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Workfile\EPS China 3.3.1\InputData\bldgs\BASoBC\"/>
    </mc:Choice>
  </mc:AlternateContent>
  <xr:revisionPtr revIDLastSave="0" documentId="13_ncr:1_{FA0E32CB-0A70-43D9-B419-C9A7DB6A360B}" xr6:coauthVersionLast="47" xr6:coauthVersionMax="47" xr10:uidLastSave="{00000000-0000-0000-0000-000000000000}"/>
  <bookViews>
    <workbookView xWindow="-120" yWindow="-120" windowWidth="29040" windowHeight="15840" firstSheet="9" activeTab="15" xr2:uid="{C322651C-167C-4E9F-9648-BD0D6DE5BD6A}"/>
  </bookViews>
  <sheets>
    <sheet name="数据来源" sheetId="25" r:id="rId1"/>
    <sheet name="人口源表" sheetId="21" r:id="rId2"/>
    <sheet name="城镇化率" sheetId="32" r:id="rId3"/>
    <sheet name="城镇人口" sheetId="31" r:id="rId4"/>
    <sheet name="农村人口" sheetId="33" r:id="rId5"/>
    <sheet name="城市取暖人口" sheetId="35" r:id="rId6"/>
    <sheet name="农村取暖人口 " sheetId="36" r:id="rId7"/>
    <sheet name="建筑总面积" sheetId="24" r:id="rId8"/>
    <sheet name="每年新建拆除和既存" sheetId="28" r:id="rId9"/>
    <sheet name="构件花费" sheetId="26" r:id="rId10"/>
    <sheet name="构件花费 (2)" sheetId="34" r:id="rId11"/>
    <sheet name="汇率换算" sheetId="27" r:id="rId12"/>
    <sheet name="生命周期" sheetId="30" r:id="rId13"/>
    <sheet name="BASoBC-urban-residential" sheetId="17" r:id="rId14"/>
    <sheet name="BASoBC-rural-residential" sheetId="20" r:id="rId15"/>
    <sheet name="BASoBC-commercial" sheetId="18" r:id="rId16"/>
  </sheets>
  <externalReferences>
    <externalReference r:id="rId17"/>
    <externalReference r:id="rId1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2" i="18" l="1"/>
  <c r="AL2" i="18"/>
  <c r="AM2" i="18"/>
  <c r="AN2" i="18"/>
  <c r="AO2" i="18"/>
  <c r="AP2" i="18"/>
  <c r="AQ2" i="18"/>
  <c r="AR2" i="18"/>
  <c r="AS2" i="18"/>
  <c r="AT2" i="18"/>
  <c r="AU2" i="18"/>
  <c r="AV2" i="18"/>
  <c r="AK3" i="18"/>
  <c r="AL3" i="18"/>
  <c r="AM3" i="18"/>
  <c r="AN3" i="18"/>
  <c r="AO3" i="18"/>
  <c r="AP3" i="18"/>
  <c r="AQ3" i="18"/>
  <c r="AR3" i="18"/>
  <c r="AS3" i="18"/>
  <c r="AT3" i="18"/>
  <c r="AU3" i="18"/>
  <c r="AV3" i="18"/>
  <c r="AK5" i="18"/>
  <c r="AL5" i="18"/>
  <c r="AM5" i="18"/>
  <c r="AN5" i="18"/>
  <c r="AO5" i="18"/>
  <c r="AP5" i="18"/>
  <c r="AQ5" i="18"/>
  <c r="AR5" i="18"/>
  <c r="AS5" i="18"/>
  <c r="AT5" i="18"/>
  <c r="AU5" i="18"/>
  <c r="AV5" i="18"/>
  <c r="AW46" i="28"/>
  <c r="AX46" i="28"/>
  <c r="AW47" i="28"/>
  <c r="AX47" i="28"/>
  <c r="AW48" i="28"/>
  <c r="AW49" i="28" s="1"/>
  <c r="AX48" i="28"/>
  <c r="AX49" i="28"/>
  <c r="AW3" i="24"/>
  <c r="AW4" i="24"/>
  <c r="AW8" i="24"/>
  <c r="AW9" i="24"/>
  <c r="AW10" i="24"/>
  <c r="AW11" i="24"/>
  <c r="AW12" i="24"/>
  <c r="AW13" i="24"/>
  <c r="AW16" i="24"/>
  <c r="AW2" i="24"/>
  <c r="AV53" i="28"/>
  <c r="AV54" i="28" s="1"/>
  <c r="AV5" i="17" s="1"/>
  <c r="AO53" i="28"/>
  <c r="AO54" i="28" s="1"/>
  <c r="AL46" i="28"/>
  <c r="AM46" i="28"/>
  <c r="AL53" i="28" s="1"/>
  <c r="AL54" i="28" s="1"/>
  <c r="AN46" i="28"/>
  <c r="AM53" i="28" s="1"/>
  <c r="AM54" i="28" s="1"/>
  <c r="AO46" i="28"/>
  <c r="AO49" i="28" s="1"/>
  <c r="AO55" i="28" s="1"/>
  <c r="AO56" i="28" s="1"/>
  <c r="AP46" i="28"/>
  <c r="AQ46" i="28"/>
  <c r="AP53" i="28" s="1"/>
  <c r="AP54" i="28" s="1"/>
  <c r="AR46" i="28"/>
  <c r="AQ53" i="28" s="1"/>
  <c r="AQ54" i="28" s="1"/>
  <c r="AS46" i="28"/>
  <c r="AT46" i="28"/>
  <c r="AS53" i="28" s="1"/>
  <c r="AS54" i="28" s="1"/>
  <c r="AU46" i="28"/>
  <c r="AT53" i="28" s="1"/>
  <c r="AT54" i="28" s="1"/>
  <c r="AV46" i="28"/>
  <c r="AU53" i="28" s="1"/>
  <c r="AU54" i="28" s="1"/>
  <c r="AU2" i="17" s="1"/>
  <c r="AL47" i="28"/>
  <c r="AL57" i="28" s="1"/>
  <c r="AL58" i="28" s="1"/>
  <c r="AM47" i="28"/>
  <c r="AM57" i="28" s="1"/>
  <c r="AM58" i="28" s="1"/>
  <c r="AN47" i="28"/>
  <c r="AN57" i="28" s="1"/>
  <c r="AN58" i="28" s="1"/>
  <c r="AO47" i="28"/>
  <c r="AO57" i="28" s="1"/>
  <c r="AO58" i="28" s="1"/>
  <c r="AP47" i="28"/>
  <c r="AP57" i="28" s="1"/>
  <c r="AP58" i="28" s="1"/>
  <c r="AQ47" i="28"/>
  <c r="AQ57" i="28" s="1"/>
  <c r="AQ58" i="28" s="1"/>
  <c r="AR47" i="28"/>
  <c r="AR57" i="28" s="1"/>
  <c r="AR58" i="28" s="1"/>
  <c r="AS47" i="28"/>
  <c r="AS57" i="28" s="1"/>
  <c r="AS58" i="28" s="1"/>
  <c r="AT47" i="28"/>
  <c r="AT57" i="28" s="1"/>
  <c r="AT58" i="28" s="1"/>
  <c r="AU47" i="28"/>
  <c r="AU57" i="28" s="1"/>
  <c r="AU58" i="28" s="1"/>
  <c r="AV47" i="28"/>
  <c r="AL48" i="28"/>
  <c r="AM48" i="28"/>
  <c r="AM49" i="28" s="1"/>
  <c r="AM55" i="28" s="1"/>
  <c r="AM56" i="28" s="1"/>
  <c r="AN48" i="28"/>
  <c r="AN49" i="28" s="1"/>
  <c r="AN55" i="28" s="1"/>
  <c r="AN56" i="28" s="1"/>
  <c r="AO48" i="28"/>
  <c r="AP48" i="28"/>
  <c r="AQ48" i="28"/>
  <c r="AR48" i="28"/>
  <c r="AR49" i="28" s="1"/>
  <c r="AS48" i="28"/>
  <c r="AT48" i="28"/>
  <c r="AU48" i="28"/>
  <c r="AU49" i="28" s="1"/>
  <c r="AU55" i="28" s="1"/>
  <c r="AU56" i="28" s="1"/>
  <c r="AV48" i="28"/>
  <c r="L16" i="24"/>
  <c r="M16" i="24"/>
  <c r="N16" i="24"/>
  <c r="O16" i="24"/>
  <c r="P16" i="24"/>
  <c r="Q16" i="24"/>
  <c r="R16" i="24"/>
  <c r="S16" i="24"/>
  <c r="T16" i="24"/>
  <c r="U16" i="24"/>
  <c r="V16" i="24"/>
  <c r="W16" i="24"/>
  <c r="X16" i="24"/>
  <c r="Y16" i="24"/>
  <c r="Z16" i="24"/>
  <c r="AA16" i="24"/>
  <c r="AB16" i="24"/>
  <c r="AC16" i="24"/>
  <c r="AD16" i="24"/>
  <c r="AE16" i="24"/>
  <c r="AF16" i="24"/>
  <c r="AG16" i="24"/>
  <c r="AH16" i="24"/>
  <c r="AI16" i="24"/>
  <c r="AJ16" i="24"/>
  <c r="AK16" i="24"/>
  <c r="AL16" i="24"/>
  <c r="AM16" i="24"/>
  <c r="AN16" i="24"/>
  <c r="AO16" i="24"/>
  <c r="AP16" i="24"/>
  <c r="AQ16" i="24"/>
  <c r="AR16" i="24"/>
  <c r="AS16" i="24"/>
  <c r="AT16" i="24"/>
  <c r="AU16" i="24"/>
  <c r="AV16" i="24"/>
  <c r="E16" i="24"/>
  <c r="F16" i="24"/>
  <c r="G16" i="24"/>
  <c r="H16" i="24"/>
  <c r="I16" i="24"/>
  <c r="J16" i="24"/>
  <c r="K16" i="24"/>
  <c r="D16" i="24"/>
  <c r="G11" i="24"/>
  <c r="AO5" i="17" l="1"/>
  <c r="AO6" i="20"/>
  <c r="AN6" i="20"/>
  <c r="AL49" i="28"/>
  <c r="AL55" i="28" s="1"/>
  <c r="AL56" i="28" s="1"/>
  <c r="AN3" i="20"/>
  <c r="AN5" i="20"/>
  <c r="AO3" i="20"/>
  <c r="AN2" i="20"/>
  <c r="AO5" i="20"/>
  <c r="AO2" i="20"/>
  <c r="AM2" i="20"/>
  <c r="AM5" i="20"/>
  <c r="AR6" i="20"/>
  <c r="AR3" i="20"/>
  <c r="AS49" i="28"/>
  <c r="AQ49" i="28"/>
  <c r="AR55" i="28"/>
  <c r="AR56" i="28" s="1"/>
  <c r="AR2" i="20" s="1"/>
  <c r="AV57" i="28"/>
  <c r="AV58" i="28" s="1"/>
  <c r="AP49" i="28"/>
  <c r="AM3" i="20"/>
  <c r="AR5" i="20"/>
  <c r="AM6" i="20"/>
  <c r="AS3" i="17"/>
  <c r="AU3" i="20"/>
  <c r="AU6" i="20"/>
  <c r="AU2" i="20"/>
  <c r="AU5" i="20"/>
  <c r="AV6" i="17"/>
  <c r="AV3" i="17"/>
  <c r="AV2" i="17"/>
  <c r="AU5" i="17"/>
  <c r="AU6" i="17"/>
  <c r="AU3" i="17"/>
  <c r="AS2" i="17"/>
  <c r="AL3" i="17"/>
  <c r="AL5" i="17"/>
  <c r="AL6" i="17"/>
  <c r="AT49" i="28"/>
  <c r="AM3" i="17"/>
  <c r="AS6" i="17"/>
  <c r="AV49" i="28"/>
  <c r="AM6" i="17"/>
  <c r="AR53" i="28"/>
  <c r="AR54" i="28" s="1"/>
  <c r="AR2" i="17" s="1"/>
  <c r="AN53" i="28"/>
  <c r="AN54" i="28" s="1"/>
  <c r="AN3" i="17" s="1"/>
  <c r="AT2" i="17"/>
  <c r="AT6" i="17"/>
  <c r="AT3" i="17"/>
  <c r="AT5" i="17"/>
  <c r="AQ3" i="17"/>
  <c r="AQ2" i="17"/>
  <c r="AQ5" i="17"/>
  <c r="AQ6" i="17"/>
  <c r="AP2" i="17"/>
  <c r="AS5" i="17"/>
  <c r="AL2" i="17"/>
  <c r="AM2" i="17"/>
  <c r="AM5" i="17"/>
  <c r="AR6" i="17"/>
  <c r="AO6" i="17"/>
  <c r="AN6" i="17"/>
  <c r="AR3" i="17"/>
  <c r="AP6" i="17"/>
  <c r="AP3" i="17"/>
  <c r="AO3" i="17"/>
  <c r="AP5" i="17"/>
  <c r="AO2" i="17"/>
  <c r="E13" i="24"/>
  <c r="F13" i="24"/>
  <c r="G13" i="24"/>
  <c r="H13" i="24"/>
  <c r="I13" i="24"/>
  <c r="J13" i="24"/>
  <c r="K13" i="24"/>
  <c r="L13" i="24"/>
  <c r="M13" i="24"/>
  <c r="N13" i="24"/>
  <c r="O13" i="24"/>
  <c r="P13" i="24"/>
  <c r="Q13" i="24"/>
  <c r="R13" i="24"/>
  <c r="S13" i="24"/>
  <c r="T13" i="24"/>
  <c r="U13" i="24"/>
  <c r="V13" i="24"/>
  <c r="W13" i="24"/>
  <c r="X13" i="24"/>
  <c r="Y13" i="24"/>
  <c r="Z13" i="24"/>
  <c r="AA13" i="24"/>
  <c r="AB13" i="24"/>
  <c r="AC13" i="24"/>
  <c r="AD13" i="24"/>
  <c r="AE13" i="24"/>
  <c r="AF13" i="24"/>
  <c r="AG13" i="24"/>
  <c r="AH13" i="24"/>
  <c r="AI13" i="24"/>
  <c r="AJ13" i="24"/>
  <c r="AK13" i="24"/>
  <c r="AL13" i="24"/>
  <c r="AM13" i="24"/>
  <c r="AN13" i="24"/>
  <c r="AO13" i="24"/>
  <c r="AP13" i="24"/>
  <c r="AQ13" i="24"/>
  <c r="AR13" i="24"/>
  <c r="AS13" i="24"/>
  <c r="AT13" i="24"/>
  <c r="AU13" i="24"/>
  <c r="AV13" i="24"/>
  <c r="D13" i="24"/>
  <c r="E11" i="24"/>
  <c r="F11" i="24"/>
  <c r="H11" i="24"/>
  <c r="I11" i="24"/>
  <c r="J11" i="24"/>
  <c r="K11" i="24"/>
  <c r="L11" i="24"/>
  <c r="M11" i="24"/>
  <c r="N11" i="24"/>
  <c r="O11" i="24"/>
  <c r="P11" i="24"/>
  <c r="Q11" i="24"/>
  <c r="R11" i="24"/>
  <c r="S11" i="24"/>
  <c r="T11" i="24"/>
  <c r="U11" i="24"/>
  <c r="V11" i="24"/>
  <c r="W11" i="24"/>
  <c r="X11" i="24"/>
  <c r="Y11" i="24"/>
  <c r="Z11" i="24"/>
  <c r="AA11" i="24"/>
  <c r="AB11" i="24"/>
  <c r="AC11" i="24"/>
  <c r="AD11" i="24"/>
  <c r="AE11" i="24"/>
  <c r="AF11" i="24"/>
  <c r="AG11" i="24"/>
  <c r="AH11" i="24"/>
  <c r="AI11" i="24"/>
  <c r="AJ11" i="24"/>
  <c r="AK11" i="24"/>
  <c r="AL11" i="24"/>
  <c r="AM11" i="24"/>
  <c r="AN11" i="24"/>
  <c r="AO11" i="24"/>
  <c r="AP11" i="24"/>
  <c r="AQ11" i="24"/>
  <c r="AR11" i="24"/>
  <c r="AS11" i="24"/>
  <c r="AT11" i="24"/>
  <c r="AU11" i="24"/>
  <c r="AV11" i="24"/>
  <c r="D11" i="24"/>
  <c r="E12" i="24"/>
  <c r="F12" i="24"/>
  <c r="G12" i="24"/>
  <c r="H12" i="24"/>
  <c r="I12" i="24"/>
  <c r="J12" i="24"/>
  <c r="K12" i="24"/>
  <c r="L12" i="24"/>
  <c r="M12" i="24"/>
  <c r="N12" i="24"/>
  <c r="O12" i="24"/>
  <c r="P12" i="24"/>
  <c r="Q12" i="24"/>
  <c r="R12" i="24"/>
  <c r="S12" i="24"/>
  <c r="T12" i="24"/>
  <c r="U12" i="24"/>
  <c r="V12" i="24"/>
  <c r="W12" i="24"/>
  <c r="X12" i="24"/>
  <c r="Y12" i="24"/>
  <c r="Z12" i="24"/>
  <c r="AA12" i="24"/>
  <c r="AB12" i="24"/>
  <c r="AC12" i="24"/>
  <c r="AD12" i="24"/>
  <c r="AE12" i="24"/>
  <c r="AF12" i="24"/>
  <c r="AG12" i="24"/>
  <c r="AH12" i="24"/>
  <c r="AI12" i="24"/>
  <c r="AJ12" i="24"/>
  <c r="AK12" i="24"/>
  <c r="AL12" i="24"/>
  <c r="AM12" i="24"/>
  <c r="AN12" i="24"/>
  <c r="AO12" i="24"/>
  <c r="AP12" i="24"/>
  <c r="AQ12" i="24"/>
  <c r="AR12" i="24"/>
  <c r="AS12" i="24"/>
  <c r="AT12" i="24"/>
  <c r="AU12" i="24"/>
  <c r="AV12" i="24"/>
  <c r="D12" i="24"/>
  <c r="C135" i="36"/>
  <c r="D135" i="36"/>
  <c r="E135" i="36"/>
  <c r="F135" i="36"/>
  <c r="G135" i="36"/>
  <c r="H135" i="36"/>
  <c r="I135" i="36"/>
  <c r="J135" i="36"/>
  <c r="K135" i="36"/>
  <c r="L135" i="36"/>
  <c r="M135" i="36"/>
  <c r="N135" i="36"/>
  <c r="O135" i="36"/>
  <c r="P135" i="36"/>
  <c r="Q135" i="36"/>
  <c r="R135" i="36"/>
  <c r="S135" i="36"/>
  <c r="T135" i="36"/>
  <c r="U135" i="36"/>
  <c r="V135" i="36"/>
  <c r="W135" i="36"/>
  <c r="X135" i="36"/>
  <c r="Y135" i="36"/>
  <c r="Z135" i="36"/>
  <c r="AA135" i="36"/>
  <c r="AB135" i="36"/>
  <c r="AC135" i="36"/>
  <c r="AD135" i="36"/>
  <c r="AE135" i="36"/>
  <c r="AF135" i="36"/>
  <c r="AG135" i="36"/>
  <c r="AH135" i="36"/>
  <c r="AI135" i="36"/>
  <c r="AJ135" i="36"/>
  <c r="AK135" i="36"/>
  <c r="AL135" i="36"/>
  <c r="AM135" i="36"/>
  <c r="AN135" i="36"/>
  <c r="AO135" i="36"/>
  <c r="AP135" i="36"/>
  <c r="AQ135" i="36"/>
  <c r="AR135" i="36"/>
  <c r="AS135" i="36"/>
  <c r="AT135" i="36"/>
  <c r="AU135" i="36"/>
  <c r="AV135" i="36"/>
  <c r="C136" i="36"/>
  <c r="D136" i="36"/>
  <c r="E136" i="36"/>
  <c r="F136" i="36"/>
  <c r="G136" i="36"/>
  <c r="H136" i="36"/>
  <c r="I136" i="36"/>
  <c r="J136" i="36"/>
  <c r="K136" i="36"/>
  <c r="L136" i="36"/>
  <c r="M136" i="36"/>
  <c r="N136" i="36"/>
  <c r="O136" i="36"/>
  <c r="P136" i="36"/>
  <c r="Q136" i="36"/>
  <c r="R136" i="36"/>
  <c r="S136" i="36"/>
  <c r="T136" i="36"/>
  <c r="U136" i="36"/>
  <c r="V136" i="36"/>
  <c r="W136" i="36"/>
  <c r="X136" i="36"/>
  <c r="Y136" i="36"/>
  <c r="Z136" i="36"/>
  <c r="AA136" i="36"/>
  <c r="AB136" i="36"/>
  <c r="AC136" i="36"/>
  <c r="AD136" i="36"/>
  <c r="AE136" i="36"/>
  <c r="AF136" i="36"/>
  <c r="AG136" i="36"/>
  <c r="AH136" i="36"/>
  <c r="AI136" i="36"/>
  <c r="AJ136" i="36"/>
  <c r="AK136" i="36"/>
  <c r="AL136" i="36"/>
  <c r="AM136" i="36"/>
  <c r="AN136" i="36"/>
  <c r="AO136" i="36"/>
  <c r="AP136" i="36"/>
  <c r="AQ136" i="36"/>
  <c r="AR136" i="36"/>
  <c r="AS136" i="36"/>
  <c r="AT136" i="36"/>
  <c r="AU136" i="36"/>
  <c r="AV136" i="36"/>
  <c r="AV368" i="36"/>
  <c r="AU368" i="36"/>
  <c r="AT368" i="36"/>
  <c r="AS368" i="36"/>
  <c r="AR368" i="36"/>
  <c r="AQ368" i="36"/>
  <c r="AP368" i="36"/>
  <c r="AO368" i="36"/>
  <c r="AN368" i="36"/>
  <c r="AM368" i="36"/>
  <c r="AL368" i="36"/>
  <c r="AK368" i="36"/>
  <c r="AJ368" i="36"/>
  <c r="AI368" i="36"/>
  <c r="AH368" i="36"/>
  <c r="AG368" i="36"/>
  <c r="AF368" i="36"/>
  <c r="AE368" i="36"/>
  <c r="AD368" i="36"/>
  <c r="AC368" i="36"/>
  <c r="AB368" i="36"/>
  <c r="AA368" i="36"/>
  <c r="Z368" i="36"/>
  <c r="Y368" i="36"/>
  <c r="X368" i="36"/>
  <c r="W368" i="36"/>
  <c r="V368" i="36"/>
  <c r="U368" i="36"/>
  <c r="T368" i="36"/>
  <c r="S368" i="36"/>
  <c r="R368" i="36"/>
  <c r="Q368" i="36"/>
  <c r="P368" i="36"/>
  <c r="O368" i="36"/>
  <c r="N368" i="36"/>
  <c r="M368" i="36"/>
  <c r="L368" i="36"/>
  <c r="K368" i="36"/>
  <c r="J368" i="36"/>
  <c r="I368" i="36"/>
  <c r="H368" i="36"/>
  <c r="G368" i="36"/>
  <c r="F368" i="36"/>
  <c r="E368" i="36"/>
  <c r="D368" i="36"/>
  <c r="C368" i="36"/>
  <c r="AV367" i="36"/>
  <c r="AU367" i="36"/>
  <c r="AT367" i="36"/>
  <c r="AS367" i="36"/>
  <c r="AR367" i="36"/>
  <c r="AQ367" i="36"/>
  <c r="AP367" i="36"/>
  <c r="AO367" i="36"/>
  <c r="AN367" i="36"/>
  <c r="AM367" i="36"/>
  <c r="AL367" i="36"/>
  <c r="AK367" i="36"/>
  <c r="AJ367" i="36"/>
  <c r="AI367" i="36"/>
  <c r="AH367" i="36"/>
  <c r="AG367" i="36"/>
  <c r="AF367" i="36"/>
  <c r="AE367" i="36"/>
  <c r="AD367" i="36"/>
  <c r="AC367" i="36"/>
  <c r="AB367" i="36"/>
  <c r="AA367" i="36"/>
  <c r="Z367" i="36"/>
  <c r="Y367" i="36"/>
  <c r="X367" i="36"/>
  <c r="W367" i="36"/>
  <c r="V367" i="36"/>
  <c r="U367" i="36"/>
  <c r="T367" i="36"/>
  <c r="S367" i="36"/>
  <c r="R367" i="36"/>
  <c r="Q367" i="36"/>
  <c r="P367" i="36"/>
  <c r="O367" i="36"/>
  <c r="N367" i="36"/>
  <c r="M367" i="36"/>
  <c r="L367" i="36"/>
  <c r="K367" i="36"/>
  <c r="J367" i="36"/>
  <c r="I367" i="36"/>
  <c r="H367" i="36"/>
  <c r="G367" i="36"/>
  <c r="F367" i="36"/>
  <c r="E367" i="36"/>
  <c r="D367" i="36"/>
  <c r="C367" i="36"/>
  <c r="AV366" i="36"/>
  <c r="AU366" i="36"/>
  <c r="AT366" i="36"/>
  <c r="AS366" i="36"/>
  <c r="AR366" i="36"/>
  <c r="AQ366" i="36"/>
  <c r="AP366" i="36"/>
  <c r="AO366" i="36"/>
  <c r="AN366" i="36"/>
  <c r="AM366" i="36"/>
  <c r="AL366" i="36"/>
  <c r="AK366" i="36"/>
  <c r="AJ366" i="36"/>
  <c r="AI366" i="36"/>
  <c r="AH366" i="36"/>
  <c r="AG366" i="36"/>
  <c r="AF366" i="36"/>
  <c r="AE366" i="36"/>
  <c r="AD366" i="36"/>
  <c r="AC366" i="36"/>
  <c r="AB366" i="36"/>
  <c r="AA366" i="36"/>
  <c r="Z366" i="36"/>
  <c r="Y366" i="36"/>
  <c r="X366" i="36"/>
  <c r="W366" i="36"/>
  <c r="V366" i="36"/>
  <c r="U366" i="36"/>
  <c r="T366" i="36"/>
  <c r="S366" i="36"/>
  <c r="R366" i="36"/>
  <c r="Q366" i="36"/>
  <c r="P366" i="36"/>
  <c r="O366" i="36"/>
  <c r="N366" i="36"/>
  <c r="M366" i="36"/>
  <c r="L366" i="36"/>
  <c r="K366" i="36"/>
  <c r="J366" i="36"/>
  <c r="I366" i="36"/>
  <c r="H366" i="36"/>
  <c r="G366" i="36"/>
  <c r="F366" i="36"/>
  <c r="E366" i="36"/>
  <c r="D366" i="36"/>
  <c r="C366" i="36"/>
  <c r="AV365" i="36"/>
  <c r="AU365" i="36"/>
  <c r="AT365" i="36"/>
  <c r="AS365" i="36"/>
  <c r="AR365" i="36"/>
  <c r="AQ365" i="36"/>
  <c r="AP365" i="36"/>
  <c r="AO365" i="36"/>
  <c r="AN365" i="36"/>
  <c r="AM365" i="36"/>
  <c r="AL365" i="36"/>
  <c r="AK365" i="36"/>
  <c r="AJ365" i="36"/>
  <c r="AI365" i="36"/>
  <c r="AH365" i="36"/>
  <c r="AG365" i="36"/>
  <c r="AF365" i="36"/>
  <c r="AE365" i="36"/>
  <c r="AD365" i="36"/>
  <c r="AC365" i="36"/>
  <c r="AB365" i="36"/>
  <c r="AA365" i="36"/>
  <c r="Z365" i="36"/>
  <c r="Y365" i="36"/>
  <c r="X365" i="36"/>
  <c r="W365" i="36"/>
  <c r="V365" i="36"/>
  <c r="U365" i="36"/>
  <c r="T365" i="36"/>
  <c r="S365" i="36"/>
  <c r="R365" i="36"/>
  <c r="Q365" i="36"/>
  <c r="P365" i="36"/>
  <c r="O365" i="36"/>
  <c r="N365" i="36"/>
  <c r="M365" i="36"/>
  <c r="L365" i="36"/>
  <c r="K365" i="36"/>
  <c r="J365" i="36"/>
  <c r="I365" i="36"/>
  <c r="H365" i="36"/>
  <c r="G365" i="36"/>
  <c r="F365" i="36"/>
  <c r="E365" i="36"/>
  <c r="D365" i="36"/>
  <c r="C365" i="36"/>
  <c r="AV364" i="36"/>
  <c r="AU364" i="36"/>
  <c r="AT364" i="36"/>
  <c r="AS364" i="36"/>
  <c r="AR364" i="36"/>
  <c r="AQ364" i="36"/>
  <c r="AP364" i="36"/>
  <c r="AO364" i="36"/>
  <c r="AN364" i="36"/>
  <c r="AM364" i="36"/>
  <c r="AL364" i="36"/>
  <c r="AK364" i="36"/>
  <c r="AJ364" i="36"/>
  <c r="AI364" i="36"/>
  <c r="AH364" i="36"/>
  <c r="AG364" i="36"/>
  <c r="AF364" i="36"/>
  <c r="AE364" i="36"/>
  <c r="AD364" i="36"/>
  <c r="AC364" i="36"/>
  <c r="AB364" i="36"/>
  <c r="AA364" i="36"/>
  <c r="Z364" i="36"/>
  <c r="Y364" i="36"/>
  <c r="X364" i="36"/>
  <c r="W364" i="36"/>
  <c r="V364" i="36"/>
  <c r="U364" i="36"/>
  <c r="T364" i="36"/>
  <c r="S364" i="36"/>
  <c r="R364" i="36"/>
  <c r="Q364" i="36"/>
  <c r="P364" i="36"/>
  <c r="O364" i="36"/>
  <c r="N364" i="36"/>
  <c r="M364" i="36"/>
  <c r="L364" i="36"/>
  <c r="K364" i="36"/>
  <c r="J364" i="36"/>
  <c r="I364" i="36"/>
  <c r="H364" i="36"/>
  <c r="G364" i="36"/>
  <c r="F364" i="36"/>
  <c r="E364" i="36"/>
  <c r="D364" i="36"/>
  <c r="C364" i="36"/>
  <c r="AV363" i="36"/>
  <c r="AU363" i="36"/>
  <c r="AT363" i="36"/>
  <c r="AS363" i="36"/>
  <c r="AR363" i="36"/>
  <c r="AQ363" i="36"/>
  <c r="AP363" i="36"/>
  <c r="AO363" i="36"/>
  <c r="AN363" i="36"/>
  <c r="AM363" i="36"/>
  <c r="AL363" i="36"/>
  <c r="AK363" i="36"/>
  <c r="AJ363" i="36"/>
  <c r="AI363" i="36"/>
  <c r="AH363" i="36"/>
  <c r="AG363" i="36"/>
  <c r="AF363" i="36"/>
  <c r="AE363" i="36"/>
  <c r="AD363" i="36"/>
  <c r="AC363" i="36"/>
  <c r="AB363" i="36"/>
  <c r="AA363" i="36"/>
  <c r="Z363" i="36"/>
  <c r="Y363" i="36"/>
  <c r="X363" i="36"/>
  <c r="W363" i="36"/>
  <c r="V363" i="36"/>
  <c r="U363" i="36"/>
  <c r="T363" i="36"/>
  <c r="S363" i="36"/>
  <c r="R363" i="36"/>
  <c r="Q363" i="36"/>
  <c r="P363" i="36"/>
  <c r="O363" i="36"/>
  <c r="N363" i="36"/>
  <c r="M363" i="36"/>
  <c r="L363" i="36"/>
  <c r="K363" i="36"/>
  <c r="J363" i="36"/>
  <c r="I363" i="36"/>
  <c r="H363" i="36"/>
  <c r="G363" i="36"/>
  <c r="F363" i="36"/>
  <c r="E363" i="36"/>
  <c r="D363" i="36"/>
  <c r="C363" i="36"/>
  <c r="AV362" i="36"/>
  <c r="AU362" i="36"/>
  <c r="AT362" i="36"/>
  <c r="AS362" i="36"/>
  <c r="AR362" i="36"/>
  <c r="AQ362" i="36"/>
  <c r="AP362" i="36"/>
  <c r="AO362" i="36"/>
  <c r="AN362" i="36"/>
  <c r="AM362" i="36"/>
  <c r="AL362" i="36"/>
  <c r="AK362" i="36"/>
  <c r="AJ362" i="36"/>
  <c r="AI362" i="36"/>
  <c r="AH362" i="36"/>
  <c r="AG362" i="36"/>
  <c r="AF362" i="36"/>
  <c r="AE362" i="36"/>
  <c r="AD362" i="36"/>
  <c r="AC362" i="36"/>
  <c r="AB362" i="36"/>
  <c r="AA362" i="36"/>
  <c r="Z362" i="36"/>
  <c r="Y362" i="36"/>
  <c r="X362" i="36"/>
  <c r="W362" i="36"/>
  <c r="V362" i="36"/>
  <c r="U362" i="36"/>
  <c r="T362" i="36"/>
  <c r="S362" i="36"/>
  <c r="R362" i="36"/>
  <c r="Q362" i="36"/>
  <c r="P362" i="36"/>
  <c r="O362" i="36"/>
  <c r="N362" i="36"/>
  <c r="M362" i="36"/>
  <c r="L362" i="36"/>
  <c r="K362" i="36"/>
  <c r="J362" i="36"/>
  <c r="I362" i="36"/>
  <c r="H362" i="36"/>
  <c r="G362" i="36"/>
  <c r="F362" i="36"/>
  <c r="E362" i="36"/>
  <c r="D362" i="36"/>
  <c r="C362" i="36"/>
  <c r="AV361" i="36"/>
  <c r="AU361" i="36"/>
  <c r="AT361" i="36"/>
  <c r="AS361" i="36"/>
  <c r="AR361" i="36"/>
  <c r="AQ361" i="36"/>
  <c r="AP361" i="36"/>
  <c r="AO361" i="36"/>
  <c r="AN361" i="36"/>
  <c r="AM361" i="36"/>
  <c r="AL361" i="36"/>
  <c r="AK361" i="36"/>
  <c r="AJ361" i="36"/>
  <c r="AI361" i="36"/>
  <c r="AH361" i="36"/>
  <c r="AG361" i="36"/>
  <c r="AF361" i="36"/>
  <c r="AE361" i="36"/>
  <c r="AD361" i="36"/>
  <c r="AC361" i="36"/>
  <c r="AB361" i="36"/>
  <c r="AA361" i="36"/>
  <c r="Z361" i="36"/>
  <c r="Y361" i="36"/>
  <c r="X361" i="36"/>
  <c r="W361" i="36"/>
  <c r="V361" i="36"/>
  <c r="U361" i="36"/>
  <c r="T361" i="36"/>
  <c r="S361" i="36"/>
  <c r="R361" i="36"/>
  <c r="Q361" i="36"/>
  <c r="P361" i="36"/>
  <c r="O361" i="36"/>
  <c r="N361" i="36"/>
  <c r="M361" i="36"/>
  <c r="L361" i="36"/>
  <c r="K361" i="36"/>
  <c r="J361" i="36"/>
  <c r="I361" i="36"/>
  <c r="H361" i="36"/>
  <c r="G361" i="36"/>
  <c r="F361" i="36"/>
  <c r="E361" i="36"/>
  <c r="D361" i="36"/>
  <c r="C361" i="36"/>
  <c r="AV360" i="36"/>
  <c r="AU360" i="36"/>
  <c r="AT360" i="36"/>
  <c r="AS360" i="36"/>
  <c r="AR360" i="36"/>
  <c r="AQ360" i="36"/>
  <c r="AP360" i="36"/>
  <c r="AO360" i="36"/>
  <c r="AN360" i="36"/>
  <c r="AM360" i="36"/>
  <c r="AL360" i="36"/>
  <c r="AK360" i="36"/>
  <c r="AJ360" i="36"/>
  <c r="AI360" i="36"/>
  <c r="AH360" i="36"/>
  <c r="AG360" i="36"/>
  <c r="AF360" i="36"/>
  <c r="AE360" i="36"/>
  <c r="AD360" i="36"/>
  <c r="AC360" i="36"/>
  <c r="AB360" i="36"/>
  <c r="AA360" i="36"/>
  <c r="Z360" i="36"/>
  <c r="Y360" i="36"/>
  <c r="X360" i="36"/>
  <c r="W360" i="36"/>
  <c r="V360" i="36"/>
  <c r="U360" i="36"/>
  <c r="T360" i="36"/>
  <c r="S360" i="36"/>
  <c r="R360" i="36"/>
  <c r="Q360" i="36"/>
  <c r="P360" i="36"/>
  <c r="O360" i="36"/>
  <c r="N360" i="36"/>
  <c r="M360" i="36"/>
  <c r="L360" i="36"/>
  <c r="K360" i="36"/>
  <c r="J360" i="36"/>
  <c r="I360" i="36"/>
  <c r="H360" i="36"/>
  <c r="G360" i="36"/>
  <c r="F360" i="36"/>
  <c r="E360" i="36"/>
  <c r="D360" i="36"/>
  <c r="C360" i="36"/>
  <c r="AV359" i="36"/>
  <c r="AU359" i="36"/>
  <c r="AT359" i="36"/>
  <c r="AS359" i="36"/>
  <c r="AR359" i="36"/>
  <c r="AQ359" i="36"/>
  <c r="AP359" i="36"/>
  <c r="AO359" i="36"/>
  <c r="AN359" i="36"/>
  <c r="AM359" i="36"/>
  <c r="AL359" i="36"/>
  <c r="AK359" i="36"/>
  <c r="AJ359" i="36"/>
  <c r="AI359" i="36"/>
  <c r="AH359" i="36"/>
  <c r="AG359" i="36"/>
  <c r="AF359" i="36"/>
  <c r="AE359" i="36"/>
  <c r="AD359" i="36"/>
  <c r="AC359" i="36"/>
  <c r="AB359" i="36"/>
  <c r="AA359" i="36"/>
  <c r="Z359" i="36"/>
  <c r="Y359" i="36"/>
  <c r="X359" i="36"/>
  <c r="W359" i="36"/>
  <c r="V359" i="36"/>
  <c r="U359" i="36"/>
  <c r="T359" i="36"/>
  <c r="S359" i="36"/>
  <c r="R359" i="36"/>
  <c r="Q359" i="36"/>
  <c r="P359" i="36"/>
  <c r="O359" i="36"/>
  <c r="N359" i="36"/>
  <c r="M359" i="36"/>
  <c r="L359" i="36"/>
  <c r="K359" i="36"/>
  <c r="J359" i="36"/>
  <c r="I359" i="36"/>
  <c r="H359" i="36"/>
  <c r="G359" i="36"/>
  <c r="F359" i="36"/>
  <c r="E359" i="36"/>
  <c r="D359" i="36"/>
  <c r="C359" i="36"/>
  <c r="AV358" i="36"/>
  <c r="AU358" i="36"/>
  <c r="AT358" i="36"/>
  <c r="AS358" i="36"/>
  <c r="AR358" i="36"/>
  <c r="AQ358" i="36"/>
  <c r="AP358" i="36"/>
  <c r="AO358" i="36"/>
  <c r="AN358" i="36"/>
  <c r="AM358" i="36"/>
  <c r="AL358" i="36"/>
  <c r="AK358" i="36"/>
  <c r="AJ358" i="36"/>
  <c r="AI358" i="36"/>
  <c r="AH358" i="36"/>
  <c r="AG358" i="36"/>
  <c r="AF358" i="36"/>
  <c r="AE358" i="36"/>
  <c r="AD358" i="36"/>
  <c r="AC358" i="36"/>
  <c r="AB358" i="36"/>
  <c r="AA358" i="36"/>
  <c r="Z358" i="36"/>
  <c r="Y358" i="36"/>
  <c r="X358" i="36"/>
  <c r="W358" i="36"/>
  <c r="V358" i="36"/>
  <c r="U358" i="36"/>
  <c r="T358" i="36"/>
  <c r="S358" i="36"/>
  <c r="R358" i="36"/>
  <c r="Q358" i="36"/>
  <c r="P358" i="36"/>
  <c r="O358" i="36"/>
  <c r="N358" i="36"/>
  <c r="M358" i="36"/>
  <c r="L358" i="36"/>
  <c r="K358" i="36"/>
  <c r="J358" i="36"/>
  <c r="I358" i="36"/>
  <c r="H358" i="36"/>
  <c r="G358" i="36"/>
  <c r="F358" i="36"/>
  <c r="E358" i="36"/>
  <c r="D358" i="36"/>
  <c r="C358" i="36"/>
  <c r="AV357" i="36"/>
  <c r="AU357" i="36"/>
  <c r="AT357" i="36"/>
  <c r="AS357" i="36"/>
  <c r="AR357" i="36"/>
  <c r="AQ357" i="36"/>
  <c r="AP357" i="36"/>
  <c r="AO357" i="36"/>
  <c r="AN357" i="36"/>
  <c r="AM357" i="36"/>
  <c r="AL357" i="36"/>
  <c r="AK357" i="36"/>
  <c r="AJ357" i="36"/>
  <c r="AI357" i="36"/>
  <c r="AH357" i="36"/>
  <c r="AG357" i="36"/>
  <c r="AF357" i="36"/>
  <c r="AE357" i="36"/>
  <c r="AD357" i="36"/>
  <c r="AC357" i="36"/>
  <c r="AB357" i="36"/>
  <c r="AA357" i="36"/>
  <c r="Z357" i="36"/>
  <c r="Y357" i="36"/>
  <c r="X357" i="36"/>
  <c r="W357" i="36"/>
  <c r="V357" i="36"/>
  <c r="U357" i="36"/>
  <c r="T357" i="36"/>
  <c r="S357" i="36"/>
  <c r="R357" i="36"/>
  <c r="Q357" i="36"/>
  <c r="P357" i="36"/>
  <c r="O357" i="36"/>
  <c r="N357" i="36"/>
  <c r="M357" i="36"/>
  <c r="L357" i="36"/>
  <c r="K357" i="36"/>
  <c r="J357" i="36"/>
  <c r="I357" i="36"/>
  <c r="H357" i="36"/>
  <c r="G357" i="36"/>
  <c r="F357" i="36"/>
  <c r="E357" i="36"/>
  <c r="D357" i="36"/>
  <c r="C357" i="36"/>
  <c r="AV356" i="36"/>
  <c r="AU356" i="36"/>
  <c r="AT356" i="36"/>
  <c r="AS356" i="36"/>
  <c r="AR356" i="36"/>
  <c r="AQ356" i="36"/>
  <c r="AP356" i="36"/>
  <c r="AO356" i="36"/>
  <c r="AN356" i="36"/>
  <c r="AM356" i="36"/>
  <c r="AL356" i="36"/>
  <c r="AK356" i="36"/>
  <c r="AJ356" i="36"/>
  <c r="AI356" i="36"/>
  <c r="AH356" i="36"/>
  <c r="AG356" i="36"/>
  <c r="AF356" i="36"/>
  <c r="AE356" i="36"/>
  <c r="AD356" i="36"/>
  <c r="AC356" i="36"/>
  <c r="AB356" i="36"/>
  <c r="AA356" i="36"/>
  <c r="Z356" i="36"/>
  <c r="Y356" i="36"/>
  <c r="X356" i="36"/>
  <c r="W356" i="36"/>
  <c r="V356" i="36"/>
  <c r="U356" i="36"/>
  <c r="T356" i="36"/>
  <c r="S356" i="36"/>
  <c r="R356" i="36"/>
  <c r="Q356" i="36"/>
  <c r="P356" i="36"/>
  <c r="O356" i="36"/>
  <c r="N356" i="36"/>
  <c r="M356" i="36"/>
  <c r="L356" i="36"/>
  <c r="K356" i="36"/>
  <c r="J356" i="36"/>
  <c r="I356" i="36"/>
  <c r="H356" i="36"/>
  <c r="G356" i="36"/>
  <c r="F356" i="36"/>
  <c r="E356" i="36"/>
  <c r="D356" i="36"/>
  <c r="C356" i="36"/>
  <c r="AV355" i="36"/>
  <c r="AU355" i="36"/>
  <c r="AT355" i="36"/>
  <c r="AS355" i="36"/>
  <c r="AR355" i="36"/>
  <c r="AQ355" i="36"/>
  <c r="AP355" i="36"/>
  <c r="AO355" i="36"/>
  <c r="AN355" i="36"/>
  <c r="AM355" i="36"/>
  <c r="AL355" i="36"/>
  <c r="AK355" i="36"/>
  <c r="AJ355" i="36"/>
  <c r="AI355" i="36"/>
  <c r="AH355" i="36"/>
  <c r="AG355" i="36"/>
  <c r="AF355" i="36"/>
  <c r="AE355" i="36"/>
  <c r="AD355" i="36"/>
  <c r="AC355" i="36"/>
  <c r="AB355" i="36"/>
  <c r="AA355" i="36"/>
  <c r="Z355" i="36"/>
  <c r="Y355" i="36"/>
  <c r="X355" i="36"/>
  <c r="W355" i="36"/>
  <c r="V355" i="36"/>
  <c r="U355" i="36"/>
  <c r="T355" i="36"/>
  <c r="S355" i="36"/>
  <c r="R355" i="36"/>
  <c r="Q355" i="36"/>
  <c r="P355" i="36"/>
  <c r="O355" i="36"/>
  <c r="N355" i="36"/>
  <c r="M355" i="36"/>
  <c r="L355" i="36"/>
  <c r="K355" i="36"/>
  <c r="J355" i="36"/>
  <c r="I355" i="36"/>
  <c r="H355" i="36"/>
  <c r="G355" i="36"/>
  <c r="F355" i="36"/>
  <c r="E355" i="36"/>
  <c r="D355" i="36"/>
  <c r="C355" i="36"/>
  <c r="AV354" i="36"/>
  <c r="AU354" i="36"/>
  <c r="AT354" i="36"/>
  <c r="AS354" i="36"/>
  <c r="AR354" i="36"/>
  <c r="AQ354" i="36"/>
  <c r="AP354" i="36"/>
  <c r="AO354" i="36"/>
  <c r="AN354" i="36"/>
  <c r="AM354" i="36"/>
  <c r="AL354" i="36"/>
  <c r="AK354" i="36"/>
  <c r="AJ354" i="36"/>
  <c r="AI354" i="36"/>
  <c r="AH354" i="36"/>
  <c r="AG354" i="36"/>
  <c r="AF354" i="36"/>
  <c r="AE354" i="36"/>
  <c r="AD354" i="36"/>
  <c r="AC354" i="36"/>
  <c r="AB354" i="36"/>
  <c r="AA354" i="36"/>
  <c r="Z354" i="36"/>
  <c r="Y354" i="36"/>
  <c r="X354" i="36"/>
  <c r="W354" i="36"/>
  <c r="V354" i="36"/>
  <c r="U354" i="36"/>
  <c r="T354" i="36"/>
  <c r="S354" i="36"/>
  <c r="R354" i="36"/>
  <c r="Q354" i="36"/>
  <c r="P354" i="36"/>
  <c r="O354" i="36"/>
  <c r="N354" i="36"/>
  <c r="M354" i="36"/>
  <c r="L354" i="36"/>
  <c r="K354" i="36"/>
  <c r="J354" i="36"/>
  <c r="I354" i="36"/>
  <c r="H354" i="36"/>
  <c r="G354" i="36"/>
  <c r="F354" i="36"/>
  <c r="E354" i="36"/>
  <c r="D354" i="36"/>
  <c r="C354" i="36"/>
  <c r="AV353" i="36"/>
  <c r="AU353" i="36"/>
  <c r="AT353" i="36"/>
  <c r="AS353" i="36"/>
  <c r="AR353" i="36"/>
  <c r="AQ353" i="36"/>
  <c r="AP353" i="36"/>
  <c r="AO353" i="36"/>
  <c r="AN353" i="36"/>
  <c r="AM353" i="36"/>
  <c r="AL353" i="36"/>
  <c r="AK353" i="36"/>
  <c r="AJ353" i="36"/>
  <c r="AI353" i="36"/>
  <c r="AH353" i="36"/>
  <c r="AG353" i="36"/>
  <c r="AF353" i="36"/>
  <c r="AE353" i="36"/>
  <c r="AD353" i="36"/>
  <c r="AC353" i="36"/>
  <c r="AB353" i="36"/>
  <c r="AA353" i="36"/>
  <c r="Z353" i="36"/>
  <c r="Y353" i="36"/>
  <c r="X353" i="36"/>
  <c r="W353" i="36"/>
  <c r="V353" i="36"/>
  <c r="U353" i="36"/>
  <c r="T353" i="36"/>
  <c r="S353" i="36"/>
  <c r="R353" i="36"/>
  <c r="Q353" i="36"/>
  <c r="P353" i="36"/>
  <c r="O353" i="36"/>
  <c r="N353" i="36"/>
  <c r="M353" i="36"/>
  <c r="L353" i="36"/>
  <c r="K353" i="36"/>
  <c r="J353" i="36"/>
  <c r="I353" i="36"/>
  <c r="H353" i="36"/>
  <c r="G353" i="36"/>
  <c r="F353" i="36"/>
  <c r="E353" i="36"/>
  <c r="D353" i="36"/>
  <c r="C353" i="36"/>
  <c r="AV352" i="36"/>
  <c r="AU352" i="36"/>
  <c r="AT352" i="36"/>
  <c r="AS352" i="36"/>
  <c r="AR352" i="36"/>
  <c r="AQ352" i="36"/>
  <c r="AP352" i="36"/>
  <c r="AO352" i="36"/>
  <c r="AN352" i="36"/>
  <c r="AM352" i="36"/>
  <c r="AL352" i="36"/>
  <c r="AK352" i="36"/>
  <c r="AJ352" i="36"/>
  <c r="AI352" i="36"/>
  <c r="AH352" i="36"/>
  <c r="AG352" i="36"/>
  <c r="AF352" i="36"/>
  <c r="AE352" i="36"/>
  <c r="AD352" i="36"/>
  <c r="AC352" i="36"/>
  <c r="AB352" i="36"/>
  <c r="AA352" i="36"/>
  <c r="Z352" i="36"/>
  <c r="Y352" i="36"/>
  <c r="X352" i="36"/>
  <c r="W352" i="36"/>
  <c r="V352" i="36"/>
  <c r="U352" i="36"/>
  <c r="T352" i="36"/>
  <c r="S352" i="36"/>
  <c r="R352" i="36"/>
  <c r="Q352" i="36"/>
  <c r="P352" i="36"/>
  <c r="O352" i="36"/>
  <c r="N352" i="36"/>
  <c r="M352" i="36"/>
  <c r="L352" i="36"/>
  <c r="K352" i="36"/>
  <c r="J352" i="36"/>
  <c r="I352" i="36"/>
  <c r="H352" i="36"/>
  <c r="G352" i="36"/>
  <c r="F352" i="36"/>
  <c r="E352" i="36"/>
  <c r="D352" i="36"/>
  <c r="C352" i="36"/>
  <c r="AV351" i="36"/>
  <c r="AU351" i="36"/>
  <c r="AT351" i="36"/>
  <c r="AS351" i="36"/>
  <c r="AR351" i="36"/>
  <c r="AQ351" i="36"/>
  <c r="AP351" i="36"/>
  <c r="AO351" i="36"/>
  <c r="AN351" i="36"/>
  <c r="AM351" i="36"/>
  <c r="AL351" i="36"/>
  <c r="AK351" i="36"/>
  <c r="AJ351" i="36"/>
  <c r="AI351" i="36"/>
  <c r="AH351" i="36"/>
  <c r="AG351" i="36"/>
  <c r="AF351" i="36"/>
  <c r="AE351" i="36"/>
  <c r="AD351" i="36"/>
  <c r="AC351" i="36"/>
  <c r="AB351" i="36"/>
  <c r="AA351" i="36"/>
  <c r="Z351" i="36"/>
  <c r="Y351" i="36"/>
  <c r="X351" i="36"/>
  <c r="W351" i="36"/>
  <c r="V351" i="36"/>
  <c r="U351" i="36"/>
  <c r="T351" i="36"/>
  <c r="S351" i="36"/>
  <c r="R351" i="36"/>
  <c r="Q351" i="36"/>
  <c r="P351" i="36"/>
  <c r="O351" i="36"/>
  <c r="N351" i="36"/>
  <c r="M351" i="36"/>
  <c r="L351" i="36"/>
  <c r="K351" i="36"/>
  <c r="J351" i="36"/>
  <c r="I351" i="36"/>
  <c r="H351" i="36"/>
  <c r="G351" i="36"/>
  <c r="F351" i="36"/>
  <c r="E351" i="36"/>
  <c r="D351" i="36"/>
  <c r="C351" i="36"/>
  <c r="AV350" i="36"/>
  <c r="AU350" i="36"/>
  <c r="AT350" i="36"/>
  <c r="AS350" i="36"/>
  <c r="AR350" i="36"/>
  <c r="AQ350" i="36"/>
  <c r="AP350" i="36"/>
  <c r="AO350" i="36"/>
  <c r="AN350" i="36"/>
  <c r="AM350" i="36"/>
  <c r="AL350" i="36"/>
  <c r="AK350" i="36"/>
  <c r="AJ350" i="36"/>
  <c r="AI350" i="36"/>
  <c r="AH350" i="36"/>
  <c r="AG350" i="36"/>
  <c r="AF350" i="36"/>
  <c r="AE350" i="36"/>
  <c r="AD350" i="36"/>
  <c r="AC350" i="36"/>
  <c r="AB350" i="36"/>
  <c r="AA350" i="36"/>
  <c r="Z350" i="36"/>
  <c r="Y350" i="36"/>
  <c r="X350" i="36"/>
  <c r="W350" i="36"/>
  <c r="V350" i="36"/>
  <c r="U350" i="36"/>
  <c r="T350" i="36"/>
  <c r="S350" i="36"/>
  <c r="R350" i="36"/>
  <c r="Q350" i="36"/>
  <c r="P350" i="36"/>
  <c r="O350" i="36"/>
  <c r="N350" i="36"/>
  <c r="M350" i="36"/>
  <c r="L350" i="36"/>
  <c r="K350" i="36"/>
  <c r="J350" i="36"/>
  <c r="I350" i="36"/>
  <c r="H350" i="36"/>
  <c r="G350" i="36"/>
  <c r="F350" i="36"/>
  <c r="E350" i="36"/>
  <c r="D350" i="36"/>
  <c r="C350" i="36"/>
  <c r="AV349" i="36"/>
  <c r="AU349" i="36"/>
  <c r="AT349" i="36"/>
  <c r="AS349" i="36"/>
  <c r="AR349" i="36"/>
  <c r="AQ349" i="36"/>
  <c r="AP349" i="36"/>
  <c r="AO349" i="36"/>
  <c r="AN349" i="36"/>
  <c r="AM349" i="36"/>
  <c r="AL349" i="36"/>
  <c r="AK349" i="36"/>
  <c r="AJ349" i="36"/>
  <c r="AI349" i="36"/>
  <c r="AH349" i="36"/>
  <c r="AG349" i="36"/>
  <c r="AF349" i="36"/>
  <c r="AE349" i="36"/>
  <c r="AD349" i="36"/>
  <c r="AC349" i="36"/>
  <c r="AB349" i="36"/>
  <c r="AA349" i="36"/>
  <c r="Z349" i="36"/>
  <c r="Y349" i="36"/>
  <c r="X349" i="36"/>
  <c r="W349" i="36"/>
  <c r="V349" i="36"/>
  <c r="U349" i="36"/>
  <c r="T349" i="36"/>
  <c r="S349" i="36"/>
  <c r="R349" i="36"/>
  <c r="Q349" i="36"/>
  <c r="P349" i="36"/>
  <c r="O349" i="36"/>
  <c r="N349" i="36"/>
  <c r="M349" i="36"/>
  <c r="L349" i="36"/>
  <c r="K349" i="36"/>
  <c r="J349" i="36"/>
  <c r="I349" i="36"/>
  <c r="H349" i="36"/>
  <c r="G349" i="36"/>
  <c r="F349" i="36"/>
  <c r="E349" i="36"/>
  <c r="D349" i="36"/>
  <c r="C349" i="36"/>
  <c r="AV348" i="36"/>
  <c r="AU348" i="36"/>
  <c r="AT348" i="36"/>
  <c r="AS348" i="36"/>
  <c r="AR348" i="36"/>
  <c r="AQ348" i="36"/>
  <c r="AP348" i="36"/>
  <c r="AO348" i="36"/>
  <c r="AN348" i="36"/>
  <c r="AM348" i="36"/>
  <c r="AL348" i="36"/>
  <c r="AK348" i="36"/>
  <c r="AJ348" i="36"/>
  <c r="AI348" i="36"/>
  <c r="AH348" i="36"/>
  <c r="AG348" i="36"/>
  <c r="AF348" i="36"/>
  <c r="AE348" i="36"/>
  <c r="AD348" i="36"/>
  <c r="AC348" i="36"/>
  <c r="AB348" i="36"/>
  <c r="AA348" i="36"/>
  <c r="Z348" i="36"/>
  <c r="Y348" i="36"/>
  <c r="X348" i="36"/>
  <c r="W348" i="36"/>
  <c r="V348" i="36"/>
  <c r="U348" i="36"/>
  <c r="T348" i="36"/>
  <c r="S348" i="36"/>
  <c r="R348" i="36"/>
  <c r="Q348" i="36"/>
  <c r="P348" i="36"/>
  <c r="O348" i="36"/>
  <c r="N348" i="36"/>
  <c r="M348" i="36"/>
  <c r="L348" i="36"/>
  <c r="K348" i="36"/>
  <c r="J348" i="36"/>
  <c r="I348" i="36"/>
  <c r="H348" i="36"/>
  <c r="G348" i="36"/>
  <c r="F348" i="36"/>
  <c r="E348" i="36"/>
  <c r="D348" i="36"/>
  <c r="C348" i="36"/>
  <c r="AV347" i="36"/>
  <c r="AU347" i="36"/>
  <c r="AT347" i="36"/>
  <c r="AS347" i="36"/>
  <c r="AR347" i="36"/>
  <c r="AQ347" i="36"/>
  <c r="AP347" i="36"/>
  <c r="AO347" i="36"/>
  <c r="AN347" i="36"/>
  <c r="AM347" i="36"/>
  <c r="AL347" i="36"/>
  <c r="AK347" i="36"/>
  <c r="AJ347" i="36"/>
  <c r="AI347" i="36"/>
  <c r="AH347" i="36"/>
  <c r="AG347" i="36"/>
  <c r="AF347" i="36"/>
  <c r="AE347" i="36"/>
  <c r="AD347" i="36"/>
  <c r="AC347" i="36"/>
  <c r="AB347" i="36"/>
  <c r="AA347" i="36"/>
  <c r="Z347" i="36"/>
  <c r="Y347" i="36"/>
  <c r="X347" i="36"/>
  <c r="W347" i="36"/>
  <c r="V347" i="36"/>
  <c r="U347" i="36"/>
  <c r="T347" i="36"/>
  <c r="S347" i="36"/>
  <c r="R347" i="36"/>
  <c r="Q347" i="36"/>
  <c r="P347" i="36"/>
  <c r="O347" i="36"/>
  <c r="N347" i="36"/>
  <c r="M347" i="36"/>
  <c r="L347" i="36"/>
  <c r="K347" i="36"/>
  <c r="J347" i="36"/>
  <c r="I347" i="36"/>
  <c r="H347" i="36"/>
  <c r="G347" i="36"/>
  <c r="F347" i="36"/>
  <c r="E347" i="36"/>
  <c r="D347" i="36"/>
  <c r="C347" i="36"/>
  <c r="AV346" i="36"/>
  <c r="AU346" i="36"/>
  <c r="AT346" i="36"/>
  <c r="AS346" i="36"/>
  <c r="AR346" i="36"/>
  <c r="AQ346" i="36"/>
  <c r="AP346" i="36"/>
  <c r="AO346" i="36"/>
  <c r="AN346" i="36"/>
  <c r="AM346" i="36"/>
  <c r="AL346" i="36"/>
  <c r="AK346" i="36"/>
  <c r="AJ346" i="36"/>
  <c r="AI346" i="36"/>
  <c r="AH346" i="36"/>
  <c r="AG346" i="36"/>
  <c r="AF346" i="36"/>
  <c r="AE346" i="36"/>
  <c r="AD346" i="36"/>
  <c r="AC346" i="36"/>
  <c r="AB346" i="36"/>
  <c r="AA346" i="36"/>
  <c r="Z346" i="36"/>
  <c r="Y346" i="36"/>
  <c r="X346" i="36"/>
  <c r="W346" i="36"/>
  <c r="V346" i="36"/>
  <c r="U346" i="36"/>
  <c r="T346" i="36"/>
  <c r="S346" i="36"/>
  <c r="R346" i="36"/>
  <c r="Q346" i="36"/>
  <c r="P346" i="36"/>
  <c r="O346" i="36"/>
  <c r="N346" i="36"/>
  <c r="M346" i="36"/>
  <c r="L346" i="36"/>
  <c r="K346" i="36"/>
  <c r="J346" i="36"/>
  <c r="I346" i="36"/>
  <c r="H346" i="36"/>
  <c r="G346" i="36"/>
  <c r="F346" i="36"/>
  <c r="E346" i="36"/>
  <c r="D346" i="36"/>
  <c r="C346" i="36"/>
  <c r="AV345" i="36"/>
  <c r="AU345" i="36"/>
  <c r="AT345" i="36"/>
  <c r="AS345" i="36"/>
  <c r="AR345" i="36"/>
  <c r="AQ345" i="36"/>
  <c r="AP345" i="36"/>
  <c r="AO345" i="36"/>
  <c r="AN345" i="36"/>
  <c r="AM345" i="36"/>
  <c r="AL345" i="36"/>
  <c r="AK345" i="36"/>
  <c r="AJ345" i="36"/>
  <c r="AI345" i="36"/>
  <c r="AH345" i="36"/>
  <c r="AG345" i="36"/>
  <c r="AF345" i="36"/>
  <c r="AE345" i="36"/>
  <c r="AD345" i="36"/>
  <c r="AC345" i="36"/>
  <c r="AB345" i="36"/>
  <c r="AA345" i="36"/>
  <c r="Z345" i="36"/>
  <c r="Y345" i="36"/>
  <c r="X345" i="36"/>
  <c r="W345" i="36"/>
  <c r="V345" i="36"/>
  <c r="U345" i="36"/>
  <c r="T345" i="36"/>
  <c r="S345" i="36"/>
  <c r="R345" i="36"/>
  <c r="Q345" i="36"/>
  <c r="P345" i="36"/>
  <c r="O345" i="36"/>
  <c r="N345" i="36"/>
  <c r="M345" i="36"/>
  <c r="L345" i="36"/>
  <c r="K345" i="36"/>
  <c r="J345" i="36"/>
  <c r="I345" i="36"/>
  <c r="H345" i="36"/>
  <c r="G345" i="36"/>
  <c r="F345" i="36"/>
  <c r="E345" i="36"/>
  <c r="D345" i="36"/>
  <c r="C345" i="36"/>
  <c r="AV344" i="36"/>
  <c r="AU344" i="36"/>
  <c r="AT344" i="36"/>
  <c r="AS344" i="36"/>
  <c r="AR344" i="36"/>
  <c r="AQ344" i="36"/>
  <c r="AP344" i="36"/>
  <c r="AO344" i="36"/>
  <c r="AN344" i="36"/>
  <c r="AM344" i="36"/>
  <c r="AL344" i="36"/>
  <c r="AK344" i="36"/>
  <c r="AJ344" i="36"/>
  <c r="AI344" i="36"/>
  <c r="AH344" i="36"/>
  <c r="AG344" i="36"/>
  <c r="AF344" i="36"/>
  <c r="AE344" i="36"/>
  <c r="AD344" i="36"/>
  <c r="AC344" i="36"/>
  <c r="AB344" i="36"/>
  <c r="AA344" i="36"/>
  <c r="Z344" i="36"/>
  <c r="Y344" i="36"/>
  <c r="X344" i="36"/>
  <c r="W344" i="36"/>
  <c r="V344" i="36"/>
  <c r="U344" i="36"/>
  <c r="T344" i="36"/>
  <c r="S344" i="36"/>
  <c r="R344" i="36"/>
  <c r="Q344" i="36"/>
  <c r="P344" i="36"/>
  <c r="O344" i="36"/>
  <c r="N344" i="36"/>
  <c r="M344" i="36"/>
  <c r="L344" i="36"/>
  <c r="K344" i="36"/>
  <c r="J344" i="36"/>
  <c r="I344" i="36"/>
  <c r="H344" i="36"/>
  <c r="G344" i="36"/>
  <c r="F344" i="36"/>
  <c r="E344" i="36"/>
  <c r="D344" i="36"/>
  <c r="C344" i="36"/>
  <c r="AV343" i="36"/>
  <c r="AU343" i="36"/>
  <c r="AT343" i="36"/>
  <c r="AS343" i="36"/>
  <c r="AR343" i="36"/>
  <c r="AQ343" i="36"/>
  <c r="AP343" i="36"/>
  <c r="AO343" i="36"/>
  <c r="AN343" i="36"/>
  <c r="AM343" i="36"/>
  <c r="AL343" i="36"/>
  <c r="AK343" i="36"/>
  <c r="AJ343" i="36"/>
  <c r="AI343" i="36"/>
  <c r="AH343" i="36"/>
  <c r="AG343" i="36"/>
  <c r="AF343" i="36"/>
  <c r="AE343" i="36"/>
  <c r="AD343" i="36"/>
  <c r="AC343" i="36"/>
  <c r="AB343" i="36"/>
  <c r="AA343" i="36"/>
  <c r="Z343" i="36"/>
  <c r="Y343" i="36"/>
  <c r="X343" i="36"/>
  <c r="W343" i="36"/>
  <c r="V343" i="36"/>
  <c r="U343" i="36"/>
  <c r="T343" i="36"/>
  <c r="S343" i="36"/>
  <c r="R343" i="36"/>
  <c r="Q343" i="36"/>
  <c r="P343" i="36"/>
  <c r="O343" i="36"/>
  <c r="N343" i="36"/>
  <c r="M343" i="36"/>
  <c r="L343" i="36"/>
  <c r="K343" i="36"/>
  <c r="J343" i="36"/>
  <c r="I343" i="36"/>
  <c r="H343" i="36"/>
  <c r="G343" i="36"/>
  <c r="F343" i="36"/>
  <c r="E343" i="36"/>
  <c r="D343" i="36"/>
  <c r="C343" i="36"/>
  <c r="AV342" i="36"/>
  <c r="AU342" i="36"/>
  <c r="AT342" i="36"/>
  <c r="AS342" i="36"/>
  <c r="AR342" i="36"/>
  <c r="AQ342" i="36"/>
  <c r="AP342" i="36"/>
  <c r="AO342" i="36"/>
  <c r="AN342" i="36"/>
  <c r="AM342" i="36"/>
  <c r="AL342" i="36"/>
  <c r="AK342" i="36"/>
  <c r="AJ342" i="36"/>
  <c r="AI342" i="36"/>
  <c r="AH342" i="36"/>
  <c r="AG342" i="36"/>
  <c r="AF342" i="36"/>
  <c r="AE342" i="36"/>
  <c r="AD342" i="36"/>
  <c r="AC342" i="36"/>
  <c r="AB342" i="36"/>
  <c r="AA342" i="36"/>
  <c r="Z342" i="36"/>
  <c r="Y342" i="36"/>
  <c r="X342" i="36"/>
  <c r="W342" i="36"/>
  <c r="V342" i="36"/>
  <c r="U342" i="36"/>
  <c r="T342" i="36"/>
  <c r="S342" i="36"/>
  <c r="R342" i="36"/>
  <c r="Q342" i="36"/>
  <c r="P342" i="36"/>
  <c r="O342" i="36"/>
  <c r="N342" i="36"/>
  <c r="M342" i="36"/>
  <c r="L342" i="36"/>
  <c r="K342" i="36"/>
  <c r="J342" i="36"/>
  <c r="I342" i="36"/>
  <c r="H342" i="36"/>
  <c r="G342" i="36"/>
  <c r="F342" i="36"/>
  <c r="E342" i="36"/>
  <c r="D342" i="36"/>
  <c r="C342" i="36"/>
  <c r="AV341" i="36"/>
  <c r="AU341" i="36"/>
  <c r="AT341" i="36"/>
  <c r="AS341" i="36"/>
  <c r="AR341" i="36"/>
  <c r="AQ341" i="36"/>
  <c r="AP341" i="36"/>
  <c r="AO341" i="36"/>
  <c r="AN341" i="36"/>
  <c r="AM341" i="36"/>
  <c r="AL341" i="36"/>
  <c r="AK341" i="36"/>
  <c r="AJ341" i="36"/>
  <c r="AI341" i="36"/>
  <c r="AH341" i="36"/>
  <c r="AG341" i="36"/>
  <c r="AF341" i="36"/>
  <c r="AE341" i="36"/>
  <c r="AD341" i="36"/>
  <c r="AC341" i="36"/>
  <c r="AB341" i="36"/>
  <c r="AA341" i="36"/>
  <c r="Z341" i="36"/>
  <c r="Y341" i="36"/>
  <c r="X341" i="36"/>
  <c r="W341" i="36"/>
  <c r="V341" i="36"/>
  <c r="U341" i="36"/>
  <c r="T341" i="36"/>
  <c r="S341" i="36"/>
  <c r="R341" i="36"/>
  <c r="Q341" i="36"/>
  <c r="P341" i="36"/>
  <c r="O341" i="36"/>
  <c r="N341" i="36"/>
  <c r="M341" i="36"/>
  <c r="L341" i="36"/>
  <c r="K341" i="36"/>
  <c r="J341" i="36"/>
  <c r="I341" i="36"/>
  <c r="H341" i="36"/>
  <c r="G341" i="36"/>
  <c r="F341" i="36"/>
  <c r="E341" i="36"/>
  <c r="D341" i="36"/>
  <c r="C341" i="36"/>
  <c r="AV340" i="36"/>
  <c r="AU340" i="36"/>
  <c r="AT340" i="36"/>
  <c r="AS340" i="36"/>
  <c r="AR340" i="36"/>
  <c r="AQ340" i="36"/>
  <c r="AP340" i="36"/>
  <c r="AO340" i="36"/>
  <c r="AN340" i="36"/>
  <c r="AM340" i="36"/>
  <c r="AL340" i="36"/>
  <c r="AK340" i="36"/>
  <c r="AJ340" i="36"/>
  <c r="AI340" i="36"/>
  <c r="AH340" i="36"/>
  <c r="AG340" i="36"/>
  <c r="AF340" i="36"/>
  <c r="AE340" i="36"/>
  <c r="AD340" i="36"/>
  <c r="AC340" i="36"/>
  <c r="AB340" i="36"/>
  <c r="AA340" i="36"/>
  <c r="Z340" i="36"/>
  <c r="Y340" i="36"/>
  <c r="X340" i="36"/>
  <c r="W340" i="36"/>
  <c r="V340" i="36"/>
  <c r="U340" i="36"/>
  <c r="T340" i="36"/>
  <c r="S340" i="36"/>
  <c r="R340" i="36"/>
  <c r="Q340" i="36"/>
  <c r="P340" i="36"/>
  <c r="O340" i="36"/>
  <c r="N340" i="36"/>
  <c r="M340" i="36"/>
  <c r="L340" i="36"/>
  <c r="K340" i="36"/>
  <c r="J340" i="36"/>
  <c r="I340" i="36"/>
  <c r="H340" i="36"/>
  <c r="G340" i="36"/>
  <c r="F340" i="36"/>
  <c r="E340" i="36"/>
  <c r="D340" i="36"/>
  <c r="C340" i="36"/>
  <c r="AV339" i="36"/>
  <c r="AU339" i="36"/>
  <c r="AT339" i="36"/>
  <c r="AS339" i="36"/>
  <c r="AR339" i="36"/>
  <c r="AQ339" i="36"/>
  <c r="AP339" i="36"/>
  <c r="AO339" i="36"/>
  <c r="AN339" i="36"/>
  <c r="AM339" i="36"/>
  <c r="AL339" i="36"/>
  <c r="AK339" i="36"/>
  <c r="AJ339" i="36"/>
  <c r="AI339" i="36"/>
  <c r="AH339" i="36"/>
  <c r="AG339" i="36"/>
  <c r="AF339" i="36"/>
  <c r="AE339" i="36"/>
  <c r="AD339" i="36"/>
  <c r="AC339" i="36"/>
  <c r="AB339" i="36"/>
  <c r="AA339" i="36"/>
  <c r="Z339" i="36"/>
  <c r="Y339" i="36"/>
  <c r="X339" i="36"/>
  <c r="W339" i="36"/>
  <c r="V339" i="36"/>
  <c r="U339" i="36"/>
  <c r="T339" i="36"/>
  <c r="S339" i="36"/>
  <c r="R339" i="36"/>
  <c r="Q339" i="36"/>
  <c r="P339" i="36"/>
  <c r="O339" i="36"/>
  <c r="N339" i="36"/>
  <c r="M339" i="36"/>
  <c r="L339" i="36"/>
  <c r="K339" i="36"/>
  <c r="J339" i="36"/>
  <c r="I339" i="36"/>
  <c r="H339" i="36"/>
  <c r="G339" i="36"/>
  <c r="F339" i="36"/>
  <c r="E339" i="36"/>
  <c r="D339" i="36"/>
  <c r="C339" i="36"/>
  <c r="AV338" i="36"/>
  <c r="AU338" i="36"/>
  <c r="AT338" i="36"/>
  <c r="AS338" i="36"/>
  <c r="AR338" i="36"/>
  <c r="AQ338" i="36"/>
  <c r="AP338" i="36"/>
  <c r="AO338" i="36"/>
  <c r="AN338" i="36"/>
  <c r="AM338" i="36"/>
  <c r="AL338" i="36"/>
  <c r="AK338" i="36"/>
  <c r="AJ338" i="36"/>
  <c r="AI338" i="36"/>
  <c r="AH338" i="36"/>
  <c r="AG338" i="36"/>
  <c r="AF338" i="36"/>
  <c r="AE338" i="36"/>
  <c r="AD338" i="36"/>
  <c r="AC338" i="36"/>
  <c r="AB338" i="36"/>
  <c r="AA338" i="36"/>
  <c r="Z338" i="36"/>
  <c r="Y338" i="36"/>
  <c r="X338" i="36"/>
  <c r="W338" i="36"/>
  <c r="V338" i="36"/>
  <c r="U338" i="36"/>
  <c r="T338" i="36"/>
  <c r="S338" i="36"/>
  <c r="R338" i="36"/>
  <c r="Q338" i="36"/>
  <c r="P338" i="36"/>
  <c r="O338" i="36"/>
  <c r="N338" i="36"/>
  <c r="M338" i="36"/>
  <c r="L338" i="36"/>
  <c r="K338" i="36"/>
  <c r="J338" i="36"/>
  <c r="I338" i="36"/>
  <c r="H338" i="36"/>
  <c r="G338" i="36"/>
  <c r="F338" i="36"/>
  <c r="E338" i="36"/>
  <c r="D338" i="36"/>
  <c r="C338" i="36"/>
  <c r="AV337" i="36"/>
  <c r="AU337" i="36"/>
  <c r="AT337" i="36"/>
  <c r="AS337" i="36"/>
  <c r="AR337" i="36"/>
  <c r="AQ337" i="36"/>
  <c r="AP337" i="36"/>
  <c r="AO337" i="36"/>
  <c r="AN337" i="36"/>
  <c r="AM337" i="36"/>
  <c r="AL337" i="36"/>
  <c r="AK337" i="36"/>
  <c r="AJ337" i="36"/>
  <c r="AI337" i="36"/>
  <c r="AH337" i="36"/>
  <c r="AG337" i="36"/>
  <c r="AF337" i="36"/>
  <c r="AE337" i="36"/>
  <c r="AD337" i="36"/>
  <c r="AC337" i="36"/>
  <c r="AB337" i="36"/>
  <c r="AA337" i="36"/>
  <c r="Z337" i="36"/>
  <c r="Y337" i="36"/>
  <c r="X337" i="36"/>
  <c r="W337" i="36"/>
  <c r="V337" i="36"/>
  <c r="U337" i="36"/>
  <c r="T337" i="36"/>
  <c r="S337" i="36"/>
  <c r="R337" i="36"/>
  <c r="Q337" i="36"/>
  <c r="P337" i="36"/>
  <c r="O337" i="36"/>
  <c r="N337" i="36"/>
  <c r="M337" i="36"/>
  <c r="L337" i="36"/>
  <c r="K337" i="36"/>
  <c r="J337" i="36"/>
  <c r="I337" i="36"/>
  <c r="H337" i="36"/>
  <c r="G337" i="36"/>
  <c r="F337" i="36"/>
  <c r="E337" i="36"/>
  <c r="D337" i="36"/>
  <c r="C337" i="36"/>
  <c r="AV336" i="36"/>
  <c r="AU336" i="36"/>
  <c r="AT336" i="36"/>
  <c r="AS336" i="36"/>
  <c r="AR336" i="36"/>
  <c r="AQ336" i="36"/>
  <c r="AP336" i="36"/>
  <c r="AO336" i="36"/>
  <c r="AN336" i="36"/>
  <c r="AM336" i="36"/>
  <c r="AL336" i="36"/>
  <c r="AK336" i="36"/>
  <c r="AJ336" i="36"/>
  <c r="AI336" i="36"/>
  <c r="AH336" i="36"/>
  <c r="AG336" i="36"/>
  <c r="AF336" i="36"/>
  <c r="AE336" i="36"/>
  <c r="AD336" i="36"/>
  <c r="AC336" i="36"/>
  <c r="AB336" i="36"/>
  <c r="AA336" i="36"/>
  <c r="Z336" i="36"/>
  <c r="Y336" i="36"/>
  <c r="X336" i="36"/>
  <c r="W336" i="36"/>
  <c r="V336" i="36"/>
  <c r="U336" i="36"/>
  <c r="T336" i="36"/>
  <c r="S336" i="36"/>
  <c r="R336" i="36"/>
  <c r="Q336" i="36"/>
  <c r="P336" i="36"/>
  <c r="O336" i="36"/>
  <c r="N336" i="36"/>
  <c r="M336" i="36"/>
  <c r="L336" i="36"/>
  <c r="K336" i="36"/>
  <c r="J336" i="36"/>
  <c r="I336" i="36"/>
  <c r="H336" i="36"/>
  <c r="G336" i="36"/>
  <c r="F336" i="36"/>
  <c r="E336" i="36"/>
  <c r="D336" i="36"/>
  <c r="C336" i="36"/>
  <c r="AV335" i="36"/>
  <c r="AU335" i="36"/>
  <c r="AT335" i="36"/>
  <c r="AS335" i="36"/>
  <c r="AR335" i="36"/>
  <c r="AQ335" i="36"/>
  <c r="AP335" i="36"/>
  <c r="AO335" i="36"/>
  <c r="AN335" i="36"/>
  <c r="AM335" i="36"/>
  <c r="AL335" i="36"/>
  <c r="AK335" i="36"/>
  <c r="AJ335" i="36"/>
  <c r="AI335" i="36"/>
  <c r="AH335" i="36"/>
  <c r="AG335" i="36"/>
  <c r="AF335" i="36"/>
  <c r="AE335" i="36"/>
  <c r="AD335" i="36"/>
  <c r="AC335" i="36"/>
  <c r="AB335" i="36"/>
  <c r="AA335" i="36"/>
  <c r="Z335" i="36"/>
  <c r="Y335" i="36"/>
  <c r="X335" i="36"/>
  <c r="W335" i="36"/>
  <c r="V335" i="36"/>
  <c r="U335" i="36"/>
  <c r="T335" i="36"/>
  <c r="S335" i="36"/>
  <c r="R335" i="36"/>
  <c r="Q335" i="36"/>
  <c r="P335" i="36"/>
  <c r="O335" i="36"/>
  <c r="N335" i="36"/>
  <c r="M335" i="36"/>
  <c r="L335" i="36"/>
  <c r="K335" i="36"/>
  <c r="J335" i="36"/>
  <c r="I335" i="36"/>
  <c r="H335" i="36"/>
  <c r="G335" i="36"/>
  <c r="F335" i="36"/>
  <c r="E335" i="36"/>
  <c r="D335" i="36"/>
  <c r="C335" i="36"/>
  <c r="AV334" i="36"/>
  <c r="AU334" i="36"/>
  <c r="AT334" i="36"/>
  <c r="AS334" i="36"/>
  <c r="AR334" i="36"/>
  <c r="AQ334" i="36"/>
  <c r="AP334" i="36"/>
  <c r="AO334" i="36"/>
  <c r="AN334" i="36"/>
  <c r="AM334" i="36"/>
  <c r="AL334" i="36"/>
  <c r="AK334" i="36"/>
  <c r="AJ334" i="36"/>
  <c r="AI334" i="36"/>
  <c r="AH334" i="36"/>
  <c r="AG334" i="36"/>
  <c r="AF334" i="36"/>
  <c r="AE334" i="36"/>
  <c r="AD334" i="36"/>
  <c r="AC334" i="36"/>
  <c r="AB334" i="36"/>
  <c r="AA334" i="36"/>
  <c r="Z334" i="36"/>
  <c r="Y334" i="36"/>
  <c r="X334" i="36"/>
  <c r="W334" i="36"/>
  <c r="V334" i="36"/>
  <c r="U334" i="36"/>
  <c r="T334" i="36"/>
  <c r="S334" i="36"/>
  <c r="R334" i="36"/>
  <c r="Q334" i="36"/>
  <c r="P334" i="36"/>
  <c r="O334" i="36"/>
  <c r="N334" i="36"/>
  <c r="M334" i="36"/>
  <c r="L334" i="36"/>
  <c r="K334" i="36"/>
  <c r="J334" i="36"/>
  <c r="I334" i="36"/>
  <c r="H334" i="36"/>
  <c r="G334" i="36"/>
  <c r="F334" i="36"/>
  <c r="E334" i="36"/>
  <c r="D334" i="36"/>
  <c r="C334" i="36"/>
  <c r="AV333" i="36"/>
  <c r="AU333" i="36"/>
  <c r="AT333" i="36"/>
  <c r="AS333" i="36"/>
  <c r="AR333" i="36"/>
  <c r="AQ333" i="36"/>
  <c r="AP333" i="36"/>
  <c r="AO333" i="36"/>
  <c r="AN333" i="36"/>
  <c r="AM333" i="36"/>
  <c r="AL333" i="36"/>
  <c r="AK333" i="36"/>
  <c r="AJ333" i="36"/>
  <c r="AI333" i="36"/>
  <c r="AH333" i="36"/>
  <c r="AG333" i="36"/>
  <c r="AF333" i="36"/>
  <c r="AE333" i="36"/>
  <c r="AD333" i="36"/>
  <c r="AC333" i="36"/>
  <c r="AB333" i="36"/>
  <c r="AA333" i="36"/>
  <c r="Z333" i="36"/>
  <c r="Y333" i="36"/>
  <c r="X333" i="36"/>
  <c r="W333" i="36"/>
  <c r="V333" i="36"/>
  <c r="U333" i="36"/>
  <c r="T333" i="36"/>
  <c r="S333" i="36"/>
  <c r="R333" i="36"/>
  <c r="Q333" i="36"/>
  <c r="P333" i="36"/>
  <c r="O333" i="36"/>
  <c r="N333" i="36"/>
  <c r="M333" i="36"/>
  <c r="L333" i="36"/>
  <c r="K333" i="36"/>
  <c r="J333" i="36"/>
  <c r="I333" i="36"/>
  <c r="H333" i="36"/>
  <c r="G333" i="36"/>
  <c r="F333" i="36"/>
  <c r="E333" i="36"/>
  <c r="D333" i="36"/>
  <c r="C333" i="36"/>
  <c r="AV332" i="36"/>
  <c r="AU332" i="36"/>
  <c r="AT332" i="36"/>
  <c r="AS332" i="36"/>
  <c r="AR332" i="36"/>
  <c r="AQ332" i="36"/>
  <c r="AP332" i="36"/>
  <c r="AO332" i="36"/>
  <c r="AN332" i="36"/>
  <c r="AM332" i="36"/>
  <c r="AL332" i="36"/>
  <c r="AK332" i="36"/>
  <c r="AJ332" i="36"/>
  <c r="AI332" i="36"/>
  <c r="AH332" i="36"/>
  <c r="AG332" i="36"/>
  <c r="AF332" i="36"/>
  <c r="AE332" i="36"/>
  <c r="AD332" i="36"/>
  <c r="AC332" i="36"/>
  <c r="AB332" i="36"/>
  <c r="AA332" i="36"/>
  <c r="Z332" i="36"/>
  <c r="Y332" i="36"/>
  <c r="X332" i="36"/>
  <c r="W332" i="36"/>
  <c r="V332" i="36"/>
  <c r="U332" i="36"/>
  <c r="T332" i="36"/>
  <c r="S332" i="36"/>
  <c r="R332" i="36"/>
  <c r="Q332" i="36"/>
  <c r="P332" i="36"/>
  <c r="O332" i="36"/>
  <c r="N332" i="36"/>
  <c r="M332" i="36"/>
  <c r="L332" i="36"/>
  <c r="K332" i="36"/>
  <c r="J332" i="36"/>
  <c r="I332" i="36"/>
  <c r="H332" i="36"/>
  <c r="G332" i="36"/>
  <c r="F332" i="36"/>
  <c r="E332" i="36"/>
  <c r="D332" i="36"/>
  <c r="C332" i="36"/>
  <c r="AV331" i="36"/>
  <c r="AU331" i="36"/>
  <c r="AT331" i="36"/>
  <c r="AS331" i="36"/>
  <c r="AR331" i="36"/>
  <c r="AQ331" i="36"/>
  <c r="AP331" i="36"/>
  <c r="AO331" i="36"/>
  <c r="AN331" i="36"/>
  <c r="AM331" i="36"/>
  <c r="AL331" i="36"/>
  <c r="AK331" i="36"/>
  <c r="AJ331" i="36"/>
  <c r="AI331" i="36"/>
  <c r="AH331" i="36"/>
  <c r="AG331" i="36"/>
  <c r="AF331" i="36"/>
  <c r="AE331" i="36"/>
  <c r="AD331" i="36"/>
  <c r="AC331" i="36"/>
  <c r="AB331" i="36"/>
  <c r="AA331" i="36"/>
  <c r="Z331" i="36"/>
  <c r="Y331" i="36"/>
  <c r="X331" i="36"/>
  <c r="W331" i="36"/>
  <c r="V331" i="36"/>
  <c r="U331" i="36"/>
  <c r="T331" i="36"/>
  <c r="S331" i="36"/>
  <c r="R331" i="36"/>
  <c r="Q331" i="36"/>
  <c r="P331" i="36"/>
  <c r="O331" i="36"/>
  <c r="N331" i="36"/>
  <c r="M331" i="36"/>
  <c r="L331" i="36"/>
  <c r="K331" i="36"/>
  <c r="J331" i="36"/>
  <c r="I331" i="36"/>
  <c r="H331" i="36"/>
  <c r="G331" i="36"/>
  <c r="F331" i="36"/>
  <c r="E331" i="36"/>
  <c r="D331" i="36"/>
  <c r="C331" i="36"/>
  <c r="AV330" i="36"/>
  <c r="AU330" i="36"/>
  <c r="AT330" i="36"/>
  <c r="AS330" i="36"/>
  <c r="AR330" i="36"/>
  <c r="AQ330" i="36"/>
  <c r="AP330" i="36"/>
  <c r="AO330" i="36"/>
  <c r="AN330" i="36"/>
  <c r="AM330" i="36"/>
  <c r="AL330" i="36"/>
  <c r="AK330" i="36"/>
  <c r="AJ330" i="36"/>
  <c r="AI330" i="36"/>
  <c r="AH330" i="36"/>
  <c r="AG330" i="36"/>
  <c r="AF330" i="36"/>
  <c r="AE330" i="36"/>
  <c r="AD330" i="36"/>
  <c r="AC330" i="36"/>
  <c r="AB330" i="36"/>
  <c r="AA330" i="36"/>
  <c r="Z330" i="36"/>
  <c r="Y330" i="36"/>
  <c r="X330" i="36"/>
  <c r="W330" i="36"/>
  <c r="V330" i="36"/>
  <c r="U330" i="36"/>
  <c r="T330" i="36"/>
  <c r="S330" i="36"/>
  <c r="R330" i="36"/>
  <c r="Q330" i="36"/>
  <c r="P330" i="36"/>
  <c r="O330" i="36"/>
  <c r="N330" i="36"/>
  <c r="M330" i="36"/>
  <c r="L330" i="36"/>
  <c r="K330" i="36"/>
  <c r="J330" i="36"/>
  <c r="I330" i="36"/>
  <c r="H330" i="36"/>
  <c r="G330" i="36"/>
  <c r="F330" i="36"/>
  <c r="E330" i="36"/>
  <c r="D330" i="36"/>
  <c r="C330" i="36"/>
  <c r="AV329" i="36"/>
  <c r="AU329" i="36"/>
  <c r="AT329" i="36"/>
  <c r="AS329" i="36"/>
  <c r="AR329" i="36"/>
  <c r="AQ329" i="36"/>
  <c r="AP329" i="36"/>
  <c r="AO329" i="36"/>
  <c r="AN329" i="36"/>
  <c r="AM329" i="36"/>
  <c r="AL329" i="36"/>
  <c r="AK329" i="36"/>
  <c r="AJ329" i="36"/>
  <c r="AI329" i="36"/>
  <c r="AH329" i="36"/>
  <c r="AG329" i="36"/>
  <c r="AF329" i="36"/>
  <c r="AE329" i="36"/>
  <c r="AD329" i="36"/>
  <c r="AC329" i="36"/>
  <c r="AB329" i="36"/>
  <c r="AA329" i="36"/>
  <c r="Z329" i="36"/>
  <c r="Y329" i="36"/>
  <c r="X329" i="36"/>
  <c r="W329" i="36"/>
  <c r="V329" i="36"/>
  <c r="U329" i="36"/>
  <c r="T329" i="36"/>
  <c r="S329" i="36"/>
  <c r="R329" i="36"/>
  <c r="Q329" i="36"/>
  <c r="P329" i="36"/>
  <c r="O329" i="36"/>
  <c r="N329" i="36"/>
  <c r="M329" i="36"/>
  <c r="L329" i="36"/>
  <c r="K329" i="36"/>
  <c r="J329" i="36"/>
  <c r="I329" i="36"/>
  <c r="H329" i="36"/>
  <c r="G329" i="36"/>
  <c r="F329" i="36"/>
  <c r="E329" i="36"/>
  <c r="D329" i="36"/>
  <c r="C329" i="36"/>
  <c r="AV328" i="36"/>
  <c r="AU328" i="36"/>
  <c r="AT328" i="36"/>
  <c r="AS328" i="36"/>
  <c r="AR328" i="36"/>
  <c r="AQ328" i="36"/>
  <c r="AP328" i="36"/>
  <c r="AO328" i="36"/>
  <c r="AN328" i="36"/>
  <c r="AM328" i="36"/>
  <c r="AL328" i="36"/>
  <c r="AK328" i="36"/>
  <c r="AJ328" i="36"/>
  <c r="AI328" i="36"/>
  <c r="AH328" i="36"/>
  <c r="AG328" i="36"/>
  <c r="AF328" i="36"/>
  <c r="AE328" i="36"/>
  <c r="AD328" i="36"/>
  <c r="AC328" i="36"/>
  <c r="AB328" i="36"/>
  <c r="AA328" i="36"/>
  <c r="Z328" i="36"/>
  <c r="Y328" i="36"/>
  <c r="X328" i="36"/>
  <c r="W328" i="36"/>
  <c r="V328" i="36"/>
  <c r="U328" i="36"/>
  <c r="T328" i="36"/>
  <c r="S328" i="36"/>
  <c r="R328" i="36"/>
  <c r="Q328" i="36"/>
  <c r="P328" i="36"/>
  <c r="O328" i="36"/>
  <c r="N328" i="36"/>
  <c r="M328" i="36"/>
  <c r="L328" i="36"/>
  <c r="K328" i="36"/>
  <c r="J328" i="36"/>
  <c r="I328" i="36"/>
  <c r="H328" i="36"/>
  <c r="G328" i="36"/>
  <c r="F328" i="36"/>
  <c r="E328" i="36"/>
  <c r="D328" i="36"/>
  <c r="C328" i="36"/>
  <c r="AV327" i="36"/>
  <c r="AU327" i="36"/>
  <c r="AT327" i="36"/>
  <c r="AS327" i="36"/>
  <c r="AR327" i="36"/>
  <c r="AQ327" i="36"/>
  <c r="AP327" i="36"/>
  <c r="AO327" i="36"/>
  <c r="AN327" i="36"/>
  <c r="AM327" i="36"/>
  <c r="AL327" i="36"/>
  <c r="AK327" i="36"/>
  <c r="AJ327" i="36"/>
  <c r="AI327" i="36"/>
  <c r="AH327" i="36"/>
  <c r="AG327" i="36"/>
  <c r="AF327" i="36"/>
  <c r="AE327" i="36"/>
  <c r="AD327" i="36"/>
  <c r="AC327" i="36"/>
  <c r="AB327" i="36"/>
  <c r="AA327" i="36"/>
  <c r="Z327" i="36"/>
  <c r="Y327" i="36"/>
  <c r="X327" i="36"/>
  <c r="W327" i="36"/>
  <c r="V327" i="36"/>
  <c r="U327" i="36"/>
  <c r="T327" i="36"/>
  <c r="S327" i="36"/>
  <c r="R327" i="36"/>
  <c r="Q327" i="36"/>
  <c r="P327" i="36"/>
  <c r="O327" i="36"/>
  <c r="N327" i="36"/>
  <c r="M327" i="36"/>
  <c r="L327" i="36"/>
  <c r="K327" i="36"/>
  <c r="J327" i="36"/>
  <c r="I327" i="36"/>
  <c r="H327" i="36"/>
  <c r="G327" i="36"/>
  <c r="F327" i="36"/>
  <c r="E327" i="36"/>
  <c r="D327" i="36"/>
  <c r="C327" i="36"/>
  <c r="AV326" i="36"/>
  <c r="AU326" i="36"/>
  <c r="AT326" i="36"/>
  <c r="AS326" i="36"/>
  <c r="AR326" i="36"/>
  <c r="AQ326" i="36"/>
  <c r="AP326" i="36"/>
  <c r="AO326" i="36"/>
  <c r="AN326" i="36"/>
  <c r="AM326" i="36"/>
  <c r="AL326" i="36"/>
  <c r="AK326" i="36"/>
  <c r="AJ326" i="36"/>
  <c r="AI326" i="36"/>
  <c r="AH326" i="36"/>
  <c r="AG326" i="36"/>
  <c r="AF326" i="36"/>
  <c r="AE326" i="36"/>
  <c r="AD326" i="36"/>
  <c r="AC326" i="36"/>
  <c r="AB326" i="36"/>
  <c r="AA326" i="36"/>
  <c r="Z326" i="36"/>
  <c r="Y326" i="36"/>
  <c r="X326" i="36"/>
  <c r="W326" i="36"/>
  <c r="V326" i="36"/>
  <c r="U326" i="36"/>
  <c r="T326" i="36"/>
  <c r="S326" i="36"/>
  <c r="R326" i="36"/>
  <c r="Q326" i="36"/>
  <c r="P326" i="36"/>
  <c r="O326" i="36"/>
  <c r="N326" i="36"/>
  <c r="M326" i="36"/>
  <c r="L326" i="36"/>
  <c r="K326" i="36"/>
  <c r="J326" i="36"/>
  <c r="I326" i="36"/>
  <c r="H326" i="36"/>
  <c r="G326" i="36"/>
  <c r="F326" i="36"/>
  <c r="E326" i="36"/>
  <c r="D326" i="36"/>
  <c r="C326" i="36"/>
  <c r="AV325" i="36"/>
  <c r="AU325" i="36"/>
  <c r="AT325" i="36"/>
  <c r="AS325" i="36"/>
  <c r="AR325" i="36"/>
  <c r="AQ325" i="36"/>
  <c r="AP325" i="36"/>
  <c r="AO325" i="36"/>
  <c r="AN325" i="36"/>
  <c r="AM325" i="36"/>
  <c r="AL325" i="36"/>
  <c r="AK325" i="36"/>
  <c r="AJ325" i="36"/>
  <c r="AI325" i="36"/>
  <c r="AH325" i="36"/>
  <c r="AG325" i="36"/>
  <c r="AF325" i="36"/>
  <c r="AE325" i="36"/>
  <c r="AD325" i="36"/>
  <c r="AC325" i="36"/>
  <c r="AB325" i="36"/>
  <c r="AA325" i="36"/>
  <c r="Z325" i="36"/>
  <c r="Y325" i="36"/>
  <c r="X325" i="36"/>
  <c r="W325" i="36"/>
  <c r="V325" i="36"/>
  <c r="U325" i="36"/>
  <c r="T325" i="36"/>
  <c r="S325" i="36"/>
  <c r="R325" i="36"/>
  <c r="Q325" i="36"/>
  <c r="P325" i="36"/>
  <c r="O325" i="36"/>
  <c r="N325" i="36"/>
  <c r="M325" i="36"/>
  <c r="L325" i="36"/>
  <c r="K325" i="36"/>
  <c r="J325" i="36"/>
  <c r="I325" i="36"/>
  <c r="H325" i="36"/>
  <c r="G325" i="36"/>
  <c r="F325" i="36"/>
  <c r="E325" i="36"/>
  <c r="D325" i="36"/>
  <c r="C325" i="36"/>
  <c r="AV324" i="36"/>
  <c r="AU324" i="36"/>
  <c r="AT324" i="36"/>
  <c r="AS324" i="36"/>
  <c r="AR324" i="36"/>
  <c r="AQ324" i="36"/>
  <c r="AP324" i="36"/>
  <c r="AO324" i="36"/>
  <c r="AN324" i="36"/>
  <c r="AM324" i="36"/>
  <c r="AL324" i="36"/>
  <c r="AK324" i="36"/>
  <c r="AJ324" i="36"/>
  <c r="AI324" i="36"/>
  <c r="AH324" i="36"/>
  <c r="AG324" i="36"/>
  <c r="AF324" i="36"/>
  <c r="AE324" i="36"/>
  <c r="AD324" i="36"/>
  <c r="AC324" i="36"/>
  <c r="AB324" i="36"/>
  <c r="AA324" i="36"/>
  <c r="Z324" i="36"/>
  <c r="Y324" i="36"/>
  <c r="X324" i="36"/>
  <c r="W324" i="36"/>
  <c r="V324" i="36"/>
  <c r="U324" i="36"/>
  <c r="T324" i="36"/>
  <c r="S324" i="36"/>
  <c r="R324" i="36"/>
  <c r="Q324" i="36"/>
  <c r="P324" i="36"/>
  <c r="O324" i="36"/>
  <c r="N324" i="36"/>
  <c r="M324" i="36"/>
  <c r="L324" i="36"/>
  <c r="K324" i="36"/>
  <c r="J324" i="36"/>
  <c r="I324" i="36"/>
  <c r="H324" i="36"/>
  <c r="G324" i="36"/>
  <c r="F324" i="36"/>
  <c r="E324" i="36"/>
  <c r="D324" i="36"/>
  <c r="C324" i="36"/>
  <c r="AV323" i="36"/>
  <c r="AU323" i="36"/>
  <c r="AT323" i="36"/>
  <c r="AS323" i="36"/>
  <c r="AR323" i="36"/>
  <c r="AQ323" i="36"/>
  <c r="AP323" i="36"/>
  <c r="AO323" i="36"/>
  <c r="AN323" i="36"/>
  <c r="AM323" i="36"/>
  <c r="AL323" i="36"/>
  <c r="AK323" i="36"/>
  <c r="AJ323" i="36"/>
  <c r="AI323" i="36"/>
  <c r="AH323" i="36"/>
  <c r="AG323" i="36"/>
  <c r="AF323" i="36"/>
  <c r="AE323" i="36"/>
  <c r="AD323" i="36"/>
  <c r="AC323" i="36"/>
  <c r="AB323" i="36"/>
  <c r="AA323" i="36"/>
  <c r="Z323" i="36"/>
  <c r="Y323" i="36"/>
  <c r="X323" i="36"/>
  <c r="W323" i="36"/>
  <c r="V323" i="36"/>
  <c r="U323" i="36"/>
  <c r="T323" i="36"/>
  <c r="S323" i="36"/>
  <c r="R323" i="36"/>
  <c r="Q323" i="36"/>
  <c r="P323" i="36"/>
  <c r="O323" i="36"/>
  <c r="N323" i="36"/>
  <c r="M323" i="36"/>
  <c r="L323" i="36"/>
  <c r="K323" i="36"/>
  <c r="J323" i="36"/>
  <c r="I323" i="36"/>
  <c r="H323" i="36"/>
  <c r="G323" i="36"/>
  <c r="F323" i="36"/>
  <c r="E323" i="36"/>
  <c r="D323" i="36"/>
  <c r="C323" i="36"/>
  <c r="AV322" i="36"/>
  <c r="AU322" i="36"/>
  <c r="AT322" i="36"/>
  <c r="AS322" i="36"/>
  <c r="AR322" i="36"/>
  <c r="AQ322" i="36"/>
  <c r="AP322" i="36"/>
  <c r="AO322" i="36"/>
  <c r="AN322" i="36"/>
  <c r="AM322" i="36"/>
  <c r="AL322" i="36"/>
  <c r="AK322" i="36"/>
  <c r="AJ322" i="36"/>
  <c r="AI322" i="36"/>
  <c r="AH322" i="36"/>
  <c r="AG322" i="36"/>
  <c r="AF322" i="36"/>
  <c r="AE322" i="36"/>
  <c r="AD322" i="36"/>
  <c r="AC322" i="36"/>
  <c r="AB322" i="36"/>
  <c r="AA322" i="36"/>
  <c r="Z322" i="36"/>
  <c r="Y322" i="36"/>
  <c r="X322" i="36"/>
  <c r="W322" i="36"/>
  <c r="V322" i="36"/>
  <c r="U322" i="36"/>
  <c r="T322" i="36"/>
  <c r="S322" i="36"/>
  <c r="R322" i="36"/>
  <c r="Q322" i="36"/>
  <c r="P322" i="36"/>
  <c r="O322" i="36"/>
  <c r="N322" i="36"/>
  <c r="M322" i="36"/>
  <c r="L322" i="36"/>
  <c r="K322" i="36"/>
  <c r="J322" i="36"/>
  <c r="I322" i="36"/>
  <c r="H322" i="36"/>
  <c r="G322" i="36"/>
  <c r="F322" i="36"/>
  <c r="E322" i="36"/>
  <c r="D322" i="36"/>
  <c r="C322" i="36"/>
  <c r="AV321" i="36"/>
  <c r="AU321" i="36"/>
  <c r="AT321" i="36"/>
  <c r="AS321" i="36"/>
  <c r="AR321" i="36"/>
  <c r="AQ321" i="36"/>
  <c r="AP321" i="36"/>
  <c r="AO321" i="36"/>
  <c r="AN321" i="36"/>
  <c r="AM321" i="36"/>
  <c r="AL321" i="36"/>
  <c r="AK321" i="36"/>
  <c r="AJ321" i="36"/>
  <c r="AI321" i="36"/>
  <c r="AH321" i="36"/>
  <c r="AG321" i="36"/>
  <c r="AF321" i="36"/>
  <c r="AE321" i="36"/>
  <c r="AD321" i="36"/>
  <c r="AC321" i="36"/>
  <c r="AB321" i="36"/>
  <c r="AA321" i="36"/>
  <c r="Z321" i="36"/>
  <c r="Y321" i="36"/>
  <c r="X321" i="36"/>
  <c r="W321" i="36"/>
  <c r="V321" i="36"/>
  <c r="U321" i="36"/>
  <c r="T321" i="36"/>
  <c r="S321" i="36"/>
  <c r="R321" i="36"/>
  <c r="Q321" i="36"/>
  <c r="P321" i="36"/>
  <c r="O321" i="36"/>
  <c r="N321" i="36"/>
  <c r="M321" i="36"/>
  <c r="L321" i="36"/>
  <c r="K321" i="36"/>
  <c r="J321" i="36"/>
  <c r="I321" i="36"/>
  <c r="H321" i="36"/>
  <c r="G321" i="36"/>
  <c r="F321" i="36"/>
  <c r="E321" i="36"/>
  <c r="D321" i="36"/>
  <c r="C321" i="36"/>
  <c r="AV320" i="36"/>
  <c r="AU320" i="36"/>
  <c r="AT320" i="36"/>
  <c r="AS320" i="36"/>
  <c r="AR320" i="36"/>
  <c r="AQ320" i="36"/>
  <c r="AP320" i="36"/>
  <c r="AO320" i="36"/>
  <c r="AN320" i="36"/>
  <c r="AM320" i="36"/>
  <c r="AL320" i="36"/>
  <c r="AK320" i="36"/>
  <c r="AJ320" i="36"/>
  <c r="AI320" i="36"/>
  <c r="AH320" i="36"/>
  <c r="AG320" i="36"/>
  <c r="AF320" i="36"/>
  <c r="AE320" i="36"/>
  <c r="AD320" i="36"/>
  <c r="AC320" i="36"/>
  <c r="AB320" i="36"/>
  <c r="AA320" i="36"/>
  <c r="Z320" i="36"/>
  <c r="Y320" i="36"/>
  <c r="X320" i="36"/>
  <c r="W320" i="36"/>
  <c r="V320" i="36"/>
  <c r="U320" i="36"/>
  <c r="T320" i="36"/>
  <c r="S320" i="36"/>
  <c r="R320" i="36"/>
  <c r="Q320" i="36"/>
  <c r="P320" i="36"/>
  <c r="O320" i="36"/>
  <c r="N320" i="36"/>
  <c r="M320" i="36"/>
  <c r="L320" i="36"/>
  <c r="K320" i="36"/>
  <c r="J320" i="36"/>
  <c r="I320" i="36"/>
  <c r="H320" i="36"/>
  <c r="G320" i="36"/>
  <c r="F320" i="36"/>
  <c r="E320" i="36"/>
  <c r="D320" i="36"/>
  <c r="C320" i="36"/>
  <c r="AV319" i="36"/>
  <c r="AU319" i="36"/>
  <c r="AT319" i="36"/>
  <c r="AS319" i="36"/>
  <c r="AR319" i="36"/>
  <c r="AQ319" i="36"/>
  <c r="AP319" i="36"/>
  <c r="AO319" i="36"/>
  <c r="AN319" i="36"/>
  <c r="AM319" i="36"/>
  <c r="AL319" i="36"/>
  <c r="AK319" i="36"/>
  <c r="AJ319" i="36"/>
  <c r="AI319" i="36"/>
  <c r="AH319" i="36"/>
  <c r="AG319" i="36"/>
  <c r="AF319" i="36"/>
  <c r="AE319" i="36"/>
  <c r="AD319" i="36"/>
  <c r="AC319" i="36"/>
  <c r="AB319" i="36"/>
  <c r="AA319" i="36"/>
  <c r="Z319" i="36"/>
  <c r="Y319" i="36"/>
  <c r="X319" i="36"/>
  <c r="W319" i="36"/>
  <c r="V319" i="36"/>
  <c r="U319" i="36"/>
  <c r="T319" i="36"/>
  <c r="S319" i="36"/>
  <c r="R319" i="36"/>
  <c r="Q319" i="36"/>
  <c r="P319" i="36"/>
  <c r="O319" i="36"/>
  <c r="N319" i="36"/>
  <c r="M319" i="36"/>
  <c r="L319" i="36"/>
  <c r="K319" i="36"/>
  <c r="J319" i="36"/>
  <c r="I319" i="36"/>
  <c r="H319" i="36"/>
  <c r="G319" i="36"/>
  <c r="F319" i="36"/>
  <c r="E319" i="36"/>
  <c r="D319" i="36"/>
  <c r="C319" i="36"/>
  <c r="AV318" i="36"/>
  <c r="AU318" i="36"/>
  <c r="AT318" i="36"/>
  <c r="AS318" i="36"/>
  <c r="AR318" i="36"/>
  <c r="AQ318" i="36"/>
  <c r="AP318" i="36"/>
  <c r="AO318" i="36"/>
  <c r="AN318" i="36"/>
  <c r="AM318" i="36"/>
  <c r="AL318" i="36"/>
  <c r="AK318" i="36"/>
  <c r="AJ318" i="36"/>
  <c r="AI318" i="36"/>
  <c r="AH318" i="36"/>
  <c r="AG318" i="36"/>
  <c r="AF318" i="36"/>
  <c r="AE318" i="36"/>
  <c r="AD318" i="36"/>
  <c r="AC318" i="36"/>
  <c r="AB318" i="36"/>
  <c r="AA318" i="36"/>
  <c r="Z318" i="36"/>
  <c r="Y318" i="36"/>
  <c r="X318" i="36"/>
  <c r="W318" i="36"/>
  <c r="V318" i="36"/>
  <c r="U318" i="36"/>
  <c r="T318" i="36"/>
  <c r="S318" i="36"/>
  <c r="R318" i="36"/>
  <c r="Q318" i="36"/>
  <c r="P318" i="36"/>
  <c r="O318" i="36"/>
  <c r="N318" i="36"/>
  <c r="M318" i="36"/>
  <c r="L318" i="36"/>
  <c r="K318" i="36"/>
  <c r="J318" i="36"/>
  <c r="I318" i="36"/>
  <c r="H318" i="36"/>
  <c r="G318" i="36"/>
  <c r="F318" i="36"/>
  <c r="E318" i="36"/>
  <c r="D318" i="36"/>
  <c r="C318" i="36"/>
  <c r="AV317" i="36"/>
  <c r="AU317" i="36"/>
  <c r="AT317" i="36"/>
  <c r="AS317" i="36"/>
  <c r="AR317" i="36"/>
  <c r="AQ317" i="36"/>
  <c r="AP317" i="36"/>
  <c r="AO317" i="36"/>
  <c r="AN317" i="36"/>
  <c r="AM317" i="36"/>
  <c r="AL317" i="36"/>
  <c r="AK317" i="36"/>
  <c r="AJ317" i="36"/>
  <c r="AI317" i="36"/>
  <c r="AH317" i="36"/>
  <c r="AG317" i="36"/>
  <c r="AF317" i="36"/>
  <c r="AE317" i="36"/>
  <c r="AD317" i="36"/>
  <c r="AC317" i="36"/>
  <c r="AB317" i="36"/>
  <c r="AA317" i="36"/>
  <c r="Z317" i="36"/>
  <c r="Y317" i="36"/>
  <c r="X317" i="36"/>
  <c r="W317" i="36"/>
  <c r="V317" i="36"/>
  <c r="U317" i="36"/>
  <c r="T317" i="36"/>
  <c r="S317" i="36"/>
  <c r="R317" i="36"/>
  <c r="Q317" i="36"/>
  <c r="P317" i="36"/>
  <c r="O317" i="36"/>
  <c r="N317" i="36"/>
  <c r="M317" i="36"/>
  <c r="L317" i="36"/>
  <c r="K317" i="36"/>
  <c r="J317" i="36"/>
  <c r="I317" i="36"/>
  <c r="H317" i="36"/>
  <c r="G317" i="36"/>
  <c r="F317" i="36"/>
  <c r="E317" i="36"/>
  <c r="D317" i="36"/>
  <c r="C317" i="36"/>
  <c r="AV316" i="36"/>
  <c r="AU316" i="36"/>
  <c r="AT316" i="36"/>
  <c r="AS316" i="36"/>
  <c r="AR316" i="36"/>
  <c r="AQ316" i="36"/>
  <c r="AP316" i="36"/>
  <c r="AO316" i="36"/>
  <c r="AN316" i="36"/>
  <c r="AM316" i="36"/>
  <c r="AL316" i="36"/>
  <c r="AK316" i="36"/>
  <c r="AJ316" i="36"/>
  <c r="AI316" i="36"/>
  <c r="AH316" i="36"/>
  <c r="AG316" i="36"/>
  <c r="AF316" i="36"/>
  <c r="AE316" i="36"/>
  <c r="AD316" i="36"/>
  <c r="AC316" i="36"/>
  <c r="AB316" i="36"/>
  <c r="AA316" i="36"/>
  <c r="Z316" i="36"/>
  <c r="Y316" i="36"/>
  <c r="X316" i="36"/>
  <c r="W316" i="36"/>
  <c r="V316" i="36"/>
  <c r="U316" i="36"/>
  <c r="T316" i="36"/>
  <c r="S316" i="36"/>
  <c r="R316" i="36"/>
  <c r="Q316" i="36"/>
  <c r="P316" i="36"/>
  <c r="O316" i="36"/>
  <c r="N316" i="36"/>
  <c r="M316" i="36"/>
  <c r="L316" i="36"/>
  <c r="K316" i="36"/>
  <c r="J316" i="36"/>
  <c r="I316" i="36"/>
  <c r="H316" i="36"/>
  <c r="G316" i="36"/>
  <c r="F316" i="36"/>
  <c r="E316" i="36"/>
  <c r="D316" i="36"/>
  <c r="C316" i="36"/>
  <c r="AV315" i="36"/>
  <c r="AU315" i="36"/>
  <c r="AT315" i="36"/>
  <c r="AS315" i="36"/>
  <c r="AR315" i="36"/>
  <c r="AQ315" i="36"/>
  <c r="AP315" i="36"/>
  <c r="AO315" i="36"/>
  <c r="AN315" i="36"/>
  <c r="AM315" i="36"/>
  <c r="AL315" i="36"/>
  <c r="AK315" i="36"/>
  <c r="AJ315" i="36"/>
  <c r="AI315" i="36"/>
  <c r="AH315" i="36"/>
  <c r="AG315" i="36"/>
  <c r="AF315" i="36"/>
  <c r="AE315" i="36"/>
  <c r="AD315" i="36"/>
  <c r="AC315" i="36"/>
  <c r="AB315" i="36"/>
  <c r="AA315" i="36"/>
  <c r="Z315" i="36"/>
  <c r="Y315" i="36"/>
  <c r="X315" i="36"/>
  <c r="W315" i="36"/>
  <c r="V315" i="36"/>
  <c r="U315" i="36"/>
  <c r="T315" i="36"/>
  <c r="S315" i="36"/>
  <c r="R315" i="36"/>
  <c r="Q315" i="36"/>
  <c r="P315" i="36"/>
  <c r="O315" i="36"/>
  <c r="N315" i="36"/>
  <c r="M315" i="36"/>
  <c r="L315" i="36"/>
  <c r="K315" i="36"/>
  <c r="J315" i="36"/>
  <c r="I315" i="36"/>
  <c r="H315" i="36"/>
  <c r="G315" i="36"/>
  <c r="F315" i="36"/>
  <c r="E315" i="36"/>
  <c r="D315" i="36"/>
  <c r="C315" i="36"/>
  <c r="AV314" i="36"/>
  <c r="AU314" i="36"/>
  <c r="AT314" i="36"/>
  <c r="AS314" i="36"/>
  <c r="AR314" i="36"/>
  <c r="AQ314" i="36"/>
  <c r="AP314" i="36"/>
  <c r="AO314" i="36"/>
  <c r="AN314" i="36"/>
  <c r="AM314" i="36"/>
  <c r="AL314" i="36"/>
  <c r="AK314" i="36"/>
  <c r="AJ314" i="36"/>
  <c r="AI314" i="36"/>
  <c r="AH314" i="36"/>
  <c r="AG314" i="36"/>
  <c r="AF314" i="36"/>
  <c r="AE314" i="36"/>
  <c r="AD314" i="36"/>
  <c r="AC314" i="36"/>
  <c r="AB314" i="36"/>
  <c r="AA314" i="36"/>
  <c r="Z314" i="36"/>
  <c r="Y314" i="36"/>
  <c r="X314" i="36"/>
  <c r="W314" i="36"/>
  <c r="V314" i="36"/>
  <c r="U314" i="36"/>
  <c r="T314" i="36"/>
  <c r="S314" i="36"/>
  <c r="R314" i="36"/>
  <c r="Q314" i="36"/>
  <c r="P314" i="36"/>
  <c r="O314" i="36"/>
  <c r="N314" i="36"/>
  <c r="M314" i="36"/>
  <c r="L314" i="36"/>
  <c r="K314" i="36"/>
  <c r="J314" i="36"/>
  <c r="I314" i="36"/>
  <c r="H314" i="36"/>
  <c r="G314" i="36"/>
  <c r="F314" i="36"/>
  <c r="E314" i="36"/>
  <c r="D314" i="36"/>
  <c r="C314" i="36"/>
  <c r="AV313" i="36"/>
  <c r="AU313" i="36"/>
  <c r="AT313" i="36"/>
  <c r="AS313" i="36"/>
  <c r="AR313" i="36"/>
  <c r="AQ313" i="36"/>
  <c r="AP313" i="36"/>
  <c r="AO313" i="36"/>
  <c r="AN313" i="36"/>
  <c r="AM313" i="36"/>
  <c r="AL313" i="36"/>
  <c r="AK313" i="36"/>
  <c r="AJ313" i="36"/>
  <c r="AI313" i="36"/>
  <c r="AH313" i="36"/>
  <c r="AG313" i="36"/>
  <c r="AF313" i="36"/>
  <c r="AE313" i="36"/>
  <c r="AD313" i="36"/>
  <c r="AC313" i="36"/>
  <c r="AB313" i="36"/>
  <c r="AA313" i="36"/>
  <c r="Z313" i="36"/>
  <c r="Y313" i="36"/>
  <c r="X313" i="36"/>
  <c r="W313" i="36"/>
  <c r="V313" i="36"/>
  <c r="U313" i="36"/>
  <c r="T313" i="36"/>
  <c r="S313" i="36"/>
  <c r="R313" i="36"/>
  <c r="Q313" i="36"/>
  <c r="P313" i="36"/>
  <c r="O313" i="36"/>
  <c r="N313" i="36"/>
  <c r="M313" i="36"/>
  <c r="L313" i="36"/>
  <c r="K313" i="36"/>
  <c r="J313" i="36"/>
  <c r="I313" i="36"/>
  <c r="H313" i="36"/>
  <c r="G313" i="36"/>
  <c r="F313" i="36"/>
  <c r="E313" i="36"/>
  <c r="D313" i="36"/>
  <c r="C313" i="36"/>
  <c r="AV312" i="36"/>
  <c r="AU312" i="36"/>
  <c r="AT312" i="36"/>
  <c r="AS312" i="36"/>
  <c r="AR312" i="36"/>
  <c r="AQ312" i="36"/>
  <c r="AP312" i="36"/>
  <c r="AO312" i="36"/>
  <c r="AN312" i="36"/>
  <c r="AM312" i="36"/>
  <c r="AL312" i="36"/>
  <c r="AK312" i="36"/>
  <c r="AJ312" i="36"/>
  <c r="AI312" i="36"/>
  <c r="AH312" i="36"/>
  <c r="AG312" i="36"/>
  <c r="AF312" i="36"/>
  <c r="AE312" i="36"/>
  <c r="AD312" i="36"/>
  <c r="AC312" i="36"/>
  <c r="AB312" i="36"/>
  <c r="AA312" i="36"/>
  <c r="Z312" i="36"/>
  <c r="Y312" i="36"/>
  <c r="X312" i="36"/>
  <c r="W312" i="36"/>
  <c r="V312" i="36"/>
  <c r="U312" i="36"/>
  <c r="T312" i="36"/>
  <c r="S312" i="36"/>
  <c r="R312" i="36"/>
  <c r="Q312" i="36"/>
  <c r="P312" i="36"/>
  <c r="O312" i="36"/>
  <c r="N312" i="36"/>
  <c r="M312" i="36"/>
  <c r="L312" i="36"/>
  <c r="K312" i="36"/>
  <c r="J312" i="36"/>
  <c r="I312" i="36"/>
  <c r="H312" i="36"/>
  <c r="G312" i="36"/>
  <c r="F312" i="36"/>
  <c r="E312" i="36"/>
  <c r="D312" i="36"/>
  <c r="C312" i="36"/>
  <c r="AV311" i="36"/>
  <c r="AU311" i="36"/>
  <c r="AT311" i="36"/>
  <c r="AS311" i="36"/>
  <c r="AR311" i="36"/>
  <c r="AQ311" i="36"/>
  <c r="AP311" i="36"/>
  <c r="AO311" i="36"/>
  <c r="AN311" i="36"/>
  <c r="AM311" i="36"/>
  <c r="AL311" i="36"/>
  <c r="AK311" i="36"/>
  <c r="AJ311" i="36"/>
  <c r="AI311" i="36"/>
  <c r="AH311" i="36"/>
  <c r="AG311" i="36"/>
  <c r="AF311" i="36"/>
  <c r="AE311" i="36"/>
  <c r="AD311" i="36"/>
  <c r="AC311" i="36"/>
  <c r="AB311" i="36"/>
  <c r="AA311" i="36"/>
  <c r="Z311" i="36"/>
  <c r="Y311" i="36"/>
  <c r="X311" i="36"/>
  <c r="W311" i="36"/>
  <c r="V311" i="36"/>
  <c r="U311" i="36"/>
  <c r="T311" i="36"/>
  <c r="S311" i="36"/>
  <c r="R311" i="36"/>
  <c r="Q311" i="36"/>
  <c r="P311" i="36"/>
  <c r="O311" i="36"/>
  <c r="N311" i="36"/>
  <c r="M311" i="36"/>
  <c r="L311" i="36"/>
  <c r="K311" i="36"/>
  <c r="J311" i="36"/>
  <c r="I311" i="36"/>
  <c r="H311" i="36"/>
  <c r="G311" i="36"/>
  <c r="F311" i="36"/>
  <c r="E311" i="36"/>
  <c r="D311" i="36"/>
  <c r="C311" i="36"/>
  <c r="AV310" i="36"/>
  <c r="AU310" i="36"/>
  <c r="AT310" i="36"/>
  <c r="AS310" i="36"/>
  <c r="AR310" i="36"/>
  <c r="AQ310" i="36"/>
  <c r="AP310" i="36"/>
  <c r="AO310" i="36"/>
  <c r="AN310" i="36"/>
  <c r="AM310" i="36"/>
  <c r="AL310" i="36"/>
  <c r="AK310" i="36"/>
  <c r="AJ310" i="36"/>
  <c r="AI310" i="36"/>
  <c r="AH310" i="36"/>
  <c r="AG310" i="36"/>
  <c r="AF310" i="36"/>
  <c r="AE310" i="36"/>
  <c r="AD310" i="36"/>
  <c r="AC310" i="36"/>
  <c r="AB310" i="36"/>
  <c r="AA310" i="36"/>
  <c r="Z310" i="36"/>
  <c r="Y310" i="36"/>
  <c r="X310" i="36"/>
  <c r="W310" i="36"/>
  <c r="V310" i="36"/>
  <c r="U310" i="36"/>
  <c r="T310" i="36"/>
  <c r="S310" i="36"/>
  <c r="R310" i="36"/>
  <c r="Q310" i="36"/>
  <c r="P310" i="36"/>
  <c r="O310" i="36"/>
  <c r="N310" i="36"/>
  <c r="M310" i="36"/>
  <c r="L310" i="36"/>
  <c r="K310" i="36"/>
  <c r="J310" i="36"/>
  <c r="I310" i="36"/>
  <c r="H310" i="36"/>
  <c r="G310" i="36"/>
  <c r="F310" i="36"/>
  <c r="E310" i="36"/>
  <c r="D310" i="36"/>
  <c r="C310" i="36"/>
  <c r="AV309" i="36"/>
  <c r="AU309" i="36"/>
  <c r="AT309" i="36"/>
  <c r="AS309" i="36"/>
  <c r="AR309" i="36"/>
  <c r="AQ309" i="36"/>
  <c r="AP309" i="36"/>
  <c r="AO309" i="36"/>
  <c r="AN309" i="36"/>
  <c r="AM309" i="36"/>
  <c r="AL309" i="36"/>
  <c r="AK309" i="36"/>
  <c r="AJ309" i="36"/>
  <c r="AI309" i="36"/>
  <c r="AH309" i="36"/>
  <c r="AG309" i="36"/>
  <c r="AF309" i="36"/>
  <c r="AE309" i="36"/>
  <c r="AD309" i="36"/>
  <c r="AC309" i="36"/>
  <c r="AB309" i="36"/>
  <c r="AA309" i="36"/>
  <c r="Z309" i="36"/>
  <c r="Y309" i="36"/>
  <c r="X309" i="36"/>
  <c r="W309" i="36"/>
  <c r="V309" i="36"/>
  <c r="U309" i="36"/>
  <c r="T309" i="36"/>
  <c r="S309" i="36"/>
  <c r="R309" i="36"/>
  <c r="Q309" i="36"/>
  <c r="P309" i="36"/>
  <c r="O309" i="36"/>
  <c r="N309" i="36"/>
  <c r="M309" i="36"/>
  <c r="L309" i="36"/>
  <c r="K309" i="36"/>
  <c r="J309" i="36"/>
  <c r="I309" i="36"/>
  <c r="H309" i="36"/>
  <c r="G309" i="36"/>
  <c r="F309" i="36"/>
  <c r="E309" i="36"/>
  <c r="D309" i="36"/>
  <c r="C309" i="36"/>
  <c r="AV308" i="36"/>
  <c r="AU308" i="36"/>
  <c r="AT308" i="36"/>
  <c r="AS308" i="36"/>
  <c r="AR308" i="36"/>
  <c r="AQ308" i="36"/>
  <c r="AP308" i="36"/>
  <c r="AO308" i="36"/>
  <c r="AN308" i="36"/>
  <c r="AM308" i="36"/>
  <c r="AL308" i="36"/>
  <c r="AK308" i="36"/>
  <c r="AJ308" i="36"/>
  <c r="AI308" i="36"/>
  <c r="AH308" i="36"/>
  <c r="AG308" i="36"/>
  <c r="AF308" i="36"/>
  <c r="AE308" i="36"/>
  <c r="AD308" i="36"/>
  <c r="AC308" i="36"/>
  <c r="AB308" i="36"/>
  <c r="AA308" i="36"/>
  <c r="Z308" i="36"/>
  <c r="Y308" i="36"/>
  <c r="X308" i="36"/>
  <c r="W308" i="36"/>
  <c r="V308" i="36"/>
  <c r="U308" i="36"/>
  <c r="T308" i="36"/>
  <c r="S308" i="36"/>
  <c r="R308" i="36"/>
  <c r="Q308" i="36"/>
  <c r="P308" i="36"/>
  <c r="O308" i="36"/>
  <c r="N308" i="36"/>
  <c r="M308" i="36"/>
  <c r="L308" i="36"/>
  <c r="K308" i="36"/>
  <c r="J308" i="36"/>
  <c r="I308" i="36"/>
  <c r="H308" i="36"/>
  <c r="G308" i="36"/>
  <c r="F308" i="36"/>
  <c r="E308" i="36"/>
  <c r="D308" i="36"/>
  <c r="C308" i="36"/>
  <c r="AV307" i="36"/>
  <c r="AU307" i="36"/>
  <c r="AT307" i="36"/>
  <c r="AS307" i="36"/>
  <c r="AR307" i="36"/>
  <c r="AQ307" i="36"/>
  <c r="AP307" i="36"/>
  <c r="AO307" i="36"/>
  <c r="AN307" i="36"/>
  <c r="AM307" i="36"/>
  <c r="AL307" i="36"/>
  <c r="AK307" i="36"/>
  <c r="AJ307" i="36"/>
  <c r="AI307" i="36"/>
  <c r="AH307" i="36"/>
  <c r="AG307" i="36"/>
  <c r="AF307" i="36"/>
  <c r="AE307" i="36"/>
  <c r="AD307" i="36"/>
  <c r="AC307" i="36"/>
  <c r="AB307" i="36"/>
  <c r="AA307" i="36"/>
  <c r="Z307" i="36"/>
  <c r="Y307" i="36"/>
  <c r="X307" i="36"/>
  <c r="W307" i="36"/>
  <c r="V307" i="36"/>
  <c r="U307" i="36"/>
  <c r="T307" i="36"/>
  <c r="S307" i="36"/>
  <c r="R307" i="36"/>
  <c r="Q307" i="36"/>
  <c r="P307" i="36"/>
  <c r="O307" i="36"/>
  <c r="N307" i="36"/>
  <c r="M307" i="36"/>
  <c r="L307" i="36"/>
  <c r="K307" i="36"/>
  <c r="J307" i="36"/>
  <c r="I307" i="36"/>
  <c r="H307" i="36"/>
  <c r="G307" i="36"/>
  <c r="F307" i="36"/>
  <c r="E307" i="36"/>
  <c r="D307" i="36"/>
  <c r="C307" i="36"/>
  <c r="AV306" i="36"/>
  <c r="AU306" i="36"/>
  <c r="AT306" i="36"/>
  <c r="AS306" i="36"/>
  <c r="AR306" i="36"/>
  <c r="AQ306" i="36"/>
  <c r="AP306" i="36"/>
  <c r="AO306" i="36"/>
  <c r="AN306" i="36"/>
  <c r="AM306" i="36"/>
  <c r="AL306" i="36"/>
  <c r="AK306" i="36"/>
  <c r="AJ306" i="36"/>
  <c r="AI306" i="36"/>
  <c r="AH306" i="36"/>
  <c r="AG306" i="36"/>
  <c r="AF306" i="36"/>
  <c r="AE306" i="36"/>
  <c r="AD306" i="36"/>
  <c r="AC306" i="36"/>
  <c r="AB306" i="36"/>
  <c r="AA306" i="36"/>
  <c r="Z306" i="36"/>
  <c r="Y306" i="36"/>
  <c r="X306" i="36"/>
  <c r="W306" i="36"/>
  <c r="V306" i="36"/>
  <c r="U306" i="36"/>
  <c r="T306" i="36"/>
  <c r="S306" i="36"/>
  <c r="R306" i="36"/>
  <c r="Q306" i="36"/>
  <c r="P306" i="36"/>
  <c r="O306" i="36"/>
  <c r="N306" i="36"/>
  <c r="M306" i="36"/>
  <c r="L306" i="36"/>
  <c r="K306" i="36"/>
  <c r="J306" i="36"/>
  <c r="I306" i="36"/>
  <c r="H306" i="36"/>
  <c r="G306" i="36"/>
  <c r="F306" i="36"/>
  <c r="E306" i="36"/>
  <c r="D306" i="36"/>
  <c r="C306" i="36"/>
  <c r="AV305" i="36"/>
  <c r="AU305" i="36"/>
  <c r="AT305" i="36"/>
  <c r="AS305" i="36"/>
  <c r="AR305" i="36"/>
  <c r="AQ305" i="36"/>
  <c r="AP305" i="36"/>
  <c r="AO305" i="36"/>
  <c r="AN305" i="36"/>
  <c r="AM305" i="36"/>
  <c r="AL305" i="36"/>
  <c r="AK305" i="36"/>
  <c r="AJ305" i="36"/>
  <c r="AI305" i="36"/>
  <c r="AH305" i="36"/>
  <c r="AG305" i="36"/>
  <c r="AF305" i="36"/>
  <c r="AE305" i="36"/>
  <c r="AD305" i="36"/>
  <c r="AC305" i="36"/>
  <c r="AB305" i="36"/>
  <c r="AA305" i="36"/>
  <c r="Z305" i="36"/>
  <c r="Y305" i="36"/>
  <c r="X305" i="36"/>
  <c r="W305" i="36"/>
  <c r="V305" i="36"/>
  <c r="U305" i="36"/>
  <c r="T305" i="36"/>
  <c r="S305" i="36"/>
  <c r="R305" i="36"/>
  <c r="Q305" i="36"/>
  <c r="P305" i="36"/>
  <c r="O305" i="36"/>
  <c r="N305" i="36"/>
  <c r="M305" i="36"/>
  <c r="L305" i="36"/>
  <c r="K305" i="36"/>
  <c r="J305" i="36"/>
  <c r="I305" i="36"/>
  <c r="H305" i="36"/>
  <c r="G305" i="36"/>
  <c r="F305" i="36"/>
  <c r="E305" i="36"/>
  <c r="D305" i="36"/>
  <c r="C305" i="36"/>
  <c r="AV304" i="36"/>
  <c r="AU304" i="36"/>
  <c r="AT304" i="36"/>
  <c r="AS304" i="36"/>
  <c r="AR304" i="36"/>
  <c r="AQ304" i="36"/>
  <c r="AP304" i="36"/>
  <c r="AO304" i="36"/>
  <c r="AN304" i="36"/>
  <c r="AM304" i="36"/>
  <c r="AL304" i="36"/>
  <c r="AK304" i="36"/>
  <c r="AJ304" i="36"/>
  <c r="AI304" i="36"/>
  <c r="AH304" i="36"/>
  <c r="AG304" i="36"/>
  <c r="AF304" i="36"/>
  <c r="AE304" i="36"/>
  <c r="AD304" i="36"/>
  <c r="AC304" i="36"/>
  <c r="AB304" i="36"/>
  <c r="AA304" i="36"/>
  <c r="Z304" i="36"/>
  <c r="Y304" i="36"/>
  <c r="X304" i="36"/>
  <c r="W304" i="36"/>
  <c r="V304" i="36"/>
  <c r="U304" i="36"/>
  <c r="T304" i="36"/>
  <c r="S304" i="36"/>
  <c r="R304" i="36"/>
  <c r="Q304" i="36"/>
  <c r="P304" i="36"/>
  <c r="O304" i="36"/>
  <c r="N304" i="36"/>
  <c r="M304" i="36"/>
  <c r="L304" i="36"/>
  <c r="K304" i="36"/>
  <c r="J304" i="36"/>
  <c r="I304" i="36"/>
  <c r="H304" i="36"/>
  <c r="G304" i="36"/>
  <c r="F304" i="36"/>
  <c r="E304" i="36"/>
  <c r="D304" i="36"/>
  <c r="C304" i="36"/>
  <c r="AV303" i="36"/>
  <c r="AU303" i="36"/>
  <c r="AT303" i="36"/>
  <c r="AS303" i="36"/>
  <c r="AR303" i="36"/>
  <c r="AQ303" i="36"/>
  <c r="AP303" i="36"/>
  <c r="AO303" i="36"/>
  <c r="AN303" i="36"/>
  <c r="AM303" i="36"/>
  <c r="AL303" i="36"/>
  <c r="AK303" i="36"/>
  <c r="AJ303" i="36"/>
  <c r="AI303" i="36"/>
  <c r="AH303" i="36"/>
  <c r="AG303" i="36"/>
  <c r="AF303" i="36"/>
  <c r="AE303" i="36"/>
  <c r="AD303" i="36"/>
  <c r="AC303" i="36"/>
  <c r="AB303" i="36"/>
  <c r="AA303" i="36"/>
  <c r="Z303" i="36"/>
  <c r="Y303" i="36"/>
  <c r="X303" i="36"/>
  <c r="W303" i="36"/>
  <c r="V303" i="36"/>
  <c r="U303" i="36"/>
  <c r="T303" i="36"/>
  <c r="S303" i="36"/>
  <c r="R303" i="36"/>
  <c r="Q303" i="36"/>
  <c r="P303" i="36"/>
  <c r="O303" i="36"/>
  <c r="N303" i="36"/>
  <c r="M303" i="36"/>
  <c r="L303" i="36"/>
  <c r="K303" i="36"/>
  <c r="J303" i="36"/>
  <c r="I303" i="36"/>
  <c r="H303" i="36"/>
  <c r="G303" i="36"/>
  <c r="F303" i="36"/>
  <c r="E303" i="36"/>
  <c r="D303" i="36"/>
  <c r="C303" i="36"/>
  <c r="AV302" i="36"/>
  <c r="AU302" i="36"/>
  <c r="AT302" i="36"/>
  <c r="AS302" i="36"/>
  <c r="AR302" i="36"/>
  <c r="AQ302" i="36"/>
  <c r="AP302" i="36"/>
  <c r="AO302" i="36"/>
  <c r="AN302" i="36"/>
  <c r="AM302" i="36"/>
  <c r="AL302" i="36"/>
  <c r="AK302" i="36"/>
  <c r="AJ302" i="36"/>
  <c r="AI302" i="36"/>
  <c r="AH302" i="36"/>
  <c r="AG302" i="36"/>
  <c r="AF302" i="36"/>
  <c r="AE302" i="36"/>
  <c r="AD302" i="36"/>
  <c r="AC302" i="36"/>
  <c r="AB302" i="36"/>
  <c r="AA302" i="36"/>
  <c r="Z302" i="36"/>
  <c r="Y302" i="36"/>
  <c r="X302" i="36"/>
  <c r="W302" i="36"/>
  <c r="V302" i="36"/>
  <c r="U302" i="36"/>
  <c r="T302" i="36"/>
  <c r="S302" i="36"/>
  <c r="R302" i="36"/>
  <c r="Q302" i="36"/>
  <c r="P302" i="36"/>
  <c r="O302" i="36"/>
  <c r="N302" i="36"/>
  <c r="M302" i="36"/>
  <c r="L302" i="36"/>
  <c r="K302" i="36"/>
  <c r="J302" i="36"/>
  <c r="I302" i="36"/>
  <c r="H302" i="36"/>
  <c r="G302" i="36"/>
  <c r="F302" i="36"/>
  <c r="E302" i="36"/>
  <c r="D302" i="36"/>
  <c r="C302" i="36"/>
  <c r="AV301" i="36"/>
  <c r="AU301" i="36"/>
  <c r="AT301" i="36"/>
  <c r="AS301" i="36"/>
  <c r="AR301" i="36"/>
  <c r="AQ301" i="36"/>
  <c r="AP301" i="36"/>
  <c r="AO301" i="36"/>
  <c r="AN301" i="36"/>
  <c r="AM301" i="36"/>
  <c r="AL301" i="36"/>
  <c r="AK301" i="36"/>
  <c r="AJ301" i="36"/>
  <c r="AI301" i="36"/>
  <c r="AH301" i="36"/>
  <c r="AG301" i="36"/>
  <c r="AF301" i="36"/>
  <c r="AE301" i="36"/>
  <c r="AD301" i="36"/>
  <c r="AC301" i="36"/>
  <c r="AB301" i="36"/>
  <c r="AA301" i="36"/>
  <c r="Z301" i="36"/>
  <c r="Y301" i="36"/>
  <c r="X301" i="36"/>
  <c r="W301" i="36"/>
  <c r="V301" i="36"/>
  <c r="U301" i="36"/>
  <c r="T301" i="36"/>
  <c r="S301" i="36"/>
  <c r="R301" i="36"/>
  <c r="Q301" i="36"/>
  <c r="P301" i="36"/>
  <c r="O301" i="36"/>
  <c r="N301" i="36"/>
  <c r="M301" i="36"/>
  <c r="L301" i="36"/>
  <c r="K301" i="36"/>
  <c r="J301" i="36"/>
  <c r="I301" i="36"/>
  <c r="H301" i="36"/>
  <c r="G301" i="36"/>
  <c r="F301" i="36"/>
  <c r="E301" i="36"/>
  <c r="D301" i="36"/>
  <c r="C301" i="36"/>
  <c r="AV168" i="36"/>
  <c r="AU168" i="36"/>
  <c r="AT168" i="36"/>
  <c r="AS168" i="36"/>
  <c r="AR168" i="36"/>
  <c r="AQ168" i="36"/>
  <c r="AP168" i="36"/>
  <c r="AO168" i="36"/>
  <c r="AN168" i="36"/>
  <c r="AM168" i="36"/>
  <c r="AL168" i="36"/>
  <c r="AK168" i="36"/>
  <c r="AJ168" i="36"/>
  <c r="AI168" i="36"/>
  <c r="AH168" i="36"/>
  <c r="AG168" i="36"/>
  <c r="AF168" i="36"/>
  <c r="AE168" i="36"/>
  <c r="AD168" i="36"/>
  <c r="AC168" i="36"/>
  <c r="AB168" i="36"/>
  <c r="AA168" i="36"/>
  <c r="Z168" i="36"/>
  <c r="Y168" i="36"/>
  <c r="X168" i="36"/>
  <c r="W168" i="36"/>
  <c r="V168" i="36"/>
  <c r="U168" i="36"/>
  <c r="T168" i="36"/>
  <c r="S168" i="36"/>
  <c r="R168" i="36"/>
  <c r="Q168" i="36"/>
  <c r="P168" i="36"/>
  <c r="O168" i="36"/>
  <c r="N168" i="36"/>
  <c r="M168" i="36"/>
  <c r="L168" i="36"/>
  <c r="K168" i="36"/>
  <c r="J168" i="36"/>
  <c r="I168" i="36"/>
  <c r="H168" i="36"/>
  <c r="G168" i="36"/>
  <c r="F168" i="36"/>
  <c r="E168" i="36"/>
  <c r="D168" i="36"/>
  <c r="C168" i="36"/>
  <c r="AV167" i="36"/>
  <c r="AU167" i="36"/>
  <c r="AT167" i="36"/>
  <c r="AS167" i="36"/>
  <c r="AR167" i="36"/>
  <c r="AQ167" i="36"/>
  <c r="AP167" i="36"/>
  <c r="AO167" i="36"/>
  <c r="AN167" i="36"/>
  <c r="AM167" i="36"/>
  <c r="AL167" i="36"/>
  <c r="AK167" i="36"/>
  <c r="AJ167" i="36"/>
  <c r="AI167" i="36"/>
  <c r="AH167" i="36"/>
  <c r="AG167" i="36"/>
  <c r="AF167" i="36"/>
  <c r="AE167" i="36"/>
  <c r="AD167" i="36"/>
  <c r="AC167" i="36"/>
  <c r="AB167" i="36"/>
  <c r="AA167" i="36"/>
  <c r="Z167" i="36"/>
  <c r="Y167" i="36"/>
  <c r="X167" i="36"/>
  <c r="W167" i="36"/>
  <c r="V167" i="36"/>
  <c r="U167" i="36"/>
  <c r="T167" i="36"/>
  <c r="S167" i="36"/>
  <c r="R167" i="36"/>
  <c r="Q167" i="36"/>
  <c r="P167" i="36"/>
  <c r="O167" i="36"/>
  <c r="N167" i="36"/>
  <c r="M167" i="36"/>
  <c r="L167" i="36"/>
  <c r="K167" i="36"/>
  <c r="J167" i="36"/>
  <c r="I167" i="36"/>
  <c r="H167" i="36"/>
  <c r="G167" i="36"/>
  <c r="F167" i="36"/>
  <c r="E167" i="36"/>
  <c r="D167" i="36"/>
  <c r="C167" i="36"/>
  <c r="AV166" i="36"/>
  <c r="AU166" i="36"/>
  <c r="AT166" i="36"/>
  <c r="AS166" i="36"/>
  <c r="AR166" i="36"/>
  <c r="AQ166" i="36"/>
  <c r="AP166" i="36"/>
  <c r="AO166" i="36"/>
  <c r="AN166" i="36"/>
  <c r="AM166" i="36"/>
  <c r="AL166" i="36"/>
  <c r="AK166" i="36"/>
  <c r="AJ166" i="36"/>
  <c r="AI166" i="36"/>
  <c r="AH166" i="36"/>
  <c r="AG166" i="36"/>
  <c r="AF166" i="36"/>
  <c r="AE166" i="36"/>
  <c r="AD166" i="36"/>
  <c r="AC166" i="36"/>
  <c r="AB166" i="36"/>
  <c r="AA166" i="36"/>
  <c r="Z166" i="36"/>
  <c r="Y166" i="36"/>
  <c r="X166" i="36"/>
  <c r="W166" i="36"/>
  <c r="V166" i="36"/>
  <c r="U166" i="36"/>
  <c r="T166" i="36"/>
  <c r="S166" i="36"/>
  <c r="R166" i="36"/>
  <c r="Q166" i="36"/>
  <c r="P166" i="36"/>
  <c r="O166" i="36"/>
  <c r="N166" i="36"/>
  <c r="M166" i="36"/>
  <c r="L166" i="36"/>
  <c r="K166" i="36"/>
  <c r="J166" i="36"/>
  <c r="I166" i="36"/>
  <c r="H166" i="36"/>
  <c r="G166" i="36"/>
  <c r="F166" i="36"/>
  <c r="E166" i="36"/>
  <c r="D166" i="36"/>
  <c r="C166" i="36"/>
  <c r="AV165" i="36"/>
  <c r="AU165" i="36"/>
  <c r="AT165" i="36"/>
  <c r="AS165" i="36"/>
  <c r="AR165" i="36"/>
  <c r="AQ165" i="36"/>
  <c r="AP165" i="36"/>
  <c r="AO165" i="36"/>
  <c r="AN165" i="36"/>
  <c r="AM165" i="36"/>
  <c r="AL165" i="36"/>
  <c r="AK165" i="36"/>
  <c r="AJ165" i="36"/>
  <c r="AI165" i="36"/>
  <c r="AH165" i="36"/>
  <c r="AG165" i="36"/>
  <c r="AF165" i="36"/>
  <c r="AE165" i="36"/>
  <c r="AD165" i="36"/>
  <c r="AC165" i="36"/>
  <c r="AB165" i="36"/>
  <c r="AA165" i="36"/>
  <c r="Z165" i="36"/>
  <c r="Y165" i="36"/>
  <c r="X165" i="36"/>
  <c r="W165" i="36"/>
  <c r="V165" i="36"/>
  <c r="U165" i="36"/>
  <c r="T165" i="36"/>
  <c r="S165" i="36"/>
  <c r="R165" i="36"/>
  <c r="Q165" i="36"/>
  <c r="P165" i="36"/>
  <c r="O165" i="36"/>
  <c r="N165" i="36"/>
  <c r="M165" i="36"/>
  <c r="L165" i="36"/>
  <c r="K165" i="36"/>
  <c r="J165" i="36"/>
  <c r="I165" i="36"/>
  <c r="H165" i="36"/>
  <c r="G165" i="36"/>
  <c r="F165" i="36"/>
  <c r="E165" i="36"/>
  <c r="D165" i="36"/>
  <c r="C165" i="36"/>
  <c r="AV164" i="36"/>
  <c r="AU164" i="36"/>
  <c r="AT164" i="36"/>
  <c r="AS164" i="36"/>
  <c r="AR164" i="36"/>
  <c r="AQ164" i="36"/>
  <c r="AP164" i="36"/>
  <c r="AO164" i="36"/>
  <c r="AN164" i="36"/>
  <c r="AM164" i="36"/>
  <c r="AL164" i="36"/>
  <c r="AK164" i="36"/>
  <c r="AJ164" i="36"/>
  <c r="AI164" i="36"/>
  <c r="AH164" i="36"/>
  <c r="AG164" i="36"/>
  <c r="AF164" i="36"/>
  <c r="AE164" i="36"/>
  <c r="AD164" i="36"/>
  <c r="AC164" i="36"/>
  <c r="AB164" i="36"/>
  <c r="AA164" i="36"/>
  <c r="Z164" i="36"/>
  <c r="Y164" i="36"/>
  <c r="X164" i="36"/>
  <c r="W164" i="36"/>
  <c r="V164" i="36"/>
  <c r="U164" i="36"/>
  <c r="T164" i="36"/>
  <c r="S164" i="36"/>
  <c r="R164" i="36"/>
  <c r="Q164" i="36"/>
  <c r="P164" i="36"/>
  <c r="O164" i="36"/>
  <c r="N164" i="36"/>
  <c r="M164" i="36"/>
  <c r="L164" i="36"/>
  <c r="K164" i="36"/>
  <c r="J164" i="36"/>
  <c r="I164" i="36"/>
  <c r="H164" i="36"/>
  <c r="G164" i="36"/>
  <c r="F164" i="36"/>
  <c r="E164" i="36"/>
  <c r="D164" i="36"/>
  <c r="C164" i="36"/>
  <c r="AV163" i="36"/>
  <c r="AU163" i="36"/>
  <c r="AT163" i="36"/>
  <c r="AS163" i="36"/>
  <c r="AR163" i="36"/>
  <c r="AQ163" i="36"/>
  <c r="AP163" i="36"/>
  <c r="AO163" i="36"/>
  <c r="AN163" i="36"/>
  <c r="AM163" i="36"/>
  <c r="AL163" i="36"/>
  <c r="AK163" i="36"/>
  <c r="AJ163" i="36"/>
  <c r="AI163" i="36"/>
  <c r="AH163" i="36"/>
  <c r="AG163" i="36"/>
  <c r="AF163" i="36"/>
  <c r="AE163" i="36"/>
  <c r="AD163" i="36"/>
  <c r="AC163" i="36"/>
  <c r="AB163" i="36"/>
  <c r="AA163" i="36"/>
  <c r="Z163" i="36"/>
  <c r="Y163" i="36"/>
  <c r="X163" i="36"/>
  <c r="W163" i="36"/>
  <c r="V163" i="36"/>
  <c r="U163" i="36"/>
  <c r="T163" i="36"/>
  <c r="S163" i="36"/>
  <c r="R163" i="36"/>
  <c r="Q163" i="36"/>
  <c r="P163" i="36"/>
  <c r="O163" i="36"/>
  <c r="N163" i="36"/>
  <c r="M163" i="36"/>
  <c r="L163" i="36"/>
  <c r="K163" i="36"/>
  <c r="J163" i="36"/>
  <c r="I163" i="36"/>
  <c r="H163" i="36"/>
  <c r="G163" i="36"/>
  <c r="F163" i="36"/>
  <c r="E163" i="36"/>
  <c r="D163" i="36"/>
  <c r="C163" i="36"/>
  <c r="AV162" i="36"/>
  <c r="AU162" i="36"/>
  <c r="AT162" i="36"/>
  <c r="AS162" i="36"/>
  <c r="AR162" i="36"/>
  <c r="AQ162" i="36"/>
  <c r="AP162" i="36"/>
  <c r="AO162" i="36"/>
  <c r="AN162" i="36"/>
  <c r="AM162" i="36"/>
  <c r="AL162" i="36"/>
  <c r="AK162" i="36"/>
  <c r="AJ162" i="36"/>
  <c r="AI162" i="36"/>
  <c r="AH162" i="36"/>
  <c r="AG162" i="36"/>
  <c r="AF162" i="36"/>
  <c r="AE162" i="36"/>
  <c r="AD162" i="36"/>
  <c r="AC162" i="36"/>
  <c r="AB162" i="36"/>
  <c r="AA162" i="36"/>
  <c r="Z162" i="36"/>
  <c r="Y162" i="36"/>
  <c r="X162" i="36"/>
  <c r="W162" i="36"/>
  <c r="V162" i="36"/>
  <c r="U162" i="36"/>
  <c r="T162" i="36"/>
  <c r="S162" i="36"/>
  <c r="R162" i="36"/>
  <c r="Q162" i="36"/>
  <c r="P162" i="36"/>
  <c r="O162" i="36"/>
  <c r="N162" i="36"/>
  <c r="M162" i="36"/>
  <c r="L162" i="36"/>
  <c r="K162" i="36"/>
  <c r="J162" i="36"/>
  <c r="I162" i="36"/>
  <c r="H162" i="36"/>
  <c r="G162" i="36"/>
  <c r="F162" i="36"/>
  <c r="E162" i="36"/>
  <c r="D162" i="36"/>
  <c r="C162" i="36"/>
  <c r="AV161" i="36"/>
  <c r="AU161" i="36"/>
  <c r="AT161" i="36"/>
  <c r="AS161" i="36"/>
  <c r="AR161" i="36"/>
  <c r="AQ161" i="36"/>
  <c r="AP161" i="36"/>
  <c r="AO161" i="36"/>
  <c r="AN161" i="36"/>
  <c r="AM161" i="36"/>
  <c r="AL161" i="36"/>
  <c r="AK161" i="36"/>
  <c r="AJ161" i="36"/>
  <c r="AI161" i="36"/>
  <c r="AH161" i="36"/>
  <c r="AG161" i="36"/>
  <c r="AF161" i="36"/>
  <c r="AE161" i="36"/>
  <c r="AD161" i="36"/>
  <c r="AC161" i="36"/>
  <c r="AB161" i="36"/>
  <c r="AA161" i="36"/>
  <c r="Z161" i="36"/>
  <c r="Y161" i="36"/>
  <c r="X161" i="36"/>
  <c r="W161" i="36"/>
  <c r="V161" i="36"/>
  <c r="U161" i="36"/>
  <c r="T161" i="36"/>
  <c r="S161" i="36"/>
  <c r="R161" i="36"/>
  <c r="Q161" i="36"/>
  <c r="P161" i="36"/>
  <c r="O161" i="36"/>
  <c r="N161" i="36"/>
  <c r="M161" i="36"/>
  <c r="L161" i="36"/>
  <c r="K161" i="36"/>
  <c r="J161" i="36"/>
  <c r="I161" i="36"/>
  <c r="H161" i="36"/>
  <c r="G161" i="36"/>
  <c r="F161" i="36"/>
  <c r="E161" i="36"/>
  <c r="D161" i="36"/>
  <c r="C161" i="36"/>
  <c r="AV160" i="36"/>
  <c r="AU160" i="36"/>
  <c r="AT160" i="36"/>
  <c r="AS160" i="36"/>
  <c r="AR160" i="36"/>
  <c r="AQ160" i="36"/>
  <c r="AP160" i="36"/>
  <c r="AO160" i="36"/>
  <c r="AN160" i="36"/>
  <c r="AM160" i="36"/>
  <c r="AL160" i="36"/>
  <c r="AK160" i="36"/>
  <c r="AJ160" i="36"/>
  <c r="AI160" i="36"/>
  <c r="AH160" i="36"/>
  <c r="AG160" i="36"/>
  <c r="AF160" i="36"/>
  <c r="AE160" i="36"/>
  <c r="AD160" i="36"/>
  <c r="AC160" i="36"/>
  <c r="AB160" i="36"/>
  <c r="AA160" i="36"/>
  <c r="Z160" i="36"/>
  <c r="Y160" i="36"/>
  <c r="X160" i="36"/>
  <c r="W160" i="36"/>
  <c r="V160" i="36"/>
  <c r="U160" i="36"/>
  <c r="T160" i="36"/>
  <c r="S160" i="36"/>
  <c r="R160" i="36"/>
  <c r="Q160" i="36"/>
  <c r="P160" i="36"/>
  <c r="O160" i="36"/>
  <c r="N160" i="36"/>
  <c r="M160" i="36"/>
  <c r="L160" i="36"/>
  <c r="K160" i="36"/>
  <c r="J160" i="36"/>
  <c r="I160" i="36"/>
  <c r="H160" i="36"/>
  <c r="G160" i="36"/>
  <c r="F160" i="36"/>
  <c r="E160" i="36"/>
  <c r="D160" i="36"/>
  <c r="C160" i="36"/>
  <c r="AV159" i="36"/>
  <c r="AU159" i="36"/>
  <c r="AT159" i="36"/>
  <c r="AS159" i="36"/>
  <c r="AR159" i="36"/>
  <c r="AQ159" i="36"/>
  <c r="AP159" i="36"/>
  <c r="AO159" i="36"/>
  <c r="AN159" i="36"/>
  <c r="AM159" i="36"/>
  <c r="AL159" i="36"/>
  <c r="AK159" i="36"/>
  <c r="AJ159" i="36"/>
  <c r="AI159" i="36"/>
  <c r="AH159" i="36"/>
  <c r="AG159" i="36"/>
  <c r="AF159" i="36"/>
  <c r="AE159" i="36"/>
  <c r="AD159" i="36"/>
  <c r="AC159" i="36"/>
  <c r="AB159" i="36"/>
  <c r="AA159" i="36"/>
  <c r="Z159" i="36"/>
  <c r="Y159" i="36"/>
  <c r="X159" i="36"/>
  <c r="W159" i="36"/>
  <c r="V159" i="36"/>
  <c r="U159" i="36"/>
  <c r="T159" i="36"/>
  <c r="S159" i="36"/>
  <c r="R159" i="36"/>
  <c r="Q159" i="36"/>
  <c r="P159" i="36"/>
  <c r="O159" i="36"/>
  <c r="N159" i="36"/>
  <c r="M159" i="36"/>
  <c r="L159" i="36"/>
  <c r="K159" i="36"/>
  <c r="J159" i="36"/>
  <c r="I159" i="36"/>
  <c r="H159" i="36"/>
  <c r="G159" i="36"/>
  <c r="F159" i="36"/>
  <c r="E159" i="36"/>
  <c r="D159" i="36"/>
  <c r="C159" i="36"/>
  <c r="AV158" i="36"/>
  <c r="AU158" i="36"/>
  <c r="AT158" i="36"/>
  <c r="AS158" i="36"/>
  <c r="AR158" i="36"/>
  <c r="AQ158" i="36"/>
  <c r="AP158" i="36"/>
  <c r="AO158" i="36"/>
  <c r="AN158" i="36"/>
  <c r="AM158" i="36"/>
  <c r="AL158" i="36"/>
  <c r="AK158" i="36"/>
  <c r="AJ158" i="36"/>
  <c r="AI158" i="36"/>
  <c r="AH158" i="36"/>
  <c r="AG158" i="36"/>
  <c r="AF158" i="36"/>
  <c r="AE158" i="36"/>
  <c r="AD158" i="36"/>
  <c r="AC158" i="36"/>
  <c r="AB158" i="36"/>
  <c r="AA158" i="36"/>
  <c r="Z158" i="36"/>
  <c r="Y158" i="36"/>
  <c r="X158" i="36"/>
  <c r="W158" i="36"/>
  <c r="V158" i="36"/>
  <c r="U158" i="36"/>
  <c r="T158" i="36"/>
  <c r="S158" i="36"/>
  <c r="R158" i="36"/>
  <c r="Q158" i="36"/>
  <c r="P158" i="36"/>
  <c r="O158" i="36"/>
  <c r="N158" i="36"/>
  <c r="M158" i="36"/>
  <c r="L158" i="36"/>
  <c r="K158" i="36"/>
  <c r="J158" i="36"/>
  <c r="I158" i="36"/>
  <c r="H158" i="36"/>
  <c r="G158" i="36"/>
  <c r="F158" i="36"/>
  <c r="E158" i="36"/>
  <c r="D158" i="36"/>
  <c r="C158" i="36"/>
  <c r="AV157" i="36"/>
  <c r="AU157" i="36"/>
  <c r="AT157" i="36"/>
  <c r="AS157" i="36"/>
  <c r="AR157" i="36"/>
  <c r="AQ157" i="36"/>
  <c r="AP157" i="36"/>
  <c r="AO157" i="36"/>
  <c r="AN157" i="36"/>
  <c r="AM157" i="36"/>
  <c r="AL157" i="36"/>
  <c r="AK157" i="36"/>
  <c r="AJ157" i="36"/>
  <c r="AI157" i="36"/>
  <c r="AH157" i="36"/>
  <c r="AG157" i="36"/>
  <c r="AF157" i="36"/>
  <c r="AE157" i="36"/>
  <c r="AD157" i="36"/>
  <c r="AC157" i="36"/>
  <c r="AB157" i="36"/>
  <c r="AA157" i="36"/>
  <c r="Z157" i="36"/>
  <c r="Y157" i="36"/>
  <c r="X157" i="36"/>
  <c r="W157" i="36"/>
  <c r="V157" i="36"/>
  <c r="U157" i="36"/>
  <c r="T157" i="36"/>
  <c r="S157" i="36"/>
  <c r="R157" i="36"/>
  <c r="Q157" i="36"/>
  <c r="P157" i="36"/>
  <c r="O157" i="36"/>
  <c r="N157" i="36"/>
  <c r="M157" i="36"/>
  <c r="L157" i="36"/>
  <c r="K157" i="36"/>
  <c r="J157" i="36"/>
  <c r="I157" i="36"/>
  <c r="H157" i="36"/>
  <c r="G157" i="36"/>
  <c r="F157" i="36"/>
  <c r="E157" i="36"/>
  <c r="D157" i="36"/>
  <c r="C157" i="36"/>
  <c r="AV156" i="36"/>
  <c r="AU156" i="36"/>
  <c r="AT156" i="36"/>
  <c r="AS156" i="36"/>
  <c r="AR156" i="36"/>
  <c r="AQ156" i="36"/>
  <c r="AP156" i="36"/>
  <c r="AO156" i="36"/>
  <c r="AN156" i="36"/>
  <c r="AM156" i="36"/>
  <c r="AL156" i="36"/>
  <c r="AK156" i="36"/>
  <c r="AJ156" i="36"/>
  <c r="AI156" i="36"/>
  <c r="AH156" i="36"/>
  <c r="AG156" i="36"/>
  <c r="AF156" i="36"/>
  <c r="AE156" i="36"/>
  <c r="AD156" i="36"/>
  <c r="AC156" i="36"/>
  <c r="AB156" i="36"/>
  <c r="AA156" i="36"/>
  <c r="Z156" i="36"/>
  <c r="Y156" i="36"/>
  <c r="X156" i="36"/>
  <c r="W156" i="36"/>
  <c r="V156" i="36"/>
  <c r="U156" i="36"/>
  <c r="T156" i="36"/>
  <c r="S156" i="36"/>
  <c r="R156" i="36"/>
  <c r="Q156" i="36"/>
  <c r="P156" i="36"/>
  <c r="O156" i="36"/>
  <c r="N156" i="36"/>
  <c r="M156" i="36"/>
  <c r="L156" i="36"/>
  <c r="K156" i="36"/>
  <c r="J156" i="36"/>
  <c r="I156" i="36"/>
  <c r="H156" i="36"/>
  <c r="G156" i="36"/>
  <c r="F156" i="36"/>
  <c r="E156" i="36"/>
  <c r="D156" i="36"/>
  <c r="C156" i="36"/>
  <c r="AV155" i="36"/>
  <c r="AU155" i="36"/>
  <c r="AT155" i="36"/>
  <c r="AS155" i="36"/>
  <c r="AR155" i="36"/>
  <c r="AQ155" i="36"/>
  <c r="AP155" i="36"/>
  <c r="AO155" i="36"/>
  <c r="AN155" i="36"/>
  <c r="AM155" i="36"/>
  <c r="AL155" i="36"/>
  <c r="AK155" i="36"/>
  <c r="AJ155" i="36"/>
  <c r="AI155" i="36"/>
  <c r="AH155" i="36"/>
  <c r="AG155" i="36"/>
  <c r="AF155" i="36"/>
  <c r="AE155" i="36"/>
  <c r="AD155" i="36"/>
  <c r="AC155" i="36"/>
  <c r="AB155" i="36"/>
  <c r="AA155" i="36"/>
  <c r="Z155" i="36"/>
  <c r="Y155" i="36"/>
  <c r="X155" i="36"/>
  <c r="W155" i="36"/>
  <c r="V155" i="36"/>
  <c r="U155" i="36"/>
  <c r="T155" i="36"/>
  <c r="S155" i="36"/>
  <c r="R155" i="36"/>
  <c r="Q155" i="36"/>
  <c r="P155" i="36"/>
  <c r="O155" i="36"/>
  <c r="N155" i="36"/>
  <c r="M155" i="36"/>
  <c r="L155" i="36"/>
  <c r="K155" i="36"/>
  <c r="J155" i="36"/>
  <c r="I155" i="36"/>
  <c r="H155" i="36"/>
  <c r="G155" i="36"/>
  <c r="F155" i="36"/>
  <c r="E155" i="36"/>
  <c r="D155" i="36"/>
  <c r="C155" i="36"/>
  <c r="AV154" i="36"/>
  <c r="AU154" i="36"/>
  <c r="AT154" i="36"/>
  <c r="AS154" i="36"/>
  <c r="AR154" i="36"/>
  <c r="AQ154" i="36"/>
  <c r="AP154" i="36"/>
  <c r="AO154" i="36"/>
  <c r="AN154" i="36"/>
  <c r="AM154" i="36"/>
  <c r="AL154" i="36"/>
  <c r="AK154" i="36"/>
  <c r="AJ154" i="36"/>
  <c r="AI154" i="36"/>
  <c r="AH154" i="36"/>
  <c r="AG154" i="36"/>
  <c r="AF154" i="36"/>
  <c r="AE154" i="36"/>
  <c r="AD154" i="36"/>
  <c r="AC154" i="36"/>
  <c r="AB154" i="36"/>
  <c r="AA154" i="36"/>
  <c r="Z154" i="36"/>
  <c r="Y154" i="36"/>
  <c r="X154" i="36"/>
  <c r="W154" i="36"/>
  <c r="V154" i="36"/>
  <c r="U154" i="36"/>
  <c r="T154" i="36"/>
  <c r="S154" i="36"/>
  <c r="R154" i="36"/>
  <c r="Q154" i="36"/>
  <c r="P154" i="36"/>
  <c r="O154" i="36"/>
  <c r="N154" i="36"/>
  <c r="M154" i="36"/>
  <c r="L154" i="36"/>
  <c r="K154" i="36"/>
  <c r="J154" i="36"/>
  <c r="I154" i="36"/>
  <c r="H154" i="36"/>
  <c r="G154" i="36"/>
  <c r="F154" i="36"/>
  <c r="E154" i="36"/>
  <c r="D154" i="36"/>
  <c r="C154" i="36"/>
  <c r="AV153" i="36"/>
  <c r="AU153" i="36"/>
  <c r="AT153" i="36"/>
  <c r="AS153" i="36"/>
  <c r="AR153" i="36"/>
  <c r="AQ153" i="36"/>
  <c r="AP153" i="36"/>
  <c r="AO153" i="36"/>
  <c r="AN153" i="36"/>
  <c r="AM153" i="36"/>
  <c r="AL153" i="36"/>
  <c r="AK153" i="36"/>
  <c r="AJ153" i="36"/>
  <c r="AI153" i="36"/>
  <c r="AH153" i="36"/>
  <c r="AG153" i="36"/>
  <c r="AF153" i="36"/>
  <c r="AE153" i="36"/>
  <c r="AD153" i="36"/>
  <c r="AC153" i="36"/>
  <c r="AB153" i="36"/>
  <c r="AA153" i="36"/>
  <c r="Z153" i="36"/>
  <c r="Y153" i="36"/>
  <c r="X153" i="36"/>
  <c r="W153" i="36"/>
  <c r="V153" i="36"/>
  <c r="U153" i="36"/>
  <c r="T153" i="36"/>
  <c r="S153" i="36"/>
  <c r="R153" i="36"/>
  <c r="Q153" i="36"/>
  <c r="P153" i="36"/>
  <c r="O153" i="36"/>
  <c r="N153" i="36"/>
  <c r="M153" i="36"/>
  <c r="L153" i="36"/>
  <c r="K153" i="36"/>
  <c r="J153" i="36"/>
  <c r="I153" i="36"/>
  <c r="H153" i="36"/>
  <c r="G153" i="36"/>
  <c r="F153" i="36"/>
  <c r="E153" i="36"/>
  <c r="D153" i="36"/>
  <c r="C153" i="36"/>
  <c r="AV152" i="36"/>
  <c r="AU152" i="36"/>
  <c r="AT152" i="36"/>
  <c r="AS152" i="36"/>
  <c r="AR152" i="36"/>
  <c r="AQ152" i="36"/>
  <c r="AP152" i="36"/>
  <c r="AO152" i="36"/>
  <c r="AN152" i="36"/>
  <c r="AM152" i="36"/>
  <c r="AL152" i="36"/>
  <c r="AK152" i="36"/>
  <c r="AJ152" i="36"/>
  <c r="AI152" i="36"/>
  <c r="AH152" i="36"/>
  <c r="AG152" i="36"/>
  <c r="AF152" i="36"/>
  <c r="AE152" i="36"/>
  <c r="AD152" i="36"/>
  <c r="AC152" i="36"/>
  <c r="AB152" i="36"/>
  <c r="AA152" i="36"/>
  <c r="Z152" i="36"/>
  <c r="Y152" i="36"/>
  <c r="X152" i="36"/>
  <c r="W152" i="36"/>
  <c r="V152" i="36"/>
  <c r="U152" i="36"/>
  <c r="T152" i="36"/>
  <c r="S152" i="36"/>
  <c r="R152" i="36"/>
  <c r="Q152" i="36"/>
  <c r="P152" i="36"/>
  <c r="O152" i="36"/>
  <c r="N152" i="36"/>
  <c r="M152" i="36"/>
  <c r="L152" i="36"/>
  <c r="K152" i="36"/>
  <c r="J152" i="36"/>
  <c r="I152" i="36"/>
  <c r="H152" i="36"/>
  <c r="G152" i="36"/>
  <c r="F152" i="36"/>
  <c r="E152" i="36"/>
  <c r="D152" i="36"/>
  <c r="C152" i="36"/>
  <c r="AV151" i="36"/>
  <c r="AU151" i="36"/>
  <c r="AT151" i="36"/>
  <c r="AS151" i="36"/>
  <c r="AR151" i="36"/>
  <c r="AQ151" i="36"/>
  <c r="AP151" i="36"/>
  <c r="AO151" i="36"/>
  <c r="AN151" i="36"/>
  <c r="AM151" i="36"/>
  <c r="AL151" i="36"/>
  <c r="AK151" i="36"/>
  <c r="AJ151" i="36"/>
  <c r="AI151" i="36"/>
  <c r="AH151" i="36"/>
  <c r="AG151" i="36"/>
  <c r="AF151" i="36"/>
  <c r="AE151" i="36"/>
  <c r="AD151" i="36"/>
  <c r="AC151" i="36"/>
  <c r="AB151" i="36"/>
  <c r="AA151" i="36"/>
  <c r="Z151" i="36"/>
  <c r="Y151" i="36"/>
  <c r="X151" i="36"/>
  <c r="W151" i="36"/>
  <c r="V151" i="36"/>
  <c r="U151" i="36"/>
  <c r="T151" i="36"/>
  <c r="S151" i="36"/>
  <c r="R151" i="36"/>
  <c r="Q151" i="36"/>
  <c r="P151" i="36"/>
  <c r="O151" i="36"/>
  <c r="N151" i="36"/>
  <c r="M151" i="36"/>
  <c r="L151" i="36"/>
  <c r="K151" i="36"/>
  <c r="J151" i="36"/>
  <c r="I151" i="36"/>
  <c r="H151" i="36"/>
  <c r="G151" i="36"/>
  <c r="F151" i="36"/>
  <c r="E151" i="36"/>
  <c r="D151" i="36"/>
  <c r="C151" i="36"/>
  <c r="AV150" i="36"/>
  <c r="AU150" i="36"/>
  <c r="AT150" i="36"/>
  <c r="AS150" i="36"/>
  <c r="AR150" i="36"/>
  <c r="AQ150" i="36"/>
  <c r="AP150" i="36"/>
  <c r="AO150" i="36"/>
  <c r="AN150" i="36"/>
  <c r="AM150" i="36"/>
  <c r="AL150" i="36"/>
  <c r="AK150" i="36"/>
  <c r="AJ150" i="36"/>
  <c r="AI150" i="36"/>
  <c r="AH150" i="36"/>
  <c r="AG150" i="36"/>
  <c r="AF150" i="36"/>
  <c r="AE150" i="36"/>
  <c r="AD150" i="36"/>
  <c r="AC150" i="36"/>
  <c r="AB150" i="36"/>
  <c r="AA150" i="36"/>
  <c r="Z150" i="36"/>
  <c r="Y150" i="36"/>
  <c r="X150" i="36"/>
  <c r="W150" i="36"/>
  <c r="V150" i="36"/>
  <c r="U150" i="36"/>
  <c r="T150" i="36"/>
  <c r="S150" i="36"/>
  <c r="R150" i="36"/>
  <c r="Q150" i="36"/>
  <c r="P150" i="36"/>
  <c r="O150" i="36"/>
  <c r="N150" i="36"/>
  <c r="M150" i="36"/>
  <c r="L150" i="36"/>
  <c r="K150" i="36"/>
  <c r="J150" i="36"/>
  <c r="I150" i="36"/>
  <c r="H150" i="36"/>
  <c r="G150" i="36"/>
  <c r="F150" i="36"/>
  <c r="E150" i="36"/>
  <c r="D150" i="36"/>
  <c r="C150" i="36"/>
  <c r="AV149" i="36"/>
  <c r="AU149" i="36"/>
  <c r="AT149" i="36"/>
  <c r="AS149" i="36"/>
  <c r="AR149" i="36"/>
  <c r="AQ149" i="36"/>
  <c r="AP149" i="36"/>
  <c r="AO149" i="36"/>
  <c r="AN149" i="36"/>
  <c r="AM149" i="36"/>
  <c r="AL149" i="36"/>
  <c r="AK149" i="36"/>
  <c r="AJ149" i="36"/>
  <c r="AI149" i="36"/>
  <c r="AH149" i="36"/>
  <c r="AG149" i="36"/>
  <c r="AF149" i="36"/>
  <c r="AE149" i="36"/>
  <c r="AD149" i="36"/>
  <c r="AC149" i="36"/>
  <c r="AB149" i="36"/>
  <c r="AA149" i="36"/>
  <c r="Z149" i="36"/>
  <c r="Y149" i="36"/>
  <c r="X149" i="36"/>
  <c r="W149" i="36"/>
  <c r="V149" i="36"/>
  <c r="U149" i="36"/>
  <c r="T149" i="36"/>
  <c r="S149" i="36"/>
  <c r="R149" i="36"/>
  <c r="Q149" i="36"/>
  <c r="P149" i="36"/>
  <c r="O149" i="36"/>
  <c r="N149" i="36"/>
  <c r="M149" i="36"/>
  <c r="L149" i="36"/>
  <c r="K149" i="36"/>
  <c r="J149" i="36"/>
  <c r="I149" i="36"/>
  <c r="H149" i="36"/>
  <c r="G149" i="36"/>
  <c r="F149" i="36"/>
  <c r="E149" i="36"/>
  <c r="D149" i="36"/>
  <c r="C149" i="36"/>
  <c r="AV148" i="36"/>
  <c r="AU148" i="36"/>
  <c r="AT148" i="36"/>
  <c r="AS148" i="36"/>
  <c r="AR148" i="36"/>
  <c r="AQ148" i="36"/>
  <c r="AP148" i="36"/>
  <c r="AO148" i="36"/>
  <c r="AN148" i="36"/>
  <c r="AM148" i="36"/>
  <c r="AL148" i="36"/>
  <c r="AK148" i="36"/>
  <c r="AJ148" i="36"/>
  <c r="AI148" i="36"/>
  <c r="AH148" i="36"/>
  <c r="AG148" i="36"/>
  <c r="AF148" i="36"/>
  <c r="AE148" i="36"/>
  <c r="AD148" i="36"/>
  <c r="AC148" i="36"/>
  <c r="AB148" i="36"/>
  <c r="AA148" i="36"/>
  <c r="Z148" i="36"/>
  <c r="Y148" i="36"/>
  <c r="X148" i="36"/>
  <c r="W148" i="36"/>
  <c r="V148" i="36"/>
  <c r="U148" i="36"/>
  <c r="T148" i="36"/>
  <c r="S148" i="36"/>
  <c r="R148" i="36"/>
  <c r="Q148" i="36"/>
  <c r="P148" i="36"/>
  <c r="O148" i="36"/>
  <c r="N148" i="36"/>
  <c r="M148" i="36"/>
  <c r="L148" i="36"/>
  <c r="K148" i="36"/>
  <c r="J148" i="36"/>
  <c r="I148" i="36"/>
  <c r="H148" i="36"/>
  <c r="G148" i="36"/>
  <c r="F148" i="36"/>
  <c r="E148" i="36"/>
  <c r="D148" i="36"/>
  <c r="C148" i="36"/>
  <c r="AV147" i="36"/>
  <c r="AU147" i="36"/>
  <c r="AT147" i="36"/>
  <c r="AS147" i="36"/>
  <c r="AR147" i="36"/>
  <c r="AQ147" i="36"/>
  <c r="AP147" i="36"/>
  <c r="AO147" i="36"/>
  <c r="AN147" i="36"/>
  <c r="AM147" i="36"/>
  <c r="AL147" i="36"/>
  <c r="AK147" i="36"/>
  <c r="AJ147" i="36"/>
  <c r="AI147" i="36"/>
  <c r="AH147" i="36"/>
  <c r="AG147" i="36"/>
  <c r="AF147" i="36"/>
  <c r="AE147" i="36"/>
  <c r="AD147" i="36"/>
  <c r="AC147" i="36"/>
  <c r="AB147" i="36"/>
  <c r="AA147" i="36"/>
  <c r="Z147" i="36"/>
  <c r="Y147" i="36"/>
  <c r="X147" i="36"/>
  <c r="W147" i="36"/>
  <c r="V147" i="36"/>
  <c r="U147" i="36"/>
  <c r="T147" i="36"/>
  <c r="S147" i="36"/>
  <c r="R147" i="36"/>
  <c r="Q147" i="36"/>
  <c r="P147" i="36"/>
  <c r="O147" i="36"/>
  <c r="N147" i="36"/>
  <c r="M147" i="36"/>
  <c r="L147" i="36"/>
  <c r="K147" i="36"/>
  <c r="J147" i="36"/>
  <c r="I147" i="36"/>
  <c r="H147" i="36"/>
  <c r="G147" i="36"/>
  <c r="F147" i="36"/>
  <c r="E147" i="36"/>
  <c r="D147" i="36"/>
  <c r="C147" i="36"/>
  <c r="AV146" i="36"/>
  <c r="AU146" i="36"/>
  <c r="AT146" i="36"/>
  <c r="AS146" i="36"/>
  <c r="AR146" i="36"/>
  <c r="AQ146" i="36"/>
  <c r="AP146" i="36"/>
  <c r="AO146" i="36"/>
  <c r="AN146" i="36"/>
  <c r="AM146" i="36"/>
  <c r="AL146" i="36"/>
  <c r="AK146" i="36"/>
  <c r="AJ146" i="36"/>
  <c r="AI146" i="36"/>
  <c r="AH146" i="36"/>
  <c r="AG146" i="36"/>
  <c r="AF146" i="36"/>
  <c r="AE146" i="36"/>
  <c r="AD146" i="36"/>
  <c r="AC146" i="36"/>
  <c r="AB146" i="36"/>
  <c r="AA146" i="36"/>
  <c r="Z146" i="36"/>
  <c r="Y146" i="36"/>
  <c r="X146" i="36"/>
  <c r="W146" i="36"/>
  <c r="V146" i="36"/>
  <c r="U146" i="36"/>
  <c r="T146" i="36"/>
  <c r="S146" i="36"/>
  <c r="R146" i="36"/>
  <c r="Q146" i="36"/>
  <c r="P146" i="36"/>
  <c r="O146" i="36"/>
  <c r="N146" i="36"/>
  <c r="M146" i="36"/>
  <c r="L146" i="36"/>
  <c r="K146" i="36"/>
  <c r="J146" i="36"/>
  <c r="I146" i="36"/>
  <c r="H146" i="36"/>
  <c r="G146" i="36"/>
  <c r="F146" i="36"/>
  <c r="E146" i="36"/>
  <c r="D146" i="36"/>
  <c r="C146" i="36"/>
  <c r="AV145" i="36"/>
  <c r="AU145" i="36"/>
  <c r="AT145" i="36"/>
  <c r="AS145" i="36"/>
  <c r="AR145" i="36"/>
  <c r="AQ145" i="36"/>
  <c r="AP145" i="36"/>
  <c r="AO145" i="36"/>
  <c r="AN145" i="36"/>
  <c r="AM145" i="36"/>
  <c r="AL145" i="36"/>
  <c r="AK145" i="36"/>
  <c r="AJ145" i="36"/>
  <c r="AI145" i="36"/>
  <c r="AH145" i="36"/>
  <c r="AG145" i="36"/>
  <c r="AF145" i="36"/>
  <c r="AE145" i="36"/>
  <c r="AD145" i="36"/>
  <c r="AC145" i="36"/>
  <c r="AB145" i="36"/>
  <c r="AA145" i="36"/>
  <c r="Z145" i="36"/>
  <c r="Y145" i="36"/>
  <c r="X145" i="36"/>
  <c r="W145" i="36"/>
  <c r="V145" i="36"/>
  <c r="U145" i="36"/>
  <c r="T145" i="36"/>
  <c r="S145" i="36"/>
  <c r="R145" i="36"/>
  <c r="Q145" i="36"/>
  <c r="P145" i="36"/>
  <c r="O145" i="36"/>
  <c r="N145" i="36"/>
  <c r="M145" i="36"/>
  <c r="L145" i="36"/>
  <c r="K145" i="36"/>
  <c r="J145" i="36"/>
  <c r="I145" i="36"/>
  <c r="H145" i="36"/>
  <c r="G145" i="36"/>
  <c r="F145" i="36"/>
  <c r="E145" i="36"/>
  <c r="D145" i="36"/>
  <c r="C145" i="36"/>
  <c r="AV144" i="36"/>
  <c r="AU144" i="36"/>
  <c r="AT144" i="36"/>
  <c r="AS144" i="36"/>
  <c r="AR144" i="36"/>
  <c r="AQ144" i="36"/>
  <c r="AP144" i="36"/>
  <c r="AO144" i="36"/>
  <c r="AN144" i="36"/>
  <c r="AM144" i="36"/>
  <c r="AL144" i="36"/>
  <c r="AK144" i="36"/>
  <c r="AJ144" i="36"/>
  <c r="AI144" i="36"/>
  <c r="AH144" i="36"/>
  <c r="AG144" i="36"/>
  <c r="AF144" i="36"/>
  <c r="AE144" i="36"/>
  <c r="AD144" i="36"/>
  <c r="AC144" i="36"/>
  <c r="AB144" i="36"/>
  <c r="AA144" i="36"/>
  <c r="Z144" i="36"/>
  <c r="Y144" i="36"/>
  <c r="X144" i="36"/>
  <c r="W144" i="36"/>
  <c r="V144" i="36"/>
  <c r="U144" i="36"/>
  <c r="T144" i="36"/>
  <c r="S144" i="36"/>
  <c r="R144" i="36"/>
  <c r="Q144" i="36"/>
  <c r="P144" i="36"/>
  <c r="O144" i="36"/>
  <c r="N144" i="36"/>
  <c r="M144" i="36"/>
  <c r="L144" i="36"/>
  <c r="K144" i="36"/>
  <c r="J144" i="36"/>
  <c r="I144" i="36"/>
  <c r="H144" i="36"/>
  <c r="G144" i="36"/>
  <c r="F144" i="36"/>
  <c r="E144" i="36"/>
  <c r="D144" i="36"/>
  <c r="C144" i="36"/>
  <c r="AV143" i="36"/>
  <c r="AU143" i="36"/>
  <c r="AT143" i="36"/>
  <c r="AS143" i="36"/>
  <c r="AR143" i="36"/>
  <c r="AQ143" i="36"/>
  <c r="AP143" i="36"/>
  <c r="AO143" i="36"/>
  <c r="AN143" i="36"/>
  <c r="AM143" i="36"/>
  <c r="AL143" i="36"/>
  <c r="AK143" i="36"/>
  <c r="AJ143" i="36"/>
  <c r="AI143" i="36"/>
  <c r="AH143" i="36"/>
  <c r="AG143" i="36"/>
  <c r="AF143" i="36"/>
  <c r="AE143" i="36"/>
  <c r="AD143" i="36"/>
  <c r="AC143" i="36"/>
  <c r="AB143" i="36"/>
  <c r="AA143" i="36"/>
  <c r="Z143" i="36"/>
  <c r="Y143" i="36"/>
  <c r="X143" i="36"/>
  <c r="W143" i="36"/>
  <c r="V143" i="36"/>
  <c r="U143" i="36"/>
  <c r="T143" i="36"/>
  <c r="S143" i="36"/>
  <c r="R143" i="36"/>
  <c r="Q143" i="36"/>
  <c r="P143" i="36"/>
  <c r="O143" i="36"/>
  <c r="N143" i="36"/>
  <c r="M143" i="36"/>
  <c r="L143" i="36"/>
  <c r="K143" i="36"/>
  <c r="J143" i="36"/>
  <c r="I143" i="36"/>
  <c r="H143" i="36"/>
  <c r="G143" i="36"/>
  <c r="F143" i="36"/>
  <c r="E143" i="36"/>
  <c r="D143" i="36"/>
  <c r="C143" i="36"/>
  <c r="AV142" i="36"/>
  <c r="AU142" i="36"/>
  <c r="AT142" i="36"/>
  <c r="AS142" i="36"/>
  <c r="AR142" i="36"/>
  <c r="AQ142" i="36"/>
  <c r="AP142" i="36"/>
  <c r="AO142" i="36"/>
  <c r="AN142" i="36"/>
  <c r="AM142" i="36"/>
  <c r="AL142" i="36"/>
  <c r="AK142" i="36"/>
  <c r="AJ142" i="36"/>
  <c r="AI142" i="36"/>
  <c r="AH142" i="36"/>
  <c r="AG142" i="36"/>
  <c r="AF142" i="36"/>
  <c r="AE142" i="36"/>
  <c r="AD142" i="36"/>
  <c r="AC142" i="36"/>
  <c r="AB142" i="36"/>
  <c r="AA142" i="36"/>
  <c r="Z142" i="36"/>
  <c r="Y142" i="36"/>
  <c r="X142" i="36"/>
  <c r="W142" i="36"/>
  <c r="V142" i="36"/>
  <c r="U142" i="36"/>
  <c r="T142" i="36"/>
  <c r="S142" i="36"/>
  <c r="R142" i="36"/>
  <c r="Q142" i="36"/>
  <c r="P142" i="36"/>
  <c r="O142" i="36"/>
  <c r="N142" i="36"/>
  <c r="M142" i="36"/>
  <c r="L142" i="36"/>
  <c r="K142" i="36"/>
  <c r="J142" i="36"/>
  <c r="I142" i="36"/>
  <c r="H142" i="36"/>
  <c r="G142" i="36"/>
  <c r="F142" i="36"/>
  <c r="E142" i="36"/>
  <c r="D142" i="36"/>
  <c r="C142" i="36"/>
  <c r="AV141" i="36"/>
  <c r="AU141" i="36"/>
  <c r="AT141" i="36"/>
  <c r="AS141" i="36"/>
  <c r="AR141" i="36"/>
  <c r="AQ141" i="36"/>
  <c r="AP141" i="36"/>
  <c r="AO141" i="36"/>
  <c r="AN141" i="36"/>
  <c r="AM141" i="36"/>
  <c r="AL141" i="36"/>
  <c r="AK141" i="36"/>
  <c r="AJ141" i="36"/>
  <c r="AI141" i="36"/>
  <c r="AH141" i="36"/>
  <c r="AG141" i="36"/>
  <c r="AF141" i="36"/>
  <c r="AE141" i="36"/>
  <c r="AD141" i="36"/>
  <c r="AC141" i="36"/>
  <c r="AB141" i="36"/>
  <c r="AA141" i="36"/>
  <c r="Z141" i="36"/>
  <c r="Y141" i="36"/>
  <c r="X141" i="36"/>
  <c r="W141" i="36"/>
  <c r="V141" i="36"/>
  <c r="U141" i="36"/>
  <c r="T141" i="36"/>
  <c r="S141" i="36"/>
  <c r="R141" i="36"/>
  <c r="Q141" i="36"/>
  <c r="P141" i="36"/>
  <c r="O141" i="36"/>
  <c r="N141" i="36"/>
  <c r="M141" i="36"/>
  <c r="L141" i="36"/>
  <c r="K141" i="36"/>
  <c r="J141" i="36"/>
  <c r="I141" i="36"/>
  <c r="H141" i="36"/>
  <c r="G141" i="36"/>
  <c r="F141" i="36"/>
  <c r="E141" i="36"/>
  <c r="D141" i="36"/>
  <c r="C141" i="36"/>
  <c r="AV140" i="36"/>
  <c r="AU140" i="36"/>
  <c r="AT140" i="36"/>
  <c r="AS140" i="36"/>
  <c r="AR140" i="36"/>
  <c r="AQ140" i="36"/>
  <c r="AP140" i="36"/>
  <c r="AO140" i="36"/>
  <c r="AN140" i="36"/>
  <c r="AM140" i="36"/>
  <c r="AL140" i="36"/>
  <c r="AK140" i="36"/>
  <c r="AJ140" i="36"/>
  <c r="AI140" i="36"/>
  <c r="AH140" i="36"/>
  <c r="AG140" i="36"/>
  <c r="AF140" i="36"/>
  <c r="AE140" i="36"/>
  <c r="AD140" i="36"/>
  <c r="AC140" i="36"/>
  <c r="AB140" i="36"/>
  <c r="AA140" i="36"/>
  <c r="Z140" i="36"/>
  <c r="Y140" i="36"/>
  <c r="X140" i="36"/>
  <c r="W140" i="36"/>
  <c r="V140" i="36"/>
  <c r="U140" i="36"/>
  <c r="T140" i="36"/>
  <c r="S140" i="36"/>
  <c r="R140" i="36"/>
  <c r="Q140" i="36"/>
  <c r="P140" i="36"/>
  <c r="O140" i="36"/>
  <c r="N140" i="36"/>
  <c r="M140" i="36"/>
  <c r="L140" i="36"/>
  <c r="K140" i="36"/>
  <c r="J140" i="36"/>
  <c r="I140" i="36"/>
  <c r="H140" i="36"/>
  <c r="G140" i="36"/>
  <c r="F140" i="36"/>
  <c r="E140" i="36"/>
  <c r="D140" i="36"/>
  <c r="C140" i="36"/>
  <c r="AV139" i="36"/>
  <c r="AU139" i="36"/>
  <c r="AT139" i="36"/>
  <c r="AS139" i="36"/>
  <c r="AR139" i="36"/>
  <c r="AQ139" i="36"/>
  <c r="AP139" i="36"/>
  <c r="AO139" i="36"/>
  <c r="AN139" i="36"/>
  <c r="AM139" i="36"/>
  <c r="AL139" i="36"/>
  <c r="AK139" i="36"/>
  <c r="AJ139" i="36"/>
  <c r="AI139" i="36"/>
  <c r="AH139" i="36"/>
  <c r="AG139" i="36"/>
  <c r="AF139" i="36"/>
  <c r="AE139" i="36"/>
  <c r="AD139" i="36"/>
  <c r="AC139" i="36"/>
  <c r="AB139" i="36"/>
  <c r="AA139" i="36"/>
  <c r="Z139" i="36"/>
  <c r="Y139" i="36"/>
  <c r="X139" i="36"/>
  <c r="W139" i="36"/>
  <c r="V139" i="36"/>
  <c r="U139" i="36"/>
  <c r="T139" i="36"/>
  <c r="S139" i="36"/>
  <c r="R139" i="36"/>
  <c r="Q139" i="36"/>
  <c r="P139" i="36"/>
  <c r="O139" i="36"/>
  <c r="N139" i="36"/>
  <c r="M139" i="36"/>
  <c r="L139" i="36"/>
  <c r="K139" i="36"/>
  <c r="J139" i="36"/>
  <c r="I139" i="36"/>
  <c r="H139" i="36"/>
  <c r="G139" i="36"/>
  <c r="F139" i="36"/>
  <c r="E139" i="36"/>
  <c r="D139" i="36"/>
  <c r="C139" i="36"/>
  <c r="AV138" i="36"/>
  <c r="AU138" i="36"/>
  <c r="AT138" i="36"/>
  <c r="AS138" i="36"/>
  <c r="AR138" i="36"/>
  <c r="AQ138" i="36"/>
  <c r="AP138" i="36"/>
  <c r="AO138" i="36"/>
  <c r="AN138" i="36"/>
  <c r="AM138" i="36"/>
  <c r="AL138" i="36"/>
  <c r="AK138" i="36"/>
  <c r="AJ138" i="36"/>
  <c r="AI138" i="36"/>
  <c r="AH138" i="36"/>
  <c r="AG138" i="36"/>
  <c r="AF138" i="36"/>
  <c r="AE138" i="36"/>
  <c r="AD138" i="36"/>
  <c r="AC138" i="36"/>
  <c r="AB138" i="36"/>
  <c r="AA138" i="36"/>
  <c r="Z138" i="36"/>
  <c r="Y138" i="36"/>
  <c r="X138" i="36"/>
  <c r="W138" i="36"/>
  <c r="V138" i="36"/>
  <c r="U138" i="36"/>
  <c r="T138" i="36"/>
  <c r="S138" i="36"/>
  <c r="R138" i="36"/>
  <c r="Q138" i="36"/>
  <c r="P138" i="36"/>
  <c r="O138" i="36"/>
  <c r="N138" i="36"/>
  <c r="M138" i="36"/>
  <c r="L138" i="36"/>
  <c r="K138" i="36"/>
  <c r="J138" i="36"/>
  <c r="I138" i="36"/>
  <c r="H138" i="36"/>
  <c r="G138" i="36"/>
  <c r="F138" i="36"/>
  <c r="E138" i="36"/>
  <c r="D138" i="36"/>
  <c r="C138" i="36"/>
  <c r="AV137" i="36"/>
  <c r="AU137" i="36"/>
  <c r="AT137" i="36"/>
  <c r="AS137" i="36"/>
  <c r="AR137" i="36"/>
  <c r="AQ137" i="36"/>
  <c r="AP137" i="36"/>
  <c r="AO137" i="36"/>
  <c r="AN137" i="36"/>
  <c r="AM137" i="36"/>
  <c r="AL137" i="36"/>
  <c r="AK137" i="36"/>
  <c r="AJ137" i="36"/>
  <c r="AI137" i="36"/>
  <c r="AH137" i="36"/>
  <c r="AG137" i="36"/>
  <c r="AF137" i="36"/>
  <c r="AE137" i="36"/>
  <c r="AD137" i="36"/>
  <c r="AC137" i="36"/>
  <c r="AB137" i="36"/>
  <c r="AA137" i="36"/>
  <c r="Z137" i="36"/>
  <c r="Y137" i="36"/>
  <c r="X137" i="36"/>
  <c r="W137" i="36"/>
  <c r="V137" i="36"/>
  <c r="U137" i="36"/>
  <c r="T137" i="36"/>
  <c r="S137" i="36"/>
  <c r="R137" i="36"/>
  <c r="Q137" i="36"/>
  <c r="P137" i="36"/>
  <c r="O137" i="36"/>
  <c r="N137" i="36"/>
  <c r="M137" i="36"/>
  <c r="L137" i="36"/>
  <c r="K137" i="36"/>
  <c r="J137" i="36"/>
  <c r="I137" i="36"/>
  <c r="H137" i="36"/>
  <c r="G137" i="36"/>
  <c r="F137" i="36"/>
  <c r="E137" i="36"/>
  <c r="D137" i="36"/>
  <c r="C137" i="36"/>
  <c r="AV73" i="36"/>
  <c r="AU73" i="36"/>
  <c r="AT73" i="36"/>
  <c r="AS73" i="36"/>
  <c r="AR73" i="36"/>
  <c r="AQ73" i="36"/>
  <c r="AP73" i="36"/>
  <c r="AO73" i="36"/>
  <c r="AN73" i="36"/>
  <c r="AM73" i="36"/>
  <c r="AL73" i="36"/>
  <c r="AK73" i="36"/>
  <c r="AJ73" i="36"/>
  <c r="AI73" i="36"/>
  <c r="AH73" i="36"/>
  <c r="AG73" i="36"/>
  <c r="AF73" i="36"/>
  <c r="AE73" i="36"/>
  <c r="AD73" i="36"/>
  <c r="AC73" i="36"/>
  <c r="AB73" i="36"/>
  <c r="AA73" i="36"/>
  <c r="Z73" i="36"/>
  <c r="Y73" i="36"/>
  <c r="X73" i="36"/>
  <c r="W73" i="36"/>
  <c r="V73" i="36"/>
  <c r="U73" i="36"/>
  <c r="T73" i="36"/>
  <c r="S73" i="36"/>
  <c r="R73" i="36"/>
  <c r="Q73" i="36"/>
  <c r="P73" i="36"/>
  <c r="O73" i="36"/>
  <c r="N73" i="36"/>
  <c r="M73" i="36"/>
  <c r="L73" i="36"/>
  <c r="K73" i="36"/>
  <c r="J73" i="36"/>
  <c r="I73" i="36"/>
  <c r="H73" i="36"/>
  <c r="G73" i="36"/>
  <c r="F73" i="36"/>
  <c r="E73" i="36"/>
  <c r="D73" i="36"/>
  <c r="C73" i="36"/>
  <c r="AV72" i="36"/>
  <c r="AU72" i="36"/>
  <c r="AT72" i="36"/>
  <c r="AS72" i="36"/>
  <c r="AR72" i="36"/>
  <c r="AQ72" i="36"/>
  <c r="AP72" i="36"/>
  <c r="AO72" i="36"/>
  <c r="AN72" i="36"/>
  <c r="AM72" i="36"/>
  <c r="AL72" i="36"/>
  <c r="AK72" i="36"/>
  <c r="AJ72" i="36"/>
  <c r="AI72" i="36"/>
  <c r="AH72" i="36"/>
  <c r="AG72" i="36"/>
  <c r="AF72" i="36"/>
  <c r="AE72" i="36"/>
  <c r="AD72" i="36"/>
  <c r="AC72" i="36"/>
  <c r="AB72" i="36"/>
  <c r="AA72" i="36"/>
  <c r="Z72" i="36"/>
  <c r="Y72" i="36"/>
  <c r="X72" i="36"/>
  <c r="W72" i="36"/>
  <c r="V72" i="36"/>
  <c r="U72" i="36"/>
  <c r="T72" i="36"/>
  <c r="S72" i="36"/>
  <c r="R72" i="36"/>
  <c r="Q72" i="36"/>
  <c r="P72" i="36"/>
  <c r="O72" i="36"/>
  <c r="N72" i="36"/>
  <c r="M72" i="36"/>
  <c r="L72" i="36"/>
  <c r="K72" i="36"/>
  <c r="J72" i="36"/>
  <c r="I72" i="36"/>
  <c r="H72" i="36"/>
  <c r="G72" i="36"/>
  <c r="F72" i="36"/>
  <c r="E72" i="36"/>
  <c r="D72" i="36"/>
  <c r="C72" i="36"/>
  <c r="AV71" i="36"/>
  <c r="AU71" i="36"/>
  <c r="AT71" i="36"/>
  <c r="AS71" i="36"/>
  <c r="AR71" i="36"/>
  <c r="AQ71" i="36"/>
  <c r="AP71" i="36"/>
  <c r="AO71" i="36"/>
  <c r="AN71" i="36"/>
  <c r="AM71" i="36"/>
  <c r="AL71" i="36"/>
  <c r="AK71" i="36"/>
  <c r="AJ71" i="36"/>
  <c r="AI71" i="36"/>
  <c r="AH71" i="36"/>
  <c r="AG71" i="36"/>
  <c r="AF71" i="36"/>
  <c r="AE71" i="36"/>
  <c r="AD71" i="36"/>
  <c r="AC71" i="36"/>
  <c r="AB71" i="36"/>
  <c r="AA71" i="36"/>
  <c r="Z71" i="36"/>
  <c r="Y71" i="36"/>
  <c r="X71" i="36"/>
  <c r="W71" i="36"/>
  <c r="V71" i="36"/>
  <c r="U71" i="36"/>
  <c r="T71" i="36"/>
  <c r="S71" i="36"/>
  <c r="R71" i="36"/>
  <c r="Q71" i="36"/>
  <c r="P71" i="36"/>
  <c r="O71" i="36"/>
  <c r="N71" i="36"/>
  <c r="M71" i="36"/>
  <c r="L71" i="36"/>
  <c r="K71" i="36"/>
  <c r="J71" i="36"/>
  <c r="I71" i="36"/>
  <c r="H71" i="36"/>
  <c r="G71" i="36"/>
  <c r="F71" i="36"/>
  <c r="E71" i="36"/>
  <c r="D71" i="36"/>
  <c r="C71" i="36"/>
  <c r="AV70" i="36"/>
  <c r="AU70" i="36"/>
  <c r="AT70" i="36"/>
  <c r="AS70" i="36"/>
  <c r="AR70" i="36"/>
  <c r="AQ70" i="36"/>
  <c r="AP70" i="36"/>
  <c r="AO70" i="36"/>
  <c r="AN70" i="36"/>
  <c r="AM70" i="36"/>
  <c r="AL70" i="36"/>
  <c r="AK70" i="36"/>
  <c r="AJ70" i="36"/>
  <c r="AI70" i="36"/>
  <c r="AH70" i="36"/>
  <c r="AG70" i="36"/>
  <c r="AF70" i="36"/>
  <c r="AE70" i="36"/>
  <c r="AD70" i="36"/>
  <c r="AC70" i="36"/>
  <c r="AB70" i="36"/>
  <c r="AA70" i="36"/>
  <c r="Z70" i="36"/>
  <c r="Y70" i="36"/>
  <c r="X70" i="36"/>
  <c r="W70" i="36"/>
  <c r="V70" i="36"/>
  <c r="U70" i="36"/>
  <c r="T70" i="36"/>
  <c r="S70" i="36"/>
  <c r="R70" i="36"/>
  <c r="Q70" i="36"/>
  <c r="P70" i="36"/>
  <c r="O70" i="36"/>
  <c r="N70" i="36"/>
  <c r="M70" i="36"/>
  <c r="L70" i="36"/>
  <c r="K70" i="36"/>
  <c r="J70" i="36"/>
  <c r="I70" i="36"/>
  <c r="H70" i="36"/>
  <c r="G70" i="36"/>
  <c r="F70" i="36"/>
  <c r="E70" i="36"/>
  <c r="D70" i="36"/>
  <c r="C70" i="36"/>
  <c r="AV69" i="36"/>
  <c r="AU69" i="36"/>
  <c r="AT69" i="36"/>
  <c r="AS69" i="36"/>
  <c r="AR69" i="36"/>
  <c r="AQ69" i="36"/>
  <c r="AP69" i="36"/>
  <c r="AO69" i="36"/>
  <c r="AN69" i="36"/>
  <c r="AM69" i="36"/>
  <c r="AL69" i="36"/>
  <c r="AK69" i="36"/>
  <c r="AJ69" i="36"/>
  <c r="AI69" i="36"/>
  <c r="AH69" i="36"/>
  <c r="AG69" i="36"/>
  <c r="AF69" i="36"/>
  <c r="AE69" i="36"/>
  <c r="AD69" i="36"/>
  <c r="AC69" i="36"/>
  <c r="AB69" i="36"/>
  <c r="AA69" i="36"/>
  <c r="Z69" i="36"/>
  <c r="Y69" i="36"/>
  <c r="X69" i="36"/>
  <c r="W69" i="36"/>
  <c r="V69" i="36"/>
  <c r="U69" i="36"/>
  <c r="T69" i="36"/>
  <c r="S69" i="36"/>
  <c r="R69" i="36"/>
  <c r="Q69" i="36"/>
  <c r="P69" i="36"/>
  <c r="O69" i="36"/>
  <c r="N69" i="36"/>
  <c r="M69" i="36"/>
  <c r="L69" i="36"/>
  <c r="K69" i="36"/>
  <c r="J69" i="36"/>
  <c r="I69" i="36"/>
  <c r="H69" i="36"/>
  <c r="G69" i="36"/>
  <c r="F69" i="36"/>
  <c r="E69" i="36"/>
  <c r="D69" i="36"/>
  <c r="C69" i="36"/>
  <c r="AV68" i="36"/>
  <c r="AU68" i="36"/>
  <c r="AT68" i="36"/>
  <c r="AS68" i="36"/>
  <c r="AR68" i="36"/>
  <c r="AQ68" i="36"/>
  <c r="AP68" i="36"/>
  <c r="AO68" i="36"/>
  <c r="AN68" i="36"/>
  <c r="AM68" i="36"/>
  <c r="AL68" i="36"/>
  <c r="AK68" i="36"/>
  <c r="AJ68" i="36"/>
  <c r="AI68" i="36"/>
  <c r="AH68" i="36"/>
  <c r="AG68" i="36"/>
  <c r="AF68" i="36"/>
  <c r="AE68" i="36"/>
  <c r="AD68" i="36"/>
  <c r="AC68" i="36"/>
  <c r="AB68" i="36"/>
  <c r="AA68" i="36"/>
  <c r="Z68" i="36"/>
  <c r="Y68" i="36"/>
  <c r="X68" i="36"/>
  <c r="W68" i="36"/>
  <c r="V68" i="36"/>
  <c r="U68" i="36"/>
  <c r="T68" i="36"/>
  <c r="S68" i="36"/>
  <c r="R68" i="36"/>
  <c r="Q68" i="36"/>
  <c r="P68" i="36"/>
  <c r="O68" i="36"/>
  <c r="N68" i="36"/>
  <c r="M68" i="36"/>
  <c r="L68" i="36"/>
  <c r="K68" i="36"/>
  <c r="J68" i="36"/>
  <c r="I68" i="36"/>
  <c r="H68" i="36"/>
  <c r="G68" i="36"/>
  <c r="F68" i="36"/>
  <c r="E68" i="36"/>
  <c r="D68" i="36"/>
  <c r="C68" i="36"/>
  <c r="AV67" i="36"/>
  <c r="AU67" i="36"/>
  <c r="AT67" i="36"/>
  <c r="AS67" i="36"/>
  <c r="AR67" i="36"/>
  <c r="AQ67" i="36"/>
  <c r="AP67" i="36"/>
  <c r="AO67" i="36"/>
  <c r="AN67" i="36"/>
  <c r="AM67" i="36"/>
  <c r="AL67" i="36"/>
  <c r="AK67" i="36"/>
  <c r="AJ67" i="36"/>
  <c r="AI67" i="36"/>
  <c r="AH67" i="36"/>
  <c r="AG67" i="36"/>
  <c r="AF67" i="36"/>
  <c r="AE67" i="36"/>
  <c r="AD67" i="36"/>
  <c r="AC67" i="36"/>
  <c r="AB67" i="36"/>
  <c r="AA67" i="36"/>
  <c r="Z67" i="36"/>
  <c r="Y67" i="36"/>
  <c r="X67" i="36"/>
  <c r="W67" i="36"/>
  <c r="V67" i="36"/>
  <c r="U67" i="36"/>
  <c r="T67" i="36"/>
  <c r="S67" i="36"/>
  <c r="R67" i="36"/>
  <c r="Q67" i="36"/>
  <c r="P67" i="36"/>
  <c r="O67" i="36"/>
  <c r="N67" i="36"/>
  <c r="M67" i="36"/>
  <c r="L67" i="36"/>
  <c r="K67" i="36"/>
  <c r="J67" i="36"/>
  <c r="I67" i="36"/>
  <c r="H67" i="36"/>
  <c r="G67" i="36"/>
  <c r="F67" i="36"/>
  <c r="E67" i="36"/>
  <c r="D67" i="36"/>
  <c r="C67" i="36"/>
  <c r="AV66" i="36"/>
  <c r="AU66" i="36"/>
  <c r="AT66" i="36"/>
  <c r="AS66" i="36"/>
  <c r="AR66" i="36"/>
  <c r="AQ66" i="36"/>
  <c r="AP66" i="36"/>
  <c r="AO66" i="36"/>
  <c r="AN66" i="36"/>
  <c r="AM66" i="36"/>
  <c r="AL66" i="36"/>
  <c r="AK66" i="36"/>
  <c r="AJ66" i="36"/>
  <c r="AI66" i="36"/>
  <c r="AH66" i="36"/>
  <c r="AG66" i="36"/>
  <c r="AF66" i="36"/>
  <c r="AE66" i="36"/>
  <c r="AD66" i="36"/>
  <c r="AC66" i="36"/>
  <c r="AB66" i="36"/>
  <c r="AA66" i="36"/>
  <c r="Z66" i="36"/>
  <c r="Y66" i="36"/>
  <c r="X66" i="36"/>
  <c r="W66" i="36"/>
  <c r="V66" i="36"/>
  <c r="U66" i="36"/>
  <c r="T66" i="36"/>
  <c r="S66" i="36"/>
  <c r="R66" i="36"/>
  <c r="Q66" i="36"/>
  <c r="P66" i="36"/>
  <c r="O66" i="36"/>
  <c r="N66" i="36"/>
  <c r="M66" i="36"/>
  <c r="L66" i="36"/>
  <c r="K66" i="36"/>
  <c r="J66" i="36"/>
  <c r="I66" i="36"/>
  <c r="H66" i="36"/>
  <c r="G66" i="36"/>
  <c r="F66" i="36"/>
  <c r="E66" i="36"/>
  <c r="D66" i="36"/>
  <c r="C66" i="36"/>
  <c r="AV65" i="36"/>
  <c r="AU65" i="36"/>
  <c r="AT65" i="36"/>
  <c r="AS65" i="36"/>
  <c r="AR65" i="36"/>
  <c r="AQ65" i="36"/>
  <c r="AP65" i="36"/>
  <c r="AO65" i="36"/>
  <c r="AN65" i="36"/>
  <c r="AM65" i="36"/>
  <c r="AL65" i="36"/>
  <c r="AK65" i="36"/>
  <c r="AJ65" i="36"/>
  <c r="AI65" i="36"/>
  <c r="AH65" i="36"/>
  <c r="AG65" i="36"/>
  <c r="AF65" i="36"/>
  <c r="AE65" i="36"/>
  <c r="AD65" i="36"/>
  <c r="AC65" i="36"/>
  <c r="AB65" i="36"/>
  <c r="AA65" i="36"/>
  <c r="Z65" i="36"/>
  <c r="Y65" i="36"/>
  <c r="X65" i="36"/>
  <c r="W65" i="36"/>
  <c r="V65" i="36"/>
  <c r="U65" i="36"/>
  <c r="T65" i="36"/>
  <c r="S65" i="36"/>
  <c r="R65" i="36"/>
  <c r="Q65" i="36"/>
  <c r="P65" i="36"/>
  <c r="O65" i="36"/>
  <c r="N65" i="36"/>
  <c r="M65" i="36"/>
  <c r="L65" i="36"/>
  <c r="K65" i="36"/>
  <c r="J65" i="36"/>
  <c r="I65" i="36"/>
  <c r="H65" i="36"/>
  <c r="G65" i="36"/>
  <c r="F65" i="36"/>
  <c r="E65" i="36"/>
  <c r="D65" i="36"/>
  <c r="C65" i="36"/>
  <c r="AV64" i="36"/>
  <c r="AU64" i="36"/>
  <c r="AT64" i="36"/>
  <c r="AS64" i="36"/>
  <c r="AR64" i="36"/>
  <c r="AQ64" i="36"/>
  <c r="AP64" i="36"/>
  <c r="AO64" i="36"/>
  <c r="AN64" i="36"/>
  <c r="AM64" i="36"/>
  <c r="AL64" i="36"/>
  <c r="AK64" i="36"/>
  <c r="AJ64" i="36"/>
  <c r="AI64" i="36"/>
  <c r="AH64" i="36"/>
  <c r="AG64" i="36"/>
  <c r="AF64" i="36"/>
  <c r="AE64" i="36"/>
  <c r="AD64" i="36"/>
  <c r="AC64" i="36"/>
  <c r="AB64" i="36"/>
  <c r="AA64" i="36"/>
  <c r="Z64" i="36"/>
  <c r="Y64" i="36"/>
  <c r="X64" i="36"/>
  <c r="W64" i="36"/>
  <c r="V64" i="36"/>
  <c r="U64" i="36"/>
  <c r="T64" i="36"/>
  <c r="S64" i="36"/>
  <c r="R64" i="36"/>
  <c r="Q64" i="36"/>
  <c r="P64" i="36"/>
  <c r="O64" i="36"/>
  <c r="N64" i="36"/>
  <c r="M64" i="36"/>
  <c r="L64" i="36"/>
  <c r="K64" i="36"/>
  <c r="J64" i="36"/>
  <c r="I64" i="36"/>
  <c r="H64" i="36"/>
  <c r="G64" i="36"/>
  <c r="F64" i="36"/>
  <c r="E64" i="36"/>
  <c r="D64" i="36"/>
  <c r="C64" i="36"/>
  <c r="AV63" i="36"/>
  <c r="AU63" i="36"/>
  <c r="AT63" i="36"/>
  <c r="AS63" i="36"/>
  <c r="AR63" i="36"/>
  <c r="AQ63" i="36"/>
  <c r="AP63" i="36"/>
  <c r="AO63" i="36"/>
  <c r="AN63" i="36"/>
  <c r="AM63" i="36"/>
  <c r="AL63" i="36"/>
  <c r="AK63" i="36"/>
  <c r="AJ63" i="36"/>
  <c r="AI63" i="36"/>
  <c r="AH63" i="36"/>
  <c r="AG63" i="36"/>
  <c r="AF63" i="36"/>
  <c r="AE63" i="36"/>
  <c r="AD63" i="36"/>
  <c r="AC63" i="36"/>
  <c r="AB63" i="36"/>
  <c r="AA63" i="36"/>
  <c r="Z63" i="36"/>
  <c r="Y63" i="36"/>
  <c r="X63" i="36"/>
  <c r="W63" i="36"/>
  <c r="V63" i="36"/>
  <c r="U63" i="36"/>
  <c r="T63" i="36"/>
  <c r="S63" i="36"/>
  <c r="R63" i="36"/>
  <c r="Q63" i="36"/>
  <c r="P63" i="36"/>
  <c r="O63" i="36"/>
  <c r="N63" i="36"/>
  <c r="M63" i="36"/>
  <c r="L63" i="36"/>
  <c r="K63" i="36"/>
  <c r="J63" i="36"/>
  <c r="I63" i="36"/>
  <c r="H63" i="36"/>
  <c r="G63" i="36"/>
  <c r="F63" i="36"/>
  <c r="E63" i="36"/>
  <c r="D63" i="36"/>
  <c r="C63" i="36"/>
  <c r="AV62" i="36"/>
  <c r="AU62" i="36"/>
  <c r="AT62" i="36"/>
  <c r="AS62" i="36"/>
  <c r="AR62" i="36"/>
  <c r="AQ62" i="36"/>
  <c r="AP62" i="36"/>
  <c r="AO62" i="36"/>
  <c r="AN62" i="36"/>
  <c r="AM62" i="36"/>
  <c r="AL62" i="36"/>
  <c r="AK62" i="36"/>
  <c r="AJ62" i="36"/>
  <c r="AI62" i="36"/>
  <c r="AH62" i="36"/>
  <c r="AG62" i="36"/>
  <c r="AF62" i="36"/>
  <c r="AE62" i="36"/>
  <c r="AD62" i="36"/>
  <c r="AC62" i="36"/>
  <c r="AB62" i="36"/>
  <c r="AA62" i="36"/>
  <c r="Z62" i="36"/>
  <c r="Y62" i="36"/>
  <c r="X62" i="36"/>
  <c r="W62" i="36"/>
  <c r="V62" i="36"/>
  <c r="U62" i="36"/>
  <c r="T62" i="36"/>
  <c r="S62" i="36"/>
  <c r="R62" i="36"/>
  <c r="Q62" i="36"/>
  <c r="P62" i="36"/>
  <c r="O62" i="36"/>
  <c r="N62" i="36"/>
  <c r="M62" i="36"/>
  <c r="L62" i="36"/>
  <c r="K62" i="36"/>
  <c r="J62" i="36"/>
  <c r="I62" i="36"/>
  <c r="H62" i="36"/>
  <c r="G62" i="36"/>
  <c r="F62" i="36"/>
  <c r="E62" i="36"/>
  <c r="D62" i="36"/>
  <c r="C62" i="36"/>
  <c r="AV61" i="36"/>
  <c r="AU61" i="36"/>
  <c r="AT61" i="36"/>
  <c r="AS61" i="36"/>
  <c r="AR61" i="36"/>
  <c r="AQ61" i="36"/>
  <c r="AP61" i="36"/>
  <c r="AO61" i="36"/>
  <c r="AN61" i="36"/>
  <c r="AM61" i="36"/>
  <c r="AL61" i="36"/>
  <c r="AK61" i="36"/>
  <c r="AJ61" i="36"/>
  <c r="AI61" i="36"/>
  <c r="AH61" i="36"/>
  <c r="AG61" i="36"/>
  <c r="AF61" i="36"/>
  <c r="AE61" i="36"/>
  <c r="AD61" i="36"/>
  <c r="AC61" i="36"/>
  <c r="AB61" i="36"/>
  <c r="AA61" i="36"/>
  <c r="Z61" i="36"/>
  <c r="Y61" i="36"/>
  <c r="X61" i="36"/>
  <c r="W61" i="36"/>
  <c r="V61" i="36"/>
  <c r="U61" i="36"/>
  <c r="T61" i="36"/>
  <c r="S61" i="36"/>
  <c r="R61" i="36"/>
  <c r="Q61" i="36"/>
  <c r="P61" i="36"/>
  <c r="O61" i="36"/>
  <c r="N61" i="36"/>
  <c r="M61" i="36"/>
  <c r="L61" i="36"/>
  <c r="K61" i="36"/>
  <c r="J61" i="36"/>
  <c r="I61" i="36"/>
  <c r="H61" i="36"/>
  <c r="G61" i="36"/>
  <c r="F61" i="36"/>
  <c r="E61" i="36"/>
  <c r="D61" i="36"/>
  <c r="C61" i="36"/>
  <c r="AV60" i="36"/>
  <c r="AU60" i="36"/>
  <c r="AT60" i="36"/>
  <c r="AS60" i="36"/>
  <c r="AR60" i="36"/>
  <c r="AQ60" i="36"/>
  <c r="AP60" i="36"/>
  <c r="AO60" i="36"/>
  <c r="AN60" i="36"/>
  <c r="AM60" i="36"/>
  <c r="AL60" i="36"/>
  <c r="AK60" i="36"/>
  <c r="AJ60" i="36"/>
  <c r="AI60" i="36"/>
  <c r="AH60" i="36"/>
  <c r="AG60" i="36"/>
  <c r="AF60" i="36"/>
  <c r="AE60" i="36"/>
  <c r="AD60" i="36"/>
  <c r="AC60" i="36"/>
  <c r="AB60" i="36"/>
  <c r="AA60" i="36"/>
  <c r="Z60" i="36"/>
  <c r="Y60" i="36"/>
  <c r="X60" i="36"/>
  <c r="W60" i="36"/>
  <c r="V60" i="36"/>
  <c r="U60" i="36"/>
  <c r="T60" i="36"/>
  <c r="S60" i="36"/>
  <c r="R60" i="36"/>
  <c r="Q60" i="36"/>
  <c r="P60" i="36"/>
  <c r="O60" i="36"/>
  <c r="N60" i="36"/>
  <c r="M60" i="36"/>
  <c r="L60" i="36"/>
  <c r="K60" i="36"/>
  <c r="J60" i="36"/>
  <c r="I60" i="36"/>
  <c r="H60" i="36"/>
  <c r="G60" i="36"/>
  <c r="F60" i="36"/>
  <c r="E60" i="36"/>
  <c r="D60" i="36"/>
  <c r="C60" i="36"/>
  <c r="AV59" i="36"/>
  <c r="AU59" i="36"/>
  <c r="AT59" i="36"/>
  <c r="AS59" i="36"/>
  <c r="AR59" i="36"/>
  <c r="AQ59" i="36"/>
  <c r="AP59" i="36"/>
  <c r="AO59" i="36"/>
  <c r="AN59" i="36"/>
  <c r="AM59" i="36"/>
  <c r="AL59" i="36"/>
  <c r="AK59" i="36"/>
  <c r="AJ59" i="36"/>
  <c r="AI59" i="36"/>
  <c r="AH59" i="36"/>
  <c r="AG59" i="36"/>
  <c r="AF59" i="36"/>
  <c r="AE59" i="36"/>
  <c r="AD59" i="36"/>
  <c r="AC59" i="36"/>
  <c r="AB59" i="36"/>
  <c r="AA59" i="36"/>
  <c r="Z59" i="36"/>
  <c r="Y59" i="36"/>
  <c r="X59" i="36"/>
  <c r="W59" i="36"/>
  <c r="V59" i="36"/>
  <c r="U59" i="36"/>
  <c r="T59" i="36"/>
  <c r="S59" i="36"/>
  <c r="R59" i="36"/>
  <c r="Q59" i="36"/>
  <c r="P59" i="36"/>
  <c r="O59" i="36"/>
  <c r="N59" i="36"/>
  <c r="M59" i="36"/>
  <c r="L59" i="36"/>
  <c r="K59" i="36"/>
  <c r="J59" i="36"/>
  <c r="I59" i="36"/>
  <c r="H59" i="36"/>
  <c r="G59" i="36"/>
  <c r="F59" i="36"/>
  <c r="E59" i="36"/>
  <c r="D59" i="36"/>
  <c r="C59" i="36"/>
  <c r="AV58" i="36"/>
  <c r="AU58" i="36"/>
  <c r="AT58" i="36"/>
  <c r="AS58" i="36"/>
  <c r="AR58" i="36"/>
  <c r="AQ58" i="36"/>
  <c r="AP58" i="36"/>
  <c r="AO58" i="36"/>
  <c r="AN58" i="36"/>
  <c r="AM58" i="36"/>
  <c r="AL58" i="36"/>
  <c r="AK58" i="36"/>
  <c r="AJ58" i="36"/>
  <c r="AI58" i="36"/>
  <c r="AH58" i="36"/>
  <c r="AG58" i="36"/>
  <c r="AF58" i="36"/>
  <c r="AE58" i="36"/>
  <c r="AD58" i="36"/>
  <c r="AC58" i="36"/>
  <c r="AB58" i="36"/>
  <c r="AA58" i="36"/>
  <c r="Z58" i="36"/>
  <c r="Y58" i="36"/>
  <c r="X58" i="36"/>
  <c r="W58" i="36"/>
  <c r="V58" i="36"/>
  <c r="U58" i="36"/>
  <c r="T58" i="36"/>
  <c r="S58" i="36"/>
  <c r="R58" i="36"/>
  <c r="Q58" i="36"/>
  <c r="P58" i="36"/>
  <c r="O58" i="36"/>
  <c r="N58" i="36"/>
  <c r="M58" i="36"/>
  <c r="L58" i="36"/>
  <c r="K58" i="36"/>
  <c r="J58" i="36"/>
  <c r="I58" i="36"/>
  <c r="H58" i="36"/>
  <c r="G58" i="36"/>
  <c r="F58" i="36"/>
  <c r="E58" i="36"/>
  <c r="D58" i="36"/>
  <c r="C58" i="36"/>
  <c r="AV57" i="36"/>
  <c r="AU57" i="36"/>
  <c r="AT57" i="36"/>
  <c r="AS57" i="36"/>
  <c r="AR57" i="36"/>
  <c r="AQ57" i="36"/>
  <c r="AP57" i="36"/>
  <c r="AO57" i="36"/>
  <c r="AN57" i="36"/>
  <c r="AM57" i="36"/>
  <c r="AL57" i="36"/>
  <c r="AK57" i="36"/>
  <c r="AJ57" i="36"/>
  <c r="AI57" i="36"/>
  <c r="AH57" i="36"/>
  <c r="AG57" i="36"/>
  <c r="AF57" i="36"/>
  <c r="AE57" i="36"/>
  <c r="AD57" i="36"/>
  <c r="AC57" i="36"/>
  <c r="AB57" i="36"/>
  <c r="AA57" i="36"/>
  <c r="Z57" i="36"/>
  <c r="Y57" i="36"/>
  <c r="X57" i="36"/>
  <c r="W57" i="36"/>
  <c r="V57" i="36"/>
  <c r="U57" i="36"/>
  <c r="T57" i="36"/>
  <c r="S57" i="36"/>
  <c r="R57" i="36"/>
  <c r="Q57" i="36"/>
  <c r="P57" i="36"/>
  <c r="O57" i="36"/>
  <c r="N57" i="36"/>
  <c r="M57" i="36"/>
  <c r="L57" i="36"/>
  <c r="K57" i="36"/>
  <c r="J57" i="36"/>
  <c r="I57" i="36"/>
  <c r="H57" i="36"/>
  <c r="G57" i="36"/>
  <c r="F57" i="36"/>
  <c r="E57" i="36"/>
  <c r="D57" i="36"/>
  <c r="C57" i="36"/>
  <c r="AV56" i="36"/>
  <c r="AU56" i="36"/>
  <c r="AT56" i="36"/>
  <c r="AS56" i="36"/>
  <c r="AR56" i="36"/>
  <c r="AQ56" i="36"/>
  <c r="AP56" i="36"/>
  <c r="AO56" i="36"/>
  <c r="AN56" i="36"/>
  <c r="AM56" i="36"/>
  <c r="AL56" i="36"/>
  <c r="AK56" i="36"/>
  <c r="AJ56" i="36"/>
  <c r="AI56" i="36"/>
  <c r="AH56" i="36"/>
  <c r="AG56" i="36"/>
  <c r="AF56" i="36"/>
  <c r="AE56" i="36"/>
  <c r="AD56" i="36"/>
  <c r="AC56" i="36"/>
  <c r="AB56" i="36"/>
  <c r="AA56" i="36"/>
  <c r="Z56" i="36"/>
  <c r="Y56" i="36"/>
  <c r="X56" i="36"/>
  <c r="W56" i="36"/>
  <c r="V56" i="36"/>
  <c r="U56" i="36"/>
  <c r="T56" i="36"/>
  <c r="S56" i="36"/>
  <c r="R56" i="36"/>
  <c r="Q56" i="36"/>
  <c r="P56" i="36"/>
  <c r="O56" i="36"/>
  <c r="N56" i="36"/>
  <c r="M56" i="36"/>
  <c r="L56" i="36"/>
  <c r="K56" i="36"/>
  <c r="J56" i="36"/>
  <c r="I56" i="36"/>
  <c r="H56" i="36"/>
  <c r="G56" i="36"/>
  <c r="F56" i="36"/>
  <c r="E56" i="36"/>
  <c r="D56" i="36"/>
  <c r="C56" i="36"/>
  <c r="AV55" i="36"/>
  <c r="AU55" i="36"/>
  <c r="AT55" i="36"/>
  <c r="AS55" i="36"/>
  <c r="AR55" i="36"/>
  <c r="AQ55" i="36"/>
  <c r="AP55" i="36"/>
  <c r="AO55" i="36"/>
  <c r="AN55" i="36"/>
  <c r="AM55" i="36"/>
  <c r="AL55" i="36"/>
  <c r="AK55" i="36"/>
  <c r="AJ55" i="36"/>
  <c r="AI55" i="36"/>
  <c r="AH55" i="36"/>
  <c r="AG55" i="36"/>
  <c r="AF55" i="36"/>
  <c r="AE55" i="36"/>
  <c r="AD55" i="36"/>
  <c r="AC55" i="36"/>
  <c r="AB55" i="36"/>
  <c r="AA55" i="36"/>
  <c r="Z55" i="36"/>
  <c r="Y55" i="36"/>
  <c r="X55" i="36"/>
  <c r="W55" i="36"/>
  <c r="V55" i="36"/>
  <c r="U55" i="36"/>
  <c r="T55" i="36"/>
  <c r="S55" i="36"/>
  <c r="R55" i="36"/>
  <c r="Q55" i="36"/>
  <c r="P55" i="36"/>
  <c r="O55" i="36"/>
  <c r="N55" i="36"/>
  <c r="M55" i="36"/>
  <c r="L55" i="36"/>
  <c r="K55" i="36"/>
  <c r="J55" i="36"/>
  <c r="I55" i="36"/>
  <c r="H55" i="36"/>
  <c r="G55" i="36"/>
  <c r="F55" i="36"/>
  <c r="E55" i="36"/>
  <c r="D55" i="36"/>
  <c r="C55" i="36"/>
  <c r="AV54" i="36"/>
  <c r="AU54" i="36"/>
  <c r="AT54" i="36"/>
  <c r="AS54" i="36"/>
  <c r="AR54" i="36"/>
  <c r="AQ54" i="36"/>
  <c r="AP54" i="36"/>
  <c r="AO54" i="36"/>
  <c r="AN54" i="36"/>
  <c r="AM54" i="36"/>
  <c r="AL54" i="36"/>
  <c r="AK54" i="36"/>
  <c r="AJ54" i="36"/>
  <c r="AI54" i="36"/>
  <c r="AH54" i="36"/>
  <c r="AG54" i="36"/>
  <c r="AF54" i="36"/>
  <c r="AE54" i="36"/>
  <c r="AD54" i="36"/>
  <c r="AC54" i="36"/>
  <c r="AB54" i="36"/>
  <c r="AA54" i="36"/>
  <c r="Z54" i="36"/>
  <c r="Y54" i="36"/>
  <c r="X54" i="36"/>
  <c r="W54" i="36"/>
  <c r="V54" i="36"/>
  <c r="U54" i="36"/>
  <c r="T54" i="36"/>
  <c r="S54" i="36"/>
  <c r="R54" i="36"/>
  <c r="Q54" i="36"/>
  <c r="P54" i="36"/>
  <c r="O54" i="36"/>
  <c r="N54" i="36"/>
  <c r="M54" i="36"/>
  <c r="L54" i="36"/>
  <c r="K54" i="36"/>
  <c r="J54" i="36"/>
  <c r="I54" i="36"/>
  <c r="H54" i="36"/>
  <c r="G54" i="36"/>
  <c r="F54" i="36"/>
  <c r="E54" i="36"/>
  <c r="D54" i="36"/>
  <c r="C54" i="36"/>
  <c r="AV53" i="36"/>
  <c r="AU53" i="36"/>
  <c r="AT53" i="36"/>
  <c r="AS53" i="36"/>
  <c r="AR53" i="36"/>
  <c r="AQ53" i="36"/>
  <c r="AP53" i="36"/>
  <c r="AO53" i="36"/>
  <c r="AN53" i="36"/>
  <c r="AM53" i="36"/>
  <c r="AL53" i="36"/>
  <c r="AK53" i="36"/>
  <c r="AJ53" i="36"/>
  <c r="AI53" i="36"/>
  <c r="AH53" i="36"/>
  <c r="AG53" i="36"/>
  <c r="AF53" i="36"/>
  <c r="AE53" i="36"/>
  <c r="AD53" i="36"/>
  <c r="AC53" i="36"/>
  <c r="AB53" i="36"/>
  <c r="AA53" i="36"/>
  <c r="Z53" i="36"/>
  <c r="Y53" i="36"/>
  <c r="X53" i="36"/>
  <c r="W53" i="36"/>
  <c r="V53" i="36"/>
  <c r="U53" i="36"/>
  <c r="T53" i="36"/>
  <c r="S53" i="36"/>
  <c r="R53" i="36"/>
  <c r="Q53" i="36"/>
  <c r="P53" i="36"/>
  <c r="O53" i="36"/>
  <c r="N53" i="36"/>
  <c r="M53" i="36"/>
  <c r="L53" i="36"/>
  <c r="K53" i="36"/>
  <c r="J53" i="36"/>
  <c r="I53" i="36"/>
  <c r="H53" i="36"/>
  <c r="G53" i="36"/>
  <c r="F53" i="36"/>
  <c r="E53" i="36"/>
  <c r="D53" i="36"/>
  <c r="C53" i="36"/>
  <c r="AV52" i="36"/>
  <c r="AU52" i="36"/>
  <c r="AT52" i="36"/>
  <c r="AS52" i="36"/>
  <c r="AR52" i="36"/>
  <c r="AQ52" i="36"/>
  <c r="AP52" i="36"/>
  <c r="AO52" i="36"/>
  <c r="AN52" i="36"/>
  <c r="AM52" i="36"/>
  <c r="AL52" i="36"/>
  <c r="AK52" i="36"/>
  <c r="AJ52" i="36"/>
  <c r="AI52" i="36"/>
  <c r="AH52" i="36"/>
  <c r="AG52" i="36"/>
  <c r="AF52" i="36"/>
  <c r="AE52" i="36"/>
  <c r="AD52" i="36"/>
  <c r="AC52" i="36"/>
  <c r="AB52" i="36"/>
  <c r="AA52" i="36"/>
  <c r="Z52" i="36"/>
  <c r="Y52" i="36"/>
  <c r="X52" i="36"/>
  <c r="W52" i="36"/>
  <c r="V52" i="36"/>
  <c r="U52" i="36"/>
  <c r="T52" i="36"/>
  <c r="S52" i="36"/>
  <c r="R52" i="36"/>
  <c r="Q52" i="36"/>
  <c r="P52" i="36"/>
  <c r="O52" i="36"/>
  <c r="N52" i="36"/>
  <c r="M52" i="36"/>
  <c r="L52" i="36"/>
  <c r="K52" i="36"/>
  <c r="J52" i="36"/>
  <c r="I52" i="36"/>
  <c r="H52" i="36"/>
  <c r="G52" i="36"/>
  <c r="F52" i="36"/>
  <c r="E52" i="36"/>
  <c r="D52" i="36"/>
  <c r="C52" i="36"/>
  <c r="AV51" i="36"/>
  <c r="AU51" i="36"/>
  <c r="AT51" i="36"/>
  <c r="AS51" i="36"/>
  <c r="AR51" i="36"/>
  <c r="AQ51" i="36"/>
  <c r="AP51" i="36"/>
  <c r="AO51" i="36"/>
  <c r="AN51" i="36"/>
  <c r="AM51" i="36"/>
  <c r="AL51" i="36"/>
  <c r="AK51" i="36"/>
  <c r="AJ51" i="36"/>
  <c r="AI51" i="36"/>
  <c r="AH51" i="36"/>
  <c r="AG51" i="36"/>
  <c r="AF51" i="36"/>
  <c r="AE51" i="36"/>
  <c r="AD51" i="36"/>
  <c r="AC51" i="36"/>
  <c r="AB51" i="36"/>
  <c r="AA51" i="36"/>
  <c r="Z51" i="36"/>
  <c r="Y51" i="36"/>
  <c r="X51" i="36"/>
  <c r="W51" i="36"/>
  <c r="V51" i="36"/>
  <c r="U51" i="36"/>
  <c r="T51" i="36"/>
  <c r="S51" i="36"/>
  <c r="R51" i="36"/>
  <c r="Q51" i="36"/>
  <c r="P51" i="36"/>
  <c r="O51" i="36"/>
  <c r="N51" i="36"/>
  <c r="M51" i="36"/>
  <c r="L51" i="36"/>
  <c r="K51" i="36"/>
  <c r="J51" i="36"/>
  <c r="I51" i="36"/>
  <c r="H51" i="36"/>
  <c r="G51" i="36"/>
  <c r="F51" i="36"/>
  <c r="E51" i="36"/>
  <c r="D51" i="36"/>
  <c r="C51" i="36"/>
  <c r="AV50" i="36"/>
  <c r="AU50" i="36"/>
  <c r="AT50" i="36"/>
  <c r="AS50" i="36"/>
  <c r="AR50" i="36"/>
  <c r="AQ50" i="36"/>
  <c r="AP50" i="36"/>
  <c r="AO50" i="36"/>
  <c r="AN50" i="36"/>
  <c r="AM50" i="36"/>
  <c r="AL50" i="36"/>
  <c r="AK50" i="36"/>
  <c r="AJ50" i="36"/>
  <c r="AI50" i="36"/>
  <c r="AH50" i="36"/>
  <c r="AG50" i="36"/>
  <c r="AF50" i="36"/>
  <c r="AE50" i="36"/>
  <c r="AD50" i="36"/>
  <c r="AC50" i="36"/>
  <c r="AB50" i="36"/>
  <c r="AA50" i="36"/>
  <c r="Z50" i="36"/>
  <c r="Y50" i="36"/>
  <c r="X50" i="36"/>
  <c r="W50" i="36"/>
  <c r="V50" i="36"/>
  <c r="U50" i="36"/>
  <c r="T50" i="36"/>
  <c r="S50" i="36"/>
  <c r="R50" i="36"/>
  <c r="Q50" i="36"/>
  <c r="P50" i="36"/>
  <c r="O50" i="36"/>
  <c r="N50" i="36"/>
  <c r="M50" i="36"/>
  <c r="L50" i="36"/>
  <c r="K50" i="36"/>
  <c r="J50" i="36"/>
  <c r="I50" i="36"/>
  <c r="H50" i="36"/>
  <c r="G50" i="36"/>
  <c r="F50" i="36"/>
  <c r="E50" i="36"/>
  <c r="D50" i="36"/>
  <c r="C50" i="36"/>
  <c r="AV49" i="36"/>
  <c r="AU49" i="36"/>
  <c r="AT49" i="36"/>
  <c r="AS49" i="36"/>
  <c r="AR49" i="36"/>
  <c r="AQ49" i="36"/>
  <c r="AP49" i="36"/>
  <c r="AO49" i="36"/>
  <c r="AN49" i="36"/>
  <c r="AM49" i="36"/>
  <c r="AL49" i="36"/>
  <c r="AK49" i="36"/>
  <c r="AJ49" i="36"/>
  <c r="AI49" i="36"/>
  <c r="AH49" i="36"/>
  <c r="AG49" i="36"/>
  <c r="AF49" i="36"/>
  <c r="AE49" i="36"/>
  <c r="AD49" i="36"/>
  <c r="AC49" i="36"/>
  <c r="AB49" i="36"/>
  <c r="AA49" i="36"/>
  <c r="Z49" i="36"/>
  <c r="Y49" i="36"/>
  <c r="X49" i="36"/>
  <c r="W49" i="36"/>
  <c r="V49" i="36"/>
  <c r="U49" i="36"/>
  <c r="T49" i="36"/>
  <c r="S49" i="36"/>
  <c r="R49" i="36"/>
  <c r="Q49" i="36"/>
  <c r="P49" i="36"/>
  <c r="O49" i="36"/>
  <c r="N49" i="36"/>
  <c r="M49" i="36"/>
  <c r="L49" i="36"/>
  <c r="K49" i="36"/>
  <c r="J49" i="36"/>
  <c r="I49" i="36"/>
  <c r="H49" i="36"/>
  <c r="G49" i="36"/>
  <c r="F49" i="36"/>
  <c r="E49" i="36"/>
  <c r="D49" i="36"/>
  <c r="C49" i="36"/>
  <c r="AV48" i="36"/>
  <c r="AU48" i="36"/>
  <c r="AT48" i="36"/>
  <c r="AS48" i="36"/>
  <c r="AR48" i="36"/>
  <c r="AQ48" i="36"/>
  <c r="AP48" i="36"/>
  <c r="AO48" i="36"/>
  <c r="AN48" i="36"/>
  <c r="AM48" i="36"/>
  <c r="AL48" i="36"/>
  <c r="AK48" i="36"/>
  <c r="AJ48" i="36"/>
  <c r="AI48" i="36"/>
  <c r="AH48" i="36"/>
  <c r="AG48" i="36"/>
  <c r="AF48" i="36"/>
  <c r="AE48" i="36"/>
  <c r="AD48" i="36"/>
  <c r="AC48" i="36"/>
  <c r="AB48" i="36"/>
  <c r="AA48" i="36"/>
  <c r="Z48" i="36"/>
  <c r="Y48" i="36"/>
  <c r="X48" i="36"/>
  <c r="W48" i="36"/>
  <c r="V48" i="36"/>
  <c r="U48" i="36"/>
  <c r="T48" i="36"/>
  <c r="S48" i="36"/>
  <c r="R48" i="36"/>
  <c r="Q48" i="36"/>
  <c r="P48" i="36"/>
  <c r="O48" i="36"/>
  <c r="N48" i="36"/>
  <c r="M48" i="36"/>
  <c r="L48" i="36"/>
  <c r="K48" i="36"/>
  <c r="J48" i="36"/>
  <c r="I48" i="36"/>
  <c r="H48" i="36"/>
  <c r="G48" i="36"/>
  <c r="F48" i="36"/>
  <c r="E48" i="36"/>
  <c r="D48" i="36"/>
  <c r="C48" i="36"/>
  <c r="AV47" i="36"/>
  <c r="AU47" i="36"/>
  <c r="AT47" i="36"/>
  <c r="AS47" i="36"/>
  <c r="AR47" i="36"/>
  <c r="AQ47" i="36"/>
  <c r="AP47" i="36"/>
  <c r="AO47" i="36"/>
  <c r="AN47" i="36"/>
  <c r="AM47" i="36"/>
  <c r="AL47" i="36"/>
  <c r="AK47" i="36"/>
  <c r="AJ47" i="36"/>
  <c r="AI47" i="36"/>
  <c r="AH47" i="36"/>
  <c r="AG47" i="36"/>
  <c r="AF47" i="36"/>
  <c r="AE47" i="36"/>
  <c r="AD47" i="36"/>
  <c r="AC47" i="36"/>
  <c r="AB47" i="36"/>
  <c r="AA47" i="36"/>
  <c r="Z47" i="36"/>
  <c r="Y47" i="36"/>
  <c r="X47" i="36"/>
  <c r="W47" i="36"/>
  <c r="V47" i="36"/>
  <c r="U47" i="36"/>
  <c r="T47" i="36"/>
  <c r="S47" i="36"/>
  <c r="R47" i="36"/>
  <c r="Q47" i="36"/>
  <c r="P47" i="36"/>
  <c r="O47" i="36"/>
  <c r="N47" i="36"/>
  <c r="M47" i="36"/>
  <c r="L47" i="36"/>
  <c r="K47" i="36"/>
  <c r="J47" i="36"/>
  <c r="I47" i="36"/>
  <c r="H47" i="36"/>
  <c r="G47" i="36"/>
  <c r="F47" i="36"/>
  <c r="E47" i="36"/>
  <c r="D47" i="36"/>
  <c r="C47" i="36"/>
  <c r="AV46" i="36"/>
  <c r="AU46" i="36"/>
  <c r="AT46" i="36"/>
  <c r="AS46" i="36"/>
  <c r="AR46" i="36"/>
  <c r="AQ46" i="36"/>
  <c r="AP46" i="36"/>
  <c r="AO46" i="36"/>
  <c r="AN46" i="36"/>
  <c r="AM46" i="36"/>
  <c r="AL46" i="36"/>
  <c r="AK46" i="36"/>
  <c r="AJ46" i="36"/>
  <c r="AI46" i="36"/>
  <c r="AH46" i="36"/>
  <c r="AG46" i="36"/>
  <c r="AF46" i="36"/>
  <c r="AE46" i="36"/>
  <c r="AD46" i="36"/>
  <c r="AC46" i="36"/>
  <c r="AB46" i="36"/>
  <c r="AA46" i="36"/>
  <c r="Z46" i="36"/>
  <c r="Y46" i="36"/>
  <c r="X46" i="36"/>
  <c r="W46" i="36"/>
  <c r="V46" i="36"/>
  <c r="U46" i="36"/>
  <c r="T46" i="36"/>
  <c r="S46" i="36"/>
  <c r="R46" i="36"/>
  <c r="Q46" i="36"/>
  <c r="P46" i="36"/>
  <c r="O46" i="36"/>
  <c r="N46" i="36"/>
  <c r="M46" i="36"/>
  <c r="L46" i="36"/>
  <c r="K46" i="36"/>
  <c r="J46" i="36"/>
  <c r="I46" i="36"/>
  <c r="H46" i="36"/>
  <c r="G46" i="36"/>
  <c r="F46" i="36"/>
  <c r="E46" i="36"/>
  <c r="D46" i="36"/>
  <c r="C46" i="36"/>
  <c r="AV45" i="36"/>
  <c r="AU45" i="36"/>
  <c r="AT45" i="36"/>
  <c r="AS45" i="36"/>
  <c r="AR45" i="36"/>
  <c r="AQ45" i="36"/>
  <c r="AP45" i="36"/>
  <c r="AO45" i="36"/>
  <c r="AN45" i="36"/>
  <c r="AM45" i="36"/>
  <c r="AL45" i="36"/>
  <c r="AK45" i="36"/>
  <c r="AJ45" i="36"/>
  <c r="AI45" i="36"/>
  <c r="AH45" i="36"/>
  <c r="AG45" i="36"/>
  <c r="AF45" i="36"/>
  <c r="AE45" i="36"/>
  <c r="AD45" i="36"/>
  <c r="AC45" i="36"/>
  <c r="AB45" i="36"/>
  <c r="AA45" i="36"/>
  <c r="Z45" i="36"/>
  <c r="Y45" i="36"/>
  <c r="X45" i="36"/>
  <c r="W45" i="36"/>
  <c r="V45" i="36"/>
  <c r="U45" i="36"/>
  <c r="T45" i="36"/>
  <c r="S45" i="36"/>
  <c r="R45" i="36"/>
  <c r="Q45" i="36"/>
  <c r="P45" i="36"/>
  <c r="O45" i="36"/>
  <c r="N45" i="36"/>
  <c r="M45" i="36"/>
  <c r="L45" i="36"/>
  <c r="K45" i="36"/>
  <c r="J45" i="36"/>
  <c r="I45" i="36"/>
  <c r="H45" i="36"/>
  <c r="G45" i="36"/>
  <c r="F45" i="36"/>
  <c r="E45" i="36"/>
  <c r="D45" i="36"/>
  <c r="C45" i="36"/>
  <c r="AV44" i="36"/>
  <c r="AU44" i="36"/>
  <c r="AT44" i="36"/>
  <c r="AS44" i="36"/>
  <c r="AR44" i="36"/>
  <c r="AQ44" i="36"/>
  <c r="AP44" i="36"/>
  <c r="AO44" i="36"/>
  <c r="AN44" i="36"/>
  <c r="AM44" i="36"/>
  <c r="AL44" i="36"/>
  <c r="AK44" i="36"/>
  <c r="AJ44" i="36"/>
  <c r="AI44" i="36"/>
  <c r="AH44" i="36"/>
  <c r="AG44" i="36"/>
  <c r="AF44" i="36"/>
  <c r="AE44" i="36"/>
  <c r="AD44" i="36"/>
  <c r="AC44" i="36"/>
  <c r="AB44" i="36"/>
  <c r="AA44" i="36"/>
  <c r="Z44" i="36"/>
  <c r="Y44" i="36"/>
  <c r="X44" i="36"/>
  <c r="W44" i="36"/>
  <c r="V44" i="36"/>
  <c r="U44" i="36"/>
  <c r="T44" i="36"/>
  <c r="S44" i="36"/>
  <c r="R44" i="36"/>
  <c r="Q44" i="36"/>
  <c r="P44" i="36"/>
  <c r="O44" i="36"/>
  <c r="N44" i="36"/>
  <c r="M44" i="36"/>
  <c r="L44" i="36"/>
  <c r="K44" i="36"/>
  <c r="J44" i="36"/>
  <c r="I44" i="36"/>
  <c r="H44" i="36"/>
  <c r="G44" i="36"/>
  <c r="F44" i="36"/>
  <c r="E44" i="36"/>
  <c r="D44" i="36"/>
  <c r="C44" i="36"/>
  <c r="AV43" i="36"/>
  <c r="AU43" i="36"/>
  <c r="AT43" i="36"/>
  <c r="AS43" i="36"/>
  <c r="AR43" i="36"/>
  <c r="AQ43" i="36"/>
  <c r="AP43" i="36"/>
  <c r="AO43" i="36"/>
  <c r="AN43" i="36"/>
  <c r="AM43" i="36"/>
  <c r="AL43" i="36"/>
  <c r="AK43" i="36"/>
  <c r="AJ43" i="36"/>
  <c r="AI43" i="36"/>
  <c r="AH43" i="36"/>
  <c r="AG43" i="36"/>
  <c r="AF43" i="36"/>
  <c r="AE43" i="36"/>
  <c r="AD43" i="36"/>
  <c r="AC43" i="36"/>
  <c r="AB43" i="36"/>
  <c r="AA43" i="36"/>
  <c r="Z43" i="36"/>
  <c r="Y43" i="36"/>
  <c r="X43" i="36"/>
  <c r="W43" i="36"/>
  <c r="V43" i="36"/>
  <c r="U43" i="36"/>
  <c r="T43" i="36"/>
  <c r="S43" i="36"/>
  <c r="R43" i="36"/>
  <c r="Q43" i="36"/>
  <c r="P43" i="36"/>
  <c r="O43" i="36"/>
  <c r="N43" i="36"/>
  <c r="M43" i="36"/>
  <c r="L43" i="36"/>
  <c r="K43" i="36"/>
  <c r="J43" i="36"/>
  <c r="I43" i="36"/>
  <c r="H43" i="36"/>
  <c r="G43" i="36"/>
  <c r="F43" i="36"/>
  <c r="E43" i="36"/>
  <c r="D43" i="36"/>
  <c r="C43" i="36"/>
  <c r="AV42" i="36"/>
  <c r="AU42" i="36"/>
  <c r="AT42" i="36"/>
  <c r="AS42" i="36"/>
  <c r="AR42" i="36"/>
  <c r="AQ42" i="36"/>
  <c r="AP42" i="36"/>
  <c r="AO42" i="36"/>
  <c r="AN42" i="36"/>
  <c r="AM42" i="36"/>
  <c r="AL42" i="36"/>
  <c r="AK42" i="36"/>
  <c r="AJ42" i="36"/>
  <c r="AI42" i="36"/>
  <c r="AH42" i="36"/>
  <c r="AG42" i="36"/>
  <c r="AF42" i="36"/>
  <c r="AE42" i="36"/>
  <c r="AD42" i="36"/>
  <c r="AC42" i="36"/>
  <c r="AB42" i="36"/>
  <c r="AA42" i="36"/>
  <c r="Z42" i="36"/>
  <c r="Y42" i="36"/>
  <c r="X42" i="36"/>
  <c r="W42" i="36"/>
  <c r="V42" i="36"/>
  <c r="U42" i="36"/>
  <c r="T42" i="36"/>
  <c r="S42" i="36"/>
  <c r="R42" i="36"/>
  <c r="Q42" i="36"/>
  <c r="P42" i="36"/>
  <c r="O42" i="36"/>
  <c r="N42" i="36"/>
  <c r="M42" i="36"/>
  <c r="L42" i="36"/>
  <c r="K42" i="36"/>
  <c r="J42" i="36"/>
  <c r="I42" i="36"/>
  <c r="H42" i="36"/>
  <c r="G42" i="36"/>
  <c r="F42" i="36"/>
  <c r="E42" i="36"/>
  <c r="D42" i="36"/>
  <c r="C42" i="36"/>
  <c r="AV41" i="36"/>
  <c r="AU41" i="36"/>
  <c r="AT41" i="36"/>
  <c r="AS41" i="36"/>
  <c r="AR41" i="36"/>
  <c r="AQ41" i="36"/>
  <c r="AP41" i="36"/>
  <c r="AO41" i="36"/>
  <c r="AN41" i="36"/>
  <c r="AM41" i="36"/>
  <c r="AL41" i="36"/>
  <c r="AK41" i="36"/>
  <c r="AJ41" i="36"/>
  <c r="AI41" i="36"/>
  <c r="AH41" i="36"/>
  <c r="AG41" i="36"/>
  <c r="AF41" i="36"/>
  <c r="AE41" i="36"/>
  <c r="AD41" i="36"/>
  <c r="AC41" i="36"/>
  <c r="AB41" i="36"/>
  <c r="AA41" i="36"/>
  <c r="Z41" i="36"/>
  <c r="Y41" i="36"/>
  <c r="X41" i="36"/>
  <c r="W41" i="36"/>
  <c r="V41" i="36"/>
  <c r="U41" i="36"/>
  <c r="T41" i="36"/>
  <c r="S41" i="36"/>
  <c r="R41" i="36"/>
  <c r="Q41" i="36"/>
  <c r="P41" i="36"/>
  <c r="O41" i="36"/>
  <c r="N41" i="36"/>
  <c r="M41" i="36"/>
  <c r="L41" i="36"/>
  <c r="K41" i="36"/>
  <c r="J41" i="36"/>
  <c r="I41" i="36"/>
  <c r="H41" i="36"/>
  <c r="G41" i="36"/>
  <c r="F41" i="36"/>
  <c r="E41" i="36"/>
  <c r="D41" i="36"/>
  <c r="C41" i="36"/>
  <c r="AV40" i="36"/>
  <c r="AU40" i="36"/>
  <c r="AT40" i="36"/>
  <c r="AS40" i="36"/>
  <c r="AR40" i="36"/>
  <c r="AQ40" i="36"/>
  <c r="AP40" i="36"/>
  <c r="AO40" i="36"/>
  <c r="AN40" i="36"/>
  <c r="AM40" i="36"/>
  <c r="AL40" i="36"/>
  <c r="AK40" i="36"/>
  <c r="AJ40" i="36"/>
  <c r="AI40" i="36"/>
  <c r="AH40" i="36"/>
  <c r="AG40" i="36"/>
  <c r="AF40" i="36"/>
  <c r="AE40" i="36"/>
  <c r="AD40" i="36"/>
  <c r="AC40" i="36"/>
  <c r="AB40" i="36"/>
  <c r="AA40" i="36"/>
  <c r="Z40" i="36"/>
  <c r="Y40" i="36"/>
  <c r="X40" i="36"/>
  <c r="W40" i="36"/>
  <c r="V40" i="36"/>
  <c r="U40" i="36"/>
  <c r="T40" i="36"/>
  <c r="S40" i="36"/>
  <c r="R40" i="36"/>
  <c r="Q40" i="36"/>
  <c r="P40" i="36"/>
  <c r="O40" i="36"/>
  <c r="N40" i="36"/>
  <c r="M40" i="36"/>
  <c r="L40" i="36"/>
  <c r="K40" i="36"/>
  <c r="J40" i="36"/>
  <c r="I40" i="36"/>
  <c r="H40" i="36"/>
  <c r="G40" i="36"/>
  <c r="F40" i="36"/>
  <c r="E40" i="36"/>
  <c r="D40" i="36"/>
  <c r="C40" i="36"/>
  <c r="AV39" i="36"/>
  <c r="AU39" i="36"/>
  <c r="AT39" i="36"/>
  <c r="AS39" i="36"/>
  <c r="AR39" i="36"/>
  <c r="AQ39" i="36"/>
  <c r="AP39" i="36"/>
  <c r="AO39" i="36"/>
  <c r="AN39" i="36"/>
  <c r="AM39" i="36"/>
  <c r="AL39" i="36"/>
  <c r="AK39" i="36"/>
  <c r="AJ39" i="36"/>
  <c r="AI39" i="36"/>
  <c r="AH39" i="36"/>
  <c r="AG39" i="36"/>
  <c r="AF39" i="36"/>
  <c r="AE39" i="36"/>
  <c r="AD39" i="36"/>
  <c r="AC39" i="36"/>
  <c r="AB39" i="36"/>
  <c r="AA39" i="36"/>
  <c r="Z39" i="36"/>
  <c r="Y39" i="36"/>
  <c r="X39" i="36"/>
  <c r="W39" i="36"/>
  <c r="V39" i="36"/>
  <c r="U39" i="36"/>
  <c r="T39" i="36"/>
  <c r="S39" i="36"/>
  <c r="R39" i="36"/>
  <c r="Q39" i="36"/>
  <c r="P39" i="36"/>
  <c r="O39" i="36"/>
  <c r="N39" i="36"/>
  <c r="M39" i="36"/>
  <c r="L39" i="36"/>
  <c r="K39" i="36"/>
  <c r="J39" i="36"/>
  <c r="I39" i="36"/>
  <c r="H39" i="36"/>
  <c r="G39" i="36"/>
  <c r="F39" i="36"/>
  <c r="E39" i="36"/>
  <c r="D39" i="36"/>
  <c r="C39" i="36"/>
  <c r="AV38" i="36"/>
  <c r="AU38" i="36"/>
  <c r="AT38" i="36"/>
  <c r="AS38" i="36"/>
  <c r="AR38" i="36"/>
  <c r="AQ38" i="36"/>
  <c r="AP38" i="36"/>
  <c r="AO38" i="36"/>
  <c r="AN38" i="36"/>
  <c r="AM38" i="36"/>
  <c r="AL38" i="36"/>
  <c r="AK38" i="36"/>
  <c r="AJ38" i="36"/>
  <c r="AI38" i="36"/>
  <c r="AH38" i="36"/>
  <c r="AG38" i="36"/>
  <c r="AF38" i="36"/>
  <c r="AE38" i="36"/>
  <c r="AD38" i="36"/>
  <c r="AC38" i="36"/>
  <c r="AB38" i="36"/>
  <c r="AA38" i="36"/>
  <c r="Z38" i="36"/>
  <c r="Y38" i="36"/>
  <c r="X38" i="36"/>
  <c r="W38" i="36"/>
  <c r="V38" i="36"/>
  <c r="U38" i="36"/>
  <c r="T38" i="36"/>
  <c r="S38" i="36"/>
  <c r="R38" i="36"/>
  <c r="Q38" i="36"/>
  <c r="P38" i="36"/>
  <c r="O38" i="36"/>
  <c r="N38" i="36"/>
  <c r="M38" i="36"/>
  <c r="L38" i="36"/>
  <c r="K38" i="36"/>
  <c r="J38" i="36"/>
  <c r="I38" i="36"/>
  <c r="H38" i="36"/>
  <c r="G38" i="36"/>
  <c r="F38" i="36"/>
  <c r="E38" i="36"/>
  <c r="D38" i="36"/>
  <c r="C38" i="36"/>
  <c r="AV37" i="36"/>
  <c r="AU37" i="36"/>
  <c r="AT37" i="36"/>
  <c r="AS37" i="36"/>
  <c r="AR37" i="36"/>
  <c r="AQ37" i="36"/>
  <c r="AP37" i="36"/>
  <c r="AO37" i="36"/>
  <c r="AN37" i="36"/>
  <c r="AM37" i="36"/>
  <c r="AL37" i="36"/>
  <c r="AK37" i="36"/>
  <c r="AJ37" i="36"/>
  <c r="AI37" i="36"/>
  <c r="AH37" i="36"/>
  <c r="AG37" i="36"/>
  <c r="AF37" i="36"/>
  <c r="AE37" i="36"/>
  <c r="AD37" i="36"/>
  <c r="AC37" i="36"/>
  <c r="AB37" i="36"/>
  <c r="AA37" i="36"/>
  <c r="Z37" i="36"/>
  <c r="Y37" i="36"/>
  <c r="X37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AV36" i="36"/>
  <c r="AU36" i="36"/>
  <c r="AT36" i="36"/>
  <c r="AS36" i="36"/>
  <c r="AR36" i="36"/>
  <c r="AQ36" i="36"/>
  <c r="AP36" i="36"/>
  <c r="AO36" i="36"/>
  <c r="AN36" i="36"/>
  <c r="AM36" i="36"/>
  <c r="AL36" i="36"/>
  <c r="AK36" i="36"/>
  <c r="AJ36" i="36"/>
  <c r="AI36" i="36"/>
  <c r="AH36" i="36"/>
  <c r="AG36" i="36"/>
  <c r="AF36" i="36"/>
  <c r="AE36" i="36"/>
  <c r="AD36" i="36"/>
  <c r="AC36" i="36"/>
  <c r="AB36" i="36"/>
  <c r="AA36" i="36"/>
  <c r="Z36" i="36"/>
  <c r="Y36" i="36"/>
  <c r="X36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AV35" i="36"/>
  <c r="AU35" i="36"/>
  <c r="AT35" i="36"/>
  <c r="AS35" i="36"/>
  <c r="AR35" i="36"/>
  <c r="AQ35" i="36"/>
  <c r="AP35" i="36"/>
  <c r="AO35" i="36"/>
  <c r="AN35" i="36"/>
  <c r="AM35" i="36"/>
  <c r="AL35" i="36"/>
  <c r="AK35" i="36"/>
  <c r="AJ35" i="36"/>
  <c r="AI35" i="36"/>
  <c r="AH35" i="36"/>
  <c r="AG35" i="36"/>
  <c r="AF35" i="36"/>
  <c r="AE35" i="36"/>
  <c r="AD35" i="36"/>
  <c r="AC35" i="36"/>
  <c r="AB35" i="36"/>
  <c r="AA35" i="36"/>
  <c r="Z35" i="36"/>
  <c r="Y35" i="36"/>
  <c r="X35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AV34" i="36"/>
  <c r="AU34" i="36"/>
  <c r="AT34" i="36"/>
  <c r="AS34" i="36"/>
  <c r="AR34" i="36"/>
  <c r="AQ34" i="36"/>
  <c r="AP34" i="36"/>
  <c r="AO34" i="36"/>
  <c r="AN34" i="36"/>
  <c r="AM34" i="36"/>
  <c r="AL34" i="36"/>
  <c r="AK34" i="36"/>
  <c r="AJ34" i="36"/>
  <c r="AI34" i="36"/>
  <c r="AH34" i="36"/>
  <c r="AG34" i="36"/>
  <c r="AF34" i="36"/>
  <c r="AE34" i="36"/>
  <c r="AD34" i="36"/>
  <c r="AC34" i="36"/>
  <c r="AB34" i="36"/>
  <c r="AA34" i="36"/>
  <c r="Z34" i="36"/>
  <c r="Y34" i="36"/>
  <c r="X34" i="36"/>
  <c r="W34" i="36"/>
  <c r="V34" i="36"/>
  <c r="U34" i="36"/>
  <c r="T34" i="36"/>
  <c r="S34" i="36"/>
  <c r="R34" i="36"/>
  <c r="Q34" i="36"/>
  <c r="P34" i="36"/>
  <c r="O34" i="36"/>
  <c r="N34" i="36"/>
  <c r="M34" i="36"/>
  <c r="L34" i="36"/>
  <c r="K34" i="36"/>
  <c r="J34" i="36"/>
  <c r="I34" i="36"/>
  <c r="H34" i="36"/>
  <c r="G34" i="36"/>
  <c r="F34" i="36"/>
  <c r="E34" i="36"/>
  <c r="D34" i="36"/>
  <c r="C34" i="36"/>
  <c r="AV33" i="36"/>
  <c r="AU33" i="36"/>
  <c r="AT33" i="36"/>
  <c r="AS33" i="36"/>
  <c r="AR33" i="36"/>
  <c r="AQ33" i="36"/>
  <c r="AP33" i="36"/>
  <c r="AO33" i="36"/>
  <c r="AN33" i="36"/>
  <c r="AM33" i="36"/>
  <c r="AL33" i="36"/>
  <c r="AK33" i="36"/>
  <c r="AJ33" i="36"/>
  <c r="AI33" i="36"/>
  <c r="AH33" i="36"/>
  <c r="AG33" i="36"/>
  <c r="AF33" i="36"/>
  <c r="AE33" i="36"/>
  <c r="AD33" i="36"/>
  <c r="AC33" i="36"/>
  <c r="AB33" i="36"/>
  <c r="AA33" i="36"/>
  <c r="Z33" i="36"/>
  <c r="Y33" i="36"/>
  <c r="X33" i="36"/>
  <c r="W33" i="36"/>
  <c r="V33" i="36"/>
  <c r="U33" i="36"/>
  <c r="T33" i="36"/>
  <c r="S33" i="36"/>
  <c r="R33" i="36"/>
  <c r="Q33" i="36"/>
  <c r="P33" i="36"/>
  <c r="O33" i="36"/>
  <c r="N33" i="36"/>
  <c r="M33" i="36"/>
  <c r="L33" i="36"/>
  <c r="K33" i="36"/>
  <c r="J33" i="36"/>
  <c r="I33" i="36"/>
  <c r="H33" i="36"/>
  <c r="G33" i="36"/>
  <c r="F33" i="36"/>
  <c r="E33" i="36"/>
  <c r="D33" i="36"/>
  <c r="C33" i="36"/>
  <c r="AV32" i="36"/>
  <c r="AU32" i="36"/>
  <c r="AT32" i="36"/>
  <c r="AS32" i="36"/>
  <c r="AR32" i="36"/>
  <c r="AQ32" i="36"/>
  <c r="AP32" i="36"/>
  <c r="AO32" i="36"/>
  <c r="AN32" i="36"/>
  <c r="AM32" i="36"/>
  <c r="AL32" i="36"/>
  <c r="AK32" i="36"/>
  <c r="AJ32" i="36"/>
  <c r="AI32" i="36"/>
  <c r="AH32" i="36"/>
  <c r="AG32" i="36"/>
  <c r="AF32" i="36"/>
  <c r="AE32" i="36"/>
  <c r="AD32" i="36"/>
  <c r="AC32" i="36"/>
  <c r="AB32" i="36"/>
  <c r="AA32" i="36"/>
  <c r="Z32" i="36"/>
  <c r="Y32" i="36"/>
  <c r="X32" i="36"/>
  <c r="W32" i="36"/>
  <c r="V32" i="36"/>
  <c r="U32" i="36"/>
  <c r="T32" i="36"/>
  <c r="S32" i="36"/>
  <c r="R32" i="36"/>
  <c r="Q32" i="36"/>
  <c r="P32" i="36"/>
  <c r="O32" i="36"/>
  <c r="N32" i="36"/>
  <c r="M32" i="36"/>
  <c r="L32" i="36"/>
  <c r="K32" i="36"/>
  <c r="J32" i="36"/>
  <c r="I32" i="36"/>
  <c r="H32" i="36"/>
  <c r="G32" i="36"/>
  <c r="F32" i="36"/>
  <c r="E32" i="36"/>
  <c r="D32" i="36"/>
  <c r="C32" i="36"/>
  <c r="AV31" i="36"/>
  <c r="AU31" i="36"/>
  <c r="AT31" i="36"/>
  <c r="AS31" i="36"/>
  <c r="AR31" i="36"/>
  <c r="AQ31" i="36"/>
  <c r="AP31" i="36"/>
  <c r="AO31" i="36"/>
  <c r="AN31" i="36"/>
  <c r="AM31" i="36"/>
  <c r="AL31" i="36"/>
  <c r="AK31" i="36"/>
  <c r="AJ31" i="36"/>
  <c r="AI31" i="36"/>
  <c r="AH31" i="36"/>
  <c r="AG31" i="36"/>
  <c r="AF31" i="36"/>
  <c r="AE31" i="36"/>
  <c r="AD31" i="36"/>
  <c r="AC31" i="36"/>
  <c r="AB31" i="36"/>
  <c r="AA31" i="36"/>
  <c r="Z31" i="36"/>
  <c r="Y31" i="36"/>
  <c r="X31" i="36"/>
  <c r="W31" i="36"/>
  <c r="V31" i="36"/>
  <c r="U31" i="36"/>
  <c r="T31" i="36"/>
  <c r="S31" i="36"/>
  <c r="R31" i="36"/>
  <c r="Q31" i="36"/>
  <c r="P31" i="36"/>
  <c r="O31" i="36"/>
  <c r="N31" i="36"/>
  <c r="M31" i="36"/>
  <c r="L31" i="36"/>
  <c r="K31" i="36"/>
  <c r="J31" i="36"/>
  <c r="I31" i="36"/>
  <c r="H31" i="36"/>
  <c r="G31" i="36"/>
  <c r="F31" i="36"/>
  <c r="E31" i="36"/>
  <c r="D31" i="36"/>
  <c r="C31" i="36"/>
  <c r="AV30" i="36"/>
  <c r="AU30" i="36"/>
  <c r="AT30" i="36"/>
  <c r="AS30" i="36"/>
  <c r="AR30" i="36"/>
  <c r="AQ30" i="36"/>
  <c r="AP30" i="36"/>
  <c r="AO30" i="36"/>
  <c r="AN30" i="36"/>
  <c r="AM30" i="36"/>
  <c r="AL30" i="36"/>
  <c r="AK30" i="36"/>
  <c r="AJ30" i="36"/>
  <c r="AI30" i="36"/>
  <c r="AH30" i="36"/>
  <c r="AG30" i="36"/>
  <c r="AF30" i="36"/>
  <c r="AE30" i="36"/>
  <c r="AD30" i="36"/>
  <c r="AC30" i="36"/>
  <c r="AB30" i="36"/>
  <c r="AA30" i="36"/>
  <c r="Z30" i="36"/>
  <c r="Y30" i="36"/>
  <c r="X30" i="36"/>
  <c r="W30" i="36"/>
  <c r="V30" i="36"/>
  <c r="U30" i="36"/>
  <c r="T30" i="36"/>
  <c r="S30" i="36"/>
  <c r="R30" i="36"/>
  <c r="Q30" i="36"/>
  <c r="P30" i="36"/>
  <c r="O30" i="36"/>
  <c r="N30" i="36"/>
  <c r="M30" i="36"/>
  <c r="L30" i="36"/>
  <c r="K30" i="36"/>
  <c r="J30" i="36"/>
  <c r="I30" i="36"/>
  <c r="H30" i="36"/>
  <c r="G30" i="36"/>
  <c r="F30" i="36"/>
  <c r="E30" i="36"/>
  <c r="D30" i="36"/>
  <c r="C30" i="36"/>
  <c r="AV29" i="36"/>
  <c r="AU29" i="36"/>
  <c r="AT29" i="36"/>
  <c r="AS29" i="36"/>
  <c r="AR29" i="36"/>
  <c r="AQ29" i="36"/>
  <c r="AP29" i="36"/>
  <c r="AO29" i="36"/>
  <c r="AN29" i="36"/>
  <c r="AM29" i="36"/>
  <c r="AL29" i="36"/>
  <c r="AK29" i="36"/>
  <c r="AJ29" i="36"/>
  <c r="AI29" i="36"/>
  <c r="AH29" i="36"/>
  <c r="AG29" i="36"/>
  <c r="AF29" i="36"/>
  <c r="AE29" i="36"/>
  <c r="AD29" i="36"/>
  <c r="AC29" i="36"/>
  <c r="AB29" i="36"/>
  <c r="AA29" i="36"/>
  <c r="Z29" i="36"/>
  <c r="Y29" i="36"/>
  <c r="X29" i="36"/>
  <c r="W29" i="36"/>
  <c r="V29" i="36"/>
  <c r="U29" i="36"/>
  <c r="T29" i="36"/>
  <c r="S29" i="36"/>
  <c r="R29" i="36"/>
  <c r="Q29" i="36"/>
  <c r="P29" i="36"/>
  <c r="O29" i="36"/>
  <c r="N29" i="36"/>
  <c r="M29" i="36"/>
  <c r="L29" i="36"/>
  <c r="K29" i="36"/>
  <c r="J29" i="36"/>
  <c r="I29" i="36"/>
  <c r="H29" i="36"/>
  <c r="G29" i="36"/>
  <c r="F29" i="36"/>
  <c r="E29" i="36"/>
  <c r="D29" i="36"/>
  <c r="C29" i="36"/>
  <c r="AV28" i="36"/>
  <c r="AU28" i="36"/>
  <c r="AT28" i="36"/>
  <c r="AS28" i="36"/>
  <c r="AR28" i="36"/>
  <c r="AQ28" i="36"/>
  <c r="AP28" i="36"/>
  <c r="AO28" i="36"/>
  <c r="AN28" i="36"/>
  <c r="AM28" i="36"/>
  <c r="AL28" i="36"/>
  <c r="AK28" i="36"/>
  <c r="AJ28" i="36"/>
  <c r="AI28" i="36"/>
  <c r="AH28" i="36"/>
  <c r="AG28" i="36"/>
  <c r="AF28" i="36"/>
  <c r="AE28" i="36"/>
  <c r="AD28" i="36"/>
  <c r="AC28" i="36"/>
  <c r="AB28" i="36"/>
  <c r="AA28" i="36"/>
  <c r="Z28" i="36"/>
  <c r="Y28" i="36"/>
  <c r="X28" i="36"/>
  <c r="W28" i="36"/>
  <c r="V28" i="36"/>
  <c r="U28" i="36"/>
  <c r="T28" i="36"/>
  <c r="S28" i="36"/>
  <c r="R28" i="36"/>
  <c r="Q28" i="36"/>
  <c r="P28" i="36"/>
  <c r="O28" i="36"/>
  <c r="N28" i="36"/>
  <c r="M28" i="36"/>
  <c r="L28" i="36"/>
  <c r="K28" i="36"/>
  <c r="J28" i="36"/>
  <c r="I28" i="36"/>
  <c r="H28" i="36"/>
  <c r="G28" i="36"/>
  <c r="F28" i="36"/>
  <c r="E28" i="36"/>
  <c r="D28" i="36"/>
  <c r="C28" i="36"/>
  <c r="AV27" i="36"/>
  <c r="AU27" i="36"/>
  <c r="AT27" i="36"/>
  <c r="AS27" i="36"/>
  <c r="AR27" i="36"/>
  <c r="AQ27" i="36"/>
  <c r="AP27" i="36"/>
  <c r="AO27" i="36"/>
  <c r="AN27" i="36"/>
  <c r="AM27" i="36"/>
  <c r="AL27" i="36"/>
  <c r="AK27" i="36"/>
  <c r="AJ27" i="36"/>
  <c r="AI27" i="36"/>
  <c r="AH27" i="36"/>
  <c r="AG27" i="36"/>
  <c r="AF27" i="36"/>
  <c r="AE27" i="36"/>
  <c r="AD27" i="36"/>
  <c r="AC27" i="36"/>
  <c r="AB27" i="36"/>
  <c r="AA27" i="36"/>
  <c r="Z27" i="36"/>
  <c r="Y27" i="36"/>
  <c r="X27" i="36"/>
  <c r="W27" i="36"/>
  <c r="V27" i="36"/>
  <c r="U27" i="36"/>
  <c r="T27" i="36"/>
  <c r="S27" i="36"/>
  <c r="R27" i="36"/>
  <c r="Q27" i="36"/>
  <c r="P27" i="36"/>
  <c r="O27" i="36"/>
  <c r="N27" i="36"/>
  <c r="M27" i="36"/>
  <c r="L27" i="36"/>
  <c r="K27" i="36"/>
  <c r="J27" i="36"/>
  <c r="I27" i="36"/>
  <c r="H27" i="36"/>
  <c r="G27" i="36"/>
  <c r="F27" i="36"/>
  <c r="E27" i="36"/>
  <c r="D27" i="36"/>
  <c r="C27" i="36"/>
  <c r="AV26" i="36"/>
  <c r="AU26" i="36"/>
  <c r="AT26" i="36"/>
  <c r="AS26" i="36"/>
  <c r="AR26" i="36"/>
  <c r="AQ26" i="36"/>
  <c r="AP26" i="36"/>
  <c r="AO26" i="36"/>
  <c r="AN26" i="36"/>
  <c r="AM26" i="36"/>
  <c r="AL26" i="36"/>
  <c r="AK26" i="36"/>
  <c r="AJ26" i="36"/>
  <c r="AI26" i="36"/>
  <c r="AH26" i="36"/>
  <c r="AG26" i="36"/>
  <c r="AF26" i="36"/>
  <c r="AE26" i="36"/>
  <c r="AD26" i="36"/>
  <c r="AC26" i="36"/>
  <c r="AB26" i="36"/>
  <c r="AA26" i="36"/>
  <c r="Z26" i="36"/>
  <c r="Y26" i="36"/>
  <c r="X26" i="36"/>
  <c r="W26" i="36"/>
  <c r="V26" i="36"/>
  <c r="U26" i="36"/>
  <c r="T26" i="36"/>
  <c r="S26" i="36"/>
  <c r="R26" i="36"/>
  <c r="Q26" i="36"/>
  <c r="P26" i="36"/>
  <c r="O26" i="36"/>
  <c r="N26" i="36"/>
  <c r="M26" i="36"/>
  <c r="L26" i="36"/>
  <c r="K26" i="36"/>
  <c r="J26" i="36"/>
  <c r="I26" i="36"/>
  <c r="H26" i="36"/>
  <c r="G26" i="36"/>
  <c r="F26" i="36"/>
  <c r="E26" i="36"/>
  <c r="D26" i="36"/>
  <c r="C26" i="36"/>
  <c r="AV25" i="36"/>
  <c r="AU25" i="36"/>
  <c r="AT25" i="36"/>
  <c r="AS25" i="36"/>
  <c r="AR25" i="36"/>
  <c r="AQ25" i="36"/>
  <c r="AP25" i="36"/>
  <c r="AO25" i="36"/>
  <c r="AN25" i="36"/>
  <c r="AM25" i="36"/>
  <c r="AL25" i="36"/>
  <c r="AK25" i="36"/>
  <c r="AJ25" i="36"/>
  <c r="AI25" i="36"/>
  <c r="AH25" i="36"/>
  <c r="AG25" i="36"/>
  <c r="AF25" i="36"/>
  <c r="AE25" i="36"/>
  <c r="AD25" i="36"/>
  <c r="AC25" i="36"/>
  <c r="AB25" i="36"/>
  <c r="AA25" i="36"/>
  <c r="Z25" i="36"/>
  <c r="Y25" i="36"/>
  <c r="X25" i="36"/>
  <c r="W25" i="36"/>
  <c r="V25" i="36"/>
  <c r="U25" i="36"/>
  <c r="T25" i="36"/>
  <c r="S25" i="36"/>
  <c r="R25" i="36"/>
  <c r="Q25" i="36"/>
  <c r="P25" i="36"/>
  <c r="O25" i="36"/>
  <c r="N25" i="36"/>
  <c r="M25" i="36"/>
  <c r="L25" i="36"/>
  <c r="K25" i="36"/>
  <c r="J25" i="36"/>
  <c r="I25" i="36"/>
  <c r="H25" i="36"/>
  <c r="G25" i="36"/>
  <c r="F25" i="36"/>
  <c r="E25" i="36"/>
  <c r="D25" i="36"/>
  <c r="C25" i="36"/>
  <c r="AV24" i="36"/>
  <c r="AU24" i="36"/>
  <c r="AT24" i="36"/>
  <c r="AS24" i="36"/>
  <c r="AR24" i="36"/>
  <c r="AQ24" i="36"/>
  <c r="AP24" i="36"/>
  <c r="AO24" i="36"/>
  <c r="AN24" i="36"/>
  <c r="AM24" i="36"/>
  <c r="AL24" i="36"/>
  <c r="AK24" i="36"/>
  <c r="AJ24" i="36"/>
  <c r="AI24" i="36"/>
  <c r="AH24" i="36"/>
  <c r="AG24" i="36"/>
  <c r="AF24" i="36"/>
  <c r="AE24" i="36"/>
  <c r="AD24" i="36"/>
  <c r="AC24" i="36"/>
  <c r="AB24" i="36"/>
  <c r="AA24" i="36"/>
  <c r="Z24" i="36"/>
  <c r="Y24" i="36"/>
  <c r="X24" i="36"/>
  <c r="W24" i="36"/>
  <c r="V24" i="36"/>
  <c r="U24" i="36"/>
  <c r="T24" i="36"/>
  <c r="S24" i="36"/>
  <c r="R24" i="36"/>
  <c r="Q24" i="36"/>
  <c r="P24" i="36"/>
  <c r="O24" i="36"/>
  <c r="N24" i="36"/>
  <c r="M24" i="36"/>
  <c r="L24" i="36"/>
  <c r="K24" i="36"/>
  <c r="J24" i="36"/>
  <c r="I24" i="36"/>
  <c r="H24" i="36"/>
  <c r="G24" i="36"/>
  <c r="F24" i="36"/>
  <c r="E24" i="36"/>
  <c r="D24" i="36"/>
  <c r="C24" i="36"/>
  <c r="AV23" i="36"/>
  <c r="AU23" i="36"/>
  <c r="AT23" i="36"/>
  <c r="AS23" i="36"/>
  <c r="AR23" i="36"/>
  <c r="AQ23" i="36"/>
  <c r="AP23" i="36"/>
  <c r="AO23" i="36"/>
  <c r="AN23" i="36"/>
  <c r="AM23" i="36"/>
  <c r="AL23" i="36"/>
  <c r="AK23" i="36"/>
  <c r="AJ23" i="36"/>
  <c r="AI23" i="36"/>
  <c r="AH23" i="36"/>
  <c r="AG23" i="36"/>
  <c r="AF23" i="36"/>
  <c r="AE23" i="36"/>
  <c r="AD23" i="36"/>
  <c r="AC23" i="36"/>
  <c r="AB23" i="36"/>
  <c r="AA23" i="36"/>
  <c r="Z23" i="36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AV22" i="36"/>
  <c r="AU22" i="36"/>
  <c r="AT22" i="36"/>
  <c r="AS22" i="36"/>
  <c r="AR22" i="36"/>
  <c r="AQ22" i="36"/>
  <c r="AP22" i="36"/>
  <c r="AO22" i="36"/>
  <c r="AN22" i="36"/>
  <c r="AM22" i="36"/>
  <c r="AL22" i="36"/>
  <c r="AK22" i="36"/>
  <c r="AJ22" i="36"/>
  <c r="AI22" i="36"/>
  <c r="AH22" i="36"/>
  <c r="AG22" i="36"/>
  <c r="AF22" i="36"/>
  <c r="AE22" i="36"/>
  <c r="AD22" i="36"/>
  <c r="AC22" i="36"/>
  <c r="AB22" i="36"/>
  <c r="AA22" i="36"/>
  <c r="Z22" i="36"/>
  <c r="Y22" i="36"/>
  <c r="X22" i="36"/>
  <c r="W22" i="36"/>
  <c r="V22" i="36"/>
  <c r="U22" i="36"/>
  <c r="T22" i="36"/>
  <c r="S22" i="36"/>
  <c r="R22" i="36"/>
  <c r="Q22" i="36"/>
  <c r="P22" i="36"/>
  <c r="O22" i="36"/>
  <c r="N22" i="36"/>
  <c r="M22" i="36"/>
  <c r="L22" i="36"/>
  <c r="K22" i="36"/>
  <c r="J22" i="36"/>
  <c r="I22" i="36"/>
  <c r="H22" i="36"/>
  <c r="G22" i="36"/>
  <c r="F22" i="36"/>
  <c r="E22" i="36"/>
  <c r="D22" i="36"/>
  <c r="C22" i="36"/>
  <c r="AV21" i="36"/>
  <c r="AU21" i="36"/>
  <c r="AT21" i="36"/>
  <c r="AS21" i="36"/>
  <c r="AR21" i="36"/>
  <c r="AQ21" i="36"/>
  <c r="AP21" i="36"/>
  <c r="AO21" i="36"/>
  <c r="AN21" i="36"/>
  <c r="AM21" i="36"/>
  <c r="AL21" i="36"/>
  <c r="AK21" i="36"/>
  <c r="AJ21" i="36"/>
  <c r="AI21" i="36"/>
  <c r="AH21" i="36"/>
  <c r="AG21" i="36"/>
  <c r="AF21" i="36"/>
  <c r="AE21" i="36"/>
  <c r="AD21" i="36"/>
  <c r="AC21" i="36"/>
  <c r="AB21" i="36"/>
  <c r="AA21" i="36"/>
  <c r="Z21" i="36"/>
  <c r="Y21" i="36"/>
  <c r="X21" i="36"/>
  <c r="W21" i="36"/>
  <c r="V21" i="36"/>
  <c r="U21" i="36"/>
  <c r="T21" i="36"/>
  <c r="S21" i="36"/>
  <c r="R21" i="36"/>
  <c r="Q21" i="36"/>
  <c r="P21" i="36"/>
  <c r="O21" i="36"/>
  <c r="N21" i="36"/>
  <c r="M21" i="36"/>
  <c r="L21" i="36"/>
  <c r="K21" i="36"/>
  <c r="J21" i="36"/>
  <c r="I21" i="36"/>
  <c r="H21" i="36"/>
  <c r="G21" i="36"/>
  <c r="F21" i="36"/>
  <c r="E21" i="36"/>
  <c r="D21" i="36"/>
  <c r="C21" i="36"/>
  <c r="AV20" i="36"/>
  <c r="AU20" i="36"/>
  <c r="AT20" i="36"/>
  <c r="AS20" i="36"/>
  <c r="AR20" i="36"/>
  <c r="AQ20" i="36"/>
  <c r="AP20" i="36"/>
  <c r="AO20" i="36"/>
  <c r="AN20" i="36"/>
  <c r="AM20" i="36"/>
  <c r="AL20" i="36"/>
  <c r="AK20" i="36"/>
  <c r="AJ20" i="36"/>
  <c r="AI20" i="36"/>
  <c r="AH20" i="36"/>
  <c r="AG20" i="36"/>
  <c r="AF20" i="36"/>
  <c r="AE20" i="36"/>
  <c r="AD20" i="36"/>
  <c r="AC20" i="36"/>
  <c r="AB20" i="36"/>
  <c r="AA20" i="36"/>
  <c r="Z20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AV19" i="36"/>
  <c r="AU19" i="36"/>
  <c r="AT19" i="36"/>
  <c r="AS19" i="36"/>
  <c r="AR19" i="36"/>
  <c r="AQ19" i="36"/>
  <c r="AP19" i="36"/>
  <c r="AO19" i="36"/>
  <c r="AN19" i="36"/>
  <c r="AM19" i="36"/>
  <c r="AL19" i="36"/>
  <c r="AK19" i="36"/>
  <c r="AJ19" i="36"/>
  <c r="AI19" i="36"/>
  <c r="AH19" i="36"/>
  <c r="AG19" i="36"/>
  <c r="AF19" i="36"/>
  <c r="AE19" i="36"/>
  <c r="AD19" i="36"/>
  <c r="AC19" i="36"/>
  <c r="AB19" i="36"/>
  <c r="AA19" i="36"/>
  <c r="Z19" i="36"/>
  <c r="Y19" i="36"/>
  <c r="X19" i="36"/>
  <c r="W19" i="36"/>
  <c r="V19" i="36"/>
  <c r="U19" i="36"/>
  <c r="T19" i="36"/>
  <c r="S19" i="36"/>
  <c r="R19" i="36"/>
  <c r="Q19" i="36"/>
  <c r="P19" i="36"/>
  <c r="O19" i="36"/>
  <c r="N19" i="36"/>
  <c r="M19" i="36"/>
  <c r="L19" i="36"/>
  <c r="K19" i="36"/>
  <c r="J19" i="36"/>
  <c r="I19" i="36"/>
  <c r="H19" i="36"/>
  <c r="G19" i="36"/>
  <c r="F19" i="36"/>
  <c r="E19" i="36"/>
  <c r="D19" i="36"/>
  <c r="C19" i="36"/>
  <c r="AV18" i="36"/>
  <c r="AU18" i="36"/>
  <c r="AT18" i="36"/>
  <c r="AS18" i="36"/>
  <c r="AR18" i="36"/>
  <c r="AQ18" i="36"/>
  <c r="AP18" i="36"/>
  <c r="AO18" i="36"/>
  <c r="AN18" i="36"/>
  <c r="AM18" i="36"/>
  <c r="AL18" i="36"/>
  <c r="AK18" i="36"/>
  <c r="AJ18" i="36"/>
  <c r="AI18" i="36"/>
  <c r="AH18" i="36"/>
  <c r="AG18" i="36"/>
  <c r="AF18" i="36"/>
  <c r="AE18" i="36"/>
  <c r="AD18" i="36"/>
  <c r="AC18" i="36"/>
  <c r="AB18" i="36"/>
  <c r="AA18" i="36"/>
  <c r="Z18" i="36"/>
  <c r="Y18" i="36"/>
  <c r="X18" i="36"/>
  <c r="W18" i="36"/>
  <c r="V18" i="36"/>
  <c r="U18" i="36"/>
  <c r="T18" i="36"/>
  <c r="S18" i="36"/>
  <c r="R18" i="36"/>
  <c r="Q18" i="36"/>
  <c r="P18" i="36"/>
  <c r="O18" i="36"/>
  <c r="N18" i="36"/>
  <c r="M18" i="36"/>
  <c r="L18" i="36"/>
  <c r="K18" i="36"/>
  <c r="J18" i="36"/>
  <c r="I18" i="36"/>
  <c r="H18" i="36"/>
  <c r="G18" i="36"/>
  <c r="F18" i="36"/>
  <c r="E18" i="36"/>
  <c r="D18" i="36"/>
  <c r="C18" i="36"/>
  <c r="AV17" i="36"/>
  <c r="AU17" i="36"/>
  <c r="AT17" i="36"/>
  <c r="AS17" i="36"/>
  <c r="AR17" i="36"/>
  <c r="AQ17" i="36"/>
  <c r="AP17" i="36"/>
  <c r="AO17" i="36"/>
  <c r="AN17" i="36"/>
  <c r="AM17" i="36"/>
  <c r="AL17" i="36"/>
  <c r="AK17" i="36"/>
  <c r="AJ17" i="36"/>
  <c r="AI17" i="36"/>
  <c r="AH17" i="36"/>
  <c r="AG17" i="36"/>
  <c r="AF17" i="36"/>
  <c r="AE17" i="36"/>
  <c r="AD17" i="36"/>
  <c r="AC17" i="36"/>
  <c r="AB17" i="36"/>
  <c r="AA17" i="36"/>
  <c r="Z17" i="36"/>
  <c r="Y17" i="36"/>
  <c r="X17" i="36"/>
  <c r="W17" i="36"/>
  <c r="V17" i="36"/>
  <c r="U17" i="36"/>
  <c r="T17" i="36"/>
  <c r="S17" i="36"/>
  <c r="R17" i="36"/>
  <c r="Q17" i="36"/>
  <c r="P17" i="36"/>
  <c r="O17" i="36"/>
  <c r="N17" i="36"/>
  <c r="M17" i="36"/>
  <c r="L17" i="36"/>
  <c r="K17" i="36"/>
  <c r="J17" i="36"/>
  <c r="I17" i="36"/>
  <c r="H17" i="36"/>
  <c r="G17" i="36"/>
  <c r="F17" i="36"/>
  <c r="E17" i="36"/>
  <c r="D17" i="36"/>
  <c r="C17" i="36"/>
  <c r="AV16" i="36"/>
  <c r="AU16" i="36"/>
  <c r="AT16" i="36"/>
  <c r="AS16" i="36"/>
  <c r="AR16" i="36"/>
  <c r="AQ16" i="36"/>
  <c r="AP16" i="36"/>
  <c r="AO16" i="36"/>
  <c r="AN16" i="36"/>
  <c r="AM16" i="36"/>
  <c r="AL16" i="36"/>
  <c r="AK16" i="36"/>
  <c r="AJ16" i="36"/>
  <c r="AI16" i="36"/>
  <c r="AH16" i="36"/>
  <c r="AG16" i="36"/>
  <c r="AF16" i="36"/>
  <c r="AE16" i="36"/>
  <c r="AD16" i="36"/>
  <c r="AC16" i="36"/>
  <c r="AB16" i="36"/>
  <c r="AA16" i="36"/>
  <c r="Z16" i="36"/>
  <c r="Y16" i="36"/>
  <c r="X16" i="36"/>
  <c r="W16" i="36"/>
  <c r="V16" i="36"/>
  <c r="U16" i="36"/>
  <c r="T16" i="36"/>
  <c r="S16" i="36"/>
  <c r="R16" i="36"/>
  <c r="Q16" i="36"/>
  <c r="P16" i="36"/>
  <c r="O16" i="36"/>
  <c r="N16" i="36"/>
  <c r="M16" i="36"/>
  <c r="L16" i="36"/>
  <c r="K16" i="36"/>
  <c r="J16" i="36"/>
  <c r="I16" i="36"/>
  <c r="H16" i="36"/>
  <c r="G16" i="36"/>
  <c r="F16" i="36"/>
  <c r="E16" i="36"/>
  <c r="D16" i="36"/>
  <c r="C16" i="36"/>
  <c r="AV15" i="36"/>
  <c r="AU15" i="36"/>
  <c r="AT15" i="36"/>
  <c r="AS15" i="36"/>
  <c r="AR15" i="36"/>
  <c r="AQ15" i="36"/>
  <c r="AP15" i="36"/>
  <c r="AO15" i="36"/>
  <c r="AN15" i="36"/>
  <c r="AM15" i="36"/>
  <c r="AL15" i="36"/>
  <c r="AK15" i="36"/>
  <c r="AJ15" i="36"/>
  <c r="AI15" i="36"/>
  <c r="AH15" i="36"/>
  <c r="AG15" i="36"/>
  <c r="AF15" i="36"/>
  <c r="AE15" i="36"/>
  <c r="AD15" i="36"/>
  <c r="AC15" i="36"/>
  <c r="AB15" i="36"/>
  <c r="AA15" i="36"/>
  <c r="Z15" i="36"/>
  <c r="Y15" i="36"/>
  <c r="X15" i="36"/>
  <c r="W15" i="36"/>
  <c r="V15" i="36"/>
  <c r="U15" i="36"/>
  <c r="T15" i="36"/>
  <c r="S15" i="36"/>
  <c r="R15" i="36"/>
  <c r="Q15" i="36"/>
  <c r="P15" i="36"/>
  <c r="O15" i="36"/>
  <c r="N15" i="36"/>
  <c r="M15" i="36"/>
  <c r="L15" i="36"/>
  <c r="K15" i="36"/>
  <c r="J15" i="36"/>
  <c r="I15" i="36"/>
  <c r="H15" i="36"/>
  <c r="G15" i="36"/>
  <c r="F15" i="36"/>
  <c r="E15" i="36"/>
  <c r="D15" i="36"/>
  <c r="C15" i="36"/>
  <c r="AV14" i="36"/>
  <c r="AU14" i="36"/>
  <c r="AT14" i="36"/>
  <c r="AS14" i="36"/>
  <c r="AR14" i="36"/>
  <c r="AQ14" i="36"/>
  <c r="AP14" i="36"/>
  <c r="AO14" i="36"/>
  <c r="AN14" i="36"/>
  <c r="AM14" i="36"/>
  <c r="AL14" i="36"/>
  <c r="AK14" i="36"/>
  <c r="AJ14" i="36"/>
  <c r="AI14" i="36"/>
  <c r="AH14" i="36"/>
  <c r="AG14" i="36"/>
  <c r="AF14" i="36"/>
  <c r="AE14" i="36"/>
  <c r="AD14" i="36"/>
  <c r="AC14" i="36"/>
  <c r="AB14" i="36"/>
  <c r="AA14" i="36"/>
  <c r="Z14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AV13" i="36"/>
  <c r="AU13" i="36"/>
  <c r="AT13" i="36"/>
  <c r="AS13" i="36"/>
  <c r="AR13" i="36"/>
  <c r="AQ13" i="36"/>
  <c r="AP13" i="36"/>
  <c r="AO13" i="36"/>
  <c r="AN13" i="36"/>
  <c r="AM13" i="36"/>
  <c r="AL13" i="36"/>
  <c r="AK13" i="36"/>
  <c r="AJ13" i="36"/>
  <c r="AI13" i="36"/>
  <c r="AH13" i="36"/>
  <c r="AG13" i="36"/>
  <c r="AF13" i="36"/>
  <c r="AE13" i="36"/>
  <c r="AD13" i="36"/>
  <c r="AC13" i="36"/>
  <c r="AB13" i="36"/>
  <c r="AA13" i="36"/>
  <c r="Z13" i="36"/>
  <c r="Y13" i="36"/>
  <c r="X13" i="36"/>
  <c r="W13" i="36"/>
  <c r="V13" i="36"/>
  <c r="U13" i="36"/>
  <c r="T13" i="36"/>
  <c r="S13" i="36"/>
  <c r="R13" i="36"/>
  <c r="Q13" i="36"/>
  <c r="P13" i="36"/>
  <c r="O13" i="36"/>
  <c r="N13" i="36"/>
  <c r="M13" i="36"/>
  <c r="L13" i="36"/>
  <c r="K13" i="36"/>
  <c r="J13" i="36"/>
  <c r="I13" i="36"/>
  <c r="H13" i="36"/>
  <c r="G13" i="36"/>
  <c r="F13" i="36"/>
  <c r="E13" i="36"/>
  <c r="D13" i="36"/>
  <c r="C13" i="36"/>
  <c r="AV12" i="36"/>
  <c r="AU12" i="36"/>
  <c r="AT12" i="36"/>
  <c r="AS12" i="36"/>
  <c r="AR12" i="36"/>
  <c r="AQ12" i="36"/>
  <c r="AP12" i="36"/>
  <c r="AO12" i="36"/>
  <c r="AN12" i="36"/>
  <c r="AM12" i="36"/>
  <c r="AL12" i="36"/>
  <c r="AK12" i="36"/>
  <c r="AJ12" i="36"/>
  <c r="AI12" i="36"/>
  <c r="AH12" i="36"/>
  <c r="AG12" i="36"/>
  <c r="AF12" i="36"/>
  <c r="AE12" i="36"/>
  <c r="AD12" i="36"/>
  <c r="AC12" i="36"/>
  <c r="AB12" i="36"/>
  <c r="AA12" i="36"/>
  <c r="Z12" i="36"/>
  <c r="Y12" i="36"/>
  <c r="X12" i="36"/>
  <c r="W12" i="36"/>
  <c r="V12" i="36"/>
  <c r="U12" i="36"/>
  <c r="T12" i="36"/>
  <c r="S12" i="36"/>
  <c r="R12" i="36"/>
  <c r="Q12" i="36"/>
  <c r="P12" i="36"/>
  <c r="O12" i="36"/>
  <c r="N12" i="36"/>
  <c r="M12" i="36"/>
  <c r="L12" i="36"/>
  <c r="K12" i="36"/>
  <c r="J12" i="36"/>
  <c r="I12" i="36"/>
  <c r="H12" i="36"/>
  <c r="G12" i="36"/>
  <c r="F12" i="36"/>
  <c r="E12" i="36"/>
  <c r="D12" i="36"/>
  <c r="C12" i="36"/>
  <c r="AV11" i="36"/>
  <c r="AU11" i="36"/>
  <c r="AT11" i="36"/>
  <c r="AS11" i="36"/>
  <c r="AR11" i="36"/>
  <c r="AQ11" i="36"/>
  <c r="AP11" i="36"/>
  <c r="AO11" i="36"/>
  <c r="AN11" i="36"/>
  <c r="AM11" i="36"/>
  <c r="AL11" i="36"/>
  <c r="AK11" i="36"/>
  <c r="AJ11" i="36"/>
  <c r="AI11" i="36"/>
  <c r="AH11" i="36"/>
  <c r="AG11" i="36"/>
  <c r="AF11" i="36"/>
  <c r="AE11" i="36"/>
  <c r="AD11" i="36"/>
  <c r="AC11" i="36"/>
  <c r="AB11" i="36"/>
  <c r="AA11" i="36"/>
  <c r="Z11" i="36"/>
  <c r="Y11" i="36"/>
  <c r="X11" i="36"/>
  <c r="W11" i="36"/>
  <c r="V11" i="36"/>
  <c r="U11" i="36"/>
  <c r="T11" i="36"/>
  <c r="S11" i="36"/>
  <c r="R11" i="36"/>
  <c r="Q11" i="36"/>
  <c r="P11" i="36"/>
  <c r="O11" i="36"/>
  <c r="N11" i="36"/>
  <c r="M11" i="36"/>
  <c r="L11" i="36"/>
  <c r="K11" i="36"/>
  <c r="J11" i="36"/>
  <c r="I11" i="36"/>
  <c r="H11" i="36"/>
  <c r="G11" i="36"/>
  <c r="F11" i="36"/>
  <c r="E11" i="36"/>
  <c r="D11" i="36"/>
  <c r="C11" i="36"/>
  <c r="AV10" i="36"/>
  <c r="AU10" i="36"/>
  <c r="AT10" i="36"/>
  <c r="AS10" i="36"/>
  <c r="AR10" i="36"/>
  <c r="AQ10" i="36"/>
  <c r="AP10" i="36"/>
  <c r="AO10" i="36"/>
  <c r="AN10" i="36"/>
  <c r="AM10" i="36"/>
  <c r="AL10" i="36"/>
  <c r="AK10" i="36"/>
  <c r="AJ10" i="36"/>
  <c r="AI10" i="36"/>
  <c r="AH10" i="36"/>
  <c r="AG10" i="36"/>
  <c r="AF10" i="36"/>
  <c r="AE10" i="36"/>
  <c r="AD10" i="36"/>
  <c r="AC10" i="36"/>
  <c r="AB10" i="36"/>
  <c r="AA10" i="36"/>
  <c r="Z10" i="36"/>
  <c r="Y10" i="36"/>
  <c r="X10" i="36"/>
  <c r="W10" i="36"/>
  <c r="V10" i="36"/>
  <c r="U10" i="36"/>
  <c r="T10" i="36"/>
  <c r="S10" i="36"/>
  <c r="R10" i="36"/>
  <c r="Q10" i="36"/>
  <c r="P10" i="36"/>
  <c r="O10" i="36"/>
  <c r="N10" i="36"/>
  <c r="M10" i="36"/>
  <c r="L10" i="36"/>
  <c r="K10" i="36"/>
  <c r="J10" i="36"/>
  <c r="I10" i="36"/>
  <c r="H10" i="36"/>
  <c r="G10" i="36"/>
  <c r="F10" i="36"/>
  <c r="E10" i="36"/>
  <c r="D10" i="36"/>
  <c r="C10" i="36"/>
  <c r="AV9" i="36"/>
  <c r="AU9" i="36"/>
  <c r="AT9" i="36"/>
  <c r="AS9" i="36"/>
  <c r="AR9" i="36"/>
  <c r="AQ9" i="36"/>
  <c r="AP9" i="36"/>
  <c r="AO9" i="36"/>
  <c r="AN9" i="36"/>
  <c r="AM9" i="36"/>
  <c r="AL9" i="36"/>
  <c r="AK9" i="36"/>
  <c r="AJ9" i="36"/>
  <c r="AI9" i="36"/>
  <c r="AH9" i="36"/>
  <c r="AG9" i="36"/>
  <c r="AF9" i="36"/>
  <c r="AE9" i="36"/>
  <c r="AD9" i="36"/>
  <c r="AC9" i="36"/>
  <c r="AB9" i="36"/>
  <c r="AA9" i="36"/>
  <c r="Z9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AV8" i="36"/>
  <c r="AU8" i="36"/>
  <c r="AT8" i="36"/>
  <c r="AS8" i="36"/>
  <c r="AR8" i="36"/>
  <c r="AQ8" i="36"/>
  <c r="AP8" i="36"/>
  <c r="AO8" i="36"/>
  <c r="AN8" i="36"/>
  <c r="AM8" i="36"/>
  <c r="AL8" i="36"/>
  <c r="AK8" i="36"/>
  <c r="AJ8" i="36"/>
  <c r="AI8" i="36"/>
  <c r="AH8" i="36"/>
  <c r="AG8" i="36"/>
  <c r="AF8" i="36"/>
  <c r="AE8" i="36"/>
  <c r="AD8" i="36"/>
  <c r="AC8" i="36"/>
  <c r="AB8" i="36"/>
  <c r="AA8" i="36"/>
  <c r="Z8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AV7" i="36"/>
  <c r="AU7" i="36"/>
  <c r="AT7" i="36"/>
  <c r="AS7" i="36"/>
  <c r="AR7" i="36"/>
  <c r="AQ7" i="36"/>
  <c r="AP7" i="36"/>
  <c r="AO7" i="36"/>
  <c r="AN7" i="36"/>
  <c r="AM7" i="36"/>
  <c r="AL7" i="36"/>
  <c r="AK7" i="36"/>
  <c r="AJ7" i="36"/>
  <c r="AI7" i="36"/>
  <c r="AH7" i="36"/>
  <c r="AG7" i="36"/>
  <c r="AF7" i="36"/>
  <c r="AE7" i="36"/>
  <c r="AD7" i="36"/>
  <c r="AC7" i="36"/>
  <c r="AB7" i="36"/>
  <c r="AA7" i="36"/>
  <c r="Z7" i="36"/>
  <c r="Y7" i="36"/>
  <c r="X7" i="36"/>
  <c r="W7" i="36"/>
  <c r="V7" i="36"/>
  <c r="U7" i="36"/>
  <c r="T7" i="36"/>
  <c r="S7" i="36"/>
  <c r="R7" i="36"/>
  <c r="Q7" i="36"/>
  <c r="P7" i="36"/>
  <c r="O7" i="36"/>
  <c r="N7" i="36"/>
  <c r="M7" i="36"/>
  <c r="L7" i="36"/>
  <c r="K7" i="36"/>
  <c r="J7" i="36"/>
  <c r="I7" i="36"/>
  <c r="H7" i="36"/>
  <c r="G7" i="36"/>
  <c r="F7" i="36"/>
  <c r="E7" i="36"/>
  <c r="D7" i="36"/>
  <c r="C7" i="36"/>
  <c r="AV6" i="36"/>
  <c r="AU6" i="36"/>
  <c r="AT6" i="36"/>
  <c r="AS6" i="36"/>
  <c r="AR6" i="36"/>
  <c r="AQ6" i="36"/>
  <c r="AP6" i="36"/>
  <c r="AO6" i="36"/>
  <c r="AN6" i="36"/>
  <c r="AM6" i="36"/>
  <c r="AL6" i="36"/>
  <c r="AK6" i="36"/>
  <c r="AJ6" i="36"/>
  <c r="AI6" i="36"/>
  <c r="AH6" i="36"/>
  <c r="AG6" i="36"/>
  <c r="AF6" i="36"/>
  <c r="AE6" i="36"/>
  <c r="AD6" i="36"/>
  <c r="AC6" i="36"/>
  <c r="AB6" i="36"/>
  <c r="AA6" i="36"/>
  <c r="Z6" i="36"/>
  <c r="Y6" i="36"/>
  <c r="X6" i="36"/>
  <c r="W6" i="36"/>
  <c r="V6" i="36"/>
  <c r="U6" i="36"/>
  <c r="T6" i="36"/>
  <c r="S6" i="36"/>
  <c r="R6" i="36"/>
  <c r="Q6" i="36"/>
  <c r="P6" i="36"/>
  <c r="O6" i="36"/>
  <c r="N6" i="36"/>
  <c r="M6" i="36"/>
  <c r="L6" i="36"/>
  <c r="K6" i="36"/>
  <c r="J6" i="36"/>
  <c r="I6" i="36"/>
  <c r="H6" i="36"/>
  <c r="G6" i="36"/>
  <c r="F6" i="36"/>
  <c r="E6" i="36"/>
  <c r="D6" i="36"/>
  <c r="C6" i="36"/>
  <c r="AV5" i="36"/>
  <c r="AU5" i="36"/>
  <c r="AT5" i="36"/>
  <c r="AS5" i="36"/>
  <c r="AR5" i="36"/>
  <c r="AQ5" i="36"/>
  <c r="AP5" i="36"/>
  <c r="AO5" i="36"/>
  <c r="AN5" i="36"/>
  <c r="AM5" i="36"/>
  <c r="AL5" i="36"/>
  <c r="AK5" i="36"/>
  <c r="AJ5" i="36"/>
  <c r="AI5" i="36"/>
  <c r="AH5" i="36"/>
  <c r="AG5" i="36"/>
  <c r="AF5" i="36"/>
  <c r="AE5" i="36"/>
  <c r="AD5" i="36"/>
  <c r="AC5" i="36"/>
  <c r="AB5" i="36"/>
  <c r="AA5" i="36"/>
  <c r="Z5" i="36"/>
  <c r="Y5" i="36"/>
  <c r="X5" i="36"/>
  <c r="W5" i="36"/>
  <c r="V5" i="36"/>
  <c r="U5" i="36"/>
  <c r="T5" i="36"/>
  <c r="S5" i="36"/>
  <c r="R5" i="36"/>
  <c r="Q5" i="36"/>
  <c r="P5" i="36"/>
  <c r="O5" i="36"/>
  <c r="N5" i="36"/>
  <c r="M5" i="36"/>
  <c r="L5" i="36"/>
  <c r="K5" i="36"/>
  <c r="J5" i="36"/>
  <c r="I5" i="36"/>
  <c r="H5" i="36"/>
  <c r="G5" i="36"/>
  <c r="F5" i="36"/>
  <c r="E5" i="36"/>
  <c r="D5" i="36"/>
  <c r="C5" i="36"/>
  <c r="AV4" i="36"/>
  <c r="AU4" i="36"/>
  <c r="AT4" i="36"/>
  <c r="AS4" i="36"/>
  <c r="AR4" i="36"/>
  <c r="AQ4" i="36"/>
  <c r="AP4" i="36"/>
  <c r="AO4" i="36"/>
  <c r="AN4" i="36"/>
  <c r="AM4" i="36"/>
  <c r="AL4" i="36"/>
  <c r="AK4" i="36"/>
  <c r="AJ4" i="36"/>
  <c r="AI4" i="36"/>
  <c r="AH4" i="36"/>
  <c r="AG4" i="36"/>
  <c r="AF4" i="36"/>
  <c r="AE4" i="36"/>
  <c r="AD4" i="36"/>
  <c r="AC4" i="36"/>
  <c r="AB4" i="36"/>
  <c r="AA4" i="36"/>
  <c r="Z4" i="36"/>
  <c r="Y4" i="36"/>
  <c r="X4" i="36"/>
  <c r="W4" i="36"/>
  <c r="V4" i="36"/>
  <c r="U4" i="36"/>
  <c r="T4" i="36"/>
  <c r="S4" i="36"/>
  <c r="R4" i="36"/>
  <c r="Q4" i="36"/>
  <c r="P4" i="36"/>
  <c r="O4" i="36"/>
  <c r="N4" i="36"/>
  <c r="M4" i="36"/>
  <c r="L4" i="36"/>
  <c r="K4" i="36"/>
  <c r="J4" i="36"/>
  <c r="I4" i="36"/>
  <c r="H4" i="36"/>
  <c r="G4" i="36"/>
  <c r="F4" i="36"/>
  <c r="E4" i="36"/>
  <c r="D4" i="36"/>
  <c r="C4" i="36"/>
  <c r="AV3" i="36"/>
  <c r="AU3" i="36"/>
  <c r="AT3" i="36"/>
  <c r="AS3" i="36"/>
  <c r="AR3" i="36"/>
  <c r="AQ3" i="36"/>
  <c r="AP3" i="36"/>
  <c r="AO3" i="36"/>
  <c r="AN3" i="36"/>
  <c r="AM3" i="36"/>
  <c r="AL3" i="36"/>
  <c r="AK3" i="36"/>
  <c r="AJ3" i="36"/>
  <c r="AI3" i="36"/>
  <c r="AH3" i="36"/>
  <c r="AG3" i="36"/>
  <c r="AF3" i="36"/>
  <c r="AE3" i="36"/>
  <c r="AD3" i="36"/>
  <c r="AC3" i="36"/>
  <c r="AB3" i="36"/>
  <c r="AA3" i="36"/>
  <c r="Z3" i="36"/>
  <c r="Y3" i="36"/>
  <c r="X3" i="36"/>
  <c r="W3" i="36"/>
  <c r="V3" i="36"/>
  <c r="U3" i="36"/>
  <c r="T3" i="36"/>
  <c r="S3" i="36"/>
  <c r="R3" i="36"/>
  <c r="Q3" i="36"/>
  <c r="P3" i="36"/>
  <c r="O3" i="36"/>
  <c r="N3" i="36"/>
  <c r="M3" i="36"/>
  <c r="L3" i="36"/>
  <c r="K3" i="36"/>
  <c r="J3" i="36"/>
  <c r="I3" i="36"/>
  <c r="H3" i="36"/>
  <c r="G3" i="36"/>
  <c r="F3" i="36"/>
  <c r="E3" i="36"/>
  <c r="D3" i="36"/>
  <c r="C3" i="36"/>
  <c r="AV2" i="36"/>
  <c r="AU2" i="36"/>
  <c r="AU370" i="36" s="1"/>
  <c r="AT2" i="36"/>
  <c r="AS2" i="36"/>
  <c r="AR2" i="36"/>
  <c r="AQ2" i="36"/>
  <c r="AQ370" i="36" s="1"/>
  <c r="AP2" i="36"/>
  <c r="AO2" i="36"/>
  <c r="AN2" i="36"/>
  <c r="AM2" i="36"/>
  <c r="AM370" i="36" s="1"/>
  <c r="AL2" i="36"/>
  <c r="AK2" i="36"/>
  <c r="AK370" i="36" s="1"/>
  <c r="AJ2" i="36"/>
  <c r="AI2" i="36"/>
  <c r="AI370" i="36" s="1"/>
  <c r="AH2" i="36"/>
  <c r="AG2" i="36"/>
  <c r="AF2" i="36"/>
  <c r="AE2" i="36"/>
  <c r="AE370" i="36" s="1"/>
  <c r="AD2" i="36"/>
  <c r="AC2" i="36"/>
  <c r="AC370" i="36" s="1"/>
  <c r="AB2" i="36"/>
  <c r="AA2" i="36"/>
  <c r="AA370" i="36" s="1"/>
  <c r="Z2" i="36"/>
  <c r="Y2" i="36"/>
  <c r="Y370" i="36" s="1"/>
  <c r="X2" i="36"/>
  <c r="W2" i="36"/>
  <c r="W370" i="36" s="1"/>
  <c r="V2" i="36"/>
  <c r="U2" i="36"/>
  <c r="T2" i="36"/>
  <c r="S2" i="36"/>
  <c r="S370" i="36" s="1"/>
  <c r="R2" i="36"/>
  <c r="Q2" i="36"/>
  <c r="Q370" i="36" s="1"/>
  <c r="P2" i="36"/>
  <c r="O2" i="36"/>
  <c r="O370" i="36" s="1"/>
  <c r="N2" i="36"/>
  <c r="M2" i="36"/>
  <c r="M370" i="36" s="1"/>
  <c r="L2" i="36"/>
  <c r="K2" i="36"/>
  <c r="K370" i="36" s="1"/>
  <c r="J2" i="36"/>
  <c r="I2" i="36"/>
  <c r="H2" i="36"/>
  <c r="G2" i="36"/>
  <c r="G370" i="36" s="1"/>
  <c r="F2" i="36"/>
  <c r="E2" i="36"/>
  <c r="E370" i="36" s="1"/>
  <c r="D2" i="36"/>
  <c r="C2" i="36"/>
  <c r="AV368" i="35"/>
  <c r="AU368" i="35"/>
  <c r="AT368" i="35"/>
  <c r="AS368" i="35"/>
  <c r="AR368" i="35"/>
  <c r="AQ368" i="35"/>
  <c r="AP368" i="35"/>
  <c r="AO368" i="35"/>
  <c r="AN368" i="35"/>
  <c r="AM368" i="35"/>
  <c r="AL368" i="35"/>
  <c r="AK368" i="35"/>
  <c r="AJ368" i="35"/>
  <c r="AI368" i="35"/>
  <c r="AH368" i="35"/>
  <c r="AG368" i="35"/>
  <c r="AF368" i="35"/>
  <c r="AE368" i="35"/>
  <c r="AD368" i="35"/>
  <c r="AC368" i="35"/>
  <c r="AB368" i="35"/>
  <c r="AA368" i="35"/>
  <c r="Z368" i="35"/>
  <c r="Y368" i="35"/>
  <c r="X368" i="35"/>
  <c r="W368" i="35"/>
  <c r="V368" i="35"/>
  <c r="U368" i="35"/>
  <c r="T368" i="35"/>
  <c r="S368" i="35"/>
  <c r="R368" i="35"/>
  <c r="Q368" i="35"/>
  <c r="P368" i="35"/>
  <c r="O368" i="35"/>
  <c r="N368" i="35"/>
  <c r="M368" i="35"/>
  <c r="L368" i="35"/>
  <c r="K368" i="35"/>
  <c r="J368" i="35"/>
  <c r="I368" i="35"/>
  <c r="H368" i="35"/>
  <c r="G368" i="35"/>
  <c r="F368" i="35"/>
  <c r="E368" i="35"/>
  <c r="D368" i="35"/>
  <c r="C368" i="35"/>
  <c r="AV367" i="35"/>
  <c r="AU367" i="35"/>
  <c r="AT367" i="35"/>
  <c r="AS367" i="35"/>
  <c r="AR367" i="35"/>
  <c r="AQ367" i="35"/>
  <c r="AP367" i="35"/>
  <c r="AO367" i="35"/>
  <c r="AN367" i="35"/>
  <c r="AM367" i="35"/>
  <c r="AL367" i="35"/>
  <c r="AK367" i="35"/>
  <c r="AJ367" i="35"/>
  <c r="AI367" i="35"/>
  <c r="AH367" i="35"/>
  <c r="AG367" i="35"/>
  <c r="AF367" i="35"/>
  <c r="AE367" i="35"/>
  <c r="AD367" i="35"/>
  <c r="AC367" i="35"/>
  <c r="AB367" i="35"/>
  <c r="AA367" i="35"/>
  <c r="Z367" i="35"/>
  <c r="Y367" i="35"/>
  <c r="X367" i="35"/>
  <c r="W367" i="35"/>
  <c r="V367" i="35"/>
  <c r="U367" i="35"/>
  <c r="T367" i="35"/>
  <c r="S367" i="35"/>
  <c r="R367" i="35"/>
  <c r="Q367" i="35"/>
  <c r="P367" i="35"/>
  <c r="O367" i="35"/>
  <c r="N367" i="35"/>
  <c r="M367" i="35"/>
  <c r="L367" i="35"/>
  <c r="K367" i="35"/>
  <c r="J367" i="35"/>
  <c r="I367" i="35"/>
  <c r="H367" i="35"/>
  <c r="G367" i="35"/>
  <c r="F367" i="35"/>
  <c r="E367" i="35"/>
  <c r="D367" i="35"/>
  <c r="C367" i="35"/>
  <c r="AV366" i="35"/>
  <c r="AU366" i="35"/>
  <c r="AT366" i="35"/>
  <c r="AS366" i="35"/>
  <c r="AR366" i="35"/>
  <c r="AQ366" i="35"/>
  <c r="AP366" i="35"/>
  <c r="AO366" i="35"/>
  <c r="AN366" i="35"/>
  <c r="AM366" i="35"/>
  <c r="AL366" i="35"/>
  <c r="AK366" i="35"/>
  <c r="AJ366" i="35"/>
  <c r="AI366" i="35"/>
  <c r="AH366" i="35"/>
  <c r="AG366" i="35"/>
  <c r="AF366" i="35"/>
  <c r="AE366" i="35"/>
  <c r="AD366" i="35"/>
  <c r="AC366" i="35"/>
  <c r="AB366" i="35"/>
  <c r="AA366" i="35"/>
  <c r="Z366" i="35"/>
  <c r="Y366" i="35"/>
  <c r="X366" i="35"/>
  <c r="W366" i="35"/>
  <c r="V366" i="35"/>
  <c r="U366" i="35"/>
  <c r="T366" i="35"/>
  <c r="S366" i="35"/>
  <c r="R366" i="35"/>
  <c r="Q366" i="35"/>
  <c r="P366" i="35"/>
  <c r="O366" i="35"/>
  <c r="N366" i="35"/>
  <c r="M366" i="35"/>
  <c r="L366" i="35"/>
  <c r="K366" i="35"/>
  <c r="J366" i="35"/>
  <c r="I366" i="35"/>
  <c r="H366" i="35"/>
  <c r="G366" i="35"/>
  <c r="F366" i="35"/>
  <c r="E366" i="35"/>
  <c r="D366" i="35"/>
  <c r="C366" i="35"/>
  <c r="AV365" i="35"/>
  <c r="AU365" i="35"/>
  <c r="AT365" i="35"/>
  <c r="AS365" i="35"/>
  <c r="AR365" i="35"/>
  <c r="AQ365" i="35"/>
  <c r="AP365" i="35"/>
  <c r="AO365" i="35"/>
  <c r="AN365" i="35"/>
  <c r="AM365" i="35"/>
  <c r="AL365" i="35"/>
  <c r="AK365" i="35"/>
  <c r="AJ365" i="35"/>
  <c r="AI365" i="35"/>
  <c r="AH365" i="35"/>
  <c r="AG365" i="35"/>
  <c r="AF365" i="35"/>
  <c r="AE365" i="35"/>
  <c r="AD365" i="35"/>
  <c r="AC365" i="35"/>
  <c r="AB365" i="35"/>
  <c r="AA365" i="35"/>
  <c r="Z365" i="35"/>
  <c r="Y365" i="35"/>
  <c r="X365" i="35"/>
  <c r="W365" i="35"/>
  <c r="V365" i="35"/>
  <c r="U365" i="35"/>
  <c r="T365" i="35"/>
  <c r="S365" i="35"/>
  <c r="R365" i="35"/>
  <c r="Q365" i="35"/>
  <c r="P365" i="35"/>
  <c r="O365" i="35"/>
  <c r="N365" i="35"/>
  <c r="M365" i="35"/>
  <c r="L365" i="35"/>
  <c r="K365" i="35"/>
  <c r="J365" i="35"/>
  <c r="I365" i="35"/>
  <c r="H365" i="35"/>
  <c r="G365" i="35"/>
  <c r="F365" i="35"/>
  <c r="E365" i="35"/>
  <c r="D365" i="35"/>
  <c r="C365" i="35"/>
  <c r="AV364" i="35"/>
  <c r="AU364" i="35"/>
  <c r="AT364" i="35"/>
  <c r="AS364" i="35"/>
  <c r="AR364" i="35"/>
  <c r="AQ364" i="35"/>
  <c r="AP364" i="35"/>
  <c r="AO364" i="35"/>
  <c r="AN364" i="35"/>
  <c r="AM364" i="35"/>
  <c r="AL364" i="35"/>
  <c r="AK364" i="35"/>
  <c r="AJ364" i="35"/>
  <c r="AI364" i="35"/>
  <c r="AH364" i="35"/>
  <c r="AG364" i="35"/>
  <c r="AF364" i="35"/>
  <c r="AE364" i="35"/>
  <c r="AD364" i="35"/>
  <c r="AC364" i="35"/>
  <c r="AB364" i="35"/>
  <c r="AA364" i="35"/>
  <c r="Z364" i="35"/>
  <c r="Y364" i="35"/>
  <c r="X364" i="35"/>
  <c r="W364" i="35"/>
  <c r="V364" i="35"/>
  <c r="U364" i="35"/>
  <c r="T364" i="35"/>
  <c r="S364" i="35"/>
  <c r="R364" i="35"/>
  <c r="Q364" i="35"/>
  <c r="P364" i="35"/>
  <c r="O364" i="35"/>
  <c r="N364" i="35"/>
  <c r="M364" i="35"/>
  <c r="L364" i="35"/>
  <c r="K364" i="35"/>
  <c r="J364" i="35"/>
  <c r="I364" i="35"/>
  <c r="H364" i="35"/>
  <c r="G364" i="35"/>
  <c r="F364" i="35"/>
  <c r="E364" i="35"/>
  <c r="D364" i="35"/>
  <c r="C364" i="35"/>
  <c r="AV363" i="35"/>
  <c r="AU363" i="35"/>
  <c r="AT363" i="35"/>
  <c r="AS363" i="35"/>
  <c r="AR363" i="35"/>
  <c r="AQ363" i="35"/>
  <c r="AP363" i="35"/>
  <c r="AO363" i="35"/>
  <c r="AN363" i="35"/>
  <c r="AM363" i="35"/>
  <c r="AL363" i="35"/>
  <c r="AK363" i="35"/>
  <c r="AJ363" i="35"/>
  <c r="AI363" i="35"/>
  <c r="AH363" i="35"/>
  <c r="AG363" i="35"/>
  <c r="AF363" i="35"/>
  <c r="AE363" i="35"/>
  <c r="AD363" i="35"/>
  <c r="AC363" i="35"/>
  <c r="AB363" i="35"/>
  <c r="AA363" i="35"/>
  <c r="Z363" i="35"/>
  <c r="Y363" i="35"/>
  <c r="X363" i="35"/>
  <c r="W363" i="35"/>
  <c r="V363" i="35"/>
  <c r="U363" i="35"/>
  <c r="T363" i="35"/>
  <c r="S363" i="35"/>
  <c r="R363" i="35"/>
  <c r="Q363" i="35"/>
  <c r="P363" i="35"/>
  <c r="O363" i="35"/>
  <c r="N363" i="35"/>
  <c r="M363" i="35"/>
  <c r="L363" i="35"/>
  <c r="K363" i="35"/>
  <c r="J363" i="35"/>
  <c r="I363" i="35"/>
  <c r="H363" i="35"/>
  <c r="G363" i="35"/>
  <c r="F363" i="35"/>
  <c r="E363" i="35"/>
  <c r="D363" i="35"/>
  <c r="C363" i="35"/>
  <c r="AV362" i="35"/>
  <c r="AU362" i="35"/>
  <c r="AT362" i="35"/>
  <c r="AS362" i="35"/>
  <c r="AR362" i="35"/>
  <c r="AQ362" i="35"/>
  <c r="AP362" i="35"/>
  <c r="AO362" i="35"/>
  <c r="AN362" i="35"/>
  <c r="AM362" i="35"/>
  <c r="AL362" i="35"/>
  <c r="AK362" i="35"/>
  <c r="AJ362" i="35"/>
  <c r="AI362" i="35"/>
  <c r="AH362" i="35"/>
  <c r="AG362" i="35"/>
  <c r="AF362" i="35"/>
  <c r="AE362" i="35"/>
  <c r="AD362" i="35"/>
  <c r="AC362" i="35"/>
  <c r="AB362" i="35"/>
  <c r="AA362" i="35"/>
  <c r="Z362" i="35"/>
  <c r="Y362" i="35"/>
  <c r="X362" i="35"/>
  <c r="W362" i="35"/>
  <c r="V362" i="35"/>
  <c r="U362" i="35"/>
  <c r="T362" i="35"/>
  <c r="S362" i="35"/>
  <c r="R362" i="35"/>
  <c r="Q362" i="35"/>
  <c r="P362" i="35"/>
  <c r="O362" i="35"/>
  <c r="N362" i="35"/>
  <c r="M362" i="35"/>
  <c r="L362" i="35"/>
  <c r="K362" i="35"/>
  <c r="J362" i="35"/>
  <c r="I362" i="35"/>
  <c r="H362" i="35"/>
  <c r="G362" i="35"/>
  <c r="F362" i="35"/>
  <c r="E362" i="35"/>
  <c r="D362" i="35"/>
  <c r="C362" i="35"/>
  <c r="AV361" i="35"/>
  <c r="AU361" i="35"/>
  <c r="AT361" i="35"/>
  <c r="AS361" i="35"/>
  <c r="AR361" i="35"/>
  <c r="AQ361" i="35"/>
  <c r="AP361" i="35"/>
  <c r="AO361" i="35"/>
  <c r="AN361" i="35"/>
  <c r="AM361" i="35"/>
  <c r="AL361" i="35"/>
  <c r="AK361" i="35"/>
  <c r="AJ361" i="35"/>
  <c r="AI361" i="35"/>
  <c r="AH361" i="35"/>
  <c r="AG361" i="35"/>
  <c r="AF361" i="35"/>
  <c r="AE361" i="35"/>
  <c r="AD361" i="35"/>
  <c r="AC361" i="35"/>
  <c r="AB361" i="35"/>
  <c r="AA361" i="35"/>
  <c r="Z361" i="35"/>
  <c r="Y361" i="35"/>
  <c r="X361" i="35"/>
  <c r="W361" i="35"/>
  <c r="V361" i="35"/>
  <c r="U361" i="35"/>
  <c r="T361" i="35"/>
  <c r="S361" i="35"/>
  <c r="R361" i="35"/>
  <c r="Q361" i="35"/>
  <c r="P361" i="35"/>
  <c r="O361" i="35"/>
  <c r="N361" i="35"/>
  <c r="M361" i="35"/>
  <c r="L361" i="35"/>
  <c r="K361" i="35"/>
  <c r="J361" i="35"/>
  <c r="I361" i="35"/>
  <c r="H361" i="35"/>
  <c r="G361" i="35"/>
  <c r="F361" i="35"/>
  <c r="E361" i="35"/>
  <c r="D361" i="35"/>
  <c r="C361" i="35"/>
  <c r="AV360" i="35"/>
  <c r="AU360" i="35"/>
  <c r="AT360" i="35"/>
  <c r="AS360" i="35"/>
  <c r="AR360" i="35"/>
  <c r="AQ360" i="35"/>
  <c r="AP360" i="35"/>
  <c r="AO360" i="35"/>
  <c r="AN360" i="35"/>
  <c r="AM360" i="35"/>
  <c r="AL360" i="35"/>
  <c r="AK360" i="35"/>
  <c r="AJ360" i="35"/>
  <c r="AI360" i="35"/>
  <c r="AH360" i="35"/>
  <c r="AG360" i="35"/>
  <c r="AF360" i="35"/>
  <c r="AE360" i="35"/>
  <c r="AD360" i="35"/>
  <c r="AC360" i="35"/>
  <c r="AB360" i="35"/>
  <c r="AA360" i="35"/>
  <c r="Z360" i="35"/>
  <c r="Y360" i="35"/>
  <c r="X360" i="35"/>
  <c r="W360" i="35"/>
  <c r="V360" i="35"/>
  <c r="U360" i="35"/>
  <c r="T360" i="35"/>
  <c r="S360" i="35"/>
  <c r="R360" i="35"/>
  <c r="Q360" i="35"/>
  <c r="P360" i="35"/>
  <c r="O360" i="35"/>
  <c r="N360" i="35"/>
  <c r="M360" i="35"/>
  <c r="L360" i="35"/>
  <c r="K360" i="35"/>
  <c r="J360" i="35"/>
  <c r="I360" i="35"/>
  <c r="H360" i="35"/>
  <c r="G360" i="35"/>
  <c r="F360" i="35"/>
  <c r="E360" i="35"/>
  <c r="D360" i="35"/>
  <c r="C360" i="35"/>
  <c r="AV359" i="35"/>
  <c r="AU359" i="35"/>
  <c r="AT359" i="35"/>
  <c r="AS359" i="35"/>
  <c r="AR359" i="35"/>
  <c r="AQ359" i="35"/>
  <c r="AP359" i="35"/>
  <c r="AO359" i="35"/>
  <c r="AN359" i="35"/>
  <c r="AM359" i="35"/>
  <c r="AL359" i="35"/>
  <c r="AK359" i="35"/>
  <c r="AJ359" i="35"/>
  <c r="AI359" i="35"/>
  <c r="AH359" i="35"/>
  <c r="AG359" i="35"/>
  <c r="AF359" i="35"/>
  <c r="AE359" i="35"/>
  <c r="AD359" i="35"/>
  <c r="AC359" i="35"/>
  <c r="AB359" i="35"/>
  <c r="AA359" i="35"/>
  <c r="Z359" i="35"/>
  <c r="Y359" i="35"/>
  <c r="X359" i="35"/>
  <c r="W359" i="35"/>
  <c r="V359" i="35"/>
  <c r="U359" i="35"/>
  <c r="T359" i="35"/>
  <c r="S359" i="35"/>
  <c r="R359" i="35"/>
  <c r="Q359" i="35"/>
  <c r="P359" i="35"/>
  <c r="O359" i="35"/>
  <c r="N359" i="35"/>
  <c r="M359" i="35"/>
  <c r="L359" i="35"/>
  <c r="K359" i="35"/>
  <c r="J359" i="35"/>
  <c r="I359" i="35"/>
  <c r="H359" i="35"/>
  <c r="G359" i="35"/>
  <c r="F359" i="35"/>
  <c r="E359" i="35"/>
  <c r="D359" i="35"/>
  <c r="C359" i="35"/>
  <c r="AV358" i="35"/>
  <c r="AU358" i="35"/>
  <c r="AT358" i="35"/>
  <c r="AS358" i="35"/>
  <c r="AR358" i="35"/>
  <c r="AQ358" i="35"/>
  <c r="AP358" i="35"/>
  <c r="AO358" i="35"/>
  <c r="AN358" i="35"/>
  <c r="AM358" i="35"/>
  <c r="AL358" i="35"/>
  <c r="AK358" i="35"/>
  <c r="AJ358" i="35"/>
  <c r="AI358" i="35"/>
  <c r="AH358" i="35"/>
  <c r="AG358" i="35"/>
  <c r="AF358" i="35"/>
  <c r="AE358" i="35"/>
  <c r="AD358" i="35"/>
  <c r="AC358" i="35"/>
  <c r="AB358" i="35"/>
  <c r="AA358" i="35"/>
  <c r="Z358" i="35"/>
  <c r="Y358" i="35"/>
  <c r="X358" i="35"/>
  <c r="W358" i="35"/>
  <c r="V358" i="35"/>
  <c r="U358" i="35"/>
  <c r="T358" i="35"/>
  <c r="S358" i="35"/>
  <c r="R358" i="35"/>
  <c r="Q358" i="35"/>
  <c r="P358" i="35"/>
  <c r="O358" i="35"/>
  <c r="N358" i="35"/>
  <c r="M358" i="35"/>
  <c r="L358" i="35"/>
  <c r="K358" i="35"/>
  <c r="J358" i="35"/>
  <c r="I358" i="35"/>
  <c r="H358" i="35"/>
  <c r="G358" i="35"/>
  <c r="F358" i="35"/>
  <c r="E358" i="35"/>
  <c r="D358" i="35"/>
  <c r="C358" i="35"/>
  <c r="AV357" i="35"/>
  <c r="AU357" i="35"/>
  <c r="AT357" i="35"/>
  <c r="AS357" i="35"/>
  <c r="AR357" i="35"/>
  <c r="AQ357" i="35"/>
  <c r="AP357" i="35"/>
  <c r="AO357" i="35"/>
  <c r="AN357" i="35"/>
  <c r="AM357" i="35"/>
  <c r="AL357" i="35"/>
  <c r="AK357" i="35"/>
  <c r="AJ357" i="35"/>
  <c r="AI357" i="35"/>
  <c r="AH357" i="35"/>
  <c r="AG357" i="35"/>
  <c r="AF357" i="35"/>
  <c r="AE357" i="35"/>
  <c r="AD357" i="35"/>
  <c r="AC357" i="35"/>
  <c r="AB357" i="35"/>
  <c r="AA357" i="35"/>
  <c r="Z357" i="35"/>
  <c r="Y357" i="35"/>
  <c r="X357" i="35"/>
  <c r="W357" i="35"/>
  <c r="V357" i="35"/>
  <c r="U357" i="35"/>
  <c r="T357" i="35"/>
  <c r="S357" i="35"/>
  <c r="R357" i="35"/>
  <c r="Q357" i="35"/>
  <c r="P357" i="35"/>
  <c r="O357" i="35"/>
  <c r="N357" i="35"/>
  <c r="M357" i="35"/>
  <c r="L357" i="35"/>
  <c r="K357" i="35"/>
  <c r="J357" i="35"/>
  <c r="I357" i="35"/>
  <c r="H357" i="35"/>
  <c r="G357" i="35"/>
  <c r="F357" i="35"/>
  <c r="E357" i="35"/>
  <c r="D357" i="35"/>
  <c r="C357" i="35"/>
  <c r="AV356" i="35"/>
  <c r="AU356" i="35"/>
  <c r="AT356" i="35"/>
  <c r="AS356" i="35"/>
  <c r="AR356" i="35"/>
  <c r="AQ356" i="35"/>
  <c r="AP356" i="35"/>
  <c r="AO356" i="35"/>
  <c r="AN356" i="35"/>
  <c r="AM356" i="35"/>
  <c r="AL356" i="35"/>
  <c r="AK356" i="35"/>
  <c r="AJ356" i="35"/>
  <c r="AI356" i="35"/>
  <c r="AH356" i="35"/>
  <c r="AG356" i="35"/>
  <c r="AF356" i="35"/>
  <c r="AE356" i="35"/>
  <c r="AD356" i="35"/>
  <c r="AC356" i="35"/>
  <c r="AB356" i="35"/>
  <c r="AA356" i="35"/>
  <c r="Z356" i="35"/>
  <c r="Y356" i="35"/>
  <c r="X356" i="35"/>
  <c r="W356" i="35"/>
  <c r="V356" i="35"/>
  <c r="U356" i="35"/>
  <c r="T356" i="35"/>
  <c r="S356" i="35"/>
  <c r="R356" i="35"/>
  <c r="Q356" i="35"/>
  <c r="P356" i="35"/>
  <c r="O356" i="35"/>
  <c r="N356" i="35"/>
  <c r="M356" i="35"/>
  <c r="L356" i="35"/>
  <c r="K356" i="35"/>
  <c r="J356" i="35"/>
  <c r="I356" i="35"/>
  <c r="H356" i="35"/>
  <c r="G356" i="35"/>
  <c r="F356" i="35"/>
  <c r="E356" i="35"/>
  <c r="D356" i="35"/>
  <c r="C356" i="35"/>
  <c r="AV355" i="35"/>
  <c r="AU355" i="35"/>
  <c r="AT355" i="35"/>
  <c r="AS355" i="35"/>
  <c r="AR355" i="35"/>
  <c r="AQ355" i="35"/>
  <c r="AP355" i="35"/>
  <c r="AO355" i="35"/>
  <c r="AN355" i="35"/>
  <c r="AM355" i="35"/>
  <c r="AL355" i="35"/>
  <c r="AK355" i="35"/>
  <c r="AJ355" i="35"/>
  <c r="AI355" i="35"/>
  <c r="AH355" i="35"/>
  <c r="AG355" i="35"/>
  <c r="AF355" i="35"/>
  <c r="AE355" i="35"/>
  <c r="AD355" i="35"/>
  <c r="AC355" i="35"/>
  <c r="AB355" i="35"/>
  <c r="AA355" i="35"/>
  <c r="Z355" i="35"/>
  <c r="Y355" i="35"/>
  <c r="X355" i="35"/>
  <c r="W355" i="35"/>
  <c r="V355" i="35"/>
  <c r="U355" i="35"/>
  <c r="T355" i="35"/>
  <c r="S355" i="35"/>
  <c r="R355" i="35"/>
  <c r="Q355" i="35"/>
  <c r="P355" i="35"/>
  <c r="O355" i="35"/>
  <c r="N355" i="35"/>
  <c r="M355" i="35"/>
  <c r="L355" i="35"/>
  <c r="K355" i="35"/>
  <c r="J355" i="35"/>
  <c r="I355" i="35"/>
  <c r="H355" i="35"/>
  <c r="G355" i="35"/>
  <c r="F355" i="35"/>
  <c r="E355" i="35"/>
  <c r="D355" i="35"/>
  <c r="C355" i="35"/>
  <c r="AV354" i="35"/>
  <c r="AU354" i="35"/>
  <c r="AT354" i="35"/>
  <c r="AS354" i="35"/>
  <c r="AR354" i="35"/>
  <c r="AQ354" i="35"/>
  <c r="AP354" i="35"/>
  <c r="AO354" i="35"/>
  <c r="AN354" i="35"/>
  <c r="AM354" i="35"/>
  <c r="AL354" i="35"/>
  <c r="AK354" i="35"/>
  <c r="AJ354" i="35"/>
  <c r="AI354" i="35"/>
  <c r="AH354" i="35"/>
  <c r="AG354" i="35"/>
  <c r="AF354" i="35"/>
  <c r="AE354" i="35"/>
  <c r="AD354" i="35"/>
  <c r="AC354" i="35"/>
  <c r="AB354" i="35"/>
  <c r="AA354" i="35"/>
  <c r="Z354" i="35"/>
  <c r="Y354" i="35"/>
  <c r="X354" i="35"/>
  <c r="W354" i="35"/>
  <c r="V354" i="35"/>
  <c r="U354" i="35"/>
  <c r="T354" i="35"/>
  <c r="S354" i="35"/>
  <c r="R354" i="35"/>
  <c r="Q354" i="35"/>
  <c r="P354" i="35"/>
  <c r="O354" i="35"/>
  <c r="N354" i="35"/>
  <c r="M354" i="35"/>
  <c r="L354" i="35"/>
  <c r="K354" i="35"/>
  <c r="J354" i="35"/>
  <c r="I354" i="35"/>
  <c r="H354" i="35"/>
  <c r="G354" i="35"/>
  <c r="F354" i="35"/>
  <c r="E354" i="35"/>
  <c r="D354" i="35"/>
  <c r="C354" i="35"/>
  <c r="AV353" i="35"/>
  <c r="AU353" i="35"/>
  <c r="AT353" i="35"/>
  <c r="AS353" i="35"/>
  <c r="AR353" i="35"/>
  <c r="AQ353" i="35"/>
  <c r="AP353" i="35"/>
  <c r="AO353" i="35"/>
  <c r="AN353" i="35"/>
  <c r="AM353" i="35"/>
  <c r="AL353" i="35"/>
  <c r="AK353" i="35"/>
  <c r="AJ353" i="35"/>
  <c r="AI353" i="35"/>
  <c r="AH353" i="35"/>
  <c r="AG353" i="35"/>
  <c r="AF353" i="35"/>
  <c r="AE353" i="35"/>
  <c r="AD353" i="35"/>
  <c r="AC353" i="35"/>
  <c r="AB353" i="35"/>
  <c r="AA353" i="35"/>
  <c r="Z353" i="35"/>
  <c r="Y353" i="35"/>
  <c r="X353" i="35"/>
  <c r="W353" i="35"/>
  <c r="V353" i="35"/>
  <c r="U353" i="35"/>
  <c r="T353" i="35"/>
  <c r="S353" i="35"/>
  <c r="R353" i="35"/>
  <c r="Q353" i="35"/>
  <c r="P353" i="35"/>
  <c r="O353" i="35"/>
  <c r="N353" i="35"/>
  <c r="M353" i="35"/>
  <c r="L353" i="35"/>
  <c r="K353" i="35"/>
  <c r="J353" i="35"/>
  <c r="I353" i="35"/>
  <c r="H353" i="35"/>
  <c r="G353" i="35"/>
  <c r="F353" i="35"/>
  <c r="E353" i="35"/>
  <c r="D353" i="35"/>
  <c r="C353" i="35"/>
  <c r="AV352" i="35"/>
  <c r="AU352" i="35"/>
  <c r="AT352" i="35"/>
  <c r="AS352" i="35"/>
  <c r="AR352" i="35"/>
  <c r="AQ352" i="35"/>
  <c r="AP352" i="35"/>
  <c r="AO352" i="35"/>
  <c r="AN352" i="35"/>
  <c r="AM352" i="35"/>
  <c r="AL352" i="35"/>
  <c r="AK352" i="35"/>
  <c r="AJ352" i="35"/>
  <c r="AI352" i="35"/>
  <c r="AH352" i="35"/>
  <c r="AG352" i="35"/>
  <c r="AF352" i="35"/>
  <c r="AE352" i="35"/>
  <c r="AD352" i="35"/>
  <c r="AC352" i="35"/>
  <c r="AB352" i="35"/>
  <c r="AA352" i="35"/>
  <c r="Z352" i="35"/>
  <c r="Y352" i="35"/>
  <c r="X352" i="35"/>
  <c r="W352" i="35"/>
  <c r="V352" i="35"/>
  <c r="U352" i="35"/>
  <c r="T352" i="35"/>
  <c r="S352" i="35"/>
  <c r="R352" i="35"/>
  <c r="Q352" i="35"/>
  <c r="P352" i="35"/>
  <c r="O352" i="35"/>
  <c r="N352" i="35"/>
  <c r="M352" i="35"/>
  <c r="L352" i="35"/>
  <c r="K352" i="35"/>
  <c r="J352" i="35"/>
  <c r="I352" i="35"/>
  <c r="H352" i="35"/>
  <c r="G352" i="35"/>
  <c r="F352" i="35"/>
  <c r="E352" i="35"/>
  <c r="D352" i="35"/>
  <c r="C352" i="35"/>
  <c r="AV351" i="35"/>
  <c r="AU351" i="35"/>
  <c r="AT351" i="35"/>
  <c r="AS351" i="35"/>
  <c r="AR351" i="35"/>
  <c r="AQ351" i="35"/>
  <c r="AP351" i="35"/>
  <c r="AO351" i="35"/>
  <c r="AN351" i="35"/>
  <c r="AM351" i="35"/>
  <c r="AL351" i="35"/>
  <c r="AK351" i="35"/>
  <c r="AJ351" i="35"/>
  <c r="AI351" i="35"/>
  <c r="AH351" i="35"/>
  <c r="AG351" i="35"/>
  <c r="AF351" i="35"/>
  <c r="AE351" i="35"/>
  <c r="AD351" i="35"/>
  <c r="AC351" i="35"/>
  <c r="AB351" i="35"/>
  <c r="AA351" i="35"/>
  <c r="Z351" i="35"/>
  <c r="Y351" i="35"/>
  <c r="X351" i="35"/>
  <c r="W351" i="35"/>
  <c r="V351" i="35"/>
  <c r="U351" i="35"/>
  <c r="T351" i="35"/>
  <c r="S351" i="35"/>
  <c r="R351" i="35"/>
  <c r="Q351" i="35"/>
  <c r="P351" i="35"/>
  <c r="O351" i="35"/>
  <c r="N351" i="35"/>
  <c r="M351" i="35"/>
  <c r="L351" i="35"/>
  <c r="K351" i="35"/>
  <c r="J351" i="35"/>
  <c r="I351" i="35"/>
  <c r="H351" i="35"/>
  <c r="G351" i="35"/>
  <c r="F351" i="35"/>
  <c r="E351" i="35"/>
  <c r="D351" i="35"/>
  <c r="C351" i="35"/>
  <c r="AV350" i="35"/>
  <c r="AU350" i="35"/>
  <c r="AT350" i="35"/>
  <c r="AS350" i="35"/>
  <c r="AR350" i="35"/>
  <c r="AQ350" i="35"/>
  <c r="AP350" i="35"/>
  <c r="AO350" i="35"/>
  <c r="AN350" i="35"/>
  <c r="AM350" i="35"/>
  <c r="AL350" i="35"/>
  <c r="AK350" i="35"/>
  <c r="AJ350" i="35"/>
  <c r="AI350" i="35"/>
  <c r="AH350" i="35"/>
  <c r="AG350" i="35"/>
  <c r="AF350" i="35"/>
  <c r="AE350" i="35"/>
  <c r="AD350" i="35"/>
  <c r="AC350" i="35"/>
  <c r="AB350" i="35"/>
  <c r="AA350" i="35"/>
  <c r="Z350" i="35"/>
  <c r="Y350" i="35"/>
  <c r="X350" i="35"/>
  <c r="W350" i="35"/>
  <c r="V350" i="35"/>
  <c r="U350" i="35"/>
  <c r="T350" i="35"/>
  <c r="S350" i="35"/>
  <c r="R350" i="35"/>
  <c r="Q350" i="35"/>
  <c r="P350" i="35"/>
  <c r="O350" i="35"/>
  <c r="N350" i="35"/>
  <c r="M350" i="35"/>
  <c r="L350" i="35"/>
  <c r="K350" i="35"/>
  <c r="J350" i="35"/>
  <c r="I350" i="35"/>
  <c r="H350" i="35"/>
  <c r="G350" i="35"/>
  <c r="F350" i="35"/>
  <c r="E350" i="35"/>
  <c r="D350" i="35"/>
  <c r="C350" i="35"/>
  <c r="AV349" i="35"/>
  <c r="AU349" i="35"/>
  <c r="AT349" i="35"/>
  <c r="AS349" i="35"/>
  <c r="AR349" i="35"/>
  <c r="AQ349" i="35"/>
  <c r="AP349" i="35"/>
  <c r="AO349" i="35"/>
  <c r="AN349" i="35"/>
  <c r="AM349" i="35"/>
  <c r="AL349" i="35"/>
  <c r="AK349" i="35"/>
  <c r="AJ349" i="35"/>
  <c r="AI349" i="35"/>
  <c r="AH349" i="35"/>
  <c r="AG349" i="35"/>
  <c r="AF349" i="35"/>
  <c r="AE349" i="35"/>
  <c r="AD349" i="35"/>
  <c r="AC349" i="35"/>
  <c r="AB349" i="35"/>
  <c r="AA349" i="35"/>
  <c r="Z349" i="35"/>
  <c r="Y349" i="35"/>
  <c r="X349" i="35"/>
  <c r="W349" i="35"/>
  <c r="V349" i="35"/>
  <c r="U349" i="35"/>
  <c r="T349" i="35"/>
  <c r="S349" i="35"/>
  <c r="R349" i="35"/>
  <c r="Q349" i="35"/>
  <c r="P349" i="35"/>
  <c r="O349" i="35"/>
  <c r="N349" i="35"/>
  <c r="M349" i="35"/>
  <c r="L349" i="35"/>
  <c r="K349" i="35"/>
  <c r="J349" i="35"/>
  <c r="I349" i="35"/>
  <c r="H349" i="35"/>
  <c r="G349" i="35"/>
  <c r="F349" i="35"/>
  <c r="E349" i="35"/>
  <c r="D349" i="35"/>
  <c r="C349" i="35"/>
  <c r="AV348" i="35"/>
  <c r="AU348" i="35"/>
  <c r="AT348" i="35"/>
  <c r="AS348" i="35"/>
  <c r="AR348" i="35"/>
  <c r="AQ348" i="35"/>
  <c r="AP348" i="35"/>
  <c r="AO348" i="35"/>
  <c r="AN348" i="35"/>
  <c r="AM348" i="35"/>
  <c r="AL348" i="35"/>
  <c r="AK348" i="35"/>
  <c r="AJ348" i="35"/>
  <c r="AI348" i="35"/>
  <c r="AH348" i="35"/>
  <c r="AG348" i="35"/>
  <c r="AF348" i="35"/>
  <c r="AE348" i="35"/>
  <c r="AD348" i="35"/>
  <c r="AC348" i="35"/>
  <c r="AB348" i="35"/>
  <c r="AA348" i="35"/>
  <c r="Z348" i="35"/>
  <c r="Y348" i="35"/>
  <c r="X348" i="35"/>
  <c r="W348" i="35"/>
  <c r="V348" i="35"/>
  <c r="U348" i="35"/>
  <c r="T348" i="35"/>
  <c r="S348" i="35"/>
  <c r="R348" i="35"/>
  <c r="Q348" i="35"/>
  <c r="P348" i="35"/>
  <c r="O348" i="35"/>
  <c r="N348" i="35"/>
  <c r="M348" i="35"/>
  <c r="L348" i="35"/>
  <c r="K348" i="35"/>
  <c r="J348" i="35"/>
  <c r="I348" i="35"/>
  <c r="H348" i="35"/>
  <c r="G348" i="35"/>
  <c r="F348" i="35"/>
  <c r="E348" i="35"/>
  <c r="D348" i="35"/>
  <c r="C348" i="35"/>
  <c r="AV347" i="35"/>
  <c r="AU347" i="35"/>
  <c r="AT347" i="35"/>
  <c r="AS347" i="35"/>
  <c r="AR347" i="35"/>
  <c r="AQ347" i="35"/>
  <c r="AP347" i="35"/>
  <c r="AO347" i="35"/>
  <c r="AN347" i="35"/>
  <c r="AM347" i="35"/>
  <c r="AL347" i="35"/>
  <c r="AK347" i="35"/>
  <c r="AJ347" i="35"/>
  <c r="AI347" i="35"/>
  <c r="AH347" i="35"/>
  <c r="AG347" i="35"/>
  <c r="AF347" i="35"/>
  <c r="AE347" i="35"/>
  <c r="AD347" i="35"/>
  <c r="AC347" i="35"/>
  <c r="AB347" i="35"/>
  <c r="AA347" i="35"/>
  <c r="Z347" i="35"/>
  <c r="Y347" i="35"/>
  <c r="X347" i="35"/>
  <c r="W347" i="35"/>
  <c r="V347" i="35"/>
  <c r="U347" i="35"/>
  <c r="T347" i="35"/>
  <c r="S347" i="35"/>
  <c r="R347" i="35"/>
  <c r="Q347" i="35"/>
  <c r="P347" i="35"/>
  <c r="O347" i="35"/>
  <c r="N347" i="35"/>
  <c r="M347" i="35"/>
  <c r="L347" i="35"/>
  <c r="K347" i="35"/>
  <c r="J347" i="35"/>
  <c r="I347" i="35"/>
  <c r="H347" i="35"/>
  <c r="G347" i="35"/>
  <c r="F347" i="35"/>
  <c r="E347" i="35"/>
  <c r="D347" i="35"/>
  <c r="C347" i="35"/>
  <c r="AV346" i="35"/>
  <c r="AU346" i="35"/>
  <c r="AT346" i="35"/>
  <c r="AS346" i="35"/>
  <c r="AR346" i="35"/>
  <c r="AQ346" i="35"/>
  <c r="AP346" i="35"/>
  <c r="AO346" i="35"/>
  <c r="AN346" i="35"/>
  <c r="AM346" i="35"/>
  <c r="AL346" i="35"/>
  <c r="AK346" i="35"/>
  <c r="AJ346" i="35"/>
  <c r="AI346" i="35"/>
  <c r="AH346" i="35"/>
  <c r="AG346" i="35"/>
  <c r="AF346" i="35"/>
  <c r="AE346" i="35"/>
  <c r="AD346" i="35"/>
  <c r="AC346" i="35"/>
  <c r="AB346" i="35"/>
  <c r="AA346" i="35"/>
  <c r="Z346" i="35"/>
  <c r="Y346" i="35"/>
  <c r="X346" i="35"/>
  <c r="W346" i="35"/>
  <c r="V346" i="35"/>
  <c r="U346" i="35"/>
  <c r="T346" i="35"/>
  <c r="S346" i="35"/>
  <c r="R346" i="35"/>
  <c r="Q346" i="35"/>
  <c r="P346" i="35"/>
  <c r="O346" i="35"/>
  <c r="N346" i="35"/>
  <c r="M346" i="35"/>
  <c r="L346" i="35"/>
  <c r="K346" i="35"/>
  <c r="J346" i="35"/>
  <c r="I346" i="35"/>
  <c r="H346" i="35"/>
  <c r="G346" i="35"/>
  <c r="F346" i="35"/>
  <c r="E346" i="35"/>
  <c r="D346" i="35"/>
  <c r="C346" i="35"/>
  <c r="AV345" i="35"/>
  <c r="AU345" i="35"/>
  <c r="AT345" i="35"/>
  <c r="AS345" i="35"/>
  <c r="AR345" i="35"/>
  <c r="AQ345" i="35"/>
  <c r="AP345" i="35"/>
  <c r="AO345" i="35"/>
  <c r="AN345" i="35"/>
  <c r="AM345" i="35"/>
  <c r="AL345" i="35"/>
  <c r="AK345" i="35"/>
  <c r="AJ345" i="35"/>
  <c r="AI345" i="35"/>
  <c r="AH345" i="35"/>
  <c r="AG345" i="35"/>
  <c r="AF345" i="35"/>
  <c r="AE345" i="35"/>
  <c r="AD345" i="35"/>
  <c r="AC345" i="35"/>
  <c r="AB345" i="35"/>
  <c r="AA345" i="35"/>
  <c r="Z345" i="35"/>
  <c r="Y345" i="35"/>
  <c r="X345" i="35"/>
  <c r="W345" i="35"/>
  <c r="V345" i="35"/>
  <c r="U345" i="35"/>
  <c r="T345" i="35"/>
  <c r="S345" i="35"/>
  <c r="R345" i="35"/>
  <c r="Q345" i="35"/>
  <c r="P345" i="35"/>
  <c r="O345" i="35"/>
  <c r="N345" i="35"/>
  <c r="M345" i="35"/>
  <c r="L345" i="35"/>
  <c r="K345" i="35"/>
  <c r="J345" i="35"/>
  <c r="I345" i="35"/>
  <c r="H345" i="35"/>
  <c r="G345" i="35"/>
  <c r="F345" i="35"/>
  <c r="E345" i="35"/>
  <c r="D345" i="35"/>
  <c r="C345" i="35"/>
  <c r="AV344" i="35"/>
  <c r="AU344" i="35"/>
  <c r="AT344" i="35"/>
  <c r="AS344" i="35"/>
  <c r="AR344" i="35"/>
  <c r="AQ344" i="35"/>
  <c r="AP344" i="35"/>
  <c r="AO344" i="35"/>
  <c r="AN344" i="35"/>
  <c r="AM344" i="35"/>
  <c r="AL344" i="35"/>
  <c r="AK344" i="35"/>
  <c r="AJ344" i="35"/>
  <c r="AI344" i="35"/>
  <c r="AH344" i="35"/>
  <c r="AG344" i="35"/>
  <c r="AF344" i="35"/>
  <c r="AE344" i="35"/>
  <c r="AD344" i="35"/>
  <c r="AC344" i="35"/>
  <c r="AB344" i="35"/>
  <c r="AA344" i="35"/>
  <c r="Z344" i="35"/>
  <c r="Y344" i="35"/>
  <c r="X344" i="35"/>
  <c r="W344" i="35"/>
  <c r="V344" i="35"/>
  <c r="U344" i="35"/>
  <c r="T344" i="35"/>
  <c r="S344" i="35"/>
  <c r="R344" i="35"/>
  <c r="Q344" i="35"/>
  <c r="P344" i="35"/>
  <c r="O344" i="35"/>
  <c r="N344" i="35"/>
  <c r="M344" i="35"/>
  <c r="L344" i="35"/>
  <c r="K344" i="35"/>
  <c r="J344" i="35"/>
  <c r="I344" i="35"/>
  <c r="H344" i="35"/>
  <c r="G344" i="35"/>
  <c r="F344" i="35"/>
  <c r="E344" i="35"/>
  <c r="D344" i="35"/>
  <c r="C344" i="35"/>
  <c r="AV343" i="35"/>
  <c r="AU343" i="35"/>
  <c r="AT343" i="35"/>
  <c r="AS343" i="35"/>
  <c r="AR343" i="35"/>
  <c r="AQ343" i="35"/>
  <c r="AP343" i="35"/>
  <c r="AO343" i="35"/>
  <c r="AN343" i="35"/>
  <c r="AM343" i="35"/>
  <c r="AL343" i="35"/>
  <c r="AK343" i="35"/>
  <c r="AJ343" i="35"/>
  <c r="AI343" i="35"/>
  <c r="AH343" i="35"/>
  <c r="AG343" i="35"/>
  <c r="AF343" i="35"/>
  <c r="AE343" i="35"/>
  <c r="AD343" i="35"/>
  <c r="AC343" i="35"/>
  <c r="AB343" i="35"/>
  <c r="AA343" i="35"/>
  <c r="Z343" i="35"/>
  <c r="Y343" i="35"/>
  <c r="X343" i="35"/>
  <c r="W343" i="35"/>
  <c r="V343" i="35"/>
  <c r="U343" i="35"/>
  <c r="T343" i="35"/>
  <c r="S343" i="35"/>
  <c r="R343" i="35"/>
  <c r="Q343" i="35"/>
  <c r="P343" i="35"/>
  <c r="O343" i="35"/>
  <c r="N343" i="35"/>
  <c r="M343" i="35"/>
  <c r="L343" i="35"/>
  <c r="K343" i="35"/>
  <c r="J343" i="35"/>
  <c r="I343" i="35"/>
  <c r="H343" i="35"/>
  <c r="G343" i="35"/>
  <c r="F343" i="35"/>
  <c r="E343" i="35"/>
  <c r="D343" i="35"/>
  <c r="C343" i="35"/>
  <c r="AV342" i="35"/>
  <c r="AU342" i="35"/>
  <c r="AT342" i="35"/>
  <c r="AS342" i="35"/>
  <c r="AR342" i="35"/>
  <c r="AQ342" i="35"/>
  <c r="AP342" i="35"/>
  <c r="AO342" i="35"/>
  <c r="AN342" i="35"/>
  <c r="AM342" i="35"/>
  <c r="AL342" i="35"/>
  <c r="AK342" i="35"/>
  <c r="AJ342" i="35"/>
  <c r="AI342" i="35"/>
  <c r="AH342" i="35"/>
  <c r="AG342" i="35"/>
  <c r="AF342" i="35"/>
  <c r="AE342" i="35"/>
  <c r="AD342" i="35"/>
  <c r="AC342" i="35"/>
  <c r="AB342" i="35"/>
  <c r="AA342" i="35"/>
  <c r="Z342" i="35"/>
  <c r="Y342" i="35"/>
  <c r="X342" i="35"/>
  <c r="W342" i="35"/>
  <c r="V342" i="35"/>
  <c r="U342" i="35"/>
  <c r="T342" i="35"/>
  <c r="S342" i="35"/>
  <c r="R342" i="35"/>
  <c r="Q342" i="35"/>
  <c r="P342" i="35"/>
  <c r="O342" i="35"/>
  <c r="N342" i="35"/>
  <c r="M342" i="35"/>
  <c r="L342" i="35"/>
  <c r="K342" i="35"/>
  <c r="J342" i="35"/>
  <c r="I342" i="35"/>
  <c r="H342" i="35"/>
  <c r="G342" i="35"/>
  <c r="F342" i="35"/>
  <c r="E342" i="35"/>
  <c r="D342" i="35"/>
  <c r="C342" i="35"/>
  <c r="AV341" i="35"/>
  <c r="AU341" i="35"/>
  <c r="AT341" i="35"/>
  <c r="AS341" i="35"/>
  <c r="AR341" i="35"/>
  <c r="AQ341" i="35"/>
  <c r="AP341" i="35"/>
  <c r="AO341" i="35"/>
  <c r="AN341" i="35"/>
  <c r="AM341" i="35"/>
  <c r="AL341" i="35"/>
  <c r="AK341" i="35"/>
  <c r="AJ341" i="35"/>
  <c r="AI341" i="35"/>
  <c r="AH341" i="35"/>
  <c r="AG341" i="35"/>
  <c r="AF341" i="35"/>
  <c r="AE341" i="35"/>
  <c r="AD341" i="35"/>
  <c r="AC341" i="35"/>
  <c r="AB341" i="35"/>
  <c r="AA341" i="35"/>
  <c r="Z341" i="35"/>
  <c r="Y341" i="35"/>
  <c r="X341" i="35"/>
  <c r="W341" i="35"/>
  <c r="V341" i="35"/>
  <c r="U341" i="35"/>
  <c r="T341" i="35"/>
  <c r="S341" i="35"/>
  <c r="R341" i="35"/>
  <c r="Q341" i="35"/>
  <c r="P341" i="35"/>
  <c r="O341" i="35"/>
  <c r="N341" i="35"/>
  <c r="M341" i="35"/>
  <c r="L341" i="35"/>
  <c r="K341" i="35"/>
  <c r="J341" i="35"/>
  <c r="I341" i="35"/>
  <c r="H341" i="35"/>
  <c r="G341" i="35"/>
  <c r="F341" i="35"/>
  <c r="E341" i="35"/>
  <c r="D341" i="35"/>
  <c r="C341" i="35"/>
  <c r="AV340" i="35"/>
  <c r="AU340" i="35"/>
  <c r="AT340" i="35"/>
  <c r="AS340" i="35"/>
  <c r="AR340" i="35"/>
  <c r="AQ340" i="35"/>
  <c r="AP340" i="35"/>
  <c r="AO340" i="35"/>
  <c r="AN340" i="35"/>
  <c r="AM340" i="35"/>
  <c r="AL340" i="35"/>
  <c r="AK340" i="35"/>
  <c r="AJ340" i="35"/>
  <c r="AI340" i="35"/>
  <c r="AH340" i="35"/>
  <c r="AG340" i="35"/>
  <c r="AF340" i="35"/>
  <c r="AE340" i="35"/>
  <c r="AD340" i="35"/>
  <c r="AC340" i="35"/>
  <c r="AB340" i="35"/>
  <c r="AA340" i="35"/>
  <c r="Z340" i="35"/>
  <c r="Y340" i="35"/>
  <c r="X340" i="35"/>
  <c r="W340" i="35"/>
  <c r="V340" i="35"/>
  <c r="U340" i="35"/>
  <c r="T340" i="35"/>
  <c r="S340" i="35"/>
  <c r="R340" i="35"/>
  <c r="Q340" i="35"/>
  <c r="P340" i="35"/>
  <c r="O340" i="35"/>
  <c r="N340" i="35"/>
  <c r="M340" i="35"/>
  <c r="L340" i="35"/>
  <c r="K340" i="35"/>
  <c r="J340" i="35"/>
  <c r="I340" i="35"/>
  <c r="H340" i="35"/>
  <c r="G340" i="35"/>
  <c r="F340" i="35"/>
  <c r="E340" i="35"/>
  <c r="D340" i="35"/>
  <c r="C340" i="35"/>
  <c r="AV339" i="35"/>
  <c r="AU339" i="35"/>
  <c r="AT339" i="35"/>
  <c r="AS339" i="35"/>
  <c r="AR339" i="35"/>
  <c r="AQ339" i="35"/>
  <c r="AP339" i="35"/>
  <c r="AO339" i="35"/>
  <c r="AN339" i="35"/>
  <c r="AM339" i="35"/>
  <c r="AL339" i="35"/>
  <c r="AK339" i="35"/>
  <c r="AJ339" i="35"/>
  <c r="AI339" i="35"/>
  <c r="AH339" i="35"/>
  <c r="AG339" i="35"/>
  <c r="AF339" i="35"/>
  <c r="AE339" i="35"/>
  <c r="AD339" i="35"/>
  <c r="AC339" i="35"/>
  <c r="AB339" i="35"/>
  <c r="AA339" i="35"/>
  <c r="Z339" i="35"/>
  <c r="Y339" i="35"/>
  <c r="X339" i="35"/>
  <c r="W339" i="35"/>
  <c r="V339" i="35"/>
  <c r="U339" i="35"/>
  <c r="T339" i="35"/>
  <c r="S339" i="35"/>
  <c r="R339" i="35"/>
  <c r="Q339" i="35"/>
  <c r="P339" i="35"/>
  <c r="O339" i="35"/>
  <c r="N339" i="35"/>
  <c r="M339" i="35"/>
  <c r="L339" i="35"/>
  <c r="K339" i="35"/>
  <c r="J339" i="35"/>
  <c r="I339" i="35"/>
  <c r="H339" i="35"/>
  <c r="G339" i="35"/>
  <c r="F339" i="35"/>
  <c r="E339" i="35"/>
  <c r="D339" i="35"/>
  <c r="C339" i="35"/>
  <c r="AV338" i="35"/>
  <c r="AU338" i="35"/>
  <c r="AT338" i="35"/>
  <c r="AS338" i="35"/>
  <c r="AR338" i="35"/>
  <c r="AQ338" i="35"/>
  <c r="AP338" i="35"/>
  <c r="AO338" i="35"/>
  <c r="AN338" i="35"/>
  <c r="AM338" i="35"/>
  <c r="AL338" i="35"/>
  <c r="AK338" i="35"/>
  <c r="AJ338" i="35"/>
  <c r="AI338" i="35"/>
  <c r="AH338" i="35"/>
  <c r="AG338" i="35"/>
  <c r="AF338" i="35"/>
  <c r="AE338" i="35"/>
  <c r="AD338" i="35"/>
  <c r="AC338" i="35"/>
  <c r="AB338" i="35"/>
  <c r="AA338" i="35"/>
  <c r="Z338" i="35"/>
  <c r="Y338" i="35"/>
  <c r="X338" i="35"/>
  <c r="W338" i="35"/>
  <c r="V338" i="35"/>
  <c r="U338" i="35"/>
  <c r="T338" i="35"/>
  <c r="S338" i="35"/>
  <c r="R338" i="35"/>
  <c r="Q338" i="35"/>
  <c r="P338" i="35"/>
  <c r="O338" i="35"/>
  <c r="N338" i="35"/>
  <c r="M338" i="35"/>
  <c r="L338" i="35"/>
  <c r="K338" i="35"/>
  <c r="J338" i="35"/>
  <c r="I338" i="35"/>
  <c r="H338" i="35"/>
  <c r="G338" i="35"/>
  <c r="F338" i="35"/>
  <c r="E338" i="35"/>
  <c r="D338" i="35"/>
  <c r="C338" i="35"/>
  <c r="AV337" i="35"/>
  <c r="AU337" i="35"/>
  <c r="AT337" i="35"/>
  <c r="AS337" i="35"/>
  <c r="AR337" i="35"/>
  <c r="AQ337" i="35"/>
  <c r="AP337" i="35"/>
  <c r="AO337" i="35"/>
  <c r="AN337" i="35"/>
  <c r="AM337" i="35"/>
  <c r="AL337" i="35"/>
  <c r="AK337" i="35"/>
  <c r="AJ337" i="35"/>
  <c r="AI337" i="35"/>
  <c r="AH337" i="35"/>
  <c r="AG337" i="35"/>
  <c r="AF337" i="35"/>
  <c r="AE337" i="35"/>
  <c r="AD337" i="35"/>
  <c r="AC337" i="35"/>
  <c r="AB337" i="35"/>
  <c r="AA337" i="35"/>
  <c r="Z337" i="35"/>
  <c r="Y337" i="35"/>
  <c r="X337" i="35"/>
  <c r="W337" i="35"/>
  <c r="V337" i="35"/>
  <c r="U337" i="35"/>
  <c r="T337" i="35"/>
  <c r="S337" i="35"/>
  <c r="R337" i="35"/>
  <c r="Q337" i="35"/>
  <c r="P337" i="35"/>
  <c r="O337" i="35"/>
  <c r="N337" i="35"/>
  <c r="M337" i="35"/>
  <c r="L337" i="35"/>
  <c r="K337" i="35"/>
  <c r="J337" i="35"/>
  <c r="I337" i="35"/>
  <c r="H337" i="35"/>
  <c r="G337" i="35"/>
  <c r="F337" i="35"/>
  <c r="E337" i="35"/>
  <c r="D337" i="35"/>
  <c r="C337" i="35"/>
  <c r="AV336" i="35"/>
  <c r="AU336" i="35"/>
  <c r="AT336" i="35"/>
  <c r="AS336" i="35"/>
  <c r="AR336" i="35"/>
  <c r="AQ336" i="35"/>
  <c r="AP336" i="35"/>
  <c r="AO336" i="35"/>
  <c r="AN336" i="35"/>
  <c r="AM336" i="35"/>
  <c r="AL336" i="35"/>
  <c r="AK336" i="35"/>
  <c r="AJ336" i="35"/>
  <c r="AI336" i="35"/>
  <c r="AH336" i="35"/>
  <c r="AG336" i="35"/>
  <c r="AF336" i="35"/>
  <c r="AE336" i="35"/>
  <c r="AD336" i="35"/>
  <c r="AC336" i="35"/>
  <c r="AB336" i="35"/>
  <c r="AA336" i="35"/>
  <c r="Z336" i="35"/>
  <c r="Y336" i="35"/>
  <c r="X336" i="35"/>
  <c r="W336" i="35"/>
  <c r="V336" i="35"/>
  <c r="U336" i="35"/>
  <c r="T336" i="35"/>
  <c r="S336" i="35"/>
  <c r="R336" i="35"/>
  <c r="Q336" i="35"/>
  <c r="P336" i="35"/>
  <c r="O336" i="35"/>
  <c r="N336" i="35"/>
  <c r="M336" i="35"/>
  <c r="L336" i="35"/>
  <c r="K336" i="35"/>
  <c r="J336" i="35"/>
  <c r="I336" i="35"/>
  <c r="H336" i="35"/>
  <c r="G336" i="35"/>
  <c r="F336" i="35"/>
  <c r="E336" i="35"/>
  <c r="D336" i="35"/>
  <c r="C336" i="35"/>
  <c r="AV335" i="35"/>
  <c r="AU335" i="35"/>
  <c r="AT335" i="35"/>
  <c r="AS335" i="35"/>
  <c r="AR335" i="35"/>
  <c r="AQ335" i="35"/>
  <c r="AP335" i="35"/>
  <c r="AO335" i="35"/>
  <c r="AN335" i="35"/>
  <c r="AM335" i="35"/>
  <c r="AL335" i="35"/>
  <c r="AK335" i="35"/>
  <c r="AJ335" i="35"/>
  <c r="AI335" i="35"/>
  <c r="AH335" i="35"/>
  <c r="AG335" i="35"/>
  <c r="AF335" i="35"/>
  <c r="AE335" i="35"/>
  <c r="AD335" i="35"/>
  <c r="AC335" i="35"/>
  <c r="AB335" i="35"/>
  <c r="AA335" i="35"/>
  <c r="Z335" i="35"/>
  <c r="Y335" i="35"/>
  <c r="X335" i="35"/>
  <c r="W335" i="35"/>
  <c r="V335" i="35"/>
  <c r="U335" i="35"/>
  <c r="T335" i="35"/>
  <c r="S335" i="35"/>
  <c r="R335" i="35"/>
  <c r="Q335" i="35"/>
  <c r="P335" i="35"/>
  <c r="O335" i="35"/>
  <c r="N335" i="35"/>
  <c r="M335" i="35"/>
  <c r="L335" i="35"/>
  <c r="K335" i="35"/>
  <c r="J335" i="35"/>
  <c r="I335" i="35"/>
  <c r="H335" i="35"/>
  <c r="G335" i="35"/>
  <c r="F335" i="35"/>
  <c r="E335" i="35"/>
  <c r="D335" i="35"/>
  <c r="C335" i="35"/>
  <c r="AV334" i="35"/>
  <c r="AU334" i="35"/>
  <c r="AT334" i="35"/>
  <c r="AS334" i="35"/>
  <c r="AR334" i="35"/>
  <c r="AQ334" i="35"/>
  <c r="AP334" i="35"/>
  <c r="AO334" i="35"/>
  <c r="AN334" i="35"/>
  <c r="AM334" i="35"/>
  <c r="AL334" i="35"/>
  <c r="AK334" i="35"/>
  <c r="AJ334" i="35"/>
  <c r="AI334" i="35"/>
  <c r="AH334" i="35"/>
  <c r="AG334" i="35"/>
  <c r="AF334" i="35"/>
  <c r="AE334" i="35"/>
  <c r="AD334" i="35"/>
  <c r="AC334" i="35"/>
  <c r="AB334" i="35"/>
  <c r="AA334" i="35"/>
  <c r="Z334" i="35"/>
  <c r="Y334" i="35"/>
  <c r="X334" i="35"/>
  <c r="W334" i="35"/>
  <c r="V334" i="35"/>
  <c r="U334" i="35"/>
  <c r="T334" i="35"/>
  <c r="S334" i="35"/>
  <c r="R334" i="35"/>
  <c r="Q334" i="35"/>
  <c r="P334" i="35"/>
  <c r="O334" i="35"/>
  <c r="N334" i="35"/>
  <c r="M334" i="35"/>
  <c r="L334" i="35"/>
  <c r="K334" i="35"/>
  <c r="J334" i="35"/>
  <c r="I334" i="35"/>
  <c r="H334" i="35"/>
  <c r="G334" i="35"/>
  <c r="F334" i="35"/>
  <c r="E334" i="35"/>
  <c r="D334" i="35"/>
  <c r="C334" i="35"/>
  <c r="AV333" i="35"/>
  <c r="AU333" i="35"/>
  <c r="AT333" i="35"/>
  <c r="AS333" i="35"/>
  <c r="AR333" i="35"/>
  <c r="AQ333" i="35"/>
  <c r="AP333" i="35"/>
  <c r="AO333" i="35"/>
  <c r="AN333" i="35"/>
  <c r="AM333" i="35"/>
  <c r="AL333" i="35"/>
  <c r="AK333" i="35"/>
  <c r="AJ333" i="35"/>
  <c r="AI333" i="35"/>
  <c r="AH333" i="35"/>
  <c r="AG333" i="35"/>
  <c r="AF333" i="35"/>
  <c r="AE333" i="35"/>
  <c r="AD333" i="35"/>
  <c r="AC333" i="35"/>
  <c r="AB333" i="35"/>
  <c r="AA333" i="35"/>
  <c r="Z333" i="35"/>
  <c r="Y333" i="35"/>
  <c r="X333" i="35"/>
  <c r="W333" i="35"/>
  <c r="V333" i="35"/>
  <c r="U333" i="35"/>
  <c r="T333" i="35"/>
  <c r="S333" i="35"/>
  <c r="R333" i="35"/>
  <c r="Q333" i="35"/>
  <c r="P333" i="35"/>
  <c r="O333" i="35"/>
  <c r="N333" i="35"/>
  <c r="M333" i="35"/>
  <c r="L333" i="35"/>
  <c r="K333" i="35"/>
  <c r="J333" i="35"/>
  <c r="I333" i="35"/>
  <c r="H333" i="35"/>
  <c r="G333" i="35"/>
  <c r="F333" i="35"/>
  <c r="E333" i="35"/>
  <c r="D333" i="35"/>
  <c r="C333" i="35"/>
  <c r="AV332" i="35"/>
  <c r="AU332" i="35"/>
  <c r="AT332" i="35"/>
  <c r="AS332" i="35"/>
  <c r="AR332" i="35"/>
  <c r="AQ332" i="35"/>
  <c r="AP332" i="35"/>
  <c r="AO332" i="35"/>
  <c r="AN332" i="35"/>
  <c r="AM332" i="35"/>
  <c r="AL332" i="35"/>
  <c r="AK332" i="35"/>
  <c r="AJ332" i="35"/>
  <c r="AI332" i="35"/>
  <c r="AH332" i="35"/>
  <c r="AG332" i="35"/>
  <c r="AF332" i="35"/>
  <c r="AE332" i="35"/>
  <c r="AD332" i="35"/>
  <c r="AC332" i="35"/>
  <c r="AB332" i="35"/>
  <c r="AA332" i="35"/>
  <c r="Z332" i="35"/>
  <c r="Y332" i="35"/>
  <c r="X332" i="35"/>
  <c r="W332" i="35"/>
  <c r="V332" i="35"/>
  <c r="U332" i="35"/>
  <c r="T332" i="35"/>
  <c r="S332" i="35"/>
  <c r="R332" i="35"/>
  <c r="Q332" i="35"/>
  <c r="P332" i="35"/>
  <c r="O332" i="35"/>
  <c r="N332" i="35"/>
  <c r="M332" i="35"/>
  <c r="L332" i="35"/>
  <c r="K332" i="35"/>
  <c r="J332" i="35"/>
  <c r="I332" i="35"/>
  <c r="H332" i="35"/>
  <c r="G332" i="35"/>
  <c r="F332" i="35"/>
  <c r="E332" i="35"/>
  <c r="D332" i="35"/>
  <c r="C332" i="35"/>
  <c r="AV331" i="35"/>
  <c r="AU331" i="35"/>
  <c r="AT331" i="35"/>
  <c r="AS331" i="35"/>
  <c r="AR331" i="35"/>
  <c r="AQ331" i="35"/>
  <c r="AP331" i="35"/>
  <c r="AO331" i="35"/>
  <c r="AN331" i="35"/>
  <c r="AM331" i="35"/>
  <c r="AL331" i="35"/>
  <c r="AK331" i="35"/>
  <c r="AJ331" i="35"/>
  <c r="AI331" i="35"/>
  <c r="AH331" i="35"/>
  <c r="AG331" i="35"/>
  <c r="AF331" i="35"/>
  <c r="AE331" i="35"/>
  <c r="AD331" i="35"/>
  <c r="AC331" i="35"/>
  <c r="AB331" i="35"/>
  <c r="AA331" i="35"/>
  <c r="Z331" i="35"/>
  <c r="Y331" i="35"/>
  <c r="X331" i="35"/>
  <c r="W331" i="35"/>
  <c r="V331" i="35"/>
  <c r="U331" i="35"/>
  <c r="T331" i="35"/>
  <c r="S331" i="35"/>
  <c r="R331" i="35"/>
  <c r="Q331" i="35"/>
  <c r="P331" i="35"/>
  <c r="O331" i="35"/>
  <c r="N331" i="35"/>
  <c r="M331" i="35"/>
  <c r="L331" i="35"/>
  <c r="K331" i="35"/>
  <c r="J331" i="35"/>
  <c r="I331" i="35"/>
  <c r="H331" i="35"/>
  <c r="G331" i="35"/>
  <c r="F331" i="35"/>
  <c r="E331" i="35"/>
  <c r="D331" i="35"/>
  <c r="C331" i="35"/>
  <c r="AV330" i="35"/>
  <c r="AU330" i="35"/>
  <c r="AT330" i="35"/>
  <c r="AS330" i="35"/>
  <c r="AR330" i="35"/>
  <c r="AQ330" i="35"/>
  <c r="AP330" i="35"/>
  <c r="AO330" i="35"/>
  <c r="AN330" i="35"/>
  <c r="AM330" i="35"/>
  <c r="AL330" i="35"/>
  <c r="AK330" i="35"/>
  <c r="AJ330" i="35"/>
  <c r="AI330" i="35"/>
  <c r="AH330" i="35"/>
  <c r="AG330" i="35"/>
  <c r="AF330" i="35"/>
  <c r="AE330" i="35"/>
  <c r="AD330" i="35"/>
  <c r="AC330" i="35"/>
  <c r="AB330" i="35"/>
  <c r="AA330" i="35"/>
  <c r="Z330" i="35"/>
  <c r="Y330" i="35"/>
  <c r="X330" i="35"/>
  <c r="W330" i="35"/>
  <c r="V330" i="35"/>
  <c r="U330" i="35"/>
  <c r="T330" i="35"/>
  <c r="S330" i="35"/>
  <c r="R330" i="35"/>
  <c r="Q330" i="35"/>
  <c r="P330" i="35"/>
  <c r="O330" i="35"/>
  <c r="N330" i="35"/>
  <c r="M330" i="35"/>
  <c r="L330" i="35"/>
  <c r="K330" i="35"/>
  <c r="J330" i="35"/>
  <c r="I330" i="35"/>
  <c r="H330" i="35"/>
  <c r="G330" i="35"/>
  <c r="F330" i="35"/>
  <c r="E330" i="35"/>
  <c r="D330" i="35"/>
  <c r="C330" i="35"/>
  <c r="AV329" i="35"/>
  <c r="AU329" i="35"/>
  <c r="AT329" i="35"/>
  <c r="AS329" i="35"/>
  <c r="AR329" i="35"/>
  <c r="AQ329" i="35"/>
  <c r="AP329" i="35"/>
  <c r="AO329" i="35"/>
  <c r="AN329" i="35"/>
  <c r="AM329" i="35"/>
  <c r="AL329" i="35"/>
  <c r="AK329" i="35"/>
  <c r="AJ329" i="35"/>
  <c r="AI329" i="35"/>
  <c r="AH329" i="35"/>
  <c r="AG329" i="35"/>
  <c r="AF329" i="35"/>
  <c r="AE329" i="35"/>
  <c r="AD329" i="35"/>
  <c r="AC329" i="35"/>
  <c r="AB329" i="35"/>
  <c r="AA329" i="35"/>
  <c r="Z329" i="35"/>
  <c r="Y329" i="35"/>
  <c r="X329" i="35"/>
  <c r="W329" i="35"/>
  <c r="V329" i="35"/>
  <c r="U329" i="35"/>
  <c r="T329" i="35"/>
  <c r="S329" i="35"/>
  <c r="R329" i="35"/>
  <c r="Q329" i="35"/>
  <c r="P329" i="35"/>
  <c r="O329" i="35"/>
  <c r="N329" i="35"/>
  <c r="M329" i="35"/>
  <c r="L329" i="35"/>
  <c r="K329" i="35"/>
  <c r="J329" i="35"/>
  <c r="I329" i="35"/>
  <c r="H329" i="35"/>
  <c r="G329" i="35"/>
  <c r="F329" i="35"/>
  <c r="E329" i="35"/>
  <c r="D329" i="35"/>
  <c r="C329" i="35"/>
  <c r="AV328" i="35"/>
  <c r="AU328" i="35"/>
  <c r="AT328" i="35"/>
  <c r="AS328" i="35"/>
  <c r="AR328" i="35"/>
  <c r="AQ328" i="35"/>
  <c r="AP328" i="35"/>
  <c r="AO328" i="35"/>
  <c r="AN328" i="35"/>
  <c r="AM328" i="35"/>
  <c r="AL328" i="35"/>
  <c r="AK328" i="35"/>
  <c r="AJ328" i="35"/>
  <c r="AI328" i="35"/>
  <c r="AH328" i="35"/>
  <c r="AG328" i="35"/>
  <c r="AF328" i="35"/>
  <c r="AE328" i="35"/>
  <c r="AD328" i="35"/>
  <c r="AC328" i="35"/>
  <c r="AB328" i="35"/>
  <c r="AA328" i="35"/>
  <c r="Z328" i="35"/>
  <c r="Y328" i="35"/>
  <c r="X328" i="35"/>
  <c r="W328" i="35"/>
  <c r="V328" i="35"/>
  <c r="U328" i="35"/>
  <c r="T328" i="35"/>
  <c r="S328" i="35"/>
  <c r="R328" i="35"/>
  <c r="Q328" i="35"/>
  <c r="P328" i="35"/>
  <c r="O328" i="35"/>
  <c r="N328" i="35"/>
  <c r="M328" i="35"/>
  <c r="L328" i="35"/>
  <c r="K328" i="35"/>
  <c r="J328" i="35"/>
  <c r="I328" i="35"/>
  <c r="H328" i="35"/>
  <c r="G328" i="35"/>
  <c r="F328" i="35"/>
  <c r="E328" i="35"/>
  <c r="D328" i="35"/>
  <c r="C328" i="35"/>
  <c r="AV327" i="35"/>
  <c r="AU327" i="35"/>
  <c r="AT327" i="35"/>
  <c r="AS327" i="35"/>
  <c r="AR327" i="35"/>
  <c r="AQ327" i="35"/>
  <c r="AP327" i="35"/>
  <c r="AO327" i="35"/>
  <c r="AN327" i="35"/>
  <c r="AM327" i="35"/>
  <c r="AL327" i="35"/>
  <c r="AK327" i="35"/>
  <c r="AJ327" i="35"/>
  <c r="AI327" i="35"/>
  <c r="AH327" i="35"/>
  <c r="AG327" i="35"/>
  <c r="AF327" i="35"/>
  <c r="AE327" i="35"/>
  <c r="AD327" i="35"/>
  <c r="AC327" i="35"/>
  <c r="AB327" i="35"/>
  <c r="AA327" i="35"/>
  <c r="Z327" i="35"/>
  <c r="Y327" i="35"/>
  <c r="X327" i="35"/>
  <c r="W327" i="35"/>
  <c r="V327" i="35"/>
  <c r="U327" i="35"/>
  <c r="T327" i="35"/>
  <c r="S327" i="35"/>
  <c r="R327" i="35"/>
  <c r="Q327" i="35"/>
  <c r="P327" i="35"/>
  <c r="O327" i="35"/>
  <c r="N327" i="35"/>
  <c r="M327" i="35"/>
  <c r="L327" i="35"/>
  <c r="K327" i="35"/>
  <c r="J327" i="35"/>
  <c r="I327" i="35"/>
  <c r="H327" i="35"/>
  <c r="G327" i="35"/>
  <c r="F327" i="35"/>
  <c r="E327" i="35"/>
  <c r="D327" i="35"/>
  <c r="C327" i="35"/>
  <c r="AV326" i="35"/>
  <c r="AU326" i="35"/>
  <c r="AT326" i="35"/>
  <c r="AS326" i="35"/>
  <c r="AR326" i="35"/>
  <c r="AQ326" i="35"/>
  <c r="AP326" i="35"/>
  <c r="AO326" i="35"/>
  <c r="AN326" i="35"/>
  <c r="AM326" i="35"/>
  <c r="AL326" i="35"/>
  <c r="AK326" i="35"/>
  <c r="AJ326" i="35"/>
  <c r="AI326" i="35"/>
  <c r="AH326" i="35"/>
  <c r="AG326" i="35"/>
  <c r="AF326" i="35"/>
  <c r="AE326" i="35"/>
  <c r="AD326" i="35"/>
  <c r="AC326" i="35"/>
  <c r="AB326" i="35"/>
  <c r="AA326" i="35"/>
  <c r="Z326" i="35"/>
  <c r="Y326" i="35"/>
  <c r="X326" i="35"/>
  <c r="W326" i="35"/>
  <c r="V326" i="35"/>
  <c r="U326" i="35"/>
  <c r="T326" i="35"/>
  <c r="S326" i="35"/>
  <c r="R326" i="35"/>
  <c r="Q326" i="35"/>
  <c r="P326" i="35"/>
  <c r="O326" i="35"/>
  <c r="N326" i="35"/>
  <c r="M326" i="35"/>
  <c r="L326" i="35"/>
  <c r="K326" i="35"/>
  <c r="J326" i="35"/>
  <c r="I326" i="35"/>
  <c r="H326" i="35"/>
  <c r="G326" i="35"/>
  <c r="F326" i="35"/>
  <c r="E326" i="35"/>
  <c r="D326" i="35"/>
  <c r="C326" i="35"/>
  <c r="AV325" i="35"/>
  <c r="AU325" i="35"/>
  <c r="AT325" i="35"/>
  <c r="AS325" i="35"/>
  <c r="AR325" i="35"/>
  <c r="AQ325" i="35"/>
  <c r="AP325" i="35"/>
  <c r="AO325" i="35"/>
  <c r="AN325" i="35"/>
  <c r="AM325" i="35"/>
  <c r="AL325" i="35"/>
  <c r="AK325" i="35"/>
  <c r="AJ325" i="35"/>
  <c r="AI325" i="35"/>
  <c r="AH325" i="35"/>
  <c r="AG325" i="35"/>
  <c r="AF325" i="35"/>
  <c r="AE325" i="35"/>
  <c r="AD325" i="35"/>
  <c r="AC325" i="35"/>
  <c r="AB325" i="35"/>
  <c r="AA325" i="35"/>
  <c r="Z325" i="35"/>
  <c r="Y325" i="35"/>
  <c r="X325" i="35"/>
  <c r="W325" i="35"/>
  <c r="V325" i="35"/>
  <c r="U325" i="35"/>
  <c r="T325" i="35"/>
  <c r="S325" i="35"/>
  <c r="R325" i="35"/>
  <c r="Q325" i="35"/>
  <c r="P325" i="35"/>
  <c r="O325" i="35"/>
  <c r="N325" i="35"/>
  <c r="M325" i="35"/>
  <c r="L325" i="35"/>
  <c r="K325" i="35"/>
  <c r="J325" i="35"/>
  <c r="I325" i="35"/>
  <c r="H325" i="35"/>
  <c r="G325" i="35"/>
  <c r="F325" i="35"/>
  <c r="E325" i="35"/>
  <c r="D325" i="35"/>
  <c r="C325" i="35"/>
  <c r="AV324" i="35"/>
  <c r="AU324" i="35"/>
  <c r="AT324" i="35"/>
  <c r="AS324" i="35"/>
  <c r="AR324" i="35"/>
  <c r="AQ324" i="35"/>
  <c r="AP324" i="35"/>
  <c r="AO324" i="35"/>
  <c r="AN324" i="35"/>
  <c r="AM324" i="35"/>
  <c r="AL324" i="35"/>
  <c r="AK324" i="35"/>
  <c r="AJ324" i="35"/>
  <c r="AI324" i="35"/>
  <c r="AH324" i="35"/>
  <c r="AG324" i="35"/>
  <c r="AF324" i="35"/>
  <c r="AE324" i="35"/>
  <c r="AD324" i="35"/>
  <c r="AC324" i="35"/>
  <c r="AB324" i="35"/>
  <c r="AA324" i="35"/>
  <c r="Z324" i="35"/>
  <c r="Y324" i="35"/>
  <c r="X324" i="35"/>
  <c r="W324" i="35"/>
  <c r="V324" i="35"/>
  <c r="U324" i="35"/>
  <c r="T324" i="35"/>
  <c r="S324" i="35"/>
  <c r="R324" i="35"/>
  <c r="Q324" i="35"/>
  <c r="P324" i="35"/>
  <c r="O324" i="35"/>
  <c r="N324" i="35"/>
  <c r="M324" i="35"/>
  <c r="L324" i="35"/>
  <c r="K324" i="35"/>
  <c r="J324" i="35"/>
  <c r="I324" i="35"/>
  <c r="H324" i="35"/>
  <c r="G324" i="35"/>
  <c r="F324" i="35"/>
  <c r="E324" i="35"/>
  <c r="D324" i="35"/>
  <c r="C324" i="35"/>
  <c r="AV323" i="35"/>
  <c r="AU323" i="35"/>
  <c r="AT323" i="35"/>
  <c r="AS323" i="35"/>
  <c r="AR323" i="35"/>
  <c r="AQ323" i="35"/>
  <c r="AP323" i="35"/>
  <c r="AO323" i="35"/>
  <c r="AN323" i="35"/>
  <c r="AM323" i="35"/>
  <c r="AL323" i="35"/>
  <c r="AK323" i="35"/>
  <c r="AJ323" i="35"/>
  <c r="AI323" i="35"/>
  <c r="AH323" i="35"/>
  <c r="AG323" i="35"/>
  <c r="AF323" i="35"/>
  <c r="AE323" i="35"/>
  <c r="AD323" i="35"/>
  <c r="AC323" i="35"/>
  <c r="AB323" i="35"/>
  <c r="AA323" i="35"/>
  <c r="Z323" i="35"/>
  <c r="Y323" i="35"/>
  <c r="X323" i="35"/>
  <c r="W323" i="35"/>
  <c r="V323" i="35"/>
  <c r="U323" i="35"/>
  <c r="T323" i="35"/>
  <c r="S323" i="35"/>
  <c r="R323" i="35"/>
  <c r="Q323" i="35"/>
  <c r="P323" i="35"/>
  <c r="O323" i="35"/>
  <c r="N323" i="35"/>
  <c r="M323" i="35"/>
  <c r="L323" i="35"/>
  <c r="K323" i="35"/>
  <c r="J323" i="35"/>
  <c r="I323" i="35"/>
  <c r="H323" i="35"/>
  <c r="G323" i="35"/>
  <c r="F323" i="35"/>
  <c r="E323" i="35"/>
  <c r="D323" i="35"/>
  <c r="C323" i="35"/>
  <c r="AV322" i="35"/>
  <c r="AU322" i="35"/>
  <c r="AT322" i="35"/>
  <c r="AS322" i="35"/>
  <c r="AR322" i="35"/>
  <c r="AQ322" i="35"/>
  <c r="AP322" i="35"/>
  <c r="AO322" i="35"/>
  <c r="AN322" i="35"/>
  <c r="AM322" i="35"/>
  <c r="AL322" i="35"/>
  <c r="AK322" i="35"/>
  <c r="AJ322" i="35"/>
  <c r="AI322" i="35"/>
  <c r="AH322" i="35"/>
  <c r="AG322" i="35"/>
  <c r="AF322" i="35"/>
  <c r="AE322" i="35"/>
  <c r="AD322" i="35"/>
  <c r="AC322" i="35"/>
  <c r="AB322" i="35"/>
  <c r="AA322" i="35"/>
  <c r="Z322" i="35"/>
  <c r="Y322" i="35"/>
  <c r="X322" i="35"/>
  <c r="W322" i="35"/>
  <c r="V322" i="35"/>
  <c r="U322" i="35"/>
  <c r="T322" i="35"/>
  <c r="S322" i="35"/>
  <c r="R322" i="35"/>
  <c r="Q322" i="35"/>
  <c r="P322" i="35"/>
  <c r="O322" i="35"/>
  <c r="N322" i="35"/>
  <c r="M322" i="35"/>
  <c r="L322" i="35"/>
  <c r="K322" i="35"/>
  <c r="J322" i="35"/>
  <c r="I322" i="35"/>
  <c r="H322" i="35"/>
  <c r="G322" i="35"/>
  <c r="F322" i="35"/>
  <c r="E322" i="35"/>
  <c r="D322" i="35"/>
  <c r="C322" i="35"/>
  <c r="AV321" i="35"/>
  <c r="AU321" i="35"/>
  <c r="AT321" i="35"/>
  <c r="AS321" i="35"/>
  <c r="AR321" i="35"/>
  <c r="AQ321" i="35"/>
  <c r="AP321" i="35"/>
  <c r="AO321" i="35"/>
  <c r="AN321" i="35"/>
  <c r="AM321" i="35"/>
  <c r="AL321" i="35"/>
  <c r="AK321" i="35"/>
  <c r="AJ321" i="35"/>
  <c r="AI321" i="35"/>
  <c r="AH321" i="35"/>
  <c r="AG321" i="35"/>
  <c r="AF321" i="35"/>
  <c r="AE321" i="35"/>
  <c r="AD321" i="35"/>
  <c r="AC321" i="35"/>
  <c r="AB321" i="35"/>
  <c r="AA321" i="35"/>
  <c r="Z321" i="35"/>
  <c r="Y321" i="35"/>
  <c r="X321" i="35"/>
  <c r="W321" i="35"/>
  <c r="V321" i="35"/>
  <c r="U321" i="35"/>
  <c r="T321" i="35"/>
  <c r="S321" i="35"/>
  <c r="R321" i="35"/>
  <c r="Q321" i="35"/>
  <c r="P321" i="35"/>
  <c r="O321" i="35"/>
  <c r="N321" i="35"/>
  <c r="M321" i="35"/>
  <c r="L321" i="35"/>
  <c r="K321" i="35"/>
  <c r="J321" i="35"/>
  <c r="I321" i="35"/>
  <c r="H321" i="35"/>
  <c r="G321" i="35"/>
  <c r="F321" i="35"/>
  <c r="E321" i="35"/>
  <c r="D321" i="35"/>
  <c r="C321" i="35"/>
  <c r="AV320" i="35"/>
  <c r="AU320" i="35"/>
  <c r="AT320" i="35"/>
  <c r="AS320" i="35"/>
  <c r="AR320" i="35"/>
  <c r="AQ320" i="35"/>
  <c r="AP320" i="35"/>
  <c r="AO320" i="35"/>
  <c r="AN320" i="35"/>
  <c r="AM320" i="35"/>
  <c r="AL320" i="35"/>
  <c r="AK320" i="35"/>
  <c r="AJ320" i="35"/>
  <c r="AI320" i="35"/>
  <c r="AH320" i="35"/>
  <c r="AG320" i="35"/>
  <c r="AF320" i="35"/>
  <c r="AE320" i="35"/>
  <c r="AD320" i="35"/>
  <c r="AC320" i="35"/>
  <c r="AB320" i="35"/>
  <c r="AA320" i="35"/>
  <c r="Z320" i="35"/>
  <c r="Y320" i="35"/>
  <c r="X320" i="35"/>
  <c r="W320" i="35"/>
  <c r="V320" i="35"/>
  <c r="U320" i="35"/>
  <c r="T320" i="35"/>
  <c r="S320" i="35"/>
  <c r="R320" i="35"/>
  <c r="Q320" i="35"/>
  <c r="P320" i="35"/>
  <c r="O320" i="35"/>
  <c r="N320" i="35"/>
  <c r="M320" i="35"/>
  <c r="L320" i="35"/>
  <c r="K320" i="35"/>
  <c r="J320" i="35"/>
  <c r="I320" i="35"/>
  <c r="H320" i="35"/>
  <c r="G320" i="35"/>
  <c r="F320" i="35"/>
  <c r="E320" i="35"/>
  <c r="D320" i="35"/>
  <c r="C320" i="35"/>
  <c r="AV319" i="35"/>
  <c r="AU319" i="35"/>
  <c r="AT319" i="35"/>
  <c r="AS319" i="35"/>
  <c r="AR319" i="35"/>
  <c r="AQ319" i="35"/>
  <c r="AP319" i="35"/>
  <c r="AO319" i="35"/>
  <c r="AN319" i="35"/>
  <c r="AM319" i="35"/>
  <c r="AL319" i="35"/>
  <c r="AK319" i="35"/>
  <c r="AJ319" i="35"/>
  <c r="AI319" i="35"/>
  <c r="AH319" i="35"/>
  <c r="AG319" i="35"/>
  <c r="AF319" i="35"/>
  <c r="AE319" i="35"/>
  <c r="AD319" i="35"/>
  <c r="AC319" i="35"/>
  <c r="AB319" i="35"/>
  <c r="AA319" i="35"/>
  <c r="Z319" i="35"/>
  <c r="Y319" i="35"/>
  <c r="X319" i="35"/>
  <c r="W319" i="35"/>
  <c r="V319" i="35"/>
  <c r="U319" i="35"/>
  <c r="T319" i="35"/>
  <c r="S319" i="35"/>
  <c r="R319" i="35"/>
  <c r="Q319" i="35"/>
  <c r="P319" i="35"/>
  <c r="O319" i="35"/>
  <c r="N319" i="35"/>
  <c r="M319" i="35"/>
  <c r="L319" i="35"/>
  <c r="K319" i="35"/>
  <c r="J319" i="35"/>
  <c r="I319" i="35"/>
  <c r="H319" i="35"/>
  <c r="G319" i="35"/>
  <c r="F319" i="35"/>
  <c r="E319" i="35"/>
  <c r="D319" i="35"/>
  <c r="C319" i="35"/>
  <c r="AV318" i="35"/>
  <c r="AU318" i="35"/>
  <c r="AT318" i="35"/>
  <c r="AS318" i="35"/>
  <c r="AR318" i="35"/>
  <c r="AQ318" i="35"/>
  <c r="AP318" i="35"/>
  <c r="AO318" i="35"/>
  <c r="AN318" i="35"/>
  <c r="AM318" i="35"/>
  <c r="AL318" i="35"/>
  <c r="AK318" i="35"/>
  <c r="AJ318" i="35"/>
  <c r="AI318" i="35"/>
  <c r="AH318" i="35"/>
  <c r="AG318" i="35"/>
  <c r="AF318" i="35"/>
  <c r="AE318" i="35"/>
  <c r="AD318" i="35"/>
  <c r="AC318" i="35"/>
  <c r="AB318" i="35"/>
  <c r="AA318" i="35"/>
  <c r="Z318" i="35"/>
  <c r="Y318" i="35"/>
  <c r="X318" i="35"/>
  <c r="W318" i="35"/>
  <c r="V318" i="35"/>
  <c r="U318" i="35"/>
  <c r="T318" i="35"/>
  <c r="S318" i="35"/>
  <c r="R318" i="35"/>
  <c r="Q318" i="35"/>
  <c r="P318" i="35"/>
  <c r="O318" i="35"/>
  <c r="N318" i="35"/>
  <c r="M318" i="35"/>
  <c r="L318" i="35"/>
  <c r="K318" i="35"/>
  <c r="J318" i="35"/>
  <c r="I318" i="35"/>
  <c r="H318" i="35"/>
  <c r="G318" i="35"/>
  <c r="F318" i="35"/>
  <c r="E318" i="35"/>
  <c r="D318" i="35"/>
  <c r="C318" i="35"/>
  <c r="AV317" i="35"/>
  <c r="AU317" i="35"/>
  <c r="AT317" i="35"/>
  <c r="AS317" i="35"/>
  <c r="AR317" i="35"/>
  <c r="AQ317" i="35"/>
  <c r="AP317" i="35"/>
  <c r="AO317" i="35"/>
  <c r="AN317" i="35"/>
  <c r="AM317" i="35"/>
  <c r="AL317" i="35"/>
  <c r="AK317" i="35"/>
  <c r="AJ317" i="35"/>
  <c r="AI317" i="35"/>
  <c r="AH317" i="35"/>
  <c r="AG317" i="35"/>
  <c r="AF317" i="35"/>
  <c r="AE317" i="35"/>
  <c r="AD317" i="35"/>
  <c r="AC317" i="35"/>
  <c r="AB317" i="35"/>
  <c r="AA317" i="35"/>
  <c r="Z317" i="35"/>
  <c r="Y317" i="35"/>
  <c r="X317" i="35"/>
  <c r="W317" i="35"/>
  <c r="V317" i="35"/>
  <c r="U317" i="35"/>
  <c r="T317" i="35"/>
  <c r="S317" i="35"/>
  <c r="R317" i="35"/>
  <c r="Q317" i="35"/>
  <c r="P317" i="35"/>
  <c r="O317" i="35"/>
  <c r="N317" i="35"/>
  <c r="M317" i="35"/>
  <c r="L317" i="35"/>
  <c r="K317" i="35"/>
  <c r="J317" i="35"/>
  <c r="I317" i="35"/>
  <c r="H317" i="35"/>
  <c r="G317" i="35"/>
  <c r="F317" i="35"/>
  <c r="E317" i="35"/>
  <c r="D317" i="35"/>
  <c r="C317" i="35"/>
  <c r="AV316" i="35"/>
  <c r="AU316" i="35"/>
  <c r="AT316" i="35"/>
  <c r="AS316" i="35"/>
  <c r="AR316" i="35"/>
  <c r="AQ316" i="35"/>
  <c r="AP316" i="35"/>
  <c r="AO316" i="35"/>
  <c r="AN316" i="35"/>
  <c r="AM316" i="35"/>
  <c r="AL316" i="35"/>
  <c r="AK316" i="35"/>
  <c r="AJ316" i="35"/>
  <c r="AI316" i="35"/>
  <c r="AH316" i="35"/>
  <c r="AG316" i="35"/>
  <c r="AF316" i="35"/>
  <c r="AE316" i="35"/>
  <c r="AD316" i="35"/>
  <c r="AC316" i="35"/>
  <c r="AB316" i="35"/>
  <c r="AA316" i="35"/>
  <c r="Z316" i="35"/>
  <c r="Y316" i="35"/>
  <c r="X316" i="35"/>
  <c r="W316" i="35"/>
  <c r="V316" i="35"/>
  <c r="U316" i="35"/>
  <c r="T316" i="35"/>
  <c r="S316" i="35"/>
  <c r="R316" i="35"/>
  <c r="Q316" i="35"/>
  <c r="P316" i="35"/>
  <c r="O316" i="35"/>
  <c r="N316" i="35"/>
  <c r="M316" i="35"/>
  <c r="L316" i="35"/>
  <c r="K316" i="35"/>
  <c r="J316" i="35"/>
  <c r="I316" i="35"/>
  <c r="H316" i="35"/>
  <c r="G316" i="35"/>
  <c r="F316" i="35"/>
  <c r="E316" i="35"/>
  <c r="D316" i="35"/>
  <c r="C316" i="35"/>
  <c r="AV315" i="35"/>
  <c r="AU315" i="35"/>
  <c r="AT315" i="35"/>
  <c r="AS315" i="35"/>
  <c r="AR315" i="35"/>
  <c r="AQ315" i="35"/>
  <c r="AP315" i="35"/>
  <c r="AO315" i="35"/>
  <c r="AN315" i="35"/>
  <c r="AM315" i="35"/>
  <c r="AL315" i="35"/>
  <c r="AK315" i="35"/>
  <c r="AJ315" i="35"/>
  <c r="AI315" i="35"/>
  <c r="AH315" i="35"/>
  <c r="AG315" i="35"/>
  <c r="AF315" i="35"/>
  <c r="AE315" i="35"/>
  <c r="AD315" i="35"/>
  <c r="AC315" i="35"/>
  <c r="AB315" i="35"/>
  <c r="AA315" i="35"/>
  <c r="Z315" i="35"/>
  <c r="Y315" i="35"/>
  <c r="X315" i="35"/>
  <c r="W315" i="35"/>
  <c r="V315" i="35"/>
  <c r="U315" i="35"/>
  <c r="T315" i="35"/>
  <c r="S315" i="35"/>
  <c r="R315" i="35"/>
  <c r="Q315" i="35"/>
  <c r="P315" i="35"/>
  <c r="O315" i="35"/>
  <c r="N315" i="35"/>
  <c r="M315" i="35"/>
  <c r="L315" i="35"/>
  <c r="K315" i="35"/>
  <c r="J315" i="35"/>
  <c r="I315" i="35"/>
  <c r="H315" i="35"/>
  <c r="G315" i="35"/>
  <c r="F315" i="35"/>
  <c r="E315" i="35"/>
  <c r="D315" i="35"/>
  <c r="C315" i="35"/>
  <c r="AV314" i="35"/>
  <c r="AU314" i="35"/>
  <c r="AT314" i="35"/>
  <c r="AS314" i="35"/>
  <c r="AR314" i="35"/>
  <c r="AQ314" i="35"/>
  <c r="AP314" i="35"/>
  <c r="AO314" i="35"/>
  <c r="AN314" i="35"/>
  <c r="AM314" i="35"/>
  <c r="AL314" i="35"/>
  <c r="AK314" i="35"/>
  <c r="AJ314" i="35"/>
  <c r="AI314" i="35"/>
  <c r="AH314" i="35"/>
  <c r="AG314" i="35"/>
  <c r="AF314" i="35"/>
  <c r="AE314" i="35"/>
  <c r="AD314" i="35"/>
  <c r="AC314" i="35"/>
  <c r="AB314" i="35"/>
  <c r="AA314" i="35"/>
  <c r="Z314" i="35"/>
  <c r="Y314" i="35"/>
  <c r="X314" i="35"/>
  <c r="W314" i="35"/>
  <c r="V314" i="35"/>
  <c r="U314" i="35"/>
  <c r="T314" i="35"/>
  <c r="S314" i="35"/>
  <c r="R314" i="35"/>
  <c r="Q314" i="35"/>
  <c r="P314" i="35"/>
  <c r="O314" i="35"/>
  <c r="N314" i="35"/>
  <c r="M314" i="35"/>
  <c r="L314" i="35"/>
  <c r="K314" i="35"/>
  <c r="J314" i="35"/>
  <c r="I314" i="35"/>
  <c r="H314" i="35"/>
  <c r="G314" i="35"/>
  <c r="F314" i="35"/>
  <c r="E314" i="35"/>
  <c r="D314" i="35"/>
  <c r="C314" i="35"/>
  <c r="AV313" i="35"/>
  <c r="AU313" i="35"/>
  <c r="AT313" i="35"/>
  <c r="AS313" i="35"/>
  <c r="AR313" i="35"/>
  <c r="AQ313" i="35"/>
  <c r="AP313" i="35"/>
  <c r="AO313" i="35"/>
  <c r="AN313" i="35"/>
  <c r="AM313" i="35"/>
  <c r="AL313" i="35"/>
  <c r="AK313" i="35"/>
  <c r="AJ313" i="35"/>
  <c r="AI313" i="35"/>
  <c r="AH313" i="35"/>
  <c r="AG313" i="35"/>
  <c r="AF313" i="35"/>
  <c r="AE313" i="35"/>
  <c r="AD313" i="35"/>
  <c r="AC313" i="35"/>
  <c r="AB313" i="35"/>
  <c r="AA313" i="35"/>
  <c r="Z313" i="35"/>
  <c r="Y313" i="35"/>
  <c r="X313" i="35"/>
  <c r="W313" i="35"/>
  <c r="V313" i="35"/>
  <c r="U313" i="35"/>
  <c r="T313" i="35"/>
  <c r="S313" i="35"/>
  <c r="R313" i="35"/>
  <c r="Q313" i="35"/>
  <c r="P313" i="35"/>
  <c r="O313" i="35"/>
  <c r="N313" i="35"/>
  <c r="M313" i="35"/>
  <c r="L313" i="35"/>
  <c r="K313" i="35"/>
  <c r="J313" i="35"/>
  <c r="I313" i="35"/>
  <c r="H313" i="35"/>
  <c r="G313" i="35"/>
  <c r="F313" i="35"/>
  <c r="E313" i="35"/>
  <c r="D313" i="35"/>
  <c r="C313" i="35"/>
  <c r="AV312" i="35"/>
  <c r="AU312" i="35"/>
  <c r="AT312" i="35"/>
  <c r="AS312" i="35"/>
  <c r="AR312" i="35"/>
  <c r="AQ312" i="35"/>
  <c r="AP312" i="35"/>
  <c r="AO312" i="35"/>
  <c r="AN312" i="35"/>
  <c r="AM312" i="35"/>
  <c r="AL312" i="35"/>
  <c r="AK312" i="35"/>
  <c r="AJ312" i="35"/>
  <c r="AI312" i="35"/>
  <c r="AH312" i="35"/>
  <c r="AG312" i="35"/>
  <c r="AF312" i="35"/>
  <c r="AE312" i="35"/>
  <c r="AD312" i="35"/>
  <c r="AC312" i="35"/>
  <c r="AB312" i="35"/>
  <c r="AA312" i="35"/>
  <c r="Z312" i="35"/>
  <c r="Y312" i="35"/>
  <c r="X312" i="35"/>
  <c r="W312" i="35"/>
  <c r="V312" i="35"/>
  <c r="U312" i="35"/>
  <c r="T312" i="35"/>
  <c r="S312" i="35"/>
  <c r="R312" i="35"/>
  <c r="Q312" i="35"/>
  <c r="P312" i="35"/>
  <c r="O312" i="35"/>
  <c r="N312" i="35"/>
  <c r="M312" i="35"/>
  <c r="L312" i="35"/>
  <c r="K312" i="35"/>
  <c r="J312" i="35"/>
  <c r="I312" i="35"/>
  <c r="H312" i="35"/>
  <c r="G312" i="35"/>
  <c r="F312" i="35"/>
  <c r="E312" i="35"/>
  <c r="D312" i="35"/>
  <c r="C312" i="35"/>
  <c r="AV311" i="35"/>
  <c r="AU311" i="35"/>
  <c r="AT311" i="35"/>
  <c r="AS311" i="35"/>
  <c r="AR311" i="35"/>
  <c r="AQ311" i="35"/>
  <c r="AP311" i="35"/>
  <c r="AO311" i="35"/>
  <c r="AN311" i="35"/>
  <c r="AM311" i="35"/>
  <c r="AL311" i="35"/>
  <c r="AK311" i="35"/>
  <c r="AJ311" i="35"/>
  <c r="AI311" i="35"/>
  <c r="AH311" i="35"/>
  <c r="AG311" i="35"/>
  <c r="AF311" i="35"/>
  <c r="AE311" i="35"/>
  <c r="AD311" i="35"/>
  <c r="AC311" i="35"/>
  <c r="AB311" i="35"/>
  <c r="AA311" i="35"/>
  <c r="Z311" i="35"/>
  <c r="Y311" i="35"/>
  <c r="X311" i="35"/>
  <c r="W311" i="35"/>
  <c r="V311" i="35"/>
  <c r="U311" i="35"/>
  <c r="T311" i="35"/>
  <c r="S311" i="35"/>
  <c r="R311" i="35"/>
  <c r="Q311" i="35"/>
  <c r="P311" i="35"/>
  <c r="O311" i="35"/>
  <c r="N311" i="35"/>
  <c r="M311" i="35"/>
  <c r="L311" i="35"/>
  <c r="K311" i="35"/>
  <c r="J311" i="35"/>
  <c r="I311" i="35"/>
  <c r="H311" i="35"/>
  <c r="G311" i="35"/>
  <c r="F311" i="35"/>
  <c r="E311" i="35"/>
  <c r="D311" i="35"/>
  <c r="C311" i="35"/>
  <c r="AV310" i="35"/>
  <c r="AU310" i="35"/>
  <c r="AT310" i="35"/>
  <c r="AS310" i="35"/>
  <c r="AR310" i="35"/>
  <c r="AQ310" i="35"/>
  <c r="AP310" i="35"/>
  <c r="AO310" i="35"/>
  <c r="AN310" i="35"/>
  <c r="AM310" i="35"/>
  <c r="AL310" i="35"/>
  <c r="AK310" i="35"/>
  <c r="AJ310" i="35"/>
  <c r="AI310" i="35"/>
  <c r="AH310" i="35"/>
  <c r="AG310" i="35"/>
  <c r="AF310" i="35"/>
  <c r="AE310" i="35"/>
  <c r="AD310" i="35"/>
  <c r="AC310" i="35"/>
  <c r="AB310" i="35"/>
  <c r="AA310" i="35"/>
  <c r="Z310" i="35"/>
  <c r="Y310" i="35"/>
  <c r="X310" i="35"/>
  <c r="W310" i="35"/>
  <c r="V310" i="35"/>
  <c r="U310" i="35"/>
  <c r="T310" i="35"/>
  <c r="S310" i="35"/>
  <c r="R310" i="35"/>
  <c r="Q310" i="35"/>
  <c r="P310" i="35"/>
  <c r="O310" i="35"/>
  <c r="N310" i="35"/>
  <c r="M310" i="35"/>
  <c r="L310" i="35"/>
  <c r="K310" i="35"/>
  <c r="J310" i="35"/>
  <c r="I310" i="35"/>
  <c r="H310" i="35"/>
  <c r="G310" i="35"/>
  <c r="F310" i="35"/>
  <c r="E310" i="35"/>
  <c r="D310" i="35"/>
  <c r="C310" i="35"/>
  <c r="AV309" i="35"/>
  <c r="AU309" i="35"/>
  <c r="AT309" i="35"/>
  <c r="AS309" i="35"/>
  <c r="AR309" i="35"/>
  <c r="AQ309" i="35"/>
  <c r="AP309" i="35"/>
  <c r="AO309" i="35"/>
  <c r="AN309" i="35"/>
  <c r="AM309" i="35"/>
  <c r="AL309" i="35"/>
  <c r="AK309" i="35"/>
  <c r="AJ309" i="35"/>
  <c r="AI309" i="35"/>
  <c r="AH309" i="35"/>
  <c r="AG309" i="35"/>
  <c r="AF309" i="35"/>
  <c r="AE309" i="35"/>
  <c r="AD309" i="35"/>
  <c r="AC309" i="35"/>
  <c r="AB309" i="35"/>
  <c r="AA309" i="35"/>
  <c r="Z309" i="35"/>
  <c r="Y309" i="35"/>
  <c r="X309" i="35"/>
  <c r="W309" i="35"/>
  <c r="V309" i="35"/>
  <c r="U309" i="35"/>
  <c r="T309" i="35"/>
  <c r="S309" i="35"/>
  <c r="R309" i="35"/>
  <c r="Q309" i="35"/>
  <c r="P309" i="35"/>
  <c r="O309" i="35"/>
  <c r="N309" i="35"/>
  <c r="M309" i="35"/>
  <c r="L309" i="35"/>
  <c r="K309" i="35"/>
  <c r="J309" i="35"/>
  <c r="I309" i="35"/>
  <c r="H309" i="35"/>
  <c r="G309" i="35"/>
  <c r="F309" i="35"/>
  <c r="E309" i="35"/>
  <c r="D309" i="35"/>
  <c r="C309" i="35"/>
  <c r="AV308" i="35"/>
  <c r="AU308" i="35"/>
  <c r="AT308" i="35"/>
  <c r="AS308" i="35"/>
  <c r="AR308" i="35"/>
  <c r="AQ308" i="35"/>
  <c r="AP308" i="35"/>
  <c r="AO308" i="35"/>
  <c r="AN308" i="35"/>
  <c r="AM308" i="35"/>
  <c r="AL308" i="35"/>
  <c r="AK308" i="35"/>
  <c r="AJ308" i="35"/>
  <c r="AI308" i="35"/>
  <c r="AH308" i="35"/>
  <c r="AG308" i="35"/>
  <c r="AF308" i="35"/>
  <c r="AE308" i="35"/>
  <c r="AD308" i="35"/>
  <c r="AC308" i="35"/>
  <c r="AB308" i="35"/>
  <c r="AA308" i="35"/>
  <c r="Z308" i="35"/>
  <c r="Y308" i="35"/>
  <c r="X308" i="35"/>
  <c r="W308" i="35"/>
  <c r="V308" i="35"/>
  <c r="U308" i="35"/>
  <c r="T308" i="35"/>
  <c r="S308" i="35"/>
  <c r="R308" i="35"/>
  <c r="Q308" i="35"/>
  <c r="P308" i="35"/>
  <c r="O308" i="35"/>
  <c r="N308" i="35"/>
  <c r="M308" i="35"/>
  <c r="L308" i="35"/>
  <c r="K308" i="35"/>
  <c r="J308" i="35"/>
  <c r="I308" i="35"/>
  <c r="H308" i="35"/>
  <c r="G308" i="35"/>
  <c r="F308" i="35"/>
  <c r="E308" i="35"/>
  <c r="D308" i="35"/>
  <c r="C308" i="35"/>
  <c r="AV307" i="35"/>
  <c r="AU307" i="35"/>
  <c r="AT307" i="35"/>
  <c r="AS307" i="35"/>
  <c r="AR307" i="35"/>
  <c r="AQ307" i="35"/>
  <c r="AP307" i="35"/>
  <c r="AO307" i="35"/>
  <c r="AN307" i="35"/>
  <c r="AM307" i="35"/>
  <c r="AL307" i="35"/>
  <c r="AK307" i="35"/>
  <c r="AJ307" i="35"/>
  <c r="AI307" i="35"/>
  <c r="AH307" i="35"/>
  <c r="AG307" i="35"/>
  <c r="AF307" i="35"/>
  <c r="AE307" i="35"/>
  <c r="AD307" i="35"/>
  <c r="AC307" i="35"/>
  <c r="AB307" i="35"/>
  <c r="AA307" i="35"/>
  <c r="Z307" i="35"/>
  <c r="Y307" i="35"/>
  <c r="X307" i="35"/>
  <c r="W307" i="35"/>
  <c r="V307" i="35"/>
  <c r="U307" i="35"/>
  <c r="T307" i="35"/>
  <c r="S307" i="35"/>
  <c r="R307" i="35"/>
  <c r="Q307" i="35"/>
  <c r="P307" i="35"/>
  <c r="O307" i="35"/>
  <c r="N307" i="35"/>
  <c r="M307" i="35"/>
  <c r="L307" i="35"/>
  <c r="K307" i="35"/>
  <c r="J307" i="35"/>
  <c r="I307" i="35"/>
  <c r="H307" i="35"/>
  <c r="G307" i="35"/>
  <c r="F307" i="35"/>
  <c r="E307" i="35"/>
  <c r="D307" i="35"/>
  <c r="C307" i="35"/>
  <c r="AV306" i="35"/>
  <c r="AU306" i="35"/>
  <c r="AT306" i="35"/>
  <c r="AS306" i="35"/>
  <c r="AR306" i="35"/>
  <c r="AQ306" i="35"/>
  <c r="AP306" i="35"/>
  <c r="AO306" i="35"/>
  <c r="AN306" i="35"/>
  <c r="AM306" i="35"/>
  <c r="AL306" i="35"/>
  <c r="AK306" i="35"/>
  <c r="AJ306" i="35"/>
  <c r="AI306" i="35"/>
  <c r="AH306" i="35"/>
  <c r="AG306" i="35"/>
  <c r="AF306" i="35"/>
  <c r="AE306" i="35"/>
  <c r="AD306" i="35"/>
  <c r="AC306" i="35"/>
  <c r="AB306" i="35"/>
  <c r="AA306" i="35"/>
  <c r="Z306" i="35"/>
  <c r="Y306" i="35"/>
  <c r="X306" i="35"/>
  <c r="W306" i="35"/>
  <c r="V306" i="35"/>
  <c r="U306" i="35"/>
  <c r="T306" i="35"/>
  <c r="S306" i="35"/>
  <c r="R306" i="35"/>
  <c r="Q306" i="35"/>
  <c r="P306" i="35"/>
  <c r="O306" i="35"/>
  <c r="N306" i="35"/>
  <c r="M306" i="35"/>
  <c r="L306" i="35"/>
  <c r="K306" i="35"/>
  <c r="J306" i="35"/>
  <c r="I306" i="35"/>
  <c r="H306" i="35"/>
  <c r="G306" i="35"/>
  <c r="F306" i="35"/>
  <c r="E306" i="35"/>
  <c r="D306" i="35"/>
  <c r="C306" i="35"/>
  <c r="AV305" i="35"/>
  <c r="AU305" i="35"/>
  <c r="AT305" i="35"/>
  <c r="AS305" i="35"/>
  <c r="AR305" i="35"/>
  <c r="AQ305" i="35"/>
  <c r="AP305" i="35"/>
  <c r="AO305" i="35"/>
  <c r="AN305" i="35"/>
  <c r="AM305" i="35"/>
  <c r="AL305" i="35"/>
  <c r="AK305" i="35"/>
  <c r="AJ305" i="35"/>
  <c r="AI305" i="35"/>
  <c r="AH305" i="35"/>
  <c r="AG305" i="35"/>
  <c r="AF305" i="35"/>
  <c r="AE305" i="35"/>
  <c r="AD305" i="35"/>
  <c r="AC305" i="35"/>
  <c r="AB305" i="35"/>
  <c r="AA305" i="35"/>
  <c r="Z305" i="35"/>
  <c r="Y305" i="35"/>
  <c r="X305" i="35"/>
  <c r="W305" i="35"/>
  <c r="V305" i="35"/>
  <c r="U305" i="35"/>
  <c r="T305" i="35"/>
  <c r="S305" i="35"/>
  <c r="R305" i="35"/>
  <c r="Q305" i="35"/>
  <c r="P305" i="35"/>
  <c r="O305" i="35"/>
  <c r="N305" i="35"/>
  <c r="M305" i="35"/>
  <c r="L305" i="35"/>
  <c r="K305" i="35"/>
  <c r="J305" i="35"/>
  <c r="I305" i="35"/>
  <c r="H305" i="35"/>
  <c r="G305" i="35"/>
  <c r="F305" i="35"/>
  <c r="E305" i="35"/>
  <c r="D305" i="35"/>
  <c r="C305" i="35"/>
  <c r="AV304" i="35"/>
  <c r="AU304" i="35"/>
  <c r="AT304" i="35"/>
  <c r="AS304" i="35"/>
  <c r="AR304" i="35"/>
  <c r="AQ304" i="35"/>
  <c r="AP304" i="35"/>
  <c r="AO304" i="35"/>
  <c r="AN304" i="35"/>
  <c r="AM304" i="35"/>
  <c r="AL304" i="35"/>
  <c r="AK304" i="35"/>
  <c r="AJ304" i="35"/>
  <c r="AI304" i="35"/>
  <c r="AH304" i="35"/>
  <c r="AG304" i="35"/>
  <c r="AF304" i="35"/>
  <c r="AE304" i="35"/>
  <c r="AD304" i="35"/>
  <c r="AC304" i="35"/>
  <c r="AB304" i="35"/>
  <c r="AA304" i="35"/>
  <c r="Z304" i="35"/>
  <c r="Y304" i="35"/>
  <c r="X304" i="35"/>
  <c r="W304" i="35"/>
  <c r="V304" i="35"/>
  <c r="U304" i="35"/>
  <c r="T304" i="35"/>
  <c r="S304" i="35"/>
  <c r="R304" i="35"/>
  <c r="Q304" i="35"/>
  <c r="P304" i="35"/>
  <c r="O304" i="35"/>
  <c r="N304" i="35"/>
  <c r="M304" i="35"/>
  <c r="L304" i="35"/>
  <c r="K304" i="35"/>
  <c r="J304" i="35"/>
  <c r="I304" i="35"/>
  <c r="H304" i="35"/>
  <c r="G304" i="35"/>
  <c r="F304" i="35"/>
  <c r="E304" i="35"/>
  <c r="D304" i="35"/>
  <c r="C304" i="35"/>
  <c r="AV303" i="35"/>
  <c r="AU303" i="35"/>
  <c r="AT303" i="35"/>
  <c r="AS303" i="35"/>
  <c r="AR303" i="35"/>
  <c r="AQ303" i="35"/>
  <c r="AP303" i="35"/>
  <c r="AO303" i="35"/>
  <c r="AN303" i="35"/>
  <c r="AM303" i="35"/>
  <c r="AL303" i="35"/>
  <c r="AK303" i="35"/>
  <c r="AJ303" i="35"/>
  <c r="AI303" i="35"/>
  <c r="AH303" i="35"/>
  <c r="AG303" i="35"/>
  <c r="AF303" i="35"/>
  <c r="AE303" i="35"/>
  <c r="AD303" i="35"/>
  <c r="AC303" i="35"/>
  <c r="AB303" i="35"/>
  <c r="AA303" i="35"/>
  <c r="Z303" i="35"/>
  <c r="Y303" i="35"/>
  <c r="X303" i="35"/>
  <c r="W303" i="35"/>
  <c r="V303" i="35"/>
  <c r="U303" i="35"/>
  <c r="T303" i="35"/>
  <c r="S303" i="35"/>
  <c r="R303" i="35"/>
  <c r="Q303" i="35"/>
  <c r="P303" i="35"/>
  <c r="O303" i="35"/>
  <c r="N303" i="35"/>
  <c r="M303" i="35"/>
  <c r="L303" i="35"/>
  <c r="K303" i="35"/>
  <c r="J303" i="35"/>
  <c r="I303" i="35"/>
  <c r="H303" i="35"/>
  <c r="G303" i="35"/>
  <c r="F303" i="35"/>
  <c r="E303" i="35"/>
  <c r="D303" i="35"/>
  <c r="C303" i="35"/>
  <c r="AV302" i="35"/>
  <c r="AU302" i="35"/>
  <c r="AT302" i="35"/>
  <c r="AS302" i="35"/>
  <c r="AR302" i="35"/>
  <c r="AQ302" i="35"/>
  <c r="AP302" i="35"/>
  <c r="AO302" i="35"/>
  <c r="AN302" i="35"/>
  <c r="AM302" i="35"/>
  <c r="AL302" i="35"/>
  <c r="AK302" i="35"/>
  <c r="AJ302" i="35"/>
  <c r="AI302" i="35"/>
  <c r="AH302" i="35"/>
  <c r="AG302" i="35"/>
  <c r="AF302" i="35"/>
  <c r="AE302" i="35"/>
  <c r="AD302" i="35"/>
  <c r="AC302" i="35"/>
  <c r="AB302" i="35"/>
  <c r="AA302" i="35"/>
  <c r="Z302" i="35"/>
  <c r="Y302" i="35"/>
  <c r="X302" i="35"/>
  <c r="W302" i="35"/>
  <c r="V302" i="35"/>
  <c r="U302" i="35"/>
  <c r="T302" i="35"/>
  <c r="S302" i="35"/>
  <c r="R302" i="35"/>
  <c r="Q302" i="35"/>
  <c r="P302" i="35"/>
  <c r="O302" i="35"/>
  <c r="N302" i="35"/>
  <c r="M302" i="35"/>
  <c r="L302" i="35"/>
  <c r="K302" i="35"/>
  <c r="J302" i="35"/>
  <c r="I302" i="35"/>
  <c r="H302" i="35"/>
  <c r="G302" i="35"/>
  <c r="F302" i="35"/>
  <c r="E302" i="35"/>
  <c r="D302" i="35"/>
  <c r="C302" i="35"/>
  <c r="AV301" i="35"/>
  <c r="AU301" i="35"/>
  <c r="AT301" i="35"/>
  <c r="AS301" i="35"/>
  <c r="AR301" i="35"/>
  <c r="AQ301" i="35"/>
  <c r="AP301" i="35"/>
  <c r="AO301" i="35"/>
  <c r="AN301" i="35"/>
  <c r="AM301" i="35"/>
  <c r="AL301" i="35"/>
  <c r="AK301" i="35"/>
  <c r="AJ301" i="35"/>
  <c r="AI301" i="35"/>
  <c r="AH301" i="35"/>
  <c r="AG301" i="35"/>
  <c r="AF301" i="35"/>
  <c r="AE301" i="35"/>
  <c r="AD301" i="35"/>
  <c r="AC301" i="35"/>
  <c r="AB301" i="35"/>
  <c r="AA301" i="35"/>
  <c r="Z301" i="35"/>
  <c r="Y301" i="35"/>
  <c r="X301" i="35"/>
  <c r="W301" i="35"/>
  <c r="V301" i="35"/>
  <c r="U301" i="35"/>
  <c r="T301" i="35"/>
  <c r="S301" i="35"/>
  <c r="R301" i="35"/>
  <c r="Q301" i="35"/>
  <c r="P301" i="35"/>
  <c r="O301" i="35"/>
  <c r="N301" i="35"/>
  <c r="M301" i="35"/>
  <c r="L301" i="35"/>
  <c r="K301" i="35"/>
  <c r="J301" i="35"/>
  <c r="I301" i="35"/>
  <c r="H301" i="35"/>
  <c r="G301" i="35"/>
  <c r="F301" i="35"/>
  <c r="E301" i="35"/>
  <c r="D301" i="35"/>
  <c r="C301" i="35"/>
  <c r="AV168" i="35"/>
  <c r="AU168" i="35"/>
  <c r="AT168" i="35"/>
  <c r="AS168" i="35"/>
  <c r="AR168" i="35"/>
  <c r="AQ168" i="35"/>
  <c r="AP168" i="35"/>
  <c r="AO168" i="35"/>
  <c r="AN168" i="35"/>
  <c r="AM168" i="35"/>
  <c r="AL168" i="35"/>
  <c r="AK168" i="35"/>
  <c r="AJ168" i="35"/>
  <c r="AI168" i="35"/>
  <c r="AH168" i="35"/>
  <c r="AG168" i="35"/>
  <c r="AF168" i="35"/>
  <c r="AE168" i="35"/>
  <c r="AD168" i="35"/>
  <c r="AC168" i="35"/>
  <c r="AB168" i="35"/>
  <c r="AA168" i="35"/>
  <c r="Z168" i="35"/>
  <c r="Y168" i="35"/>
  <c r="X168" i="35"/>
  <c r="W168" i="35"/>
  <c r="V168" i="35"/>
  <c r="U168" i="35"/>
  <c r="T168" i="35"/>
  <c r="S168" i="35"/>
  <c r="R168" i="35"/>
  <c r="Q168" i="35"/>
  <c r="P168" i="35"/>
  <c r="O168" i="35"/>
  <c r="N168" i="35"/>
  <c r="M168" i="35"/>
  <c r="L168" i="35"/>
  <c r="K168" i="35"/>
  <c r="J168" i="35"/>
  <c r="I168" i="35"/>
  <c r="H168" i="35"/>
  <c r="G168" i="35"/>
  <c r="F168" i="35"/>
  <c r="E168" i="35"/>
  <c r="D168" i="35"/>
  <c r="C168" i="35"/>
  <c r="AV167" i="35"/>
  <c r="AU167" i="35"/>
  <c r="AT167" i="35"/>
  <c r="AS167" i="35"/>
  <c r="AR167" i="35"/>
  <c r="AQ167" i="35"/>
  <c r="AP167" i="35"/>
  <c r="AO167" i="35"/>
  <c r="AN167" i="35"/>
  <c r="AM167" i="35"/>
  <c r="AL167" i="35"/>
  <c r="AK167" i="35"/>
  <c r="AJ167" i="35"/>
  <c r="AI167" i="35"/>
  <c r="AH167" i="35"/>
  <c r="AG167" i="35"/>
  <c r="AF167" i="35"/>
  <c r="AE167" i="35"/>
  <c r="AD167" i="35"/>
  <c r="AC167" i="35"/>
  <c r="AB167" i="35"/>
  <c r="AA167" i="35"/>
  <c r="Z167" i="35"/>
  <c r="Y167" i="35"/>
  <c r="X167" i="35"/>
  <c r="W167" i="35"/>
  <c r="V167" i="35"/>
  <c r="U167" i="35"/>
  <c r="T167" i="35"/>
  <c r="S167" i="35"/>
  <c r="R167" i="35"/>
  <c r="Q167" i="35"/>
  <c r="P167" i="35"/>
  <c r="O167" i="35"/>
  <c r="N167" i="35"/>
  <c r="M167" i="35"/>
  <c r="L167" i="35"/>
  <c r="K167" i="35"/>
  <c r="J167" i="35"/>
  <c r="I167" i="35"/>
  <c r="H167" i="35"/>
  <c r="G167" i="35"/>
  <c r="F167" i="35"/>
  <c r="E167" i="35"/>
  <c r="D167" i="35"/>
  <c r="C167" i="35"/>
  <c r="AV166" i="35"/>
  <c r="AU166" i="35"/>
  <c r="AT166" i="35"/>
  <c r="AS166" i="35"/>
  <c r="AR166" i="35"/>
  <c r="AQ166" i="35"/>
  <c r="AP166" i="35"/>
  <c r="AO166" i="35"/>
  <c r="AN166" i="35"/>
  <c r="AM166" i="35"/>
  <c r="AL166" i="35"/>
  <c r="AK166" i="35"/>
  <c r="AJ166" i="35"/>
  <c r="AI166" i="35"/>
  <c r="AH166" i="35"/>
  <c r="AG166" i="35"/>
  <c r="AF166" i="35"/>
  <c r="AE166" i="35"/>
  <c r="AD166" i="35"/>
  <c r="AC166" i="35"/>
  <c r="AB166" i="35"/>
  <c r="AA166" i="35"/>
  <c r="Z166" i="35"/>
  <c r="Y166" i="35"/>
  <c r="X166" i="35"/>
  <c r="W166" i="35"/>
  <c r="V166" i="35"/>
  <c r="U166" i="35"/>
  <c r="T166" i="35"/>
  <c r="S166" i="35"/>
  <c r="R166" i="35"/>
  <c r="Q166" i="35"/>
  <c r="P166" i="35"/>
  <c r="O166" i="35"/>
  <c r="N166" i="35"/>
  <c r="M166" i="35"/>
  <c r="L166" i="35"/>
  <c r="K166" i="35"/>
  <c r="J166" i="35"/>
  <c r="I166" i="35"/>
  <c r="H166" i="35"/>
  <c r="G166" i="35"/>
  <c r="F166" i="35"/>
  <c r="E166" i="35"/>
  <c r="D166" i="35"/>
  <c r="C166" i="35"/>
  <c r="AV165" i="35"/>
  <c r="AU165" i="35"/>
  <c r="AT165" i="35"/>
  <c r="AS165" i="35"/>
  <c r="AR165" i="35"/>
  <c r="AQ165" i="35"/>
  <c r="AP165" i="35"/>
  <c r="AO165" i="35"/>
  <c r="AN165" i="35"/>
  <c r="AM165" i="35"/>
  <c r="AL165" i="35"/>
  <c r="AK165" i="35"/>
  <c r="AJ165" i="35"/>
  <c r="AI165" i="35"/>
  <c r="AH165" i="35"/>
  <c r="AG165" i="35"/>
  <c r="AF165" i="35"/>
  <c r="AE165" i="35"/>
  <c r="AD165" i="35"/>
  <c r="AC165" i="35"/>
  <c r="AB165" i="35"/>
  <c r="AA165" i="35"/>
  <c r="Z165" i="35"/>
  <c r="Y165" i="35"/>
  <c r="X165" i="35"/>
  <c r="W165" i="35"/>
  <c r="V165" i="35"/>
  <c r="U165" i="35"/>
  <c r="T165" i="35"/>
  <c r="S165" i="35"/>
  <c r="R165" i="35"/>
  <c r="Q165" i="35"/>
  <c r="P165" i="35"/>
  <c r="O165" i="35"/>
  <c r="N165" i="35"/>
  <c r="M165" i="35"/>
  <c r="L165" i="35"/>
  <c r="K165" i="35"/>
  <c r="J165" i="35"/>
  <c r="I165" i="35"/>
  <c r="H165" i="35"/>
  <c r="G165" i="35"/>
  <c r="F165" i="35"/>
  <c r="E165" i="35"/>
  <c r="D165" i="35"/>
  <c r="C165" i="35"/>
  <c r="AV164" i="35"/>
  <c r="AU164" i="35"/>
  <c r="AT164" i="35"/>
  <c r="AS164" i="35"/>
  <c r="AR164" i="35"/>
  <c r="AQ164" i="35"/>
  <c r="AP164" i="35"/>
  <c r="AO164" i="35"/>
  <c r="AN164" i="35"/>
  <c r="AM164" i="35"/>
  <c r="AL164" i="35"/>
  <c r="AK164" i="35"/>
  <c r="AJ164" i="35"/>
  <c r="AI164" i="35"/>
  <c r="AH164" i="35"/>
  <c r="AG164" i="35"/>
  <c r="AF164" i="35"/>
  <c r="AE164" i="35"/>
  <c r="AD164" i="35"/>
  <c r="AC164" i="35"/>
  <c r="AB164" i="35"/>
  <c r="AA164" i="35"/>
  <c r="Z164" i="35"/>
  <c r="Y164" i="35"/>
  <c r="X164" i="35"/>
  <c r="W164" i="35"/>
  <c r="V164" i="35"/>
  <c r="U164" i="35"/>
  <c r="T164" i="35"/>
  <c r="S164" i="35"/>
  <c r="R164" i="35"/>
  <c r="Q164" i="35"/>
  <c r="P164" i="35"/>
  <c r="O164" i="35"/>
  <c r="N164" i="35"/>
  <c r="M164" i="35"/>
  <c r="L164" i="35"/>
  <c r="K164" i="35"/>
  <c r="J164" i="35"/>
  <c r="I164" i="35"/>
  <c r="H164" i="35"/>
  <c r="G164" i="35"/>
  <c r="F164" i="35"/>
  <c r="E164" i="35"/>
  <c r="D164" i="35"/>
  <c r="C164" i="35"/>
  <c r="AV163" i="35"/>
  <c r="AU163" i="35"/>
  <c r="AT163" i="35"/>
  <c r="AS163" i="35"/>
  <c r="AR163" i="35"/>
  <c r="AQ163" i="35"/>
  <c r="AP163" i="35"/>
  <c r="AO163" i="35"/>
  <c r="AN163" i="35"/>
  <c r="AM163" i="35"/>
  <c r="AL163" i="35"/>
  <c r="AK163" i="35"/>
  <c r="AJ163" i="35"/>
  <c r="AI163" i="35"/>
  <c r="AH163" i="35"/>
  <c r="AG163" i="35"/>
  <c r="AF163" i="35"/>
  <c r="AE163" i="35"/>
  <c r="AD163" i="35"/>
  <c r="AC163" i="35"/>
  <c r="AB163" i="35"/>
  <c r="AA163" i="35"/>
  <c r="Z163" i="35"/>
  <c r="Y163" i="35"/>
  <c r="X163" i="35"/>
  <c r="W163" i="35"/>
  <c r="V163" i="35"/>
  <c r="U163" i="35"/>
  <c r="T163" i="35"/>
  <c r="S163" i="35"/>
  <c r="R163" i="35"/>
  <c r="Q163" i="35"/>
  <c r="P163" i="35"/>
  <c r="O163" i="35"/>
  <c r="N163" i="35"/>
  <c r="M163" i="35"/>
  <c r="L163" i="35"/>
  <c r="K163" i="35"/>
  <c r="J163" i="35"/>
  <c r="I163" i="35"/>
  <c r="H163" i="35"/>
  <c r="G163" i="35"/>
  <c r="F163" i="35"/>
  <c r="E163" i="35"/>
  <c r="D163" i="35"/>
  <c r="C163" i="35"/>
  <c r="AV162" i="35"/>
  <c r="AU162" i="35"/>
  <c r="AT162" i="35"/>
  <c r="AS162" i="35"/>
  <c r="AR162" i="35"/>
  <c r="AQ162" i="35"/>
  <c r="AP162" i="35"/>
  <c r="AO162" i="35"/>
  <c r="AN162" i="35"/>
  <c r="AM162" i="35"/>
  <c r="AL162" i="35"/>
  <c r="AK162" i="35"/>
  <c r="AJ162" i="35"/>
  <c r="AI162" i="35"/>
  <c r="AH162" i="35"/>
  <c r="AG162" i="35"/>
  <c r="AF162" i="35"/>
  <c r="AE162" i="35"/>
  <c r="AD162" i="35"/>
  <c r="AC162" i="35"/>
  <c r="AB162" i="35"/>
  <c r="AA162" i="35"/>
  <c r="Z162" i="35"/>
  <c r="Y162" i="35"/>
  <c r="X162" i="35"/>
  <c r="W162" i="35"/>
  <c r="V162" i="35"/>
  <c r="U162" i="35"/>
  <c r="T162" i="35"/>
  <c r="S162" i="35"/>
  <c r="R162" i="35"/>
  <c r="Q162" i="35"/>
  <c r="P162" i="35"/>
  <c r="O162" i="35"/>
  <c r="N162" i="35"/>
  <c r="M162" i="35"/>
  <c r="L162" i="35"/>
  <c r="K162" i="35"/>
  <c r="J162" i="35"/>
  <c r="I162" i="35"/>
  <c r="H162" i="35"/>
  <c r="G162" i="35"/>
  <c r="F162" i="35"/>
  <c r="E162" i="35"/>
  <c r="D162" i="35"/>
  <c r="C162" i="35"/>
  <c r="AV161" i="35"/>
  <c r="AU161" i="35"/>
  <c r="AT161" i="35"/>
  <c r="AS161" i="35"/>
  <c r="AR161" i="35"/>
  <c r="AQ161" i="35"/>
  <c r="AP161" i="35"/>
  <c r="AO161" i="35"/>
  <c r="AN161" i="35"/>
  <c r="AM161" i="35"/>
  <c r="AL161" i="35"/>
  <c r="AK161" i="35"/>
  <c r="AJ161" i="35"/>
  <c r="AI161" i="35"/>
  <c r="AH161" i="35"/>
  <c r="AG161" i="35"/>
  <c r="AF161" i="35"/>
  <c r="AE161" i="35"/>
  <c r="AD161" i="35"/>
  <c r="AC161" i="35"/>
  <c r="AB161" i="35"/>
  <c r="AA161" i="35"/>
  <c r="Z161" i="35"/>
  <c r="Y161" i="35"/>
  <c r="X161" i="35"/>
  <c r="W161" i="35"/>
  <c r="V161" i="35"/>
  <c r="U161" i="35"/>
  <c r="T161" i="35"/>
  <c r="S161" i="35"/>
  <c r="R161" i="35"/>
  <c r="Q161" i="35"/>
  <c r="P161" i="35"/>
  <c r="O161" i="35"/>
  <c r="N161" i="35"/>
  <c r="M161" i="35"/>
  <c r="L161" i="35"/>
  <c r="K161" i="35"/>
  <c r="J161" i="35"/>
  <c r="I161" i="35"/>
  <c r="H161" i="35"/>
  <c r="G161" i="35"/>
  <c r="F161" i="35"/>
  <c r="E161" i="35"/>
  <c r="D161" i="35"/>
  <c r="C161" i="35"/>
  <c r="AV160" i="35"/>
  <c r="AU160" i="35"/>
  <c r="AT160" i="35"/>
  <c r="AS160" i="35"/>
  <c r="AR160" i="35"/>
  <c r="AQ160" i="35"/>
  <c r="AP160" i="35"/>
  <c r="AO160" i="35"/>
  <c r="AN160" i="35"/>
  <c r="AM160" i="35"/>
  <c r="AL160" i="35"/>
  <c r="AK160" i="35"/>
  <c r="AJ160" i="35"/>
  <c r="AI160" i="35"/>
  <c r="AH160" i="35"/>
  <c r="AG160" i="35"/>
  <c r="AF160" i="35"/>
  <c r="AE160" i="35"/>
  <c r="AD160" i="35"/>
  <c r="AC160" i="35"/>
  <c r="AB160" i="35"/>
  <c r="AA160" i="35"/>
  <c r="Z160" i="35"/>
  <c r="Y160" i="35"/>
  <c r="X160" i="35"/>
  <c r="W160" i="35"/>
  <c r="V160" i="35"/>
  <c r="U160" i="35"/>
  <c r="T160" i="35"/>
  <c r="S160" i="35"/>
  <c r="R160" i="35"/>
  <c r="Q160" i="35"/>
  <c r="P160" i="35"/>
  <c r="O160" i="35"/>
  <c r="N160" i="35"/>
  <c r="M160" i="35"/>
  <c r="L160" i="35"/>
  <c r="K160" i="35"/>
  <c r="J160" i="35"/>
  <c r="I160" i="35"/>
  <c r="H160" i="35"/>
  <c r="G160" i="35"/>
  <c r="F160" i="35"/>
  <c r="E160" i="35"/>
  <c r="D160" i="35"/>
  <c r="C160" i="35"/>
  <c r="AV159" i="35"/>
  <c r="AU159" i="35"/>
  <c r="AT159" i="35"/>
  <c r="AS159" i="35"/>
  <c r="AR159" i="35"/>
  <c r="AQ159" i="35"/>
  <c r="AP159" i="35"/>
  <c r="AO159" i="35"/>
  <c r="AN159" i="35"/>
  <c r="AM159" i="35"/>
  <c r="AL159" i="35"/>
  <c r="AK159" i="35"/>
  <c r="AJ159" i="35"/>
  <c r="AI159" i="35"/>
  <c r="AH159" i="35"/>
  <c r="AG159" i="35"/>
  <c r="AF159" i="35"/>
  <c r="AE159" i="35"/>
  <c r="AD159" i="35"/>
  <c r="AC159" i="35"/>
  <c r="AB159" i="35"/>
  <c r="AA159" i="35"/>
  <c r="Z159" i="35"/>
  <c r="Y159" i="35"/>
  <c r="X159" i="35"/>
  <c r="W159" i="35"/>
  <c r="V159" i="35"/>
  <c r="U159" i="35"/>
  <c r="T159" i="35"/>
  <c r="S159" i="35"/>
  <c r="R159" i="35"/>
  <c r="Q159" i="35"/>
  <c r="P159" i="35"/>
  <c r="O159" i="35"/>
  <c r="N159" i="35"/>
  <c r="M159" i="35"/>
  <c r="L159" i="35"/>
  <c r="K159" i="35"/>
  <c r="J159" i="35"/>
  <c r="I159" i="35"/>
  <c r="H159" i="35"/>
  <c r="G159" i="35"/>
  <c r="F159" i="35"/>
  <c r="E159" i="35"/>
  <c r="D159" i="35"/>
  <c r="C159" i="35"/>
  <c r="AV158" i="35"/>
  <c r="AU158" i="35"/>
  <c r="AT158" i="35"/>
  <c r="AS158" i="35"/>
  <c r="AR158" i="35"/>
  <c r="AQ158" i="35"/>
  <c r="AP158" i="35"/>
  <c r="AO158" i="35"/>
  <c r="AN158" i="35"/>
  <c r="AM158" i="35"/>
  <c r="AL158" i="35"/>
  <c r="AK158" i="35"/>
  <c r="AJ158" i="35"/>
  <c r="AI158" i="35"/>
  <c r="AH158" i="35"/>
  <c r="AG158" i="35"/>
  <c r="AF158" i="35"/>
  <c r="AE158" i="35"/>
  <c r="AD158" i="35"/>
  <c r="AC158" i="35"/>
  <c r="AB158" i="35"/>
  <c r="AA158" i="35"/>
  <c r="Z158" i="35"/>
  <c r="Y158" i="35"/>
  <c r="X158" i="35"/>
  <c r="W158" i="35"/>
  <c r="V158" i="35"/>
  <c r="U158" i="35"/>
  <c r="T158" i="35"/>
  <c r="S158" i="35"/>
  <c r="R158" i="35"/>
  <c r="Q158" i="35"/>
  <c r="P158" i="35"/>
  <c r="O158" i="35"/>
  <c r="N158" i="35"/>
  <c r="M158" i="35"/>
  <c r="L158" i="35"/>
  <c r="K158" i="35"/>
  <c r="J158" i="35"/>
  <c r="I158" i="35"/>
  <c r="H158" i="35"/>
  <c r="G158" i="35"/>
  <c r="F158" i="35"/>
  <c r="E158" i="35"/>
  <c r="D158" i="35"/>
  <c r="C158" i="35"/>
  <c r="AV157" i="35"/>
  <c r="AU157" i="35"/>
  <c r="AT157" i="35"/>
  <c r="AS157" i="35"/>
  <c r="AR157" i="35"/>
  <c r="AQ157" i="35"/>
  <c r="AP157" i="35"/>
  <c r="AO157" i="35"/>
  <c r="AN157" i="35"/>
  <c r="AM157" i="35"/>
  <c r="AL157" i="35"/>
  <c r="AK157" i="35"/>
  <c r="AJ157" i="35"/>
  <c r="AI157" i="35"/>
  <c r="AH157" i="35"/>
  <c r="AG157" i="35"/>
  <c r="AF157" i="35"/>
  <c r="AE157" i="35"/>
  <c r="AD157" i="35"/>
  <c r="AC157" i="35"/>
  <c r="AB157" i="35"/>
  <c r="AA157" i="35"/>
  <c r="Z157" i="35"/>
  <c r="Y157" i="35"/>
  <c r="X157" i="35"/>
  <c r="W157" i="35"/>
  <c r="V157" i="35"/>
  <c r="U157" i="35"/>
  <c r="T157" i="35"/>
  <c r="S157" i="35"/>
  <c r="R157" i="35"/>
  <c r="Q157" i="35"/>
  <c r="P157" i="35"/>
  <c r="O157" i="35"/>
  <c r="N157" i="35"/>
  <c r="M157" i="35"/>
  <c r="L157" i="35"/>
  <c r="K157" i="35"/>
  <c r="J157" i="35"/>
  <c r="I157" i="35"/>
  <c r="H157" i="35"/>
  <c r="G157" i="35"/>
  <c r="F157" i="35"/>
  <c r="E157" i="35"/>
  <c r="D157" i="35"/>
  <c r="C157" i="35"/>
  <c r="AV156" i="35"/>
  <c r="AU156" i="35"/>
  <c r="AT156" i="35"/>
  <c r="AS156" i="35"/>
  <c r="AR156" i="35"/>
  <c r="AQ156" i="35"/>
  <c r="AP156" i="35"/>
  <c r="AO156" i="35"/>
  <c r="AN156" i="35"/>
  <c r="AM156" i="35"/>
  <c r="AL156" i="35"/>
  <c r="AK156" i="35"/>
  <c r="AJ156" i="35"/>
  <c r="AI156" i="35"/>
  <c r="AH156" i="35"/>
  <c r="AG156" i="35"/>
  <c r="AF156" i="35"/>
  <c r="AE156" i="35"/>
  <c r="AD156" i="35"/>
  <c r="AC156" i="35"/>
  <c r="AB156" i="35"/>
  <c r="AA156" i="35"/>
  <c r="Z156" i="35"/>
  <c r="Y156" i="35"/>
  <c r="X156" i="35"/>
  <c r="W156" i="35"/>
  <c r="V156" i="35"/>
  <c r="U156" i="35"/>
  <c r="T156" i="35"/>
  <c r="S156" i="35"/>
  <c r="R156" i="35"/>
  <c r="Q156" i="35"/>
  <c r="P156" i="35"/>
  <c r="O156" i="35"/>
  <c r="N156" i="35"/>
  <c r="M156" i="35"/>
  <c r="L156" i="35"/>
  <c r="K156" i="35"/>
  <c r="J156" i="35"/>
  <c r="I156" i="35"/>
  <c r="H156" i="35"/>
  <c r="G156" i="35"/>
  <c r="F156" i="35"/>
  <c r="E156" i="35"/>
  <c r="D156" i="35"/>
  <c r="C156" i="35"/>
  <c r="AV155" i="35"/>
  <c r="AU155" i="35"/>
  <c r="AT155" i="35"/>
  <c r="AS155" i="35"/>
  <c r="AR155" i="35"/>
  <c r="AQ155" i="35"/>
  <c r="AP155" i="35"/>
  <c r="AO155" i="35"/>
  <c r="AN155" i="35"/>
  <c r="AM155" i="35"/>
  <c r="AL155" i="35"/>
  <c r="AK155" i="35"/>
  <c r="AJ155" i="35"/>
  <c r="AI155" i="35"/>
  <c r="AH155" i="35"/>
  <c r="AG155" i="35"/>
  <c r="AF155" i="35"/>
  <c r="AE155" i="35"/>
  <c r="AD155" i="35"/>
  <c r="AC155" i="35"/>
  <c r="AB155" i="35"/>
  <c r="AA155" i="35"/>
  <c r="Z155" i="35"/>
  <c r="Y155" i="35"/>
  <c r="X155" i="35"/>
  <c r="W155" i="35"/>
  <c r="V155" i="35"/>
  <c r="U155" i="35"/>
  <c r="T155" i="35"/>
  <c r="S155" i="35"/>
  <c r="R155" i="35"/>
  <c r="Q155" i="35"/>
  <c r="P155" i="35"/>
  <c r="O155" i="35"/>
  <c r="N155" i="35"/>
  <c r="M155" i="35"/>
  <c r="L155" i="35"/>
  <c r="K155" i="35"/>
  <c r="J155" i="35"/>
  <c r="I155" i="35"/>
  <c r="H155" i="35"/>
  <c r="G155" i="35"/>
  <c r="F155" i="35"/>
  <c r="E155" i="35"/>
  <c r="D155" i="35"/>
  <c r="C155" i="35"/>
  <c r="AV154" i="35"/>
  <c r="AU154" i="35"/>
  <c r="AT154" i="35"/>
  <c r="AS154" i="35"/>
  <c r="AR154" i="35"/>
  <c r="AQ154" i="35"/>
  <c r="AP154" i="35"/>
  <c r="AO154" i="35"/>
  <c r="AN154" i="35"/>
  <c r="AM154" i="35"/>
  <c r="AL154" i="35"/>
  <c r="AK154" i="35"/>
  <c r="AJ154" i="35"/>
  <c r="AI154" i="35"/>
  <c r="AH154" i="35"/>
  <c r="AG154" i="35"/>
  <c r="AF154" i="35"/>
  <c r="AE154" i="35"/>
  <c r="AD154" i="35"/>
  <c r="AC154" i="35"/>
  <c r="AB154" i="35"/>
  <c r="AA154" i="35"/>
  <c r="Z154" i="35"/>
  <c r="Y154" i="35"/>
  <c r="X154" i="35"/>
  <c r="W154" i="35"/>
  <c r="V154" i="35"/>
  <c r="U154" i="35"/>
  <c r="T154" i="35"/>
  <c r="S154" i="35"/>
  <c r="R154" i="35"/>
  <c r="Q154" i="35"/>
  <c r="P154" i="35"/>
  <c r="O154" i="35"/>
  <c r="N154" i="35"/>
  <c r="M154" i="35"/>
  <c r="L154" i="35"/>
  <c r="K154" i="35"/>
  <c r="J154" i="35"/>
  <c r="I154" i="35"/>
  <c r="H154" i="35"/>
  <c r="G154" i="35"/>
  <c r="F154" i="35"/>
  <c r="E154" i="35"/>
  <c r="D154" i="35"/>
  <c r="C154" i="35"/>
  <c r="AV153" i="35"/>
  <c r="AU153" i="35"/>
  <c r="AT153" i="35"/>
  <c r="AS153" i="35"/>
  <c r="AR153" i="35"/>
  <c r="AQ153" i="35"/>
  <c r="AP153" i="35"/>
  <c r="AO153" i="35"/>
  <c r="AN153" i="35"/>
  <c r="AM153" i="35"/>
  <c r="AL153" i="35"/>
  <c r="AK153" i="35"/>
  <c r="AJ153" i="35"/>
  <c r="AI153" i="35"/>
  <c r="AH153" i="35"/>
  <c r="AG153" i="35"/>
  <c r="AF153" i="35"/>
  <c r="AE153" i="35"/>
  <c r="AD153" i="35"/>
  <c r="AC153" i="35"/>
  <c r="AB153" i="35"/>
  <c r="AA153" i="35"/>
  <c r="Z153" i="35"/>
  <c r="Y153" i="35"/>
  <c r="X153" i="35"/>
  <c r="W153" i="35"/>
  <c r="V153" i="35"/>
  <c r="U153" i="35"/>
  <c r="T153" i="35"/>
  <c r="S153" i="35"/>
  <c r="R153" i="35"/>
  <c r="Q153" i="35"/>
  <c r="P153" i="35"/>
  <c r="O153" i="35"/>
  <c r="N153" i="35"/>
  <c r="M153" i="35"/>
  <c r="L153" i="35"/>
  <c r="K153" i="35"/>
  <c r="J153" i="35"/>
  <c r="I153" i="35"/>
  <c r="H153" i="35"/>
  <c r="G153" i="35"/>
  <c r="F153" i="35"/>
  <c r="E153" i="35"/>
  <c r="D153" i="35"/>
  <c r="C153" i="35"/>
  <c r="AV152" i="35"/>
  <c r="AU152" i="35"/>
  <c r="AT152" i="35"/>
  <c r="AS152" i="35"/>
  <c r="AR152" i="35"/>
  <c r="AQ152" i="35"/>
  <c r="AP152" i="35"/>
  <c r="AO152" i="35"/>
  <c r="AN152" i="35"/>
  <c r="AM152" i="35"/>
  <c r="AL152" i="35"/>
  <c r="AK152" i="35"/>
  <c r="AJ152" i="35"/>
  <c r="AI152" i="35"/>
  <c r="AH152" i="35"/>
  <c r="AG152" i="35"/>
  <c r="AF152" i="35"/>
  <c r="AE152" i="35"/>
  <c r="AD152" i="35"/>
  <c r="AC152" i="35"/>
  <c r="AB152" i="35"/>
  <c r="AA152" i="35"/>
  <c r="Z152" i="35"/>
  <c r="Y152" i="35"/>
  <c r="X152" i="35"/>
  <c r="W152" i="35"/>
  <c r="V152" i="35"/>
  <c r="U152" i="35"/>
  <c r="T152" i="35"/>
  <c r="S152" i="35"/>
  <c r="R152" i="35"/>
  <c r="Q152" i="35"/>
  <c r="P152" i="35"/>
  <c r="O152" i="35"/>
  <c r="N152" i="35"/>
  <c r="M152" i="35"/>
  <c r="L152" i="35"/>
  <c r="K152" i="35"/>
  <c r="J152" i="35"/>
  <c r="I152" i="35"/>
  <c r="H152" i="35"/>
  <c r="G152" i="35"/>
  <c r="F152" i="35"/>
  <c r="E152" i="35"/>
  <c r="D152" i="35"/>
  <c r="C152" i="35"/>
  <c r="AV151" i="35"/>
  <c r="AU151" i="35"/>
  <c r="AT151" i="35"/>
  <c r="AS151" i="35"/>
  <c r="AR151" i="35"/>
  <c r="AQ151" i="35"/>
  <c r="AP151" i="35"/>
  <c r="AO151" i="35"/>
  <c r="AN151" i="35"/>
  <c r="AM151" i="35"/>
  <c r="AL151" i="35"/>
  <c r="AK151" i="35"/>
  <c r="AJ151" i="35"/>
  <c r="AI151" i="35"/>
  <c r="AH151" i="35"/>
  <c r="AG151" i="35"/>
  <c r="AF151" i="35"/>
  <c r="AE151" i="35"/>
  <c r="AD151" i="35"/>
  <c r="AC151" i="35"/>
  <c r="AB151" i="35"/>
  <c r="AA151" i="35"/>
  <c r="Z151" i="35"/>
  <c r="Y151" i="35"/>
  <c r="X151" i="35"/>
  <c r="W151" i="35"/>
  <c r="V151" i="35"/>
  <c r="U151" i="35"/>
  <c r="T151" i="35"/>
  <c r="S151" i="35"/>
  <c r="R151" i="35"/>
  <c r="Q151" i="35"/>
  <c r="P151" i="35"/>
  <c r="O151" i="35"/>
  <c r="N151" i="35"/>
  <c r="M151" i="35"/>
  <c r="L151" i="35"/>
  <c r="K151" i="35"/>
  <c r="J151" i="35"/>
  <c r="I151" i="35"/>
  <c r="H151" i="35"/>
  <c r="G151" i="35"/>
  <c r="F151" i="35"/>
  <c r="E151" i="35"/>
  <c r="D151" i="35"/>
  <c r="C151" i="35"/>
  <c r="AV150" i="35"/>
  <c r="AU150" i="35"/>
  <c r="AT150" i="35"/>
  <c r="AS150" i="35"/>
  <c r="AR150" i="35"/>
  <c r="AQ150" i="35"/>
  <c r="AP150" i="35"/>
  <c r="AO150" i="35"/>
  <c r="AN150" i="35"/>
  <c r="AM150" i="35"/>
  <c r="AL150" i="35"/>
  <c r="AK150" i="35"/>
  <c r="AJ150" i="35"/>
  <c r="AI150" i="35"/>
  <c r="AH150" i="35"/>
  <c r="AG150" i="35"/>
  <c r="AF150" i="35"/>
  <c r="AE150" i="35"/>
  <c r="AD150" i="35"/>
  <c r="AC150" i="35"/>
  <c r="AB150" i="35"/>
  <c r="AA150" i="35"/>
  <c r="Z150" i="35"/>
  <c r="Y150" i="35"/>
  <c r="X150" i="35"/>
  <c r="W150" i="35"/>
  <c r="V150" i="35"/>
  <c r="U150" i="35"/>
  <c r="T150" i="35"/>
  <c r="S150" i="35"/>
  <c r="R150" i="35"/>
  <c r="Q150" i="35"/>
  <c r="P150" i="35"/>
  <c r="O150" i="35"/>
  <c r="N150" i="35"/>
  <c r="M150" i="35"/>
  <c r="L150" i="35"/>
  <c r="K150" i="35"/>
  <c r="J150" i="35"/>
  <c r="I150" i="35"/>
  <c r="H150" i="35"/>
  <c r="G150" i="35"/>
  <c r="F150" i="35"/>
  <c r="E150" i="35"/>
  <c r="D150" i="35"/>
  <c r="C150" i="35"/>
  <c r="AV149" i="35"/>
  <c r="AU149" i="35"/>
  <c r="AT149" i="35"/>
  <c r="AS149" i="35"/>
  <c r="AR149" i="35"/>
  <c r="AQ149" i="35"/>
  <c r="AP149" i="35"/>
  <c r="AO149" i="35"/>
  <c r="AN149" i="35"/>
  <c r="AM149" i="35"/>
  <c r="AL149" i="35"/>
  <c r="AK149" i="35"/>
  <c r="AJ149" i="35"/>
  <c r="AI149" i="35"/>
  <c r="AH149" i="35"/>
  <c r="AG149" i="35"/>
  <c r="AF149" i="35"/>
  <c r="AE149" i="35"/>
  <c r="AD149" i="35"/>
  <c r="AC149" i="35"/>
  <c r="AB149" i="35"/>
  <c r="AA149" i="35"/>
  <c r="Z149" i="35"/>
  <c r="Y149" i="35"/>
  <c r="X149" i="35"/>
  <c r="W149" i="35"/>
  <c r="V149" i="35"/>
  <c r="U149" i="35"/>
  <c r="T149" i="35"/>
  <c r="S149" i="35"/>
  <c r="R149" i="35"/>
  <c r="Q149" i="35"/>
  <c r="P149" i="35"/>
  <c r="O149" i="35"/>
  <c r="N149" i="35"/>
  <c r="M149" i="35"/>
  <c r="L149" i="35"/>
  <c r="K149" i="35"/>
  <c r="J149" i="35"/>
  <c r="I149" i="35"/>
  <c r="H149" i="35"/>
  <c r="G149" i="35"/>
  <c r="F149" i="35"/>
  <c r="E149" i="35"/>
  <c r="D149" i="35"/>
  <c r="C149" i="35"/>
  <c r="AV148" i="35"/>
  <c r="AU148" i="35"/>
  <c r="AT148" i="35"/>
  <c r="AS148" i="35"/>
  <c r="AR148" i="35"/>
  <c r="AQ148" i="35"/>
  <c r="AP148" i="35"/>
  <c r="AO148" i="35"/>
  <c r="AN148" i="35"/>
  <c r="AM148" i="35"/>
  <c r="AL148" i="35"/>
  <c r="AK148" i="35"/>
  <c r="AJ148" i="35"/>
  <c r="AI148" i="35"/>
  <c r="AH148" i="35"/>
  <c r="AG148" i="35"/>
  <c r="AF148" i="35"/>
  <c r="AE148" i="35"/>
  <c r="AD148" i="35"/>
  <c r="AC148" i="35"/>
  <c r="AB148" i="35"/>
  <c r="AA148" i="35"/>
  <c r="Z148" i="35"/>
  <c r="Y148" i="35"/>
  <c r="X148" i="35"/>
  <c r="W148" i="35"/>
  <c r="V148" i="35"/>
  <c r="U148" i="35"/>
  <c r="T148" i="35"/>
  <c r="S148" i="35"/>
  <c r="R148" i="35"/>
  <c r="Q148" i="35"/>
  <c r="P148" i="35"/>
  <c r="O148" i="35"/>
  <c r="N148" i="35"/>
  <c r="M148" i="35"/>
  <c r="L148" i="35"/>
  <c r="K148" i="35"/>
  <c r="J148" i="35"/>
  <c r="I148" i="35"/>
  <c r="H148" i="35"/>
  <c r="G148" i="35"/>
  <c r="F148" i="35"/>
  <c r="E148" i="35"/>
  <c r="D148" i="35"/>
  <c r="C148" i="35"/>
  <c r="AV147" i="35"/>
  <c r="AU147" i="35"/>
  <c r="AT147" i="35"/>
  <c r="AS147" i="35"/>
  <c r="AR147" i="35"/>
  <c r="AQ147" i="35"/>
  <c r="AP147" i="35"/>
  <c r="AO147" i="35"/>
  <c r="AN147" i="35"/>
  <c r="AM147" i="35"/>
  <c r="AL147" i="35"/>
  <c r="AK147" i="35"/>
  <c r="AJ147" i="35"/>
  <c r="AI147" i="35"/>
  <c r="AH147" i="35"/>
  <c r="AG147" i="35"/>
  <c r="AF147" i="35"/>
  <c r="AE147" i="35"/>
  <c r="AD147" i="35"/>
  <c r="AC147" i="35"/>
  <c r="AB147" i="35"/>
  <c r="AA147" i="35"/>
  <c r="Z147" i="35"/>
  <c r="Y147" i="35"/>
  <c r="X147" i="35"/>
  <c r="W147" i="35"/>
  <c r="V147" i="35"/>
  <c r="U147" i="35"/>
  <c r="T147" i="35"/>
  <c r="S147" i="35"/>
  <c r="R147" i="35"/>
  <c r="Q147" i="35"/>
  <c r="P147" i="35"/>
  <c r="O147" i="35"/>
  <c r="N147" i="35"/>
  <c r="M147" i="35"/>
  <c r="L147" i="35"/>
  <c r="K147" i="35"/>
  <c r="J147" i="35"/>
  <c r="I147" i="35"/>
  <c r="H147" i="35"/>
  <c r="G147" i="35"/>
  <c r="F147" i="35"/>
  <c r="E147" i="35"/>
  <c r="D147" i="35"/>
  <c r="C147" i="35"/>
  <c r="AV146" i="35"/>
  <c r="AU146" i="35"/>
  <c r="AT146" i="35"/>
  <c r="AS146" i="35"/>
  <c r="AR146" i="35"/>
  <c r="AQ146" i="35"/>
  <c r="AP146" i="35"/>
  <c r="AO146" i="35"/>
  <c r="AN146" i="35"/>
  <c r="AM146" i="35"/>
  <c r="AL146" i="35"/>
  <c r="AK146" i="35"/>
  <c r="AJ146" i="35"/>
  <c r="AI146" i="35"/>
  <c r="AH146" i="35"/>
  <c r="AG146" i="35"/>
  <c r="AF146" i="35"/>
  <c r="AE146" i="35"/>
  <c r="AD146" i="35"/>
  <c r="AC146" i="35"/>
  <c r="AB146" i="35"/>
  <c r="AA146" i="35"/>
  <c r="Z146" i="35"/>
  <c r="Y146" i="35"/>
  <c r="X146" i="35"/>
  <c r="W146" i="35"/>
  <c r="V146" i="35"/>
  <c r="U146" i="35"/>
  <c r="T146" i="35"/>
  <c r="S146" i="35"/>
  <c r="R146" i="35"/>
  <c r="Q146" i="35"/>
  <c r="P146" i="35"/>
  <c r="O146" i="35"/>
  <c r="N146" i="35"/>
  <c r="M146" i="35"/>
  <c r="L146" i="35"/>
  <c r="K146" i="35"/>
  <c r="J146" i="35"/>
  <c r="I146" i="35"/>
  <c r="H146" i="35"/>
  <c r="G146" i="35"/>
  <c r="F146" i="35"/>
  <c r="E146" i="35"/>
  <c r="D146" i="35"/>
  <c r="C146" i="35"/>
  <c r="AV145" i="35"/>
  <c r="AU145" i="35"/>
  <c r="AT145" i="35"/>
  <c r="AS145" i="35"/>
  <c r="AR145" i="35"/>
  <c r="AQ145" i="35"/>
  <c r="AP145" i="35"/>
  <c r="AO145" i="35"/>
  <c r="AN145" i="35"/>
  <c r="AM145" i="35"/>
  <c r="AL145" i="35"/>
  <c r="AK145" i="35"/>
  <c r="AJ145" i="35"/>
  <c r="AI145" i="35"/>
  <c r="AH145" i="35"/>
  <c r="AG145" i="35"/>
  <c r="AF145" i="35"/>
  <c r="AE145" i="35"/>
  <c r="AD145" i="35"/>
  <c r="AC145" i="35"/>
  <c r="AB145" i="35"/>
  <c r="AA145" i="35"/>
  <c r="Z145" i="35"/>
  <c r="Y145" i="35"/>
  <c r="X145" i="35"/>
  <c r="W145" i="35"/>
  <c r="V145" i="35"/>
  <c r="U145" i="35"/>
  <c r="T145" i="35"/>
  <c r="S145" i="35"/>
  <c r="R145" i="35"/>
  <c r="Q145" i="35"/>
  <c r="P145" i="35"/>
  <c r="O145" i="35"/>
  <c r="N145" i="35"/>
  <c r="M145" i="35"/>
  <c r="L145" i="35"/>
  <c r="K145" i="35"/>
  <c r="J145" i="35"/>
  <c r="I145" i="35"/>
  <c r="H145" i="35"/>
  <c r="G145" i="35"/>
  <c r="F145" i="35"/>
  <c r="E145" i="35"/>
  <c r="D145" i="35"/>
  <c r="C145" i="35"/>
  <c r="AV144" i="35"/>
  <c r="AU144" i="35"/>
  <c r="AT144" i="35"/>
  <c r="AS144" i="35"/>
  <c r="AR144" i="35"/>
  <c r="AQ144" i="35"/>
  <c r="AP144" i="35"/>
  <c r="AO144" i="35"/>
  <c r="AN144" i="35"/>
  <c r="AM144" i="35"/>
  <c r="AL144" i="35"/>
  <c r="AK144" i="35"/>
  <c r="AJ144" i="35"/>
  <c r="AI144" i="35"/>
  <c r="AH144" i="35"/>
  <c r="AG144" i="35"/>
  <c r="AF144" i="35"/>
  <c r="AE144" i="35"/>
  <c r="AD144" i="35"/>
  <c r="AC144" i="35"/>
  <c r="AB144" i="35"/>
  <c r="AA144" i="35"/>
  <c r="Z144" i="35"/>
  <c r="Y144" i="35"/>
  <c r="X144" i="35"/>
  <c r="W144" i="35"/>
  <c r="V144" i="35"/>
  <c r="U144" i="35"/>
  <c r="T144" i="35"/>
  <c r="S144" i="35"/>
  <c r="R144" i="35"/>
  <c r="Q144" i="35"/>
  <c r="P144" i="35"/>
  <c r="O144" i="35"/>
  <c r="N144" i="35"/>
  <c r="M144" i="35"/>
  <c r="L144" i="35"/>
  <c r="K144" i="35"/>
  <c r="J144" i="35"/>
  <c r="I144" i="35"/>
  <c r="H144" i="35"/>
  <c r="G144" i="35"/>
  <c r="F144" i="35"/>
  <c r="E144" i="35"/>
  <c r="D144" i="35"/>
  <c r="C144" i="35"/>
  <c r="AV143" i="35"/>
  <c r="AU143" i="35"/>
  <c r="AT143" i="35"/>
  <c r="AS143" i="35"/>
  <c r="AR143" i="35"/>
  <c r="AQ143" i="35"/>
  <c r="AP143" i="35"/>
  <c r="AO143" i="35"/>
  <c r="AN143" i="35"/>
  <c r="AM143" i="35"/>
  <c r="AL143" i="35"/>
  <c r="AK143" i="35"/>
  <c r="AJ143" i="35"/>
  <c r="AI143" i="35"/>
  <c r="AH143" i="35"/>
  <c r="AG143" i="35"/>
  <c r="AF143" i="35"/>
  <c r="AE143" i="35"/>
  <c r="AD143" i="35"/>
  <c r="AC143" i="35"/>
  <c r="AB143" i="35"/>
  <c r="AA143" i="35"/>
  <c r="Z143" i="35"/>
  <c r="Y143" i="35"/>
  <c r="X143" i="35"/>
  <c r="W143" i="35"/>
  <c r="V143" i="35"/>
  <c r="U143" i="35"/>
  <c r="T143" i="35"/>
  <c r="S143" i="35"/>
  <c r="R143" i="35"/>
  <c r="Q143" i="35"/>
  <c r="P143" i="35"/>
  <c r="O143" i="35"/>
  <c r="N143" i="35"/>
  <c r="M143" i="35"/>
  <c r="L143" i="35"/>
  <c r="K143" i="35"/>
  <c r="J143" i="35"/>
  <c r="I143" i="35"/>
  <c r="H143" i="35"/>
  <c r="G143" i="35"/>
  <c r="F143" i="35"/>
  <c r="E143" i="35"/>
  <c r="D143" i="35"/>
  <c r="C143" i="35"/>
  <c r="AV142" i="35"/>
  <c r="AU142" i="35"/>
  <c r="AT142" i="35"/>
  <c r="AS142" i="35"/>
  <c r="AR142" i="35"/>
  <c r="AQ142" i="35"/>
  <c r="AP142" i="35"/>
  <c r="AO142" i="35"/>
  <c r="AN142" i="35"/>
  <c r="AM142" i="35"/>
  <c r="AL142" i="35"/>
  <c r="AK142" i="35"/>
  <c r="AJ142" i="35"/>
  <c r="AI142" i="35"/>
  <c r="AH142" i="35"/>
  <c r="AG142" i="35"/>
  <c r="AF142" i="35"/>
  <c r="AE142" i="35"/>
  <c r="AD142" i="35"/>
  <c r="AC142" i="35"/>
  <c r="AB142" i="35"/>
  <c r="AA142" i="35"/>
  <c r="Z142" i="35"/>
  <c r="Y142" i="35"/>
  <c r="X142" i="35"/>
  <c r="W142" i="35"/>
  <c r="V142" i="35"/>
  <c r="U142" i="35"/>
  <c r="T142" i="35"/>
  <c r="S142" i="35"/>
  <c r="R142" i="35"/>
  <c r="Q142" i="35"/>
  <c r="P142" i="35"/>
  <c r="O142" i="35"/>
  <c r="N142" i="35"/>
  <c r="M142" i="35"/>
  <c r="L142" i="35"/>
  <c r="K142" i="35"/>
  <c r="J142" i="35"/>
  <c r="I142" i="35"/>
  <c r="H142" i="35"/>
  <c r="G142" i="35"/>
  <c r="F142" i="35"/>
  <c r="E142" i="35"/>
  <c r="D142" i="35"/>
  <c r="C142" i="35"/>
  <c r="AV141" i="35"/>
  <c r="AU141" i="35"/>
  <c r="AT141" i="35"/>
  <c r="AS141" i="35"/>
  <c r="AR141" i="35"/>
  <c r="AQ141" i="35"/>
  <c r="AP141" i="35"/>
  <c r="AO141" i="35"/>
  <c r="AN141" i="35"/>
  <c r="AM141" i="35"/>
  <c r="AL141" i="35"/>
  <c r="AK141" i="35"/>
  <c r="AJ141" i="35"/>
  <c r="AI141" i="35"/>
  <c r="AH141" i="35"/>
  <c r="AG141" i="35"/>
  <c r="AF141" i="35"/>
  <c r="AE141" i="35"/>
  <c r="AD141" i="35"/>
  <c r="AC141" i="35"/>
  <c r="AB141" i="35"/>
  <c r="AA141" i="35"/>
  <c r="Z141" i="35"/>
  <c r="Y141" i="35"/>
  <c r="X141" i="35"/>
  <c r="W141" i="35"/>
  <c r="V141" i="35"/>
  <c r="U141" i="35"/>
  <c r="T141" i="35"/>
  <c r="S141" i="35"/>
  <c r="R141" i="35"/>
  <c r="Q141" i="35"/>
  <c r="P141" i="35"/>
  <c r="O141" i="35"/>
  <c r="N141" i="35"/>
  <c r="M141" i="35"/>
  <c r="L141" i="35"/>
  <c r="K141" i="35"/>
  <c r="J141" i="35"/>
  <c r="I141" i="35"/>
  <c r="H141" i="35"/>
  <c r="G141" i="35"/>
  <c r="F141" i="35"/>
  <c r="E141" i="35"/>
  <c r="D141" i="35"/>
  <c r="C141" i="35"/>
  <c r="AV140" i="35"/>
  <c r="AU140" i="35"/>
  <c r="AT140" i="35"/>
  <c r="AS140" i="35"/>
  <c r="AR140" i="35"/>
  <c r="AQ140" i="35"/>
  <c r="AP140" i="35"/>
  <c r="AO140" i="35"/>
  <c r="AN140" i="35"/>
  <c r="AM140" i="35"/>
  <c r="AL140" i="35"/>
  <c r="AK140" i="35"/>
  <c r="AJ140" i="35"/>
  <c r="AI140" i="35"/>
  <c r="AH140" i="35"/>
  <c r="AG140" i="35"/>
  <c r="AF140" i="35"/>
  <c r="AE140" i="35"/>
  <c r="AD140" i="35"/>
  <c r="AC140" i="35"/>
  <c r="AB140" i="35"/>
  <c r="AA140" i="35"/>
  <c r="Z140" i="35"/>
  <c r="Y140" i="35"/>
  <c r="X140" i="35"/>
  <c r="W140" i="35"/>
  <c r="V140" i="35"/>
  <c r="U140" i="35"/>
  <c r="T140" i="35"/>
  <c r="S140" i="35"/>
  <c r="R140" i="35"/>
  <c r="Q140" i="35"/>
  <c r="P140" i="35"/>
  <c r="O140" i="35"/>
  <c r="N140" i="35"/>
  <c r="M140" i="35"/>
  <c r="L140" i="35"/>
  <c r="K140" i="35"/>
  <c r="J140" i="35"/>
  <c r="I140" i="35"/>
  <c r="H140" i="35"/>
  <c r="G140" i="35"/>
  <c r="F140" i="35"/>
  <c r="E140" i="35"/>
  <c r="D140" i="35"/>
  <c r="C140" i="35"/>
  <c r="AV139" i="35"/>
  <c r="AU139" i="35"/>
  <c r="AT139" i="35"/>
  <c r="AS139" i="35"/>
  <c r="AR139" i="35"/>
  <c r="AQ139" i="35"/>
  <c r="AP139" i="35"/>
  <c r="AO139" i="35"/>
  <c r="AN139" i="35"/>
  <c r="AM139" i="35"/>
  <c r="AL139" i="35"/>
  <c r="AK139" i="35"/>
  <c r="AJ139" i="35"/>
  <c r="AI139" i="35"/>
  <c r="AH139" i="35"/>
  <c r="AG139" i="35"/>
  <c r="AF139" i="35"/>
  <c r="AE139" i="35"/>
  <c r="AD139" i="35"/>
  <c r="AC139" i="35"/>
  <c r="AB139" i="35"/>
  <c r="AA139" i="35"/>
  <c r="Z139" i="35"/>
  <c r="Y139" i="35"/>
  <c r="X139" i="35"/>
  <c r="W139" i="35"/>
  <c r="V139" i="35"/>
  <c r="U139" i="35"/>
  <c r="T139" i="35"/>
  <c r="S139" i="35"/>
  <c r="R139" i="35"/>
  <c r="Q139" i="35"/>
  <c r="P139" i="35"/>
  <c r="O139" i="35"/>
  <c r="N139" i="35"/>
  <c r="M139" i="35"/>
  <c r="L139" i="35"/>
  <c r="K139" i="35"/>
  <c r="J139" i="35"/>
  <c r="I139" i="35"/>
  <c r="H139" i="35"/>
  <c r="G139" i="35"/>
  <c r="F139" i="35"/>
  <c r="E139" i="35"/>
  <c r="D139" i="35"/>
  <c r="C139" i="35"/>
  <c r="AV138" i="35"/>
  <c r="AU138" i="35"/>
  <c r="AT138" i="35"/>
  <c r="AS138" i="35"/>
  <c r="AR138" i="35"/>
  <c r="AQ138" i="35"/>
  <c r="AP138" i="35"/>
  <c r="AO138" i="35"/>
  <c r="AN138" i="35"/>
  <c r="AM138" i="35"/>
  <c r="AL138" i="35"/>
  <c r="AK138" i="35"/>
  <c r="AJ138" i="35"/>
  <c r="AI138" i="35"/>
  <c r="AH138" i="35"/>
  <c r="AG138" i="35"/>
  <c r="AF138" i="35"/>
  <c r="AE138" i="35"/>
  <c r="AD138" i="35"/>
  <c r="AC138" i="35"/>
  <c r="AB138" i="35"/>
  <c r="AA138" i="35"/>
  <c r="Z138" i="35"/>
  <c r="Y138" i="35"/>
  <c r="X138" i="35"/>
  <c r="W138" i="35"/>
  <c r="V138" i="35"/>
  <c r="U138" i="35"/>
  <c r="T138" i="35"/>
  <c r="S138" i="35"/>
  <c r="R138" i="35"/>
  <c r="Q138" i="35"/>
  <c r="P138" i="35"/>
  <c r="O138" i="35"/>
  <c r="N138" i="35"/>
  <c r="M138" i="35"/>
  <c r="L138" i="35"/>
  <c r="K138" i="35"/>
  <c r="J138" i="35"/>
  <c r="I138" i="35"/>
  <c r="H138" i="35"/>
  <c r="G138" i="35"/>
  <c r="F138" i="35"/>
  <c r="E138" i="35"/>
  <c r="D138" i="35"/>
  <c r="C138" i="35"/>
  <c r="AV137" i="35"/>
  <c r="AU137" i="35"/>
  <c r="AT137" i="35"/>
  <c r="AS137" i="35"/>
  <c r="AR137" i="35"/>
  <c r="AQ137" i="35"/>
  <c r="AP137" i="35"/>
  <c r="AO137" i="35"/>
  <c r="AN137" i="35"/>
  <c r="AM137" i="35"/>
  <c r="AL137" i="35"/>
  <c r="AK137" i="35"/>
  <c r="AJ137" i="35"/>
  <c r="AI137" i="35"/>
  <c r="AH137" i="35"/>
  <c r="AG137" i="35"/>
  <c r="AF137" i="35"/>
  <c r="AE137" i="35"/>
  <c r="AD137" i="35"/>
  <c r="AC137" i="35"/>
  <c r="AB137" i="35"/>
  <c r="AA137" i="35"/>
  <c r="Z137" i="35"/>
  <c r="Y137" i="35"/>
  <c r="X137" i="35"/>
  <c r="W137" i="35"/>
  <c r="V137" i="35"/>
  <c r="U137" i="35"/>
  <c r="T137" i="35"/>
  <c r="S137" i="35"/>
  <c r="R137" i="35"/>
  <c r="Q137" i="35"/>
  <c r="P137" i="35"/>
  <c r="O137" i="35"/>
  <c r="N137" i="35"/>
  <c r="M137" i="35"/>
  <c r="L137" i="35"/>
  <c r="K137" i="35"/>
  <c r="J137" i="35"/>
  <c r="I137" i="35"/>
  <c r="H137" i="35"/>
  <c r="G137" i="35"/>
  <c r="F137" i="35"/>
  <c r="E137" i="35"/>
  <c r="D137" i="35"/>
  <c r="C137" i="35"/>
  <c r="AV136" i="35"/>
  <c r="AU136" i="35"/>
  <c r="AT136" i="35"/>
  <c r="AS136" i="35"/>
  <c r="AR136" i="35"/>
  <c r="AQ136" i="35"/>
  <c r="AP136" i="35"/>
  <c r="AO136" i="35"/>
  <c r="AN136" i="35"/>
  <c r="AM136" i="35"/>
  <c r="AL136" i="35"/>
  <c r="AK136" i="35"/>
  <c r="AJ136" i="35"/>
  <c r="AI136" i="35"/>
  <c r="AH136" i="35"/>
  <c r="AG136" i="35"/>
  <c r="AF136" i="35"/>
  <c r="AE136" i="35"/>
  <c r="AD136" i="35"/>
  <c r="AC136" i="35"/>
  <c r="AB136" i="35"/>
  <c r="AA136" i="35"/>
  <c r="Z136" i="35"/>
  <c r="Y136" i="35"/>
  <c r="X136" i="35"/>
  <c r="W136" i="35"/>
  <c r="V136" i="35"/>
  <c r="U136" i="35"/>
  <c r="T136" i="35"/>
  <c r="S136" i="35"/>
  <c r="R136" i="35"/>
  <c r="Q136" i="35"/>
  <c r="P136" i="35"/>
  <c r="O136" i="35"/>
  <c r="N136" i="35"/>
  <c r="M136" i="35"/>
  <c r="L136" i="35"/>
  <c r="K136" i="35"/>
  <c r="J136" i="35"/>
  <c r="I136" i="35"/>
  <c r="H136" i="35"/>
  <c r="G136" i="35"/>
  <c r="F136" i="35"/>
  <c r="E136" i="35"/>
  <c r="D136" i="35"/>
  <c r="C136" i="35"/>
  <c r="AV135" i="35"/>
  <c r="AU135" i="35"/>
  <c r="AT135" i="35"/>
  <c r="AS135" i="35"/>
  <c r="AR135" i="35"/>
  <c r="AQ135" i="35"/>
  <c r="AP135" i="35"/>
  <c r="AO135" i="35"/>
  <c r="AN135" i="35"/>
  <c r="AM135" i="35"/>
  <c r="AL135" i="35"/>
  <c r="AK135" i="35"/>
  <c r="AJ135" i="35"/>
  <c r="AI135" i="35"/>
  <c r="AH135" i="35"/>
  <c r="AG135" i="35"/>
  <c r="AF135" i="35"/>
  <c r="AE135" i="35"/>
  <c r="AD135" i="35"/>
  <c r="AC135" i="35"/>
  <c r="AB135" i="35"/>
  <c r="AA135" i="35"/>
  <c r="Z135" i="35"/>
  <c r="Y135" i="35"/>
  <c r="X135" i="35"/>
  <c r="W135" i="35"/>
  <c r="V135" i="35"/>
  <c r="U135" i="35"/>
  <c r="T135" i="35"/>
  <c r="S135" i="35"/>
  <c r="R135" i="35"/>
  <c r="Q135" i="35"/>
  <c r="P135" i="35"/>
  <c r="O135" i="35"/>
  <c r="N135" i="35"/>
  <c r="M135" i="35"/>
  <c r="L135" i="35"/>
  <c r="K135" i="35"/>
  <c r="J135" i="35"/>
  <c r="I135" i="35"/>
  <c r="H135" i="35"/>
  <c r="G135" i="35"/>
  <c r="F135" i="35"/>
  <c r="E135" i="35"/>
  <c r="D135" i="35"/>
  <c r="C135" i="35"/>
  <c r="AV73" i="35"/>
  <c r="AU73" i="35"/>
  <c r="AT73" i="35"/>
  <c r="AS73" i="35"/>
  <c r="AR73" i="35"/>
  <c r="AQ73" i="35"/>
  <c r="AP73" i="35"/>
  <c r="AO73" i="35"/>
  <c r="AN73" i="35"/>
  <c r="AM73" i="35"/>
  <c r="AL73" i="35"/>
  <c r="AK73" i="35"/>
  <c r="AJ73" i="35"/>
  <c r="AI73" i="35"/>
  <c r="AH73" i="35"/>
  <c r="AG73" i="35"/>
  <c r="AF73" i="35"/>
  <c r="AE73" i="35"/>
  <c r="AD73" i="35"/>
  <c r="AC73" i="35"/>
  <c r="AB73" i="35"/>
  <c r="AA73" i="35"/>
  <c r="Z73" i="35"/>
  <c r="Y73" i="35"/>
  <c r="X73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AV72" i="35"/>
  <c r="AU72" i="35"/>
  <c r="AT72" i="35"/>
  <c r="AS72" i="35"/>
  <c r="AR72" i="35"/>
  <c r="AQ72" i="35"/>
  <c r="AP72" i="35"/>
  <c r="AO72" i="35"/>
  <c r="AN72" i="35"/>
  <c r="AM72" i="35"/>
  <c r="AL72" i="35"/>
  <c r="AK72" i="35"/>
  <c r="AJ72" i="35"/>
  <c r="AI72" i="35"/>
  <c r="AH72" i="35"/>
  <c r="AG72" i="35"/>
  <c r="AF72" i="35"/>
  <c r="AE72" i="35"/>
  <c r="AD72" i="35"/>
  <c r="AC72" i="35"/>
  <c r="AB72" i="35"/>
  <c r="AA72" i="35"/>
  <c r="Z72" i="35"/>
  <c r="Y72" i="35"/>
  <c r="X72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AV71" i="35"/>
  <c r="AU71" i="35"/>
  <c r="AT71" i="35"/>
  <c r="AS71" i="35"/>
  <c r="AR71" i="35"/>
  <c r="AQ71" i="35"/>
  <c r="AP71" i="35"/>
  <c r="AO71" i="35"/>
  <c r="AN71" i="35"/>
  <c r="AM71" i="35"/>
  <c r="AL71" i="35"/>
  <c r="AK71" i="35"/>
  <c r="AJ71" i="35"/>
  <c r="AI71" i="35"/>
  <c r="AH71" i="35"/>
  <c r="AG71" i="35"/>
  <c r="AF71" i="35"/>
  <c r="AE71" i="35"/>
  <c r="AD71" i="35"/>
  <c r="AC71" i="35"/>
  <c r="AB71" i="35"/>
  <c r="AA71" i="35"/>
  <c r="Z71" i="35"/>
  <c r="Y71" i="35"/>
  <c r="X71" i="35"/>
  <c r="W71" i="35"/>
  <c r="V71" i="35"/>
  <c r="U71" i="35"/>
  <c r="T71" i="35"/>
  <c r="S71" i="35"/>
  <c r="R71" i="35"/>
  <c r="Q71" i="35"/>
  <c r="P71" i="35"/>
  <c r="O71" i="35"/>
  <c r="N71" i="35"/>
  <c r="M71" i="35"/>
  <c r="L71" i="35"/>
  <c r="K71" i="35"/>
  <c r="J71" i="35"/>
  <c r="I71" i="35"/>
  <c r="H71" i="35"/>
  <c r="G71" i="35"/>
  <c r="F71" i="35"/>
  <c r="E71" i="35"/>
  <c r="D71" i="35"/>
  <c r="C71" i="35"/>
  <c r="AV70" i="35"/>
  <c r="AU70" i="35"/>
  <c r="AT70" i="35"/>
  <c r="AS70" i="35"/>
  <c r="AR70" i="35"/>
  <c r="AQ70" i="35"/>
  <c r="AP70" i="35"/>
  <c r="AO70" i="35"/>
  <c r="AN70" i="35"/>
  <c r="AM70" i="35"/>
  <c r="AL70" i="35"/>
  <c r="AK70" i="35"/>
  <c r="AJ70" i="35"/>
  <c r="AI70" i="35"/>
  <c r="AH70" i="35"/>
  <c r="AG70" i="35"/>
  <c r="AF70" i="35"/>
  <c r="AE70" i="35"/>
  <c r="AD70" i="35"/>
  <c r="AC70" i="35"/>
  <c r="AB70" i="35"/>
  <c r="AA70" i="35"/>
  <c r="Z70" i="35"/>
  <c r="Y70" i="35"/>
  <c r="X70" i="35"/>
  <c r="W70" i="35"/>
  <c r="V70" i="35"/>
  <c r="U70" i="35"/>
  <c r="T70" i="35"/>
  <c r="S70" i="35"/>
  <c r="R70" i="35"/>
  <c r="Q70" i="35"/>
  <c r="P70" i="35"/>
  <c r="O70" i="35"/>
  <c r="N70" i="35"/>
  <c r="M70" i="35"/>
  <c r="L70" i="35"/>
  <c r="K70" i="35"/>
  <c r="J70" i="35"/>
  <c r="I70" i="35"/>
  <c r="H70" i="35"/>
  <c r="G70" i="35"/>
  <c r="F70" i="35"/>
  <c r="E70" i="35"/>
  <c r="D70" i="35"/>
  <c r="C70" i="35"/>
  <c r="AV69" i="35"/>
  <c r="AU69" i="35"/>
  <c r="AT69" i="35"/>
  <c r="AS69" i="35"/>
  <c r="AR69" i="35"/>
  <c r="AQ69" i="35"/>
  <c r="AP69" i="35"/>
  <c r="AO69" i="35"/>
  <c r="AN69" i="35"/>
  <c r="AM69" i="35"/>
  <c r="AL69" i="35"/>
  <c r="AK69" i="35"/>
  <c r="AJ69" i="35"/>
  <c r="AI69" i="35"/>
  <c r="AH69" i="35"/>
  <c r="AG69" i="35"/>
  <c r="AF69" i="35"/>
  <c r="AE69" i="35"/>
  <c r="AD69" i="35"/>
  <c r="AC69" i="35"/>
  <c r="AB69" i="35"/>
  <c r="AA69" i="35"/>
  <c r="Z69" i="35"/>
  <c r="Y69" i="35"/>
  <c r="X69" i="35"/>
  <c r="W69" i="35"/>
  <c r="V69" i="35"/>
  <c r="U69" i="35"/>
  <c r="T69" i="35"/>
  <c r="S69" i="35"/>
  <c r="R69" i="35"/>
  <c r="Q69" i="35"/>
  <c r="P69" i="35"/>
  <c r="O69" i="35"/>
  <c r="N69" i="35"/>
  <c r="M69" i="35"/>
  <c r="L69" i="35"/>
  <c r="K69" i="35"/>
  <c r="J69" i="35"/>
  <c r="I69" i="35"/>
  <c r="H69" i="35"/>
  <c r="G69" i="35"/>
  <c r="F69" i="35"/>
  <c r="E69" i="35"/>
  <c r="D69" i="35"/>
  <c r="C69" i="35"/>
  <c r="AV68" i="35"/>
  <c r="AU68" i="35"/>
  <c r="AT68" i="35"/>
  <c r="AS68" i="35"/>
  <c r="AR68" i="35"/>
  <c r="AQ68" i="35"/>
  <c r="AP68" i="35"/>
  <c r="AO68" i="35"/>
  <c r="AN68" i="35"/>
  <c r="AM68" i="35"/>
  <c r="AL68" i="35"/>
  <c r="AK68" i="35"/>
  <c r="AJ68" i="35"/>
  <c r="AI68" i="35"/>
  <c r="AH68" i="35"/>
  <c r="AG68" i="35"/>
  <c r="AF68" i="35"/>
  <c r="AE68" i="35"/>
  <c r="AD68" i="35"/>
  <c r="AC68" i="35"/>
  <c r="AB68" i="35"/>
  <c r="AA68" i="35"/>
  <c r="Z68" i="35"/>
  <c r="Y68" i="35"/>
  <c r="X68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AV67" i="35"/>
  <c r="AU67" i="35"/>
  <c r="AT67" i="35"/>
  <c r="AS67" i="35"/>
  <c r="AR67" i="35"/>
  <c r="AQ67" i="35"/>
  <c r="AP67" i="35"/>
  <c r="AO67" i="35"/>
  <c r="AN67" i="35"/>
  <c r="AM67" i="35"/>
  <c r="AL67" i="35"/>
  <c r="AK67" i="35"/>
  <c r="AJ67" i="35"/>
  <c r="AI67" i="35"/>
  <c r="AH67" i="35"/>
  <c r="AG67" i="35"/>
  <c r="AF67" i="35"/>
  <c r="AE67" i="35"/>
  <c r="AD67" i="35"/>
  <c r="AC67" i="35"/>
  <c r="AB67" i="35"/>
  <c r="AA67" i="35"/>
  <c r="Z67" i="35"/>
  <c r="Y67" i="35"/>
  <c r="X67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AV66" i="35"/>
  <c r="AU66" i="35"/>
  <c r="AT66" i="35"/>
  <c r="AS66" i="35"/>
  <c r="AR66" i="35"/>
  <c r="AQ66" i="35"/>
  <c r="AP66" i="35"/>
  <c r="AO66" i="35"/>
  <c r="AN66" i="35"/>
  <c r="AM66" i="35"/>
  <c r="AL66" i="35"/>
  <c r="AK66" i="35"/>
  <c r="AJ66" i="35"/>
  <c r="AI66" i="35"/>
  <c r="AH66" i="35"/>
  <c r="AG66" i="35"/>
  <c r="AF66" i="35"/>
  <c r="AE66" i="35"/>
  <c r="AD66" i="35"/>
  <c r="AC66" i="35"/>
  <c r="AB66" i="35"/>
  <c r="AA66" i="35"/>
  <c r="Z66" i="35"/>
  <c r="Y66" i="35"/>
  <c r="X66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AV65" i="35"/>
  <c r="AU65" i="35"/>
  <c r="AT65" i="35"/>
  <c r="AS65" i="35"/>
  <c r="AR65" i="35"/>
  <c r="AQ65" i="35"/>
  <c r="AP65" i="35"/>
  <c r="AO65" i="35"/>
  <c r="AN65" i="35"/>
  <c r="AM65" i="35"/>
  <c r="AL65" i="35"/>
  <c r="AK65" i="35"/>
  <c r="AJ65" i="35"/>
  <c r="AI65" i="35"/>
  <c r="AH65" i="35"/>
  <c r="AG65" i="35"/>
  <c r="AF65" i="35"/>
  <c r="AE65" i="35"/>
  <c r="AD65" i="35"/>
  <c r="AC65" i="35"/>
  <c r="AB65" i="35"/>
  <c r="AA65" i="35"/>
  <c r="Z65" i="35"/>
  <c r="Y65" i="35"/>
  <c r="X65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AV64" i="35"/>
  <c r="AU64" i="35"/>
  <c r="AT64" i="35"/>
  <c r="AS64" i="35"/>
  <c r="AR64" i="35"/>
  <c r="AQ64" i="35"/>
  <c r="AP64" i="35"/>
  <c r="AO64" i="35"/>
  <c r="AN64" i="35"/>
  <c r="AM64" i="35"/>
  <c r="AL64" i="35"/>
  <c r="AK64" i="35"/>
  <c r="AJ64" i="35"/>
  <c r="AI64" i="35"/>
  <c r="AH64" i="35"/>
  <c r="AG64" i="35"/>
  <c r="AF64" i="35"/>
  <c r="AE64" i="35"/>
  <c r="AD64" i="35"/>
  <c r="AC64" i="35"/>
  <c r="AB64" i="35"/>
  <c r="AA64" i="35"/>
  <c r="Z64" i="35"/>
  <c r="Y64" i="35"/>
  <c r="X64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AV63" i="35"/>
  <c r="AU63" i="35"/>
  <c r="AT63" i="35"/>
  <c r="AS63" i="35"/>
  <c r="AR63" i="35"/>
  <c r="AQ63" i="35"/>
  <c r="AP63" i="35"/>
  <c r="AO63" i="35"/>
  <c r="AN63" i="35"/>
  <c r="AM63" i="35"/>
  <c r="AL63" i="35"/>
  <c r="AK63" i="35"/>
  <c r="AJ63" i="35"/>
  <c r="AI63" i="35"/>
  <c r="AH63" i="35"/>
  <c r="AG63" i="35"/>
  <c r="AF63" i="35"/>
  <c r="AE63" i="35"/>
  <c r="AD63" i="35"/>
  <c r="AC63" i="35"/>
  <c r="AB63" i="35"/>
  <c r="AA63" i="35"/>
  <c r="Z63" i="35"/>
  <c r="Y63" i="35"/>
  <c r="X63" i="35"/>
  <c r="W63" i="35"/>
  <c r="V63" i="35"/>
  <c r="U63" i="35"/>
  <c r="T63" i="35"/>
  <c r="S63" i="35"/>
  <c r="R63" i="35"/>
  <c r="Q63" i="35"/>
  <c r="P63" i="35"/>
  <c r="O63" i="35"/>
  <c r="N63" i="35"/>
  <c r="M63" i="35"/>
  <c r="L63" i="35"/>
  <c r="K63" i="35"/>
  <c r="J63" i="35"/>
  <c r="I63" i="35"/>
  <c r="H63" i="35"/>
  <c r="G63" i="35"/>
  <c r="F63" i="35"/>
  <c r="E63" i="35"/>
  <c r="D63" i="35"/>
  <c r="C63" i="35"/>
  <c r="AV62" i="35"/>
  <c r="AU62" i="35"/>
  <c r="AT62" i="35"/>
  <c r="AS62" i="35"/>
  <c r="AR62" i="35"/>
  <c r="AQ62" i="35"/>
  <c r="AP62" i="35"/>
  <c r="AO62" i="35"/>
  <c r="AN62" i="35"/>
  <c r="AM62" i="35"/>
  <c r="AL62" i="35"/>
  <c r="AK62" i="35"/>
  <c r="AJ62" i="35"/>
  <c r="AI62" i="35"/>
  <c r="AH62" i="35"/>
  <c r="AG62" i="35"/>
  <c r="AF62" i="35"/>
  <c r="AE62" i="35"/>
  <c r="AD62" i="35"/>
  <c r="AC62" i="35"/>
  <c r="AB62" i="35"/>
  <c r="AA62" i="35"/>
  <c r="Z62" i="35"/>
  <c r="Y62" i="35"/>
  <c r="X62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AV61" i="35"/>
  <c r="AU61" i="35"/>
  <c r="AT61" i="35"/>
  <c r="AS61" i="35"/>
  <c r="AR61" i="35"/>
  <c r="AQ61" i="35"/>
  <c r="AP61" i="35"/>
  <c r="AO61" i="35"/>
  <c r="AN61" i="35"/>
  <c r="AM61" i="35"/>
  <c r="AL61" i="35"/>
  <c r="AK61" i="35"/>
  <c r="AJ61" i="35"/>
  <c r="AI61" i="35"/>
  <c r="AH61" i="35"/>
  <c r="AG61" i="35"/>
  <c r="AF61" i="35"/>
  <c r="AE61" i="35"/>
  <c r="AD61" i="35"/>
  <c r="AC61" i="35"/>
  <c r="AB61" i="35"/>
  <c r="AA61" i="35"/>
  <c r="Z61" i="35"/>
  <c r="Y61" i="35"/>
  <c r="X61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AV60" i="35"/>
  <c r="AU60" i="35"/>
  <c r="AT60" i="35"/>
  <c r="AS60" i="35"/>
  <c r="AR60" i="35"/>
  <c r="AQ60" i="35"/>
  <c r="AP60" i="35"/>
  <c r="AO60" i="35"/>
  <c r="AN60" i="35"/>
  <c r="AM60" i="35"/>
  <c r="AL60" i="35"/>
  <c r="AK60" i="35"/>
  <c r="AJ60" i="35"/>
  <c r="AI60" i="35"/>
  <c r="AH60" i="35"/>
  <c r="AG60" i="35"/>
  <c r="AF60" i="35"/>
  <c r="AE60" i="35"/>
  <c r="AD60" i="35"/>
  <c r="AC60" i="35"/>
  <c r="AB60" i="35"/>
  <c r="AA60" i="35"/>
  <c r="Z60" i="35"/>
  <c r="Y60" i="35"/>
  <c r="X60" i="35"/>
  <c r="W60" i="35"/>
  <c r="V60" i="35"/>
  <c r="U60" i="35"/>
  <c r="T60" i="35"/>
  <c r="S60" i="35"/>
  <c r="R60" i="35"/>
  <c r="Q60" i="35"/>
  <c r="P60" i="35"/>
  <c r="O60" i="35"/>
  <c r="N60" i="35"/>
  <c r="M60" i="35"/>
  <c r="L60" i="35"/>
  <c r="K60" i="35"/>
  <c r="J60" i="35"/>
  <c r="I60" i="35"/>
  <c r="H60" i="35"/>
  <c r="G60" i="35"/>
  <c r="F60" i="35"/>
  <c r="E60" i="35"/>
  <c r="D60" i="35"/>
  <c r="C60" i="35"/>
  <c r="AV59" i="35"/>
  <c r="AU59" i="35"/>
  <c r="AT59" i="35"/>
  <c r="AS59" i="35"/>
  <c r="AR59" i="35"/>
  <c r="AQ59" i="35"/>
  <c r="AP59" i="35"/>
  <c r="AO59" i="35"/>
  <c r="AN59" i="35"/>
  <c r="AM59" i="35"/>
  <c r="AL59" i="35"/>
  <c r="AK59" i="35"/>
  <c r="AJ59" i="35"/>
  <c r="AI59" i="35"/>
  <c r="AH59" i="35"/>
  <c r="AG59" i="35"/>
  <c r="AF59" i="35"/>
  <c r="AE59" i="35"/>
  <c r="AD59" i="35"/>
  <c r="AC59" i="35"/>
  <c r="AB59" i="35"/>
  <c r="AA59" i="35"/>
  <c r="Z59" i="35"/>
  <c r="Y59" i="35"/>
  <c r="X59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AV58" i="35"/>
  <c r="AU58" i="35"/>
  <c r="AT58" i="35"/>
  <c r="AS58" i="35"/>
  <c r="AR58" i="35"/>
  <c r="AQ58" i="35"/>
  <c r="AP58" i="35"/>
  <c r="AO58" i="35"/>
  <c r="AN58" i="35"/>
  <c r="AM58" i="35"/>
  <c r="AL58" i="35"/>
  <c r="AK58" i="35"/>
  <c r="AJ58" i="35"/>
  <c r="AI58" i="35"/>
  <c r="AH58" i="35"/>
  <c r="AG58" i="35"/>
  <c r="AF58" i="35"/>
  <c r="AE58" i="35"/>
  <c r="AD58" i="35"/>
  <c r="AC58" i="35"/>
  <c r="AB58" i="35"/>
  <c r="AA58" i="35"/>
  <c r="Z58" i="35"/>
  <c r="Y58" i="35"/>
  <c r="X58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AV57" i="35"/>
  <c r="AU57" i="35"/>
  <c r="AT57" i="35"/>
  <c r="AS57" i="35"/>
  <c r="AR57" i="35"/>
  <c r="AQ57" i="35"/>
  <c r="AP57" i="35"/>
  <c r="AO57" i="35"/>
  <c r="AN57" i="35"/>
  <c r="AM57" i="35"/>
  <c r="AL57" i="35"/>
  <c r="AK57" i="35"/>
  <c r="AJ57" i="35"/>
  <c r="AI57" i="35"/>
  <c r="AH57" i="35"/>
  <c r="AG57" i="35"/>
  <c r="AF57" i="35"/>
  <c r="AE57" i="35"/>
  <c r="AD57" i="35"/>
  <c r="AC57" i="35"/>
  <c r="AB57" i="35"/>
  <c r="AA57" i="35"/>
  <c r="Z57" i="35"/>
  <c r="Y57" i="35"/>
  <c r="X57" i="35"/>
  <c r="W57" i="35"/>
  <c r="V57" i="35"/>
  <c r="U57" i="35"/>
  <c r="T57" i="35"/>
  <c r="S57" i="35"/>
  <c r="R57" i="35"/>
  <c r="Q57" i="35"/>
  <c r="P57" i="35"/>
  <c r="O57" i="35"/>
  <c r="N57" i="35"/>
  <c r="M57" i="35"/>
  <c r="L57" i="35"/>
  <c r="K57" i="35"/>
  <c r="J57" i="35"/>
  <c r="I57" i="35"/>
  <c r="H57" i="35"/>
  <c r="G57" i="35"/>
  <c r="F57" i="35"/>
  <c r="E57" i="35"/>
  <c r="D57" i="35"/>
  <c r="C57" i="35"/>
  <c r="AV56" i="35"/>
  <c r="AU56" i="35"/>
  <c r="AT56" i="35"/>
  <c r="AS56" i="35"/>
  <c r="AR56" i="35"/>
  <c r="AQ56" i="35"/>
  <c r="AP56" i="35"/>
  <c r="AO56" i="35"/>
  <c r="AN56" i="35"/>
  <c r="AM56" i="35"/>
  <c r="AL56" i="35"/>
  <c r="AK56" i="35"/>
  <c r="AJ56" i="35"/>
  <c r="AI56" i="35"/>
  <c r="AH56" i="35"/>
  <c r="AG56" i="35"/>
  <c r="AF56" i="35"/>
  <c r="AE56" i="35"/>
  <c r="AD56" i="35"/>
  <c r="AC56" i="35"/>
  <c r="AB56" i="35"/>
  <c r="AA56" i="35"/>
  <c r="Z56" i="35"/>
  <c r="Y56" i="35"/>
  <c r="X56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AV55" i="35"/>
  <c r="AU55" i="35"/>
  <c r="AT55" i="35"/>
  <c r="AS55" i="35"/>
  <c r="AR55" i="35"/>
  <c r="AQ55" i="35"/>
  <c r="AP55" i="35"/>
  <c r="AO55" i="35"/>
  <c r="AN55" i="35"/>
  <c r="AM55" i="35"/>
  <c r="AL55" i="35"/>
  <c r="AK55" i="35"/>
  <c r="AJ55" i="35"/>
  <c r="AI55" i="35"/>
  <c r="AH55" i="35"/>
  <c r="AG55" i="35"/>
  <c r="AF55" i="35"/>
  <c r="AE55" i="35"/>
  <c r="AD55" i="35"/>
  <c r="AC55" i="35"/>
  <c r="AB55" i="35"/>
  <c r="AA55" i="35"/>
  <c r="Z55" i="35"/>
  <c r="Y55" i="35"/>
  <c r="X55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AV54" i="35"/>
  <c r="AU54" i="35"/>
  <c r="AT54" i="35"/>
  <c r="AS54" i="35"/>
  <c r="AR54" i="35"/>
  <c r="AQ54" i="35"/>
  <c r="AP54" i="35"/>
  <c r="AO54" i="35"/>
  <c r="AN54" i="35"/>
  <c r="AM54" i="35"/>
  <c r="AL54" i="35"/>
  <c r="AK54" i="35"/>
  <c r="AJ54" i="35"/>
  <c r="AI54" i="35"/>
  <c r="AH54" i="35"/>
  <c r="AG54" i="35"/>
  <c r="AF54" i="35"/>
  <c r="AE54" i="35"/>
  <c r="AD54" i="35"/>
  <c r="AC54" i="35"/>
  <c r="AB54" i="35"/>
  <c r="AA54" i="35"/>
  <c r="Z54" i="35"/>
  <c r="Y54" i="35"/>
  <c r="X54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G54" i="35"/>
  <c r="F54" i="35"/>
  <c r="E54" i="35"/>
  <c r="D54" i="35"/>
  <c r="C54" i="35"/>
  <c r="AV53" i="35"/>
  <c r="AU53" i="35"/>
  <c r="AT53" i="35"/>
  <c r="AS53" i="35"/>
  <c r="AR53" i="35"/>
  <c r="AQ53" i="35"/>
  <c r="AP53" i="35"/>
  <c r="AO53" i="35"/>
  <c r="AN53" i="35"/>
  <c r="AM53" i="35"/>
  <c r="AL53" i="35"/>
  <c r="AK53" i="35"/>
  <c r="AJ53" i="35"/>
  <c r="AI53" i="35"/>
  <c r="AH53" i="35"/>
  <c r="AG53" i="35"/>
  <c r="AF53" i="35"/>
  <c r="AE53" i="35"/>
  <c r="AD53" i="35"/>
  <c r="AC53" i="35"/>
  <c r="AB53" i="35"/>
  <c r="AA53" i="35"/>
  <c r="Z53" i="35"/>
  <c r="Y53" i="35"/>
  <c r="X53" i="35"/>
  <c r="W53" i="35"/>
  <c r="V53" i="35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C53" i="35"/>
  <c r="AV52" i="35"/>
  <c r="AU52" i="35"/>
  <c r="AT52" i="35"/>
  <c r="AS52" i="35"/>
  <c r="AR52" i="35"/>
  <c r="AQ52" i="35"/>
  <c r="AP52" i="35"/>
  <c r="AO52" i="35"/>
  <c r="AN52" i="35"/>
  <c r="AM52" i="35"/>
  <c r="AL52" i="35"/>
  <c r="AK52" i="35"/>
  <c r="AJ52" i="35"/>
  <c r="AI52" i="35"/>
  <c r="AH52" i="35"/>
  <c r="AG52" i="35"/>
  <c r="AF52" i="35"/>
  <c r="AE52" i="35"/>
  <c r="AD52" i="35"/>
  <c r="AC52" i="35"/>
  <c r="AB52" i="35"/>
  <c r="AA52" i="35"/>
  <c r="Z52" i="35"/>
  <c r="Y52" i="35"/>
  <c r="X52" i="35"/>
  <c r="W52" i="35"/>
  <c r="V52" i="35"/>
  <c r="U52" i="35"/>
  <c r="T52" i="35"/>
  <c r="S52" i="35"/>
  <c r="R52" i="35"/>
  <c r="Q52" i="35"/>
  <c r="P52" i="35"/>
  <c r="O52" i="35"/>
  <c r="N52" i="35"/>
  <c r="M52" i="35"/>
  <c r="L52" i="35"/>
  <c r="K52" i="35"/>
  <c r="J52" i="35"/>
  <c r="I52" i="35"/>
  <c r="H52" i="35"/>
  <c r="G52" i="35"/>
  <c r="F52" i="35"/>
  <c r="E52" i="35"/>
  <c r="D52" i="35"/>
  <c r="C52" i="35"/>
  <c r="AV51" i="35"/>
  <c r="AU51" i="35"/>
  <c r="AT51" i="35"/>
  <c r="AS51" i="35"/>
  <c r="AR51" i="35"/>
  <c r="AQ51" i="35"/>
  <c r="AP51" i="35"/>
  <c r="AO51" i="35"/>
  <c r="AN51" i="35"/>
  <c r="AM51" i="35"/>
  <c r="AL51" i="35"/>
  <c r="AK51" i="35"/>
  <c r="AJ51" i="35"/>
  <c r="AI51" i="35"/>
  <c r="AH51" i="35"/>
  <c r="AG51" i="35"/>
  <c r="AF51" i="35"/>
  <c r="AE51" i="35"/>
  <c r="AD51" i="35"/>
  <c r="AC51" i="35"/>
  <c r="AB51" i="35"/>
  <c r="AA51" i="35"/>
  <c r="Z51" i="35"/>
  <c r="Y51" i="35"/>
  <c r="X51" i="35"/>
  <c r="W51" i="35"/>
  <c r="V51" i="35"/>
  <c r="U51" i="35"/>
  <c r="T51" i="35"/>
  <c r="S51" i="35"/>
  <c r="R51" i="35"/>
  <c r="Q51" i="35"/>
  <c r="P51" i="35"/>
  <c r="O51" i="35"/>
  <c r="N51" i="35"/>
  <c r="M51" i="35"/>
  <c r="L51" i="35"/>
  <c r="K51" i="35"/>
  <c r="J51" i="35"/>
  <c r="I51" i="35"/>
  <c r="H51" i="35"/>
  <c r="G51" i="35"/>
  <c r="F51" i="35"/>
  <c r="E51" i="35"/>
  <c r="D51" i="35"/>
  <c r="C51" i="35"/>
  <c r="AV50" i="35"/>
  <c r="AU50" i="35"/>
  <c r="AT50" i="35"/>
  <c r="AS50" i="35"/>
  <c r="AR50" i="35"/>
  <c r="AQ50" i="35"/>
  <c r="AP50" i="35"/>
  <c r="AO50" i="35"/>
  <c r="AN50" i="35"/>
  <c r="AM50" i="35"/>
  <c r="AL50" i="35"/>
  <c r="AK50" i="35"/>
  <c r="AJ50" i="35"/>
  <c r="AI50" i="35"/>
  <c r="AH50" i="35"/>
  <c r="AG50" i="35"/>
  <c r="AF50" i="35"/>
  <c r="AE50" i="35"/>
  <c r="AD50" i="35"/>
  <c r="AC50" i="35"/>
  <c r="AB50" i="35"/>
  <c r="AA50" i="35"/>
  <c r="Z50" i="35"/>
  <c r="Y50" i="35"/>
  <c r="X50" i="35"/>
  <c r="W50" i="35"/>
  <c r="V50" i="35"/>
  <c r="U50" i="35"/>
  <c r="T50" i="35"/>
  <c r="S50" i="35"/>
  <c r="R50" i="35"/>
  <c r="Q50" i="35"/>
  <c r="P50" i="35"/>
  <c r="O50" i="35"/>
  <c r="N50" i="35"/>
  <c r="M50" i="35"/>
  <c r="L50" i="35"/>
  <c r="K50" i="35"/>
  <c r="J50" i="35"/>
  <c r="I50" i="35"/>
  <c r="H50" i="35"/>
  <c r="G50" i="35"/>
  <c r="F50" i="35"/>
  <c r="E50" i="35"/>
  <c r="D50" i="35"/>
  <c r="C50" i="35"/>
  <c r="AV49" i="35"/>
  <c r="AU49" i="35"/>
  <c r="AT49" i="35"/>
  <c r="AS49" i="35"/>
  <c r="AR49" i="35"/>
  <c r="AQ49" i="35"/>
  <c r="AP49" i="35"/>
  <c r="AO49" i="35"/>
  <c r="AN49" i="35"/>
  <c r="AM49" i="35"/>
  <c r="AL49" i="35"/>
  <c r="AK49" i="35"/>
  <c r="AJ49" i="35"/>
  <c r="AI49" i="35"/>
  <c r="AH49" i="35"/>
  <c r="AG49" i="35"/>
  <c r="AF49" i="35"/>
  <c r="AE49" i="35"/>
  <c r="AD49" i="35"/>
  <c r="AC49" i="35"/>
  <c r="AB49" i="35"/>
  <c r="AA49" i="35"/>
  <c r="Z49" i="35"/>
  <c r="Y49" i="35"/>
  <c r="X49" i="35"/>
  <c r="W49" i="35"/>
  <c r="V49" i="35"/>
  <c r="U49" i="35"/>
  <c r="T49" i="35"/>
  <c r="S49" i="35"/>
  <c r="R49" i="35"/>
  <c r="Q49" i="35"/>
  <c r="P49" i="35"/>
  <c r="O49" i="35"/>
  <c r="N49" i="35"/>
  <c r="M49" i="35"/>
  <c r="L49" i="35"/>
  <c r="K49" i="35"/>
  <c r="J49" i="35"/>
  <c r="I49" i="35"/>
  <c r="H49" i="35"/>
  <c r="G49" i="35"/>
  <c r="F49" i="35"/>
  <c r="E49" i="35"/>
  <c r="D49" i="35"/>
  <c r="C49" i="35"/>
  <c r="AV48" i="35"/>
  <c r="AU48" i="35"/>
  <c r="AT48" i="35"/>
  <c r="AS48" i="35"/>
  <c r="AR48" i="35"/>
  <c r="AQ48" i="35"/>
  <c r="AP48" i="35"/>
  <c r="AO48" i="35"/>
  <c r="AN48" i="35"/>
  <c r="AM48" i="35"/>
  <c r="AL48" i="35"/>
  <c r="AK48" i="35"/>
  <c r="AJ48" i="35"/>
  <c r="AI48" i="35"/>
  <c r="AH48" i="35"/>
  <c r="AG48" i="35"/>
  <c r="AF48" i="35"/>
  <c r="AE48" i="35"/>
  <c r="AD48" i="35"/>
  <c r="AC48" i="35"/>
  <c r="AB48" i="35"/>
  <c r="AA48" i="35"/>
  <c r="Z48" i="35"/>
  <c r="Y48" i="35"/>
  <c r="X48" i="35"/>
  <c r="W48" i="35"/>
  <c r="V48" i="35"/>
  <c r="U48" i="35"/>
  <c r="T48" i="35"/>
  <c r="S48" i="35"/>
  <c r="R48" i="35"/>
  <c r="Q48" i="35"/>
  <c r="P48" i="35"/>
  <c r="O48" i="35"/>
  <c r="N48" i="35"/>
  <c r="M48" i="35"/>
  <c r="L48" i="35"/>
  <c r="K48" i="35"/>
  <c r="J48" i="35"/>
  <c r="I48" i="35"/>
  <c r="H48" i="35"/>
  <c r="G48" i="35"/>
  <c r="F48" i="35"/>
  <c r="E48" i="35"/>
  <c r="D48" i="35"/>
  <c r="C48" i="35"/>
  <c r="AV47" i="35"/>
  <c r="AU47" i="35"/>
  <c r="AT47" i="35"/>
  <c r="AS47" i="35"/>
  <c r="AR47" i="35"/>
  <c r="AQ47" i="35"/>
  <c r="AP47" i="35"/>
  <c r="AO47" i="35"/>
  <c r="AN47" i="35"/>
  <c r="AM47" i="35"/>
  <c r="AL47" i="35"/>
  <c r="AK47" i="35"/>
  <c r="AJ47" i="35"/>
  <c r="AI47" i="35"/>
  <c r="AH47" i="35"/>
  <c r="AG47" i="35"/>
  <c r="AF47" i="35"/>
  <c r="AE47" i="35"/>
  <c r="AD47" i="35"/>
  <c r="AC47" i="35"/>
  <c r="AB47" i="35"/>
  <c r="AA47" i="35"/>
  <c r="Z47" i="35"/>
  <c r="Y47" i="35"/>
  <c r="X47" i="35"/>
  <c r="W47" i="35"/>
  <c r="V47" i="35"/>
  <c r="U47" i="35"/>
  <c r="T47" i="35"/>
  <c r="S47" i="35"/>
  <c r="R47" i="35"/>
  <c r="Q47" i="35"/>
  <c r="P47" i="35"/>
  <c r="O47" i="35"/>
  <c r="N47" i="35"/>
  <c r="M47" i="35"/>
  <c r="L47" i="35"/>
  <c r="K47" i="35"/>
  <c r="J47" i="35"/>
  <c r="I47" i="35"/>
  <c r="H47" i="35"/>
  <c r="G47" i="35"/>
  <c r="F47" i="35"/>
  <c r="E47" i="35"/>
  <c r="D47" i="35"/>
  <c r="C47" i="35"/>
  <c r="AV46" i="35"/>
  <c r="AU46" i="35"/>
  <c r="AT46" i="35"/>
  <c r="AS46" i="35"/>
  <c r="AR46" i="35"/>
  <c r="AQ46" i="35"/>
  <c r="AP46" i="35"/>
  <c r="AO46" i="35"/>
  <c r="AN46" i="35"/>
  <c r="AM46" i="35"/>
  <c r="AL46" i="35"/>
  <c r="AK46" i="35"/>
  <c r="AJ46" i="35"/>
  <c r="AI46" i="35"/>
  <c r="AH46" i="35"/>
  <c r="AG46" i="35"/>
  <c r="AF46" i="35"/>
  <c r="AE46" i="35"/>
  <c r="AD46" i="35"/>
  <c r="AC46" i="35"/>
  <c r="AB46" i="35"/>
  <c r="AA46" i="35"/>
  <c r="Z46" i="35"/>
  <c r="Y46" i="35"/>
  <c r="X46" i="35"/>
  <c r="W46" i="35"/>
  <c r="V46" i="35"/>
  <c r="U46" i="35"/>
  <c r="T46" i="35"/>
  <c r="S46" i="35"/>
  <c r="R46" i="35"/>
  <c r="Q46" i="35"/>
  <c r="P46" i="35"/>
  <c r="O46" i="35"/>
  <c r="N46" i="35"/>
  <c r="M46" i="35"/>
  <c r="L46" i="35"/>
  <c r="K46" i="35"/>
  <c r="J46" i="35"/>
  <c r="I46" i="35"/>
  <c r="H46" i="35"/>
  <c r="G46" i="35"/>
  <c r="F46" i="35"/>
  <c r="E46" i="35"/>
  <c r="D46" i="35"/>
  <c r="C46" i="35"/>
  <c r="AV45" i="35"/>
  <c r="AU45" i="35"/>
  <c r="AT45" i="35"/>
  <c r="AS45" i="35"/>
  <c r="AR45" i="35"/>
  <c r="AQ45" i="35"/>
  <c r="AP45" i="35"/>
  <c r="AO45" i="35"/>
  <c r="AN45" i="35"/>
  <c r="AM45" i="35"/>
  <c r="AL45" i="35"/>
  <c r="AK45" i="35"/>
  <c r="AJ45" i="35"/>
  <c r="AI45" i="35"/>
  <c r="AH45" i="35"/>
  <c r="AG45" i="35"/>
  <c r="AF45" i="35"/>
  <c r="AE45" i="35"/>
  <c r="AD45" i="35"/>
  <c r="AC45" i="35"/>
  <c r="AB45" i="35"/>
  <c r="AA45" i="35"/>
  <c r="Z45" i="35"/>
  <c r="Y45" i="35"/>
  <c r="X45" i="35"/>
  <c r="W45" i="35"/>
  <c r="V45" i="35"/>
  <c r="U45" i="35"/>
  <c r="T45" i="35"/>
  <c r="S45" i="35"/>
  <c r="R45" i="35"/>
  <c r="Q45" i="35"/>
  <c r="P45" i="35"/>
  <c r="O45" i="35"/>
  <c r="N45" i="35"/>
  <c r="M45" i="35"/>
  <c r="L45" i="35"/>
  <c r="K45" i="35"/>
  <c r="J45" i="35"/>
  <c r="I45" i="35"/>
  <c r="H45" i="35"/>
  <c r="G45" i="35"/>
  <c r="F45" i="35"/>
  <c r="E45" i="35"/>
  <c r="D45" i="35"/>
  <c r="C45" i="35"/>
  <c r="AV44" i="35"/>
  <c r="AU44" i="35"/>
  <c r="AT44" i="35"/>
  <c r="AS44" i="35"/>
  <c r="AR44" i="35"/>
  <c r="AQ44" i="35"/>
  <c r="AP44" i="35"/>
  <c r="AO44" i="35"/>
  <c r="AN44" i="35"/>
  <c r="AM44" i="35"/>
  <c r="AL44" i="35"/>
  <c r="AK44" i="35"/>
  <c r="AJ44" i="35"/>
  <c r="AI44" i="35"/>
  <c r="AH44" i="35"/>
  <c r="AG44" i="35"/>
  <c r="AF44" i="35"/>
  <c r="AE44" i="35"/>
  <c r="AD44" i="35"/>
  <c r="AC44" i="35"/>
  <c r="AB44" i="35"/>
  <c r="AA44" i="35"/>
  <c r="Z44" i="35"/>
  <c r="Y44" i="35"/>
  <c r="X44" i="35"/>
  <c r="W44" i="35"/>
  <c r="V44" i="35"/>
  <c r="U44" i="35"/>
  <c r="T44" i="35"/>
  <c r="S44" i="35"/>
  <c r="R44" i="35"/>
  <c r="Q44" i="35"/>
  <c r="P44" i="35"/>
  <c r="O44" i="35"/>
  <c r="N44" i="35"/>
  <c r="M44" i="35"/>
  <c r="L44" i="35"/>
  <c r="K44" i="35"/>
  <c r="J44" i="35"/>
  <c r="I44" i="35"/>
  <c r="H44" i="35"/>
  <c r="G44" i="35"/>
  <c r="F44" i="35"/>
  <c r="E44" i="35"/>
  <c r="D44" i="35"/>
  <c r="C44" i="35"/>
  <c r="AV43" i="35"/>
  <c r="AU43" i="35"/>
  <c r="AT43" i="35"/>
  <c r="AS43" i="35"/>
  <c r="AR43" i="35"/>
  <c r="AQ43" i="35"/>
  <c r="AP43" i="35"/>
  <c r="AO43" i="35"/>
  <c r="AN43" i="35"/>
  <c r="AM43" i="35"/>
  <c r="AL43" i="35"/>
  <c r="AK43" i="35"/>
  <c r="AJ43" i="35"/>
  <c r="AI43" i="35"/>
  <c r="AH43" i="35"/>
  <c r="AG43" i="35"/>
  <c r="AF43" i="35"/>
  <c r="AE43" i="35"/>
  <c r="AD43" i="35"/>
  <c r="AC43" i="35"/>
  <c r="AB43" i="35"/>
  <c r="AA43" i="35"/>
  <c r="Z43" i="35"/>
  <c r="Y43" i="35"/>
  <c r="X43" i="35"/>
  <c r="W43" i="35"/>
  <c r="V43" i="35"/>
  <c r="U43" i="35"/>
  <c r="T43" i="35"/>
  <c r="S43" i="35"/>
  <c r="R43" i="35"/>
  <c r="Q43" i="35"/>
  <c r="P43" i="35"/>
  <c r="O43" i="35"/>
  <c r="N43" i="35"/>
  <c r="M43" i="35"/>
  <c r="L43" i="35"/>
  <c r="K43" i="35"/>
  <c r="J43" i="35"/>
  <c r="I43" i="35"/>
  <c r="H43" i="35"/>
  <c r="G43" i="35"/>
  <c r="F43" i="35"/>
  <c r="E43" i="35"/>
  <c r="D43" i="35"/>
  <c r="C43" i="35"/>
  <c r="AV42" i="35"/>
  <c r="AU42" i="35"/>
  <c r="AT42" i="35"/>
  <c r="AS42" i="35"/>
  <c r="AR42" i="35"/>
  <c r="AQ42" i="35"/>
  <c r="AP42" i="35"/>
  <c r="AO42" i="35"/>
  <c r="AN42" i="35"/>
  <c r="AM42" i="35"/>
  <c r="AL42" i="35"/>
  <c r="AK42" i="35"/>
  <c r="AJ42" i="35"/>
  <c r="AI42" i="35"/>
  <c r="AH42" i="35"/>
  <c r="AG42" i="35"/>
  <c r="AF42" i="35"/>
  <c r="AE42" i="35"/>
  <c r="AD42" i="35"/>
  <c r="AC42" i="35"/>
  <c r="AB42" i="35"/>
  <c r="AA42" i="35"/>
  <c r="Z42" i="35"/>
  <c r="Y42" i="35"/>
  <c r="X42" i="35"/>
  <c r="W42" i="35"/>
  <c r="V42" i="35"/>
  <c r="U42" i="35"/>
  <c r="T42" i="35"/>
  <c r="S42" i="35"/>
  <c r="R42" i="35"/>
  <c r="Q42" i="35"/>
  <c r="P42" i="35"/>
  <c r="O42" i="35"/>
  <c r="N42" i="35"/>
  <c r="M42" i="35"/>
  <c r="L42" i="35"/>
  <c r="K42" i="35"/>
  <c r="J42" i="35"/>
  <c r="I42" i="35"/>
  <c r="H42" i="35"/>
  <c r="G42" i="35"/>
  <c r="F42" i="35"/>
  <c r="E42" i="35"/>
  <c r="D42" i="35"/>
  <c r="C42" i="35"/>
  <c r="AV41" i="35"/>
  <c r="AU41" i="35"/>
  <c r="AT41" i="35"/>
  <c r="AS41" i="35"/>
  <c r="AR41" i="35"/>
  <c r="AQ41" i="35"/>
  <c r="AP41" i="35"/>
  <c r="AO41" i="35"/>
  <c r="AN41" i="35"/>
  <c r="AM41" i="35"/>
  <c r="AL41" i="35"/>
  <c r="AK41" i="35"/>
  <c r="AJ41" i="35"/>
  <c r="AI41" i="35"/>
  <c r="AH41" i="35"/>
  <c r="AG41" i="35"/>
  <c r="AF41" i="35"/>
  <c r="AE41" i="35"/>
  <c r="AD41" i="35"/>
  <c r="AC41" i="35"/>
  <c r="AB41" i="35"/>
  <c r="AA41" i="35"/>
  <c r="Z41" i="35"/>
  <c r="Y41" i="35"/>
  <c r="X41" i="35"/>
  <c r="W41" i="35"/>
  <c r="V41" i="35"/>
  <c r="U41" i="35"/>
  <c r="T41" i="35"/>
  <c r="S41" i="35"/>
  <c r="R41" i="35"/>
  <c r="Q41" i="35"/>
  <c r="P41" i="35"/>
  <c r="O41" i="35"/>
  <c r="N41" i="35"/>
  <c r="M41" i="35"/>
  <c r="L41" i="35"/>
  <c r="K41" i="35"/>
  <c r="J41" i="35"/>
  <c r="I41" i="35"/>
  <c r="H41" i="35"/>
  <c r="G41" i="35"/>
  <c r="F41" i="35"/>
  <c r="E41" i="35"/>
  <c r="D41" i="35"/>
  <c r="C41" i="35"/>
  <c r="AV40" i="35"/>
  <c r="AU40" i="35"/>
  <c r="AT40" i="35"/>
  <c r="AS40" i="35"/>
  <c r="AR40" i="35"/>
  <c r="AQ40" i="35"/>
  <c r="AP40" i="35"/>
  <c r="AO40" i="35"/>
  <c r="AN40" i="35"/>
  <c r="AM40" i="35"/>
  <c r="AL40" i="35"/>
  <c r="AK40" i="35"/>
  <c r="AJ40" i="35"/>
  <c r="AI40" i="35"/>
  <c r="AH40" i="35"/>
  <c r="AG40" i="35"/>
  <c r="AF40" i="35"/>
  <c r="AE40" i="35"/>
  <c r="AD40" i="35"/>
  <c r="AC40" i="35"/>
  <c r="AB40" i="35"/>
  <c r="AA40" i="35"/>
  <c r="Z40" i="35"/>
  <c r="Y40" i="35"/>
  <c r="X40" i="35"/>
  <c r="W40" i="35"/>
  <c r="V40" i="35"/>
  <c r="U40" i="35"/>
  <c r="T40" i="35"/>
  <c r="S40" i="35"/>
  <c r="R40" i="35"/>
  <c r="Q40" i="35"/>
  <c r="P40" i="35"/>
  <c r="O40" i="35"/>
  <c r="N40" i="35"/>
  <c r="M40" i="35"/>
  <c r="L40" i="35"/>
  <c r="K40" i="35"/>
  <c r="J40" i="35"/>
  <c r="I40" i="35"/>
  <c r="H40" i="35"/>
  <c r="G40" i="35"/>
  <c r="F40" i="35"/>
  <c r="E40" i="35"/>
  <c r="D40" i="35"/>
  <c r="C40" i="35"/>
  <c r="AV39" i="35"/>
  <c r="AU39" i="35"/>
  <c r="AT39" i="35"/>
  <c r="AS39" i="35"/>
  <c r="AR39" i="35"/>
  <c r="AQ39" i="35"/>
  <c r="AP39" i="35"/>
  <c r="AO39" i="35"/>
  <c r="AN39" i="35"/>
  <c r="AM39" i="35"/>
  <c r="AL39" i="35"/>
  <c r="AK39" i="35"/>
  <c r="AJ39" i="35"/>
  <c r="AI39" i="35"/>
  <c r="AH39" i="35"/>
  <c r="AG39" i="35"/>
  <c r="AF39" i="35"/>
  <c r="AE39" i="35"/>
  <c r="AD39" i="35"/>
  <c r="AC39" i="35"/>
  <c r="AB39" i="35"/>
  <c r="AA39" i="35"/>
  <c r="Z39" i="35"/>
  <c r="Y39" i="35"/>
  <c r="X39" i="35"/>
  <c r="W39" i="35"/>
  <c r="V39" i="35"/>
  <c r="U39" i="35"/>
  <c r="T39" i="35"/>
  <c r="S39" i="35"/>
  <c r="R39" i="35"/>
  <c r="Q39" i="35"/>
  <c r="P39" i="35"/>
  <c r="O39" i="35"/>
  <c r="N39" i="35"/>
  <c r="M39" i="35"/>
  <c r="L39" i="35"/>
  <c r="K39" i="35"/>
  <c r="J39" i="35"/>
  <c r="I39" i="35"/>
  <c r="H39" i="35"/>
  <c r="G39" i="35"/>
  <c r="F39" i="35"/>
  <c r="E39" i="35"/>
  <c r="D39" i="35"/>
  <c r="C39" i="35"/>
  <c r="AV38" i="35"/>
  <c r="AU38" i="35"/>
  <c r="AT38" i="35"/>
  <c r="AS38" i="35"/>
  <c r="AR38" i="35"/>
  <c r="AQ38" i="35"/>
  <c r="AP38" i="35"/>
  <c r="AO38" i="35"/>
  <c r="AN38" i="35"/>
  <c r="AM38" i="35"/>
  <c r="AL38" i="35"/>
  <c r="AK38" i="35"/>
  <c r="AJ38" i="35"/>
  <c r="AI38" i="35"/>
  <c r="AH38" i="35"/>
  <c r="AG38" i="35"/>
  <c r="AF38" i="35"/>
  <c r="AE38" i="35"/>
  <c r="AD38" i="35"/>
  <c r="AC38" i="35"/>
  <c r="AB38" i="35"/>
  <c r="AA38" i="35"/>
  <c r="Z38" i="35"/>
  <c r="Y38" i="35"/>
  <c r="X38" i="35"/>
  <c r="W38" i="35"/>
  <c r="V38" i="35"/>
  <c r="U38" i="35"/>
  <c r="T38" i="35"/>
  <c r="S38" i="35"/>
  <c r="R38" i="35"/>
  <c r="Q38" i="35"/>
  <c r="P38" i="35"/>
  <c r="O38" i="35"/>
  <c r="N38" i="35"/>
  <c r="M38" i="35"/>
  <c r="L38" i="35"/>
  <c r="K38" i="35"/>
  <c r="J38" i="35"/>
  <c r="I38" i="35"/>
  <c r="H38" i="35"/>
  <c r="G38" i="35"/>
  <c r="F38" i="35"/>
  <c r="E38" i="35"/>
  <c r="D38" i="35"/>
  <c r="C38" i="35"/>
  <c r="AV37" i="35"/>
  <c r="AU37" i="35"/>
  <c r="AT37" i="35"/>
  <c r="AS37" i="35"/>
  <c r="AR37" i="35"/>
  <c r="AQ37" i="35"/>
  <c r="AP37" i="35"/>
  <c r="AO37" i="35"/>
  <c r="AN37" i="35"/>
  <c r="AM37" i="35"/>
  <c r="AL37" i="35"/>
  <c r="AK37" i="35"/>
  <c r="AJ37" i="35"/>
  <c r="AI37" i="35"/>
  <c r="AH37" i="35"/>
  <c r="AG37" i="35"/>
  <c r="AF37" i="35"/>
  <c r="AE37" i="35"/>
  <c r="AD37" i="35"/>
  <c r="AC37" i="35"/>
  <c r="AB37" i="35"/>
  <c r="AA37" i="35"/>
  <c r="Z37" i="35"/>
  <c r="Y37" i="35"/>
  <c r="X37" i="35"/>
  <c r="W37" i="35"/>
  <c r="V37" i="35"/>
  <c r="U37" i="35"/>
  <c r="T37" i="35"/>
  <c r="S37" i="35"/>
  <c r="R37" i="35"/>
  <c r="Q37" i="35"/>
  <c r="P37" i="35"/>
  <c r="O37" i="35"/>
  <c r="N37" i="35"/>
  <c r="M37" i="35"/>
  <c r="L37" i="35"/>
  <c r="K37" i="35"/>
  <c r="J37" i="35"/>
  <c r="I37" i="35"/>
  <c r="H37" i="35"/>
  <c r="G37" i="35"/>
  <c r="F37" i="35"/>
  <c r="E37" i="35"/>
  <c r="D37" i="35"/>
  <c r="C37" i="35"/>
  <c r="AV36" i="35"/>
  <c r="AU36" i="35"/>
  <c r="AT36" i="35"/>
  <c r="AS36" i="35"/>
  <c r="AR36" i="35"/>
  <c r="AQ36" i="35"/>
  <c r="AP36" i="35"/>
  <c r="AO36" i="35"/>
  <c r="AN36" i="35"/>
  <c r="AM36" i="35"/>
  <c r="AL36" i="35"/>
  <c r="AK36" i="35"/>
  <c r="AJ36" i="35"/>
  <c r="AI36" i="35"/>
  <c r="AH36" i="35"/>
  <c r="AG36" i="35"/>
  <c r="AF36" i="35"/>
  <c r="AE36" i="35"/>
  <c r="AD36" i="35"/>
  <c r="AC36" i="35"/>
  <c r="AB36" i="35"/>
  <c r="AA36" i="35"/>
  <c r="Z36" i="35"/>
  <c r="Y36" i="35"/>
  <c r="X36" i="35"/>
  <c r="W36" i="35"/>
  <c r="V36" i="35"/>
  <c r="U36" i="35"/>
  <c r="T36" i="35"/>
  <c r="S36" i="35"/>
  <c r="R36" i="35"/>
  <c r="Q36" i="35"/>
  <c r="P36" i="35"/>
  <c r="O36" i="35"/>
  <c r="N36" i="35"/>
  <c r="M36" i="35"/>
  <c r="L36" i="35"/>
  <c r="K36" i="35"/>
  <c r="J36" i="35"/>
  <c r="I36" i="35"/>
  <c r="H36" i="35"/>
  <c r="G36" i="35"/>
  <c r="F36" i="35"/>
  <c r="E36" i="35"/>
  <c r="D36" i="35"/>
  <c r="C36" i="35"/>
  <c r="AV35" i="35"/>
  <c r="AU35" i="35"/>
  <c r="AT35" i="35"/>
  <c r="AS35" i="35"/>
  <c r="AR35" i="35"/>
  <c r="AQ35" i="35"/>
  <c r="AP35" i="35"/>
  <c r="AO35" i="35"/>
  <c r="AN35" i="35"/>
  <c r="AM35" i="35"/>
  <c r="AL35" i="35"/>
  <c r="AK35" i="35"/>
  <c r="AJ35" i="35"/>
  <c r="AI35" i="35"/>
  <c r="AH35" i="35"/>
  <c r="AG35" i="35"/>
  <c r="AF35" i="35"/>
  <c r="AE35" i="35"/>
  <c r="AD35" i="35"/>
  <c r="AC35" i="35"/>
  <c r="AB35" i="35"/>
  <c r="AA35" i="35"/>
  <c r="Z35" i="35"/>
  <c r="Y35" i="35"/>
  <c r="X35" i="35"/>
  <c r="W35" i="35"/>
  <c r="V35" i="35"/>
  <c r="U35" i="35"/>
  <c r="T35" i="35"/>
  <c r="S35" i="35"/>
  <c r="R35" i="35"/>
  <c r="Q35" i="35"/>
  <c r="P35" i="35"/>
  <c r="O35" i="35"/>
  <c r="N35" i="35"/>
  <c r="M35" i="35"/>
  <c r="L35" i="35"/>
  <c r="K35" i="35"/>
  <c r="J35" i="35"/>
  <c r="I35" i="35"/>
  <c r="H35" i="35"/>
  <c r="G35" i="35"/>
  <c r="F35" i="35"/>
  <c r="E35" i="35"/>
  <c r="D35" i="35"/>
  <c r="C35" i="35"/>
  <c r="AV34" i="35"/>
  <c r="AU34" i="35"/>
  <c r="AT34" i="35"/>
  <c r="AS34" i="35"/>
  <c r="AR34" i="35"/>
  <c r="AQ34" i="35"/>
  <c r="AP34" i="35"/>
  <c r="AO34" i="35"/>
  <c r="AN34" i="35"/>
  <c r="AM34" i="35"/>
  <c r="AL34" i="35"/>
  <c r="AK34" i="35"/>
  <c r="AJ34" i="35"/>
  <c r="AI34" i="35"/>
  <c r="AH34" i="35"/>
  <c r="AG34" i="35"/>
  <c r="AF34" i="35"/>
  <c r="AE34" i="35"/>
  <c r="AD34" i="35"/>
  <c r="AC34" i="35"/>
  <c r="AB34" i="35"/>
  <c r="AA34" i="35"/>
  <c r="Z34" i="35"/>
  <c r="Y34" i="35"/>
  <c r="X34" i="35"/>
  <c r="W34" i="35"/>
  <c r="V34" i="35"/>
  <c r="U34" i="35"/>
  <c r="T34" i="35"/>
  <c r="S34" i="35"/>
  <c r="R34" i="35"/>
  <c r="Q34" i="35"/>
  <c r="P34" i="35"/>
  <c r="O34" i="35"/>
  <c r="N34" i="35"/>
  <c r="M34" i="35"/>
  <c r="L34" i="35"/>
  <c r="K34" i="35"/>
  <c r="J34" i="35"/>
  <c r="I34" i="35"/>
  <c r="H34" i="35"/>
  <c r="G34" i="35"/>
  <c r="F34" i="35"/>
  <c r="E34" i="35"/>
  <c r="D34" i="35"/>
  <c r="C34" i="35"/>
  <c r="AV33" i="35"/>
  <c r="AU33" i="35"/>
  <c r="AT33" i="35"/>
  <c r="AS33" i="35"/>
  <c r="AR33" i="35"/>
  <c r="AQ33" i="35"/>
  <c r="AP33" i="35"/>
  <c r="AO33" i="35"/>
  <c r="AN33" i="35"/>
  <c r="AM33" i="35"/>
  <c r="AL33" i="35"/>
  <c r="AK33" i="35"/>
  <c r="AJ33" i="35"/>
  <c r="AI33" i="35"/>
  <c r="AH33" i="35"/>
  <c r="AG33" i="35"/>
  <c r="AF33" i="35"/>
  <c r="AE33" i="35"/>
  <c r="AD33" i="35"/>
  <c r="AC33" i="35"/>
  <c r="AB33" i="35"/>
  <c r="AA33" i="35"/>
  <c r="Z33" i="35"/>
  <c r="Y33" i="35"/>
  <c r="X33" i="35"/>
  <c r="W33" i="35"/>
  <c r="V33" i="35"/>
  <c r="U33" i="35"/>
  <c r="T33" i="35"/>
  <c r="S33" i="35"/>
  <c r="R33" i="35"/>
  <c r="Q33" i="35"/>
  <c r="P33" i="35"/>
  <c r="O33" i="35"/>
  <c r="N33" i="35"/>
  <c r="M33" i="35"/>
  <c r="L33" i="35"/>
  <c r="K33" i="35"/>
  <c r="J33" i="35"/>
  <c r="I33" i="35"/>
  <c r="H33" i="35"/>
  <c r="G33" i="35"/>
  <c r="F33" i="35"/>
  <c r="E33" i="35"/>
  <c r="D33" i="35"/>
  <c r="C33" i="35"/>
  <c r="AV32" i="35"/>
  <c r="AU32" i="35"/>
  <c r="AT32" i="35"/>
  <c r="AS32" i="35"/>
  <c r="AR32" i="35"/>
  <c r="AQ32" i="35"/>
  <c r="AP32" i="35"/>
  <c r="AO32" i="35"/>
  <c r="AN32" i="35"/>
  <c r="AM32" i="35"/>
  <c r="AL32" i="35"/>
  <c r="AK32" i="35"/>
  <c r="AJ32" i="35"/>
  <c r="AI32" i="35"/>
  <c r="AH32" i="35"/>
  <c r="AG32" i="35"/>
  <c r="AF32" i="35"/>
  <c r="AE32" i="35"/>
  <c r="AD32" i="35"/>
  <c r="AC32" i="35"/>
  <c r="AB32" i="35"/>
  <c r="AA32" i="35"/>
  <c r="Z32" i="35"/>
  <c r="Y32" i="35"/>
  <c r="X32" i="35"/>
  <c r="W32" i="35"/>
  <c r="V32" i="35"/>
  <c r="U32" i="35"/>
  <c r="T32" i="35"/>
  <c r="S32" i="35"/>
  <c r="R32" i="35"/>
  <c r="Q32" i="35"/>
  <c r="P32" i="35"/>
  <c r="O32" i="35"/>
  <c r="N32" i="35"/>
  <c r="M32" i="35"/>
  <c r="L32" i="35"/>
  <c r="K32" i="35"/>
  <c r="J32" i="35"/>
  <c r="I32" i="35"/>
  <c r="H32" i="35"/>
  <c r="G32" i="35"/>
  <c r="F32" i="35"/>
  <c r="E32" i="35"/>
  <c r="D32" i="35"/>
  <c r="C32" i="35"/>
  <c r="AV31" i="35"/>
  <c r="AU31" i="35"/>
  <c r="AT31" i="35"/>
  <c r="AS31" i="35"/>
  <c r="AR31" i="35"/>
  <c r="AQ31" i="35"/>
  <c r="AP31" i="35"/>
  <c r="AO31" i="35"/>
  <c r="AN31" i="35"/>
  <c r="AM31" i="35"/>
  <c r="AL31" i="35"/>
  <c r="AK31" i="35"/>
  <c r="AJ31" i="35"/>
  <c r="AI31" i="35"/>
  <c r="AH31" i="35"/>
  <c r="AG31" i="35"/>
  <c r="AF31" i="35"/>
  <c r="AE31" i="35"/>
  <c r="AD31" i="35"/>
  <c r="AC31" i="35"/>
  <c r="AB31" i="35"/>
  <c r="AA31" i="35"/>
  <c r="Z31" i="35"/>
  <c r="Y31" i="35"/>
  <c r="X31" i="35"/>
  <c r="W31" i="35"/>
  <c r="V31" i="35"/>
  <c r="U31" i="35"/>
  <c r="T31" i="35"/>
  <c r="S31" i="35"/>
  <c r="R31" i="35"/>
  <c r="Q31" i="35"/>
  <c r="P31" i="35"/>
  <c r="O31" i="35"/>
  <c r="N31" i="35"/>
  <c r="M31" i="35"/>
  <c r="L31" i="35"/>
  <c r="K31" i="35"/>
  <c r="J31" i="35"/>
  <c r="I31" i="35"/>
  <c r="H31" i="35"/>
  <c r="G31" i="35"/>
  <c r="F31" i="35"/>
  <c r="E31" i="35"/>
  <c r="D31" i="35"/>
  <c r="C31" i="35"/>
  <c r="AV30" i="35"/>
  <c r="AU30" i="35"/>
  <c r="AT30" i="35"/>
  <c r="AS30" i="35"/>
  <c r="AR30" i="35"/>
  <c r="AQ30" i="35"/>
  <c r="AP30" i="35"/>
  <c r="AO30" i="35"/>
  <c r="AN30" i="35"/>
  <c r="AM30" i="35"/>
  <c r="AL30" i="35"/>
  <c r="AK30" i="35"/>
  <c r="AJ30" i="35"/>
  <c r="AI30" i="35"/>
  <c r="AH30" i="35"/>
  <c r="AG30" i="35"/>
  <c r="AF30" i="35"/>
  <c r="AE30" i="35"/>
  <c r="AD30" i="35"/>
  <c r="AC30" i="35"/>
  <c r="AB30" i="35"/>
  <c r="AA30" i="35"/>
  <c r="Z30" i="35"/>
  <c r="Y30" i="35"/>
  <c r="X30" i="35"/>
  <c r="W30" i="35"/>
  <c r="V30" i="35"/>
  <c r="U30" i="35"/>
  <c r="T30" i="35"/>
  <c r="S30" i="35"/>
  <c r="R30" i="35"/>
  <c r="Q30" i="35"/>
  <c r="P30" i="35"/>
  <c r="O30" i="35"/>
  <c r="N30" i="35"/>
  <c r="M30" i="35"/>
  <c r="L30" i="35"/>
  <c r="K30" i="35"/>
  <c r="J30" i="35"/>
  <c r="I30" i="35"/>
  <c r="H30" i="35"/>
  <c r="G30" i="35"/>
  <c r="F30" i="35"/>
  <c r="E30" i="35"/>
  <c r="D30" i="35"/>
  <c r="C30" i="35"/>
  <c r="AV29" i="35"/>
  <c r="AU29" i="35"/>
  <c r="AT29" i="35"/>
  <c r="AS29" i="35"/>
  <c r="AR29" i="35"/>
  <c r="AQ29" i="35"/>
  <c r="AP29" i="35"/>
  <c r="AO29" i="35"/>
  <c r="AN29" i="35"/>
  <c r="AM29" i="35"/>
  <c r="AL29" i="35"/>
  <c r="AK29" i="35"/>
  <c r="AJ29" i="35"/>
  <c r="AI29" i="35"/>
  <c r="AH29" i="35"/>
  <c r="AG29" i="35"/>
  <c r="AF29" i="35"/>
  <c r="AE29" i="35"/>
  <c r="AD29" i="35"/>
  <c r="AC29" i="35"/>
  <c r="AB29" i="35"/>
  <c r="AA29" i="35"/>
  <c r="Z29" i="35"/>
  <c r="Y29" i="35"/>
  <c r="X29" i="35"/>
  <c r="W29" i="35"/>
  <c r="V29" i="35"/>
  <c r="U29" i="35"/>
  <c r="T29" i="35"/>
  <c r="S29" i="35"/>
  <c r="R29" i="35"/>
  <c r="Q29" i="35"/>
  <c r="P29" i="35"/>
  <c r="O29" i="35"/>
  <c r="N29" i="35"/>
  <c r="M29" i="35"/>
  <c r="L29" i="35"/>
  <c r="K29" i="35"/>
  <c r="J29" i="35"/>
  <c r="I29" i="35"/>
  <c r="H29" i="35"/>
  <c r="G29" i="35"/>
  <c r="F29" i="35"/>
  <c r="E29" i="35"/>
  <c r="D29" i="35"/>
  <c r="C29" i="35"/>
  <c r="AV28" i="35"/>
  <c r="AU28" i="35"/>
  <c r="AT28" i="35"/>
  <c r="AS28" i="35"/>
  <c r="AR28" i="35"/>
  <c r="AQ28" i="35"/>
  <c r="AP28" i="35"/>
  <c r="AO28" i="35"/>
  <c r="AN28" i="35"/>
  <c r="AM28" i="35"/>
  <c r="AL28" i="35"/>
  <c r="AK28" i="35"/>
  <c r="AJ28" i="35"/>
  <c r="AI28" i="35"/>
  <c r="AH28" i="35"/>
  <c r="AG28" i="35"/>
  <c r="AF28" i="35"/>
  <c r="AE28" i="35"/>
  <c r="AD28" i="35"/>
  <c r="AC28" i="35"/>
  <c r="AB28" i="35"/>
  <c r="AA28" i="35"/>
  <c r="Z28" i="35"/>
  <c r="Y28" i="35"/>
  <c r="X28" i="35"/>
  <c r="W28" i="35"/>
  <c r="V28" i="35"/>
  <c r="U28" i="35"/>
  <c r="T28" i="35"/>
  <c r="S28" i="35"/>
  <c r="R28" i="35"/>
  <c r="Q28" i="35"/>
  <c r="P28" i="35"/>
  <c r="O28" i="35"/>
  <c r="N28" i="35"/>
  <c r="M28" i="35"/>
  <c r="L28" i="35"/>
  <c r="K28" i="35"/>
  <c r="J28" i="35"/>
  <c r="I28" i="35"/>
  <c r="H28" i="35"/>
  <c r="G28" i="35"/>
  <c r="F28" i="35"/>
  <c r="E28" i="35"/>
  <c r="D28" i="35"/>
  <c r="C28" i="35"/>
  <c r="AV27" i="35"/>
  <c r="AU27" i="35"/>
  <c r="AT27" i="35"/>
  <c r="AS27" i="35"/>
  <c r="AR27" i="35"/>
  <c r="AQ27" i="35"/>
  <c r="AP27" i="35"/>
  <c r="AO27" i="35"/>
  <c r="AN27" i="35"/>
  <c r="AM27" i="35"/>
  <c r="AL27" i="35"/>
  <c r="AK27" i="35"/>
  <c r="AJ27" i="35"/>
  <c r="AI27" i="35"/>
  <c r="AH27" i="35"/>
  <c r="AG27" i="35"/>
  <c r="AF27" i="35"/>
  <c r="AE27" i="35"/>
  <c r="AD27" i="35"/>
  <c r="AC27" i="35"/>
  <c r="AB27" i="35"/>
  <c r="AA27" i="35"/>
  <c r="Z27" i="35"/>
  <c r="Y27" i="35"/>
  <c r="X27" i="35"/>
  <c r="W27" i="35"/>
  <c r="V27" i="35"/>
  <c r="U27" i="35"/>
  <c r="T27" i="35"/>
  <c r="S27" i="35"/>
  <c r="R27" i="35"/>
  <c r="Q27" i="35"/>
  <c r="P27" i="35"/>
  <c r="O27" i="35"/>
  <c r="N27" i="35"/>
  <c r="M27" i="35"/>
  <c r="L27" i="35"/>
  <c r="K27" i="35"/>
  <c r="J27" i="35"/>
  <c r="I27" i="35"/>
  <c r="H27" i="35"/>
  <c r="G27" i="35"/>
  <c r="F27" i="35"/>
  <c r="E27" i="35"/>
  <c r="D27" i="35"/>
  <c r="C27" i="35"/>
  <c r="AV26" i="35"/>
  <c r="AU26" i="35"/>
  <c r="AT26" i="35"/>
  <c r="AS26" i="35"/>
  <c r="AR26" i="35"/>
  <c r="AQ26" i="35"/>
  <c r="AP26" i="35"/>
  <c r="AO26" i="35"/>
  <c r="AN26" i="35"/>
  <c r="AM26" i="35"/>
  <c r="AL26" i="35"/>
  <c r="AK26" i="35"/>
  <c r="AJ26" i="35"/>
  <c r="AI26" i="35"/>
  <c r="AH26" i="35"/>
  <c r="AG26" i="35"/>
  <c r="AF26" i="35"/>
  <c r="AE26" i="35"/>
  <c r="AD26" i="35"/>
  <c r="AC26" i="35"/>
  <c r="AB26" i="35"/>
  <c r="AA26" i="35"/>
  <c r="Z26" i="35"/>
  <c r="Y26" i="35"/>
  <c r="X26" i="35"/>
  <c r="W26" i="35"/>
  <c r="V26" i="35"/>
  <c r="U26" i="35"/>
  <c r="T26" i="35"/>
  <c r="S26" i="35"/>
  <c r="R26" i="35"/>
  <c r="Q26" i="35"/>
  <c r="P26" i="35"/>
  <c r="O26" i="35"/>
  <c r="N26" i="35"/>
  <c r="M26" i="35"/>
  <c r="L26" i="35"/>
  <c r="K26" i="35"/>
  <c r="J26" i="35"/>
  <c r="I26" i="35"/>
  <c r="H26" i="35"/>
  <c r="G26" i="35"/>
  <c r="F26" i="35"/>
  <c r="E26" i="35"/>
  <c r="D26" i="35"/>
  <c r="C26" i="35"/>
  <c r="AV25" i="35"/>
  <c r="AU25" i="35"/>
  <c r="AT25" i="35"/>
  <c r="AS25" i="35"/>
  <c r="AR25" i="35"/>
  <c r="AQ25" i="35"/>
  <c r="AP25" i="35"/>
  <c r="AO25" i="35"/>
  <c r="AN25" i="35"/>
  <c r="AM25" i="35"/>
  <c r="AL25" i="35"/>
  <c r="AK25" i="35"/>
  <c r="AJ25" i="35"/>
  <c r="AI25" i="35"/>
  <c r="AH25" i="35"/>
  <c r="AG25" i="35"/>
  <c r="AF25" i="35"/>
  <c r="AE25" i="35"/>
  <c r="AD25" i="35"/>
  <c r="AC25" i="35"/>
  <c r="AB25" i="35"/>
  <c r="AA25" i="35"/>
  <c r="Z25" i="35"/>
  <c r="Y25" i="35"/>
  <c r="X25" i="35"/>
  <c r="W25" i="35"/>
  <c r="V25" i="35"/>
  <c r="U25" i="35"/>
  <c r="T25" i="35"/>
  <c r="S25" i="35"/>
  <c r="R25" i="35"/>
  <c r="Q25" i="35"/>
  <c r="P25" i="35"/>
  <c r="O25" i="35"/>
  <c r="N25" i="35"/>
  <c r="M25" i="35"/>
  <c r="L25" i="35"/>
  <c r="K25" i="35"/>
  <c r="J25" i="35"/>
  <c r="I25" i="35"/>
  <c r="H25" i="35"/>
  <c r="G25" i="35"/>
  <c r="F25" i="35"/>
  <c r="E25" i="35"/>
  <c r="D25" i="35"/>
  <c r="C25" i="35"/>
  <c r="AV24" i="35"/>
  <c r="AU24" i="35"/>
  <c r="AT24" i="35"/>
  <c r="AS24" i="35"/>
  <c r="AR24" i="35"/>
  <c r="AQ24" i="35"/>
  <c r="AP24" i="35"/>
  <c r="AO24" i="35"/>
  <c r="AN24" i="35"/>
  <c r="AM24" i="35"/>
  <c r="AL24" i="35"/>
  <c r="AK24" i="35"/>
  <c r="AJ24" i="35"/>
  <c r="AI24" i="35"/>
  <c r="AH24" i="35"/>
  <c r="AG24" i="35"/>
  <c r="AF24" i="35"/>
  <c r="AE24" i="35"/>
  <c r="AD24" i="35"/>
  <c r="AC24" i="35"/>
  <c r="AB24" i="35"/>
  <c r="AA24" i="35"/>
  <c r="Z24" i="35"/>
  <c r="Y24" i="35"/>
  <c r="X24" i="35"/>
  <c r="W24" i="35"/>
  <c r="V24" i="35"/>
  <c r="U24" i="35"/>
  <c r="T24" i="35"/>
  <c r="S24" i="35"/>
  <c r="R24" i="35"/>
  <c r="Q24" i="35"/>
  <c r="P24" i="35"/>
  <c r="O24" i="35"/>
  <c r="N24" i="35"/>
  <c r="M24" i="35"/>
  <c r="L24" i="35"/>
  <c r="K24" i="35"/>
  <c r="J24" i="35"/>
  <c r="I24" i="35"/>
  <c r="H24" i="35"/>
  <c r="G24" i="35"/>
  <c r="F24" i="35"/>
  <c r="E24" i="35"/>
  <c r="D24" i="35"/>
  <c r="C24" i="35"/>
  <c r="AV23" i="35"/>
  <c r="AU23" i="35"/>
  <c r="AT23" i="35"/>
  <c r="AS23" i="35"/>
  <c r="AR23" i="35"/>
  <c r="AQ23" i="35"/>
  <c r="AP23" i="35"/>
  <c r="AO23" i="35"/>
  <c r="AN23" i="35"/>
  <c r="AM23" i="35"/>
  <c r="AL23" i="35"/>
  <c r="AK23" i="35"/>
  <c r="AJ23" i="35"/>
  <c r="AI23" i="35"/>
  <c r="AH23" i="35"/>
  <c r="AG23" i="35"/>
  <c r="AF23" i="35"/>
  <c r="AE23" i="35"/>
  <c r="AD23" i="35"/>
  <c r="AC23" i="35"/>
  <c r="AB23" i="35"/>
  <c r="AA23" i="35"/>
  <c r="Z23" i="35"/>
  <c r="Y23" i="35"/>
  <c r="X23" i="35"/>
  <c r="W23" i="35"/>
  <c r="V23" i="35"/>
  <c r="U23" i="35"/>
  <c r="T23" i="35"/>
  <c r="S23" i="35"/>
  <c r="R23" i="35"/>
  <c r="Q23" i="35"/>
  <c r="P23" i="35"/>
  <c r="O23" i="35"/>
  <c r="N23" i="35"/>
  <c r="M23" i="35"/>
  <c r="L23" i="35"/>
  <c r="K23" i="35"/>
  <c r="J23" i="35"/>
  <c r="I23" i="35"/>
  <c r="H23" i="35"/>
  <c r="G23" i="35"/>
  <c r="F23" i="35"/>
  <c r="E23" i="35"/>
  <c r="D23" i="35"/>
  <c r="C23" i="35"/>
  <c r="AV22" i="35"/>
  <c r="AU22" i="35"/>
  <c r="AT22" i="35"/>
  <c r="AS22" i="35"/>
  <c r="AR22" i="35"/>
  <c r="AQ22" i="35"/>
  <c r="AP22" i="35"/>
  <c r="AO22" i="35"/>
  <c r="AN22" i="35"/>
  <c r="AM22" i="35"/>
  <c r="AL22" i="35"/>
  <c r="AK22" i="35"/>
  <c r="AJ22" i="35"/>
  <c r="AI22" i="35"/>
  <c r="AH22" i="35"/>
  <c r="AG22" i="35"/>
  <c r="AF22" i="35"/>
  <c r="AE22" i="35"/>
  <c r="AD22" i="35"/>
  <c r="AC22" i="35"/>
  <c r="AB22" i="35"/>
  <c r="AA22" i="35"/>
  <c r="Z22" i="35"/>
  <c r="Y22" i="35"/>
  <c r="X22" i="35"/>
  <c r="W22" i="35"/>
  <c r="V22" i="35"/>
  <c r="U22" i="35"/>
  <c r="T22" i="35"/>
  <c r="S22" i="35"/>
  <c r="R22" i="35"/>
  <c r="Q22" i="35"/>
  <c r="P22" i="35"/>
  <c r="O22" i="35"/>
  <c r="N22" i="35"/>
  <c r="M22" i="35"/>
  <c r="L22" i="35"/>
  <c r="K22" i="35"/>
  <c r="J22" i="35"/>
  <c r="I22" i="35"/>
  <c r="H22" i="35"/>
  <c r="G22" i="35"/>
  <c r="F22" i="35"/>
  <c r="E22" i="35"/>
  <c r="D22" i="35"/>
  <c r="C22" i="35"/>
  <c r="AV21" i="35"/>
  <c r="AU21" i="35"/>
  <c r="AT21" i="35"/>
  <c r="AS21" i="35"/>
  <c r="AR21" i="35"/>
  <c r="AQ21" i="35"/>
  <c r="AP21" i="35"/>
  <c r="AO21" i="35"/>
  <c r="AN21" i="35"/>
  <c r="AM21" i="35"/>
  <c r="AL21" i="35"/>
  <c r="AK21" i="35"/>
  <c r="AJ21" i="35"/>
  <c r="AI21" i="35"/>
  <c r="AH21" i="35"/>
  <c r="AG21" i="35"/>
  <c r="AF21" i="35"/>
  <c r="AE21" i="35"/>
  <c r="AD21" i="35"/>
  <c r="AC21" i="35"/>
  <c r="AB21" i="35"/>
  <c r="AA21" i="35"/>
  <c r="Z21" i="35"/>
  <c r="Y21" i="35"/>
  <c r="X21" i="35"/>
  <c r="W21" i="35"/>
  <c r="V21" i="35"/>
  <c r="U21" i="35"/>
  <c r="T21" i="35"/>
  <c r="S21" i="35"/>
  <c r="R21" i="35"/>
  <c r="Q21" i="35"/>
  <c r="P21" i="35"/>
  <c r="O21" i="35"/>
  <c r="N21" i="35"/>
  <c r="M21" i="35"/>
  <c r="L21" i="35"/>
  <c r="K21" i="35"/>
  <c r="J21" i="35"/>
  <c r="I21" i="35"/>
  <c r="H21" i="35"/>
  <c r="G21" i="35"/>
  <c r="F21" i="35"/>
  <c r="E21" i="35"/>
  <c r="D21" i="35"/>
  <c r="C21" i="35"/>
  <c r="AV20" i="35"/>
  <c r="AU20" i="35"/>
  <c r="AT20" i="35"/>
  <c r="AS20" i="35"/>
  <c r="AR20" i="35"/>
  <c r="AQ20" i="35"/>
  <c r="AP20" i="35"/>
  <c r="AO20" i="35"/>
  <c r="AN20" i="35"/>
  <c r="AM20" i="35"/>
  <c r="AL20" i="35"/>
  <c r="AK20" i="35"/>
  <c r="AJ20" i="35"/>
  <c r="AI20" i="35"/>
  <c r="AH20" i="35"/>
  <c r="AG20" i="35"/>
  <c r="AF20" i="35"/>
  <c r="AE20" i="35"/>
  <c r="AD20" i="35"/>
  <c r="AC20" i="35"/>
  <c r="AB20" i="35"/>
  <c r="AA20" i="35"/>
  <c r="Z20" i="35"/>
  <c r="Y20" i="35"/>
  <c r="X20" i="35"/>
  <c r="W20" i="35"/>
  <c r="V20" i="35"/>
  <c r="U20" i="35"/>
  <c r="T20" i="35"/>
  <c r="S20" i="35"/>
  <c r="R20" i="35"/>
  <c r="Q20" i="35"/>
  <c r="P20" i="35"/>
  <c r="O20" i="35"/>
  <c r="N20" i="35"/>
  <c r="M20" i="35"/>
  <c r="L20" i="35"/>
  <c r="K20" i="35"/>
  <c r="J20" i="35"/>
  <c r="I20" i="35"/>
  <c r="H20" i="35"/>
  <c r="G20" i="35"/>
  <c r="F20" i="35"/>
  <c r="E20" i="35"/>
  <c r="D20" i="35"/>
  <c r="C20" i="35"/>
  <c r="AV19" i="35"/>
  <c r="AU19" i="35"/>
  <c r="AT19" i="35"/>
  <c r="AS19" i="35"/>
  <c r="AR19" i="35"/>
  <c r="AQ19" i="35"/>
  <c r="AP19" i="35"/>
  <c r="AO19" i="35"/>
  <c r="AN19" i="35"/>
  <c r="AM19" i="35"/>
  <c r="AL19" i="35"/>
  <c r="AK19" i="35"/>
  <c r="AJ19" i="35"/>
  <c r="AI19" i="35"/>
  <c r="AH19" i="35"/>
  <c r="AG19" i="35"/>
  <c r="AF19" i="35"/>
  <c r="AE19" i="35"/>
  <c r="AD19" i="35"/>
  <c r="AC19" i="35"/>
  <c r="AB19" i="35"/>
  <c r="AA19" i="35"/>
  <c r="Z19" i="35"/>
  <c r="Y19" i="35"/>
  <c r="X19" i="35"/>
  <c r="W19" i="35"/>
  <c r="V19" i="35"/>
  <c r="U19" i="35"/>
  <c r="T19" i="35"/>
  <c r="S19" i="35"/>
  <c r="R19" i="35"/>
  <c r="Q19" i="35"/>
  <c r="P19" i="35"/>
  <c r="O19" i="35"/>
  <c r="N19" i="35"/>
  <c r="M19" i="35"/>
  <c r="L19" i="35"/>
  <c r="K19" i="35"/>
  <c r="J19" i="35"/>
  <c r="I19" i="35"/>
  <c r="H19" i="35"/>
  <c r="G19" i="35"/>
  <c r="F19" i="35"/>
  <c r="E19" i="35"/>
  <c r="D19" i="35"/>
  <c r="C19" i="35"/>
  <c r="AV18" i="35"/>
  <c r="AU18" i="35"/>
  <c r="AT18" i="35"/>
  <c r="AS18" i="35"/>
  <c r="AR18" i="35"/>
  <c r="AQ18" i="35"/>
  <c r="AP18" i="35"/>
  <c r="AO18" i="35"/>
  <c r="AN18" i="35"/>
  <c r="AM18" i="35"/>
  <c r="AL18" i="35"/>
  <c r="AK18" i="35"/>
  <c r="AJ18" i="35"/>
  <c r="AI18" i="35"/>
  <c r="AH18" i="35"/>
  <c r="AG18" i="35"/>
  <c r="AF18" i="35"/>
  <c r="AE18" i="35"/>
  <c r="AD18" i="35"/>
  <c r="AC18" i="35"/>
  <c r="AB18" i="35"/>
  <c r="AA18" i="35"/>
  <c r="Z18" i="35"/>
  <c r="Y18" i="35"/>
  <c r="X18" i="35"/>
  <c r="W18" i="35"/>
  <c r="V18" i="35"/>
  <c r="U18" i="35"/>
  <c r="T18" i="35"/>
  <c r="S18" i="35"/>
  <c r="R18" i="35"/>
  <c r="Q18" i="35"/>
  <c r="P18" i="35"/>
  <c r="O18" i="35"/>
  <c r="N18" i="35"/>
  <c r="M18" i="35"/>
  <c r="L18" i="35"/>
  <c r="K18" i="35"/>
  <c r="J18" i="35"/>
  <c r="I18" i="35"/>
  <c r="H18" i="35"/>
  <c r="G18" i="35"/>
  <c r="F18" i="35"/>
  <c r="E18" i="35"/>
  <c r="D18" i="35"/>
  <c r="C18" i="35"/>
  <c r="AV17" i="35"/>
  <c r="AU17" i="35"/>
  <c r="AT17" i="35"/>
  <c r="AS17" i="35"/>
  <c r="AR17" i="35"/>
  <c r="AQ17" i="35"/>
  <c r="AP17" i="35"/>
  <c r="AO17" i="35"/>
  <c r="AN17" i="35"/>
  <c r="AM17" i="35"/>
  <c r="AL17" i="35"/>
  <c r="AK17" i="35"/>
  <c r="AJ17" i="35"/>
  <c r="AI17" i="35"/>
  <c r="AH17" i="35"/>
  <c r="AG17" i="35"/>
  <c r="AF17" i="35"/>
  <c r="AE17" i="35"/>
  <c r="AD17" i="35"/>
  <c r="AC17" i="35"/>
  <c r="AB17" i="35"/>
  <c r="AA17" i="35"/>
  <c r="Z17" i="35"/>
  <c r="Y17" i="35"/>
  <c r="X17" i="35"/>
  <c r="W17" i="35"/>
  <c r="V17" i="35"/>
  <c r="U17" i="35"/>
  <c r="T17" i="35"/>
  <c r="S17" i="35"/>
  <c r="R17" i="35"/>
  <c r="Q17" i="35"/>
  <c r="P17" i="35"/>
  <c r="O17" i="35"/>
  <c r="N17" i="35"/>
  <c r="M17" i="35"/>
  <c r="L17" i="35"/>
  <c r="K17" i="35"/>
  <c r="J17" i="35"/>
  <c r="I17" i="35"/>
  <c r="H17" i="35"/>
  <c r="G17" i="35"/>
  <c r="F17" i="35"/>
  <c r="E17" i="35"/>
  <c r="D17" i="35"/>
  <c r="C17" i="35"/>
  <c r="AV16" i="35"/>
  <c r="AU16" i="35"/>
  <c r="AT16" i="35"/>
  <c r="AS16" i="35"/>
  <c r="AR16" i="35"/>
  <c r="AQ16" i="35"/>
  <c r="AP16" i="35"/>
  <c r="AO16" i="35"/>
  <c r="AN16" i="35"/>
  <c r="AM16" i="35"/>
  <c r="AL16" i="35"/>
  <c r="AK16" i="35"/>
  <c r="AJ16" i="35"/>
  <c r="AI16" i="35"/>
  <c r="AH16" i="35"/>
  <c r="AG16" i="35"/>
  <c r="AF16" i="35"/>
  <c r="AE16" i="35"/>
  <c r="AD16" i="35"/>
  <c r="AC16" i="35"/>
  <c r="AB16" i="35"/>
  <c r="AA16" i="35"/>
  <c r="Z16" i="35"/>
  <c r="Y16" i="35"/>
  <c r="X16" i="35"/>
  <c r="W16" i="35"/>
  <c r="V16" i="35"/>
  <c r="U16" i="35"/>
  <c r="T16" i="35"/>
  <c r="S16" i="35"/>
  <c r="R16" i="35"/>
  <c r="Q16" i="35"/>
  <c r="P16" i="35"/>
  <c r="O16" i="35"/>
  <c r="N16" i="35"/>
  <c r="M16" i="35"/>
  <c r="L16" i="35"/>
  <c r="K16" i="35"/>
  <c r="J16" i="35"/>
  <c r="I16" i="35"/>
  <c r="H16" i="35"/>
  <c r="G16" i="35"/>
  <c r="F16" i="35"/>
  <c r="E16" i="35"/>
  <c r="D16" i="35"/>
  <c r="C16" i="35"/>
  <c r="AV15" i="35"/>
  <c r="AU15" i="35"/>
  <c r="AT15" i="35"/>
  <c r="AS15" i="35"/>
  <c r="AR15" i="35"/>
  <c r="AQ15" i="35"/>
  <c r="AP15" i="35"/>
  <c r="AO15" i="35"/>
  <c r="AN15" i="35"/>
  <c r="AM15" i="35"/>
  <c r="AL15" i="35"/>
  <c r="AK15" i="35"/>
  <c r="AJ15" i="35"/>
  <c r="AI15" i="35"/>
  <c r="AH15" i="35"/>
  <c r="AG15" i="35"/>
  <c r="AF15" i="35"/>
  <c r="AE15" i="35"/>
  <c r="AD15" i="35"/>
  <c r="AC15" i="35"/>
  <c r="AB15" i="35"/>
  <c r="AA15" i="35"/>
  <c r="Z15" i="35"/>
  <c r="Y15" i="35"/>
  <c r="X15" i="35"/>
  <c r="W15" i="35"/>
  <c r="V15" i="35"/>
  <c r="U15" i="35"/>
  <c r="T15" i="35"/>
  <c r="S15" i="35"/>
  <c r="R15" i="35"/>
  <c r="Q15" i="35"/>
  <c r="P15" i="35"/>
  <c r="O15" i="35"/>
  <c r="N15" i="35"/>
  <c r="M15" i="35"/>
  <c r="L15" i="35"/>
  <c r="K15" i="35"/>
  <c r="J15" i="35"/>
  <c r="I15" i="35"/>
  <c r="H15" i="35"/>
  <c r="G15" i="35"/>
  <c r="F15" i="35"/>
  <c r="E15" i="35"/>
  <c r="D15" i="35"/>
  <c r="C15" i="35"/>
  <c r="AV14" i="35"/>
  <c r="AU14" i="35"/>
  <c r="AT14" i="35"/>
  <c r="AS14" i="35"/>
  <c r="AR14" i="35"/>
  <c r="AQ14" i="35"/>
  <c r="AP14" i="35"/>
  <c r="AO14" i="35"/>
  <c r="AN14" i="35"/>
  <c r="AM14" i="35"/>
  <c r="AL14" i="35"/>
  <c r="AK14" i="35"/>
  <c r="AJ14" i="35"/>
  <c r="AI14" i="35"/>
  <c r="AH14" i="35"/>
  <c r="AG14" i="35"/>
  <c r="AF14" i="35"/>
  <c r="AE14" i="35"/>
  <c r="AD14" i="35"/>
  <c r="AC14" i="35"/>
  <c r="AB14" i="35"/>
  <c r="AA14" i="35"/>
  <c r="Z14" i="35"/>
  <c r="Y14" i="35"/>
  <c r="X14" i="35"/>
  <c r="W14" i="35"/>
  <c r="V14" i="35"/>
  <c r="U14" i="35"/>
  <c r="T14" i="35"/>
  <c r="S14" i="35"/>
  <c r="R14" i="35"/>
  <c r="Q14" i="35"/>
  <c r="P14" i="35"/>
  <c r="O14" i="35"/>
  <c r="N14" i="35"/>
  <c r="M14" i="35"/>
  <c r="L14" i="35"/>
  <c r="K14" i="35"/>
  <c r="J14" i="35"/>
  <c r="I14" i="35"/>
  <c r="H14" i="35"/>
  <c r="G14" i="35"/>
  <c r="F14" i="35"/>
  <c r="E14" i="35"/>
  <c r="D14" i="35"/>
  <c r="C14" i="35"/>
  <c r="AV13" i="35"/>
  <c r="AU13" i="35"/>
  <c r="AT13" i="35"/>
  <c r="AS13" i="35"/>
  <c r="AR13" i="35"/>
  <c r="AQ13" i="35"/>
  <c r="AP13" i="35"/>
  <c r="AO13" i="35"/>
  <c r="AN13" i="35"/>
  <c r="AM13" i="35"/>
  <c r="AL13" i="35"/>
  <c r="AK13" i="35"/>
  <c r="AJ13" i="35"/>
  <c r="AI13" i="35"/>
  <c r="AH13" i="35"/>
  <c r="AG13" i="35"/>
  <c r="AF13" i="35"/>
  <c r="AE13" i="35"/>
  <c r="AD13" i="35"/>
  <c r="AC13" i="35"/>
  <c r="AB13" i="35"/>
  <c r="AA13" i="35"/>
  <c r="Z13" i="35"/>
  <c r="Y13" i="35"/>
  <c r="X13" i="35"/>
  <c r="W13" i="35"/>
  <c r="V13" i="35"/>
  <c r="U13" i="35"/>
  <c r="T13" i="35"/>
  <c r="S13" i="35"/>
  <c r="R13" i="35"/>
  <c r="Q13" i="35"/>
  <c r="P13" i="35"/>
  <c r="O13" i="35"/>
  <c r="N13" i="35"/>
  <c r="M13" i="35"/>
  <c r="L13" i="35"/>
  <c r="K13" i="35"/>
  <c r="J13" i="35"/>
  <c r="I13" i="35"/>
  <c r="H13" i="35"/>
  <c r="G13" i="35"/>
  <c r="F13" i="35"/>
  <c r="E13" i="35"/>
  <c r="D13" i="35"/>
  <c r="C13" i="35"/>
  <c r="AV12" i="35"/>
  <c r="AU12" i="35"/>
  <c r="AT12" i="35"/>
  <c r="AS12" i="35"/>
  <c r="AR12" i="35"/>
  <c r="AQ12" i="35"/>
  <c r="AP12" i="35"/>
  <c r="AO12" i="35"/>
  <c r="AN12" i="35"/>
  <c r="AM12" i="35"/>
  <c r="AL12" i="35"/>
  <c r="AK12" i="35"/>
  <c r="AJ12" i="35"/>
  <c r="AI12" i="35"/>
  <c r="AH12" i="35"/>
  <c r="AG12" i="35"/>
  <c r="AF12" i="35"/>
  <c r="AE12" i="35"/>
  <c r="AD12" i="35"/>
  <c r="AC12" i="35"/>
  <c r="AB12" i="35"/>
  <c r="AA12" i="35"/>
  <c r="Z12" i="35"/>
  <c r="Y12" i="35"/>
  <c r="X12" i="35"/>
  <c r="W12" i="35"/>
  <c r="V12" i="35"/>
  <c r="U12" i="35"/>
  <c r="T12" i="35"/>
  <c r="S12" i="35"/>
  <c r="R12" i="35"/>
  <c r="Q12" i="35"/>
  <c r="P12" i="35"/>
  <c r="O12" i="35"/>
  <c r="N12" i="35"/>
  <c r="M12" i="35"/>
  <c r="L12" i="35"/>
  <c r="K12" i="35"/>
  <c r="J12" i="35"/>
  <c r="I12" i="35"/>
  <c r="H12" i="35"/>
  <c r="G12" i="35"/>
  <c r="F12" i="35"/>
  <c r="E12" i="35"/>
  <c r="D12" i="35"/>
  <c r="C12" i="35"/>
  <c r="AV11" i="35"/>
  <c r="AU11" i="35"/>
  <c r="AT11" i="35"/>
  <c r="AS11" i="35"/>
  <c r="AR11" i="35"/>
  <c r="AQ11" i="35"/>
  <c r="AP11" i="35"/>
  <c r="AO11" i="35"/>
  <c r="AN11" i="35"/>
  <c r="AM11" i="35"/>
  <c r="AL11" i="35"/>
  <c r="AK11" i="35"/>
  <c r="AJ11" i="35"/>
  <c r="AI11" i="35"/>
  <c r="AH11" i="35"/>
  <c r="AG11" i="35"/>
  <c r="AF11" i="35"/>
  <c r="AE11" i="35"/>
  <c r="AD11" i="35"/>
  <c r="AC11" i="35"/>
  <c r="AB11" i="35"/>
  <c r="AA11" i="35"/>
  <c r="Z11" i="35"/>
  <c r="Y11" i="35"/>
  <c r="X11" i="35"/>
  <c r="W11" i="35"/>
  <c r="V11" i="35"/>
  <c r="U11" i="35"/>
  <c r="T11" i="35"/>
  <c r="S11" i="35"/>
  <c r="R11" i="35"/>
  <c r="Q11" i="35"/>
  <c r="P11" i="35"/>
  <c r="O11" i="35"/>
  <c r="N11" i="35"/>
  <c r="M11" i="35"/>
  <c r="L11" i="35"/>
  <c r="K11" i="35"/>
  <c r="J11" i="35"/>
  <c r="I11" i="35"/>
  <c r="H11" i="35"/>
  <c r="G11" i="35"/>
  <c r="F11" i="35"/>
  <c r="E11" i="35"/>
  <c r="D11" i="35"/>
  <c r="C11" i="35"/>
  <c r="AV10" i="35"/>
  <c r="AU10" i="35"/>
  <c r="AT10" i="35"/>
  <c r="AS10" i="35"/>
  <c r="AR10" i="35"/>
  <c r="AQ10" i="35"/>
  <c r="AP10" i="35"/>
  <c r="AO10" i="35"/>
  <c r="AN10" i="35"/>
  <c r="AM10" i="35"/>
  <c r="AL10" i="35"/>
  <c r="AK10" i="35"/>
  <c r="AJ10" i="35"/>
  <c r="AI10" i="35"/>
  <c r="AH10" i="35"/>
  <c r="AG10" i="35"/>
  <c r="AF10" i="35"/>
  <c r="AE10" i="35"/>
  <c r="AD10" i="35"/>
  <c r="AC10" i="35"/>
  <c r="AB10" i="35"/>
  <c r="AA10" i="35"/>
  <c r="Z10" i="35"/>
  <c r="Y10" i="35"/>
  <c r="X10" i="35"/>
  <c r="W10" i="35"/>
  <c r="V10" i="35"/>
  <c r="U10" i="35"/>
  <c r="T10" i="35"/>
  <c r="S10" i="35"/>
  <c r="R10" i="35"/>
  <c r="Q10" i="35"/>
  <c r="P10" i="35"/>
  <c r="O10" i="35"/>
  <c r="N10" i="35"/>
  <c r="M10" i="35"/>
  <c r="L10" i="35"/>
  <c r="K10" i="35"/>
  <c r="J10" i="35"/>
  <c r="I10" i="35"/>
  <c r="H10" i="35"/>
  <c r="G10" i="35"/>
  <c r="F10" i="35"/>
  <c r="E10" i="35"/>
  <c r="D10" i="35"/>
  <c r="C10" i="35"/>
  <c r="AV9" i="35"/>
  <c r="AU9" i="35"/>
  <c r="AT9" i="35"/>
  <c r="AS9" i="35"/>
  <c r="AR9" i="35"/>
  <c r="AQ9" i="35"/>
  <c r="AP9" i="35"/>
  <c r="AO9" i="35"/>
  <c r="AN9" i="35"/>
  <c r="AM9" i="35"/>
  <c r="AL9" i="35"/>
  <c r="AK9" i="35"/>
  <c r="AJ9" i="35"/>
  <c r="AI9" i="35"/>
  <c r="AH9" i="35"/>
  <c r="AG9" i="35"/>
  <c r="AF9" i="35"/>
  <c r="AE9" i="35"/>
  <c r="AD9" i="35"/>
  <c r="AC9" i="35"/>
  <c r="AB9" i="35"/>
  <c r="AA9" i="35"/>
  <c r="Z9" i="35"/>
  <c r="Y9" i="35"/>
  <c r="X9" i="35"/>
  <c r="W9" i="35"/>
  <c r="V9" i="35"/>
  <c r="U9" i="35"/>
  <c r="T9" i="35"/>
  <c r="S9" i="35"/>
  <c r="R9" i="35"/>
  <c r="Q9" i="35"/>
  <c r="P9" i="35"/>
  <c r="O9" i="35"/>
  <c r="N9" i="35"/>
  <c r="M9" i="35"/>
  <c r="L9" i="35"/>
  <c r="K9" i="35"/>
  <c r="J9" i="35"/>
  <c r="I9" i="35"/>
  <c r="H9" i="35"/>
  <c r="G9" i="35"/>
  <c r="F9" i="35"/>
  <c r="E9" i="35"/>
  <c r="D9" i="35"/>
  <c r="C9" i="35"/>
  <c r="AV8" i="35"/>
  <c r="AU8" i="35"/>
  <c r="AT8" i="35"/>
  <c r="AS8" i="35"/>
  <c r="AR8" i="35"/>
  <c r="AQ8" i="35"/>
  <c r="AP8" i="35"/>
  <c r="AO8" i="35"/>
  <c r="AN8" i="35"/>
  <c r="AM8" i="35"/>
  <c r="AL8" i="35"/>
  <c r="AK8" i="35"/>
  <c r="AJ8" i="35"/>
  <c r="AI8" i="35"/>
  <c r="AH8" i="35"/>
  <c r="AG8" i="35"/>
  <c r="AF8" i="35"/>
  <c r="AE8" i="35"/>
  <c r="AD8" i="35"/>
  <c r="AC8" i="35"/>
  <c r="AB8" i="35"/>
  <c r="AA8" i="35"/>
  <c r="Z8" i="35"/>
  <c r="Y8" i="35"/>
  <c r="X8" i="35"/>
  <c r="W8" i="35"/>
  <c r="V8" i="35"/>
  <c r="U8" i="35"/>
  <c r="T8" i="35"/>
  <c r="S8" i="35"/>
  <c r="R8" i="35"/>
  <c r="Q8" i="35"/>
  <c r="P8" i="35"/>
  <c r="O8" i="35"/>
  <c r="N8" i="35"/>
  <c r="M8" i="35"/>
  <c r="L8" i="35"/>
  <c r="K8" i="35"/>
  <c r="J8" i="35"/>
  <c r="I8" i="35"/>
  <c r="H8" i="35"/>
  <c r="G8" i="35"/>
  <c r="F8" i="35"/>
  <c r="E8" i="35"/>
  <c r="D8" i="35"/>
  <c r="C8" i="35"/>
  <c r="AV7" i="35"/>
  <c r="AU7" i="35"/>
  <c r="AT7" i="35"/>
  <c r="AS7" i="35"/>
  <c r="AR7" i="35"/>
  <c r="AQ7" i="35"/>
  <c r="AP7" i="35"/>
  <c r="AO7" i="35"/>
  <c r="AN7" i="35"/>
  <c r="AM7" i="35"/>
  <c r="AL7" i="35"/>
  <c r="AK7" i="35"/>
  <c r="AJ7" i="35"/>
  <c r="AI7" i="35"/>
  <c r="AH7" i="35"/>
  <c r="AG7" i="35"/>
  <c r="AF7" i="35"/>
  <c r="AE7" i="35"/>
  <c r="AD7" i="35"/>
  <c r="AC7" i="35"/>
  <c r="AB7" i="35"/>
  <c r="AA7" i="35"/>
  <c r="Z7" i="35"/>
  <c r="Y7" i="35"/>
  <c r="X7" i="35"/>
  <c r="W7" i="35"/>
  <c r="V7" i="35"/>
  <c r="U7" i="35"/>
  <c r="T7" i="35"/>
  <c r="S7" i="35"/>
  <c r="R7" i="35"/>
  <c r="Q7" i="35"/>
  <c r="P7" i="35"/>
  <c r="O7" i="35"/>
  <c r="N7" i="35"/>
  <c r="M7" i="35"/>
  <c r="L7" i="35"/>
  <c r="K7" i="35"/>
  <c r="J7" i="35"/>
  <c r="I7" i="35"/>
  <c r="H7" i="35"/>
  <c r="G7" i="35"/>
  <c r="F7" i="35"/>
  <c r="E7" i="35"/>
  <c r="D7" i="35"/>
  <c r="C7" i="35"/>
  <c r="AV6" i="35"/>
  <c r="AU6" i="35"/>
  <c r="AT6" i="35"/>
  <c r="AS6" i="35"/>
  <c r="AR6" i="35"/>
  <c r="AQ6" i="35"/>
  <c r="AP6" i="35"/>
  <c r="AO6" i="35"/>
  <c r="AN6" i="35"/>
  <c r="AM6" i="35"/>
  <c r="AL6" i="35"/>
  <c r="AK6" i="35"/>
  <c r="AJ6" i="35"/>
  <c r="AI6" i="35"/>
  <c r="AH6" i="35"/>
  <c r="AG6" i="35"/>
  <c r="AF6" i="35"/>
  <c r="AE6" i="35"/>
  <c r="AD6" i="35"/>
  <c r="AC6" i="35"/>
  <c r="AB6" i="35"/>
  <c r="AA6" i="35"/>
  <c r="Z6" i="35"/>
  <c r="Y6" i="35"/>
  <c r="X6" i="35"/>
  <c r="W6" i="35"/>
  <c r="V6" i="35"/>
  <c r="U6" i="35"/>
  <c r="T6" i="35"/>
  <c r="S6" i="35"/>
  <c r="R6" i="35"/>
  <c r="Q6" i="35"/>
  <c r="P6" i="35"/>
  <c r="O6" i="35"/>
  <c r="N6" i="35"/>
  <c r="M6" i="35"/>
  <c r="L6" i="35"/>
  <c r="K6" i="35"/>
  <c r="J6" i="35"/>
  <c r="I6" i="35"/>
  <c r="H6" i="35"/>
  <c r="G6" i="35"/>
  <c r="F6" i="35"/>
  <c r="E6" i="35"/>
  <c r="D6" i="35"/>
  <c r="C6" i="35"/>
  <c r="AV5" i="35"/>
  <c r="AU5" i="35"/>
  <c r="AT5" i="35"/>
  <c r="AS5" i="35"/>
  <c r="AR5" i="35"/>
  <c r="AQ5" i="35"/>
  <c r="AP5" i="35"/>
  <c r="AO5" i="35"/>
  <c r="AN5" i="35"/>
  <c r="AM5" i="35"/>
  <c r="AL5" i="35"/>
  <c r="AK5" i="35"/>
  <c r="AJ5" i="35"/>
  <c r="AI5" i="35"/>
  <c r="AH5" i="35"/>
  <c r="AG5" i="35"/>
  <c r="AF5" i="35"/>
  <c r="AE5" i="35"/>
  <c r="AD5" i="35"/>
  <c r="AC5" i="35"/>
  <c r="AB5" i="35"/>
  <c r="AA5" i="35"/>
  <c r="Z5" i="35"/>
  <c r="Y5" i="35"/>
  <c r="X5" i="35"/>
  <c r="W5" i="35"/>
  <c r="V5" i="35"/>
  <c r="U5" i="35"/>
  <c r="T5" i="35"/>
  <c r="S5" i="35"/>
  <c r="R5" i="35"/>
  <c r="Q5" i="35"/>
  <c r="P5" i="35"/>
  <c r="O5" i="35"/>
  <c r="N5" i="35"/>
  <c r="M5" i="35"/>
  <c r="L5" i="35"/>
  <c r="K5" i="35"/>
  <c r="J5" i="35"/>
  <c r="I5" i="35"/>
  <c r="H5" i="35"/>
  <c r="G5" i="35"/>
  <c r="F5" i="35"/>
  <c r="E5" i="35"/>
  <c r="D5" i="35"/>
  <c r="C5" i="35"/>
  <c r="AV4" i="35"/>
  <c r="AU4" i="35"/>
  <c r="AT4" i="35"/>
  <c r="AS4" i="35"/>
  <c r="AR4" i="35"/>
  <c r="AQ4" i="35"/>
  <c r="AP4" i="35"/>
  <c r="AO4" i="35"/>
  <c r="AN4" i="35"/>
  <c r="AM4" i="35"/>
  <c r="AL4" i="35"/>
  <c r="AK4" i="35"/>
  <c r="AJ4" i="35"/>
  <c r="AI4" i="35"/>
  <c r="AH4" i="35"/>
  <c r="AG4" i="35"/>
  <c r="AF4" i="35"/>
  <c r="AE4" i="35"/>
  <c r="AD4" i="35"/>
  <c r="AC4" i="35"/>
  <c r="AB4" i="35"/>
  <c r="AA4" i="35"/>
  <c r="Z4" i="35"/>
  <c r="Y4" i="35"/>
  <c r="X4" i="35"/>
  <c r="W4" i="35"/>
  <c r="V4" i="35"/>
  <c r="U4" i="35"/>
  <c r="T4" i="35"/>
  <c r="S4" i="35"/>
  <c r="R4" i="35"/>
  <c r="Q4" i="35"/>
  <c r="P4" i="35"/>
  <c r="O4" i="35"/>
  <c r="N4" i="35"/>
  <c r="M4" i="35"/>
  <c r="L4" i="35"/>
  <c r="K4" i="35"/>
  <c r="J4" i="35"/>
  <c r="I4" i="35"/>
  <c r="H4" i="35"/>
  <c r="G4" i="35"/>
  <c r="F4" i="35"/>
  <c r="E4" i="35"/>
  <c r="D4" i="35"/>
  <c r="C4" i="35"/>
  <c r="AV3" i="35"/>
  <c r="AU3" i="35"/>
  <c r="AT3" i="35"/>
  <c r="AS3" i="35"/>
  <c r="AR3" i="35"/>
  <c r="AQ3" i="35"/>
  <c r="AP3" i="35"/>
  <c r="AO3" i="35"/>
  <c r="AN3" i="35"/>
  <c r="AM3" i="35"/>
  <c r="AL3" i="35"/>
  <c r="AK3" i="35"/>
  <c r="AJ3" i="35"/>
  <c r="AI3" i="35"/>
  <c r="AH3" i="35"/>
  <c r="AG3" i="35"/>
  <c r="AF3" i="35"/>
  <c r="AE3" i="35"/>
  <c r="AD3" i="35"/>
  <c r="AC3" i="35"/>
  <c r="AB3" i="35"/>
  <c r="AA3" i="35"/>
  <c r="Z3" i="35"/>
  <c r="Y3" i="35"/>
  <c r="X3" i="35"/>
  <c r="W3" i="35"/>
  <c r="V3" i="35"/>
  <c r="U3" i="35"/>
  <c r="T3" i="35"/>
  <c r="S3" i="35"/>
  <c r="R3" i="35"/>
  <c r="Q3" i="35"/>
  <c r="P3" i="35"/>
  <c r="O3" i="35"/>
  <c r="N3" i="35"/>
  <c r="M3" i="35"/>
  <c r="L3" i="35"/>
  <c r="K3" i="35"/>
  <c r="J3" i="35"/>
  <c r="I3" i="35"/>
  <c r="H3" i="35"/>
  <c r="G3" i="35"/>
  <c r="F3" i="35"/>
  <c r="E3" i="35"/>
  <c r="D3" i="35"/>
  <c r="C3" i="35"/>
  <c r="AV2" i="35"/>
  <c r="AV370" i="35" s="1"/>
  <c r="AU2" i="35"/>
  <c r="AU370" i="35" s="1"/>
  <c r="AT2" i="35"/>
  <c r="AT370" i="35" s="1"/>
  <c r="AS2" i="35"/>
  <c r="AS370" i="35" s="1"/>
  <c r="AR2" i="35"/>
  <c r="AR370" i="35" s="1"/>
  <c r="AQ2" i="35"/>
  <c r="AQ370" i="35" s="1"/>
  <c r="AP2" i="35"/>
  <c r="AP370" i="35" s="1"/>
  <c r="AO2" i="35"/>
  <c r="AO370" i="35" s="1"/>
  <c r="AN2" i="35"/>
  <c r="AN370" i="35" s="1"/>
  <c r="AM2" i="35"/>
  <c r="AM370" i="35" s="1"/>
  <c r="AL2" i="35"/>
  <c r="AL370" i="35" s="1"/>
  <c r="AK2" i="35"/>
  <c r="AK370" i="35" s="1"/>
  <c r="AJ2" i="35"/>
  <c r="AJ370" i="35" s="1"/>
  <c r="AI2" i="35"/>
  <c r="AI370" i="35" s="1"/>
  <c r="AH2" i="35"/>
  <c r="AH370" i="35" s="1"/>
  <c r="AG2" i="35"/>
  <c r="AG370" i="35" s="1"/>
  <c r="AF2" i="35"/>
  <c r="AF370" i="35" s="1"/>
  <c r="AE2" i="35"/>
  <c r="AE370" i="35" s="1"/>
  <c r="AD2" i="35"/>
  <c r="AD370" i="35" s="1"/>
  <c r="AC2" i="35"/>
  <c r="AC370" i="35" s="1"/>
  <c r="AB2" i="35"/>
  <c r="AB370" i="35" s="1"/>
  <c r="AA2" i="35"/>
  <c r="AA370" i="35" s="1"/>
  <c r="Z2" i="35"/>
  <c r="Z370" i="35" s="1"/>
  <c r="Y2" i="35"/>
  <c r="Y370" i="35" s="1"/>
  <c r="X2" i="35"/>
  <c r="X370" i="35" s="1"/>
  <c r="W2" i="35"/>
  <c r="W370" i="35" s="1"/>
  <c r="V2" i="35"/>
  <c r="V370" i="35" s="1"/>
  <c r="U2" i="35"/>
  <c r="U370" i="35" s="1"/>
  <c r="T2" i="35"/>
  <c r="T370" i="35" s="1"/>
  <c r="S2" i="35"/>
  <c r="S370" i="35" s="1"/>
  <c r="R2" i="35"/>
  <c r="R370" i="35" s="1"/>
  <c r="Q2" i="35"/>
  <c r="Q370" i="35" s="1"/>
  <c r="P2" i="35"/>
  <c r="P370" i="35" s="1"/>
  <c r="O2" i="35"/>
  <c r="O370" i="35" s="1"/>
  <c r="N2" i="35"/>
  <c r="N370" i="35" s="1"/>
  <c r="M2" i="35"/>
  <c r="M370" i="35" s="1"/>
  <c r="L2" i="35"/>
  <c r="L370" i="35" s="1"/>
  <c r="K2" i="35"/>
  <c r="K370" i="35" s="1"/>
  <c r="J2" i="35"/>
  <c r="J370" i="35" s="1"/>
  <c r="I2" i="35"/>
  <c r="I370" i="35" s="1"/>
  <c r="H2" i="35"/>
  <c r="H370" i="35" s="1"/>
  <c r="G2" i="35"/>
  <c r="G370" i="35" s="1"/>
  <c r="F2" i="35"/>
  <c r="F370" i="35" s="1"/>
  <c r="E2" i="35"/>
  <c r="E370" i="35" s="1"/>
  <c r="D2" i="35"/>
  <c r="D370" i="35" s="1"/>
  <c r="C2" i="35"/>
  <c r="AN8" i="24"/>
  <c r="AS8" i="24"/>
  <c r="AT8" i="24"/>
  <c r="AP9" i="24"/>
  <c r="AU9" i="24"/>
  <c r="AV9" i="24"/>
  <c r="AM2" i="24"/>
  <c r="AN2" i="24"/>
  <c r="AO2" i="24"/>
  <c r="AO8" i="24" s="1"/>
  <c r="AP2" i="24"/>
  <c r="AP8" i="24" s="1"/>
  <c r="AQ2" i="24"/>
  <c r="AQ8" i="24" s="1"/>
  <c r="AR2" i="24"/>
  <c r="AR8" i="24" s="1"/>
  <c r="AS2" i="24"/>
  <c r="AT2" i="24"/>
  <c r="AU2" i="24"/>
  <c r="AU8" i="24" s="1"/>
  <c r="AV2" i="24"/>
  <c r="AV8" i="24" s="1"/>
  <c r="AM3" i="24"/>
  <c r="AM9" i="24" s="1"/>
  <c r="AN3" i="24"/>
  <c r="AN9" i="24" s="1"/>
  <c r="AO3" i="24"/>
  <c r="AP3" i="24"/>
  <c r="AQ3" i="24"/>
  <c r="AQ9" i="24" s="1"/>
  <c r="AR3" i="24"/>
  <c r="AR9" i="24" s="1"/>
  <c r="AS3" i="24"/>
  <c r="AS9" i="24" s="1"/>
  <c r="AT3" i="24"/>
  <c r="AT9" i="24" s="1"/>
  <c r="AU3" i="24"/>
  <c r="AV3" i="24"/>
  <c r="AO4" i="24"/>
  <c r="AP4" i="24"/>
  <c r="AV4" i="24"/>
  <c r="H9" i="24"/>
  <c r="I9" i="24"/>
  <c r="O9" i="24"/>
  <c r="T9" i="24"/>
  <c r="U9" i="24"/>
  <c r="AA9" i="24"/>
  <c r="AF9" i="24"/>
  <c r="AG9" i="24"/>
  <c r="D9" i="24"/>
  <c r="C9" i="24"/>
  <c r="B9" i="24"/>
  <c r="C4" i="24"/>
  <c r="D4" i="24"/>
  <c r="AM4" i="24" s="1"/>
  <c r="B4" i="24"/>
  <c r="F3" i="24"/>
  <c r="G3" i="24"/>
  <c r="H3" i="24"/>
  <c r="I3" i="24"/>
  <c r="J3" i="24"/>
  <c r="K3" i="24"/>
  <c r="L3" i="24"/>
  <c r="M3" i="24"/>
  <c r="N3" i="24"/>
  <c r="O3" i="24"/>
  <c r="P3" i="24"/>
  <c r="P9" i="24" s="1"/>
  <c r="Q3" i="24"/>
  <c r="R3" i="24"/>
  <c r="S3" i="24"/>
  <c r="T3" i="24"/>
  <c r="U3" i="24"/>
  <c r="V3" i="24"/>
  <c r="W3" i="24"/>
  <c r="X3" i="24"/>
  <c r="Y3" i="24"/>
  <c r="Z3" i="24"/>
  <c r="AA3" i="24"/>
  <c r="AB3" i="24"/>
  <c r="AB9" i="24" s="1"/>
  <c r="AC3" i="24"/>
  <c r="AD3" i="24"/>
  <c r="AE3" i="24"/>
  <c r="AF3" i="24"/>
  <c r="AG3" i="24"/>
  <c r="AH3" i="24"/>
  <c r="AI3" i="24"/>
  <c r="AJ3" i="24"/>
  <c r="AK3" i="24"/>
  <c r="AL3" i="24"/>
  <c r="E3" i="24"/>
  <c r="AL2" i="24"/>
  <c r="AK2" i="24"/>
  <c r="AK8" i="24" s="1"/>
  <c r="AJ2" i="24"/>
  <c r="AI2" i="24"/>
  <c r="AH2" i="24"/>
  <c r="AG2" i="24"/>
  <c r="AF2" i="24"/>
  <c r="AE2" i="24"/>
  <c r="AD2" i="24"/>
  <c r="AC2" i="24"/>
  <c r="AB2" i="24"/>
  <c r="AA2" i="24"/>
  <c r="Z2" i="24"/>
  <c r="Y2" i="24"/>
  <c r="X2" i="24"/>
  <c r="W2" i="24"/>
  <c r="V2" i="24"/>
  <c r="U2" i="24"/>
  <c r="T2" i="24"/>
  <c r="S2" i="24"/>
  <c r="R2" i="24"/>
  <c r="Q2" i="24"/>
  <c r="P2" i="24"/>
  <c r="O2" i="24"/>
  <c r="N2" i="24"/>
  <c r="M2" i="24"/>
  <c r="L2" i="24"/>
  <c r="K2" i="24"/>
  <c r="J2" i="24"/>
  <c r="I2" i="24"/>
  <c r="H2" i="24"/>
  <c r="G2" i="24"/>
  <c r="F2" i="24"/>
  <c r="E2" i="24"/>
  <c r="AP55" i="28" l="1"/>
  <c r="AP56" i="28" s="1"/>
  <c r="AP3" i="20"/>
  <c r="AP6" i="20"/>
  <c r="AP2" i="20"/>
  <c r="AP5" i="20"/>
  <c r="AQ55" i="28"/>
  <c r="AQ56" i="28" s="1"/>
  <c r="AQ2" i="20" s="1"/>
  <c r="AV55" i="28"/>
  <c r="AV56" i="28" s="1"/>
  <c r="AV3" i="20" s="1"/>
  <c r="AS55" i="28"/>
  <c r="AS56" i="28" s="1"/>
  <c r="AS3" i="20" s="1"/>
  <c r="AT55" i="28"/>
  <c r="AT56" i="28" s="1"/>
  <c r="AT2" i="20" s="1"/>
  <c r="AT5" i="20"/>
  <c r="AT6" i="20"/>
  <c r="AT3" i="20"/>
  <c r="AN5" i="17"/>
  <c r="AN2" i="17"/>
  <c r="AR5" i="17"/>
  <c r="D370" i="36"/>
  <c r="P370" i="36"/>
  <c r="AB370" i="36"/>
  <c r="AN370" i="36"/>
  <c r="AO370" i="36"/>
  <c r="F370" i="36"/>
  <c r="R370" i="36"/>
  <c r="AD370" i="36"/>
  <c r="AP370" i="36"/>
  <c r="H370" i="36"/>
  <c r="T370" i="36"/>
  <c r="AF370" i="36"/>
  <c r="AR370" i="36"/>
  <c r="I370" i="36"/>
  <c r="U370" i="36"/>
  <c r="AG370" i="36"/>
  <c r="AS370" i="36"/>
  <c r="J370" i="36"/>
  <c r="V370" i="36"/>
  <c r="AH370" i="36"/>
  <c r="AT370" i="36"/>
  <c r="L370" i="36"/>
  <c r="X370" i="36"/>
  <c r="AJ370" i="36"/>
  <c r="AV370" i="36"/>
  <c r="N370" i="36"/>
  <c r="Z370" i="36"/>
  <c r="AL370" i="36"/>
  <c r="AL9" i="24"/>
  <c r="Z9" i="24"/>
  <c r="N9" i="24"/>
  <c r="AU4" i="24"/>
  <c r="AO9" i="24"/>
  <c r="AM8" i="24"/>
  <c r="AK9" i="24"/>
  <c r="Y9" i="24"/>
  <c r="M9" i="24"/>
  <c r="AT4" i="24"/>
  <c r="AJ9" i="24"/>
  <c r="X9" i="24"/>
  <c r="L9" i="24"/>
  <c r="AS4" i="24"/>
  <c r="AI9" i="24"/>
  <c r="W9" i="24"/>
  <c r="K9" i="24"/>
  <c r="AR4" i="24"/>
  <c r="AH9" i="24"/>
  <c r="V9" i="24"/>
  <c r="J9" i="24"/>
  <c r="AQ4" i="24"/>
  <c r="AE9" i="24"/>
  <c r="S9" i="24"/>
  <c r="G9" i="24"/>
  <c r="AN4" i="24"/>
  <c r="AD9" i="24"/>
  <c r="R9" i="24"/>
  <c r="F9" i="24"/>
  <c r="AC9" i="24"/>
  <c r="Q9" i="24"/>
  <c r="E9" i="24"/>
  <c r="E14" i="34"/>
  <c r="E15" i="34"/>
  <c r="E16" i="34"/>
  <c r="E17" i="34"/>
  <c r="E18" i="34"/>
  <c r="E19" i="34"/>
  <c r="E20" i="34"/>
  <c r="E21" i="34"/>
  <c r="E22" i="34"/>
  <c r="E23" i="34"/>
  <c r="E24" i="34"/>
  <c r="E25" i="34"/>
  <c r="E13" i="34"/>
  <c r="D14" i="34"/>
  <c r="D15" i="34"/>
  <c r="D16" i="34"/>
  <c r="D17" i="34"/>
  <c r="D18" i="34"/>
  <c r="D19" i="34"/>
  <c r="D20" i="34"/>
  <c r="D21" i="34"/>
  <c r="D22" i="34"/>
  <c r="D23" i="34"/>
  <c r="D24" i="34"/>
  <c r="D25" i="34"/>
  <c r="D13" i="34"/>
  <c r="B44" i="34"/>
  <c r="B43" i="34"/>
  <c r="AJ47" i="28"/>
  <c r="B8" i="24"/>
  <c r="C8" i="24"/>
  <c r="E8" i="24"/>
  <c r="F8" i="24"/>
  <c r="G8" i="24"/>
  <c r="H8" i="24"/>
  <c r="I8" i="24"/>
  <c r="J8" i="24"/>
  <c r="K8" i="24"/>
  <c r="L8" i="24"/>
  <c r="M8" i="24"/>
  <c r="N8" i="24"/>
  <c r="O8" i="24"/>
  <c r="P8" i="24"/>
  <c r="Q8" i="24"/>
  <c r="R8" i="24"/>
  <c r="S8" i="24"/>
  <c r="T8" i="24"/>
  <c r="U8" i="24"/>
  <c r="V8" i="24"/>
  <c r="W8" i="24"/>
  <c r="X8" i="24"/>
  <c r="Y8" i="24"/>
  <c r="Z8" i="24"/>
  <c r="AA8" i="24"/>
  <c r="AB8" i="24"/>
  <c r="AC8" i="24"/>
  <c r="AD8" i="24"/>
  <c r="AE8" i="24"/>
  <c r="AF8" i="24"/>
  <c r="AG8" i="24"/>
  <c r="AH8" i="24"/>
  <c r="AI8" i="24"/>
  <c r="AJ8" i="24"/>
  <c r="AL8" i="24"/>
  <c r="D8" i="24"/>
  <c r="AS5" i="20" l="1"/>
  <c r="AV6" i="20"/>
  <c r="AQ6" i="20"/>
  <c r="AQ3" i="20"/>
  <c r="AQ5" i="20"/>
  <c r="AS2" i="20"/>
  <c r="AV2" i="20"/>
  <c r="AS6" i="20"/>
  <c r="AV5" i="20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R3" i="33"/>
  <c r="S3" i="33"/>
  <c r="T3" i="33"/>
  <c r="U3" i="33"/>
  <c r="V3" i="33"/>
  <c r="W3" i="33"/>
  <c r="X3" i="33"/>
  <c r="Y3" i="33"/>
  <c r="Z3" i="33"/>
  <c r="AA3" i="33"/>
  <c r="AB3" i="33"/>
  <c r="AC3" i="33"/>
  <c r="AD3" i="33"/>
  <c r="AE3" i="33"/>
  <c r="AF3" i="33"/>
  <c r="AG3" i="33"/>
  <c r="AH3" i="33"/>
  <c r="AI3" i="33"/>
  <c r="AJ3" i="33"/>
  <c r="AK3" i="33"/>
  <c r="AL3" i="33"/>
  <c r="AM3" i="33"/>
  <c r="AN3" i="33"/>
  <c r="AO3" i="33"/>
  <c r="AP3" i="33"/>
  <c r="AQ3" i="33"/>
  <c r="AR3" i="33"/>
  <c r="AS3" i="33"/>
  <c r="AT3" i="33"/>
  <c r="AU3" i="33"/>
  <c r="AV3" i="33"/>
  <c r="D4" i="33"/>
  <c r="E4" i="33"/>
  <c r="F4" i="33"/>
  <c r="G4" i="33"/>
  <c r="H4" i="33"/>
  <c r="I4" i="33"/>
  <c r="J4" i="33"/>
  <c r="K4" i="33"/>
  <c r="L4" i="33"/>
  <c r="M4" i="33"/>
  <c r="N4" i="33"/>
  <c r="O4" i="33"/>
  <c r="P4" i="33"/>
  <c r="Q4" i="33"/>
  <c r="R4" i="33"/>
  <c r="S4" i="33"/>
  <c r="T4" i="33"/>
  <c r="U4" i="33"/>
  <c r="V4" i="33"/>
  <c r="W4" i="33"/>
  <c r="X4" i="33"/>
  <c r="Y4" i="33"/>
  <c r="Z4" i="33"/>
  <c r="AA4" i="33"/>
  <c r="AB4" i="33"/>
  <c r="AC4" i="33"/>
  <c r="AD4" i="33"/>
  <c r="AE4" i="33"/>
  <c r="AF4" i="33"/>
  <c r="AG4" i="33"/>
  <c r="AH4" i="33"/>
  <c r="AI4" i="33"/>
  <c r="AJ4" i="33"/>
  <c r="AK4" i="33"/>
  <c r="AL4" i="33"/>
  <c r="AM4" i="33"/>
  <c r="AN4" i="33"/>
  <c r="AO4" i="33"/>
  <c r="AP4" i="33"/>
  <c r="AQ4" i="33"/>
  <c r="AR4" i="33"/>
  <c r="AS4" i="33"/>
  <c r="AT4" i="33"/>
  <c r="AU4" i="33"/>
  <c r="AV4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R5" i="33"/>
  <c r="S5" i="33"/>
  <c r="T5" i="33"/>
  <c r="U5" i="33"/>
  <c r="V5" i="33"/>
  <c r="W5" i="33"/>
  <c r="X5" i="33"/>
  <c r="Y5" i="33"/>
  <c r="Z5" i="33"/>
  <c r="AA5" i="33"/>
  <c r="AB5" i="33"/>
  <c r="AC5" i="33"/>
  <c r="AD5" i="33"/>
  <c r="AE5" i="33"/>
  <c r="AF5" i="33"/>
  <c r="AG5" i="33"/>
  <c r="AH5" i="33"/>
  <c r="AI5" i="33"/>
  <c r="AJ5" i="33"/>
  <c r="AK5" i="33"/>
  <c r="AL5" i="33"/>
  <c r="AM5" i="33"/>
  <c r="AN5" i="33"/>
  <c r="AO5" i="33"/>
  <c r="AP5" i="33"/>
  <c r="AQ5" i="33"/>
  <c r="AR5" i="33"/>
  <c r="AS5" i="33"/>
  <c r="AT5" i="33"/>
  <c r="AU5" i="33"/>
  <c r="AV5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R6" i="33"/>
  <c r="S6" i="33"/>
  <c r="T6" i="33"/>
  <c r="U6" i="33"/>
  <c r="V6" i="33"/>
  <c r="W6" i="33"/>
  <c r="X6" i="33"/>
  <c r="Y6" i="33"/>
  <c r="Z6" i="33"/>
  <c r="AA6" i="33"/>
  <c r="AB6" i="33"/>
  <c r="AC6" i="33"/>
  <c r="AD6" i="33"/>
  <c r="AE6" i="33"/>
  <c r="AF6" i="33"/>
  <c r="AG6" i="33"/>
  <c r="AH6" i="33"/>
  <c r="AI6" i="33"/>
  <c r="AJ6" i="33"/>
  <c r="AK6" i="33"/>
  <c r="AL6" i="33"/>
  <c r="AM6" i="33"/>
  <c r="AN6" i="33"/>
  <c r="AO6" i="33"/>
  <c r="AP6" i="33"/>
  <c r="AQ6" i="33"/>
  <c r="AR6" i="33"/>
  <c r="AS6" i="33"/>
  <c r="AT6" i="33"/>
  <c r="AU6" i="33"/>
  <c r="AV6" i="33"/>
  <c r="D7" i="33"/>
  <c r="E7" i="33"/>
  <c r="F7" i="33"/>
  <c r="G7" i="33"/>
  <c r="H7" i="33"/>
  <c r="I7" i="33"/>
  <c r="J7" i="33"/>
  <c r="K7" i="33"/>
  <c r="L7" i="33"/>
  <c r="M7" i="33"/>
  <c r="N7" i="33"/>
  <c r="O7" i="33"/>
  <c r="P7" i="33"/>
  <c r="Q7" i="33"/>
  <c r="R7" i="33"/>
  <c r="S7" i="33"/>
  <c r="T7" i="33"/>
  <c r="U7" i="33"/>
  <c r="V7" i="33"/>
  <c r="W7" i="33"/>
  <c r="X7" i="33"/>
  <c r="Y7" i="33"/>
  <c r="Z7" i="33"/>
  <c r="AA7" i="33"/>
  <c r="AB7" i="33"/>
  <c r="AC7" i="33"/>
  <c r="AD7" i="33"/>
  <c r="AE7" i="33"/>
  <c r="AF7" i="33"/>
  <c r="AG7" i="33"/>
  <c r="AH7" i="33"/>
  <c r="AI7" i="33"/>
  <c r="AJ7" i="33"/>
  <c r="AK7" i="33"/>
  <c r="AL7" i="33"/>
  <c r="AM7" i="33"/>
  <c r="AN7" i="33"/>
  <c r="AO7" i="33"/>
  <c r="AP7" i="33"/>
  <c r="AQ7" i="33"/>
  <c r="AR7" i="33"/>
  <c r="AS7" i="33"/>
  <c r="AT7" i="33"/>
  <c r="AU7" i="33"/>
  <c r="AV7" i="33"/>
  <c r="D8" i="33"/>
  <c r="E8" i="33"/>
  <c r="F8" i="33"/>
  <c r="G8" i="33"/>
  <c r="H8" i="33"/>
  <c r="I8" i="33"/>
  <c r="J8" i="33"/>
  <c r="K8" i="33"/>
  <c r="L8" i="33"/>
  <c r="M8" i="33"/>
  <c r="N8" i="33"/>
  <c r="O8" i="33"/>
  <c r="P8" i="33"/>
  <c r="Q8" i="33"/>
  <c r="R8" i="33"/>
  <c r="S8" i="33"/>
  <c r="T8" i="33"/>
  <c r="U8" i="33"/>
  <c r="V8" i="33"/>
  <c r="W8" i="33"/>
  <c r="X8" i="33"/>
  <c r="Y8" i="33"/>
  <c r="Z8" i="33"/>
  <c r="AA8" i="33"/>
  <c r="AB8" i="33"/>
  <c r="AC8" i="33"/>
  <c r="AD8" i="33"/>
  <c r="AE8" i="33"/>
  <c r="AF8" i="33"/>
  <c r="AG8" i="33"/>
  <c r="AH8" i="33"/>
  <c r="AI8" i="33"/>
  <c r="AJ8" i="33"/>
  <c r="AK8" i="33"/>
  <c r="AL8" i="33"/>
  <c r="AM8" i="33"/>
  <c r="AN8" i="33"/>
  <c r="AO8" i="33"/>
  <c r="AP8" i="33"/>
  <c r="AQ8" i="33"/>
  <c r="AR8" i="33"/>
  <c r="AS8" i="33"/>
  <c r="AT8" i="33"/>
  <c r="AU8" i="33"/>
  <c r="AV8" i="33"/>
  <c r="D9" i="33"/>
  <c r="E9" i="33"/>
  <c r="F9" i="33"/>
  <c r="G9" i="33"/>
  <c r="H9" i="33"/>
  <c r="I9" i="33"/>
  <c r="J9" i="33"/>
  <c r="K9" i="33"/>
  <c r="L9" i="33"/>
  <c r="M9" i="33"/>
  <c r="N9" i="33"/>
  <c r="O9" i="33"/>
  <c r="P9" i="33"/>
  <c r="Q9" i="33"/>
  <c r="R9" i="33"/>
  <c r="S9" i="33"/>
  <c r="T9" i="33"/>
  <c r="U9" i="33"/>
  <c r="V9" i="33"/>
  <c r="W9" i="33"/>
  <c r="X9" i="33"/>
  <c r="Y9" i="33"/>
  <c r="Z9" i="33"/>
  <c r="AA9" i="33"/>
  <c r="AB9" i="33"/>
  <c r="AC9" i="33"/>
  <c r="AD9" i="33"/>
  <c r="AE9" i="33"/>
  <c r="AF9" i="33"/>
  <c r="AG9" i="33"/>
  <c r="AH9" i="33"/>
  <c r="AI9" i="33"/>
  <c r="AJ9" i="33"/>
  <c r="AK9" i="33"/>
  <c r="AL9" i="33"/>
  <c r="AM9" i="33"/>
  <c r="AN9" i="33"/>
  <c r="AO9" i="33"/>
  <c r="AP9" i="33"/>
  <c r="AQ9" i="33"/>
  <c r="AR9" i="33"/>
  <c r="AS9" i="33"/>
  <c r="AT9" i="33"/>
  <c r="AU9" i="33"/>
  <c r="AV9" i="33"/>
  <c r="D10" i="33"/>
  <c r="E10" i="33"/>
  <c r="F10" i="33"/>
  <c r="G10" i="33"/>
  <c r="H10" i="33"/>
  <c r="I10" i="33"/>
  <c r="J10" i="33"/>
  <c r="K10" i="33"/>
  <c r="L10" i="33"/>
  <c r="M10" i="33"/>
  <c r="N10" i="33"/>
  <c r="O10" i="33"/>
  <c r="P10" i="33"/>
  <c r="Q10" i="33"/>
  <c r="R10" i="33"/>
  <c r="S10" i="33"/>
  <c r="T10" i="33"/>
  <c r="U10" i="33"/>
  <c r="V10" i="33"/>
  <c r="W10" i="33"/>
  <c r="X10" i="33"/>
  <c r="Y10" i="33"/>
  <c r="Z10" i="33"/>
  <c r="AA10" i="33"/>
  <c r="AB10" i="33"/>
  <c r="AC10" i="33"/>
  <c r="AD10" i="33"/>
  <c r="AE10" i="33"/>
  <c r="AF10" i="33"/>
  <c r="AG10" i="33"/>
  <c r="AH10" i="33"/>
  <c r="AI10" i="33"/>
  <c r="AJ10" i="33"/>
  <c r="AK10" i="33"/>
  <c r="AL10" i="33"/>
  <c r="AM10" i="33"/>
  <c r="AN10" i="33"/>
  <c r="AO10" i="33"/>
  <c r="AP10" i="33"/>
  <c r="AQ10" i="33"/>
  <c r="AR10" i="33"/>
  <c r="AS10" i="33"/>
  <c r="AT10" i="33"/>
  <c r="AU10" i="33"/>
  <c r="AV10" i="33"/>
  <c r="D11" i="33"/>
  <c r="E11" i="33"/>
  <c r="F11" i="33"/>
  <c r="G11" i="33"/>
  <c r="H11" i="33"/>
  <c r="I11" i="33"/>
  <c r="J11" i="33"/>
  <c r="K11" i="33"/>
  <c r="L11" i="33"/>
  <c r="M11" i="33"/>
  <c r="N11" i="33"/>
  <c r="O11" i="33"/>
  <c r="P11" i="33"/>
  <c r="Q11" i="33"/>
  <c r="R11" i="33"/>
  <c r="S11" i="33"/>
  <c r="T11" i="33"/>
  <c r="U11" i="33"/>
  <c r="V11" i="33"/>
  <c r="W11" i="33"/>
  <c r="X11" i="33"/>
  <c r="Y11" i="33"/>
  <c r="Z11" i="33"/>
  <c r="AA11" i="33"/>
  <c r="AB11" i="33"/>
  <c r="AC11" i="33"/>
  <c r="AD11" i="33"/>
  <c r="AE11" i="33"/>
  <c r="AF11" i="33"/>
  <c r="AG11" i="33"/>
  <c r="AH11" i="33"/>
  <c r="AI11" i="33"/>
  <c r="AJ11" i="33"/>
  <c r="AK11" i="33"/>
  <c r="AL11" i="33"/>
  <c r="AM11" i="33"/>
  <c r="AN11" i="33"/>
  <c r="AO11" i="33"/>
  <c r="AP11" i="33"/>
  <c r="AQ11" i="33"/>
  <c r="AR11" i="33"/>
  <c r="AS11" i="33"/>
  <c r="AT11" i="33"/>
  <c r="AU11" i="33"/>
  <c r="AV11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R12" i="33"/>
  <c r="S12" i="33"/>
  <c r="T12" i="33"/>
  <c r="U12" i="33"/>
  <c r="V12" i="33"/>
  <c r="W12" i="33"/>
  <c r="X12" i="33"/>
  <c r="Y12" i="33"/>
  <c r="Z12" i="33"/>
  <c r="AA12" i="33"/>
  <c r="AB12" i="33"/>
  <c r="AC12" i="33"/>
  <c r="AD12" i="33"/>
  <c r="AE12" i="33"/>
  <c r="AF12" i="33"/>
  <c r="AG12" i="33"/>
  <c r="AH12" i="33"/>
  <c r="AI12" i="33"/>
  <c r="AJ12" i="33"/>
  <c r="AK12" i="33"/>
  <c r="AL12" i="33"/>
  <c r="AM12" i="33"/>
  <c r="AN12" i="33"/>
  <c r="AO12" i="33"/>
  <c r="AP12" i="33"/>
  <c r="AQ12" i="33"/>
  <c r="AR12" i="33"/>
  <c r="AS12" i="33"/>
  <c r="AT12" i="33"/>
  <c r="AU12" i="33"/>
  <c r="AV12" i="33"/>
  <c r="D13" i="33"/>
  <c r="E13" i="33"/>
  <c r="F13" i="33"/>
  <c r="G13" i="33"/>
  <c r="H13" i="33"/>
  <c r="I13" i="33"/>
  <c r="J13" i="33"/>
  <c r="K13" i="33"/>
  <c r="L13" i="33"/>
  <c r="M13" i="33"/>
  <c r="N13" i="33"/>
  <c r="O13" i="33"/>
  <c r="P13" i="33"/>
  <c r="Q13" i="33"/>
  <c r="R13" i="33"/>
  <c r="S13" i="33"/>
  <c r="T13" i="33"/>
  <c r="U13" i="33"/>
  <c r="V13" i="33"/>
  <c r="W13" i="33"/>
  <c r="X13" i="33"/>
  <c r="Y13" i="33"/>
  <c r="Z13" i="33"/>
  <c r="AA13" i="33"/>
  <c r="AB13" i="33"/>
  <c r="AC13" i="33"/>
  <c r="AD13" i="33"/>
  <c r="AE13" i="33"/>
  <c r="AF13" i="33"/>
  <c r="AG13" i="33"/>
  <c r="AH13" i="33"/>
  <c r="AI13" i="33"/>
  <c r="AJ13" i="33"/>
  <c r="AK13" i="33"/>
  <c r="AL13" i="33"/>
  <c r="AM13" i="33"/>
  <c r="AN13" i="33"/>
  <c r="AO13" i="33"/>
  <c r="AP13" i="33"/>
  <c r="AQ13" i="33"/>
  <c r="AR13" i="33"/>
  <c r="AS13" i="33"/>
  <c r="AT13" i="33"/>
  <c r="AU13" i="33"/>
  <c r="AV13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R14" i="33"/>
  <c r="S14" i="33"/>
  <c r="T14" i="33"/>
  <c r="U14" i="33"/>
  <c r="V14" i="33"/>
  <c r="W14" i="33"/>
  <c r="X14" i="33"/>
  <c r="Y14" i="33"/>
  <c r="Z14" i="33"/>
  <c r="AA14" i="33"/>
  <c r="AB14" i="33"/>
  <c r="AC14" i="33"/>
  <c r="AD14" i="33"/>
  <c r="AE14" i="33"/>
  <c r="AF14" i="33"/>
  <c r="AG14" i="33"/>
  <c r="AH14" i="33"/>
  <c r="AI14" i="33"/>
  <c r="AJ14" i="33"/>
  <c r="AK14" i="33"/>
  <c r="AL14" i="33"/>
  <c r="AM14" i="33"/>
  <c r="AN14" i="33"/>
  <c r="AO14" i="33"/>
  <c r="AP14" i="33"/>
  <c r="AQ14" i="33"/>
  <c r="AR14" i="33"/>
  <c r="AS14" i="33"/>
  <c r="AT14" i="33"/>
  <c r="AU14" i="33"/>
  <c r="AV14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R15" i="33"/>
  <c r="S15" i="33"/>
  <c r="T15" i="33"/>
  <c r="U15" i="33"/>
  <c r="V15" i="33"/>
  <c r="W15" i="33"/>
  <c r="X15" i="33"/>
  <c r="Y15" i="33"/>
  <c r="Z15" i="33"/>
  <c r="AA15" i="33"/>
  <c r="AB15" i="33"/>
  <c r="AC15" i="33"/>
  <c r="AD15" i="33"/>
  <c r="AE15" i="33"/>
  <c r="AF15" i="33"/>
  <c r="AG15" i="33"/>
  <c r="AH15" i="33"/>
  <c r="AI15" i="33"/>
  <c r="AJ15" i="33"/>
  <c r="AK15" i="33"/>
  <c r="AL15" i="33"/>
  <c r="AM15" i="33"/>
  <c r="AN15" i="33"/>
  <c r="AO15" i="33"/>
  <c r="AP15" i="33"/>
  <c r="AQ15" i="33"/>
  <c r="AR15" i="33"/>
  <c r="AS15" i="33"/>
  <c r="AT15" i="33"/>
  <c r="AU15" i="33"/>
  <c r="AV15" i="33"/>
  <c r="D16" i="33"/>
  <c r="E16" i="33"/>
  <c r="F16" i="33"/>
  <c r="G16" i="33"/>
  <c r="H16" i="33"/>
  <c r="I16" i="33"/>
  <c r="J16" i="33"/>
  <c r="K16" i="33"/>
  <c r="L16" i="33"/>
  <c r="M16" i="33"/>
  <c r="N16" i="33"/>
  <c r="O16" i="33"/>
  <c r="P16" i="33"/>
  <c r="Q16" i="33"/>
  <c r="R16" i="33"/>
  <c r="S16" i="33"/>
  <c r="T16" i="33"/>
  <c r="U16" i="33"/>
  <c r="V16" i="33"/>
  <c r="W16" i="33"/>
  <c r="X16" i="33"/>
  <c r="Y16" i="33"/>
  <c r="Z16" i="33"/>
  <c r="AA16" i="33"/>
  <c r="AB16" i="33"/>
  <c r="AC16" i="33"/>
  <c r="AD16" i="33"/>
  <c r="AE16" i="33"/>
  <c r="AF16" i="33"/>
  <c r="AG16" i="33"/>
  <c r="AH16" i="33"/>
  <c r="AI16" i="33"/>
  <c r="AJ16" i="33"/>
  <c r="AK16" i="33"/>
  <c r="AL16" i="33"/>
  <c r="AM16" i="33"/>
  <c r="AN16" i="33"/>
  <c r="AO16" i="33"/>
  <c r="AP16" i="33"/>
  <c r="AQ16" i="33"/>
  <c r="AR16" i="33"/>
  <c r="AS16" i="33"/>
  <c r="AT16" i="33"/>
  <c r="AU16" i="33"/>
  <c r="AV16" i="33"/>
  <c r="D17" i="33"/>
  <c r="E17" i="33"/>
  <c r="F17" i="33"/>
  <c r="G17" i="33"/>
  <c r="H17" i="33"/>
  <c r="I17" i="33"/>
  <c r="J17" i="33"/>
  <c r="K17" i="33"/>
  <c r="L17" i="33"/>
  <c r="M17" i="33"/>
  <c r="N17" i="33"/>
  <c r="O17" i="33"/>
  <c r="P17" i="33"/>
  <c r="Q17" i="33"/>
  <c r="R17" i="33"/>
  <c r="S17" i="33"/>
  <c r="T17" i="33"/>
  <c r="U17" i="33"/>
  <c r="V17" i="33"/>
  <c r="W17" i="33"/>
  <c r="X17" i="33"/>
  <c r="Y17" i="33"/>
  <c r="Z17" i="33"/>
  <c r="AA17" i="33"/>
  <c r="AB17" i="33"/>
  <c r="AC17" i="33"/>
  <c r="AD17" i="33"/>
  <c r="AE17" i="33"/>
  <c r="AF17" i="33"/>
  <c r="AG17" i="33"/>
  <c r="AH17" i="33"/>
  <c r="AI17" i="33"/>
  <c r="AJ17" i="33"/>
  <c r="AK17" i="33"/>
  <c r="AL17" i="33"/>
  <c r="AM17" i="33"/>
  <c r="AN17" i="33"/>
  <c r="AO17" i="33"/>
  <c r="AP17" i="33"/>
  <c r="AQ17" i="33"/>
  <c r="AR17" i="33"/>
  <c r="AS17" i="33"/>
  <c r="AT17" i="33"/>
  <c r="AU17" i="33"/>
  <c r="AV17" i="33"/>
  <c r="D18" i="33"/>
  <c r="E18" i="33"/>
  <c r="F18" i="33"/>
  <c r="G18" i="33"/>
  <c r="H18" i="33"/>
  <c r="I18" i="33"/>
  <c r="J18" i="33"/>
  <c r="K18" i="33"/>
  <c r="L18" i="33"/>
  <c r="M18" i="33"/>
  <c r="N18" i="33"/>
  <c r="O18" i="33"/>
  <c r="P18" i="33"/>
  <c r="Q18" i="33"/>
  <c r="R18" i="33"/>
  <c r="S18" i="33"/>
  <c r="T18" i="33"/>
  <c r="U18" i="33"/>
  <c r="V18" i="33"/>
  <c r="W18" i="33"/>
  <c r="X18" i="33"/>
  <c r="Y18" i="33"/>
  <c r="Z18" i="33"/>
  <c r="AA18" i="33"/>
  <c r="AB18" i="33"/>
  <c r="AC18" i="33"/>
  <c r="AD18" i="33"/>
  <c r="AE18" i="33"/>
  <c r="AF18" i="33"/>
  <c r="AG18" i="33"/>
  <c r="AH18" i="33"/>
  <c r="AI18" i="33"/>
  <c r="AJ18" i="33"/>
  <c r="AK18" i="33"/>
  <c r="AL18" i="33"/>
  <c r="AM18" i="33"/>
  <c r="AN18" i="33"/>
  <c r="AO18" i="33"/>
  <c r="AP18" i="33"/>
  <c r="AQ18" i="33"/>
  <c r="AR18" i="33"/>
  <c r="AS18" i="33"/>
  <c r="AT18" i="33"/>
  <c r="AU18" i="33"/>
  <c r="AV18" i="33"/>
  <c r="D19" i="33"/>
  <c r="E19" i="33"/>
  <c r="F19" i="33"/>
  <c r="G19" i="33"/>
  <c r="H19" i="33"/>
  <c r="I19" i="33"/>
  <c r="J19" i="33"/>
  <c r="K19" i="33"/>
  <c r="L19" i="33"/>
  <c r="M19" i="33"/>
  <c r="N19" i="33"/>
  <c r="O19" i="33"/>
  <c r="P19" i="33"/>
  <c r="Q19" i="33"/>
  <c r="R19" i="33"/>
  <c r="S19" i="33"/>
  <c r="T19" i="33"/>
  <c r="U19" i="33"/>
  <c r="V19" i="33"/>
  <c r="W19" i="33"/>
  <c r="X19" i="33"/>
  <c r="Y19" i="33"/>
  <c r="Z19" i="33"/>
  <c r="AA19" i="33"/>
  <c r="AB19" i="33"/>
  <c r="AC19" i="33"/>
  <c r="AD19" i="33"/>
  <c r="AE19" i="33"/>
  <c r="AF19" i="33"/>
  <c r="AG19" i="33"/>
  <c r="AH19" i="33"/>
  <c r="AI19" i="33"/>
  <c r="AJ19" i="33"/>
  <c r="AK19" i="33"/>
  <c r="AL19" i="33"/>
  <c r="AM19" i="33"/>
  <c r="AN19" i="33"/>
  <c r="AO19" i="33"/>
  <c r="AP19" i="33"/>
  <c r="AQ19" i="33"/>
  <c r="AR19" i="33"/>
  <c r="AS19" i="33"/>
  <c r="AT19" i="33"/>
  <c r="AU19" i="33"/>
  <c r="AV19" i="33"/>
  <c r="D20" i="33"/>
  <c r="E20" i="33"/>
  <c r="F20" i="33"/>
  <c r="G20" i="33"/>
  <c r="H20" i="33"/>
  <c r="I20" i="33"/>
  <c r="J20" i="33"/>
  <c r="K20" i="33"/>
  <c r="L20" i="33"/>
  <c r="M20" i="33"/>
  <c r="N20" i="33"/>
  <c r="O20" i="33"/>
  <c r="P20" i="33"/>
  <c r="Q20" i="33"/>
  <c r="R20" i="33"/>
  <c r="S20" i="33"/>
  <c r="T20" i="33"/>
  <c r="U20" i="33"/>
  <c r="V20" i="33"/>
  <c r="W20" i="33"/>
  <c r="X20" i="33"/>
  <c r="Y20" i="33"/>
  <c r="Z20" i="33"/>
  <c r="AA20" i="33"/>
  <c r="AB20" i="33"/>
  <c r="AC20" i="33"/>
  <c r="AD20" i="33"/>
  <c r="AE20" i="33"/>
  <c r="AF20" i="33"/>
  <c r="AG20" i="33"/>
  <c r="AH20" i="33"/>
  <c r="AI20" i="33"/>
  <c r="AJ20" i="33"/>
  <c r="AK20" i="33"/>
  <c r="AL20" i="33"/>
  <c r="AM20" i="33"/>
  <c r="AN20" i="33"/>
  <c r="AO20" i="33"/>
  <c r="AP20" i="33"/>
  <c r="AQ20" i="33"/>
  <c r="AR20" i="33"/>
  <c r="AS20" i="33"/>
  <c r="AT20" i="33"/>
  <c r="AU20" i="33"/>
  <c r="AV20" i="33"/>
  <c r="D21" i="33"/>
  <c r="E21" i="33"/>
  <c r="F21" i="33"/>
  <c r="G21" i="33"/>
  <c r="H21" i="33"/>
  <c r="I21" i="33"/>
  <c r="J21" i="33"/>
  <c r="K21" i="33"/>
  <c r="L21" i="33"/>
  <c r="M21" i="33"/>
  <c r="N21" i="33"/>
  <c r="O21" i="33"/>
  <c r="P21" i="33"/>
  <c r="Q21" i="33"/>
  <c r="R21" i="33"/>
  <c r="S21" i="33"/>
  <c r="T21" i="33"/>
  <c r="U21" i="33"/>
  <c r="V21" i="33"/>
  <c r="W21" i="33"/>
  <c r="X21" i="33"/>
  <c r="Y21" i="33"/>
  <c r="Z21" i="33"/>
  <c r="AA21" i="33"/>
  <c r="AB21" i="33"/>
  <c r="AC21" i="33"/>
  <c r="AD21" i="33"/>
  <c r="AE21" i="33"/>
  <c r="AF21" i="33"/>
  <c r="AG21" i="33"/>
  <c r="AH21" i="33"/>
  <c r="AI21" i="33"/>
  <c r="AJ21" i="33"/>
  <c r="AK21" i="33"/>
  <c r="AL21" i="33"/>
  <c r="AM21" i="33"/>
  <c r="AN21" i="33"/>
  <c r="AO21" i="33"/>
  <c r="AP21" i="33"/>
  <c r="AQ21" i="33"/>
  <c r="AR21" i="33"/>
  <c r="AS21" i="33"/>
  <c r="AT21" i="33"/>
  <c r="AU21" i="33"/>
  <c r="AV21" i="33"/>
  <c r="D22" i="33"/>
  <c r="E22" i="33"/>
  <c r="F22" i="33"/>
  <c r="G22" i="33"/>
  <c r="H22" i="33"/>
  <c r="I22" i="33"/>
  <c r="J22" i="33"/>
  <c r="K22" i="33"/>
  <c r="L22" i="33"/>
  <c r="M22" i="33"/>
  <c r="N22" i="33"/>
  <c r="O22" i="33"/>
  <c r="P22" i="33"/>
  <c r="Q22" i="33"/>
  <c r="R22" i="33"/>
  <c r="S22" i="33"/>
  <c r="T22" i="33"/>
  <c r="U22" i="33"/>
  <c r="V22" i="33"/>
  <c r="W22" i="33"/>
  <c r="X22" i="33"/>
  <c r="Y22" i="33"/>
  <c r="Z22" i="33"/>
  <c r="AA22" i="33"/>
  <c r="AB22" i="33"/>
  <c r="AC22" i="33"/>
  <c r="AD22" i="33"/>
  <c r="AE22" i="33"/>
  <c r="AF22" i="33"/>
  <c r="AG22" i="33"/>
  <c r="AH22" i="33"/>
  <c r="AI22" i="33"/>
  <c r="AJ22" i="33"/>
  <c r="AK22" i="33"/>
  <c r="AL22" i="33"/>
  <c r="AM22" i="33"/>
  <c r="AN22" i="33"/>
  <c r="AO22" i="33"/>
  <c r="AP22" i="33"/>
  <c r="AQ22" i="33"/>
  <c r="AR22" i="33"/>
  <c r="AS22" i="33"/>
  <c r="AT22" i="33"/>
  <c r="AU22" i="33"/>
  <c r="AV22" i="33"/>
  <c r="D23" i="33"/>
  <c r="E23" i="33"/>
  <c r="F23" i="33"/>
  <c r="G23" i="33"/>
  <c r="H23" i="33"/>
  <c r="I23" i="33"/>
  <c r="J23" i="33"/>
  <c r="K23" i="33"/>
  <c r="L23" i="33"/>
  <c r="M23" i="33"/>
  <c r="N23" i="33"/>
  <c r="O23" i="33"/>
  <c r="P23" i="33"/>
  <c r="Q23" i="33"/>
  <c r="R23" i="33"/>
  <c r="S23" i="33"/>
  <c r="T23" i="33"/>
  <c r="U23" i="33"/>
  <c r="V23" i="33"/>
  <c r="W23" i="33"/>
  <c r="X23" i="33"/>
  <c r="Y23" i="33"/>
  <c r="Z23" i="33"/>
  <c r="AA23" i="33"/>
  <c r="AB23" i="33"/>
  <c r="AC23" i="33"/>
  <c r="AD23" i="33"/>
  <c r="AE23" i="33"/>
  <c r="AF23" i="33"/>
  <c r="AG23" i="33"/>
  <c r="AH23" i="33"/>
  <c r="AI23" i="33"/>
  <c r="AJ23" i="33"/>
  <c r="AK23" i="33"/>
  <c r="AL23" i="33"/>
  <c r="AM23" i="33"/>
  <c r="AN23" i="33"/>
  <c r="AO23" i="33"/>
  <c r="AP23" i="33"/>
  <c r="AQ23" i="33"/>
  <c r="AR23" i="33"/>
  <c r="AS23" i="33"/>
  <c r="AT23" i="33"/>
  <c r="AU23" i="33"/>
  <c r="AV23" i="33"/>
  <c r="D24" i="33"/>
  <c r="E24" i="33"/>
  <c r="F24" i="33"/>
  <c r="G24" i="33"/>
  <c r="H24" i="33"/>
  <c r="I24" i="33"/>
  <c r="J24" i="33"/>
  <c r="K24" i="33"/>
  <c r="L24" i="33"/>
  <c r="M24" i="33"/>
  <c r="N24" i="33"/>
  <c r="O24" i="33"/>
  <c r="P24" i="33"/>
  <c r="Q24" i="33"/>
  <c r="R24" i="33"/>
  <c r="S24" i="33"/>
  <c r="T24" i="33"/>
  <c r="U24" i="33"/>
  <c r="V24" i="33"/>
  <c r="W24" i="33"/>
  <c r="X24" i="33"/>
  <c r="Y24" i="33"/>
  <c r="Z24" i="33"/>
  <c r="AA24" i="33"/>
  <c r="AB24" i="33"/>
  <c r="AC24" i="33"/>
  <c r="AD24" i="33"/>
  <c r="AE24" i="33"/>
  <c r="AF24" i="33"/>
  <c r="AG24" i="33"/>
  <c r="AH24" i="33"/>
  <c r="AI24" i="33"/>
  <c r="AJ24" i="33"/>
  <c r="AK24" i="33"/>
  <c r="AL24" i="33"/>
  <c r="AM24" i="33"/>
  <c r="AN24" i="33"/>
  <c r="AO24" i="33"/>
  <c r="AP24" i="33"/>
  <c r="AQ24" i="33"/>
  <c r="AR24" i="33"/>
  <c r="AS24" i="33"/>
  <c r="AT24" i="33"/>
  <c r="AU24" i="33"/>
  <c r="AV24" i="33"/>
  <c r="D25" i="33"/>
  <c r="E25" i="33"/>
  <c r="F25" i="33"/>
  <c r="G25" i="33"/>
  <c r="H25" i="33"/>
  <c r="I25" i="33"/>
  <c r="J25" i="33"/>
  <c r="K25" i="33"/>
  <c r="L25" i="33"/>
  <c r="M25" i="33"/>
  <c r="N25" i="33"/>
  <c r="O25" i="33"/>
  <c r="P25" i="33"/>
  <c r="Q25" i="33"/>
  <c r="R25" i="33"/>
  <c r="S25" i="33"/>
  <c r="T25" i="33"/>
  <c r="U25" i="33"/>
  <c r="V25" i="33"/>
  <c r="W25" i="33"/>
  <c r="X25" i="33"/>
  <c r="Y25" i="33"/>
  <c r="Z25" i="33"/>
  <c r="AA25" i="33"/>
  <c r="AB25" i="33"/>
  <c r="AC25" i="33"/>
  <c r="AD25" i="33"/>
  <c r="AE25" i="33"/>
  <c r="AF25" i="33"/>
  <c r="AG25" i="33"/>
  <c r="AH25" i="33"/>
  <c r="AI25" i="33"/>
  <c r="AJ25" i="33"/>
  <c r="AK25" i="33"/>
  <c r="AL25" i="33"/>
  <c r="AM25" i="33"/>
  <c r="AN25" i="33"/>
  <c r="AO25" i="33"/>
  <c r="AP25" i="33"/>
  <c r="AQ25" i="33"/>
  <c r="AR25" i="33"/>
  <c r="AS25" i="33"/>
  <c r="AT25" i="33"/>
  <c r="AU25" i="33"/>
  <c r="AV25" i="33"/>
  <c r="D26" i="33"/>
  <c r="E26" i="33"/>
  <c r="F26" i="33"/>
  <c r="G26" i="33"/>
  <c r="H26" i="33"/>
  <c r="I26" i="33"/>
  <c r="J26" i="33"/>
  <c r="K26" i="33"/>
  <c r="L26" i="33"/>
  <c r="M26" i="33"/>
  <c r="N26" i="33"/>
  <c r="O26" i="33"/>
  <c r="P26" i="33"/>
  <c r="Q26" i="33"/>
  <c r="R26" i="33"/>
  <c r="S26" i="33"/>
  <c r="T26" i="33"/>
  <c r="U26" i="33"/>
  <c r="V26" i="33"/>
  <c r="W26" i="33"/>
  <c r="X26" i="33"/>
  <c r="Y26" i="33"/>
  <c r="Z26" i="33"/>
  <c r="AA26" i="33"/>
  <c r="AB26" i="33"/>
  <c r="AC26" i="33"/>
  <c r="AD26" i="33"/>
  <c r="AE26" i="33"/>
  <c r="AF26" i="33"/>
  <c r="AG26" i="33"/>
  <c r="AH26" i="33"/>
  <c r="AI26" i="33"/>
  <c r="AJ26" i="33"/>
  <c r="AK26" i="33"/>
  <c r="AL26" i="33"/>
  <c r="AM26" i="33"/>
  <c r="AN26" i="33"/>
  <c r="AO26" i="33"/>
  <c r="AP26" i="33"/>
  <c r="AQ26" i="33"/>
  <c r="AR26" i="33"/>
  <c r="AS26" i="33"/>
  <c r="AT26" i="33"/>
  <c r="AU26" i="33"/>
  <c r="AV26" i="33"/>
  <c r="D27" i="33"/>
  <c r="E27" i="33"/>
  <c r="F27" i="33"/>
  <c r="G27" i="33"/>
  <c r="H27" i="33"/>
  <c r="I27" i="33"/>
  <c r="J27" i="33"/>
  <c r="K27" i="33"/>
  <c r="L27" i="33"/>
  <c r="M27" i="33"/>
  <c r="N27" i="33"/>
  <c r="O27" i="33"/>
  <c r="P27" i="33"/>
  <c r="Q27" i="33"/>
  <c r="R27" i="33"/>
  <c r="S27" i="33"/>
  <c r="T27" i="33"/>
  <c r="U27" i="33"/>
  <c r="V27" i="33"/>
  <c r="W27" i="33"/>
  <c r="X27" i="33"/>
  <c r="Y27" i="33"/>
  <c r="Z27" i="33"/>
  <c r="AA27" i="33"/>
  <c r="AB27" i="33"/>
  <c r="AC27" i="33"/>
  <c r="AD27" i="33"/>
  <c r="AE27" i="33"/>
  <c r="AF27" i="33"/>
  <c r="AG27" i="33"/>
  <c r="AH27" i="33"/>
  <c r="AI27" i="33"/>
  <c r="AJ27" i="33"/>
  <c r="AK27" i="33"/>
  <c r="AL27" i="33"/>
  <c r="AM27" i="33"/>
  <c r="AN27" i="33"/>
  <c r="AO27" i="33"/>
  <c r="AP27" i="33"/>
  <c r="AQ27" i="33"/>
  <c r="AR27" i="33"/>
  <c r="AS27" i="33"/>
  <c r="AT27" i="33"/>
  <c r="AU27" i="33"/>
  <c r="AV27" i="33"/>
  <c r="D28" i="33"/>
  <c r="E28" i="33"/>
  <c r="F28" i="33"/>
  <c r="G28" i="33"/>
  <c r="H28" i="33"/>
  <c r="I28" i="33"/>
  <c r="J28" i="33"/>
  <c r="K28" i="33"/>
  <c r="L28" i="33"/>
  <c r="M28" i="33"/>
  <c r="N28" i="33"/>
  <c r="O28" i="33"/>
  <c r="P28" i="33"/>
  <c r="Q28" i="33"/>
  <c r="R28" i="33"/>
  <c r="S28" i="33"/>
  <c r="T28" i="33"/>
  <c r="U28" i="33"/>
  <c r="V28" i="33"/>
  <c r="W28" i="33"/>
  <c r="X28" i="33"/>
  <c r="Y28" i="33"/>
  <c r="Z28" i="33"/>
  <c r="AA28" i="33"/>
  <c r="AB28" i="33"/>
  <c r="AC28" i="33"/>
  <c r="AD28" i="33"/>
  <c r="AE28" i="33"/>
  <c r="AF28" i="33"/>
  <c r="AG28" i="33"/>
  <c r="AH28" i="33"/>
  <c r="AI28" i="33"/>
  <c r="AJ28" i="33"/>
  <c r="AK28" i="33"/>
  <c r="AL28" i="33"/>
  <c r="AM28" i="33"/>
  <c r="AN28" i="33"/>
  <c r="AO28" i="33"/>
  <c r="AP28" i="33"/>
  <c r="AQ28" i="33"/>
  <c r="AR28" i="33"/>
  <c r="AS28" i="33"/>
  <c r="AT28" i="33"/>
  <c r="AU28" i="33"/>
  <c r="AV28" i="33"/>
  <c r="D29" i="33"/>
  <c r="E29" i="33"/>
  <c r="F29" i="33"/>
  <c r="G29" i="33"/>
  <c r="H29" i="33"/>
  <c r="I29" i="33"/>
  <c r="J29" i="33"/>
  <c r="K29" i="33"/>
  <c r="L29" i="33"/>
  <c r="M29" i="33"/>
  <c r="N29" i="33"/>
  <c r="O29" i="33"/>
  <c r="P29" i="33"/>
  <c r="Q29" i="33"/>
  <c r="R29" i="33"/>
  <c r="S29" i="33"/>
  <c r="T29" i="33"/>
  <c r="U29" i="33"/>
  <c r="V29" i="33"/>
  <c r="W29" i="33"/>
  <c r="X29" i="33"/>
  <c r="Y29" i="33"/>
  <c r="Z29" i="33"/>
  <c r="AA29" i="33"/>
  <c r="AB29" i="33"/>
  <c r="AC29" i="33"/>
  <c r="AD29" i="33"/>
  <c r="AE29" i="33"/>
  <c r="AF29" i="33"/>
  <c r="AG29" i="33"/>
  <c r="AH29" i="33"/>
  <c r="AI29" i="33"/>
  <c r="AJ29" i="33"/>
  <c r="AK29" i="33"/>
  <c r="AL29" i="33"/>
  <c r="AM29" i="33"/>
  <c r="AN29" i="33"/>
  <c r="AO29" i="33"/>
  <c r="AP29" i="33"/>
  <c r="AQ29" i="33"/>
  <c r="AR29" i="33"/>
  <c r="AS29" i="33"/>
  <c r="AT29" i="33"/>
  <c r="AU29" i="33"/>
  <c r="AV29" i="33"/>
  <c r="D30" i="33"/>
  <c r="E30" i="33"/>
  <c r="F30" i="33"/>
  <c r="G30" i="33"/>
  <c r="H30" i="33"/>
  <c r="I30" i="33"/>
  <c r="J30" i="33"/>
  <c r="K30" i="33"/>
  <c r="L30" i="33"/>
  <c r="M30" i="33"/>
  <c r="N30" i="33"/>
  <c r="O30" i="33"/>
  <c r="P30" i="33"/>
  <c r="Q30" i="33"/>
  <c r="R30" i="33"/>
  <c r="S30" i="33"/>
  <c r="T30" i="33"/>
  <c r="U30" i="33"/>
  <c r="V30" i="33"/>
  <c r="W30" i="33"/>
  <c r="X30" i="33"/>
  <c r="Y30" i="33"/>
  <c r="Z30" i="33"/>
  <c r="AA30" i="33"/>
  <c r="AB30" i="33"/>
  <c r="AC30" i="33"/>
  <c r="AD30" i="33"/>
  <c r="AE30" i="33"/>
  <c r="AF30" i="33"/>
  <c r="AG30" i="33"/>
  <c r="AH30" i="33"/>
  <c r="AI30" i="33"/>
  <c r="AJ30" i="33"/>
  <c r="AK30" i="33"/>
  <c r="AL30" i="33"/>
  <c r="AM30" i="33"/>
  <c r="AN30" i="33"/>
  <c r="AO30" i="33"/>
  <c r="AP30" i="33"/>
  <c r="AQ30" i="33"/>
  <c r="AR30" i="33"/>
  <c r="AS30" i="33"/>
  <c r="AT30" i="33"/>
  <c r="AU30" i="33"/>
  <c r="AV30" i="33"/>
  <c r="D31" i="33"/>
  <c r="E31" i="33"/>
  <c r="F31" i="33"/>
  <c r="G31" i="33"/>
  <c r="H31" i="33"/>
  <c r="I31" i="33"/>
  <c r="J31" i="33"/>
  <c r="K31" i="33"/>
  <c r="L31" i="33"/>
  <c r="M31" i="33"/>
  <c r="N31" i="33"/>
  <c r="O31" i="33"/>
  <c r="P31" i="33"/>
  <c r="Q31" i="33"/>
  <c r="R31" i="33"/>
  <c r="S31" i="33"/>
  <c r="T31" i="33"/>
  <c r="U31" i="33"/>
  <c r="V31" i="33"/>
  <c r="W31" i="33"/>
  <c r="X31" i="33"/>
  <c r="Y31" i="33"/>
  <c r="Z31" i="33"/>
  <c r="AA31" i="33"/>
  <c r="AB31" i="33"/>
  <c r="AC31" i="33"/>
  <c r="AD31" i="33"/>
  <c r="AE31" i="33"/>
  <c r="AF31" i="33"/>
  <c r="AG31" i="33"/>
  <c r="AH31" i="33"/>
  <c r="AI31" i="33"/>
  <c r="AJ31" i="33"/>
  <c r="AK31" i="33"/>
  <c r="AL31" i="33"/>
  <c r="AM31" i="33"/>
  <c r="AN31" i="33"/>
  <c r="AO31" i="33"/>
  <c r="AP31" i="33"/>
  <c r="AQ31" i="33"/>
  <c r="AR31" i="33"/>
  <c r="AS31" i="33"/>
  <c r="AT31" i="33"/>
  <c r="AU31" i="33"/>
  <c r="AV31" i="33"/>
  <c r="D32" i="33"/>
  <c r="E32" i="33"/>
  <c r="F32" i="33"/>
  <c r="G32" i="33"/>
  <c r="H32" i="33"/>
  <c r="I32" i="33"/>
  <c r="J32" i="33"/>
  <c r="K32" i="33"/>
  <c r="L32" i="33"/>
  <c r="M32" i="33"/>
  <c r="N32" i="33"/>
  <c r="O32" i="33"/>
  <c r="P32" i="33"/>
  <c r="Q32" i="33"/>
  <c r="R32" i="33"/>
  <c r="S32" i="33"/>
  <c r="T32" i="33"/>
  <c r="U32" i="33"/>
  <c r="V32" i="33"/>
  <c r="W32" i="33"/>
  <c r="X32" i="33"/>
  <c r="Y32" i="33"/>
  <c r="Z32" i="33"/>
  <c r="AA32" i="33"/>
  <c r="AB32" i="33"/>
  <c r="AC32" i="33"/>
  <c r="AD32" i="33"/>
  <c r="AE32" i="33"/>
  <c r="AF32" i="33"/>
  <c r="AG32" i="33"/>
  <c r="AH32" i="33"/>
  <c r="AI32" i="33"/>
  <c r="AJ32" i="33"/>
  <c r="AK32" i="33"/>
  <c r="AL32" i="33"/>
  <c r="AM32" i="33"/>
  <c r="AN32" i="33"/>
  <c r="AO32" i="33"/>
  <c r="AP32" i="33"/>
  <c r="AQ32" i="33"/>
  <c r="AR32" i="33"/>
  <c r="AS32" i="33"/>
  <c r="AT32" i="33"/>
  <c r="AU32" i="33"/>
  <c r="AV32" i="33"/>
  <c r="D33" i="33"/>
  <c r="E33" i="33"/>
  <c r="F33" i="33"/>
  <c r="G33" i="33"/>
  <c r="H33" i="33"/>
  <c r="I33" i="33"/>
  <c r="J33" i="33"/>
  <c r="K33" i="33"/>
  <c r="L33" i="33"/>
  <c r="M33" i="33"/>
  <c r="N33" i="33"/>
  <c r="O33" i="33"/>
  <c r="P33" i="33"/>
  <c r="Q33" i="33"/>
  <c r="R33" i="33"/>
  <c r="S33" i="33"/>
  <c r="T33" i="33"/>
  <c r="U33" i="33"/>
  <c r="V33" i="33"/>
  <c r="W33" i="33"/>
  <c r="X33" i="33"/>
  <c r="Y33" i="33"/>
  <c r="Z33" i="33"/>
  <c r="AA33" i="33"/>
  <c r="AB33" i="33"/>
  <c r="AC33" i="33"/>
  <c r="AD33" i="33"/>
  <c r="AE33" i="33"/>
  <c r="AF33" i="33"/>
  <c r="AG33" i="33"/>
  <c r="AH33" i="33"/>
  <c r="AI33" i="33"/>
  <c r="AJ33" i="33"/>
  <c r="AK33" i="33"/>
  <c r="AL33" i="33"/>
  <c r="AM33" i="33"/>
  <c r="AN33" i="33"/>
  <c r="AO33" i="33"/>
  <c r="AP33" i="33"/>
  <c r="AQ33" i="33"/>
  <c r="AR33" i="33"/>
  <c r="AS33" i="33"/>
  <c r="AT33" i="33"/>
  <c r="AU33" i="33"/>
  <c r="AV33" i="33"/>
  <c r="D34" i="33"/>
  <c r="E34" i="33"/>
  <c r="F34" i="33"/>
  <c r="G34" i="33"/>
  <c r="H34" i="33"/>
  <c r="I34" i="33"/>
  <c r="J34" i="33"/>
  <c r="K34" i="33"/>
  <c r="L34" i="33"/>
  <c r="M34" i="33"/>
  <c r="N34" i="33"/>
  <c r="O34" i="33"/>
  <c r="P34" i="33"/>
  <c r="Q34" i="33"/>
  <c r="R34" i="33"/>
  <c r="S34" i="33"/>
  <c r="T34" i="33"/>
  <c r="U34" i="33"/>
  <c r="V34" i="33"/>
  <c r="W34" i="33"/>
  <c r="X34" i="33"/>
  <c r="Y34" i="33"/>
  <c r="Z34" i="33"/>
  <c r="AA34" i="33"/>
  <c r="AB34" i="33"/>
  <c r="AC34" i="33"/>
  <c r="AD34" i="33"/>
  <c r="AE34" i="33"/>
  <c r="AF34" i="33"/>
  <c r="AG34" i="33"/>
  <c r="AH34" i="33"/>
  <c r="AI34" i="33"/>
  <c r="AJ34" i="33"/>
  <c r="AK34" i="33"/>
  <c r="AL34" i="33"/>
  <c r="AM34" i="33"/>
  <c r="AN34" i="33"/>
  <c r="AO34" i="33"/>
  <c r="AP34" i="33"/>
  <c r="AQ34" i="33"/>
  <c r="AR34" i="33"/>
  <c r="AS34" i="33"/>
  <c r="AT34" i="33"/>
  <c r="AU34" i="33"/>
  <c r="AV34" i="33"/>
  <c r="D35" i="33"/>
  <c r="E35" i="33"/>
  <c r="F35" i="33"/>
  <c r="G35" i="33"/>
  <c r="H35" i="33"/>
  <c r="I35" i="33"/>
  <c r="J35" i="33"/>
  <c r="K35" i="33"/>
  <c r="L35" i="33"/>
  <c r="M35" i="33"/>
  <c r="N35" i="33"/>
  <c r="O35" i="33"/>
  <c r="P35" i="33"/>
  <c r="Q35" i="33"/>
  <c r="R35" i="33"/>
  <c r="S35" i="33"/>
  <c r="T35" i="33"/>
  <c r="U35" i="33"/>
  <c r="V35" i="33"/>
  <c r="W35" i="33"/>
  <c r="X35" i="33"/>
  <c r="Y35" i="33"/>
  <c r="Z35" i="33"/>
  <c r="AA35" i="33"/>
  <c r="AB35" i="33"/>
  <c r="AC35" i="33"/>
  <c r="AD35" i="33"/>
  <c r="AE35" i="33"/>
  <c r="AF35" i="33"/>
  <c r="AG35" i="33"/>
  <c r="AH35" i="33"/>
  <c r="AI35" i="33"/>
  <c r="AJ35" i="33"/>
  <c r="AK35" i="33"/>
  <c r="AL35" i="33"/>
  <c r="AM35" i="33"/>
  <c r="AN35" i="33"/>
  <c r="AO35" i="33"/>
  <c r="AP35" i="33"/>
  <c r="AQ35" i="33"/>
  <c r="AR35" i="33"/>
  <c r="AS35" i="33"/>
  <c r="AT35" i="33"/>
  <c r="AU35" i="33"/>
  <c r="AV35" i="33"/>
  <c r="D36" i="33"/>
  <c r="E36" i="33"/>
  <c r="F36" i="33"/>
  <c r="G36" i="33"/>
  <c r="H36" i="33"/>
  <c r="I36" i="33"/>
  <c r="J36" i="33"/>
  <c r="K36" i="33"/>
  <c r="L36" i="33"/>
  <c r="M36" i="33"/>
  <c r="N36" i="33"/>
  <c r="O36" i="33"/>
  <c r="P36" i="33"/>
  <c r="Q36" i="33"/>
  <c r="R36" i="33"/>
  <c r="S36" i="33"/>
  <c r="T36" i="33"/>
  <c r="U36" i="33"/>
  <c r="V36" i="33"/>
  <c r="W36" i="33"/>
  <c r="X36" i="33"/>
  <c r="Y36" i="33"/>
  <c r="Z36" i="33"/>
  <c r="AA36" i="33"/>
  <c r="AB36" i="33"/>
  <c r="AC36" i="33"/>
  <c r="AD36" i="33"/>
  <c r="AE36" i="33"/>
  <c r="AF36" i="33"/>
  <c r="AG36" i="33"/>
  <c r="AH36" i="33"/>
  <c r="AI36" i="33"/>
  <c r="AJ36" i="33"/>
  <c r="AK36" i="33"/>
  <c r="AL36" i="33"/>
  <c r="AM36" i="33"/>
  <c r="AN36" i="33"/>
  <c r="AO36" i="33"/>
  <c r="AP36" i="33"/>
  <c r="AQ36" i="33"/>
  <c r="AR36" i="33"/>
  <c r="AS36" i="33"/>
  <c r="AT36" i="33"/>
  <c r="AU36" i="33"/>
  <c r="AV36" i="33"/>
  <c r="D37" i="33"/>
  <c r="E37" i="33"/>
  <c r="F37" i="33"/>
  <c r="G37" i="33"/>
  <c r="H37" i="33"/>
  <c r="I37" i="33"/>
  <c r="J37" i="33"/>
  <c r="K37" i="33"/>
  <c r="L37" i="33"/>
  <c r="M37" i="33"/>
  <c r="N37" i="33"/>
  <c r="O37" i="33"/>
  <c r="P37" i="33"/>
  <c r="Q37" i="33"/>
  <c r="R37" i="33"/>
  <c r="S37" i="33"/>
  <c r="T37" i="33"/>
  <c r="U37" i="33"/>
  <c r="V37" i="33"/>
  <c r="W37" i="33"/>
  <c r="X37" i="33"/>
  <c r="Y37" i="33"/>
  <c r="Z37" i="33"/>
  <c r="AA37" i="33"/>
  <c r="AB37" i="33"/>
  <c r="AC37" i="33"/>
  <c r="AD37" i="33"/>
  <c r="AE37" i="33"/>
  <c r="AF37" i="33"/>
  <c r="AG37" i="33"/>
  <c r="AH37" i="33"/>
  <c r="AI37" i="33"/>
  <c r="AJ37" i="33"/>
  <c r="AK37" i="33"/>
  <c r="AL37" i="33"/>
  <c r="AM37" i="33"/>
  <c r="AN37" i="33"/>
  <c r="AO37" i="33"/>
  <c r="AP37" i="33"/>
  <c r="AQ37" i="33"/>
  <c r="AR37" i="33"/>
  <c r="AS37" i="33"/>
  <c r="AT37" i="33"/>
  <c r="AU37" i="33"/>
  <c r="AV37" i="33"/>
  <c r="D38" i="33"/>
  <c r="E38" i="33"/>
  <c r="F38" i="33"/>
  <c r="G38" i="33"/>
  <c r="H38" i="33"/>
  <c r="I38" i="33"/>
  <c r="J38" i="33"/>
  <c r="K38" i="33"/>
  <c r="L38" i="33"/>
  <c r="M38" i="33"/>
  <c r="N38" i="33"/>
  <c r="O38" i="33"/>
  <c r="P38" i="33"/>
  <c r="Q38" i="33"/>
  <c r="R38" i="33"/>
  <c r="S38" i="33"/>
  <c r="T38" i="33"/>
  <c r="U38" i="33"/>
  <c r="V38" i="33"/>
  <c r="W38" i="33"/>
  <c r="X38" i="33"/>
  <c r="Y38" i="33"/>
  <c r="Z38" i="33"/>
  <c r="AA38" i="33"/>
  <c r="AB38" i="33"/>
  <c r="AC38" i="33"/>
  <c r="AD38" i="33"/>
  <c r="AE38" i="33"/>
  <c r="AF38" i="33"/>
  <c r="AG38" i="33"/>
  <c r="AH38" i="33"/>
  <c r="AI38" i="33"/>
  <c r="AJ38" i="33"/>
  <c r="AK38" i="33"/>
  <c r="AL38" i="33"/>
  <c r="AM38" i="33"/>
  <c r="AN38" i="33"/>
  <c r="AO38" i="33"/>
  <c r="AP38" i="33"/>
  <c r="AQ38" i="33"/>
  <c r="AR38" i="33"/>
  <c r="AS38" i="33"/>
  <c r="AT38" i="33"/>
  <c r="AU38" i="33"/>
  <c r="AV38" i="33"/>
  <c r="D39" i="33"/>
  <c r="E39" i="33"/>
  <c r="F39" i="33"/>
  <c r="G39" i="33"/>
  <c r="H39" i="33"/>
  <c r="I39" i="33"/>
  <c r="J39" i="33"/>
  <c r="K39" i="33"/>
  <c r="L39" i="33"/>
  <c r="M39" i="33"/>
  <c r="N39" i="33"/>
  <c r="O39" i="33"/>
  <c r="P39" i="33"/>
  <c r="Q39" i="33"/>
  <c r="R39" i="33"/>
  <c r="S39" i="33"/>
  <c r="T39" i="33"/>
  <c r="U39" i="33"/>
  <c r="V39" i="33"/>
  <c r="W39" i="33"/>
  <c r="X39" i="33"/>
  <c r="Y39" i="33"/>
  <c r="Z39" i="33"/>
  <c r="AA39" i="33"/>
  <c r="AB39" i="33"/>
  <c r="AC39" i="33"/>
  <c r="AD39" i="33"/>
  <c r="AE39" i="33"/>
  <c r="AF39" i="33"/>
  <c r="AG39" i="33"/>
  <c r="AH39" i="33"/>
  <c r="AI39" i="33"/>
  <c r="AJ39" i="33"/>
  <c r="AK39" i="33"/>
  <c r="AL39" i="33"/>
  <c r="AM39" i="33"/>
  <c r="AN39" i="33"/>
  <c r="AO39" i="33"/>
  <c r="AP39" i="33"/>
  <c r="AQ39" i="33"/>
  <c r="AR39" i="33"/>
  <c r="AS39" i="33"/>
  <c r="AT39" i="33"/>
  <c r="AU39" i="33"/>
  <c r="AV39" i="33"/>
  <c r="D40" i="33"/>
  <c r="E40" i="33"/>
  <c r="F40" i="33"/>
  <c r="G40" i="33"/>
  <c r="H40" i="33"/>
  <c r="I40" i="33"/>
  <c r="J40" i="33"/>
  <c r="K40" i="33"/>
  <c r="L40" i="33"/>
  <c r="M40" i="33"/>
  <c r="N40" i="33"/>
  <c r="O40" i="33"/>
  <c r="P40" i="33"/>
  <c r="Q40" i="33"/>
  <c r="R40" i="33"/>
  <c r="S40" i="33"/>
  <c r="T40" i="33"/>
  <c r="U40" i="33"/>
  <c r="V40" i="33"/>
  <c r="W40" i="33"/>
  <c r="X40" i="33"/>
  <c r="Y40" i="33"/>
  <c r="Z40" i="33"/>
  <c r="AA40" i="33"/>
  <c r="AB40" i="33"/>
  <c r="AC40" i="33"/>
  <c r="AD40" i="33"/>
  <c r="AE40" i="33"/>
  <c r="AF40" i="33"/>
  <c r="AG40" i="33"/>
  <c r="AH40" i="33"/>
  <c r="AI40" i="33"/>
  <c r="AJ40" i="33"/>
  <c r="AK40" i="33"/>
  <c r="AL40" i="33"/>
  <c r="AM40" i="33"/>
  <c r="AN40" i="33"/>
  <c r="AO40" i="33"/>
  <c r="AP40" i="33"/>
  <c r="AQ40" i="33"/>
  <c r="AR40" i="33"/>
  <c r="AS40" i="33"/>
  <c r="AT40" i="33"/>
  <c r="AU40" i="33"/>
  <c r="AV40" i="33"/>
  <c r="D41" i="33"/>
  <c r="E41" i="33"/>
  <c r="F41" i="33"/>
  <c r="G41" i="33"/>
  <c r="H41" i="33"/>
  <c r="I41" i="33"/>
  <c r="J41" i="33"/>
  <c r="K41" i="33"/>
  <c r="L41" i="33"/>
  <c r="M41" i="33"/>
  <c r="N41" i="33"/>
  <c r="O41" i="33"/>
  <c r="P41" i="33"/>
  <c r="Q41" i="33"/>
  <c r="R41" i="33"/>
  <c r="S41" i="33"/>
  <c r="T41" i="33"/>
  <c r="U41" i="33"/>
  <c r="V41" i="33"/>
  <c r="W41" i="33"/>
  <c r="X41" i="33"/>
  <c r="Y41" i="33"/>
  <c r="Z41" i="33"/>
  <c r="AA41" i="33"/>
  <c r="AB41" i="33"/>
  <c r="AC41" i="33"/>
  <c r="AD41" i="33"/>
  <c r="AE41" i="33"/>
  <c r="AF41" i="33"/>
  <c r="AG41" i="33"/>
  <c r="AH41" i="33"/>
  <c r="AI41" i="33"/>
  <c r="AJ41" i="33"/>
  <c r="AK41" i="33"/>
  <c r="AL41" i="33"/>
  <c r="AM41" i="33"/>
  <c r="AN41" i="33"/>
  <c r="AO41" i="33"/>
  <c r="AP41" i="33"/>
  <c r="AQ41" i="33"/>
  <c r="AR41" i="33"/>
  <c r="AS41" i="33"/>
  <c r="AT41" i="33"/>
  <c r="AU41" i="33"/>
  <c r="AV41" i="33"/>
  <c r="D42" i="33"/>
  <c r="E42" i="33"/>
  <c r="F42" i="33"/>
  <c r="G42" i="33"/>
  <c r="H42" i="33"/>
  <c r="I42" i="33"/>
  <c r="J42" i="33"/>
  <c r="K42" i="33"/>
  <c r="L42" i="33"/>
  <c r="M42" i="33"/>
  <c r="N42" i="33"/>
  <c r="O42" i="33"/>
  <c r="P42" i="33"/>
  <c r="Q42" i="33"/>
  <c r="R42" i="33"/>
  <c r="S42" i="33"/>
  <c r="T42" i="33"/>
  <c r="U42" i="33"/>
  <c r="V42" i="33"/>
  <c r="W42" i="33"/>
  <c r="X42" i="33"/>
  <c r="Y42" i="33"/>
  <c r="Z42" i="33"/>
  <c r="AA42" i="33"/>
  <c r="AB42" i="33"/>
  <c r="AC42" i="33"/>
  <c r="AD42" i="33"/>
  <c r="AE42" i="33"/>
  <c r="AF42" i="33"/>
  <c r="AG42" i="33"/>
  <c r="AH42" i="33"/>
  <c r="AI42" i="33"/>
  <c r="AJ42" i="33"/>
  <c r="AK42" i="33"/>
  <c r="AL42" i="33"/>
  <c r="AM42" i="33"/>
  <c r="AN42" i="33"/>
  <c r="AO42" i="33"/>
  <c r="AP42" i="33"/>
  <c r="AQ42" i="33"/>
  <c r="AR42" i="33"/>
  <c r="AS42" i="33"/>
  <c r="AT42" i="33"/>
  <c r="AU42" i="33"/>
  <c r="AV42" i="33"/>
  <c r="D43" i="33"/>
  <c r="E43" i="33"/>
  <c r="F43" i="33"/>
  <c r="G43" i="33"/>
  <c r="H43" i="33"/>
  <c r="I43" i="33"/>
  <c r="J43" i="33"/>
  <c r="K43" i="33"/>
  <c r="L43" i="33"/>
  <c r="M43" i="33"/>
  <c r="N43" i="33"/>
  <c r="O43" i="33"/>
  <c r="P43" i="33"/>
  <c r="Q43" i="33"/>
  <c r="R43" i="33"/>
  <c r="S43" i="33"/>
  <c r="T43" i="33"/>
  <c r="U43" i="33"/>
  <c r="V43" i="33"/>
  <c r="W43" i="33"/>
  <c r="X43" i="33"/>
  <c r="Y43" i="33"/>
  <c r="Z43" i="33"/>
  <c r="AA43" i="33"/>
  <c r="AB43" i="33"/>
  <c r="AC43" i="33"/>
  <c r="AD43" i="33"/>
  <c r="AE43" i="33"/>
  <c r="AF43" i="33"/>
  <c r="AG43" i="33"/>
  <c r="AH43" i="33"/>
  <c r="AI43" i="33"/>
  <c r="AJ43" i="33"/>
  <c r="AK43" i="33"/>
  <c r="AL43" i="33"/>
  <c r="AM43" i="33"/>
  <c r="AN43" i="33"/>
  <c r="AO43" i="33"/>
  <c r="AP43" i="33"/>
  <c r="AQ43" i="33"/>
  <c r="AR43" i="33"/>
  <c r="AS43" i="33"/>
  <c r="AT43" i="33"/>
  <c r="AU43" i="33"/>
  <c r="AV43" i="33"/>
  <c r="D44" i="33"/>
  <c r="E44" i="33"/>
  <c r="F44" i="33"/>
  <c r="G44" i="33"/>
  <c r="H44" i="33"/>
  <c r="I44" i="33"/>
  <c r="J44" i="33"/>
  <c r="K44" i="33"/>
  <c r="L44" i="33"/>
  <c r="M44" i="33"/>
  <c r="N44" i="33"/>
  <c r="O44" i="33"/>
  <c r="P44" i="33"/>
  <c r="Q44" i="33"/>
  <c r="R44" i="33"/>
  <c r="S44" i="33"/>
  <c r="T44" i="33"/>
  <c r="U44" i="33"/>
  <c r="V44" i="33"/>
  <c r="W44" i="33"/>
  <c r="X44" i="33"/>
  <c r="Y44" i="33"/>
  <c r="Z44" i="33"/>
  <c r="AA44" i="33"/>
  <c r="AB44" i="33"/>
  <c r="AC44" i="33"/>
  <c r="AD44" i="33"/>
  <c r="AE44" i="33"/>
  <c r="AF44" i="33"/>
  <c r="AG44" i="33"/>
  <c r="AH44" i="33"/>
  <c r="AI44" i="33"/>
  <c r="AJ44" i="33"/>
  <c r="AK44" i="33"/>
  <c r="AL44" i="33"/>
  <c r="AM44" i="33"/>
  <c r="AN44" i="33"/>
  <c r="AO44" i="33"/>
  <c r="AP44" i="33"/>
  <c r="AQ44" i="33"/>
  <c r="AR44" i="33"/>
  <c r="AS44" i="33"/>
  <c r="AT44" i="33"/>
  <c r="AU44" i="33"/>
  <c r="AV44" i="33"/>
  <c r="D45" i="33"/>
  <c r="E45" i="33"/>
  <c r="F45" i="33"/>
  <c r="G45" i="33"/>
  <c r="H45" i="33"/>
  <c r="I45" i="33"/>
  <c r="J45" i="33"/>
  <c r="K45" i="33"/>
  <c r="L45" i="33"/>
  <c r="M45" i="33"/>
  <c r="N45" i="33"/>
  <c r="O45" i="33"/>
  <c r="P45" i="33"/>
  <c r="Q45" i="33"/>
  <c r="R45" i="33"/>
  <c r="S45" i="33"/>
  <c r="T45" i="33"/>
  <c r="U45" i="33"/>
  <c r="V45" i="33"/>
  <c r="W45" i="33"/>
  <c r="X45" i="33"/>
  <c r="Y45" i="33"/>
  <c r="Z45" i="33"/>
  <c r="AA45" i="33"/>
  <c r="AB45" i="33"/>
  <c r="AC45" i="33"/>
  <c r="AD45" i="33"/>
  <c r="AE45" i="33"/>
  <c r="AF45" i="33"/>
  <c r="AG45" i="33"/>
  <c r="AH45" i="33"/>
  <c r="AI45" i="33"/>
  <c r="AJ45" i="33"/>
  <c r="AK45" i="33"/>
  <c r="AL45" i="33"/>
  <c r="AM45" i="33"/>
  <c r="AN45" i="33"/>
  <c r="AO45" i="33"/>
  <c r="AP45" i="33"/>
  <c r="AQ45" i="33"/>
  <c r="AR45" i="33"/>
  <c r="AS45" i="33"/>
  <c r="AT45" i="33"/>
  <c r="AU45" i="33"/>
  <c r="AV45" i="33"/>
  <c r="D46" i="33"/>
  <c r="E46" i="33"/>
  <c r="F46" i="33"/>
  <c r="G46" i="33"/>
  <c r="H46" i="33"/>
  <c r="I46" i="33"/>
  <c r="J46" i="33"/>
  <c r="K46" i="33"/>
  <c r="L46" i="33"/>
  <c r="M46" i="33"/>
  <c r="N46" i="33"/>
  <c r="O46" i="33"/>
  <c r="P46" i="33"/>
  <c r="Q46" i="33"/>
  <c r="R46" i="33"/>
  <c r="S46" i="33"/>
  <c r="T46" i="33"/>
  <c r="U46" i="33"/>
  <c r="V46" i="33"/>
  <c r="W46" i="33"/>
  <c r="X46" i="33"/>
  <c r="Y46" i="33"/>
  <c r="Z46" i="33"/>
  <c r="AA46" i="33"/>
  <c r="AB46" i="33"/>
  <c r="AC46" i="33"/>
  <c r="AD46" i="33"/>
  <c r="AE46" i="33"/>
  <c r="AF46" i="33"/>
  <c r="AG46" i="33"/>
  <c r="AH46" i="33"/>
  <c r="AI46" i="33"/>
  <c r="AJ46" i="33"/>
  <c r="AK46" i="33"/>
  <c r="AL46" i="33"/>
  <c r="AM46" i="33"/>
  <c r="AN46" i="33"/>
  <c r="AO46" i="33"/>
  <c r="AP46" i="33"/>
  <c r="AQ46" i="33"/>
  <c r="AR46" i="33"/>
  <c r="AS46" i="33"/>
  <c r="AT46" i="33"/>
  <c r="AU46" i="33"/>
  <c r="AV46" i="33"/>
  <c r="D47" i="33"/>
  <c r="E47" i="33"/>
  <c r="F47" i="33"/>
  <c r="G47" i="33"/>
  <c r="H47" i="33"/>
  <c r="I47" i="33"/>
  <c r="J47" i="33"/>
  <c r="K47" i="33"/>
  <c r="L47" i="33"/>
  <c r="M47" i="33"/>
  <c r="N47" i="33"/>
  <c r="O47" i="33"/>
  <c r="P47" i="33"/>
  <c r="Q47" i="33"/>
  <c r="R47" i="33"/>
  <c r="S47" i="33"/>
  <c r="T47" i="33"/>
  <c r="U47" i="33"/>
  <c r="V47" i="33"/>
  <c r="W47" i="33"/>
  <c r="X47" i="33"/>
  <c r="Y47" i="33"/>
  <c r="Z47" i="33"/>
  <c r="AA47" i="33"/>
  <c r="AB47" i="33"/>
  <c r="AC47" i="33"/>
  <c r="AD47" i="33"/>
  <c r="AE47" i="33"/>
  <c r="AF47" i="33"/>
  <c r="AG47" i="33"/>
  <c r="AH47" i="33"/>
  <c r="AI47" i="33"/>
  <c r="AJ47" i="33"/>
  <c r="AK47" i="33"/>
  <c r="AL47" i="33"/>
  <c r="AM47" i="33"/>
  <c r="AN47" i="33"/>
  <c r="AO47" i="33"/>
  <c r="AP47" i="33"/>
  <c r="AQ47" i="33"/>
  <c r="AR47" i="33"/>
  <c r="AS47" i="33"/>
  <c r="AT47" i="33"/>
  <c r="AU47" i="33"/>
  <c r="AV47" i="33"/>
  <c r="D48" i="33"/>
  <c r="E48" i="33"/>
  <c r="F48" i="33"/>
  <c r="G48" i="33"/>
  <c r="H48" i="33"/>
  <c r="I48" i="33"/>
  <c r="J48" i="33"/>
  <c r="K48" i="33"/>
  <c r="L48" i="33"/>
  <c r="M48" i="33"/>
  <c r="N48" i="33"/>
  <c r="O48" i="33"/>
  <c r="P48" i="33"/>
  <c r="Q48" i="33"/>
  <c r="R48" i="33"/>
  <c r="S48" i="33"/>
  <c r="T48" i="33"/>
  <c r="U48" i="33"/>
  <c r="V48" i="33"/>
  <c r="W48" i="33"/>
  <c r="X48" i="33"/>
  <c r="Y48" i="33"/>
  <c r="Z48" i="33"/>
  <c r="AA48" i="33"/>
  <c r="AB48" i="33"/>
  <c r="AC48" i="33"/>
  <c r="AD48" i="33"/>
  <c r="AE48" i="33"/>
  <c r="AF48" i="33"/>
  <c r="AG48" i="33"/>
  <c r="AH48" i="33"/>
  <c r="AI48" i="33"/>
  <c r="AJ48" i="33"/>
  <c r="AK48" i="33"/>
  <c r="AL48" i="33"/>
  <c r="AM48" i="33"/>
  <c r="AN48" i="33"/>
  <c r="AO48" i="33"/>
  <c r="AP48" i="33"/>
  <c r="AQ48" i="33"/>
  <c r="AR48" i="33"/>
  <c r="AS48" i="33"/>
  <c r="AT48" i="33"/>
  <c r="AU48" i="33"/>
  <c r="AV48" i="33"/>
  <c r="D49" i="33"/>
  <c r="E49" i="33"/>
  <c r="F49" i="33"/>
  <c r="G49" i="33"/>
  <c r="H49" i="33"/>
  <c r="I49" i="33"/>
  <c r="J49" i="33"/>
  <c r="K49" i="33"/>
  <c r="L49" i="33"/>
  <c r="M49" i="33"/>
  <c r="N49" i="33"/>
  <c r="O49" i="33"/>
  <c r="P49" i="33"/>
  <c r="Q49" i="33"/>
  <c r="R49" i="33"/>
  <c r="S49" i="33"/>
  <c r="T49" i="33"/>
  <c r="U49" i="33"/>
  <c r="V49" i="33"/>
  <c r="W49" i="33"/>
  <c r="X49" i="33"/>
  <c r="Y49" i="33"/>
  <c r="Z49" i="33"/>
  <c r="AA49" i="33"/>
  <c r="AB49" i="33"/>
  <c r="AC49" i="33"/>
  <c r="AD49" i="33"/>
  <c r="AE49" i="33"/>
  <c r="AF49" i="33"/>
  <c r="AG49" i="33"/>
  <c r="AH49" i="33"/>
  <c r="AI49" i="33"/>
  <c r="AJ49" i="33"/>
  <c r="AK49" i="33"/>
  <c r="AL49" i="33"/>
  <c r="AM49" i="33"/>
  <c r="AN49" i="33"/>
  <c r="AO49" i="33"/>
  <c r="AP49" i="33"/>
  <c r="AQ49" i="33"/>
  <c r="AR49" i="33"/>
  <c r="AS49" i="33"/>
  <c r="AT49" i="33"/>
  <c r="AU49" i="33"/>
  <c r="AV49" i="33"/>
  <c r="D50" i="33"/>
  <c r="E50" i="33"/>
  <c r="F50" i="33"/>
  <c r="G50" i="33"/>
  <c r="H50" i="33"/>
  <c r="I50" i="33"/>
  <c r="J50" i="33"/>
  <c r="K50" i="33"/>
  <c r="L50" i="33"/>
  <c r="M50" i="33"/>
  <c r="N50" i="33"/>
  <c r="O50" i="33"/>
  <c r="P50" i="33"/>
  <c r="Q50" i="33"/>
  <c r="R50" i="33"/>
  <c r="S50" i="33"/>
  <c r="T50" i="33"/>
  <c r="U50" i="33"/>
  <c r="V50" i="33"/>
  <c r="W50" i="33"/>
  <c r="X50" i="33"/>
  <c r="Y50" i="33"/>
  <c r="Z50" i="33"/>
  <c r="AA50" i="33"/>
  <c r="AB50" i="33"/>
  <c r="AC50" i="33"/>
  <c r="AD50" i="33"/>
  <c r="AE50" i="33"/>
  <c r="AF50" i="33"/>
  <c r="AG50" i="33"/>
  <c r="AH50" i="33"/>
  <c r="AI50" i="33"/>
  <c r="AJ50" i="33"/>
  <c r="AK50" i="33"/>
  <c r="AL50" i="33"/>
  <c r="AM50" i="33"/>
  <c r="AN50" i="33"/>
  <c r="AO50" i="33"/>
  <c r="AP50" i="33"/>
  <c r="AQ50" i="33"/>
  <c r="AR50" i="33"/>
  <c r="AS50" i="33"/>
  <c r="AT50" i="33"/>
  <c r="AU50" i="33"/>
  <c r="AV50" i="33"/>
  <c r="D51" i="33"/>
  <c r="E51" i="33"/>
  <c r="F51" i="33"/>
  <c r="G51" i="33"/>
  <c r="H51" i="33"/>
  <c r="I51" i="33"/>
  <c r="J51" i="33"/>
  <c r="K51" i="33"/>
  <c r="L51" i="33"/>
  <c r="M51" i="33"/>
  <c r="N51" i="33"/>
  <c r="O51" i="33"/>
  <c r="P51" i="33"/>
  <c r="Q51" i="33"/>
  <c r="R51" i="33"/>
  <c r="S51" i="33"/>
  <c r="T51" i="33"/>
  <c r="U51" i="33"/>
  <c r="V51" i="33"/>
  <c r="W51" i="33"/>
  <c r="X51" i="33"/>
  <c r="Y51" i="33"/>
  <c r="Z51" i="33"/>
  <c r="AA51" i="33"/>
  <c r="AB51" i="33"/>
  <c r="AC51" i="33"/>
  <c r="AD51" i="33"/>
  <c r="AE51" i="33"/>
  <c r="AF51" i="33"/>
  <c r="AG51" i="33"/>
  <c r="AH51" i="33"/>
  <c r="AI51" i="33"/>
  <c r="AJ51" i="33"/>
  <c r="AK51" i="33"/>
  <c r="AL51" i="33"/>
  <c r="AM51" i="33"/>
  <c r="AN51" i="33"/>
  <c r="AO51" i="33"/>
  <c r="AP51" i="33"/>
  <c r="AQ51" i="33"/>
  <c r="AR51" i="33"/>
  <c r="AS51" i="33"/>
  <c r="AT51" i="33"/>
  <c r="AU51" i="33"/>
  <c r="AV51" i="33"/>
  <c r="D52" i="33"/>
  <c r="E52" i="33"/>
  <c r="F52" i="33"/>
  <c r="G52" i="33"/>
  <c r="H52" i="33"/>
  <c r="I52" i="33"/>
  <c r="J52" i="33"/>
  <c r="K52" i="33"/>
  <c r="L52" i="33"/>
  <c r="M52" i="33"/>
  <c r="N52" i="33"/>
  <c r="O52" i="33"/>
  <c r="P52" i="33"/>
  <c r="Q52" i="33"/>
  <c r="R52" i="33"/>
  <c r="S52" i="33"/>
  <c r="T52" i="33"/>
  <c r="U52" i="33"/>
  <c r="V52" i="33"/>
  <c r="W52" i="33"/>
  <c r="X52" i="33"/>
  <c r="Y52" i="33"/>
  <c r="Z52" i="33"/>
  <c r="AA52" i="33"/>
  <c r="AB52" i="33"/>
  <c r="AC52" i="33"/>
  <c r="AD52" i="33"/>
  <c r="AE52" i="33"/>
  <c r="AF52" i="33"/>
  <c r="AG52" i="33"/>
  <c r="AH52" i="33"/>
  <c r="AI52" i="33"/>
  <c r="AJ52" i="33"/>
  <c r="AK52" i="33"/>
  <c r="AL52" i="33"/>
  <c r="AM52" i="33"/>
  <c r="AN52" i="33"/>
  <c r="AO52" i="33"/>
  <c r="AP52" i="33"/>
  <c r="AQ52" i="33"/>
  <c r="AR52" i="33"/>
  <c r="AS52" i="33"/>
  <c r="AT52" i="33"/>
  <c r="AU52" i="33"/>
  <c r="AV52" i="33"/>
  <c r="D53" i="33"/>
  <c r="E53" i="33"/>
  <c r="F53" i="33"/>
  <c r="G53" i="33"/>
  <c r="H53" i="33"/>
  <c r="I53" i="33"/>
  <c r="J53" i="33"/>
  <c r="K53" i="33"/>
  <c r="L53" i="33"/>
  <c r="M53" i="33"/>
  <c r="N53" i="33"/>
  <c r="O53" i="33"/>
  <c r="P53" i="33"/>
  <c r="Q53" i="33"/>
  <c r="R53" i="33"/>
  <c r="S53" i="33"/>
  <c r="T53" i="33"/>
  <c r="U53" i="33"/>
  <c r="V53" i="33"/>
  <c r="W53" i="33"/>
  <c r="X53" i="33"/>
  <c r="Y53" i="33"/>
  <c r="Z53" i="33"/>
  <c r="AA53" i="33"/>
  <c r="AB53" i="33"/>
  <c r="AC53" i="33"/>
  <c r="AD53" i="33"/>
  <c r="AE53" i="33"/>
  <c r="AF53" i="33"/>
  <c r="AG53" i="33"/>
  <c r="AH53" i="33"/>
  <c r="AI53" i="33"/>
  <c r="AJ53" i="33"/>
  <c r="AK53" i="33"/>
  <c r="AL53" i="33"/>
  <c r="AM53" i="33"/>
  <c r="AN53" i="33"/>
  <c r="AO53" i="33"/>
  <c r="AP53" i="33"/>
  <c r="AQ53" i="33"/>
  <c r="AR53" i="33"/>
  <c r="AS53" i="33"/>
  <c r="AT53" i="33"/>
  <c r="AU53" i="33"/>
  <c r="AV53" i="33"/>
  <c r="D54" i="33"/>
  <c r="E54" i="33"/>
  <c r="F54" i="33"/>
  <c r="G54" i="33"/>
  <c r="H54" i="33"/>
  <c r="I54" i="33"/>
  <c r="J54" i="33"/>
  <c r="K54" i="33"/>
  <c r="L54" i="33"/>
  <c r="M54" i="33"/>
  <c r="N54" i="33"/>
  <c r="O54" i="33"/>
  <c r="P54" i="33"/>
  <c r="Q54" i="33"/>
  <c r="R54" i="33"/>
  <c r="S54" i="33"/>
  <c r="T54" i="33"/>
  <c r="U54" i="33"/>
  <c r="V54" i="33"/>
  <c r="W54" i="33"/>
  <c r="X54" i="33"/>
  <c r="Y54" i="33"/>
  <c r="Z54" i="33"/>
  <c r="AA54" i="33"/>
  <c r="AB54" i="33"/>
  <c r="AC54" i="33"/>
  <c r="AD54" i="33"/>
  <c r="AE54" i="33"/>
  <c r="AF54" i="33"/>
  <c r="AG54" i="33"/>
  <c r="AH54" i="33"/>
  <c r="AI54" i="33"/>
  <c r="AJ54" i="33"/>
  <c r="AK54" i="33"/>
  <c r="AL54" i="33"/>
  <c r="AM54" i="33"/>
  <c r="AN54" i="33"/>
  <c r="AO54" i="33"/>
  <c r="AP54" i="33"/>
  <c r="AQ54" i="33"/>
  <c r="AR54" i="33"/>
  <c r="AS54" i="33"/>
  <c r="AT54" i="33"/>
  <c r="AU54" i="33"/>
  <c r="AV54" i="33"/>
  <c r="D55" i="33"/>
  <c r="E55" i="33"/>
  <c r="F55" i="33"/>
  <c r="G55" i="33"/>
  <c r="H55" i="33"/>
  <c r="I55" i="33"/>
  <c r="J55" i="33"/>
  <c r="K55" i="33"/>
  <c r="L55" i="33"/>
  <c r="M55" i="33"/>
  <c r="N55" i="33"/>
  <c r="O55" i="33"/>
  <c r="P55" i="33"/>
  <c r="Q55" i="33"/>
  <c r="R55" i="33"/>
  <c r="S55" i="33"/>
  <c r="T55" i="33"/>
  <c r="U55" i="33"/>
  <c r="V55" i="33"/>
  <c r="W55" i="33"/>
  <c r="X55" i="33"/>
  <c r="Y55" i="33"/>
  <c r="Z55" i="33"/>
  <c r="AA55" i="33"/>
  <c r="AB55" i="33"/>
  <c r="AC55" i="33"/>
  <c r="AD55" i="33"/>
  <c r="AE55" i="33"/>
  <c r="AF55" i="33"/>
  <c r="AG55" i="33"/>
  <c r="AH55" i="33"/>
  <c r="AI55" i="33"/>
  <c r="AJ55" i="33"/>
  <c r="AK55" i="33"/>
  <c r="AL55" i="33"/>
  <c r="AM55" i="33"/>
  <c r="AN55" i="33"/>
  <c r="AO55" i="33"/>
  <c r="AP55" i="33"/>
  <c r="AQ55" i="33"/>
  <c r="AR55" i="33"/>
  <c r="AS55" i="33"/>
  <c r="AT55" i="33"/>
  <c r="AU55" i="33"/>
  <c r="AV55" i="33"/>
  <c r="D56" i="33"/>
  <c r="E56" i="33"/>
  <c r="F56" i="33"/>
  <c r="G56" i="33"/>
  <c r="H56" i="33"/>
  <c r="I56" i="33"/>
  <c r="J56" i="33"/>
  <c r="K56" i="33"/>
  <c r="L56" i="33"/>
  <c r="M56" i="33"/>
  <c r="N56" i="33"/>
  <c r="O56" i="33"/>
  <c r="P56" i="33"/>
  <c r="Q56" i="33"/>
  <c r="R56" i="33"/>
  <c r="S56" i="33"/>
  <c r="T56" i="33"/>
  <c r="U56" i="33"/>
  <c r="V56" i="33"/>
  <c r="W56" i="33"/>
  <c r="X56" i="33"/>
  <c r="Y56" i="33"/>
  <c r="Z56" i="33"/>
  <c r="AA56" i="33"/>
  <c r="AB56" i="33"/>
  <c r="AC56" i="33"/>
  <c r="AD56" i="33"/>
  <c r="AE56" i="33"/>
  <c r="AF56" i="33"/>
  <c r="AG56" i="33"/>
  <c r="AH56" i="33"/>
  <c r="AI56" i="33"/>
  <c r="AJ56" i="33"/>
  <c r="AK56" i="33"/>
  <c r="AL56" i="33"/>
  <c r="AM56" i="33"/>
  <c r="AN56" i="33"/>
  <c r="AO56" i="33"/>
  <c r="AP56" i="33"/>
  <c r="AQ56" i="33"/>
  <c r="AR56" i="33"/>
  <c r="AS56" i="33"/>
  <c r="AT56" i="33"/>
  <c r="AU56" i="33"/>
  <c r="AV56" i="33"/>
  <c r="D57" i="33"/>
  <c r="E57" i="33"/>
  <c r="F57" i="33"/>
  <c r="G57" i="33"/>
  <c r="H57" i="33"/>
  <c r="I57" i="33"/>
  <c r="J57" i="33"/>
  <c r="K57" i="33"/>
  <c r="L57" i="33"/>
  <c r="M57" i="33"/>
  <c r="N57" i="33"/>
  <c r="O57" i="33"/>
  <c r="P57" i="33"/>
  <c r="Q57" i="33"/>
  <c r="R57" i="33"/>
  <c r="S57" i="33"/>
  <c r="T57" i="33"/>
  <c r="U57" i="33"/>
  <c r="V57" i="33"/>
  <c r="W57" i="33"/>
  <c r="X57" i="33"/>
  <c r="Y57" i="33"/>
  <c r="Z57" i="33"/>
  <c r="AA57" i="33"/>
  <c r="AB57" i="33"/>
  <c r="AC57" i="33"/>
  <c r="AD57" i="33"/>
  <c r="AE57" i="33"/>
  <c r="AF57" i="33"/>
  <c r="AG57" i="33"/>
  <c r="AH57" i="33"/>
  <c r="AI57" i="33"/>
  <c r="AJ57" i="33"/>
  <c r="AK57" i="33"/>
  <c r="AL57" i="33"/>
  <c r="AM57" i="33"/>
  <c r="AN57" i="33"/>
  <c r="AO57" i="33"/>
  <c r="AP57" i="33"/>
  <c r="AQ57" i="33"/>
  <c r="AR57" i="33"/>
  <c r="AS57" i="33"/>
  <c r="AT57" i="33"/>
  <c r="AU57" i="33"/>
  <c r="AV57" i="33"/>
  <c r="D58" i="33"/>
  <c r="E58" i="33"/>
  <c r="F58" i="33"/>
  <c r="G58" i="33"/>
  <c r="H58" i="33"/>
  <c r="I58" i="33"/>
  <c r="J58" i="33"/>
  <c r="K58" i="33"/>
  <c r="L58" i="33"/>
  <c r="M58" i="33"/>
  <c r="N58" i="33"/>
  <c r="O58" i="33"/>
  <c r="P58" i="33"/>
  <c r="Q58" i="33"/>
  <c r="R58" i="33"/>
  <c r="S58" i="33"/>
  <c r="T58" i="33"/>
  <c r="U58" i="33"/>
  <c r="V58" i="33"/>
  <c r="W58" i="33"/>
  <c r="X58" i="33"/>
  <c r="Y58" i="33"/>
  <c r="Z58" i="33"/>
  <c r="AA58" i="33"/>
  <c r="AB58" i="33"/>
  <c r="AC58" i="33"/>
  <c r="AD58" i="33"/>
  <c r="AE58" i="33"/>
  <c r="AF58" i="33"/>
  <c r="AG58" i="33"/>
  <c r="AH58" i="33"/>
  <c r="AI58" i="33"/>
  <c r="AJ58" i="33"/>
  <c r="AK58" i="33"/>
  <c r="AL58" i="33"/>
  <c r="AM58" i="33"/>
  <c r="AN58" i="33"/>
  <c r="AO58" i="33"/>
  <c r="AP58" i="33"/>
  <c r="AQ58" i="33"/>
  <c r="AR58" i="33"/>
  <c r="AS58" i="33"/>
  <c r="AT58" i="33"/>
  <c r="AU58" i="33"/>
  <c r="AV58" i="33"/>
  <c r="D59" i="33"/>
  <c r="E59" i="33"/>
  <c r="F59" i="33"/>
  <c r="G59" i="33"/>
  <c r="H59" i="33"/>
  <c r="I59" i="33"/>
  <c r="J59" i="33"/>
  <c r="K59" i="33"/>
  <c r="L59" i="33"/>
  <c r="M59" i="33"/>
  <c r="N59" i="33"/>
  <c r="O59" i="33"/>
  <c r="P59" i="33"/>
  <c r="Q59" i="33"/>
  <c r="R59" i="33"/>
  <c r="S59" i="33"/>
  <c r="T59" i="33"/>
  <c r="U59" i="33"/>
  <c r="V59" i="33"/>
  <c r="W59" i="33"/>
  <c r="X59" i="33"/>
  <c r="Y59" i="33"/>
  <c r="Z59" i="33"/>
  <c r="AA59" i="33"/>
  <c r="AB59" i="33"/>
  <c r="AC59" i="33"/>
  <c r="AD59" i="33"/>
  <c r="AE59" i="33"/>
  <c r="AF59" i="33"/>
  <c r="AG59" i="33"/>
  <c r="AH59" i="33"/>
  <c r="AI59" i="33"/>
  <c r="AJ59" i="33"/>
  <c r="AK59" i="33"/>
  <c r="AL59" i="33"/>
  <c r="AM59" i="33"/>
  <c r="AN59" i="33"/>
  <c r="AO59" i="33"/>
  <c r="AP59" i="33"/>
  <c r="AQ59" i="33"/>
  <c r="AR59" i="33"/>
  <c r="AS59" i="33"/>
  <c r="AT59" i="33"/>
  <c r="AU59" i="33"/>
  <c r="AV59" i="33"/>
  <c r="D60" i="33"/>
  <c r="E60" i="33"/>
  <c r="F60" i="33"/>
  <c r="G60" i="33"/>
  <c r="H60" i="33"/>
  <c r="I60" i="33"/>
  <c r="J60" i="33"/>
  <c r="K60" i="33"/>
  <c r="L60" i="33"/>
  <c r="M60" i="33"/>
  <c r="N60" i="33"/>
  <c r="O60" i="33"/>
  <c r="P60" i="33"/>
  <c r="Q60" i="33"/>
  <c r="R60" i="33"/>
  <c r="S60" i="33"/>
  <c r="T60" i="33"/>
  <c r="U60" i="33"/>
  <c r="V60" i="33"/>
  <c r="W60" i="33"/>
  <c r="X60" i="33"/>
  <c r="Y60" i="33"/>
  <c r="Z60" i="33"/>
  <c r="AA60" i="33"/>
  <c r="AB60" i="33"/>
  <c r="AC60" i="33"/>
  <c r="AD60" i="33"/>
  <c r="AE60" i="33"/>
  <c r="AF60" i="33"/>
  <c r="AG60" i="33"/>
  <c r="AH60" i="33"/>
  <c r="AI60" i="33"/>
  <c r="AJ60" i="33"/>
  <c r="AK60" i="33"/>
  <c r="AL60" i="33"/>
  <c r="AM60" i="33"/>
  <c r="AN60" i="33"/>
  <c r="AO60" i="33"/>
  <c r="AP60" i="33"/>
  <c r="AQ60" i="33"/>
  <c r="AR60" i="33"/>
  <c r="AS60" i="33"/>
  <c r="AT60" i="33"/>
  <c r="AU60" i="33"/>
  <c r="AV60" i="33"/>
  <c r="D61" i="33"/>
  <c r="E61" i="33"/>
  <c r="F61" i="33"/>
  <c r="G61" i="33"/>
  <c r="H61" i="33"/>
  <c r="I61" i="33"/>
  <c r="J61" i="33"/>
  <c r="K61" i="33"/>
  <c r="L61" i="33"/>
  <c r="M61" i="33"/>
  <c r="N61" i="33"/>
  <c r="O61" i="33"/>
  <c r="P61" i="33"/>
  <c r="Q61" i="33"/>
  <c r="R61" i="33"/>
  <c r="S61" i="33"/>
  <c r="T61" i="33"/>
  <c r="U61" i="33"/>
  <c r="V61" i="33"/>
  <c r="W61" i="33"/>
  <c r="X61" i="33"/>
  <c r="Y61" i="33"/>
  <c r="Z61" i="33"/>
  <c r="AA61" i="33"/>
  <c r="AB61" i="33"/>
  <c r="AC61" i="33"/>
  <c r="AD61" i="33"/>
  <c r="AE61" i="33"/>
  <c r="AF61" i="33"/>
  <c r="AG61" i="33"/>
  <c r="AH61" i="33"/>
  <c r="AI61" i="33"/>
  <c r="AJ61" i="33"/>
  <c r="AK61" i="33"/>
  <c r="AL61" i="33"/>
  <c r="AM61" i="33"/>
  <c r="AN61" i="33"/>
  <c r="AO61" i="33"/>
  <c r="AP61" i="33"/>
  <c r="AQ61" i="33"/>
  <c r="AR61" i="33"/>
  <c r="AS61" i="33"/>
  <c r="AT61" i="33"/>
  <c r="AU61" i="33"/>
  <c r="AV61" i="33"/>
  <c r="D62" i="33"/>
  <c r="E62" i="33"/>
  <c r="F62" i="33"/>
  <c r="G62" i="33"/>
  <c r="H62" i="33"/>
  <c r="I62" i="33"/>
  <c r="J62" i="33"/>
  <c r="K62" i="33"/>
  <c r="L62" i="33"/>
  <c r="M62" i="33"/>
  <c r="N62" i="33"/>
  <c r="O62" i="33"/>
  <c r="P62" i="33"/>
  <c r="Q62" i="33"/>
  <c r="R62" i="33"/>
  <c r="S62" i="33"/>
  <c r="T62" i="33"/>
  <c r="U62" i="33"/>
  <c r="V62" i="33"/>
  <c r="W62" i="33"/>
  <c r="X62" i="33"/>
  <c r="Y62" i="33"/>
  <c r="Z62" i="33"/>
  <c r="AA62" i="33"/>
  <c r="AB62" i="33"/>
  <c r="AC62" i="33"/>
  <c r="AD62" i="33"/>
  <c r="AE62" i="33"/>
  <c r="AF62" i="33"/>
  <c r="AG62" i="33"/>
  <c r="AH62" i="33"/>
  <c r="AI62" i="33"/>
  <c r="AJ62" i="33"/>
  <c r="AK62" i="33"/>
  <c r="AL62" i="33"/>
  <c r="AM62" i="33"/>
  <c r="AN62" i="33"/>
  <c r="AO62" i="33"/>
  <c r="AP62" i="33"/>
  <c r="AQ62" i="33"/>
  <c r="AR62" i="33"/>
  <c r="AS62" i="33"/>
  <c r="AT62" i="33"/>
  <c r="AU62" i="33"/>
  <c r="AV62" i="33"/>
  <c r="D63" i="33"/>
  <c r="E63" i="33"/>
  <c r="F63" i="33"/>
  <c r="G63" i="33"/>
  <c r="H63" i="33"/>
  <c r="I63" i="33"/>
  <c r="J63" i="33"/>
  <c r="K63" i="33"/>
  <c r="L63" i="33"/>
  <c r="M63" i="33"/>
  <c r="N63" i="33"/>
  <c r="O63" i="33"/>
  <c r="P63" i="33"/>
  <c r="Q63" i="33"/>
  <c r="R63" i="33"/>
  <c r="S63" i="33"/>
  <c r="T63" i="33"/>
  <c r="U63" i="33"/>
  <c r="V63" i="33"/>
  <c r="W63" i="33"/>
  <c r="X63" i="33"/>
  <c r="Y63" i="33"/>
  <c r="Z63" i="33"/>
  <c r="AA63" i="33"/>
  <c r="AB63" i="33"/>
  <c r="AC63" i="33"/>
  <c r="AD63" i="33"/>
  <c r="AE63" i="33"/>
  <c r="AF63" i="33"/>
  <c r="AG63" i="33"/>
  <c r="AH63" i="33"/>
  <c r="AI63" i="33"/>
  <c r="AJ63" i="33"/>
  <c r="AK63" i="33"/>
  <c r="AL63" i="33"/>
  <c r="AM63" i="33"/>
  <c r="AN63" i="33"/>
  <c r="AO63" i="33"/>
  <c r="AP63" i="33"/>
  <c r="AQ63" i="33"/>
  <c r="AR63" i="33"/>
  <c r="AS63" i="33"/>
  <c r="AT63" i="33"/>
  <c r="AU63" i="33"/>
  <c r="AV63" i="33"/>
  <c r="D64" i="33"/>
  <c r="E64" i="33"/>
  <c r="F64" i="33"/>
  <c r="G64" i="33"/>
  <c r="H64" i="33"/>
  <c r="I64" i="33"/>
  <c r="J64" i="33"/>
  <c r="K64" i="33"/>
  <c r="L64" i="33"/>
  <c r="M64" i="33"/>
  <c r="N64" i="33"/>
  <c r="O64" i="33"/>
  <c r="P64" i="33"/>
  <c r="Q64" i="33"/>
  <c r="R64" i="33"/>
  <c r="S64" i="33"/>
  <c r="T64" i="33"/>
  <c r="U64" i="33"/>
  <c r="V64" i="33"/>
  <c r="W64" i="33"/>
  <c r="X64" i="33"/>
  <c r="Y64" i="33"/>
  <c r="Z64" i="33"/>
  <c r="AA64" i="33"/>
  <c r="AB64" i="33"/>
  <c r="AC64" i="33"/>
  <c r="AD64" i="33"/>
  <c r="AE64" i="33"/>
  <c r="AF64" i="33"/>
  <c r="AG64" i="33"/>
  <c r="AH64" i="33"/>
  <c r="AI64" i="33"/>
  <c r="AJ64" i="33"/>
  <c r="AK64" i="33"/>
  <c r="AL64" i="33"/>
  <c r="AM64" i="33"/>
  <c r="AN64" i="33"/>
  <c r="AO64" i="33"/>
  <c r="AP64" i="33"/>
  <c r="AQ64" i="33"/>
  <c r="AR64" i="33"/>
  <c r="AS64" i="33"/>
  <c r="AT64" i="33"/>
  <c r="AU64" i="33"/>
  <c r="AV64" i="33"/>
  <c r="D65" i="33"/>
  <c r="E65" i="33"/>
  <c r="F65" i="33"/>
  <c r="G65" i="33"/>
  <c r="H65" i="33"/>
  <c r="I65" i="33"/>
  <c r="J65" i="33"/>
  <c r="K65" i="33"/>
  <c r="L65" i="33"/>
  <c r="M65" i="33"/>
  <c r="N65" i="33"/>
  <c r="O65" i="33"/>
  <c r="P65" i="33"/>
  <c r="Q65" i="33"/>
  <c r="R65" i="33"/>
  <c r="S65" i="33"/>
  <c r="T65" i="33"/>
  <c r="U65" i="33"/>
  <c r="V65" i="33"/>
  <c r="W65" i="33"/>
  <c r="X65" i="33"/>
  <c r="Y65" i="33"/>
  <c r="Z65" i="33"/>
  <c r="AA65" i="33"/>
  <c r="AB65" i="33"/>
  <c r="AC65" i="33"/>
  <c r="AD65" i="33"/>
  <c r="AE65" i="33"/>
  <c r="AF65" i="33"/>
  <c r="AG65" i="33"/>
  <c r="AH65" i="33"/>
  <c r="AI65" i="33"/>
  <c r="AJ65" i="33"/>
  <c r="AK65" i="33"/>
  <c r="AL65" i="33"/>
  <c r="AM65" i="33"/>
  <c r="AN65" i="33"/>
  <c r="AO65" i="33"/>
  <c r="AP65" i="33"/>
  <c r="AQ65" i="33"/>
  <c r="AR65" i="33"/>
  <c r="AS65" i="33"/>
  <c r="AT65" i="33"/>
  <c r="AU65" i="33"/>
  <c r="AV65" i="33"/>
  <c r="D66" i="33"/>
  <c r="E66" i="33"/>
  <c r="F66" i="33"/>
  <c r="G66" i="33"/>
  <c r="H66" i="33"/>
  <c r="I66" i="33"/>
  <c r="J66" i="33"/>
  <c r="K66" i="33"/>
  <c r="L66" i="33"/>
  <c r="M66" i="33"/>
  <c r="N66" i="33"/>
  <c r="O66" i="33"/>
  <c r="P66" i="33"/>
  <c r="Q66" i="33"/>
  <c r="R66" i="33"/>
  <c r="S66" i="33"/>
  <c r="T66" i="33"/>
  <c r="U66" i="33"/>
  <c r="V66" i="33"/>
  <c r="W66" i="33"/>
  <c r="X66" i="33"/>
  <c r="Y66" i="33"/>
  <c r="Z66" i="33"/>
  <c r="AA66" i="33"/>
  <c r="AB66" i="33"/>
  <c r="AC66" i="33"/>
  <c r="AD66" i="33"/>
  <c r="AE66" i="33"/>
  <c r="AF66" i="33"/>
  <c r="AG66" i="33"/>
  <c r="AH66" i="33"/>
  <c r="AI66" i="33"/>
  <c r="AJ66" i="33"/>
  <c r="AK66" i="33"/>
  <c r="AL66" i="33"/>
  <c r="AM66" i="33"/>
  <c r="AN66" i="33"/>
  <c r="AO66" i="33"/>
  <c r="AP66" i="33"/>
  <c r="AQ66" i="33"/>
  <c r="AR66" i="33"/>
  <c r="AS66" i="33"/>
  <c r="AT66" i="33"/>
  <c r="AU66" i="33"/>
  <c r="AV66" i="33"/>
  <c r="D67" i="33"/>
  <c r="E67" i="33"/>
  <c r="F67" i="33"/>
  <c r="G67" i="33"/>
  <c r="H67" i="33"/>
  <c r="I67" i="33"/>
  <c r="J67" i="33"/>
  <c r="K67" i="33"/>
  <c r="L67" i="33"/>
  <c r="M67" i="33"/>
  <c r="N67" i="33"/>
  <c r="O67" i="33"/>
  <c r="P67" i="33"/>
  <c r="Q67" i="33"/>
  <c r="R67" i="33"/>
  <c r="S67" i="33"/>
  <c r="T67" i="33"/>
  <c r="U67" i="33"/>
  <c r="V67" i="33"/>
  <c r="W67" i="33"/>
  <c r="X67" i="33"/>
  <c r="Y67" i="33"/>
  <c r="Z67" i="33"/>
  <c r="AA67" i="33"/>
  <c r="AB67" i="33"/>
  <c r="AC67" i="33"/>
  <c r="AD67" i="33"/>
  <c r="AE67" i="33"/>
  <c r="AF67" i="33"/>
  <c r="AG67" i="33"/>
  <c r="AH67" i="33"/>
  <c r="AI67" i="33"/>
  <c r="AJ67" i="33"/>
  <c r="AK67" i="33"/>
  <c r="AL67" i="33"/>
  <c r="AM67" i="33"/>
  <c r="AN67" i="33"/>
  <c r="AO67" i="33"/>
  <c r="AP67" i="33"/>
  <c r="AQ67" i="33"/>
  <c r="AR67" i="33"/>
  <c r="AS67" i="33"/>
  <c r="AT67" i="33"/>
  <c r="AU67" i="33"/>
  <c r="AV67" i="33"/>
  <c r="D68" i="33"/>
  <c r="E68" i="33"/>
  <c r="F68" i="33"/>
  <c r="G68" i="33"/>
  <c r="H68" i="33"/>
  <c r="I68" i="33"/>
  <c r="J68" i="33"/>
  <c r="K68" i="33"/>
  <c r="L68" i="33"/>
  <c r="M68" i="33"/>
  <c r="N68" i="33"/>
  <c r="O68" i="33"/>
  <c r="P68" i="33"/>
  <c r="Q68" i="33"/>
  <c r="R68" i="33"/>
  <c r="S68" i="33"/>
  <c r="T68" i="33"/>
  <c r="U68" i="33"/>
  <c r="V68" i="33"/>
  <c r="W68" i="33"/>
  <c r="X68" i="33"/>
  <c r="Y68" i="33"/>
  <c r="Z68" i="33"/>
  <c r="AA68" i="33"/>
  <c r="AB68" i="33"/>
  <c r="AC68" i="33"/>
  <c r="AD68" i="33"/>
  <c r="AE68" i="33"/>
  <c r="AF68" i="33"/>
  <c r="AG68" i="33"/>
  <c r="AH68" i="33"/>
  <c r="AI68" i="33"/>
  <c r="AJ68" i="33"/>
  <c r="AK68" i="33"/>
  <c r="AL68" i="33"/>
  <c r="AM68" i="33"/>
  <c r="AN68" i="33"/>
  <c r="AO68" i="33"/>
  <c r="AP68" i="33"/>
  <c r="AQ68" i="33"/>
  <c r="AR68" i="33"/>
  <c r="AS68" i="33"/>
  <c r="AT68" i="33"/>
  <c r="AU68" i="33"/>
  <c r="AV68" i="33"/>
  <c r="D69" i="33"/>
  <c r="E69" i="33"/>
  <c r="F69" i="33"/>
  <c r="G69" i="33"/>
  <c r="H69" i="33"/>
  <c r="I69" i="33"/>
  <c r="J69" i="33"/>
  <c r="K69" i="33"/>
  <c r="L69" i="33"/>
  <c r="M69" i="33"/>
  <c r="N69" i="33"/>
  <c r="O69" i="33"/>
  <c r="P69" i="33"/>
  <c r="Q69" i="33"/>
  <c r="R69" i="33"/>
  <c r="S69" i="33"/>
  <c r="T69" i="33"/>
  <c r="U69" i="33"/>
  <c r="V69" i="33"/>
  <c r="W69" i="33"/>
  <c r="X69" i="33"/>
  <c r="Y69" i="33"/>
  <c r="Z69" i="33"/>
  <c r="AA69" i="33"/>
  <c r="AB69" i="33"/>
  <c r="AC69" i="33"/>
  <c r="AD69" i="33"/>
  <c r="AE69" i="33"/>
  <c r="AF69" i="33"/>
  <c r="AG69" i="33"/>
  <c r="AH69" i="33"/>
  <c r="AI69" i="33"/>
  <c r="AJ69" i="33"/>
  <c r="AK69" i="33"/>
  <c r="AL69" i="33"/>
  <c r="AM69" i="33"/>
  <c r="AN69" i="33"/>
  <c r="AO69" i="33"/>
  <c r="AP69" i="33"/>
  <c r="AQ69" i="33"/>
  <c r="AR69" i="33"/>
  <c r="AS69" i="33"/>
  <c r="AT69" i="33"/>
  <c r="AU69" i="33"/>
  <c r="AV69" i="33"/>
  <c r="D70" i="33"/>
  <c r="E70" i="33"/>
  <c r="F70" i="33"/>
  <c r="G70" i="33"/>
  <c r="H70" i="33"/>
  <c r="I70" i="33"/>
  <c r="J70" i="33"/>
  <c r="K70" i="33"/>
  <c r="L70" i="33"/>
  <c r="M70" i="33"/>
  <c r="N70" i="33"/>
  <c r="O70" i="33"/>
  <c r="P70" i="33"/>
  <c r="Q70" i="33"/>
  <c r="R70" i="33"/>
  <c r="S70" i="33"/>
  <c r="T70" i="33"/>
  <c r="U70" i="33"/>
  <c r="V70" i="33"/>
  <c r="W70" i="33"/>
  <c r="X70" i="33"/>
  <c r="Y70" i="33"/>
  <c r="Z70" i="33"/>
  <c r="AA70" i="33"/>
  <c r="AB70" i="33"/>
  <c r="AC70" i="33"/>
  <c r="AD70" i="33"/>
  <c r="AE70" i="33"/>
  <c r="AF70" i="33"/>
  <c r="AG70" i="33"/>
  <c r="AH70" i="33"/>
  <c r="AI70" i="33"/>
  <c r="AJ70" i="33"/>
  <c r="AK70" i="33"/>
  <c r="AL70" i="33"/>
  <c r="AM70" i="33"/>
  <c r="AN70" i="33"/>
  <c r="AO70" i="33"/>
  <c r="AP70" i="33"/>
  <c r="AQ70" i="33"/>
  <c r="AR70" i="33"/>
  <c r="AS70" i="33"/>
  <c r="AT70" i="33"/>
  <c r="AU70" i="33"/>
  <c r="AV70" i="33"/>
  <c r="D71" i="33"/>
  <c r="E71" i="33"/>
  <c r="F71" i="33"/>
  <c r="G71" i="33"/>
  <c r="H71" i="33"/>
  <c r="I71" i="33"/>
  <c r="J71" i="33"/>
  <c r="K71" i="33"/>
  <c r="L71" i="33"/>
  <c r="M71" i="33"/>
  <c r="N71" i="33"/>
  <c r="O71" i="33"/>
  <c r="P71" i="33"/>
  <c r="Q71" i="33"/>
  <c r="R71" i="33"/>
  <c r="S71" i="33"/>
  <c r="T71" i="33"/>
  <c r="U71" i="33"/>
  <c r="V71" i="33"/>
  <c r="W71" i="33"/>
  <c r="X71" i="33"/>
  <c r="Y71" i="33"/>
  <c r="Z71" i="33"/>
  <c r="AA71" i="33"/>
  <c r="AB71" i="33"/>
  <c r="AC71" i="33"/>
  <c r="AD71" i="33"/>
  <c r="AE71" i="33"/>
  <c r="AF71" i="33"/>
  <c r="AG71" i="33"/>
  <c r="AH71" i="33"/>
  <c r="AI71" i="33"/>
  <c r="AJ71" i="33"/>
  <c r="AK71" i="33"/>
  <c r="AL71" i="33"/>
  <c r="AM71" i="33"/>
  <c r="AN71" i="33"/>
  <c r="AO71" i="33"/>
  <c r="AP71" i="33"/>
  <c r="AQ71" i="33"/>
  <c r="AR71" i="33"/>
  <c r="AS71" i="33"/>
  <c r="AT71" i="33"/>
  <c r="AU71" i="33"/>
  <c r="AV71" i="33"/>
  <c r="D72" i="33"/>
  <c r="E72" i="33"/>
  <c r="F72" i="33"/>
  <c r="G72" i="33"/>
  <c r="H72" i="33"/>
  <c r="I72" i="33"/>
  <c r="J72" i="33"/>
  <c r="K72" i="33"/>
  <c r="L72" i="33"/>
  <c r="M72" i="33"/>
  <c r="N72" i="33"/>
  <c r="O72" i="33"/>
  <c r="P72" i="33"/>
  <c r="Q72" i="33"/>
  <c r="R72" i="33"/>
  <c r="S72" i="33"/>
  <c r="T72" i="33"/>
  <c r="U72" i="33"/>
  <c r="V72" i="33"/>
  <c r="W72" i="33"/>
  <c r="X72" i="33"/>
  <c r="Y72" i="33"/>
  <c r="Z72" i="33"/>
  <c r="AA72" i="33"/>
  <c r="AB72" i="33"/>
  <c r="AC72" i="33"/>
  <c r="AD72" i="33"/>
  <c r="AE72" i="33"/>
  <c r="AF72" i="33"/>
  <c r="AG72" i="33"/>
  <c r="AH72" i="33"/>
  <c r="AI72" i="33"/>
  <c r="AJ72" i="33"/>
  <c r="AK72" i="33"/>
  <c r="AL72" i="33"/>
  <c r="AM72" i="33"/>
  <c r="AN72" i="33"/>
  <c r="AO72" i="33"/>
  <c r="AP72" i="33"/>
  <c r="AQ72" i="33"/>
  <c r="AR72" i="33"/>
  <c r="AS72" i="33"/>
  <c r="AT72" i="33"/>
  <c r="AU72" i="33"/>
  <c r="AV72" i="33"/>
  <c r="D73" i="33"/>
  <c r="E73" i="33"/>
  <c r="F73" i="33"/>
  <c r="G73" i="33"/>
  <c r="H73" i="33"/>
  <c r="I73" i="33"/>
  <c r="J73" i="33"/>
  <c r="K73" i="33"/>
  <c r="L73" i="33"/>
  <c r="M73" i="33"/>
  <c r="N73" i="33"/>
  <c r="O73" i="33"/>
  <c r="P73" i="33"/>
  <c r="Q73" i="33"/>
  <c r="R73" i="33"/>
  <c r="S73" i="33"/>
  <c r="T73" i="33"/>
  <c r="U73" i="33"/>
  <c r="V73" i="33"/>
  <c r="W73" i="33"/>
  <c r="X73" i="33"/>
  <c r="Y73" i="33"/>
  <c r="Z73" i="33"/>
  <c r="AA73" i="33"/>
  <c r="AB73" i="33"/>
  <c r="AC73" i="33"/>
  <c r="AD73" i="33"/>
  <c r="AE73" i="33"/>
  <c r="AF73" i="33"/>
  <c r="AG73" i="33"/>
  <c r="AH73" i="33"/>
  <c r="AI73" i="33"/>
  <c r="AJ73" i="33"/>
  <c r="AK73" i="33"/>
  <c r="AL73" i="33"/>
  <c r="AM73" i="33"/>
  <c r="AN73" i="33"/>
  <c r="AO73" i="33"/>
  <c r="AP73" i="33"/>
  <c r="AQ73" i="33"/>
  <c r="AR73" i="33"/>
  <c r="AS73" i="33"/>
  <c r="AT73" i="33"/>
  <c r="AU73" i="33"/>
  <c r="AV73" i="33"/>
  <c r="D74" i="33"/>
  <c r="E74" i="33"/>
  <c r="F74" i="33"/>
  <c r="G74" i="33"/>
  <c r="H74" i="33"/>
  <c r="I74" i="33"/>
  <c r="J74" i="33"/>
  <c r="K74" i="33"/>
  <c r="L74" i="33"/>
  <c r="M74" i="33"/>
  <c r="N74" i="33"/>
  <c r="O74" i="33"/>
  <c r="P74" i="33"/>
  <c r="Q74" i="33"/>
  <c r="R74" i="33"/>
  <c r="S74" i="33"/>
  <c r="T74" i="33"/>
  <c r="U74" i="33"/>
  <c r="V74" i="33"/>
  <c r="W74" i="33"/>
  <c r="X74" i="33"/>
  <c r="Y74" i="33"/>
  <c r="Z74" i="33"/>
  <c r="AA74" i="33"/>
  <c r="AB74" i="33"/>
  <c r="AC74" i="33"/>
  <c r="AD74" i="33"/>
  <c r="AE74" i="33"/>
  <c r="AF74" i="33"/>
  <c r="AG74" i="33"/>
  <c r="AH74" i="33"/>
  <c r="AI74" i="33"/>
  <c r="AJ74" i="33"/>
  <c r="AK74" i="33"/>
  <c r="AL74" i="33"/>
  <c r="AM74" i="33"/>
  <c r="AN74" i="33"/>
  <c r="AO74" i="33"/>
  <c r="AP74" i="33"/>
  <c r="AQ74" i="33"/>
  <c r="AR74" i="33"/>
  <c r="AS74" i="33"/>
  <c r="AT74" i="33"/>
  <c r="AU74" i="33"/>
  <c r="AV74" i="33"/>
  <c r="D75" i="33"/>
  <c r="E75" i="33"/>
  <c r="F75" i="33"/>
  <c r="G75" i="33"/>
  <c r="H75" i="33"/>
  <c r="I75" i="33"/>
  <c r="J75" i="33"/>
  <c r="K75" i="33"/>
  <c r="L75" i="33"/>
  <c r="M75" i="33"/>
  <c r="N75" i="33"/>
  <c r="O75" i="33"/>
  <c r="P75" i="33"/>
  <c r="Q75" i="33"/>
  <c r="R75" i="33"/>
  <c r="S75" i="33"/>
  <c r="T75" i="33"/>
  <c r="U75" i="33"/>
  <c r="V75" i="33"/>
  <c r="W75" i="33"/>
  <c r="X75" i="33"/>
  <c r="Y75" i="33"/>
  <c r="Z75" i="33"/>
  <c r="AA75" i="33"/>
  <c r="AB75" i="33"/>
  <c r="AC75" i="33"/>
  <c r="AD75" i="33"/>
  <c r="AE75" i="33"/>
  <c r="AF75" i="33"/>
  <c r="AG75" i="33"/>
  <c r="AH75" i="33"/>
  <c r="AI75" i="33"/>
  <c r="AJ75" i="33"/>
  <c r="AK75" i="33"/>
  <c r="AL75" i="33"/>
  <c r="AM75" i="33"/>
  <c r="AN75" i="33"/>
  <c r="AO75" i="33"/>
  <c r="AP75" i="33"/>
  <c r="AQ75" i="33"/>
  <c r="AR75" i="33"/>
  <c r="AS75" i="33"/>
  <c r="AT75" i="33"/>
  <c r="AU75" i="33"/>
  <c r="AV75" i="33"/>
  <c r="D76" i="33"/>
  <c r="E76" i="33"/>
  <c r="F76" i="33"/>
  <c r="G76" i="33"/>
  <c r="H76" i="33"/>
  <c r="I76" i="33"/>
  <c r="J76" i="33"/>
  <c r="K76" i="33"/>
  <c r="L76" i="33"/>
  <c r="M76" i="33"/>
  <c r="N76" i="33"/>
  <c r="O76" i="33"/>
  <c r="P76" i="33"/>
  <c r="Q76" i="33"/>
  <c r="R76" i="33"/>
  <c r="S76" i="33"/>
  <c r="T76" i="33"/>
  <c r="U76" i="33"/>
  <c r="V76" i="33"/>
  <c r="W76" i="33"/>
  <c r="X76" i="33"/>
  <c r="Y76" i="33"/>
  <c r="Z76" i="33"/>
  <c r="AA76" i="33"/>
  <c r="AB76" i="33"/>
  <c r="AC76" i="33"/>
  <c r="AD76" i="33"/>
  <c r="AE76" i="33"/>
  <c r="AF76" i="33"/>
  <c r="AG76" i="33"/>
  <c r="AH76" i="33"/>
  <c r="AI76" i="33"/>
  <c r="AJ76" i="33"/>
  <c r="AK76" i="33"/>
  <c r="AL76" i="33"/>
  <c r="AM76" i="33"/>
  <c r="AN76" i="33"/>
  <c r="AO76" i="33"/>
  <c r="AP76" i="33"/>
  <c r="AQ76" i="33"/>
  <c r="AR76" i="33"/>
  <c r="AS76" i="33"/>
  <c r="AT76" i="33"/>
  <c r="AU76" i="33"/>
  <c r="AV76" i="33"/>
  <c r="D77" i="33"/>
  <c r="E77" i="33"/>
  <c r="F77" i="33"/>
  <c r="G77" i="33"/>
  <c r="H77" i="33"/>
  <c r="I77" i="33"/>
  <c r="J77" i="33"/>
  <c r="K77" i="33"/>
  <c r="L77" i="33"/>
  <c r="M77" i="33"/>
  <c r="N77" i="33"/>
  <c r="O77" i="33"/>
  <c r="P77" i="33"/>
  <c r="Q77" i="33"/>
  <c r="R77" i="33"/>
  <c r="S77" i="33"/>
  <c r="T77" i="33"/>
  <c r="U77" i="33"/>
  <c r="V77" i="33"/>
  <c r="W77" i="33"/>
  <c r="X77" i="33"/>
  <c r="Y77" i="33"/>
  <c r="Z77" i="33"/>
  <c r="AA77" i="33"/>
  <c r="AB77" i="33"/>
  <c r="AC77" i="33"/>
  <c r="AD77" i="33"/>
  <c r="AE77" i="33"/>
  <c r="AF77" i="33"/>
  <c r="AG77" i="33"/>
  <c r="AH77" i="33"/>
  <c r="AI77" i="33"/>
  <c r="AJ77" i="33"/>
  <c r="AK77" i="33"/>
  <c r="AL77" i="33"/>
  <c r="AM77" i="33"/>
  <c r="AN77" i="33"/>
  <c r="AO77" i="33"/>
  <c r="AP77" i="33"/>
  <c r="AQ77" i="33"/>
  <c r="AR77" i="33"/>
  <c r="AS77" i="33"/>
  <c r="AT77" i="33"/>
  <c r="AU77" i="33"/>
  <c r="AV77" i="33"/>
  <c r="D78" i="33"/>
  <c r="E78" i="33"/>
  <c r="F78" i="33"/>
  <c r="G78" i="33"/>
  <c r="H78" i="33"/>
  <c r="I78" i="33"/>
  <c r="J78" i="33"/>
  <c r="K78" i="33"/>
  <c r="L78" i="33"/>
  <c r="M78" i="33"/>
  <c r="N78" i="33"/>
  <c r="O78" i="33"/>
  <c r="P78" i="33"/>
  <c r="Q78" i="33"/>
  <c r="R78" i="33"/>
  <c r="S78" i="33"/>
  <c r="T78" i="33"/>
  <c r="U78" i="33"/>
  <c r="V78" i="33"/>
  <c r="W78" i="33"/>
  <c r="X78" i="33"/>
  <c r="Y78" i="33"/>
  <c r="Z78" i="33"/>
  <c r="AA78" i="33"/>
  <c r="AB78" i="33"/>
  <c r="AC78" i="33"/>
  <c r="AD78" i="33"/>
  <c r="AE78" i="33"/>
  <c r="AF78" i="33"/>
  <c r="AG78" i="33"/>
  <c r="AH78" i="33"/>
  <c r="AI78" i="33"/>
  <c r="AJ78" i="33"/>
  <c r="AK78" i="33"/>
  <c r="AL78" i="33"/>
  <c r="AM78" i="33"/>
  <c r="AN78" i="33"/>
  <c r="AO78" i="33"/>
  <c r="AP78" i="33"/>
  <c r="AQ78" i="33"/>
  <c r="AR78" i="33"/>
  <c r="AS78" i="33"/>
  <c r="AT78" i="33"/>
  <c r="AU78" i="33"/>
  <c r="AV78" i="33"/>
  <c r="D79" i="33"/>
  <c r="E79" i="33"/>
  <c r="F79" i="33"/>
  <c r="G79" i="33"/>
  <c r="H79" i="33"/>
  <c r="I79" i="33"/>
  <c r="J79" i="33"/>
  <c r="K79" i="33"/>
  <c r="L79" i="33"/>
  <c r="M79" i="33"/>
  <c r="N79" i="33"/>
  <c r="O79" i="33"/>
  <c r="P79" i="33"/>
  <c r="Q79" i="33"/>
  <c r="R79" i="33"/>
  <c r="S79" i="33"/>
  <c r="T79" i="33"/>
  <c r="U79" i="33"/>
  <c r="V79" i="33"/>
  <c r="W79" i="33"/>
  <c r="X79" i="33"/>
  <c r="Y79" i="33"/>
  <c r="Z79" i="33"/>
  <c r="AA79" i="33"/>
  <c r="AB79" i="33"/>
  <c r="AC79" i="33"/>
  <c r="AD79" i="33"/>
  <c r="AE79" i="33"/>
  <c r="AF79" i="33"/>
  <c r="AG79" i="33"/>
  <c r="AH79" i="33"/>
  <c r="AI79" i="33"/>
  <c r="AJ79" i="33"/>
  <c r="AK79" i="33"/>
  <c r="AL79" i="33"/>
  <c r="AM79" i="33"/>
  <c r="AN79" i="33"/>
  <c r="AO79" i="33"/>
  <c r="AP79" i="33"/>
  <c r="AQ79" i="33"/>
  <c r="AR79" i="33"/>
  <c r="AS79" i="33"/>
  <c r="AT79" i="33"/>
  <c r="AU79" i="33"/>
  <c r="AV79" i="33"/>
  <c r="D80" i="33"/>
  <c r="E80" i="33"/>
  <c r="F80" i="33"/>
  <c r="G80" i="33"/>
  <c r="H80" i="33"/>
  <c r="I80" i="33"/>
  <c r="J80" i="33"/>
  <c r="K80" i="33"/>
  <c r="L80" i="33"/>
  <c r="M80" i="33"/>
  <c r="N80" i="33"/>
  <c r="O80" i="33"/>
  <c r="P80" i="33"/>
  <c r="Q80" i="33"/>
  <c r="R80" i="33"/>
  <c r="S80" i="33"/>
  <c r="T80" i="33"/>
  <c r="U80" i="33"/>
  <c r="V80" i="33"/>
  <c r="W80" i="33"/>
  <c r="X80" i="33"/>
  <c r="Y80" i="33"/>
  <c r="Z80" i="33"/>
  <c r="AA80" i="33"/>
  <c r="AB80" i="33"/>
  <c r="AC80" i="33"/>
  <c r="AD80" i="33"/>
  <c r="AE80" i="33"/>
  <c r="AF80" i="33"/>
  <c r="AG80" i="33"/>
  <c r="AH80" i="33"/>
  <c r="AI80" i="33"/>
  <c r="AJ80" i="33"/>
  <c r="AK80" i="33"/>
  <c r="AL80" i="33"/>
  <c r="AM80" i="33"/>
  <c r="AN80" i="33"/>
  <c r="AO80" i="33"/>
  <c r="AP80" i="33"/>
  <c r="AQ80" i="33"/>
  <c r="AR80" i="33"/>
  <c r="AS80" i="33"/>
  <c r="AT80" i="33"/>
  <c r="AU80" i="33"/>
  <c r="AV80" i="33"/>
  <c r="D81" i="33"/>
  <c r="E81" i="33"/>
  <c r="F81" i="33"/>
  <c r="G81" i="33"/>
  <c r="H81" i="33"/>
  <c r="I81" i="33"/>
  <c r="J81" i="33"/>
  <c r="K81" i="33"/>
  <c r="L81" i="33"/>
  <c r="M81" i="33"/>
  <c r="N81" i="33"/>
  <c r="O81" i="33"/>
  <c r="P81" i="33"/>
  <c r="Q81" i="33"/>
  <c r="R81" i="33"/>
  <c r="S81" i="33"/>
  <c r="T81" i="33"/>
  <c r="U81" i="33"/>
  <c r="V81" i="33"/>
  <c r="W81" i="33"/>
  <c r="X81" i="33"/>
  <c r="Y81" i="33"/>
  <c r="Z81" i="33"/>
  <c r="AA81" i="33"/>
  <c r="AB81" i="33"/>
  <c r="AC81" i="33"/>
  <c r="AD81" i="33"/>
  <c r="AE81" i="33"/>
  <c r="AF81" i="33"/>
  <c r="AG81" i="33"/>
  <c r="AH81" i="33"/>
  <c r="AI81" i="33"/>
  <c r="AJ81" i="33"/>
  <c r="AK81" i="33"/>
  <c r="AL81" i="33"/>
  <c r="AM81" i="33"/>
  <c r="AN81" i="33"/>
  <c r="AO81" i="33"/>
  <c r="AP81" i="33"/>
  <c r="AQ81" i="33"/>
  <c r="AR81" i="33"/>
  <c r="AS81" i="33"/>
  <c r="AT81" i="33"/>
  <c r="AU81" i="33"/>
  <c r="AV81" i="33"/>
  <c r="D82" i="33"/>
  <c r="E82" i="33"/>
  <c r="F82" i="33"/>
  <c r="G82" i="33"/>
  <c r="H82" i="33"/>
  <c r="I82" i="33"/>
  <c r="J82" i="33"/>
  <c r="K82" i="33"/>
  <c r="L82" i="33"/>
  <c r="M82" i="33"/>
  <c r="N82" i="33"/>
  <c r="O82" i="33"/>
  <c r="P82" i="33"/>
  <c r="Q82" i="33"/>
  <c r="R82" i="33"/>
  <c r="S82" i="33"/>
  <c r="T82" i="33"/>
  <c r="U82" i="33"/>
  <c r="V82" i="33"/>
  <c r="W82" i="33"/>
  <c r="X82" i="33"/>
  <c r="Y82" i="33"/>
  <c r="Z82" i="33"/>
  <c r="AA82" i="33"/>
  <c r="AB82" i="33"/>
  <c r="AC82" i="33"/>
  <c r="AD82" i="33"/>
  <c r="AE82" i="33"/>
  <c r="AF82" i="33"/>
  <c r="AG82" i="33"/>
  <c r="AH82" i="33"/>
  <c r="AI82" i="33"/>
  <c r="AJ82" i="33"/>
  <c r="AK82" i="33"/>
  <c r="AL82" i="33"/>
  <c r="AM82" i="33"/>
  <c r="AN82" i="33"/>
  <c r="AO82" i="33"/>
  <c r="AP82" i="33"/>
  <c r="AQ82" i="33"/>
  <c r="AR82" i="33"/>
  <c r="AS82" i="33"/>
  <c r="AT82" i="33"/>
  <c r="AU82" i="33"/>
  <c r="AV82" i="33"/>
  <c r="D83" i="33"/>
  <c r="E83" i="33"/>
  <c r="F83" i="33"/>
  <c r="G83" i="33"/>
  <c r="H83" i="33"/>
  <c r="I83" i="33"/>
  <c r="J83" i="33"/>
  <c r="K83" i="33"/>
  <c r="L83" i="33"/>
  <c r="M83" i="33"/>
  <c r="N83" i="33"/>
  <c r="O83" i="33"/>
  <c r="P83" i="33"/>
  <c r="Q83" i="33"/>
  <c r="R83" i="33"/>
  <c r="S83" i="33"/>
  <c r="T83" i="33"/>
  <c r="U83" i="33"/>
  <c r="V83" i="33"/>
  <c r="W83" i="33"/>
  <c r="X83" i="33"/>
  <c r="Y83" i="33"/>
  <c r="Z83" i="33"/>
  <c r="AA83" i="33"/>
  <c r="AB83" i="33"/>
  <c r="AC83" i="33"/>
  <c r="AD83" i="33"/>
  <c r="AE83" i="33"/>
  <c r="AF83" i="33"/>
  <c r="AG83" i="33"/>
  <c r="AH83" i="33"/>
  <c r="AI83" i="33"/>
  <c r="AJ83" i="33"/>
  <c r="AK83" i="33"/>
  <c r="AL83" i="33"/>
  <c r="AM83" i="33"/>
  <c r="AN83" i="33"/>
  <c r="AO83" i="33"/>
  <c r="AP83" i="33"/>
  <c r="AQ83" i="33"/>
  <c r="AR83" i="33"/>
  <c r="AS83" i="33"/>
  <c r="AT83" i="33"/>
  <c r="AU83" i="33"/>
  <c r="AV83" i="33"/>
  <c r="D84" i="33"/>
  <c r="E84" i="33"/>
  <c r="F84" i="33"/>
  <c r="G84" i="33"/>
  <c r="H84" i="33"/>
  <c r="I84" i="33"/>
  <c r="J84" i="33"/>
  <c r="K84" i="33"/>
  <c r="L84" i="33"/>
  <c r="M84" i="33"/>
  <c r="N84" i="33"/>
  <c r="O84" i="33"/>
  <c r="P84" i="33"/>
  <c r="Q84" i="33"/>
  <c r="R84" i="33"/>
  <c r="S84" i="33"/>
  <c r="T84" i="33"/>
  <c r="U84" i="33"/>
  <c r="V84" i="33"/>
  <c r="W84" i="33"/>
  <c r="X84" i="33"/>
  <c r="Y84" i="33"/>
  <c r="Z84" i="33"/>
  <c r="AA84" i="33"/>
  <c r="AB84" i="33"/>
  <c r="AC84" i="33"/>
  <c r="AD84" i="33"/>
  <c r="AE84" i="33"/>
  <c r="AF84" i="33"/>
  <c r="AG84" i="33"/>
  <c r="AH84" i="33"/>
  <c r="AI84" i="33"/>
  <c r="AJ84" i="33"/>
  <c r="AK84" i="33"/>
  <c r="AL84" i="33"/>
  <c r="AM84" i="33"/>
  <c r="AN84" i="33"/>
  <c r="AO84" i="33"/>
  <c r="AP84" i="33"/>
  <c r="AQ84" i="33"/>
  <c r="AR84" i="33"/>
  <c r="AS84" i="33"/>
  <c r="AT84" i="33"/>
  <c r="AU84" i="33"/>
  <c r="AV84" i="33"/>
  <c r="D85" i="33"/>
  <c r="E85" i="33"/>
  <c r="F85" i="33"/>
  <c r="G85" i="33"/>
  <c r="H85" i="33"/>
  <c r="I85" i="33"/>
  <c r="J85" i="33"/>
  <c r="K85" i="33"/>
  <c r="L85" i="33"/>
  <c r="M85" i="33"/>
  <c r="N85" i="33"/>
  <c r="O85" i="33"/>
  <c r="P85" i="33"/>
  <c r="Q85" i="33"/>
  <c r="R85" i="33"/>
  <c r="S85" i="33"/>
  <c r="T85" i="33"/>
  <c r="U85" i="33"/>
  <c r="V85" i="33"/>
  <c r="W85" i="33"/>
  <c r="X85" i="33"/>
  <c r="Y85" i="33"/>
  <c r="Z85" i="33"/>
  <c r="AA85" i="33"/>
  <c r="AB85" i="33"/>
  <c r="AC85" i="33"/>
  <c r="AD85" i="33"/>
  <c r="AE85" i="33"/>
  <c r="AF85" i="33"/>
  <c r="AG85" i="33"/>
  <c r="AH85" i="33"/>
  <c r="AI85" i="33"/>
  <c r="AJ85" i="33"/>
  <c r="AK85" i="33"/>
  <c r="AL85" i="33"/>
  <c r="AM85" i="33"/>
  <c r="AN85" i="33"/>
  <c r="AO85" i="33"/>
  <c r="AP85" i="33"/>
  <c r="AQ85" i="33"/>
  <c r="AR85" i="33"/>
  <c r="AS85" i="33"/>
  <c r="AT85" i="33"/>
  <c r="AU85" i="33"/>
  <c r="AV85" i="33"/>
  <c r="D86" i="33"/>
  <c r="E86" i="33"/>
  <c r="F86" i="33"/>
  <c r="G86" i="33"/>
  <c r="H86" i="33"/>
  <c r="I86" i="33"/>
  <c r="J86" i="33"/>
  <c r="K86" i="33"/>
  <c r="L86" i="33"/>
  <c r="M86" i="33"/>
  <c r="N86" i="33"/>
  <c r="O86" i="33"/>
  <c r="P86" i="33"/>
  <c r="Q86" i="33"/>
  <c r="R86" i="33"/>
  <c r="S86" i="33"/>
  <c r="T86" i="33"/>
  <c r="U86" i="33"/>
  <c r="V86" i="33"/>
  <c r="W86" i="33"/>
  <c r="X86" i="33"/>
  <c r="Y86" i="33"/>
  <c r="Z86" i="33"/>
  <c r="AA86" i="33"/>
  <c r="AB86" i="33"/>
  <c r="AC86" i="33"/>
  <c r="AD86" i="33"/>
  <c r="AE86" i="33"/>
  <c r="AF86" i="33"/>
  <c r="AG86" i="33"/>
  <c r="AH86" i="33"/>
  <c r="AI86" i="33"/>
  <c r="AJ86" i="33"/>
  <c r="AK86" i="33"/>
  <c r="AL86" i="33"/>
  <c r="AM86" i="33"/>
  <c r="AN86" i="33"/>
  <c r="AO86" i="33"/>
  <c r="AP86" i="33"/>
  <c r="AQ86" i="33"/>
  <c r="AR86" i="33"/>
  <c r="AS86" i="33"/>
  <c r="AT86" i="33"/>
  <c r="AU86" i="33"/>
  <c r="AV86" i="33"/>
  <c r="D87" i="33"/>
  <c r="E87" i="33"/>
  <c r="F87" i="33"/>
  <c r="G87" i="33"/>
  <c r="H87" i="33"/>
  <c r="I87" i="33"/>
  <c r="J87" i="33"/>
  <c r="K87" i="33"/>
  <c r="L87" i="33"/>
  <c r="M87" i="33"/>
  <c r="N87" i="33"/>
  <c r="O87" i="33"/>
  <c r="P87" i="33"/>
  <c r="Q87" i="33"/>
  <c r="R87" i="33"/>
  <c r="S87" i="33"/>
  <c r="T87" i="33"/>
  <c r="U87" i="33"/>
  <c r="V87" i="33"/>
  <c r="W87" i="33"/>
  <c r="X87" i="33"/>
  <c r="Y87" i="33"/>
  <c r="Z87" i="33"/>
  <c r="AA87" i="33"/>
  <c r="AB87" i="33"/>
  <c r="AC87" i="33"/>
  <c r="AD87" i="33"/>
  <c r="AE87" i="33"/>
  <c r="AF87" i="33"/>
  <c r="AG87" i="33"/>
  <c r="AH87" i="33"/>
  <c r="AI87" i="33"/>
  <c r="AJ87" i="33"/>
  <c r="AK87" i="33"/>
  <c r="AL87" i="33"/>
  <c r="AM87" i="33"/>
  <c r="AN87" i="33"/>
  <c r="AO87" i="33"/>
  <c r="AP87" i="33"/>
  <c r="AQ87" i="33"/>
  <c r="AR87" i="33"/>
  <c r="AS87" i="33"/>
  <c r="AT87" i="33"/>
  <c r="AU87" i="33"/>
  <c r="AV87" i="33"/>
  <c r="D88" i="33"/>
  <c r="E88" i="33"/>
  <c r="F88" i="33"/>
  <c r="G88" i="33"/>
  <c r="H88" i="33"/>
  <c r="I88" i="33"/>
  <c r="J88" i="33"/>
  <c r="K88" i="33"/>
  <c r="L88" i="33"/>
  <c r="M88" i="33"/>
  <c r="N88" i="33"/>
  <c r="O88" i="33"/>
  <c r="P88" i="33"/>
  <c r="Q88" i="33"/>
  <c r="R88" i="33"/>
  <c r="S88" i="33"/>
  <c r="T88" i="33"/>
  <c r="U88" i="33"/>
  <c r="V88" i="33"/>
  <c r="W88" i="33"/>
  <c r="X88" i="33"/>
  <c r="Y88" i="33"/>
  <c r="Z88" i="33"/>
  <c r="AA88" i="33"/>
  <c r="AB88" i="33"/>
  <c r="AC88" i="33"/>
  <c r="AD88" i="33"/>
  <c r="AE88" i="33"/>
  <c r="AF88" i="33"/>
  <c r="AG88" i="33"/>
  <c r="AH88" i="33"/>
  <c r="AI88" i="33"/>
  <c r="AJ88" i="33"/>
  <c r="AK88" i="33"/>
  <c r="AL88" i="33"/>
  <c r="AM88" i="33"/>
  <c r="AN88" i="33"/>
  <c r="AO88" i="33"/>
  <c r="AP88" i="33"/>
  <c r="AQ88" i="33"/>
  <c r="AR88" i="33"/>
  <c r="AS88" i="33"/>
  <c r="AT88" i="33"/>
  <c r="AU88" i="33"/>
  <c r="AV88" i="33"/>
  <c r="D89" i="33"/>
  <c r="E89" i="33"/>
  <c r="F89" i="33"/>
  <c r="G89" i="33"/>
  <c r="H89" i="33"/>
  <c r="I89" i="33"/>
  <c r="J89" i="33"/>
  <c r="K89" i="33"/>
  <c r="L89" i="33"/>
  <c r="M89" i="33"/>
  <c r="N89" i="33"/>
  <c r="O89" i="33"/>
  <c r="P89" i="33"/>
  <c r="Q89" i="33"/>
  <c r="R89" i="33"/>
  <c r="S89" i="33"/>
  <c r="T89" i="33"/>
  <c r="U89" i="33"/>
  <c r="V89" i="33"/>
  <c r="W89" i="33"/>
  <c r="X89" i="33"/>
  <c r="Y89" i="33"/>
  <c r="Z89" i="33"/>
  <c r="AA89" i="33"/>
  <c r="AB89" i="33"/>
  <c r="AC89" i="33"/>
  <c r="AD89" i="33"/>
  <c r="AE89" i="33"/>
  <c r="AF89" i="33"/>
  <c r="AG89" i="33"/>
  <c r="AH89" i="33"/>
  <c r="AI89" i="33"/>
  <c r="AJ89" i="33"/>
  <c r="AK89" i="33"/>
  <c r="AL89" i="33"/>
  <c r="AM89" i="33"/>
  <c r="AN89" i="33"/>
  <c r="AO89" i="33"/>
  <c r="AP89" i="33"/>
  <c r="AQ89" i="33"/>
  <c r="AR89" i="33"/>
  <c r="AS89" i="33"/>
  <c r="AT89" i="33"/>
  <c r="AU89" i="33"/>
  <c r="AV89" i="33"/>
  <c r="D90" i="33"/>
  <c r="E90" i="33"/>
  <c r="F90" i="33"/>
  <c r="G90" i="33"/>
  <c r="H90" i="33"/>
  <c r="I90" i="33"/>
  <c r="J90" i="33"/>
  <c r="K90" i="33"/>
  <c r="L90" i="33"/>
  <c r="M90" i="33"/>
  <c r="N90" i="33"/>
  <c r="O90" i="33"/>
  <c r="P90" i="33"/>
  <c r="Q90" i="33"/>
  <c r="R90" i="33"/>
  <c r="S90" i="33"/>
  <c r="T90" i="33"/>
  <c r="U90" i="33"/>
  <c r="V90" i="33"/>
  <c r="W90" i="33"/>
  <c r="X90" i="33"/>
  <c r="Y90" i="33"/>
  <c r="Z90" i="33"/>
  <c r="AA90" i="33"/>
  <c r="AB90" i="33"/>
  <c r="AC90" i="33"/>
  <c r="AD90" i="33"/>
  <c r="AE90" i="33"/>
  <c r="AF90" i="33"/>
  <c r="AG90" i="33"/>
  <c r="AH90" i="33"/>
  <c r="AI90" i="33"/>
  <c r="AJ90" i="33"/>
  <c r="AK90" i="33"/>
  <c r="AL90" i="33"/>
  <c r="AM90" i="33"/>
  <c r="AN90" i="33"/>
  <c r="AO90" i="33"/>
  <c r="AP90" i="33"/>
  <c r="AQ90" i="33"/>
  <c r="AR90" i="33"/>
  <c r="AS90" i="33"/>
  <c r="AT90" i="33"/>
  <c r="AU90" i="33"/>
  <c r="AV90" i="33"/>
  <c r="D91" i="33"/>
  <c r="E91" i="33"/>
  <c r="F91" i="33"/>
  <c r="G91" i="33"/>
  <c r="H91" i="33"/>
  <c r="I91" i="33"/>
  <c r="J91" i="33"/>
  <c r="K91" i="33"/>
  <c r="L91" i="33"/>
  <c r="M91" i="33"/>
  <c r="N91" i="33"/>
  <c r="O91" i="33"/>
  <c r="P91" i="33"/>
  <c r="Q91" i="33"/>
  <c r="R91" i="33"/>
  <c r="S91" i="33"/>
  <c r="T91" i="33"/>
  <c r="U91" i="33"/>
  <c r="V91" i="33"/>
  <c r="W91" i="33"/>
  <c r="X91" i="33"/>
  <c r="Y91" i="33"/>
  <c r="Z91" i="33"/>
  <c r="AA91" i="33"/>
  <c r="AB91" i="33"/>
  <c r="AC91" i="33"/>
  <c r="AD91" i="33"/>
  <c r="AE91" i="33"/>
  <c r="AF91" i="33"/>
  <c r="AG91" i="33"/>
  <c r="AH91" i="33"/>
  <c r="AI91" i="33"/>
  <c r="AJ91" i="33"/>
  <c r="AK91" i="33"/>
  <c r="AL91" i="33"/>
  <c r="AM91" i="33"/>
  <c r="AN91" i="33"/>
  <c r="AO91" i="33"/>
  <c r="AP91" i="33"/>
  <c r="AQ91" i="33"/>
  <c r="AR91" i="33"/>
  <c r="AS91" i="33"/>
  <c r="AT91" i="33"/>
  <c r="AU91" i="33"/>
  <c r="AV91" i="33"/>
  <c r="D92" i="33"/>
  <c r="E92" i="33"/>
  <c r="F92" i="33"/>
  <c r="G92" i="33"/>
  <c r="H92" i="33"/>
  <c r="I92" i="33"/>
  <c r="J92" i="33"/>
  <c r="K92" i="33"/>
  <c r="L92" i="33"/>
  <c r="M92" i="33"/>
  <c r="N92" i="33"/>
  <c r="O92" i="33"/>
  <c r="P92" i="33"/>
  <c r="Q92" i="33"/>
  <c r="R92" i="33"/>
  <c r="S92" i="33"/>
  <c r="T92" i="33"/>
  <c r="U92" i="33"/>
  <c r="V92" i="33"/>
  <c r="W92" i="33"/>
  <c r="X92" i="33"/>
  <c r="Y92" i="33"/>
  <c r="Z92" i="33"/>
  <c r="AA92" i="33"/>
  <c r="AB92" i="33"/>
  <c r="AC92" i="33"/>
  <c r="AD92" i="33"/>
  <c r="AE92" i="33"/>
  <c r="AF92" i="33"/>
  <c r="AG92" i="33"/>
  <c r="AH92" i="33"/>
  <c r="AI92" i="33"/>
  <c r="AJ92" i="33"/>
  <c r="AK92" i="33"/>
  <c r="AL92" i="33"/>
  <c r="AM92" i="33"/>
  <c r="AN92" i="33"/>
  <c r="AO92" i="33"/>
  <c r="AP92" i="33"/>
  <c r="AQ92" i="33"/>
  <c r="AR92" i="33"/>
  <c r="AS92" i="33"/>
  <c r="AT92" i="33"/>
  <c r="AU92" i="33"/>
  <c r="AV92" i="33"/>
  <c r="D93" i="33"/>
  <c r="E93" i="33"/>
  <c r="F93" i="33"/>
  <c r="G93" i="33"/>
  <c r="H93" i="33"/>
  <c r="I93" i="33"/>
  <c r="J93" i="33"/>
  <c r="K93" i="33"/>
  <c r="L93" i="33"/>
  <c r="M93" i="33"/>
  <c r="N93" i="33"/>
  <c r="O93" i="33"/>
  <c r="P93" i="33"/>
  <c r="Q93" i="33"/>
  <c r="R93" i="33"/>
  <c r="S93" i="33"/>
  <c r="T93" i="33"/>
  <c r="U93" i="33"/>
  <c r="V93" i="33"/>
  <c r="W93" i="33"/>
  <c r="X93" i="33"/>
  <c r="Y93" i="33"/>
  <c r="Z93" i="33"/>
  <c r="AA93" i="33"/>
  <c r="AB93" i="33"/>
  <c r="AC93" i="33"/>
  <c r="AD93" i="33"/>
  <c r="AE93" i="33"/>
  <c r="AF93" i="33"/>
  <c r="AG93" i="33"/>
  <c r="AH93" i="33"/>
  <c r="AI93" i="33"/>
  <c r="AJ93" i="33"/>
  <c r="AK93" i="33"/>
  <c r="AL93" i="33"/>
  <c r="AM93" i="33"/>
  <c r="AN93" i="33"/>
  <c r="AO93" i="33"/>
  <c r="AP93" i="33"/>
  <c r="AQ93" i="33"/>
  <c r="AR93" i="33"/>
  <c r="AS93" i="33"/>
  <c r="AT93" i="33"/>
  <c r="AU93" i="33"/>
  <c r="AV93" i="33"/>
  <c r="D94" i="33"/>
  <c r="E94" i="33"/>
  <c r="F94" i="33"/>
  <c r="G94" i="33"/>
  <c r="H94" i="33"/>
  <c r="I94" i="33"/>
  <c r="J94" i="33"/>
  <c r="K94" i="33"/>
  <c r="L94" i="33"/>
  <c r="M94" i="33"/>
  <c r="N94" i="33"/>
  <c r="O94" i="33"/>
  <c r="P94" i="33"/>
  <c r="Q94" i="33"/>
  <c r="R94" i="33"/>
  <c r="S94" i="33"/>
  <c r="T94" i="33"/>
  <c r="U94" i="33"/>
  <c r="V94" i="33"/>
  <c r="W94" i="33"/>
  <c r="X94" i="33"/>
  <c r="Y94" i="33"/>
  <c r="Z94" i="33"/>
  <c r="AA94" i="33"/>
  <c r="AB94" i="33"/>
  <c r="AC94" i="33"/>
  <c r="AD94" i="33"/>
  <c r="AE94" i="33"/>
  <c r="AF94" i="33"/>
  <c r="AG94" i="33"/>
  <c r="AH94" i="33"/>
  <c r="AI94" i="33"/>
  <c r="AJ94" i="33"/>
  <c r="AK94" i="33"/>
  <c r="AL94" i="33"/>
  <c r="AM94" i="33"/>
  <c r="AN94" i="33"/>
  <c r="AO94" i="33"/>
  <c r="AP94" i="33"/>
  <c r="AQ94" i="33"/>
  <c r="AR94" i="33"/>
  <c r="AS94" i="33"/>
  <c r="AT94" i="33"/>
  <c r="AU94" i="33"/>
  <c r="AV94" i="33"/>
  <c r="D95" i="33"/>
  <c r="E95" i="33"/>
  <c r="F95" i="33"/>
  <c r="G95" i="33"/>
  <c r="H95" i="33"/>
  <c r="I95" i="33"/>
  <c r="J95" i="33"/>
  <c r="K95" i="33"/>
  <c r="L95" i="33"/>
  <c r="M95" i="33"/>
  <c r="N95" i="33"/>
  <c r="O95" i="33"/>
  <c r="P95" i="33"/>
  <c r="Q95" i="33"/>
  <c r="R95" i="33"/>
  <c r="S95" i="33"/>
  <c r="T95" i="33"/>
  <c r="U95" i="33"/>
  <c r="V95" i="33"/>
  <c r="W95" i="33"/>
  <c r="X95" i="33"/>
  <c r="Y95" i="33"/>
  <c r="Z95" i="33"/>
  <c r="AA95" i="33"/>
  <c r="AB95" i="33"/>
  <c r="AC95" i="33"/>
  <c r="AD95" i="33"/>
  <c r="AE95" i="33"/>
  <c r="AF95" i="33"/>
  <c r="AG95" i="33"/>
  <c r="AH95" i="33"/>
  <c r="AI95" i="33"/>
  <c r="AJ95" i="33"/>
  <c r="AK95" i="33"/>
  <c r="AL95" i="33"/>
  <c r="AM95" i="33"/>
  <c r="AN95" i="33"/>
  <c r="AO95" i="33"/>
  <c r="AP95" i="33"/>
  <c r="AQ95" i="33"/>
  <c r="AR95" i="33"/>
  <c r="AS95" i="33"/>
  <c r="AT95" i="33"/>
  <c r="AU95" i="33"/>
  <c r="AV95" i="33"/>
  <c r="D96" i="33"/>
  <c r="E96" i="33"/>
  <c r="F96" i="33"/>
  <c r="G96" i="33"/>
  <c r="H96" i="33"/>
  <c r="I96" i="33"/>
  <c r="J96" i="33"/>
  <c r="K96" i="33"/>
  <c r="L96" i="33"/>
  <c r="M96" i="33"/>
  <c r="N96" i="33"/>
  <c r="O96" i="33"/>
  <c r="P96" i="33"/>
  <c r="Q96" i="33"/>
  <c r="R96" i="33"/>
  <c r="S96" i="33"/>
  <c r="T96" i="33"/>
  <c r="U96" i="33"/>
  <c r="V96" i="33"/>
  <c r="W96" i="33"/>
  <c r="X96" i="33"/>
  <c r="Y96" i="33"/>
  <c r="Z96" i="33"/>
  <c r="AA96" i="33"/>
  <c r="AB96" i="33"/>
  <c r="AC96" i="33"/>
  <c r="AD96" i="33"/>
  <c r="AE96" i="33"/>
  <c r="AF96" i="33"/>
  <c r="AG96" i="33"/>
  <c r="AH96" i="33"/>
  <c r="AI96" i="33"/>
  <c r="AJ96" i="33"/>
  <c r="AK96" i="33"/>
  <c r="AL96" i="33"/>
  <c r="AM96" i="33"/>
  <c r="AN96" i="33"/>
  <c r="AO96" i="33"/>
  <c r="AP96" i="33"/>
  <c r="AQ96" i="33"/>
  <c r="AR96" i="33"/>
  <c r="AS96" i="33"/>
  <c r="AT96" i="33"/>
  <c r="AU96" i="33"/>
  <c r="AV96" i="33"/>
  <c r="D97" i="33"/>
  <c r="E97" i="33"/>
  <c r="F97" i="33"/>
  <c r="G97" i="33"/>
  <c r="H97" i="33"/>
  <c r="I97" i="33"/>
  <c r="J97" i="33"/>
  <c r="K97" i="33"/>
  <c r="L97" i="33"/>
  <c r="M97" i="33"/>
  <c r="N97" i="33"/>
  <c r="O97" i="33"/>
  <c r="P97" i="33"/>
  <c r="Q97" i="33"/>
  <c r="R97" i="33"/>
  <c r="S97" i="33"/>
  <c r="T97" i="33"/>
  <c r="U97" i="33"/>
  <c r="V97" i="33"/>
  <c r="W97" i="33"/>
  <c r="X97" i="33"/>
  <c r="Y97" i="33"/>
  <c r="Z97" i="33"/>
  <c r="AA97" i="33"/>
  <c r="AB97" i="33"/>
  <c r="AC97" i="33"/>
  <c r="AD97" i="33"/>
  <c r="AE97" i="33"/>
  <c r="AF97" i="33"/>
  <c r="AG97" i="33"/>
  <c r="AH97" i="33"/>
  <c r="AI97" i="33"/>
  <c r="AJ97" i="33"/>
  <c r="AK97" i="33"/>
  <c r="AL97" i="33"/>
  <c r="AM97" i="33"/>
  <c r="AN97" i="33"/>
  <c r="AO97" i="33"/>
  <c r="AP97" i="33"/>
  <c r="AQ97" i="33"/>
  <c r="AR97" i="33"/>
  <c r="AS97" i="33"/>
  <c r="AT97" i="33"/>
  <c r="AU97" i="33"/>
  <c r="AV97" i="33"/>
  <c r="D98" i="33"/>
  <c r="E98" i="33"/>
  <c r="F98" i="33"/>
  <c r="G98" i="33"/>
  <c r="H98" i="33"/>
  <c r="I98" i="33"/>
  <c r="J98" i="33"/>
  <c r="K98" i="33"/>
  <c r="L98" i="33"/>
  <c r="M98" i="33"/>
  <c r="N98" i="33"/>
  <c r="O98" i="33"/>
  <c r="P98" i="33"/>
  <c r="Q98" i="33"/>
  <c r="R98" i="33"/>
  <c r="S98" i="33"/>
  <c r="T98" i="33"/>
  <c r="U98" i="33"/>
  <c r="V98" i="33"/>
  <c r="W98" i="33"/>
  <c r="X98" i="33"/>
  <c r="Y98" i="33"/>
  <c r="Z98" i="33"/>
  <c r="AA98" i="33"/>
  <c r="AB98" i="33"/>
  <c r="AC98" i="33"/>
  <c r="AD98" i="33"/>
  <c r="AE98" i="33"/>
  <c r="AF98" i="33"/>
  <c r="AG98" i="33"/>
  <c r="AH98" i="33"/>
  <c r="AI98" i="33"/>
  <c r="AJ98" i="33"/>
  <c r="AK98" i="33"/>
  <c r="AL98" i="33"/>
  <c r="AM98" i="33"/>
  <c r="AN98" i="33"/>
  <c r="AO98" i="33"/>
  <c r="AP98" i="33"/>
  <c r="AQ98" i="33"/>
  <c r="AR98" i="33"/>
  <c r="AS98" i="33"/>
  <c r="AT98" i="33"/>
  <c r="AU98" i="33"/>
  <c r="AV98" i="33"/>
  <c r="D99" i="33"/>
  <c r="E99" i="33"/>
  <c r="F99" i="33"/>
  <c r="G99" i="33"/>
  <c r="H99" i="33"/>
  <c r="I99" i="33"/>
  <c r="J99" i="33"/>
  <c r="K99" i="33"/>
  <c r="L99" i="33"/>
  <c r="M99" i="33"/>
  <c r="N99" i="33"/>
  <c r="O99" i="33"/>
  <c r="P99" i="33"/>
  <c r="Q99" i="33"/>
  <c r="R99" i="33"/>
  <c r="S99" i="33"/>
  <c r="T99" i="33"/>
  <c r="U99" i="33"/>
  <c r="V99" i="33"/>
  <c r="W99" i="33"/>
  <c r="X99" i="33"/>
  <c r="Y99" i="33"/>
  <c r="Z99" i="33"/>
  <c r="AA99" i="33"/>
  <c r="AB99" i="33"/>
  <c r="AC99" i="33"/>
  <c r="AD99" i="33"/>
  <c r="AE99" i="33"/>
  <c r="AF99" i="33"/>
  <c r="AG99" i="33"/>
  <c r="AH99" i="33"/>
  <c r="AI99" i="33"/>
  <c r="AJ99" i="33"/>
  <c r="AK99" i="33"/>
  <c r="AL99" i="33"/>
  <c r="AM99" i="33"/>
  <c r="AN99" i="33"/>
  <c r="AO99" i="33"/>
  <c r="AP99" i="33"/>
  <c r="AQ99" i="33"/>
  <c r="AR99" i="33"/>
  <c r="AS99" i="33"/>
  <c r="AT99" i="33"/>
  <c r="AU99" i="33"/>
  <c r="AV99" i="33"/>
  <c r="D100" i="33"/>
  <c r="E100" i="33"/>
  <c r="F100" i="33"/>
  <c r="G100" i="33"/>
  <c r="H100" i="33"/>
  <c r="I100" i="33"/>
  <c r="J100" i="33"/>
  <c r="K100" i="33"/>
  <c r="L100" i="33"/>
  <c r="M100" i="33"/>
  <c r="N100" i="33"/>
  <c r="O100" i="33"/>
  <c r="P100" i="33"/>
  <c r="Q100" i="33"/>
  <c r="R100" i="33"/>
  <c r="S100" i="33"/>
  <c r="T100" i="33"/>
  <c r="U100" i="33"/>
  <c r="V100" i="33"/>
  <c r="W100" i="33"/>
  <c r="X100" i="33"/>
  <c r="Y100" i="33"/>
  <c r="Z100" i="33"/>
  <c r="AA100" i="33"/>
  <c r="AB100" i="33"/>
  <c r="AC100" i="33"/>
  <c r="AD100" i="33"/>
  <c r="AE100" i="33"/>
  <c r="AF100" i="33"/>
  <c r="AG100" i="33"/>
  <c r="AH100" i="33"/>
  <c r="AI100" i="33"/>
  <c r="AJ100" i="33"/>
  <c r="AK100" i="33"/>
  <c r="AL100" i="33"/>
  <c r="AM100" i="33"/>
  <c r="AN100" i="33"/>
  <c r="AO100" i="33"/>
  <c r="AP100" i="33"/>
  <c r="AQ100" i="33"/>
  <c r="AR100" i="33"/>
  <c r="AS100" i="33"/>
  <c r="AT100" i="33"/>
  <c r="AU100" i="33"/>
  <c r="AV100" i="33"/>
  <c r="D101" i="33"/>
  <c r="E101" i="33"/>
  <c r="F101" i="33"/>
  <c r="G101" i="33"/>
  <c r="H101" i="33"/>
  <c r="I101" i="33"/>
  <c r="J101" i="33"/>
  <c r="K101" i="33"/>
  <c r="L101" i="33"/>
  <c r="M101" i="33"/>
  <c r="N101" i="33"/>
  <c r="O101" i="33"/>
  <c r="P101" i="33"/>
  <c r="Q101" i="33"/>
  <c r="R101" i="33"/>
  <c r="S101" i="33"/>
  <c r="T101" i="33"/>
  <c r="U101" i="33"/>
  <c r="V101" i="33"/>
  <c r="W101" i="33"/>
  <c r="X101" i="33"/>
  <c r="Y101" i="33"/>
  <c r="Z101" i="33"/>
  <c r="AA101" i="33"/>
  <c r="AB101" i="33"/>
  <c r="AC101" i="33"/>
  <c r="AD101" i="33"/>
  <c r="AE101" i="33"/>
  <c r="AF101" i="33"/>
  <c r="AG101" i="33"/>
  <c r="AH101" i="33"/>
  <c r="AI101" i="33"/>
  <c r="AJ101" i="33"/>
  <c r="AK101" i="33"/>
  <c r="AL101" i="33"/>
  <c r="AM101" i="33"/>
  <c r="AN101" i="33"/>
  <c r="AO101" i="33"/>
  <c r="AP101" i="33"/>
  <c r="AQ101" i="33"/>
  <c r="AR101" i="33"/>
  <c r="AS101" i="33"/>
  <c r="AT101" i="33"/>
  <c r="AU101" i="33"/>
  <c r="AV101" i="33"/>
  <c r="D102" i="33"/>
  <c r="E102" i="33"/>
  <c r="F102" i="33"/>
  <c r="G102" i="33"/>
  <c r="H102" i="33"/>
  <c r="I102" i="33"/>
  <c r="J102" i="33"/>
  <c r="K102" i="33"/>
  <c r="L102" i="33"/>
  <c r="M102" i="33"/>
  <c r="N102" i="33"/>
  <c r="O102" i="33"/>
  <c r="P102" i="33"/>
  <c r="Q102" i="33"/>
  <c r="R102" i="33"/>
  <c r="S102" i="33"/>
  <c r="T102" i="33"/>
  <c r="U102" i="33"/>
  <c r="V102" i="33"/>
  <c r="W102" i="33"/>
  <c r="X102" i="33"/>
  <c r="Y102" i="33"/>
  <c r="Z102" i="33"/>
  <c r="AA102" i="33"/>
  <c r="AB102" i="33"/>
  <c r="AC102" i="33"/>
  <c r="AD102" i="33"/>
  <c r="AE102" i="33"/>
  <c r="AF102" i="33"/>
  <c r="AG102" i="33"/>
  <c r="AH102" i="33"/>
  <c r="AI102" i="33"/>
  <c r="AJ102" i="33"/>
  <c r="AK102" i="33"/>
  <c r="AL102" i="33"/>
  <c r="AM102" i="33"/>
  <c r="AN102" i="33"/>
  <c r="AO102" i="33"/>
  <c r="AP102" i="33"/>
  <c r="AQ102" i="33"/>
  <c r="AR102" i="33"/>
  <c r="AS102" i="33"/>
  <c r="AT102" i="33"/>
  <c r="AU102" i="33"/>
  <c r="AV102" i="33"/>
  <c r="D103" i="33"/>
  <c r="E103" i="33"/>
  <c r="F103" i="33"/>
  <c r="G103" i="33"/>
  <c r="H103" i="33"/>
  <c r="I103" i="33"/>
  <c r="J103" i="33"/>
  <c r="K103" i="33"/>
  <c r="L103" i="33"/>
  <c r="M103" i="33"/>
  <c r="N103" i="33"/>
  <c r="O103" i="33"/>
  <c r="P103" i="33"/>
  <c r="Q103" i="33"/>
  <c r="R103" i="33"/>
  <c r="S103" i="33"/>
  <c r="T103" i="33"/>
  <c r="U103" i="33"/>
  <c r="V103" i="33"/>
  <c r="W103" i="33"/>
  <c r="X103" i="33"/>
  <c r="Y103" i="33"/>
  <c r="Z103" i="33"/>
  <c r="AA103" i="33"/>
  <c r="AB103" i="33"/>
  <c r="AC103" i="33"/>
  <c r="AD103" i="33"/>
  <c r="AE103" i="33"/>
  <c r="AF103" i="33"/>
  <c r="AG103" i="33"/>
  <c r="AH103" i="33"/>
  <c r="AI103" i="33"/>
  <c r="AJ103" i="33"/>
  <c r="AK103" i="33"/>
  <c r="AL103" i="33"/>
  <c r="AM103" i="33"/>
  <c r="AN103" i="33"/>
  <c r="AO103" i="33"/>
  <c r="AP103" i="33"/>
  <c r="AQ103" i="33"/>
  <c r="AR103" i="33"/>
  <c r="AS103" i="33"/>
  <c r="AT103" i="33"/>
  <c r="AU103" i="33"/>
  <c r="AV103" i="33"/>
  <c r="D104" i="33"/>
  <c r="E104" i="33"/>
  <c r="F104" i="33"/>
  <c r="G104" i="33"/>
  <c r="H104" i="33"/>
  <c r="I104" i="33"/>
  <c r="J104" i="33"/>
  <c r="K104" i="33"/>
  <c r="L104" i="33"/>
  <c r="M104" i="33"/>
  <c r="N104" i="33"/>
  <c r="O104" i="33"/>
  <c r="P104" i="33"/>
  <c r="Q104" i="33"/>
  <c r="R104" i="33"/>
  <c r="S104" i="33"/>
  <c r="T104" i="33"/>
  <c r="U104" i="33"/>
  <c r="V104" i="33"/>
  <c r="W104" i="33"/>
  <c r="X104" i="33"/>
  <c r="Y104" i="33"/>
  <c r="Z104" i="33"/>
  <c r="AA104" i="33"/>
  <c r="AB104" i="33"/>
  <c r="AC104" i="33"/>
  <c r="AD104" i="33"/>
  <c r="AE104" i="33"/>
  <c r="AF104" i="33"/>
  <c r="AG104" i="33"/>
  <c r="AH104" i="33"/>
  <c r="AI104" i="33"/>
  <c r="AJ104" i="33"/>
  <c r="AK104" i="33"/>
  <c r="AL104" i="33"/>
  <c r="AM104" i="33"/>
  <c r="AN104" i="33"/>
  <c r="AO104" i="33"/>
  <c r="AP104" i="33"/>
  <c r="AQ104" i="33"/>
  <c r="AR104" i="33"/>
  <c r="AS104" i="33"/>
  <c r="AT104" i="33"/>
  <c r="AU104" i="33"/>
  <c r="AV104" i="33"/>
  <c r="D105" i="33"/>
  <c r="E105" i="33"/>
  <c r="F105" i="33"/>
  <c r="G105" i="33"/>
  <c r="H105" i="33"/>
  <c r="I105" i="33"/>
  <c r="J105" i="33"/>
  <c r="K105" i="33"/>
  <c r="L105" i="33"/>
  <c r="M105" i="33"/>
  <c r="N105" i="33"/>
  <c r="O105" i="33"/>
  <c r="P105" i="33"/>
  <c r="Q105" i="33"/>
  <c r="R105" i="33"/>
  <c r="S105" i="33"/>
  <c r="T105" i="33"/>
  <c r="U105" i="33"/>
  <c r="V105" i="33"/>
  <c r="W105" i="33"/>
  <c r="X105" i="33"/>
  <c r="Y105" i="33"/>
  <c r="Z105" i="33"/>
  <c r="AA105" i="33"/>
  <c r="AB105" i="33"/>
  <c r="AC105" i="33"/>
  <c r="AD105" i="33"/>
  <c r="AE105" i="33"/>
  <c r="AF105" i="33"/>
  <c r="AG105" i="33"/>
  <c r="AH105" i="33"/>
  <c r="AI105" i="33"/>
  <c r="AJ105" i="33"/>
  <c r="AK105" i="33"/>
  <c r="AL105" i="33"/>
  <c r="AM105" i="33"/>
  <c r="AN105" i="33"/>
  <c r="AO105" i="33"/>
  <c r="AP105" i="33"/>
  <c r="AQ105" i="33"/>
  <c r="AR105" i="33"/>
  <c r="AS105" i="33"/>
  <c r="AT105" i="33"/>
  <c r="AU105" i="33"/>
  <c r="AV105" i="33"/>
  <c r="D106" i="33"/>
  <c r="E106" i="33"/>
  <c r="F106" i="33"/>
  <c r="G106" i="33"/>
  <c r="H106" i="33"/>
  <c r="I106" i="33"/>
  <c r="J106" i="33"/>
  <c r="K106" i="33"/>
  <c r="L106" i="33"/>
  <c r="M106" i="33"/>
  <c r="N106" i="33"/>
  <c r="O106" i="33"/>
  <c r="P106" i="33"/>
  <c r="Q106" i="33"/>
  <c r="R106" i="33"/>
  <c r="S106" i="33"/>
  <c r="T106" i="33"/>
  <c r="U106" i="33"/>
  <c r="V106" i="33"/>
  <c r="W106" i="33"/>
  <c r="X106" i="33"/>
  <c r="Y106" i="33"/>
  <c r="Z106" i="33"/>
  <c r="AA106" i="33"/>
  <c r="AB106" i="33"/>
  <c r="AC106" i="33"/>
  <c r="AD106" i="33"/>
  <c r="AE106" i="33"/>
  <c r="AF106" i="33"/>
  <c r="AG106" i="33"/>
  <c r="AH106" i="33"/>
  <c r="AI106" i="33"/>
  <c r="AJ106" i="33"/>
  <c r="AK106" i="33"/>
  <c r="AL106" i="33"/>
  <c r="AM106" i="33"/>
  <c r="AN106" i="33"/>
  <c r="AO106" i="33"/>
  <c r="AP106" i="33"/>
  <c r="AQ106" i="33"/>
  <c r="AR106" i="33"/>
  <c r="AS106" i="33"/>
  <c r="AT106" i="33"/>
  <c r="AU106" i="33"/>
  <c r="AV106" i="33"/>
  <c r="D107" i="33"/>
  <c r="E107" i="33"/>
  <c r="F107" i="33"/>
  <c r="G107" i="33"/>
  <c r="H107" i="33"/>
  <c r="I107" i="33"/>
  <c r="J107" i="33"/>
  <c r="K107" i="33"/>
  <c r="L107" i="33"/>
  <c r="M107" i="33"/>
  <c r="N107" i="33"/>
  <c r="O107" i="33"/>
  <c r="P107" i="33"/>
  <c r="Q107" i="33"/>
  <c r="R107" i="33"/>
  <c r="S107" i="33"/>
  <c r="T107" i="33"/>
  <c r="U107" i="33"/>
  <c r="V107" i="33"/>
  <c r="W107" i="33"/>
  <c r="X107" i="33"/>
  <c r="Y107" i="33"/>
  <c r="Z107" i="33"/>
  <c r="AA107" i="33"/>
  <c r="AB107" i="33"/>
  <c r="AC107" i="33"/>
  <c r="AD107" i="33"/>
  <c r="AE107" i="33"/>
  <c r="AF107" i="33"/>
  <c r="AG107" i="33"/>
  <c r="AH107" i="33"/>
  <c r="AI107" i="33"/>
  <c r="AJ107" i="33"/>
  <c r="AK107" i="33"/>
  <c r="AL107" i="33"/>
  <c r="AM107" i="33"/>
  <c r="AN107" i="33"/>
  <c r="AO107" i="33"/>
  <c r="AP107" i="33"/>
  <c r="AQ107" i="33"/>
  <c r="AR107" i="33"/>
  <c r="AS107" i="33"/>
  <c r="AT107" i="33"/>
  <c r="AU107" i="33"/>
  <c r="AV107" i="33"/>
  <c r="D108" i="33"/>
  <c r="E108" i="33"/>
  <c r="F108" i="33"/>
  <c r="G108" i="33"/>
  <c r="H108" i="33"/>
  <c r="I108" i="33"/>
  <c r="J108" i="33"/>
  <c r="K108" i="33"/>
  <c r="L108" i="33"/>
  <c r="M108" i="33"/>
  <c r="N108" i="33"/>
  <c r="O108" i="33"/>
  <c r="P108" i="33"/>
  <c r="Q108" i="33"/>
  <c r="R108" i="33"/>
  <c r="S108" i="33"/>
  <c r="T108" i="33"/>
  <c r="U108" i="33"/>
  <c r="V108" i="33"/>
  <c r="W108" i="33"/>
  <c r="X108" i="33"/>
  <c r="Y108" i="33"/>
  <c r="Z108" i="33"/>
  <c r="AA108" i="33"/>
  <c r="AB108" i="33"/>
  <c r="AC108" i="33"/>
  <c r="AD108" i="33"/>
  <c r="AE108" i="33"/>
  <c r="AF108" i="33"/>
  <c r="AG108" i="33"/>
  <c r="AH108" i="33"/>
  <c r="AI108" i="33"/>
  <c r="AJ108" i="33"/>
  <c r="AK108" i="33"/>
  <c r="AL108" i="33"/>
  <c r="AM108" i="33"/>
  <c r="AN108" i="33"/>
  <c r="AO108" i="33"/>
  <c r="AP108" i="33"/>
  <c r="AQ108" i="33"/>
  <c r="AR108" i="33"/>
  <c r="AS108" i="33"/>
  <c r="AT108" i="33"/>
  <c r="AU108" i="33"/>
  <c r="AV108" i="33"/>
  <c r="D109" i="33"/>
  <c r="E109" i="33"/>
  <c r="F109" i="33"/>
  <c r="G109" i="33"/>
  <c r="H109" i="33"/>
  <c r="I109" i="33"/>
  <c r="J109" i="33"/>
  <c r="K109" i="33"/>
  <c r="L109" i="33"/>
  <c r="M109" i="33"/>
  <c r="N109" i="33"/>
  <c r="O109" i="33"/>
  <c r="P109" i="33"/>
  <c r="Q109" i="33"/>
  <c r="R109" i="33"/>
  <c r="S109" i="33"/>
  <c r="T109" i="33"/>
  <c r="U109" i="33"/>
  <c r="V109" i="33"/>
  <c r="W109" i="33"/>
  <c r="X109" i="33"/>
  <c r="Y109" i="33"/>
  <c r="Z109" i="33"/>
  <c r="AA109" i="33"/>
  <c r="AB109" i="33"/>
  <c r="AC109" i="33"/>
  <c r="AD109" i="33"/>
  <c r="AE109" i="33"/>
  <c r="AF109" i="33"/>
  <c r="AG109" i="33"/>
  <c r="AH109" i="33"/>
  <c r="AI109" i="33"/>
  <c r="AJ109" i="33"/>
  <c r="AK109" i="33"/>
  <c r="AL109" i="33"/>
  <c r="AM109" i="33"/>
  <c r="AN109" i="33"/>
  <c r="AO109" i="33"/>
  <c r="AP109" i="33"/>
  <c r="AQ109" i="33"/>
  <c r="AR109" i="33"/>
  <c r="AS109" i="33"/>
  <c r="AT109" i="33"/>
  <c r="AU109" i="33"/>
  <c r="AV109" i="33"/>
  <c r="D110" i="33"/>
  <c r="E110" i="33"/>
  <c r="F110" i="33"/>
  <c r="G110" i="33"/>
  <c r="H110" i="33"/>
  <c r="I110" i="33"/>
  <c r="J110" i="33"/>
  <c r="K110" i="33"/>
  <c r="L110" i="33"/>
  <c r="M110" i="33"/>
  <c r="N110" i="33"/>
  <c r="O110" i="33"/>
  <c r="P110" i="33"/>
  <c r="Q110" i="33"/>
  <c r="R110" i="33"/>
  <c r="S110" i="33"/>
  <c r="T110" i="33"/>
  <c r="U110" i="33"/>
  <c r="V110" i="33"/>
  <c r="W110" i="33"/>
  <c r="X110" i="33"/>
  <c r="Y110" i="33"/>
  <c r="Z110" i="33"/>
  <c r="AA110" i="33"/>
  <c r="AB110" i="33"/>
  <c r="AC110" i="33"/>
  <c r="AD110" i="33"/>
  <c r="AE110" i="33"/>
  <c r="AF110" i="33"/>
  <c r="AG110" i="33"/>
  <c r="AH110" i="33"/>
  <c r="AI110" i="33"/>
  <c r="AJ110" i="33"/>
  <c r="AK110" i="33"/>
  <c r="AL110" i="33"/>
  <c r="AM110" i="33"/>
  <c r="AN110" i="33"/>
  <c r="AO110" i="33"/>
  <c r="AP110" i="33"/>
  <c r="AQ110" i="33"/>
  <c r="AR110" i="33"/>
  <c r="AS110" i="33"/>
  <c r="AT110" i="33"/>
  <c r="AU110" i="33"/>
  <c r="AV110" i="33"/>
  <c r="D111" i="33"/>
  <c r="E111" i="33"/>
  <c r="F111" i="33"/>
  <c r="G111" i="33"/>
  <c r="H111" i="33"/>
  <c r="I111" i="33"/>
  <c r="J111" i="33"/>
  <c r="K111" i="33"/>
  <c r="L111" i="33"/>
  <c r="M111" i="33"/>
  <c r="N111" i="33"/>
  <c r="O111" i="33"/>
  <c r="P111" i="33"/>
  <c r="Q111" i="33"/>
  <c r="R111" i="33"/>
  <c r="S111" i="33"/>
  <c r="T111" i="33"/>
  <c r="U111" i="33"/>
  <c r="V111" i="33"/>
  <c r="W111" i="33"/>
  <c r="X111" i="33"/>
  <c r="Y111" i="33"/>
  <c r="Z111" i="33"/>
  <c r="AA111" i="33"/>
  <c r="AB111" i="33"/>
  <c r="AC111" i="33"/>
  <c r="AD111" i="33"/>
  <c r="AE111" i="33"/>
  <c r="AF111" i="33"/>
  <c r="AG111" i="33"/>
  <c r="AH111" i="33"/>
  <c r="AI111" i="33"/>
  <c r="AJ111" i="33"/>
  <c r="AK111" i="33"/>
  <c r="AL111" i="33"/>
  <c r="AM111" i="33"/>
  <c r="AN111" i="33"/>
  <c r="AO111" i="33"/>
  <c r="AP111" i="33"/>
  <c r="AQ111" i="33"/>
  <c r="AR111" i="33"/>
  <c r="AS111" i="33"/>
  <c r="AT111" i="33"/>
  <c r="AU111" i="33"/>
  <c r="AV111" i="33"/>
  <c r="D112" i="33"/>
  <c r="E112" i="33"/>
  <c r="F112" i="33"/>
  <c r="G112" i="33"/>
  <c r="H112" i="33"/>
  <c r="I112" i="33"/>
  <c r="J112" i="33"/>
  <c r="K112" i="33"/>
  <c r="L112" i="33"/>
  <c r="M112" i="33"/>
  <c r="N112" i="33"/>
  <c r="O112" i="33"/>
  <c r="P112" i="33"/>
  <c r="Q112" i="33"/>
  <c r="R112" i="33"/>
  <c r="S112" i="33"/>
  <c r="T112" i="33"/>
  <c r="U112" i="33"/>
  <c r="V112" i="33"/>
  <c r="W112" i="33"/>
  <c r="X112" i="33"/>
  <c r="Y112" i="33"/>
  <c r="Z112" i="33"/>
  <c r="AA112" i="33"/>
  <c r="AB112" i="33"/>
  <c r="AC112" i="33"/>
  <c r="AD112" i="33"/>
  <c r="AE112" i="33"/>
  <c r="AF112" i="33"/>
  <c r="AG112" i="33"/>
  <c r="AH112" i="33"/>
  <c r="AI112" i="33"/>
  <c r="AJ112" i="33"/>
  <c r="AK112" i="33"/>
  <c r="AL112" i="33"/>
  <c r="AM112" i="33"/>
  <c r="AN112" i="33"/>
  <c r="AO112" i="33"/>
  <c r="AP112" i="33"/>
  <c r="AQ112" i="33"/>
  <c r="AR112" i="33"/>
  <c r="AS112" i="33"/>
  <c r="AT112" i="33"/>
  <c r="AU112" i="33"/>
  <c r="AV112" i="33"/>
  <c r="D113" i="33"/>
  <c r="E113" i="33"/>
  <c r="F113" i="33"/>
  <c r="G113" i="33"/>
  <c r="H113" i="33"/>
  <c r="I113" i="33"/>
  <c r="J113" i="33"/>
  <c r="K113" i="33"/>
  <c r="L113" i="33"/>
  <c r="M113" i="33"/>
  <c r="N113" i="33"/>
  <c r="O113" i="33"/>
  <c r="P113" i="33"/>
  <c r="Q113" i="33"/>
  <c r="R113" i="33"/>
  <c r="S113" i="33"/>
  <c r="T113" i="33"/>
  <c r="U113" i="33"/>
  <c r="V113" i="33"/>
  <c r="W113" i="33"/>
  <c r="X113" i="33"/>
  <c r="Y113" i="33"/>
  <c r="Z113" i="33"/>
  <c r="AA113" i="33"/>
  <c r="AB113" i="33"/>
  <c r="AC113" i="33"/>
  <c r="AD113" i="33"/>
  <c r="AE113" i="33"/>
  <c r="AF113" i="33"/>
  <c r="AG113" i="33"/>
  <c r="AH113" i="33"/>
  <c r="AI113" i="33"/>
  <c r="AJ113" i="33"/>
  <c r="AK113" i="33"/>
  <c r="AL113" i="33"/>
  <c r="AM113" i="33"/>
  <c r="AN113" i="33"/>
  <c r="AO113" i="33"/>
  <c r="AP113" i="33"/>
  <c r="AQ113" i="33"/>
  <c r="AR113" i="33"/>
  <c r="AS113" i="33"/>
  <c r="AT113" i="33"/>
  <c r="AU113" i="33"/>
  <c r="AV113" i="33"/>
  <c r="D114" i="33"/>
  <c r="E114" i="33"/>
  <c r="F114" i="33"/>
  <c r="G114" i="33"/>
  <c r="H114" i="33"/>
  <c r="I114" i="33"/>
  <c r="J114" i="33"/>
  <c r="K114" i="33"/>
  <c r="L114" i="33"/>
  <c r="M114" i="33"/>
  <c r="N114" i="33"/>
  <c r="O114" i="33"/>
  <c r="P114" i="33"/>
  <c r="Q114" i="33"/>
  <c r="R114" i="33"/>
  <c r="S114" i="33"/>
  <c r="T114" i="33"/>
  <c r="U114" i="33"/>
  <c r="V114" i="33"/>
  <c r="W114" i="33"/>
  <c r="X114" i="33"/>
  <c r="Y114" i="33"/>
  <c r="Z114" i="33"/>
  <c r="AA114" i="33"/>
  <c r="AB114" i="33"/>
  <c r="AC114" i="33"/>
  <c r="AD114" i="33"/>
  <c r="AE114" i="33"/>
  <c r="AF114" i="33"/>
  <c r="AG114" i="33"/>
  <c r="AH114" i="33"/>
  <c r="AI114" i="33"/>
  <c r="AJ114" i="33"/>
  <c r="AK114" i="33"/>
  <c r="AL114" i="33"/>
  <c r="AM114" i="33"/>
  <c r="AN114" i="33"/>
  <c r="AO114" i="33"/>
  <c r="AP114" i="33"/>
  <c r="AQ114" i="33"/>
  <c r="AR114" i="33"/>
  <c r="AS114" i="33"/>
  <c r="AT114" i="33"/>
  <c r="AU114" i="33"/>
  <c r="AV114" i="33"/>
  <c r="D115" i="33"/>
  <c r="E115" i="33"/>
  <c r="F115" i="33"/>
  <c r="G115" i="33"/>
  <c r="H115" i="33"/>
  <c r="I115" i="33"/>
  <c r="J115" i="33"/>
  <c r="K115" i="33"/>
  <c r="L115" i="33"/>
  <c r="M115" i="33"/>
  <c r="N115" i="33"/>
  <c r="O115" i="33"/>
  <c r="P115" i="33"/>
  <c r="Q115" i="33"/>
  <c r="R115" i="33"/>
  <c r="S115" i="33"/>
  <c r="T115" i="33"/>
  <c r="U115" i="33"/>
  <c r="V115" i="33"/>
  <c r="W115" i="33"/>
  <c r="X115" i="33"/>
  <c r="Y115" i="33"/>
  <c r="Z115" i="33"/>
  <c r="AA115" i="33"/>
  <c r="AB115" i="33"/>
  <c r="AC115" i="33"/>
  <c r="AD115" i="33"/>
  <c r="AE115" i="33"/>
  <c r="AF115" i="33"/>
  <c r="AG115" i="33"/>
  <c r="AH115" i="33"/>
  <c r="AI115" i="33"/>
  <c r="AJ115" i="33"/>
  <c r="AK115" i="33"/>
  <c r="AL115" i="33"/>
  <c r="AM115" i="33"/>
  <c r="AN115" i="33"/>
  <c r="AO115" i="33"/>
  <c r="AP115" i="33"/>
  <c r="AQ115" i="33"/>
  <c r="AR115" i="33"/>
  <c r="AS115" i="33"/>
  <c r="AT115" i="33"/>
  <c r="AU115" i="33"/>
  <c r="AV115" i="33"/>
  <c r="D116" i="33"/>
  <c r="E116" i="33"/>
  <c r="F116" i="33"/>
  <c r="G116" i="33"/>
  <c r="H116" i="33"/>
  <c r="I116" i="33"/>
  <c r="J116" i="33"/>
  <c r="K116" i="33"/>
  <c r="L116" i="33"/>
  <c r="M116" i="33"/>
  <c r="N116" i="33"/>
  <c r="O116" i="33"/>
  <c r="P116" i="33"/>
  <c r="Q116" i="33"/>
  <c r="R116" i="33"/>
  <c r="S116" i="33"/>
  <c r="T116" i="33"/>
  <c r="U116" i="33"/>
  <c r="V116" i="33"/>
  <c r="W116" i="33"/>
  <c r="X116" i="33"/>
  <c r="Y116" i="33"/>
  <c r="Z116" i="33"/>
  <c r="AA116" i="33"/>
  <c r="AB116" i="33"/>
  <c r="AC116" i="33"/>
  <c r="AD116" i="33"/>
  <c r="AE116" i="33"/>
  <c r="AF116" i="33"/>
  <c r="AG116" i="33"/>
  <c r="AH116" i="33"/>
  <c r="AI116" i="33"/>
  <c r="AJ116" i="33"/>
  <c r="AK116" i="33"/>
  <c r="AL116" i="33"/>
  <c r="AM116" i="33"/>
  <c r="AN116" i="33"/>
  <c r="AO116" i="33"/>
  <c r="AP116" i="33"/>
  <c r="AQ116" i="33"/>
  <c r="AR116" i="33"/>
  <c r="AS116" i="33"/>
  <c r="AT116" i="33"/>
  <c r="AU116" i="33"/>
  <c r="AV116" i="33"/>
  <c r="D117" i="33"/>
  <c r="E117" i="33"/>
  <c r="F117" i="33"/>
  <c r="G117" i="33"/>
  <c r="H117" i="33"/>
  <c r="I117" i="33"/>
  <c r="J117" i="33"/>
  <c r="K117" i="33"/>
  <c r="L117" i="33"/>
  <c r="M117" i="33"/>
  <c r="N117" i="33"/>
  <c r="O117" i="33"/>
  <c r="P117" i="33"/>
  <c r="Q117" i="33"/>
  <c r="R117" i="33"/>
  <c r="S117" i="33"/>
  <c r="T117" i="33"/>
  <c r="U117" i="33"/>
  <c r="V117" i="33"/>
  <c r="W117" i="33"/>
  <c r="X117" i="33"/>
  <c r="Y117" i="33"/>
  <c r="Z117" i="33"/>
  <c r="AA117" i="33"/>
  <c r="AB117" i="33"/>
  <c r="AC117" i="33"/>
  <c r="AD117" i="33"/>
  <c r="AE117" i="33"/>
  <c r="AF117" i="33"/>
  <c r="AG117" i="33"/>
  <c r="AH117" i="33"/>
  <c r="AI117" i="33"/>
  <c r="AJ117" i="33"/>
  <c r="AK117" i="33"/>
  <c r="AL117" i="33"/>
  <c r="AM117" i="33"/>
  <c r="AN117" i="33"/>
  <c r="AO117" i="33"/>
  <c r="AP117" i="33"/>
  <c r="AQ117" i="33"/>
  <c r="AR117" i="33"/>
  <c r="AS117" i="33"/>
  <c r="AT117" i="33"/>
  <c r="AU117" i="33"/>
  <c r="AV117" i="33"/>
  <c r="D118" i="33"/>
  <c r="E118" i="33"/>
  <c r="F118" i="33"/>
  <c r="G118" i="33"/>
  <c r="H118" i="33"/>
  <c r="I118" i="33"/>
  <c r="J118" i="33"/>
  <c r="K118" i="33"/>
  <c r="L118" i="33"/>
  <c r="M118" i="33"/>
  <c r="N118" i="33"/>
  <c r="O118" i="33"/>
  <c r="P118" i="33"/>
  <c r="Q118" i="33"/>
  <c r="R118" i="33"/>
  <c r="S118" i="33"/>
  <c r="T118" i="33"/>
  <c r="U118" i="33"/>
  <c r="V118" i="33"/>
  <c r="W118" i="33"/>
  <c r="X118" i="33"/>
  <c r="Y118" i="33"/>
  <c r="Z118" i="33"/>
  <c r="AA118" i="33"/>
  <c r="AB118" i="33"/>
  <c r="AC118" i="33"/>
  <c r="AD118" i="33"/>
  <c r="AE118" i="33"/>
  <c r="AF118" i="33"/>
  <c r="AG118" i="33"/>
  <c r="AH118" i="33"/>
  <c r="AI118" i="33"/>
  <c r="AJ118" i="33"/>
  <c r="AK118" i="33"/>
  <c r="AL118" i="33"/>
  <c r="AM118" i="33"/>
  <c r="AN118" i="33"/>
  <c r="AO118" i="33"/>
  <c r="AP118" i="33"/>
  <c r="AQ118" i="33"/>
  <c r="AR118" i="33"/>
  <c r="AS118" i="33"/>
  <c r="AT118" i="33"/>
  <c r="AU118" i="33"/>
  <c r="AV118" i="33"/>
  <c r="D119" i="33"/>
  <c r="E119" i="33"/>
  <c r="F119" i="33"/>
  <c r="G119" i="33"/>
  <c r="H119" i="33"/>
  <c r="I119" i="33"/>
  <c r="J119" i="33"/>
  <c r="K119" i="33"/>
  <c r="L119" i="33"/>
  <c r="M119" i="33"/>
  <c r="N119" i="33"/>
  <c r="O119" i="33"/>
  <c r="P119" i="33"/>
  <c r="Q119" i="33"/>
  <c r="R119" i="33"/>
  <c r="S119" i="33"/>
  <c r="T119" i="33"/>
  <c r="U119" i="33"/>
  <c r="V119" i="33"/>
  <c r="W119" i="33"/>
  <c r="X119" i="33"/>
  <c r="Y119" i="33"/>
  <c r="Z119" i="33"/>
  <c r="AA119" i="33"/>
  <c r="AB119" i="33"/>
  <c r="AC119" i="33"/>
  <c r="AD119" i="33"/>
  <c r="AE119" i="33"/>
  <c r="AF119" i="33"/>
  <c r="AG119" i="33"/>
  <c r="AH119" i="33"/>
  <c r="AI119" i="33"/>
  <c r="AJ119" i="33"/>
  <c r="AK119" i="33"/>
  <c r="AL119" i="33"/>
  <c r="AM119" i="33"/>
  <c r="AN119" i="33"/>
  <c r="AO119" i="33"/>
  <c r="AP119" i="33"/>
  <c r="AQ119" i="33"/>
  <c r="AR119" i="33"/>
  <c r="AS119" i="33"/>
  <c r="AT119" i="33"/>
  <c r="AU119" i="33"/>
  <c r="AV119" i="33"/>
  <c r="D120" i="33"/>
  <c r="E120" i="33"/>
  <c r="F120" i="33"/>
  <c r="G120" i="33"/>
  <c r="H120" i="33"/>
  <c r="I120" i="33"/>
  <c r="J120" i="33"/>
  <c r="K120" i="33"/>
  <c r="L120" i="33"/>
  <c r="M120" i="33"/>
  <c r="N120" i="33"/>
  <c r="O120" i="33"/>
  <c r="P120" i="33"/>
  <c r="Q120" i="33"/>
  <c r="R120" i="33"/>
  <c r="S120" i="33"/>
  <c r="T120" i="33"/>
  <c r="U120" i="33"/>
  <c r="V120" i="33"/>
  <c r="W120" i="33"/>
  <c r="X120" i="33"/>
  <c r="Y120" i="33"/>
  <c r="Z120" i="33"/>
  <c r="AA120" i="33"/>
  <c r="AB120" i="33"/>
  <c r="AC120" i="33"/>
  <c r="AD120" i="33"/>
  <c r="AE120" i="33"/>
  <c r="AF120" i="33"/>
  <c r="AG120" i="33"/>
  <c r="AH120" i="33"/>
  <c r="AI120" i="33"/>
  <c r="AJ120" i="33"/>
  <c r="AK120" i="33"/>
  <c r="AL120" i="33"/>
  <c r="AM120" i="33"/>
  <c r="AN120" i="33"/>
  <c r="AO120" i="33"/>
  <c r="AP120" i="33"/>
  <c r="AQ120" i="33"/>
  <c r="AR120" i="33"/>
  <c r="AS120" i="33"/>
  <c r="AT120" i="33"/>
  <c r="AU120" i="33"/>
  <c r="AV120" i="33"/>
  <c r="D121" i="33"/>
  <c r="E121" i="33"/>
  <c r="F121" i="33"/>
  <c r="G121" i="33"/>
  <c r="H121" i="33"/>
  <c r="I121" i="33"/>
  <c r="J121" i="33"/>
  <c r="K121" i="33"/>
  <c r="L121" i="33"/>
  <c r="M121" i="33"/>
  <c r="N121" i="33"/>
  <c r="O121" i="33"/>
  <c r="P121" i="33"/>
  <c r="Q121" i="33"/>
  <c r="R121" i="33"/>
  <c r="S121" i="33"/>
  <c r="T121" i="33"/>
  <c r="U121" i="33"/>
  <c r="V121" i="33"/>
  <c r="W121" i="33"/>
  <c r="X121" i="33"/>
  <c r="Y121" i="33"/>
  <c r="Z121" i="33"/>
  <c r="AA121" i="33"/>
  <c r="AB121" i="33"/>
  <c r="AC121" i="33"/>
  <c r="AD121" i="33"/>
  <c r="AE121" i="33"/>
  <c r="AF121" i="33"/>
  <c r="AG121" i="33"/>
  <c r="AH121" i="33"/>
  <c r="AI121" i="33"/>
  <c r="AJ121" i="33"/>
  <c r="AK121" i="33"/>
  <c r="AL121" i="33"/>
  <c r="AM121" i="33"/>
  <c r="AN121" i="33"/>
  <c r="AO121" i="33"/>
  <c r="AP121" i="33"/>
  <c r="AQ121" i="33"/>
  <c r="AR121" i="33"/>
  <c r="AS121" i="33"/>
  <c r="AT121" i="33"/>
  <c r="AU121" i="33"/>
  <c r="AV121" i="33"/>
  <c r="D122" i="33"/>
  <c r="E122" i="33"/>
  <c r="F122" i="33"/>
  <c r="G122" i="33"/>
  <c r="H122" i="33"/>
  <c r="I122" i="33"/>
  <c r="J122" i="33"/>
  <c r="K122" i="33"/>
  <c r="L122" i="33"/>
  <c r="M122" i="33"/>
  <c r="N122" i="33"/>
  <c r="O122" i="33"/>
  <c r="P122" i="33"/>
  <c r="Q122" i="33"/>
  <c r="R122" i="33"/>
  <c r="S122" i="33"/>
  <c r="T122" i="33"/>
  <c r="U122" i="33"/>
  <c r="V122" i="33"/>
  <c r="W122" i="33"/>
  <c r="X122" i="33"/>
  <c r="Y122" i="33"/>
  <c r="Z122" i="33"/>
  <c r="AA122" i="33"/>
  <c r="AB122" i="33"/>
  <c r="AC122" i="33"/>
  <c r="AD122" i="33"/>
  <c r="AE122" i="33"/>
  <c r="AF122" i="33"/>
  <c r="AG122" i="33"/>
  <c r="AH122" i="33"/>
  <c r="AI122" i="33"/>
  <c r="AJ122" i="33"/>
  <c r="AK122" i="33"/>
  <c r="AL122" i="33"/>
  <c r="AM122" i="33"/>
  <c r="AN122" i="33"/>
  <c r="AO122" i="33"/>
  <c r="AP122" i="33"/>
  <c r="AQ122" i="33"/>
  <c r="AR122" i="33"/>
  <c r="AS122" i="33"/>
  <c r="AT122" i="33"/>
  <c r="AU122" i="33"/>
  <c r="AV122" i="33"/>
  <c r="D123" i="33"/>
  <c r="E123" i="33"/>
  <c r="F123" i="33"/>
  <c r="G123" i="33"/>
  <c r="H123" i="33"/>
  <c r="I123" i="33"/>
  <c r="J123" i="33"/>
  <c r="K123" i="33"/>
  <c r="L123" i="33"/>
  <c r="M123" i="33"/>
  <c r="N123" i="33"/>
  <c r="O123" i="33"/>
  <c r="P123" i="33"/>
  <c r="Q123" i="33"/>
  <c r="R123" i="33"/>
  <c r="S123" i="33"/>
  <c r="T123" i="33"/>
  <c r="U123" i="33"/>
  <c r="V123" i="33"/>
  <c r="W123" i="33"/>
  <c r="X123" i="33"/>
  <c r="Y123" i="33"/>
  <c r="Z123" i="33"/>
  <c r="AA123" i="33"/>
  <c r="AB123" i="33"/>
  <c r="AC123" i="33"/>
  <c r="AD123" i="33"/>
  <c r="AE123" i="33"/>
  <c r="AF123" i="33"/>
  <c r="AG123" i="33"/>
  <c r="AH123" i="33"/>
  <c r="AI123" i="33"/>
  <c r="AJ123" i="33"/>
  <c r="AK123" i="33"/>
  <c r="AL123" i="33"/>
  <c r="AM123" i="33"/>
  <c r="AN123" i="33"/>
  <c r="AO123" i="33"/>
  <c r="AP123" i="33"/>
  <c r="AQ123" i="33"/>
  <c r="AR123" i="33"/>
  <c r="AS123" i="33"/>
  <c r="AT123" i="33"/>
  <c r="AU123" i="33"/>
  <c r="AV123" i="33"/>
  <c r="D124" i="33"/>
  <c r="E124" i="33"/>
  <c r="F124" i="33"/>
  <c r="G124" i="33"/>
  <c r="H124" i="33"/>
  <c r="I124" i="33"/>
  <c r="J124" i="33"/>
  <c r="K124" i="33"/>
  <c r="L124" i="33"/>
  <c r="M124" i="33"/>
  <c r="N124" i="33"/>
  <c r="O124" i="33"/>
  <c r="P124" i="33"/>
  <c r="Q124" i="33"/>
  <c r="R124" i="33"/>
  <c r="S124" i="33"/>
  <c r="T124" i="33"/>
  <c r="U124" i="33"/>
  <c r="V124" i="33"/>
  <c r="W124" i="33"/>
  <c r="X124" i="33"/>
  <c r="Y124" i="33"/>
  <c r="Z124" i="33"/>
  <c r="AA124" i="33"/>
  <c r="AB124" i="33"/>
  <c r="AC124" i="33"/>
  <c r="AD124" i="33"/>
  <c r="AE124" i="33"/>
  <c r="AF124" i="33"/>
  <c r="AG124" i="33"/>
  <c r="AH124" i="33"/>
  <c r="AI124" i="33"/>
  <c r="AJ124" i="33"/>
  <c r="AK124" i="33"/>
  <c r="AL124" i="33"/>
  <c r="AM124" i="33"/>
  <c r="AN124" i="33"/>
  <c r="AO124" i="33"/>
  <c r="AP124" i="33"/>
  <c r="AQ124" i="33"/>
  <c r="AR124" i="33"/>
  <c r="AS124" i="33"/>
  <c r="AT124" i="33"/>
  <c r="AU124" i="33"/>
  <c r="AV124" i="33"/>
  <c r="D125" i="33"/>
  <c r="E125" i="33"/>
  <c r="F125" i="33"/>
  <c r="G125" i="33"/>
  <c r="H125" i="33"/>
  <c r="I125" i="33"/>
  <c r="J125" i="33"/>
  <c r="K125" i="33"/>
  <c r="L125" i="33"/>
  <c r="M125" i="33"/>
  <c r="N125" i="33"/>
  <c r="O125" i="33"/>
  <c r="P125" i="33"/>
  <c r="Q125" i="33"/>
  <c r="R125" i="33"/>
  <c r="S125" i="33"/>
  <c r="T125" i="33"/>
  <c r="U125" i="33"/>
  <c r="V125" i="33"/>
  <c r="W125" i="33"/>
  <c r="X125" i="33"/>
  <c r="Y125" i="33"/>
  <c r="Z125" i="33"/>
  <c r="AA125" i="33"/>
  <c r="AB125" i="33"/>
  <c r="AC125" i="33"/>
  <c r="AD125" i="33"/>
  <c r="AE125" i="33"/>
  <c r="AF125" i="33"/>
  <c r="AG125" i="33"/>
  <c r="AH125" i="33"/>
  <c r="AI125" i="33"/>
  <c r="AJ125" i="33"/>
  <c r="AK125" i="33"/>
  <c r="AL125" i="33"/>
  <c r="AM125" i="33"/>
  <c r="AN125" i="33"/>
  <c r="AO125" i="33"/>
  <c r="AP125" i="33"/>
  <c r="AQ125" i="33"/>
  <c r="AR125" i="33"/>
  <c r="AS125" i="33"/>
  <c r="AT125" i="33"/>
  <c r="AU125" i="33"/>
  <c r="AV125" i="33"/>
  <c r="D126" i="33"/>
  <c r="E126" i="33"/>
  <c r="F126" i="33"/>
  <c r="G126" i="33"/>
  <c r="H126" i="33"/>
  <c r="I126" i="33"/>
  <c r="J126" i="33"/>
  <c r="K126" i="33"/>
  <c r="L126" i="33"/>
  <c r="M126" i="33"/>
  <c r="N126" i="33"/>
  <c r="O126" i="33"/>
  <c r="P126" i="33"/>
  <c r="Q126" i="33"/>
  <c r="R126" i="33"/>
  <c r="S126" i="33"/>
  <c r="T126" i="33"/>
  <c r="U126" i="33"/>
  <c r="V126" i="33"/>
  <c r="W126" i="33"/>
  <c r="X126" i="33"/>
  <c r="Y126" i="33"/>
  <c r="Z126" i="33"/>
  <c r="AA126" i="33"/>
  <c r="AB126" i="33"/>
  <c r="AC126" i="33"/>
  <c r="AD126" i="33"/>
  <c r="AE126" i="33"/>
  <c r="AF126" i="33"/>
  <c r="AG126" i="33"/>
  <c r="AH126" i="33"/>
  <c r="AI126" i="33"/>
  <c r="AJ126" i="33"/>
  <c r="AK126" i="33"/>
  <c r="AL126" i="33"/>
  <c r="AM126" i="33"/>
  <c r="AN126" i="33"/>
  <c r="AO126" i="33"/>
  <c r="AP126" i="33"/>
  <c r="AQ126" i="33"/>
  <c r="AR126" i="33"/>
  <c r="AS126" i="33"/>
  <c r="AT126" i="33"/>
  <c r="AU126" i="33"/>
  <c r="AV126" i="33"/>
  <c r="D127" i="33"/>
  <c r="E127" i="33"/>
  <c r="F127" i="33"/>
  <c r="G127" i="33"/>
  <c r="H127" i="33"/>
  <c r="I127" i="33"/>
  <c r="J127" i="33"/>
  <c r="K127" i="33"/>
  <c r="L127" i="33"/>
  <c r="M127" i="33"/>
  <c r="N127" i="33"/>
  <c r="O127" i="33"/>
  <c r="P127" i="33"/>
  <c r="Q127" i="33"/>
  <c r="R127" i="33"/>
  <c r="S127" i="33"/>
  <c r="T127" i="33"/>
  <c r="U127" i="33"/>
  <c r="V127" i="33"/>
  <c r="W127" i="33"/>
  <c r="X127" i="33"/>
  <c r="Y127" i="33"/>
  <c r="Z127" i="33"/>
  <c r="AA127" i="33"/>
  <c r="AB127" i="33"/>
  <c r="AC127" i="33"/>
  <c r="AD127" i="33"/>
  <c r="AE127" i="33"/>
  <c r="AF127" i="33"/>
  <c r="AG127" i="33"/>
  <c r="AH127" i="33"/>
  <c r="AI127" i="33"/>
  <c r="AJ127" i="33"/>
  <c r="AK127" i="33"/>
  <c r="AL127" i="33"/>
  <c r="AM127" i="33"/>
  <c r="AN127" i="33"/>
  <c r="AO127" i="33"/>
  <c r="AP127" i="33"/>
  <c r="AQ127" i="33"/>
  <c r="AR127" i="33"/>
  <c r="AS127" i="33"/>
  <c r="AT127" i="33"/>
  <c r="AU127" i="33"/>
  <c r="AV127" i="33"/>
  <c r="D128" i="33"/>
  <c r="E128" i="33"/>
  <c r="F128" i="33"/>
  <c r="G128" i="33"/>
  <c r="H128" i="33"/>
  <c r="I128" i="33"/>
  <c r="J128" i="33"/>
  <c r="K128" i="33"/>
  <c r="L128" i="33"/>
  <c r="M128" i="33"/>
  <c r="N128" i="33"/>
  <c r="O128" i="33"/>
  <c r="P128" i="33"/>
  <c r="Q128" i="33"/>
  <c r="R128" i="33"/>
  <c r="S128" i="33"/>
  <c r="T128" i="33"/>
  <c r="U128" i="33"/>
  <c r="V128" i="33"/>
  <c r="W128" i="33"/>
  <c r="X128" i="33"/>
  <c r="Y128" i="33"/>
  <c r="Z128" i="33"/>
  <c r="AA128" i="33"/>
  <c r="AB128" i="33"/>
  <c r="AC128" i="33"/>
  <c r="AD128" i="33"/>
  <c r="AE128" i="33"/>
  <c r="AF128" i="33"/>
  <c r="AG128" i="33"/>
  <c r="AH128" i="33"/>
  <c r="AI128" i="33"/>
  <c r="AJ128" i="33"/>
  <c r="AK128" i="33"/>
  <c r="AL128" i="33"/>
  <c r="AM128" i="33"/>
  <c r="AN128" i="33"/>
  <c r="AO128" i="33"/>
  <c r="AP128" i="33"/>
  <c r="AQ128" i="33"/>
  <c r="AR128" i="33"/>
  <c r="AS128" i="33"/>
  <c r="AT128" i="33"/>
  <c r="AU128" i="33"/>
  <c r="AV128" i="33"/>
  <c r="D129" i="33"/>
  <c r="E129" i="33"/>
  <c r="F129" i="33"/>
  <c r="G129" i="33"/>
  <c r="H129" i="33"/>
  <c r="I129" i="33"/>
  <c r="J129" i="33"/>
  <c r="K129" i="33"/>
  <c r="L129" i="33"/>
  <c r="M129" i="33"/>
  <c r="N129" i="33"/>
  <c r="O129" i="33"/>
  <c r="P129" i="33"/>
  <c r="Q129" i="33"/>
  <c r="R129" i="33"/>
  <c r="S129" i="33"/>
  <c r="T129" i="33"/>
  <c r="U129" i="33"/>
  <c r="V129" i="33"/>
  <c r="W129" i="33"/>
  <c r="X129" i="33"/>
  <c r="Y129" i="33"/>
  <c r="Z129" i="33"/>
  <c r="AA129" i="33"/>
  <c r="AB129" i="33"/>
  <c r="AC129" i="33"/>
  <c r="AD129" i="33"/>
  <c r="AE129" i="33"/>
  <c r="AF129" i="33"/>
  <c r="AG129" i="33"/>
  <c r="AH129" i="33"/>
  <c r="AI129" i="33"/>
  <c r="AJ129" i="33"/>
  <c r="AK129" i="33"/>
  <c r="AL129" i="33"/>
  <c r="AM129" i="33"/>
  <c r="AN129" i="33"/>
  <c r="AO129" i="33"/>
  <c r="AP129" i="33"/>
  <c r="AQ129" i="33"/>
  <c r="AR129" i="33"/>
  <c r="AS129" i="33"/>
  <c r="AT129" i="33"/>
  <c r="AU129" i="33"/>
  <c r="AV129" i="33"/>
  <c r="D130" i="33"/>
  <c r="E130" i="33"/>
  <c r="F130" i="33"/>
  <c r="G130" i="33"/>
  <c r="H130" i="33"/>
  <c r="I130" i="33"/>
  <c r="J130" i="33"/>
  <c r="K130" i="33"/>
  <c r="L130" i="33"/>
  <c r="M130" i="33"/>
  <c r="N130" i="33"/>
  <c r="O130" i="33"/>
  <c r="P130" i="33"/>
  <c r="Q130" i="33"/>
  <c r="R130" i="33"/>
  <c r="S130" i="33"/>
  <c r="T130" i="33"/>
  <c r="U130" i="33"/>
  <c r="V130" i="33"/>
  <c r="W130" i="33"/>
  <c r="X130" i="33"/>
  <c r="Y130" i="33"/>
  <c r="Z130" i="33"/>
  <c r="AA130" i="33"/>
  <c r="AB130" i="33"/>
  <c r="AC130" i="33"/>
  <c r="AD130" i="33"/>
  <c r="AE130" i="33"/>
  <c r="AF130" i="33"/>
  <c r="AG130" i="33"/>
  <c r="AH130" i="33"/>
  <c r="AI130" i="33"/>
  <c r="AJ130" i="33"/>
  <c r="AK130" i="33"/>
  <c r="AL130" i="33"/>
  <c r="AM130" i="33"/>
  <c r="AN130" i="33"/>
  <c r="AO130" i="33"/>
  <c r="AP130" i="33"/>
  <c r="AQ130" i="33"/>
  <c r="AR130" i="33"/>
  <c r="AS130" i="33"/>
  <c r="AT130" i="33"/>
  <c r="AU130" i="33"/>
  <c r="AV130" i="33"/>
  <c r="D131" i="33"/>
  <c r="E131" i="33"/>
  <c r="F131" i="33"/>
  <c r="G131" i="33"/>
  <c r="H131" i="33"/>
  <c r="I131" i="33"/>
  <c r="J131" i="33"/>
  <c r="K131" i="33"/>
  <c r="L131" i="33"/>
  <c r="M131" i="33"/>
  <c r="N131" i="33"/>
  <c r="O131" i="33"/>
  <c r="P131" i="33"/>
  <c r="Q131" i="33"/>
  <c r="R131" i="33"/>
  <c r="S131" i="33"/>
  <c r="T131" i="33"/>
  <c r="U131" i="33"/>
  <c r="V131" i="33"/>
  <c r="W131" i="33"/>
  <c r="X131" i="33"/>
  <c r="Y131" i="33"/>
  <c r="Z131" i="33"/>
  <c r="AA131" i="33"/>
  <c r="AB131" i="33"/>
  <c r="AC131" i="33"/>
  <c r="AD131" i="33"/>
  <c r="AE131" i="33"/>
  <c r="AF131" i="33"/>
  <c r="AG131" i="33"/>
  <c r="AH131" i="33"/>
  <c r="AI131" i="33"/>
  <c r="AJ131" i="33"/>
  <c r="AK131" i="33"/>
  <c r="AL131" i="33"/>
  <c r="AM131" i="33"/>
  <c r="AN131" i="33"/>
  <c r="AO131" i="33"/>
  <c r="AP131" i="33"/>
  <c r="AQ131" i="33"/>
  <c r="AR131" i="33"/>
  <c r="AS131" i="33"/>
  <c r="AT131" i="33"/>
  <c r="AU131" i="33"/>
  <c r="AV131" i="33"/>
  <c r="D132" i="33"/>
  <c r="E132" i="33"/>
  <c r="F132" i="33"/>
  <c r="G132" i="33"/>
  <c r="H132" i="33"/>
  <c r="I132" i="33"/>
  <c r="J132" i="33"/>
  <c r="K132" i="33"/>
  <c r="L132" i="33"/>
  <c r="M132" i="33"/>
  <c r="N132" i="33"/>
  <c r="O132" i="33"/>
  <c r="P132" i="33"/>
  <c r="Q132" i="33"/>
  <c r="R132" i="33"/>
  <c r="S132" i="33"/>
  <c r="T132" i="33"/>
  <c r="U132" i="33"/>
  <c r="V132" i="33"/>
  <c r="W132" i="33"/>
  <c r="X132" i="33"/>
  <c r="Y132" i="33"/>
  <c r="Z132" i="33"/>
  <c r="AA132" i="33"/>
  <c r="AB132" i="33"/>
  <c r="AC132" i="33"/>
  <c r="AD132" i="33"/>
  <c r="AE132" i="33"/>
  <c r="AF132" i="33"/>
  <c r="AG132" i="33"/>
  <c r="AH132" i="33"/>
  <c r="AI132" i="33"/>
  <c r="AJ132" i="33"/>
  <c r="AK132" i="33"/>
  <c r="AL132" i="33"/>
  <c r="AM132" i="33"/>
  <c r="AN132" i="33"/>
  <c r="AO132" i="33"/>
  <c r="AP132" i="33"/>
  <c r="AQ132" i="33"/>
  <c r="AR132" i="33"/>
  <c r="AS132" i="33"/>
  <c r="AT132" i="33"/>
  <c r="AU132" i="33"/>
  <c r="AV132" i="33"/>
  <c r="D133" i="33"/>
  <c r="E133" i="33"/>
  <c r="F133" i="33"/>
  <c r="G133" i="33"/>
  <c r="H133" i="33"/>
  <c r="I133" i="33"/>
  <c r="J133" i="33"/>
  <c r="K133" i="33"/>
  <c r="L133" i="33"/>
  <c r="M133" i="33"/>
  <c r="N133" i="33"/>
  <c r="O133" i="33"/>
  <c r="P133" i="33"/>
  <c r="Q133" i="33"/>
  <c r="R133" i="33"/>
  <c r="S133" i="33"/>
  <c r="T133" i="33"/>
  <c r="U133" i="33"/>
  <c r="V133" i="33"/>
  <c r="W133" i="33"/>
  <c r="X133" i="33"/>
  <c r="Y133" i="33"/>
  <c r="Z133" i="33"/>
  <c r="AA133" i="33"/>
  <c r="AB133" i="33"/>
  <c r="AC133" i="33"/>
  <c r="AD133" i="33"/>
  <c r="AE133" i="33"/>
  <c r="AF133" i="33"/>
  <c r="AG133" i="33"/>
  <c r="AH133" i="33"/>
  <c r="AI133" i="33"/>
  <c r="AJ133" i="33"/>
  <c r="AK133" i="33"/>
  <c r="AL133" i="33"/>
  <c r="AM133" i="33"/>
  <c r="AN133" i="33"/>
  <c r="AO133" i="33"/>
  <c r="AP133" i="33"/>
  <c r="AQ133" i="33"/>
  <c r="AR133" i="33"/>
  <c r="AS133" i="33"/>
  <c r="AT133" i="33"/>
  <c r="AU133" i="33"/>
  <c r="AV133" i="33"/>
  <c r="D134" i="33"/>
  <c r="E134" i="33"/>
  <c r="F134" i="33"/>
  <c r="G134" i="33"/>
  <c r="H134" i="33"/>
  <c r="I134" i="33"/>
  <c r="J134" i="33"/>
  <c r="K134" i="33"/>
  <c r="L134" i="33"/>
  <c r="M134" i="33"/>
  <c r="N134" i="33"/>
  <c r="O134" i="33"/>
  <c r="P134" i="33"/>
  <c r="Q134" i="33"/>
  <c r="R134" i="33"/>
  <c r="S134" i="33"/>
  <c r="T134" i="33"/>
  <c r="U134" i="33"/>
  <c r="V134" i="33"/>
  <c r="W134" i="33"/>
  <c r="X134" i="33"/>
  <c r="Y134" i="33"/>
  <c r="Z134" i="33"/>
  <c r="AA134" i="33"/>
  <c r="AB134" i="33"/>
  <c r="AC134" i="33"/>
  <c r="AD134" i="33"/>
  <c r="AE134" i="33"/>
  <c r="AF134" i="33"/>
  <c r="AG134" i="33"/>
  <c r="AH134" i="33"/>
  <c r="AI134" i="33"/>
  <c r="AJ134" i="33"/>
  <c r="AK134" i="33"/>
  <c r="AL134" i="33"/>
  <c r="AM134" i="33"/>
  <c r="AN134" i="33"/>
  <c r="AO134" i="33"/>
  <c r="AP134" i="33"/>
  <c r="AQ134" i="33"/>
  <c r="AR134" i="33"/>
  <c r="AS134" i="33"/>
  <c r="AT134" i="33"/>
  <c r="AU134" i="33"/>
  <c r="AV134" i="33"/>
  <c r="D135" i="33"/>
  <c r="E135" i="33"/>
  <c r="F135" i="33"/>
  <c r="G135" i="33"/>
  <c r="H135" i="33"/>
  <c r="I135" i="33"/>
  <c r="J135" i="33"/>
  <c r="K135" i="33"/>
  <c r="L135" i="33"/>
  <c r="M135" i="33"/>
  <c r="N135" i="33"/>
  <c r="O135" i="33"/>
  <c r="P135" i="33"/>
  <c r="Q135" i="33"/>
  <c r="R135" i="33"/>
  <c r="S135" i="33"/>
  <c r="T135" i="33"/>
  <c r="U135" i="33"/>
  <c r="V135" i="33"/>
  <c r="W135" i="33"/>
  <c r="X135" i="33"/>
  <c r="Y135" i="33"/>
  <c r="Z135" i="33"/>
  <c r="AA135" i="33"/>
  <c r="AB135" i="33"/>
  <c r="AC135" i="33"/>
  <c r="AD135" i="33"/>
  <c r="AE135" i="33"/>
  <c r="AF135" i="33"/>
  <c r="AG135" i="33"/>
  <c r="AH135" i="33"/>
  <c r="AI135" i="33"/>
  <c r="AJ135" i="33"/>
  <c r="AK135" i="33"/>
  <c r="AL135" i="33"/>
  <c r="AM135" i="33"/>
  <c r="AN135" i="33"/>
  <c r="AO135" i="33"/>
  <c r="AP135" i="33"/>
  <c r="AQ135" i="33"/>
  <c r="AR135" i="33"/>
  <c r="AS135" i="33"/>
  <c r="AT135" i="33"/>
  <c r="AU135" i="33"/>
  <c r="AV135" i="33"/>
  <c r="D136" i="33"/>
  <c r="E136" i="33"/>
  <c r="F136" i="33"/>
  <c r="G136" i="33"/>
  <c r="H136" i="33"/>
  <c r="I136" i="33"/>
  <c r="J136" i="33"/>
  <c r="K136" i="33"/>
  <c r="L136" i="33"/>
  <c r="M136" i="33"/>
  <c r="N136" i="33"/>
  <c r="O136" i="33"/>
  <c r="P136" i="33"/>
  <c r="Q136" i="33"/>
  <c r="R136" i="33"/>
  <c r="S136" i="33"/>
  <c r="T136" i="33"/>
  <c r="U136" i="33"/>
  <c r="V136" i="33"/>
  <c r="W136" i="33"/>
  <c r="X136" i="33"/>
  <c r="Y136" i="33"/>
  <c r="Z136" i="33"/>
  <c r="AA136" i="33"/>
  <c r="AB136" i="33"/>
  <c r="AC136" i="33"/>
  <c r="AD136" i="33"/>
  <c r="AE136" i="33"/>
  <c r="AF136" i="33"/>
  <c r="AG136" i="33"/>
  <c r="AH136" i="33"/>
  <c r="AI136" i="33"/>
  <c r="AJ136" i="33"/>
  <c r="AK136" i="33"/>
  <c r="AL136" i="33"/>
  <c r="AM136" i="33"/>
  <c r="AN136" i="33"/>
  <c r="AO136" i="33"/>
  <c r="AP136" i="33"/>
  <c r="AQ136" i="33"/>
  <c r="AR136" i="33"/>
  <c r="AS136" i="33"/>
  <c r="AT136" i="33"/>
  <c r="AU136" i="33"/>
  <c r="AV136" i="33"/>
  <c r="D137" i="33"/>
  <c r="E137" i="33"/>
  <c r="F137" i="33"/>
  <c r="G137" i="33"/>
  <c r="H137" i="33"/>
  <c r="I137" i="33"/>
  <c r="J137" i="33"/>
  <c r="K137" i="33"/>
  <c r="L137" i="33"/>
  <c r="M137" i="33"/>
  <c r="N137" i="33"/>
  <c r="O137" i="33"/>
  <c r="P137" i="33"/>
  <c r="Q137" i="33"/>
  <c r="R137" i="33"/>
  <c r="S137" i="33"/>
  <c r="T137" i="33"/>
  <c r="U137" i="33"/>
  <c r="V137" i="33"/>
  <c r="W137" i="33"/>
  <c r="X137" i="33"/>
  <c r="Y137" i="33"/>
  <c r="Z137" i="33"/>
  <c r="AA137" i="33"/>
  <c r="AB137" i="33"/>
  <c r="AC137" i="33"/>
  <c r="AD137" i="33"/>
  <c r="AE137" i="33"/>
  <c r="AF137" i="33"/>
  <c r="AG137" i="33"/>
  <c r="AH137" i="33"/>
  <c r="AI137" i="33"/>
  <c r="AJ137" i="33"/>
  <c r="AK137" i="33"/>
  <c r="AL137" i="33"/>
  <c r="AM137" i="33"/>
  <c r="AN137" i="33"/>
  <c r="AO137" i="33"/>
  <c r="AP137" i="33"/>
  <c r="AQ137" i="33"/>
  <c r="AR137" i="33"/>
  <c r="AS137" i="33"/>
  <c r="AT137" i="33"/>
  <c r="AU137" i="33"/>
  <c r="AV137" i="33"/>
  <c r="D138" i="33"/>
  <c r="E138" i="33"/>
  <c r="F138" i="33"/>
  <c r="G138" i="33"/>
  <c r="H138" i="33"/>
  <c r="I138" i="33"/>
  <c r="J138" i="33"/>
  <c r="K138" i="33"/>
  <c r="L138" i="33"/>
  <c r="M138" i="33"/>
  <c r="N138" i="33"/>
  <c r="O138" i="33"/>
  <c r="P138" i="33"/>
  <c r="Q138" i="33"/>
  <c r="R138" i="33"/>
  <c r="S138" i="33"/>
  <c r="T138" i="33"/>
  <c r="U138" i="33"/>
  <c r="V138" i="33"/>
  <c r="W138" i="33"/>
  <c r="X138" i="33"/>
  <c r="Y138" i="33"/>
  <c r="Z138" i="33"/>
  <c r="AA138" i="33"/>
  <c r="AB138" i="33"/>
  <c r="AC138" i="33"/>
  <c r="AD138" i="33"/>
  <c r="AE138" i="33"/>
  <c r="AF138" i="33"/>
  <c r="AG138" i="33"/>
  <c r="AH138" i="33"/>
  <c r="AI138" i="33"/>
  <c r="AJ138" i="33"/>
  <c r="AK138" i="33"/>
  <c r="AL138" i="33"/>
  <c r="AM138" i="33"/>
  <c r="AN138" i="33"/>
  <c r="AO138" i="33"/>
  <c r="AP138" i="33"/>
  <c r="AQ138" i="33"/>
  <c r="AR138" i="33"/>
  <c r="AS138" i="33"/>
  <c r="AT138" i="33"/>
  <c r="AU138" i="33"/>
  <c r="AV138" i="33"/>
  <c r="D139" i="33"/>
  <c r="E139" i="33"/>
  <c r="F139" i="33"/>
  <c r="G139" i="33"/>
  <c r="H139" i="33"/>
  <c r="I139" i="33"/>
  <c r="J139" i="33"/>
  <c r="K139" i="33"/>
  <c r="L139" i="33"/>
  <c r="M139" i="33"/>
  <c r="N139" i="33"/>
  <c r="O139" i="33"/>
  <c r="P139" i="33"/>
  <c r="Q139" i="33"/>
  <c r="R139" i="33"/>
  <c r="S139" i="33"/>
  <c r="T139" i="33"/>
  <c r="U139" i="33"/>
  <c r="V139" i="33"/>
  <c r="W139" i="33"/>
  <c r="X139" i="33"/>
  <c r="Y139" i="33"/>
  <c r="Z139" i="33"/>
  <c r="AA139" i="33"/>
  <c r="AB139" i="33"/>
  <c r="AC139" i="33"/>
  <c r="AD139" i="33"/>
  <c r="AE139" i="33"/>
  <c r="AF139" i="33"/>
  <c r="AG139" i="33"/>
  <c r="AH139" i="33"/>
  <c r="AI139" i="33"/>
  <c r="AJ139" i="33"/>
  <c r="AK139" i="33"/>
  <c r="AL139" i="33"/>
  <c r="AM139" i="33"/>
  <c r="AN139" i="33"/>
  <c r="AO139" i="33"/>
  <c r="AP139" i="33"/>
  <c r="AQ139" i="33"/>
  <c r="AR139" i="33"/>
  <c r="AS139" i="33"/>
  <c r="AT139" i="33"/>
  <c r="AU139" i="33"/>
  <c r="AV139" i="33"/>
  <c r="D140" i="33"/>
  <c r="E140" i="33"/>
  <c r="F140" i="33"/>
  <c r="G140" i="33"/>
  <c r="H140" i="33"/>
  <c r="I140" i="33"/>
  <c r="J140" i="33"/>
  <c r="K140" i="33"/>
  <c r="L140" i="33"/>
  <c r="M140" i="33"/>
  <c r="N140" i="33"/>
  <c r="O140" i="33"/>
  <c r="P140" i="33"/>
  <c r="Q140" i="33"/>
  <c r="R140" i="33"/>
  <c r="S140" i="33"/>
  <c r="T140" i="33"/>
  <c r="U140" i="33"/>
  <c r="V140" i="33"/>
  <c r="W140" i="33"/>
  <c r="X140" i="33"/>
  <c r="Y140" i="33"/>
  <c r="Z140" i="33"/>
  <c r="AA140" i="33"/>
  <c r="AB140" i="33"/>
  <c r="AC140" i="33"/>
  <c r="AD140" i="33"/>
  <c r="AE140" i="33"/>
  <c r="AF140" i="33"/>
  <c r="AG140" i="33"/>
  <c r="AH140" i="33"/>
  <c r="AI140" i="33"/>
  <c r="AJ140" i="33"/>
  <c r="AK140" i="33"/>
  <c r="AL140" i="33"/>
  <c r="AM140" i="33"/>
  <c r="AN140" i="33"/>
  <c r="AO140" i="33"/>
  <c r="AP140" i="33"/>
  <c r="AQ140" i="33"/>
  <c r="AR140" i="33"/>
  <c r="AS140" i="33"/>
  <c r="AT140" i="33"/>
  <c r="AU140" i="33"/>
  <c r="AV140" i="33"/>
  <c r="D141" i="33"/>
  <c r="E141" i="33"/>
  <c r="F141" i="33"/>
  <c r="G141" i="33"/>
  <c r="H141" i="33"/>
  <c r="I141" i="33"/>
  <c r="J141" i="33"/>
  <c r="K141" i="33"/>
  <c r="L141" i="33"/>
  <c r="M141" i="33"/>
  <c r="N141" i="33"/>
  <c r="O141" i="33"/>
  <c r="P141" i="33"/>
  <c r="Q141" i="33"/>
  <c r="R141" i="33"/>
  <c r="S141" i="33"/>
  <c r="T141" i="33"/>
  <c r="U141" i="33"/>
  <c r="V141" i="33"/>
  <c r="W141" i="33"/>
  <c r="X141" i="33"/>
  <c r="Y141" i="33"/>
  <c r="Z141" i="33"/>
  <c r="AA141" i="33"/>
  <c r="AB141" i="33"/>
  <c r="AC141" i="33"/>
  <c r="AD141" i="33"/>
  <c r="AE141" i="33"/>
  <c r="AF141" i="33"/>
  <c r="AG141" i="33"/>
  <c r="AH141" i="33"/>
  <c r="AI141" i="33"/>
  <c r="AJ141" i="33"/>
  <c r="AK141" i="33"/>
  <c r="AL141" i="33"/>
  <c r="AM141" i="33"/>
  <c r="AN141" i="33"/>
  <c r="AO141" i="33"/>
  <c r="AP141" i="33"/>
  <c r="AQ141" i="33"/>
  <c r="AR141" i="33"/>
  <c r="AS141" i="33"/>
  <c r="AT141" i="33"/>
  <c r="AU141" i="33"/>
  <c r="AV141" i="33"/>
  <c r="D142" i="33"/>
  <c r="E142" i="33"/>
  <c r="F142" i="33"/>
  <c r="G142" i="33"/>
  <c r="H142" i="33"/>
  <c r="I142" i="33"/>
  <c r="J142" i="33"/>
  <c r="K142" i="33"/>
  <c r="L142" i="33"/>
  <c r="M142" i="33"/>
  <c r="N142" i="33"/>
  <c r="O142" i="33"/>
  <c r="P142" i="33"/>
  <c r="Q142" i="33"/>
  <c r="R142" i="33"/>
  <c r="S142" i="33"/>
  <c r="T142" i="33"/>
  <c r="U142" i="33"/>
  <c r="V142" i="33"/>
  <c r="W142" i="33"/>
  <c r="X142" i="33"/>
  <c r="Y142" i="33"/>
  <c r="Z142" i="33"/>
  <c r="AA142" i="33"/>
  <c r="AB142" i="33"/>
  <c r="AC142" i="33"/>
  <c r="AD142" i="33"/>
  <c r="AE142" i="33"/>
  <c r="AF142" i="33"/>
  <c r="AG142" i="33"/>
  <c r="AH142" i="33"/>
  <c r="AI142" i="33"/>
  <c r="AJ142" i="33"/>
  <c r="AK142" i="33"/>
  <c r="AL142" i="33"/>
  <c r="AM142" i="33"/>
  <c r="AN142" i="33"/>
  <c r="AO142" i="33"/>
  <c r="AP142" i="33"/>
  <c r="AQ142" i="33"/>
  <c r="AR142" i="33"/>
  <c r="AS142" i="33"/>
  <c r="AT142" i="33"/>
  <c r="AU142" i="33"/>
  <c r="AV142" i="33"/>
  <c r="D143" i="33"/>
  <c r="E143" i="33"/>
  <c r="F143" i="33"/>
  <c r="G143" i="33"/>
  <c r="H143" i="33"/>
  <c r="I143" i="33"/>
  <c r="J143" i="33"/>
  <c r="K143" i="33"/>
  <c r="L143" i="33"/>
  <c r="M143" i="33"/>
  <c r="N143" i="33"/>
  <c r="O143" i="33"/>
  <c r="P143" i="33"/>
  <c r="Q143" i="33"/>
  <c r="R143" i="33"/>
  <c r="S143" i="33"/>
  <c r="T143" i="33"/>
  <c r="U143" i="33"/>
  <c r="V143" i="33"/>
  <c r="W143" i="33"/>
  <c r="X143" i="33"/>
  <c r="Y143" i="33"/>
  <c r="Z143" i="33"/>
  <c r="AA143" i="33"/>
  <c r="AB143" i="33"/>
  <c r="AC143" i="33"/>
  <c r="AD143" i="33"/>
  <c r="AE143" i="33"/>
  <c r="AF143" i="33"/>
  <c r="AG143" i="33"/>
  <c r="AH143" i="33"/>
  <c r="AI143" i="33"/>
  <c r="AJ143" i="33"/>
  <c r="AK143" i="33"/>
  <c r="AL143" i="33"/>
  <c r="AM143" i="33"/>
  <c r="AN143" i="33"/>
  <c r="AO143" i="33"/>
  <c r="AP143" i="33"/>
  <c r="AQ143" i="33"/>
  <c r="AR143" i="33"/>
  <c r="AS143" i="33"/>
  <c r="AT143" i="33"/>
  <c r="AU143" i="33"/>
  <c r="AV143" i="33"/>
  <c r="D144" i="33"/>
  <c r="E144" i="33"/>
  <c r="F144" i="33"/>
  <c r="G144" i="33"/>
  <c r="H144" i="33"/>
  <c r="I144" i="33"/>
  <c r="J144" i="33"/>
  <c r="K144" i="33"/>
  <c r="L144" i="33"/>
  <c r="M144" i="33"/>
  <c r="N144" i="33"/>
  <c r="O144" i="33"/>
  <c r="P144" i="33"/>
  <c r="Q144" i="33"/>
  <c r="R144" i="33"/>
  <c r="S144" i="33"/>
  <c r="T144" i="33"/>
  <c r="U144" i="33"/>
  <c r="V144" i="33"/>
  <c r="W144" i="33"/>
  <c r="X144" i="33"/>
  <c r="Y144" i="33"/>
  <c r="Z144" i="33"/>
  <c r="AA144" i="33"/>
  <c r="AB144" i="33"/>
  <c r="AC144" i="33"/>
  <c r="AD144" i="33"/>
  <c r="AE144" i="33"/>
  <c r="AF144" i="33"/>
  <c r="AG144" i="33"/>
  <c r="AH144" i="33"/>
  <c r="AI144" i="33"/>
  <c r="AJ144" i="33"/>
  <c r="AK144" i="33"/>
  <c r="AL144" i="33"/>
  <c r="AM144" i="33"/>
  <c r="AN144" i="33"/>
  <c r="AO144" i="33"/>
  <c r="AP144" i="33"/>
  <c r="AQ144" i="33"/>
  <c r="AR144" i="33"/>
  <c r="AS144" i="33"/>
  <c r="AT144" i="33"/>
  <c r="AU144" i="33"/>
  <c r="AV144" i="33"/>
  <c r="D145" i="33"/>
  <c r="E145" i="33"/>
  <c r="F145" i="33"/>
  <c r="G145" i="33"/>
  <c r="H145" i="33"/>
  <c r="I145" i="33"/>
  <c r="J145" i="33"/>
  <c r="K145" i="33"/>
  <c r="L145" i="33"/>
  <c r="M145" i="33"/>
  <c r="N145" i="33"/>
  <c r="O145" i="33"/>
  <c r="P145" i="33"/>
  <c r="Q145" i="33"/>
  <c r="R145" i="33"/>
  <c r="S145" i="33"/>
  <c r="T145" i="33"/>
  <c r="U145" i="33"/>
  <c r="V145" i="33"/>
  <c r="W145" i="33"/>
  <c r="X145" i="33"/>
  <c r="Y145" i="33"/>
  <c r="Z145" i="33"/>
  <c r="AA145" i="33"/>
  <c r="AB145" i="33"/>
  <c r="AC145" i="33"/>
  <c r="AD145" i="33"/>
  <c r="AE145" i="33"/>
  <c r="AF145" i="33"/>
  <c r="AG145" i="33"/>
  <c r="AH145" i="33"/>
  <c r="AI145" i="33"/>
  <c r="AJ145" i="33"/>
  <c r="AK145" i="33"/>
  <c r="AL145" i="33"/>
  <c r="AM145" i="33"/>
  <c r="AN145" i="33"/>
  <c r="AO145" i="33"/>
  <c r="AP145" i="33"/>
  <c r="AQ145" i="33"/>
  <c r="AR145" i="33"/>
  <c r="AS145" i="33"/>
  <c r="AT145" i="33"/>
  <c r="AU145" i="33"/>
  <c r="AV145" i="33"/>
  <c r="D146" i="33"/>
  <c r="E146" i="33"/>
  <c r="F146" i="33"/>
  <c r="G146" i="33"/>
  <c r="H146" i="33"/>
  <c r="I146" i="33"/>
  <c r="J146" i="33"/>
  <c r="K146" i="33"/>
  <c r="L146" i="33"/>
  <c r="M146" i="33"/>
  <c r="N146" i="33"/>
  <c r="O146" i="33"/>
  <c r="P146" i="33"/>
  <c r="Q146" i="33"/>
  <c r="R146" i="33"/>
  <c r="S146" i="33"/>
  <c r="T146" i="33"/>
  <c r="U146" i="33"/>
  <c r="V146" i="33"/>
  <c r="W146" i="33"/>
  <c r="X146" i="33"/>
  <c r="Y146" i="33"/>
  <c r="Z146" i="33"/>
  <c r="AA146" i="33"/>
  <c r="AB146" i="33"/>
  <c r="AC146" i="33"/>
  <c r="AD146" i="33"/>
  <c r="AE146" i="33"/>
  <c r="AF146" i="33"/>
  <c r="AG146" i="33"/>
  <c r="AH146" i="33"/>
  <c r="AI146" i="33"/>
  <c r="AJ146" i="33"/>
  <c r="AK146" i="33"/>
  <c r="AL146" i="33"/>
  <c r="AM146" i="33"/>
  <c r="AN146" i="33"/>
  <c r="AO146" i="33"/>
  <c r="AP146" i="33"/>
  <c r="AQ146" i="33"/>
  <c r="AR146" i="33"/>
  <c r="AS146" i="33"/>
  <c r="AT146" i="33"/>
  <c r="AU146" i="33"/>
  <c r="AV146" i="33"/>
  <c r="D147" i="33"/>
  <c r="E147" i="33"/>
  <c r="F147" i="33"/>
  <c r="G147" i="33"/>
  <c r="H147" i="33"/>
  <c r="I147" i="33"/>
  <c r="J147" i="33"/>
  <c r="K147" i="33"/>
  <c r="L147" i="33"/>
  <c r="M147" i="33"/>
  <c r="N147" i="33"/>
  <c r="O147" i="33"/>
  <c r="P147" i="33"/>
  <c r="Q147" i="33"/>
  <c r="R147" i="33"/>
  <c r="S147" i="33"/>
  <c r="T147" i="33"/>
  <c r="U147" i="33"/>
  <c r="V147" i="33"/>
  <c r="W147" i="33"/>
  <c r="X147" i="33"/>
  <c r="Y147" i="33"/>
  <c r="Z147" i="33"/>
  <c r="AA147" i="33"/>
  <c r="AB147" i="33"/>
  <c r="AC147" i="33"/>
  <c r="AD147" i="33"/>
  <c r="AE147" i="33"/>
  <c r="AF147" i="33"/>
  <c r="AG147" i="33"/>
  <c r="AH147" i="33"/>
  <c r="AI147" i="33"/>
  <c r="AJ147" i="33"/>
  <c r="AK147" i="33"/>
  <c r="AL147" i="33"/>
  <c r="AM147" i="33"/>
  <c r="AN147" i="33"/>
  <c r="AO147" i="33"/>
  <c r="AP147" i="33"/>
  <c r="AQ147" i="33"/>
  <c r="AR147" i="33"/>
  <c r="AS147" i="33"/>
  <c r="AT147" i="33"/>
  <c r="AU147" i="33"/>
  <c r="AV147" i="33"/>
  <c r="D148" i="33"/>
  <c r="E148" i="33"/>
  <c r="F148" i="33"/>
  <c r="G148" i="33"/>
  <c r="H148" i="33"/>
  <c r="I148" i="33"/>
  <c r="J148" i="33"/>
  <c r="K148" i="33"/>
  <c r="L148" i="33"/>
  <c r="M148" i="33"/>
  <c r="N148" i="33"/>
  <c r="O148" i="33"/>
  <c r="P148" i="33"/>
  <c r="Q148" i="33"/>
  <c r="R148" i="33"/>
  <c r="S148" i="33"/>
  <c r="T148" i="33"/>
  <c r="U148" i="33"/>
  <c r="V148" i="33"/>
  <c r="W148" i="33"/>
  <c r="X148" i="33"/>
  <c r="Y148" i="33"/>
  <c r="Z148" i="33"/>
  <c r="AA148" i="33"/>
  <c r="AB148" i="33"/>
  <c r="AC148" i="33"/>
  <c r="AD148" i="33"/>
  <c r="AE148" i="33"/>
  <c r="AF148" i="33"/>
  <c r="AG148" i="33"/>
  <c r="AH148" i="33"/>
  <c r="AI148" i="33"/>
  <c r="AJ148" i="33"/>
  <c r="AK148" i="33"/>
  <c r="AL148" i="33"/>
  <c r="AM148" i="33"/>
  <c r="AN148" i="33"/>
  <c r="AO148" i="33"/>
  <c r="AP148" i="33"/>
  <c r="AQ148" i="33"/>
  <c r="AR148" i="33"/>
  <c r="AS148" i="33"/>
  <c r="AT148" i="33"/>
  <c r="AU148" i="33"/>
  <c r="AV148" i="33"/>
  <c r="D149" i="33"/>
  <c r="E149" i="33"/>
  <c r="F149" i="33"/>
  <c r="G149" i="33"/>
  <c r="H149" i="33"/>
  <c r="I149" i="33"/>
  <c r="J149" i="33"/>
  <c r="K149" i="33"/>
  <c r="L149" i="33"/>
  <c r="M149" i="33"/>
  <c r="N149" i="33"/>
  <c r="O149" i="33"/>
  <c r="P149" i="33"/>
  <c r="Q149" i="33"/>
  <c r="R149" i="33"/>
  <c r="S149" i="33"/>
  <c r="T149" i="33"/>
  <c r="U149" i="33"/>
  <c r="V149" i="33"/>
  <c r="W149" i="33"/>
  <c r="X149" i="33"/>
  <c r="Y149" i="33"/>
  <c r="Z149" i="33"/>
  <c r="AA149" i="33"/>
  <c r="AB149" i="33"/>
  <c r="AC149" i="33"/>
  <c r="AD149" i="33"/>
  <c r="AE149" i="33"/>
  <c r="AF149" i="33"/>
  <c r="AG149" i="33"/>
  <c r="AH149" i="33"/>
  <c r="AI149" i="33"/>
  <c r="AJ149" i="33"/>
  <c r="AK149" i="33"/>
  <c r="AL149" i="33"/>
  <c r="AM149" i="33"/>
  <c r="AN149" i="33"/>
  <c r="AO149" i="33"/>
  <c r="AP149" i="33"/>
  <c r="AQ149" i="33"/>
  <c r="AR149" i="33"/>
  <c r="AS149" i="33"/>
  <c r="AT149" i="33"/>
  <c r="AU149" i="33"/>
  <c r="AV149" i="33"/>
  <c r="D150" i="33"/>
  <c r="E150" i="33"/>
  <c r="F150" i="33"/>
  <c r="G150" i="33"/>
  <c r="H150" i="33"/>
  <c r="I150" i="33"/>
  <c r="J150" i="33"/>
  <c r="K150" i="33"/>
  <c r="L150" i="33"/>
  <c r="M150" i="33"/>
  <c r="N150" i="33"/>
  <c r="O150" i="33"/>
  <c r="P150" i="33"/>
  <c r="Q150" i="33"/>
  <c r="R150" i="33"/>
  <c r="S150" i="33"/>
  <c r="T150" i="33"/>
  <c r="U150" i="33"/>
  <c r="V150" i="33"/>
  <c r="W150" i="33"/>
  <c r="X150" i="33"/>
  <c r="Y150" i="33"/>
  <c r="Z150" i="33"/>
  <c r="AA150" i="33"/>
  <c r="AB150" i="33"/>
  <c r="AC150" i="33"/>
  <c r="AD150" i="33"/>
  <c r="AE150" i="33"/>
  <c r="AF150" i="33"/>
  <c r="AG150" i="33"/>
  <c r="AH150" i="33"/>
  <c r="AI150" i="33"/>
  <c r="AJ150" i="33"/>
  <c r="AK150" i="33"/>
  <c r="AL150" i="33"/>
  <c r="AM150" i="33"/>
  <c r="AN150" i="33"/>
  <c r="AO150" i="33"/>
  <c r="AP150" i="33"/>
  <c r="AQ150" i="33"/>
  <c r="AR150" i="33"/>
  <c r="AS150" i="33"/>
  <c r="AT150" i="33"/>
  <c r="AU150" i="33"/>
  <c r="AV150" i="33"/>
  <c r="D151" i="33"/>
  <c r="E151" i="33"/>
  <c r="F151" i="33"/>
  <c r="G151" i="33"/>
  <c r="H151" i="33"/>
  <c r="I151" i="33"/>
  <c r="J151" i="33"/>
  <c r="K151" i="33"/>
  <c r="L151" i="33"/>
  <c r="M151" i="33"/>
  <c r="N151" i="33"/>
  <c r="O151" i="33"/>
  <c r="P151" i="33"/>
  <c r="Q151" i="33"/>
  <c r="R151" i="33"/>
  <c r="S151" i="33"/>
  <c r="T151" i="33"/>
  <c r="U151" i="33"/>
  <c r="V151" i="33"/>
  <c r="W151" i="33"/>
  <c r="X151" i="33"/>
  <c r="Y151" i="33"/>
  <c r="Z151" i="33"/>
  <c r="AA151" i="33"/>
  <c r="AB151" i="33"/>
  <c r="AC151" i="33"/>
  <c r="AD151" i="33"/>
  <c r="AE151" i="33"/>
  <c r="AF151" i="33"/>
  <c r="AG151" i="33"/>
  <c r="AH151" i="33"/>
  <c r="AI151" i="33"/>
  <c r="AJ151" i="33"/>
  <c r="AK151" i="33"/>
  <c r="AL151" i="33"/>
  <c r="AM151" i="33"/>
  <c r="AN151" i="33"/>
  <c r="AO151" i="33"/>
  <c r="AP151" i="33"/>
  <c r="AQ151" i="33"/>
  <c r="AR151" i="33"/>
  <c r="AS151" i="33"/>
  <c r="AT151" i="33"/>
  <c r="AU151" i="33"/>
  <c r="AV151" i="33"/>
  <c r="D152" i="33"/>
  <c r="E152" i="33"/>
  <c r="F152" i="33"/>
  <c r="G152" i="33"/>
  <c r="H152" i="33"/>
  <c r="I152" i="33"/>
  <c r="J152" i="33"/>
  <c r="K152" i="33"/>
  <c r="L152" i="33"/>
  <c r="M152" i="33"/>
  <c r="N152" i="33"/>
  <c r="O152" i="33"/>
  <c r="P152" i="33"/>
  <c r="Q152" i="33"/>
  <c r="R152" i="33"/>
  <c r="S152" i="33"/>
  <c r="T152" i="33"/>
  <c r="U152" i="33"/>
  <c r="V152" i="33"/>
  <c r="W152" i="33"/>
  <c r="X152" i="33"/>
  <c r="Y152" i="33"/>
  <c r="Z152" i="33"/>
  <c r="AA152" i="33"/>
  <c r="AB152" i="33"/>
  <c r="AC152" i="33"/>
  <c r="AD152" i="33"/>
  <c r="AE152" i="33"/>
  <c r="AF152" i="33"/>
  <c r="AG152" i="33"/>
  <c r="AH152" i="33"/>
  <c r="AI152" i="33"/>
  <c r="AJ152" i="33"/>
  <c r="AK152" i="33"/>
  <c r="AL152" i="33"/>
  <c r="AM152" i="33"/>
  <c r="AN152" i="33"/>
  <c r="AO152" i="33"/>
  <c r="AP152" i="33"/>
  <c r="AQ152" i="33"/>
  <c r="AR152" i="33"/>
  <c r="AS152" i="33"/>
  <c r="AT152" i="33"/>
  <c r="AU152" i="33"/>
  <c r="AV152" i="33"/>
  <c r="D153" i="33"/>
  <c r="E153" i="33"/>
  <c r="F153" i="33"/>
  <c r="G153" i="33"/>
  <c r="H153" i="33"/>
  <c r="I153" i="33"/>
  <c r="J153" i="33"/>
  <c r="K153" i="33"/>
  <c r="L153" i="33"/>
  <c r="M153" i="33"/>
  <c r="N153" i="33"/>
  <c r="O153" i="33"/>
  <c r="P153" i="33"/>
  <c r="Q153" i="33"/>
  <c r="R153" i="33"/>
  <c r="S153" i="33"/>
  <c r="T153" i="33"/>
  <c r="U153" i="33"/>
  <c r="V153" i="33"/>
  <c r="W153" i="33"/>
  <c r="X153" i="33"/>
  <c r="Y153" i="33"/>
  <c r="Z153" i="33"/>
  <c r="AA153" i="33"/>
  <c r="AB153" i="33"/>
  <c r="AC153" i="33"/>
  <c r="AD153" i="33"/>
  <c r="AE153" i="33"/>
  <c r="AF153" i="33"/>
  <c r="AG153" i="33"/>
  <c r="AH153" i="33"/>
  <c r="AI153" i="33"/>
  <c r="AJ153" i="33"/>
  <c r="AK153" i="33"/>
  <c r="AL153" i="33"/>
  <c r="AM153" i="33"/>
  <c r="AN153" i="33"/>
  <c r="AO153" i="33"/>
  <c r="AP153" i="33"/>
  <c r="AQ153" i="33"/>
  <c r="AR153" i="33"/>
  <c r="AS153" i="33"/>
  <c r="AT153" i="33"/>
  <c r="AU153" i="33"/>
  <c r="AV153" i="33"/>
  <c r="D154" i="33"/>
  <c r="E154" i="33"/>
  <c r="F154" i="33"/>
  <c r="G154" i="33"/>
  <c r="H154" i="33"/>
  <c r="I154" i="33"/>
  <c r="J154" i="33"/>
  <c r="K154" i="33"/>
  <c r="L154" i="33"/>
  <c r="M154" i="33"/>
  <c r="N154" i="33"/>
  <c r="O154" i="33"/>
  <c r="P154" i="33"/>
  <c r="Q154" i="33"/>
  <c r="R154" i="33"/>
  <c r="S154" i="33"/>
  <c r="T154" i="33"/>
  <c r="U154" i="33"/>
  <c r="V154" i="33"/>
  <c r="W154" i="33"/>
  <c r="X154" i="33"/>
  <c r="Y154" i="33"/>
  <c r="Z154" i="33"/>
  <c r="AA154" i="33"/>
  <c r="AB154" i="33"/>
  <c r="AC154" i="33"/>
  <c r="AD154" i="33"/>
  <c r="AE154" i="33"/>
  <c r="AF154" i="33"/>
  <c r="AG154" i="33"/>
  <c r="AH154" i="33"/>
  <c r="AI154" i="33"/>
  <c r="AJ154" i="33"/>
  <c r="AK154" i="33"/>
  <c r="AL154" i="33"/>
  <c r="AM154" i="33"/>
  <c r="AN154" i="33"/>
  <c r="AO154" i="33"/>
  <c r="AP154" i="33"/>
  <c r="AQ154" i="33"/>
  <c r="AR154" i="33"/>
  <c r="AS154" i="33"/>
  <c r="AT154" i="33"/>
  <c r="AU154" i="33"/>
  <c r="AV154" i="33"/>
  <c r="D155" i="33"/>
  <c r="E155" i="33"/>
  <c r="F155" i="33"/>
  <c r="G155" i="33"/>
  <c r="H155" i="33"/>
  <c r="I155" i="33"/>
  <c r="J155" i="33"/>
  <c r="K155" i="33"/>
  <c r="L155" i="33"/>
  <c r="M155" i="33"/>
  <c r="N155" i="33"/>
  <c r="O155" i="33"/>
  <c r="P155" i="33"/>
  <c r="Q155" i="33"/>
  <c r="R155" i="33"/>
  <c r="S155" i="33"/>
  <c r="T155" i="33"/>
  <c r="U155" i="33"/>
  <c r="V155" i="33"/>
  <c r="W155" i="33"/>
  <c r="X155" i="33"/>
  <c r="Y155" i="33"/>
  <c r="Z155" i="33"/>
  <c r="AA155" i="33"/>
  <c r="AB155" i="33"/>
  <c r="AC155" i="33"/>
  <c r="AD155" i="33"/>
  <c r="AE155" i="33"/>
  <c r="AF155" i="33"/>
  <c r="AG155" i="33"/>
  <c r="AH155" i="33"/>
  <c r="AI155" i="33"/>
  <c r="AJ155" i="33"/>
  <c r="AK155" i="33"/>
  <c r="AL155" i="33"/>
  <c r="AM155" i="33"/>
  <c r="AN155" i="33"/>
  <c r="AO155" i="33"/>
  <c r="AP155" i="33"/>
  <c r="AQ155" i="33"/>
  <c r="AR155" i="33"/>
  <c r="AS155" i="33"/>
  <c r="AT155" i="33"/>
  <c r="AU155" i="33"/>
  <c r="AV155" i="33"/>
  <c r="D156" i="33"/>
  <c r="E156" i="33"/>
  <c r="F156" i="33"/>
  <c r="G156" i="33"/>
  <c r="H156" i="33"/>
  <c r="I156" i="33"/>
  <c r="J156" i="33"/>
  <c r="K156" i="33"/>
  <c r="L156" i="33"/>
  <c r="M156" i="33"/>
  <c r="N156" i="33"/>
  <c r="O156" i="33"/>
  <c r="P156" i="33"/>
  <c r="Q156" i="33"/>
  <c r="R156" i="33"/>
  <c r="S156" i="33"/>
  <c r="T156" i="33"/>
  <c r="U156" i="33"/>
  <c r="V156" i="33"/>
  <c r="W156" i="33"/>
  <c r="X156" i="33"/>
  <c r="Y156" i="33"/>
  <c r="Z156" i="33"/>
  <c r="AA156" i="33"/>
  <c r="AB156" i="33"/>
  <c r="AC156" i="33"/>
  <c r="AD156" i="33"/>
  <c r="AE156" i="33"/>
  <c r="AF156" i="33"/>
  <c r="AG156" i="33"/>
  <c r="AH156" i="33"/>
  <c r="AI156" i="33"/>
  <c r="AJ156" i="33"/>
  <c r="AK156" i="33"/>
  <c r="AL156" i="33"/>
  <c r="AM156" i="33"/>
  <c r="AN156" i="33"/>
  <c r="AO156" i="33"/>
  <c r="AP156" i="33"/>
  <c r="AQ156" i="33"/>
  <c r="AR156" i="33"/>
  <c r="AS156" i="33"/>
  <c r="AT156" i="33"/>
  <c r="AU156" i="33"/>
  <c r="AV156" i="33"/>
  <c r="D157" i="33"/>
  <c r="E157" i="33"/>
  <c r="F157" i="33"/>
  <c r="G157" i="33"/>
  <c r="H157" i="33"/>
  <c r="I157" i="33"/>
  <c r="J157" i="33"/>
  <c r="K157" i="33"/>
  <c r="L157" i="33"/>
  <c r="M157" i="33"/>
  <c r="N157" i="33"/>
  <c r="O157" i="33"/>
  <c r="P157" i="33"/>
  <c r="Q157" i="33"/>
  <c r="R157" i="33"/>
  <c r="S157" i="33"/>
  <c r="T157" i="33"/>
  <c r="U157" i="33"/>
  <c r="V157" i="33"/>
  <c r="W157" i="33"/>
  <c r="X157" i="33"/>
  <c r="Y157" i="33"/>
  <c r="Z157" i="33"/>
  <c r="AA157" i="33"/>
  <c r="AB157" i="33"/>
  <c r="AC157" i="33"/>
  <c r="AD157" i="33"/>
  <c r="AE157" i="33"/>
  <c r="AF157" i="33"/>
  <c r="AG157" i="33"/>
  <c r="AH157" i="33"/>
  <c r="AI157" i="33"/>
  <c r="AJ157" i="33"/>
  <c r="AK157" i="33"/>
  <c r="AL157" i="33"/>
  <c r="AM157" i="33"/>
  <c r="AN157" i="33"/>
  <c r="AO157" i="33"/>
  <c r="AP157" i="33"/>
  <c r="AQ157" i="33"/>
  <c r="AR157" i="33"/>
  <c r="AS157" i="33"/>
  <c r="AT157" i="33"/>
  <c r="AU157" i="33"/>
  <c r="AV157" i="33"/>
  <c r="D158" i="33"/>
  <c r="E158" i="33"/>
  <c r="F158" i="33"/>
  <c r="G158" i="33"/>
  <c r="H158" i="33"/>
  <c r="I158" i="33"/>
  <c r="J158" i="33"/>
  <c r="K158" i="33"/>
  <c r="L158" i="33"/>
  <c r="M158" i="33"/>
  <c r="N158" i="33"/>
  <c r="O158" i="33"/>
  <c r="P158" i="33"/>
  <c r="Q158" i="33"/>
  <c r="R158" i="33"/>
  <c r="S158" i="33"/>
  <c r="T158" i="33"/>
  <c r="U158" i="33"/>
  <c r="V158" i="33"/>
  <c r="W158" i="33"/>
  <c r="X158" i="33"/>
  <c r="Y158" i="33"/>
  <c r="Z158" i="33"/>
  <c r="AA158" i="33"/>
  <c r="AB158" i="33"/>
  <c r="AC158" i="33"/>
  <c r="AD158" i="33"/>
  <c r="AE158" i="33"/>
  <c r="AF158" i="33"/>
  <c r="AG158" i="33"/>
  <c r="AH158" i="33"/>
  <c r="AI158" i="33"/>
  <c r="AJ158" i="33"/>
  <c r="AK158" i="33"/>
  <c r="AL158" i="33"/>
  <c r="AM158" i="33"/>
  <c r="AN158" i="33"/>
  <c r="AO158" i="33"/>
  <c r="AP158" i="33"/>
  <c r="AQ158" i="33"/>
  <c r="AR158" i="33"/>
  <c r="AS158" i="33"/>
  <c r="AT158" i="33"/>
  <c r="AU158" i="33"/>
  <c r="AV158" i="33"/>
  <c r="D159" i="33"/>
  <c r="E159" i="33"/>
  <c r="F159" i="33"/>
  <c r="G159" i="33"/>
  <c r="H159" i="33"/>
  <c r="I159" i="33"/>
  <c r="J159" i="33"/>
  <c r="K159" i="33"/>
  <c r="L159" i="33"/>
  <c r="M159" i="33"/>
  <c r="N159" i="33"/>
  <c r="O159" i="33"/>
  <c r="P159" i="33"/>
  <c r="Q159" i="33"/>
  <c r="R159" i="33"/>
  <c r="S159" i="33"/>
  <c r="T159" i="33"/>
  <c r="U159" i="33"/>
  <c r="V159" i="33"/>
  <c r="W159" i="33"/>
  <c r="X159" i="33"/>
  <c r="Y159" i="33"/>
  <c r="Z159" i="33"/>
  <c r="AA159" i="33"/>
  <c r="AB159" i="33"/>
  <c r="AC159" i="33"/>
  <c r="AD159" i="33"/>
  <c r="AE159" i="33"/>
  <c r="AF159" i="33"/>
  <c r="AG159" i="33"/>
  <c r="AH159" i="33"/>
  <c r="AI159" i="33"/>
  <c r="AJ159" i="33"/>
  <c r="AK159" i="33"/>
  <c r="AL159" i="33"/>
  <c r="AM159" i="33"/>
  <c r="AN159" i="33"/>
  <c r="AO159" i="33"/>
  <c r="AP159" i="33"/>
  <c r="AQ159" i="33"/>
  <c r="AR159" i="33"/>
  <c r="AS159" i="33"/>
  <c r="AT159" i="33"/>
  <c r="AU159" i="33"/>
  <c r="AV159" i="33"/>
  <c r="D160" i="33"/>
  <c r="E160" i="33"/>
  <c r="F160" i="33"/>
  <c r="G160" i="33"/>
  <c r="H160" i="33"/>
  <c r="I160" i="33"/>
  <c r="J160" i="33"/>
  <c r="K160" i="33"/>
  <c r="L160" i="33"/>
  <c r="M160" i="33"/>
  <c r="N160" i="33"/>
  <c r="O160" i="33"/>
  <c r="P160" i="33"/>
  <c r="Q160" i="33"/>
  <c r="R160" i="33"/>
  <c r="S160" i="33"/>
  <c r="T160" i="33"/>
  <c r="U160" i="33"/>
  <c r="V160" i="33"/>
  <c r="W160" i="33"/>
  <c r="X160" i="33"/>
  <c r="Y160" i="33"/>
  <c r="Z160" i="33"/>
  <c r="AA160" i="33"/>
  <c r="AB160" i="33"/>
  <c r="AC160" i="33"/>
  <c r="AD160" i="33"/>
  <c r="AE160" i="33"/>
  <c r="AF160" i="33"/>
  <c r="AG160" i="33"/>
  <c r="AH160" i="33"/>
  <c r="AI160" i="33"/>
  <c r="AJ160" i="33"/>
  <c r="AK160" i="33"/>
  <c r="AL160" i="33"/>
  <c r="AM160" i="33"/>
  <c r="AN160" i="33"/>
  <c r="AO160" i="33"/>
  <c r="AP160" i="33"/>
  <c r="AQ160" i="33"/>
  <c r="AR160" i="33"/>
  <c r="AS160" i="33"/>
  <c r="AT160" i="33"/>
  <c r="AU160" i="33"/>
  <c r="AV160" i="33"/>
  <c r="D161" i="33"/>
  <c r="E161" i="33"/>
  <c r="F161" i="33"/>
  <c r="G161" i="33"/>
  <c r="H161" i="33"/>
  <c r="I161" i="33"/>
  <c r="J161" i="33"/>
  <c r="K161" i="33"/>
  <c r="L161" i="33"/>
  <c r="M161" i="33"/>
  <c r="N161" i="33"/>
  <c r="O161" i="33"/>
  <c r="P161" i="33"/>
  <c r="Q161" i="33"/>
  <c r="R161" i="33"/>
  <c r="S161" i="33"/>
  <c r="T161" i="33"/>
  <c r="U161" i="33"/>
  <c r="V161" i="33"/>
  <c r="W161" i="33"/>
  <c r="X161" i="33"/>
  <c r="Y161" i="33"/>
  <c r="Z161" i="33"/>
  <c r="AA161" i="33"/>
  <c r="AB161" i="33"/>
  <c r="AC161" i="33"/>
  <c r="AD161" i="33"/>
  <c r="AE161" i="33"/>
  <c r="AF161" i="33"/>
  <c r="AG161" i="33"/>
  <c r="AH161" i="33"/>
  <c r="AI161" i="33"/>
  <c r="AJ161" i="33"/>
  <c r="AK161" i="33"/>
  <c r="AL161" i="33"/>
  <c r="AM161" i="33"/>
  <c r="AN161" i="33"/>
  <c r="AO161" i="33"/>
  <c r="AP161" i="33"/>
  <c r="AQ161" i="33"/>
  <c r="AR161" i="33"/>
  <c r="AS161" i="33"/>
  <c r="AT161" i="33"/>
  <c r="AU161" i="33"/>
  <c r="AV161" i="33"/>
  <c r="D162" i="33"/>
  <c r="E162" i="33"/>
  <c r="F162" i="33"/>
  <c r="G162" i="33"/>
  <c r="H162" i="33"/>
  <c r="I162" i="33"/>
  <c r="J162" i="33"/>
  <c r="K162" i="33"/>
  <c r="L162" i="33"/>
  <c r="M162" i="33"/>
  <c r="N162" i="33"/>
  <c r="O162" i="33"/>
  <c r="P162" i="33"/>
  <c r="Q162" i="33"/>
  <c r="R162" i="33"/>
  <c r="S162" i="33"/>
  <c r="T162" i="33"/>
  <c r="U162" i="33"/>
  <c r="V162" i="33"/>
  <c r="W162" i="33"/>
  <c r="X162" i="33"/>
  <c r="Y162" i="33"/>
  <c r="Z162" i="33"/>
  <c r="AA162" i="33"/>
  <c r="AB162" i="33"/>
  <c r="AC162" i="33"/>
  <c r="AD162" i="33"/>
  <c r="AE162" i="33"/>
  <c r="AF162" i="33"/>
  <c r="AG162" i="33"/>
  <c r="AH162" i="33"/>
  <c r="AI162" i="33"/>
  <c r="AJ162" i="33"/>
  <c r="AK162" i="33"/>
  <c r="AL162" i="33"/>
  <c r="AM162" i="33"/>
  <c r="AN162" i="33"/>
  <c r="AO162" i="33"/>
  <c r="AP162" i="33"/>
  <c r="AQ162" i="33"/>
  <c r="AR162" i="33"/>
  <c r="AS162" i="33"/>
  <c r="AT162" i="33"/>
  <c r="AU162" i="33"/>
  <c r="AV162" i="33"/>
  <c r="D163" i="33"/>
  <c r="E163" i="33"/>
  <c r="F163" i="33"/>
  <c r="G163" i="33"/>
  <c r="H163" i="33"/>
  <c r="I163" i="33"/>
  <c r="J163" i="33"/>
  <c r="K163" i="33"/>
  <c r="L163" i="33"/>
  <c r="M163" i="33"/>
  <c r="N163" i="33"/>
  <c r="O163" i="33"/>
  <c r="P163" i="33"/>
  <c r="Q163" i="33"/>
  <c r="R163" i="33"/>
  <c r="S163" i="33"/>
  <c r="T163" i="33"/>
  <c r="U163" i="33"/>
  <c r="V163" i="33"/>
  <c r="W163" i="33"/>
  <c r="X163" i="33"/>
  <c r="Y163" i="33"/>
  <c r="Z163" i="33"/>
  <c r="AA163" i="33"/>
  <c r="AB163" i="33"/>
  <c r="AC163" i="33"/>
  <c r="AD163" i="33"/>
  <c r="AE163" i="33"/>
  <c r="AF163" i="33"/>
  <c r="AG163" i="33"/>
  <c r="AH163" i="33"/>
  <c r="AI163" i="33"/>
  <c r="AJ163" i="33"/>
  <c r="AK163" i="33"/>
  <c r="AL163" i="33"/>
  <c r="AM163" i="33"/>
  <c r="AN163" i="33"/>
  <c r="AO163" i="33"/>
  <c r="AP163" i="33"/>
  <c r="AQ163" i="33"/>
  <c r="AR163" i="33"/>
  <c r="AS163" i="33"/>
  <c r="AT163" i="33"/>
  <c r="AU163" i="33"/>
  <c r="AV163" i="33"/>
  <c r="D164" i="33"/>
  <c r="E164" i="33"/>
  <c r="F164" i="33"/>
  <c r="G164" i="33"/>
  <c r="H164" i="33"/>
  <c r="I164" i="33"/>
  <c r="J164" i="33"/>
  <c r="K164" i="33"/>
  <c r="L164" i="33"/>
  <c r="M164" i="33"/>
  <c r="N164" i="33"/>
  <c r="O164" i="33"/>
  <c r="P164" i="33"/>
  <c r="Q164" i="33"/>
  <c r="R164" i="33"/>
  <c r="S164" i="33"/>
  <c r="T164" i="33"/>
  <c r="U164" i="33"/>
  <c r="V164" i="33"/>
  <c r="W164" i="33"/>
  <c r="X164" i="33"/>
  <c r="Y164" i="33"/>
  <c r="Z164" i="33"/>
  <c r="AA164" i="33"/>
  <c r="AB164" i="33"/>
  <c r="AC164" i="33"/>
  <c r="AD164" i="33"/>
  <c r="AE164" i="33"/>
  <c r="AF164" i="33"/>
  <c r="AG164" i="33"/>
  <c r="AH164" i="33"/>
  <c r="AI164" i="33"/>
  <c r="AJ164" i="33"/>
  <c r="AK164" i="33"/>
  <c r="AL164" i="33"/>
  <c r="AM164" i="33"/>
  <c r="AN164" i="33"/>
  <c r="AO164" i="33"/>
  <c r="AP164" i="33"/>
  <c r="AQ164" i="33"/>
  <c r="AR164" i="33"/>
  <c r="AS164" i="33"/>
  <c r="AT164" i="33"/>
  <c r="AU164" i="33"/>
  <c r="AV164" i="33"/>
  <c r="D165" i="33"/>
  <c r="E165" i="33"/>
  <c r="F165" i="33"/>
  <c r="G165" i="33"/>
  <c r="H165" i="33"/>
  <c r="I165" i="33"/>
  <c r="J165" i="33"/>
  <c r="K165" i="33"/>
  <c r="L165" i="33"/>
  <c r="M165" i="33"/>
  <c r="N165" i="33"/>
  <c r="O165" i="33"/>
  <c r="P165" i="33"/>
  <c r="Q165" i="33"/>
  <c r="R165" i="33"/>
  <c r="S165" i="33"/>
  <c r="T165" i="33"/>
  <c r="U165" i="33"/>
  <c r="V165" i="33"/>
  <c r="W165" i="33"/>
  <c r="X165" i="33"/>
  <c r="Y165" i="33"/>
  <c r="Z165" i="33"/>
  <c r="AA165" i="33"/>
  <c r="AB165" i="33"/>
  <c r="AC165" i="33"/>
  <c r="AD165" i="33"/>
  <c r="AE165" i="33"/>
  <c r="AF165" i="33"/>
  <c r="AG165" i="33"/>
  <c r="AH165" i="33"/>
  <c r="AI165" i="33"/>
  <c r="AJ165" i="33"/>
  <c r="AK165" i="33"/>
  <c r="AL165" i="33"/>
  <c r="AM165" i="33"/>
  <c r="AN165" i="33"/>
  <c r="AO165" i="33"/>
  <c r="AP165" i="33"/>
  <c r="AQ165" i="33"/>
  <c r="AR165" i="33"/>
  <c r="AS165" i="33"/>
  <c r="AT165" i="33"/>
  <c r="AU165" i="33"/>
  <c r="AV165" i="33"/>
  <c r="D166" i="33"/>
  <c r="E166" i="33"/>
  <c r="F166" i="33"/>
  <c r="G166" i="33"/>
  <c r="H166" i="33"/>
  <c r="I166" i="33"/>
  <c r="J166" i="33"/>
  <c r="K166" i="33"/>
  <c r="L166" i="33"/>
  <c r="M166" i="33"/>
  <c r="N166" i="33"/>
  <c r="O166" i="33"/>
  <c r="P166" i="33"/>
  <c r="Q166" i="33"/>
  <c r="R166" i="33"/>
  <c r="S166" i="33"/>
  <c r="T166" i="33"/>
  <c r="U166" i="33"/>
  <c r="V166" i="33"/>
  <c r="W166" i="33"/>
  <c r="X166" i="33"/>
  <c r="Y166" i="33"/>
  <c r="Z166" i="33"/>
  <c r="AA166" i="33"/>
  <c r="AB166" i="33"/>
  <c r="AC166" i="33"/>
  <c r="AD166" i="33"/>
  <c r="AE166" i="33"/>
  <c r="AF166" i="33"/>
  <c r="AG166" i="33"/>
  <c r="AH166" i="33"/>
  <c r="AI166" i="33"/>
  <c r="AJ166" i="33"/>
  <c r="AK166" i="33"/>
  <c r="AL166" i="33"/>
  <c r="AM166" i="33"/>
  <c r="AN166" i="33"/>
  <c r="AO166" i="33"/>
  <c r="AP166" i="33"/>
  <c r="AQ166" i="33"/>
  <c r="AR166" i="33"/>
  <c r="AS166" i="33"/>
  <c r="AT166" i="33"/>
  <c r="AU166" i="33"/>
  <c r="AV166" i="33"/>
  <c r="D167" i="33"/>
  <c r="E167" i="33"/>
  <c r="F167" i="33"/>
  <c r="G167" i="33"/>
  <c r="H167" i="33"/>
  <c r="I167" i="33"/>
  <c r="J167" i="33"/>
  <c r="K167" i="33"/>
  <c r="L167" i="33"/>
  <c r="M167" i="33"/>
  <c r="N167" i="33"/>
  <c r="O167" i="33"/>
  <c r="P167" i="33"/>
  <c r="Q167" i="33"/>
  <c r="R167" i="33"/>
  <c r="S167" i="33"/>
  <c r="T167" i="33"/>
  <c r="U167" i="33"/>
  <c r="V167" i="33"/>
  <c r="W167" i="33"/>
  <c r="X167" i="33"/>
  <c r="Y167" i="33"/>
  <c r="Z167" i="33"/>
  <c r="AA167" i="33"/>
  <c r="AB167" i="33"/>
  <c r="AC167" i="33"/>
  <c r="AD167" i="33"/>
  <c r="AE167" i="33"/>
  <c r="AF167" i="33"/>
  <c r="AG167" i="33"/>
  <c r="AH167" i="33"/>
  <c r="AI167" i="33"/>
  <c r="AJ167" i="33"/>
  <c r="AK167" i="33"/>
  <c r="AL167" i="33"/>
  <c r="AM167" i="33"/>
  <c r="AN167" i="33"/>
  <c r="AO167" i="33"/>
  <c r="AP167" i="33"/>
  <c r="AQ167" i="33"/>
  <c r="AR167" i="33"/>
  <c r="AS167" i="33"/>
  <c r="AT167" i="33"/>
  <c r="AU167" i="33"/>
  <c r="AV167" i="33"/>
  <c r="D168" i="33"/>
  <c r="E168" i="33"/>
  <c r="F168" i="33"/>
  <c r="G168" i="33"/>
  <c r="H168" i="33"/>
  <c r="I168" i="33"/>
  <c r="J168" i="33"/>
  <c r="K168" i="33"/>
  <c r="L168" i="33"/>
  <c r="M168" i="33"/>
  <c r="N168" i="33"/>
  <c r="O168" i="33"/>
  <c r="P168" i="33"/>
  <c r="Q168" i="33"/>
  <c r="R168" i="33"/>
  <c r="S168" i="33"/>
  <c r="T168" i="33"/>
  <c r="U168" i="33"/>
  <c r="V168" i="33"/>
  <c r="W168" i="33"/>
  <c r="X168" i="33"/>
  <c r="Y168" i="33"/>
  <c r="Z168" i="33"/>
  <c r="AA168" i="33"/>
  <c r="AB168" i="33"/>
  <c r="AC168" i="33"/>
  <c r="AD168" i="33"/>
  <c r="AE168" i="33"/>
  <c r="AF168" i="33"/>
  <c r="AG168" i="33"/>
  <c r="AH168" i="33"/>
  <c r="AI168" i="33"/>
  <c r="AJ168" i="33"/>
  <c r="AK168" i="33"/>
  <c r="AL168" i="33"/>
  <c r="AM168" i="33"/>
  <c r="AN168" i="33"/>
  <c r="AO168" i="33"/>
  <c r="AP168" i="33"/>
  <c r="AQ168" i="33"/>
  <c r="AR168" i="33"/>
  <c r="AS168" i="33"/>
  <c r="AT168" i="33"/>
  <c r="AU168" i="33"/>
  <c r="AV168" i="33"/>
  <c r="D169" i="33"/>
  <c r="E169" i="33"/>
  <c r="F169" i="33"/>
  <c r="G169" i="33"/>
  <c r="H169" i="33"/>
  <c r="I169" i="33"/>
  <c r="J169" i="33"/>
  <c r="K169" i="33"/>
  <c r="L169" i="33"/>
  <c r="M169" i="33"/>
  <c r="N169" i="33"/>
  <c r="O169" i="33"/>
  <c r="P169" i="33"/>
  <c r="Q169" i="33"/>
  <c r="R169" i="33"/>
  <c r="S169" i="33"/>
  <c r="T169" i="33"/>
  <c r="U169" i="33"/>
  <c r="V169" i="33"/>
  <c r="W169" i="33"/>
  <c r="X169" i="33"/>
  <c r="Y169" i="33"/>
  <c r="Z169" i="33"/>
  <c r="AA169" i="33"/>
  <c r="AB169" i="33"/>
  <c r="AC169" i="33"/>
  <c r="AD169" i="33"/>
  <c r="AE169" i="33"/>
  <c r="AF169" i="33"/>
  <c r="AG169" i="33"/>
  <c r="AH169" i="33"/>
  <c r="AI169" i="33"/>
  <c r="AJ169" i="33"/>
  <c r="AK169" i="33"/>
  <c r="AL169" i="33"/>
  <c r="AM169" i="33"/>
  <c r="AN169" i="33"/>
  <c r="AO169" i="33"/>
  <c r="AP169" i="33"/>
  <c r="AQ169" i="33"/>
  <c r="AR169" i="33"/>
  <c r="AS169" i="33"/>
  <c r="AT169" i="33"/>
  <c r="AU169" i="33"/>
  <c r="AV169" i="33"/>
  <c r="D170" i="33"/>
  <c r="E170" i="33"/>
  <c r="F170" i="33"/>
  <c r="G170" i="33"/>
  <c r="H170" i="33"/>
  <c r="I170" i="33"/>
  <c r="J170" i="33"/>
  <c r="K170" i="33"/>
  <c r="L170" i="33"/>
  <c r="M170" i="33"/>
  <c r="N170" i="33"/>
  <c r="O170" i="33"/>
  <c r="P170" i="33"/>
  <c r="Q170" i="33"/>
  <c r="R170" i="33"/>
  <c r="S170" i="33"/>
  <c r="T170" i="33"/>
  <c r="U170" i="33"/>
  <c r="V170" i="33"/>
  <c r="W170" i="33"/>
  <c r="X170" i="33"/>
  <c r="Y170" i="33"/>
  <c r="Z170" i="33"/>
  <c r="AA170" i="33"/>
  <c r="AB170" i="33"/>
  <c r="AC170" i="33"/>
  <c r="AD170" i="33"/>
  <c r="AE170" i="33"/>
  <c r="AF170" i="33"/>
  <c r="AG170" i="33"/>
  <c r="AH170" i="33"/>
  <c r="AI170" i="33"/>
  <c r="AJ170" i="33"/>
  <c r="AK170" i="33"/>
  <c r="AL170" i="33"/>
  <c r="AM170" i="33"/>
  <c r="AN170" i="33"/>
  <c r="AO170" i="33"/>
  <c r="AP170" i="33"/>
  <c r="AQ170" i="33"/>
  <c r="AR170" i="33"/>
  <c r="AS170" i="33"/>
  <c r="AT170" i="33"/>
  <c r="AU170" i="33"/>
  <c r="AV170" i="33"/>
  <c r="D171" i="33"/>
  <c r="E171" i="33"/>
  <c r="F171" i="33"/>
  <c r="G171" i="33"/>
  <c r="H171" i="33"/>
  <c r="I171" i="33"/>
  <c r="J171" i="33"/>
  <c r="K171" i="33"/>
  <c r="L171" i="33"/>
  <c r="M171" i="33"/>
  <c r="N171" i="33"/>
  <c r="O171" i="33"/>
  <c r="P171" i="33"/>
  <c r="Q171" i="33"/>
  <c r="R171" i="33"/>
  <c r="S171" i="33"/>
  <c r="T171" i="33"/>
  <c r="U171" i="33"/>
  <c r="V171" i="33"/>
  <c r="W171" i="33"/>
  <c r="X171" i="33"/>
  <c r="Y171" i="33"/>
  <c r="Z171" i="33"/>
  <c r="AA171" i="33"/>
  <c r="AB171" i="33"/>
  <c r="AC171" i="33"/>
  <c r="AD171" i="33"/>
  <c r="AE171" i="33"/>
  <c r="AF171" i="33"/>
  <c r="AG171" i="33"/>
  <c r="AH171" i="33"/>
  <c r="AI171" i="33"/>
  <c r="AJ171" i="33"/>
  <c r="AK171" i="33"/>
  <c r="AL171" i="33"/>
  <c r="AM171" i="33"/>
  <c r="AN171" i="33"/>
  <c r="AO171" i="33"/>
  <c r="AP171" i="33"/>
  <c r="AQ171" i="33"/>
  <c r="AR171" i="33"/>
  <c r="AS171" i="33"/>
  <c r="AT171" i="33"/>
  <c r="AU171" i="33"/>
  <c r="AV171" i="33"/>
  <c r="D172" i="33"/>
  <c r="E172" i="33"/>
  <c r="F172" i="33"/>
  <c r="G172" i="33"/>
  <c r="H172" i="33"/>
  <c r="I172" i="33"/>
  <c r="J172" i="33"/>
  <c r="K172" i="33"/>
  <c r="L172" i="33"/>
  <c r="M172" i="33"/>
  <c r="N172" i="33"/>
  <c r="O172" i="33"/>
  <c r="P172" i="33"/>
  <c r="Q172" i="33"/>
  <c r="R172" i="33"/>
  <c r="S172" i="33"/>
  <c r="T172" i="33"/>
  <c r="U172" i="33"/>
  <c r="V172" i="33"/>
  <c r="W172" i="33"/>
  <c r="X172" i="33"/>
  <c r="Y172" i="33"/>
  <c r="Z172" i="33"/>
  <c r="AA172" i="33"/>
  <c r="AB172" i="33"/>
  <c r="AC172" i="33"/>
  <c r="AD172" i="33"/>
  <c r="AE172" i="33"/>
  <c r="AF172" i="33"/>
  <c r="AG172" i="33"/>
  <c r="AH172" i="33"/>
  <c r="AI172" i="33"/>
  <c r="AJ172" i="33"/>
  <c r="AK172" i="33"/>
  <c r="AL172" i="33"/>
  <c r="AM172" i="33"/>
  <c r="AN172" i="33"/>
  <c r="AO172" i="33"/>
  <c r="AP172" i="33"/>
  <c r="AQ172" i="33"/>
  <c r="AR172" i="33"/>
  <c r="AS172" i="33"/>
  <c r="AT172" i="33"/>
  <c r="AU172" i="33"/>
  <c r="AV172" i="33"/>
  <c r="D173" i="33"/>
  <c r="E173" i="33"/>
  <c r="F173" i="33"/>
  <c r="G173" i="33"/>
  <c r="H173" i="33"/>
  <c r="I173" i="33"/>
  <c r="J173" i="33"/>
  <c r="K173" i="33"/>
  <c r="L173" i="33"/>
  <c r="M173" i="33"/>
  <c r="N173" i="33"/>
  <c r="O173" i="33"/>
  <c r="P173" i="33"/>
  <c r="Q173" i="33"/>
  <c r="R173" i="33"/>
  <c r="S173" i="33"/>
  <c r="T173" i="33"/>
  <c r="U173" i="33"/>
  <c r="V173" i="33"/>
  <c r="W173" i="33"/>
  <c r="X173" i="33"/>
  <c r="Y173" i="33"/>
  <c r="Z173" i="33"/>
  <c r="AA173" i="33"/>
  <c r="AB173" i="33"/>
  <c r="AC173" i="33"/>
  <c r="AD173" i="33"/>
  <c r="AE173" i="33"/>
  <c r="AF173" i="33"/>
  <c r="AG173" i="33"/>
  <c r="AH173" i="33"/>
  <c r="AI173" i="33"/>
  <c r="AJ173" i="33"/>
  <c r="AK173" i="33"/>
  <c r="AL173" i="33"/>
  <c r="AM173" i="33"/>
  <c r="AN173" i="33"/>
  <c r="AO173" i="33"/>
  <c r="AP173" i="33"/>
  <c r="AQ173" i="33"/>
  <c r="AR173" i="33"/>
  <c r="AS173" i="33"/>
  <c r="AT173" i="33"/>
  <c r="AU173" i="33"/>
  <c r="AV173" i="33"/>
  <c r="D174" i="33"/>
  <c r="E174" i="33"/>
  <c r="F174" i="33"/>
  <c r="G174" i="33"/>
  <c r="H174" i="33"/>
  <c r="I174" i="33"/>
  <c r="J174" i="33"/>
  <c r="K174" i="33"/>
  <c r="L174" i="33"/>
  <c r="M174" i="33"/>
  <c r="N174" i="33"/>
  <c r="O174" i="33"/>
  <c r="P174" i="33"/>
  <c r="Q174" i="33"/>
  <c r="R174" i="33"/>
  <c r="S174" i="33"/>
  <c r="T174" i="33"/>
  <c r="U174" i="33"/>
  <c r="V174" i="33"/>
  <c r="W174" i="33"/>
  <c r="X174" i="33"/>
  <c r="Y174" i="33"/>
  <c r="Z174" i="33"/>
  <c r="AA174" i="33"/>
  <c r="AB174" i="33"/>
  <c r="AC174" i="33"/>
  <c r="AD174" i="33"/>
  <c r="AE174" i="33"/>
  <c r="AF174" i="33"/>
  <c r="AG174" i="33"/>
  <c r="AH174" i="33"/>
  <c r="AI174" i="33"/>
  <c r="AJ174" i="33"/>
  <c r="AK174" i="33"/>
  <c r="AL174" i="33"/>
  <c r="AM174" i="33"/>
  <c r="AN174" i="33"/>
  <c r="AO174" i="33"/>
  <c r="AP174" i="33"/>
  <c r="AQ174" i="33"/>
  <c r="AR174" i="33"/>
  <c r="AS174" i="33"/>
  <c r="AT174" i="33"/>
  <c r="AU174" i="33"/>
  <c r="AV174" i="33"/>
  <c r="D175" i="33"/>
  <c r="E175" i="33"/>
  <c r="F175" i="33"/>
  <c r="G175" i="33"/>
  <c r="H175" i="33"/>
  <c r="I175" i="33"/>
  <c r="J175" i="33"/>
  <c r="K175" i="33"/>
  <c r="L175" i="33"/>
  <c r="M175" i="33"/>
  <c r="N175" i="33"/>
  <c r="O175" i="33"/>
  <c r="P175" i="33"/>
  <c r="Q175" i="33"/>
  <c r="R175" i="33"/>
  <c r="S175" i="33"/>
  <c r="T175" i="33"/>
  <c r="U175" i="33"/>
  <c r="V175" i="33"/>
  <c r="W175" i="33"/>
  <c r="X175" i="33"/>
  <c r="Y175" i="33"/>
  <c r="Z175" i="33"/>
  <c r="AA175" i="33"/>
  <c r="AB175" i="33"/>
  <c r="AC175" i="33"/>
  <c r="AD175" i="33"/>
  <c r="AE175" i="33"/>
  <c r="AF175" i="33"/>
  <c r="AG175" i="33"/>
  <c r="AH175" i="33"/>
  <c r="AI175" i="33"/>
  <c r="AJ175" i="33"/>
  <c r="AK175" i="33"/>
  <c r="AL175" i="33"/>
  <c r="AM175" i="33"/>
  <c r="AN175" i="33"/>
  <c r="AO175" i="33"/>
  <c r="AP175" i="33"/>
  <c r="AQ175" i="33"/>
  <c r="AR175" i="33"/>
  <c r="AS175" i="33"/>
  <c r="AT175" i="33"/>
  <c r="AU175" i="33"/>
  <c r="AV175" i="33"/>
  <c r="D176" i="33"/>
  <c r="E176" i="33"/>
  <c r="F176" i="33"/>
  <c r="G176" i="33"/>
  <c r="H176" i="33"/>
  <c r="I176" i="33"/>
  <c r="J176" i="33"/>
  <c r="K176" i="33"/>
  <c r="L176" i="33"/>
  <c r="M176" i="33"/>
  <c r="N176" i="33"/>
  <c r="O176" i="33"/>
  <c r="P176" i="33"/>
  <c r="Q176" i="33"/>
  <c r="R176" i="33"/>
  <c r="S176" i="33"/>
  <c r="T176" i="33"/>
  <c r="U176" i="33"/>
  <c r="V176" i="33"/>
  <c r="W176" i="33"/>
  <c r="X176" i="33"/>
  <c r="Y176" i="33"/>
  <c r="Z176" i="33"/>
  <c r="AA176" i="33"/>
  <c r="AB176" i="33"/>
  <c r="AC176" i="33"/>
  <c r="AD176" i="33"/>
  <c r="AE176" i="33"/>
  <c r="AF176" i="33"/>
  <c r="AG176" i="33"/>
  <c r="AH176" i="33"/>
  <c r="AI176" i="33"/>
  <c r="AJ176" i="33"/>
  <c r="AK176" i="33"/>
  <c r="AL176" i="33"/>
  <c r="AM176" i="33"/>
  <c r="AN176" i="33"/>
  <c r="AO176" i="33"/>
  <c r="AP176" i="33"/>
  <c r="AQ176" i="33"/>
  <c r="AR176" i="33"/>
  <c r="AS176" i="33"/>
  <c r="AT176" i="33"/>
  <c r="AU176" i="33"/>
  <c r="AV176" i="33"/>
  <c r="D177" i="33"/>
  <c r="E177" i="33"/>
  <c r="F177" i="33"/>
  <c r="G177" i="33"/>
  <c r="H177" i="33"/>
  <c r="I177" i="33"/>
  <c r="J177" i="33"/>
  <c r="K177" i="33"/>
  <c r="L177" i="33"/>
  <c r="M177" i="33"/>
  <c r="N177" i="33"/>
  <c r="O177" i="33"/>
  <c r="P177" i="33"/>
  <c r="Q177" i="33"/>
  <c r="R177" i="33"/>
  <c r="S177" i="33"/>
  <c r="T177" i="33"/>
  <c r="U177" i="33"/>
  <c r="V177" i="33"/>
  <c r="W177" i="33"/>
  <c r="X177" i="33"/>
  <c r="Y177" i="33"/>
  <c r="Z177" i="33"/>
  <c r="AA177" i="33"/>
  <c r="AB177" i="33"/>
  <c r="AC177" i="33"/>
  <c r="AD177" i="33"/>
  <c r="AE177" i="33"/>
  <c r="AF177" i="33"/>
  <c r="AG177" i="33"/>
  <c r="AH177" i="33"/>
  <c r="AI177" i="33"/>
  <c r="AJ177" i="33"/>
  <c r="AK177" i="33"/>
  <c r="AL177" i="33"/>
  <c r="AM177" i="33"/>
  <c r="AN177" i="33"/>
  <c r="AO177" i="33"/>
  <c r="AP177" i="33"/>
  <c r="AQ177" i="33"/>
  <c r="AR177" i="33"/>
  <c r="AS177" i="33"/>
  <c r="AT177" i="33"/>
  <c r="AU177" i="33"/>
  <c r="AV177" i="33"/>
  <c r="D178" i="33"/>
  <c r="E178" i="33"/>
  <c r="F178" i="33"/>
  <c r="G178" i="33"/>
  <c r="H178" i="33"/>
  <c r="I178" i="33"/>
  <c r="J178" i="33"/>
  <c r="K178" i="33"/>
  <c r="L178" i="33"/>
  <c r="M178" i="33"/>
  <c r="N178" i="33"/>
  <c r="O178" i="33"/>
  <c r="P178" i="33"/>
  <c r="Q178" i="33"/>
  <c r="R178" i="33"/>
  <c r="S178" i="33"/>
  <c r="T178" i="33"/>
  <c r="U178" i="33"/>
  <c r="V178" i="33"/>
  <c r="W178" i="33"/>
  <c r="X178" i="33"/>
  <c r="Y178" i="33"/>
  <c r="Z178" i="33"/>
  <c r="AA178" i="33"/>
  <c r="AB178" i="33"/>
  <c r="AC178" i="33"/>
  <c r="AD178" i="33"/>
  <c r="AE178" i="33"/>
  <c r="AF178" i="33"/>
  <c r="AG178" i="33"/>
  <c r="AH178" i="33"/>
  <c r="AI178" i="33"/>
  <c r="AJ178" i="33"/>
  <c r="AK178" i="33"/>
  <c r="AL178" i="33"/>
  <c r="AM178" i="33"/>
  <c r="AN178" i="33"/>
  <c r="AO178" i="33"/>
  <c r="AP178" i="33"/>
  <c r="AQ178" i="33"/>
  <c r="AR178" i="33"/>
  <c r="AS178" i="33"/>
  <c r="AT178" i="33"/>
  <c r="AU178" i="33"/>
  <c r="AV178" i="33"/>
  <c r="D179" i="33"/>
  <c r="E179" i="33"/>
  <c r="F179" i="33"/>
  <c r="G179" i="33"/>
  <c r="H179" i="33"/>
  <c r="I179" i="33"/>
  <c r="J179" i="33"/>
  <c r="K179" i="33"/>
  <c r="L179" i="33"/>
  <c r="M179" i="33"/>
  <c r="N179" i="33"/>
  <c r="O179" i="33"/>
  <c r="P179" i="33"/>
  <c r="Q179" i="33"/>
  <c r="R179" i="33"/>
  <c r="S179" i="33"/>
  <c r="T179" i="33"/>
  <c r="U179" i="33"/>
  <c r="V179" i="33"/>
  <c r="W179" i="33"/>
  <c r="X179" i="33"/>
  <c r="Y179" i="33"/>
  <c r="Z179" i="33"/>
  <c r="AA179" i="33"/>
  <c r="AB179" i="33"/>
  <c r="AC179" i="33"/>
  <c r="AD179" i="33"/>
  <c r="AE179" i="33"/>
  <c r="AF179" i="33"/>
  <c r="AG179" i="33"/>
  <c r="AH179" i="33"/>
  <c r="AI179" i="33"/>
  <c r="AJ179" i="33"/>
  <c r="AK179" i="33"/>
  <c r="AL179" i="33"/>
  <c r="AM179" i="33"/>
  <c r="AN179" i="33"/>
  <c r="AO179" i="33"/>
  <c r="AP179" i="33"/>
  <c r="AQ179" i="33"/>
  <c r="AR179" i="33"/>
  <c r="AS179" i="33"/>
  <c r="AT179" i="33"/>
  <c r="AU179" i="33"/>
  <c r="AV179" i="33"/>
  <c r="D180" i="33"/>
  <c r="E180" i="33"/>
  <c r="F180" i="33"/>
  <c r="G180" i="33"/>
  <c r="H180" i="33"/>
  <c r="I180" i="33"/>
  <c r="J180" i="33"/>
  <c r="K180" i="33"/>
  <c r="L180" i="33"/>
  <c r="M180" i="33"/>
  <c r="N180" i="33"/>
  <c r="O180" i="33"/>
  <c r="P180" i="33"/>
  <c r="Q180" i="33"/>
  <c r="R180" i="33"/>
  <c r="S180" i="33"/>
  <c r="T180" i="33"/>
  <c r="U180" i="33"/>
  <c r="V180" i="33"/>
  <c r="W180" i="33"/>
  <c r="X180" i="33"/>
  <c r="Y180" i="33"/>
  <c r="Z180" i="33"/>
  <c r="AA180" i="33"/>
  <c r="AB180" i="33"/>
  <c r="AC180" i="33"/>
  <c r="AD180" i="33"/>
  <c r="AE180" i="33"/>
  <c r="AF180" i="33"/>
  <c r="AG180" i="33"/>
  <c r="AH180" i="33"/>
  <c r="AI180" i="33"/>
  <c r="AJ180" i="33"/>
  <c r="AK180" i="33"/>
  <c r="AL180" i="33"/>
  <c r="AM180" i="33"/>
  <c r="AN180" i="33"/>
  <c r="AO180" i="33"/>
  <c r="AP180" i="33"/>
  <c r="AQ180" i="33"/>
  <c r="AR180" i="33"/>
  <c r="AS180" i="33"/>
  <c r="AT180" i="33"/>
  <c r="AU180" i="33"/>
  <c r="AV180" i="33"/>
  <c r="D181" i="33"/>
  <c r="E181" i="33"/>
  <c r="F181" i="33"/>
  <c r="G181" i="33"/>
  <c r="H181" i="33"/>
  <c r="I181" i="33"/>
  <c r="J181" i="33"/>
  <c r="K181" i="33"/>
  <c r="L181" i="33"/>
  <c r="M181" i="33"/>
  <c r="N181" i="33"/>
  <c r="O181" i="33"/>
  <c r="P181" i="33"/>
  <c r="Q181" i="33"/>
  <c r="R181" i="33"/>
  <c r="S181" i="33"/>
  <c r="T181" i="33"/>
  <c r="U181" i="33"/>
  <c r="V181" i="33"/>
  <c r="W181" i="33"/>
  <c r="X181" i="33"/>
  <c r="Y181" i="33"/>
  <c r="Z181" i="33"/>
  <c r="AA181" i="33"/>
  <c r="AB181" i="33"/>
  <c r="AC181" i="33"/>
  <c r="AD181" i="33"/>
  <c r="AE181" i="33"/>
  <c r="AF181" i="33"/>
  <c r="AG181" i="33"/>
  <c r="AH181" i="33"/>
  <c r="AI181" i="33"/>
  <c r="AJ181" i="33"/>
  <c r="AK181" i="33"/>
  <c r="AL181" i="33"/>
  <c r="AM181" i="33"/>
  <c r="AN181" i="33"/>
  <c r="AO181" i="33"/>
  <c r="AP181" i="33"/>
  <c r="AQ181" i="33"/>
  <c r="AR181" i="33"/>
  <c r="AS181" i="33"/>
  <c r="AT181" i="33"/>
  <c r="AU181" i="33"/>
  <c r="AV181" i="33"/>
  <c r="D182" i="33"/>
  <c r="E182" i="33"/>
  <c r="F182" i="33"/>
  <c r="G182" i="33"/>
  <c r="H182" i="33"/>
  <c r="I182" i="33"/>
  <c r="J182" i="33"/>
  <c r="K182" i="33"/>
  <c r="L182" i="33"/>
  <c r="M182" i="33"/>
  <c r="N182" i="33"/>
  <c r="O182" i="33"/>
  <c r="P182" i="33"/>
  <c r="Q182" i="33"/>
  <c r="R182" i="33"/>
  <c r="S182" i="33"/>
  <c r="T182" i="33"/>
  <c r="U182" i="33"/>
  <c r="V182" i="33"/>
  <c r="W182" i="33"/>
  <c r="X182" i="33"/>
  <c r="Y182" i="33"/>
  <c r="Z182" i="33"/>
  <c r="AA182" i="33"/>
  <c r="AB182" i="33"/>
  <c r="AC182" i="33"/>
  <c r="AD182" i="33"/>
  <c r="AE182" i="33"/>
  <c r="AF182" i="33"/>
  <c r="AG182" i="33"/>
  <c r="AH182" i="33"/>
  <c r="AI182" i="33"/>
  <c r="AJ182" i="33"/>
  <c r="AK182" i="33"/>
  <c r="AL182" i="33"/>
  <c r="AM182" i="33"/>
  <c r="AN182" i="33"/>
  <c r="AO182" i="33"/>
  <c r="AP182" i="33"/>
  <c r="AQ182" i="33"/>
  <c r="AR182" i="33"/>
  <c r="AS182" i="33"/>
  <c r="AT182" i="33"/>
  <c r="AU182" i="33"/>
  <c r="AV182" i="33"/>
  <c r="D183" i="33"/>
  <c r="E183" i="33"/>
  <c r="F183" i="33"/>
  <c r="G183" i="33"/>
  <c r="H183" i="33"/>
  <c r="I183" i="33"/>
  <c r="J183" i="33"/>
  <c r="K183" i="33"/>
  <c r="L183" i="33"/>
  <c r="M183" i="33"/>
  <c r="N183" i="33"/>
  <c r="O183" i="33"/>
  <c r="P183" i="33"/>
  <c r="Q183" i="33"/>
  <c r="R183" i="33"/>
  <c r="S183" i="33"/>
  <c r="T183" i="33"/>
  <c r="U183" i="33"/>
  <c r="V183" i="33"/>
  <c r="W183" i="33"/>
  <c r="X183" i="33"/>
  <c r="Y183" i="33"/>
  <c r="Z183" i="33"/>
  <c r="AA183" i="33"/>
  <c r="AB183" i="33"/>
  <c r="AC183" i="33"/>
  <c r="AD183" i="33"/>
  <c r="AE183" i="33"/>
  <c r="AF183" i="33"/>
  <c r="AG183" i="33"/>
  <c r="AH183" i="33"/>
  <c r="AI183" i="33"/>
  <c r="AJ183" i="33"/>
  <c r="AK183" i="33"/>
  <c r="AL183" i="33"/>
  <c r="AM183" i="33"/>
  <c r="AN183" i="33"/>
  <c r="AO183" i="33"/>
  <c r="AP183" i="33"/>
  <c r="AQ183" i="33"/>
  <c r="AR183" i="33"/>
  <c r="AS183" i="33"/>
  <c r="AT183" i="33"/>
  <c r="AU183" i="33"/>
  <c r="AV183" i="33"/>
  <c r="D184" i="33"/>
  <c r="E184" i="33"/>
  <c r="F184" i="33"/>
  <c r="G184" i="33"/>
  <c r="H184" i="33"/>
  <c r="I184" i="33"/>
  <c r="J184" i="33"/>
  <c r="K184" i="33"/>
  <c r="L184" i="33"/>
  <c r="M184" i="33"/>
  <c r="N184" i="33"/>
  <c r="O184" i="33"/>
  <c r="P184" i="33"/>
  <c r="Q184" i="33"/>
  <c r="R184" i="33"/>
  <c r="S184" i="33"/>
  <c r="T184" i="33"/>
  <c r="U184" i="33"/>
  <c r="V184" i="33"/>
  <c r="W184" i="33"/>
  <c r="X184" i="33"/>
  <c r="Y184" i="33"/>
  <c r="Z184" i="33"/>
  <c r="AA184" i="33"/>
  <c r="AB184" i="33"/>
  <c r="AC184" i="33"/>
  <c r="AD184" i="33"/>
  <c r="AE184" i="33"/>
  <c r="AF184" i="33"/>
  <c r="AG184" i="33"/>
  <c r="AH184" i="33"/>
  <c r="AI184" i="33"/>
  <c r="AJ184" i="33"/>
  <c r="AK184" i="33"/>
  <c r="AL184" i="33"/>
  <c r="AM184" i="33"/>
  <c r="AN184" i="33"/>
  <c r="AO184" i="33"/>
  <c r="AP184" i="33"/>
  <c r="AQ184" i="33"/>
  <c r="AR184" i="33"/>
  <c r="AS184" i="33"/>
  <c r="AT184" i="33"/>
  <c r="AU184" i="33"/>
  <c r="AV184" i="33"/>
  <c r="D185" i="33"/>
  <c r="E185" i="33"/>
  <c r="F185" i="33"/>
  <c r="G185" i="33"/>
  <c r="H185" i="33"/>
  <c r="I185" i="33"/>
  <c r="J185" i="33"/>
  <c r="K185" i="33"/>
  <c r="L185" i="33"/>
  <c r="M185" i="33"/>
  <c r="N185" i="33"/>
  <c r="O185" i="33"/>
  <c r="P185" i="33"/>
  <c r="Q185" i="33"/>
  <c r="R185" i="33"/>
  <c r="S185" i="33"/>
  <c r="T185" i="33"/>
  <c r="U185" i="33"/>
  <c r="V185" i="33"/>
  <c r="W185" i="33"/>
  <c r="X185" i="33"/>
  <c r="Y185" i="33"/>
  <c r="Z185" i="33"/>
  <c r="AA185" i="33"/>
  <c r="AB185" i="33"/>
  <c r="AC185" i="33"/>
  <c r="AD185" i="33"/>
  <c r="AE185" i="33"/>
  <c r="AF185" i="33"/>
  <c r="AG185" i="33"/>
  <c r="AH185" i="33"/>
  <c r="AI185" i="33"/>
  <c r="AJ185" i="33"/>
  <c r="AK185" i="33"/>
  <c r="AL185" i="33"/>
  <c r="AM185" i="33"/>
  <c r="AN185" i="33"/>
  <c r="AO185" i="33"/>
  <c r="AP185" i="33"/>
  <c r="AQ185" i="33"/>
  <c r="AR185" i="33"/>
  <c r="AS185" i="33"/>
  <c r="AT185" i="33"/>
  <c r="AU185" i="33"/>
  <c r="AV185" i="33"/>
  <c r="D186" i="33"/>
  <c r="E186" i="33"/>
  <c r="F186" i="33"/>
  <c r="G186" i="33"/>
  <c r="H186" i="33"/>
  <c r="I186" i="33"/>
  <c r="J186" i="33"/>
  <c r="K186" i="33"/>
  <c r="L186" i="33"/>
  <c r="M186" i="33"/>
  <c r="N186" i="33"/>
  <c r="O186" i="33"/>
  <c r="P186" i="33"/>
  <c r="Q186" i="33"/>
  <c r="R186" i="33"/>
  <c r="S186" i="33"/>
  <c r="T186" i="33"/>
  <c r="U186" i="33"/>
  <c r="V186" i="33"/>
  <c r="W186" i="33"/>
  <c r="X186" i="33"/>
  <c r="Y186" i="33"/>
  <c r="Z186" i="33"/>
  <c r="AA186" i="33"/>
  <c r="AB186" i="33"/>
  <c r="AC186" i="33"/>
  <c r="AD186" i="33"/>
  <c r="AE186" i="33"/>
  <c r="AF186" i="33"/>
  <c r="AG186" i="33"/>
  <c r="AH186" i="33"/>
  <c r="AI186" i="33"/>
  <c r="AJ186" i="33"/>
  <c r="AK186" i="33"/>
  <c r="AL186" i="33"/>
  <c r="AM186" i="33"/>
  <c r="AN186" i="33"/>
  <c r="AO186" i="33"/>
  <c r="AP186" i="33"/>
  <c r="AQ186" i="33"/>
  <c r="AR186" i="33"/>
  <c r="AS186" i="33"/>
  <c r="AT186" i="33"/>
  <c r="AU186" i="33"/>
  <c r="AV186" i="33"/>
  <c r="D187" i="33"/>
  <c r="E187" i="33"/>
  <c r="F187" i="33"/>
  <c r="G187" i="33"/>
  <c r="H187" i="33"/>
  <c r="I187" i="33"/>
  <c r="J187" i="33"/>
  <c r="K187" i="33"/>
  <c r="L187" i="33"/>
  <c r="M187" i="33"/>
  <c r="N187" i="33"/>
  <c r="O187" i="33"/>
  <c r="P187" i="33"/>
  <c r="Q187" i="33"/>
  <c r="R187" i="33"/>
  <c r="S187" i="33"/>
  <c r="T187" i="33"/>
  <c r="U187" i="33"/>
  <c r="V187" i="33"/>
  <c r="W187" i="33"/>
  <c r="X187" i="33"/>
  <c r="Y187" i="33"/>
  <c r="Z187" i="33"/>
  <c r="AA187" i="33"/>
  <c r="AB187" i="33"/>
  <c r="AC187" i="33"/>
  <c r="AD187" i="33"/>
  <c r="AE187" i="33"/>
  <c r="AF187" i="33"/>
  <c r="AG187" i="33"/>
  <c r="AH187" i="33"/>
  <c r="AI187" i="33"/>
  <c r="AJ187" i="33"/>
  <c r="AK187" i="33"/>
  <c r="AL187" i="33"/>
  <c r="AM187" i="33"/>
  <c r="AN187" i="33"/>
  <c r="AO187" i="33"/>
  <c r="AP187" i="33"/>
  <c r="AQ187" i="33"/>
  <c r="AR187" i="33"/>
  <c r="AS187" i="33"/>
  <c r="AT187" i="33"/>
  <c r="AU187" i="33"/>
  <c r="AV187" i="33"/>
  <c r="D188" i="33"/>
  <c r="E188" i="33"/>
  <c r="F188" i="33"/>
  <c r="G188" i="33"/>
  <c r="H188" i="33"/>
  <c r="I188" i="33"/>
  <c r="J188" i="33"/>
  <c r="K188" i="33"/>
  <c r="L188" i="33"/>
  <c r="M188" i="33"/>
  <c r="N188" i="33"/>
  <c r="O188" i="33"/>
  <c r="P188" i="33"/>
  <c r="Q188" i="33"/>
  <c r="R188" i="33"/>
  <c r="S188" i="33"/>
  <c r="T188" i="33"/>
  <c r="U188" i="33"/>
  <c r="V188" i="33"/>
  <c r="W188" i="33"/>
  <c r="X188" i="33"/>
  <c r="Y188" i="33"/>
  <c r="Z188" i="33"/>
  <c r="AA188" i="33"/>
  <c r="AB188" i="33"/>
  <c r="AC188" i="33"/>
  <c r="AD188" i="33"/>
  <c r="AE188" i="33"/>
  <c r="AF188" i="33"/>
  <c r="AG188" i="33"/>
  <c r="AH188" i="33"/>
  <c r="AI188" i="33"/>
  <c r="AJ188" i="33"/>
  <c r="AK188" i="33"/>
  <c r="AL188" i="33"/>
  <c r="AM188" i="33"/>
  <c r="AN188" i="33"/>
  <c r="AO188" i="33"/>
  <c r="AP188" i="33"/>
  <c r="AQ188" i="33"/>
  <c r="AR188" i="33"/>
  <c r="AS188" i="33"/>
  <c r="AT188" i="33"/>
  <c r="AU188" i="33"/>
  <c r="AV188" i="33"/>
  <c r="D189" i="33"/>
  <c r="E189" i="33"/>
  <c r="F189" i="33"/>
  <c r="G189" i="33"/>
  <c r="H189" i="33"/>
  <c r="I189" i="33"/>
  <c r="J189" i="33"/>
  <c r="K189" i="33"/>
  <c r="L189" i="33"/>
  <c r="M189" i="33"/>
  <c r="N189" i="33"/>
  <c r="O189" i="33"/>
  <c r="P189" i="33"/>
  <c r="Q189" i="33"/>
  <c r="R189" i="33"/>
  <c r="S189" i="33"/>
  <c r="T189" i="33"/>
  <c r="U189" i="33"/>
  <c r="V189" i="33"/>
  <c r="W189" i="33"/>
  <c r="X189" i="33"/>
  <c r="Y189" i="33"/>
  <c r="Z189" i="33"/>
  <c r="AA189" i="33"/>
  <c r="AB189" i="33"/>
  <c r="AC189" i="33"/>
  <c r="AD189" i="33"/>
  <c r="AE189" i="33"/>
  <c r="AF189" i="33"/>
  <c r="AG189" i="33"/>
  <c r="AH189" i="33"/>
  <c r="AI189" i="33"/>
  <c r="AJ189" i="33"/>
  <c r="AK189" i="33"/>
  <c r="AL189" i="33"/>
  <c r="AM189" i="33"/>
  <c r="AN189" i="33"/>
  <c r="AO189" i="33"/>
  <c r="AP189" i="33"/>
  <c r="AQ189" i="33"/>
  <c r="AR189" i="33"/>
  <c r="AS189" i="33"/>
  <c r="AT189" i="33"/>
  <c r="AU189" i="33"/>
  <c r="AV189" i="33"/>
  <c r="D190" i="33"/>
  <c r="E190" i="33"/>
  <c r="F190" i="33"/>
  <c r="G190" i="33"/>
  <c r="H190" i="33"/>
  <c r="I190" i="33"/>
  <c r="J190" i="33"/>
  <c r="K190" i="33"/>
  <c r="L190" i="33"/>
  <c r="M190" i="33"/>
  <c r="N190" i="33"/>
  <c r="O190" i="33"/>
  <c r="P190" i="33"/>
  <c r="Q190" i="33"/>
  <c r="R190" i="33"/>
  <c r="S190" i="33"/>
  <c r="T190" i="33"/>
  <c r="U190" i="33"/>
  <c r="V190" i="33"/>
  <c r="W190" i="33"/>
  <c r="X190" i="33"/>
  <c r="Y190" i="33"/>
  <c r="Z190" i="33"/>
  <c r="AA190" i="33"/>
  <c r="AB190" i="33"/>
  <c r="AC190" i="33"/>
  <c r="AD190" i="33"/>
  <c r="AE190" i="33"/>
  <c r="AF190" i="33"/>
  <c r="AG190" i="33"/>
  <c r="AH190" i="33"/>
  <c r="AI190" i="33"/>
  <c r="AJ190" i="33"/>
  <c r="AK190" i="33"/>
  <c r="AL190" i="33"/>
  <c r="AM190" i="33"/>
  <c r="AN190" i="33"/>
  <c r="AO190" i="33"/>
  <c r="AP190" i="33"/>
  <c r="AQ190" i="33"/>
  <c r="AR190" i="33"/>
  <c r="AS190" i="33"/>
  <c r="AT190" i="33"/>
  <c r="AU190" i="33"/>
  <c r="AV190" i="33"/>
  <c r="D191" i="33"/>
  <c r="E191" i="33"/>
  <c r="F191" i="33"/>
  <c r="G191" i="33"/>
  <c r="H191" i="33"/>
  <c r="I191" i="33"/>
  <c r="J191" i="33"/>
  <c r="K191" i="33"/>
  <c r="L191" i="33"/>
  <c r="M191" i="33"/>
  <c r="N191" i="33"/>
  <c r="O191" i="33"/>
  <c r="P191" i="33"/>
  <c r="Q191" i="33"/>
  <c r="R191" i="33"/>
  <c r="S191" i="33"/>
  <c r="T191" i="33"/>
  <c r="U191" i="33"/>
  <c r="V191" i="33"/>
  <c r="W191" i="33"/>
  <c r="X191" i="33"/>
  <c r="Y191" i="33"/>
  <c r="Z191" i="33"/>
  <c r="AA191" i="33"/>
  <c r="AB191" i="33"/>
  <c r="AC191" i="33"/>
  <c r="AD191" i="33"/>
  <c r="AE191" i="33"/>
  <c r="AF191" i="33"/>
  <c r="AG191" i="33"/>
  <c r="AH191" i="33"/>
  <c r="AI191" i="33"/>
  <c r="AJ191" i="33"/>
  <c r="AK191" i="33"/>
  <c r="AL191" i="33"/>
  <c r="AM191" i="33"/>
  <c r="AN191" i="33"/>
  <c r="AO191" i="33"/>
  <c r="AP191" i="33"/>
  <c r="AQ191" i="33"/>
  <c r="AR191" i="33"/>
  <c r="AS191" i="33"/>
  <c r="AT191" i="33"/>
  <c r="AU191" i="33"/>
  <c r="AV191" i="33"/>
  <c r="D192" i="33"/>
  <c r="E192" i="33"/>
  <c r="F192" i="33"/>
  <c r="G192" i="33"/>
  <c r="H192" i="33"/>
  <c r="I192" i="33"/>
  <c r="J192" i="33"/>
  <c r="K192" i="33"/>
  <c r="L192" i="33"/>
  <c r="M192" i="33"/>
  <c r="N192" i="33"/>
  <c r="O192" i="33"/>
  <c r="P192" i="33"/>
  <c r="Q192" i="33"/>
  <c r="R192" i="33"/>
  <c r="S192" i="33"/>
  <c r="T192" i="33"/>
  <c r="U192" i="33"/>
  <c r="V192" i="33"/>
  <c r="W192" i="33"/>
  <c r="X192" i="33"/>
  <c r="Y192" i="33"/>
  <c r="Z192" i="33"/>
  <c r="AA192" i="33"/>
  <c r="AB192" i="33"/>
  <c r="AC192" i="33"/>
  <c r="AD192" i="33"/>
  <c r="AE192" i="33"/>
  <c r="AF192" i="33"/>
  <c r="AG192" i="33"/>
  <c r="AH192" i="33"/>
  <c r="AI192" i="33"/>
  <c r="AJ192" i="33"/>
  <c r="AK192" i="33"/>
  <c r="AL192" i="33"/>
  <c r="AM192" i="33"/>
  <c r="AN192" i="33"/>
  <c r="AO192" i="33"/>
  <c r="AP192" i="33"/>
  <c r="AQ192" i="33"/>
  <c r="AR192" i="33"/>
  <c r="AS192" i="33"/>
  <c r="AT192" i="33"/>
  <c r="AU192" i="33"/>
  <c r="AV192" i="33"/>
  <c r="D193" i="33"/>
  <c r="E193" i="33"/>
  <c r="F193" i="33"/>
  <c r="G193" i="33"/>
  <c r="H193" i="33"/>
  <c r="I193" i="33"/>
  <c r="J193" i="33"/>
  <c r="K193" i="33"/>
  <c r="L193" i="33"/>
  <c r="M193" i="33"/>
  <c r="N193" i="33"/>
  <c r="O193" i="33"/>
  <c r="P193" i="33"/>
  <c r="Q193" i="33"/>
  <c r="R193" i="33"/>
  <c r="S193" i="33"/>
  <c r="T193" i="33"/>
  <c r="U193" i="33"/>
  <c r="V193" i="33"/>
  <c r="W193" i="33"/>
  <c r="X193" i="33"/>
  <c r="Y193" i="33"/>
  <c r="Z193" i="33"/>
  <c r="AA193" i="33"/>
  <c r="AB193" i="33"/>
  <c r="AC193" i="33"/>
  <c r="AD193" i="33"/>
  <c r="AE193" i="33"/>
  <c r="AF193" i="33"/>
  <c r="AG193" i="33"/>
  <c r="AH193" i="33"/>
  <c r="AI193" i="33"/>
  <c r="AJ193" i="33"/>
  <c r="AK193" i="33"/>
  <c r="AL193" i="33"/>
  <c r="AM193" i="33"/>
  <c r="AN193" i="33"/>
  <c r="AO193" i="33"/>
  <c r="AP193" i="33"/>
  <c r="AQ193" i="33"/>
  <c r="AR193" i="33"/>
  <c r="AS193" i="33"/>
  <c r="AT193" i="33"/>
  <c r="AU193" i="33"/>
  <c r="AV193" i="33"/>
  <c r="D194" i="33"/>
  <c r="E194" i="33"/>
  <c r="F194" i="33"/>
  <c r="G194" i="33"/>
  <c r="H194" i="33"/>
  <c r="I194" i="33"/>
  <c r="J194" i="33"/>
  <c r="K194" i="33"/>
  <c r="L194" i="33"/>
  <c r="M194" i="33"/>
  <c r="N194" i="33"/>
  <c r="O194" i="33"/>
  <c r="P194" i="33"/>
  <c r="Q194" i="33"/>
  <c r="R194" i="33"/>
  <c r="S194" i="33"/>
  <c r="T194" i="33"/>
  <c r="U194" i="33"/>
  <c r="V194" i="33"/>
  <c r="W194" i="33"/>
  <c r="X194" i="33"/>
  <c r="Y194" i="33"/>
  <c r="Z194" i="33"/>
  <c r="AA194" i="33"/>
  <c r="AB194" i="33"/>
  <c r="AC194" i="33"/>
  <c r="AD194" i="33"/>
  <c r="AE194" i="33"/>
  <c r="AF194" i="33"/>
  <c r="AG194" i="33"/>
  <c r="AH194" i="33"/>
  <c r="AI194" i="33"/>
  <c r="AJ194" i="33"/>
  <c r="AK194" i="33"/>
  <c r="AL194" i="33"/>
  <c r="AM194" i="33"/>
  <c r="AN194" i="33"/>
  <c r="AO194" i="33"/>
  <c r="AP194" i="33"/>
  <c r="AQ194" i="33"/>
  <c r="AR194" i="33"/>
  <c r="AS194" i="33"/>
  <c r="AT194" i="33"/>
  <c r="AU194" i="33"/>
  <c r="AV194" i="33"/>
  <c r="D195" i="33"/>
  <c r="E195" i="33"/>
  <c r="F195" i="33"/>
  <c r="G195" i="33"/>
  <c r="H195" i="33"/>
  <c r="I195" i="33"/>
  <c r="J195" i="33"/>
  <c r="K195" i="33"/>
  <c r="L195" i="33"/>
  <c r="M195" i="33"/>
  <c r="N195" i="33"/>
  <c r="O195" i="33"/>
  <c r="P195" i="33"/>
  <c r="Q195" i="33"/>
  <c r="R195" i="33"/>
  <c r="S195" i="33"/>
  <c r="T195" i="33"/>
  <c r="U195" i="33"/>
  <c r="V195" i="33"/>
  <c r="W195" i="33"/>
  <c r="X195" i="33"/>
  <c r="Y195" i="33"/>
  <c r="Z195" i="33"/>
  <c r="AA195" i="33"/>
  <c r="AB195" i="33"/>
  <c r="AC195" i="33"/>
  <c r="AD195" i="33"/>
  <c r="AE195" i="33"/>
  <c r="AF195" i="33"/>
  <c r="AG195" i="33"/>
  <c r="AH195" i="33"/>
  <c r="AI195" i="33"/>
  <c r="AJ195" i="33"/>
  <c r="AK195" i="33"/>
  <c r="AL195" i="33"/>
  <c r="AM195" i="33"/>
  <c r="AN195" i="33"/>
  <c r="AO195" i="33"/>
  <c r="AP195" i="33"/>
  <c r="AQ195" i="33"/>
  <c r="AR195" i="33"/>
  <c r="AS195" i="33"/>
  <c r="AT195" i="33"/>
  <c r="AU195" i="33"/>
  <c r="AV195" i="33"/>
  <c r="D196" i="33"/>
  <c r="E196" i="33"/>
  <c r="F196" i="33"/>
  <c r="G196" i="33"/>
  <c r="H196" i="33"/>
  <c r="I196" i="33"/>
  <c r="J196" i="33"/>
  <c r="K196" i="33"/>
  <c r="L196" i="33"/>
  <c r="M196" i="33"/>
  <c r="N196" i="33"/>
  <c r="O196" i="33"/>
  <c r="P196" i="33"/>
  <c r="Q196" i="33"/>
  <c r="R196" i="33"/>
  <c r="S196" i="33"/>
  <c r="T196" i="33"/>
  <c r="U196" i="33"/>
  <c r="V196" i="33"/>
  <c r="W196" i="33"/>
  <c r="X196" i="33"/>
  <c r="Y196" i="33"/>
  <c r="Z196" i="33"/>
  <c r="AA196" i="33"/>
  <c r="AB196" i="33"/>
  <c r="AC196" i="33"/>
  <c r="AD196" i="33"/>
  <c r="AE196" i="33"/>
  <c r="AF196" i="33"/>
  <c r="AG196" i="33"/>
  <c r="AH196" i="33"/>
  <c r="AI196" i="33"/>
  <c r="AJ196" i="33"/>
  <c r="AK196" i="33"/>
  <c r="AL196" i="33"/>
  <c r="AM196" i="33"/>
  <c r="AN196" i="33"/>
  <c r="AO196" i="33"/>
  <c r="AP196" i="33"/>
  <c r="AQ196" i="33"/>
  <c r="AR196" i="33"/>
  <c r="AS196" i="33"/>
  <c r="AT196" i="33"/>
  <c r="AU196" i="33"/>
  <c r="AV196" i="33"/>
  <c r="D197" i="33"/>
  <c r="E197" i="33"/>
  <c r="F197" i="33"/>
  <c r="G197" i="33"/>
  <c r="H197" i="33"/>
  <c r="I197" i="33"/>
  <c r="J197" i="33"/>
  <c r="K197" i="33"/>
  <c r="L197" i="33"/>
  <c r="M197" i="33"/>
  <c r="N197" i="33"/>
  <c r="O197" i="33"/>
  <c r="P197" i="33"/>
  <c r="Q197" i="33"/>
  <c r="R197" i="33"/>
  <c r="S197" i="33"/>
  <c r="T197" i="33"/>
  <c r="U197" i="33"/>
  <c r="V197" i="33"/>
  <c r="W197" i="33"/>
  <c r="X197" i="33"/>
  <c r="Y197" i="33"/>
  <c r="Z197" i="33"/>
  <c r="AA197" i="33"/>
  <c r="AB197" i="33"/>
  <c r="AC197" i="33"/>
  <c r="AD197" i="33"/>
  <c r="AE197" i="33"/>
  <c r="AF197" i="33"/>
  <c r="AG197" i="33"/>
  <c r="AH197" i="33"/>
  <c r="AI197" i="33"/>
  <c r="AJ197" i="33"/>
  <c r="AK197" i="33"/>
  <c r="AL197" i="33"/>
  <c r="AM197" i="33"/>
  <c r="AN197" i="33"/>
  <c r="AO197" i="33"/>
  <c r="AP197" i="33"/>
  <c r="AQ197" i="33"/>
  <c r="AR197" i="33"/>
  <c r="AS197" i="33"/>
  <c r="AT197" i="33"/>
  <c r="AU197" i="33"/>
  <c r="AV197" i="33"/>
  <c r="D198" i="33"/>
  <c r="E198" i="33"/>
  <c r="F198" i="33"/>
  <c r="G198" i="33"/>
  <c r="H198" i="33"/>
  <c r="I198" i="33"/>
  <c r="J198" i="33"/>
  <c r="K198" i="33"/>
  <c r="L198" i="33"/>
  <c r="M198" i="33"/>
  <c r="N198" i="33"/>
  <c r="O198" i="33"/>
  <c r="P198" i="33"/>
  <c r="Q198" i="33"/>
  <c r="R198" i="33"/>
  <c r="S198" i="33"/>
  <c r="T198" i="33"/>
  <c r="U198" i="33"/>
  <c r="V198" i="33"/>
  <c r="W198" i="33"/>
  <c r="X198" i="33"/>
  <c r="Y198" i="33"/>
  <c r="Z198" i="33"/>
  <c r="AA198" i="33"/>
  <c r="AB198" i="33"/>
  <c r="AC198" i="33"/>
  <c r="AD198" i="33"/>
  <c r="AE198" i="33"/>
  <c r="AF198" i="33"/>
  <c r="AG198" i="33"/>
  <c r="AH198" i="33"/>
  <c r="AI198" i="33"/>
  <c r="AJ198" i="33"/>
  <c r="AK198" i="33"/>
  <c r="AL198" i="33"/>
  <c r="AM198" i="33"/>
  <c r="AN198" i="33"/>
  <c r="AO198" i="33"/>
  <c r="AP198" i="33"/>
  <c r="AQ198" i="33"/>
  <c r="AR198" i="33"/>
  <c r="AS198" i="33"/>
  <c r="AT198" i="33"/>
  <c r="AU198" i="33"/>
  <c r="AV198" i="33"/>
  <c r="D199" i="33"/>
  <c r="E199" i="33"/>
  <c r="F199" i="33"/>
  <c r="G199" i="33"/>
  <c r="H199" i="33"/>
  <c r="I199" i="33"/>
  <c r="J199" i="33"/>
  <c r="K199" i="33"/>
  <c r="L199" i="33"/>
  <c r="M199" i="33"/>
  <c r="N199" i="33"/>
  <c r="O199" i="33"/>
  <c r="P199" i="33"/>
  <c r="Q199" i="33"/>
  <c r="R199" i="33"/>
  <c r="S199" i="33"/>
  <c r="T199" i="33"/>
  <c r="U199" i="33"/>
  <c r="V199" i="33"/>
  <c r="W199" i="33"/>
  <c r="X199" i="33"/>
  <c r="Y199" i="33"/>
  <c r="Z199" i="33"/>
  <c r="AA199" i="33"/>
  <c r="AB199" i="33"/>
  <c r="AC199" i="33"/>
  <c r="AD199" i="33"/>
  <c r="AE199" i="33"/>
  <c r="AF199" i="33"/>
  <c r="AG199" i="33"/>
  <c r="AH199" i="33"/>
  <c r="AI199" i="33"/>
  <c r="AJ199" i="33"/>
  <c r="AK199" i="33"/>
  <c r="AL199" i="33"/>
  <c r="AM199" i="33"/>
  <c r="AN199" i="33"/>
  <c r="AO199" i="33"/>
  <c r="AP199" i="33"/>
  <c r="AQ199" i="33"/>
  <c r="AR199" i="33"/>
  <c r="AS199" i="33"/>
  <c r="AT199" i="33"/>
  <c r="AU199" i="33"/>
  <c r="AV199" i="33"/>
  <c r="D200" i="33"/>
  <c r="E200" i="33"/>
  <c r="F200" i="33"/>
  <c r="G200" i="33"/>
  <c r="H200" i="33"/>
  <c r="I200" i="33"/>
  <c r="J200" i="33"/>
  <c r="K200" i="33"/>
  <c r="L200" i="33"/>
  <c r="M200" i="33"/>
  <c r="N200" i="33"/>
  <c r="O200" i="33"/>
  <c r="P200" i="33"/>
  <c r="Q200" i="33"/>
  <c r="R200" i="33"/>
  <c r="S200" i="33"/>
  <c r="T200" i="33"/>
  <c r="U200" i="33"/>
  <c r="V200" i="33"/>
  <c r="W200" i="33"/>
  <c r="X200" i="33"/>
  <c r="Y200" i="33"/>
  <c r="Z200" i="33"/>
  <c r="AA200" i="33"/>
  <c r="AB200" i="33"/>
  <c r="AC200" i="33"/>
  <c r="AD200" i="33"/>
  <c r="AE200" i="33"/>
  <c r="AF200" i="33"/>
  <c r="AG200" i="33"/>
  <c r="AH200" i="33"/>
  <c r="AI200" i="33"/>
  <c r="AJ200" i="33"/>
  <c r="AK200" i="33"/>
  <c r="AL200" i="33"/>
  <c r="AM200" i="33"/>
  <c r="AN200" i="33"/>
  <c r="AO200" i="33"/>
  <c r="AP200" i="33"/>
  <c r="AQ200" i="33"/>
  <c r="AR200" i="33"/>
  <c r="AS200" i="33"/>
  <c r="AT200" i="33"/>
  <c r="AU200" i="33"/>
  <c r="AV200" i="33"/>
  <c r="D201" i="33"/>
  <c r="E201" i="33"/>
  <c r="F201" i="33"/>
  <c r="G201" i="33"/>
  <c r="H201" i="33"/>
  <c r="I201" i="33"/>
  <c r="J201" i="33"/>
  <c r="K201" i="33"/>
  <c r="L201" i="33"/>
  <c r="M201" i="33"/>
  <c r="N201" i="33"/>
  <c r="O201" i="33"/>
  <c r="P201" i="33"/>
  <c r="Q201" i="33"/>
  <c r="R201" i="33"/>
  <c r="S201" i="33"/>
  <c r="T201" i="33"/>
  <c r="U201" i="33"/>
  <c r="V201" i="33"/>
  <c r="W201" i="33"/>
  <c r="X201" i="33"/>
  <c r="Y201" i="33"/>
  <c r="Z201" i="33"/>
  <c r="AA201" i="33"/>
  <c r="AB201" i="33"/>
  <c r="AC201" i="33"/>
  <c r="AD201" i="33"/>
  <c r="AE201" i="33"/>
  <c r="AF201" i="33"/>
  <c r="AG201" i="33"/>
  <c r="AH201" i="33"/>
  <c r="AI201" i="33"/>
  <c r="AJ201" i="33"/>
  <c r="AK201" i="33"/>
  <c r="AL201" i="33"/>
  <c r="AM201" i="33"/>
  <c r="AN201" i="33"/>
  <c r="AO201" i="33"/>
  <c r="AP201" i="33"/>
  <c r="AQ201" i="33"/>
  <c r="AR201" i="33"/>
  <c r="AS201" i="33"/>
  <c r="AT201" i="33"/>
  <c r="AU201" i="33"/>
  <c r="AV201" i="33"/>
  <c r="D202" i="33"/>
  <c r="E202" i="33"/>
  <c r="F202" i="33"/>
  <c r="G202" i="33"/>
  <c r="H202" i="33"/>
  <c r="I202" i="33"/>
  <c r="J202" i="33"/>
  <c r="K202" i="33"/>
  <c r="L202" i="33"/>
  <c r="M202" i="33"/>
  <c r="N202" i="33"/>
  <c r="O202" i="33"/>
  <c r="P202" i="33"/>
  <c r="Q202" i="33"/>
  <c r="R202" i="33"/>
  <c r="S202" i="33"/>
  <c r="T202" i="33"/>
  <c r="U202" i="33"/>
  <c r="V202" i="33"/>
  <c r="W202" i="33"/>
  <c r="X202" i="33"/>
  <c r="Y202" i="33"/>
  <c r="Z202" i="33"/>
  <c r="AA202" i="33"/>
  <c r="AB202" i="33"/>
  <c r="AC202" i="33"/>
  <c r="AD202" i="33"/>
  <c r="AE202" i="33"/>
  <c r="AF202" i="33"/>
  <c r="AG202" i="33"/>
  <c r="AH202" i="33"/>
  <c r="AI202" i="33"/>
  <c r="AJ202" i="33"/>
  <c r="AK202" i="33"/>
  <c r="AL202" i="33"/>
  <c r="AM202" i="33"/>
  <c r="AN202" i="33"/>
  <c r="AO202" i="33"/>
  <c r="AP202" i="33"/>
  <c r="AQ202" i="33"/>
  <c r="AR202" i="33"/>
  <c r="AS202" i="33"/>
  <c r="AT202" i="33"/>
  <c r="AU202" i="33"/>
  <c r="AV202" i="33"/>
  <c r="D203" i="33"/>
  <c r="E203" i="33"/>
  <c r="F203" i="33"/>
  <c r="G203" i="33"/>
  <c r="H203" i="33"/>
  <c r="I203" i="33"/>
  <c r="J203" i="33"/>
  <c r="K203" i="33"/>
  <c r="L203" i="33"/>
  <c r="M203" i="33"/>
  <c r="N203" i="33"/>
  <c r="O203" i="33"/>
  <c r="P203" i="33"/>
  <c r="Q203" i="33"/>
  <c r="R203" i="33"/>
  <c r="S203" i="33"/>
  <c r="T203" i="33"/>
  <c r="U203" i="33"/>
  <c r="V203" i="33"/>
  <c r="W203" i="33"/>
  <c r="X203" i="33"/>
  <c r="Y203" i="33"/>
  <c r="Z203" i="33"/>
  <c r="AA203" i="33"/>
  <c r="AB203" i="33"/>
  <c r="AC203" i="33"/>
  <c r="AD203" i="33"/>
  <c r="AE203" i="33"/>
  <c r="AF203" i="33"/>
  <c r="AG203" i="33"/>
  <c r="AH203" i="33"/>
  <c r="AI203" i="33"/>
  <c r="AJ203" i="33"/>
  <c r="AK203" i="33"/>
  <c r="AL203" i="33"/>
  <c r="AM203" i="33"/>
  <c r="AN203" i="33"/>
  <c r="AO203" i="33"/>
  <c r="AP203" i="33"/>
  <c r="AQ203" i="33"/>
  <c r="AR203" i="33"/>
  <c r="AS203" i="33"/>
  <c r="AT203" i="33"/>
  <c r="AU203" i="33"/>
  <c r="AV203" i="33"/>
  <c r="D204" i="33"/>
  <c r="E204" i="33"/>
  <c r="F204" i="33"/>
  <c r="G204" i="33"/>
  <c r="H204" i="33"/>
  <c r="I204" i="33"/>
  <c r="J204" i="33"/>
  <c r="K204" i="33"/>
  <c r="L204" i="33"/>
  <c r="M204" i="33"/>
  <c r="N204" i="33"/>
  <c r="O204" i="33"/>
  <c r="P204" i="33"/>
  <c r="Q204" i="33"/>
  <c r="R204" i="33"/>
  <c r="S204" i="33"/>
  <c r="T204" i="33"/>
  <c r="U204" i="33"/>
  <c r="V204" i="33"/>
  <c r="W204" i="33"/>
  <c r="X204" i="33"/>
  <c r="Y204" i="33"/>
  <c r="Z204" i="33"/>
  <c r="AA204" i="33"/>
  <c r="AB204" i="33"/>
  <c r="AC204" i="33"/>
  <c r="AD204" i="33"/>
  <c r="AE204" i="33"/>
  <c r="AF204" i="33"/>
  <c r="AG204" i="33"/>
  <c r="AH204" i="33"/>
  <c r="AI204" i="33"/>
  <c r="AJ204" i="33"/>
  <c r="AK204" i="33"/>
  <c r="AL204" i="33"/>
  <c r="AM204" i="33"/>
  <c r="AN204" i="33"/>
  <c r="AO204" i="33"/>
  <c r="AP204" i="33"/>
  <c r="AQ204" i="33"/>
  <c r="AR204" i="33"/>
  <c r="AS204" i="33"/>
  <c r="AT204" i="33"/>
  <c r="AU204" i="33"/>
  <c r="AV204" i="33"/>
  <c r="D205" i="33"/>
  <c r="E205" i="33"/>
  <c r="F205" i="33"/>
  <c r="G205" i="33"/>
  <c r="H205" i="33"/>
  <c r="I205" i="33"/>
  <c r="J205" i="33"/>
  <c r="K205" i="33"/>
  <c r="L205" i="33"/>
  <c r="M205" i="33"/>
  <c r="N205" i="33"/>
  <c r="O205" i="33"/>
  <c r="P205" i="33"/>
  <c r="Q205" i="33"/>
  <c r="R205" i="33"/>
  <c r="S205" i="33"/>
  <c r="T205" i="33"/>
  <c r="U205" i="33"/>
  <c r="V205" i="33"/>
  <c r="W205" i="33"/>
  <c r="X205" i="33"/>
  <c r="Y205" i="33"/>
  <c r="Z205" i="33"/>
  <c r="AA205" i="33"/>
  <c r="AB205" i="33"/>
  <c r="AC205" i="33"/>
  <c r="AD205" i="33"/>
  <c r="AE205" i="33"/>
  <c r="AF205" i="33"/>
  <c r="AG205" i="33"/>
  <c r="AH205" i="33"/>
  <c r="AI205" i="33"/>
  <c r="AJ205" i="33"/>
  <c r="AK205" i="33"/>
  <c r="AL205" i="33"/>
  <c r="AM205" i="33"/>
  <c r="AN205" i="33"/>
  <c r="AO205" i="33"/>
  <c r="AP205" i="33"/>
  <c r="AQ205" i="33"/>
  <c r="AR205" i="33"/>
  <c r="AS205" i="33"/>
  <c r="AT205" i="33"/>
  <c r="AU205" i="33"/>
  <c r="AV205" i="33"/>
  <c r="D206" i="33"/>
  <c r="E206" i="33"/>
  <c r="F206" i="33"/>
  <c r="G206" i="33"/>
  <c r="H206" i="33"/>
  <c r="I206" i="33"/>
  <c r="J206" i="33"/>
  <c r="K206" i="33"/>
  <c r="L206" i="33"/>
  <c r="M206" i="33"/>
  <c r="N206" i="33"/>
  <c r="O206" i="33"/>
  <c r="P206" i="33"/>
  <c r="Q206" i="33"/>
  <c r="R206" i="33"/>
  <c r="S206" i="33"/>
  <c r="T206" i="33"/>
  <c r="U206" i="33"/>
  <c r="V206" i="33"/>
  <c r="W206" i="33"/>
  <c r="X206" i="33"/>
  <c r="Y206" i="33"/>
  <c r="Z206" i="33"/>
  <c r="AA206" i="33"/>
  <c r="AB206" i="33"/>
  <c r="AC206" i="33"/>
  <c r="AD206" i="33"/>
  <c r="AE206" i="33"/>
  <c r="AF206" i="33"/>
  <c r="AG206" i="33"/>
  <c r="AH206" i="33"/>
  <c r="AI206" i="33"/>
  <c r="AJ206" i="33"/>
  <c r="AK206" i="33"/>
  <c r="AL206" i="33"/>
  <c r="AM206" i="33"/>
  <c r="AN206" i="33"/>
  <c r="AO206" i="33"/>
  <c r="AP206" i="33"/>
  <c r="AQ206" i="33"/>
  <c r="AR206" i="33"/>
  <c r="AS206" i="33"/>
  <c r="AT206" i="33"/>
  <c r="AU206" i="33"/>
  <c r="AV206" i="33"/>
  <c r="D207" i="33"/>
  <c r="E207" i="33"/>
  <c r="F207" i="33"/>
  <c r="G207" i="33"/>
  <c r="H207" i="33"/>
  <c r="I207" i="33"/>
  <c r="J207" i="33"/>
  <c r="K207" i="33"/>
  <c r="L207" i="33"/>
  <c r="M207" i="33"/>
  <c r="N207" i="33"/>
  <c r="O207" i="33"/>
  <c r="P207" i="33"/>
  <c r="Q207" i="33"/>
  <c r="R207" i="33"/>
  <c r="S207" i="33"/>
  <c r="T207" i="33"/>
  <c r="U207" i="33"/>
  <c r="V207" i="33"/>
  <c r="W207" i="33"/>
  <c r="X207" i="33"/>
  <c r="Y207" i="33"/>
  <c r="Z207" i="33"/>
  <c r="AA207" i="33"/>
  <c r="AB207" i="33"/>
  <c r="AC207" i="33"/>
  <c r="AD207" i="33"/>
  <c r="AE207" i="33"/>
  <c r="AF207" i="33"/>
  <c r="AG207" i="33"/>
  <c r="AH207" i="33"/>
  <c r="AI207" i="33"/>
  <c r="AJ207" i="33"/>
  <c r="AK207" i="33"/>
  <c r="AL207" i="33"/>
  <c r="AM207" i="33"/>
  <c r="AN207" i="33"/>
  <c r="AO207" i="33"/>
  <c r="AP207" i="33"/>
  <c r="AQ207" i="33"/>
  <c r="AR207" i="33"/>
  <c r="AS207" i="33"/>
  <c r="AT207" i="33"/>
  <c r="AU207" i="33"/>
  <c r="AV207" i="33"/>
  <c r="D208" i="33"/>
  <c r="E208" i="33"/>
  <c r="F208" i="33"/>
  <c r="G208" i="33"/>
  <c r="H208" i="33"/>
  <c r="I208" i="33"/>
  <c r="J208" i="33"/>
  <c r="K208" i="33"/>
  <c r="L208" i="33"/>
  <c r="M208" i="33"/>
  <c r="N208" i="33"/>
  <c r="O208" i="33"/>
  <c r="P208" i="33"/>
  <c r="Q208" i="33"/>
  <c r="R208" i="33"/>
  <c r="S208" i="33"/>
  <c r="T208" i="33"/>
  <c r="U208" i="33"/>
  <c r="V208" i="33"/>
  <c r="W208" i="33"/>
  <c r="X208" i="33"/>
  <c r="Y208" i="33"/>
  <c r="Z208" i="33"/>
  <c r="AA208" i="33"/>
  <c r="AB208" i="33"/>
  <c r="AC208" i="33"/>
  <c r="AD208" i="33"/>
  <c r="AE208" i="33"/>
  <c r="AF208" i="33"/>
  <c r="AG208" i="33"/>
  <c r="AH208" i="33"/>
  <c r="AI208" i="33"/>
  <c r="AJ208" i="33"/>
  <c r="AK208" i="33"/>
  <c r="AL208" i="33"/>
  <c r="AM208" i="33"/>
  <c r="AN208" i="33"/>
  <c r="AO208" i="33"/>
  <c r="AP208" i="33"/>
  <c r="AQ208" i="33"/>
  <c r="AR208" i="33"/>
  <c r="AS208" i="33"/>
  <c r="AT208" i="33"/>
  <c r="AU208" i="33"/>
  <c r="AV208" i="33"/>
  <c r="D209" i="33"/>
  <c r="E209" i="33"/>
  <c r="F209" i="33"/>
  <c r="G209" i="33"/>
  <c r="H209" i="33"/>
  <c r="I209" i="33"/>
  <c r="J209" i="33"/>
  <c r="K209" i="33"/>
  <c r="L209" i="33"/>
  <c r="M209" i="33"/>
  <c r="N209" i="33"/>
  <c r="O209" i="33"/>
  <c r="P209" i="33"/>
  <c r="Q209" i="33"/>
  <c r="R209" i="33"/>
  <c r="S209" i="33"/>
  <c r="T209" i="33"/>
  <c r="U209" i="33"/>
  <c r="V209" i="33"/>
  <c r="W209" i="33"/>
  <c r="X209" i="33"/>
  <c r="Y209" i="33"/>
  <c r="Z209" i="33"/>
  <c r="AA209" i="33"/>
  <c r="AB209" i="33"/>
  <c r="AC209" i="33"/>
  <c r="AD209" i="33"/>
  <c r="AE209" i="33"/>
  <c r="AF209" i="33"/>
  <c r="AG209" i="33"/>
  <c r="AH209" i="33"/>
  <c r="AI209" i="33"/>
  <c r="AJ209" i="33"/>
  <c r="AK209" i="33"/>
  <c r="AL209" i="33"/>
  <c r="AM209" i="33"/>
  <c r="AN209" i="33"/>
  <c r="AO209" i="33"/>
  <c r="AP209" i="33"/>
  <c r="AQ209" i="33"/>
  <c r="AR209" i="33"/>
  <c r="AS209" i="33"/>
  <c r="AT209" i="33"/>
  <c r="AU209" i="33"/>
  <c r="AV209" i="33"/>
  <c r="D210" i="33"/>
  <c r="E210" i="33"/>
  <c r="F210" i="33"/>
  <c r="G210" i="33"/>
  <c r="H210" i="33"/>
  <c r="I210" i="33"/>
  <c r="J210" i="33"/>
  <c r="K210" i="33"/>
  <c r="L210" i="33"/>
  <c r="M210" i="33"/>
  <c r="N210" i="33"/>
  <c r="O210" i="33"/>
  <c r="P210" i="33"/>
  <c r="Q210" i="33"/>
  <c r="R210" i="33"/>
  <c r="S210" i="33"/>
  <c r="T210" i="33"/>
  <c r="U210" i="33"/>
  <c r="V210" i="33"/>
  <c r="W210" i="33"/>
  <c r="X210" i="33"/>
  <c r="Y210" i="33"/>
  <c r="Z210" i="33"/>
  <c r="AA210" i="33"/>
  <c r="AB210" i="33"/>
  <c r="AC210" i="33"/>
  <c r="AD210" i="33"/>
  <c r="AE210" i="33"/>
  <c r="AF210" i="33"/>
  <c r="AG210" i="33"/>
  <c r="AH210" i="33"/>
  <c r="AI210" i="33"/>
  <c r="AJ210" i="33"/>
  <c r="AK210" i="33"/>
  <c r="AL210" i="33"/>
  <c r="AM210" i="33"/>
  <c r="AN210" i="33"/>
  <c r="AO210" i="33"/>
  <c r="AP210" i="33"/>
  <c r="AQ210" i="33"/>
  <c r="AR210" i="33"/>
  <c r="AS210" i="33"/>
  <c r="AT210" i="33"/>
  <c r="AU210" i="33"/>
  <c r="AV210" i="33"/>
  <c r="D211" i="33"/>
  <c r="E211" i="33"/>
  <c r="F211" i="33"/>
  <c r="G211" i="33"/>
  <c r="H211" i="33"/>
  <c r="I211" i="33"/>
  <c r="J211" i="33"/>
  <c r="K211" i="33"/>
  <c r="L211" i="33"/>
  <c r="M211" i="33"/>
  <c r="N211" i="33"/>
  <c r="O211" i="33"/>
  <c r="P211" i="33"/>
  <c r="Q211" i="33"/>
  <c r="R211" i="33"/>
  <c r="S211" i="33"/>
  <c r="T211" i="33"/>
  <c r="U211" i="33"/>
  <c r="V211" i="33"/>
  <c r="W211" i="33"/>
  <c r="X211" i="33"/>
  <c r="Y211" i="33"/>
  <c r="Z211" i="33"/>
  <c r="AA211" i="33"/>
  <c r="AB211" i="33"/>
  <c r="AC211" i="33"/>
  <c r="AD211" i="33"/>
  <c r="AE211" i="33"/>
  <c r="AF211" i="33"/>
  <c r="AG211" i="33"/>
  <c r="AH211" i="33"/>
  <c r="AI211" i="33"/>
  <c r="AJ211" i="33"/>
  <c r="AK211" i="33"/>
  <c r="AL211" i="33"/>
  <c r="AM211" i="33"/>
  <c r="AN211" i="33"/>
  <c r="AO211" i="33"/>
  <c r="AP211" i="33"/>
  <c r="AQ211" i="33"/>
  <c r="AR211" i="33"/>
  <c r="AS211" i="33"/>
  <c r="AT211" i="33"/>
  <c r="AU211" i="33"/>
  <c r="AV211" i="33"/>
  <c r="D212" i="33"/>
  <c r="E212" i="33"/>
  <c r="F212" i="33"/>
  <c r="G212" i="33"/>
  <c r="H212" i="33"/>
  <c r="I212" i="33"/>
  <c r="J212" i="33"/>
  <c r="K212" i="33"/>
  <c r="L212" i="33"/>
  <c r="M212" i="33"/>
  <c r="N212" i="33"/>
  <c r="O212" i="33"/>
  <c r="P212" i="33"/>
  <c r="Q212" i="33"/>
  <c r="R212" i="33"/>
  <c r="S212" i="33"/>
  <c r="T212" i="33"/>
  <c r="U212" i="33"/>
  <c r="V212" i="33"/>
  <c r="W212" i="33"/>
  <c r="X212" i="33"/>
  <c r="Y212" i="33"/>
  <c r="Z212" i="33"/>
  <c r="AA212" i="33"/>
  <c r="AB212" i="33"/>
  <c r="AC212" i="33"/>
  <c r="AD212" i="33"/>
  <c r="AE212" i="33"/>
  <c r="AF212" i="33"/>
  <c r="AG212" i="33"/>
  <c r="AH212" i="33"/>
  <c r="AI212" i="33"/>
  <c r="AJ212" i="33"/>
  <c r="AK212" i="33"/>
  <c r="AL212" i="33"/>
  <c r="AM212" i="33"/>
  <c r="AN212" i="33"/>
  <c r="AO212" i="33"/>
  <c r="AP212" i="33"/>
  <c r="AQ212" i="33"/>
  <c r="AR212" i="33"/>
  <c r="AS212" i="33"/>
  <c r="AT212" i="33"/>
  <c r="AU212" i="33"/>
  <c r="AV212" i="33"/>
  <c r="D213" i="33"/>
  <c r="E213" i="33"/>
  <c r="F213" i="33"/>
  <c r="G213" i="33"/>
  <c r="H213" i="33"/>
  <c r="I213" i="33"/>
  <c r="J213" i="33"/>
  <c r="K213" i="33"/>
  <c r="L213" i="33"/>
  <c r="M213" i="33"/>
  <c r="N213" i="33"/>
  <c r="O213" i="33"/>
  <c r="P213" i="33"/>
  <c r="Q213" i="33"/>
  <c r="R213" i="33"/>
  <c r="S213" i="33"/>
  <c r="T213" i="33"/>
  <c r="U213" i="33"/>
  <c r="V213" i="33"/>
  <c r="W213" i="33"/>
  <c r="X213" i="33"/>
  <c r="Y213" i="33"/>
  <c r="Z213" i="33"/>
  <c r="AA213" i="33"/>
  <c r="AB213" i="33"/>
  <c r="AC213" i="33"/>
  <c r="AD213" i="33"/>
  <c r="AE213" i="33"/>
  <c r="AF213" i="33"/>
  <c r="AG213" i="33"/>
  <c r="AH213" i="33"/>
  <c r="AI213" i="33"/>
  <c r="AJ213" i="33"/>
  <c r="AK213" i="33"/>
  <c r="AL213" i="33"/>
  <c r="AM213" i="33"/>
  <c r="AN213" i="33"/>
  <c r="AO213" i="33"/>
  <c r="AP213" i="33"/>
  <c r="AQ213" i="33"/>
  <c r="AR213" i="33"/>
  <c r="AS213" i="33"/>
  <c r="AT213" i="33"/>
  <c r="AU213" i="33"/>
  <c r="AV213" i="33"/>
  <c r="D214" i="33"/>
  <c r="E214" i="33"/>
  <c r="F214" i="33"/>
  <c r="G214" i="33"/>
  <c r="H214" i="33"/>
  <c r="I214" i="33"/>
  <c r="J214" i="33"/>
  <c r="K214" i="33"/>
  <c r="L214" i="33"/>
  <c r="M214" i="33"/>
  <c r="N214" i="33"/>
  <c r="O214" i="33"/>
  <c r="P214" i="33"/>
  <c r="Q214" i="33"/>
  <c r="R214" i="33"/>
  <c r="S214" i="33"/>
  <c r="T214" i="33"/>
  <c r="U214" i="33"/>
  <c r="V214" i="33"/>
  <c r="W214" i="33"/>
  <c r="X214" i="33"/>
  <c r="Y214" i="33"/>
  <c r="Z214" i="33"/>
  <c r="AA214" i="33"/>
  <c r="AB214" i="33"/>
  <c r="AC214" i="33"/>
  <c r="AD214" i="33"/>
  <c r="AE214" i="33"/>
  <c r="AF214" i="33"/>
  <c r="AG214" i="33"/>
  <c r="AH214" i="33"/>
  <c r="AI214" i="33"/>
  <c r="AJ214" i="33"/>
  <c r="AK214" i="33"/>
  <c r="AL214" i="33"/>
  <c r="AM214" i="33"/>
  <c r="AN214" i="33"/>
  <c r="AO214" i="33"/>
  <c r="AP214" i="33"/>
  <c r="AQ214" i="33"/>
  <c r="AR214" i="33"/>
  <c r="AS214" i="33"/>
  <c r="AT214" i="33"/>
  <c r="AU214" i="33"/>
  <c r="AV214" i="33"/>
  <c r="D215" i="33"/>
  <c r="E215" i="33"/>
  <c r="F215" i="33"/>
  <c r="G215" i="33"/>
  <c r="H215" i="33"/>
  <c r="I215" i="33"/>
  <c r="J215" i="33"/>
  <c r="K215" i="33"/>
  <c r="L215" i="33"/>
  <c r="M215" i="33"/>
  <c r="N215" i="33"/>
  <c r="O215" i="33"/>
  <c r="P215" i="33"/>
  <c r="Q215" i="33"/>
  <c r="R215" i="33"/>
  <c r="S215" i="33"/>
  <c r="T215" i="33"/>
  <c r="U215" i="33"/>
  <c r="V215" i="33"/>
  <c r="W215" i="33"/>
  <c r="X215" i="33"/>
  <c r="Y215" i="33"/>
  <c r="Z215" i="33"/>
  <c r="AA215" i="33"/>
  <c r="AB215" i="33"/>
  <c r="AC215" i="33"/>
  <c r="AD215" i="33"/>
  <c r="AE215" i="33"/>
  <c r="AF215" i="33"/>
  <c r="AG215" i="33"/>
  <c r="AH215" i="33"/>
  <c r="AI215" i="33"/>
  <c r="AJ215" i="33"/>
  <c r="AK215" i="33"/>
  <c r="AL215" i="33"/>
  <c r="AM215" i="33"/>
  <c r="AN215" i="33"/>
  <c r="AO215" i="33"/>
  <c r="AP215" i="33"/>
  <c r="AQ215" i="33"/>
  <c r="AR215" i="33"/>
  <c r="AS215" i="33"/>
  <c r="AT215" i="33"/>
  <c r="AU215" i="33"/>
  <c r="AV215" i="33"/>
  <c r="D216" i="33"/>
  <c r="E216" i="33"/>
  <c r="F216" i="33"/>
  <c r="G216" i="33"/>
  <c r="H216" i="33"/>
  <c r="I216" i="33"/>
  <c r="J216" i="33"/>
  <c r="K216" i="33"/>
  <c r="L216" i="33"/>
  <c r="M216" i="33"/>
  <c r="N216" i="33"/>
  <c r="O216" i="33"/>
  <c r="P216" i="33"/>
  <c r="Q216" i="33"/>
  <c r="R216" i="33"/>
  <c r="S216" i="33"/>
  <c r="T216" i="33"/>
  <c r="U216" i="33"/>
  <c r="V216" i="33"/>
  <c r="W216" i="33"/>
  <c r="X216" i="33"/>
  <c r="Y216" i="33"/>
  <c r="Z216" i="33"/>
  <c r="AA216" i="33"/>
  <c r="AB216" i="33"/>
  <c r="AC216" i="33"/>
  <c r="AD216" i="33"/>
  <c r="AE216" i="33"/>
  <c r="AF216" i="33"/>
  <c r="AG216" i="33"/>
  <c r="AH216" i="33"/>
  <c r="AI216" i="33"/>
  <c r="AJ216" i="33"/>
  <c r="AK216" i="33"/>
  <c r="AL216" i="33"/>
  <c r="AM216" i="33"/>
  <c r="AN216" i="33"/>
  <c r="AO216" i="33"/>
  <c r="AP216" i="33"/>
  <c r="AQ216" i="33"/>
  <c r="AR216" i="33"/>
  <c r="AS216" i="33"/>
  <c r="AT216" i="33"/>
  <c r="AU216" i="33"/>
  <c r="AV216" i="33"/>
  <c r="D217" i="33"/>
  <c r="E217" i="33"/>
  <c r="F217" i="33"/>
  <c r="G217" i="33"/>
  <c r="H217" i="33"/>
  <c r="I217" i="33"/>
  <c r="J217" i="33"/>
  <c r="K217" i="33"/>
  <c r="L217" i="33"/>
  <c r="M217" i="33"/>
  <c r="N217" i="33"/>
  <c r="O217" i="33"/>
  <c r="P217" i="33"/>
  <c r="Q217" i="33"/>
  <c r="R217" i="33"/>
  <c r="S217" i="33"/>
  <c r="T217" i="33"/>
  <c r="U217" i="33"/>
  <c r="V217" i="33"/>
  <c r="W217" i="33"/>
  <c r="X217" i="33"/>
  <c r="Y217" i="33"/>
  <c r="Z217" i="33"/>
  <c r="AA217" i="33"/>
  <c r="AB217" i="33"/>
  <c r="AC217" i="33"/>
  <c r="AD217" i="33"/>
  <c r="AE217" i="33"/>
  <c r="AF217" i="33"/>
  <c r="AG217" i="33"/>
  <c r="AH217" i="33"/>
  <c r="AI217" i="33"/>
  <c r="AJ217" i="33"/>
  <c r="AK217" i="33"/>
  <c r="AL217" i="33"/>
  <c r="AM217" i="33"/>
  <c r="AN217" i="33"/>
  <c r="AO217" i="33"/>
  <c r="AP217" i="33"/>
  <c r="AQ217" i="33"/>
  <c r="AR217" i="33"/>
  <c r="AS217" i="33"/>
  <c r="AT217" i="33"/>
  <c r="AU217" i="33"/>
  <c r="AV217" i="33"/>
  <c r="D218" i="33"/>
  <c r="E218" i="33"/>
  <c r="F218" i="33"/>
  <c r="G218" i="33"/>
  <c r="H218" i="33"/>
  <c r="I218" i="33"/>
  <c r="J218" i="33"/>
  <c r="K218" i="33"/>
  <c r="L218" i="33"/>
  <c r="M218" i="33"/>
  <c r="N218" i="33"/>
  <c r="O218" i="33"/>
  <c r="P218" i="33"/>
  <c r="Q218" i="33"/>
  <c r="R218" i="33"/>
  <c r="S218" i="33"/>
  <c r="T218" i="33"/>
  <c r="U218" i="33"/>
  <c r="V218" i="33"/>
  <c r="W218" i="33"/>
  <c r="X218" i="33"/>
  <c r="Y218" i="33"/>
  <c r="Z218" i="33"/>
  <c r="AA218" i="33"/>
  <c r="AB218" i="33"/>
  <c r="AC218" i="33"/>
  <c r="AD218" i="33"/>
  <c r="AE218" i="33"/>
  <c r="AF218" i="33"/>
  <c r="AG218" i="33"/>
  <c r="AH218" i="33"/>
  <c r="AI218" i="33"/>
  <c r="AJ218" i="33"/>
  <c r="AK218" i="33"/>
  <c r="AL218" i="33"/>
  <c r="AM218" i="33"/>
  <c r="AN218" i="33"/>
  <c r="AO218" i="33"/>
  <c r="AP218" i="33"/>
  <c r="AQ218" i="33"/>
  <c r="AR218" i="33"/>
  <c r="AS218" i="33"/>
  <c r="AT218" i="33"/>
  <c r="AU218" i="33"/>
  <c r="AV218" i="33"/>
  <c r="D219" i="33"/>
  <c r="E219" i="33"/>
  <c r="F219" i="33"/>
  <c r="G219" i="33"/>
  <c r="H219" i="33"/>
  <c r="I219" i="33"/>
  <c r="J219" i="33"/>
  <c r="K219" i="33"/>
  <c r="L219" i="33"/>
  <c r="M219" i="33"/>
  <c r="N219" i="33"/>
  <c r="O219" i="33"/>
  <c r="P219" i="33"/>
  <c r="Q219" i="33"/>
  <c r="R219" i="33"/>
  <c r="S219" i="33"/>
  <c r="T219" i="33"/>
  <c r="U219" i="33"/>
  <c r="V219" i="33"/>
  <c r="W219" i="33"/>
  <c r="X219" i="33"/>
  <c r="Y219" i="33"/>
  <c r="Z219" i="33"/>
  <c r="AA219" i="33"/>
  <c r="AB219" i="33"/>
  <c r="AC219" i="33"/>
  <c r="AD219" i="33"/>
  <c r="AE219" i="33"/>
  <c r="AF219" i="33"/>
  <c r="AG219" i="33"/>
  <c r="AH219" i="33"/>
  <c r="AI219" i="33"/>
  <c r="AJ219" i="33"/>
  <c r="AK219" i="33"/>
  <c r="AL219" i="33"/>
  <c r="AM219" i="33"/>
  <c r="AN219" i="33"/>
  <c r="AO219" i="33"/>
  <c r="AP219" i="33"/>
  <c r="AQ219" i="33"/>
  <c r="AR219" i="33"/>
  <c r="AS219" i="33"/>
  <c r="AT219" i="33"/>
  <c r="AU219" i="33"/>
  <c r="AV219" i="33"/>
  <c r="D220" i="33"/>
  <c r="E220" i="33"/>
  <c r="F220" i="33"/>
  <c r="G220" i="33"/>
  <c r="H220" i="33"/>
  <c r="I220" i="33"/>
  <c r="J220" i="33"/>
  <c r="K220" i="33"/>
  <c r="L220" i="33"/>
  <c r="M220" i="33"/>
  <c r="N220" i="33"/>
  <c r="O220" i="33"/>
  <c r="P220" i="33"/>
  <c r="Q220" i="33"/>
  <c r="R220" i="33"/>
  <c r="S220" i="33"/>
  <c r="T220" i="33"/>
  <c r="U220" i="33"/>
  <c r="V220" i="33"/>
  <c r="W220" i="33"/>
  <c r="X220" i="33"/>
  <c r="Y220" i="33"/>
  <c r="Z220" i="33"/>
  <c r="AA220" i="33"/>
  <c r="AB220" i="33"/>
  <c r="AC220" i="33"/>
  <c r="AD220" i="33"/>
  <c r="AE220" i="33"/>
  <c r="AF220" i="33"/>
  <c r="AG220" i="33"/>
  <c r="AH220" i="33"/>
  <c r="AI220" i="33"/>
  <c r="AJ220" i="33"/>
  <c r="AK220" i="33"/>
  <c r="AL220" i="33"/>
  <c r="AM220" i="33"/>
  <c r="AN220" i="33"/>
  <c r="AO220" i="33"/>
  <c r="AP220" i="33"/>
  <c r="AQ220" i="33"/>
  <c r="AR220" i="33"/>
  <c r="AS220" i="33"/>
  <c r="AT220" i="33"/>
  <c r="AU220" i="33"/>
  <c r="AV220" i="33"/>
  <c r="D221" i="33"/>
  <c r="E221" i="33"/>
  <c r="F221" i="33"/>
  <c r="G221" i="33"/>
  <c r="H221" i="33"/>
  <c r="I221" i="33"/>
  <c r="J221" i="33"/>
  <c r="K221" i="33"/>
  <c r="L221" i="33"/>
  <c r="M221" i="33"/>
  <c r="N221" i="33"/>
  <c r="O221" i="33"/>
  <c r="P221" i="33"/>
  <c r="Q221" i="33"/>
  <c r="R221" i="33"/>
  <c r="S221" i="33"/>
  <c r="T221" i="33"/>
  <c r="U221" i="33"/>
  <c r="V221" i="33"/>
  <c r="W221" i="33"/>
  <c r="X221" i="33"/>
  <c r="Y221" i="33"/>
  <c r="Z221" i="33"/>
  <c r="AA221" i="33"/>
  <c r="AB221" i="33"/>
  <c r="AC221" i="33"/>
  <c r="AD221" i="33"/>
  <c r="AE221" i="33"/>
  <c r="AF221" i="33"/>
  <c r="AG221" i="33"/>
  <c r="AH221" i="33"/>
  <c r="AI221" i="33"/>
  <c r="AJ221" i="33"/>
  <c r="AK221" i="33"/>
  <c r="AL221" i="33"/>
  <c r="AM221" i="33"/>
  <c r="AN221" i="33"/>
  <c r="AO221" i="33"/>
  <c r="AP221" i="33"/>
  <c r="AQ221" i="33"/>
  <c r="AR221" i="33"/>
  <c r="AS221" i="33"/>
  <c r="AT221" i="33"/>
  <c r="AU221" i="33"/>
  <c r="AV221" i="33"/>
  <c r="D222" i="33"/>
  <c r="E222" i="33"/>
  <c r="F222" i="33"/>
  <c r="G222" i="33"/>
  <c r="H222" i="33"/>
  <c r="I222" i="33"/>
  <c r="J222" i="33"/>
  <c r="K222" i="33"/>
  <c r="L222" i="33"/>
  <c r="M222" i="33"/>
  <c r="N222" i="33"/>
  <c r="O222" i="33"/>
  <c r="P222" i="33"/>
  <c r="Q222" i="33"/>
  <c r="R222" i="33"/>
  <c r="S222" i="33"/>
  <c r="T222" i="33"/>
  <c r="U222" i="33"/>
  <c r="V222" i="33"/>
  <c r="W222" i="33"/>
  <c r="X222" i="33"/>
  <c r="Y222" i="33"/>
  <c r="Z222" i="33"/>
  <c r="AA222" i="33"/>
  <c r="AB222" i="33"/>
  <c r="AC222" i="33"/>
  <c r="AD222" i="33"/>
  <c r="AE222" i="33"/>
  <c r="AF222" i="33"/>
  <c r="AG222" i="33"/>
  <c r="AH222" i="33"/>
  <c r="AI222" i="33"/>
  <c r="AJ222" i="33"/>
  <c r="AK222" i="33"/>
  <c r="AL222" i="33"/>
  <c r="AM222" i="33"/>
  <c r="AN222" i="33"/>
  <c r="AO222" i="33"/>
  <c r="AP222" i="33"/>
  <c r="AQ222" i="33"/>
  <c r="AR222" i="33"/>
  <c r="AS222" i="33"/>
  <c r="AT222" i="33"/>
  <c r="AU222" i="33"/>
  <c r="AV222" i="33"/>
  <c r="D223" i="33"/>
  <c r="E223" i="33"/>
  <c r="F223" i="33"/>
  <c r="G223" i="33"/>
  <c r="H223" i="33"/>
  <c r="I223" i="33"/>
  <c r="J223" i="33"/>
  <c r="K223" i="33"/>
  <c r="L223" i="33"/>
  <c r="M223" i="33"/>
  <c r="N223" i="33"/>
  <c r="O223" i="33"/>
  <c r="P223" i="33"/>
  <c r="Q223" i="33"/>
  <c r="R223" i="33"/>
  <c r="S223" i="33"/>
  <c r="T223" i="33"/>
  <c r="U223" i="33"/>
  <c r="V223" i="33"/>
  <c r="W223" i="33"/>
  <c r="X223" i="33"/>
  <c r="Y223" i="33"/>
  <c r="Z223" i="33"/>
  <c r="AA223" i="33"/>
  <c r="AB223" i="33"/>
  <c r="AC223" i="33"/>
  <c r="AD223" i="33"/>
  <c r="AE223" i="33"/>
  <c r="AF223" i="33"/>
  <c r="AG223" i="33"/>
  <c r="AH223" i="33"/>
  <c r="AI223" i="33"/>
  <c r="AJ223" i="33"/>
  <c r="AK223" i="33"/>
  <c r="AL223" i="33"/>
  <c r="AM223" i="33"/>
  <c r="AN223" i="33"/>
  <c r="AO223" i="33"/>
  <c r="AP223" i="33"/>
  <c r="AQ223" i="33"/>
  <c r="AR223" i="33"/>
  <c r="AS223" i="33"/>
  <c r="AT223" i="33"/>
  <c r="AU223" i="33"/>
  <c r="AV223" i="33"/>
  <c r="D224" i="33"/>
  <c r="E224" i="33"/>
  <c r="F224" i="33"/>
  <c r="G224" i="33"/>
  <c r="H224" i="33"/>
  <c r="I224" i="33"/>
  <c r="J224" i="33"/>
  <c r="K224" i="33"/>
  <c r="L224" i="33"/>
  <c r="M224" i="33"/>
  <c r="N224" i="33"/>
  <c r="O224" i="33"/>
  <c r="P224" i="33"/>
  <c r="Q224" i="33"/>
  <c r="R224" i="33"/>
  <c r="S224" i="33"/>
  <c r="T224" i="33"/>
  <c r="U224" i="33"/>
  <c r="V224" i="33"/>
  <c r="W224" i="33"/>
  <c r="X224" i="33"/>
  <c r="Y224" i="33"/>
  <c r="Z224" i="33"/>
  <c r="AA224" i="33"/>
  <c r="AB224" i="33"/>
  <c r="AC224" i="33"/>
  <c r="AD224" i="33"/>
  <c r="AE224" i="33"/>
  <c r="AF224" i="33"/>
  <c r="AG224" i="33"/>
  <c r="AH224" i="33"/>
  <c r="AI224" i="33"/>
  <c r="AJ224" i="33"/>
  <c r="AK224" i="33"/>
  <c r="AL224" i="33"/>
  <c r="AM224" i="33"/>
  <c r="AN224" i="33"/>
  <c r="AO224" i="33"/>
  <c r="AP224" i="33"/>
  <c r="AQ224" i="33"/>
  <c r="AR224" i="33"/>
  <c r="AS224" i="33"/>
  <c r="AT224" i="33"/>
  <c r="AU224" i="33"/>
  <c r="AV224" i="33"/>
  <c r="D225" i="33"/>
  <c r="E225" i="33"/>
  <c r="F225" i="33"/>
  <c r="G225" i="33"/>
  <c r="H225" i="33"/>
  <c r="I225" i="33"/>
  <c r="J225" i="33"/>
  <c r="K225" i="33"/>
  <c r="L225" i="33"/>
  <c r="M225" i="33"/>
  <c r="N225" i="33"/>
  <c r="O225" i="33"/>
  <c r="P225" i="33"/>
  <c r="Q225" i="33"/>
  <c r="R225" i="33"/>
  <c r="S225" i="33"/>
  <c r="T225" i="33"/>
  <c r="U225" i="33"/>
  <c r="V225" i="33"/>
  <c r="W225" i="33"/>
  <c r="X225" i="33"/>
  <c r="Y225" i="33"/>
  <c r="Z225" i="33"/>
  <c r="AA225" i="33"/>
  <c r="AB225" i="33"/>
  <c r="AC225" i="33"/>
  <c r="AD225" i="33"/>
  <c r="AE225" i="33"/>
  <c r="AF225" i="33"/>
  <c r="AG225" i="33"/>
  <c r="AH225" i="33"/>
  <c r="AI225" i="33"/>
  <c r="AJ225" i="33"/>
  <c r="AK225" i="33"/>
  <c r="AL225" i="33"/>
  <c r="AM225" i="33"/>
  <c r="AN225" i="33"/>
  <c r="AO225" i="33"/>
  <c r="AP225" i="33"/>
  <c r="AQ225" i="33"/>
  <c r="AR225" i="33"/>
  <c r="AS225" i="33"/>
  <c r="AT225" i="33"/>
  <c r="AU225" i="33"/>
  <c r="AV225" i="33"/>
  <c r="D226" i="33"/>
  <c r="E226" i="33"/>
  <c r="F226" i="33"/>
  <c r="G226" i="33"/>
  <c r="H226" i="33"/>
  <c r="I226" i="33"/>
  <c r="J226" i="33"/>
  <c r="K226" i="33"/>
  <c r="L226" i="33"/>
  <c r="M226" i="33"/>
  <c r="N226" i="33"/>
  <c r="O226" i="33"/>
  <c r="P226" i="33"/>
  <c r="Q226" i="33"/>
  <c r="R226" i="33"/>
  <c r="S226" i="33"/>
  <c r="T226" i="33"/>
  <c r="U226" i="33"/>
  <c r="V226" i="33"/>
  <c r="W226" i="33"/>
  <c r="X226" i="33"/>
  <c r="Y226" i="33"/>
  <c r="Z226" i="33"/>
  <c r="AA226" i="33"/>
  <c r="AB226" i="33"/>
  <c r="AC226" i="33"/>
  <c r="AD226" i="33"/>
  <c r="AE226" i="33"/>
  <c r="AF226" i="33"/>
  <c r="AG226" i="33"/>
  <c r="AH226" i="33"/>
  <c r="AI226" i="33"/>
  <c r="AJ226" i="33"/>
  <c r="AK226" i="33"/>
  <c r="AL226" i="33"/>
  <c r="AM226" i="33"/>
  <c r="AN226" i="33"/>
  <c r="AO226" i="33"/>
  <c r="AP226" i="33"/>
  <c r="AQ226" i="33"/>
  <c r="AR226" i="33"/>
  <c r="AS226" i="33"/>
  <c r="AT226" i="33"/>
  <c r="AU226" i="33"/>
  <c r="AV226" i="33"/>
  <c r="D227" i="33"/>
  <c r="E227" i="33"/>
  <c r="F227" i="33"/>
  <c r="G227" i="33"/>
  <c r="H227" i="33"/>
  <c r="I227" i="33"/>
  <c r="J227" i="33"/>
  <c r="K227" i="33"/>
  <c r="L227" i="33"/>
  <c r="M227" i="33"/>
  <c r="N227" i="33"/>
  <c r="O227" i="33"/>
  <c r="P227" i="33"/>
  <c r="Q227" i="33"/>
  <c r="R227" i="33"/>
  <c r="S227" i="33"/>
  <c r="T227" i="33"/>
  <c r="U227" i="33"/>
  <c r="V227" i="33"/>
  <c r="W227" i="33"/>
  <c r="X227" i="33"/>
  <c r="Y227" i="33"/>
  <c r="Z227" i="33"/>
  <c r="AA227" i="33"/>
  <c r="AB227" i="33"/>
  <c r="AC227" i="33"/>
  <c r="AD227" i="33"/>
  <c r="AE227" i="33"/>
  <c r="AF227" i="33"/>
  <c r="AG227" i="33"/>
  <c r="AH227" i="33"/>
  <c r="AI227" i="33"/>
  <c r="AJ227" i="33"/>
  <c r="AK227" i="33"/>
  <c r="AL227" i="33"/>
  <c r="AM227" i="33"/>
  <c r="AN227" i="33"/>
  <c r="AO227" i="33"/>
  <c r="AP227" i="33"/>
  <c r="AQ227" i="33"/>
  <c r="AR227" i="33"/>
  <c r="AS227" i="33"/>
  <c r="AT227" i="33"/>
  <c r="AU227" i="33"/>
  <c r="AV227" i="33"/>
  <c r="D228" i="33"/>
  <c r="E228" i="33"/>
  <c r="F228" i="33"/>
  <c r="G228" i="33"/>
  <c r="H228" i="33"/>
  <c r="I228" i="33"/>
  <c r="J228" i="33"/>
  <c r="K228" i="33"/>
  <c r="L228" i="33"/>
  <c r="M228" i="33"/>
  <c r="N228" i="33"/>
  <c r="O228" i="33"/>
  <c r="P228" i="33"/>
  <c r="Q228" i="33"/>
  <c r="R228" i="33"/>
  <c r="S228" i="33"/>
  <c r="T228" i="33"/>
  <c r="U228" i="33"/>
  <c r="V228" i="33"/>
  <c r="W228" i="33"/>
  <c r="X228" i="33"/>
  <c r="Y228" i="33"/>
  <c r="Z228" i="33"/>
  <c r="AA228" i="33"/>
  <c r="AB228" i="33"/>
  <c r="AC228" i="33"/>
  <c r="AD228" i="33"/>
  <c r="AE228" i="33"/>
  <c r="AF228" i="33"/>
  <c r="AG228" i="33"/>
  <c r="AH228" i="33"/>
  <c r="AI228" i="33"/>
  <c r="AJ228" i="33"/>
  <c r="AK228" i="33"/>
  <c r="AL228" i="33"/>
  <c r="AM228" i="33"/>
  <c r="AN228" i="33"/>
  <c r="AO228" i="33"/>
  <c r="AP228" i="33"/>
  <c r="AQ228" i="33"/>
  <c r="AR228" i="33"/>
  <c r="AS228" i="33"/>
  <c r="AT228" i="33"/>
  <c r="AU228" i="33"/>
  <c r="AV228" i="33"/>
  <c r="D229" i="33"/>
  <c r="E229" i="33"/>
  <c r="F229" i="33"/>
  <c r="G229" i="33"/>
  <c r="H229" i="33"/>
  <c r="I229" i="33"/>
  <c r="J229" i="33"/>
  <c r="K229" i="33"/>
  <c r="L229" i="33"/>
  <c r="M229" i="33"/>
  <c r="N229" i="33"/>
  <c r="O229" i="33"/>
  <c r="P229" i="33"/>
  <c r="Q229" i="33"/>
  <c r="R229" i="33"/>
  <c r="S229" i="33"/>
  <c r="T229" i="33"/>
  <c r="U229" i="33"/>
  <c r="V229" i="33"/>
  <c r="W229" i="33"/>
  <c r="X229" i="33"/>
  <c r="Y229" i="33"/>
  <c r="Z229" i="33"/>
  <c r="AA229" i="33"/>
  <c r="AB229" i="33"/>
  <c r="AC229" i="33"/>
  <c r="AD229" i="33"/>
  <c r="AE229" i="33"/>
  <c r="AF229" i="33"/>
  <c r="AG229" i="33"/>
  <c r="AH229" i="33"/>
  <c r="AI229" i="33"/>
  <c r="AJ229" i="33"/>
  <c r="AK229" i="33"/>
  <c r="AL229" i="33"/>
  <c r="AM229" i="33"/>
  <c r="AN229" i="33"/>
  <c r="AO229" i="33"/>
  <c r="AP229" i="33"/>
  <c r="AQ229" i="33"/>
  <c r="AR229" i="33"/>
  <c r="AS229" i="33"/>
  <c r="AT229" i="33"/>
  <c r="AU229" i="33"/>
  <c r="AV229" i="33"/>
  <c r="D230" i="33"/>
  <c r="E230" i="33"/>
  <c r="F230" i="33"/>
  <c r="G230" i="33"/>
  <c r="H230" i="33"/>
  <c r="I230" i="33"/>
  <c r="J230" i="33"/>
  <c r="K230" i="33"/>
  <c r="L230" i="33"/>
  <c r="M230" i="33"/>
  <c r="N230" i="33"/>
  <c r="O230" i="33"/>
  <c r="P230" i="33"/>
  <c r="Q230" i="33"/>
  <c r="R230" i="33"/>
  <c r="S230" i="33"/>
  <c r="T230" i="33"/>
  <c r="U230" i="33"/>
  <c r="V230" i="33"/>
  <c r="W230" i="33"/>
  <c r="X230" i="33"/>
  <c r="Y230" i="33"/>
  <c r="Z230" i="33"/>
  <c r="AA230" i="33"/>
  <c r="AB230" i="33"/>
  <c r="AC230" i="33"/>
  <c r="AD230" i="33"/>
  <c r="AE230" i="33"/>
  <c r="AF230" i="33"/>
  <c r="AG230" i="33"/>
  <c r="AH230" i="33"/>
  <c r="AI230" i="33"/>
  <c r="AJ230" i="33"/>
  <c r="AK230" i="33"/>
  <c r="AL230" i="33"/>
  <c r="AM230" i="33"/>
  <c r="AN230" i="33"/>
  <c r="AO230" i="33"/>
  <c r="AP230" i="33"/>
  <c r="AQ230" i="33"/>
  <c r="AR230" i="33"/>
  <c r="AS230" i="33"/>
  <c r="AT230" i="33"/>
  <c r="AU230" i="33"/>
  <c r="AV230" i="33"/>
  <c r="D231" i="33"/>
  <c r="E231" i="33"/>
  <c r="F231" i="33"/>
  <c r="G231" i="33"/>
  <c r="H231" i="33"/>
  <c r="I231" i="33"/>
  <c r="J231" i="33"/>
  <c r="K231" i="33"/>
  <c r="L231" i="33"/>
  <c r="M231" i="33"/>
  <c r="N231" i="33"/>
  <c r="O231" i="33"/>
  <c r="P231" i="33"/>
  <c r="Q231" i="33"/>
  <c r="R231" i="33"/>
  <c r="S231" i="33"/>
  <c r="T231" i="33"/>
  <c r="U231" i="33"/>
  <c r="V231" i="33"/>
  <c r="W231" i="33"/>
  <c r="X231" i="33"/>
  <c r="Y231" i="33"/>
  <c r="Z231" i="33"/>
  <c r="AA231" i="33"/>
  <c r="AB231" i="33"/>
  <c r="AC231" i="33"/>
  <c r="AD231" i="33"/>
  <c r="AE231" i="33"/>
  <c r="AF231" i="33"/>
  <c r="AG231" i="33"/>
  <c r="AH231" i="33"/>
  <c r="AI231" i="33"/>
  <c r="AJ231" i="33"/>
  <c r="AK231" i="33"/>
  <c r="AL231" i="33"/>
  <c r="AM231" i="33"/>
  <c r="AN231" i="33"/>
  <c r="AO231" i="33"/>
  <c r="AP231" i="33"/>
  <c r="AQ231" i="33"/>
  <c r="AR231" i="33"/>
  <c r="AS231" i="33"/>
  <c r="AT231" i="33"/>
  <c r="AU231" i="33"/>
  <c r="AV231" i="33"/>
  <c r="D232" i="33"/>
  <c r="E232" i="33"/>
  <c r="F232" i="33"/>
  <c r="G232" i="33"/>
  <c r="H232" i="33"/>
  <c r="I232" i="33"/>
  <c r="J232" i="33"/>
  <c r="K232" i="33"/>
  <c r="L232" i="33"/>
  <c r="M232" i="33"/>
  <c r="N232" i="33"/>
  <c r="O232" i="33"/>
  <c r="P232" i="33"/>
  <c r="Q232" i="33"/>
  <c r="R232" i="33"/>
  <c r="S232" i="33"/>
  <c r="T232" i="33"/>
  <c r="U232" i="33"/>
  <c r="V232" i="33"/>
  <c r="W232" i="33"/>
  <c r="X232" i="33"/>
  <c r="Y232" i="33"/>
  <c r="Z232" i="33"/>
  <c r="AA232" i="33"/>
  <c r="AB232" i="33"/>
  <c r="AC232" i="33"/>
  <c r="AD232" i="33"/>
  <c r="AE232" i="33"/>
  <c r="AF232" i="33"/>
  <c r="AG232" i="33"/>
  <c r="AH232" i="33"/>
  <c r="AI232" i="33"/>
  <c r="AJ232" i="33"/>
  <c r="AK232" i="33"/>
  <c r="AL232" i="33"/>
  <c r="AM232" i="33"/>
  <c r="AN232" i="33"/>
  <c r="AO232" i="33"/>
  <c r="AP232" i="33"/>
  <c r="AQ232" i="33"/>
  <c r="AR232" i="33"/>
  <c r="AS232" i="33"/>
  <c r="AT232" i="33"/>
  <c r="AU232" i="33"/>
  <c r="AV232" i="33"/>
  <c r="D233" i="33"/>
  <c r="E233" i="33"/>
  <c r="F233" i="33"/>
  <c r="G233" i="33"/>
  <c r="H233" i="33"/>
  <c r="I233" i="33"/>
  <c r="J233" i="33"/>
  <c r="K233" i="33"/>
  <c r="L233" i="33"/>
  <c r="M233" i="33"/>
  <c r="N233" i="33"/>
  <c r="O233" i="33"/>
  <c r="P233" i="33"/>
  <c r="Q233" i="33"/>
  <c r="R233" i="33"/>
  <c r="S233" i="33"/>
  <c r="T233" i="33"/>
  <c r="U233" i="33"/>
  <c r="V233" i="33"/>
  <c r="W233" i="33"/>
  <c r="X233" i="33"/>
  <c r="Y233" i="33"/>
  <c r="Z233" i="33"/>
  <c r="AA233" i="33"/>
  <c r="AB233" i="33"/>
  <c r="AC233" i="33"/>
  <c r="AD233" i="33"/>
  <c r="AE233" i="33"/>
  <c r="AF233" i="33"/>
  <c r="AG233" i="33"/>
  <c r="AH233" i="33"/>
  <c r="AI233" i="33"/>
  <c r="AJ233" i="33"/>
  <c r="AK233" i="33"/>
  <c r="AL233" i="33"/>
  <c r="AM233" i="33"/>
  <c r="AN233" i="33"/>
  <c r="AO233" i="33"/>
  <c r="AP233" i="33"/>
  <c r="AQ233" i="33"/>
  <c r="AR233" i="33"/>
  <c r="AS233" i="33"/>
  <c r="AT233" i="33"/>
  <c r="AU233" i="33"/>
  <c r="AV233" i="33"/>
  <c r="D234" i="33"/>
  <c r="E234" i="33"/>
  <c r="F234" i="33"/>
  <c r="G234" i="33"/>
  <c r="H234" i="33"/>
  <c r="I234" i="33"/>
  <c r="J234" i="33"/>
  <c r="K234" i="33"/>
  <c r="L234" i="33"/>
  <c r="M234" i="33"/>
  <c r="N234" i="33"/>
  <c r="O234" i="33"/>
  <c r="P234" i="33"/>
  <c r="Q234" i="33"/>
  <c r="R234" i="33"/>
  <c r="S234" i="33"/>
  <c r="T234" i="33"/>
  <c r="U234" i="33"/>
  <c r="V234" i="33"/>
  <c r="W234" i="33"/>
  <c r="X234" i="33"/>
  <c r="Y234" i="33"/>
  <c r="Z234" i="33"/>
  <c r="AA234" i="33"/>
  <c r="AB234" i="33"/>
  <c r="AC234" i="33"/>
  <c r="AD234" i="33"/>
  <c r="AE234" i="33"/>
  <c r="AF234" i="33"/>
  <c r="AG234" i="33"/>
  <c r="AH234" i="33"/>
  <c r="AI234" i="33"/>
  <c r="AJ234" i="33"/>
  <c r="AK234" i="33"/>
  <c r="AL234" i="33"/>
  <c r="AM234" i="33"/>
  <c r="AN234" i="33"/>
  <c r="AO234" i="33"/>
  <c r="AP234" i="33"/>
  <c r="AQ234" i="33"/>
  <c r="AR234" i="33"/>
  <c r="AS234" i="33"/>
  <c r="AT234" i="33"/>
  <c r="AU234" i="33"/>
  <c r="AV234" i="33"/>
  <c r="D235" i="33"/>
  <c r="E235" i="33"/>
  <c r="F235" i="33"/>
  <c r="G235" i="33"/>
  <c r="H235" i="33"/>
  <c r="I235" i="33"/>
  <c r="J235" i="33"/>
  <c r="K235" i="33"/>
  <c r="L235" i="33"/>
  <c r="M235" i="33"/>
  <c r="N235" i="33"/>
  <c r="O235" i="33"/>
  <c r="P235" i="33"/>
  <c r="Q235" i="33"/>
  <c r="R235" i="33"/>
  <c r="S235" i="33"/>
  <c r="T235" i="33"/>
  <c r="U235" i="33"/>
  <c r="V235" i="33"/>
  <c r="W235" i="33"/>
  <c r="X235" i="33"/>
  <c r="Y235" i="33"/>
  <c r="Z235" i="33"/>
  <c r="AA235" i="33"/>
  <c r="AB235" i="33"/>
  <c r="AC235" i="33"/>
  <c r="AD235" i="33"/>
  <c r="AE235" i="33"/>
  <c r="AF235" i="33"/>
  <c r="AG235" i="33"/>
  <c r="AH235" i="33"/>
  <c r="AI235" i="33"/>
  <c r="AJ235" i="33"/>
  <c r="AK235" i="33"/>
  <c r="AL235" i="33"/>
  <c r="AM235" i="33"/>
  <c r="AN235" i="33"/>
  <c r="AO235" i="33"/>
  <c r="AP235" i="33"/>
  <c r="AQ235" i="33"/>
  <c r="AR235" i="33"/>
  <c r="AS235" i="33"/>
  <c r="AT235" i="33"/>
  <c r="AU235" i="33"/>
  <c r="AV235" i="33"/>
  <c r="D236" i="33"/>
  <c r="E236" i="33"/>
  <c r="F236" i="33"/>
  <c r="G236" i="33"/>
  <c r="H236" i="33"/>
  <c r="I236" i="33"/>
  <c r="J236" i="33"/>
  <c r="K236" i="33"/>
  <c r="L236" i="33"/>
  <c r="M236" i="33"/>
  <c r="N236" i="33"/>
  <c r="O236" i="33"/>
  <c r="P236" i="33"/>
  <c r="Q236" i="33"/>
  <c r="R236" i="33"/>
  <c r="S236" i="33"/>
  <c r="T236" i="33"/>
  <c r="U236" i="33"/>
  <c r="V236" i="33"/>
  <c r="W236" i="33"/>
  <c r="X236" i="33"/>
  <c r="Y236" i="33"/>
  <c r="Z236" i="33"/>
  <c r="AA236" i="33"/>
  <c r="AB236" i="33"/>
  <c r="AC236" i="33"/>
  <c r="AD236" i="33"/>
  <c r="AE236" i="33"/>
  <c r="AF236" i="33"/>
  <c r="AG236" i="33"/>
  <c r="AH236" i="33"/>
  <c r="AI236" i="33"/>
  <c r="AJ236" i="33"/>
  <c r="AK236" i="33"/>
  <c r="AL236" i="33"/>
  <c r="AM236" i="33"/>
  <c r="AN236" i="33"/>
  <c r="AO236" i="33"/>
  <c r="AP236" i="33"/>
  <c r="AQ236" i="33"/>
  <c r="AR236" i="33"/>
  <c r="AS236" i="33"/>
  <c r="AT236" i="33"/>
  <c r="AU236" i="33"/>
  <c r="AV236" i="33"/>
  <c r="D237" i="33"/>
  <c r="E237" i="33"/>
  <c r="F237" i="33"/>
  <c r="G237" i="33"/>
  <c r="H237" i="33"/>
  <c r="I237" i="33"/>
  <c r="J237" i="33"/>
  <c r="K237" i="33"/>
  <c r="L237" i="33"/>
  <c r="M237" i="33"/>
  <c r="N237" i="33"/>
  <c r="O237" i="33"/>
  <c r="P237" i="33"/>
  <c r="Q237" i="33"/>
  <c r="R237" i="33"/>
  <c r="S237" i="33"/>
  <c r="T237" i="33"/>
  <c r="U237" i="33"/>
  <c r="V237" i="33"/>
  <c r="W237" i="33"/>
  <c r="X237" i="33"/>
  <c r="Y237" i="33"/>
  <c r="Z237" i="33"/>
  <c r="AA237" i="33"/>
  <c r="AB237" i="33"/>
  <c r="AC237" i="33"/>
  <c r="AD237" i="33"/>
  <c r="AE237" i="33"/>
  <c r="AF237" i="33"/>
  <c r="AG237" i="33"/>
  <c r="AH237" i="33"/>
  <c r="AI237" i="33"/>
  <c r="AJ237" i="33"/>
  <c r="AK237" i="33"/>
  <c r="AL237" i="33"/>
  <c r="AM237" i="33"/>
  <c r="AN237" i="33"/>
  <c r="AO237" i="33"/>
  <c r="AP237" i="33"/>
  <c r="AQ237" i="33"/>
  <c r="AR237" i="33"/>
  <c r="AS237" i="33"/>
  <c r="AT237" i="33"/>
  <c r="AU237" i="33"/>
  <c r="AV237" i="33"/>
  <c r="D238" i="33"/>
  <c r="E238" i="33"/>
  <c r="F238" i="33"/>
  <c r="G238" i="33"/>
  <c r="H238" i="33"/>
  <c r="I238" i="33"/>
  <c r="J238" i="33"/>
  <c r="K238" i="33"/>
  <c r="L238" i="33"/>
  <c r="M238" i="33"/>
  <c r="N238" i="33"/>
  <c r="O238" i="33"/>
  <c r="P238" i="33"/>
  <c r="Q238" i="33"/>
  <c r="R238" i="33"/>
  <c r="S238" i="33"/>
  <c r="T238" i="33"/>
  <c r="U238" i="33"/>
  <c r="V238" i="33"/>
  <c r="W238" i="33"/>
  <c r="X238" i="33"/>
  <c r="Y238" i="33"/>
  <c r="Z238" i="33"/>
  <c r="AA238" i="33"/>
  <c r="AB238" i="33"/>
  <c r="AC238" i="33"/>
  <c r="AD238" i="33"/>
  <c r="AE238" i="33"/>
  <c r="AF238" i="33"/>
  <c r="AG238" i="33"/>
  <c r="AH238" i="33"/>
  <c r="AI238" i="33"/>
  <c r="AJ238" i="33"/>
  <c r="AK238" i="33"/>
  <c r="AL238" i="33"/>
  <c r="AM238" i="33"/>
  <c r="AN238" i="33"/>
  <c r="AO238" i="33"/>
  <c r="AP238" i="33"/>
  <c r="AQ238" i="33"/>
  <c r="AR238" i="33"/>
  <c r="AS238" i="33"/>
  <c r="AT238" i="33"/>
  <c r="AU238" i="33"/>
  <c r="AV238" i="33"/>
  <c r="D239" i="33"/>
  <c r="E239" i="33"/>
  <c r="F239" i="33"/>
  <c r="G239" i="33"/>
  <c r="H239" i="33"/>
  <c r="I239" i="33"/>
  <c r="J239" i="33"/>
  <c r="K239" i="33"/>
  <c r="L239" i="33"/>
  <c r="M239" i="33"/>
  <c r="N239" i="33"/>
  <c r="O239" i="33"/>
  <c r="P239" i="33"/>
  <c r="Q239" i="33"/>
  <c r="R239" i="33"/>
  <c r="S239" i="33"/>
  <c r="T239" i="33"/>
  <c r="U239" i="33"/>
  <c r="V239" i="33"/>
  <c r="W239" i="33"/>
  <c r="X239" i="33"/>
  <c r="Y239" i="33"/>
  <c r="Z239" i="33"/>
  <c r="AA239" i="33"/>
  <c r="AB239" i="33"/>
  <c r="AC239" i="33"/>
  <c r="AD239" i="33"/>
  <c r="AE239" i="33"/>
  <c r="AF239" i="33"/>
  <c r="AG239" i="33"/>
  <c r="AH239" i="33"/>
  <c r="AI239" i="33"/>
  <c r="AJ239" i="33"/>
  <c r="AK239" i="33"/>
  <c r="AL239" i="33"/>
  <c r="AM239" i="33"/>
  <c r="AN239" i="33"/>
  <c r="AO239" i="33"/>
  <c r="AP239" i="33"/>
  <c r="AQ239" i="33"/>
  <c r="AR239" i="33"/>
  <c r="AS239" i="33"/>
  <c r="AT239" i="33"/>
  <c r="AU239" i="33"/>
  <c r="AV239" i="33"/>
  <c r="D240" i="33"/>
  <c r="E240" i="33"/>
  <c r="F240" i="33"/>
  <c r="G240" i="33"/>
  <c r="H240" i="33"/>
  <c r="I240" i="33"/>
  <c r="J240" i="33"/>
  <c r="K240" i="33"/>
  <c r="L240" i="33"/>
  <c r="M240" i="33"/>
  <c r="N240" i="33"/>
  <c r="O240" i="33"/>
  <c r="P240" i="33"/>
  <c r="Q240" i="33"/>
  <c r="R240" i="33"/>
  <c r="S240" i="33"/>
  <c r="T240" i="33"/>
  <c r="U240" i="33"/>
  <c r="V240" i="33"/>
  <c r="W240" i="33"/>
  <c r="X240" i="33"/>
  <c r="Y240" i="33"/>
  <c r="Z240" i="33"/>
  <c r="AA240" i="33"/>
  <c r="AB240" i="33"/>
  <c r="AC240" i="33"/>
  <c r="AD240" i="33"/>
  <c r="AE240" i="33"/>
  <c r="AF240" i="33"/>
  <c r="AG240" i="33"/>
  <c r="AH240" i="33"/>
  <c r="AI240" i="33"/>
  <c r="AJ240" i="33"/>
  <c r="AK240" i="33"/>
  <c r="AL240" i="33"/>
  <c r="AM240" i="33"/>
  <c r="AN240" i="33"/>
  <c r="AO240" i="33"/>
  <c r="AP240" i="33"/>
  <c r="AQ240" i="33"/>
  <c r="AR240" i="33"/>
  <c r="AS240" i="33"/>
  <c r="AT240" i="33"/>
  <c r="AU240" i="33"/>
  <c r="AV240" i="33"/>
  <c r="D241" i="33"/>
  <c r="E241" i="33"/>
  <c r="F241" i="33"/>
  <c r="G241" i="33"/>
  <c r="H241" i="33"/>
  <c r="I241" i="33"/>
  <c r="J241" i="33"/>
  <c r="K241" i="33"/>
  <c r="L241" i="33"/>
  <c r="M241" i="33"/>
  <c r="N241" i="33"/>
  <c r="O241" i="33"/>
  <c r="P241" i="33"/>
  <c r="Q241" i="33"/>
  <c r="R241" i="33"/>
  <c r="S241" i="33"/>
  <c r="T241" i="33"/>
  <c r="U241" i="33"/>
  <c r="V241" i="33"/>
  <c r="W241" i="33"/>
  <c r="X241" i="33"/>
  <c r="Y241" i="33"/>
  <c r="Z241" i="33"/>
  <c r="AA241" i="33"/>
  <c r="AB241" i="33"/>
  <c r="AC241" i="33"/>
  <c r="AD241" i="33"/>
  <c r="AE241" i="33"/>
  <c r="AF241" i="33"/>
  <c r="AG241" i="33"/>
  <c r="AH241" i="33"/>
  <c r="AI241" i="33"/>
  <c r="AJ241" i="33"/>
  <c r="AK241" i="33"/>
  <c r="AL241" i="33"/>
  <c r="AM241" i="33"/>
  <c r="AN241" i="33"/>
  <c r="AO241" i="33"/>
  <c r="AP241" i="33"/>
  <c r="AQ241" i="33"/>
  <c r="AR241" i="33"/>
  <c r="AS241" i="33"/>
  <c r="AT241" i="33"/>
  <c r="AU241" i="33"/>
  <c r="AV241" i="33"/>
  <c r="D242" i="33"/>
  <c r="E242" i="33"/>
  <c r="F242" i="33"/>
  <c r="G242" i="33"/>
  <c r="H242" i="33"/>
  <c r="I242" i="33"/>
  <c r="J242" i="33"/>
  <c r="K242" i="33"/>
  <c r="L242" i="33"/>
  <c r="M242" i="33"/>
  <c r="N242" i="33"/>
  <c r="O242" i="33"/>
  <c r="P242" i="33"/>
  <c r="Q242" i="33"/>
  <c r="R242" i="33"/>
  <c r="S242" i="33"/>
  <c r="T242" i="33"/>
  <c r="U242" i="33"/>
  <c r="V242" i="33"/>
  <c r="W242" i="33"/>
  <c r="X242" i="33"/>
  <c r="Y242" i="33"/>
  <c r="Z242" i="33"/>
  <c r="AA242" i="33"/>
  <c r="AB242" i="33"/>
  <c r="AC242" i="33"/>
  <c r="AD242" i="33"/>
  <c r="AE242" i="33"/>
  <c r="AF242" i="33"/>
  <c r="AG242" i="33"/>
  <c r="AH242" i="33"/>
  <c r="AI242" i="33"/>
  <c r="AJ242" i="33"/>
  <c r="AK242" i="33"/>
  <c r="AL242" i="33"/>
  <c r="AM242" i="33"/>
  <c r="AN242" i="33"/>
  <c r="AO242" i="33"/>
  <c r="AP242" i="33"/>
  <c r="AQ242" i="33"/>
  <c r="AR242" i="33"/>
  <c r="AS242" i="33"/>
  <c r="AT242" i="33"/>
  <c r="AU242" i="33"/>
  <c r="AV242" i="33"/>
  <c r="D243" i="33"/>
  <c r="E243" i="33"/>
  <c r="F243" i="33"/>
  <c r="G243" i="33"/>
  <c r="H243" i="33"/>
  <c r="I243" i="33"/>
  <c r="J243" i="33"/>
  <c r="K243" i="33"/>
  <c r="L243" i="33"/>
  <c r="M243" i="33"/>
  <c r="N243" i="33"/>
  <c r="O243" i="33"/>
  <c r="P243" i="33"/>
  <c r="Q243" i="33"/>
  <c r="R243" i="33"/>
  <c r="S243" i="33"/>
  <c r="T243" i="33"/>
  <c r="U243" i="33"/>
  <c r="V243" i="33"/>
  <c r="W243" i="33"/>
  <c r="X243" i="33"/>
  <c r="Y243" i="33"/>
  <c r="Z243" i="33"/>
  <c r="AA243" i="33"/>
  <c r="AB243" i="33"/>
  <c r="AC243" i="33"/>
  <c r="AD243" i="33"/>
  <c r="AE243" i="33"/>
  <c r="AF243" i="33"/>
  <c r="AG243" i="33"/>
  <c r="AH243" i="33"/>
  <c r="AI243" i="33"/>
  <c r="AJ243" i="33"/>
  <c r="AK243" i="33"/>
  <c r="AL243" i="33"/>
  <c r="AM243" i="33"/>
  <c r="AN243" i="33"/>
  <c r="AO243" i="33"/>
  <c r="AP243" i="33"/>
  <c r="AQ243" i="33"/>
  <c r="AR243" i="33"/>
  <c r="AS243" i="33"/>
  <c r="AT243" i="33"/>
  <c r="AU243" i="33"/>
  <c r="AV243" i="33"/>
  <c r="D244" i="33"/>
  <c r="E244" i="33"/>
  <c r="F244" i="33"/>
  <c r="G244" i="33"/>
  <c r="H244" i="33"/>
  <c r="I244" i="33"/>
  <c r="J244" i="33"/>
  <c r="K244" i="33"/>
  <c r="L244" i="33"/>
  <c r="M244" i="33"/>
  <c r="N244" i="33"/>
  <c r="O244" i="33"/>
  <c r="P244" i="33"/>
  <c r="Q244" i="33"/>
  <c r="R244" i="33"/>
  <c r="S244" i="33"/>
  <c r="T244" i="33"/>
  <c r="U244" i="33"/>
  <c r="V244" i="33"/>
  <c r="W244" i="33"/>
  <c r="X244" i="33"/>
  <c r="Y244" i="33"/>
  <c r="Z244" i="33"/>
  <c r="AA244" i="33"/>
  <c r="AB244" i="33"/>
  <c r="AC244" i="33"/>
  <c r="AD244" i="33"/>
  <c r="AE244" i="33"/>
  <c r="AF244" i="33"/>
  <c r="AG244" i="33"/>
  <c r="AH244" i="33"/>
  <c r="AI244" i="33"/>
  <c r="AJ244" i="33"/>
  <c r="AK244" i="33"/>
  <c r="AL244" i="33"/>
  <c r="AM244" i="33"/>
  <c r="AN244" i="33"/>
  <c r="AO244" i="33"/>
  <c r="AP244" i="33"/>
  <c r="AQ244" i="33"/>
  <c r="AR244" i="33"/>
  <c r="AS244" i="33"/>
  <c r="AT244" i="33"/>
  <c r="AU244" i="33"/>
  <c r="AV244" i="33"/>
  <c r="D245" i="33"/>
  <c r="E245" i="33"/>
  <c r="F245" i="33"/>
  <c r="G245" i="33"/>
  <c r="H245" i="33"/>
  <c r="I245" i="33"/>
  <c r="J245" i="33"/>
  <c r="K245" i="33"/>
  <c r="L245" i="33"/>
  <c r="M245" i="33"/>
  <c r="N245" i="33"/>
  <c r="O245" i="33"/>
  <c r="P245" i="33"/>
  <c r="Q245" i="33"/>
  <c r="R245" i="33"/>
  <c r="S245" i="33"/>
  <c r="T245" i="33"/>
  <c r="U245" i="33"/>
  <c r="V245" i="33"/>
  <c r="W245" i="33"/>
  <c r="X245" i="33"/>
  <c r="Y245" i="33"/>
  <c r="Z245" i="33"/>
  <c r="AA245" i="33"/>
  <c r="AB245" i="33"/>
  <c r="AC245" i="33"/>
  <c r="AD245" i="33"/>
  <c r="AE245" i="33"/>
  <c r="AF245" i="33"/>
  <c r="AG245" i="33"/>
  <c r="AH245" i="33"/>
  <c r="AI245" i="33"/>
  <c r="AJ245" i="33"/>
  <c r="AK245" i="33"/>
  <c r="AL245" i="33"/>
  <c r="AM245" i="33"/>
  <c r="AN245" i="33"/>
  <c r="AO245" i="33"/>
  <c r="AP245" i="33"/>
  <c r="AQ245" i="33"/>
  <c r="AR245" i="33"/>
  <c r="AS245" i="33"/>
  <c r="AT245" i="33"/>
  <c r="AU245" i="33"/>
  <c r="AV245" i="33"/>
  <c r="D246" i="33"/>
  <c r="E246" i="33"/>
  <c r="F246" i="33"/>
  <c r="G246" i="33"/>
  <c r="H246" i="33"/>
  <c r="I246" i="33"/>
  <c r="J246" i="33"/>
  <c r="K246" i="33"/>
  <c r="L246" i="33"/>
  <c r="M246" i="33"/>
  <c r="N246" i="33"/>
  <c r="O246" i="33"/>
  <c r="P246" i="33"/>
  <c r="Q246" i="33"/>
  <c r="R246" i="33"/>
  <c r="S246" i="33"/>
  <c r="T246" i="33"/>
  <c r="U246" i="33"/>
  <c r="V246" i="33"/>
  <c r="W246" i="33"/>
  <c r="X246" i="33"/>
  <c r="Y246" i="33"/>
  <c r="Z246" i="33"/>
  <c r="AA246" i="33"/>
  <c r="AB246" i="33"/>
  <c r="AC246" i="33"/>
  <c r="AD246" i="33"/>
  <c r="AE246" i="33"/>
  <c r="AF246" i="33"/>
  <c r="AG246" i="33"/>
  <c r="AH246" i="33"/>
  <c r="AI246" i="33"/>
  <c r="AJ246" i="33"/>
  <c r="AK246" i="33"/>
  <c r="AL246" i="33"/>
  <c r="AM246" i="33"/>
  <c r="AN246" i="33"/>
  <c r="AO246" i="33"/>
  <c r="AP246" i="33"/>
  <c r="AQ246" i="33"/>
  <c r="AR246" i="33"/>
  <c r="AS246" i="33"/>
  <c r="AT246" i="33"/>
  <c r="AU246" i="33"/>
  <c r="AV246" i="33"/>
  <c r="D247" i="33"/>
  <c r="E247" i="33"/>
  <c r="F247" i="33"/>
  <c r="G247" i="33"/>
  <c r="H247" i="33"/>
  <c r="I247" i="33"/>
  <c r="J247" i="33"/>
  <c r="K247" i="33"/>
  <c r="L247" i="33"/>
  <c r="M247" i="33"/>
  <c r="N247" i="33"/>
  <c r="O247" i="33"/>
  <c r="P247" i="33"/>
  <c r="Q247" i="33"/>
  <c r="R247" i="33"/>
  <c r="S247" i="33"/>
  <c r="T247" i="33"/>
  <c r="U247" i="33"/>
  <c r="V247" i="33"/>
  <c r="W247" i="33"/>
  <c r="X247" i="33"/>
  <c r="Y247" i="33"/>
  <c r="Z247" i="33"/>
  <c r="AA247" i="33"/>
  <c r="AB247" i="33"/>
  <c r="AC247" i="33"/>
  <c r="AD247" i="33"/>
  <c r="AE247" i="33"/>
  <c r="AF247" i="33"/>
  <c r="AG247" i="33"/>
  <c r="AH247" i="33"/>
  <c r="AI247" i="33"/>
  <c r="AJ247" i="33"/>
  <c r="AK247" i="33"/>
  <c r="AL247" i="33"/>
  <c r="AM247" i="33"/>
  <c r="AN247" i="33"/>
  <c r="AO247" i="33"/>
  <c r="AP247" i="33"/>
  <c r="AQ247" i="33"/>
  <c r="AR247" i="33"/>
  <c r="AS247" i="33"/>
  <c r="AT247" i="33"/>
  <c r="AU247" i="33"/>
  <c r="AV247" i="33"/>
  <c r="D248" i="33"/>
  <c r="E248" i="33"/>
  <c r="F248" i="33"/>
  <c r="G248" i="33"/>
  <c r="H248" i="33"/>
  <c r="I248" i="33"/>
  <c r="J248" i="33"/>
  <c r="K248" i="33"/>
  <c r="L248" i="33"/>
  <c r="M248" i="33"/>
  <c r="N248" i="33"/>
  <c r="O248" i="33"/>
  <c r="P248" i="33"/>
  <c r="Q248" i="33"/>
  <c r="R248" i="33"/>
  <c r="S248" i="33"/>
  <c r="T248" i="33"/>
  <c r="U248" i="33"/>
  <c r="V248" i="33"/>
  <c r="W248" i="33"/>
  <c r="X248" i="33"/>
  <c r="Y248" i="33"/>
  <c r="Z248" i="33"/>
  <c r="AA248" i="33"/>
  <c r="AB248" i="33"/>
  <c r="AC248" i="33"/>
  <c r="AD248" i="33"/>
  <c r="AE248" i="33"/>
  <c r="AF248" i="33"/>
  <c r="AG248" i="33"/>
  <c r="AH248" i="33"/>
  <c r="AI248" i="33"/>
  <c r="AJ248" i="33"/>
  <c r="AK248" i="33"/>
  <c r="AL248" i="33"/>
  <c r="AM248" i="33"/>
  <c r="AN248" i="33"/>
  <c r="AO248" i="33"/>
  <c r="AP248" i="33"/>
  <c r="AQ248" i="33"/>
  <c r="AR248" i="33"/>
  <c r="AS248" i="33"/>
  <c r="AT248" i="33"/>
  <c r="AU248" i="33"/>
  <c r="AV248" i="33"/>
  <c r="D249" i="33"/>
  <c r="E249" i="33"/>
  <c r="F249" i="33"/>
  <c r="G249" i="33"/>
  <c r="H249" i="33"/>
  <c r="I249" i="33"/>
  <c r="J249" i="33"/>
  <c r="K249" i="33"/>
  <c r="L249" i="33"/>
  <c r="M249" i="33"/>
  <c r="N249" i="33"/>
  <c r="O249" i="33"/>
  <c r="P249" i="33"/>
  <c r="Q249" i="33"/>
  <c r="R249" i="33"/>
  <c r="S249" i="33"/>
  <c r="T249" i="33"/>
  <c r="U249" i="33"/>
  <c r="V249" i="33"/>
  <c r="W249" i="33"/>
  <c r="X249" i="33"/>
  <c r="Y249" i="33"/>
  <c r="Z249" i="33"/>
  <c r="AA249" i="33"/>
  <c r="AB249" i="33"/>
  <c r="AC249" i="33"/>
  <c r="AD249" i="33"/>
  <c r="AE249" i="33"/>
  <c r="AF249" i="33"/>
  <c r="AG249" i="33"/>
  <c r="AH249" i="33"/>
  <c r="AI249" i="33"/>
  <c r="AJ249" i="33"/>
  <c r="AK249" i="33"/>
  <c r="AL249" i="33"/>
  <c r="AM249" i="33"/>
  <c r="AN249" i="33"/>
  <c r="AO249" i="33"/>
  <c r="AP249" i="33"/>
  <c r="AQ249" i="33"/>
  <c r="AR249" i="33"/>
  <c r="AS249" i="33"/>
  <c r="AT249" i="33"/>
  <c r="AU249" i="33"/>
  <c r="AV249" i="33"/>
  <c r="D250" i="33"/>
  <c r="E250" i="33"/>
  <c r="F250" i="33"/>
  <c r="G250" i="33"/>
  <c r="H250" i="33"/>
  <c r="I250" i="33"/>
  <c r="J250" i="33"/>
  <c r="K250" i="33"/>
  <c r="L250" i="33"/>
  <c r="M250" i="33"/>
  <c r="N250" i="33"/>
  <c r="O250" i="33"/>
  <c r="P250" i="33"/>
  <c r="Q250" i="33"/>
  <c r="R250" i="33"/>
  <c r="S250" i="33"/>
  <c r="T250" i="33"/>
  <c r="U250" i="33"/>
  <c r="V250" i="33"/>
  <c r="W250" i="33"/>
  <c r="X250" i="33"/>
  <c r="Y250" i="33"/>
  <c r="Z250" i="33"/>
  <c r="AA250" i="33"/>
  <c r="AB250" i="33"/>
  <c r="AC250" i="33"/>
  <c r="AD250" i="33"/>
  <c r="AE250" i="33"/>
  <c r="AF250" i="33"/>
  <c r="AG250" i="33"/>
  <c r="AH250" i="33"/>
  <c r="AI250" i="33"/>
  <c r="AJ250" i="33"/>
  <c r="AK250" i="33"/>
  <c r="AL250" i="33"/>
  <c r="AM250" i="33"/>
  <c r="AN250" i="33"/>
  <c r="AO250" i="33"/>
  <c r="AP250" i="33"/>
  <c r="AQ250" i="33"/>
  <c r="AR250" i="33"/>
  <c r="AS250" i="33"/>
  <c r="AT250" i="33"/>
  <c r="AU250" i="33"/>
  <c r="AV250" i="33"/>
  <c r="D251" i="33"/>
  <c r="E251" i="33"/>
  <c r="F251" i="33"/>
  <c r="G251" i="33"/>
  <c r="H251" i="33"/>
  <c r="I251" i="33"/>
  <c r="J251" i="33"/>
  <c r="K251" i="33"/>
  <c r="L251" i="33"/>
  <c r="M251" i="33"/>
  <c r="N251" i="33"/>
  <c r="O251" i="33"/>
  <c r="P251" i="33"/>
  <c r="Q251" i="33"/>
  <c r="R251" i="33"/>
  <c r="S251" i="33"/>
  <c r="T251" i="33"/>
  <c r="U251" i="33"/>
  <c r="V251" i="33"/>
  <c r="W251" i="33"/>
  <c r="X251" i="33"/>
  <c r="Y251" i="33"/>
  <c r="Z251" i="33"/>
  <c r="AA251" i="33"/>
  <c r="AB251" i="33"/>
  <c r="AC251" i="33"/>
  <c r="AD251" i="33"/>
  <c r="AE251" i="33"/>
  <c r="AF251" i="33"/>
  <c r="AG251" i="33"/>
  <c r="AH251" i="33"/>
  <c r="AI251" i="33"/>
  <c r="AJ251" i="33"/>
  <c r="AK251" i="33"/>
  <c r="AL251" i="33"/>
  <c r="AM251" i="33"/>
  <c r="AN251" i="33"/>
  <c r="AO251" i="33"/>
  <c r="AP251" i="33"/>
  <c r="AQ251" i="33"/>
  <c r="AR251" i="33"/>
  <c r="AS251" i="33"/>
  <c r="AT251" i="33"/>
  <c r="AU251" i="33"/>
  <c r="AV251" i="33"/>
  <c r="D252" i="33"/>
  <c r="E252" i="33"/>
  <c r="F252" i="33"/>
  <c r="G252" i="33"/>
  <c r="H252" i="33"/>
  <c r="I252" i="33"/>
  <c r="J252" i="33"/>
  <c r="K252" i="33"/>
  <c r="L252" i="33"/>
  <c r="M252" i="33"/>
  <c r="N252" i="33"/>
  <c r="O252" i="33"/>
  <c r="P252" i="33"/>
  <c r="Q252" i="33"/>
  <c r="R252" i="33"/>
  <c r="S252" i="33"/>
  <c r="T252" i="33"/>
  <c r="U252" i="33"/>
  <c r="V252" i="33"/>
  <c r="W252" i="33"/>
  <c r="X252" i="33"/>
  <c r="Y252" i="33"/>
  <c r="Z252" i="33"/>
  <c r="AA252" i="33"/>
  <c r="AB252" i="33"/>
  <c r="AC252" i="33"/>
  <c r="AD252" i="33"/>
  <c r="AE252" i="33"/>
  <c r="AF252" i="33"/>
  <c r="AG252" i="33"/>
  <c r="AH252" i="33"/>
  <c r="AI252" i="33"/>
  <c r="AJ252" i="33"/>
  <c r="AK252" i="33"/>
  <c r="AL252" i="33"/>
  <c r="AM252" i="33"/>
  <c r="AN252" i="33"/>
  <c r="AO252" i="33"/>
  <c r="AP252" i="33"/>
  <c r="AQ252" i="33"/>
  <c r="AR252" i="33"/>
  <c r="AS252" i="33"/>
  <c r="AT252" i="33"/>
  <c r="AU252" i="33"/>
  <c r="AV252" i="33"/>
  <c r="D253" i="33"/>
  <c r="E253" i="33"/>
  <c r="F253" i="33"/>
  <c r="G253" i="33"/>
  <c r="H253" i="33"/>
  <c r="I253" i="33"/>
  <c r="J253" i="33"/>
  <c r="K253" i="33"/>
  <c r="L253" i="33"/>
  <c r="M253" i="33"/>
  <c r="N253" i="33"/>
  <c r="O253" i="33"/>
  <c r="P253" i="33"/>
  <c r="Q253" i="33"/>
  <c r="R253" i="33"/>
  <c r="S253" i="33"/>
  <c r="T253" i="33"/>
  <c r="U253" i="33"/>
  <c r="V253" i="33"/>
  <c r="W253" i="33"/>
  <c r="X253" i="33"/>
  <c r="Y253" i="33"/>
  <c r="Z253" i="33"/>
  <c r="AA253" i="33"/>
  <c r="AB253" i="33"/>
  <c r="AC253" i="33"/>
  <c r="AD253" i="33"/>
  <c r="AE253" i="33"/>
  <c r="AF253" i="33"/>
  <c r="AG253" i="33"/>
  <c r="AH253" i="33"/>
  <c r="AI253" i="33"/>
  <c r="AJ253" i="33"/>
  <c r="AK253" i="33"/>
  <c r="AL253" i="33"/>
  <c r="AM253" i="33"/>
  <c r="AN253" i="33"/>
  <c r="AO253" i="33"/>
  <c r="AP253" i="33"/>
  <c r="AQ253" i="33"/>
  <c r="AR253" i="33"/>
  <c r="AS253" i="33"/>
  <c r="AT253" i="33"/>
  <c r="AU253" i="33"/>
  <c r="AV253" i="33"/>
  <c r="D254" i="33"/>
  <c r="E254" i="33"/>
  <c r="F254" i="33"/>
  <c r="G254" i="33"/>
  <c r="H254" i="33"/>
  <c r="I254" i="33"/>
  <c r="J254" i="33"/>
  <c r="K254" i="33"/>
  <c r="L254" i="33"/>
  <c r="M254" i="33"/>
  <c r="N254" i="33"/>
  <c r="O254" i="33"/>
  <c r="P254" i="33"/>
  <c r="Q254" i="33"/>
  <c r="R254" i="33"/>
  <c r="S254" i="33"/>
  <c r="T254" i="33"/>
  <c r="U254" i="33"/>
  <c r="V254" i="33"/>
  <c r="W254" i="33"/>
  <c r="X254" i="33"/>
  <c r="Y254" i="33"/>
  <c r="Z254" i="33"/>
  <c r="AA254" i="33"/>
  <c r="AB254" i="33"/>
  <c r="AC254" i="33"/>
  <c r="AD254" i="33"/>
  <c r="AE254" i="33"/>
  <c r="AF254" i="33"/>
  <c r="AG254" i="33"/>
  <c r="AH254" i="33"/>
  <c r="AI254" i="33"/>
  <c r="AJ254" i="33"/>
  <c r="AK254" i="33"/>
  <c r="AL254" i="33"/>
  <c r="AM254" i="33"/>
  <c r="AN254" i="33"/>
  <c r="AO254" i="33"/>
  <c r="AP254" i="33"/>
  <c r="AQ254" i="33"/>
  <c r="AR254" i="33"/>
  <c r="AS254" i="33"/>
  <c r="AT254" i="33"/>
  <c r="AU254" i="33"/>
  <c r="AV254" i="33"/>
  <c r="D255" i="33"/>
  <c r="E255" i="33"/>
  <c r="F255" i="33"/>
  <c r="G255" i="33"/>
  <c r="H255" i="33"/>
  <c r="I255" i="33"/>
  <c r="J255" i="33"/>
  <c r="K255" i="33"/>
  <c r="L255" i="33"/>
  <c r="M255" i="33"/>
  <c r="N255" i="33"/>
  <c r="O255" i="33"/>
  <c r="P255" i="33"/>
  <c r="Q255" i="33"/>
  <c r="R255" i="33"/>
  <c r="S255" i="33"/>
  <c r="T255" i="33"/>
  <c r="U255" i="33"/>
  <c r="V255" i="33"/>
  <c r="W255" i="33"/>
  <c r="X255" i="33"/>
  <c r="Y255" i="33"/>
  <c r="Z255" i="33"/>
  <c r="AA255" i="33"/>
  <c r="AB255" i="33"/>
  <c r="AC255" i="33"/>
  <c r="AD255" i="33"/>
  <c r="AE255" i="33"/>
  <c r="AF255" i="33"/>
  <c r="AG255" i="33"/>
  <c r="AH255" i="33"/>
  <c r="AI255" i="33"/>
  <c r="AJ255" i="33"/>
  <c r="AK255" i="33"/>
  <c r="AL255" i="33"/>
  <c r="AM255" i="33"/>
  <c r="AN255" i="33"/>
  <c r="AO255" i="33"/>
  <c r="AP255" i="33"/>
  <c r="AQ255" i="33"/>
  <c r="AR255" i="33"/>
  <c r="AS255" i="33"/>
  <c r="AT255" i="33"/>
  <c r="AU255" i="33"/>
  <c r="AV255" i="33"/>
  <c r="D256" i="33"/>
  <c r="E256" i="33"/>
  <c r="F256" i="33"/>
  <c r="G256" i="33"/>
  <c r="H256" i="33"/>
  <c r="I256" i="33"/>
  <c r="J256" i="33"/>
  <c r="K256" i="33"/>
  <c r="L256" i="33"/>
  <c r="M256" i="33"/>
  <c r="N256" i="33"/>
  <c r="O256" i="33"/>
  <c r="P256" i="33"/>
  <c r="Q256" i="33"/>
  <c r="R256" i="33"/>
  <c r="S256" i="33"/>
  <c r="T256" i="33"/>
  <c r="U256" i="33"/>
  <c r="V256" i="33"/>
  <c r="W256" i="33"/>
  <c r="X256" i="33"/>
  <c r="Y256" i="33"/>
  <c r="Z256" i="33"/>
  <c r="AA256" i="33"/>
  <c r="AB256" i="33"/>
  <c r="AC256" i="33"/>
  <c r="AD256" i="33"/>
  <c r="AE256" i="33"/>
  <c r="AF256" i="33"/>
  <c r="AG256" i="33"/>
  <c r="AH256" i="33"/>
  <c r="AI256" i="33"/>
  <c r="AJ256" i="33"/>
  <c r="AK256" i="33"/>
  <c r="AL256" i="33"/>
  <c r="AM256" i="33"/>
  <c r="AN256" i="33"/>
  <c r="AO256" i="33"/>
  <c r="AP256" i="33"/>
  <c r="AQ256" i="33"/>
  <c r="AR256" i="33"/>
  <c r="AS256" i="33"/>
  <c r="AT256" i="33"/>
  <c r="AU256" i="33"/>
  <c r="AV256" i="33"/>
  <c r="D257" i="33"/>
  <c r="E257" i="33"/>
  <c r="F257" i="33"/>
  <c r="G257" i="33"/>
  <c r="H257" i="33"/>
  <c r="I257" i="33"/>
  <c r="J257" i="33"/>
  <c r="K257" i="33"/>
  <c r="L257" i="33"/>
  <c r="M257" i="33"/>
  <c r="N257" i="33"/>
  <c r="O257" i="33"/>
  <c r="P257" i="33"/>
  <c r="Q257" i="33"/>
  <c r="R257" i="33"/>
  <c r="S257" i="33"/>
  <c r="T257" i="33"/>
  <c r="U257" i="33"/>
  <c r="V257" i="33"/>
  <c r="W257" i="33"/>
  <c r="X257" i="33"/>
  <c r="Y257" i="33"/>
  <c r="Z257" i="33"/>
  <c r="AA257" i="33"/>
  <c r="AB257" i="33"/>
  <c r="AC257" i="33"/>
  <c r="AD257" i="33"/>
  <c r="AE257" i="33"/>
  <c r="AF257" i="33"/>
  <c r="AG257" i="33"/>
  <c r="AH257" i="33"/>
  <c r="AI257" i="33"/>
  <c r="AJ257" i="33"/>
  <c r="AK257" i="33"/>
  <c r="AL257" i="33"/>
  <c r="AM257" i="33"/>
  <c r="AN257" i="33"/>
  <c r="AO257" i="33"/>
  <c r="AP257" i="33"/>
  <c r="AQ257" i="33"/>
  <c r="AR257" i="33"/>
  <c r="AS257" i="33"/>
  <c r="AT257" i="33"/>
  <c r="AU257" i="33"/>
  <c r="AV257" i="33"/>
  <c r="D258" i="33"/>
  <c r="E258" i="33"/>
  <c r="F258" i="33"/>
  <c r="G258" i="33"/>
  <c r="H258" i="33"/>
  <c r="I258" i="33"/>
  <c r="J258" i="33"/>
  <c r="K258" i="33"/>
  <c r="L258" i="33"/>
  <c r="M258" i="33"/>
  <c r="N258" i="33"/>
  <c r="O258" i="33"/>
  <c r="P258" i="33"/>
  <c r="Q258" i="33"/>
  <c r="R258" i="33"/>
  <c r="S258" i="33"/>
  <c r="T258" i="33"/>
  <c r="U258" i="33"/>
  <c r="V258" i="33"/>
  <c r="W258" i="33"/>
  <c r="X258" i="33"/>
  <c r="Y258" i="33"/>
  <c r="Z258" i="33"/>
  <c r="AA258" i="33"/>
  <c r="AB258" i="33"/>
  <c r="AC258" i="33"/>
  <c r="AD258" i="33"/>
  <c r="AE258" i="33"/>
  <c r="AF258" i="33"/>
  <c r="AG258" i="33"/>
  <c r="AH258" i="33"/>
  <c r="AI258" i="33"/>
  <c r="AJ258" i="33"/>
  <c r="AK258" i="33"/>
  <c r="AL258" i="33"/>
  <c r="AM258" i="33"/>
  <c r="AN258" i="33"/>
  <c r="AO258" i="33"/>
  <c r="AP258" i="33"/>
  <c r="AQ258" i="33"/>
  <c r="AR258" i="33"/>
  <c r="AS258" i="33"/>
  <c r="AT258" i="33"/>
  <c r="AU258" i="33"/>
  <c r="AV258" i="33"/>
  <c r="D259" i="33"/>
  <c r="E259" i="33"/>
  <c r="F259" i="33"/>
  <c r="G259" i="33"/>
  <c r="H259" i="33"/>
  <c r="I259" i="33"/>
  <c r="J259" i="33"/>
  <c r="K259" i="33"/>
  <c r="L259" i="33"/>
  <c r="M259" i="33"/>
  <c r="N259" i="33"/>
  <c r="O259" i="33"/>
  <c r="P259" i="33"/>
  <c r="Q259" i="33"/>
  <c r="R259" i="33"/>
  <c r="S259" i="33"/>
  <c r="T259" i="33"/>
  <c r="U259" i="33"/>
  <c r="V259" i="33"/>
  <c r="W259" i="33"/>
  <c r="X259" i="33"/>
  <c r="Y259" i="33"/>
  <c r="Z259" i="33"/>
  <c r="AA259" i="33"/>
  <c r="AB259" i="33"/>
  <c r="AC259" i="33"/>
  <c r="AD259" i="33"/>
  <c r="AE259" i="33"/>
  <c r="AF259" i="33"/>
  <c r="AG259" i="33"/>
  <c r="AH259" i="33"/>
  <c r="AI259" i="33"/>
  <c r="AJ259" i="33"/>
  <c r="AK259" i="33"/>
  <c r="AL259" i="33"/>
  <c r="AM259" i="33"/>
  <c r="AN259" i="33"/>
  <c r="AO259" i="33"/>
  <c r="AP259" i="33"/>
  <c r="AQ259" i="33"/>
  <c r="AR259" i="33"/>
  <c r="AS259" i="33"/>
  <c r="AT259" i="33"/>
  <c r="AU259" i="33"/>
  <c r="AV259" i="33"/>
  <c r="D260" i="33"/>
  <c r="E260" i="33"/>
  <c r="F260" i="33"/>
  <c r="G260" i="33"/>
  <c r="H260" i="33"/>
  <c r="I260" i="33"/>
  <c r="J260" i="33"/>
  <c r="K260" i="33"/>
  <c r="L260" i="33"/>
  <c r="M260" i="33"/>
  <c r="N260" i="33"/>
  <c r="O260" i="33"/>
  <c r="P260" i="33"/>
  <c r="Q260" i="33"/>
  <c r="R260" i="33"/>
  <c r="S260" i="33"/>
  <c r="T260" i="33"/>
  <c r="U260" i="33"/>
  <c r="V260" i="33"/>
  <c r="W260" i="33"/>
  <c r="X260" i="33"/>
  <c r="Y260" i="33"/>
  <c r="Z260" i="33"/>
  <c r="AA260" i="33"/>
  <c r="AB260" i="33"/>
  <c r="AC260" i="33"/>
  <c r="AD260" i="33"/>
  <c r="AE260" i="33"/>
  <c r="AF260" i="33"/>
  <c r="AG260" i="33"/>
  <c r="AH260" i="33"/>
  <c r="AI260" i="33"/>
  <c r="AJ260" i="33"/>
  <c r="AK260" i="33"/>
  <c r="AL260" i="33"/>
  <c r="AM260" i="33"/>
  <c r="AN260" i="33"/>
  <c r="AO260" i="33"/>
  <c r="AP260" i="33"/>
  <c r="AQ260" i="33"/>
  <c r="AR260" i="33"/>
  <c r="AS260" i="33"/>
  <c r="AT260" i="33"/>
  <c r="AU260" i="33"/>
  <c r="AV260" i="33"/>
  <c r="D261" i="33"/>
  <c r="E261" i="33"/>
  <c r="F261" i="33"/>
  <c r="G261" i="33"/>
  <c r="H261" i="33"/>
  <c r="I261" i="33"/>
  <c r="J261" i="33"/>
  <c r="K261" i="33"/>
  <c r="L261" i="33"/>
  <c r="M261" i="33"/>
  <c r="N261" i="33"/>
  <c r="O261" i="33"/>
  <c r="P261" i="33"/>
  <c r="Q261" i="33"/>
  <c r="R261" i="33"/>
  <c r="S261" i="33"/>
  <c r="T261" i="33"/>
  <c r="U261" i="33"/>
  <c r="V261" i="33"/>
  <c r="W261" i="33"/>
  <c r="X261" i="33"/>
  <c r="Y261" i="33"/>
  <c r="Z261" i="33"/>
  <c r="AA261" i="33"/>
  <c r="AB261" i="33"/>
  <c r="AC261" i="33"/>
  <c r="AD261" i="33"/>
  <c r="AE261" i="33"/>
  <c r="AF261" i="33"/>
  <c r="AG261" i="33"/>
  <c r="AH261" i="33"/>
  <c r="AI261" i="33"/>
  <c r="AJ261" i="33"/>
  <c r="AK261" i="33"/>
  <c r="AL261" i="33"/>
  <c r="AM261" i="33"/>
  <c r="AN261" i="33"/>
  <c r="AO261" i="33"/>
  <c r="AP261" i="33"/>
  <c r="AQ261" i="33"/>
  <c r="AR261" i="33"/>
  <c r="AS261" i="33"/>
  <c r="AT261" i="33"/>
  <c r="AU261" i="33"/>
  <c r="AV261" i="33"/>
  <c r="D262" i="33"/>
  <c r="E262" i="33"/>
  <c r="F262" i="33"/>
  <c r="G262" i="33"/>
  <c r="H262" i="33"/>
  <c r="I262" i="33"/>
  <c r="J262" i="33"/>
  <c r="K262" i="33"/>
  <c r="L262" i="33"/>
  <c r="M262" i="33"/>
  <c r="N262" i="33"/>
  <c r="O262" i="33"/>
  <c r="P262" i="33"/>
  <c r="Q262" i="33"/>
  <c r="R262" i="33"/>
  <c r="S262" i="33"/>
  <c r="T262" i="33"/>
  <c r="U262" i="33"/>
  <c r="V262" i="33"/>
  <c r="W262" i="33"/>
  <c r="X262" i="33"/>
  <c r="Y262" i="33"/>
  <c r="Z262" i="33"/>
  <c r="AA262" i="33"/>
  <c r="AB262" i="33"/>
  <c r="AC262" i="33"/>
  <c r="AD262" i="33"/>
  <c r="AE262" i="33"/>
  <c r="AF262" i="33"/>
  <c r="AG262" i="33"/>
  <c r="AH262" i="33"/>
  <c r="AI262" i="33"/>
  <c r="AJ262" i="33"/>
  <c r="AK262" i="33"/>
  <c r="AL262" i="33"/>
  <c r="AM262" i="33"/>
  <c r="AN262" i="33"/>
  <c r="AO262" i="33"/>
  <c r="AP262" i="33"/>
  <c r="AQ262" i="33"/>
  <c r="AR262" i="33"/>
  <c r="AS262" i="33"/>
  <c r="AT262" i="33"/>
  <c r="AU262" i="33"/>
  <c r="AV262" i="33"/>
  <c r="D263" i="33"/>
  <c r="E263" i="33"/>
  <c r="F263" i="33"/>
  <c r="G263" i="33"/>
  <c r="H263" i="33"/>
  <c r="I263" i="33"/>
  <c r="J263" i="33"/>
  <c r="K263" i="33"/>
  <c r="L263" i="33"/>
  <c r="M263" i="33"/>
  <c r="N263" i="33"/>
  <c r="O263" i="33"/>
  <c r="P263" i="33"/>
  <c r="Q263" i="33"/>
  <c r="R263" i="33"/>
  <c r="S263" i="33"/>
  <c r="T263" i="33"/>
  <c r="U263" i="33"/>
  <c r="V263" i="33"/>
  <c r="W263" i="33"/>
  <c r="X263" i="33"/>
  <c r="Y263" i="33"/>
  <c r="Z263" i="33"/>
  <c r="AA263" i="33"/>
  <c r="AB263" i="33"/>
  <c r="AC263" i="33"/>
  <c r="AD263" i="33"/>
  <c r="AE263" i="33"/>
  <c r="AF263" i="33"/>
  <c r="AG263" i="33"/>
  <c r="AH263" i="33"/>
  <c r="AI263" i="33"/>
  <c r="AJ263" i="33"/>
  <c r="AK263" i="33"/>
  <c r="AL263" i="33"/>
  <c r="AM263" i="33"/>
  <c r="AN263" i="33"/>
  <c r="AO263" i="33"/>
  <c r="AP263" i="33"/>
  <c r="AQ263" i="33"/>
  <c r="AR263" i="33"/>
  <c r="AS263" i="33"/>
  <c r="AT263" i="33"/>
  <c r="AU263" i="33"/>
  <c r="AV263" i="33"/>
  <c r="D264" i="33"/>
  <c r="E264" i="33"/>
  <c r="F264" i="33"/>
  <c r="G264" i="33"/>
  <c r="H264" i="33"/>
  <c r="I264" i="33"/>
  <c r="J264" i="33"/>
  <c r="K264" i="33"/>
  <c r="L264" i="33"/>
  <c r="M264" i="33"/>
  <c r="N264" i="33"/>
  <c r="O264" i="33"/>
  <c r="P264" i="33"/>
  <c r="Q264" i="33"/>
  <c r="R264" i="33"/>
  <c r="S264" i="33"/>
  <c r="T264" i="33"/>
  <c r="U264" i="33"/>
  <c r="V264" i="33"/>
  <c r="W264" i="33"/>
  <c r="X264" i="33"/>
  <c r="Y264" i="33"/>
  <c r="Z264" i="33"/>
  <c r="AA264" i="33"/>
  <c r="AB264" i="33"/>
  <c r="AC264" i="33"/>
  <c r="AD264" i="33"/>
  <c r="AE264" i="33"/>
  <c r="AF264" i="33"/>
  <c r="AG264" i="33"/>
  <c r="AH264" i="33"/>
  <c r="AI264" i="33"/>
  <c r="AJ264" i="33"/>
  <c r="AK264" i="33"/>
  <c r="AL264" i="33"/>
  <c r="AM264" i="33"/>
  <c r="AN264" i="33"/>
  <c r="AO264" i="33"/>
  <c r="AP264" i="33"/>
  <c r="AQ264" i="33"/>
  <c r="AR264" i="33"/>
  <c r="AS264" i="33"/>
  <c r="AT264" i="33"/>
  <c r="AU264" i="33"/>
  <c r="AV264" i="33"/>
  <c r="D265" i="33"/>
  <c r="E265" i="33"/>
  <c r="F265" i="33"/>
  <c r="G265" i="33"/>
  <c r="H265" i="33"/>
  <c r="I265" i="33"/>
  <c r="J265" i="33"/>
  <c r="K265" i="33"/>
  <c r="L265" i="33"/>
  <c r="M265" i="33"/>
  <c r="N265" i="33"/>
  <c r="O265" i="33"/>
  <c r="P265" i="33"/>
  <c r="Q265" i="33"/>
  <c r="R265" i="33"/>
  <c r="S265" i="33"/>
  <c r="T265" i="33"/>
  <c r="U265" i="33"/>
  <c r="V265" i="33"/>
  <c r="W265" i="33"/>
  <c r="X265" i="33"/>
  <c r="Y265" i="33"/>
  <c r="Z265" i="33"/>
  <c r="AA265" i="33"/>
  <c r="AB265" i="33"/>
  <c r="AC265" i="33"/>
  <c r="AD265" i="33"/>
  <c r="AE265" i="33"/>
  <c r="AF265" i="33"/>
  <c r="AG265" i="33"/>
  <c r="AH265" i="33"/>
  <c r="AI265" i="33"/>
  <c r="AJ265" i="33"/>
  <c r="AK265" i="33"/>
  <c r="AL265" i="33"/>
  <c r="AM265" i="33"/>
  <c r="AN265" i="33"/>
  <c r="AO265" i="33"/>
  <c r="AP265" i="33"/>
  <c r="AQ265" i="33"/>
  <c r="AR265" i="33"/>
  <c r="AS265" i="33"/>
  <c r="AT265" i="33"/>
  <c r="AU265" i="33"/>
  <c r="AV265" i="33"/>
  <c r="D266" i="33"/>
  <c r="E266" i="33"/>
  <c r="F266" i="33"/>
  <c r="G266" i="33"/>
  <c r="H266" i="33"/>
  <c r="I266" i="33"/>
  <c r="J266" i="33"/>
  <c r="K266" i="33"/>
  <c r="L266" i="33"/>
  <c r="M266" i="33"/>
  <c r="N266" i="33"/>
  <c r="O266" i="33"/>
  <c r="P266" i="33"/>
  <c r="Q266" i="33"/>
  <c r="R266" i="33"/>
  <c r="S266" i="33"/>
  <c r="T266" i="33"/>
  <c r="U266" i="33"/>
  <c r="V266" i="33"/>
  <c r="W266" i="33"/>
  <c r="X266" i="33"/>
  <c r="Y266" i="33"/>
  <c r="Z266" i="33"/>
  <c r="AA266" i="33"/>
  <c r="AB266" i="33"/>
  <c r="AC266" i="33"/>
  <c r="AD266" i="33"/>
  <c r="AE266" i="33"/>
  <c r="AF266" i="33"/>
  <c r="AG266" i="33"/>
  <c r="AH266" i="33"/>
  <c r="AI266" i="33"/>
  <c r="AJ266" i="33"/>
  <c r="AK266" i="33"/>
  <c r="AL266" i="33"/>
  <c r="AM266" i="33"/>
  <c r="AN266" i="33"/>
  <c r="AO266" i="33"/>
  <c r="AP266" i="33"/>
  <c r="AQ266" i="33"/>
  <c r="AR266" i="33"/>
  <c r="AS266" i="33"/>
  <c r="AT266" i="33"/>
  <c r="AU266" i="33"/>
  <c r="AV266" i="33"/>
  <c r="D267" i="33"/>
  <c r="E267" i="33"/>
  <c r="F267" i="33"/>
  <c r="G267" i="33"/>
  <c r="H267" i="33"/>
  <c r="I267" i="33"/>
  <c r="J267" i="33"/>
  <c r="K267" i="33"/>
  <c r="L267" i="33"/>
  <c r="M267" i="33"/>
  <c r="N267" i="33"/>
  <c r="O267" i="33"/>
  <c r="P267" i="33"/>
  <c r="Q267" i="33"/>
  <c r="R267" i="33"/>
  <c r="S267" i="33"/>
  <c r="T267" i="33"/>
  <c r="U267" i="33"/>
  <c r="V267" i="33"/>
  <c r="W267" i="33"/>
  <c r="X267" i="33"/>
  <c r="Y267" i="33"/>
  <c r="Z267" i="33"/>
  <c r="AA267" i="33"/>
  <c r="AB267" i="33"/>
  <c r="AC267" i="33"/>
  <c r="AD267" i="33"/>
  <c r="AE267" i="33"/>
  <c r="AF267" i="33"/>
  <c r="AG267" i="33"/>
  <c r="AH267" i="33"/>
  <c r="AI267" i="33"/>
  <c r="AJ267" i="33"/>
  <c r="AK267" i="33"/>
  <c r="AL267" i="33"/>
  <c r="AM267" i="33"/>
  <c r="AN267" i="33"/>
  <c r="AO267" i="33"/>
  <c r="AP267" i="33"/>
  <c r="AQ267" i="33"/>
  <c r="AR267" i="33"/>
  <c r="AS267" i="33"/>
  <c r="AT267" i="33"/>
  <c r="AU267" i="33"/>
  <c r="AV267" i="33"/>
  <c r="D268" i="33"/>
  <c r="E268" i="33"/>
  <c r="F268" i="33"/>
  <c r="G268" i="33"/>
  <c r="H268" i="33"/>
  <c r="I268" i="33"/>
  <c r="J268" i="33"/>
  <c r="K268" i="33"/>
  <c r="L268" i="33"/>
  <c r="M268" i="33"/>
  <c r="N268" i="33"/>
  <c r="O268" i="33"/>
  <c r="P268" i="33"/>
  <c r="Q268" i="33"/>
  <c r="R268" i="33"/>
  <c r="S268" i="33"/>
  <c r="T268" i="33"/>
  <c r="U268" i="33"/>
  <c r="V268" i="33"/>
  <c r="W268" i="33"/>
  <c r="X268" i="33"/>
  <c r="Y268" i="33"/>
  <c r="Z268" i="33"/>
  <c r="AA268" i="33"/>
  <c r="AB268" i="33"/>
  <c r="AC268" i="33"/>
  <c r="AD268" i="33"/>
  <c r="AE268" i="33"/>
  <c r="AF268" i="33"/>
  <c r="AG268" i="33"/>
  <c r="AH268" i="33"/>
  <c r="AI268" i="33"/>
  <c r="AJ268" i="33"/>
  <c r="AK268" i="33"/>
  <c r="AL268" i="33"/>
  <c r="AM268" i="33"/>
  <c r="AN268" i="33"/>
  <c r="AO268" i="33"/>
  <c r="AP268" i="33"/>
  <c r="AQ268" i="33"/>
  <c r="AR268" i="33"/>
  <c r="AS268" i="33"/>
  <c r="AT268" i="33"/>
  <c r="AU268" i="33"/>
  <c r="AV268" i="33"/>
  <c r="D269" i="33"/>
  <c r="E269" i="33"/>
  <c r="F269" i="33"/>
  <c r="G269" i="33"/>
  <c r="H269" i="33"/>
  <c r="I269" i="33"/>
  <c r="J269" i="33"/>
  <c r="K269" i="33"/>
  <c r="L269" i="33"/>
  <c r="M269" i="33"/>
  <c r="N269" i="33"/>
  <c r="O269" i="33"/>
  <c r="P269" i="33"/>
  <c r="Q269" i="33"/>
  <c r="R269" i="33"/>
  <c r="S269" i="33"/>
  <c r="T269" i="33"/>
  <c r="U269" i="33"/>
  <c r="V269" i="33"/>
  <c r="W269" i="33"/>
  <c r="X269" i="33"/>
  <c r="Y269" i="33"/>
  <c r="Z269" i="33"/>
  <c r="AA269" i="33"/>
  <c r="AB269" i="33"/>
  <c r="AC269" i="33"/>
  <c r="AD269" i="33"/>
  <c r="AE269" i="33"/>
  <c r="AF269" i="33"/>
  <c r="AG269" i="33"/>
  <c r="AH269" i="33"/>
  <c r="AI269" i="33"/>
  <c r="AJ269" i="33"/>
  <c r="AK269" i="33"/>
  <c r="AL269" i="33"/>
  <c r="AM269" i="33"/>
  <c r="AN269" i="33"/>
  <c r="AO269" i="33"/>
  <c r="AP269" i="33"/>
  <c r="AQ269" i="33"/>
  <c r="AR269" i="33"/>
  <c r="AS269" i="33"/>
  <c r="AT269" i="33"/>
  <c r="AU269" i="33"/>
  <c r="AV269" i="33"/>
  <c r="D270" i="33"/>
  <c r="E270" i="33"/>
  <c r="F270" i="33"/>
  <c r="G270" i="33"/>
  <c r="H270" i="33"/>
  <c r="I270" i="33"/>
  <c r="J270" i="33"/>
  <c r="K270" i="33"/>
  <c r="L270" i="33"/>
  <c r="M270" i="33"/>
  <c r="N270" i="33"/>
  <c r="O270" i="33"/>
  <c r="P270" i="33"/>
  <c r="Q270" i="33"/>
  <c r="R270" i="33"/>
  <c r="S270" i="33"/>
  <c r="T270" i="33"/>
  <c r="U270" i="33"/>
  <c r="V270" i="33"/>
  <c r="W270" i="33"/>
  <c r="X270" i="33"/>
  <c r="Y270" i="33"/>
  <c r="Z270" i="33"/>
  <c r="AA270" i="33"/>
  <c r="AB270" i="33"/>
  <c r="AC270" i="33"/>
  <c r="AD270" i="33"/>
  <c r="AE270" i="33"/>
  <c r="AF270" i="33"/>
  <c r="AG270" i="33"/>
  <c r="AH270" i="33"/>
  <c r="AI270" i="33"/>
  <c r="AJ270" i="33"/>
  <c r="AK270" i="33"/>
  <c r="AL270" i="33"/>
  <c r="AM270" i="33"/>
  <c r="AN270" i="33"/>
  <c r="AO270" i="33"/>
  <c r="AP270" i="33"/>
  <c r="AQ270" i="33"/>
  <c r="AR270" i="33"/>
  <c r="AS270" i="33"/>
  <c r="AT270" i="33"/>
  <c r="AU270" i="33"/>
  <c r="AV270" i="33"/>
  <c r="D271" i="33"/>
  <c r="E271" i="33"/>
  <c r="F271" i="33"/>
  <c r="G271" i="33"/>
  <c r="H271" i="33"/>
  <c r="I271" i="33"/>
  <c r="J271" i="33"/>
  <c r="K271" i="33"/>
  <c r="L271" i="33"/>
  <c r="M271" i="33"/>
  <c r="N271" i="33"/>
  <c r="O271" i="33"/>
  <c r="P271" i="33"/>
  <c r="Q271" i="33"/>
  <c r="R271" i="33"/>
  <c r="S271" i="33"/>
  <c r="T271" i="33"/>
  <c r="U271" i="33"/>
  <c r="V271" i="33"/>
  <c r="W271" i="33"/>
  <c r="X271" i="33"/>
  <c r="Y271" i="33"/>
  <c r="Z271" i="33"/>
  <c r="AA271" i="33"/>
  <c r="AB271" i="33"/>
  <c r="AC271" i="33"/>
  <c r="AD271" i="33"/>
  <c r="AE271" i="33"/>
  <c r="AF271" i="33"/>
  <c r="AG271" i="33"/>
  <c r="AH271" i="33"/>
  <c r="AI271" i="33"/>
  <c r="AJ271" i="33"/>
  <c r="AK271" i="33"/>
  <c r="AL271" i="33"/>
  <c r="AM271" i="33"/>
  <c r="AN271" i="33"/>
  <c r="AO271" i="33"/>
  <c r="AP271" i="33"/>
  <c r="AQ271" i="33"/>
  <c r="AR271" i="33"/>
  <c r="AS271" i="33"/>
  <c r="AT271" i="33"/>
  <c r="AU271" i="33"/>
  <c r="AV271" i="33"/>
  <c r="D272" i="33"/>
  <c r="E272" i="33"/>
  <c r="F272" i="33"/>
  <c r="G272" i="33"/>
  <c r="H272" i="33"/>
  <c r="I272" i="33"/>
  <c r="J272" i="33"/>
  <c r="K272" i="33"/>
  <c r="L272" i="33"/>
  <c r="M272" i="33"/>
  <c r="N272" i="33"/>
  <c r="O272" i="33"/>
  <c r="P272" i="33"/>
  <c r="Q272" i="33"/>
  <c r="R272" i="33"/>
  <c r="S272" i="33"/>
  <c r="T272" i="33"/>
  <c r="U272" i="33"/>
  <c r="V272" i="33"/>
  <c r="W272" i="33"/>
  <c r="X272" i="33"/>
  <c r="Y272" i="33"/>
  <c r="Z272" i="33"/>
  <c r="AA272" i="33"/>
  <c r="AB272" i="33"/>
  <c r="AC272" i="33"/>
  <c r="AD272" i="33"/>
  <c r="AE272" i="33"/>
  <c r="AF272" i="33"/>
  <c r="AG272" i="33"/>
  <c r="AH272" i="33"/>
  <c r="AI272" i="33"/>
  <c r="AJ272" i="33"/>
  <c r="AK272" i="33"/>
  <c r="AL272" i="33"/>
  <c r="AM272" i="33"/>
  <c r="AN272" i="33"/>
  <c r="AO272" i="33"/>
  <c r="AP272" i="33"/>
  <c r="AQ272" i="33"/>
  <c r="AR272" i="33"/>
  <c r="AS272" i="33"/>
  <c r="AT272" i="33"/>
  <c r="AU272" i="33"/>
  <c r="AV272" i="33"/>
  <c r="D273" i="33"/>
  <c r="E273" i="33"/>
  <c r="F273" i="33"/>
  <c r="G273" i="33"/>
  <c r="H273" i="33"/>
  <c r="I273" i="33"/>
  <c r="J273" i="33"/>
  <c r="K273" i="33"/>
  <c r="L273" i="33"/>
  <c r="M273" i="33"/>
  <c r="N273" i="33"/>
  <c r="O273" i="33"/>
  <c r="P273" i="33"/>
  <c r="Q273" i="33"/>
  <c r="R273" i="33"/>
  <c r="S273" i="33"/>
  <c r="T273" i="33"/>
  <c r="U273" i="33"/>
  <c r="V273" i="33"/>
  <c r="W273" i="33"/>
  <c r="X273" i="33"/>
  <c r="Y273" i="33"/>
  <c r="Z273" i="33"/>
  <c r="AA273" i="33"/>
  <c r="AB273" i="33"/>
  <c r="AC273" i="33"/>
  <c r="AD273" i="33"/>
  <c r="AE273" i="33"/>
  <c r="AF273" i="33"/>
  <c r="AG273" i="33"/>
  <c r="AH273" i="33"/>
  <c r="AI273" i="33"/>
  <c r="AJ273" i="33"/>
  <c r="AK273" i="33"/>
  <c r="AL273" i="33"/>
  <c r="AM273" i="33"/>
  <c r="AN273" i="33"/>
  <c r="AO273" i="33"/>
  <c r="AP273" i="33"/>
  <c r="AQ273" i="33"/>
  <c r="AR273" i="33"/>
  <c r="AS273" i="33"/>
  <c r="AT273" i="33"/>
  <c r="AU273" i="33"/>
  <c r="AV273" i="33"/>
  <c r="D274" i="33"/>
  <c r="E274" i="33"/>
  <c r="F274" i="33"/>
  <c r="G274" i="33"/>
  <c r="H274" i="33"/>
  <c r="I274" i="33"/>
  <c r="J274" i="33"/>
  <c r="K274" i="33"/>
  <c r="L274" i="33"/>
  <c r="M274" i="33"/>
  <c r="N274" i="33"/>
  <c r="O274" i="33"/>
  <c r="P274" i="33"/>
  <c r="Q274" i="33"/>
  <c r="R274" i="33"/>
  <c r="S274" i="33"/>
  <c r="T274" i="33"/>
  <c r="U274" i="33"/>
  <c r="V274" i="33"/>
  <c r="W274" i="33"/>
  <c r="X274" i="33"/>
  <c r="Y274" i="33"/>
  <c r="Z274" i="33"/>
  <c r="AA274" i="33"/>
  <c r="AB274" i="33"/>
  <c r="AC274" i="33"/>
  <c r="AD274" i="33"/>
  <c r="AE274" i="33"/>
  <c r="AF274" i="33"/>
  <c r="AG274" i="33"/>
  <c r="AH274" i="33"/>
  <c r="AI274" i="33"/>
  <c r="AJ274" i="33"/>
  <c r="AK274" i="33"/>
  <c r="AL274" i="33"/>
  <c r="AM274" i="33"/>
  <c r="AN274" i="33"/>
  <c r="AO274" i="33"/>
  <c r="AP274" i="33"/>
  <c r="AQ274" i="33"/>
  <c r="AR274" i="33"/>
  <c r="AS274" i="33"/>
  <c r="AT274" i="33"/>
  <c r="AU274" i="33"/>
  <c r="AV274" i="33"/>
  <c r="D275" i="33"/>
  <c r="E275" i="33"/>
  <c r="F275" i="33"/>
  <c r="G275" i="33"/>
  <c r="H275" i="33"/>
  <c r="I275" i="33"/>
  <c r="J275" i="33"/>
  <c r="K275" i="33"/>
  <c r="L275" i="33"/>
  <c r="M275" i="33"/>
  <c r="N275" i="33"/>
  <c r="O275" i="33"/>
  <c r="P275" i="33"/>
  <c r="Q275" i="33"/>
  <c r="R275" i="33"/>
  <c r="S275" i="33"/>
  <c r="T275" i="33"/>
  <c r="U275" i="33"/>
  <c r="V275" i="33"/>
  <c r="W275" i="33"/>
  <c r="X275" i="33"/>
  <c r="Y275" i="33"/>
  <c r="Z275" i="33"/>
  <c r="AA275" i="33"/>
  <c r="AB275" i="33"/>
  <c r="AC275" i="33"/>
  <c r="AD275" i="33"/>
  <c r="AE275" i="33"/>
  <c r="AF275" i="33"/>
  <c r="AG275" i="33"/>
  <c r="AH275" i="33"/>
  <c r="AI275" i="33"/>
  <c r="AJ275" i="33"/>
  <c r="AK275" i="33"/>
  <c r="AL275" i="33"/>
  <c r="AM275" i="33"/>
  <c r="AN275" i="33"/>
  <c r="AO275" i="33"/>
  <c r="AP275" i="33"/>
  <c r="AQ275" i="33"/>
  <c r="AR275" i="33"/>
  <c r="AS275" i="33"/>
  <c r="AT275" i="33"/>
  <c r="AU275" i="33"/>
  <c r="AV275" i="33"/>
  <c r="D276" i="33"/>
  <c r="E276" i="33"/>
  <c r="F276" i="33"/>
  <c r="G276" i="33"/>
  <c r="H276" i="33"/>
  <c r="I276" i="33"/>
  <c r="J276" i="33"/>
  <c r="K276" i="33"/>
  <c r="L276" i="33"/>
  <c r="M276" i="33"/>
  <c r="N276" i="33"/>
  <c r="O276" i="33"/>
  <c r="P276" i="33"/>
  <c r="Q276" i="33"/>
  <c r="R276" i="33"/>
  <c r="S276" i="33"/>
  <c r="T276" i="33"/>
  <c r="U276" i="33"/>
  <c r="V276" i="33"/>
  <c r="W276" i="33"/>
  <c r="X276" i="33"/>
  <c r="Y276" i="33"/>
  <c r="Z276" i="33"/>
  <c r="AA276" i="33"/>
  <c r="AB276" i="33"/>
  <c r="AC276" i="33"/>
  <c r="AD276" i="33"/>
  <c r="AE276" i="33"/>
  <c r="AF276" i="33"/>
  <c r="AG276" i="33"/>
  <c r="AH276" i="33"/>
  <c r="AI276" i="33"/>
  <c r="AJ276" i="33"/>
  <c r="AK276" i="33"/>
  <c r="AL276" i="33"/>
  <c r="AM276" i="33"/>
  <c r="AN276" i="33"/>
  <c r="AO276" i="33"/>
  <c r="AP276" i="33"/>
  <c r="AQ276" i="33"/>
  <c r="AR276" i="33"/>
  <c r="AS276" i="33"/>
  <c r="AT276" i="33"/>
  <c r="AU276" i="33"/>
  <c r="AV276" i="33"/>
  <c r="D277" i="33"/>
  <c r="E277" i="33"/>
  <c r="F277" i="33"/>
  <c r="G277" i="33"/>
  <c r="H277" i="33"/>
  <c r="I277" i="33"/>
  <c r="J277" i="33"/>
  <c r="K277" i="33"/>
  <c r="L277" i="33"/>
  <c r="M277" i="33"/>
  <c r="N277" i="33"/>
  <c r="O277" i="33"/>
  <c r="P277" i="33"/>
  <c r="Q277" i="33"/>
  <c r="R277" i="33"/>
  <c r="S277" i="33"/>
  <c r="T277" i="33"/>
  <c r="U277" i="33"/>
  <c r="V277" i="33"/>
  <c r="W277" i="33"/>
  <c r="X277" i="33"/>
  <c r="Y277" i="33"/>
  <c r="Z277" i="33"/>
  <c r="AA277" i="33"/>
  <c r="AB277" i="33"/>
  <c r="AC277" i="33"/>
  <c r="AD277" i="33"/>
  <c r="AE277" i="33"/>
  <c r="AF277" i="33"/>
  <c r="AG277" i="33"/>
  <c r="AH277" i="33"/>
  <c r="AI277" i="33"/>
  <c r="AJ277" i="33"/>
  <c r="AK277" i="33"/>
  <c r="AL277" i="33"/>
  <c r="AM277" i="33"/>
  <c r="AN277" i="33"/>
  <c r="AO277" i="33"/>
  <c r="AP277" i="33"/>
  <c r="AQ277" i="33"/>
  <c r="AR277" i="33"/>
  <c r="AS277" i="33"/>
  <c r="AT277" i="33"/>
  <c r="AU277" i="33"/>
  <c r="AV277" i="33"/>
  <c r="D278" i="33"/>
  <c r="E278" i="33"/>
  <c r="F278" i="33"/>
  <c r="G278" i="33"/>
  <c r="H278" i="33"/>
  <c r="I278" i="33"/>
  <c r="J278" i="33"/>
  <c r="K278" i="33"/>
  <c r="L278" i="33"/>
  <c r="M278" i="33"/>
  <c r="N278" i="33"/>
  <c r="O278" i="33"/>
  <c r="P278" i="33"/>
  <c r="Q278" i="33"/>
  <c r="R278" i="33"/>
  <c r="S278" i="33"/>
  <c r="T278" i="33"/>
  <c r="U278" i="33"/>
  <c r="V278" i="33"/>
  <c r="W278" i="33"/>
  <c r="X278" i="33"/>
  <c r="Y278" i="33"/>
  <c r="Z278" i="33"/>
  <c r="AA278" i="33"/>
  <c r="AB278" i="33"/>
  <c r="AC278" i="33"/>
  <c r="AD278" i="33"/>
  <c r="AE278" i="33"/>
  <c r="AF278" i="33"/>
  <c r="AG278" i="33"/>
  <c r="AH278" i="33"/>
  <c r="AI278" i="33"/>
  <c r="AJ278" i="33"/>
  <c r="AK278" i="33"/>
  <c r="AL278" i="33"/>
  <c r="AM278" i="33"/>
  <c r="AN278" i="33"/>
  <c r="AO278" i="33"/>
  <c r="AP278" i="33"/>
  <c r="AQ278" i="33"/>
  <c r="AR278" i="33"/>
  <c r="AS278" i="33"/>
  <c r="AT278" i="33"/>
  <c r="AU278" i="33"/>
  <c r="AV278" i="33"/>
  <c r="D279" i="33"/>
  <c r="E279" i="33"/>
  <c r="F279" i="33"/>
  <c r="G279" i="33"/>
  <c r="H279" i="33"/>
  <c r="I279" i="33"/>
  <c r="J279" i="33"/>
  <c r="K279" i="33"/>
  <c r="L279" i="33"/>
  <c r="M279" i="33"/>
  <c r="N279" i="33"/>
  <c r="O279" i="33"/>
  <c r="P279" i="33"/>
  <c r="Q279" i="33"/>
  <c r="R279" i="33"/>
  <c r="S279" i="33"/>
  <c r="T279" i="33"/>
  <c r="U279" i="33"/>
  <c r="V279" i="33"/>
  <c r="W279" i="33"/>
  <c r="X279" i="33"/>
  <c r="Y279" i="33"/>
  <c r="Z279" i="33"/>
  <c r="AA279" i="33"/>
  <c r="AB279" i="33"/>
  <c r="AC279" i="33"/>
  <c r="AD279" i="33"/>
  <c r="AE279" i="33"/>
  <c r="AF279" i="33"/>
  <c r="AG279" i="33"/>
  <c r="AH279" i="33"/>
  <c r="AI279" i="33"/>
  <c r="AJ279" i="33"/>
  <c r="AK279" i="33"/>
  <c r="AL279" i="33"/>
  <c r="AM279" i="33"/>
  <c r="AN279" i="33"/>
  <c r="AO279" i="33"/>
  <c r="AP279" i="33"/>
  <c r="AQ279" i="33"/>
  <c r="AR279" i="33"/>
  <c r="AS279" i="33"/>
  <c r="AT279" i="33"/>
  <c r="AU279" i="33"/>
  <c r="AV279" i="33"/>
  <c r="D280" i="33"/>
  <c r="E280" i="33"/>
  <c r="F280" i="33"/>
  <c r="G280" i="33"/>
  <c r="H280" i="33"/>
  <c r="I280" i="33"/>
  <c r="J280" i="33"/>
  <c r="K280" i="33"/>
  <c r="L280" i="33"/>
  <c r="M280" i="33"/>
  <c r="N280" i="33"/>
  <c r="O280" i="33"/>
  <c r="P280" i="33"/>
  <c r="Q280" i="33"/>
  <c r="R280" i="33"/>
  <c r="S280" i="33"/>
  <c r="T280" i="33"/>
  <c r="U280" i="33"/>
  <c r="V280" i="33"/>
  <c r="W280" i="33"/>
  <c r="X280" i="33"/>
  <c r="Y280" i="33"/>
  <c r="Z280" i="33"/>
  <c r="AA280" i="33"/>
  <c r="AB280" i="33"/>
  <c r="AC280" i="33"/>
  <c r="AD280" i="33"/>
  <c r="AE280" i="33"/>
  <c r="AF280" i="33"/>
  <c r="AG280" i="33"/>
  <c r="AH280" i="33"/>
  <c r="AI280" i="33"/>
  <c r="AJ280" i="33"/>
  <c r="AK280" i="33"/>
  <c r="AL280" i="33"/>
  <c r="AM280" i="33"/>
  <c r="AN280" i="33"/>
  <c r="AO280" i="33"/>
  <c r="AP280" i="33"/>
  <c r="AQ280" i="33"/>
  <c r="AR280" i="33"/>
  <c r="AS280" i="33"/>
  <c r="AT280" i="33"/>
  <c r="AU280" i="33"/>
  <c r="AV280" i="33"/>
  <c r="D281" i="33"/>
  <c r="E281" i="33"/>
  <c r="F281" i="33"/>
  <c r="G281" i="33"/>
  <c r="H281" i="33"/>
  <c r="I281" i="33"/>
  <c r="J281" i="33"/>
  <c r="K281" i="33"/>
  <c r="L281" i="33"/>
  <c r="M281" i="33"/>
  <c r="N281" i="33"/>
  <c r="O281" i="33"/>
  <c r="P281" i="33"/>
  <c r="Q281" i="33"/>
  <c r="R281" i="33"/>
  <c r="S281" i="33"/>
  <c r="T281" i="33"/>
  <c r="U281" i="33"/>
  <c r="V281" i="33"/>
  <c r="W281" i="33"/>
  <c r="X281" i="33"/>
  <c r="Y281" i="33"/>
  <c r="Z281" i="33"/>
  <c r="AA281" i="33"/>
  <c r="AB281" i="33"/>
  <c r="AC281" i="33"/>
  <c r="AD281" i="33"/>
  <c r="AE281" i="33"/>
  <c r="AF281" i="33"/>
  <c r="AG281" i="33"/>
  <c r="AH281" i="33"/>
  <c r="AI281" i="33"/>
  <c r="AJ281" i="33"/>
  <c r="AK281" i="33"/>
  <c r="AL281" i="33"/>
  <c r="AM281" i="33"/>
  <c r="AN281" i="33"/>
  <c r="AO281" i="33"/>
  <c r="AP281" i="33"/>
  <c r="AQ281" i="33"/>
  <c r="AR281" i="33"/>
  <c r="AS281" i="33"/>
  <c r="AT281" i="33"/>
  <c r="AU281" i="33"/>
  <c r="AV281" i="33"/>
  <c r="D282" i="33"/>
  <c r="E282" i="33"/>
  <c r="F282" i="33"/>
  <c r="G282" i="33"/>
  <c r="H282" i="33"/>
  <c r="I282" i="33"/>
  <c r="J282" i="33"/>
  <c r="K282" i="33"/>
  <c r="L282" i="33"/>
  <c r="M282" i="33"/>
  <c r="N282" i="33"/>
  <c r="O282" i="33"/>
  <c r="P282" i="33"/>
  <c r="Q282" i="33"/>
  <c r="R282" i="33"/>
  <c r="S282" i="33"/>
  <c r="T282" i="33"/>
  <c r="U282" i="33"/>
  <c r="V282" i="33"/>
  <c r="W282" i="33"/>
  <c r="X282" i="33"/>
  <c r="Y282" i="33"/>
  <c r="Z282" i="33"/>
  <c r="AA282" i="33"/>
  <c r="AB282" i="33"/>
  <c r="AC282" i="33"/>
  <c r="AD282" i="33"/>
  <c r="AE282" i="33"/>
  <c r="AF282" i="33"/>
  <c r="AG282" i="33"/>
  <c r="AH282" i="33"/>
  <c r="AI282" i="33"/>
  <c r="AJ282" i="33"/>
  <c r="AK282" i="33"/>
  <c r="AL282" i="33"/>
  <c r="AM282" i="33"/>
  <c r="AN282" i="33"/>
  <c r="AO282" i="33"/>
  <c r="AP282" i="33"/>
  <c r="AQ282" i="33"/>
  <c r="AR282" i="33"/>
  <c r="AS282" i="33"/>
  <c r="AT282" i="33"/>
  <c r="AU282" i="33"/>
  <c r="AV282" i="33"/>
  <c r="D283" i="33"/>
  <c r="E283" i="33"/>
  <c r="F283" i="33"/>
  <c r="G283" i="33"/>
  <c r="H283" i="33"/>
  <c r="I283" i="33"/>
  <c r="J283" i="33"/>
  <c r="K283" i="33"/>
  <c r="L283" i="33"/>
  <c r="M283" i="33"/>
  <c r="N283" i="33"/>
  <c r="O283" i="33"/>
  <c r="P283" i="33"/>
  <c r="Q283" i="33"/>
  <c r="R283" i="33"/>
  <c r="S283" i="33"/>
  <c r="T283" i="33"/>
  <c r="U283" i="33"/>
  <c r="V283" i="33"/>
  <c r="W283" i="33"/>
  <c r="X283" i="33"/>
  <c r="Y283" i="33"/>
  <c r="Z283" i="33"/>
  <c r="AA283" i="33"/>
  <c r="AB283" i="33"/>
  <c r="AC283" i="33"/>
  <c r="AD283" i="33"/>
  <c r="AE283" i="33"/>
  <c r="AF283" i="33"/>
  <c r="AG283" i="33"/>
  <c r="AH283" i="33"/>
  <c r="AI283" i="33"/>
  <c r="AJ283" i="33"/>
  <c r="AK283" i="33"/>
  <c r="AL283" i="33"/>
  <c r="AM283" i="33"/>
  <c r="AN283" i="33"/>
  <c r="AO283" i="33"/>
  <c r="AP283" i="33"/>
  <c r="AQ283" i="33"/>
  <c r="AR283" i="33"/>
  <c r="AS283" i="33"/>
  <c r="AT283" i="33"/>
  <c r="AU283" i="33"/>
  <c r="AV283" i="33"/>
  <c r="D284" i="33"/>
  <c r="E284" i="33"/>
  <c r="F284" i="33"/>
  <c r="G284" i="33"/>
  <c r="H284" i="33"/>
  <c r="I284" i="33"/>
  <c r="J284" i="33"/>
  <c r="K284" i="33"/>
  <c r="L284" i="33"/>
  <c r="M284" i="33"/>
  <c r="N284" i="33"/>
  <c r="O284" i="33"/>
  <c r="P284" i="33"/>
  <c r="Q284" i="33"/>
  <c r="R284" i="33"/>
  <c r="S284" i="33"/>
  <c r="T284" i="33"/>
  <c r="U284" i="33"/>
  <c r="V284" i="33"/>
  <c r="W284" i="33"/>
  <c r="X284" i="33"/>
  <c r="Y284" i="33"/>
  <c r="Z284" i="33"/>
  <c r="AA284" i="33"/>
  <c r="AB284" i="33"/>
  <c r="AC284" i="33"/>
  <c r="AD284" i="33"/>
  <c r="AE284" i="33"/>
  <c r="AF284" i="33"/>
  <c r="AG284" i="33"/>
  <c r="AH284" i="33"/>
  <c r="AI284" i="33"/>
  <c r="AJ284" i="33"/>
  <c r="AK284" i="33"/>
  <c r="AL284" i="33"/>
  <c r="AM284" i="33"/>
  <c r="AN284" i="33"/>
  <c r="AO284" i="33"/>
  <c r="AP284" i="33"/>
  <c r="AQ284" i="33"/>
  <c r="AR284" i="33"/>
  <c r="AS284" i="33"/>
  <c r="AT284" i="33"/>
  <c r="AU284" i="33"/>
  <c r="AV284" i="33"/>
  <c r="D285" i="33"/>
  <c r="E285" i="33"/>
  <c r="F285" i="33"/>
  <c r="G285" i="33"/>
  <c r="H285" i="33"/>
  <c r="I285" i="33"/>
  <c r="J285" i="33"/>
  <c r="K285" i="33"/>
  <c r="L285" i="33"/>
  <c r="M285" i="33"/>
  <c r="N285" i="33"/>
  <c r="O285" i="33"/>
  <c r="P285" i="33"/>
  <c r="Q285" i="33"/>
  <c r="R285" i="33"/>
  <c r="S285" i="33"/>
  <c r="T285" i="33"/>
  <c r="U285" i="33"/>
  <c r="V285" i="33"/>
  <c r="W285" i="33"/>
  <c r="X285" i="33"/>
  <c r="Y285" i="33"/>
  <c r="Z285" i="33"/>
  <c r="AA285" i="33"/>
  <c r="AB285" i="33"/>
  <c r="AC285" i="33"/>
  <c r="AD285" i="33"/>
  <c r="AE285" i="33"/>
  <c r="AF285" i="33"/>
  <c r="AG285" i="33"/>
  <c r="AH285" i="33"/>
  <c r="AI285" i="33"/>
  <c r="AJ285" i="33"/>
  <c r="AK285" i="33"/>
  <c r="AL285" i="33"/>
  <c r="AM285" i="33"/>
  <c r="AN285" i="33"/>
  <c r="AO285" i="33"/>
  <c r="AP285" i="33"/>
  <c r="AQ285" i="33"/>
  <c r="AR285" i="33"/>
  <c r="AS285" i="33"/>
  <c r="AT285" i="33"/>
  <c r="AU285" i="33"/>
  <c r="AV285" i="33"/>
  <c r="D286" i="33"/>
  <c r="E286" i="33"/>
  <c r="F286" i="33"/>
  <c r="G286" i="33"/>
  <c r="H286" i="33"/>
  <c r="I286" i="33"/>
  <c r="J286" i="33"/>
  <c r="K286" i="33"/>
  <c r="L286" i="33"/>
  <c r="M286" i="33"/>
  <c r="N286" i="33"/>
  <c r="O286" i="33"/>
  <c r="P286" i="33"/>
  <c r="Q286" i="33"/>
  <c r="R286" i="33"/>
  <c r="S286" i="33"/>
  <c r="T286" i="33"/>
  <c r="U286" i="33"/>
  <c r="V286" i="33"/>
  <c r="W286" i="33"/>
  <c r="X286" i="33"/>
  <c r="Y286" i="33"/>
  <c r="Z286" i="33"/>
  <c r="AA286" i="33"/>
  <c r="AB286" i="33"/>
  <c r="AC286" i="33"/>
  <c r="AD286" i="33"/>
  <c r="AE286" i="33"/>
  <c r="AF286" i="33"/>
  <c r="AG286" i="33"/>
  <c r="AH286" i="33"/>
  <c r="AI286" i="33"/>
  <c r="AJ286" i="33"/>
  <c r="AK286" i="33"/>
  <c r="AL286" i="33"/>
  <c r="AM286" i="33"/>
  <c r="AN286" i="33"/>
  <c r="AO286" i="33"/>
  <c r="AP286" i="33"/>
  <c r="AQ286" i="33"/>
  <c r="AR286" i="33"/>
  <c r="AS286" i="33"/>
  <c r="AT286" i="33"/>
  <c r="AU286" i="33"/>
  <c r="AV286" i="33"/>
  <c r="D287" i="33"/>
  <c r="E287" i="33"/>
  <c r="F287" i="33"/>
  <c r="G287" i="33"/>
  <c r="H287" i="33"/>
  <c r="I287" i="33"/>
  <c r="J287" i="33"/>
  <c r="K287" i="33"/>
  <c r="L287" i="33"/>
  <c r="M287" i="33"/>
  <c r="N287" i="33"/>
  <c r="O287" i="33"/>
  <c r="P287" i="33"/>
  <c r="Q287" i="33"/>
  <c r="R287" i="33"/>
  <c r="S287" i="33"/>
  <c r="T287" i="33"/>
  <c r="U287" i="33"/>
  <c r="V287" i="33"/>
  <c r="W287" i="33"/>
  <c r="X287" i="33"/>
  <c r="Y287" i="33"/>
  <c r="Z287" i="33"/>
  <c r="AA287" i="33"/>
  <c r="AB287" i="33"/>
  <c r="AC287" i="33"/>
  <c r="AD287" i="33"/>
  <c r="AE287" i="33"/>
  <c r="AF287" i="33"/>
  <c r="AG287" i="33"/>
  <c r="AH287" i="33"/>
  <c r="AI287" i="33"/>
  <c r="AJ287" i="33"/>
  <c r="AK287" i="33"/>
  <c r="AL287" i="33"/>
  <c r="AM287" i="33"/>
  <c r="AN287" i="33"/>
  <c r="AO287" i="33"/>
  <c r="AP287" i="33"/>
  <c r="AQ287" i="33"/>
  <c r="AR287" i="33"/>
  <c r="AS287" i="33"/>
  <c r="AT287" i="33"/>
  <c r="AU287" i="33"/>
  <c r="AV287" i="33"/>
  <c r="D288" i="33"/>
  <c r="E288" i="33"/>
  <c r="F288" i="33"/>
  <c r="G288" i="33"/>
  <c r="H288" i="33"/>
  <c r="I288" i="33"/>
  <c r="J288" i="33"/>
  <c r="K288" i="33"/>
  <c r="L288" i="33"/>
  <c r="M288" i="33"/>
  <c r="N288" i="33"/>
  <c r="O288" i="33"/>
  <c r="P288" i="33"/>
  <c r="Q288" i="33"/>
  <c r="R288" i="33"/>
  <c r="S288" i="33"/>
  <c r="T288" i="33"/>
  <c r="U288" i="33"/>
  <c r="V288" i="33"/>
  <c r="W288" i="33"/>
  <c r="X288" i="33"/>
  <c r="Y288" i="33"/>
  <c r="Z288" i="33"/>
  <c r="AA288" i="33"/>
  <c r="AB288" i="33"/>
  <c r="AC288" i="33"/>
  <c r="AD288" i="33"/>
  <c r="AE288" i="33"/>
  <c r="AF288" i="33"/>
  <c r="AG288" i="33"/>
  <c r="AH288" i="33"/>
  <c r="AI288" i="33"/>
  <c r="AJ288" i="33"/>
  <c r="AK288" i="33"/>
  <c r="AL288" i="33"/>
  <c r="AM288" i="33"/>
  <c r="AN288" i="33"/>
  <c r="AO288" i="33"/>
  <c r="AP288" i="33"/>
  <c r="AQ288" i="33"/>
  <c r="AR288" i="33"/>
  <c r="AS288" i="33"/>
  <c r="AT288" i="33"/>
  <c r="AU288" i="33"/>
  <c r="AV288" i="33"/>
  <c r="D289" i="33"/>
  <c r="E289" i="33"/>
  <c r="F289" i="33"/>
  <c r="G289" i="33"/>
  <c r="H289" i="33"/>
  <c r="I289" i="33"/>
  <c r="J289" i="33"/>
  <c r="K289" i="33"/>
  <c r="L289" i="33"/>
  <c r="M289" i="33"/>
  <c r="N289" i="33"/>
  <c r="O289" i="33"/>
  <c r="P289" i="33"/>
  <c r="Q289" i="33"/>
  <c r="R289" i="33"/>
  <c r="S289" i="33"/>
  <c r="T289" i="33"/>
  <c r="U289" i="33"/>
  <c r="V289" i="33"/>
  <c r="W289" i="33"/>
  <c r="X289" i="33"/>
  <c r="Y289" i="33"/>
  <c r="Z289" i="33"/>
  <c r="AA289" i="33"/>
  <c r="AB289" i="33"/>
  <c r="AC289" i="33"/>
  <c r="AD289" i="33"/>
  <c r="AE289" i="33"/>
  <c r="AF289" i="33"/>
  <c r="AG289" i="33"/>
  <c r="AH289" i="33"/>
  <c r="AI289" i="33"/>
  <c r="AJ289" i="33"/>
  <c r="AK289" i="33"/>
  <c r="AL289" i="33"/>
  <c r="AM289" i="33"/>
  <c r="AN289" i="33"/>
  <c r="AO289" i="33"/>
  <c r="AP289" i="33"/>
  <c r="AQ289" i="33"/>
  <c r="AR289" i="33"/>
  <c r="AS289" i="33"/>
  <c r="AT289" i="33"/>
  <c r="AU289" i="33"/>
  <c r="AV289" i="33"/>
  <c r="D290" i="33"/>
  <c r="E290" i="33"/>
  <c r="F290" i="33"/>
  <c r="G290" i="33"/>
  <c r="H290" i="33"/>
  <c r="I290" i="33"/>
  <c r="J290" i="33"/>
  <c r="K290" i="33"/>
  <c r="L290" i="33"/>
  <c r="M290" i="33"/>
  <c r="N290" i="33"/>
  <c r="O290" i="33"/>
  <c r="P290" i="33"/>
  <c r="Q290" i="33"/>
  <c r="R290" i="33"/>
  <c r="S290" i="33"/>
  <c r="T290" i="33"/>
  <c r="U290" i="33"/>
  <c r="V290" i="33"/>
  <c r="W290" i="33"/>
  <c r="X290" i="33"/>
  <c r="Y290" i="33"/>
  <c r="Z290" i="33"/>
  <c r="AA290" i="33"/>
  <c r="AB290" i="33"/>
  <c r="AC290" i="33"/>
  <c r="AD290" i="33"/>
  <c r="AE290" i="33"/>
  <c r="AF290" i="33"/>
  <c r="AG290" i="33"/>
  <c r="AH290" i="33"/>
  <c r="AI290" i="33"/>
  <c r="AJ290" i="33"/>
  <c r="AK290" i="33"/>
  <c r="AL290" i="33"/>
  <c r="AM290" i="33"/>
  <c r="AN290" i="33"/>
  <c r="AO290" i="33"/>
  <c r="AP290" i="33"/>
  <c r="AQ290" i="33"/>
  <c r="AR290" i="33"/>
  <c r="AS290" i="33"/>
  <c r="AT290" i="33"/>
  <c r="AU290" i="33"/>
  <c r="AV290" i="33"/>
  <c r="D291" i="33"/>
  <c r="E291" i="33"/>
  <c r="F291" i="33"/>
  <c r="G291" i="33"/>
  <c r="H291" i="33"/>
  <c r="I291" i="33"/>
  <c r="J291" i="33"/>
  <c r="K291" i="33"/>
  <c r="L291" i="33"/>
  <c r="M291" i="33"/>
  <c r="N291" i="33"/>
  <c r="O291" i="33"/>
  <c r="P291" i="33"/>
  <c r="Q291" i="33"/>
  <c r="R291" i="33"/>
  <c r="S291" i="33"/>
  <c r="T291" i="33"/>
  <c r="U291" i="33"/>
  <c r="V291" i="33"/>
  <c r="W291" i="33"/>
  <c r="X291" i="33"/>
  <c r="Y291" i="33"/>
  <c r="Z291" i="33"/>
  <c r="AA291" i="33"/>
  <c r="AB291" i="33"/>
  <c r="AC291" i="33"/>
  <c r="AD291" i="33"/>
  <c r="AE291" i="33"/>
  <c r="AF291" i="33"/>
  <c r="AG291" i="33"/>
  <c r="AH291" i="33"/>
  <c r="AI291" i="33"/>
  <c r="AJ291" i="33"/>
  <c r="AK291" i="33"/>
  <c r="AL291" i="33"/>
  <c r="AM291" i="33"/>
  <c r="AN291" i="33"/>
  <c r="AO291" i="33"/>
  <c r="AP291" i="33"/>
  <c r="AQ291" i="33"/>
  <c r="AR291" i="33"/>
  <c r="AS291" i="33"/>
  <c r="AT291" i="33"/>
  <c r="AU291" i="33"/>
  <c r="AV291" i="33"/>
  <c r="D292" i="33"/>
  <c r="E292" i="33"/>
  <c r="F292" i="33"/>
  <c r="G292" i="33"/>
  <c r="H292" i="33"/>
  <c r="I292" i="33"/>
  <c r="J292" i="33"/>
  <c r="K292" i="33"/>
  <c r="L292" i="33"/>
  <c r="M292" i="33"/>
  <c r="N292" i="33"/>
  <c r="O292" i="33"/>
  <c r="P292" i="33"/>
  <c r="Q292" i="33"/>
  <c r="R292" i="33"/>
  <c r="S292" i="33"/>
  <c r="T292" i="33"/>
  <c r="U292" i="33"/>
  <c r="V292" i="33"/>
  <c r="W292" i="33"/>
  <c r="X292" i="33"/>
  <c r="Y292" i="33"/>
  <c r="Z292" i="33"/>
  <c r="AA292" i="33"/>
  <c r="AB292" i="33"/>
  <c r="AC292" i="33"/>
  <c r="AD292" i="33"/>
  <c r="AE292" i="33"/>
  <c r="AF292" i="33"/>
  <c r="AG292" i="33"/>
  <c r="AH292" i="33"/>
  <c r="AI292" i="33"/>
  <c r="AJ292" i="33"/>
  <c r="AK292" i="33"/>
  <c r="AL292" i="33"/>
  <c r="AM292" i="33"/>
  <c r="AN292" i="33"/>
  <c r="AO292" i="33"/>
  <c r="AP292" i="33"/>
  <c r="AQ292" i="33"/>
  <c r="AR292" i="33"/>
  <c r="AS292" i="33"/>
  <c r="AT292" i="33"/>
  <c r="AU292" i="33"/>
  <c r="AV292" i="33"/>
  <c r="D293" i="33"/>
  <c r="E293" i="33"/>
  <c r="F293" i="33"/>
  <c r="G293" i="33"/>
  <c r="H293" i="33"/>
  <c r="I293" i="33"/>
  <c r="J293" i="33"/>
  <c r="K293" i="33"/>
  <c r="L293" i="33"/>
  <c r="M293" i="33"/>
  <c r="N293" i="33"/>
  <c r="O293" i="33"/>
  <c r="P293" i="33"/>
  <c r="Q293" i="33"/>
  <c r="R293" i="33"/>
  <c r="S293" i="33"/>
  <c r="T293" i="33"/>
  <c r="U293" i="33"/>
  <c r="V293" i="33"/>
  <c r="W293" i="33"/>
  <c r="X293" i="33"/>
  <c r="Y293" i="33"/>
  <c r="Z293" i="33"/>
  <c r="AA293" i="33"/>
  <c r="AB293" i="33"/>
  <c r="AC293" i="33"/>
  <c r="AD293" i="33"/>
  <c r="AE293" i="33"/>
  <c r="AF293" i="33"/>
  <c r="AG293" i="33"/>
  <c r="AH293" i="33"/>
  <c r="AI293" i="33"/>
  <c r="AJ293" i="33"/>
  <c r="AK293" i="33"/>
  <c r="AL293" i="33"/>
  <c r="AM293" i="33"/>
  <c r="AN293" i="33"/>
  <c r="AO293" i="33"/>
  <c r="AP293" i="33"/>
  <c r="AQ293" i="33"/>
  <c r="AR293" i="33"/>
  <c r="AS293" i="33"/>
  <c r="AT293" i="33"/>
  <c r="AU293" i="33"/>
  <c r="AV293" i="33"/>
  <c r="D294" i="33"/>
  <c r="E294" i="33"/>
  <c r="F294" i="33"/>
  <c r="G294" i="33"/>
  <c r="H294" i="33"/>
  <c r="I294" i="33"/>
  <c r="J294" i="33"/>
  <c r="K294" i="33"/>
  <c r="L294" i="33"/>
  <c r="M294" i="33"/>
  <c r="N294" i="33"/>
  <c r="O294" i="33"/>
  <c r="P294" i="33"/>
  <c r="Q294" i="33"/>
  <c r="R294" i="33"/>
  <c r="S294" i="33"/>
  <c r="T294" i="33"/>
  <c r="U294" i="33"/>
  <c r="V294" i="33"/>
  <c r="W294" i="33"/>
  <c r="X294" i="33"/>
  <c r="Y294" i="33"/>
  <c r="Z294" i="33"/>
  <c r="AA294" i="33"/>
  <c r="AB294" i="33"/>
  <c r="AC294" i="33"/>
  <c r="AD294" i="33"/>
  <c r="AE294" i="33"/>
  <c r="AF294" i="33"/>
  <c r="AG294" i="33"/>
  <c r="AH294" i="33"/>
  <c r="AI294" i="33"/>
  <c r="AJ294" i="33"/>
  <c r="AK294" i="33"/>
  <c r="AL294" i="33"/>
  <c r="AM294" i="33"/>
  <c r="AN294" i="33"/>
  <c r="AO294" i="33"/>
  <c r="AP294" i="33"/>
  <c r="AQ294" i="33"/>
  <c r="AR294" i="33"/>
  <c r="AS294" i="33"/>
  <c r="AT294" i="33"/>
  <c r="AU294" i="33"/>
  <c r="AV294" i="33"/>
  <c r="D295" i="33"/>
  <c r="E295" i="33"/>
  <c r="F295" i="33"/>
  <c r="G295" i="33"/>
  <c r="H295" i="33"/>
  <c r="I295" i="33"/>
  <c r="J295" i="33"/>
  <c r="K295" i="33"/>
  <c r="L295" i="33"/>
  <c r="M295" i="33"/>
  <c r="N295" i="33"/>
  <c r="O295" i="33"/>
  <c r="P295" i="33"/>
  <c r="Q295" i="33"/>
  <c r="R295" i="33"/>
  <c r="S295" i="33"/>
  <c r="T295" i="33"/>
  <c r="U295" i="33"/>
  <c r="V295" i="33"/>
  <c r="W295" i="33"/>
  <c r="X295" i="33"/>
  <c r="Y295" i="33"/>
  <c r="Z295" i="33"/>
  <c r="AA295" i="33"/>
  <c r="AB295" i="33"/>
  <c r="AC295" i="33"/>
  <c r="AD295" i="33"/>
  <c r="AE295" i="33"/>
  <c r="AF295" i="33"/>
  <c r="AG295" i="33"/>
  <c r="AH295" i="33"/>
  <c r="AI295" i="33"/>
  <c r="AJ295" i="33"/>
  <c r="AK295" i="33"/>
  <c r="AL295" i="33"/>
  <c r="AM295" i="33"/>
  <c r="AN295" i="33"/>
  <c r="AO295" i="33"/>
  <c r="AP295" i="33"/>
  <c r="AQ295" i="33"/>
  <c r="AR295" i="33"/>
  <c r="AS295" i="33"/>
  <c r="AT295" i="33"/>
  <c r="AU295" i="33"/>
  <c r="AV295" i="33"/>
  <c r="D296" i="33"/>
  <c r="E296" i="33"/>
  <c r="F296" i="33"/>
  <c r="G296" i="33"/>
  <c r="H296" i="33"/>
  <c r="I296" i="33"/>
  <c r="J296" i="33"/>
  <c r="K296" i="33"/>
  <c r="L296" i="33"/>
  <c r="M296" i="33"/>
  <c r="N296" i="33"/>
  <c r="O296" i="33"/>
  <c r="P296" i="33"/>
  <c r="Q296" i="33"/>
  <c r="R296" i="33"/>
  <c r="S296" i="33"/>
  <c r="T296" i="33"/>
  <c r="U296" i="33"/>
  <c r="V296" i="33"/>
  <c r="W296" i="33"/>
  <c r="X296" i="33"/>
  <c r="Y296" i="33"/>
  <c r="Z296" i="33"/>
  <c r="AA296" i="33"/>
  <c r="AB296" i="33"/>
  <c r="AC296" i="33"/>
  <c r="AD296" i="33"/>
  <c r="AE296" i="33"/>
  <c r="AF296" i="33"/>
  <c r="AG296" i="33"/>
  <c r="AH296" i="33"/>
  <c r="AI296" i="33"/>
  <c r="AJ296" i="33"/>
  <c r="AK296" i="33"/>
  <c r="AL296" i="33"/>
  <c r="AM296" i="33"/>
  <c r="AN296" i="33"/>
  <c r="AO296" i="33"/>
  <c r="AP296" i="33"/>
  <c r="AQ296" i="33"/>
  <c r="AR296" i="33"/>
  <c r="AS296" i="33"/>
  <c r="AT296" i="33"/>
  <c r="AU296" i="33"/>
  <c r="AV296" i="33"/>
  <c r="D297" i="33"/>
  <c r="E297" i="33"/>
  <c r="F297" i="33"/>
  <c r="G297" i="33"/>
  <c r="H297" i="33"/>
  <c r="I297" i="33"/>
  <c r="J297" i="33"/>
  <c r="K297" i="33"/>
  <c r="L297" i="33"/>
  <c r="M297" i="33"/>
  <c r="N297" i="33"/>
  <c r="O297" i="33"/>
  <c r="P297" i="33"/>
  <c r="Q297" i="33"/>
  <c r="R297" i="33"/>
  <c r="S297" i="33"/>
  <c r="T297" i="33"/>
  <c r="U297" i="33"/>
  <c r="V297" i="33"/>
  <c r="W297" i="33"/>
  <c r="X297" i="33"/>
  <c r="Y297" i="33"/>
  <c r="Z297" i="33"/>
  <c r="AA297" i="33"/>
  <c r="AB297" i="33"/>
  <c r="AC297" i="33"/>
  <c r="AD297" i="33"/>
  <c r="AE297" i="33"/>
  <c r="AF297" i="33"/>
  <c r="AG297" i="33"/>
  <c r="AH297" i="33"/>
  <c r="AI297" i="33"/>
  <c r="AJ297" i="33"/>
  <c r="AK297" i="33"/>
  <c r="AL297" i="33"/>
  <c r="AM297" i="33"/>
  <c r="AN297" i="33"/>
  <c r="AO297" i="33"/>
  <c r="AP297" i="33"/>
  <c r="AQ297" i="33"/>
  <c r="AR297" i="33"/>
  <c r="AS297" i="33"/>
  <c r="AT297" i="33"/>
  <c r="AU297" i="33"/>
  <c r="AV297" i="33"/>
  <c r="D298" i="33"/>
  <c r="E298" i="33"/>
  <c r="F298" i="33"/>
  <c r="G298" i="33"/>
  <c r="H298" i="33"/>
  <c r="I298" i="33"/>
  <c r="J298" i="33"/>
  <c r="K298" i="33"/>
  <c r="L298" i="33"/>
  <c r="M298" i="33"/>
  <c r="N298" i="33"/>
  <c r="O298" i="33"/>
  <c r="P298" i="33"/>
  <c r="Q298" i="33"/>
  <c r="R298" i="33"/>
  <c r="S298" i="33"/>
  <c r="T298" i="33"/>
  <c r="U298" i="33"/>
  <c r="V298" i="33"/>
  <c r="W298" i="33"/>
  <c r="X298" i="33"/>
  <c r="Y298" i="33"/>
  <c r="Z298" i="33"/>
  <c r="AA298" i="33"/>
  <c r="AB298" i="33"/>
  <c r="AC298" i="33"/>
  <c r="AD298" i="33"/>
  <c r="AE298" i="33"/>
  <c r="AF298" i="33"/>
  <c r="AG298" i="33"/>
  <c r="AH298" i="33"/>
  <c r="AI298" i="33"/>
  <c r="AJ298" i="33"/>
  <c r="AK298" i="33"/>
  <c r="AL298" i="33"/>
  <c r="AM298" i="33"/>
  <c r="AN298" i="33"/>
  <c r="AO298" i="33"/>
  <c r="AP298" i="33"/>
  <c r="AQ298" i="33"/>
  <c r="AR298" i="33"/>
  <c r="AS298" i="33"/>
  <c r="AT298" i="33"/>
  <c r="AU298" i="33"/>
  <c r="AV298" i="33"/>
  <c r="D299" i="33"/>
  <c r="E299" i="33"/>
  <c r="F299" i="33"/>
  <c r="G299" i="33"/>
  <c r="H299" i="33"/>
  <c r="I299" i="33"/>
  <c r="J299" i="33"/>
  <c r="K299" i="33"/>
  <c r="L299" i="33"/>
  <c r="M299" i="33"/>
  <c r="N299" i="33"/>
  <c r="O299" i="33"/>
  <c r="P299" i="33"/>
  <c r="Q299" i="33"/>
  <c r="R299" i="33"/>
  <c r="S299" i="33"/>
  <c r="T299" i="33"/>
  <c r="U299" i="33"/>
  <c r="V299" i="33"/>
  <c r="W299" i="33"/>
  <c r="X299" i="33"/>
  <c r="Y299" i="33"/>
  <c r="Z299" i="33"/>
  <c r="AA299" i="33"/>
  <c r="AB299" i="33"/>
  <c r="AC299" i="33"/>
  <c r="AD299" i="33"/>
  <c r="AE299" i="33"/>
  <c r="AF299" i="33"/>
  <c r="AG299" i="33"/>
  <c r="AH299" i="33"/>
  <c r="AI299" i="33"/>
  <c r="AJ299" i="33"/>
  <c r="AK299" i="33"/>
  <c r="AL299" i="33"/>
  <c r="AM299" i="33"/>
  <c r="AN299" i="33"/>
  <c r="AO299" i="33"/>
  <c r="AP299" i="33"/>
  <c r="AQ299" i="33"/>
  <c r="AR299" i="33"/>
  <c r="AS299" i="33"/>
  <c r="AT299" i="33"/>
  <c r="AU299" i="33"/>
  <c r="AV299" i="33"/>
  <c r="D300" i="33"/>
  <c r="E300" i="33"/>
  <c r="F300" i="33"/>
  <c r="G300" i="33"/>
  <c r="H300" i="33"/>
  <c r="I300" i="33"/>
  <c r="J300" i="33"/>
  <c r="K300" i="33"/>
  <c r="L300" i="33"/>
  <c r="M300" i="33"/>
  <c r="N300" i="33"/>
  <c r="O300" i="33"/>
  <c r="P300" i="33"/>
  <c r="Q300" i="33"/>
  <c r="R300" i="33"/>
  <c r="S300" i="33"/>
  <c r="T300" i="33"/>
  <c r="U300" i="33"/>
  <c r="V300" i="33"/>
  <c r="W300" i="33"/>
  <c r="X300" i="33"/>
  <c r="Y300" i="33"/>
  <c r="Z300" i="33"/>
  <c r="AA300" i="33"/>
  <c r="AB300" i="33"/>
  <c r="AC300" i="33"/>
  <c r="AD300" i="33"/>
  <c r="AE300" i="33"/>
  <c r="AF300" i="33"/>
  <c r="AG300" i="33"/>
  <c r="AH300" i="33"/>
  <c r="AI300" i="33"/>
  <c r="AJ300" i="33"/>
  <c r="AK300" i="33"/>
  <c r="AL300" i="33"/>
  <c r="AM300" i="33"/>
  <c r="AN300" i="33"/>
  <c r="AO300" i="33"/>
  <c r="AP300" i="33"/>
  <c r="AQ300" i="33"/>
  <c r="AR300" i="33"/>
  <c r="AS300" i="33"/>
  <c r="AT300" i="33"/>
  <c r="AU300" i="33"/>
  <c r="AV300" i="33"/>
  <c r="D301" i="33"/>
  <c r="E301" i="33"/>
  <c r="F301" i="33"/>
  <c r="G301" i="33"/>
  <c r="H301" i="33"/>
  <c r="I301" i="33"/>
  <c r="J301" i="33"/>
  <c r="K301" i="33"/>
  <c r="L301" i="33"/>
  <c r="M301" i="33"/>
  <c r="N301" i="33"/>
  <c r="O301" i="33"/>
  <c r="P301" i="33"/>
  <c r="Q301" i="33"/>
  <c r="R301" i="33"/>
  <c r="S301" i="33"/>
  <c r="T301" i="33"/>
  <c r="U301" i="33"/>
  <c r="V301" i="33"/>
  <c r="W301" i="33"/>
  <c r="X301" i="33"/>
  <c r="Y301" i="33"/>
  <c r="Z301" i="33"/>
  <c r="AA301" i="33"/>
  <c r="AB301" i="33"/>
  <c r="AC301" i="33"/>
  <c r="AD301" i="33"/>
  <c r="AE301" i="33"/>
  <c r="AF301" i="33"/>
  <c r="AG301" i="33"/>
  <c r="AH301" i="33"/>
  <c r="AI301" i="33"/>
  <c r="AJ301" i="33"/>
  <c r="AK301" i="33"/>
  <c r="AL301" i="33"/>
  <c r="AM301" i="33"/>
  <c r="AN301" i="33"/>
  <c r="AO301" i="33"/>
  <c r="AP301" i="33"/>
  <c r="AQ301" i="33"/>
  <c r="AR301" i="33"/>
  <c r="AS301" i="33"/>
  <c r="AT301" i="33"/>
  <c r="AU301" i="33"/>
  <c r="AV301" i="33"/>
  <c r="D302" i="33"/>
  <c r="E302" i="33"/>
  <c r="F302" i="33"/>
  <c r="G302" i="33"/>
  <c r="H302" i="33"/>
  <c r="I302" i="33"/>
  <c r="J302" i="33"/>
  <c r="K302" i="33"/>
  <c r="L302" i="33"/>
  <c r="M302" i="33"/>
  <c r="N302" i="33"/>
  <c r="O302" i="33"/>
  <c r="P302" i="33"/>
  <c r="Q302" i="33"/>
  <c r="R302" i="33"/>
  <c r="S302" i="33"/>
  <c r="T302" i="33"/>
  <c r="U302" i="33"/>
  <c r="V302" i="33"/>
  <c r="W302" i="33"/>
  <c r="X302" i="33"/>
  <c r="Y302" i="33"/>
  <c r="Z302" i="33"/>
  <c r="AA302" i="33"/>
  <c r="AB302" i="33"/>
  <c r="AC302" i="33"/>
  <c r="AD302" i="33"/>
  <c r="AE302" i="33"/>
  <c r="AF302" i="33"/>
  <c r="AG302" i="33"/>
  <c r="AH302" i="33"/>
  <c r="AI302" i="33"/>
  <c r="AJ302" i="33"/>
  <c r="AK302" i="33"/>
  <c r="AL302" i="33"/>
  <c r="AM302" i="33"/>
  <c r="AN302" i="33"/>
  <c r="AO302" i="33"/>
  <c r="AP302" i="33"/>
  <c r="AQ302" i="33"/>
  <c r="AR302" i="33"/>
  <c r="AS302" i="33"/>
  <c r="AT302" i="33"/>
  <c r="AU302" i="33"/>
  <c r="AV302" i="33"/>
  <c r="D303" i="33"/>
  <c r="E303" i="33"/>
  <c r="F303" i="33"/>
  <c r="G303" i="33"/>
  <c r="H303" i="33"/>
  <c r="I303" i="33"/>
  <c r="J303" i="33"/>
  <c r="K303" i="33"/>
  <c r="L303" i="33"/>
  <c r="M303" i="33"/>
  <c r="N303" i="33"/>
  <c r="O303" i="33"/>
  <c r="P303" i="33"/>
  <c r="Q303" i="33"/>
  <c r="R303" i="33"/>
  <c r="S303" i="33"/>
  <c r="T303" i="33"/>
  <c r="U303" i="33"/>
  <c r="V303" i="33"/>
  <c r="W303" i="33"/>
  <c r="X303" i="33"/>
  <c r="Y303" i="33"/>
  <c r="Z303" i="33"/>
  <c r="AA303" i="33"/>
  <c r="AB303" i="33"/>
  <c r="AC303" i="33"/>
  <c r="AD303" i="33"/>
  <c r="AE303" i="33"/>
  <c r="AF303" i="33"/>
  <c r="AG303" i="33"/>
  <c r="AH303" i="33"/>
  <c r="AI303" i="33"/>
  <c r="AJ303" i="33"/>
  <c r="AK303" i="33"/>
  <c r="AL303" i="33"/>
  <c r="AM303" i="33"/>
  <c r="AN303" i="33"/>
  <c r="AO303" i="33"/>
  <c r="AP303" i="33"/>
  <c r="AQ303" i="33"/>
  <c r="AR303" i="33"/>
  <c r="AS303" i="33"/>
  <c r="AT303" i="33"/>
  <c r="AU303" i="33"/>
  <c r="AV303" i="33"/>
  <c r="D304" i="33"/>
  <c r="E304" i="33"/>
  <c r="F304" i="33"/>
  <c r="G304" i="33"/>
  <c r="H304" i="33"/>
  <c r="I304" i="33"/>
  <c r="J304" i="33"/>
  <c r="K304" i="33"/>
  <c r="L304" i="33"/>
  <c r="M304" i="33"/>
  <c r="N304" i="33"/>
  <c r="O304" i="33"/>
  <c r="P304" i="33"/>
  <c r="Q304" i="33"/>
  <c r="R304" i="33"/>
  <c r="S304" i="33"/>
  <c r="T304" i="33"/>
  <c r="U304" i="33"/>
  <c r="V304" i="33"/>
  <c r="W304" i="33"/>
  <c r="X304" i="33"/>
  <c r="Y304" i="33"/>
  <c r="Z304" i="33"/>
  <c r="AA304" i="33"/>
  <c r="AB304" i="33"/>
  <c r="AC304" i="33"/>
  <c r="AD304" i="33"/>
  <c r="AE304" i="33"/>
  <c r="AF304" i="33"/>
  <c r="AG304" i="33"/>
  <c r="AH304" i="33"/>
  <c r="AI304" i="33"/>
  <c r="AJ304" i="33"/>
  <c r="AK304" i="33"/>
  <c r="AL304" i="33"/>
  <c r="AM304" i="33"/>
  <c r="AN304" i="33"/>
  <c r="AO304" i="33"/>
  <c r="AP304" i="33"/>
  <c r="AQ304" i="33"/>
  <c r="AR304" i="33"/>
  <c r="AS304" i="33"/>
  <c r="AT304" i="33"/>
  <c r="AU304" i="33"/>
  <c r="AV304" i="33"/>
  <c r="D305" i="33"/>
  <c r="E305" i="33"/>
  <c r="F305" i="33"/>
  <c r="G305" i="33"/>
  <c r="H305" i="33"/>
  <c r="I305" i="33"/>
  <c r="J305" i="33"/>
  <c r="K305" i="33"/>
  <c r="L305" i="33"/>
  <c r="M305" i="33"/>
  <c r="N305" i="33"/>
  <c r="O305" i="33"/>
  <c r="P305" i="33"/>
  <c r="Q305" i="33"/>
  <c r="R305" i="33"/>
  <c r="S305" i="33"/>
  <c r="T305" i="33"/>
  <c r="U305" i="33"/>
  <c r="V305" i="33"/>
  <c r="W305" i="33"/>
  <c r="X305" i="33"/>
  <c r="Y305" i="33"/>
  <c r="Z305" i="33"/>
  <c r="AA305" i="33"/>
  <c r="AB305" i="33"/>
  <c r="AC305" i="33"/>
  <c r="AD305" i="33"/>
  <c r="AE305" i="33"/>
  <c r="AF305" i="33"/>
  <c r="AG305" i="33"/>
  <c r="AH305" i="33"/>
  <c r="AI305" i="33"/>
  <c r="AJ305" i="33"/>
  <c r="AK305" i="33"/>
  <c r="AL305" i="33"/>
  <c r="AM305" i="33"/>
  <c r="AN305" i="33"/>
  <c r="AO305" i="33"/>
  <c r="AP305" i="33"/>
  <c r="AQ305" i="33"/>
  <c r="AR305" i="33"/>
  <c r="AS305" i="33"/>
  <c r="AT305" i="33"/>
  <c r="AU305" i="33"/>
  <c r="AV305" i="33"/>
  <c r="D306" i="33"/>
  <c r="E306" i="33"/>
  <c r="F306" i="33"/>
  <c r="G306" i="33"/>
  <c r="H306" i="33"/>
  <c r="I306" i="33"/>
  <c r="J306" i="33"/>
  <c r="K306" i="33"/>
  <c r="L306" i="33"/>
  <c r="M306" i="33"/>
  <c r="N306" i="33"/>
  <c r="O306" i="33"/>
  <c r="P306" i="33"/>
  <c r="Q306" i="33"/>
  <c r="R306" i="33"/>
  <c r="S306" i="33"/>
  <c r="T306" i="33"/>
  <c r="U306" i="33"/>
  <c r="V306" i="33"/>
  <c r="W306" i="33"/>
  <c r="X306" i="33"/>
  <c r="Y306" i="33"/>
  <c r="Z306" i="33"/>
  <c r="AA306" i="33"/>
  <c r="AB306" i="33"/>
  <c r="AC306" i="33"/>
  <c r="AD306" i="33"/>
  <c r="AE306" i="33"/>
  <c r="AF306" i="33"/>
  <c r="AG306" i="33"/>
  <c r="AH306" i="33"/>
  <c r="AI306" i="33"/>
  <c r="AJ306" i="33"/>
  <c r="AK306" i="33"/>
  <c r="AL306" i="33"/>
  <c r="AM306" i="33"/>
  <c r="AN306" i="33"/>
  <c r="AO306" i="33"/>
  <c r="AP306" i="33"/>
  <c r="AQ306" i="33"/>
  <c r="AR306" i="33"/>
  <c r="AS306" i="33"/>
  <c r="AT306" i="33"/>
  <c r="AU306" i="33"/>
  <c r="AV306" i="33"/>
  <c r="D307" i="33"/>
  <c r="E307" i="33"/>
  <c r="F307" i="33"/>
  <c r="G307" i="33"/>
  <c r="H307" i="33"/>
  <c r="I307" i="33"/>
  <c r="J307" i="33"/>
  <c r="K307" i="33"/>
  <c r="L307" i="33"/>
  <c r="M307" i="33"/>
  <c r="N307" i="33"/>
  <c r="O307" i="33"/>
  <c r="P307" i="33"/>
  <c r="Q307" i="33"/>
  <c r="R307" i="33"/>
  <c r="S307" i="33"/>
  <c r="T307" i="33"/>
  <c r="U307" i="33"/>
  <c r="V307" i="33"/>
  <c r="W307" i="33"/>
  <c r="X307" i="33"/>
  <c r="Y307" i="33"/>
  <c r="Z307" i="33"/>
  <c r="AA307" i="33"/>
  <c r="AB307" i="33"/>
  <c r="AC307" i="33"/>
  <c r="AD307" i="33"/>
  <c r="AE307" i="33"/>
  <c r="AF307" i="33"/>
  <c r="AG307" i="33"/>
  <c r="AH307" i="33"/>
  <c r="AI307" i="33"/>
  <c r="AJ307" i="33"/>
  <c r="AK307" i="33"/>
  <c r="AL307" i="33"/>
  <c r="AM307" i="33"/>
  <c r="AN307" i="33"/>
  <c r="AO307" i="33"/>
  <c r="AP307" i="33"/>
  <c r="AQ307" i="33"/>
  <c r="AR307" i="33"/>
  <c r="AS307" i="33"/>
  <c r="AT307" i="33"/>
  <c r="AU307" i="33"/>
  <c r="AV307" i="33"/>
  <c r="D308" i="33"/>
  <c r="E308" i="33"/>
  <c r="F308" i="33"/>
  <c r="G308" i="33"/>
  <c r="H308" i="33"/>
  <c r="I308" i="33"/>
  <c r="J308" i="33"/>
  <c r="K308" i="33"/>
  <c r="L308" i="33"/>
  <c r="M308" i="33"/>
  <c r="N308" i="33"/>
  <c r="O308" i="33"/>
  <c r="P308" i="33"/>
  <c r="Q308" i="33"/>
  <c r="R308" i="33"/>
  <c r="S308" i="33"/>
  <c r="T308" i="33"/>
  <c r="U308" i="33"/>
  <c r="V308" i="33"/>
  <c r="W308" i="33"/>
  <c r="X308" i="33"/>
  <c r="Y308" i="33"/>
  <c r="Z308" i="33"/>
  <c r="AA308" i="33"/>
  <c r="AB308" i="33"/>
  <c r="AC308" i="33"/>
  <c r="AD308" i="33"/>
  <c r="AE308" i="33"/>
  <c r="AF308" i="33"/>
  <c r="AG308" i="33"/>
  <c r="AH308" i="33"/>
  <c r="AI308" i="33"/>
  <c r="AJ308" i="33"/>
  <c r="AK308" i="33"/>
  <c r="AL308" i="33"/>
  <c r="AM308" i="33"/>
  <c r="AN308" i="33"/>
  <c r="AO308" i="33"/>
  <c r="AP308" i="33"/>
  <c r="AQ308" i="33"/>
  <c r="AR308" i="33"/>
  <c r="AS308" i="33"/>
  <c r="AT308" i="33"/>
  <c r="AU308" i="33"/>
  <c r="AV308" i="33"/>
  <c r="D309" i="33"/>
  <c r="E309" i="33"/>
  <c r="F309" i="33"/>
  <c r="G309" i="33"/>
  <c r="H309" i="33"/>
  <c r="I309" i="33"/>
  <c r="J309" i="33"/>
  <c r="K309" i="33"/>
  <c r="L309" i="33"/>
  <c r="M309" i="33"/>
  <c r="N309" i="33"/>
  <c r="O309" i="33"/>
  <c r="P309" i="33"/>
  <c r="Q309" i="33"/>
  <c r="R309" i="33"/>
  <c r="S309" i="33"/>
  <c r="T309" i="33"/>
  <c r="U309" i="33"/>
  <c r="V309" i="33"/>
  <c r="W309" i="33"/>
  <c r="X309" i="33"/>
  <c r="Y309" i="33"/>
  <c r="Z309" i="33"/>
  <c r="AA309" i="33"/>
  <c r="AB309" i="33"/>
  <c r="AC309" i="33"/>
  <c r="AD309" i="33"/>
  <c r="AE309" i="33"/>
  <c r="AF309" i="33"/>
  <c r="AG309" i="33"/>
  <c r="AH309" i="33"/>
  <c r="AI309" i="33"/>
  <c r="AJ309" i="33"/>
  <c r="AK309" i="33"/>
  <c r="AL309" i="33"/>
  <c r="AM309" i="33"/>
  <c r="AN309" i="33"/>
  <c r="AO309" i="33"/>
  <c r="AP309" i="33"/>
  <c r="AQ309" i="33"/>
  <c r="AR309" i="33"/>
  <c r="AS309" i="33"/>
  <c r="AT309" i="33"/>
  <c r="AU309" i="33"/>
  <c r="AV309" i="33"/>
  <c r="D310" i="33"/>
  <c r="E310" i="33"/>
  <c r="F310" i="33"/>
  <c r="G310" i="33"/>
  <c r="H310" i="33"/>
  <c r="I310" i="33"/>
  <c r="J310" i="33"/>
  <c r="K310" i="33"/>
  <c r="L310" i="33"/>
  <c r="M310" i="33"/>
  <c r="N310" i="33"/>
  <c r="O310" i="33"/>
  <c r="P310" i="33"/>
  <c r="Q310" i="33"/>
  <c r="R310" i="33"/>
  <c r="S310" i="33"/>
  <c r="T310" i="33"/>
  <c r="U310" i="33"/>
  <c r="V310" i="33"/>
  <c r="W310" i="33"/>
  <c r="X310" i="33"/>
  <c r="Y310" i="33"/>
  <c r="Z310" i="33"/>
  <c r="AA310" i="33"/>
  <c r="AB310" i="33"/>
  <c r="AC310" i="33"/>
  <c r="AD310" i="33"/>
  <c r="AE310" i="33"/>
  <c r="AF310" i="33"/>
  <c r="AG310" i="33"/>
  <c r="AH310" i="33"/>
  <c r="AI310" i="33"/>
  <c r="AJ310" i="33"/>
  <c r="AK310" i="33"/>
  <c r="AL310" i="33"/>
  <c r="AM310" i="33"/>
  <c r="AN310" i="33"/>
  <c r="AO310" i="33"/>
  <c r="AP310" i="33"/>
  <c r="AQ310" i="33"/>
  <c r="AR310" i="33"/>
  <c r="AS310" i="33"/>
  <c r="AT310" i="33"/>
  <c r="AU310" i="33"/>
  <c r="AV310" i="33"/>
  <c r="D311" i="33"/>
  <c r="E311" i="33"/>
  <c r="F311" i="33"/>
  <c r="G311" i="33"/>
  <c r="H311" i="33"/>
  <c r="I311" i="33"/>
  <c r="J311" i="33"/>
  <c r="K311" i="33"/>
  <c r="L311" i="33"/>
  <c r="M311" i="33"/>
  <c r="N311" i="33"/>
  <c r="O311" i="33"/>
  <c r="P311" i="33"/>
  <c r="Q311" i="33"/>
  <c r="R311" i="33"/>
  <c r="S311" i="33"/>
  <c r="T311" i="33"/>
  <c r="U311" i="33"/>
  <c r="V311" i="33"/>
  <c r="W311" i="33"/>
  <c r="X311" i="33"/>
  <c r="Y311" i="33"/>
  <c r="Z311" i="33"/>
  <c r="AA311" i="33"/>
  <c r="AB311" i="33"/>
  <c r="AC311" i="33"/>
  <c r="AD311" i="33"/>
  <c r="AE311" i="33"/>
  <c r="AF311" i="33"/>
  <c r="AG311" i="33"/>
  <c r="AH311" i="33"/>
  <c r="AI311" i="33"/>
  <c r="AJ311" i="33"/>
  <c r="AK311" i="33"/>
  <c r="AL311" i="33"/>
  <c r="AM311" i="33"/>
  <c r="AN311" i="33"/>
  <c r="AO311" i="33"/>
  <c r="AP311" i="33"/>
  <c r="AQ311" i="33"/>
  <c r="AR311" i="33"/>
  <c r="AS311" i="33"/>
  <c r="AT311" i="33"/>
  <c r="AU311" i="33"/>
  <c r="AV311" i="33"/>
  <c r="D312" i="33"/>
  <c r="E312" i="33"/>
  <c r="F312" i="33"/>
  <c r="G312" i="33"/>
  <c r="H312" i="33"/>
  <c r="I312" i="33"/>
  <c r="J312" i="33"/>
  <c r="K312" i="33"/>
  <c r="L312" i="33"/>
  <c r="M312" i="33"/>
  <c r="N312" i="33"/>
  <c r="O312" i="33"/>
  <c r="P312" i="33"/>
  <c r="Q312" i="33"/>
  <c r="R312" i="33"/>
  <c r="S312" i="33"/>
  <c r="T312" i="33"/>
  <c r="U312" i="33"/>
  <c r="V312" i="33"/>
  <c r="W312" i="33"/>
  <c r="X312" i="33"/>
  <c r="Y312" i="33"/>
  <c r="Z312" i="33"/>
  <c r="AA312" i="33"/>
  <c r="AB312" i="33"/>
  <c r="AC312" i="33"/>
  <c r="AD312" i="33"/>
  <c r="AE312" i="33"/>
  <c r="AF312" i="33"/>
  <c r="AG312" i="33"/>
  <c r="AH312" i="33"/>
  <c r="AI312" i="33"/>
  <c r="AJ312" i="33"/>
  <c r="AK312" i="33"/>
  <c r="AL312" i="33"/>
  <c r="AM312" i="33"/>
  <c r="AN312" i="33"/>
  <c r="AO312" i="33"/>
  <c r="AP312" i="33"/>
  <c r="AQ312" i="33"/>
  <c r="AR312" i="33"/>
  <c r="AS312" i="33"/>
  <c r="AT312" i="33"/>
  <c r="AU312" i="33"/>
  <c r="AV312" i="33"/>
  <c r="D313" i="33"/>
  <c r="E313" i="33"/>
  <c r="F313" i="33"/>
  <c r="G313" i="33"/>
  <c r="H313" i="33"/>
  <c r="I313" i="33"/>
  <c r="J313" i="33"/>
  <c r="K313" i="33"/>
  <c r="L313" i="33"/>
  <c r="M313" i="33"/>
  <c r="N313" i="33"/>
  <c r="O313" i="33"/>
  <c r="P313" i="33"/>
  <c r="Q313" i="33"/>
  <c r="R313" i="33"/>
  <c r="S313" i="33"/>
  <c r="T313" i="33"/>
  <c r="U313" i="33"/>
  <c r="V313" i="33"/>
  <c r="W313" i="33"/>
  <c r="X313" i="33"/>
  <c r="Y313" i="33"/>
  <c r="Z313" i="33"/>
  <c r="AA313" i="33"/>
  <c r="AB313" i="33"/>
  <c r="AC313" i="33"/>
  <c r="AD313" i="33"/>
  <c r="AE313" i="33"/>
  <c r="AF313" i="33"/>
  <c r="AG313" i="33"/>
  <c r="AH313" i="33"/>
  <c r="AI313" i="33"/>
  <c r="AJ313" i="33"/>
  <c r="AK313" i="33"/>
  <c r="AL313" i="33"/>
  <c r="AM313" i="33"/>
  <c r="AN313" i="33"/>
  <c r="AO313" i="33"/>
  <c r="AP313" i="33"/>
  <c r="AQ313" i="33"/>
  <c r="AR313" i="33"/>
  <c r="AS313" i="33"/>
  <c r="AT313" i="33"/>
  <c r="AU313" i="33"/>
  <c r="AV313" i="33"/>
  <c r="D314" i="33"/>
  <c r="E314" i="33"/>
  <c r="F314" i="33"/>
  <c r="G314" i="33"/>
  <c r="H314" i="33"/>
  <c r="I314" i="33"/>
  <c r="J314" i="33"/>
  <c r="K314" i="33"/>
  <c r="L314" i="33"/>
  <c r="M314" i="33"/>
  <c r="N314" i="33"/>
  <c r="O314" i="33"/>
  <c r="P314" i="33"/>
  <c r="Q314" i="33"/>
  <c r="R314" i="33"/>
  <c r="S314" i="33"/>
  <c r="T314" i="33"/>
  <c r="U314" i="33"/>
  <c r="V314" i="33"/>
  <c r="W314" i="33"/>
  <c r="X314" i="33"/>
  <c r="Y314" i="33"/>
  <c r="Z314" i="33"/>
  <c r="AA314" i="33"/>
  <c r="AB314" i="33"/>
  <c r="AC314" i="33"/>
  <c r="AD314" i="33"/>
  <c r="AE314" i="33"/>
  <c r="AF314" i="33"/>
  <c r="AG314" i="33"/>
  <c r="AH314" i="33"/>
  <c r="AI314" i="33"/>
  <c r="AJ314" i="33"/>
  <c r="AK314" i="33"/>
  <c r="AL314" i="33"/>
  <c r="AM314" i="33"/>
  <c r="AN314" i="33"/>
  <c r="AO314" i="33"/>
  <c r="AP314" i="33"/>
  <c r="AQ314" i="33"/>
  <c r="AR314" i="33"/>
  <c r="AS314" i="33"/>
  <c r="AT314" i="33"/>
  <c r="AU314" i="33"/>
  <c r="AV314" i="33"/>
  <c r="D315" i="33"/>
  <c r="E315" i="33"/>
  <c r="F315" i="33"/>
  <c r="G315" i="33"/>
  <c r="H315" i="33"/>
  <c r="I315" i="33"/>
  <c r="J315" i="33"/>
  <c r="K315" i="33"/>
  <c r="L315" i="33"/>
  <c r="M315" i="33"/>
  <c r="N315" i="33"/>
  <c r="O315" i="33"/>
  <c r="P315" i="33"/>
  <c r="Q315" i="33"/>
  <c r="R315" i="33"/>
  <c r="S315" i="33"/>
  <c r="T315" i="33"/>
  <c r="U315" i="33"/>
  <c r="V315" i="33"/>
  <c r="W315" i="33"/>
  <c r="X315" i="33"/>
  <c r="Y315" i="33"/>
  <c r="Z315" i="33"/>
  <c r="AA315" i="33"/>
  <c r="AB315" i="33"/>
  <c r="AC315" i="33"/>
  <c r="AD315" i="33"/>
  <c r="AE315" i="33"/>
  <c r="AF315" i="33"/>
  <c r="AG315" i="33"/>
  <c r="AH315" i="33"/>
  <c r="AI315" i="33"/>
  <c r="AJ315" i="33"/>
  <c r="AK315" i="33"/>
  <c r="AL315" i="33"/>
  <c r="AM315" i="33"/>
  <c r="AN315" i="33"/>
  <c r="AO315" i="33"/>
  <c r="AP315" i="33"/>
  <c r="AQ315" i="33"/>
  <c r="AR315" i="33"/>
  <c r="AS315" i="33"/>
  <c r="AT315" i="33"/>
  <c r="AU315" i="33"/>
  <c r="AV315" i="33"/>
  <c r="D316" i="33"/>
  <c r="E316" i="33"/>
  <c r="F316" i="33"/>
  <c r="G316" i="33"/>
  <c r="H316" i="33"/>
  <c r="I316" i="33"/>
  <c r="J316" i="33"/>
  <c r="K316" i="33"/>
  <c r="L316" i="33"/>
  <c r="M316" i="33"/>
  <c r="N316" i="33"/>
  <c r="O316" i="33"/>
  <c r="P316" i="33"/>
  <c r="Q316" i="33"/>
  <c r="R316" i="33"/>
  <c r="S316" i="33"/>
  <c r="T316" i="33"/>
  <c r="U316" i="33"/>
  <c r="V316" i="33"/>
  <c r="W316" i="33"/>
  <c r="X316" i="33"/>
  <c r="Y316" i="33"/>
  <c r="Z316" i="33"/>
  <c r="AA316" i="33"/>
  <c r="AB316" i="33"/>
  <c r="AC316" i="33"/>
  <c r="AD316" i="33"/>
  <c r="AE316" i="33"/>
  <c r="AF316" i="33"/>
  <c r="AG316" i="33"/>
  <c r="AH316" i="33"/>
  <c r="AI316" i="33"/>
  <c r="AJ316" i="33"/>
  <c r="AK316" i="33"/>
  <c r="AL316" i="33"/>
  <c r="AM316" i="33"/>
  <c r="AN316" i="33"/>
  <c r="AO316" i="33"/>
  <c r="AP316" i="33"/>
  <c r="AQ316" i="33"/>
  <c r="AR316" i="33"/>
  <c r="AS316" i="33"/>
  <c r="AT316" i="33"/>
  <c r="AU316" i="33"/>
  <c r="AV316" i="33"/>
  <c r="D317" i="33"/>
  <c r="E317" i="33"/>
  <c r="F317" i="33"/>
  <c r="G317" i="33"/>
  <c r="H317" i="33"/>
  <c r="I317" i="33"/>
  <c r="J317" i="33"/>
  <c r="K317" i="33"/>
  <c r="L317" i="33"/>
  <c r="M317" i="33"/>
  <c r="N317" i="33"/>
  <c r="O317" i="33"/>
  <c r="P317" i="33"/>
  <c r="Q317" i="33"/>
  <c r="R317" i="33"/>
  <c r="S317" i="33"/>
  <c r="T317" i="33"/>
  <c r="U317" i="33"/>
  <c r="V317" i="33"/>
  <c r="W317" i="33"/>
  <c r="X317" i="33"/>
  <c r="Y317" i="33"/>
  <c r="Z317" i="33"/>
  <c r="AA317" i="33"/>
  <c r="AB317" i="33"/>
  <c r="AC317" i="33"/>
  <c r="AD317" i="33"/>
  <c r="AE317" i="33"/>
  <c r="AF317" i="33"/>
  <c r="AG317" i="33"/>
  <c r="AH317" i="33"/>
  <c r="AI317" i="33"/>
  <c r="AJ317" i="33"/>
  <c r="AK317" i="33"/>
  <c r="AL317" i="33"/>
  <c r="AM317" i="33"/>
  <c r="AN317" i="33"/>
  <c r="AO317" i="33"/>
  <c r="AP317" i="33"/>
  <c r="AQ317" i="33"/>
  <c r="AR317" i="33"/>
  <c r="AS317" i="33"/>
  <c r="AT317" i="33"/>
  <c r="AU317" i="33"/>
  <c r="AV317" i="33"/>
  <c r="D318" i="33"/>
  <c r="E318" i="33"/>
  <c r="F318" i="33"/>
  <c r="G318" i="33"/>
  <c r="H318" i="33"/>
  <c r="I318" i="33"/>
  <c r="J318" i="33"/>
  <c r="K318" i="33"/>
  <c r="L318" i="33"/>
  <c r="M318" i="33"/>
  <c r="N318" i="33"/>
  <c r="O318" i="33"/>
  <c r="P318" i="33"/>
  <c r="Q318" i="33"/>
  <c r="R318" i="33"/>
  <c r="S318" i="33"/>
  <c r="T318" i="33"/>
  <c r="U318" i="33"/>
  <c r="V318" i="33"/>
  <c r="W318" i="33"/>
  <c r="X318" i="33"/>
  <c r="Y318" i="33"/>
  <c r="Z318" i="33"/>
  <c r="AA318" i="33"/>
  <c r="AB318" i="33"/>
  <c r="AC318" i="33"/>
  <c r="AD318" i="33"/>
  <c r="AE318" i="33"/>
  <c r="AF318" i="33"/>
  <c r="AG318" i="33"/>
  <c r="AH318" i="33"/>
  <c r="AI318" i="33"/>
  <c r="AJ318" i="33"/>
  <c r="AK318" i="33"/>
  <c r="AL318" i="33"/>
  <c r="AM318" i="33"/>
  <c r="AN318" i="33"/>
  <c r="AO318" i="33"/>
  <c r="AP318" i="33"/>
  <c r="AQ318" i="33"/>
  <c r="AR318" i="33"/>
  <c r="AS318" i="33"/>
  <c r="AT318" i="33"/>
  <c r="AU318" i="33"/>
  <c r="AV318" i="33"/>
  <c r="D319" i="33"/>
  <c r="E319" i="33"/>
  <c r="F319" i="33"/>
  <c r="G319" i="33"/>
  <c r="H319" i="33"/>
  <c r="I319" i="33"/>
  <c r="J319" i="33"/>
  <c r="K319" i="33"/>
  <c r="L319" i="33"/>
  <c r="M319" i="33"/>
  <c r="N319" i="33"/>
  <c r="O319" i="33"/>
  <c r="P319" i="33"/>
  <c r="Q319" i="33"/>
  <c r="R319" i="33"/>
  <c r="S319" i="33"/>
  <c r="T319" i="33"/>
  <c r="U319" i="33"/>
  <c r="V319" i="33"/>
  <c r="W319" i="33"/>
  <c r="X319" i="33"/>
  <c r="Y319" i="33"/>
  <c r="Z319" i="33"/>
  <c r="AA319" i="33"/>
  <c r="AB319" i="33"/>
  <c r="AC319" i="33"/>
  <c r="AD319" i="33"/>
  <c r="AE319" i="33"/>
  <c r="AF319" i="33"/>
  <c r="AG319" i="33"/>
  <c r="AH319" i="33"/>
  <c r="AI319" i="33"/>
  <c r="AJ319" i="33"/>
  <c r="AK319" i="33"/>
  <c r="AL319" i="33"/>
  <c r="AM319" i="33"/>
  <c r="AN319" i="33"/>
  <c r="AO319" i="33"/>
  <c r="AP319" i="33"/>
  <c r="AQ319" i="33"/>
  <c r="AR319" i="33"/>
  <c r="AS319" i="33"/>
  <c r="AT319" i="33"/>
  <c r="AU319" i="33"/>
  <c r="AV319" i="33"/>
  <c r="D320" i="33"/>
  <c r="E320" i="33"/>
  <c r="F320" i="33"/>
  <c r="G320" i="33"/>
  <c r="H320" i="33"/>
  <c r="I320" i="33"/>
  <c r="J320" i="33"/>
  <c r="K320" i="33"/>
  <c r="L320" i="33"/>
  <c r="M320" i="33"/>
  <c r="N320" i="33"/>
  <c r="O320" i="33"/>
  <c r="P320" i="33"/>
  <c r="Q320" i="33"/>
  <c r="R320" i="33"/>
  <c r="S320" i="33"/>
  <c r="T320" i="33"/>
  <c r="U320" i="33"/>
  <c r="V320" i="33"/>
  <c r="W320" i="33"/>
  <c r="X320" i="33"/>
  <c r="Y320" i="33"/>
  <c r="Z320" i="33"/>
  <c r="AA320" i="33"/>
  <c r="AB320" i="33"/>
  <c r="AC320" i="33"/>
  <c r="AD320" i="33"/>
  <c r="AE320" i="33"/>
  <c r="AF320" i="33"/>
  <c r="AG320" i="33"/>
  <c r="AH320" i="33"/>
  <c r="AI320" i="33"/>
  <c r="AJ320" i="33"/>
  <c r="AK320" i="33"/>
  <c r="AL320" i="33"/>
  <c r="AM320" i="33"/>
  <c r="AN320" i="33"/>
  <c r="AO320" i="33"/>
  <c r="AP320" i="33"/>
  <c r="AQ320" i="33"/>
  <c r="AR320" i="33"/>
  <c r="AS320" i="33"/>
  <c r="AT320" i="33"/>
  <c r="AU320" i="33"/>
  <c r="AV320" i="33"/>
  <c r="D321" i="33"/>
  <c r="E321" i="33"/>
  <c r="F321" i="33"/>
  <c r="G321" i="33"/>
  <c r="H321" i="33"/>
  <c r="I321" i="33"/>
  <c r="J321" i="33"/>
  <c r="K321" i="33"/>
  <c r="L321" i="33"/>
  <c r="M321" i="33"/>
  <c r="N321" i="33"/>
  <c r="O321" i="33"/>
  <c r="P321" i="33"/>
  <c r="Q321" i="33"/>
  <c r="R321" i="33"/>
  <c r="S321" i="33"/>
  <c r="T321" i="33"/>
  <c r="U321" i="33"/>
  <c r="V321" i="33"/>
  <c r="W321" i="33"/>
  <c r="X321" i="33"/>
  <c r="Y321" i="33"/>
  <c r="Z321" i="33"/>
  <c r="AA321" i="33"/>
  <c r="AB321" i="33"/>
  <c r="AC321" i="33"/>
  <c r="AD321" i="33"/>
  <c r="AE321" i="33"/>
  <c r="AF321" i="33"/>
  <c r="AG321" i="33"/>
  <c r="AH321" i="33"/>
  <c r="AI321" i="33"/>
  <c r="AJ321" i="33"/>
  <c r="AK321" i="33"/>
  <c r="AL321" i="33"/>
  <c r="AM321" i="33"/>
  <c r="AN321" i="33"/>
  <c r="AO321" i="33"/>
  <c r="AP321" i="33"/>
  <c r="AQ321" i="33"/>
  <c r="AR321" i="33"/>
  <c r="AS321" i="33"/>
  <c r="AT321" i="33"/>
  <c r="AU321" i="33"/>
  <c r="AV321" i="33"/>
  <c r="D322" i="33"/>
  <c r="E322" i="33"/>
  <c r="F322" i="33"/>
  <c r="G322" i="33"/>
  <c r="H322" i="33"/>
  <c r="I322" i="33"/>
  <c r="J322" i="33"/>
  <c r="K322" i="33"/>
  <c r="L322" i="33"/>
  <c r="M322" i="33"/>
  <c r="N322" i="33"/>
  <c r="O322" i="33"/>
  <c r="P322" i="33"/>
  <c r="Q322" i="33"/>
  <c r="R322" i="33"/>
  <c r="S322" i="33"/>
  <c r="T322" i="33"/>
  <c r="U322" i="33"/>
  <c r="V322" i="33"/>
  <c r="W322" i="33"/>
  <c r="X322" i="33"/>
  <c r="Y322" i="33"/>
  <c r="Z322" i="33"/>
  <c r="AA322" i="33"/>
  <c r="AB322" i="33"/>
  <c r="AC322" i="33"/>
  <c r="AD322" i="33"/>
  <c r="AE322" i="33"/>
  <c r="AF322" i="33"/>
  <c r="AG322" i="33"/>
  <c r="AH322" i="33"/>
  <c r="AI322" i="33"/>
  <c r="AJ322" i="33"/>
  <c r="AK322" i="33"/>
  <c r="AL322" i="33"/>
  <c r="AM322" i="33"/>
  <c r="AN322" i="33"/>
  <c r="AO322" i="33"/>
  <c r="AP322" i="33"/>
  <c r="AQ322" i="33"/>
  <c r="AR322" i="33"/>
  <c r="AS322" i="33"/>
  <c r="AT322" i="33"/>
  <c r="AU322" i="33"/>
  <c r="AV322" i="33"/>
  <c r="D323" i="33"/>
  <c r="E323" i="33"/>
  <c r="F323" i="33"/>
  <c r="G323" i="33"/>
  <c r="H323" i="33"/>
  <c r="I323" i="33"/>
  <c r="J323" i="33"/>
  <c r="K323" i="33"/>
  <c r="L323" i="33"/>
  <c r="M323" i="33"/>
  <c r="N323" i="33"/>
  <c r="O323" i="33"/>
  <c r="P323" i="33"/>
  <c r="Q323" i="33"/>
  <c r="R323" i="33"/>
  <c r="S323" i="33"/>
  <c r="T323" i="33"/>
  <c r="U323" i="33"/>
  <c r="V323" i="33"/>
  <c r="W323" i="33"/>
  <c r="X323" i="33"/>
  <c r="Y323" i="33"/>
  <c r="Z323" i="33"/>
  <c r="AA323" i="33"/>
  <c r="AB323" i="33"/>
  <c r="AC323" i="33"/>
  <c r="AD323" i="33"/>
  <c r="AE323" i="33"/>
  <c r="AF323" i="33"/>
  <c r="AG323" i="33"/>
  <c r="AH323" i="33"/>
  <c r="AI323" i="33"/>
  <c r="AJ323" i="33"/>
  <c r="AK323" i="33"/>
  <c r="AL323" i="33"/>
  <c r="AM323" i="33"/>
  <c r="AN323" i="33"/>
  <c r="AO323" i="33"/>
  <c r="AP323" i="33"/>
  <c r="AQ323" i="33"/>
  <c r="AR323" i="33"/>
  <c r="AS323" i="33"/>
  <c r="AT323" i="33"/>
  <c r="AU323" i="33"/>
  <c r="AV323" i="33"/>
  <c r="D324" i="33"/>
  <c r="E324" i="33"/>
  <c r="F324" i="33"/>
  <c r="G324" i="33"/>
  <c r="H324" i="33"/>
  <c r="I324" i="33"/>
  <c r="J324" i="33"/>
  <c r="K324" i="33"/>
  <c r="L324" i="33"/>
  <c r="M324" i="33"/>
  <c r="N324" i="33"/>
  <c r="O324" i="33"/>
  <c r="P324" i="33"/>
  <c r="Q324" i="33"/>
  <c r="R324" i="33"/>
  <c r="S324" i="33"/>
  <c r="T324" i="33"/>
  <c r="U324" i="33"/>
  <c r="V324" i="33"/>
  <c r="W324" i="33"/>
  <c r="X324" i="33"/>
  <c r="Y324" i="33"/>
  <c r="Z324" i="33"/>
  <c r="AA324" i="33"/>
  <c r="AB324" i="33"/>
  <c r="AC324" i="33"/>
  <c r="AD324" i="33"/>
  <c r="AE324" i="33"/>
  <c r="AF324" i="33"/>
  <c r="AG324" i="33"/>
  <c r="AH324" i="33"/>
  <c r="AI324" i="33"/>
  <c r="AJ324" i="33"/>
  <c r="AK324" i="33"/>
  <c r="AL324" i="33"/>
  <c r="AM324" i="33"/>
  <c r="AN324" i="33"/>
  <c r="AO324" i="33"/>
  <c r="AP324" i="33"/>
  <c r="AQ324" i="33"/>
  <c r="AR324" i="33"/>
  <c r="AS324" i="33"/>
  <c r="AT324" i="33"/>
  <c r="AU324" i="33"/>
  <c r="AV324" i="33"/>
  <c r="D325" i="33"/>
  <c r="E325" i="33"/>
  <c r="F325" i="33"/>
  <c r="G325" i="33"/>
  <c r="H325" i="33"/>
  <c r="I325" i="33"/>
  <c r="J325" i="33"/>
  <c r="K325" i="33"/>
  <c r="L325" i="33"/>
  <c r="M325" i="33"/>
  <c r="N325" i="33"/>
  <c r="O325" i="33"/>
  <c r="P325" i="33"/>
  <c r="Q325" i="33"/>
  <c r="R325" i="33"/>
  <c r="S325" i="33"/>
  <c r="T325" i="33"/>
  <c r="U325" i="33"/>
  <c r="V325" i="33"/>
  <c r="W325" i="33"/>
  <c r="X325" i="33"/>
  <c r="Y325" i="33"/>
  <c r="Z325" i="33"/>
  <c r="AA325" i="33"/>
  <c r="AB325" i="33"/>
  <c r="AC325" i="33"/>
  <c r="AD325" i="33"/>
  <c r="AE325" i="33"/>
  <c r="AF325" i="33"/>
  <c r="AG325" i="33"/>
  <c r="AH325" i="33"/>
  <c r="AI325" i="33"/>
  <c r="AJ325" i="33"/>
  <c r="AK325" i="33"/>
  <c r="AL325" i="33"/>
  <c r="AM325" i="33"/>
  <c r="AN325" i="33"/>
  <c r="AO325" i="33"/>
  <c r="AP325" i="33"/>
  <c r="AQ325" i="33"/>
  <c r="AR325" i="33"/>
  <c r="AS325" i="33"/>
  <c r="AT325" i="33"/>
  <c r="AU325" i="33"/>
  <c r="AV325" i="33"/>
  <c r="D326" i="33"/>
  <c r="E326" i="33"/>
  <c r="F326" i="33"/>
  <c r="G326" i="33"/>
  <c r="H326" i="33"/>
  <c r="I326" i="33"/>
  <c r="J326" i="33"/>
  <c r="K326" i="33"/>
  <c r="L326" i="33"/>
  <c r="M326" i="33"/>
  <c r="N326" i="33"/>
  <c r="O326" i="33"/>
  <c r="P326" i="33"/>
  <c r="Q326" i="33"/>
  <c r="R326" i="33"/>
  <c r="S326" i="33"/>
  <c r="T326" i="33"/>
  <c r="U326" i="33"/>
  <c r="V326" i="33"/>
  <c r="W326" i="33"/>
  <c r="X326" i="33"/>
  <c r="Y326" i="33"/>
  <c r="Z326" i="33"/>
  <c r="AA326" i="33"/>
  <c r="AB326" i="33"/>
  <c r="AC326" i="33"/>
  <c r="AD326" i="33"/>
  <c r="AE326" i="33"/>
  <c r="AF326" i="33"/>
  <c r="AG326" i="33"/>
  <c r="AH326" i="33"/>
  <c r="AI326" i="33"/>
  <c r="AJ326" i="33"/>
  <c r="AK326" i="33"/>
  <c r="AL326" i="33"/>
  <c r="AM326" i="33"/>
  <c r="AN326" i="33"/>
  <c r="AO326" i="33"/>
  <c r="AP326" i="33"/>
  <c r="AQ326" i="33"/>
  <c r="AR326" i="33"/>
  <c r="AS326" i="33"/>
  <c r="AT326" i="33"/>
  <c r="AU326" i="33"/>
  <c r="AV326" i="33"/>
  <c r="D327" i="33"/>
  <c r="E327" i="33"/>
  <c r="F327" i="33"/>
  <c r="G327" i="33"/>
  <c r="H327" i="33"/>
  <c r="I327" i="33"/>
  <c r="J327" i="33"/>
  <c r="K327" i="33"/>
  <c r="L327" i="33"/>
  <c r="M327" i="33"/>
  <c r="N327" i="33"/>
  <c r="O327" i="33"/>
  <c r="P327" i="33"/>
  <c r="Q327" i="33"/>
  <c r="R327" i="33"/>
  <c r="S327" i="33"/>
  <c r="T327" i="33"/>
  <c r="U327" i="33"/>
  <c r="V327" i="33"/>
  <c r="W327" i="33"/>
  <c r="X327" i="33"/>
  <c r="Y327" i="33"/>
  <c r="Z327" i="33"/>
  <c r="AA327" i="33"/>
  <c r="AB327" i="33"/>
  <c r="AC327" i="33"/>
  <c r="AD327" i="33"/>
  <c r="AE327" i="33"/>
  <c r="AF327" i="33"/>
  <c r="AG327" i="33"/>
  <c r="AH327" i="33"/>
  <c r="AI327" i="33"/>
  <c r="AJ327" i="33"/>
  <c r="AK327" i="33"/>
  <c r="AL327" i="33"/>
  <c r="AM327" i="33"/>
  <c r="AN327" i="33"/>
  <c r="AO327" i="33"/>
  <c r="AP327" i="33"/>
  <c r="AQ327" i="33"/>
  <c r="AR327" i="33"/>
  <c r="AS327" i="33"/>
  <c r="AT327" i="33"/>
  <c r="AU327" i="33"/>
  <c r="AV327" i="33"/>
  <c r="D328" i="33"/>
  <c r="E328" i="33"/>
  <c r="F328" i="33"/>
  <c r="G328" i="33"/>
  <c r="H328" i="33"/>
  <c r="I328" i="33"/>
  <c r="J328" i="33"/>
  <c r="K328" i="33"/>
  <c r="L328" i="33"/>
  <c r="M328" i="33"/>
  <c r="N328" i="33"/>
  <c r="O328" i="33"/>
  <c r="P328" i="33"/>
  <c r="Q328" i="33"/>
  <c r="R328" i="33"/>
  <c r="S328" i="33"/>
  <c r="T328" i="33"/>
  <c r="U328" i="33"/>
  <c r="V328" i="33"/>
  <c r="W328" i="33"/>
  <c r="X328" i="33"/>
  <c r="Y328" i="33"/>
  <c r="Z328" i="33"/>
  <c r="AA328" i="33"/>
  <c r="AB328" i="33"/>
  <c r="AC328" i="33"/>
  <c r="AD328" i="33"/>
  <c r="AE328" i="33"/>
  <c r="AF328" i="33"/>
  <c r="AG328" i="33"/>
  <c r="AH328" i="33"/>
  <c r="AI328" i="33"/>
  <c r="AJ328" i="33"/>
  <c r="AK328" i="33"/>
  <c r="AL328" i="33"/>
  <c r="AM328" i="33"/>
  <c r="AN328" i="33"/>
  <c r="AO328" i="33"/>
  <c r="AP328" i="33"/>
  <c r="AQ328" i="33"/>
  <c r="AR328" i="33"/>
  <c r="AS328" i="33"/>
  <c r="AT328" i="33"/>
  <c r="AU328" i="33"/>
  <c r="AV328" i="33"/>
  <c r="D329" i="33"/>
  <c r="E329" i="33"/>
  <c r="F329" i="33"/>
  <c r="G329" i="33"/>
  <c r="H329" i="33"/>
  <c r="I329" i="33"/>
  <c r="J329" i="33"/>
  <c r="K329" i="33"/>
  <c r="L329" i="33"/>
  <c r="M329" i="33"/>
  <c r="N329" i="33"/>
  <c r="O329" i="33"/>
  <c r="P329" i="33"/>
  <c r="Q329" i="33"/>
  <c r="R329" i="33"/>
  <c r="S329" i="33"/>
  <c r="T329" i="33"/>
  <c r="U329" i="33"/>
  <c r="V329" i="33"/>
  <c r="W329" i="33"/>
  <c r="X329" i="33"/>
  <c r="Y329" i="33"/>
  <c r="Z329" i="33"/>
  <c r="AA329" i="33"/>
  <c r="AB329" i="33"/>
  <c r="AC329" i="33"/>
  <c r="AD329" i="33"/>
  <c r="AE329" i="33"/>
  <c r="AF329" i="33"/>
  <c r="AG329" i="33"/>
  <c r="AH329" i="33"/>
  <c r="AI329" i="33"/>
  <c r="AJ329" i="33"/>
  <c r="AK329" i="33"/>
  <c r="AL329" i="33"/>
  <c r="AM329" i="33"/>
  <c r="AN329" i="33"/>
  <c r="AO329" i="33"/>
  <c r="AP329" i="33"/>
  <c r="AQ329" i="33"/>
  <c r="AR329" i="33"/>
  <c r="AS329" i="33"/>
  <c r="AT329" i="33"/>
  <c r="AU329" i="33"/>
  <c r="AV329" i="33"/>
  <c r="D330" i="33"/>
  <c r="E330" i="33"/>
  <c r="F330" i="33"/>
  <c r="G330" i="33"/>
  <c r="H330" i="33"/>
  <c r="I330" i="33"/>
  <c r="J330" i="33"/>
  <c r="K330" i="33"/>
  <c r="L330" i="33"/>
  <c r="M330" i="33"/>
  <c r="N330" i="33"/>
  <c r="O330" i="33"/>
  <c r="P330" i="33"/>
  <c r="Q330" i="33"/>
  <c r="R330" i="33"/>
  <c r="S330" i="33"/>
  <c r="T330" i="33"/>
  <c r="U330" i="33"/>
  <c r="V330" i="33"/>
  <c r="W330" i="33"/>
  <c r="X330" i="33"/>
  <c r="Y330" i="33"/>
  <c r="Z330" i="33"/>
  <c r="AA330" i="33"/>
  <c r="AB330" i="33"/>
  <c r="AC330" i="33"/>
  <c r="AD330" i="33"/>
  <c r="AE330" i="33"/>
  <c r="AF330" i="33"/>
  <c r="AG330" i="33"/>
  <c r="AH330" i="33"/>
  <c r="AI330" i="33"/>
  <c r="AJ330" i="33"/>
  <c r="AK330" i="33"/>
  <c r="AL330" i="33"/>
  <c r="AM330" i="33"/>
  <c r="AN330" i="33"/>
  <c r="AO330" i="33"/>
  <c r="AP330" i="33"/>
  <c r="AQ330" i="33"/>
  <c r="AR330" i="33"/>
  <c r="AS330" i="33"/>
  <c r="AT330" i="33"/>
  <c r="AU330" i="33"/>
  <c r="AV330" i="33"/>
  <c r="D331" i="33"/>
  <c r="E331" i="33"/>
  <c r="F331" i="33"/>
  <c r="G331" i="33"/>
  <c r="H331" i="33"/>
  <c r="I331" i="33"/>
  <c r="J331" i="33"/>
  <c r="K331" i="33"/>
  <c r="L331" i="33"/>
  <c r="M331" i="33"/>
  <c r="N331" i="33"/>
  <c r="O331" i="33"/>
  <c r="P331" i="33"/>
  <c r="Q331" i="33"/>
  <c r="R331" i="33"/>
  <c r="S331" i="33"/>
  <c r="T331" i="33"/>
  <c r="U331" i="33"/>
  <c r="V331" i="33"/>
  <c r="W331" i="33"/>
  <c r="X331" i="33"/>
  <c r="Y331" i="33"/>
  <c r="Z331" i="33"/>
  <c r="AA331" i="33"/>
  <c r="AB331" i="33"/>
  <c r="AC331" i="33"/>
  <c r="AD331" i="33"/>
  <c r="AE331" i="33"/>
  <c r="AF331" i="33"/>
  <c r="AG331" i="33"/>
  <c r="AH331" i="33"/>
  <c r="AI331" i="33"/>
  <c r="AJ331" i="33"/>
  <c r="AK331" i="33"/>
  <c r="AL331" i="33"/>
  <c r="AM331" i="33"/>
  <c r="AN331" i="33"/>
  <c r="AO331" i="33"/>
  <c r="AP331" i="33"/>
  <c r="AQ331" i="33"/>
  <c r="AR331" i="33"/>
  <c r="AS331" i="33"/>
  <c r="AT331" i="33"/>
  <c r="AU331" i="33"/>
  <c r="AV331" i="33"/>
  <c r="D332" i="33"/>
  <c r="E332" i="33"/>
  <c r="F332" i="33"/>
  <c r="G332" i="33"/>
  <c r="H332" i="33"/>
  <c r="I332" i="33"/>
  <c r="J332" i="33"/>
  <c r="K332" i="33"/>
  <c r="L332" i="33"/>
  <c r="M332" i="33"/>
  <c r="N332" i="33"/>
  <c r="O332" i="33"/>
  <c r="P332" i="33"/>
  <c r="Q332" i="33"/>
  <c r="R332" i="33"/>
  <c r="S332" i="33"/>
  <c r="T332" i="33"/>
  <c r="U332" i="33"/>
  <c r="V332" i="33"/>
  <c r="W332" i="33"/>
  <c r="X332" i="33"/>
  <c r="Y332" i="33"/>
  <c r="Z332" i="33"/>
  <c r="AA332" i="33"/>
  <c r="AB332" i="33"/>
  <c r="AC332" i="33"/>
  <c r="AD332" i="33"/>
  <c r="AE332" i="33"/>
  <c r="AF332" i="33"/>
  <c r="AG332" i="33"/>
  <c r="AH332" i="33"/>
  <c r="AI332" i="33"/>
  <c r="AJ332" i="33"/>
  <c r="AK332" i="33"/>
  <c r="AL332" i="33"/>
  <c r="AM332" i="33"/>
  <c r="AN332" i="33"/>
  <c r="AO332" i="33"/>
  <c r="AP332" i="33"/>
  <c r="AQ332" i="33"/>
  <c r="AR332" i="33"/>
  <c r="AS332" i="33"/>
  <c r="AT332" i="33"/>
  <c r="AU332" i="33"/>
  <c r="AV332" i="33"/>
  <c r="D333" i="33"/>
  <c r="E333" i="33"/>
  <c r="F333" i="33"/>
  <c r="G333" i="33"/>
  <c r="H333" i="33"/>
  <c r="I333" i="33"/>
  <c r="J333" i="33"/>
  <c r="K333" i="33"/>
  <c r="L333" i="33"/>
  <c r="M333" i="33"/>
  <c r="N333" i="33"/>
  <c r="O333" i="33"/>
  <c r="P333" i="33"/>
  <c r="Q333" i="33"/>
  <c r="R333" i="33"/>
  <c r="S333" i="33"/>
  <c r="T333" i="33"/>
  <c r="U333" i="33"/>
  <c r="V333" i="33"/>
  <c r="W333" i="33"/>
  <c r="X333" i="33"/>
  <c r="Y333" i="33"/>
  <c r="Z333" i="33"/>
  <c r="AA333" i="33"/>
  <c r="AB333" i="33"/>
  <c r="AC333" i="33"/>
  <c r="AD333" i="33"/>
  <c r="AE333" i="33"/>
  <c r="AF333" i="33"/>
  <c r="AG333" i="33"/>
  <c r="AH333" i="33"/>
  <c r="AI333" i="33"/>
  <c r="AJ333" i="33"/>
  <c r="AK333" i="33"/>
  <c r="AL333" i="33"/>
  <c r="AM333" i="33"/>
  <c r="AN333" i="33"/>
  <c r="AO333" i="33"/>
  <c r="AP333" i="33"/>
  <c r="AQ333" i="33"/>
  <c r="AR333" i="33"/>
  <c r="AS333" i="33"/>
  <c r="AT333" i="33"/>
  <c r="AU333" i="33"/>
  <c r="AV333" i="33"/>
  <c r="D334" i="33"/>
  <c r="E334" i="33"/>
  <c r="F334" i="33"/>
  <c r="G334" i="33"/>
  <c r="H334" i="33"/>
  <c r="I334" i="33"/>
  <c r="J334" i="33"/>
  <c r="K334" i="33"/>
  <c r="L334" i="33"/>
  <c r="M334" i="33"/>
  <c r="N334" i="33"/>
  <c r="O334" i="33"/>
  <c r="P334" i="33"/>
  <c r="Q334" i="33"/>
  <c r="R334" i="33"/>
  <c r="S334" i="33"/>
  <c r="T334" i="33"/>
  <c r="U334" i="33"/>
  <c r="V334" i="33"/>
  <c r="W334" i="33"/>
  <c r="X334" i="33"/>
  <c r="Y334" i="33"/>
  <c r="Z334" i="33"/>
  <c r="AA334" i="33"/>
  <c r="AB334" i="33"/>
  <c r="AC334" i="33"/>
  <c r="AD334" i="33"/>
  <c r="AE334" i="33"/>
  <c r="AF334" i="33"/>
  <c r="AG334" i="33"/>
  <c r="AH334" i="33"/>
  <c r="AI334" i="33"/>
  <c r="AJ334" i="33"/>
  <c r="AK334" i="33"/>
  <c r="AL334" i="33"/>
  <c r="AM334" i="33"/>
  <c r="AN334" i="33"/>
  <c r="AO334" i="33"/>
  <c r="AP334" i="33"/>
  <c r="AQ334" i="33"/>
  <c r="AR334" i="33"/>
  <c r="AS334" i="33"/>
  <c r="AT334" i="33"/>
  <c r="AU334" i="33"/>
  <c r="AV334" i="33"/>
  <c r="D335" i="33"/>
  <c r="E335" i="33"/>
  <c r="F335" i="33"/>
  <c r="G335" i="33"/>
  <c r="H335" i="33"/>
  <c r="I335" i="33"/>
  <c r="J335" i="33"/>
  <c r="K335" i="33"/>
  <c r="L335" i="33"/>
  <c r="M335" i="33"/>
  <c r="N335" i="33"/>
  <c r="O335" i="33"/>
  <c r="P335" i="33"/>
  <c r="Q335" i="33"/>
  <c r="R335" i="33"/>
  <c r="S335" i="33"/>
  <c r="T335" i="33"/>
  <c r="U335" i="33"/>
  <c r="V335" i="33"/>
  <c r="W335" i="33"/>
  <c r="X335" i="33"/>
  <c r="Y335" i="33"/>
  <c r="Z335" i="33"/>
  <c r="AA335" i="33"/>
  <c r="AB335" i="33"/>
  <c r="AC335" i="33"/>
  <c r="AD335" i="33"/>
  <c r="AE335" i="33"/>
  <c r="AF335" i="33"/>
  <c r="AG335" i="33"/>
  <c r="AH335" i="33"/>
  <c r="AI335" i="33"/>
  <c r="AJ335" i="33"/>
  <c r="AK335" i="33"/>
  <c r="AL335" i="33"/>
  <c r="AM335" i="33"/>
  <c r="AN335" i="33"/>
  <c r="AO335" i="33"/>
  <c r="AP335" i="33"/>
  <c r="AQ335" i="33"/>
  <c r="AR335" i="33"/>
  <c r="AS335" i="33"/>
  <c r="AT335" i="33"/>
  <c r="AU335" i="33"/>
  <c r="AV335" i="33"/>
  <c r="D336" i="33"/>
  <c r="E336" i="33"/>
  <c r="F336" i="33"/>
  <c r="G336" i="33"/>
  <c r="H336" i="33"/>
  <c r="I336" i="33"/>
  <c r="J336" i="33"/>
  <c r="K336" i="33"/>
  <c r="L336" i="33"/>
  <c r="M336" i="33"/>
  <c r="N336" i="33"/>
  <c r="O336" i="33"/>
  <c r="P336" i="33"/>
  <c r="Q336" i="33"/>
  <c r="R336" i="33"/>
  <c r="S336" i="33"/>
  <c r="T336" i="33"/>
  <c r="U336" i="33"/>
  <c r="V336" i="33"/>
  <c r="W336" i="33"/>
  <c r="X336" i="33"/>
  <c r="Y336" i="33"/>
  <c r="Z336" i="33"/>
  <c r="AA336" i="33"/>
  <c r="AB336" i="33"/>
  <c r="AC336" i="33"/>
  <c r="AD336" i="33"/>
  <c r="AE336" i="33"/>
  <c r="AF336" i="33"/>
  <c r="AG336" i="33"/>
  <c r="AH336" i="33"/>
  <c r="AI336" i="33"/>
  <c r="AJ336" i="33"/>
  <c r="AK336" i="33"/>
  <c r="AL336" i="33"/>
  <c r="AM336" i="33"/>
  <c r="AN336" i="33"/>
  <c r="AO336" i="33"/>
  <c r="AP336" i="33"/>
  <c r="AQ336" i="33"/>
  <c r="AR336" i="33"/>
  <c r="AS336" i="33"/>
  <c r="AT336" i="33"/>
  <c r="AU336" i="33"/>
  <c r="AV336" i="33"/>
  <c r="D337" i="33"/>
  <c r="E337" i="33"/>
  <c r="F337" i="33"/>
  <c r="G337" i="33"/>
  <c r="H337" i="33"/>
  <c r="I337" i="33"/>
  <c r="J337" i="33"/>
  <c r="K337" i="33"/>
  <c r="L337" i="33"/>
  <c r="M337" i="33"/>
  <c r="N337" i="33"/>
  <c r="O337" i="33"/>
  <c r="P337" i="33"/>
  <c r="Q337" i="33"/>
  <c r="R337" i="33"/>
  <c r="S337" i="33"/>
  <c r="T337" i="33"/>
  <c r="U337" i="33"/>
  <c r="V337" i="33"/>
  <c r="W337" i="33"/>
  <c r="X337" i="33"/>
  <c r="Y337" i="33"/>
  <c r="Z337" i="33"/>
  <c r="AA337" i="33"/>
  <c r="AB337" i="33"/>
  <c r="AC337" i="33"/>
  <c r="AD337" i="33"/>
  <c r="AE337" i="33"/>
  <c r="AF337" i="33"/>
  <c r="AG337" i="33"/>
  <c r="AH337" i="33"/>
  <c r="AI337" i="33"/>
  <c r="AJ337" i="33"/>
  <c r="AK337" i="33"/>
  <c r="AL337" i="33"/>
  <c r="AM337" i="33"/>
  <c r="AN337" i="33"/>
  <c r="AO337" i="33"/>
  <c r="AP337" i="33"/>
  <c r="AQ337" i="33"/>
  <c r="AR337" i="33"/>
  <c r="AS337" i="33"/>
  <c r="AT337" i="33"/>
  <c r="AU337" i="33"/>
  <c r="AV337" i="33"/>
  <c r="D338" i="33"/>
  <c r="E338" i="33"/>
  <c r="F338" i="33"/>
  <c r="G338" i="33"/>
  <c r="H338" i="33"/>
  <c r="I338" i="33"/>
  <c r="J338" i="33"/>
  <c r="K338" i="33"/>
  <c r="L338" i="33"/>
  <c r="M338" i="33"/>
  <c r="N338" i="33"/>
  <c r="O338" i="33"/>
  <c r="P338" i="33"/>
  <c r="Q338" i="33"/>
  <c r="R338" i="33"/>
  <c r="S338" i="33"/>
  <c r="T338" i="33"/>
  <c r="U338" i="33"/>
  <c r="V338" i="33"/>
  <c r="W338" i="33"/>
  <c r="X338" i="33"/>
  <c r="Y338" i="33"/>
  <c r="Z338" i="33"/>
  <c r="AA338" i="33"/>
  <c r="AB338" i="33"/>
  <c r="AC338" i="33"/>
  <c r="AD338" i="33"/>
  <c r="AE338" i="33"/>
  <c r="AF338" i="33"/>
  <c r="AG338" i="33"/>
  <c r="AH338" i="33"/>
  <c r="AI338" i="33"/>
  <c r="AJ338" i="33"/>
  <c r="AK338" i="33"/>
  <c r="AL338" i="33"/>
  <c r="AM338" i="33"/>
  <c r="AN338" i="33"/>
  <c r="AO338" i="33"/>
  <c r="AP338" i="33"/>
  <c r="AQ338" i="33"/>
  <c r="AR338" i="33"/>
  <c r="AS338" i="33"/>
  <c r="AT338" i="33"/>
  <c r="AU338" i="33"/>
  <c r="AV338" i="33"/>
  <c r="D339" i="33"/>
  <c r="E339" i="33"/>
  <c r="F339" i="33"/>
  <c r="G339" i="33"/>
  <c r="H339" i="33"/>
  <c r="I339" i="33"/>
  <c r="J339" i="33"/>
  <c r="K339" i="33"/>
  <c r="L339" i="33"/>
  <c r="M339" i="33"/>
  <c r="N339" i="33"/>
  <c r="O339" i="33"/>
  <c r="P339" i="33"/>
  <c r="Q339" i="33"/>
  <c r="R339" i="33"/>
  <c r="S339" i="33"/>
  <c r="T339" i="33"/>
  <c r="U339" i="33"/>
  <c r="V339" i="33"/>
  <c r="W339" i="33"/>
  <c r="X339" i="33"/>
  <c r="Y339" i="33"/>
  <c r="Z339" i="33"/>
  <c r="AA339" i="33"/>
  <c r="AB339" i="33"/>
  <c r="AC339" i="33"/>
  <c r="AD339" i="33"/>
  <c r="AE339" i="33"/>
  <c r="AF339" i="33"/>
  <c r="AG339" i="33"/>
  <c r="AH339" i="33"/>
  <c r="AI339" i="33"/>
  <c r="AJ339" i="33"/>
  <c r="AK339" i="33"/>
  <c r="AL339" i="33"/>
  <c r="AM339" i="33"/>
  <c r="AN339" i="33"/>
  <c r="AO339" i="33"/>
  <c r="AP339" i="33"/>
  <c r="AQ339" i="33"/>
  <c r="AR339" i="33"/>
  <c r="AS339" i="33"/>
  <c r="AT339" i="33"/>
  <c r="AU339" i="33"/>
  <c r="AV339" i="33"/>
  <c r="D340" i="33"/>
  <c r="E340" i="33"/>
  <c r="F340" i="33"/>
  <c r="G340" i="33"/>
  <c r="H340" i="33"/>
  <c r="I340" i="33"/>
  <c r="J340" i="33"/>
  <c r="K340" i="33"/>
  <c r="L340" i="33"/>
  <c r="M340" i="33"/>
  <c r="N340" i="33"/>
  <c r="O340" i="33"/>
  <c r="P340" i="33"/>
  <c r="Q340" i="33"/>
  <c r="R340" i="33"/>
  <c r="S340" i="33"/>
  <c r="T340" i="33"/>
  <c r="U340" i="33"/>
  <c r="V340" i="33"/>
  <c r="W340" i="33"/>
  <c r="X340" i="33"/>
  <c r="Y340" i="33"/>
  <c r="Z340" i="33"/>
  <c r="AA340" i="33"/>
  <c r="AB340" i="33"/>
  <c r="AC340" i="33"/>
  <c r="AD340" i="33"/>
  <c r="AE340" i="33"/>
  <c r="AF340" i="33"/>
  <c r="AG340" i="33"/>
  <c r="AH340" i="33"/>
  <c r="AI340" i="33"/>
  <c r="AJ340" i="33"/>
  <c r="AK340" i="33"/>
  <c r="AL340" i="33"/>
  <c r="AM340" i="33"/>
  <c r="AN340" i="33"/>
  <c r="AO340" i="33"/>
  <c r="AP340" i="33"/>
  <c r="AQ340" i="33"/>
  <c r="AR340" i="33"/>
  <c r="AS340" i="33"/>
  <c r="AT340" i="33"/>
  <c r="AU340" i="33"/>
  <c r="AV340" i="33"/>
  <c r="D341" i="33"/>
  <c r="E341" i="33"/>
  <c r="F341" i="33"/>
  <c r="G341" i="33"/>
  <c r="H341" i="33"/>
  <c r="I341" i="33"/>
  <c r="J341" i="33"/>
  <c r="K341" i="33"/>
  <c r="L341" i="33"/>
  <c r="M341" i="33"/>
  <c r="N341" i="33"/>
  <c r="O341" i="33"/>
  <c r="P341" i="33"/>
  <c r="Q341" i="33"/>
  <c r="R341" i="33"/>
  <c r="S341" i="33"/>
  <c r="T341" i="33"/>
  <c r="U341" i="33"/>
  <c r="V341" i="33"/>
  <c r="W341" i="33"/>
  <c r="X341" i="33"/>
  <c r="Y341" i="33"/>
  <c r="Z341" i="33"/>
  <c r="AA341" i="33"/>
  <c r="AB341" i="33"/>
  <c r="AC341" i="33"/>
  <c r="AD341" i="33"/>
  <c r="AE341" i="33"/>
  <c r="AF341" i="33"/>
  <c r="AG341" i="33"/>
  <c r="AH341" i="33"/>
  <c r="AI341" i="33"/>
  <c r="AJ341" i="33"/>
  <c r="AK341" i="33"/>
  <c r="AL341" i="33"/>
  <c r="AM341" i="33"/>
  <c r="AN341" i="33"/>
  <c r="AO341" i="33"/>
  <c r="AP341" i="33"/>
  <c r="AQ341" i="33"/>
  <c r="AR341" i="33"/>
  <c r="AS341" i="33"/>
  <c r="AT341" i="33"/>
  <c r="AU341" i="33"/>
  <c r="AV341" i="33"/>
  <c r="D342" i="33"/>
  <c r="E342" i="33"/>
  <c r="F342" i="33"/>
  <c r="G342" i="33"/>
  <c r="H342" i="33"/>
  <c r="I342" i="33"/>
  <c r="J342" i="33"/>
  <c r="K342" i="33"/>
  <c r="L342" i="33"/>
  <c r="M342" i="33"/>
  <c r="N342" i="33"/>
  <c r="O342" i="33"/>
  <c r="P342" i="33"/>
  <c r="Q342" i="33"/>
  <c r="R342" i="33"/>
  <c r="S342" i="33"/>
  <c r="T342" i="33"/>
  <c r="U342" i="33"/>
  <c r="V342" i="33"/>
  <c r="W342" i="33"/>
  <c r="X342" i="33"/>
  <c r="Y342" i="33"/>
  <c r="Z342" i="33"/>
  <c r="AA342" i="33"/>
  <c r="AB342" i="33"/>
  <c r="AC342" i="33"/>
  <c r="AD342" i="33"/>
  <c r="AE342" i="33"/>
  <c r="AF342" i="33"/>
  <c r="AG342" i="33"/>
  <c r="AH342" i="33"/>
  <c r="AI342" i="33"/>
  <c r="AJ342" i="33"/>
  <c r="AK342" i="33"/>
  <c r="AL342" i="33"/>
  <c r="AM342" i="33"/>
  <c r="AN342" i="33"/>
  <c r="AO342" i="33"/>
  <c r="AP342" i="33"/>
  <c r="AQ342" i="33"/>
  <c r="AR342" i="33"/>
  <c r="AS342" i="33"/>
  <c r="AT342" i="33"/>
  <c r="AU342" i="33"/>
  <c r="AV342" i="33"/>
  <c r="D343" i="33"/>
  <c r="E343" i="33"/>
  <c r="F343" i="33"/>
  <c r="G343" i="33"/>
  <c r="H343" i="33"/>
  <c r="I343" i="33"/>
  <c r="J343" i="33"/>
  <c r="K343" i="33"/>
  <c r="L343" i="33"/>
  <c r="M343" i="33"/>
  <c r="N343" i="33"/>
  <c r="O343" i="33"/>
  <c r="P343" i="33"/>
  <c r="Q343" i="33"/>
  <c r="R343" i="33"/>
  <c r="S343" i="33"/>
  <c r="T343" i="33"/>
  <c r="U343" i="33"/>
  <c r="V343" i="33"/>
  <c r="W343" i="33"/>
  <c r="X343" i="33"/>
  <c r="Y343" i="33"/>
  <c r="Z343" i="33"/>
  <c r="AA343" i="33"/>
  <c r="AB343" i="33"/>
  <c r="AC343" i="33"/>
  <c r="AD343" i="33"/>
  <c r="AE343" i="33"/>
  <c r="AF343" i="33"/>
  <c r="AG343" i="33"/>
  <c r="AH343" i="33"/>
  <c r="AI343" i="33"/>
  <c r="AJ343" i="33"/>
  <c r="AK343" i="33"/>
  <c r="AL343" i="33"/>
  <c r="AM343" i="33"/>
  <c r="AN343" i="33"/>
  <c r="AO343" i="33"/>
  <c r="AP343" i="33"/>
  <c r="AQ343" i="33"/>
  <c r="AR343" i="33"/>
  <c r="AS343" i="33"/>
  <c r="AT343" i="33"/>
  <c r="AU343" i="33"/>
  <c r="AV343" i="33"/>
  <c r="D344" i="33"/>
  <c r="E344" i="33"/>
  <c r="F344" i="33"/>
  <c r="G344" i="33"/>
  <c r="H344" i="33"/>
  <c r="I344" i="33"/>
  <c r="J344" i="33"/>
  <c r="K344" i="33"/>
  <c r="L344" i="33"/>
  <c r="M344" i="33"/>
  <c r="N344" i="33"/>
  <c r="O344" i="33"/>
  <c r="P344" i="33"/>
  <c r="Q344" i="33"/>
  <c r="R344" i="33"/>
  <c r="S344" i="33"/>
  <c r="T344" i="33"/>
  <c r="U344" i="33"/>
  <c r="V344" i="33"/>
  <c r="W344" i="33"/>
  <c r="X344" i="33"/>
  <c r="Y344" i="33"/>
  <c r="Z344" i="33"/>
  <c r="AA344" i="33"/>
  <c r="AB344" i="33"/>
  <c r="AC344" i="33"/>
  <c r="AD344" i="33"/>
  <c r="AE344" i="33"/>
  <c r="AF344" i="33"/>
  <c r="AG344" i="33"/>
  <c r="AH344" i="33"/>
  <c r="AI344" i="33"/>
  <c r="AJ344" i="33"/>
  <c r="AK344" i="33"/>
  <c r="AL344" i="33"/>
  <c r="AM344" i="33"/>
  <c r="AN344" i="33"/>
  <c r="AO344" i="33"/>
  <c r="AP344" i="33"/>
  <c r="AQ344" i="33"/>
  <c r="AR344" i="33"/>
  <c r="AS344" i="33"/>
  <c r="AT344" i="33"/>
  <c r="AU344" i="33"/>
  <c r="AV344" i="33"/>
  <c r="D345" i="33"/>
  <c r="E345" i="33"/>
  <c r="F345" i="33"/>
  <c r="G345" i="33"/>
  <c r="H345" i="33"/>
  <c r="I345" i="33"/>
  <c r="J345" i="33"/>
  <c r="K345" i="33"/>
  <c r="L345" i="33"/>
  <c r="M345" i="33"/>
  <c r="N345" i="33"/>
  <c r="O345" i="33"/>
  <c r="P345" i="33"/>
  <c r="Q345" i="33"/>
  <c r="R345" i="33"/>
  <c r="S345" i="33"/>
  <c r="T345" i="33"/>
  <c r="U345" i="33"/>
  <c r="V345" i="33"/>
  <c r="W345" i="33"/>
  <c r="X345" i="33"/>
  <c r="Y345" i="33"/>
  <c r="Z345" i="33"/>
  <c r="AA345" i="33"/>
  <c r="AB345" i="33"/>
  <c r="AC345" i="33"/>
  <c r="AD345" i="33"/>
  <c r="AE345" i="33"/>
  <c r="AF345" i="33"/>
  <c r="AG345" i="33"/>
  <c r="AH345" i="33"/>
  <c r="AI345" i="33"/>
  <c r="AJ345" i="33"/>
  <c r="AK345" i="33"/>
  <c r="AL345" i="33"/>
  <c r="AM345" i="33"/>
  <c r="AN345" i="33"/>
  <c r="AO345" i="33"/>
  <c r="AP345" i="33"/>
  <c r="AQ345" i="33"/>
  <c r="AR345" i="33"/>
  <c r="AS345" i="33"/>
  <c r="AT345" i="33"/>
  <c r="AU345" i="33"/>
  <c r="AV345" i="33"/>
  <c r="D346" i="33"/>
  <c r="E346" i="33"/>
  <c r="F346" i="33"/>
  <c r="G346" i="33"/>
  <c r="H346" i="33"/>
  <c r="I346" i="33"/>
  <c r="J346" i="33"/>
  <c r="K346" i="33"/>
  <c r="L346" i="33"/>
  <c r="M346" i="33"/>
  <c r="N346" i="33"/>
  <c r="O346" i="33"/>
  <c r="P346" i="33"/>
  <c r="Q346" i="33"/>
  <c r="R346" i="33"/>
  <c r="S346" i="33"/>
  <c r="T346" i="33"/>
  <c r="U346" i="33"/>
  <c r="V346" i="33"/>
  <c r="W346" i="33"/>
  <c r="X346" i="33"/>
  <c r="Y346" i="33"/>
  <c r="Z346" i="33"/>
  <c r="AA346" i="33"/>
  <c r="AB346" i="33"/>
  <c r="AC346" i="33"/>
  <c r="AD346" i="33"/>
  <c r="AE346" i="33"/>
  <c r="AF346" i="33"/>
  <c r="AG346" i="33"/>
  <c r="AH346" i="33"/>
  <c r="AI346" i="33"/>
  <c r="AJ346" i="33"/>
  <c r="AK346" i="33"/>
  <c r="AL346" i="33"/>
  <c r="AM346" i="33"/>
  <c r="AN346" i="33"/>
  <c r="AO346" i="33"/>
  <c r="AP346" i="33"/>
  <c r="AQ346" i="33"/>
  <c r="AR346" i="33"/>
  <c r="AS346" i="33"/>
  <c r="AT346" i="33"/>
  <c r="AU346" i="33"/>
  <c r="AV346" i="33"/>
  <c r="D347" i="33"/>
  <c r="E347" i="33"/>
  <c r="F347" i="33"/>
  <c r="G347" i="33"/>
  <c r="H347" i="33"/>
  <c r="I347" i="33"/>
  <c r="J347" i="33"/>
  <c r="K347" i="33"/>
  <c r="L347" i="33"/>
  <c r="M347" i="33"/>
  <c r="N347" i="33"/>
  <c r="O347" i="33"/>
  <c r="P347" i="33"/>
  <c r="Q347" i="33"/>
  <c r="R347" i="33"/>
  <c r="S347" i="33"/>
  <c r="T347" i="33"/>
  <c r="U347" i="33"/>
  <c r="V347" i="33"/>
  <c r="W347" i="33"/>
  <c r="X347" i="33"/>
  <c r="Y347" i="33"/>
  <c r="Z347" i="33"/>
  <c r="AA347" i="33"/>
  <c r="AB347" i="33"/>
  <c r="AC347" i="33"/>
  <c r="AD347" i="33"/>
  <c r="AE347" i="33"/>
  <c r="AF347" i="33"/>
  <c r="AG347" i="33"/>
  <c r="AH347" i="33"/>
  <c r="AI347" i="33"/>
  <c r="AJ347" i="33"/>
  <c r="AK347" i="33"/>
  <c r="AL347" i="33"/>
  <c r="AM347" i="33"/>
  <c r="AN347" i="33"/>
  <c r="AO347" i="33"/>
  <c r="AP347" i="33"/>
  <c r="AQ347" i="33"/>
  <c r="AR347" i="33"/>
  <c r="AS347" i="33"/>
  <c r="AT347" i="33"/>
  <c r="AU347" i="33"/>
  <c r="AV347" i="33"/>
  <c r="D348" i="33"/>
  <c r="E348" i="33"/>
  <c r="F348" i="33"/>
  <c r="G348" i="33"/>
  <c r="H348" i="33"/>
  <c r="I348" i="33"/>
  <c r="J348" i="33"/>
  <c r="K348" i="33"/>
  <c r="L348" i="33"/>
  <c r="M348" i="33"/>
  <c r="N348" i="33"/>
  <c r="O348" i="33"/>
  <c r="P348" i="33"/>
  <c r="Q348" i="33"/>
  <c r="R348" i="33"/>
  <c r="S348" i="33"/>
  <c r="T348" i="33"/>
  <c r="U348" i="33"/>
  <c r="V348" i="33"/>
  <c r="W348" i="33"/>
  <c r="X348" i="33"/>
  <c r="Y348" i="33"/>
  <c r="Z348" i="33"/>
  <c r="AA348" i="33"/>
  <c r="AB348" i="33"/>
  <c r="AC348" i="33"/>
  <c r="AD348" i="33"/>
  <c r="AE348" i="33"/>
  <c r="AF348" i="33"/>
  <c r="AG348" i="33"/>
  <c r="AH348" i="33"/>
  <c r="AI348" i="33"/>
  <c r="AJ348" i="33"/>
  <c r="AK348" i="33"/>
  <c r="AL348" i="33"/>
  <c r="AM348" i="33"/>
  <c r="AN348" i="33"/>
  <c r="AO348" i="33"/>
  <c r="AP348" i="33"/>
  <c r="AQ348" i="33"/>
  <c r="AR348" i="33"/>
  <c r="AS348" i="33"/>
  <c r="AT348" i="33"/>
  <c r="AU348" i="33"/>
  <c r="AV348" i="33"/>
  <c r="D349" i="33"/>
  <c r="E349" i="33"/>
  <c r="F349" i="33"/>
  <c r="G349" i="33"/>
  <c r="H349" i="33"/>
  <c r="I349" i="33"/>
  <c r="J349" i="33"/>
  <c r="K349" i="33"/>
  <c r="L349" i="33"/>
  <c r="M349" i="33"/>
  <c r="N349" i="33"/>
  <c r="O349" i="33"/>
  <c r="P349" i="33"/>
  <c r="Q349" i="33"/>
  <c r="R349" i="33"/>
  <c r="S349" i="33"/>
  <c r="T349" i="33"/>
  <c r="U349" i="33"/>
  <c r="V349" i="33"/>
  <c r="W349" i="33"/>
  <c r="X349" i="33"/>
  <c r="Y349" i="33"/>
  <c r="Z349" i="33"/>
  <c r="AA349" i="33"/>
  <c r="AB349" i="33"/>
  <c r="AC349" i="33"/>
  <c r="AD349" i="33"/>
  <c r="AE349" i="33"/>
  <c r="AF349" i="33"/>
  <c r="AG349" i="33"/>
  <c r="AH349" i="33"/>
  <c r="AI349" i="33"/>
  <c r="AJ349" i="33"/>
  <c r="AK349" i="33"/>
  <c r="AL349" i="33"/>
  <c r="AM349" i="33"/>
  <c r="AN349" i="33"/>
  <c r="AO349" i="33"/>
  <c r="AP349" i="33"/>
  <c r="AQ349" i="33"/>
  <c r="AR349" i="33"/>
  <c r="AS349" i="33"/>
  <c r="AT349" i="33"/>
  <c r="AU349" i="33"/>
  <c r="AV349" i="33"/>
  <c r="D350" i="33"/>
  <c r="E350" i="33"/>
  <c r="F350" i="33"/>
  <c r="G350" i="33"/>
  <c r="H350" i="33"/>
  <c r="I350" i="33"/>
  <c r="J350" i="33"/>
  <c r="K350" i="33"/>
  <c r="L350" i="33"/>
  <c r="M350" i="33"/>
  <c r="N350" i="33"/>
  <c r="O350" i="33"/>
  <c r="P350" i="33"/>
  <c r="Q350" i="33"/>
  <c r="R350" i="33"/>
  <c r="S350" i="33"/>
  <c r="T350" i="33"/>
  <c r="U350" i="33"/>
  <c r="V350" i="33"/>
  <c r="W350" i="33"/>
  <c r="X350" i="33"/>
  <c r="Y350" i="33"/>
  <c r="Z350" i="33"/>
  <c r="AA350" i="33"/>
  <c r="AB350" i="33"/>
  <c r="AC350" i="33"/>
  <c r="AD350" i="33"/>
  <c r="AE350" i="33"/>
  <c r="AF350" i="33"/>
  <c r="AG350" i="33"/>
  <c r="AH350" i="33"/>
  <c r="AI350" i="33"/>
  <c r="AJ350" i="33"/>
  <c r="AK350" i="33"/>
  <c r="AL350" i="33"/>
  <c r="AM350" i="33"/>
  <c r="AN350" i="33"/>
  <c r="AO350" i="33"/>
  <c r="AP350" i="33"/>
  <c r="AQ350" i="33"/>
  <c r="AR350" i="33"/>
  <c r="AS350" i="33"/>
  <c r="AT350" i="33"/>
  <c r="AU350" i="33"/>
  <c r="AV350" i="33"/>
  <c r="D351" i="33"/>
  <c r="E351" i="33"/>
  <c r="F351" i="33"/>
  <c r="G351" i="33"/>
  <c r="H351" i="33"/>
  <c r="I351" i="33"/>
  <c r="J351" i="33"/>
  <c r="K351" i="33"/>
  <c r="L351" i="33"/>
  <c r="M351" i="33"/>
  <c r="N351" i="33"/>
  <c r="O351" i="33"/>
  <c r="P351" i="33"/>
  <c r="Q351" i="33"/>
  <c r="R351" i="33"/>
  <c r="S351" i="33"/>
  <c r="T351" i="33"/>
  <c r="U351" i="33"/>
  <c r="V351" i="33"/>
  <c r="W351" i="33"/>
  <c r="X351" i="33"/>
  <c r="Y351" i="33"/>
  <c r="Z351" i="33"/>
  <c r="AA351" i="33"/>
  <c r="AB351" i="33"/>
  <c r="AC351" i="33"/>
  <c r="AD351" i="33"/>
  <c r="AE351" i="33"/>
  <c r="AF351" i="33"/>
  <c r="AG351" i="33"/>
  <c r="AH351" i="33"/>
  <c r="AI351" i="33"/>
  <c r="AJ351" i="33"/>
  <c r="AK351" i="33"/>
  <c r="AL351" i="33"/>
  <c r="AM351" i="33"/>
  <c r="AN351" i="33"/>
  <c r="AO351" i="33"/>
  <c r="AP351" i="33"/>
  <c r="AQ351" i="33"/>
  <c r="AR351" i="33"/>
  <c r="AS351" i="33"/>
  <c r="AT351" i="33"/>
  <c r="AU351" i="33"/>
  <c r="AV351" i="33"/>
  <c r="D352" i="33"/>
  <c r="E352" i="33"/>
  <c r="F352" i="33"/>
  <c r="G352" i="33"/>
  <c r="H352" i="33"/>
  <c r="I352" i="33"/>
  <c r="J352" i="33"/>
  <c r="K352" i="33"/>
  <c r="L352" i="33"/>
  <c r="M352" i="33"/>
  <c r="N352" i="33"/>
  <c r="O352" i="33"/>
  <c r="P352" i="33"/>
  <c r="Q352" i="33"/>
  <c r="R352" i="33"/>
  <c r="S352" i="33"/>
  <c r="T352" i="33"/>
  <c r="U352" i="33"/>
  <c r="V352" i="33"/>
  <c r="W352" i="33"/>
  <c r="X352" i="33"/>
  <c r="Y352" i="33"/>
  <c r="Z352" i="33"/>
  <c r="AA352" i="33"/>
  <c r="AB352" i="33"/>
  <c r="AC352" i="33"/>
  <c r="AD352" i="33"/>
  <c r="AE352" i="33"/>
  <c r="AF352" i="33"/>
  <c r="AG352" i="33"/>
  <c r="AH352" i="33"/>
  <c r="AI352" i="33"/>
  <c r="AJ352" i="33"/>
  <c r="AK352" i="33"/>
  <c r="AL352" i="33"/>
  <c r="AM352" i="33"/>
  <c r="AN352" i="33"/>
  <c r="AO352" i="33"/>
  <c r="AP352" i="33"/>
  <c r="AQ352" i="33"/>
  <c r="AR352" i="33"/>
  <c r="AS352" i="33"/>
  <c r="AT352" i="33"/>
  <c r="AU352" i="33"/>
  <c r="AV352" i="33"/>
  <c r="D353" i="33"/>
  <c r="E353" i="33"/>
  <c r="F353" i="33"/>
  <c r="G353" i="33"/>
  <c r="H353" i="33"/>
  <c r="I353" i="33"/>
  <c r="J353" i="33"/>
  <c r="K353" i="33"/>
  <c r="L353" i="33"/>
  <c r="M353" i="33"/>
  <c r="N353" i="33"/>
  <c r="O353" i="33"/>
  <c r="P353" i="33"/>
  <c r="Q353" i="33"/>
  <c r="R353" i="33"/>
  <c r="S353" i="33"/>
  <c r="T353" i="33"/>
  <c r="U353" i="33"/>
  <c r="V353" i="33"/>
  <c r="W353" i="33"/>
  <c r="X353" i="33"/>
  <c r="Y353" i="33"/>
  <c r="Z353" i="33"/>
  <c r="AA353" i="33"/>
  <c r="AB353" i="33"/>
  <c r="AC353" i="33"/>
  <c r="AD353" i="33"/>
  <c r="AE353" i="33"/>
  <c r="AF353" i="33"/>
  <c r="AG353" i="33"/>
  <c r="AH353" i="33"/>
  <c r="AI353" i="33"/>
  <c r="AJ353" i="33"/>
  <c r="AK353" i="33"/>
  <c r="AL353" i="33"/>
  <c r="AM353" i="33"/>
  <c r="AN353" i="33"/>
  <c r="AO353" i="33"/>
  <c r="AP353" i="33"/>
  <c r="AQ353" i="33"/>
  <c r="AR353" i="33"/>
  <c r="AS353" i="33"/>
  <c r="AT353" i="33"/>
  <c r="AU353" i="33"/>
  <c r="AV353" i="33"/>
  <c r="D354" i="33"/>
  <c r="E354" i="33"/>
  <c r="F354" i="33"/>
  <c r="G354" i="33"/>
  <c r="H354" i="33"/>
  <c r="I354" i="33"/>
  <c r="J354" i="33"/>
  <c r="K354" i="33"/>
  <c r="L354" i="33"/>
  <c r="M354" i="33"/>
  <c r="N354" i="33"/>
  <c r="O354" i="33"/>
  <c r="P354" i="33"/>
  <c r="Q354" i="33"/>
  <c r="R354" i="33"/>
  <c r="S354" i="33"/>
  <c r="T354" i="33"/>
  <c r="U354" i="33"/>
  <c r="V354" i="33"/>
  <c r="W354" i="33"/>
  <c r="X354" i="33"/>
  <c r="Y354" i="33"/>
  <c r="Z354" i="33"/>
  <c r="AA354" i="33"/>
  <c r="AB354" i="33"/>
  <c r="AC354" i="33"/>
  <c r="AD354" i="33"/>
  <c r="AE354" i="33"/>
  <c r="AF354" i="33"/>
  <c r="AG354" i="33"/>
  <c r="AH354" i="33"/>
  <c r="AI354" i="33"/>
  <c r="AJ354" i="33"/>
  <c r="AK354" i="33"/>
  <c r="AL354" i="33"/>
  <c r="AM354" i="33"/>
  <c r="AN354" i="33"/>
  <c r="AO354" i="33"/>
  <c r="AP354" i="33"/>
  <c r="AQ354" i="33"/>
  <c r="AR354" i="33"/>
  <c r="AS354" i="33"/>
  <c r="AT354" i="33"/>
  <c r="AU354" i="33"/>
  <c r="AV354" i="33"/>
  <c r="D355" i="33"/>
  <c r="E355" i="33"/>
  <c r="F355" i="33"/>
  <c r="G355" i="33"/>
  <c r="H355" i="33"/>
  <c r="I355" i="33"/>
  <c r="J355" i="33"/>
  <c r="K355" i="33"/>
  <c r="L355" i="33"/>
  <c r="M355" i="33"/>
  <c r="N355" i="33"/>
  <c r="O355" i="33"/>
  <c r="P355" i="33"/>
  <c r="Q355" i="33"/>
  <c r="R355" i="33"/>
  <c r="S355" i="33"/>
  <c r="T355" i="33"/>
  <c r="U355" i="33"/>
  <c r="V355" i="33"/>
  <c r="W355" i="33"/>
  <c r="X355" i="33"/>
  <c r="Y355" i="33"/>
  <c r="Z355" i="33"/>
  <c r="AA355" i="33"/>
  <c r="AB355" i="33"/>
  <c r="AC355" i="33"/>
  <c r="AD355" i="33"/>
  <c r="AE355" i="33"/>
  <c r="AF355" i="33"/>
  <c r="AG355" i="33"/>
  <c r="AH355" i="33"/>
  <c r="AI355" i="33"/>
  <c r="AJ355" i="33"/>
  <c r="AK355" i="33"/>
  <c r="AL355" i="33"/>
  <c r="AM355" i="33"/>
  <c r="AN355" i="33"/>
  <c r="AO355" i="33"/>
  <c r="AP355" i="33"/>
  <c r="AQ355" i="33"/>
  <c r="AR355" i="33"/>
  <c r="AS355" i="33"/>
  <c r="AT355" i="33"/>
  <c r="AU355" i="33"/>
  <c r="AV355" i="33"/>
  <c r="D356" i="33"/>
  <c r="E356" i="33"/>
  <c r="F356" i="33"/>
  <c r="G356" i="33"/>
  <c r="H356" i="33"/>
  <c r="I356" i="33"/>
  <c r="J356" i="33"/>
  <c r="K356" i="33"/>
  <c r="L356" i="33"/>
  <c r="M356" i="33"/>
  <c r="N356" i="33"/>
  <c r="O356" i="33"/>
  <c r="P356" i="33"/>
  <c r="Q356" i="33"/>
  <c r="R356" i="33"/>
  <c r="S356" i="33"/>
  <c r="T356" i="33"/>
  <c r="U356" i="33"/>
  <c r="V356" i="33"/>
  <c r="W356" i="33"/>
  <c r="X356" i="33"/>
  <c r="Y356" i="33"/>
  <c r="Z356" i="33"/>
  <c r="AA356" i="33"/>
  <c r="AB356" i="33"/>
  <c r="AC356" i="33"/>
  <c r="AD356" i="33"/>
  <c r="AE356" i="33"/>
  <c r="AF356" i="33"/>
  <c r="AG356" i="33"/>
  <c r="AH356" i="33"/>
  <c r="AI356" i="33"/>
  <c r="AJ356" i="33"/>
  <c r="AK356" i="33"/>
  <c r="AL356" i="33"/>
  <c r="AM356" i="33"/>
  <c r="AN356" i="33"/>
  <c r="AO356" i="33"/>
  <c r="AP356" i="33"/>
  <c r="AQ356" i="33"/>
  <c r="AR356" i="33"/>
  <c r="AS356" i="33"/>
  <c r="AT356" i="33"/>
  <c r="AU356" i="33"/>
  <c r="AV356" i="33"/>
  <c r="D357" i="33"/>
  <c r="E357" i="33"/>
  <c r="F357" i="33"/>
  <c r="G357" i="33"/>
  <c r="H357" i="33"/>
  <c r="I357" i="33"/>
  <c r="J357" i="33"/>
  <c r="K357" i="33"/>
  <c r="L357" i="33"/>
  <c r="M357" i="33"/>
  <c r="N357" i="33"/>
  <c r="O357" i="33"/>
  <c r="P357" i="33"/>
  <c r="Q357" i="33"/>
  <c r="R357" i="33"/>
  <c r="S357" i="33"/>
  <c r="T357" i="33"/>
  <c r="U357" i="33"/>
  <c r="V357" i="33"/>
  <c r="W357" i="33"/>
  <c r="X357" i="33"/>
  <c r="Y357" i="33"/>
  <c r="Z357" i="33"/>
  <c r="AA357" i="33"/>
  <c r="AB357" i="33"/>
  <c r="AC357" i="33"/>
  <c r="AD357" i="33"/>
  <c r="AE357" i="33"/>
  <c r="AF357" i="33"/>
  <c r="AG357" i="33"/>
  <c r="AH357" i="33"/>
  <c r="AI357" i="33"/>
  <c r="AJ357" i="33"/>
  <c r="AK357" i="33"/>
  <c r="AL357" i="33"/>
  <c r="AM357" i="33"/>
  <c r="AN357" i="33"/>
  <c r="AO357" i="33"/>
  <c r="AP357" i="33"/>
  <c r="AQ357" i="33"/>
  <c r="AR357" i="33"/>
  <c r="AS357" i="33"/>
  <c r="AT357" i="33"/>
  <c r="AU357" i="33"/>
  <c r="AV357" i="33"/>
  <c r="D358" i="33"/>
  <c r="E358" i="33"/>
  <c r="F358" i="33"/>
  <c r="G358" i="33"/>
  <c r="H358" i="33"/>
  <c r="I358" i="33"/>
  <c r="J358" i="33"/>
  <c r="K358" i="33"/>
  <c r="L358" i="33"/>
  <c r="M358" i="33"/>
  <c r="N358" i="33"/>
  <c r="O358" i="33"/>
  <c r="P358" i="33"/>
  <c r="Q358" i="33"/>
  <c r="R358" i="33"/>
  <c r="S358" i="33"/>
  <c r="T358" i="33"/>
  <c r="U358" i="33"/>
  <c r="V358" i="33"/>
  <c r="W358" i="33"/>
  <c r="X358" i="33"/>
  <c r="Y358" i="33"/>
  <c r="Z358" i="33"/>
  <c r="AA358" i="33"/>
  <c r="AB358" i="33"/>
  <c r="AC358" i="33"/>
  <c r="AD358" i="33"/>
  <c r="AE358" i="33"/>
  <c r="AF358" i="33"/>
  <c r="AG358" i="33"/>
  <c r="AH358" i="33"/>
  <c r="AI358" i="33"/>
  <c r="AJ358" i="33"/>
  <c r="AK358" i="33"/>
  <c r="AL358" i="33"/>
  <c r="AM358" i="33"/>
  <c r="AN358" i="33"/>
  <c r="AO358" i="33"/>
  <c r="AP358" i="33"/>
  <c r="AQ358" i="33"/>
  <c r="AR358" i="33"/>
  <c r="AS358" i="33"/>
  <c r="AT358" i="33"/>
  <c r="AU358" i="33"/>
  <c r="AV358" i="33"/>
  <c r="D359" i="33"/>
  <c r="E359" i="33"/>
  <c r="F359" i="33"/>
  <c r="G359" i="33"/>
  <c r="H359" i="33"/>
  <c r="I359" i="33"/>
  <c r="J359" i="33"/>
  <c r="K359" i="33"/>
  <c r="L359" i="33"/>
  <c r="M359" i="33"/>
  <c r="N359" i="33"/>
  <c r="O359" i="33"/>
  <c r="P359" i="33"/>
  <c r="Q359" i="33"/>
  <c r="R359" i="33"/>
  <c r="S359" i="33"/>
  <c r="T359" i="33"/>
  <c r="U359" i="33"/>
  <c r="V359" i="33"/>
  <c r="W359" i="33"/>
  <c r="X359" i="33"/>
  <c r="Y359" i="33"/>
  <c r="Z359" i="33"/>
  <c r="AA359" i="33"/>
  <c r="AB359" i="33"/>
  <c r="AC359" i="33"/>
  <c r="AD359" i="33"/>
  <c r="AE359" i="33"/>
  <c r="AF359" i="33"/>
  <c r="AG359" i="33"/>
  <c r="AH359" i="33"/>
  <c r="AI359" i="33"/>
  <c r="AJ359" i="33"/>
  <c r="AK359" i="33"/>
  <c r="AL359" i="33"/>
  <c r="AM359" i="33"/>
  <c r="AN359" i="33"/>
  <c r="AO359" i="33"/>
  <c r="AP359" i="33"/>
  <c r="AQ359" i="33"/>
  <c r="AR359" i="33"/>
  <c r="AS359" i="33"/>
  <c r="AT359" i="33"/>
  <c r="AU359" i="33"/>
  <c r="AV359" i="33"/>
  <c r="D360" i="33"/>
  <c r="E360" i="33"/>
  <c r="F360" i="33"/>
  <c r="G360" i="33"/>
  <c r="H360" i="33"/>
  <c r="I360" i="33"/>
  <c r="J360" i="33"/>
  <c r="K360" i="33"/>
  <c r="L360" i="33"/>
  <c r="M360" i="33"/>
  <c r="N360" i="33"/>
  <c r="O360" i="33"/>
  <c r="P360" i="33"/>
  <c r="Q360" i="33"/>
  <c r="R360" i="33"/>
  <c r="S360" i="33"/>
  <c r="T360" i="33"/>
  <c r="U360" i="33"/>
  <c r="V360" i="33"/>
  <c r="W360" i="33"/>
  <c r="X360" i="33"/>
  <c r="Y360" i="33"/>
  <c r="Z360" i="33"/>
  <c r="AA360" i="33"/>
  <c r="AB360" i="33"/>
  <c r="AC360" i="33"/>
  <c r="AD360" i="33"/>
  <c r="AE360" i="33"/>
  <c r="AF360" i="33"/>
  <c r="AG360" i="33"/>
  <c r="AH360" i="33"/>
  <c r="AI360" i="33"/>
  <c r="AJ360" i="33"/>
  <c r="AK360" i="33"/>
  <c r="AL360" i="33"/>
  <c r="AM360" i="33"/>
  <c r="AN360" i="33"/>
  <c r="AO360" i="33"/>
  <c r="AP360" i="33"/>
  <c r="AQ360" i="33"/>
  <c r="AR360" i="33"/>
  <c r="AS360" i="33"/>
  <c r="AT360" i="33"/>
  <c r="AU360" i="33"/>
  <c r="AV360" i="33"/>
  <c r="D361" i="33"/>
  <c r="E361" i="33"/>
  <c r="F361" i="33"/>
  <c r="G361" i="33"/>
  <c r="H361" i="33"/>
  <c r="I361" i="33"/>
  <c r="J361" i="33"/>
  <c r="K361" i="33"/>
  <c r="L361" i="33"/>
  <c r="M361" i="33"/>
  <c r="N361" i="33"/>
  <c r="O361" i="33"/>
  <c r="P361" i="33"/>
  <c r="Q361" i="33"/>
  <c r="R361" i="33"/>
  <c r="S361" i="33"/>
  <c r="T361" i="33"/>
  <c r="U361" i="33"/>
  <c r="V361" i="33"/>
  <c r="W361" i="33"/>
  <c r="X361" i="33"/>
  <c r="Y361" i="33"/>
  <c r="Z361" i="33"/>
  <c r="AA361" i="33"/>
  <c r="AB361" i="33"/>
  <c r="AC361" i="33"/>
  <c r="AD361" i="33"/>
  <c r="AE361" i="33"/>
  <c r="AF361" i="33"/>
  <c r="AG361" i="33"/>
  <c r="AH361" i="33"/>
  <c r="AI361" i="33"/>
  <c r="AJ361" i="33"/>
  <c r="AK361" i="33"/>
  <c r="AL361" i="33"/>
  <c r="AM361" i="33"/>
  <c r="AN361" i="33"/>
  <c r="AO361" i="33"/>
  <c r="AP361" i="33"/>
  <c r="AQ361" i="33"/>
  <c r="AR361" i="33"/>
  <c r="AS361" i="33"/>
  <c r="AT361" i="33"/>
  <c r="AU361" i="33"/>
  <c r="AV361" i="33"/>
  <c r="D362" i="33"/>
  <c r="E362" i="33"/>
  <c r="F362" i="33"/>
  <c r="G362" i="33"/>
  <c r="H362" i="33"/>
  <c r="I362" i="33"/>
  <c r="J362" i="33"/>
  <c r="K362" i="33"/>
  <c r="L362" i="33"/>
  <c r="M362" i="33"/>
  <c r="N362" i="33"/>
  <c r="O362" i="33"/>
  <c r="P362" i="33"/>
  <c r="Q362" i="33"/>
  <c r="R362" i="33"/>
  <c r="S362" i="33"/>
  <c r="T362" i="33"/>
  <c r="U362" i="33"/>
  <c r="V362" i="33"/>
  <c r="W362" i="33"/>
  <c r="X362" i="33"/>
  <c r="Y362" i="33"/>
  <c r="Z362" i="33"/>
  <c r="AA362" i="33"/>
  <c r="AB362" i="33"/>
  <c r="AC362" i="33"/>
  <c r="AD362" i="33"/>
  <c r="AE362" i="33"/>
  <c r="AF362" i="33"/>
  <c r="AG362" i="33"/>
  <c r="AH362" i="33"/>
  <c r="AI362" i="33"/>
  <c r="AJ362" i="33"/>
  <c r="AK362" i="33"/>
  <c r="AL362" i="33"/>
  <c r="AM362" i="33"/>
  <c r="AN362" i="33"/>
  <c r="AO362" i="33"/>
  <c r="AP362" i="33"/>
  <c r="AQ362" i="33"/>
  <c r="AR362" i="33"/>
  <c r="AS362" i="33"/>
  <c r="AT362" i="33"/>
  <c r="AU362" i="33"/>
  <c r="AV362" i="33"/>
  <c r="D363" i="33"/>
  <c r="E363" i="33"/>
  <c r="F363" i="33"/>
  <c r="G363" i="33"/>
  <c r="H363" i="33"/>
  <c r="I363" i="33"/>
  <c r="J363" i="33"/>
  <c r="K363" i="33"/>
  <c r="L363" i="33"/>
  <c r="M363" i="33"/>
  <c r="N363" i="33"/>
  <c r="O363" i="33"/>
  <c r="P363" i="33"/>
  <c r="Q363" i="33"/>
  <c r="R363" i="33"/>
  <c r="S363" i="33"/>
  <c r="T363" i="33"/>
  <c r="U363" i="33"/>
  <c r="V363" i="33"/>
  <c r="W363" i="33"/>
  <c r="X363" i="33"/>
  <c r="Y363" i="33"/>
  <c r="Z363" i="33"/>
  <c r="AA363" i="33"/>
  <c r="AB363" i="33"/>
  <c r="AC363" i="33"/>
  <c r="AD363" i="33"/>
  <c r="AE363" i="33"/>
  <c r="AF363" i="33"/>
  <c r="AG363" i="33"/>
  <c r="AH363" i="33"/>
  <c r="AI363" i="33"/>
  <c r="AJ363" i="33"/>
  <c r="AK363" i="33"/>
  <c r="AL363" i="33"/>
  <c r="AM363" i="33"/>
  <c r="AN363" i="33"/>
  <c r="AO363" i="33"/>
  <c r="AP363" i="33"/>
  <c r="AQ363" i="33"/>
  <c r="AR363" i="33"/>
  <c r="AS363" i="33"/>
  <c r="AT363" i="33"/>
  <c r="AU363" i="33"/>
  <c r="AV363" i="33"/>
  <c r="D364" i="33"/>
  <c r="E364" i="33"/>
  <c r="F364" i="33"/>
  <c r="G364" i="33"/>
  <c r="H364" i="33"/>
  <c r="I364" i="33"/>
  <c r="J364" i="33"/>
  <c r="K364" i="33"/>
  <c r="L364" i="33"/>
  <c r="M364" i="33"/>
  <c r="N364" i="33"/>
  <c r="O364" i="33"/>
  <c r="P364" i="33"/>
  <c r="Q364" i="33"/>
  <c r="R364" i="33"/>
  <c r="S364" i="33"/>
  <c r="T364" i="33"/>
  <c r="U364" i="33"/>
  <c r="V364" i="33"/>
  <c r="W364" i="33"/>
  <c r="X364" i="33"/>
  <c r="Y364" i="33"/>
  <c r="Z364" i="33"/>
  <c r="AA364" i="33"/>
  <c r="AB364" i="33"/>
  <c r="AC364" i="33"/>
  <c r="AD364" i="33"/>
  <c r="AE364" i="33"/>
  <c r="AF364" i="33"/>
  <c r="AG364" i="33"/>
  <c r="AH364" i="33"/>
  <c r="AI364" i="33"/>
  <c r="AJ364" i="33"/>
  <c r="AK364" i="33"/>
  <c r="AL364" i="33"/>
  <c r="AM364" i="33"/>
  <c r="AN364" i="33"/>
  <c r="AO364" i="33"/>
  <c r="AP364" i="33"/>
  <c r="AQ364" i="33"/>
  <c r="AR364" i="33"/>
  <c r="AS364" i="33"/>
  <c r="AT364" i="33"/>
  <c r="AU364" i="33"/>
  <c r="AV364" i="33"/>
  <c r="D365" i="33"/>
  <c r="E365" i="33"/>
  <c r="F365" i="33"/>
  <c r="G365" i="33"/>
  <c r="H365" i="33"/>
  <c r="I365" i="33"/>
  <c r="J365" i="33"/>
  <c r="K365" i="33"/>
  <c r="L365" i="33"/>
  <c r="M365" i="33"/>
  <c r="N365" i="33"/>
  <c r="O365" i="33"/>
  <c r="P365" i="33"/>
  <c r="Q365" i="33"/>
  <c r="R365" i="33"/>
  <c r="S365" i="33"/>
  <c r="T365" i="33"/>
  <c r="U365" i="33"/>
  <c r="V365" i="33"/>
  <c r="W365" i="33"/>
  <c r="X365" i="33"/>
  <c r="Y365" i="33"/>
  <c r="Z365" i="33"/>
  <c r="AA365" i="33"/>
  <c r="AB365" i="33"/>
  <c r="AC365" i="33"/>
  <c r="AD365" i="33"/>
  <c r="AE365" i="33"/>
  <c r="AF365" i="33"/>
  <c r="AG365" i="33"/>
  <c r="AH365" i="33"/>
  <c r="AI365" i="33"/>
  <c r="AJ365" i="33"/>
  <c r="AK365" i="33"/>
  <c r="AL365" i="33"/>
  <c r="AM365" i="33"/>
  <c r="AN365" i="33"/>
  <c r="AO365" i="33"/>
  <c r="AP365" i="33"/>
  <c r="AQ365" i="33"/>
  <c r="AR365" i="33"/>
  <c r="AS365" i="33"/>
  <c r="AT365" i="33"/>
  <c r="AU365" i="33"/>
  <c r="AV365" i="33"/>
  <c r="D366" i="33"/>
  <c r="E366" i="33"/>
  <c r="F366" i="33"/>
  <c r="G366" i="33"/>
  <c r="H366" i="33"/>
  <c r="I366" i="33"/>
  <c r="J366" i="33"/>
  <c r="K366" i="33"/>
  <c r="L366" i="33"/>
  <c r="M366" i="33"/>
  <c r="N366" i="33"/>
  <c r="O366" i="33"/>
  <c r="P366" i="33"/>
  <c r="Q366" i="33"/>
  <c r="R366" i="33"/>
  <c r="S366" i="33"/>
  <c r="T366" i="33"/>
  <c r="U366" i="33"/>
  <c r="V366" i="33"/>
  <c r="W366" i="33"/>
  <c r="X366" i="33"/>
  <c r="Y366" i="33"/>
  <c r="Z366" i="33"/>
  <c r="AA366" i="33"/>
  <c r="AB366" i="33"/>
  <c r="AC366" i="33"/>
  <c r="AD366" i="33"/>
  <c r="AE366" i="33"/>
  <c r="AF366" i="33"/>
  <c r="AG366" i="33"/>
  <c r="AH366" i="33"/>
  <c r="AI366" i="33"/>
  <c r="AJ366" i="33"/>
  <c r="AK366" i="33"/>
  <c r="AL366" i="33"/>
  <c r="AM366" i="33"/>
  <c r="AN366" i="33"/>
  <c r="AO366" i="33"/>
  <c r="AP366" i="33"/>
  <c r="AQ366" i="33"/>
  <c r="AR366" i="33"/>
  <c r="AS366" i="33"/>
  <c r="AT366" i="33"/>
  <c r="AU366" i="33"/>
  <c r="AV366" i="33"/>
  <c r="D367" i="33"/>
  <c r="E367" i="33"/>
  <c r="F367" i="33"/>
  <c r="G367" i="33"/>
  <c r="H367" i="33"/>
  <c r="I367" i="33"/>
  <c r="J367" i="33"/>
  <c r="K367" i="33"/>
  <c r="L367" i="33"/>
  <c r="M367" i="33"/>
  <c r="N367" i="33"/>
  <c r="O367" i="33"/>
  <c r="P367" i="33"/>
  <c r="Q367" i="33"/>
  <c r="R367" i="33"/>
  <c r="S367" i="33"/>
  <c r="T367" i="33"/>
  <c r="U367" i="33"/>
  <c r="V367" i="33"/>
  <c r="W367" i="33"/>
  <c r="X367" i="33"/>
  <c r="Y367" i="33"/>
  <c r="Z367" i="33"/>
  <c r="AA367" i="33"/>
  <c r="AB367" i="33"/>
  <c r="AC367" i="33"/>
  <c r="AD367" i="33"/>
  <c r="AE367" i="33"/>
  <c r="AF367" i="33"/>
  <c r="AG367" i="33"/>
  <c r="AH367" i="33"/>
  <c r="AI367" i="33"/>
  <c r="AJ367" i="33"/>
  <c r="AK367" i="33"/>
  <c r="AL367" i="33"/>
  <c r="AM367" i="33"/>
  <c r="AN367" i="33"/>
  <c r="AO367" i="33"/>
  <c r="AP367" i="33"/>
  <c r="AQ367" i="33"/>
  <c r="AR367" i="33"/>
  <c r="AS367" i="33"/>
  <c r="AT367" i="33"/>
  <c r="AU367" i="33"/>
  <c r="AV367" i="33"/>
  <c r="D368" i="33"/>
  <c r="E368" i="33"/>
  <c r="F368" i="33"/>
  <c r="G368" i="33"/>
  <c r="H368" i="33"/>
  <c r="I368" i="33"/>
  <c r="J368" i="33"/>
  <c r="K368" i="33"/>
  <c r="L368" i="33"/>
  <c r="M368" i="33"/>
  <c r="N368" i="33"/>
  <c r="O368" i="33"/>
  <c r="P368" i="33"/>
  <c r="Q368" i="33"/>
  <c r="R368" i="33"/>
  <c r="S368" i="33"/>
  <c r="T368" i="33"/>
  <c r="U368" i="33"/>
  <c r="V368" i="33"/>
  <c r="W368" i="33"/>
  <c r="X368" i="33"/>
  <c r="Y368" i="33"/>
  <c r="Z368" i="33"/>
  <c r="AA368" i="33"/>
  <c r="AB368" i="33"/>
  <c r="AC368" i="33"/>
  <c r="AD368" i="33"/>
  <c r="AE368" i="33"/>
  <c r="AF368" i="33"/>
  <c r="AG368" i="33"/>
  <c r="AH368" i="33"/>
  <c r="AI368" i="33"/>
  <c r="AJ368" i="33"/>
  <c r="AK368" i="33"/>
  <c r="AL368" i="33"/>
  <c r="AM368" i="33"/>
  <c r="AN368" i="33"/>
  <c r="AO368" i="33"/>
  <c r="AP368" i="33"/>
  <c r="AQ368" i="33"/>
  <c r="AR368" i="33"/>
  <c r="AS368" i="33"/>
  <c r="AT368" i="33"/>
  <c r="AU368" i="33"/>
  <c r="AV368" i="33"/>
  <c r="E2" i="33"/>
  <c r="F2" i="33"/>
  <c r="G2" i="33"/>
  <c r="H2" i="33"/>
  <c r="I2" i="33"/>
  <c r="J2" i="33"/>
  <c r="K2" i="33"/>
  <c r="L2" i="33"/>
  <c r="M2" i="33"/>
  <c r="N2" i="33"/>
  <c r="O2" i="33"/>
  <c r="P2" i="33"/>
  <c r="Q2" i="33"/>
  <c r="R2" i="33"/>
  <c r="S2" i="33"/>
  <c r="T2" i="33"/>
  <c r="U2" i="33"/>
  <c r="V2" i="33"/>
  <c r="W2" i="33"/>
  <c r="X2" i="33"/>
  <c r="Y2" i="33"/>
  <c r="Z2" i="33"/>
  <c r="AA2" i="33"/>
  <c r="AB2" i="33"/>
  <c r="AC2" i="33"/>
  <c r="AD2" i="33"/>
  <c r="AE2" i="33"/>
  <c r="AF2" i="33"/>
  <c r="AG2" i="33"/>
  <c r="AH2" i="33"/>
  <c r="AI2" i="33"/>
  <c r="AJ2" i="33"/>
  <c r="AK2" i="33"/>
  <c r="AL2" i="33"/>
  <c r="AM2" i="33"/>
  <c r="AN2" i="33"/>
  <c r="AO2" i="33"/>
  <c r="AP2" i="33"/>
  <c r="AQ2" i="33"/>
  <c r="AR2" i="33"/>
  <c r="AS2" i="33"/>
  <c r="AT2" i="33"/>
  <c r="AU2" i="33"/>
  <c r="AV2" i="33"/>
  <c r="D2" i="33"/>
  <c r="C368" i="33"/>
  <c r="C367" i="33"/>
  <c r="C366" i="33"/>
  <c r="C365" i="33"/>
  <c r="C364" i="33"/>
  <c r="C363" i="33"/>
  <c r="C362" i="33"/>
  <c r="C361" i="33"/>
  <c r="C360" i="33"/>
  <c r="C359" i="33"/>
  <c r="C358" i="33"/>
  <c r="C357" i="33"/>
  <c r="C356" i="33"/>
  <c r="C355" i="33"/>
  <c r="C354" i="33"/>
  <c r="C353" i="33"/>
  <c r="C352" i="33"/>
  <c r="C351" i="33"/>
  <c r="C350" i="33"/>
  <c r="C349" i="33"/>
  <c r="C348" i="33"/>
  <c r="C347" i="33"/>
  <c r="C346" i="33"/>
  <c r="C345" i="33"/>
  <c r="C344" i="33"/>
  <c r="C343" i="33"/>
  <c r="C342" i="33"/>
  <c r="C341" i="33"/>
  <c r="C340" i="33"/>
  <c r="C339" i="33"/>
  <c r="C338" i="33"/>
  <c r="C337" i="33"/>
  <c r="C336" i="33"/>
  <c r="C335" i="33"/>
  <c r="C334" i="33"/>
  <c r="C333" i="33"/>
  <c r="C332" i="33"/>
  <c r="C331" i="33"/>
  <c r="C330" i="33"/>
  <c r="C329" i="33"/>
  <c r="C328" i="33"/>
  <c r="C327" i="33"/>
  <c r="C326" i="33"/>
  <c r="C325" i="33"/>
  <c r="C324" i="33"/>
  <c r="C323" i="33"/>
  <c r="C322" i="33"/>
  <c r="C321" i="33"/>
  <c r="C320" i="33"/>
  <c r="C319" i="33"/>
  <c r="C318" i="33"/>
  <c r="C317" i="33"/>
  <c r="C316" i="33"/>
  <c r="C315" i="33"/>
  <c r="C314" i="33"/>
  <c r="C313" i="33"/>
  <c r="C312" i="33"/>
  <c r="C311" i="33"/>
  <c r="C310" i="33"/>
  <c r="C309" i="33"/>
  <c r="C308" i="33"/>
  <c r="C307" i="33"/>
  <c r="C306" i="33"/>
  <c r="C305" i="33"/>
  <c r="C304" i="33"/>
  <c r="C303" i="33"/>
  <c r="C302" i="33"/>
  <c r="C301" i="33"/>
  <c r="C300" i="33"/>
  <c r="C299" i="33"/>
  <c r="C298" i="33"/>
  <c r="C297" i="33"/>
  <c r="C296" i="33"/>
  <c r="C295" i="33"/>
  <c r="C294" i="33"/>
  <c r="C293" i="33"/>
  <c r="C292" i="33"/>
  <c r="C291" i="33"/>
  <c r="C290" i="33"/>
  <c r="C289" i="33"/>
  <c r="C288" i="33"/>
  <c r="C287" i="33"/>
  <c r="C286" i="33"/>
  <c r="C285" i="33"/>
  <c r="C284" i="33"/>
  <c r="C283" i="33"/>
  <c r="C282" i="33"/>
  <c r="C281" i="33"/>
  <c r="C280" i="33"/>
  <c r="C279" i="33"/>
  <c r="C278" i="33"/>
  <c r="C277" i="33"/>
  <c r="C276" i="33"/>
  <c r="C275" i="33"/>
  <c r="C274" i="33"/>
  <c r="C273" i="33"/>
  <c r="C272" i="33"/>
  <c r="C271" i="33"/>
  <c r="C270" i="33"/>
  <c r="C269" i="33"/>
  <c r="C268" i="33"/>
  <c r="C267" i="33"/>
  <c r="C266" i="33"/>
  <c r="C265" i="33"/>
  <c r="C264" i="33"/>
  <c r="C263" i="33"/>
  <c r="C262" i="33"/>
  <c r="C261" i="33"/>
  <c r="C260" i="33"/>
  <c r="C259" i="33"/>
  <c r="C258" i="33"/>
  <c r="C257" i="33"/>
  <c r="C256" i="33"/>
  <c r="C255" i="33"/>
  <c r="C254" i="33"/>
  <c r="C253" i="33"/>
  <c r="C252" i="33"/>
  <c r="C251" i="33"/>
  <c r="C250" i="33"/>
  <c r="C249" i="33"/>
  <c r="C248" i="33"/>
  <c r="C247" i="33"/>
  <c r="C246" i="33"/>
  <c r="C245" i="33"/>
  <c r="C244" i="33"/>
  <c r="C243" i="33"/>
  <c r="C242" i="33"/>
  <c r="C241" i="33"/>
  <c r="C240" i="33"/>
  <c r="C239" i="33"/>
  <c r="C238" i="33"/>
  <c r="C237" i="33"/>
  <c r="C236" i="33"/>
  <c r="C235" i="33"/>
  <c r="C234" i="33"/>
  <c r="C233" i="33"/>
  <c r="C232" i="33"/>
  <c r="C231" i="33"/>
  <c r="C230" i="33"/>
  <c r="C229" i="33"/>
  <c r="C228" i="33"/>
  <c r="C227" i="33"/>
  <c r="C226" i="33"/>
  <c r="C225" i="33"/>
  <c r="C224" i="33"/>
  <c r="C223" i="33"/>
  <c r="C222" i="33"/>
  <c r="C221" i="33"/>
  <c r="C220" i="33"/>
  <c r="C219" i="33"/>
  <c r="C218" i="33"/>
  <c r="C217" i="33"/>
  <c r="C216" i="33"/>
  <c r="C215" i="33"/>
  <c r="C214" i="33"/>
  <c r="C213" i="33"/>
  <c r="C212" i="33"/>
  <c r="C211" i="33"/>
  <c r="C210" i="33"/>
  <c r="C209" i="33"/>
  <c r="C208" i="33"/>
  <c r="C207" i="33"/>
  <c r="C206" i="33"/>
  <c r="C205" i="33"/>
  <c r="C204" i="33"/>
  <c r="C203" i="33"/>
  <c r="C202" i="33"/>
  <c r="C201" i="33"/>
  <c r="C200" i="33"/>
  <c r="C199" i="33"/>
  <c r="C198" i="33"/>
  <c r="C197" i="33"/>
  <c r="C196" i="33"/>
  <c r="C195" i="33"/>
  <c r="C194" i="33"/>
  <c r="C193" i="33"/>
  <c r="C192" i="33"/>
  <c r="C191" i="33"/>
  <c r="C190" i="33"/>
  <c r="C189" i="33"/>
  <c r="C188" i="33"/>
  <c r="C187" i="33"/>
  <c r="C186" i="33"/>
  <c r="C185" i="33"/>
  <c r="C184" i="33"/>
  <c r="C183" i="33"/>
  <c r="C182" i="33"/>
  <c r="C181" i="33"/>
  <c r="C180" i="33"/>
  <c r="C179" i="33"/>
  <c r="C178" i="33"/>
  <c r="C177" i="33"/>
  <c r="C176" i="33"/>
  <c r="C175" i="33"/>
  <c r="C174" i="33"/>
  <c r="C173" i="33"/>
  <c r="C172" i="33"/>
  <c r="C171" i="33"/>
  <c r="C170" i="33"/>
  <c r="C169" i="33"/>
  <c r="C168" i="33"/>
  <c r="C167" i="33"/>
  <c r="C166" i="33"/>
  <c r="C165" i="33"/>
  <c r="C164" i="33"/>
  <c r="C163" i="33"/>
  <c r="C162" i="33"/>
  <c r="C161" i="33"/>
  <c r="C160" i="33"/>
  <c r="C159" i="33"/>
  <c r="C158" i="33"/>
  <c r="C157" i="33"/>
  <c r="C156" i="33"/>
  <c r="C155" i="33"/>
  <c r="C154" i="33"/>
  <c r="C153" i="33"/>
  <c r="C152" i="33"/>
  <c r="C151" i="33"/>
  <c r="C150" i="33"/>
  <c r="C149" i="33"/>
  <c r="C148" i="33"/>
  <c r="C147" i="33"/>
  <c r="C146" i="33"/>
  <c r="C145" i="33"/>
  <c r="C144" i="33"/>
  <c r="C143" i="33"/>
  <c r="C142" i="33"/>
  <c r="C141" i="33"/>
  <c r="C140" i="33"/>
  <c r="C139" i="33"/>
  <c r="C138" i="33"/>
  <c r="C137" i="33"/>
  <c r="C136" i="33"/>
  <c r="C135" i="33"/>
  <c r="C134" i="33"/>
  <c r="C133" i="33"/>
  <c r="C132" i="33"/>
  <c r="C131" i="33"/>
  <c r="C130" i="33"/>
  <c r="C129" i="33"/>
  <c r="C128" i="33"/>
  <c r="C127" i="33"/>
  <c r="C126" i="33"/>
  <c r="C125" i="33"/>
  <c r="C124" i="33"/>
  <c r="C123" i="33"/>
  <c r="C122" i="33"/>
  <c r="C121" i="33"/>
  <c r="C120" i="33"/>
  <c r="C119" i="33"/>
  <c r="C118" i="33"/>
  <c r="C117" i="33"/>
  <c r="C116" i="33"/>
  <c r="C115" i="33"/>
  <c r="C114" i="33"/>
  <c r="C113" i="33"/>
  <c r="C112" i="33"/>
  <c r="C111" i="33"/>
  <c r="C110" i="33"/>
  <c r="C109" i="33"/>
  <c r="C108" i="33"/>
  <c r="C107" i="33"/>
  <c r="C106" i="33"/>
  <c r="C105" i="33"/>
  <c r="C104" i="33"/>
  <c r="C103" i="33"/>
  <c r="C102" i="33"/>
  <c r="C101" i="33"/>
  <c r="C100" i="33"/>
  <c r="C99" i="33"/>
  <c r="C98" i="33"/>
  <c r="C97" i="33"/>
  <c r="C96" i="33"/>
  <c r="C95" i="33"/>
  <c r="C94" i="33"/>
  <c r="C93" i="33"/>
  <c r="C92" i="33"/>
  <c r="C91" i="33"/>
  <c r="C90" i="33"/>
  <c r="C89" i="33"/>
  <c r="C88" i="33"/>
  <c r="C87" i="33"/>
  <c r="C86" i="33"/>
  <c r="C85" i="33"/>
  <c r="C84" i="33"/>
  <c r="C83" i="33"/>
  <c r="C82" i="33"/>
  <c r="C81" i="33"/>
  <c r="C80" i="33"/>
  <c r="C79" i="33"/>
  <c r="C78" i="33"/>
  <c r="C77" i="33"/>
  <c r="C76" i="33"/>
  <c r="C75" i="33"/>
  <c r="C74" i="33"/>
  <c r="C73" i="33"/>
  <c r="C72" i="33"/>
  <c r="C71" i="33"/>
  <c r="C70" i="33"/>
  <c r="C69" i="33"/>
  <c r="C68" i="33"/>
  <c r="C67" i="33"/>
  <c r="C66" i="33"/>
  <c r="C65" i="33"/>
  <c r="C64" i="33"/>
  <c r="C63" i="33"/>
  <c r="C62" i="33"/>
  <c r="C61" i="33"/>
  <c r="C60" i="33"/>
  <c r="C59" i="33"/>
  <c r="C58" i="33"/>
  <c r="C57" i="33"/>
  <c r="C56" i="33"/>
  <c r="C55" i="33"/>
  <c r="C54" i="33"/>
  <c r="C53" i="33"/>
  <c r="C52" i="33"/>
  <c r="C51" i="33"/>
  <c r="C50" i="33"/>
  <c r="C49" i="33"/>
  <c r="C48" i="33"/>
  <c r="C47" i="33"/>
  <c r="C46" i="33"/>
  <c r="C45" i="33"/>
  <c r="C44" i="33"/>
  <c r="C43" i="33"/>
  <c r="C42" i="33"/>
  <c r="C41" i="33"/>
  <c r="C40" i="33"/>
  <c r="C39" i="33"/>
  <c r="C38" i="33"/>
  <c r="C37" i="33"/>
  <c r="C36" i="33"/>
  <c r="C35" i="33"/>
  <c r="C34" i="33"/>
  <c r="C33" i="33"/>
  <c r="C32" i="33"/>
  <c r="C31" i="33"/>
  <c r="C30" i="33"/>
  <c r="C29" i="33"/>
  <c r="C28" i="33"/>
  <c r="C27" i="33"/>
  <c r="C26" i="33"/>
  <c r="C25" i="33"/>
  <c r="C24" i="33"/>
  <c r="C23" i="33"/>
  <c r="C22" i="33"/>
  <c r="C21" i="33"/>
  <c r="C20" i="33"/>
  <c r="C19" i="33"/>
  <c r="C18" i="33"/>
  <c r="C17" i="33"/>
  <c r="C16" i="33"/>
  <c r="C15" i="33"/>
  <c r="C14" i="33"/>
  <c r="C13" i="33"/>
  <c r="C12" i="33"/>
  <c r="C11" i="33"/>
  <c r="C10" i="33"/>
  <c r="C9" i="33"/>
  <c r="C8" i="33"/>
  <c r="C7" i="33"/>
  <c r="C6" i="33"/>
  <c r="C5" i="33"/>
  <c r="C4" i="33"/>
  <c r="C3" i="33"/>
  <c r="C2" i="33"/>
  <c r="E370" i="31"/>
  <c r="F370" i="31"/>
  <c r="G370" i="31"/>
  <c r="H370" i="31"/>
  <c r="I370" i="31"/>
  <c r="J370" i="31"/>
  <c r="K370" i="31"/>
  <c r="L370" i="31"/>
  <c r="M370" i="31"/>
  <c r="N370" i="31"/>
  <c r="O370" i="31"/>
  <c r="P370" i="31"/>
  <c r="Q370" i="31"/>
  <c r="R370" i="31"/>
  <c r="S370" i="31"/>
  <c r="T370" i="31"/>
  <c r="U370" i="31"/>
  <c r="V370" i="31"/>
  <c r="W370" i="31"/>
  <c r="X370" i="31"/>
  <c r="Y370" i="31"/>
  <c r="Z370" i="31"/>
  <c r="AA370" i="31"/>
  <c r="AB370" i="31"/>
  <c r="AC370" i="31"/>
  <c r="AD370" i="31"/>
  <c r="AE370" i="31"/>
  <c r="AF370" i="31"/>
  <c r="AG370" i="31"/>
  <c r="AH370" i="31"/>
  <c r="AI370" i="31"/>
  <c r="AJ370" i="31"/>
  <c r="AK370" i="31"/>
  <c r="AL370" i="31"/>
  <c r="AM370" i="31"/>
  <c r="AN370" i="31"/>
  <c r="AO370" i="31"/>
  <c r="AP370" i="31"/>
  <c r="AQ370" i="31"/>
  <c r="AR370" i="31"/>
  <c r="AS370" i="31"/>
  <c r="AT370" i="31"/>
  <c r="AU370" i="31"/>
  <c r="AV370" i="31"/>
  <c r="D370" i="31"/>
  <c r="D12" i="31"/>
  <c r="D3" i="31"/>
  <c r="E3" i="31"/>
  <c r="F3" i="31"/>
  <c r="G3" i="31"/>
  <c r="H3" i="31"/>
  <c r="I3" i="31"/>
  <c r="J3" i="31"/>
  <c r="K3" i="31"/>
  <c r="L3" i="31"/>
  <c r="M3" i="31"/>
  <c r="N3" i="31"/>
  <c r="O3" i="31"/>
  <c r="P3" i="31"/>
  <c r="Q3" i="31"/>
  <c r="R3" i="31"/>
  <c r="S3" i="31"/>
  <c r="T3" i="31"/>
  <c r="U3" i="31"/>
  <c r="V3" i="31"/>
  <c r="W3" i="31"/>
  <c r="X3" i="31"/>
  <c r="Y3" i="31"/>
  <c r="Z3" i="31"/>
  <c r="AA3" i="31"/>
  <c r="AB3" i="31"/>
  <c r="AC3" i="31"/>
  <c r="AD3" i="31"/>
  <c r="AE3" i="31"/>
  <c r="AF3" i="31"/>
  <c r="AG3" i="31"/>
  <c r="AH3" i="31"/>
  <c r="AI3" i="31"/>
  <c r="AJ3" i="31"/>
  <c r="AK3" i="31"/>
  <c r="AL3" i="31"/>
  <c r="AM3" i="31"/>
  <c r="AN3" i="31"/>
  <c r="AO3" i="31"/>
  <c r="AP3" i="31"/>
  <c r="AQ3" i="31"/>
  <c r="AR3" i="31"/>
  <c r="AS3" i="31"/>
  <c r="AT3" i="31"/>
  <c r="AU3" i="31"/>
  <c r="AV3" i="31"/>
  <c r="D4" i="31"/>
  <c r="E4" i="31"/>
  <c r="F4" i="31"/>
  <c r="G4" i="31"/>
  <c r="H4" i="31"/>
  <c r="I4" i="31"/>
  <c r="J4" i="31"/>
  <c r="K4" i="31"/>
  <c r="L4" i="31"/>
  <c r="M4" i="31"/>
  <c r="N4" i="31"/>
  <c r="O4" i="31"/>
  <c r="P4" i="31"/>
  <c r="Q4" i="31"/>
  <c r="R4" i="31"/>
  <c r="S4" i="31"/>
  <c r="T4" i="31"/>
  <c r="U4" i="31"/>
  <c r="V4" i="31"/>
  <c r="W4" i="31"/>
  <c r="X4" i="31"/>
  <c r="Y4" i="31"/>
  <c r="Z4" i="31"/>
  <c r="AA4" i="31"/>
  <c r="AB4" i="31"/>
  <c r="AC4" i="31"/>
  <c r="AD4" i="31"/>
  <c r="AE4" i="31"/>
  <c r="AF4" i="31"/>
  <c r="AG4" i="31"/>
  <c r="AH4" i="31"/>
  <c r="AI4" i="31"/>
  <c r="AJ4" i="31"/>
  <c r="AK4" i="31"/>
  <c r="AL4" i="31"/>
  <c r="AM4" i="31"/>
  <c r="AN4" i="31"/>
  <c r="AO4" i="31"/>
  <c r="AP4" i="31"/>
  <c r="AQ4" i="31"/>
  <c r="AR4" i="31"/>
  <c r="AS4" i="31"/>
  <c r="AT4" i="31"/>
  <c r="AU4" i="31"/>
  <c r="AV4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R5" i="31"/>
  <c r="S5" i="31"/>
  <c r="T5" i="31"/>
  <c r="U5" i="31"/>
  <c r="V5" i="31"/>
  <c r="W5" i="31"/>
  <c r="X5" i="31"/>
  <c r="Y5" i="31"/>
  <c r="Z5" i="31"/>
  <c r="AA5" i="31"/>
  <c r="AB5" i="31"/>
  <c r="AC5" i="31"/>
  <c r="AD5" i="31"/>
  <c r="AE5" i="31"/>
  <c r="AF5" i="31"/>
  <c r="AG5" i="31"/>
  <c r="AH5" i="31"/>
  <c r="AI5" i="31"/>
  <c r="AJ5" i="31"/>
  <c r="AK5" i="31"/>
  <c r="AL5" i="31"/>
  <c r="AM5" i="31"/>
  <c r="AN5" i="31"/>
  <c r="AO5" i="31"/>
  <c r="AP5" i="31"/>
  <c r="AQ5" i="31"/>
  <c r="AR5" i="31"/>
  <c r="AS5" i="31"/>
  <c r="AT5" i="31"/>
  <c r="AU5" i="31"/>
  <c r="AV5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R6" i="31"/>
  <c r="S6" i="31"/>
  <c r="T6" i="31"/>
  <c r="U6" i="31"/>
  <c r="V6" i="31"/>
  <c r="W6" i="31"/>
  <c r="X6" i="31"/>
  <c r="Y6" i="31"/>
  <c r="Z6" i="31"/>
  <c r="AA6" i="31"/>
  <c r="AB6" i="31"/>
  <c r="AC6" i="31"/>
  <c r="AD6" i="31"/>
  <c r="AE6" i="31"/>
  <c r="AF6" i="31"/>
  <c r="AG6" i="31"/>
  <c r="AH6" i="31"/>
  <c r="AI6" i="31"/>
  <c r="AJ6" i="31"/>
  <c r="AK6" i="31"/>
  <c r="AL6" i="31"/>
  <c r="AM6" i="31"/>
  <c r="AN6" i="31"/>
  <c r="AO6" i="31"/>
  <c r="AP6" i="31"/>
  <c r="AQ6" i="31"/>
  <c r="AR6" i="31"/>
  <c r="AS6" i="31"/>
  <c r="AT6" i="31"/>
  <c r="AU6" i="31"/>
  <c r="AV6" i="31"/>
  <c r="D7" i="31"/>
  <c r="E7" i="31"/>
  <c r="F7" i="31"/>
  <c r="G7" i="31"/>
  <c r="H7" i="31"/>
  <c r="I7" i="31"/>
  <c r="J7" i="31"/>
  <c r="K7" i="31"/>
  <c r="L7" i="31"/>
  <c r="M7" i="31"/>
  <c r="N7" i="31"/>
  <c r="O7" i="31"/>
  <c r="P7" i="31"/>
  <c r="Q7" i="31"/>
  <c r="R7" i="31"/>
  <c r="S7" i="31"/>
  <c r="T7" i="31"/>
  <c r="U7" i="31"/>
  <c r="V7" i="31"/>
  <c r="W7" i="31"/>
  <c r="X7" i="31"/>
  <c r="Y7" i="31"/>
  <c r="Z7" i="31"/>
  <c r="AA7" i="31"/>
  <c r="AB7" i="31"/>
  <c r="AC7" i="31"/>
  <c r="AD7" i="31"/>
  <c r="AE7" i="31"/>
  <c r="AF7" i="31"/>
  <c r="AG7" i="31"/>
  <c r="AH7" i="31"/>
  <c r="AI7" i="31"/>
  <c r="AJ7" i="31"/>
  <c r="AK7" i="31"/>
  <c r="AL7" i="31"/>
  <c r="AM7" i="31"/>
  <c r="AN7" i="31"/>
  <c r="AO7" i="31"/>
  <c r="AP7" i="31"/>
  <c r="AQ7" i="31"/>
  <c r="AR7" i="31"/>
  <c r="AS7" i="31"/>
  <c r="AT7" i="31"/>
  <c r="AU7" i="31"/>
  <c r="AV7" i="31"/>
  <c r="D8" i="31"/>
  <c r="E8" i="31"/>
  <c r="F8" i="31"/>
  <c r="G8" i="31"/>
  <c r="H8" i="31"/>
  <c r="I8" i="31"/>
  <c r="J8" i="31"/>
  <c r="K8" i="31"/>
  <c r="L8" i="31"/>
  <c r="M8" i="31"/>
  <c r="N8" i="31"/>
  <c r="O8" i="31"/>
  <c r="P8" i="31"/>
  <c r="Q8" i="31"/>
  <c r="R8" i="31"/>
  <c r="S8" i="31"/>
  <c r="T8" i="31"/>
  <c r="U8" i="31"/>
  <c r="V8" i="31"/>
  <c r="W8" i="31"/>
  <c r="X8" i="31"/>
  <c r="Y8" i="31"/>
  <c r="Z8" i="31"/>
  <c r="AA8" i="31"/>
  <c r="AB8" i="31"/>
  <c r="AC8" i="31"/>
  <c r="AD8" i="31"/>
  <c r="AE8" i="31"/>
  <c r="AF8" i="31"/>
  <c r="AG8" i="31"/>
  <c r="AH8" i="31"/>
  <c r="AI8" i="31"/>
  <c r="AJ8" i="31"/>
  <c r="AK8" i="31"/>
  <c r="AL8" i="31"/>
  <c r="AM8" i="31"/>
  <c r="AN8" i="31"/>
  <c r="AO8" i="31"/>
  <c r="AP8" i="31"/>
  <c r="AQ8" i="31"/>
  <c r="AR8" i="31"/>
  <c r="AS8" i="31"/>
  <c r="AT8" i="31"/>
  <c r="AU8" i="31"/>
  <c r="AV8" i="31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Q9" i="31"/>
  <c r="R9" i="31"/>
  <c r="S9" i="31"/>
  <c r="T9" i="31"/>
  <c r="U9" i="31"/>
  <c r="V9" i="31"/>
  <c r="W9" i="31"/>
  <c r="X9" i="31"/>
  <c r="Y9" i="31"/>
  <c r="Z9" i="31"/>
  <c r="AA9" i="31"/>
  <c r="AB9" i="31"/>
  <c r="AC9" i="31"/>
  <c r="AD9" i="31"/>
  <c r="AE9" i="31"/>
  <c r="AF9" i="31"/>
  <c r="AG9" i="31"/>
  <c r="AH9" i="31"/>
  <c r="AI9" i="31"/>
  <c r="AJ9" i="31"/>
  <c r="AK9" i="31"/>
  <c r="AL9" i="31"/>
  <c r="AM9" i="31"/>
  <c r="AN9" i="31"/>
  <c r="AO9" i="31"/>
  <c r="AP9" i="31"/>
  <c r="AQ9" i="31"/>
  <c r="AR9" i="31"/>
  <c r="AS9" i="31"/>
  <c r="AT9" i="31"/>
  <c r="AU9" i="31"/>
  <c r="AV9" i="31"/>
  <c r="D10" i="31"/>
  <c r="E10" i="31"/>
  <c r="F10" i="31"/>
  <c r="G10" i="31"/>
  <c r="H10" i="31"/>
  <c r="I10" i="31"/>
  <c r="J10" i="31"/>
  <c r="K10" i="31"/>
  <c r="L10" i="31"/>
  <c r="M10" i="31"/>
  <c r="N10" i="31"/>
  <c r="O10" i="31"/>
  <c r="P10" i="31"/>
  <c r="Q10" i="31"/>
  <c r="R10" i="31"/>
  <c r="S10" i="31"/>
  <c r="T10" i="31"/>
  <c r="U10" i="31"/>
  <c r="V10" i="31"/>
  <c r="W10" i="31"/>
  <c r="X10" i="31"/>
  <c r="Y10" i="31"/>
  <c r="Z10" i="31"/>
  <c r="AA10" i="31"/>
  <c r="AB10" i="31"/>
  <c r="AC10" i="31"/>
  <c r="AD10" i="31"/>
  <c r="AE10" i="31"/>
  <c r="AF10" i="31"/>
  <c r="AG10" i="31"/>
  <c r="AH10" i="31"/>
  <c r="AI10" i="31"/>
  <c r="AJ10" i="31"/>
  <c r="AK10" i="31"/>
  <c r="AL10" i="31"/>
  <c r="AM10" i="31"/>
  <c r="AN10" i="31"/>
  <c r="AO10" i="31"/>
  <c r="AP10" i="31"/>
  <c r="AQ10" i="31"/>
  <c r="AR10" i="31"/>
  <c r="AS10" i="31"/>
  <c r="AT10" i="31"/>
  <c r="AU10" i="31"/>
  <c r="AV10" i="31"/>
  <c r="D11" i="31"/>
  <c r="E11" i="31"/>
  <c r="F11" i="31"/>
  <c r="G11" i="31"/>
  <c r="H11" i="31"/>
  <c r="I11" i="31"/>
  <c r="J11" i="31"/>
  <c r="K11" i="31"/>
  <c r="L11" i="31"/>
  <c r="M11" i="31"/>
  <c r="N11" i="31"/>
  <c r="O11" i="31"/>
  <c r="P11" i="31"/>
  <c r="Q11" i="31"/>
  <c r="R11" i="31"/>
  <c r="S11" i="31"/>
  <c r="T11" i="31"/>
  <c r="U11" i="31"/>
  <c r="V11" i="31"/>
  <c r="W11" i="31"/>
  <c r="X11" i="31"/>
  <c r="Y11" i="31"/>
  <c r="Z11" i="31"/>
  <c r="AA11" i="31"/>
  <c r="AB11" i="31"/>
  <c r="AC11" i="31"/>
  <c r="AD11" i="31"/>
  <c r="AE11" i="31"/>
  <c r="AF11" i="31"/>
  <c r="AG11" i="31"/>
  <c r="AH11" i="31"/>
  <c r="AI11" i="31"/>
  <c r="AJ11" i="31"/>
  <c r="AK11" i="31"/>
  <c r="AL11" i="31"/>
  <c r="AM11" i="31"/>
  <c r="AN11" i="31"/>
  <c r="AO11" i="31"/>
  <c r="AP11" i="31"/>
  <c r="AQ11" i="31"/>
  <c r="AR11" i="31"/>
  <c r="AS11" i="31"/>
  <c r="AT11" i="31"/>
  <c r="AU11" i="31"/>
  <c r="AV11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R12" i="31"/>
  <c r="S12" i="31"/>
  <c r="T12" i="31"/>
  <c r="U12" i="31"/>
  <c r="V12" i="31"/>
  <c r="W12" i="31"/>
  <c r="X12" i="31"/>
  <c r="Y12" i="31"/>
  <c r="Z12" i="31"/>
  <c r="AA12" i="31"/>
  <c r="AB12" i="31"/>
  <c r="AC12" i="31"/>
  <c r="AD12" i="31"/>
  <c r="AE12" i="31"/>
  <c r="AF12" i="31"/>
  <c r="AG12" i="31"/>
  <c r="AH12" i="31"/>
  <c r="AI12" i="31"/>
  <c r="AJ12" i="31"/>
  <c r="AK12" i="31"/>
  <c r="AL12" i="31"/>
  <c r="AM12" i="31"/>
  <c r="AN12" i="31"/>
  <c r="AO12" i="31"/>
  <c r="AP12" i="31"/>
  <c r="AQ12" i="31"/>
  <c r="AR12" i="31"/>
  <c r="AS12" i="31"/>
  <c r="AT12" i="31"/>
  <c r="AU12" i="31"/>
  <c r="AV12" i="31"/>
  <c r="D13" i="31"/>
  <c r="E13" i="31"/>
  <c r="F13" i="31"/>
  <c r="G13" i="31"/>
  <c r="H13" i="31"/>
  <c r="I13" i="31"/>
  <c r="J13" i="31"/>
  <c r="K13" i="31"/>
  <c r="L13" i="31"/>
  <c r="M13" i="31"/>
  <c r="N13" i="31"/>
  <c r="O13" i="31"/>
  <c r="P13" i="31"/>
  <c r="Q13" i="31"/>
  <c r="R13" i="31"/>
  <c r="S13" i="31"/>
  <c r="T13" i="31"/>
  <c r="U13" i="31"/>
  <c r="V13" i="31"/>
  <c r="W13" i="31"/>
  <c r="X13" i="31"/>
  <c r="Y13" i="31"/>
  <c r="Z13" i="31"/>
  <c r="AA13" i="31"/>
  <c r="AB13" i="31"/>
  <c r="AC13" i="31"/>
  <c r="AD13" i="31"/>
  <c r="AE13" i="31"/>
  <c r="AF13" i="31"/>
  <c r="AG13" i="31"/>
  <c r="AH13" i="31"/>
  <c r="AI13" i="31"/>
  <c r="AJ13" i="31"/>
  <c r="AK13" i="31"/>
  <c r="AL13" i="31"/>
  <c r="AM13" i="31"/>
  <c r="AN13" i="31"/>
  <c r="AO13" i="31"/>
  <c r="AP13" i="31"/>
  <c r="AQ13" i="31"/>
  <c r="AR13" i="31"/>
  <c r="AS13" i="31"/>
  <c r="AT13" i="31"/>
  <c r="AU13" i="31"/>
  <c r="AV13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R14" i="31"/>
  <c r="S14" i="31"/>
  <c r="T14" i="31"/>
  <c r="U14" i="31"/>
  <c r="V14" i="31"/>
  <c r="W14" i="31"/>
  <c r="X14" i="31"/>
  <c r="Y14" i="31"/>
  <c r="Z14" i="31"/>
  <c r="AA14" i="31"/>
  <c r="AB14" i="31"/>
  <c r="AC14" i="31"/>
  <c r="AD14" i="31"/>
  <c r="AE14" i="31"/>
  <c r="AF14" i="31"/>
  <c r="AG14" i="31"/>
  <c r="AH14" i="31"/>
  <c r="AI14" i="31"/>
  <c r="AJ14" i="31"/>
  <c r="AK14" i="31"/>
  <c r="AL14" i="31"/>
  <c r="AM14" i="31"/>
  <c r="AN14" i="31"/>
  <c r="AO14" i="31"/>
  <c r="AP14" i="31"/>
  <c r="AQ14" i="31"/>
  <c r="AR14" i="31"/>
  <c r="AS14" i="31"/>
  <c r="AT14" i="31"/>
  <c r="AU14" i="31"/>
  <c r="AV14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R15" i="31"/>
  <c r="S15" i="31"/>
  <c r="T15" i="31"/>
  <c r="U15" i="31"/>
  <c r="V15" i="31"/>
  <c r="W15" i="31"/>
  <c r="X15" i="31"/>
  <c r="Y15" i="31"/>
  <c r="Z15" i="31"/>
  <c r="AA15" i="31"/>
  <c r="AB15" i="31"/>
  <c r="AC15" i="31"/>
  <c r="AD15" i="31"/>
  <c r="AE15" i="31"/>
  <c r="AF15" i="31"/>
  <c r="AG15" i="31"/>
  <c r="AH15" i="31"/>
  <c r="AI15" i="31"/>
  <c r="AJ15" i="31"/>
  <c r="AK15" i="31"/>
  <c r="AL15" i="31"/>
  <c r="AM15" i="31"/>
  <c r="AN15" i="31"/>
  <c r="AO15" i="31"/>
  <c r="AP15" i="31"/>
  <c r="AQ15" i="31"/>
  <c r="AR15" i="31"/>
  <c r="AS15" i="31"/>
  <c r="AT15" i="31"/>
  <c r="AU15" i="31"/>
  <c r="AV15" i="31"/>
  <c r="D16" i="31"/>
  <c r="E16" i="31"/>
  <c r="F16" i="31"/>
  <c r="G16" i="31"/>
  <c r="H16" i="31"/>
  <c r="I16" i="31"/>
  <c r="J16" i="31"/>
  <c r="K16" i="31"/>
  <c r="L16" i="31"/>
  <c r="M16" i="31"/>
  <c r="N16" i="31"/>
  <c r="O16" i="31"/>
  <c r="P16" i="31"/>
  <c r="Q16" i="31"/>
  <c r="R16" i="31"/>
  <c r="S16" i="31"/>
  <c r="T16" i="31"/>
  <c r="U16" i="31"/>
  <c r="V16" i="31"/>
  <c r="W16" i="31"/>
  <c r="X16" i="31"/>
  <c r="Y16" i="31"/>
  <c r="Z16" i="31"/>
  <c r="AA16" i="31"/>
  <c r="AB16" i="31"/>
  <c r="AC16" i="31"/>
  <c r="AD16" i="31"/>
  <c r="AE16" i="31"/>
  <c r="AF16" i="31"/>
  <c r="AG16" i="31"/>
  <c r="AH16" i="31"/>
  <c r="AI16" i="31"/>
  <c r="AJ16" i="31"/>
  <c r="AK16" i="31"/>
  <c r="AL16" i="31"/>
  <c r="AM16" i="31"/>
  <c r="AN16" i="31"/>
  <c r="AO16" i="31"/>
  <c r="AP16" i="31"/>
  <c r="AQ16" i="31"/>
  <c r="AR16" i="31"/>
  <c r="AS16" i="31"/>
  <c r="AT16" i="31"/>
  <c r="AU16" i="31"/>
  <c r="AV16" i="31"/>
  <c r="D17" i="31"/>
  <c r="E17" i="31"/>
  <c r="F17" i="31"/>
  <c r="G17" i="31"/>
  <c r="H17" i="31"/>
  <c r="I17" i="31"/>
  <c r="J17" i="31"/>
  <c r="K17" i="31"/>
  <c r="L17" i="31"/>
  <c r="M17" i="31"/>
  <c r="N17" i="31"/>
  <c r="O17" i="31"/>
  <c r="P17" i="31"/>
  <c r="Q17" i="31"/>
  <c r="R17" i="31"/>
  <c r="S17" i="31"/>
  <c r="T17" i="31"/>
  <c r="U17" i="31"/>
  <c r="V17" i="31"/>
  <c r="W17" i="31"/>
  <c r="X17" i="31"/>
  <c r="Y17" i="31"/>
  <c r="Z17" i="31"/>
  <c r="AA17" i="31"/>
  <c r="AB17" i="31"/>
  <c r="AC17" i="31"/>
  <c r="AD17" i="31"/>
  <c r="AE17" i="31"/>
  <c r="AF17" i="31"/>
  <c r="AG17" i="31"/>
  <c r="AH17" i="31"/>
  <c r="AI17" i="31"/>
  <c r="AJ17" i="31"/>
  <c r="AK17" i="31"/>
  <c r="AL17" i="31"/>
  <c r="AM17" i="31"/>
  <c r="AN17" i="31"/>
  <c r="AO17" i="31"/>
  <c r="AP17" i="31"/>
  <c r="AQ17" i="31"/>
  <c r="AR17" i="31"/>
  <c r="AS17" i="31"/>
  <c r="AT17" i="31"/>
  <c r="AU17" i="31"/>
  <c r="AV17" i="31"/>
  <c r="D18" i="31"/>
  <c r="E18" i="31"/>
  <c r="F18" i="31"/>
  <c r="G18" i="31"/>
  <c r="H18" i="31"/>
  <c r="I18" i="31"/>
  <c r="J18" i="31"/>
  <c r="K18" i="31"/>
  <c r="L18" i="31"/>
  <c r="M18" i="31"/>
  <c r="N18" i="31"/>
  <c r="O18" i="31"/>
  <c r="P18" i="31"/>
  <c r="Q18" i="31"/>
  <c r="R18" i="31"/>
  <c r="S18" i="31"/>
  <c r="T18" i="31"/>
  <c r="U18" i="31"/>
  <c r="V18" i="31"/>
  <c r="W18" i="31"/>
  <c r="X18" i="31"/>
  <c r="Y18" i="31"/>
  <c r="Z18" i="31"/>
  <c r="AA18" i="31"/>
  <c r="AB18" i="31"/>
  <c r="AC18" i="31"/>
  <c r="AD18" i="31"/>
  <c r="AE18" i="31"/>
  <c r="AF18" i="31"/>
  <c r="AG18" i="31"/>
  <c r="AH18" i="31"/>
  <c r="AI18" i="31"/>
  <c r="AJ18" i="31"/>
  <c r="AK18" i="31"/>
  <c r="AL18" i="31"/>
  <c r="AM18" i="31"/>
  <c r="AN18" i="31"/>
  <c r="AO18" i="31"/>
  <c r="AP18" i="31"/>
  <c r="AQ18" i="31"/>
  <c r="AR18" i="31"/>
  <c r="AS18" i="31"/>
  <c r="AT18" i="31"/>
  <c r="AU18" i="31"/>
  <c r="AV18" i="31"/>
  <c r="D19" i="31"/>
  <c r="E19" i="31"/>
  <c r="F19" i="31"/>
  <c r="G19" i="31"/>
  <c r="H19" i="31"/>
  <c r="I19" i="31"/>
  <c r="J19" i="31"/>
  <c r="K19" i="31"/>
  <c r="L19" i="31"/>
  <c r="M19" i="31"/>
  <c r="N19" i="31"/>
  <c r="O19" i="31"/>
  <c r="P19" i="31"/>
  <c r="Q19" i="31"/>
  <c r="R19" i="31"/>
  <c r="S19" i="31"/>
  <c r="T19" i="31"/>
  <c r="U19" i="31"/>
  <c r="V19" i="31"/>
  <c r="W19" i="31"/>
  <c r="X19" i="31"/>
  <c r="Y19" i="31"/>
  <c r="Z19" i="31"/>
  <c r="AA19" i="31"/>
  <c r="AB19" i="31"/>
  <c r="AC19" i="31"/>
  <c r="AD19" i="31"/>
  <c r="AE19" i="31"/>
  <c r="AF19" i="31"/>
  <c r="AG19" i="31"/>
  <c r="AH19" i="31"/>
  <c r="AI19" i="31"/>
  <c r="AJ19" i="31"/>
  <c r="AK19" i="31"/>
  <c r="AL19" i="31"/>
  <c r="AM19" i="31"/>
  <c r="AN19" i="31"/>
  <c r="AO19" i="31"/>
  <c r="AP19" i="31"/>
  <c r="AQ19" i="31"/>
  <c r="AR19" i="31"/>
  <c r="AS19" i="31"/>
  <c r="AT19" i="31"/>
  <c r="AU19" i="31"/>
  <c r="AV19" i="31"/>
  <c r="D20" i="31"/>
  <c r="E20" i="31"/>
  <c r="F20" i="31"/>
  <c r="G20" i="31"/>
  <c r="H20" i="31"/>
  <c r="I20" i="31"/>
  <c r="J20" i="31"/>
  <c r="K20" i="31"/>
  <c r="L20" i="31"/>
  <c r="M20" i="31"/>
  <c r="N20" i="31"/>
  <c r="O20" i="31"/>
  <c r="P20" i="31"/>
  <c r="Q20" i="31"/>
  <c r="R20" i="31"/>
  <c r="S20" i="31"/>
  <c r="T20" i="31"/>
  <c r="U20" i="31"/>
  <c r="V20" i="31"/>
  <c r="W20" i="31"/>
  <c r="X20" i="31"/>
  <c r="Y20" i="31"/>
  <c r="Z20" i="31"/>
  <c r="AA20" i="31"/>
  <c r="AB20" i="31"/>
  <c r="AC20" i="31"/>
  <c r="AD20" i="31"/>
  <c r="AE20" i="31"/>
  <c r="AF20" i="31"/>
  <c r="AG20" i="31"/>
  <c r="AH20" i="31"/>
  <c r="AI20" i="31"/>
  <c r="AJ20" i="31"/>
  <c r="AK20" i="31"/>
  <c r="AL20" i="31"/>
  <c r="AM20" i="31"/>
  <c r="AN20" i="31"/>
  <c r="AO20" i="31"/>
  <c r="AP20" i="31"/>
  <c r="AQ20" i="31"/>
  <c r="AR20" i="31"/>
  <c r="AS20" i="31"/>
  <c r="AT20" i="31"/>
  <c r="AU20" i="31"/>
  <c r="AV20" i="31"/>
  <c r="D21" i="31"/>
  <c r="E21" i="31"/>
  <c r="F21" i="31"/>
  <c r="G21" i="31"/>
  <c r="H21" i="31"/>
  <c r="I21" i="31"/>
  <c r="J21" i="31"/>
  <c r="K21" i="31"/>
  <c r="L21" i="31"/>
  <c r="M21" i="31"/>
  <c r="N21" i="31"/>
  <c r="O21" i="31"/>
  <c r="P21" i="31"/>
  <c r="Q21" i="31"/>
  <c r="R21" i="31"/>
  <c r="S21" i="31"/>
  <c r="T21" i="31"/>
  <c r="U21" i="31"/>
  <c r="V21" i="31"/>
  <c r="W21" i="31"/>
  <c r="X21" i="31"/>
  <c r="Y21" i="31"/>
  <c r="Z21" i="31"/>
  <c r="AA21" i="31"/>
  <c r="AB21" i="31"/>
  <c r="AC21" i="31"/>
  <c r="AD21" i="31"/>
  <c r="AE21" i="31"/>
  <c r="AF21" i="31"/>
  <c r="AG21" i="31"/>
  <c r="AH21" i="31"/>
  <c r="AI21" i="31"/>
  <c r="AJ21" i="31"/>
  <c r="AK21" i="31"/>
  <c r="AL21" i="31"/>
  <c r="AM21" i="31"/>
  <c r="AN21" i="31"/>
  <c r="AO21" i="31"/>
  <c r="AP21" i="31"/>
  <c r="AQ21" i="31"/>
  <c r="AR21" i="31"/>
  <c r="AS21" i="31"/>
  <c r="AT21" i="31"/>
  <c r="AU21" i="31"/>
  <c r="AV21" i="31"/>
  <c r="D22" i="31"/>
  <c r="E22" i="31"/>
  <c r="F22" i="31"/>
  <c r="G22" i="31"/>
  <c r="H22" i="31"/>
  <c r="I22" i="31"/>
  <c r="J22" i="31"/>
  <c r="K22" i="31"/>
  <c r="L22" i="31"/>
  <c r="M22" i="31"/>
  <c r="N22" i="31"/>
  <c r="O22" i="31"/>
  <c r="P22" i="31"/>
  <c r="Q22" i="31"/>
  <c r="R22" i="31"/>
  <c r="S22" i="31"/>
  <c r="T22" i="31"/>
  <c r="U22" i="31"/>
  <c r="V22" i="31"/>
  <c r="W22" i="31"/>
  <c r="X22" i="31"/>
  <c r="Y22" i="31"/>
  <c r="Z22" i="31"/>
  <c r="AA22" i="31"/>
  <c r="AB22" i="31"/>
  <c r="AC22" i="31"/>
  <c r="AD22" i="31"/>
  <c r="AE22" i="31"/>
  <c r="AF22" i="31"/>
  <c r="AG22" i="31"/>
  <c r="AH22" i="31"/>
  <c r="AI22" i="31"/>
  <c r="AJ22" i="31"/>
  <c r="AK22" i="31"/>
  <c r="AL22" i="31"/>
  <c r="AM22" i="31"/>
  <c r="AN22" i="31"/>
  <c r="AO22" i="31"/>
  <c r="AP22" i="31"/>
  <c r="AQ22" i="31"/>
  <c r="AR22" i="31"/>
  <c r="AS22" i="31"/>
  <c r="AT22" i="31"/>
  <c r="AU22" i="31"/>
  <c r="AV22" i="31"/>
  <c r="D23" i="31"/>
  <c r="E23" i="31"/>
  <c r="F23" i="31"/>
  <c r="G23" i="31"/>
  <c r="H23" i="31"/>
  <c r="I23" i="31"/>
  <c r="J23" i="31"/>
  <c r="K23" i="31"/>
  <c r="L23" i="31"/>
  <c r="M23" i="31"/>
  <c r="N23" i="31"/>
  <c r="O23" i="31"/>
  <c r="P23" i="31"/>
  <c r="Q23" i="31"/>
  <c r="R23" i="31"/>
  <c r="S23" i="31"/>
  <c r="T23" i="31"/>
  <c r="U23" i="31"/>
  <c r="V23" i="31"/>
  <c r="W23" i="31"/>
  <c r="X23" i="31"/>
  <c r="Y23" i="31"/>
  <c r="Z23" i="31"/>
  <c r="AA23" i="31"/>
  <c r="AB23" i="31"/>
  <c r="AC23" i="31"/>
  <c r="AD23" i="31"/>
  <c r="AE23" i="31"/>
  <c r="AF23" i="31"/>
  <c r="AG23" i="31"/>
  <c r="AH23" i="31"/>
  <c r="AI23" i="31"/>
  <c r="AJ23" i="31"/>
  <c r="AK23" i="31"/>
  <c r="AL23" i="31"/>
  <c r="AM23" i="31"/>
  <c r="AN23" i="31"/>
  <c r="AO23" i="31"/>
  <c r="AP23" i="31"/>
  <c r="AQ23" i="31"/>
  <c r="AR23" i="31"/>
  <c r="AS23" i="31"/>
  <c r="AT23" i="31"/>
  <c r="AU23" i="31"/>
  <c r="AV23" i="31"/>
  <c r="D24" i="31"/>
  <c r="E24" i="31"/>
  <c r="F24" i="31"/>
  <c r="G24" i="31"/>
  <c r="H24" i="31"/>
  <c r="I24" i="31"/>
  <c r="J24" i="31"/>
  <c r="K24" i="31"/>
  <c r="L24" i="31"/>
  <c r="M24" i="31"/>
  <c r="N24" i="31"/>
  <c r="O24" i="31"/>
  <c r="P24" i="31"/>
  <c r="Q24" i="31"/>
  <c r="R24" i="31"/>
  <c r="S24" i="31"/>
  <c r="T24" i="31"/>
  <c r="U24" i="31"/>
  <c r="V24" i="31"/>
  <c r="W24" i="31"/>
  <c r="X24" i="31"/>
  <c r="Y24" i="31"/>
  <c r="Z24" i="31"/>
  <c r="AA24" i="31"/>
  <c r="AB24" i="31"/>
  <c r="AC24" i="31"/>
  <c r="AD24" i="31"/>
  <c r="AE24" i="31"/>
  <c r="AF24" i="31"/>
  <c r="AG24" i="31"/>
  <c r="AH24" i="31"/>
  <c r="AI24" i="31"/>
  <c r="AJ24" i="31"/>
  <c r="AK24" i="31"/>
  <c r="AL24" i="31"/>
  <c r="AM24" i="31"/>
  <c r="AN24" i="31"/>
  <c r="AO24" i="31"/>
  <c r="AP24" i="31"/>
  <c r="AQ24" i="31"/>
  <c r="AR24" i="31"/>
  <c r="AS24" i="31"/>
  <c r="AT24" i="31"/>
  <c r="AU24" i="31"/>
  <c r="AV24" i="31"/>
  <c r="D25" i="31"/>
  <c r="E25" i="31"/>
  <c r="F25" i="31"/>
  <c r="G25" i="31"/>
  <c r="H25" i="31"/>
  <c r="I25" i="31"/>
  <c r="J25" i="31"/>
  <c r="K25" i="31"/>
  <c r="L25" i="31"/>
  <c r="M25" i="31"/>
  <c r="N25" i="31"/>
  <c r="O25" i="31"/>
  <c r="P25" i="31"/>
  <c r="Q25" i="31"/>
  <c r="R25" i="31"/>
  <c r="S25" i="31"/>
  <c r="T25" i="31"/>
  <c r="U25" i="31"/>
  <c r="V25" i="31"/>
  <c r="W25" i="31"/>
  <c r="X25" i="31"/>
  <c r="Y25" i="31"/>
  <c r="Z25" i="31"/>
  <c r="AA25" i="31"/>
  <c r="AB25" i="31"/>
  <c r="AC25" i="31"/>
  <c r="AD25" i="31"/>
  <c r="AE25" i="31"/>
  <c r="AF25" i="31"/>
  <c r="AG25" i="31"/>
  <c r="AH25" i="31"/>
  <c r="AI25" i="31"/>
  <c r="AJ25" i="31"/>
  <c r="AK25" i="31"/>
  <c r="AL25" i="31"/>
  <c r="AM25" i="31"/>
  <c r="AN25" i="31"/>
  <c r="AO25" i="31"/>
  <c r="AP25" i="31"/>
  <c r="AQ25" i="31"/>
  <c r="AR25" i="31"/>
  <c r="AS25" i="31"/>
  <c r="AT25" i="31"/>
  <c r="AU25" i="31"/>
  <c r="AV25" i="31"/>
  <c r="D26" i="31"/>
  <c r="E26" i="31"/>
  <c r="F26" i="31"/>
  <c r="G26" i="31"/>
  <c r="H26" i="31"/>
  <c r="I26" i="31"/>
  <c r="J26" i="31"/>
  <c r="K26" i="31"/>
  <c r="L26" i="31"/>
  <c r="M26" i="31"/>
  <c r="N26" i="31"/>
  <c r="O26" i="31"/>
  <c r="P26" i="31"/>
  <c r="Q26" i="31"/>
  <c r="R26" i="31"/>
  <c r="S26" i="31"/>
  <c r="T26" i="31"/>
  <c r="U26" i="31"/>
  <c r="V26" i="31"/>
  <c r="W26" i="31"/>
  <c r="X26" i="31"/>
  <c r="Y26" i="31"/>
  <c r="Z26" i="31"/>
  <c r="AA26" i="31"/>
  <c r="AB26" i="31"/>
  <c r="AC26" i="31"/>
  <c r="AD26" i="31"/>
  <c r="AE26" i="31"/>
  <c r="AF26" i="31"/>
  <c r="AG26" i="31"/>
  <c r="AH26" i="31"/>
  <c r="AI26" i="31"/>
  <c r="AJ26" i="31"/>
  <c r="AK26" i="31"/>
  <c r="AL26" i="31"/>
  <c r="AM26" i="31"/>
  <c r="AN26" i="31"/>
  <c r="AO26" i="31"/>
  <c r="AP26" i="31"/>
  <c r="AQ26" i="31"/>
  <c r="AR26" i="31"/>
  <c r="AS26" i="31"/>
  <c r="AT26" i="31"/>
  <c r="AU26" i="31"/>
  <c r="AV26" i="31"/>
  <c r="D27" i="31"/>
  <c r="E27" i="31"/>
  <c r="F27" i="31"/>
  <c r="G27" i="31"/>
  <c r="H27" i="31"/>
  <c r="I27" i="31"/>
  <c r="J27" i="31"/>
  <c r="K27" i="31"/>
  <c r="L27" i="31"/>
  <c r="M27" i="31"/>
  <c r="N27" i="31"/>
  <c r="O27" i="31"/>
  <c r="P27" i="31"/>
  <c r="Q27" i="31"/>
  <c r="R27" i="31"/>
  <c r="S27" i="31"/>
  <c r="T27" i="31"/>
  <c r="U27" i="31"/>
  <c r="V27" i="31"/>
  <c r="W27" i="31"/>
  <c r="X27" i="31"/>
  <c r="Y27" i="31"/>
  <c r="Z27" i="31"/>
  <c r="AA27" i="31"/>
  <c r="AB27" i="31"/>
  <c r="AC27" i="31"/>
  <c r="AD27" i="31"/>
  <c r="AE27" i="31"/>
  <c r="AF27" i="31"/>
  <c r="AG27" i="31"/>
  <c r="AH27" i="31"/>
  <c r="AI27" i="31"/>
  <c r="AJ27" i="31"/>
  <c r="AK27" i="31"/>
  <c r="AL27" i="31"/>
  <c r="AM27" i="31"/>
  <c r="AN27" i="31"/>
  <c r="AO27" i="31"/>
  <c r="AP27" i="31"/>
  <c r="AQ27" i="31"/>
  <c r="AR27" i="31"/>
  <c r="AS27" i="31"/>
  <c r="AT27" i="31"/>
  <c r="AU27" i="31"/>
  <c r="AV27" i="31"/>
  <c r="D28" i="31"/>
  <c r="E28" i="31"/>
  <c r="F28" i="31"/>
  <c r="G28" i="31"/>
  <c r="H28" i="31"/>
  <c r="I28" i="31"/>
  <c r="J28" i="31"/>
  <c r="K28" i="31"/>
  <c r="L28" i="31"/>
  <c r="M28" i="31"/>
  <c r="N28" i="31"/>
  <c r="O28" i="31"/>
  <c r="P28" i="31"/>
  <c r="Q28" i="31"/>
  <c r="R28" i="31"/>
  <c r="S28" i="31"/>
  <c r="T28" i="31"/>
  <c r="U28" i="31"/>
  <c r="V28" i="31"/>
  <c r="W28" i="31"/>
  <c r="X28" i="31"/>
  <c r="Y28" i="31"/>
  <c r="Z28" i="31"/>
  <c r="AA28" i="31"/>
  <c r="AB28" i="31"/>
  <c r="AC28" i="31"/>
  <c r="AD28" i="31"/>
  <c r="AE28" i="31"/>
  <c r="AF28" i="31"/>
  <c r="AG28" i="31"/>
  <c r="AH28" i="31"/>
  <c r="AI28" i="31"/>
  <c r="AJ28" i="31"/>
  <c r="AK28" i="31"/>
  <c r="AL28" i="31"/>
  <c r="AM28" i="31"/>
  <c r="AN28" i="31"/>
  <c r="AO28" i="31"/>
  <c r="AP28" i="31"/>
  <c r="AQ28" i="31"/>
  <c r="AR28" i="31"/>
  <c r="AS28" i="31"/>
  <c r="AT28" i="31"/>
  <c r="AU28" i="31"/>
  <c r="AV28" i="31"/>
  <c r="D29" i="31"/>
  <c r="E29" i="31"/>
  <c r="F29" i="31"/>
  <c r="G29" i="31"/>
  <c r="H29" i="31"/>
  <c r="I29" i="31"/>
  <c r="J29" i="31"/>
  <c r="K29" i="31"/>
  <c r="L29" i="31"/>
  <c r="M29" i="31"/>
  <c r="N29" i="31"/>
  <c r="O29" i="31"/>
  <c r="P29" i="31"/>
  <c r="Q29" i="31"/>
  <c r="R29" i="31"/>
  <c r="S29" i="31"/>
  <c r="T29" i="31"/>
  <c r="U29" i="31"/>
  <c r="V29" i="31"/>
  <c r="W29" i="31"/>
  <c r="X29" i="31"/>
  <c r="Y29" i="31"/>
  <c r="Z29" i="31"/>
  <c r="AA29" i="31"/>
  <c r="AB29" i="31"/>
  <c r="AC29" i="31"/>
  <c r="AD29" i="31"/>
  <c r="AE29" i="31"/>
  <c r="AF29" i="31"/>
  <c r="AG29" i="31"/>
  <c r="AH29" i="31"/>
  <c r="AI29" i="31"/>
  <c r="AJ29" i="31"/>
  <c r="AK29" i="31"/>
  <c r="AL29" i="31"/>
  <c r="AM29" i="31"/>
  <c r="AN29" i="31"/>
  <c r="AO29" i="31"/>
  <c r="AP29" i="31"/>
  <c r="AQ29" i="31"/>
  <c r="AR29" i="31"/>
  <c r="AS29" i="31"/>
  <c r="AT29" i="31"/>
  <c r="AU29" i="31"/>
  <c r="AV29" i="31"/>
  <c r="D30" i="31"/>
  <c r="E30" i="31"/>
  <c r="F30" i="31"/>
  <c r="G30" i="31"/>
  <c r="H30" i="31"/>
  <c r="I30" i="31"/>
  <c r="J30" i="31"/>
  <c r="K30" i="31"/>
  <c r="L30" i="31"/>
  <c r="M30" i="31"/>
  <c r="N30" i="31"/>
  <c r="O30" i="31"/>
  <c r="P30" i="31"/>
  <c r="Q30" i="31"/>
  <c r="R30" i="31"/>
  <c r="S30" i="31"/>
  <c r="T30" i="31"/>
  <c r="U30" i="31"/>
  <c r="V30" i="31"/>
  <c r="W30" i="31"/>
  <c r="X30" i="31"/>
  <c r="Y30" i="31"/>
  <c r="Z30" i="31"/>
  <c r="AA30" i="31"/>
  <c r="AB30" i="31"/>
  <c r="AC30" i="31"/>
  <c r="AD30" i="31"/>
  <c r="AE30" i="31"/>
  <c r="AF30" i="31"/>
  <c r="AG30" i="31"/>
  <c r="AH30" i="31"/>
  <c r="AI30" i="31"/>
  <c r="AJ30" i="31"/>
  <c r="AK30" i="31"/>
  <c r="AL30" i="31"/>
  <c r="AM30" i="31"/>
  <c r="AN30" i="31"/>
  <c r="AO30" i="31"/>
  <c r="AP30" i="31"/>
  <c r="AQ30" i="31"/>
  <c r="AR30" i="31"/>
  <c r="AS30" i="31"/>
  <c r="AT30" i="31"/>
  <c r="AU30" i="31"/>
  <c r="AV30" i="31"/>
  <c r="D31" i="31"/>
  <c r="E31" i="31"/>
  <c r="F31" i="31"/>
  <c r="G31" i="31"/>
  <c r="H31" i="31"/>
  <c r="I31" i="31"/>
  <c r="J31" i="31"/>
  <c r="K31" i="31"/>
  <c r="L31" i="31"/>
  <c r="M31" i="31"/>
  <c r="N31" i="31"/>
  <c r="O31" i="31"/>
  <c r="P31" i="31"/>
  <c r="Q31" i="31"/>
  <c r="R31" i="31"/>
  <c r="S31" i="31"/>
  <c r="T31" i="31"/>
  <c r="U31" i="31"/>
  <c r="V31" i="31"/>
  <c r="W31" i="31"/>
  <c r="X31" i="31"/>
  <c r="Y31" i="31"/>
  <c r="Z31" i="31"/>
  <c r="AA31" i="31"/>
  <c r="AB31" i="31"/>
  <c r="AC31" i="31"/>
  <c r="AD31" i="31"/>
  <c r="AE31" i="31"/>
  <c r="AF31" i="31"/>
  <c r="AG31" i="31"/>
  <c r="AH31" i="31"/>
  <c r="AI31" i="31"/>
  <c r="AJ31" i="31"/>
  <c r="AK31" i="31"/>
  <c r="AL31" i="31"/>
  <c r="AM31" i="31"/>
  <c r="AN31" i="31"/>
  <c r="AO31" i="31"/>
  <c r="AP31" i="31"/>
  <c r="AQ31" i="31"/>
  <c r="AR31" i="31"/>
  <c r="AS31" i="31"/>
  <c r="AT31" i="31"/>
  <c r="AU31" i="31"/>
  <c r="AV31" i="31"/>
  <c r="D32" i="31"/>
  <c r="E32" i="31"/>
  <c r="F32" i="31"/>
  <c r="G32" i="31"/>
  <c r="H32" i="31"/>
  <c r="I32" i="31"/>
  <c r="J32" i="31"/>
  <c r="K32" i="31"/>
  <c r="L32" i="31"/>
  <c r="M32" i="31"/>
  <c r="N32" i="31"/>
  <c r="O32" i="31"/>
  <c r="P32" i="31"/>
  <c r="Q32" i="31"/>
  <c r="R32" i="31"/>
  <c r="S32" i="31"/>
  <c r="T32" i="31"/>
  <c r="U32" i="31"/>
  <c r="V32" i="31"/>
  <c r="W32" i="31"/>
  <c r="X32" i="31"/>
  <c r="Y32" i="31"/>
  <c r="Z32" i="31"/>
  <c r="AA32" i="31"/>
  <c r="AB32" i="31"/>
  <c r="AC32" i="31"/>
  <c r="AD32" i="31"/>
  <c r="AE32" i="31"/>
  <c r="AF32" i="31"/>
  <c r="AG32" i="31"/>
  <c r="AH32" i="31"/>
  <c r="AI32" i="31"/>
  <c r="AJ32" i="31"/>
  <c r="AK32" i="31"/>
  <c r="AL32" i="31"/>
  <c r="AM32" i="31"/>
  <c r="AN32" i="31"/>
  <c r="AO32" i="31"/>
  <c r="AP32" i="31"/>
  <c r="AQ32" i="31"/>
  <c r="AR32" i="31"/>
  <c r="AS32" i="31"/>
  <c r="AT32" i="31"/>
  <c r="AU32" i="31"/>
  <c r="AV32" i="31"/>
  <c r="D33" i="31"/>
  <c r="E33" i="31"/>
  <c r="F33" i="31"/>
  <c r="G33" i="31"/>
  <c r="H33" i="31"/>
  <c r="I33" i="31"/>
  <c r="J33" i="31"/>
  <c r="K33" i="31"/>
  <c r="L33" i="31"/>
  <c r="M33" i="31"/>
  <c r="N33" i="31"/>
  <c r="O33" i="31"/>
  <c r="P33" i="31"/>
  <c r="Q33" i="31"/>
  <c r="R33" i="31"/>
  <c r="S33" i="31"/>
  <c r="T33" i="31"/>
  <c r="U33" i="31"/>
  <c r="V33" i="31"/>
  <c r="W33" i="31"/>
  <c r="X33" i="31"/>
  <c r="Y33" i="31"/>
  <c r="Z33" i="31"/>
  <c r="AA33" i="31"/>
  <c r="AB33" i="31"/>
  <c r="AC33" i="31"/>
  <c r="AD33" i="31"/>
  <c r="AE33" i="31"/>
  <c r="AF33" i="31"/>
  <c r="AG33" i="31"/>
  <c r="AH33" i="31"/>
  <c r="AI33" i="31"/>
  <c r="AJ33" i="31"/>
  <c r="AK33" i="31"/>
  <c r="AL33" i="31"/>
  <c r="AM33" i="31"/>
  <c r="AN33" i="31"/>
  <c r="AO33" i="31"/>
  <c r="AP33" i="31"/>
  <c r="AQ33" i="31"/>
  <c r="AR33" i="31"/>
  <c r="AS33" i="31"/>
  <c r="AT33" i="31"/>
  <c r="AU33" i="31"/>
  <c r="AV33" i="31"/>
  <c r="D34" i="31"/>
  <c r="E34" i="31"/>
  <c r="F34" i="31"/>
  <c r="G34" i="31"/>
  <c r="H34" i="31"/>
  <c r="I34" i="31"/>
  <c r="J34" i="31"/>
  <c r="K34" i="31"/>
  <c r="L34" i="31"/>
  <c r="M34" i="31"/>
  <c r="N34" i="31"/>
  <c r="O34" i="31"/>
  <c r="P34" i="31"/>
  <c r="Q34" i="31"/>
  <c r="R34" i="31"/>
  <c r="S34" i="31"/>
  <c r="T34" i="31"/>
  <c r="U34" i="31"/>
  <c r="V34" i="31"/>
  <c r="W34" i="31"/>
  <c r="X34" i="31"/>
  <c r="Y34" i="31"/>
  <c r="Z34" i="31"/>
  <c r="AA34" i="31"/>
  <c r="AB34" i="31"/>
  <c r="AC34" i="31"/>
  <c r="AD34" i="31"/>
  <c r="AE34" i="31"/>
  <c r="AF34" i="31"/>
  <c r="AG34" i="31"/>
  <c r="AH34" i="31"/>
  <c r="AI34" i="31"/>
  <c r="AJ34" i="31"/>
  <c r="AK34" i="31"/>
  <c r="AL34" i="31"/>
  <c r="AM34" i="31"/>
  <c r="AN34" i="31"/>
  <c r="AO34" i="31"/>
  <c r="AP34" i="31"/>
  <c r="AQ34" i="31"/>
  <c r="AR34" i="31"/>
  <c r="AS34" i="31"/>
  <c r="AT34" i="31"/>
  <c r="AU34" i="31"/>
  <c r="AV34" i="31"/>
  <c r="D35" i="31"/>
  <c r="E35" i="31"/>
  <c r="F35" i="31"/>
  <c r="G35" i="31"/>
  <c r="H35" i="31"/>
  <c r="I35" i="31"/>
  <c r="J35" i="31"/>
  <c r="K35" i="31"/>
  <c r="L35" i="31"/>
  <c r="M35" i="31"/>
  <c r="N35" i="31"/>
  <c r="O35" i="31"/>
  <c r="P35" i="31"/>
  <c r="Q35" i="31"/>
  <c r="R35" i="31"/>
  <c r="S35" i="31"/>
  <c r="T35" i="31"/>
  <c r="U35" i="31"/>
  <c r="V35" i="31"/>
  <c r="W35" i="31"/>
  <c r="X35" i="31"/>
  <c r="Y35" i="31"/>
  <c r="Z35" i="31"/>
  <c r="AA35" i="31"/>
  <c r="AB35" i="31"/>
  <c r="AC35" i="31"/>
  <c r="AD35" i="31"/>
  <c r="AE35" i="31"/>
  <c r="AF35" i="31"/>
  <c r="AG35" i="31"/>
  <c r="AH35" i="31"/>
  <c r="AI35" i="31"/>
  <c r="AJ35" i="31"/>
  <c r="AK35" i="31"/>
  <c r="AL35" i="31"/>
  <c r="AM35" i="31"/>
  <c r="AN35" i="31"/>
  <c r="AO35" i="31"/>
  <c r="AP35" i="31"/>
  <c r="AQ35" i="31"/>
  <c r="AR35" i="31"/>
  <c r="AS35" i="31"/>
  <c r="AT35" i="31"/>
  <c r="AU35" i="31"/>
  <c r="AV35" i="31"/>
  <c r="D36" i="31"/>
  <c r="E36" i="31"/>
  <c r="F36" i="31"/>
  <c r="G36" i="31"/>
  <c r="H36" i="31"/>
  <c r="I36" i="31"/>
  <c r="J36" i="31"/>
  <c r="K36" i="31"/>
  <c r="L36" i="31"/>
  <c r="M36" i="31"/>
  <c r="N36" i="31"/>
  <c r="O36" i="31"/>
  <c r="P36" i="31"/>
  <c r="Q36" i="31"/>
  <c r="R36" i="31"/>
  <c r="S36" i="31"/>
  <c r="T36" i="31"/>
  <c r="U36" i="31"/>
  <c r="V36" i="31"/>
  <c r="W36" i="31"/>
  <c r="X36" i="31"/>
  <c r="Y36" i="31"/>
  <c r="Z36" i="31"/>
  <c r="AA36" i="31"/>
  <c r="AB36" i="31"/>
  <c r="AC36" i="31"/>
  <c r="AD36" i="31"/>
  <c r="AE36" i="31"/>
  <c r="AF36" i="31"/>
  <c r="AG36" i="31"/>
  <c r="AH36" i="31"/>
  <c r="AI36" i="31"/>
  <c r="AJ36" i="31"/>
  <c r="AK36" i="31"/>
  <c r="AL36" i="31"/>
  <c r="AM36" i="31"/>
  <c r="AN36" i="31"/>
  <c r="AO36" i="31"/>
  <c r="AP36" i="31"/>
  <c r="AQ36" i="31"/>
  <c r="AR36" i="31"/>
  <c r="AS36" i="31"/>
  <c r="AT36" i="31"/>
  <c r="AU36" i="31"/>
  <c r="AV36" i="31"/>
  <c r="D37" i="31"/>
  <c r="E37" i="31"/>
  <c r="F37" i="31"/>
  <c r="G37" i="31"/>
  <c r="H37" i="31"/>
  <c r="I37" i="31"/>
  <c r="J37" i="31"/>
  <c r="K37" i="31"/>
  <c r="L37" i="31"/>
  <c r="M37" i="31"/>
  <c r="N37" i="31"/>
  <c r="O37" i="31"/>
  <c r="P37" i="31"/>
  <c r="Q37" i="31"/>
  <c r="R37" i="31"/>
  <c r="S37" i="31"/>
  <c r="T37" i="31"/>
  <c r="U37" i="31"/>
  <c r="V37" i="31"/>
  <c r="W37" i="31"/>
  <c r="X37" i="31"/>
  <c r="Y37" i="31"/>
  <c r="Z37" i="31"/>
  <c r="AA37" i="31"/>
  <c r="AB37" i="31"/>
  <c r="AC37" i="31"/>
  <c r="AD37" i="31"/>
  <c r="AE37" i="31"/>
  <c r="AF37" i="31"/>
  <c r="AG37" i="31"/>
  <c r="AH37" i="31"/>
  <c r="AI37" i="31"/>
  <c r="AJ37" i="31"/>
  <c r="AK37" i="31"/>
  <c r="AL37" i="31"/>
  <c r="AM37" i="31"/>
  <c r="AN37" i="31"/>
  <c r="AO37" i="31"/>
  <c r="AP37" i="31"/>
  <c r="AQ37" i="31"/>
  <c r="AR37" i="31"/>
  <c r="AS37" i="31"/>
  <c r="AT37" i="31"/>
  <c r="AU37" i="31"/>
  <c r="AV37" i="31"/>
  <c r="D38" i="31"/>
  <c r="E38" i="31"/>
  <c r="F38" i="31"/>
  <c r="G38" i="31"/>
  <c r="H38" i="31"/>
  <c r="I38" i="31"/>
  <c r="J38" i="31"/>
  <c r="K38" i="31"/>
  <c r="L38" i="31"/>
  <c r="M38" i="31"/>
  <c r="N38" i="31"/>
  <c r="O38" i="31"/>
  <c r="P38" i="31"/>
  <c r="Q38" i="31"/>
  <c r="R38" i="31"/>
  <c r="S38" i="31"/>
  <c r="T38" i="31"/>
  <c r="U38" i="31"/>
  <c r="V38" i="31"/>
  <c r="W38" i="31"/>
  <c r="X38" i="31"/>
  <c r="Y38" i="31"/>
  <c r="Z38" i="31"/>
  <c r="AA38" i="31"/>
  <c r="AB38" i="31"/>
  <c r="AC38" i="31"/>
  <c r="AD38" i="31"/>
  <c r="AE38" i="31"/>
  <c r="AF38" i="31"/>
  <c r="AG38" i="31"/>
  <c r="AH38" i="31"/>
  <c r="AI38" i="31"/>
  <c r="AJ38" i="31"/>
  <c r="AK38" i="31"/>
  <c r="AL38" i="31"/>
  <c r="AM38" i="31"/>
  <c r="AN38" i="31"/>
  <c r="AO38" i="31"/>
  <c r="AP38" i="31"/>
  <c r="AQ38" i="31"/>
  <c r="AR38" i="31"/>
  <c r="AS38" i="31"/>
  <c r="AT38" i="31"/>
  <c r="AU38" i="31"/>
  <c r="AV38" i="31"/>
  <c r="D39" i="31"/>
  <c r="E39" i="31"/>
  <c r="F39" i="31"/>
  <c r="G39" i="31"/>
  <c r="H39" i="31"/>
  <c r="I39" i="31"/>
  <c r="J39" i="31"/>
  <c r="K39" i="31"/>
  <c r="L39" i="31"/>
  <c r="M39" i="31"/>
  <c r="N39" i="31"/>
  <c r="O39" i="31"/>
  <c r="P39" i="31"/>
  <c r="Q39" i="31"/>
  <c r="R39" i="31"/>
  <c r="S39" i="31"/>
  <c r="T39" i="31"/>
  <c r="U39" i="31"/>
  <c r="V39" i="31"/>
  <c r="W39" i="31"/>
  <c r="X39" i="31"/>
  <c r="Y39" i="31"/>
  <c r="Z39" i="31"/>
  <c r="AA39" i="31"/>
  <c r="AB39" i="31"/>
  <c r="AC39" i="31"/>
  <c r="AD39" i="31"/>
  <c r="AE39" i="31"/>
  <c r="AF39" i="31"/>
  <c r="AG39" i="31"/>
  <c r="AH39" i="31"/>
  <c r="AI39" i="31"/>
  <c r="AJ39" i="31"/>
  <c r="AK39" i="31"/>
  <c r="AL39" i="31"/>
  <c r="AM39" i="31"/>
  <c r="AN39" i="31"/>
  <c r="AO39" i="31"/>
  <c r="AP39" i="31"/>
  <c r="AQ39" i="31"/>
  <c r="AR39" i="31"/>
  <c r="AS39" i="31"/>
  <c r="AT39" i="31"/>
  <c r="AU39" i="31"/>
  <c r="AV39" i="31"/>
  <c r="D40" i="31"/>
  <c r="E40" i="31"/>
  <c r="F40" i="31"/>
  <c r="G40" i="31"/>
  <c r="H40" i="31"/>
  <c r="I40" i="31"/>
  <c r="J40" i="31"/>
  <c r="K40" i="31"/>
  <c r="L40" i="31"/>
  <c r="M40" i="31"/>
  <c r="N40" i="31"/>
  <c r="O40" i="31"/>
  <c r="P40" i="31"/>
  <c r="Q40" i="31"/>
  <c r="R40" i="31"/>
  <c r="S40" i="31"/>
  <c r="T40" i="31"/>
  <c r="U40" i="31"/>
  <c r="V40" i="31"/>
  <c r="W40" i="31"/>
  <c r="X40" i="31"/>
  <c r="Y40" i="31"/>
  <c r="Z40" i="31"/>
  <c r="AA40" i="31"/>
  <c r="AB40" i="31"/>
  <c r="AC40" i="31"/>
  <c r="AD40" i="31"/>
  <c r="AE40" i="31"/>
  <c r="AF40" i="31"/>
  <c r="AG40" i="31"/>
  <c r="AH40" i="31"/>
  <c r="AI40" i="31"/>
  <c r="AJ40" i="31"/>
  <c r="AK40" i="31"/>
  <c r="AL40" i="31"/>
  <c r="AM40" i="31"/>
  <c r="AN40" i="31"/>
  <c r="AO40" i="31"/>
  <c r="AP40" i="31"/>
  <c r="AQ40" i="31"/>
  <c r="AR40" i="31"/>
  <c r="AS40" i="31"/>
  <c r="AT40" i="31"/>
  <c r="AU40" i="31"/>
  <c r="AV40" i="31"/>
  <c r="D41" i="31"/>
  <c r="E41" i="31"/>
  <c r="F41" i="31"/>
  <c r="G41" i="31"/>
  <c r="H41" i="31"/>
  <c r="I41" i="31"/>
  <c r="J41" i="31"/>
  <c r="K41" i="31"/>
  <c r="L41" i="31"/>
  <c r="M41" i="31"/>
  <c r="N41" i="31"/>
  <c r="O41" i="31"/>
  <c r="P41" i="31"/>
  <c r="Q41" i="31"/>
  <c r="R41" i="31"/>
  <c r="S41" i="31"/>
  <c r="T41" i="31"/>
  <c r="U41" i="31"/>
  <c r="V41" i="31"/>
  <c r="W41" i="31"/>
  <c r="X41" i="31"/>
  <c r="Y41" i="31"/>
  <c r="Z41" i="31"/>
  <c r="AA41" i="31"/>
  <c r="AB41" i="31"/>
  <c r="AC41" i="31"/>
  <c r="AD41" i="31"/>
  <c r="AE41" i="31"/>
  <c r="AF41" i="31"/>
  <c r="AG41" i="31"/>
  <c r="AH41" i="31"/>
  <c r="AI41" i="31"/>
  <c r="AJ41" i="31"/>
  <c r="AK41" i="31"/>
  <c r="AL41" i="31"/>
  <c r="AM41" i="31"/>
  <c r="AN41" i="31"/>
  <c r="AO41" i="31"/>
  <c r="AP41" i="31"/>
  <c r="AQ41" i="31"/>
  <c r="AR41" i="31"/>
  <c r="AS41" i="31"/>
  <c r="AT41" i="31"/>
  <c r="AU41" i="31"/>
  <c r="AV41" i="31"/>
  <c r="D42" i="31"/>
  <c r="E42" i="31"/>
  <c r="F42" i="31"/>
  <c r="G42" i="31"/>
  <c r="H42" i="31"/>
  <c r="I42" i="31"/>
  <c r="J42" i="31"/>
  <c r="K42" i="31"/>
  <c r="L42" i="31"/>
  <c r="M42" i="31"/>
  <c r="N42" i="31"/>
  <c r="O42" i="31"/>
  <c r="P42" i="31"/>
  <c r="Q42" i="31"/>
  <c r="R42" i="31"/>
  <c r="S42" i="31"/>
  <c r="T42" i="31"/>
  <c r="U42" i="31"/>
  <c r="V42" i="31"/>
  <c r="W42" i="31"/>
  <c r="X42" i="31"/>
  <c r="Y42" i="31"/>
  <c r="Z42" i="31"/>
  <c r="AA42" i="31"/>
  <c r="AB42" i="31"/>
  <c r="AC42" i="31"/>
  <c r="AD42" i="31"/>
  <c r="AE42" i="31"/>
  <c r="AF42" i="31"/>
  <c r="AG42" i="31"/>
  <c r="AH42" i="31"/>
  <c r="AI42" i="31"/>
  <c r="AJ42" i="31"/>
  <c r="AK42" i="31"/>
  <c r="AL42" i="31"/>
  <c r="AM42" i="31"/>
  <c r="AN42" i="31"/>
  <c r="AO42" i="31"/>
  <c r="AP42" i="31"/>
  <c r="AQ42" i="31"/>
  <c r="AR42" i="31"/>
  <c r="AS42" i="31"/>
  <c r="AT42" i="31"/>
  <c r="AU42" i="31"/>
  <c r="AV42" i="31"/>
  <c r="D43" i="31"/>
  <c r="E43" i="31"/>
  <c r="F43" i="31"/>
  <c r="G43" i="31"/>
  <c r="H43" i="31"/>
  <c r="I43" i="31"/>
  <c r="J43" i="31"/>
  <c r="K43" i="31"/>
  <c r="L43" i="31"/>
  <c r="M43" i="31"/>
  <c r="N43" i="31"/>
  <c r="O43" i="31"/>
  <c r="P43" i="31"/>
  <c r="Q43" i="31"/>
  <c r="R43" i="31"/>
  <c r="S43" i="31"/>
  <c r="T43" i="31"/>
  <c r="U43" i="31"/>
  <c r="V43" i="31"/>
  <c r="W43" i="31"/>
  <c r="X43" i="31"/>
  <c r="Y43" i="31"/>
  <c r="Z43" i="31"/>
  <c r="AA43" i="31"/>
  <c r="AB43" i="31"/>
  <c r="AC43" i="31"/>
  <c r="AD43" i="31"/>
  <c r="AE43" i="31"/>
  <c r="AF43" i="31"/>
  <c r="AG43" i="31"/>
  <c r="AH43" i="31"/>
  <c r="AI43" i="31"/>
  <c r="AJ43" i="31"/>
  <c r="AK43" i="31"/>
  <c r="AL43" i="31"/>
  <c r="AM43" i="31"/>
  <c r="AN43" i="31"/>
  <c r="AO43" i="31"/>
  <c r="AP43" i="31"/>
  <c r="AQ43" i="31"/>
  <c r="AR43" i="31"/>
  <c r="AS43" i="31"/>
  <c r="AT43" i="31"/>
  <c r="AU43" i="31"/>
  <c r="AV43" i="31"/>
  <c r="D44" i="31"/>
  <c r="E44" i="31"/>
  <c r="F44" i="31"/>
  <c r="G44" i="31"/>
  <c r="H44" i="31"/>
  <c r="I44" i="31"/>
  <c r="J44" i="31"/>
  <c r="K44" i="31"/>
  <c r="L44" i="31"/>
  <c r="M44" i="31"/>
  <c r="N44" i="31"/>
  <c r="O44" i="31"/>
  <c r="P44" i="31"/>
  <c r="Q44" i="31"/>
  <c r="R44" i="31"/>
  <c r="S44" i="31"/>
  <c r="T44" i="31"/>
  <c r="U44" i="31"/>
  <c r="V44" i="31"/>
  <c r="W44" i="31"/>
  <c r="X44" i="31"/>
  <c r="Y44" i="31"/>
  <c r="Z44" i="31"/>
  <c r="AA44" i="31"/>
  <c r="AB44" i="31"/>
  <c r="AC44" i="31"/>
  <c r="AD44" i="31"/>
  <c r="AE44" i="31"/>
  <c r="AF44" i="31"/>
  <c r="AG44" i="31"/>
  <c r="AH44" i="31"/>
  <c r="AI44" i="31"/>
  <c r="AJ44" i="31"/>
  <c r="AK44" i="31"/>
  <c r="AL44" i="31"/>
  <c r="AM44" i="31"/>
  <c r="AN44" i="31"/>
  <c r="AO44" i="31"/>
  <c r="AP44" i="31"/>
  <c r="AQ44" i="31"/>
  <c r="AR44" i="31"/>
  <c r="AS44" i="31"/>
  <c r="AT44" i="31"/>
  <c r="AU44" i="31"/>
  <c r="AV44" i="31"/>
  <c r="D45" i="31"/>
  <c r="E45" i="31"/>
  <c r="F45" i="31"/>
  <c r="G45" i="31"/>
  <c r="H45" i="31"/>
  <c r="I45" i="31"/>
  <c r="J45" i="31"/>
  <c r="K45" i="31"/>
  <c r="L45" i="31"/>
  <c r="M45" i="31"/>
  <c r="N45" i="31"/>
  <c r="O45" i="31"/>
  <c r="P45" i="31"/>
  <c r="Q45" i="31"/>
  <c r="R45" i="31"/>
  <c r="S45" i="31"/>
  <c r="T45" i="31"/>
  <c r="U45" i="31"/>
  <c r="V45" i="31"/>
  <c r="W45" i="31"/>
  <c r="X45" i="31"/>
  <c r="Y45" i="31"/>
  <c r="Z45" i="31"/>
  <c r="AA45" i="31"/>
  <c r="AB45" i="31"/>
  <c r="AC45" i="31"/>
  <c r="AD45" i="31"/>
  <c r="AE45" i="31"/>
  <c r="AF45" i="31"/>
  <c r="AG45" i="31"/>
  <c r="AH45" i="31"/>
  <c r="AI45" i="31"/>
  <c r="AJ45" i="31"/>
  <c r="AK45" i="31"/>
  <c r="AL45" i="31"/>
  <c r="AM45" i="31"/>
  <c r="AN45" i="31"/>
  <c r="AO45" i="31"/>
  <c r="AP45" i="31"/>
  <c r="AQ45" i="31"/>
  <c r="AR45" i="31"/>
  <c r="AS45" i="31"/>
  <c r="AT45" i="31"/>
  <c r="AU45" i="31"/>
  <c r="AV45" i="31"/>
  <c r="D46" i="31"/>
  <c r="E46" i="31"/>
  <c r="F46" i="31"/>
  <c r="G46" i="31"/>
  <c r="H46" i="31"/>
  <c r="I46" i="31"/>
  <c r="J46" i="31"/>
  <c r="K46" i="31"/>
  <c r="L46" i="31"/>
  <c r="M46" i="31"/>
  <c r="N46" i="31"/>
  <c r="O46" i="31"/>
  <c r="P46" i="31"/>
  <c r="Q46" i="31"/>
  <c r="R46" i="31"/>
  <c r="S46" i="31"/>
  <c r="T46" i="31"/>
  <c r="U46" i="31"/>
  <c r="V46" i="31"/>
  <c r="W46" i="31"/>
  <c r="X46" i="31"/>
  <c r="Y46" i="31"/>
  <c r="Z46" i="31"/>
  <c r="AA46" i="31"/>
  <c r="AB46" i="31"/>
  <c r="AC46" i="31"/>
  <c r="AD46" i="31"/>
  <c r="AE46" i="31"/>
  <c r="AF46" i="31"/>
  <c r="AG46" i="31"/>
  <c r="AH46" i="31"/>
  <c r="AI46" i="31"/>
  <c r="AJ46" i="31"/>
  <c r="AK46" i="31"/>
  <c r="AL46" i="31"/>
  <c r="AM46" i="31"/>
  <c r="AN46" i="31"/>
  <c r="AO46" i="31"/>
  <c r="AP46" i="31"/>
  <c r="AQ46" i="31"/>
  <c r="AR46" i="31"/>
  <c r="AS46" i="31"/>
  <c r="AT46" i="31"/>
  <c r="AU46" i="31"/>
  <c r="AV46" i="31"/>
  <c r="D47" i="31"/>
  <c r="E47" i="31"/>
  <c r="F47" i="31"/>
  <c r="G47" i="31"/>
  <c r="H47" i="31"/>
  <c r="I47" i="31"/>
  <c r="J47" i="31"/>
  <c r="K47" i="31"/>
  <c r="L47" i="31"/>
  <c r="M47" i="31"/>
  <c r="N47" i="31"/>
  <c r="O47" i="31"/>
  <c r="P47" i="31"/>
  <c r="Q47" i="31"/>
  <c r="R47" i="31"/>
  <c r="S47" i="31"/>
  <c r="T47" i="31"/>
  <c r="U47" i="31"/>
  <c r="V47" i="31"/>
  <c r="W47" i="31"/>
  <c r="X47" i="31"/>
  <c r="Y47" i="31"/>
  <c r="Z47" i="31"/>
  <c r="AA47" i="31"/>
  <c r="AB47" i="31"/>
  <c r="AC47" i="31"/>
  <c r="AD47" i="31"/>
  <c r="AE47" i="31"/>
  <c r="AF47" i="31"/>
  <c r="AG47" i="31"/>
  <c r="AH47" i="31"/>
  <c r="AI47" i="31"/>
  <c r="AJ47" i="31"/>
  <c r="AK47" i="31"/>
  <c r="AL47" i="31"/>
  <c r="AM47" i="31"/>
  <c r="AN47" i="31"/>
  <c r="AO47" i="31"/>
  <c r="AP47" i="31"/>
  <c r="AQ47" i="31"/>
  <c r="AR47" i="31"/>
  <c r="AS47" i="31"/>
  <c r="AT47" i="31"/>
  <c r="AU47" i="31"/>
  <c r="AV47" i="31"/>
  <c r="D48" i="31"/>
  <c r="E48" i="31"/>
  <c r="F48" i="31"/>
  <c r="G48" i="31"/>
  <c r="H48" i="31"/>
  <c r="I48" i="31"/>
  <c r="J48" i="31"/>
  <c r="K48" i="31"/>
  <c r="L48" i="31"/>
  <c r="M48" i="31"/>
  <c r="N48" i="31"/>
  <c r="O48" i="31"/>
  <c r="P48" i="31"/>
  <c r="Q48" i="31"/>
  <c r="R48" i="31"/>
  <c r="S48" i="31"/>
  <c r="T48" i="31"/>
  <c r="U48" i="31"/>
  <c r="V48" i="31"/>
  <c r="W48" i="31"/>
  <c r="X48" i="31"/>
  <c r="Y48" i="31"/>
  <c r="Z48" i="31"/>
  <c r="AA48" i="31"/>
  <c r="AB48" i="31"/>
  <c r="AC48" i="31"/>
  <c r="AD48" i="31"/>
  <c r="AE48" i="31"/>
  <c r="AF48" i="31"/>
  <c r="AG48" i="31"/>
  <c r="AH48" i="31"/>
  <c r="AI48" i="31"/>
  <c r="AJ48" i="31"/>
  <c r="AK48" i="31"/>
  <c r="AL48" i="31"/>
  <c r="AM48" i="31"/>
  <c r="AN48" i="31"/>
  <c r="AO48" i="31"/>
  <c r="AP48" i="31"/>
  <c r="AQ48" i="31"/>
  <c r="AR48" i="31"/>
  <c r="AS48" i="31"/>
  <c r="AT48" i="31"/>
  <c r="AU48" i="31"/>
  <c r="AV48" i="31"/>
  <c r="D49" i="31"/>
  <c r="E49" i="31"/>
  <c r="F49" i="31"/>
  <c r="G49" i="31"/>
  <c r="H49" i="31"/>
  <c r="I49" i="31"/>
  <c r="J49" i="31"/>
  <c r="K49" i="31"/>
  <c r="L49" i="31"/>
  <c r="M49" i="31"/>
  <c r="N49" i="31"/>
  <c r="O49" i="31"/>
  <c r="P49" i="31"/>
  <c r="Q49" i="31"/>
  <c r="R49" i="31"/>
  <c r="S49" i="31"/>
  <c r="T49" i="31"/>
  <c r="U49" i="31"/>
  <c r="V49" i="31"/>
  <c r="W49" i="31"/>
  <c r="X49" i="31"/>
  <c r="Y49" i="31"/>
  <c r="Z49" i="31"/>
  <c r="AA49" i="31"/>
  <c r="AB49" i="31"/>
  <c r="AC49" i="31"/>
  <c r="AD49" i="31"/>
  <c r="AE49" i="31"/>
  <c r="AF49" i="31"/>
  <c r="AG49" i="31"/>
  <c r="AH49" i="31"/>
  <c r="AI49" i="31"/>
  <c r="AJ49" i="31"/>
  <c r="AK49" i="31"/>
  <c r="AL49" i="31"/>
  <c r="AM49" i="31"/>
  <c r="AN49" i="31"/>
  <c r="AO49" i="31"/>
  <c r="AP49" i="31"/>
  <c r="AQ49" i="31"/>
  <c r="AR49" i="31"/>
  <c r="AS49" i="31"/>
  <c r="AT49" i="31"/>
  <c r="AU49" i="31"/>
  <c r="AV49" i="31"/>
  <c r="D50" i="31"/>
  <c r="E50" i="31"/>
  <c r="F50" i="31"/>
  <c r="G50" i="31"/>
  <c r="H50" i="31"/>
  <c r="I50" i="31"/>
  <c r="J50" i="31"/>
  <c r="K50" i="31"/>
  <c r="L50" i="31"/>
  <c r="M50" i="31"/>
  <c r="N50" i="31"/>
  <c r="O50" i="31"/>
  <c r="P50" i="31"/>
  <c r="Q50" i="31"/>
  <c r="R50" i="31"/>
  <c r="S50" i="31"/>
  <c r="T50" i="31"/>
  <c r="U50" i="31"/>
  <c r="V50" i="31"/>
  <c r="W50" i="31"/>
  <c r="X50" i="31"/>
  <c r="Y50" i="31"/>
  <c r="Z50" i="31"/>
  <c r="AA50" i="31"/>
  <c r="AB50" i="31"/>
  <c r="AC50" i="31"/>
  <c r="AD50" i="31"/>
  <c r="AE50" i="31"/>
  <c r="AF50" i="31"/>
  <c r="AG50" i="31"/>
  <c r="AH50" i="31"/>
  <c r="AI50" i="31"/>
  <c r="AJ50" i="31"/>
  <c r="AK50" i="31"/>
  <c r="AL50" i="31"/>
  <c r="AM50" i="31"/>
  <c r="AN50" i="31"/>
  <c r="AO50" i="31"/>
  <c r="AP50" i="31"/>
  <c r="AQ50" i="31"/>
  <c r="AR50" i="31"/>
  <c r="AS50" i="31"/>
  <c r="AT50" i="31"/>
  <c r="AU50" i="31"/>
  <c r="AV50" i="31"/>
  <c r="D51" i="31"/>
  <c r="E51" i="31"/>
  <c r="F51" i="31"/>
  <c r="G51" i="31"/>
  <c r="H51" i="31"/>
  <c r="I51" i="31"/>
  <c r="J51" i="31"/>
  <c r="K51" i="31"/>
  <c r="L51" i="31"/>
  <c r="M51" i="31"/>
  <c r="N51" i="31"/>
  <c r="O51" i="31"/>
  <c r="P51" i="31"/>
  <c r="Q51" i="31"/>
  <c r="R51" i="31"/>
  <c r="S51" i="31"/>
  <c r="T51" i="31"/>
  <c r="U51" i="31"/>
  <c r="V51" i="31"/>
  <c r="W51" i="31"/>
  <c r="X51" i="31"/>
  <c r="Y51" i="31"/>
  <c r="Z51" i="31"/>
  <c r="AA51" i="31"/>
  <c r="AB51" i="31"/>
  <c r="AC51" i="31"/>
  <c r="AD51" i="31"/>
  <c r="AE51" i="31"/>
  <c r="AF51" i="31"/>
  <c r="AG51" i="31"/>
  <c r="AH51" i="31"/>
  <c r="AI51" i="31"/>
  <c r="AJ51" i="31"/>
  <c r="AK51" i="31"/>
  <c r="AL51" i="31"/>
  <c r="AM51" i="31"/>
  <c r="AN51" i="31"/>
  <c r="AO51" i="31"/>
  <c r="AP51" i="31"/>
  <c r="AQ51" i="31"/>
  <c r="AR51" i="31"/>
  <c r="AS51" i="31"/>
  <c r="AT51" i="31"/>
  <c r="AU51" i="31"/>
  <c r="AV51" i="31"/>
  <c r="D52" i="31"/>
  <c r="E52" i="31"/>
  <c r="F52" i="31"/>
  <c r="G52" i="31"/>
  <c r="H52" i="31"/>
  <c r="I52" i="31"/>
  <c r="J52" i="31"/>
  <c r="K52" i="31"/>
  <c r="L52" i="31"/>
  <c r="M52" i="31"/>
  <c r="N52" i="31"/>
  <c r="O52" i="31"/>
  <c r="P52" i="31"/>
  <c r="Q52" i="31"/>
  <c r="R52" i="31"/>
  <c r="S52" i="31"/>
  <c r="T52" i="31"/>
  <c r="U52" i="31"/>
  <c r="V52" i="31"/>
  <c r="W52" i="31"/>
  <c r="X52" i="31"/>
  <c r="Y52" i="31"/>
  <c r="Z52" i="31"/>
  <c r="AA52" i="31"/>
  <c r="AB52" i="31"/>
  <c r="AC52" i="31"/>
  <c r="AD52" i="31"/>
  <c r="AE52" i="31"/>
  <c r="AF52" i="31"/>
  <c r="AG52" i="31"/>
  <c r="AH52" i="31"/>
  <c r="AI52" i="31"/>
  <c r="AJ52" i="31"/>
  <c r="AK52" i="31"/>
  <c r="AL52" i="31"/>
  <c r="AM52" i="31"/>
  <c r="AN52" i="31"/>
  <c r="AO52" i="31"/>
  <c r="AP52" i="31"/>
  <c r="AQ52" i="31"/>
  <c r="AR52" i="31"/>
  <c r="AS52" i="31"/>
  <c r="AT52" i="31"/>
  <c r="AU52" i="31"/>
  <c r="AV52" i="31"/>
  <c r="D53" i="31"/>
  <c r="E53" i="31"/>
  <c r="F53" i="31"/>
  <c r="G53" i="31"/>
  <c r="H53" i="31"/>
  <c r="I53" i="31"/>
  <c r="J53" i="31"/>
  <c r="K53" i="31"/>
  <c r="L53" i="31"/>
  <c r="M53" i="31"/>
  <c r="N53" i="31"/>
  <c r="O53" i="31"/>
  <c r="P53" i="31"/>
  <c r="Q53" i="31"/>
  <c r="R53" i="31"/>
  <c r="S53" i="31"/>
  <c r="T53" i="31"/>
  <c r="U53" i="31"/>
  <c r="V53" i="31"/>
  <c r="W53" i="31"/>
  <c r="X53" i="31"/>
  <c r="Y53" i="31"/>
  <c r="Z53" i="31"/>
  <c r="AA53" i="31"/>
  <c r="AB53" i="31"/>
  <c r="AC53" i="31"/>
  <c r="AD53" i="31"/>
  <c r="AE53" i="31"/>
  <c r="AF53" i="31"/>
  <c r="AG53" i="31"/>
  <c r="AH53" i="31"/>
  <c r="AI53" i="31"/>
  <c r="AJ53" i="31"/>
  <c r="AK53" i="31"/>
  <c r="AL53" i="31"/>
  <c r="AM53" i="31"/>
  <c r="AN53" i="31"/>
  <c r="AO53" i="31"/>
  <c r="AP53" i="31"/>
  <c r="AQ53" i="31"/>
  <c r="AR53" i="31"/>
  <c r="AS53" i="31"/>
  <c r="AT53" i="31"/>
  <c r="AU53" i="31"/>
  <c r="AV53" i="31"/>
  <c r="D54" i="31"/>
  <c r="E54" i="31"/>
  <c r="F54" i="31"/>
  <c r="G54" i="31"/>
  <c r="H54" i="31"/>
  <c r="I54" i="31"/>
  <c r="J54" i="31"/>
  <c r="K54" i="31"/>
  <c r="L54" i="31"/>
  <c r="M54" i="31"/>
  <c r="N54" i="31"/>
  <c r="O54" i="31"/>
  <c r="P54" i="31"/>
  <c r="Q54" i="31"/>
  <c r="R54" i="31"/>
  <c r="S54" i="31"/>
  <c r="T54" i="31"/>
  <c r="U54" i="31"/>
  <c r="V54" i="31"/>
  <c r="W54" i="31"/>
  <c r="X54" i="31"/>
  <c r="Y54" i="31"/>
  <c r="Z54" i="31"/>
  <c r="AA54" i="31"/>
  <c r="AB54" i="31"/>
  <c r="AC54" i="31"/>
  <c r="AD54" i="31"/>
  <c r="AE54" i="31"/>
  <c r="AF54" i="31"/>
  <c r="AG54" i="31"/>
  <c r="AH54" i="31"/>
  <c r="AI54" i="31"/>
  <c r="AJ54" i="31"/>
  <c r="AK54" i="31"/>
  <c r="AL54" i="31"/>
  <c r="AM54" i="31"/>
  <c r="AN54" i="31"/>
  <c r="AO54" i="31"/>
  <c r="AP54" i="31"/>
  <c r="AQ54" i="31"/>
  <c r="AR54" i="31"/>
  <c r="AS54" i="31"/>
  <c r="AT54" i="31"/>
  <c r="AU54" i="31"/>
  <c r="AV54" i="31"/>
  <c r="D55" i="31"/>
  <c r="E55" i="31"/>
  <c r="F55" i="31"/>
  <c r="G55" i="31"/>
  <c r="H55" i="31"/>
  <c r="I55" i="31"/>
  <c r="J55" i="31"/>
  <c r="K55" i="31"/>
  <c r="L55" i="31"/>
  <c r="M55" i="31"/>
  <c r="N55" i="31"/>
  <c r="O55" i="31"/>
  <c r="P55" i="31"/>
  <c r="Q55" i="31"/>
  <c r="R55" i="31"/>
  <c r="S55" i="31"/>
  <c r="T55" i="31"/>
  <c r="U55" i="31"/>
  <c r="V55" i="31"/>
  <c r="W55" i="31"/>
  <c r="X55" i="31"/>
  <c r="Y55" i="31"/>
  <c r="Z55" i="31"/>
  <c r="AA55" i="31"/>
  <c r="AB55" i="31"/>
  <c r="AC55" i="31"/>
  <c r="AD55" i="31"/>
  <c r="AE55" i="31"/>
  <c r="AF55" i="31"/>
  <c r="AG55" i="31"/>
  <c r="AH55" i="31"/>
  <c r="AI55" i="31"/>
  <c r="AJ55" i="31"/>
  <c r="AK55" i="31"/>
  <c r="AL55" i="31"/>
  <c r="AM55" i="31"/>
  <c r="AN55" i="31"/>
  <c r="AO55" i="31"/>
  <c r="AP55" i="31"/>
  <c r="AQ55" i="31"/>
  <c r="AR55" i="31"/>
  <c r="AS55" i="31"/>
  <c r="AT55" i="31"/>
  <c r="AU55" i="31"/>
  <c r="AV55" i="31"/>
  <c r="D56" i="31"/>
  <c r="E56" i="31"/>
  <c r="F56" i="31"/>
  <c r="G56" i="31"/>
  <c r="H56" i="31"/>
  <c r="I56" i="31"/>
  <c r="J56" i="31"/>
  <c r="K56" i="31"/>
  <c r="L56" i="31"/>
  <c r="M56" i="31"/>
  <c r="N56" i="31"/>
  <c r="O56" i="31"/>
  <c r="P56" i="31"/>
  <c r="Q56" i="31"/>
  <c r="R56" i="31"/>
  <c r="S56" i="31"/>
  <c r="T56" i="31"/>
  <c r="U56" i="31"/>
  <c r="V56" i="31"/>
  <c r="W56" i="31"/>
  <c r="X56" i="31"/>
  <c r="Y56" i="31"/>
  <c r="Z56" i="31"/>
  <c r="AA56" i="31"/>
  <c r="AB56" i="31"/>
  <c r="AC56" i="31"/>
  <c r="AD56" i="31"/>
  <c r="AE56" i="31"/>
  <c r="AF56" i="31"/>
  <c r="AG56" i="31"/>
  <c r="AH56" i="31"/>
  <c r="AI56" i="31"/>
  <c r="AJ56" i="31"/>
  <c r="AK56" i="31"/>
  <c r="AL56" i="31"/>
  <c r="AM56" i="31"/>
  <c r="AN56" i="31"/>
  <c r="AO56" i="31"/>
  <c r="AP56" i="31"/>
  <c r="AQ56" i="31"/>
  <c r="AR56" i="31"/>
  <c r="AS56" i="31"/>
  <c r="AT56" i="31"/>
  <c r="AU56" i="31"/>
  <c r="AV56" i="31"/>
  <c r="D57" i="31"/>
  <c r="E57" i="31"/>
  <c r="F57" i="31"/>
  <c r="G57" i="31"/>
  <c r="H57" i="31"/>
  <c r="I57" i="31"/>
  <c r="J57" i="31"/>
  <c r="K57" i="31"/>
  <c r="L57" i="31"/>
  <c r="M57" i="31"/>
  <c r="N57" i="31"/>
  <c r="O57" i="31"/>
  <c r="P57" i="31"/>
  <c r="Q57" i="31"/>
  <c r="R57" i="31"/>
  <c r="S57" i="31"/>
  <c r="T57" i="31"/>
  <c r="U57" i="31"/>
  <c r="V57" i="31"/>
  <c r="W57" i="31"/>
  <c r="X57" i="31"/>
  <c r="Y57" i="31"/>
  <c r="Z57" i="31"/>
  <c r="AA57" i="31"/>
  <c r="AB57" i="31"/>
  <c r="AC57" i="31"/>
  <c r="AD57" i="31"/>
  <c r="AE57" i="31"/>
  <c r="AF57" i="31"/>
  <c r="AG57" i="31"/>
  <c r="AH57" i="31"/>
  <c r="AI57" i="31"/>
  <c r="AJ57" i="31"/>
  <c r="AK57" i="31"/>
  <c r="AL57" i="31"/>
  <c r="AM57" i="31"/>
  <c r="AN57" i="31"/>
  <c r="AO57" i="31"/>
  <c r="AP57" i="31"/>
  <c r="AQ57" i="31"/>
  <c r="AR57" i="31"/>
  <c r="AS57" i="31"/>
  <c r="AT57" i="31"/>
  <c r="AU57" i="31"/>
  <c r="AV57" i="31"/>
  <c r="D58" i="31"/>
  <c r="E58" i="31"/>
  <c r="F58" i="31"/>
  <c r="G58" i="31"/>
  <c r="H58" i="31"/>
  <c r="I58" i="31"/>
  <c r="J58" i="31"/>
  <c r="K58" i="31"/>
  <c r="L58" i="31"/>
  <c r="M58" i="31"/>
  <c r="N58" i="31"/>
  <c r="O58" i="31"/>
  <c r="P58" i="31"/>
  <c r="Q58" i="31"/>
  <c r="R58" i="31"/>
  <c r="S58" i="31"/>
  <c r="T58" i="31"/>
  <c r="U58" i="31"/>
  <c r="V58" i="31"/>
  <c r="W58" i="31"/>
  <c r="X58" i="31"/>
  <c r="Y58" i="31"/>
  <c r="Z58" i="31"/>
  <c r="AA58" i="31"/>
  <c r="AB58" i="31"/>
  <c r="AC58" i="31"/>
  <c r="AD58" i="31"/>
  <c r="AE58" i="31"/>
  <c r="AF58" i="31"/>
  <c r="AG58" i="31"/>
  <c r="AH58" i="31"/>
  <c r="AI58" i="31"/>
  <c r="AJ58" i="31"/>
  <c r="AK58" i="31"/>
  <c r="AL58" i="31"/>
  <c r="AM58" i="31"/>
  <c r="AN58" i="31"/>
  <c r="AO58" i="31"/>
  <c r="AP58" i="31"/>
  <c r="AQ58" i="31"/>
  <c r="AR58" i="31"/>
  <c r="AS58" i="31"/>
  <c r="AT58" i="31"/>
  <c r="AU58" i="31"/>
  <c r="AV58" i="31"/>
  <c r="D59" i="31"/>
  <c r="E59" i="31"/>
  <c r="F59" i="31"/>
  <c r="G59" i="31"/>
  <c r="H59" i="31"/>
  <c r="I59" i="31"/>
  <c r="J59" i="31"/>
  <c r="K59" i="31"/>
  <c r="L59" i="31"/>
  <c r="M59" i="31"/>
  <c r="N59" i="31"/>
  <c r="O59" i="31"/>
  <c r="P59" i="31"/>
  <c r="Q59" i="31"/>
  <c r="R59" i="31"/>
  <c r="S59" i="31"/>
  <c r="T59" i="31"/>
  <c r="U59" i="31"/>
  <c r="V59" i="31"/>
  <c r="W59" i="31"/>
  <c r="X59" i="31"/>
  <c r="Y59" i="31"/>
  <c r="Z59" i="31"/>
  <c r="AA59" i="31"/>
  <c r="AB59" i="31"/>
  <c r="AC59" i="31"/>
  <c r="AD59" i="31"/>
  <c r="AE59" i="31"/>
  <c r="AF59" i="31"/>
  <c r="AG59" i="31"/>
  <c r="AH59" i="31"/>
  <c r="AI59" i="31"/>
  <c r="AJ59" i="31"/>
  <c r="AK59" i="31"/>
  <c r="AL59" i="31"/>
  <c r="AM59" i="31"/>
  <c r="AN59" i="31"/>
  <c r="AO59" i="31"/>
  <c r="AP59" i="31"/>
  <c r="AQ59" i="31"/>
  <c r="AR59" i="31"/>
  <c r="AS59" i="31"/>
  <c r="AT59" i="31"/>
  <c r="AU59" i="31"/>
  <c r="AV59" i="31"/>
  <c r="D60" i="31"/>
  <c r="E60" i="31"/>
  <c r="F60" i="31"/>
  <c r="G60" i="31"/>
  <c r="H60" i="31"/>
  <c r="I60" i="31"/>
  <c r="J60" i="31"/>
  <c r="K60" i="31"/>
  <c r="L60" i="31"/>
  <c r="M60" i="31"/>
  <c r="N60" i="31"/>
  <c r="O60" i="31"/>
  <c r="P60" i="31"/>
  <c r="Q60" i="31"/>
  <c r="R60" i="31"/>
  <c r="S60" i="31"/>
  <c r="T60" i="31"/>
  <c r="U60" i="31"/>
  <c r="V60" i="31"/>
  <c r="W60" i="31"/>
  <c r="X60" i="31"/>
  <c r="Y60" i="31"/>
  <c r="Z60" i="31"/>
  <c r="AA60" i="31"/>
  <c r="AB60" i="31"/>
  <c r="AC60" i="31"/>
  <c r="AD60" i="31"/>
  <c r="AE60" i="31"/>
  <c r="AF60" i="31"/>
  <c r="AG60" i="31"/>
  <c r="AH60" i="31"/>
  <c r="AI60" i="31"/>
  <c r="AJ60" i="31"/>
  <c r="AK60" i="31"/>
  <c r="AL60" i="31"/>
  <c r="AM60" i="31"/>
  <c r="AN60" i="31"/>
  <c r="AO60" i="31"/>
  <c r="AP60" i="31"/>
  <c r="AQ60" i="31"/>
  <c r="AR60" i="31"/>
  <c r="AS60" i="31"/>
  <c r="AT60" i="31"/>
  <c r="AU60" i="31"/>
  <c r="AV60" i="31"/>
  <c r="D61" i="31"/>
  <c r="E61" i="31"/>
  <c r="F61" i="31"/>
  <c r="G61" i="31"/>
  <c r="H61" i="31"/>
  <c r="I61" i="31"/>
  <c r="J61" i="31"/>
  <c r="K61" i="31"/>
  <c r="L61" i="31"/>
  <c r="M61" i="31"/>
  <c r="N61" i="31"/>
  <c r="O61" i="31"/>
  <c r="P61" i="31"/>
  <c r="Q61" i="31"/>
  <c r="R61" i="31"/>
  <c r="S61" i="31"/>
  <c r="T61" i="31"/>
  <c r="U61" i="31"/>
  <c r="V61" i="31"/>
  <c r="W61" i="31"/>
  <c r="X61" i="31"/>
  <c r="Y61" i="31"/>
  <c r="Z61" i="31"/>
  <c r="AA61" i="31"/>
  <c r="AB61" i="31"/>
  <c r="AC61" i="31"/>
  <c r="AD61" i="31"/>
  <c r="AE61" i="31"/>
  <c r="AF61" i="31"/>
  <c r="AG61" i="31"/>
  <c r="AH61" i="31"/>
  <c r="AI61" i="31"/>
  <c r="AJ61" i="31"/>
  <c r="AK61" i="31"/>
  <c r="AL61" i="31"/>
  <c r="AM61" i="31"/>
  <c r="AN61" i="31"/>
  <c r="AO61" i="31"/>
  <c r="AP61" i="31"/>
  <c r="AQ61" i="31"/>
  <c r="AR61" i="31"/>
  <c r="AS61" i="31"/>
  <c r="AT61" i="31"/>
  <c r="AU61" i="31"/>
  <c r="AV61" i="31"/>
  <c r="D62" i="31"/>
  <c r="E62" i="31"/>
  <c r="F62" i="31"/>
  <c r="G62" i="31"/>
  <c r="H62" i="31"/>
  <c r="I62" i="31"/>
  <c r="J62" i="31"/>
  <c r="K62" i="31"/>
  <c r="L62" i="31"/>
  <c r="M62" i="31"/>
  <c r="N62" i="31"/>
  <c r="O62" i="31"/>
  <c r="P62" i="31"/>
  <c r="Q62" i="31"/>
  <c r="R62" i="31"/>
  <c r="S62" i="31"/>
  <c r="T62" i="31"/>
  <c r="U62" i="31"/>
  <c r="V62" i="31"/>
  <c r="W62" i="31"/>
  <c r="X62" i="31"/>
  <c r="Y62" i="31"/>
  <c r="Z62" i="31"/>
  <c r="AA62" i="31"/>
  <c r="AB62" i="31"/>
  <c r="AC62" i="31"/>
  <c r="AD62" i="31"/>
  <c r="AE62" i="31"/>
  <c r="AF62" i="31"/>
  <c r="AG62" i="31"/>
  <c r="AH62" i="31"/>
  <c r="AI62" i="31"/>
  <c r="AJ62" i="31"/>
  <c r="AK62" i="31"/>
  <c r="AL62" i="31"/>
  <c r="AM62" i="31"/>
  <c r="AN62" i="31"/>
  <c r="AO62" i="31"/>
  <c r="AP62" i="31"/>
  <c r="AQ62" i="31"/>
  <c r="AR62" i="31"/>
  <c r="AS62" i="31"/>
  <c r="AT62" i="31"/>
  <c r="AU62" i="31"/>
  <c r="AV62" i="31"/>
  <c r="D63" i="31"/>
  <c r="E63" i="31"/>
  <c r="F63" i="31"/>
  <c r="G63" i="31"/>
  <c r="H63" i="31"/>
  <c r="I63" i="31"/>
  <c r="J63" i="31"/>
  <c r="K63" i="31"/>
  <c r="L63" i="31"/>
  <c r="M63" i="31"/>
  <c r="N63" i="31"/>
  <c r="O63" i="31"/>
  <c r="P63" i="31"/>
  <c r="Q63" i="31"/>
  <c r="R63" i="31"/>
  <c r="S63" i="31"/>
  <c r="T63" i="31"/>
  <c r="U63" i="31"/>
  <c r="V63" i="31"/>
  <c r="W63" i="31"/>
  <c r="X63" i="31"/>
  <c r="Y63" i="31"/>
  <c r="Z63" i="31"/>
  <c r="AA63" i="31"/>
  <c r="AB63" i="31"/>
  <c r="AC63" i="31"/>
  <c r="AD63" i="31"/>
  <c r="AE63" i="31"/>
  <c r="AF63" i="31"/>
  <c r="AG63" i="31"/>
  <c r="AH63" i="31"/>
  <c r="AI63" i="31"/>
  <c r="AJ63" i="31"/>
  <c r="AK63" i="31"/>
  <c r="AL63" i="31"/>
  <c r="AM63" i="31"/>
  <c r="AN63" i="31"/>
  <c r="AO63" i="31"/>
  <c r="AP63" i="31"/>
  <c r="AQ63" i="31"/>
  <c r="AR63" i="31"/>
  <c r="AS63" i="31"/>
  <c r="AT63" i="31"/>
  <c r="AU63" i="31"/>
  <c r="AV63" i="31"/>
  <c r="D64" i="31"/>
  <c r="E64" i="31"/>
  <c r="F64" i="31"/>
  <c r="G64" i="31"/>
  <c r="H64" i="31"/>
  <c r="I64" i="31"/>
  <c r="J64" i="31"/>
  <c r="K64" i="31"/>
  <c r="L64" i="31"/>
  <c r="M64" i="31"/>
  <c r="N64" i="31"/>
  <c r="O64" i="31"/>
  <c r="P64" i="31"/>
  <c r="Q64" i="31"/>
  <c r="R64" i="31"/>
  <c r="S64" i="31"/>
  <c r="T64" i="31"/>
  <c r="U64" i="31"/>
  <c r="V64" i="31"/>
  <c r="W64" i="31"/>
  <c r="X64" i="31"/>
  <c r="Y64" i="31"/>
  <c r="Z64" i="31"/>
  <c r="AA64" i="31"/>
  <c r="AB64" i="31"/>
  <c r="AC64" i="31"/>
  <c r="AD64" i="31"/>
  <c r="AE64" i="31"/>
  <c r="AF64" i="31"/>
  <c r="AG64" i="31"/>
  <c r="AH64" i="31"/>
  <c r="AI64" i="31"/>
  <c r="AJ64" i="31"/>
  <c r="AK64" i="31"/>
  <c r="AL64" i="31"/>
  <c r="AM64" i="31"/>
  <c r="AN64" i="31"/>
  <c r="AO64" i="31"/>
  <c r="AP64" i="31"/>
  <c r="AQ64" i="31"/>
  <c r="AR64" i="31"/>
  <c r="AS64" i="31"/>
  <c r="AT64" i="31"/>
  <c r="AU64" i="31"/>
  <c r="AV64" i="31"/>
  <c r="D65" i="31"/>
  <c r="E65" i="31"/>
  <c r="F65" i="31"/>
  <c r="G65" i="31"/>
  <c r="H65" i="31"/>
  <c r="I65" i="31"/>
  <c r="J65" i="31"/>
  <c r="K65" i="31"/>
  <c r="L65" i="31"/>
  <c r="M65" i="31"/>
  <c r="N65" i="31"/>
  <c r="O65" i="31"/>
  <c r="P65" i="31"/>
  <c r="Q65" i="31"/>
  <c r="R65" i="31"/>
  <c r="S65" i="31"/>
  <c r="T65" i="31"/>
  <c r="U65" i="31"/>
  <c r="V65" i="31"/>
  <c r="W65" i="31"/>
  <c r="X65" i="31"/>
  <c r="Y65" i="31"/>
  <c r="Z65" i="31"/>
  <c r="AA65" i="31"/>
  <c r="AB65" i="31"/>
  <c r="AC65" i="31"/>
  <c r="AD65" i="31"/>
  <c r="AE65" i="31"/>
  <c r="AF65" i="31"/>
  <c r="AG65" i="31"/>
  <c r="AH65" i="31"/>
  <c r="AI65" i="31"/>
  <c r="AJ65" i="31"/>
  <c r="AK65" i="31"/>
  <c r="AL65" i="31"/>
  <c r="AM65" i="31"/>
  <c r="AN65" i="31"/>
  <c r="AO65" i="31"/>
  <c r="AP65" i="31"/>
  <c r="AQ65" i="31"/>
  <c r="AR65" i="31"/>
  <c r="AS65" i="31"/>
  <c r="AT65" i="31"/>
  <c r="AU65" i="31"/>
  <c r="AV65" i="31"/>
  <c r="D66" i="31"/>
  <c r="E66" i="31"/>
  <c r="F66" i="31"/>
  <c r="G66" i="31"/>
  <c r="H66" i="31"/>
  <c r="I66" i="31"/>
  <c r="J66" i="31"/>
  <c r="K66" i="31"/>
  <c r="L66" i="31"/>
  <c r="M66" i="31"/>
  <c r="N66" i="31"/>
  <c r="O66" i="31"/>
  <c r="P66" i="31"/>
  <c r="Q66" i="31"/>
  <c r="R66" i="31"/>
  <c r="S66" i="31"/>
  <c r="T66" i="31"/>
  <c r="U66" i="31"/>
  <c r="V66" i="31"/>
  <c r="W66" i="31"/>
  <c r="X66" i="31"/>
  <c r="Y66" i="31"/>
  <c r="Z66" i="31"/>
  <c r="AA66" i="31"/>
  <c r="AB66" i="31"/>
  <c r="AC66" i="31"/>
  <c r="AD66" i="31"/>
  <c r="AE66" i="31"/>
  <c r="AF66" i="31"/>
  <c r="AG66" i="31"/>
  <c r="AH66" i="31"/>
  <c r="AI66" i="31"/>
  <c r="AJ66" i="31"/>
  <c r="AK66" i="31"/>
  <c r="AL66" i="31"/>
  <c r="AM66" i="31"/>
  <c r="AN66" i="31"/>
  <c r="AO66" i="31"/>
  <c r="AP66" i="31"/>
  <c r="AQ66" i="31"/>
  <c r="AR66" i="31"/>
  <c r="AS66" i="31"/>
  <c r="AT66" i="31"/>
  <c r="AU66" i="31"/>
  <c r="AV66" i="31"/>
  <c r="D67" i="31"/>
  <c r="E67" i="31"/>
  <c r="F67" i="31"/>
  <c r="G67" i="31"/>
  <c r="H67" i="31"/>
  <c r="I67" i="31"/>
  <c r="J67" i="31"/>
  <c r="K67" i="31"/>
  <c r="L67" i="31"/>
  <c r="M67" i="31"/>
  <c r="N67" i="31"/>
  <c r="O67" i="31"/>
  <c r="P67" i="31"/>
  <c r="Q67" i="31"/>
  <c r="R67" i="31"/>
  <c r="S67" i="31"/>
  <c r="T67" i="31"/>
  <c r="U67" i="31"/>
  <c r="V67" i="31"/>
  <c r="W67" i="31"/>
  <c r="X67" i="31"/>
  <c r="Y67" i="31"/>
  <c r="Z67" i="31"/>
  <c r="AA67" i="31"/>
  <c r="AB67" i="31"/>
  <c r="AC67" i="31"/>
  <c r="AD67" i="31"/>
  <c r="AE67" i="31"/>
  <c r="AF67" i="31"/>
  <c r="AG67" i="31"/>
  <c r="AH67" i="31"/>
  <c r="AI67" i="31"/>
  <c r="AJ67" i="31"/>
  <c r="AK67" i="31"/>
  <c r="AL67" i="31"/>
  <c r="AM67" i="31"/>
  <c r="AN67" i="31"/>
  <c r="AO67" i="31"/>
  <c r="AP67" i="31"/>
  <c r="AQ67" i="31"/>
  <c r="AR67" i="31"/>
  <c r="AS67" i="31"/>
  <c r="AT67" i="31"/>
  <c r="AU67" i="31"/>
  <c r="AV67" i="31"/>
  <c r="D68" i="31"/>
  <c r="E68" i="31"/>
  <c r="F68" i="31"/>
  <c r="G68" i="31"/>
  <c r="H68" i="31"/>
  <c r="I68" i="31"/>
  <c r="J68" i="31"/>
  <c r="K68" i="31"/>
  <c r="L68" i="31"/>
  <c r="M68" i="31"/>
  <c r="N68" i="31"/>
  <c r="O68" i="31"/>
  <c r="P68" i="31"/>
  <c r="Q68" i="31"/>
  <c r="R68" i="31"/>
  <c r="S68" i="31"/>
  <c r="T68" i="31"/>
  <c r="U68" i="31"/>
  <c r="V68" i="31"/>
  <c r="W68" i="31"/>
  <c r="X68" i="31"/>
  <c r="Y68" i="31"/>
  <c r="Z68" i="31"/>
  <c r="AA68" i="31"/>
  <c r="AB68" i="31"/>
  <c r="AC68" i="31"/>
  <c r="AD68" i="31"/>
  <c r="AE68" i="31"/>
  <c r="AF68" i="31"/>
  <c r="AG68" i="31"/>
  <c r="AH68" i="31"/>
  <c r="AI68" i="31"/>
  <c r="AJ68" i="31"/>
  <c r="AK68" i="31"/>
  <c r="AL68" i="31"/>
  <c r="AM68" i="31"/>
  <c r="AN68" i="31"/>
  <c r="AO68" i="31"/>
  <c r="AP68" i="31"/>
  <c r="AQ68" i="31"/>
  <c r="AR68" i="31"/>
  <c r="AS68" i="31"/>
  <c r="AT68" i="31"/>
  <c r="AU68" i="31"/>
  <c r="AV68" i="31"/>
  <c r="D69" i="31"/>
  <c r="E69" i="31"/>
  <c r="F69" i="31"/>
  <c r="G69" i="31"/>
  <c r="H69" i="31"/>
  <c r="I69" i="31"/>
  <c r="J69" i="31"/>
  <c r="K69" i="31"/>
  <c r="L69" i="31"/>
  <c r="M69" i="31"/>
  <c r="N69" i="31"/>
  <c r="O69" i="31"/>
  <c r="P69" i="31"/>
  <c r="Q69" i="31"/>
  <c r="R69" i="31"/>
  <c r="S69" i="31"/>
  <c r="T69" i="31"/>
  <c r="U69" i="31"/>
  <c r="V69" i="31"/>
  <c r="W69" i="31"/>
  <c r="X69" i="31"/>
  <c r="Y69" i="31"/>
  <c r="Z69" i="31"/>
  <c r="AA69" i="31"/>
  <c r="AB69" i="31"/>
  <c r="AC69" i="31"/>
  <c r="AD69" i="31"/>
  <c r="AE69" i="31"/>
  <c r="AF69" i="31"/>
  <c r="AG69" i="31"/>
  <c r="AH69" i="31"/>
  <c r="AI69" i="31"/>
  <c r="AJ69" i="31"/>
  <c r="AK69" i="31"/>
  <c r="AL69" i="31"/>
  <c r="AM69" i="31"/>
  <c r="AN69" i="31"/>
  <c r="AO69" i="31"/>
  <c r="AP69" i="31"/>
  <c r="AQ69" i="31"/>
  <c r="AR69" i="31"/>
  <c r="AS69" i="31"/>
  <c r="AT69" i="31"/>
  <c r="AU69" i="31"/>
  <c r="AV69" i="31"/>
  <c r="D70" i="31"/>
  <c r="E70" i="31"/>
  <c r="F70" i="31"/>
  <c r="G70" i="31"/>
  <c r="H70" i="31"/>
  <c r="I70" i="31"/>
  <c r="J70" i="31"/>
  <c r="K70" i="31"/>
  <c r="L70" i="31"/>
  <c r="M70" i="31"/>
  <c r="N70" i="31"/>
  <c r="O70" i="31"/>
  <c r="P70" i="31"/>
  <c r="Q70" i="31"/>
  <c r="R70" i="31"/>
  <c r="S70" i="31"/>
  <c r="T70" i="31"/>
  <c r="U70" i="31"/>
  <c r="V70" i="31"/>
  <c r="W70" i="31"/>
  <c r="X70" i="31"/>
  <c r="Y70" i="31"/>
  <c r="Z70" i="31"/>
  <c r="AA70" i="31"/>
  <c r="AB70" i="31"/>
  <c r="AC70" i="31"/>
  <c r="AD70" i="31"/>
  <c r="AE70" i="31"/>
  <c r="AF70" i="31"/>
  <c r="AG70" i="31"/>
  <c r="AH70" i="31"/>
  <c r="AI70" i="31"/>
  <c r="AJ70" i="31"/>
  <c r="AK70" i="31"/>
  <c r="AL70" i="31"/>
  <c r="AM70" i="31"/>
  <c r="AN70" i="31"/>
  <c r="AO70" i="31"/>
  <c r="AP70" i="31"/>
  <c r="AQ70" i="31"/>
  <c r="AR70" i="31"/>
  <c r="AS70" i="31"/>
  <c r="AT70" i="31"/>
  <c r="AU70" i="31"/>
  <c r="AV70" i="31"/>
  <c r="D71" i="31"/>
  <c r="E71" i="31"/>
  <c r="F71" i="31"/>
  <c r="G71" i="31"/>
  <c r="H71" i="31"/>
  <c r="I71" i="31"/>
  <c r="J71" i="31"/>
  <c r="K71" i="31"/>
  <c r="L71" i="31"/>
  <c r="M71" i="31"/>
  <c r="N71" i="31"/>
  <c r="O71" i="31"/>
  <c r="P71" i="31"/>
  <c r="Q71" i="31"/>
  <c r="R71" i="31"/>
  <c r="S71" i="31"/>
  <c r="T71" i="31"/>
  <c r="U71" i="31"/>
  <c r="V71" i="31"/>
  <c r="W71" i="31"/>
  <c r="X71" i="31"/>
  <c r="Y71" i="31"/>
  <c r="Z71" i="31"/>
  <c r="AA71" i="31"/>
  <c r="AB71" i="31"/>
  <c r="AC71" i="31"/>
  <c r="AD71" i="31"/>
  <c r="AE71" i="31"/>
  <c r="AF71" i="31"/>
  <c r="AG71" i="31"/>
  <c r="AH71" i="31"/>
  <c r="AI71" i="31"/>
  <c r="AJ71" i="31"/>
  <c r="AK71" i="31"/>
  <c r="AL71" i="31"/>
  <c r="AM71" i="31"/>
  <c r="AN71" i="31"/>
  <c r="AO71" i="31"/>
  <c r="AP71" i="31"/>
  <c r="AQ71" i="31"/>
  <c r="AR71" i="31"/>
  <c r="AS71" i="31"/>
  <c r="AT71" i="31"/>
  <c r="AU71" i="31"/>
  <c r="AV71" i="31"/>
  <c r="D72" i="31"/>
  <c r="E72" i="31"/>
  <c r="F72" i="31"/>
  <c r="G72" i="31"/>
  <c r="H72" i="31"/>
  <c r="I72" i="31"/>
  <c r="J72" i="31"/>
  <c r="K72" i="31"/>
  <c r="L72" i="31"/>
  <c r="M72" i="31"/>
  <c r="N72" i="31"/>
  <c r="O72" i="31"/>
  <c r="P72" i="31"/>
  <c r="Q72" i="31"/>
  <c r="R72" i="31"/>
  <c r="S72" i="31"/>
  <c r="T72" i="31"/>
  <c r="U72" i="31"/>
  <c r="V72" i="31"/>
  <c r="W72" i="31"/>
  <c r="X72" i="31"/>
  <c r="Y72" i="31"/>
  <c r="Z72" i="31"/>
  <c r="AA72" i="31"/>
  <c r="AB72" i="31"/>
  <c r="AC72" i="31"/>
  <c r="AD72" i="31"/>
  <c r="AE72" i="31"/>
  <c r="AF72" i="31"/>
  <c r="AG72" i="31"/>
  <c r="AH72" i="31"/>
  <c r="AI72" i="31"/>
  <c r="AJ72" i="31"/>
  <c r="AK72" i="31"/>
  <c r="AL72" i="31"/>
  <c r="AM72" i="31"/>
  <c r="AN72" i="31"/>
  <c r="AO72" i="31"/>
  <c r="AP72" i="31"/>
  <c r="AQ72" i="31"/>
  <c r="AR72" i="31"/>
  <c r="AS72" i="31"/>
  <c r="AT72" i="31"/>
  <c r="AU72" i="31"/>
  <c r="AV72" i="31"/>
  <c r="D73" i="31"/>
  <c r="E73" i="31"/>
  <c r="F73" i="31"/>
  <c r="G73" i="31"/>
  <c r="H73" i="31"/>
  <c r="I73" i="31"/>
  <c r="J73" i="31"/>
  <c r="K73" i="31"/>
  <c r="L73" i="31"/>
  <c r="M73" i="31"/>
  <c r="N73" i="31"/>
  <c r="O73" i="31"/>
  <c r="P73" i="31"/>
  <c r="Q73" i="31"/>
  <c r="R73" i="31"/>
  <c r="S73" i="31"/>
  <c r="T73" i="31"/>
  <c r="U73" i="31"/>
  <c r="V73" i="31"/>
  <c r="W73" i="31"/>
  <c r="X73" i="31"/>
  <c r="Y73" i="31"/>
  <c r="Z73" i="31"/>
  <c r="AA73" i="31"/>
  <c r="AB73" i="31"/>
  <c r="AC73" i="31"/>
  <c r="AD73" i="31"/>
  <c r="AE73" i="31"/>
  <c r="AF73" i="31"/>
  <c r="AG73" i="31"/>
  <c r="AH73" i="31"/>
  <c r="AI73" i="31"/>
  <c r="AJ73" i="31"/>
  <c r="AK73" i="31"/>
  <c r="AL73" i="31"/>
  <c r="AM73" i="31"/>
  <c r="AN73" i="31"/>
  <c r="AO73" i="31"/>
  <c r="AP73" i="31"/>
  <c r="AQ73" i="31"/>
  <c r="AR73" i="31"/>
  <c r="AS73" i="31"/>
  <c r="AT73" i="31"/>
  <c r="AU73" i="31"/>
  <c r="AV73" i="31"/>
  <c r="D74" i="31"/>
  <c r="E74" i="31"/>
  <c r="F74" i="31"/>
  <c r="G74" i="31"/>
  <c r="H74" i="31"/>
  <c r="I74" i="31"/>
  <c r="J74" i="31"/>
  <c r="K74" i="31"/>
  <c r="L74" i="31"/>
  <c r="M74" i="31"/>
  <c r="N74" i="31"/>
  <c r="O74" i="31"/>
  <c r="P74" i="31"/>
  <c r="Q74" i="31"/>
  <c r="R74" i="31"/>
  <c r="S74" i="31"/>
  <c r="T74" i="31"/>
  <c r="U74" i="31"/>
  <c r="V74" i="31"/>
  <c r="W74" i="31"/>
  <c r="X74" i="31"/>
  <c r="Y74" i="31"/>
  <c r="Z74" i="31"/>
  <c r="AA74" i="31"/>
  <c r="AB74" i="31"/>
  <c r="AC74" i="31"/>
  <c r="AD74" i="31"/>
  <c r="AE74" i="31"/>
  <c r="AF74" i="31"/>
  <c r="AG74" i="31"/>
  <c r="AH74" i="31"/>
  <c r="AI74" i="31"/>
  <c r="AJ74" i="31"/>
  <c r="AK74" i="31"/>
  <c r="AL74" i="31"/>
  <c r="AM74" i="31"/>
  <c r="AN74" i="31"/>
  <c r="AO74" i="31"/>
  <c r="AP74" i="31"/>
  <c r="AQ74" i="31"/>
  <c r="AR74" i="31"/>
  <c r="AS74" i="31"/>
  <c r="AT74" i="31"/>
  <c r="AU74" i="31"/>
  <c r="AV74" i="31"/>
  <c r="D75" i="31"/>
  <c r="E75" i="31"/>
  <c r="F75" i="31"/>
  <c r="G75" i="31"/>
  <c r="H75" i="31"/>
  <c r="I75" i="31"/>
  <c r="J75" i="31"/>
  <c r="K75" i="31"/>
  <c r="L75" i="31"/>
  <c r="M75" i="31"/>
  <c r="N75" i="31"/>
  <c r="O75" i="31"/>
  <c r="P75" i="31"/>
  <c r="Q75" i="31"/>
  <c r="R75" i="31"/>
  <c r="S75" i="31"/>
  <c r="T75" i="31"/>
  <c r="U75" i="31"/>
  <c r="V75" i="31"/>
  <c r="W75" i="31"/>
  <c r="X75" i="31"/>
  <c r="Y75" i="31"/>
  <c r="Z75" i="31"/>
  <c r="AA75" i="31"/>
  <c r="AB75" i="31"/>
  <c r="AC75" i="31"/>
  <c r="AD75" i="31"/>
  <c r="AE75" i="31"/>
  <c r="AF75" i="31"/>
  <c r="AG75" i="31"/>
  <c r="AH75" i="31"/>
  <c r="AI75" i="31"/>
  <c r="AJ75" i="31"/>
  <c r="AK75" i="31"/>
  <c r="AL75" i="31"/>
  <c r="AM75" i="31"/>
  <c r="AN75" i="31"/>
  <c r="AO75" i="31"/>
  <c r="AP75" i="31"/>
  <c r="AQ75" i="31"/>
  <c r="AR75" i="31"/>
  <c r="AS75" i="31"/>
  <c r="AT75" i="31"/>
  <c r="AU75" i="31"/>
  <c r="AV75" i="31"/>
  <c r="D76" i="31"/>
  <c r="E76" i="31"/>
  <c r="F76" i="31"/>
  <c r="G76" i="31"/>
  <c r="H76" i="31"/>
  <c r="I76" i="31"/>
  <c r="J76" i="31"/>
  <c r="K76" i="31"/>
  <c r="L76" i="31"/>
  <c r="M76" i="31"/>
  <c r="N76" i="31"/>
  <c r="O76" i="31"/>
  <c r="P76" i="31"/>
  <c r="Q76" i="31"/>
  <c r="R76" i="31"/>
  <c r="S76" i="31"/>
  <c r="T76" i="31"/>
  <c r="U76" i="31"/>
  <c r="V76" i="31"/>
  <c r="W76" i="31"/>
  <c r="X76" i="31"/>
  <c r="Y76" i="31"/>
  <c r="Z76" i="31"/>
  <c r="AA76" i="31"/>
  <c r="AB76" i="31"/>
  <c r="AC76" i="31"/>
  <c r="AD76" i="31"/>
  <c r="AE76" i="31"/>
  <c r="AF76" i="31"/>
  <c r="AG76" i="31"/>
  <c r="AH76" i="31"/>
  <c r="AI76" i="31"/>
  <c r="AJ76" i="31"/>
  <c r="AK76" i="31"/>
  <c r="AL76" i="31"/>
  <c r="AM76" i="31"/>
  <c r="AN76" i="31"/>
  <c r="AO76" i="31"/>
  <c r="AP76" i="31"/>
  <c r="AQ76" i="31"/>
  <c r="AR76" i="31"/>
  <c r="AS76" i="31"/>
  <c r="AT76" i="31"/>
  <c r="AU76" i="31"/>
  <c r="AV76" i="31"/>
  <c r="D77" i="31"/>
  <c r="E77" i="31"/>
  <c r="F77" i="31"/>
  <c r="G77" i="31"/>
  <c r="H77" i="31"/>
  <c r="I77" i="31"/>
  <c r="J77" i="31"/>
  <c r="K77" i="31"/>
  <c r="L77" i="31"/>
  <c r="M77" i="31"/>
  <c r="N77" i="31"/>
  <c r="O77" i="31"/>
  <c r="P77" i="31"/>
  <c r="Q77" i="31"/>
  <c r="R77" i="31"/>
  <c r="S77" i="31"/>
  <c r="T77" i="31"/>
  <c r="U77" i="31"/>
  <c r="V77" i="31"/>
  <c r="W77" i="31"/>
  <c r="X77" i="31"/>
  <c r="Y77" i="31"/>
  <c r="Z77" i="31"/>
  <c r="AA77" i="31"/>
  <c r="AB77" i="31"/>
  <c r="AC77" i="31"/>
  <c r="AD77" i="31"/>
  <c r="AE77" i="31"/>
  <c r="AF77" i="31"/>
  <c r="AG77" i="31"/>
  <c r="AH77" i="31"/>
  <c r="AI77" i="31"/>
  <c r="AJ77" i="31"/>
  <c r="AK77" i="31"/>
  <c r="AL77" i="31"/>
  <c r="AM77" i="31"/>
  <c r="AN77" i="31"/>
  <c r="AO77" i="31"/>
  <c r="AP77" i="31"/>
  <c r="AQ77" i="31"/>
  <c r="AR77" i="31"/>
  <c r="AS77" i="31"/>
  <c r="AT77" i="31"/>
  <c r="AU77" i="31"/>
  <c r="AV77" i="31"/>
  <c r="D78" i="31"/>
  <c r="E78" i="31"/>
  <c r="F78" i="31"/>
  <c r="G78" i="31"/>
  <c r="H78" i="31"/>
  <c r="I78" i="31"/>
  <c r="J78" i="31"/>
  <c r="K78" i="31"/>
  <c r="L78" i="31"/>
  <c r="M78" i="31"/>
  <c r="N78" i="31"/>
  <c r="O78" i="31"/>
  <c r="P78" i="31"/>
  <c r="Q78" i="31"/>
  <c r="R78" i="31"/>
  <c r="S78" i="31"/>
  <c r="T78" i="31"/>
  <c r="U78" i="31"/>
  <c r="V78" i="31"/>
  <c r="W78" i="31"/>
  <c r="X78" i="31"/>
  <c r="Y78" i="31"/>
  <c r="Z78" i="31"/>
  <c r="AA78" i="31"/>
  <c r="AB78" i="31"/>
  <c r="AC78" i="31"/>
  <c r="AD78" i="31"/>
  <c r="AE78" i="31"/>
  <c r="AF78" i="31"/>
  <c r="AG78" i="31"/>
  <c r="AH78" i="31"/>
  <c r="AI78" i="31"/>
  <c r="AJ78" i="31"/>
  <c r="AK78" i="31"/>
  <c r="AL78" i="31"/>
  <c r="AM78" i="31"/>
  <c r="AN78" i="31"/>
  <c r="AO78" i="31"/>
  <c r="AP78" i="31"/>
  <c r="AQ78" i="31"/>
  <c r="AR78" i="31"/>
  <c r="AS78" i="31"/>
  <c r="AT78" i="31"/>
  <c r="AU78" i="31"/>
  <c r="AV78" i="31"/>
  <c r="D79" i="31"/>
  <c r="E79" i="31"/>
  <c r="F79" i="31"/>
  <c r="G79" i="31"/>
  <c r="H79" i="31"/>
  <c r="I79" i="31"/>
  <c r="J79" i="31"/>
  <c r="K79" i="31"/>
  <c r="L79" i="31"/>
  <c r="M79" i="31"/>
  <c r="N79" i="31"/>
  <c r="O79" i="31"/>
  <c r="P79" i="31"/>
  <c r="Q79" i="31"/>
  <c r="R79" i="31"/>
  <c r="S79" i="31"/>
  <c r="T79" i="31"/>
  <c r="U79" i="31"/>
  <c r="V79" i="31"/>
  <c r="W79" i="31"/>
  <c r="X79" i="31"/>
  <c r="Y79" i="31"/>
  <c r="Z79" i="31"/>
  <c r="AA79" i="31"/>
  <c r="AB79" i="31"/>
  <c r="AC79" i="31"/>
  <c r="AD79" i="31"/>
  <c r="AE79" i="31"/>
  <c r="AF79" i="31"/>
  <c r="AG79" i="31"/>
  <c r="AH79" i="31"/>
  <c r="AI79" i="31"/>
  <c r="AJ79" i="31"/>
  <c r="AK79" i="31"/>
  <c r="AL79" i="31"/>
  <c r="AM79" i="31"/>
  <c r="AN79" i="31"/>
  <c r="AO79" i="31"/>
  <c r="AP79" i="31"/>
  <c r="AQ79" i="31"/>
  <c r="AR79" i="31"/>
  <c r="AS79" i="31"/>
  <c r="AT79" i="31"/>
  <c r="AU79" i="31"/>
  <c r="AV79" i="31"/>
  <c r="D80" i="31"/>
  <c r="E80" i="31"/>
  <c r="F80" i="31"/>
  <c r="G80" i="31"/>
  <c r="H80" i="31"/>
  <c r="I80" i="31"/>
  <c r="J80" i="31"/>
  <c r="K80" i="31"/>
  <c r="L80" i="31"/>
  <c r="M80" i="31"/>
  <c r="N80" i="31"/>
  <c r="O80" i="31"/>
  <c r="P80" i="31"/>
  <c r="Q80" i="31"/>
  <c r="R80" i="31"/>
  <c r="S80" i="31"/>
  <c r="T80" i="31"/>
  <c r="U80" i="31"/>
  <c r="V80" i="31"/>
  <c r="W80" i="31"/>
  <c r="X80" i="31"/>
  <c r="Y80" i="31"/>
  <c r="Z80" i="31"/>
  <c r="AA80" i="31"/>
  <c r="AB80" i="31"/>
  <c r="AC80" i="31"/>
  <c r="AD80" i="31"/>
  <c r="AE80" i="31"/>
  <c r="AF80" i="31"/>
  <c r="AG80" i="31"/>
  <c r="AH80" i="31"/>
  <c r="AI80" i="31"/>
  <c r="AJ80" i="31"/>
  <c r="AK80" i="31"/>
  <c r="AL80" i="31"/>
  <c r="AM80" i="31"/>
  <c r="AN80" i="31"/>
  <c r="AO80" i="31"/>
  <c r="AP80" i="31"/>
  <c r="AQ80" i="31"/>
  <c r="AR80" i="31"/>
  <c r="AS80" i="31"/>
  <c r="AT80" i="31"/>
  <c r="AU80" i="31"/>
  <c r="AV80" i="31"/>
  <c r="D81" i="31"/>
  <c r="E81" i="31"/>
  <c r="F81" i="31"/>
  <c r="G81" i="31"/>
  <c r="H81" i="31"/>
  <c r="I81" i="31"/>
  <c r="J81" i="31"/>
  <c r="K81" i="31"/>
  <c r="L81" i="31"/>
  <c r="M81" i="31"/>
  <c r="N81" i="31"/>
  <c r="O81" i="31"/>
  <c r="P81" i="31"/>
  <c r="Q81" i="31"/>
  <c r="R81" i="31"/>
  <c r="S81" i="31"/>
  <c r="T81" i="31"/>
  <c r="U81" i="31"/>
  <c r="V81" i="31"/>
  <c r="W81" i="31"/>
  <c r="X81" i="31"/>
  <c r="Y81" i="31"/>
  <c r="Z81" i="31"/>
  <c r="AA81" i="31"/>
  <c r="AB81" i="31"/>
  <c r="AC81" i="31"/>
  <c r="AD81" i="31"/>
  <c r="AE81" i="31"/>
  <c r="AF81" i="31"/>
  <c r="AG81" i="31"/>
  <c r="AH81" i="31"/>
  <c r="AI81" i="31"/>
  <c r="AJ81" i="31"/>
  <c r="AK81" i="31"/>
  <c r="AL81" i="31"/>
  <c r="AM81" i="31"/>
  <c r="AN81" i="31"/>
  <c r="AO81" i="31"/>
  <c r="AP81" i="31"/>
  <c r="AQ81" i="31"/>
  <c r="AR81" i="31"/>
  <c r="AS81" i="31"/>
  <c r="AT81" i="31"/>
  <c r="AU81" i="31"/>
  <c r="AV81" i="31"/>
  <c r="D82" i="31"/>
  <c r="E82" i="31"/>
  <c r="F82" i="31"/>
  <c r="G82" i="31"/>
  <c r="H82" i="31"/>
  <c r="I82" i="31"/>
  <c r="J82" i="31"/>
  <c r="K82" i="31"/>
  <c r="L82" i="31"/>
  <c r="M82" i="31"/>
  <c r="N82" i="31"/>
  <c r="O82" i="31"/>
  <c r="P82" i="31"/>
  <c r="Q82" i="31"/>
  <c r="R82" i="31"/>
  <c r="S82" i="31"/>
  <c r="T82" i="31"/>
  <c r="U82" i="31"/>
  <c r="V82" i="31"/>
  <c r="W82" i="31"/>
  <c r="X82" i="31"/>
  <c r="Y82" i="31"/>
  <c r="Z82" i="31"/>
  <c r="AA82" i="31"/>
  <c r="AB82" i="31"/>
  <c r="AC82" i="31"/>
  <c r="AD82" i="31"/>
  <c r="AE82" i="31"/>
  <c r="AF82" i="31"/>
  <c r="AG82" i="31"/>
  <c r="AH82" i="31"/>
  <c r="AI82" i="31"/>
  <c r="AJ82" i="31"/>
  <c r="AK82" i="31"/>
  <c r="AL82" i="31"/>
  <c r="AM82" i="31"/>
  <c r="AN82" i="31"/>
  <c r="AO82" i="31"/>
  <c r="AP82" i="31"/>
  <c r="AQ82" i="31"/>
  <c r="AR82" i="31"/>
  <c r="AS82" i="31"/>
  <c r="AT82" i="31"/>
  <c r="AU82" i="31"/>
  <c r="AV82" i="31"/>
  <c r="D83" i="31"/>
  <c r="E83" i="31"/>
  <c r="F83" i="31"/>
  <c r="G83" i="31"/>
  <c r="H83" i="31"/>
  <c r="I83" i="31"/>
  <c r="J83" i="31"/>
  <c r="K83" i="31"/>
  <c r="L83" i="31"/>
  <c r="M83" i="31"/>
  <c r="N83" i="31"/>
  <c r="O83" i="31"/>
  <c r="P83" i="31"/>
  <c r="Q83" i="31"/>
  <c r="R83" i="31"/>
  <c r="S83" i="31"/>
  <c r="T83" i="31"/>
  <c r="U83" i="31"/>
  <c r="V83" i="31"/>
  <c r="W83" i="31"/>
  <c r="X83" i="31"/>
  <c r="Y83" i="31"/>
  <c r="Z83" i="31"/>
  <c r="AA83" i="31"/>
  <c r="AB83" i="31"/>
  <c r="AC83" i="31"/>
  <c r="AD83" i="31"/>
  <c r="AE83" i="31"/>
  <c r="AF83" i="31"/>
  <c r="AG83" i="31"/>
  <c r="AH83" i="31"/>
  <c r="AI83" i="31"/>
  <c r="AJ83" i="31"/>
  <c r="AK83" i="31"/>
  <c r="AL83" i="31"/>
  <c r="AM83" i="31"/>
  <c r="AN83" i="31"/>
  <c r="AO83" i="31"/>
  <c r="AP83" i="31"/>
  <c r="AQ83" i="31"/>
  <c r="AR83" i="31"/>
  <c r="AS83" i="31"/>
  <c r="AT83" i="31"/>
  <c r="AU83" i="31"/>
  <c r="AV83" i="31"/>
  <c r="D84" i="31"/>
  <c r="E84" i="31"/>
  <c r="F84" i="31"/>
  <c r="G84" i="31"/>
  <c r="H84" i="31"/>
  <c r="I84" i="31"/>
  <c r="J84" i="31"/>
  <c r="K84" i="31"/>
  <c r="L84" i="31"/>
  <c r="M84" i="31"/>
  <c r="N84" i="31"/>
  <c r="O84" i="31"/>
  <c r="P84" i="31"/>
  <c r="Q84" i="31"/>
  <c r="R84" i="31"/>
  <c r="S84" i="31"/>
  <c r="T84" i="31"/>
  <c r="U84" i="31"/>
  <c r="V84" i="31"/>
  <c r="W84" i="31"/>
  <c r="X84" i="31"/>
  <c r="Y84" i="31"/>
  <c r="Z84" i="31"/>
  <c r="AA84" i="31"/>
  <c r="AB84" i="31"/>
  <c r="AC84" i="31"/>
  <c r="AD84" i="31"/>
  <c r="AE84" i="31"/>
  <c r="AF84" i="31"/>
  <c r="AG84" i="31"/>
  <c r="AH84" i="31"/>
  <c r="AI84" i="31"/>
  <c r="AJ84" i="31"/>
  <c r="AK84" i="31"/>
  <c r="AL84" i="31"/>
  <c r="AM84" i="31"/>
  <c r="AN84" i="31"/>
  <c r="AO84" i="31"/>
  <c r="AP84" i="31"/>
  <c r="AQ84" i="31"/>
  <c r="AR84" i="31"/>
  <c r="AS84" i="31"/>
  <c r="AT84" i="31"/>
  <c r="AU84" i="31"/>
  <c r="AV84" i="31"/>
  <c r="D85" i="31"/>
  <c r="E85" i="31"/>
  <c r="F85" i="31"/>
  <c r="G85" i="31"/>
  <c r="H85" i="31"/>
  <c r="I85" i="31"/>
  <c r="J85" i="31"/>
  <c r="K85" i="31"/>
  <c r="L85" i="31"/>
  <c r="M85" i="31"/>
  <c r="N85" i="31"/>
  <c r="O85" i="31"/>
  <c r="P85" i="31"/>
  <c r="Q85" i="31"/>
  <c r="R85" i="31"/>
  <c r="S85" i="31"/>
  <c r="T85" i="31"/>
  <c r="U85" i="31"/>
  <c r="V85" i="31"/>
  <c r="W85" i="31"/>
  <c r="X85" i="31"/>
  <c r="Y85" i="31"/>
  <c r="Z85" i="31"/>
  <c r="AA85" i="31"/>
  <c r="AB85" i="31"/>
  <c r="AC85" i="31"/>
  <c r="AD85" i="31"/>
  <c r="AE85" i="31"/>
  <c r="AF85" i="31"/>
  <c r="AG85" i="31"/>
  <c r="AH85" i="31"/>
  <c r="AI85" i="31"/>
  <c r="AJ85" i="31"/>
  <c r="AK85" i="31"/>
  <c r="AL85" i="31"/>
  <c r="AM85" i="31"/>
  <c r="AN85" i="31"/>
  <c r="AO85" i="31"/>
  <c r="AP85" i="31"/>
  <c r="AQ85" i="31"/>
  <c r="AR85" i="31"/>
  <c r="AS85" i="31"/>
  <c r="AT85" i="31"/>
  <c r="AU85" i="31"/>
  <c r="AV85" i="31"/>
  <c r="D86" i="31"/>
  <c r="E86" i="31"/>
  <c r="F86" i="31"/>
  <c r="G86" i="31"/>
  <c r="H86" i="31"/>
  <c r="I86" i="31"/>
  <c r="J86" i="31"/>
  <c r="K86" i="31"/>
  <c r="L86" i="31"/>
  <c r="M86" i="31"/>
  <c r="N86" i="31"/>
  <c r="O86" i="31"/>
  <c r="P86" i="31"/>
  <c r="Q86" i="31"/>
  <c r="R86" i="31"/>
  <c r="S86" i="31"/>
  <c r="T86" i="31"/>
  <c r="U86" i="31"/>
  <c r="V86" i="31"/>
  <c r="W86" i="31"/>
  <c r="X86" i="31"/>
  <c r="Y86" i="31"/>
  <c r="Z86" i="31"/>
  <c r="AA86" i="31"/>
  <c r="AB86" i="31"/>
  <c r="AC86" i="31"/>
  <c r="AD86" i="31"/>
  <c r="AE86" i="31"/>
  <c r="AF86" i="31"/>
  <c r="AG86" i="31"/>
  <c r="AH86" i="31"/>
  <c r="AI86" i="31"/>
  <c r="AJ86" i="31"/>
  <c r="AK86" i="31"/>
  <c r="AL86" i="31"/>
  <c r="AM86" i="31"/>
  <c r="AN86" i="31"/>
  <c r="AO86" i="31"/>
  <c r="AP86" i="31"/>
  <c r="AQ86" i="31"/>
  <c r="AR86" i="31"/>
  <c r="AS86" i="31"/>
  <c r="AT86" i="31"/>
  <c r="AU86" i="31"/>
  <c r="AV86" i="31"/>
  <c r="D87" i="31"/>
  <c r="E87" i="31"/>
  <c r="F87" i="31"/>
  <c r="G87" i="31"/>
  <c r="H87" i="31"/>
  <c r="I87" i="31"/>
  <c r="J87" i="31"/>
  <c r="K87" i="31"/>
  <c r="L87" i="31"/>
  <c r="M87" i="31"/>
  <c r="N87" i="31"/>
  <c r="O87" i="31"/>
  <c r="P87" i="31"/>
  <c r="Q87" i="31"/>
  <c r="R87" i="31"/>
  <c r="S87" i="31"/>
  <c r="T87" i="31"/>
  <c r="U87" i="31"/>
  <c r="V87" i="31"/>
  <c r="W87" i="31"/>
  <c r="X87" i="31"/>
  <c r="Y87" i="31"/>
  <c r="Z87" i="31"/>
  <c r="AA87" i="31"/>
  <c r="AB87" i="31"/>
  <c r="AC87" i="31"/>
  <c r="AD87" i="31"/>
  <c r="AE87" i="31"/>
  <c r="AF87" i="31"/>
  <c r="AG87" i="31"/>
  <c r="AH87" i="31"/>
  <c r="AI87" i="31"/>
  <c r="AJ87" i="31"/>
  <c r="AK87" i="31"/>
  <c r="AL87" i="31"/>
  <c r="AM87" i="31"/>
  <c r="AN87" i="31"/>
  <c r="AO87" i="31"/>
  <c r="AP87" i="31"/>
  <c r="AQ87" i="31"/>
  <c r="AR87" i="31"/>
  <c r="AS87" i="31"/>
  <c r="AT87" i="31"/>
  <c r="AU87" i="31"/>
  <c r="AV87" i="31"/>
  <c r="D88" i="31"/>
  <c r="E88" i="31"/>
  <c r="F88" i="31"/>
  <c r="G88" i="31"/>
  <c r="H88" i="31"/>
  <c r="I88" i="31"/>
  <c r="J88" i="31"/>
  <c r="K88" i="31"/>
  <c r="L88" i="31"/>
  <c r="M88" i="31"/>
  <c r="N88" i="31"/>
  <c r="O88" i="31"/>
  <c r="P88" i="31"/>
  <c r="Q88" i="31"/>
  <c r="R88" i="31"/>
  <c r="S88" i="31"/>
  <c r="T88" i="31"/>
  <c r="U88" i="31"/>
  <c r="V88" i="31"/>
  <c r="W88" i="31"/>
  <c r="X88" i="31"/>
  <c r="Y88" i="31"/>
  <c r="Z88" i="31"/>
  <c r="AA88" i="31"/>
  <c r="AB88" i="31"/>
  <c r="AC88" i="31"/>
  <c r="AD88" i="31"/>
  <c r="AE88" i="31"/>
  <c r="AF88" i="31"/>
  <c r="AG88" i="31"/>
  <c r="AH88" i="31"/>
  <c r="AI88" i="31"/>
  <c r="AJ88" i="31"/>
  <c r="AK88" i="31"/>
  <c r="AL88" i="31"/>
  <c r="AM88" i="31"/>
  <c r="AN88" i="31"/>
  <c r="AO88" i="31"/>
  <c r="AP88" i="31"/>
  <c r="AQ88" i="31"/>
  <c r="AR88" i="31"/>
  <c r="AS88" i="31"/>
  <c r="AT88" i="31"/>
  <c r="AU88" i="31"/>
  <c r="AV88" i="31"/>
  <c r="D89" i="31"/>
  <c r="E89" i="31"/>
  <c r="F89" i="31"/>
  <c r="G89" i="31"/>
  <c r="H89" i="31"/>
  <c r="I89" i="31"/>
  <c r="J89" i="31"/>
  <c r="K89" i="31"/>
  <c r="L89" i="31"/>
  <c r="M89" i="31"/>
  <c r="N89" i="31"/>
  <c r="O89" i="31"/>
  <c r="P89" i="31"/>
  <c r="Q89" i="31"/>
  <c r="R89" i="31"/>
  <c r="S89" i="31"/>
  <c r="T89" i="31"/>
  <c r="U89" i="31"/>
  <c r="V89" i="31"/>
  <c r="W89" i="31"/>
  <c r="X89" i="31"/>
  <c r="Y89" i="31"/>
  <c r="Z89" i="31"/>
  <c r="AA89" i="31"/>
  <c r="AB89" i="31"/>
  <c r="AC89" i="31"/>
  <c r="AD89" i="31"/>
  <c r="AE89" i="31"/>
  <c r="AF89" i="31"/>
  <c r="AG89" i="31"/>
  <c r="AH89" i="31"/>
  <c r="AI89" i="31"/>
  <c r="AJ89" i="31"/>
  <c r="AK89" i="31"/>
  <c r="AL89" i="31"/>
  <c r="AM89" i="31"/>
  <c r="AN89" i="31"/>
  <c r="AO89" i="31"/>
  <c r="AP89" i="31"/>
  <c r="AQ89" i="31"/>
  <c r="AR89" i="31"/>
  <c r="AS89" i="31"/>
  <c r="AT89" i="31"/>
  <c r="AU89" i="31"/>
  <c r="AV89" i="31"/>
  <c r="D90" i="31"/>
  <c r="E90" i="31"/>
  <c r="F90" i="31"/>
  <c r="G90" i="31"/>
  <c r="H90" i="31"/>
  <c r="I90" i="31"/>
  <c r="J90" i="31"/>
  <c r="K90" i="31"/>
  <c r="L90" i="31"/>
  <c r="M90" i="31"/>
  <c r="N90" i="31"/>
  <c r="O90" i="31"/>
  <c r="P90" i="31"/>
  <c r="Q90" i="31"/>
  <c r="R90" i="31"/>
  <c r="S90" i="31"/>
  <c r="T90" i="31"/>
  <c r="U90" i="31"/>
  <c r="V90" i="31"/>
  <c r="W90" i="31"/>
  <c r="X90" i="31"/>
  <c r="Y90" i="31"/>
  <c r="Z90" i="31"/>
  <c r="AA90" i="31"/>
  <c r="AB90" i="31"/>
  <c r="AC90" i="31"/>
  <c r="AD90" i="31"/>
  <c r="AE90" i="31"/>
  <c r="AF90" i="31"/>
  <c r="AG90" i="31"/>
  <c r="AH90" i="31"/>
  <c r="AI90" i="31"/>
  <c r="AJ90" i="31"/>
  <c r="AK90" i="31"/>
  <c r="AL90" i="31"/>
  <c r="AM90" i="31"/>
  <c r="AN90" i="31"/>
  <c r="AO90" i="31"/>
  <c r="AP90" i="31"/>
  <c r="AQ90" i="31"/>
  <c r="AR90" i="31"/>
  <c r="AS90" i="31"/>
  <c r="AT90" i="31"/>
  <c r="AU90" i="31"/>
  <c r="AV90" i="31"/>
  <c r="D91" i="31"/>
  <c r="E91" i="31"/>
  <c r="F91" i="31"/>
  <c r="G91" i="31"/>
  <c r="H91" i="31"/>
  <c r="I91" i="31"/>
  <c r="J91" i="31"/>
  <c r="K91" i="31"/>
  <c r="L91" i="31"/>
  <c r="M91" i="31"/>
  <c r="N91" i="31"/>
  <c r="O91" i="31"/>
  <c r="P91" i="31"/>
  <c r="Q91" i="31"/>
  <c r="R91" i="31"/>
  <c r="S91" i="31"/>
  <c r="T91" i="31"/>
  <c r="U91" i="31"/>
  <c r="V91" i="31"/>
  <c r="W91" i="31"/>
  <c r="X91" i="31"/>
  <c r="Y91" i="31"/>
  <c r="Z91" i="31"/>
  <c r="AA91" i="31"/>
  <c r="AB91" i="31"/>
  <c r="AC91" i="31"/>
  <c r="AD91" i="31"/>
  <c r="AE91" i="31"/>
  <c r="AF91" i="31"/>
  <c r="AG91" i="31"/>
  <c r="AH91" i="31"/>
  <c r="AI91" i="31"/>
  <c r="AJ91" i="31"/>
  <c r="AK91" i="31"/>
  <c r="AL91" i="31"/>
  <c r="AM91" i="31"/>
  <c r="AN91" i="31"/>
  <c r="AO91" i="31"/>
  <c r="AP91" i="31"/>
  <c r="AQ91" i="31"/>
  <c r="AR91" i="31"/>
  <c r="AS91" i="31"/>
  <c r="AT91" i="31"/>
  <c r="AU91" i="31"/>
  <c r="AV91" i="31"/>
  <c r="D92" i="31"/>
  <c r="E92" i="31"/>
  <c r="F92" i="31"/>
  <c r="G92" i="31"/>
  <c r="H92" i="31"/>
  <c r="I92" i="31"/>
  <c r="J92" i="31"/>
  <c r="K92" i="31"/>
  <c r="L92" i="31"/>
  <c r="M92" i="31"/>
  <c r="N92" i="31"/>
  <c r="O92" i="31"/>
  <c r="P92" i="31"/>
  <c r="Q92" i="31"/>
  <c r="R92" i="31"/>
  <c r="S92" i="31"/>
  <c r="T92" i="31"/>
  <c r="U92" i="31"/>
  <c r="V92" i="31"/>
  <c r="W92" i="31"/>
  <c r="X92" i="31"/>
  <c r="Y92" i="31"/>
  <c r="Z92" i="31"/>
  <c r="AA92" i="31"/>
  <c r="AB92" i="31"/>
  <c r="AC92" i="31"/>
  <c r="AD92" i="31"/>
  <c r="AE92" i="31"/>
  <c r="AF92" i="31"/>
  <c r="AG92" i="31"/>
  <c r="AH92" i="31"/>
  <c r="AI92" i="31"/>
  <c r="AJ92" i="31"/>
  <c r="AK92" i="31"/>
  <c r="AL92" i="31"/>
  <c r="AM92" i="31"/>
  <c r="AN92" i="31"/>
  <c r="AO92" i="31"/>
  <c r="AP92" i="31"/>
  <c r="AQ92" i="31"/>
  <c r="AR92" i="31"/>
  <c r="AS92" i="31"/>
  <c r="AT92" i="31"/>
  <c r="AU92" i="31"/>
  <c r="AV92" i="31"/>
  <c r="D93" i="31"/>
  <c r="E93" i="31"/>
  <c r="F93" i="31"/>
  <c r="G93" i="31"/>
  <c r="H93" i="31"/>
  <c r="I93" i="31"/>
  <c r="J93" i="31"/>
  <c r="K93" i="31"/>
  <c r="L93" i="31"/>
  <c r="M93" i="31"/>
  <c r="N93" i="31"/>
  <c r="O93" i="31"/>
  <c r="P93" i="31"/>
  <c r="Q93" i="31"/>
  <c r="R93" i="31"/>
  <c r="S93" i="31"/>
  <c r="T93" i="31"/>
  <c r="U93" i="31"/>
  <c r="V93" i="31"/>
  <c r="W93" i="31"/>
  <c r="X93" i="31"/>
  <c r="Y93" i="31"/>
  <c r="Z93" i="31"/>
  <c r="AA93" i="31"/>
  <c r="AB93" i="31"/>
  <c r="AC93" i="31"/>
  <c r="AD93" i="31"/>
  <c r="AE93" i="31"/>
  <c r="AF93" i="31"/>
  <c r="AG93" i="31"/>
  <c r="AH93" i="31"/>
  <c r="AI93" i="31"/>
  <c r="AJ93" i="31"/>
  <c r="AK93" i="31"/>
  <c r="AL93" i="31"/>
  <c r="AM93" i="31"/>
  <c r="AN93" i="31"/>
  <c r="AO93" i="31"/>
  <c r="AP93" i="31"/>
  <c r="AQ93" i="31"/>
  <c r="AR93" i="31"/>
  <c r="AS93" i="31"/>
  <c r="AT93" i="31"/>
  <c r="AU93" i="31"/>
  <c r="AV93" i="31"/>
  <c r="D94" i="31"/>
  <c r="E94" i="31"/>
  <c r="F94" i="31"/>
  <c r="G94" i="31"/>
  <c r="H94" i="31"/>
  <c r="I94" i="31"/>
  <c r="J94" i="31"/>
  <c r="K94" i="31"/>
  <c r="L94" i="31"/>
  <c r="M94" i="31"/>
  <c r="N94" i="31"/>
  <c r="O94" i="31"/>
  <c r="P94" i="31"/>
  <c r="Q94" i="31"/>
  <c r="R94" i="31"/>
  <c r="S94" i="31"/>
  <c r="T94" i="31"/>
  <c r="U94" i="31"/>
  <c r="V94" i="31"/>
  <c r="W94" i="31"/>
  <c r="X94" i="31"/>
  <c r="Y94" i="31"/>
  <c r="Z94" i="31"/>
  <c r="AA94" i="31"/>
  <c r="AB94" i="31"/>
  <c r="AC94" i="31"/>
  <c r="AD94" i="31"/>
  <c r="AE94" i="31"/>
  <c r="AF94" i="31"/>
  <c r="AG94" i="31"/>
  <c r="AH94" i="31"/>
  <c r="AI94" i="31"/>
  <c r="AJ94" i="31"/>
  <c r="AK94" i="31"/>
  <c r="AL94" i="31"/>
  <c r="AM94" i="31"/>
  <c r="AN94" i="31"/>
  <c r="AO94" i="31"/>
  <c r="AP94" i="31"/>
  <c r="AQ94" i="31"/>
  <c r="AR94" i="31"/>
  <c r="AS94" i="31"/>
  <c r="AT94" i="31"/>
  <c r="AU94" i="31"/>
  <c r="AV94" i="31"/>
  <c r="D95" i="31"/>
  <c r="E95" i="31"/>
  <c r="F95" i="31"/>
  <c r="G95" i="31"/>
  <c r="H95" i="31"/>
  <c r="I95" i="31"/>
  <c r="J95" i="31"/>
  <c r="K95" i="31"/>
  <c r="L95" i="31"/>
  <c r="M95" i="31"/>
  <c r="N95" i="31"/>
  <c r="O95" i="31"/>
  <c r="P95" i="31"/>
  <c r="Q95" i="31"/>
  <c r="R95" i="31"/>
  <c r="S95" i="31"/>
  <c r="T95" i="31"/>
  <c r="U95" i="31"/>
  <c r="V95" i="31"/>
  <c r="W95" i="31"/>
  <c r="X95" i="31"/>
  <c r="Y95" i="31"/>
  <c r="Z95" i="31"/>
  <c r="AA95" i="31"/>
  <c r="AB95" i="31"/>
  <c r="AC95" i="31"/>
  <c r="AD95" i="31"/>
  <c r="AE95" i="31"/>
  <c r="AF95" i="31"/>
  <c r="AG95" i="31"/>
  <c r="AH95" i="31"/>
  <c r="AI95" i="31"/>
  <c r="AJ95" i="31"/>
  <c r="AK95" i="31"/>
  <c r="AL95" i="31"/>
  <c r="AM95" i="31"/>
  <c r="AN95" i="31"/>
  <c r="AO95" i="31"/>
  <c r="AP95" i="31"/>
  <c r="AQ95" i="31"/>
  <c r="AR95" i="31"/>
  <c r="AS95" i="31"/>
  <c r="AT95" i="31"/>
  <c r="AU95" i="31"/>
  <c r="AV95" i="31"/>
  <c r="D96" i="31"/>
  <c r="E96" i="31"/>
  <c r="F96" i="31"/>
  <c r="G96" i="31"/>
  <c r="H96" i="31"/>
  <c r="I96" i="31"/>
  <c r="J96" i="31"/>
  <c r="K96" i="31"/>
  <c r="L96" i="31"/>
  <c r="M96" i="31"/>
  <c r="N96" i="31"/>
  <c r="O96" i="31"/>
  <c r="P96" i="31"/>
  <c r="Q96" i="31"/>
  <c r="R96" i="31"/>
  <c r="S96" i="31"/>
  <c r="T96" i="31"/>
  <c r="U96" i="31"/>
  <c r="V96" i="31"/>
  <c r="W96" i="31"/>
  <c r="X96" i="31"/>
  <c r="Y96" i="31"/>
  <c r="Z96" i="31"/>
  <c r="AA96" i="31"/>
  <c r="AB96" i="31"/>
  <c r="AC96" i="31"/>
  <c r="AD96" i="31"/>
  <c r="AE96" i="31"/>
  <c r="AF96" i="31"/>
  <c r="AG96" i="31"/>
  <c r="AH96" i="31"/>
  <c r="AI96" i="31"/>
  <c r="AJ96" i="31"/>
  <c r="AK96" i="31"/>
  <c r="AL96" i="31"/>
  <c r="AM96" i="31"/>
  <c r="AN96" i="31"/>
  <c r="AO96" i="31"/>
  <c r="AP96" i="31"/>
  <c r="AQ96" i="31"/>
  <c r="AR96" i="31"/>
  <c r="AS96" i="31"/>
  <c r="AT96" i="31"/>
  <c r="AU96" i="31"/>
  <c r="AV96" i="31"/>
  <c r="D97" i="31"/>
  <c r="E97" i="31"/>
  <c r="F97" i="31"/>
  <c r="G97" i="31"/>
  <c r="H97" i="31"/>
  <c r="I97" i="31"/>
  <c r="J97" i="31"/>
  <c r="K97" i="31"/>
  <c r="L97" i="31"/>
  <c r="M97" i="31"/>
  <c r="N97" i="31"/>
  <c r="O97" i="31"/>
  <c r="P97" i="31"/>
  <c r="Q97" i="31"/>
  <c r="R97" i="31"/>
  <c r="S97" i="31"/>
  <c r="T97" i="31"/>
  <c r="U97" i="31"/>
  <c r="V97" i="31"/>
  <c r="W97" i="31"/>
  <c r="X97" i="31"/>
  <c r="Y97" i="31"/>
  <c r="Z97" i="31"/>
  <c r="AA97" i="31"/>
  <c r="AB97" i="31"/>
  <c r="AC97" i="31"/>
  <c r="AD97" i="31"/>
  <c r="AE97" i="31"/>
  <c r="AF97" i="31"/>
  <c r="AG97" i="31"/>
  <c r="AH97" i="31"/>
  <c r="AI97" i="31"/>
  <c r="AJ97" i="31"/>
  <c r="AK97" i="31"/>
  <c r="AL97" i="31"/>
  <c r="AM97" i="31"/>
  <c r="AN97" i="31"/>
  <c r="AO97" i="31"/>
  <c r="AP97" i="31"/>
  <c r="AQ97" i="31"/>
  <c r="AR97" i="31"/>
  <c r="AS97" i="31"/>
  <c r="AT97" i="31"/>
  <c r="AU97" i="31"/>
  <c r="AV97" i="31"/>
  <c r="D98" i="31"/>
  <c r="E98" i="31"/>
  <c r="F98" i="31"/>
  <c r="G98" i="31"/>
  <c r="H98" i="31"/>
  <c r="I98" i="31"/>
  <c r="J98" i="31"/>
  <c r="K98" i="31"/>
  <c r="L98" i="31"/>
  <c r="M98" i="31"/>
  <c r="N98" i="31"/>
  <c r="O98" i="31"/>
  <c r="P98" i="31"/>
  <c r="Q98" i="31"/>
  <c r="R98" i="31"/>
  <c r="S98" i="31"/>
  <c r="T98" i="31"/>
  <c r="U98" i="31"/>
  <c r="V98" i="31"/>
  <c r="W98" i="31"/>
  <c r="X98" i="31"/>
  <c r="Y98" i="31"/>
  <c r="Z98" i="31"/>
  <c r="AA98" i="31"/>
  <c r="AB98" i="31"/>
  <c r="AC98" i="31"/>
  <c r="AD98" i="31"/>
  <c r="AE98" i="31"/>
  <c r="AF98" i="31"/>
  <c r="AG98" i="31"/>
  <c r="AH98" i="31"/>
  <c r="AI98" i="31"/>
  <c r="AJ98" i="31"/>
  <c r="AK98" i="31"/>
  <c r="AL98" i="31"/>
  <c r="AM98" i="31"/>
  <c r="AN98" i="31"/>
  <c r="AO98" i="31"/>
  <c r="AP98" i="31"/>
  <c r="AQ98" i="31"/>
  <c r="AR98" i="31"/>
  <c r="AS98" i="31"/>
  <c r="AT98" i="31"/>
  <c r="AU98" i="31"/>
  <c r="AV98" i="31"/>
  <c r="D99" i="31"/>
  <c r="E99" i="31"/>
  <c r="F99" i="31"/>
  <c r="G99" i="31"/>
  <c r="H99" i="31"/>
  <c r="I99" i="31"/>
  <c r="J99" i="31"/>
  <c r="K99" i="31"/>
  <c r="L99" i="31"/>
  <c r="M99" i="31"/>
  <c r="N99" i="31"/>
  <c r="O99" i="31"/>
  <c r="P99" i="31"/>
  <c r="Q99" i="31"/>
  <c r="R99" i="31"/>
  <c r="S99" i="31"/>
  <c r="T99" i="31"/>
  <c r="U99" i="31"/>
  <c r="V99" i="31"/>
  <c r="W99" i="31"/>
  <c r="X99" i="31"/>
  <c r="Y99" i="31"/>
  <c r="Z99" i="31"/>
  <c r="AA99" i="31"/>
  <c r="AB99" i="31"/>
  <c r="AC99" i="31"/>
  <c r="AD99" i="31"/>
  <c r="AE99" i="31"/>
  <c r="AF99" i="31"/>
  <c r="AG99" i="31"/>
  <c r="AH99" i="31"/>
  <c r="AI99" i="31"/>
  <c r="AJ99" i="31"/>
  <c r="AK99" i="31"/>
  <c r="AL99" i="31"/>
  <c r="AM99" i="31"/>
  <c r="AN99" i="31"/>
  <c r="AO99" i="31"/>
  <c r="AP99" i="31"/>
  <c r="AQ99" i="31"/>
  <c r="AR99" i="31"/>
  <c r="AS99" i="31"/>
  <c r="AT99" i="31"/>
  <c r="AU99" i="31"/>
  <c r="AV99" i="31"/>
  <c r="D100" i="31"/>
  <c r="E100" i="31"/>
  <c r="F100" i="31"/>
  <c r="G100" i="31"/>
  <c r="H100" i="31"/>
  <c r="I100" i="31"/>
  <c r="J100" i="31"/>
  <c r="K100" i="31"/>
  <c r="L100" i="31"/>
  <c r="M100" i="31"/>
  <c r="N100" i="31"/>
  <c r="O100" i="31"/>
  <c r="P100" i="31"/>
  <c r="Q100" i="31"/>
  <c r="R100" i="31"/>
  <c r="S100" i="31"/>
  <c r="T100" i="31"/>
  <c r="U100" i="31"/>
  <c r="V100" i="31"/>
  <c r="W100" i="31"/>
  <c r="X100" i="31"/>
  <c r="Y100" i="31"/>
  <c r="Z100" i="31"/>
  <c r="AA100" i="31"/>
  <c r="AB100" i="31"/>
  <c r="AC100" i="31"/>
  <c r="AD100" i="31"/>
  <c r="AE100" i="31"/>
  <c r="AF100" i="31"/>
  <c r="AG100" i="31"/>
  <c r="AH100" i="31"/>
  <c r="AI100" i="31"/>
  <c r="AJ100" i="31"/>
  <c r="AK100" i="31"/>
  <c r="AL100" i="31"/>
  <c r="AM100" i="31"/>
  <c r="AN100" i="31"/>
  <c r="AO100" i="31"/>
  <c r="AP100" i="31"/>
  <c r="AQ100" i="31"/>
  <c r="AR100" i="31"/>
  <c r="AS100" i="31"/>
  <c r="AT100" i="31"/>
  <c r="AU100" i="31"/>
  <c r="AV100" i="31"/>
  <c r="D101" i="31"/>
  <c r="E101" i="31"/>
  <c r="F101" i="31"/>
  <c r="G101" i="31"/>
  <c r="H101" i="31"/>
  <c r="I101" i="31"/>
  <c r="J101" i="31"/>
  <c r="K101" i="31"/>
  <c r="L101" i="31"/>
  <c r="M101" i="31"/>
  <c r="N101" i="31"/>
  <c r="O101" i="31"/>
  <c r="P101" i="31"/>
  <c r="Q101" i="31"/>
  <c r="R101" i="31"/>
  <c r="S101" i="31"/>
  <c r="T101" i="31"/>
  <c r="U101" i="31"/>
  <c r="V101" i="31"/>
  <c r="W101" i="31"/>
  <c r="X101" i="31"/>
  <c r="Y101" i="31"/>
  <c r="Z101" i="31"/>
  <c r="AA101" i="31"/>
  <c r="AB101" i="31"/>
  <c r="AC101" i="31"/>
  <c r="AD101" i="31"/>
  <c r="AE101" i="31"/>
  <c r="AF101" i="31"/>
  <c r="AG101" i="31"/>
  <c r="AH101" i="31"/>
  <c r="AI101" i="31"/>
  <c r="AJ101" i="31"/>
  <c r="AK101" i="31"/>
  <c r="AL101" i="31"/>
  <c r="AM101" i="31"/>
  <c r="AN101" i="31"/>
  <c r="AO101" i="31"/>
  <c r="AP101" i="31"/>
  <c r="AQ101" i="31"/>
  <c r="AR101" i="31"/>
  <c r="AS101" i="31"/>
  <c r="AT101" i="31"/>
  <c r="AU101" i="31"/>
  <c r="AV101" i="31"/>
  <c r="D102" i="31"/>
  <c r="E102" i="31"/>
  <c r="F102" i="31"/>
  <c r="G102" i="31"/>
  <c r="H102" i="31"/>
  <c r="I102" i="31"/>
  <c r="J102" i="31"/>
  <c r="K102" i="31"/>
  <c r="L102" i="31"/>
  <c r="M102" i="31"/>
  <c r="N102" i="31"/>
  <c r="O102" i="31"/>
  <c r="P102" i="31"/>
  <c r="Q102" i="31"/>
  <c r="R102" i="31"/>
  <c r="S102" i="31"/>
  <c r="T102" i="31"/>
  <c r="U102" i="31"/>
  <c r="V102" i="31"/>
  <c r="W102" i="31"/>
  <c r="X102" i="31"/>
  <c r="Y102" i="31"/>
  <c r="Z102" i="31"/>
  <c r="AA102" i="31"/>
  <c r="AB102" i="31"/>
  <c r="AC102" i="31"/>
  <c r="AD102" i="31"/>
  <c r="AE102" i="31"/>
  <c r="AF102" i="31"/>
  <c r="AG102" i="31"/>
  <c r="AH102" i="31"/>
  <c r="AI102" i="31"/>
  <c r="AJ102" i="31"/>
  <c r="AK102" i="31"/>
  <c r="AL102" i="31"/>
  <c r="AM102" i="31"/>
  <c r="AN102" i="31"/>
  <c r="AO102" i="31"/>
  <c r="AP102" i="31"/>
  <c r="AQ102" i="31"/>
  <c r="AR102" i="31"/>
  <c r="AS102" i="31"/>
  <c r="AT102" i="31"/>
  <c r="AU102" i="31"/>
  <c r="AV102" i="31"/>
  <c r="D103" i="31"/>
  <c r="E103" i="31"/>
  <c r="F103" i="31"/>
  <c r="G103" i="31"/>
  <c r="H103" i="31"/>
  <c r="I103" i="31"/>
  <c r="J103" i="31"/>
  <c r="K103" i="31"/>
  <c r="L103" i="31"/>
  <c r="M103" i="31"/>
  <c r="N103" i="31"/>
  <c r="O103" i="31"/>
  <c r="P103" i="31"/>
  <c r="Q103" i="31"/>
  <c r="R103" i="31"/>
  <c r="S103" i="31"/>
  <c r="T103" i="31"/>
  <c r="U103" i="31"/>
  <c r="V103" i="31"/>
  <c r="W103" i="31"/>
  <c r="X103" i="31"/>
  <c r="Y103" i="31"/>
  <c r="Z103" i="31"/>
  <c r="AA103" i="31"/>
  <c r="AB103" i="31"/>
  <c r="AC103" i="31"/>
  <c r="AD103" i="31"/>
  <c r="AE103" i="31"/>
  <c r="AF103" i="31"/>
  <c r="AG103" i="31"/>
  <c r="AH103" i="31"/>
  <c r="AI103" i="31"/>
  <c r="AJ103" i="31"/>
  <c r="AK103" i="31"/>
  <c r="AL103" i="31"/>
  <c r="AM103" i="31"/>
  <c r="AN103" i="31"/>
  <c r="AO103" i="31"/>
  <c r="AP103" i="31"/>
  <c r="AQ103" i="31"/>
  <c r="AR103" i="31"/>
  <c r="AS103" i="31"/>
  <c r="AT103" i="31"/>
  <c r="AU103" i="31"/>
  <c r="AV103" i="31"/>
  <c r="D104" i="31"/>
  <c r="E104" i="31"/>
  <c r="F104" i="31"/>
  <c r="G104" i="31"/>
  <c r="H104" i="31"/>
  <c r="I104" i="31"/>
  <c r="J104" i="31"/>
  <c r="K104" i="31"/>
  <c r="L104" i="31"/>
  <c r="M104" i="31"/>
  <c r="N104" i="31"/>
  <c r="O104" i="31"/>
  <c r="P104" i="31"/>
  <c r="Q104" i="31"/>
  <c r="R104" i="31"/>
  <c r="S104" i="31"/>
  <c r="T104" i="31"/>
  <c r="U104" i="31"/>
  <c r="V104" i="31"/>
  <c r="W104" i="31"/>
  <c r="X104" i="31"/>
  <c r="Y104" i="31"/>
  <c r="Z104" i="31"/>
  <c r="AA104" i="31"/>
  <c r="AB104" i="31"/>
  <c r="AC104" i="31"/>
  <c r="AD104" i="31"/>
  <c r="AE104" i="31"/>
  <c r="AF104" i="31"/>
  <c r="AG104" i="31"/>
  <c r="AH104" i="31"/>
  <c r="AI104" i="31"/>
  <c r="AJ104" i="31"/>
  <c r="AK104" i="31"/>
  <c r="AL104" i="31"/>
  <c r="AM104" i="31"/>
  <c r="AN104" i="31"/>
  <c r="AO104" i="31"/>
  <c r="AP104" i="31"/>
  <c r="AQ104" i="31"/>
  <c r="AR104" i="31"/>
  <c r="AS104" i="31"/>
  <c r="AT104" i="31"/>
  <c r="AU104" i="31"/>
  <c r="AV104" i="31"/>
  <c r="D105" i="31"/>
  <c r="E105" i="31"/>
  <c r="F105" i="31"/>
  <c r="G105" i="31"/>
  <c r="H105" i="31"/>
  <c r="I105" i="31"/>
  <c r="J105" i="31"/>
  <c r="K105" i="31"/>
  <c r="L105" i="31"/>
  <c r="M105" i="31"/>
  <c r="N105" i="31"/>
  <c r="O105" i="31"/>
  <c r="P105" i="31"/>
  <c r="Q105" i="31"/>
  <c r="R105" i="31"/>
  <c r="S105" i="31"/>
  <c r="T105" i="31"/>
  <c r="U105" i="31"/>
  <c r="V105" i="31"/>
  <c r="W105" i="31"/>
  <c r="X105" i="31"/>
  <c r="Y105" i="31"/>
  <c r="Z105" i="31"/>
  <c r="AA105" i="31"/>
  <c r="AB105" i="31"/>
  <c r="AC105" i="31"/>
  <c r="AD105" i="31"/>
  <c r="AE105" i="31"/>
  <c r="AF105" i="31"/>
  <c r="AG105" i="31"/>
  <c r="AH105" i="31"/>
  <c r="AI105" i="31"/>
  <c r="AJ105" i="31"/>
  <c r="AK105" i="31"/>
  <c r="AL105" i="31"/>
  <c r="AM105" i="31"/>
  <c r="AN105" i="31"/>
  <c r="AO105" i="31"/>
  <c r="AP105" i="31"/>
  <c r="AQ105" i="31"/>
  <c r="AR105" i="31"/>
  <c r="AS105" i="31"/>
  <c r="AT105" i="31"/>
  <c r="AU105" i="31"/>
  <c r="AV105" i="31"/>
  <c r="D106" i="31"/>
  <c r="E106" i="31"/>
  <c r="F106" i="31"/>
  <c r="G106" i="31"/>
  <c r="H106" i="31"/>
  <c r="I106" i="31"/>
  <c r="J106" i="31"/>
  <c r="K106" i="31"/>
  <c r="L106" i="31"/>
  <c r="M106" i="31"/>
  <c r="N106" i="31"/>
  <c r="O106" i="31"/>
  <c r="P106" i="31"/>
  <c r="Q106" i="31"/>
  <c r="R106" i="31"/>
  <c r="S106" i="31"/>
  <c r="T106" i="31"/>
  <c r="U106" i="31"/>
  <c r="V106" i="31"/>
  <c r="W106" i="31"/>
  <c r="X106" i="31"/>
  <c r="Y106" i="31"/>
  <c r="Z106" i="31"/>
  <c r="AA106" i="31"/>
  <c r="AB106" i="31"/>
  <c r="AC106" i="31"/>
  <c r="AD106" i="31"/>
  <c r="AE106" i="31"/>
  <c r="AF106" i="31"/>
  <c r="AG106" i="31"/>
  <c r="AH106" i="31"/>
  <c r="AI106" i="31"/>
  <c r="AJ106" i="31"/>
  <c r="AK106" i="31"/>
  <c r="AL106" i="31"/>
  <c r="AM106" i="31"/>
  <c r="AN106" i="31"/>
  <c r="AO106" i="31"/>
  <c r="AP106" i="31"/>
  <c r="AQ106" i="31"/>
  <c r="AR106" i="31"/>
  <c r="AS106" i="31"/>
  <c r="AT106" i="31"/>
  <c r="AU106" i="31"/>
  <c r="AV106" i="31"/>
  <c r="D107" i="31"/>
  <c r="E107" i="31"/>
  <c r="F107" i="31"/>
  <c r="G107" i="31"/>
  <c r="H107" i="31"/>
  <c r="I107" i="31"/>
  <c r="J107" i="31"/>
  <c r="K107" i="31"/>
  <c r="L107" i="31"/>
  <c r="M107" i="31"/>
  <c r="N107" i="31"/>
  <c r="O107" i="31"/>
  <c r="P107" i="31"/>
  <c r="Q107" i="31"/>
  <c r="R107" i="31"/>
  <c r="S107" i="31"/>
  <c r="T107" i="31"/>
  <c r="U107" i="31"/>
  <c r="V107" i="31"/>
  <c r="W107" i="31"/>
  <c r="X107" i="31"/>
  <c r="Y107" i="31"/>
  <c r="Z107" i="31"/>
  <c r="AA107" i="31"/>
  <c r="AB107" i="31"/>
  <c r="AC107" i="31"/>
  <c r="AD107" i="31"/>
  <c r="AE107" i="31"/>
  <c r="AF107" i="31"/>
  <c r="AG107" i="31"/>
  <c r="AH107" i="31"/>
  <c r="AI107" i="31"/>
  <c r="AJ107" i="31"/>
  <c r="AK107" i="31"/>
  <c r="AL107" i="31"/>
  <c r="AM107" i="31"/>
  <c r="AN107" i="31"/>
  <c r="AO107" i="31"/>
  <c r="AP107" i="31"/>
  <c r="AQ107" i="31"/>
  <c r="AR107" i="31"/>
  <c r="AS107" i="31"/>
  <c r="AT107" i="31"/>
  <c r="AU107" i="31"/>
  <c r="AV107" i="31"/>
  <c r="D108" i="31"/>
  <c r="E108" i="31"/>
  <c r="F108" i="31"/>
  <c r="G108" i="31"/>
  <c r="H108" i="31"/>
  <c r="I108" i="31"/>
  <c r="J108" i="31"/>
  <c r="K108" i="31"/>
  <c r="L108" i="31"/>
  <c r="M108" i="31"/>
  <c r="N108" i="31"/>
  <c r="O108" i="31"/>
  <c r="P108" i="31"/>
  <c r="Q108" i="31"/>
  <c r="R108" i="31"/>
  <c r="S108" i="31"/>
  <c r="T108" i="31"/>
  <c r="U108" i="31"/>
  <c r="V108" i="31"/>
  <c r="W108" i="31"/>
  <c r="X108" i="31"/>
  <c r="Y108" i="31"/>
  <c r="Z108" i="31"/>
  <c r="AA108" i="31"/>
  <c r="AB108" i="31"/>
  <c r="AC108" i="31"/>
  <c r="AD108" i="31"/>
  <c r="AE108" i="31"/>
  <c r="AF108" i="31"/>
  <c r="AG108" i="31"/>
  <c r="AH108" i="31"/>
  <c r="AI108" i="31"/>
  <c r="AJ108" i="31"/>
  <c r="AK108" i="31"/>
  <c r="AL108" i="31"/>
  <c r="AM108" i="31"/>
  <c r="AN108" i="31"/>
  <c r="AO108" i="31"/>
  <c r="AP108" i="31"/>
  <c r="AQ108" i="31"/>
  <c r="AR108" i="31"/>
  <c r="AS108" i="31"/>
  <c r="AT108" i="31"/>
  <c r="AU108" i="31"/>
  <c r="AV108" i="31"/>
  <c r="D109" i="31"/>
  <c r="E109" i="31"/>
  <c r="F109" i="31"/>
  <c r="G109" i="31"/>
  <c r="H109" i="31"/>
  <c r="I109" i="31"/>
  <c r="J109" i="31"/>
  <c r="K109" i="31"/>
  <c r="L109" i="31"/>
  <c r="M109" i="31"/>
  <c r="N109" i="31"/>
  <c r="O109" i="31"/>
  <c r="P109" i="31"/>
  <c r="Q109" i="31"/>
  <c r="R109" i="31"/>
  <c r="S109" i="31"/>
  <c r="T109" i="31"/>
  <c r="U109" i="31"/>
  <c r="V109" i="31"/>
  <c r="W109" i="31"/>
  <c r="X109" i="31"/>
  <c r="Y109" i="31"/>
  <c r="Z109" i="31"/>
  <c r="AA109" i="31"/>
  <c r="AB109" i="31"/>
  <c r="AC109" i="31"/>
  <c r="AD109" i="31"/>
  <c r="AE109" i="31"/>
  <c r="AF109" i="31"/>
  <c r="AG109" i="31"/>
  <c r="AH109" i="31"/>
  <c r="AI109" i="31"/>
  <c r="AJ109" i="31"/>
  <c r="AK109" i="31"/>
  <c r="AL109" i="31"/>
  <c r="AM109" i="31"/>
  <c r="AN109" i="31"/>
  <c r="AO109" i="31"/>
  <c r="AP109" i="31"/>
  <c r="AQ109" i="31"/>
  <c r="AR109" i="31"/>
  <c r="AS109" i="31"/>
  <c r="AT109" i="31"/>
  <c r="AU109" i="31"/>
  <c r="AV109" i="31"/>
  <c r="D110" i="31"/>
  <c r="E110" i="31"/>
  <c r="F110" i="31"/>
  <c r="G110" i="31"/>
  <c r="H110" i="31"/>
  <c r="I110" i="31"/>
  <c r="J110" i="31"/>
  <c r="K110" i="31"/>
  <c r="L110" i="31"/>
  <c r="M110" i="31"/>
  <c r="N110" i="31"/>
  <c r="O110" i="31"/>
  <c r="P110" i="31"/>
  <c r="Q110" i="31"/>
  <c r="R110" i="31"/>
  <c r="S110" i="31"/>
  <c r="T110" i="31"/>
  <c r="U110" i="31"/>
  <c r="V110" i="31"/>
  <c r="W110" i="31"/>
  <c r="X110" i="31"/>
  <c r="Y110" i="31"/>
  <c r="Z110" i="31"/>
  <c r="AA110" i="31"/>
  <c r="AB110" i="31"/>
  <c r="AC110" i="31"/>
  <c r="AD110" i="31"/>
  <c r="AE110" i="31"/>
  <c r="AF110" i="31"/>
  <c r="AG110" i="31"/>
  <c r="AH110" i="31"/>
  <c r="AI110" i="31"/>
  <c r="AJ110" i="31"/>
  <c r="AK110" i="31"/>
  <c r="AL110" i="31"/>
  <c r="AM110" i="31"/>
  <c r="AN110" i="31"/>
  <c r="AO110" i="31"/>
  <c r="AP110" i="31"/>
  <c r="AQ110" i="31"/>
  <c r="AR110" i="31"/>
  <c r="AS110" i="31"/>
  <c r="AT110" i="31"/>
  <c r="AU110" i="31"/>
  <c r="AV110" i="31"/>
  <c r="D111" i="31"/>
  <c r="E111" i="31"/>
  <c r="F111" i="31"/>
  <c r="G111" i="31"/>
  <c r="H111" i="31"/>
  <c r="I111" i="31"/>
  <c r="J111" i="31"/>
  <c r="K111" i="31"/>
  <c r="L111" i="31"/>
  <c r="M111" i="31"/>
  <c r="N111" i="31"/>
  <c r="O111" i="31"/>
  <c r="P111" i="31"/>
  <c r="Q111" i="31"/>
  <c r="R111" i="31"/>
  <c r="S111" i="31"/>
  <c r="T111" i="31"/>
  <c r="U111" i="31"/>
  <c r="V111" i="31"/>
  <c r="W111" i="31"/>
  <c r="X111" i="31"/>
  <c r="Y111" i="31"/>
  <c r="Z111" i="31"/>
  <c r="AA111" i="31"/>
  <c r="AB111" i="31"/>
  <c r="AC111" i="31"/>
  <c r="AD111" i="31"/>
  <c r="AE111" i="31"/>
  <c r="AF111" i="31"/>
  <c r="AG111" i="31"/>
  <c r="AH111" i="31"/>
  <c r="AI111" i="31"/>
  <c r="AJ111" i="31"/>
  <c r="AK111" i="31"/>
  <c r="AL111" i="31"/>
  <c r="AM111" i="31"/>
  <c r="AN111" i="31"/>
  <c r="AO111" i="31"/>
  <c r="AP111" i="31"/>
  <c r="AQ111" i="31"/>
  <c r="AR111" i="31"/>
  <c r="AS111" i="31"/>
  <c r="AT111" i="31"/>
  <c r="AU111" i="31"/>
  <c r="AV111" i="31"/>
  <c r="D112" i="31"/>
  <c r="E112" i="31"/>
  <c r="F112" i="31"/>
  <c r="G112" i="31"/>
  <c r="H112" i="31"/>
  <c r="I112" i="31"/>
  <c r="J112" i="31"/>
  <c r="K112" i="31"/>
  <c r="L112" i="31"/>
  <c r="M112" i="31"/>
  <c r="N112" i="31"/>
  <c r="O112" i="31"/>
  <c r="P112" i="31"/>
  <c r="Q112" i="31"/>
  <c r="R112" i="31"/>
  <c r="S112" i="31"/>
  <c r="T112" i="31"/>
  <c r="U112" i="31"/>
  <c r="V112" i="31"/>
  <c r="W112" i="31"/>
  <c r="X112" i="31"/>
  <c r="Y112" i="31"/>
  <c r="Z112" i="31"/>
  <c r="AA112" i="31"/>
  <c r="AB112" i="31"/>
  <c r="AC112" i="31"/>
  <c r="AD112" i="31"/>
  <c r="AE112" i="31"/>
  <c r="AF112" i="31"/>
  <c r="AG112" i="31"/>
  <c r="AH112" i="31"/>
  <c r="AI112" i="31"/>
  <c r="AJ112" i="31"/>
  <c r="AK112" i="31"/>
  <c r="AL112" i="31"/>
  <c r="AM112" i="31"/>
  <c r="AN112" i="31"/>
  <c r="AO112" i="31"/>
  <c r="AP112" i="31"/>
  <c r="AQ112" i="31"/>
  <c r="AR112" i="31"/>
  <c r="AS112" i="31"/>
  <c r="AT112" i="31"/>
  <c r="AU112" i="31"/>
  <c r="AV112" i="31"/>
  <c r="D113" i="31"/>
  <c r="E113" i="31"/>
  <c r="F113" i="31"/>
  <c r="G113" i="31"/>
  <c r="H113" i="31"/>
  <c r="I113" i="31"/>
  <c r="J113" i="31"/>
  <c r="K113" i="31"/>
  <c r="L113" i="31"/>
  <c r="M113" i="31"/>
  <c r="N113" i="31"/>
  <c r="O113" i="31"/>
  <c r="P113" i="31"/>
  <c r="Q113" i="31"/>
  <c r="R113" i="31"/>
  <c r="S113" i="31"/>
  <c r="T113" i="31"/>
  <c r="U113" i="31"/>
  <c r="V113" i="31"/>
  <c r="W113" i="31"/>
  <c r="X113" i="31"/>
  <c r="Y113" i="31"/>
  <c r="Z113" i="31"/>
  <c r="AA113" i="31"/>
  <c r="AB113" i="31"/>
  <c r="AC113" i="31"/>
  <c r="AD113" i="31"/>
  <c r="AE113" i="31"/>
  <c r="AF113" i="31"/>
  <c r="AG113" i="31"/>
  <c r="AH113" i="31"/>
  <c r="AI113" i="31"/>
  <c r="AJ113" i="31"/>
  <c r="AK113" i="31"/>
  <c r="AL113" i="31"/>
  <c r="AM113" i="31"/>
  <c r="AN113" i="31"/>
  <c r="AO113" i="31"/>
  <c r="AP113" i="31"/>
  <c r="AQ113" i="31"/>
  <c r="AR113" i="31"/>
  <c r="AS113" i="31"/>
  <c r="AT113" i="31"/>
  <c r="AU113" i="31"/>
  <c r="AV113" i="31"/>
  <c r="D114" i="31"/>
  <c r="E114" i="31"/>
  <c r="F114" i="31"/>
  <c r="G114" i="31"/>
  <c r="H114" i="31"/>
  <c r="I114" i="31"/>
  <c r="J114" i="31"/>
  <c r="K114" i="31"/>
  <c r="L114" i="31"/>
  <c r="M114" i="31"/>
  <c r="N114" i="31"/>
  <c r="O114" i="31"/>
  <c r="P114" i="31"/>
  <c r="Q114" i="31"/>
  <c r="R114" i="31"/>
  <c r="S114" i="31"/>
  <c r="T114" i="31"/>
  <c r="U114" i="31"/>
  <c r="V114" i="31"/>
  <c r="W114" i="31"/>
  <c r="X114" i="31"/>
  <c r="Y114" i="31"/>
  <c r="Z114" i="31"/>
  <c r="AA114" i="31"/>
  <c r="AB114" i="31"/>
  <c r="AC114" i="31"/>
  <c r="AD114" i="31"/>
  <c r="AE114" i="31"/>
  <c r="AF114" i="31"/>
  <c r="AG114" i="31"/>
  <c r="AH114" i="31"/>
  <c r="AI114" i="31"/>
  <c r="AJ114" i="31"/>
  <c r="AK114" i="31"/>
  <c r="AL114" i="31"/>
  <c r="AM114" i="31"/>
  <c r="AN114" i="31"/>
  <c r="AO114" i="31"/>
  <c r="AP114" i="31"/>
  <c r="AQ114" i="31"/>
  <c r="AR114" i="31"/>
  <c r="AS114" i="31"/>
  <c r="AT114" i="31"/>
  <c r="AU114" i="31"/>
  <c r="AV114" i="31"/>
  <c r="D115" i="31"/>
  <c r="E115" i="31"/>
  <c r="F115" i="31"/>
  <c r="G115" i="31"/>
  <c r="H115" i="31"/>
  <c r="I115" i="31"/>
  <c r="J115" i="31"/>
  <c r="K115" i="31"/>
  <c r="L115" i="31"/>
  <c r="M115" i="31"/>
  <c r="N115" i="31"/>
  <c r="O115" i="31"/>
  <c r="P115" i="31"/>
  <c r="Q115" i="31"/>
  <c r="R115" i="31"/>
  <c r="S115" i="31"/>
  <c r="T115" i="31"/>
  <c r="U115" i="31"/>
  <c r="V115" i="31"/>
  <c r="W115" i="31"/>
  <c r="X115" i="31"/>
  <c r="Y115" i="31"/>
  <c r="Z115" i="31"/>
  <c r="AA115" i="31"/>
  <c r="AB115" i="31"/>
  <c r="AC115" i="31"/>
  <c r="AD115" i="31"/>
  <c r="AE115" i="31"/>
  <c r="AF115" i="31"/>
  <c r="AG115" i="31"/>
  <c r="AH115" i="31"/>
  <c r="AI115" i="31"/>
  <c r="AJ115" i="31"/>
  <c r="AK115" i="31"/>
  <c r="AL115" i="31"/>
  <c r="AM115" i="31"/>
  <c r="AN115" i="31"/>
  <c r="AO115" i="31"/>
  <c r="AP115" i="31"/>
  <c r="AQ115" i="31"/>
  <c r="AR115" i="31"/>
  <c r="AS115" i="31"/>
  <c r="AT115" i="31"/>
  <c r="AU115" i="31"/>
  <c r="AV115" i="31"/>
  <c r="D116" i="31"/>
  <c r="E116" i="31"/>
  <c r="F116" i="31"/>
  <c r="G116" i="31"/>
  <c r="H116" i="31"/>
  <c r="I116" i="31"/>
  <c r="J116" i="31"/>
  <c r="K116" i="31"/>
  <c r="L116" i="31"/>
  <c r="M116" i="31"/>
  <c r="N116" i="31"/>
  <c r="O116" i="31"/>
  <c r="P116" i="31"/>
  <c r="Q116" i="31"/>
  <c r="R116" i="31"/>
  <c r="S116" i="31"/>
  <c r="T116" i="31"/>
  <c r="U116" i="31"/>
  <c r="V116" i="31"/>
  <c r="W116" i="31"/>
  <c r="X116" i="31"/>
  <c r="Y116" i="31"/>
  <c r="Z116" i="31"/>
  <c r="AA116" i="31"/>
  <c r="AB116" i="31"/>
  <c r="AC116" i="31"/>
  <c r="AD116" i="31"/>
  <c r="AE116" i="31"/>
  <c r="AF116" i="31"/>
  <c r="AG116" i="31"/>
  <c r="AH116" i="31"/>
  <c r="AI116" i="31"/>
  <c r="AJ116" i="31"/>
  <c r="AK116" i="31"/>
  <c r="AL116" i="31"/>
  <c r="AM116" i="31"/>
  <c r="AN116" i="31"/>
  <c r="AO116" i="31"/>
  <c r="AP116" i="31"/>
  <c r="AQ116" i="31"/>
  <c r="AR116" i="31"/>
  <c r="AS116" i="31"/>
  <c r="AT116" i="31"/>
  <c r="AU116" i="31"/>
  <c r="AV116" i="31"/>
  <c r="D117" i="31"/>
  <c r="E117" i="31"/>
  <c r="F117" i="31"/>
  <c r="G117" i="31"/>
  <c r="H117" i="31"/>
  <c r="I117" i="31"/>
  <c r="J117" i="31"/>
  <c r="K117" i="31"/>
  <c r="L117" i="31"/>
  <c r="M117" i="31"/>
  <c r="N117" i="31"/>
  <c r="O117" i="31"/>
  <c r="P117" i="31"/>
  <c r="Q117" i="31"/>
  <c r="R117" i="31"/>
  <c r="S117" i="31"/>
  <c r="T117" i="31"/>
  <c r="U117" i="31"/>
  <c r="V117" i="31"/>
  <c r="W117" i="31"/>
  <c r="X117" i="31"/>
  <c r="Y117" i="31"/>
  <c r="Z117" i="31"/>
  <c r="AA117" i="31"/>
  <c r="AB117" i="31"/>
  <c r="AC117" i="31"/>
  <c r="AD117" i="31"/>
  <c r="AE117" i="31"/>
  <c r="AF117" i="31"/>
  <c r="AG117" i="31"/>
  <c r="AH117" i="31"/>
  <c r="AI117" i="31"/>
  <c r="AJ117" i="31"/>
  <c r="AK117" i="31"/>
  <c r="AL117" i="31"/>
  <c r="AM117" i="31"/>
  <c r="AN117" i="31"/>
  <c r="AO117" i="31"/>
  <c r="AP117" i="31"/>
  <c r="AQ117" i="31"/>
  <c r="AR117" i="31"/>
  <c r="AS117" i="31"/>
  <c r="AT117" i="31"/>
  <c r="AU117" i="31"/>
  <c r="AV117" i="31"/>
  <c r="D118" i="31"/>
  <c r="E118" i="31"/>
  <c r="F118" i="31"/>
  <c r="G118" i="31"/>
  <c r="H118" i="31"/>
  <c r="I118" i="31"/>
  <c r="J118" i="31"/>
  <c r="K118" i="31"/>
  <c r="L118" i="31"/>
  <c r="M118" i="31"/>
  <c r="N118" i="31"/>
  <c r="O118" i="31"/>
  <c r="P118" i="31"/>
  <c r="Q118" i="31"/>
  <c r="R118" i="31"/>
  <c r="S118" i="31"/>
  <c r="T118" i="31"/>
  <c r="U118" i="31"/>
  <c r="V118" i="31"/>
  <c r="W118" i="31"/>
  <c r="X118" i="31"/>
  <c r="Y118" i="31"/>
  <c r="Z118" i="31"/>
  <c r="AA118" i="31"/>
  <c r="AB118" i="31"/>
  <c r="AC118" i="31"/>
  <c r="AD118" i="31"/>
  <c r="AE118" i="31"/>
  <c r="AF118" i="31"/>
  <c r="AG118" i="31"/>
  <c r="AH118" i="31"/>
  <c r="AI118" i="31"/>
  <c r="AJ118" i="31"/>
  <c r="AK118" i="31"/>
  <c r="AL118" i="31"/>
  <c r="AM118" i="31"/>
  <c r="AN118" i="31"/>
  <c r="AO118" i="31"/>
  <c r="AP118" i="31"/>
  <c r="AQ118" i="31"/>
  <c r="AR118" i="31"/>
  <c r="AS118" i="31"/>
  <c r="AT118" i="31"/>
  <c r="AU118" i="31"/>
  <c r="AV118" i="31"/>
  <c r="D119" i="31"/>
  <c r="E119" i="31"/>
  <c r="F119" i="31"/>
  <c r="G119" i="31"/>
  <c r="H119" i="31"/>
  <c r="I119" i="31"/>
  <c r="J119" i="31"/>
  <c r="K119" i="31"/>
  <c r="L119" i="31"/>
  <c r="M119" i="31"/>
  <c r="N119" i="31"/>
  <c r="O119" i="31"/>
  <c r="P119" i="31"/>
  <c r="Q119" i="31"/>
  <c r="R119" i="31"/>
  <c r="S119" i="31"/>
  <c r="T119" i="31"/>
  <c r="U119" i="31"/>
  <c r="V119" i="31"/>
  <c r="W119" i="31"/>
  <c r="X119" i="31"/>
  <c r="Y119" i="31"/>
  <c r="Z119" i="31"/>
  <c r="AA119" i="31"/>
  <c r="AB119" i="31"/>
  <c r="AC119" i="31"/>
  <c r="AD119" i="31"/>
  <c r="AE119" i="31"/>
  <c r="AF119" i="31"/>
  <c r="AG119" i="31"/>
  <c r="AH119" i="31"/>
  <c r="AI119" i="31"/>
  <c r="AJ119" i="31"/>
  <c r="AK119" i="31"/>
  <c r="AL119" i="31"/>
  <c r="AM119" i="31"/>
  <c r="AN119" i="31"/>
  <c r="AO119" i="31"/>
  <c r="AP119" i="31"/>
  <c r="AQ119" i="31"/>
  <c r="AR119" i="31"/>
  <c r="AS119" i="31"/>
  <c r="AT119" i="31"/>
  <c r="AU119" i="31"/>
  <c r="AV119" i="31"/>
  <c r="D120" i="31"/>
  <c r="E120" i="31"/>
  <c r="F120" i="31"/>
  <c r="G120" i="31"/>
  <c r="H120" i="31"/>
  <c r="I120" i="31"/>
  <c r="J120" i="31"/>
  <c r="K120" i="31"/>
  <c r="L120" i="31"/>
  <c r="M120" i="31"/>
  <c r="N120" i="31"/>
  <c r="O120" i="31"/>
  <c r="P120" i="31"/>
  <c r="Q120" i="31"/>
  <c r="R120" i="31"/>
  <c r="S120" i="31"/>
  <c r="T120" i="31"/>
  <c r="U120" i="31"/>
  <c r="V120" i="31"/>
  <c r="W120" i="31"/>
  <c r="X120" i="31"/>
  <c r="Y120" i="31"/>
  <c r="Z120" i="31"/>
  <c r="AA120" i="31"/>
  <c r="AB120" i="31"/>
  <c r="AC120" i="31"/>
  <c r="AD120" i="31"/>
  <c r="AE120" i="31"/>
  <c r="AF120" i="31"/>
  <c r="AG120" i="31"/>
  <c r="AH120" i="31"/>
  <c r="AI120" i="31"/>
  <c r="AJ120" i="31"/>
  <c r="AK120" i="31"/>
  <c r="AL120" i="31"/>
  <c r="AM120" i="31"/>
  <c r="AN120" i="31"/>
  <c r="AO120" i="31"/>
  <c r="AP120" i="31"/>
  <c r="AQ120" i="31"/>
  <c r="AR120" i="31"/>
  <c r="AS120" i="31"/>
  <c r="AT120" i="31"/>
  <c r="AU120" i="31"/>
  <c r="AV120" i="31"/>
  <c r="D121" i="31"/>
  <c r="E121" i="31"/>
  <c r="F121" i="31"/>
  <c r="G121" i="31"/>
  <c r="H121" i="31"/>
  <c r="I121" i="31"/>
  <c r="J121" i="31"/>
  <c r="K121" i="31"/>
  <c r="L121" i="31"/>
  <c r="M121" i="31"/>
  <c r="N121" i="31"/>
  <c r="O121" i="31"/>
  <c r="P121" i="31"/>
  <c r="Q121" i="31"/>
  <c r="R121" i="31"/>
  <c r="S121" i="31"/>
  <c r="T121" i="31"/>
  <c r="U121" i="31"/>
  <c r="V121" i="31"/>
  <c r="W121" i="31"/>
  <c r="X121" i="31"/>
  <c r="Y121" i="31"/>
  <c r="Z121" i="31"/>
  <c r="AA121" i="31"/>
  <c r="AB121" i="31"/>
  <c r="AC121" i="31"/>
  <c r="AD121" i="31"/>
  <c r="AE121" i="31"/>
  <c r="AF121" i="31"/>
  <c r="AG121" i="31"/>
  <c r="AH121" i="31"/>
  <c r="AI121" i="31"/>
  <c r="AJ121" i="31"/>
  <c r="AK121" i="31"/>
  <c r="AL121" i="31"/>
  <c r="AM121" i="31"/>
  <c r="AN121" i="31"/>
  <c r="AO121" i="31"/>
  <c r="AP121" i="31"/>
  <c r="AQ121" i="31"/>
  <c r="AR121" i="31"/>
  <c r="AS121" i="31"/>
  <c r="AT121" i="31"/>
  <c r="AU121" i="31"/>
  <c r="AV121" i="31"/>
  <c r="D122" i="31"/>
  <c r="E122" i="31"/>
  <c r="F122" i="31"/>
  <c r="G122" i="31"/>
  <c r="H122" i="31"/>
  <c r="I122" i="31"/>
  <c r="J122" i="31"/>
  <c r="K122" i="31"/>
  <c r="L122" i="31"/>
  <c r="M122" i="31"/>
  <c r="N122" i="31"/>
  <c r="O122" i="31"/>
  <c r="P122" i="31"/>
  <c r="Q122" i="31"/>
  <c r="R122" i="31"/>
  <c r="S122" i="31"/>
  <c r="T122" i="31"/>
  <c r="U122" i="31"/>
  <c r="V122" i="31"/>
  <c r="W122" i="31"/>
  <c r="X122" i="31"/>
  <c r="Y122" i="31"/>
  <c r="Z122" i="31"/>
  <c r="AA122" i="31"/>
  <c r="AB122" i="31"/>
  <c r="AC122" i="31"/>
  <c r="AD122" i="31"/>
  <c r="AE122" i="31"/>
  <c r="AF122" i="31"/>
  <c r="AG122" i="31"/>
  <c r="AH122" i="31"/>
  <c r="AI122" i="31"/>
  <c r="AJ122" i="31"/>
  <c r="AK122" i="31"/>
  <c r="AL122" i="31"/>
  <c r="AM122" i="31"/>
  <c r="AN122" i="31"/>
  <c r="AO122" i="31"/>
  <c r="AP122" i="31"/>
  <c r="AQ122" i="31"/>
  <c r="AR122" i="31"/>
  <c r="AS122" i="31"/>
  <c r="AT122" i="31"/>
  <c r="AU122" i="31"/>
  <c r="AV122" i="31"/>
  <c r="D123" i="31"/>
  <c r="E123" i="31"/>
  <c r="F123" i="31"/>
  <c r="G123" i="31"/>
  <c r="H123" i="31"/>
  <c r="I123" i="31"/>
  <c r="J123" i="31"/>
  <c r="K123" i="31"/>
  <c r="L123" i="31"/>
  <c r="M123" i="31"/>
  <c r="N123" i="31"/>
  <c r="O123" i="31"/>
  <c r="P123" i="31"/>
  <c r="Q123" i="31"/>
  <c r="R123" i="31"/>
  <c r="S123" i="31"/>
  <c r="T123" i="31"/>
  <c r="U123" i="31"/>
  <c r="V123" i="31"/>
  <c r="W123" i="31"/>
  <c r="X123" i="31"/>
  <c r="Y123" i="31"/>
  <c r="Z123" i="31"/>
  <c r="AA123" i="31"/>
  <c r="AB123" i="31"/>
  <c r="AC123" i="31"/>
  <c r="AD123" i="31"/>
  <c r="AE123" i="31"/>
  <c r="AF123" i="31"/>
  <c r="AG123" i="31"/>
  <c r="AH123" i="31"/>
  <c r="AI123" i="31"/>
  <c r="AJ123" i="31"/>
  <c r="AK123" i="31"/>
  <c r="AL123" i="31"/>
  <c r="AM123" i="31"/>
  <c r="AN123" i="31"/>
  <c r="AO123" i="31"/>
  <c r="AP123" i="31"/>
  <c r="AQ123" i="31"/>
  <c r="AR123" i="31"/>
  <c r="AS123" i="31"/>
  <c r="AT123" i="31"/>
  <c r="AU123" i="31"/>
  <c r="AV123" i="31"/>
  <c r="D124" i="31"/>
  <c r="E124" i="31"/>
  <c r="F124" i="31"/>
  <c r="G124" i="31"/>
  <c r="H124" i="31"/>
  <c r="I124" i="31"/>
  <c r="J124" i="31"/>
  <c r="K124" i="31"/>
  <c r="L124" i="31"/>
  <c r="M124" i="31"/>
  <c r="N124" i="31"/>
  <c r="O124" i="31"/>
  <c r="P124" i="31"/>
  <c r="Q124" i="31"/>
  <c r="R124" i="31"/>
  <c r="S124" i="31"/>
  <c r="T124" i="31"/>
  <c r="U124" i="31"/>
  <c r="V124" i="31"/>
  <c r="W124" i="31"/>
  <c r="X124" i="31"/>
  <c r="Y124" i="31"/>
  <c r="Z124" i="31"/>
  <c r="AA124" i="31"/>
  <c r="AB124" i="31"/>
  <c r="AC124" i="31"/>
  <c r="AD124" i="31"/>
  <c r="AE124" i="31"/>
  <c r="AF124" i="31"/>
  <c r="AG124" i="31"/>
  <c r="AH124" i="31"/>
  <c r="AI124" i="31"/>
  <c r="AJ124" i="31"/>
  <c r="AK124" i="31"/>
  <c r="AL124" i="31"/>
  <c r="AM124" i="31"/>
  <c r="AN124" i="31"/>
  <c r="AO124" i="31"/>
  <c r="AP124" i="31"/>
  <c r="AQ124" i="31"/>
  <c r="AR124" i="31"/>
  <c r="AS124" i="31"/>
  <c r="AT124" i="31"/>
  <c r="AU124" i="31"/>
  <c r="AV124" i="31"/>
  <c r="D125" i="31"/>
  <c r="E125" i="31"/>
  <c r="F125" i="31"/>
  <c r="G125" i="31"/>
  <c r="H125" i="31"/>
  <c r="I125" i="31"/>
  <c r="J125" i="31"/>
  <c r="K125" i="31"/>
  <c r="L125" i="31"/>
  <c r="M125" i="31"/>
  <c r="N125" i="31"/>
  <c r="O125" i="31"/>
  <c r="P125" i="31"/>
  <c r="Q125" i="31"/>
  <c r="R125" i="31"/>
  <c r="S125" i="31"/>
  <c r="T125" i="31"/>
  <c r="U125" i="31"/>
  <c r="V125" i="31"/>
  <c r="W125" i="31"/>
  <c r="X125" i="31"/>
  <c r="Y125" i="31"/>
  <c r="Z125" i="31"/>
  <c r="AA125" i="31"/>
  <c r="AB125" i="31"/>
  <c r="AC125" i="31"/>
  <c r="AD125" i="31"/>
  <c r="AE125" i="31"/>
  <c r="AF125" i="31"/>
  <c r="AG125" i="31"/>
  <c r="AH125" i="31"/>
  <c r="AI125" i="31"/>
  <c r="AJ125" i="31"/>
  <c r="AK125" i="31"/>
  <c r="AL125" i="31"/>
  <c r="AM125" i="31"/>
  <c r="AN125" i="31"/>
  <c r="AO125" i="31"/>
  <c r="AP125" i="31"/>
  <c r="AQ125" i="31"/>
  <c r="AR125" i="31"/>
  <c r="AS125" i="31"/>
  <c r="AT125" i="31"/>
  <c r="AU125" i="31"/>
  <c r="AV125" i="31"/>
  <c r="D126" i="31"/>
  <c r="E126" i="31"/>
  <c r="F126" i="31"/>
  <c r="G126" i="31"/>
  <c r="H126" i="31"/>
  <c r="I126" i="31"/>
  <c r="J126" i="31"/>
  <c r="K126" i="31"/>
  <c r="L126" i="31"/>
  <c r="M126" i="31"/>
  <c r="N126" i="31"/>
  <c r="O126" i="31"/>
  <c r="P126" i="31"/>
  <c r="Q126" i="31"/>
  <c r="R126" i="31"/>
  <c r="S126" i="31"/>
  <c r="T126" i="31"/>
  <c r="U126" i="31"/>
  <c r="V126" i="31"/>
  <c r="W126" i="31"/>
  <c r="X126" i="31"/>
  <c r="Y126" i="31"/>
  <c r="Z126" i="31"/>
  <c r="AA126" i="31"/>
  <c r="AB126" i="31"/>
  <c r="AC126" i="31"/>
  <c r="AD126" i="31"/>
  <c r="AE126" i="31"/>
  <c r="AF126" i="31"/>
  <c r="AG126" i="31"/>
  <c r="AH126" i="31"/>
  <c r="AI126" i="31"/>
  <c r="AJ126" i="31"/>
  <c r="AK126" i="31"/>
  <c r="AL126" i="31"/>
  <c r="AM126" i="31"/>
  <c r="AN126" i="31"/>
  <c r="AO126" i="31"/>
  <c r="AP126" i="31"/>
  <c r="AQ126" i="31"/>
  <c r="AR126" i="31"/>
  <c r="AS126" i="31"/>
  <c r="AT126" i="31"/>
  <c r="AU126" i="31"/>
  <c r="AV126" i="31"/>
  <c r="D127" i="31"/>
  <c r="E127" i="31"/>
  <c r="F127" i="31"/>
  <c r="G127" i="31"/>
  <c r="H127" i="31"/>
  <c r="I127" i="31"/>
  <c r="J127" i="31"/>
  <c r="K127" i="31"/>
  <c r="L127" i="31"/>
  <c r="M127" i="31"/>
  <c r="N127" i="31"/>
  <c r="O127" i="31"/>
  <c r="P127" i="31"/>
  <c r="Q127" i="31"/>
  <c r="R127" i="31"/>
  <c r="S127" i="31"/>
  <c r="T127" i="31"/>
  <c r="U127" i="31"/>
  <c r="V127" i="31"/>
  <c r="W127" i="31"/>
  <c r="X127" i="31"/>
  <c r="Y127" i="31"/>
  <c r="Z127" i="31"/>
  <c r="AA127" i="31"/>
  <c r="AB127" i="31"/>
  <c r="AC127" i="31"/>
  <c r="AD127" i="31"/>
  <c r="AE127" i="31"/>
  <c r="AF127" i="31"/>
  <c r="AG127" i="31"/>
  <c r="AH127" i="31"/>
  <c r="AI127" i="31"/>
  <c r="AJ127" i="31"/>
  <c r="AK127" i="31"/>
  <c r="AL127" i="31"/>
  <c r="AM127" i="31"/>
  <c r="AN127" i="31"/>
  <c r="AO127" i="31"/>
  <c r="AP127" i="31"/>
  <c r="AQ127" i="31"/>
  <c r="AR127" i="31"/>
  <c r="AS127" i="31"/>
  <c r="AT127" i="31"/>
  <c r="AU127" i="31"/>
  <c r="AV127" i="31"/>
  <c r="D128" i="31"/>
  <c r="E128" i="31"/>
  <c r="F128" i="31"/>
  <c r="G128" i="31"/>
  <c r="H128" i="31"/>
  <c r="I128" i="31"/>
  <c r="J128" i="31"/>
  <c r="K128" i="31"/>
  <c r="L128" i="31"/>
  <c r="M128" i="31"/>
  <c r="N128" i="31"/>
  <c r="O128" i="31"/>
  <c r="P128" i="31"/>
  <c r="Q128" i="31"/>
  <c r="R128" i="31"/>
  <c r="S128" i="31"/>
  <c r="T128" i="31"/>
  <c r="U128" i="31"/>
  <c r="V128" i="31"/>
  <c r="W128" i="31"/>
  <c r="X128" i="31"/>
  <c r="Y128" i="31"/>
  <c r="Z128" i="31"/>
  <c r="AA128" i="31"/>
  <c r="AB128" i="31"/>
  <c r="AC128" i="31"/>
  <c r="AD128" i="31"/>
  <c r="AE128" i="31"/>
  <c r="AF128" i="31"/>
  <c r="AG128" i="31"/>
  <c r="AH128" i="31"/>
  <c r="AI128" i="31"/>
  <c r="AJ128" i="31"/>
  <c r="AK128" i="31"/>
  <c r="AL128" i="31"/>
  <c r="AM128" i="31"/>
  <c r="AN128" i="31"/>
  <c r="AO128" i="31"/>
  <c r="AP128" i="31"/>
  <c r="AQ128" i="31"/>
  <c r="AR128" i="31"/>
  <c r="AS128" i="31"/>
  <c r="AT128" i="31"/>
  <c r="AU128" i="31"/>
  <c r="AV128" i="31"/>
  <c r="D129" i="31"/>
  <c r="E129" i="31"/>
  <c r="F129" i="31"/>
  <c r="G129" i="31"/>
  <c r="H129" i="31"/>
  <c r="I129" i="31"/>
  <c r="J129" i="31"/>
  <c r="K129" i="31"/>
  <c r="L129" i="31"/>
  <c r="M129" i="31"/>
  <c r="N129" i="31"/>
  <c r="O129" i="31"/>
  <c r="P129" i="31"/>
  <c r="Q129" i="31"/>
  <c r="R129" i="31"/>
  <c r="S129" i="31"/>
  <c r="T129" i="31"/>
  <c r="U129" i="31"/>
  <c r="V129" i="31"/>
  <c r="W129" i="31"/>
  <c r="X129" i="31"/>
  <c r="Y129" i="31"/>
  <c r="Z129" i="31"/>
  <c r="AA129" i="31"/>
  <c r="AB129" i="31"/>
  <c r="AC129" i="31"/>
  <c r="AD129" i="31"/>
  <c r="AE129" i="31"/>
  <c r="AF129" i="31"/>
  <c r="AG129" i="31"/>
  <c r="AH129" i="31"/>
  <c r="AI129" i="31"/>
  <c r="AJ129" i="31"/>
  <c r="AK129" i="31"/>
  <c r="AL129" i="31"/>
  <c r="AM129" i="31"/>
  <c r="AN129" i="31"/>
  <c r="AO129" i="31"/>
  <c r="AP129" i="31"/>
  <c r="AQ129" i="31"/>
  <c r="AR129" i="31"/>
  <c r="AS129" i="31"/>
  <c r="AT129" i="31"/>
  <c r="AU129" i="31"/>
  <c r="AV129" i="31"/>
  <c r="D130" i="31"/>
  <c r="E130" i="31"/>
  <c r="F130" i="31"/>
  <c r="G130" i="31"/>
  <c r="H130" i="31"/>
  <c r="I130" i="31"/>
  <c r="J130" i="31"/>
  <c r="K130" i="31"/>
  <c r="L130" i="31"/>
  <c r="M130" i="31"/>
  <c r="N130" i="31"/>
  <c r="O130" i="31"/>
  <c r="P130" i="31"/>
  <c r="Q130" i="31"/>
  <c r="R130" i="31"/>
  <c r="S130" i="31"/>
  <c r="T130" i="31"/>
  <c r="U130" i="31"/>
  <c r="V130" i="31"/>
  <c r="W130" i="31"/>
  <c r="X130" i="31"/>
  <c r="Y130" i="31"/>
  <c r="Z130" i="31"/>
  <c r="AA130" i="31"/>
  <c r="AB130" i="31"/>
  <c r="AC130" i="31"/>
  <c r="AD130" i="31"/>
  <c r="AE130" i="31"/>
  <c r="AF130" i="31"/>
  <c r="AG130" i="31"/>
  <c r="AH130" i="31"/>
  <c r="AI130" i="31"/>
  <c r="AJ130" i="31"/>
  <c r="AK130" i="31"/>
  <c r="AL130" i="31"/>
  <c r="AM130" i="31"/>
  <c r="AN130" i="31"/>
  <c r="AO130" i="31"/>
  <c r="AP130" i="31"/>
  <c r="AQ130" i="31"/>
  <c r="AR130" i="31"/>
  <c r="AS130" i="31"/>
  <c r="AT130" i="31"/>
  <c r="AU130" i="31"/>
  <c r="AV130" i="31"/>
  <c r="D131" i="31"/>
  <c r="E131" i="31"/>
  <c r="F131" i="31"/>
  <c r="G131" i="31"/>
  <c r="H131" i="31"/>
  <c r="I131" i="31"/>
  <c r="J131" i="31"/>
  <c r="K131" i="31"/>
  <c r="L131" i="31"/>
  <c r="M131" i="31"/>
  <c r="N131" i="31"/>
  <c r="O131" i="31"/>
  <c r="P131" i="31"/>
  <c r="Q131" i="31"/>
  <c r="R131" i="31"/>
  <c r="S131" i="31"/>
  <c r="T131" i="31"/>
  <c r="U131" i="31"/>
  <c r="V131" i="31"/>
  <c r="W131" i="31"/>
  <c r="X131" i="31"/>
  <c r="Y131" i="31"/>
  <c r="Z131" i="31"/>
  <c r="AA131" i="31"/>
  <c r="AB131" i="31"/>
  <c r="AC131" i="31"/>
  <c r="AD131" i="31"/>
  <c r="AE131" i="31"/>
  <c r="AF131" i="31"/>
  <c r="AG131" i="31"/>
  <c r="AH131" i="31"/>
  <c r="AI131" i="31"/>
  <c r="AJ131" i="31"/>
  <c r="AK131" i="31"/>
  <c r="AL131" i="31"/>
  <c r="AM131" i="31"/>
  <c r="AN131" i="31"/>
  <c r="AO131" i="31"/>
  <c r="AP131" i="31"/>
  <c r="AQ131" i="31"/>
  <c r="AR131" i="31"/>
  <c r="AS131" i="31"/>
  <c r="AT131" i="31"/>
  <c r="AU131" i="31"/>
  <c r="AV131" i="31"/>
  <c r="D132" i="31"/>
  <c r="E132" i="31"/>
  <c r="F132" i="31"/>
  <c r="G132" i="31"/>
  <c r="H132" i="31"/>
  <c r="I132" i="31"/>
  <c r="J132" i="31"/>
  <c r="K132" i="31"/>
  <c r="L132" i="31"/>
  <c r="M132" i="31"/>
  <c r="N132" i="31"/>
  <c r="O132" i="31"/>
  <c r="P132" i="31"/>
  <c r="Q132" i="31"/>
  <c r="R132" i="31"/>
  <c r="S132" i="31"/>
  <c r="T132" i="31"/>
  <c r="U132" i="31"/>
  <c r="V132" i="31"/>
  <c r="W132" i="31"/>
  <c r="X132" i="31"/>
  <c r="Y132" i="31"/>
  <c r="Z132" i="31"/>
  <c r="AA132" i="31"/>
  <c r="AB132" i="31"/>
  <c r="AC132" i="31"/>
  <c r="AD132" i="31"/>
  <c r="AE132" i="31"/>
  <c r="AF132" i="31"/>
  <c r="AG132" i="31"/>
  <c r="AH132" i="31"/>
  <c r="AI132" i="31"/>
  <c r="AJ132" i="31"/>
  <c r="AK132" i="31"/>
  <c r="AL132" i="31"/>
  <c r="AM132" i="31"/>
  <c r="AN132" i="31"/>
  <c r="AO132" i="31"/>
  <c r="AP132" i="31"/>
  <c r="AQ132" i="31"/>
  <c r="AR132" i="31"/>
  <c r="AS132" i="31"/>
  <c r="AT132" i="31"/>
  <c r="AU132" i="31"/>
  <c r="AV132" i="31"/>
  <c r="D133" i="31"/>
  <c r="E133" i="31"/>
  <c r="F133" i="31"/>
  <c r="G133" i="31"/>
  <c r="H133" i="31"/>
  <c r="I133" i="31"/>
  <c r="J133" i="31"/>
  <c r="K133" i="31"/>
  <c r="L133" i="31"/>
  <c r="M133" i="31"/>
  <c r="N133" i="31"/>
  <c r="O133" i="31"/>
  <c r="P133" i="31"/>
  <c r="Q133" i="31"/>
  <c r="R133" i="31"/>
  <c r="S133" i="31"/>
  <c r="T133" i="31"/>
  <c r="U133" i="31"/>
  <c r="V133" i="31"/>
  <c r="W133" i="31"/>
  <c r="X133" i="31"/>
  <c r="Y133" i="31"/>
  <c r="Z133" i="31"/>
  <c r="AA133" i="31"/>
  <c r="AB133" i="31"/>
  <c r="AC133" i="31"/>
  <c r="AD133" i="31"/>
  <c r="AE133" i="31"/>
  <c r="AF133" i="31"/>
  <c r="AG133" i="31"/>
  <c r="AH133" i="31"/>
  <c r="AI133" i="31"/>
  <c r="AJ133" i="31"/>
  <c r="AK133" i="31"/>
  <c r="AL133" i="31"/>
  <c r="AM133" i="31"/>
  <c r="AN133" i="31"/>
  <c r="AO133" i="31"/>
  <c r="AP133" i="31"/>
  <c r="AQ133" i="31"/>
  <c r="AR133" i="31"/>
  <c r="AS133" i="31"/>
  <c r="AT133" i="31"/>
  <c r="AU133" i="31"/>
  <c r="AV133" i="31"/>
  <c r="D134" i="31"/>
  <c r="E134" i="31"/>
  <c r="F134" i="31"/>
  <c r="G134" i="31"/>
  <c r="H134" i="31"/>
  <c r="I134" i="31"/>
  <c r="J134" i="31"/>
  <c r="K134" i="31"/>
  <c r="L134" i="31"/>
  <c r="M134" i="31"/>
  <c r="N134" i="31"/>
  <c r="O134" i="31"/>
  <c r="P134" i="31"/>
  <c r="Q134" i="31"/>
  <c r="R134" i="31"/>
  <c r="S134" i="31"/>
  <c r="T134" i="31"/>
  <c r="U134" i="31"/>
  <c r="V134" i="31"/>
  <c r="W134" i="31"/>
  <c r="X134" i="31"/>
  <c r="Y134" i="31"/>
  <c r="Z134" i="31"/>
  <c r="AA134" i="31"/>
  <c r="AB134" i="31"/>
  <c r="AC134" i="31"/>
  <c r="AD134" i="31"/>
  <c r="AE134" i="31"/>
  <c r="AF134" i="31"/>
  <c r="AG134" i="31"/>
  <c r="AH134" i="31"/>
  <c r="AI134" i="31"/>
  <c r="AJ134" i="31"/>
  <c r="AK134" i="31"/>
  <c r="AL134" i="31"/>
  <c r="AM134" i="31"/>
  <c r="AN134" i="31"/>
  <c r="AO134" i="31"/>
  <c r="AP134" i="31"/>
  <c r="AQ134" i="31"/>
  <c r="AR134" i="31"/>
  <c r="AS134" i="31"/>
  <c r="AT134" i="31"/>
  <c r="AU134" i="31"/>
  <c r="AV134" i="31"/>
  <c r="D135" i="31"/>
  <c r="E135" i="31"/>
  <c r="F135" i="31"/>
  <c r="G135" i="31"/>
  <c r="H135" i="31"/>
  <c r="I135" i="31"/>
  <c r="J135" i="31"/>
  <c r="K135" i="31"/>
  <c r="L135" i="31"/>
  <c r="M135" i="31"/>
  <c r="N135" i="31"/>
  <c r="O135" i="31"/>
  <c r="P135" i="31"/>
  <c r="Q135" i="31"/>
  <c r="R135" i="31"/>
  <c r="S135" i="31"/>
  <c r="T135" i="31"/>
  <c r="U135" i="31"/>
  <c r="V135" i="31"/>
  <c r="W135" i="31"/>
  <c r="X135" i="31"/>
  <c r="Y135" i="31"/>
  <c r="Z135" i="31"/>
  <c r="AA135" i="31"/>
  <c r="AB135" i="31"/>
  <c r="AC135" i="31"/>
  <c r="AD135" i="31"/>
  <c r="AE135" i="31"/>
  <c r="AF135" i="31"/>
  <c r="AG135" i="31"/>
  <c r="AH135" i="31"/>
  <c r="AI135" i="31"/>
  <c r="AJ135" i="31"/>
  <c r="AK135" i="31"/>
  <c r="AL135" i="31"/>
  <c r="AM135" i="31"/>
  <c r="AN135" i="31"/>
  <c r="AO135" i="31"/>
  <c r="AP135" i="31"/>
  <c r="AQ135" i="31"/>
  <c r="AR135" i="31"/>
  <c r="AS135" i="31"/>
  <c r="AT135" i="31"/>
  <c r="AU135" i="31"/>
  <c r="AV135" i="31"/>
  <c r="D136" i="31"/>
  <c r="E136" i="31"/>
  <c r="F136" i="31"/>
  <c r="G136" i="31"/>
  <c r="H136" i="31"/>
  <c r="I136" i="31"/>
  <c r="J136" i="31"/>
  <c r="K136" i="31"/>
  <c r="L136" i="31"/>
  <c r="M136" i="31"/>
  <c r="N136" i="31"/>
  <c r="O136" i="31"/>
  <c r="P136" i="31"/>
  <c r="Q136" i="31"/>
  <c r="R136" i="31"/>
  <c r="S136" i="31"/>
  <c r="T136" i="31"/>
  <c r="U136" i="31"/>
  <c r="V136" i="31"/>
  <c r="W136" i="31"/>
  <c r="X136" i="31"/>
  <c r="Y136" i="31"/>
  <c r="Z136" i="31"/>
  <c r="AA136" i="31"/>
  <c r="AB136" i="31"/>
  <c r="AC136" i="31"/>
  <c r="AD136" i="31"/>
  <c r="AE136" i="31"/>
  <c r="AF136" i="31"/>
  <c r="AG136" i="31"/>
  <c r="AH136" i="31"/>
  <c r="AI136" i="31"/>
  <c r="AJ136" i="31"/>
  <c r="AK136" i="31"/>
  <c r="AL136" i="31"/>
  <c r="AM136" i="31"/>
  <c r="AN136" i="31"/>
  <c r="AO136" i="31"/>
  <c r="AP136" i="31"/>
  <c r="AQ136" i="31"/>
  <c r="AR136" i="31"/>
  <c r="AS136" i="31"/>
  <c r="AT136" i="31"/>
  <c r="AU136" i="31"/>
  <c r="AV136" i="31"/>
  <c r="D137" i="31"/>
  <c r="E137" i="31"/>
  <c r="F137" i="31"/>
  <c r="G137" i="31"/>
  <c r="H137" i="31"/>
  <c r="I137" i="31"/>
  <c r="J137" i="31"/>
  <c r="K137" i="31"/>
  <c r="L137" i="31"/>
  <c r="M137" i="31"/>
  <c r="N137" i="31"/>
  <c r="O137" i="31"/>
  <c r="P137" i="31"/>
  <c r="Q137" i="31"/>
  <c r="R137" i="31"/>
  <c r="S137" i="31"/>
  <c r="T137" i="31"/>
  <c r="U137" i="31"/>
  <c r="V137" i="31"/>
  <c r="W137" i="31"/>
  <c r="X137" i="31"/>
  <c r="Y137" i="31"/>
  <c r="Z137" i="31"/>
  <c r="AA137" i="31"/>
  <c r="AB137" i="31"/>
  <c r="AC137" i="31"/>
  <c r="AD137" i="31"/>
  <c r="AE137" i="31"/>
  <c r="AF137" i="31"/>
  <c r="AG137" i="31"/>
  <c r="AH137" i="31"/>
  <c r="AI137" i="31"/>
  <c r="AJ137" i="31"/>
  <c r="AK137" i="31"/>
  <c r="AL137" i="31"/>
  <c r="AM137" i="31"/>
  <c r="AN137" i="31"/>
  <c r="AO137" i="31"/>
  <c r="AP137" i="31"/>
  <c r="AQ137" i="31"/>
  <c r="AR137" i="31"/>
  <c r="AS137" i="31"/>
  <c r="AT137" i="31"/>
  <c r="AU137" i="31"/>
  <c r="AV137" i="31"/>
  <c r="D138" i="31"/>
  <c r="E138" i="31"/>
  <c r="F138" i="31"/>
  <c r="G138" i="31"/>
  <c r="H138" i="31"/>
  <c r="I138" i="31"/>
  <c r="J138" i="31"/>
  <c r="K138" i="31"/>
  <c r="L138" i="31"/>
  <c r="M138" i="31"/>
  <c r="N138" i="31"/>
  <c r="O138" i="31"/>
  <c r="P138" i="31"/>
  <c r="Q138" i="31"/>
  <c r="R138" i="31"/>
  <c r="S138" i="31"/>
  <c r="T138" i="31"/>
  <c r="U138" i="31"/>
  <c r="V138" i="31"/>
  <c r="W138" i="31"/>
  <c r="X138" i="31"/>
  <c r="Y138" i="31"/>
  <c r="Z138" i="31"/>
  <c r="AA138" i="31"/>
  <c r="AB138" i="31"/>
  <c r="AC138" i="31"/>
  <c r="AD138" i="31"/>
  <c r="AE138" i="31"/>
  <c r="AF138" i="31"/>
  <c r="AG138" i="31"/>
  <c r="AH138" i="31"/>
  <c r="AI138" i="31"/>
  <c r="AJ138" i="31"/>
  <c r="AK138" i="31"/>
  <c r="AL138" i="31"/>
  <c r="AM138" i="31"/>
  <c r="AN138" i="31"/>
  <c r="AO138" i="31"/>
  <c r="AP138" i="31"/>
  <c r="AQ138" i="31"/>
  <c r="AR138" i="31"/>
  <c r="AS138" i="31"/>
  <c r="AT138" i="31"/>
  <c r="AU138" i="31"/>
  <c r="AV138" i="31"/>
  <c r="D139" i="31"/>
  <c r="E139" i="31"/>
  <c r="F139" i="31"/>
  <c r="G139" i="31"/>
  <c r="H139" i="31"/>
  <c r="I139" i="31"/>
  <c r="J139" i="31"/>
  <c r="K139" i="31"/>
  <c r="L139" i="31"/>
  <c r="M139" i="31"/>
  <c r="N139" i="31"/>
  <c r="O139" i="31"/>
  <c r="P139" i="31"/>
  <c r="Q139" i="31"/>
  <c r="R139" i="31"/>
  <c r="S139" i="31"/>
  <c r="T139" i="31"/>
  <c r="U139" i="31"/>
  <c r="V139" i="31"/>
  <c r="W139" i="31"/>
  <c r="X139" i="31"/>
  <c r="Y139" i="31"/>
  <c r="Z139" i="31"/>
  <c r="AA139" i="31"/>
  <c r="AB139" i="31"/>
  <c r="AC139" i="31"/>
  <c r="AD139" i="31"/>
  <c r="AE139" i="31"/>
  <c r="AF139" i="31"/>
  <c r="AG139" i="31"/>
  <c r="AH139" i="31"/>
  <c r="AI139" i="31"/>
  <c r="AJ139" i="31"/>
  <c r="AK139" i="31"/>
  <c r="AL139" i="31"/>
  <c r="AM139" i="31"/>
  <c r="AN139" i="31"/>
  <c r="AO139" i="31"/>
  <c r="AP139" i="31"/>
  <c r="AQ139" i="31"/>
  <c r="AR139" i="31"/>
  <c r="AS139" i="31"/>
  <c r="AT139" i="31"/>
  <c r="AU139" i="31"/>
  <c r="AV139" i="31"/>
  <c r="D140" i="31"/>
  <c r="E140" i="31"/>
  <c r="F140" i="31"/>
  <c r="G140" i="31"/>
  <c r="H140" i="31"/>
  <c r="I140" i="31"/>
  <c r="J140" i="31"/>
  <c r="K140" i="31"/>
  <c r="L140" i="31"/>
  <c r="M140" i="31"/>
  <c r="N140" i="31"/>
  <c r="O140" i="31"/>
  <c r="P140" i="31"/>
  <c r="Q140" i="31"/>
  <c r="R140" i="31"/>
  <c r="S140" i="31"/>
  <c r="T140" i="31"/>
  <c r="U140" i="31"/>
  <c r="V140" i="31"/>
  <c r="W140" i="31"/>
  <c r="X140" i="31"/>
  <c r="Y140" i="31"/>
  <c r="Z140" i="31"/>
  <c r="AA140" i="31"/>
  <c r="AB140" i="31"/>
  <c r="AC140" i="31"/>
  <c r="AD140" i="31"/>
  <c r="AE140" i="31"/>
  <c r="AF140" i="31"/>
  <c r="AG140" i="31"/>
  <c r="AH140" i="31"/>
  <c r="AI140" i="31"/>
  <c r="AJ140" i="31"/>
  <c r="AK140" i="31"/>
  <c r="AL140" i="31"/>
  <c r="AM140" i="31"/>
  <c r="AN140" i="31"/>
  <c r="AO140" i="31"/>
  <c r="AP140" i="31"/>
  <c r="AQ140" i="31"/>
  <c r="AR140" i="31"/>
  <c r="AS140" i="31"/>
  <c r="AT140" i="31"/>
  <c r="AU140" i="31"/>
  <c r="AV140" i="31"/>
  <c r="D141" i="31"/>
  <c r="E141" i="31"/>
  <c r="F141" i="31"/>
  <c r="G141" i="31"/>
  <c r="H141" i="31"/>
  <c r="I141" i="31"/>
  <c r="J141" i="31"/>
  <c r="K141" i="31"/>
  <c r="L141" i="31"/>
  <c r="M141" i="31"/>
  <c r="N141" i="31"/>
  <c r="O141" i="31"/>
  <c r="P141" i="31"/>
  <c r="Q141" i="31"/>
  <c r="R141" i="31"/>
  <c r="S141" i="31"/>
  <c r="T141" i="31"/>
  <c r="U141" i="31"/>
  <c r="V141" i="31"/>
  <c r="W141" i="31"/>
  <c r="X141" i="31"/>
  <c r="Y141" i="31"/>
  <c r="Z141" i="31"/>
  <c r="AA141" i="31"/>
  <c r="AB141" i="31"/>
  <c r="AC141" i="31"/>
  <c r="AD141" i="31"/>
  <c r="AE141" i="31"/>
  <c r="AF141" i="31"/>
  <c r="AG141" i="31"/>
  <c r="AH141" i="31"/>
  <c r="AI141" i="31"/>
  <c r="AJ141" i="31"/>
  <c r="AK141" i="31"/>
  <c r="AL141" i="31"/>
  <c r="AM141" i="31"/>
  <c r="AN141" i="31"/>
  <c r="AO141" i="31"/>
  <c r="AP141" i="31"/>
  <c r="AQ141" i="31"/>
  <c r="AR141" i="31"/>
  <c r="AS141" i="31"/>
  <c r="AT141" i="31"/>
  <c r="AU141" i="31"/>
  <c r="AV141" i="31"/>
  <c r="D142" i="31"/>
  <c r="E142" i="31"/>
  <c r="F142" i="31"/>
  <c r="G142" i="31"/>
  <c r="H142" i="31"/>
  <c r="I142" i="31"/>
  <c r="J142" i="31"/>
  <c r="K142" i="31"/>
  <c r="L142" i="31"/>
  <c r="M142" i="31"/>
  <c r="N142" i="31"/>
  <c r="O142" i="31"/>
  <c r="P142" i="31"/>
  <c r="Q142" i="31"/>
  <c r="R142" i="31"/>
  <c r="S142" i="31"/>
  <c r="T142" i="31"/>
  <c r="U142" i="31"/>
  <c r="V142" i="31"/>
  <c r="W142" i="31"/>
  <c r="X142" i="31"/>
  <c r="Y142" i="31"/>
  <c r="Z142" i="31"/>
  <c r="AA142" i="31"/>
  <c r="AB142" i="31"/>
  <c r="AC142" i="31"/>
  <c r="AD142" i="31"/>
  <c r="AE142" i="31"/>
  <c r="AF142" i="31"/>
  <c r="AG142" i="31"/>
  <c r="AH142" i="31"/>
  <c r="AI142" i="31"/>
  <c r="AJ142" i="31"/>
  <c r="AK142" i="31"/>
  <c r="AL142" i="31"/>
  <c r="AM142" i="31"/>
  <c r="AN142" i="31"/>
  <c r="AO142" i="31"/>
  <c r="AP142" i="31"/>
  <c r="AQ142" i="31"/>
  <c r="AR142" i="31"/>
  <c r="AS142" i="31"/>
  <c r="AT142" i="31"/>
  <c r="AU142" i="31"/>
  <c r="AV142" i="31"/>
  <c r="D143" i="31"/>
  <c r="E143" i="31"/>
  <c r="F143" i="31"/>
  <c r="G143" i="31"/>
  <c r="H143" i="31"/>
  <c r="I143" i="31"/>
  <c r="J143" i="31"/>
  <c r="K143" i="31"/>
  <c r="L143" i="31"/>
  <c r="M143" i="31"/>
  <c r="N143" i="31"/>
  <c r="O143" i="31"/>
  <c r="P143" i="31"/>
  <c r="Q143" i="31"/>
  <c r="R143" i="31"/>
  <c r="S143" i="31"/>
  <c r="T143" i="31"/>
  <c r="U143" i="31"/>
  <c r="V143" i="31"/>
  <c r="W143" i="31"/>
  <c r="X143" i="31"/>
  <c r="Y143" i="31"/>
  <c r="Z143" i="31"/>
  <c r="AA143" i="31"/>
  <c r="AB143" i="31"/>
  <c r="AC143" i="31"/>
  <c r="AD143" i="31"/>
  <c r="AE143" i="31"/>
  <c r="AF143" i="31"/>
  <c r="AG143" i="31"/>
  <c r="AH143" i="31"/>
  <c r="AI143" i="31"/>
  <c r="AJ143" i="31"/>
  <c r="AK143" i="31"/>
  <c r="AL143" i="31"/>
  <c r="AM143" i="31"/>
  <c r="AN143" i="31"/>
  <c r="AO143" i="31"/>
  <c r="AP143" i="31"/>
  <c r="AQ143" i="31"/>
  <c r="AR143" i="31"/>
  <c r="AS143" i="31"/>
  <c r="AT143" i="31"/>
  <c r="AU143" i="31"/>
  <c r="AV143" i="31"/>
  <c r="D144" i="31"/>
  <c r="E144" i="31"/>
  <c r="F144" i="31"/>
  <c r="G144" i="31"/>
  <c r="H144" i="31"/>
  <c r="I144" i="31"/>
  <c r="J144" i="31"/>
  <c r="K144" i="31"/>
  <c r="L144" i="31"/>
  <c r="M144" i="31"/>
  <c r="N144" i="31"/>
  <c r="O144" i="31"/>
  <c r="P144" i="31"/>
  <c r="Q144" i="31"/>
  <c r="R144" i="31"/>
  <c r="S144" i="31"/>
  <c r="T144" i="31"/>
  <c r="U144" i="31"/>
  <c r="V144" i="31"/>
  <c r="W144" i="31"/>
  <c r="X144" i="31"/>
  <c r="Y144" i="31"/>
  <c r="Z144" i="31"/>
  <c r="AA144" i="31"/>
  <c r="AB144" i="31"/>
  <c r="AC144" i="31"/>
  <c r="AD144" i="31"/>
  <c r="AE144" i="31"/>
  <c r="AF144" i="31"/>
  <c r="AG144" i="31"/>
  <c r="AH144" i="31"/>
  <c r="AI144" i="31"/>
  <c r="AJ144" i="31"/>
  <c r="AK144" i="31"/>
  <c r="AL144" i="31"/>
  <c r="AM144" i="31"/>
  <c r="AN144" i="31"/>
  <c r="AO144" i="31"/>
  <c r="AP144" i="31"/>
  <c r="AQ144" i="31"/>
  <c r="AR144" i="31"/>
  <c r="AS144" i="31"/>
  <c r="AT144" i="31"/>
  <c r="AU144" i="31"/>
  <c r="AV144" i="31"/>
  <c r="D145" i="31"/>
  <c r="E145" i="31"/>
  <c r="F145" i="31"/>
  <c r="G145" i="31"/>
  <c r="H145" i="31"/>
  <c r="I145" i="31"/>
  <c r="J145" i="31"/>
  <c r="K145" i="31"/>
  <c r="L145" i="31"/>
  <c r="M145" i="31"/>
  <c r="N145" i="31"/>
  <c r="O145" i="31"/>
  <c r="P145" i="31"/>
  <c r="Q145" i="31"/>
  <c r="R145" i="31"/>
  <c r="S145" i="31"/>
  <c r="T145" i="31"/>
  <c r="U145" i="31"/>
  <c r="V145" i="31"/>
  <c r="W145" i="31"/>
  <c r="X145" i="31"/>
  <c r="Y145" i="31"/>
  <c r="Z145" i="31"/>
  <c r="AA145" i="31"/>
  <c r="AB145" i="31"/>
  <c r="AC145" i="31"/>
  <c r="AD145" i="31"/>
  <c r="AE145" i="31"/>
  <c r="AF145" i="31"/>
  <c r="AG145" i="31"/>
  <c r="AH145" i="31"/>
  <c r="AI145" i="31"/>
  <c r="AJ145" i="31"/>
  <c r="AK145" i="31"/>
  <c r="AL145" i="31"/>
  <c r="AM145" i="31"/>
  <c r="AN145" i="31"/>
  <c r="AO145" i="31"/>
  <c r="AP145" i="31"/>
  <c r="AQ145" i="31"/>
  <c r="AR145" i="31"/>
  <c r="AS145" i="31"/>
  <c r="AT145" i="31"/>
  <c r="AU145" i="31"/>
  <c r="AV145" i="31"/>
  <c r="D146" i="31"/>
  <c r="E146" i="31"/>
  <c r="F146" i="31"/>
  <c r="G146" i="31"/>
  <c r="H146" i="31"/>
  <c r="I146" i="31"/>
  <c r="J146" i="31"/>
  <c r="K146" i="31"/>
  <c r="L146" i="31"/>
  <c r="M146" i="31"/>
  <c r="N146" i="31"/>
  <c r="O146" i="31"/>
  <c r="P146" i="31"/>
  <c r="Q146" i="31"/>
  <c r="R146" i="31"/>
  <c r="S146" i="31"/>
  <c r="T146" i="31"/>
  <c r="U146" i="31"/>
  <c r="V146" i="31"/>
  <c r="W146" i="31"/>
  <c r="X146" i="31"/>
  <c r="Y146" i="31"/>
  <c r="Z146" i="31"/>
  <c r="AA146" i="31"/>
  <c r="AB146" i="31"/>
  <c r="AC146" i="31"/>
  <c r="AD146" i="31"/>
  <c r="AE146" i="31"/>
  <c r="AF146" i="31"/>
  <c r="AG146" i="31"/>
  <c r="AH146" i="31"/>
  <c r="AI146" i="31"/>
  <c r="AJ146" i="31"/>
  <c r="AK146" i="31"/>
  <c r="AL146" i="31"/>
  <c r="AM146" i="31"/>
  <c r="AN146" i="31"/>
  <c r="AO146" i="31"/>
  <c r="AP146" i="31"/>
  <c r="AQ146" i="31"/>
  <c r="AR146" i="31"/>
  <c r="AS146" i="31"/>
  <c r="AT146" i="31"/>
  <c r="AU146" i="31"/>
  <c r="AV146" i="31"/>
  <c r="D147" i="31"/>
  <c r="E147" i="31"/>
  <c r="F147" i="31"/>
  <c r="G147" i="31"/>
  <c r="H147" i="31"/>
  <c r="I147" i="31"/>
  <c r="J147" i="31"/>
  <c r="K147" i="31"/>
  <c r="L147" i="31"/>
  <c r="M147" i="31"/>
  <c r="N147" i="31"/>
  <c r="O147" i="31"/>
  <c r="P147" i="31"/>
  <c r="Q147" i="31"/>
  <c r="R147" i="31"/>
  <c r="S147" i="31"/>
  <c r="T147" i="31"/>
  <c r="U147" i="31"/>
  <c r="V147" i="31"/>
  <c r="W147" i="31"/>
  <c r="X147" i="31"/>
  <c r="Y147" i="31"/>
  <c r="Z147" i="31"/>
  <c r="AA147" i="31"/>
  <c r="AB147" i="31"/>
  <c r="AC147" i="31"/>
  <c r="AD147" i="31"/>
  <c r="AE147" i="31"/>
  <c r="AF147" i="31"/>
  <c r="AG147" i="31"/>
  <c r="AH147" i="31"/>
  <c r="AI147" i="31"/>
  <c r="AJ147" i="31"/>
  <c r="AK147" i="31"/>
  <c r="AL147" i="31"/>
  <c r="AM147" i="31"/>
  <c r="AN147" i="31"/>
  <c r="AO147" i="31"/>
  <c r="AP147" i="31"/>
  <c r="AQ147" i="31"/>
  <c r="AR147" i="31"/>
  <c r="AS147" i="31"/>
  <c r="AT147" i="31"/>
  <c r="AU147" i="31"/>
  <c r="AV147" i="31"/>
  <c r="D148" i="31"/>
  <c r="E148" i="31"/>
  <c r="F148" i="31"/>
  <c r="G148" i="31"/>
  <c r="H148" i="31"/>
  <c r="I148" i="31"/>
  <c r="J148" i="31"/>
  <c r="K148" i="31"/>
  <c r="L148" i="31"/>
  <c r="M148" i="31"/>
  <c r="N148" i="31"/>
  <c r="O148" i="31"/>
  <c r="P148" i="31"/>
  <c r="Q148" i="31"/>
  <c r="R148" i="31"/>
  <c r="S148" i="31"/>
  <c r="T148" i="31"/>
  <c r="U148" i="31"/>
  <c r="V148" i="31"/>
  <c r="W148" i="31"/>
  <c r="X148" i="31"/>
  <c r="Y148" i="31"/>
  <c r="Z148" i="31"/>
  <c r="AA148" i="31"/>
  <c r="AB148" i="31"/>
  <c r="AC148" i="31"/>
  <c r="AD148" i="31"/>
  <c r="AE148" i="31"/>
  <c r="AF148" i="31"/>
  <c r="AG148" i="31"/>
  <c r="AH148" i="31"/>
  <c r="AI148" i="31"/>
  <c r="AJ148" i="31"/>
  <c r="AK148" i="31"/>
  <c r="AL148" i="31"/>
  <c r="AM148" i="31"/>
  <c r="AN148" i="31"/>
  <c r="AO148" i="31"/>
  <c r="AP148" i="31"/>
  <c r="AQ148" i="31"/>
  <c r="AR148" i="31"/>
  <c r="AS148" i="31"/>
  <c r="AT148" i="31"/>
  <c r="AU148" i="31"/>
  <c r="AV148" i="31"/>
  <c r="D149" i="31"/>
  <c r="E149" i="31"/>
  <c r="F149" i="31"/>
  <c r="G149" i="31"/>
  <c r="H149" i="31"/>
  <c r="I149" i="31"/>
  <c r="J149" i="31"/>
  <c r="K149" i="31"/>
  <c r="L149" i="31"/>
  <c r="M149" i="31"/>
  <c r="N149" i="31"/>
  <c r="O149" i="31"/>
  <c r="P149" i="31"/>
  <c r="Q149" i="31"/>
  <c r="R149" i="31"/>
  <c r="S149" i="31"/>
  <c r="T149" i="31"/>
  <c r="U149" i="31"/>
  <c r="V149" i="31"/>
  <c r="W149" i="31"/>
  <c r="X149" i="31"/>
  <c r="Y149" i="31"/>
  <c r="Z149" i="31"/>
  <c r="AA149" i="31"/>
  <c r="AB149" i="31"/>
  <c r="AC149" i="31"/>
  <c r="AD149" i="31"/>
  <c r="AE149" i="31"/>
  <c r="AF149" i="31"/>
  <c r="AG149" i="31"/>
  <c r="AH149" i="31"/>
  <c r="AI149" i="31"/>
  <c r="AJ149" i="31"/>
  <c r="AK149" i="31"/>
  <c r="AL149" i="31"/>
  <c r="AM149" i="31"/>
  <c r="AN149" i="31"/>
  <c r="AO149" i="31"/>
  <c r="AP149" i="31"/>
  <c r="AQ149" i="31"/>
  <c r="AR149" i="31"/>
  <c r="AS149" i="31"/>
  <c r="AT149" i="31"/>
  <c r="AU149" i="31"/>
  <c r="AV149" i="31"/>
  <c r="D150" i="31"/>
  <c r="E150" i="31"/>
  <c r="F150" i="31"/>
  <c r="G150" i="31"/>
  <c r="H150" i="31"/>
  <c r="I150" i="31"/>
  <c r="J150" i="31"/>
  <c r="K150" i="31"/>
  <c r="L150" i="31"/>
  <c r="M150" i="31"/>
  <c r="N150" i="31"/>
  <c r="O150" i="31"/>
  <c r="P150" i="31"/>
  <c r="Q150" i="31"/>
  <c r="R150" i="31"/>
  <c r="S150" i="31"/>
  <c r="T150" i="31"/>
  <c r="U150" i="31"/>
  <c r="V150" i="31"/>
  <c r="W150" i="31"/>
  <c r="X150" i="31"/>
  <c r="Y150" i="31"/>
  <c r="Z150" i="31"/>
  <c r="AA150" i="31"/>
  <c r="AB150" i="31"/>
  <c r="AC150" i="31"/>
  <c r="AD150" i="31"/>
  <c r="AE150" i="31"/>
  <c r="AF150" i="31"/>
  <c r="AG150" i="31"/>
  <c r="AH150" i="31"/>
  <c r="AI150" i="31"/>
  <c r="AJ150" i="31"/>
  <c r="AK150" i="31"/>
  <c r="AL150" i="31"/>
  <c r="AM150" i="31"/>
  <c r="AN150" i="31"/>
  <c r="AO150" i="31"/>
  <c r="AP150" i="31"/>
  <c r="AQ150" i="31"/>
  <c r="AR150" i="31"/>
  <c r="AS150" i="31"/>
  <c r="AT150" i="31"/>
  <c r="AU150" i="31"/>
  <c r="AV150" i="31"/>
  <c r="D151" i="31"/>
  <c r="E151" i="31"/>
  <c r="F151" i="31"/>
  <c r="G151" i="31"/>
  <c r="H151" i="31"/>
  <c r="I151" i="31"/>
  <c r="J151" i="31"/>
  <c r="K151" i="31"/>
  <c r="L151" i="31"/>
  <c r="M151" i="31"/>
  <c r="N151" i="31"/>
  <c r="O151" i="31"/>
  <c r="P151" i="31"/>
  <c r="Q151" i="31"/>
  <c r="R151" i="31"/>
  <c r="S151" i="31"/>
  <c r="T151" i="31"/>
  <c r="U151" i="31"/>
  <c r="V151" i="31"/>
  <c r="W151" i="31"/>
  <c r="X151" i="31"/>
  <c r="Y151" i="31"/>
  <c r="Z151" i="31"/>
  <c r="AA151" i="31"/>
  <c r="AB151" i="31"/>
  <c r="AC151" i="31"/>
  <c r="AD151" i="31"/>
  <c r="AE151" i="31"/>
  <c r="AF151" i="31"/>
  <c r="AG151" i="31"/>
  <c r="AH151" i="31"/>
  <c r="AI151" i="31"/>
  <c r="AJ151" i="31"/>
  <c r="AK151" i="31"/>
  <c r="AL151" i="31"/>
  <c r="AM151" i="31"/>
  <c r="AN151" i="31"/>
  <c r="AO151" i="31"/>
  <c r="AP151" i="31"/>
  <c r="AQ151" i="31"/>
  <c r="AR151" i="31"/>
  <c r="AS151" i="31"/>
  <c r="AT151" i="31"/>
  <c r="AU151" i="31"/>
  <c r="AV151" i="31"/>
  <c r="D152" i="31"/>
  <c r="E152" i="31"/>
  <c r="F152" i="31"/>
  <c r="G152" i="31"/>
  <c r="H152" i="31"/>
  <c r="I152" i="31"/>
  <c r="J152" i="31"/>
  <c r="K152" i="31"/>
  <c r="L152" i="31"/>
  <c r="M152" i="31"/>
  <c r="N152" i="31"/>
  <c r="O152" i="31"/>
  <c r="P152" i="31"/>
  <c r="Q152" i="31"/>
  <c r="R152" i="31"/>
  <c r="S152" i="31"/>
  <c r="T152" i="31"/>
  <c r="U152" i="31"/>
  <c r="V152" i="31"/>
  <c r="W152" i="31"/>
  <c r="X152" i="31"/>
  <c r="Y152" i="31"/>
  <c r="Z152" i="31"/>
  <c r="AA152" i="31"/>
  <c r="AB152" i="31"/>
  <c r="AC152" i="31"/>
  <c r="AD152" i="31"/>
  <c r="AE152" i="31"/>
  <c r="AF152" i="31"/>
  <c r="AG152" i="31"/>
  <c r="AH152" i="31"/>
  <c r="AI152" i="31"/>
  <c r="AJ152" i="31"/>
  <c r="AK152" i="31"/>
  <c r="AL152" i="31"/>
  <c r="AM152" i="31"/>
  <c r="AN152" i="31"/>
  <c r="AO152" i="31"/>
  <c r="AP152" i="31"/>
  <c r="AQ152" i="31"/>
  <c r="AR152" i="31"/>
  <c r="AS152" i="31"/>
  <c r="AT152" i="31"/>
  <c r="AU152" i="31"/>
  <c r="AV152" i="31"/>
  <c r="D153" i="31"/>
  <c r="E153" i="31"/>
  <c r="F153" i="31"/>
  <c r="G153" i="31"/>
  <c r="H153" i="31"/>
  <c r="I153" i="31"/>
  <c r="J153" i="31"/>
  <c r="K153" i="31"/>
  <c r="L153" i="31"/>
  <c r="M153" i="31"/>
  <c r="N153" i="31"/>
  <c r="O153" i="31"/>
  <c r="P153" i="31"/>
  <c r="Q153" i="31"/>
  <c r="R153" i="31"/>
  <c r="S153" i="31"/>
  <c r="T153" i="31"/>
  <c r="U153" i="31"/>
  <c r="V153" i="31"/>
  <c r="W153" i="31"/>
  <c r="X153" i="31"/>
  <c r="Y153" i="31"/>
  <c r="Z153" i="31"/>
  <c r="AA153" i="31"/>
  <c r="AB153" i="31"/>
  <c r="AC153" i="31"/>
  <c r="AD153" i="31"/>
  <c r="AE153" i="31"/>
  <c r="AF153" i="31"/>
  <c r="AG153" i="31"/>
  <c r="AH153" i="31"/>
  <c r="AI153" i="31"/>
  <c r="AJ153" i="31"/>
  <c r="AK153" i="31"/>
  <c r="AL153" i="31"/>
  <c r="AM153" i="31"/>
  <c r="AN153" i="31"/>
  <c r="AO153" i="31"/>
  <c r="AP153" i="31"/>
  <c r="AQ153" i="31"/>
  <c r="AR153" i="31"/>
  <c r="AS153" i="31"/>
  <c r="AT153" i="31"/>
  <c r="AU153" i="31"/>
  <c r="AV153" i="31"/>
  <c r="D154" i="31"/>
  <c r="E154" i="31"/>
  <c r="F154" i="31"/>
  <c r="G154" i="31"/>
  <c r="H154" i="31"/>
  <c r="I154" i="31"/>
  <c r="J154" i="31"/>
  <c r="K154" i="31"/>
  <c r="L154" i="31"/>
  <c r="M154" i="31"/>
  <c r="N154" i="31"/>
  <c r="O154" i="31"/>
  <c r="P154" i="31"/>
  <c r="Q154" i="31"/>
  <c r="R154" i="31"/>
  <c r="S154" i="31"/>
  <c r="T154" i="31"/>
  <c r="U154" i="31"/>
  <c r="V154" i="31"/>
  <c r="W154" i="31"/>
  <c r="X154" i="31"/>
  <c r="Y154" i="31"/>
  <c r="Z154" i="31"/>
  <c r="AA154" i="31"/>
  <c r="AB154" i="31"/>
  <c r="AC154" i="31"/>
  <c r="AD154" i="31"/>
  <c r="AE154" i="31"/>
  <c r="AF154" i="31"/>
  <c r="AG154" i="31"/>
  <c r="AH154" i="31"/>
  <c r="AI154" i="31"/>
  <c r="AJ154" i="31"/>
  <c r="AK154" i="31"/>
  <c r="AL154" i="31"/>
  <c r="AM154" i="31"/>
  <c r="AN154" i="31"/>
  <c r="AO154" i="31"/>
  <c r="AP154" i="31"/>
  <c r="AQ154" i="31"/>
  <c r="AR154" i="31"/>
  <c r="AS154" i="31"/>
  <c r="AT154" i="31"/>
  <c r="AU154" i="31"/>
  <c r="AV154" i="31"/>
  <c r="D155" i="31"/>
  <c r="E155" i="31"/>
  <c r="F155" i="31"/>
  <c r="G155" i="31"/>
  <c r="H155" i="31"/>
  <c r="I155" i="31"/>
  <c r="J155" i="31"/>
  <c r="K155" i="31"/>
  <c r="L155" i="31"/>
  <c r="M155" i="31"/>
  <c r="N155" i="31"/>
  <c r="O155" i="31"/>
  <c r="P155" i="31"/>
  <c r="Q155" i="31"/>
  <c r="R155" i="31"/>
  <c r="S155" i="31"/>
  <c r="T155" i="31"/>
  <c r="U155" i="31"/>
  <c r="V155" i="31"/>
  <c r="W155" i="31"/>
  <c r="X155" i="31"/>
  <c r="Y155" i="31"/>
  <c r="Z155" i="31"/>
  <c r="AA155" i="31"/>
  <c r="AB155" i="31"/>
  <c r="AC155" i="31"/>
  <c r="AD155" i="31"/>
  <c r="AE155" i="31"/>
  <c r="AF155" i="31"/>
  <c r="AG155" i="31"/>
  <c r="AH155" i="31"/>
  <c r="AI155" i="31"/>
  <c r="AJ155" i="31"/>
  <c r="AK155" i="31"/>
  <c r="AL155" i="31"/>
  <c r="AM155" i="31"/>
  <c r="AN155" i="31"/>
  <c r="AO155" i="31"/>
  <c r="AP155" i="31"/>
  <c r="AQ155" i="31"/>
  <c r="AR155" i="31"/>
  <c r="AS155" i="31"/>
  <c r="AT155" i="31"/>
  <c r="AU155" i="31"/>
  <c r="AV155" i="31"/>
  <c r="D156" i="31"/>
  <c r="E156" i="31"/>
  <c r="F156" i="31"/>
  <c r="G156" i="31"/>
  <c r="H156" i="31"/>
  <c r="I156" i="31"/>
  <c r="J156" i="31"/>
  <c r="K156" i="31"/>
  <c r="L156" i="31"/>
  <c r="M156" i="31"/>
  <c r="N156" i="31"/>
  <c r="O156" i="31"/>
  <c r="P156" i="31"/>
  <c r="Q156" i="31"/>
  <c r="R156" i="31"/>
  <c r="S156" i="31"/>
  <c r="T156" i="31"/>
  <c r="U156" i="31"/>
  <c r="V156" i="31"/>
  <c r="W156" i="31"/>
  <c r="X156" i="31"/>
  <c r="Y156" i="31"/>
  <c r="Z156" i="31"/>
  <c r="AA156" i="31"/>
  <c r="AB156" i="31"/>
  <c r="AC156" i="31"/>
  <c r="AD156" i="31"/>
  <c r="AE156" i="31"/>
  <c r="AF156" i="31"/>
  <c r="AG156" i="31"/>
  <c r="AH156" i="31"/>
  <c r="AI156" i="31"/>
  <c r="AJ156" i="31"/>
  <c r="AK156" i="31"/>
  <c r="AL156" i="31"/>
  <c r="AM156" i="31"/>
  <c r="AN156" i="31"/>
  <c r="AO156" i="31"/>
  <c r="AP156" i="31"/>
  <c r="AQ156" i="31"/>
  <c r="AR156" i="31"/>
  <c r="AS156" i="31"/>
  <c r="AT156" i="31"/>
  <c r="AU156" i="31"/>
  <c r="AV156" i="31"/>
  <c r="D157" i="31"/>
  <c r="E157" i="31"/>
  <c r="F157" i="31"/>
  <c r="G157" i="31"/>
  <c r="H157" i="31"/>
  <c r="I157" i="31"/>
  <c r="J157" i="31"/>
  <c r="K157" i="31"/>
  <c r="L157" i="31"/>
  <c r="M157" i="31"/>
  <c r="N157" i="31"/>
  <c r="O157" i="31"/>
  <c r="P157" i="31"/>
  <c r="Q157" i="31"/>
  <c r="R157" i="31"/>
  <c r="S157" i="31"/>
  <c r="T157" i="31"/>
  <c r="U157" i="31"/>
  <c r="V157" i="31"/>
  <c r="W157" i="31"/>
  <c r="X157" i="31"/>
  <c r="Y157" i="31"/>
  <c r="Z157" i="31"/>
  <c r="AA157" i="31"/>
  <c r="AB157" i="31"/>
  <c r="AC157" i="31"/>
  <c r="AD157" i="31"/>
  <c r="AE157" i="31"/>
  <c r="AF157" i="31"/>
  <c r="AG157" i="31"/>
  <c r="AH157" i="31"/>
  <c r="AI157" i="31"/>
  <c r="AJ157" i="31"/>
  <c r="AK157" i="31"/>
  <c r="AL157" i="31"/>
  <c r="AM157" i="31"/>
  <c r="AN157" i="31"/>
  <c r="AO157" i="31"/>
  <c r="AP157" i="31"/>
  <c r="AQ157" i="31"/>
  <c r="AR157" i="31"/>
  <c r="AS157" i="31"/>
  <c r="AT157" i="31"/>
  <c r="AU157" i="31"/>
  <c r="AV157" i="31"/>
  <c r="D158" i="31"/>
  <c r="E158" i="31"/>
  <c r="F158" i="31"/>
  <c r="G158" i="31"/>
  <c r="H158" i="31"/>
  <c r="I158" i="31"/>
  <c r="J158" i="31"/>
  <c r="K158" i="31"/>
  <c r="L158" i="31"/>
  <c r="M158" i="31"/>
  <c r="N158" i="31"/>
  <c r="O158" i="31"/>
  <c r="P158" i="31"/>
  <c r="Q158" i="31"/>
  <c r="R158" i="31"/>
  <c r="S158" i="31"/>
  <c r="T158" i="31"/>
  <c r="U158" i="31"/>
  <c r="V158" i="31"/>
  <c r="W158" i="31"/>
  <c r="X158" i="31"/>
  <c r="Y158" i="31"/>
  <c r="Z158" i="31"/>
  <c r="AA158" i="31"/>
  <c r="AB158" i="31"/>
  <c r="AC158" i="31"/>
  <c r="AD158" i="31"/>
  <c r="AE158" i="31"/>
  <c r="AF158" i="31"/>
  <c r="AG158" i="31"/>
  <c r="AH158" i="31"/>
  <c r="AI158" i="31"/>
  <c r="AJ158" i="31"/>
  <c r="AK158" i="31"/>
  <c r="AL158" i="31"/>
  <c r="AM158" i="31"/>
  <c r="AN158" i="31"/>
  <c r="AO158" i="31"/>
  <c r="AP158" i="31"/>
  <c r="AQ158" i="31"/>
  <c r="AR158" i="31"/>
  <c r="AS158" i="31"/>
  <c r="AT158" i="31"/>
  <c r="AU158" i="31"/>
  <c r="AV158" i="31"/>
  <c r="D159" i="31"/>
  <c r="E159" i="31"/>
  <c r="F159" i="31"/>
  <c r="G159" i="31"/>
  <c r="H159" i="31"/>
  <c r="I159" i="31"/>
  <c r="J159" i="31"/>
  <c r="K159" i="31"/>
  <c r="L159" i="31"/>
  <c r="M159" i="31"/>
  <c r="N159" i="31"/>
  <c r="O159" i="31"/>
  <c r="P159" i="31"/>
  <c r="Q159" i="31"/>
  <c r="R159" i="31"/>
  <c r="S159" i="31"/>
  <c r="T159" i="31"/>
  <c r="U159" i="31"/>
  <c r="V159" i="31"/>
  <c r="W159" i="31"/>
  <c r="X159" i="31"/>
  <c r="Y159" i="31"/>
  <c r="Z159" i="31"/>
  <c r="AA159" i="31"/>
  <c r="AB159" i="31"/>
  <c r="AC159" i="31"/>
  <c r="AD159" i="31"/>
  <c r="AE159" i="31"/>
  <c r="AF159" i="31"/>
  <c r="AG159" i="31"/>
  <c r="AH159" i="31"/>
  <c r="AI159" i="31"/>
  <c r="AJ159" i="31"/>
  <c r="AK159" i="31"/>
  <c r="AL159" i="31"/>
  <c r="AM159" i="31"/>
  <c r="AN159" i="31"/>
  <c r="AO159" i="31"/>
  <c r="AP159" i="31"/>
  <c r="AQ159" i="31"/>
  <c r="AR159" i="31"/>
  <c r="AS159" i="31"/>
  <c r="AT159" i="31"/>
  <c r="AU159" i="31"/>
  <c r="AV159" i="31"/>
  <c r="D160" i="31"/>
  <c r="E160" i="31"/>
  <c r="F160" i="31"/>
  <c r="G160" i="31"/>
  <c r="H160" i="31"/>
  <c r="I160" i="31"/>
  <c r="J160" i="31"/>
  <c r="K160" i="31"/>
  <c r="L160" i="31"/>
  <c r="M160" i="31"/>
  <c r="N160" i="31"/>
  <c r="O160" i="31"/>
  <c r="P160" i="31"/>
  <c r="Q160" i="31"/>
  <c r="R160" i="31"/>
  <c r="S160" i="31"/>
  <c r="T160" i="31"/>
  <c r="U160" i="31"/>
  <c r="V160" i="31"/>
  <c r="W160" i="31"/>
  <c r="X160" i="31"/>
  <c r="Y160" i="31"/>
  <c r="Z160" i="31"/>
  <c r="AA160" i="31"/>
  <c r="AB160" i="31"/>
  <c r="AC160" i="31"/>
  <c r="AD160" i="31"/>
  <c r="AE160" i="31"/>
  <c r="AF160" i="31"/>
  <c r="AG160" i="31"/>
  <c r="AH160" i="31"/>
  <c r="AI160" i="31"/>
  <c r="AJ160" i="31"/>
  <c r="AK160" i="31"/>
  <c r="AL160" i="31"/>
  <c r="AM160" i="31"/>
  <c r="AN160" i="31"/>
  <c r="AO160" i="31"/>
  <c r="AP160" i="31"/>
  <c r="AQ160" i="31"/>
  <c r="AR160" i="31"/>
  <c r="AS160" i="31"/>
  <c r="AT160" i="31"/>
  <c r="AU160" i="31"/>
  <c r="AV160" i="31"/>
  <c r="D161" i="31"/>
  <c r="E161" i="31"/>
  <c r="F161" i="31"/>
  <c r="G161" i="31"/>
  <c r="H161" i="31"/>
  <c r="I161" i="31"/>
  <c r="J161" i="31"/>
  <c r="K161" i="31"/>
  <c r="L161" i="31"/>
  <c r="M161" i="31"/>
  <c r="N161" i="31"/>
  <c r="O161" i="31"/>
  <c r="P161" i="31"/>
  <c r="Q161" i="31"/>
  <c r="R161" i="31"/>
  <c r="S161" i="31"/>
  <c r="T161" i="31"/>
  <c r="U161" i="31"/>
  <c r="V161" i="31"/>
  <c r="W161" i="31"/>
  <c r="X161" i="31"/>
  <c r="Y161" i="31"/>
  <c r="Z161" i="31"/>
  <c r="AA161" i="31"/>
  <c r="AB161" i="31"/>
  <c r="AC161" i="31"/>
  <c r="AD161" i="31"/>
  <c r="AE161" i="31"/>
  <c r="AF161" i="31"/>
  <c r="AG161" i="31"/>
  <c r="AH161" i="31"/>
  <c r="AI161" i="31"/>
  <c r="AJ161" i="31"/>
  <c r="AK161" i="31"/>
  <c r="AL161" i="31"/>
  <c r="AM161" i="31"/>
  <c r="AN161" i="31"/>
  <c r="AO161" i="31"/>
  <c r="AP161" i="31"/>
  <c r="AQ161" i="31"/>
  <c r="AR161" i="31"/>
  <c r="AS161" i="31"/>
  <c r="AT161" i="31"/>
  <c r="AU161" i="31"/>
  <c r="AV161" i="31"/>
  <c r="D162" i="31"/>
  <c r="E162" i="31"/>
  <c r="F162" i="31"/>
  <c r="G162" i="31"/>
  <c r="H162" i="31"/>
  <c r="I162" i="31"/>
  <c r="J162" i="31"/>
  <c r="K162" i="31"/>
  <c r="L162" i="31"/>
  <c r="M162" i="31"/>
  <c r="N162" i="31"/>
  <c r="O162" i="31"/>
  <c r="P162" i="31"/>
  <c r="Q162" i="31"/>
  <c r="R162" i="31"/>
  <c r="S162" i="31"/>
  <c r="T162" i="31"/>
  <c r="U162" i="31"/>
  <c r="V162" i="31"/>
  <c r="W162" i="31"/>
  <c r="X162" i="31"/>
  <c r="Y162" i="31"/>
  <c r="Z162" i="31"/>
  <c r="AA162" i="31"/>
  <c r="AB162" i="31"/>
  <c r="AC162" i="31"/>
  <c r="AD162" i="31"/>
  <c r="AE162" i="31"/>
  <c r="AF162" i="31"/>
  <c r="AG162" i="31"/>
  <c r="AH162" i="31"/>
  <c r="AI162" i="31"/>
  <c r="AJ162" i="31"/>
  <c r="AK162" i="31"/>
  <c r="AL162" i="31"/>
  <c r="AM162" i="31"/>
  <c r="AN162" i="31"/>
  <c r="AO162" i="31"/>
  <c r="AP162" i="31"/>
  <c r="AQ162" i="31"/>
  <c r="AR162" i="31"/>
  <c r="AS162" i="31"/>
  <c r="AT162" i="31"/>
  <c r="AU162" i="31"/>
  <c r="AV162" i="31"/>
  <c r="D163" i="31"/>
  <c r="E163" i="31"/>
  <c r="F163" i="31"/>
  <c r="G163" i="31"/>
  <c r="H163" i="31"/>
  <c r="I163" i="31"/>
  <c r="J163" i="31"/>
  <c r="K163" i="31"/>
  <c r="L163" i="31"/>
  <c r="M163" i="31"/>
  <c r="N163" i="31"/>
  <c r="O163" i="31"/>
  <c r="P163" i="31"/>
  <c r="Q163" i="31"/>
  <c r="R163" i="31"/>
  <c r="S163" i="31"/>
  <c r="T163" i="31"/>
  <c r="U163" i="31"/>
  <c r="V163" i="31"/>
  <c r="W163" i="31"/>
  <c r="X163" i="31"/>
  <c r="Y163" i="31"/>
  <c r="Z163" i="31"/>
  <c r="AA163" i="31"/>
  <c r="AB163" i="31"/>
  <c r="AC163" i="31"/>
  <c r="AD163" i="31"/>
  <c r="AE163" i="31"/>
  <c r="AF163" i="31"/>
  <c r="AG163" i="31"/>
  <c r="AH163" i="31"/>
  <c r="AI163" i="31"/>
  <c r="AJ163" i="31"/>
  <c r="AK163" i="31"/>
  <c r="AL163" i="31"/>
  <c r="AM163" i="31"/>
  <c r="AN163" i="31"/>
  <c r="AO163" i="31"/>
  <c r="AP163" i="31"/>
  <c r="AQ163" i="31"/>
  <c r="AR163" i="31"/>
  <c r="AS163" i="31"/>
  <c r="AT163" i="31"/>
  <c r="AU163" i="31"/>
  <c r="AV163" i="31"/>
  <c r="D164" i="31"/>
  <c r="E164" i="31"/>
  <c r="F164" i="31"/>
  <c r="G164" i="31"/>
  <c r="H164" i="31"/>
  <c r="I164" i="31"/>
  <c r="J164" i="31"/>
  <c r="K164" i="31"/>
  <c r="L164" i="31"/>
  <c r="M164" i="31"/>
  <c r="N164" i="31"/>
  <c r="O164" i="31"/>
  <c r="P164" i="31"/>
  <c r="Q164" i="31"/>
  <c r="R164" i="31"/>
  <c r="S164" i="31"/>
  <c r="T164" i="31"/>
  <c r="U164" i="31"/>
  <c r="V164" i="31"/>
  <c r="W164" i="31"/>
  <c r="X164" i="31"/>
  <c r="Y164" i="31"/>
  <c r="Z164" i="31"/>
  <c r="AA164" i="31"/>
  <c r="AB164" i="31"/>
  <c r="AC164" i="31"/>
  <c r="AD164" i="31"/>
  <c r="AE164" i="31"/>
  <c r="AF164" i="31"/>
  <c r="AG164" i="31"/>
  <c r="AH164" i="31"/>
  <c r="AI164" i="31"/>
  <c r="AJ164" i="31"/>
  <c r="AK164" i="31"/>
  <c r="AL164" i="31"/>
  <c r="AM164" i="31"/>
  <c r="AN164" i="31"/>
  <c r="AO164" i="31"/>
  <c r="AP164" i="31"/>
  <c r="AQ164" i="31"/>
  <c r="AR164" i="31"/>
  <c r="AS164" i="31"/>
  <c r="AT164" i="31"/>
  <c r="AU164" i="31"/>
  <c r="AV164" i="31"/>
  <c r="D165" i="31"/>
  <c r="E165" i="31"/>
  <c r="F165" i="31"/>
  <c r="G165" i="31"/>
  <c r="H165" i="31"/>
  <c r="I165" i="31"/>
  <c r="J165" i="31"/>
  <c r="K165" i="31"/>
  <c r="L165" i="31"/>
  <c r="M165" i="31"/>
  <c r="N165" i="31"/>
  <c r="O165" i="31"/>
  <c r="P165" i="31"/>
  <c r="Q165" i="31"/>
  <c r="R165" i="31"/>
  <c r="S165" i="31"/>
  <c r="T165" i="31"/>
  <c r="U165" i="31"/>
  <c r="V165" i="31"/>
  <c r="W165" i="31"/>
  <c r="X165" i="31"/>
  <c r="Y165" i="31"/>
  <c r="Z165" i="31"/>
  <c r="AA165" i="31"/>
  <c r="AB165" i="31"/>
  <c r="AC165" i="31"/>
  <c r="AD165" i="31"/>
  <c r="AE165" i="31"/>
  <c r="AF165" i="31"/>
  <c r="AG165" i="31"/>
  <c r="AH165" i="31"/>
  <c r="AI165" i="31"/>
  <c r="AJ165" i="31"/>
  <c r="AK165" i="31"/>
  <c r="AL165" i="31"/>
  <c r="AM165" i="31"/>
  <c r="AN165" i="31"/>
  <c r="AO165" i="31"/>
  <c r="AP165" i="31"/>
  <c r="AQ165" i="31"/>
  <c r="AR165" i="31"/>
  <c r="AS165" i="31"/>
  <c r="AT165" i="31"/>
  <c r="AU165" i="31"/>
  <c r="AV165" i="31"/>
  <c r="D166" i="31"/>
  <c r="E166" i="31"/>
  <c r="F166" i="31"/>
  <c r="G166" i="31"/>
  <c r="H166" i="31"/>
  <c r="I166" i="31"/>
  <c r="J166" i="31"/>
  <c r="K166" i="31"/>
  <c r="L166" i="31"/>
  <c r="M166" i="31"/>
  <c r="N166" i="31"/>
  <c r="O166" i="31"/>
  <c r="P166" i="31"/>
  <c r="Q166" i="31"/>
  <c r="R166" i="31"/>
  <c r="S166" i="31"/>
  <c r="T166" i="31"/>
  <c r="U166" i="31"/>
  <c r="V166" i="31"/>
  <c r="W166" i="31"/>
  <c r="X166" i="31"/>
  <c r="Y166" i="31"/>
  <c r="Z166" i="31"/>
  <c r="AA166" i="31"/>
  <c r="AB166" i="31"/>
  <c r="AC166" i="31"/>
  <c r="AD166" i="31"/>
  <c r="AE166" i="31"/>
  <c r="AF166" i="31"/>
  <c r="AG166" i="31"/>
  <c r="AH166" i="31"/>
  <c r="AI166" i="31"/>
  <c r="AJ166" i="31"/>
  <c r="AK166" i="31"/>
  <c r="AL166" i="31"/>
  <c r="AM166" i="31"/>
  <c r="AN166" i="31"/>
  <c r="AO166" i="31"/>
  <c r="AP166" i="31"/>
  <c r="AQ166" i="31"/>
  <c r="AR166" i="31"/>
  <c r="AS166" i="31"/>
  <c r="AT166" i="31"/>
  <c r="AU166" i="31"/>
  <c r="AV166" i="31"/>
  <c r="D167" i="31"/>
  <c r="E167" i="31"/>
  <c r="F167" i="31"/>
  <c r="G167" i="31"/>
  <c r="H167" i="31"/>
  <c r="I167" i="31"/>
  <c r="J167" i="31"/>
  <c r="K167" i="31"/>
  <c r="L167" i="31"/>
  <c r="M167" i="31"/>
  <c r="N167" i="31"/>
  <c r="O167" i="31"/>
  <c r="P167" i="31"/>
  <c r="Q167" i="31"/>
  <c r="R167" i="31"/>
  <c r="S167" i="31"/>
  <c r="T167" i="31"/>
  <c r="U167" i="31"/>
  <c r="V167" i="31"/>
  <c r="W167" i="31"/>
  <c r="X167" i="31"/>
  <c r="Y167" i="31"/>
  <c r="Z167" i="31"/>
  <c r="AA167" i="31"/>
  <c r="AB167" i="31"/>
  <c r="AC167" i="31"/>
  <c r="AD167" i="31"/>
  <c r="AE167" i="31"/>
  <c r="AF167" i="31"/>
  <c r="AG167" i="31"/>
  <c r="AH167" i="31"/>
  <c r="AI167" i="31"/>
  <c r="AJ167" i="31"/>
  <c r="AK167" i="31"/>
  <c r="AL167" i="31"/>
  <c r="AM167" i="31"/>
  <c r="AN167" i="31"/>
  <c r="AO167" i="31"/>
  <c r="AP167" i="31"/>
  <c r="AQ167" i="31"/>
  <c r="AR167" i="31"/>
  <c r="AS167" i="31"/>
  <c r="AT167" i="31"/>
  <c r="AU167" i="31"/>
  <c r="AV167" i="31"/>
  <c r="D168" i="31"/>
  <c r="E168" i="31"/>
  <c r="F168" i="31"/>
  <c r="G168" i="31"/>
  <c r="H168" i="31"/>
  <c r="I168" i="31"/>
  <c r="J168" i="31"/>
  <c r="K168" i="31"/>
  <c r="L168" i="31"/>
  <c r="M168" i="31"/>
  <c r="N168" i="31"/>
  <c r="O168" i="31"/>
  <c r="P168" i="31"/>
  <c r="Q168" i="31"/>
  <c r="R168" i="31"/>
  <c r="S168" i="31"/>
  <c r="T168" i="31"/>
  <c r="U168" i="31"/>
  <c r="V168" i="31"/>
  <c r="W168" i="31"/>
  <c r="X168" i="31"/>
  <c r="Y168" i="31"/>
  <c r="Z168" i="31"/>
  <c r="AA168" i="31"/>
  <c r="AB168" i="31"/>
  <c r="AC168" i="31"/>
  <c r="AD168" i="31"/>
  <c r="AE168" i="31"/>
  <c r="AF168" i="31"/>
  <c r="AG168" i="31"/>
  <c r="AH168" i="31"/>
  <c r="AI168" i="31"/>
  <c r="AJ168" i="31"/>
  <c r="AK168" i="31"/>
  <c r="AL168" i="31"/>
  <c r="AM168" i="31"/>
  <c r="AN168" i="31"/>
  <c r="AO168" i="31"/>
  <c r="AP168" i="31"/>
  <c r="AQ168" i="31"/>
  <c r="AR168" i="31"/>
  <c r="AS168" i="31"/>
  <c r="AT168" i="31"/>
  <c r="AU168" i="31"/>
  <c r="AV168" i="31"/>
  <c r="D169" i="31"/>
  <c r="E169" i="31"/>
  <c r="F169" i="31"/>
  <c r="G169" i="31"/>
  <c r="H169" i="31"/>
  <c r="I169" i="31"/>
  <c r="J169" i="31"/>
  <c r="K169" i="31"/>
  <c r="L169" i="31"/>
  <c r="M169" i="31"/>
  <c r="N169" i="31"/>
  <c r="O169" i="31"/>
  <c r="P169" i="31"/>
  <c r="Q169" i="31"/>
  <c r="R169" i="31"/>
  <c r="S169" i="31"/>
  <c r="T169" i="31"/>
  <c r="U169" i="31"/>
  <c r="V169" i="31"/>
  <c r="W169" i="31"/>
  <c r="X169" i="31"/>
  <c r="Y169" i="31"/>
  <c r="Z169" i="31"/>
  <c r="AA169" i="31"/>
  <c r="AB169" i="31"/>
  <c r="AC169" i="31"/>
  <c r="AD169" i="31"/>
  <c r="AE169" i="31"/>
  <c r="AF169" i="31"/>
  <c r="AG169" i="31"/>
  <c r="AH169" i="31"/>
  <c r="AI169" i="31"/>
  <c r="AJ169" i="31"/>
  <c r="AK169" i="31"/>
  <c r="AL169" i="31"/>
  <c r="AM169" i="31"/>
  <c r="AN169" i="31"/>
  <c r="AO169" i="31"/>
  <c r="AP169" i="31"/>
  <c r="AQ169" i="31"/>
  <c r="AR169" i="31"/>
  <c r="AS169" i="31"/>
  <c r="AT169" i="31"/>
  <c r="AU169" i="31"/>
  <c r="AV169" i="31"/>
  <c r="D170" i="31"/>
  <c r="E170" i="31"/>
  <c r="F170" i="31"/>
  <c r="G170" i="31"/>
  <c r="H170" i="31"/>
  <c r="I170" i="31"/>
  <c r="J170" i="31"/>
  <c r="K170" i="31"/>
  <c r="L170" i="31"/>
  <c r="M170" i="31"/>
  <c r="N170" i="31"/>
  <c r="O170" i="31"/>
  <c r="P170" i="31"/>
  <c r="Q170" i="31"/>
  <c r="R170" i="31"/>
  <c r="S170" i="31"/>
  <c r="T170" i="31"/>
  <c r="U170" i="31"/>
  <c r="V170" i="31"/>
  <c r="W170" i="31"/>
  <c r="X170" i="31"/>
  <c r="Y170" i="31"/>
  <c r="Z170" i="31"/>
  <c r="AA170" i="31"/>
  <c r="AB170" i="31"/>
  <c r="AC170" i="31"/>
  <c r="AD170" i="31"/>
  <c r="AE170" i="31"/>
  <c r="AF170" i="31"/>
  <c r="AG170" i="31"/>
  <c r="AH170" i="31"/>
  <c r="AI170" i="31"/>
  <c r="AJ170" i="31"/>
  <c r="AK170" i="31"/>
  <c r="AL170" i="31"/>
  <c r="AM170" i="31"/>
  <c r="AN170" i="31"/>
  <c r="AO170" i="31"/>
  <c r="AP170" i="31"/>
  <c r="AQ170" i="31"/>
  <c r="AR170" i="31"/>
  <c r="AS170" i="31"/>
  <c r="AT170" i="31"/>
  <c r="AU170" i="31"/>
  <c r="AV170" i="31"/>
  <c r="D171" i="31"/>
  <c r="E171" i="31"/>
  <c r="F171" i="31"/>
  <c r="G171" i="31"/>
  <c r="H171" i="31"/>
  <c r="I171" i="31"/>
  <c r="J171" i="31"/>
  <c r="K171" i="31"/>
  <c r="L171" i="31"/>
  <c r="M171" i="31"/>
  <c r="N171" i="31"/>
  <c r="O171" i="31"/>
  <c r="P171" i="31"/>
  <c r="Q171" i="31"/>
  <c r="R171" i="31"/>
  <c r="S171" i="31"/>
  <c r="T171" i="31"/>
  <c r="U171" i="31"/>
  <c r="V171" i="31"/>
  <c r="W171" i="31"/>
  <c r="X171" i="31"/>
  <c r="Y171" i="31"/>
  <c r="Z171" i="31"/>
  <c r="AA171" i="31"/>
  <c r="AB171" i="31"/>
  <c r="AC171" i="31"/>
  <c r="AD171" i="31"/>
  <c r="AE171" i="31"/>
  <c r="AF171" i="31"/>
  <c r="AG171" i="31"/>
  <c r="AH171" i="31"/>
  <c r="AI171" i="31"/>
  <c r="AJ171" i="31"/>
  <c r="AK171" i="31"/>
  <c r="AL171" i="31"/>
  <c r="AM171" i="31"/>
  <c r="AN171" i="31"/>
  <c r="AO171" i="31"/>
  <c r="AP171" i="31"/>
  <c r="AQ171" i="31"/>
  <c r="AR171" i="31"/>
  <c r="AS171" i="31"/>
  <c r="AT171" i="31"/>
  <c r="AU171" i="31"/>
  <c r="AV171" i="31"/>
  <c r="D172" i="31"/>
  <c r="E172" i="31"/>
  <c r="F172" i="31"/>
  <c r="G172" i="31"/>
  <c r="H172" i="31"/>
  <c r="I172" i="31"/>
  <c r="J172" i="31"/>
  <c r="K172" i="31"/>
  <c r="L172" i="31"/>
  <c r="M172" i="31"/>
  <c r="N172" i="31"/>
  <c r="O172" i="31"/>
  <c r="P172" i="31"/>
  <c r="Q172" i="31"/>
  <c r="R172" i="31"/>
  <c r="S172" i="31"/>
  <c r="T172" i="31"/>
  <c r="U172" i="31"/>
  <c r="V172" i="31"/>
  <c r="W172" i="31"/>
  <c r="X172" i="31"/>
  <c r="Y172" i="31"/>
  <c r="Z172" i="31"/>
  <c r="AA172" i="31"/>
  <c r="AB172" i="31"/>
  <c r="AC172" i="31"/>
  <c r="AD172" i="31"/>
  <c r="AE172" i="31"/>
  <c r="AF172" i="31"/>
  <c r="AG172" i="31"/>
  <c r="AH172" i="31"/>
  <c r="AI172" i="31"/>
  <c r="AJ172" i="31"/>
  <c r="AK172" i="31"/>
  <c r="AL172" i="31"/>
  <c r="AM172" i="31"/>
  <c r="AN172" i="31"/>
  <c r="AO172" i="31"/>
  <c r="AP172" i="31"/>
  <c r="AQ172" i="31"/>
  <c r="AR172" i="31"/>
  <c r="AS172" i="31"/>
  <c r="AT172" i="31"/>
  <c r="AU172" i="31"/>
  <c r="AV172" i="31"/>
  <c r="D173" i="31"/>
  <c r="E173" i="31"/>
  <c r="F173" i="31"/>
  <c r="G173" i="31"/>
  <c r="H173" i="31"/>
  <c r="I173" i="31"/>
  <c r="J173" i="31"/>
  <c r="K173" i="31"/>
  <c r="L173" i="31"/>
  <c r="M173" i="31"/>
  <c r="N173" i="31"/>
  <c r="O173" i="31"/>
  <c r="P173" i="31"/>
  <c r="Q173" i="31"/>
  <c r="R173" i="31"/>
  <c r="S173" i="31"/>
  <c r="T173" i="31"/>
  <c r="U173" i="31"/>
  <c r="V173" i="31"/>
  <c r="W173" i="31"/>
  <c r="X173" i="31"/>
  <c r="Y173" i="31"/>
  <c r="Z173" i="31"/>
  <c r="AA173" i="31"/>
  <c r="AB173" i="31"/>
  <c r="AC173" i="31"/>
  <c r="AD173" i="31"/>
  <c r="AE173" i="31"/>
  <c r="AF173" i="31"/>
  <c r="AG173" i="31"/>
  <c r="AH173" i="31"/>
  <c r="AI173" i="31"/>
  <c r="AJ173" i="31"/>
  <c r="AK173" i="31"/>
  <c r="AL173" i="31"/>
  <c r="AM173" i="31"/>
  <c r="AN173" i="31"/>
  <c r="AO173" i="31"/>
  <c r="AP173" i="31"/>
  <c r="AQ173" i="31"/>
  <c r="AR173" i="31"/>
  <c r="AS173" i="31"/>
  <c r="AT173" i="31"/>
  <c r="AU173" i="31"/>
  <c r="AV173" i="31"/>
  <c r="D174" i="31"/>
  <c r="E174" i="31"/>
  <c r="F174" i="31"/>
  <c r="G174" i="31"/>
  <c r="H174" i="31"/>
  <c r="I174" i="31"/>
  <c r="J174" i="31"/>
  <c r="K174" i="31"/>
  <c r="L174" i="31"/>
  <c r="M174" i="31"/>
  <c r="N174" i="31"/>
  <c r="O174" i="31"/>
  <c r="P174" i="31"/>
  <c r="Q174" i="31"/>
  <c r="R174" i="31"/>
  <c r="S174" i="31"/>
  <c r="T174" i="31"/>
  <c r="U174" i="31"/>
  <c r="V174" i="31"/>
  <c r="W174" i="31"/>
  <c r="X174" i="31"/>
  <c r="Y174" i="31"/>
  <c r="Z174" i="31"/>
  <c r="AA174" i="31"/>
  <c r="AB174" i="31"/>
  <c r="AC174" i="31"/>
  <c r="AD174" i="31"/>
  <c r="AE174" i="31"/>
  <c r="AF174" i="31"/>
  <c r="AG174" i="31"/>
  <c r="AH174" i="31"/>
  <c r="AI174" i="31"/>
  <c r="AJ174" i="31"/>
  <c r="AK174" i="31"/>
  <c r="AL174" i="31"/>
  <c r="AM174" i="31"/>
  <c r="AN174" i="31"/>
  <c r="AO174" i="31"/>
  <c r="AP174" i="31"/>
  <c r="AQ174" i="31"/>
  <c r="AR174" i="31"/>
  <c r="AS174" i="31"/>
  <c r="AT174" i="31"/>
  <c r="AU174" i="31"/>
  <c r="AV174" i="31"/>
  <c r="D175" i="31"/>
  <c r="E175" i="31"/>
  <c r="F175" i="31"/>
  <c r="G175" i="31"/>
  <c r="H175" i="31"/>
  <c r="I175" i="31"/>
  <c r="J175" i="31"/>
  <c r="K175" i="31"/>
  <c r="L175" i="31"/>
  <c r="M175" i="31"/>
  <c r="N175" i="31"/>
  <c r="O175" i="31"/>
  <c r="P175" i="31"/>
  <c r="Q175" i="31"/>
  <c r="R175" i="31"/>
  <c r="S175" i="31"/>
  <c r="T175" i="31"/>
  <c r="U175" i="31"/>
  <c r="V175" i="31"/>
  <c r="W175" i="31"/>
  <c r="X175" i="31"/>
  <c r="Y175" i="31"/>
  <c r="Z175" i="31"/>
  <c r="AA175" i="31"/>
  <c r="AB175" i="31"/>
  <c r="AC175" i="31"/>
  <c r="AD175" i="31"/>
  <c r="AE175" i="31"/>
  <c r="AF175" i="31"/>
  <c r="AG175" i="31"/>
  <c r="AH175" i="31"/>
  <c r="AI175" i="31"/>
  <c r="AJ175" i="31"/>
  <c r="AK175" i="31"/>
  <c r="AL175" i="31"/>
  <c r="AM175" i="31"/>
  <c r="AN175" i="31"/>
  <c r="AO175" i="31"/>
  <c r="AP175" i="31"/>
  <c r="AQ175" i="31"/>
  <c r="AR175" i="31"/>
  <c r="AS175" i="31"/>
  <c r="AT175" i="31"/>
  <c r="AU175" i="31"/>
  <c r="AV175" i="31"/>
  <c r="D176" i="31"/>
  <c r="E176" i="31"/>
  <c r="F176" i="31"/>
  <c r="G176" i="31"/>
  <c r="H176" i="31"/>
  <c r="I176" i="31"/>
  <c r="J176" i="31"/>
  <c r="K176" i="31"/>
  <c r="L176" i="31"/>
  <c r="M176" i="31"/>
  <c r="N176" i="31"/>
  <c r="O176" i="31"/>
  <c r="P176" i="31"/>
  <c r="Q176" i="31"/>
  <c r="R176" i="31"/>
  <c r="S176" i="31"/>
  <c r="T176" i="31"/>
  <c r="U176" i="31"/>
  <c r="V176" i="31"/>
  <c r="W176" i="31"/>
  <c r="X176" i="31"/>
  <c r="Y176" i="31"/>
  <c r="Z176" i="31"/>
  <c r="AA176" i="31"/>
  <c r="AB176" i="31"/>
  <c r="AC176" i="31"/>
  <c r="AD176" i="31"/>
  <c r="AE176" i="31"/>
  <c r="AF176" i="31"/>
  <c r="AG176" i="31"/>
  <c r="AH176" i="31"/>
  <c r="AI176" i="31"/>
  <c r="AJ176" i="31"/>
  <c r="AK176" i="31"/>
  <c r="AL176" i="31"/>
  <c r="AM176" i="31"/>
  <c r="AN176" i="31"/>
  <c r="AO176" i="31"/>
  <c r="AP176" i="31"/>
  <c r="AQ176" i="31"/>
  <c r="AR176" i="31"/>
  <c r="AS176" i="31"/>
  <c r="AT176" i="31"/>
  <c r="AU176" i="31"/>
  <c r="AV176" i="31"/>
  <c r="D177" i="31"/>
  <c r="E177" i="31"/>
  <c r="F177" i="31"/>
  <c r="G177" i="31"/>
  <c r="H177" i="31"/>
  <c r="I177" i="31"/>
  <c r="J177" i="31"/>
  <c r="K177" i="31"/>
  <c r="L177" i="31"/>
  <c r="M177" i="31"/>
  <c r="N177" i="31"/>
  <c r="O177" i="31"/>
  <c r="P177" i="31"/>
  <c r="Q177" i="31"/>
  <c r="R177" i="31"/>
  <c r="S177" i="31"/>
  <c r="T177" i="31"/>
  <c r="U177" i="31"/>
  <c r="V177" i="31"/>
  <c r="W177" i="31"/>
  <c r="X177" i="31"/>
  <c r="Y177" i="31"/>
  <c r="Z177" i="31"/>
  <c r="AA177" i="31"/>
  <c r="AB177" i="31"/>
  <c r="AC177" i="31"/>
  <c r="AD177" i="31"/>
  <c r="AE177" i="31"/>
  <c r="AF177" i="31"/>
  <c r="AG177" i="31"/>
  <c r="AH177" i="31"/>
  <c r="AI177" i="31"/>
  <c r="AJ177" i="31"/>
  <c r="AK177" i="31"/>
  <c r="AL177" i="31"/>
  <c r="AM177" i="31"/>
  <c r="AN177" i="31"/>
  <c r="AO177" i="31"/>
  <c r="AP177" i="31"/>
  <c r="AQ177" i="31"/>
  <c r="AR177" i="31"/>
  <c r="AS177" i="31"/>
  <c r="AT177" i="31"/>
  <c r="AU177" i="31"/>
  <c r="AV177" i="31"/>
  <c r="D178" i="31"/>
  <c r="E178" i="31"/>
  <c r="F178" i="31"/>
  <c r="G178" i="31"/>
  <c r="H178" i="31"/>
  <c r="I178" i="31"/>
  <c r="J178" i="31"/>
  <c r="K178" i="31"/>
  <c r="L178" i="31"/>
  <c r="M178" i="31"/>
  <c r="N178" i="31"/>
  <c r="O178" i="31"/>
  <c r="P178" i="31"/>
  <c r="Q178" i="31"/>
  <c r="R178" i="31"/>
  <c r="S178" i="31"/>
  <c r="T178" i="31"/>
  <c r="U178" i="31"/>
  <c r="V178" i="31"/>
  <c r="W178" i="31"/>
  <c r="X178" i="31"/>
  <c r="Y178" i="31"/>
  <c r="Z178" i="31"/>
  <c r="AA178" i="31"/>
  <c r="AB178" i="31"/>
  <c r="AC178" i="31"/>
  <c r="AD178" i="31"/>
  <c r="AE178" i="31"/>
  <c r="AF178" i="31"/>
  <c r="AG178" i="31"/>
  <c r="AH178" i="31"/>
  <c r="AI178" i="31"/>
  <c r="AJ178" i="31"/>
  <c r="AK178" i="31"/>
  <c r="AL178" i="31"/>
  <c r="AM178" i="31"/>
  <c r="AN178" i="31"/>
  <c r="AO178" i="31"/>
  <c r="AP178" i="31"/>
  <c r="AQ178" i="31"/>
  <c r="AR178" i="31"/>
  <c r="AS178" i="31"/>
  <c r="AT178" i="31"/>
  <c r="AU178" i="31"/>
  <c r="AV178" i="31"/>
  <c r="D179" i="31"/>
  <c r="E179" i="31"/>
  <c r="F179" i="31"/>
  <c r="G179" i="31"/>
  <c r="H179" i="31"/>
  <c r="I179" i="31"/>
  <c r="J179" i="31"/>
  <c r="K179" i="31"/>
  <c r="L179" i="31"/>
  <c r="M179" i="31"/>
  <c r="N179" i="31"/>
  <c r="O179" i="31"/>
  <c r="P179" i="31"/>
  <c r="Q179" i="31"/>
  <c r="R179" i="31"/>
  <c r="S179" i="31"/>
  <c r="T179" i="31"/>
  <c r="U179" i="31"/>
  <c r="V179" i="31"/>
  <c r="W179" i="31"/>
  <c r="X179" i="31"/>
  <c r="Y179" i="31"/>
  <c r="Z179" i="31"/>
  <c r="AA179" i="31"/>
  <c r="AB179" i="31"/>
  <c r="AC179" i="31"/>
  <c r="AD179" i="31"/>
  <c r="AE179" i="31"/>
  <c r="AF179" i="31"/>
  <c r="AG179" i="31"/>
  <c r="AH179" i="31"/>
  <c r="AI179" i="31"/>
  <c r="AJ179" i="31"/>
  <c r="AK179" i="31"/>
  <c r="AL179" i="31"/>
  <c r="AM179" i="31"/>
  <c r="AN179" i="31"/>
  <c r="AO179" i="31"/>
  <c r="AP179" i="31"/>
  <c r="AQ179" i="31"/>
  <c r="AR179" i="31"/>
  <c r="AS179" i="31"/>
  <c r="AT179" i="31"/>
  <c r="AU179" i="31"/>
  <c r="AV179" i="31"/>
  <c r="D180" i="31"/>
  <c r="E180" i="31"/>
  <c r="F180" i="31"/>
  <c r="G180" i="31"/>
  <c r="H180" i="31"/>
  <c r="I180" i="31"/>
  <c r="J180" i="31"/>
  <c r="K180" i="31"/>
  <c r="L180" i="31"/>
  <c r="M180" i="31"/>
  <c r="N180" i="31"/>
  <c r="O180" i="31"/>
  <c r="P180" i="31"/>
  <c r="Q180" i="31"/>
  <c r="R180" i="31"/>
  <c r="S180" i="31"/>
  <c r="T180" i="31"/>
  <c r="U180" i="31"/>
  <c r="V180" i="31"/>
  <c r="W180" i="31"/>
  <c r="X180" i="31"/>
  <c r="Y180" i="31"/>
  <c r="Z180" i="31"/>
  <c r="AA180" i="31"/>
  <c r="AB180" i="31"/>
  <c r="AC180" i="31"/>
  <c r="AD180" i="31"/>
  <c r="AE180" i="31"/>
  <c r="AF180" i="31"/>
  <c r="AG180" i="31"/>
  <c r="AH180" i="31"/>
  <c r="AI180" i="31"/>
  <c r="AJ180" i="31"/>
  <c r="AK180" i="31"/>
  <c r="AL180" i="31"/>
  <c r="AM180" i="31"/>
  <c r="AN180" i="31"/>
  <c r="AO180" i="31"/>
  <c r="AP180" i="31"/>
  <c r="AQ180" i="31"/>
  <c r="AR180" i="31"/>
  <c r="AS180" i="31"/>
  <c r="AT180" i="31"/>
  <c r="AU180" i="31"/>
  <c r="AV180" i="31"/>
  <c r="D181" i="31"/>
  <c r="E181" i="31"/>
  <c r="F181" i="31"/>
  <c r="G181" i="31"/>
  <c r="H181" i="31"/>
  <c r="I181" i="31"/>
  <c r="J181" i="31"/>
  <c r="K181" i="31"/>
  <c r="L181" i="31"/>
  <c r="M181" i="31"/>
  <c r="N181" i="31"/>
  <c r="O181" i="31"/>
  <c r="P181" i="31"/>
  <c r="Q181" i="31"/>
  <c r="R181" i="31"/>
  <c r="S181" i="31"/>
  <c r="T181" i="31"/>
  <c r="U181" i="31"/>
  <c r="V181" i="31"/>
  <c r="W181" i="31"/>
  <c r="X181" i="31"/>
  <c r="Y181" i="31"/>
  <c r="Z181" i="31"/>
  <c r="AA181" i="31"/>
  <c r="AB181" i="31"/>
  <c r="AC181" i="31"/>
  <c r="AD181" i="31"/>
  <c r="AE181" i="31"/>
  <c r="AF181" i="31"/>
  <c r="AG181" i="31"/>
  <c r="AH181" i="31"/>
  <c r="AI181" i="31"/>
  <c r="AJ181" i="31"/>
  <c r="AK181" i="31"/>
  <c r="AL181" i="31"/>
  <c r="AM181" i="31"/>
  <c r="AN181" i="31"/>
  <c r="AO181" i="31"/>
  <c r="AP181" i="31"/>
  <c r="AQ181" i="31"/>
  <c r="AR181" i="31"/>
  <c r="AS181" i="31"/>
  <c r="AT181" i="31"/>
  <c r="AU181" i="31"/>
  <c r="AV181" i="31"/>
  <c r="D182" i="31"/>
  <c r="E182" i="31"/>
  <c r="F182" i="31"/>
  <c r="G182" i="31"/>
  <c r="H182" i="31"/>
  <c r="I182" i="31"/>
  <c r="J182" i="31"/>
  <c r="K182" i="31"/>
  <c r="L182" i="31"/>
  <c r="M182" i="31"/>
  <c r="N182" i="31"/>
  <c r="O182" i="31"/>
  <c r="P182" i="31"/>
  <c r="Q182" i="31"/>
  <c r="R182" i="31"/>
  <c r="S182" i="31"/>
  <c r="T182" i="31"/>
  <c r="U182" i="31"/>
  <c r="V182" i="31"/>
  <c r="W182" i="31"/>
  <c r="X182" i="31"/>
  <c r="Y182" i="31"/>
  <c r="Z182" i="31"/>
  <c r="AA182" i="31"/>
  <c r="AB182" i="31"/>
  <c r="AC182" i="31"/>
  <c r="AD182" i="31"/>
  <c r="AE182" i="31"/>
  <c r="AF182" i="31"/>
  <c r="AG182" i="31"/>
  <c r="AH182" i="31"/>
  <c r="AI182" i="31"/>
  <c r="AJ182" i="31"/>
  <c r="AK182" i="31"/>
  <c r="AL182" i="31"/>
  <c r="AM182" i="31"/>
  <c r="AN182" i="31"/>
  <c r="AO182" i="31"/>
  <c r="AP182" i="31"/>
  <c r="AQ182" i="31"/>
  <c r="AR182" i="31"/>
  <c r="AS182" i="31"/>
  <c r="AT182" i="31"/>
  <c r="AU182" i="31"/>
  <c r="AV182" i="31"/>
  <c r="D183" i="31"/>
  <c r="E183" i="31"/>
  <c r="F183" i="31"/>
  <c r="G183" i="31"/>
  <c r="H183" i="31"/>
  <c r="I183" i="31"/>
  <c r="J183" i="31"/>
  <c r="K183" i="31"/>
  <c r="L183" i="31"/>
  <c r="M183" i="31"/>
  <c r="N183" i="31"/>
  <c r="O183" i="31"/>
  <c r="P183" i="31"/>
  <c r="Q183" i="31"/>
  <c r="R183" i="31"/>
  <c r="S183" i="31"/>
  <c r="T183" i="31"/>
  <c r="U183" i="31"/>
  <c r="V183" i="31"/>
  <c r="W183" i="31"/>
  <c r="X183" i="31"/>
  <c r="Y183" i="31"/>
  <c r="Z183" i="31"/>
  <c r="AA183" i="31"/>
  <c r="AB183" i="31"/>
  <c r="AC183" i="31"/>
  <c r="AD183" i="31"/>
  <c r="AE183" i="31"/>
  <c r="AF183" i="31"/>
  <c r="AG183" i="31"/>
  <c r="AH183" i="31"/>
  <c r="AI183" i="31"/>
  <c r="AJ183" i="31"/>
  <c r="AK183" i="31"/>
  <c r="AL183" i="31"/>
  <c r="AM183" i="31"/>
  <c r="AN183" i="31"/>
  <c r="AO183" i="31"/>
  <c r="AP183" i="31"/>
  <c r="AQ183" i="31"/>
  <c r="AR183" i="31"/>
  <c r="AS183" i="31"/>
  <c r="AT183" i="31"/>
  <c r="AU183" i="31"/>
  <c r="AV183" i="31"/>
  <c r="D184" i="31"/>
  <c r="E184" i="31"/>
  <c r="F184" i="31"/>
  <c r="G184" i="31"/>
  <c r="H184" i="31"/>
  <c r="I184" i="31"/>
  <c r="J184" i="31"/>
  <c r="K184" i="31"/>
  <c r="L184" i="31"/>
  <c r="M184" i="31"/>
  <c r="N184" i="31"/>
  <c r="O184" i="31"/>
  <c r="P184" i="31"/>
  <c r="Q184" i="31"/>
  <c r="R184" i="31"/>
  <c r="S184" i="31"/>
  <c r="T184" i="31"/>
  <c r="U184" i="31"/>
  <c r="V184" i="31"/>
  <c r="W184" i="31"/>
  <c r="X184" i="31"/>
  <c r="Y184" i="31"/>
  <c r="Z184" i="31"/>
  <c r="AA184" i="31"/>
  <c r="AB184" i="31"/>
  <c r="AC184" i="31"/>
  <c r="AD184" i="31"/>
  <c r="AE184" i="31"/>
  <c r="AF184" i="31"/>
  <c r="AG184" i="31"/>
  <c r="AH184" i="31"/>
  <c r="AI184" i="31"/>
  <c r="AJ184" i="31"/>
  <c r="AK184" i="31"/>
  <c r="AL184" i="31"/>
  <c r="AM184" i="31"/>
  <c r="AN184" i="31"/>
  <c r="AO184" i="31"/>
  <c r="AP184" i="31"/>
  <c r="AQ184" i="31"/>
  <c r="AR184" i="31"/>
  <c r="AS184" i="31"/>
  <c r="AT184" i="31"/>
  <c r="AU184" i="31"/>
  <c r="AV184" i="31"/>
  <c r="D185" i="31"/>
  <c r="E185" i="31"/>
  <c r="F185" i="31"/>
  <c r="G185" i="31"/>
  <c r="H185" i="31"/>
  <c r="I185" i="31"/>
  <c r="J185" i="31"/>
  <c r="K185" i="31"/>
  <c r="L185" i="31"/>
  <c r="M185" i="31"/>
  <c r="N185" i="31"/>
  <c r="O185" i="31"/>
  <c r="P185" i="31"/>
  <c r="Q185" i="31"/>
  <c r="R185" i="31"/>
  <c r="S185" i="31"/>
  <c r="T185" i="31"/>
  <c r="U185" i="31"/>
  <c r="V185" i="31"/>
  <c r="W185" i="31"/>
  <c r="X185" i="31"/>
  <c r="Y185" i="31"/>
  <c r="Z185" i="31"/>
  <c r="AA185" i="31"/>
  <c r="AB185" i="31"/>
  <c r="AC185" i="31"/>
  <c r="AD185" i="31"/>
  <c r="AE185" i="31"/>
  <c r="AF185" i="31"/>
  <c r="AG185" i="31"/>
  <c r="AH185" i="31"/>
  <c r="AI185" i="31"/>
  <c r="AJ185" i="31"/>
  <c r="AK185" i="31"/>
  <c r="AL185" i="31"/>
  <c r="AM185" i="31"/>
  <c r="AN185" i="31"/>
  <c r="AO185" i="31"/>
  <c r="AP185" i="31"/>
  <c r="AQ185" i="31"/>
  <c r="AR185" i="31"/>
  <c r="AS185" i="31"/>
  <c r="AT185" i="31"/>
  <c r="AU185" i="31"/>
  <c r="AV185" i="31"/>
  <c r="D186" i="31"/>
  <c r="E186" i="31"/>
  <c r="F186" i="31"/>
  <c r="G186" i="31"/>
  <c r="H186" i="31"/>
  <c r="I186" i="31"/>
  <c r="J186" i="31"/>
  <c r="K186" i="31"/>
  <c r="L186" i="31"/>
  <c r="M186" i="31"/>
  <c r="N186" i="31"/>
  <c r="O186" i="31"/>
  <c r="P186" i="31"/>
  <c r="Q186" i="31"/>
  <c r="R186" i="31"/>
  <c r="S186" i="31"/>
  <c r="T186" i="31"/>
  <c r="U186" i="31"/>
  <c r="V186" i="31"/>
  <c r="W186" i="31"/>
  <c r="X186" i="31"/>
  <c r="Y186" i="31"/>
  <c r="Z186" i="31"/>
  <c r="AA186" i="31"/>
  <c r="AB186" i="31"/>
  <c r="AC186" i="31"/>
  <c r="AD186" i="31"/>
  <c r="AE186" i="31"/>
  <c r="AF186" i="31"/>
  <c r="AG186" i="31"/>
  <c r="AH186" i="31"/>
  <c r="AI186" i="31"/>
  <c r="AJ186" i="31"/>
  <c r="AK186" i="31"/>
  <c r="AL186" i="31"/>
  <c r="AM186" i="31"/>
  <c r="AN186" i="31"/>
  <c r="AO186" i="31"/>
  <c r="AP186" i="31"/>
  <c r="AQ186" i="31"/>
  <c r="AR186" i="31"/>
  <c r="AS186" i="31"/>
  <c r="AT186" i="31"/>
  <c r="AU186" i="31"/>
  <c r="AV186" i="31"/>
  <c r="D187" i="31"/>
  <c r="E187" i="31"/>
  <c r="F187" i="31"/>
  <c r="G187" i="31"/>
  <c r="H187" i="31"/>
  <c r="I187" i="31"/>
  <c r="J187" i="31"/>
  <c r="K187" i="31"/>
  <c r="L187" i="31"/>
  <c r="M187" i="31"/>
  <c r="N187" i="31"/>
  <c r="O187" i="31"/>
  <c r="P187" i="31"/>
  <c r="Q187" i="31"/>
  <c r="R187" i="31"/>
  <c r="S187" i="31"/>
  <c r="T187" i="31"/>
  <c r="U187" i="31"/>
  <c r="V187" i="31"/>
  <c r="W187" i="31"/>
  <c r="X187" i="31"/>
  <c r="Y187" i="31"/>
  <c r="Z187" i="31"/>
  <c r="AA187" i="31"/>
  <c r="AB187" i="31"/>
  <c r="AC187" i="31"/>
  <c r="AD187" i="31"/>
  <c r="AE187" i="31"/>
  <c r="AF187" i="31"/>
  <c r="AG187" i="31"/>
  <c r="AH187" i="31"/>
  <c r="AI187" i="31"/>
  <c r="AJ187" i="31"/>
  <c r="AK187" i="31"/>
  <c r="AL187" i="31"/>
  <c r="AM187" i="31"/>
  <c r="AN187" i="31"/>
  <c r="AO187" i="31"/>
  <c r="AP187" i="31"/>
  <c r="AQ187" i="31"/>
  <c r="AR187" i="31"/>
  <c r="AS187" i="31"/>
  <c r="AT187" i="31"/>
  <c r="AU187" i="31"/>
  <c r="AV187" i="31"/>
  <c r="D188" i="31"/>
  <c r="E188" i="31"/>
  <c r="F188" i="31"/>
  <c r="G188" i="31"/>
  <c r="H188" i="31"/>
  <c r="I188" i="31"/>
  <c r="J188" i="31"/>
  <c r="K188" i="31"/>
  <c r="L188" i="31"/>
  <c r="M188" i="31"/>
  <c r="N188" i="31"/>
  <c r="O188" i="31"/>
  <c r="P188" i="31"/>
  <c r="Q188" i="31"/>
  <c r="R188" i="31"/>
  <c r="S188" i="31"/>
  <c r="T188" i="31"/>
  <c r="U188" i="31"/>
  <c r="V188" i="31"/>
  <c r="W188" i="31"/>
  <c r="X188" i="31"/>
  <c r="Y188" i="31"/>
  <c r="Z188" i="31"/>
  <c r="AA188" i="31"/>
  <c r="AB188" i="31"/>
  <c r="AC188" i="31"/>
  <c r="AD188" i="31"/>
  <c r="AE188" i="31"/>
  <c r="AF188" i="31"/>
  <c r="AG188" i="31"/>
  <c r="AH188" i="31"/>
  <c r="AI188" i="31"/>
  <c r="AJ188" i="31"/>
  <c r="AK188" i="31"/>
  <c r="AL188" i="31"/>
  <c r="AM188" i="31"/>
  <c r="AN188" i="31"/>
  <c r="AO188" i="31"/>
  <c r="AP188" i="31"/>
  <c r="AQ188" i="31"/>
  <c r="AR188" i="31"/>
  <c r="AS188" i="31"/>
  <c r="AT188" i="31"/>
  <c r="AU188" i="31"/>
  <c r="AV188" i="31"/>
  <c r="D189" i="31"/>
  <c r="E189" i="31"/>
  <c r="F189" i="31"/>
  <c r="G189" i="31"/>
  <c r="H189" i="31"/>
  <c r="I189" i="31"/>
  <c r="J189" i="31"/>
  <c r="K189" i="31"/>
  <c r="L189" i="31"/>
  <c r="M189" i="31"/>
  <c r="N189" i="31"/>
  <c r="O189" i="31"/>
  <c r="P189" i="31"/>
  <c r="Q189" i="31"/>
  <c r="R189" i="31"/>
  <c r="S189" i="31"/>
  <c r="T189" i="31"/>
  <c r="U189" i="31"/>
  <c r="V189" i="31"/>
  <c r="W189" i="31"/>
  <c r="X189" i="31"/>
  <c r="Y189" i="31"/>
  <c r="Z189" i="31"/>
  <c r="AA189" i="31"/>
  <c r="AB189" i="31"/>
  <c r="AC189" i="31"/>
  <c r="AD189" i="31"/>
  <c r="AE189" i="31"/>
  <c r="AF189" i="31"/>
  <c r="AG189" i="31"/>
  <c r="AH189" i="31"/>
  <c r="AI189" i="31"/>
  <c r="AJ189" i="31"/>
  <c r="AK189" i="31"/>
  <c r="AL189" i="31"/>
  <c r="AM189" i="31"/>
  <c r="AN189" i="31"/>
  <c r="AO189" i="31"/>
  <c r="AP189" i="31"/>
  <c r="AQ189" i="31"/>
  <c r="AR189" i="31"/>
  <c r="AS189" i="31"/>
  <c r="AT189" i="31"/>
  <c r="AU189" i="31"/>
  <c r="AV189" i="31"/>
  <c r="D190" i="31"/>
  <c r="E190" i="31"/>
  <c r="F190" i="31"/>
  <c r="G190" i="31"/>
  <c r="H190" i="31"/>
  <c r="I190" i="31"/>
  <c r="J190" i="31"/>
  <c r="K190" i="31"/>
  <c r="L190" i="31"/>
  <c r="M190" i="31"/>
  <c r="N190" i="31"/>
  <c r="O190" i="31"/>
  <c r="P190" i="31"/>
  <c r="Q190" i="31"/>
  <c r="R190" i="31"/>
  <c r="S190" i="31"/>
  <c r="T190" i="31"/>
  <c r="U190" i="31"/>
  <c r="V190" i="31"/>
  <c r="W190" i="31"/>
  <c r="X190" i="31"/>
  <c r="Y190" i="31"/>
  <c r="Z190" i="31"/>
  <c r="AA190" i="31"/>
  <c r="AB190" i="31"/>
  <c r="AC190" i="31"/>
  <c r="AD190" i="31"/>
  <c r="AE190" i="31"/>
  <c r="AF190" i="31"/>
  <c r="AG190" i="31"/>
  <c r="AH190" i="31"/>
  <c r="AI190" i="31"/>
  <c r="AJ190" i="31"/>
  <c r="AK190" i="31"/>
  <c r="AL190" i="31"/>
  <c r="AM190" i="31"/>
  <c r="AN190" i="31"/>
  <c r="AO190" i="31"/>
  <c r="AP190" i="31"/>
  <c r="AQ190" i="31"/>
  <c r="AR190" i="31"/>
  <c r="AS190" i="31"/>
  <c r="AT190" i="31"/>
  <c r="AU190" i="31"/>
  <c r="AV190" i="31"/>
  <c r="D191" i="31"/>
  <c r="E191" i="31"/>
  <c r="F191" i="31"/>
  <c r="G191" i="31"/>
  <c r="H191" i="31"/>
  <c r="I191" i="31"/>
  <c r="J191" i="31"/>
  <c r="K191" i="31"/>
  <c r="L191" i="31"/>
  <c r="M191" i="31"/>
  <c r="N191" i="31"/>
  <c r="O191" i="31"/>
  <c r="P191" i="31"/>
  <c r="Q191" i="31"/>
  <c r="R191" i="31"/>
  <c r="S191" i="31"/>
  <c r="T191" i="31"/>
  <c r="U191" i="31"/>
  <c r="V191" i="31"/>
  <c r="W191" i="31"/>
  <c r="X191" i="31"/>
  <c r="Y191" i="31"/>
  <c r="Z191" i="31"/>
  <c r="AA191" i="31"/>
  <c r="AB191" i="31"/>
  <c r="AC191" i="31"/>
  <c r="AD191" i="31"/>
  <c r="AE191" i="31"/>
  <c r="AF191" i="31"/>
  <c r="AG191" i="31"/>
  <c r="AH191" i="31"/>
  <c r="AI191" i="31"/>
  <c r="AJ191" i="31"/>
  <c r="AK191" i="31"/>
  <c r="AL191" i="31"/>
  <c r="AM191" i="31"/>
  <c r="AN191" i="31"/>
  <c r="AO191" i="31"/>
  <c r="AP191" i="31"/>
  <c r="AQ191" i="31"/>
  <c r="AR191" i="31"/>
  <c r="AS191" i="31"/>
  <c r="AT191" i="31"/>
  <c r="AU191" i="31"/>
  <c r="AV191" i="31"/>
  <c r="D192" i="31"/>
  <c r="E192" i="31"/>
  <c r="F192" i="31"/>
  <c r="G192" i="31"/>
  <c r="H192" i="31"/>
  <c r="I192" i="31"/>
  <c r="J192" i="31"/>
  <c r="K192" i="31"/>
  <c r="L192" i="31"/>
  <c r="M192" i="31"/>
  <c r="N192" i="31"/>
  <c r="O192" i="31"/>
  <c r="P192" i="31"/>
  <c r="Q192" i="31"/>
  <c r="R192" i="31"/>
  <c r="S192" i="31"/>
  <c r="T192" i="31"/>
  <c r="U192" i="31"/>
  <c r="V192" i="31"/>
  <c r="W192" i="31"/>
  <c r="X192" i="31"/>
  <c r="Y192" i="31"/>
  <c r="Z192" i="31"/>
  <c r="AA192" i="31"/>
  <c r="AB192" i="31"/>
  <c r="AC192" i="31"/>
  <c r="AD192" i="31"/>
  <c r="AE192" i="31"/>
  <c r="AF192" i="31"/>
  <c r="AG192" i="31"/>
  <c r="AH192" i="31"/>
  <c r="AI192" i="31"/>
  <c r="AJ192" i="31"/>
  <c r="AK192" i="31"/>
  <c r="AL192" i="31"/>
  <c r="AM192" i="31"/>
  <c r="AN192" i="31"/>
  <c r="AO192" i="31"/>
  <c r="AP192" i="31"/>
  <c r="AQ192" i="31"/>
  <c r="AR192" i="31"/>
  <c r="AS192" i="31"/>
  <c r="AT192" i="31"/>
  <c r="AU192" i="31"/>
  <c r="AV192" i="31"/>
  <c r="D193" i="31"/>
  <c r="E193" i="31"/>
  <c r="F193" i="31"/>
  <c r="G193" i="31"/>
  <c r="H193" i="31"/>
  <c r="I193" i="31"/>
  <c r="J193" i="31"/>
  <c r="K193" i="31"/>
  <c r="L193" i="31"/>
  <c r="M193" i="31"/>
  <c r="N193" i="31"/>
  <c r="O193" i="31"/>
  <c r="P193" i="31"/>
  <c r="Q193" i="31"/>
  <c r="R193" i="31"/>
  <c r="S193" i="31"/>
  <c r="T193" i="31"/>
  <c r="U193" i="31"/>
  <c r="V193" i="31"/>
  <c r="W193" i="31"/>
  <c r="X193" i="31"/>
  <c r="Y193" i="31"/>
  <c r="Z193" i="31"/>
  <c r="AA193" i="31"/>
  <c r="AB193" i="31"/>
  <c r="AC193" i="31"/>
  <c r="AD193" i="31"/>
  <c r="AE193" i="31"/>
  <c r="AF193" i="31"/>
  <c r="AG193" i="31"/>
  <c r="AH193" i="31"/>
  <c r="AI193" i="31"/>
  <c r="AJ193" i="31"/>
  <c r="AK193" i="31"/>
  <c r="AL193" i="31"/>
  <c r="AM193" i="31"/>
  <c r="AN193" i="31"/>
  <c r="AO193" i="31"/>
  <c r="AP193" i="31"/>
  <c r="AQ193" i="31"/>
  <c r="AR193" i="31"/>
  <c r="AS193" i="31"/>
  <c r="AT193" i="31"/>
  <c r="AU193" i="31"/>
  <c r="AV193" i="31"/>
  <c r="D194" i="31"/>
  <c r="E194" i="31"/>
  <c r="F194" i="31"/>
  <c r="G194" i="31"/>
  <c r="H194" i="31"/>
  <c r="I194" i="31"/>
  <c r="J194" i="31"/>
  <c r="K194" i="31"/>
  <c r="L194" i="31"/>
  <c r="M194" i="31"/>
  <c r="N194" i="31"/>
  <c r="O194" i="31"/>
  <c r="P194" i="31"/>
  <c r="Q194" i="31"/>
  <c r="R194" i="31"/>
  <c r="S194" i="31"/>
  <c r="T194" i="31"/>
  <c r="U194" i="31"/>
  <c r="V194" i="31"/>
  <c r="W194" i="31"/>
  <c r="X194" i="31"/>
  <c r="Y194" i="31"/>
  <c r="Z194" i="31"/>
  <c r="AA194" i="31"/>
  <c r="AB194" i="31"/>
  <c r="AC194" i="31"/>
  <c r="AD194" i="31"/>
  <c r="AE194" i="31"/>
  <c r="AF194" i="31"/>
  <c r="AG194" i="31"/>
  <c r="AH194" i="31"/>
  <c r="AI194" i="31"/>
  <c r="AJ194" i="31"/>
  <c r="AK194" i="31"/>
  <c r="AL194" i="31"/>
  <c r="AM194" i="31"/>
  <c r="AN194" i="31"/>
  <c r="AO194" i="31"/>
  <c r="AP194" i="31"/>
  <c r="AQ194" i="31"/>
  <c r="AR194" i="31"/>
  <c r="AS194" i="31"/>
  <c r="AT194" i="31"/>
  <c r="AU194" i="31"/>
  <c r="AV194" i="31"/>
  <c r="D195" i="31"/>
  <c r="E195" i="31"/>
  <c r="F195" i="31"/>
  <c r="G195" i="31"/>
  <c r="H195" i="31"/>
  <c r="I195" i="31"/>
  <c r="J195" i="31"/>
  <c r="K195" i="31"/>
  <c r="L195" i="31"/>
  <c r="M195" i="31"/>
  <c r="N195" i="31"/>
  <c r="O195" i="31"/>
  <c r="P195" i="31"/>
  <c r="Q195" i="31"/>
  <c r="R195" i="31"/>
  <c r="S195" i="31"/>
  <c r="T195" i="31"/>
  <c r="U195" i="31"/>
  <c r="V195" i="31"/>
  <c r="W195" i="31"/>
  <c r="X195" i="31"/>
  <c r="Y195" i="31"/>
  <c r="Z195" i="31"/>
  <c r="AA195" i="31"/>
  <c r="AB195" i="31"/>
  <c r="AC195" i="31"/>
  <c r="AD195" i="31"/>
  <c r="AE195" i="31"/>
  <c r="AF195" i="31"/>
  <c r="AG195" i="31"/>
  <c r="AH195" i="31"/>
  <c r="AI195" i="31"/>
  <c r="AJ195" i="31"/>
  <c r="AK195" i="31"/>
  <c r="AL195" i="31"/>
  <c r="AM195" i="31"/>
  <c r="AN195" i="31"/>
  <c r="AO195" i="31"/>
  <c r="AP195" i="31"/>
  <c r="AQ195" i="31"/>
  <c r="AR195" i="31"/>
  <c r="AS195" i="31"/>
  <c r="AT195" i="31"/>
  <c r="AU195" i="31"/>
  <c r="AV195" i="31"/>
  <c r="D196" i="31"/>
  <c r="E196" i="31"/>
  <c r="F196" i="31"/>
  <c r="G196" i="31"/>
  <c r="H196" i="31"/>
  <c r="I196" i="31"/>
  <c r="J196" i="31"/>
  <c r="K196" i="31"/>
  <c r="L196" i="31"/>
  <c r="M196" i="31"/>
  <c r="N196" i="31"/>
  <c r="O196" i="31"/>
  <c r="P196" i="31"/>
  <c r="Q196" i="31"/>
  <c r="R196" i="31"/>
  <c r="S196" i="31"/>
  <c r="T196" i="31"/>
  <c r="U196" i="31"/>
  <c r="V196" i="31"/>
  <c r="W196" i="31"/>
  <c r="X196" i="31"/>
  <c r="Y196" i="31"/>
  <c r="Z196" i="31"/>
  <c r="AA196" i="31"/>
  <c r="AB196" i="31"/>
  <c r="AC196" i="31"/>
  <c r="AD196" i="31"/>
  <c r="AE196" i="31"/>
  <c r="AF196" i="31"/>
  <c r="AG196" i="31"/>
  <c r="AH196" i="31"/>
  <c r="AI196" i="31"/>
  <c r="AJ196" i="31"/>
  <c r="AK196" i="31"/>
  <c r="AL196" i="31"/>
  <c r="AM196" i="31"/>
  <c r="AN196" i="31"/>
  <c r="AO196" i="31"/>
  <c r="AP196" i="31"/>
  <c r="AQ196" i="31"/>
  <c r="AR196" i="31"/>
  <c r="AS196" i="31"/>
  <c r="AT196" i="31"/>
  <c r="AU196" i="31"/>
  <c r="AV196" i="31"/>
  <c r="D197" i="31"/>
  <c r="E197" i="31"/>
  <c r="F197" i="31"/>
  <c r="G197" i="31"/>
  <c r="H197" i="31"/>
  <c r="I197" i="31"/>
  <c r="J197" i="31"/>
  <c r="K197" i="31"/>
  <c r="L197" i="31"/>
  <c r="M197" i="31"/>
  <c r="N197" i="31"/>
  <c r="O197" i="31"/>
  <c r="P197" i="31"/>
  <c r="Q197" i="31"/>
  <c r="R197" i="31"/>
  <c r="S197" i="31"/>
  <c r="T197" i="31"/>
  <c r="U197" i="31"/>
  <c r="V197" i="31"/>
  <c r="W197" i="31"/>
  <c r="X197" i="31"/>
  <c r="Y197" i="31"/>
  <c r="Z197" i="31"/>
  <c r="AA197" i="31"/>
  <c r="AB197" i="31"/>
  <c r="AC197" i="31"/>
  <c r="AD197" i="31"/>
  <c r="AE197" i="31"/>
  <c r="AF197" i="31"/>
  <c r="AG197" i="31"/>
  <c r="AH197" i="31"/>
  <c r="AI197" i="31"/>
  <c r="AJ197" i="31"/>
  <c r="AK197" i="31"/>
  <c r="AL197" i="31"/>
  <c r="AM197" i="31"/>
  <c r="AN197" i="31"/>
  <c r="AO197" i="31"/>
  <c r="AP197" i="31"/>
  <c r="AQ197" i="31"/>
  <c r="AR197" i="31"/>
  <c r="AS197" i="31"/>
  <c r="AT197" i="31"/>
  <c r="AU197" i="31"/>
  <c r="AV197" i="31"/>
  <c r="D198" i="31"/>
  <c r="E198" i="31"/>
  <c r="F198" i="31"/>
  <c r="G198" i="31"/>
  <c r="H198" i="31"/>
  <c r="I198" i="31"/>
  <c r="J198" i="31"/>
  <c r="K198" i="31"/>
  <c r="L198" i="31"/>
  <c r="M198" i="31"/>
  <c r="N198" i="31"/>
  <c r="O198" i="31"/>
  <c r="P198" i="31"/>
  <c r="Q198" i="31"/>
  <c r="R198" i="31"/>
  <c r="S198" i="31"/>
  <c r="T198" i="31"/>
  <c r="U198" i="31"/>
  <c r="V198" i="31"/>
  <c r="W198" i="31"/>
  <c r="X198" i="31"/>
  <c r="Y198" i="31"/>
  <c r="Z198" i="31"/>
  <c r="AA198" i="31"/>
  <c r="AB198" i="31"/>
  <c r="AC198" i="31"/>
  <c r="AD198" i="31"/>
  <c r="AE198" i="31"/>
  <c r="AF198" i="31"/>
  <c r="AG198" i="31"/>
  <c r="AH198" i="31"/>
  <c r="AI198" i="31"/>
  <c r="AJ198" i="31"/>
  <c r="AK198" i="31"/>
  <c r="AL198" i="31"/>
  <c r="AM198" i="31"/>
  <c r="AN198" i="31"/>
  <c r="AO198" i="31"/>
  <c r="AP198" i="31"/>
  <c r="AQ198" i="31"/>
  <c r="AR198" i="31"/>
  <c r="AS198" i="31"/>
  <c r="AT198" i="31"/>
  <c r="AU198" i="31"/>
  <c r="AV198" i="31"/>
  <c r="D199" i="31"/>
  <c r="E199" i="31"/>
  <c r="F199" i="31"/>
  <c r="G199" i="31"/>
  <c r="H199" i="31"/>
  <c r="I199" i="31"/>
  <c r="J199" i="31"/>
  <c r="K199" i="31"/>
  <c r="L199" i="31"/>
  <c r="M199" i="31"/>
  <c r="N199" i="31"/>
  <c r="O199" i="31"/>
  <c r="P199" i="31"/>
  <c r="Q199" i="31"/>
  <c r="R199" i="31"/>
  <c r="S199" i="31"/>
  <c r="T199" i="31"/>
  <c r="U199" i="31"/>
  <c r="V199" i="31"/>
  <c r="W199" i="31"/>
  <c r="X199" i="31"/>
  <c r="Y199" i="31"/>
  <c r="Z199" i="31"/>
  <c r="AA199" i="31"/>
  <c r="AB199" i="31"/>
  <c r="AC199" i="31"/>
  <c r="AD199" i="31"/>
  <c r="AE199" i="31"/>
  <c r="AF199" i="31"/>
  <c r="AG199" i="31"/>
  <c r="AH199" i="31"/>
  <c r="AI199" i="31"/>
  <c r="AJ199" i="31"/>
  <c r="AK199" i="31"/>
  <c r="AL199" i="31"/>
  <c r="AM199" i="31"/>
  <c r="AN199" i="31"/>
  <c r="AO199" i="31"/>
  <c r="AP199" i="31"/>
  <c r="AQ199" i="31"/>
  <c r="AR199" i="31"/>
  <c r="AS199" i="31"/>
  <c r="AT199" i="31"/>
  <c r="AU199" i="31"/>
  <c r="AV199" i="31"/>
  <c r="D200" i="31"/>
  <c r="E200" i="31"/>
  <c r="F200" i="31"/>
  <c r="G200" i="31"/>
  <c r="H200" i="31"/>
  <c r="I200" i="31"/>
  <c r="J200" i="31"/>
  <c r="K200" i="31"/>
  <c r="L200" i="31"/>
  <c r="M200" i="31"/>
  <c r="N200" i="31"/>
  <c r="O200" i="31"/>
  <c r="P200" i="31"/>
  <c r="Q200" i="31"/>
  <c r="R200" i="31"/>
  <c r="S200" i="31"/>
  <c r="T200" i="31"/>
  <c r="U200" i="31"/>
  <c r="V200" i="31"/>
  <c r="W200" i="31"/>
  <c r="X200" i="31"/>
  <c r="Y200" i="31"/>
  <c r="Z200" i="31"/>
  <c r="AA200" i="31"/>
  <c r="AB200" i="31"/>
  <c r="AC200" i="31"/>
  <c r="AD200" i="31"/>
  <c r="AE200" i="31"/>
  <c r="AF200" i="31"/>
  <c r="AG200" i="31"/>
  <c r="AH200" i="31"/>
  <c r="AI200" i="31"/>
  <c r="AJ200" i="31"/>
  <c r="AK200" i="31"/>
  <c r="AL200" i="31"/>
  <c r="AM200" i="31"/>
  <c r="AN200" i="31"/>
  <c r="AO200" i="31"/>
  <c r="AP200" i="31"/>
  <c r="AQ200" i="31"/>
  <c r="AR200" i="31"/>
  <c r="AS200" i="31"/>
  <c r="AT200" i="31"/>
  <c r="AU200" i="31"/>
  <c r="AV200" i="31"/>
  <c r="D201" i="31"/>
  <c r="E201" i="31"/>
  <c r="F201" i="31"/>
  <c r="G201" i="31"/>
  <c r="H201" i="31"/>
  <c r="I201" i="31"/>
  <c r="J201" i="31"/>
  <c r="K201" i="31"/>
  <c r="L201" i="31"/>
  <c r="M201" i="31"/>
  <c r="N201" i="31"/>
  <c r="O201" i="31"/>
  <c r="P201" i="31"/>
  <c r="Q201" i="31"/>
  <c r="R201" i="31"/>
  <c r="S201" i="31"/>
  <c r="T201" i="31"/>
  <c r="U201" i="31"/>
  <c r="V201" i="31"/>
  <c r="W201" i="31"/>
  <c r="X201" i="31"/>
  <c r="Y201" i="31"/>
  <c r="Z201" i="31"/>
  <c r="AA201" i="31"/>
  <c r="AB201" i="31"/>
  <c r="AC201" i="31"/>
  <c r="AD201" i="31"/>
  <c r="AE201" i="31"/>
  <c r="AF201" i="31"/>
  <c r="AG201" i="31"/>
  <c r="AH201" i="31"/>
  <c r="AI201" i="31"/>
  <c r="AJ201" i="31"/>
  <c r="AK201" i="31"/>
  <c r="AL201" i="31"/>
  <c r="AM201" i="31"/>
  <c r="AN201" i="31"/>
  <c r="AO201" i="31"/>
  <c r="AP201" i="31"/>
  <c r="AQ201" i="31"/>
  <c r="AR201" i="31"/>
  <c r="AS201" i="31"/>
  <c r="AT201" i="31"/>
  <c r="AU201" i="31"/>
  <c r="AV201" i="31"/>
  <c r="D202" i="31"/>
  <c r="E202" i="31"/>
  <c r="F202" i="31"/>
  <c r="G202" i="31"/>
  <c r="H202" i="31"/>
  <c r="I202" i="31"/>
  <c r="J202" i="31"/>
  <c r="K202" i="31"/>
  <c r="L202" i="31"/>
  <c r="M202" i="31"/>
  <c r="N202" i="31"/>
  <c r="O202" i="31"/>
  <c r="P202" i="31"/>
  <c r="Q202" i="31"/>
  <c r="R202" i="31"/>
  <c r="S202" i="31"/>
  <c r="T202" i="31"/>
  <c r="U202" i="31"/>
  <c r="V202" i="31"/>
  <c r="W202" i="31"/>
  <c r="X202" i="31"/>
  <c r="Y202" i="31"/>
  <c r="Z202" i="31"/>
  <c r="AA202" i="31"/>
  <c r="AB202" i="31"/>
  <c r="AC202" i="31"/>
  <c r="AD202" i="31"/>
  <c r="AE202" i="31"/>
  <c r="AF202" i="31"/>
  <c r="AG202" i="31"/>
  <c r="AH202" i="31"/>
  <c r="AI202" i="31"/>
  <c r="AJ202" i="31"/>
  <c r="AK202" i="31"/>
  <c r="AL202" i="31"/>
  <c r="AM202" i="31"/>
  <c r="AN202" i="31"/>
  <c r="AO202" i="31"/>
  <c r="AP202" i="31"/>
  <c r="AQ202" i="31"/>
  <c r="AR202" i="31"/>
  <c r="AS202" i="31"/>
  <c r="AT202" i="31"/>
  <c r="AU202" i="31"/>
  <c r="AV202" i="31"/>
  <c r="D203" i="31"/>
  <c r="E203" i="31"/>
  <c r="F203" i="31"/>
  <c r="G203" i="31"/>
  <c r="H203" i="31"/>
  <c r="I203" i="31"/>
  <c r="J203" i="31"/>
  <c r="K203" i="31"/>
  <c r="L203" i="31"/>
  <c r="M203" i="31"/>
  <c r="N203" i="31"/>
  <c r="O203" i="31"/>
  <c r="P203" i="31"/>
  <c r="Q203" i="31"/>
  <c r="R203" i="31"/>
  <c r="S203" i="31"/>
  <c r="T203" i="31"/>
  <c r="U203" i="31"/>
  <c r="V203" i="31"/>
  <c r="W203" i="31"/>
  <c r="X203" i="31"/>
  <c r="Y203" i="31"/>
  <c r="Z203" i="31"/>
  <c r="AA203" i="31"/>
  <c r="AB203" i="31"/>
  <c r="AC203" i="31"/>
  <c r="AD203" i="31"/>
  <c r="AE203" i="31"/>
  <c r="AF203" i="31"/>
  <c r="AG203" i="31"/>
  <c r="AH203" i="31"/>
  <c r="AI203" i="31"/>
  <c r="AJ203" i="31"/>
  <c r="AK203" i="31"/>
  <c r="AL203" i="31"/>
  <c r="AM203" i="31"/>
  <c r="AN203" i="31"/>
  <c r="AO203" i="31"/>
  <c r="AP203" i="31"/>
  <c r="AQ203" i="31"/>
  <c r="AR203" i="31"/>
  <c r="AS203" i="31"/>
  <c r="AT203" i="31"/>
  <c r="AU203" i="31"/>
  <c r="AV203" i="31"/>
  <c r="D204" i="31"/>
  <c r="E204" i="31"/>
  <c r="F204" i="31"/>
  <c r="G204" i="31"/>
  <c r="H204" i="31"/>
  <c r="I204" i="31"/>
  <c r="J204" i="31"/>
  <c r="K204" i="31"/>
  <c r="L204" i="31"/>
  <c r="M204" i="31"/>
  <c r="N204" i="31"/>
  <c r="O204" i="31"/>
  <c r="P204" i="31"/>
  <c r="Q204" i="31"/>
  <c r="R204" i="31"/>
  <c r="S204" i="31"/>
  <c r="T204" i="31"/>
  <c r="U204" i="31"/>
  <c r="V204" i="31"/>
  <c r="W204" i="31"/>
  <c r="X204" i="31"/>
  <c r="Y204" i="31"/>
  <c r="Z204" i="31"/>
  <c r="AA204" i="31"/>
  <c r="AB204" i="31"/>
  <c r="AC204" i="31"/>
  <c r="AD204" i="31"/>
  <c r="AE204" i="31"/>
  <c r="AF204" i="31"/>
  <c r="AG204" i="31"/>
  <c r="AH204" i="31"/>
  <c r="AI204" i="31"/>
  <c r="AJ204" i="31"/>
  <c r="AK204" i="31"/>
  <c r="AL204" i="31"/>
  <c r="AM204" i="31"/>
  <c r="AN204" i="31"/>
  <c r="AO204" i="31"/>
  <c r="AP204" i="31"/>
  <c r="AQ204" i="31"/>
  <c r="AR204" i="31"/>
  <c r="AS204" i="31"/>
  <c r="AT204" i="31"/>
  <c r="AU204" i="31"/>
  <c r="AV204" i="31"/>
  <c r="D205" i="31"/>
  <c r="E205" i="31"/>
  <c r="F205" i="31"/>
  <c r="G205" i="31"/>
  <c r="H205" i="31"/>
  <c r="I205" i="31"/>
  <c r="J205" i="31"/>
  <c r="K205" i="31"/>
  <c r="L205" i="31"/>
  <c r="M205" i="31"/>
  <c r="N205" i="31"/>
  <c r="O205" i="31"/>
  <c r="P205" i="31"/>
  <c r="Q205" i="31"/>
  <c r="R205" i="31"/>
  <c r="S205" i="31"/>
  <c r="T205" i="31"/>
  <c r="U205" i="31"/>
  <c r="V205" i="31"/>
  <c r="W205" i="31"/>
  <c r="X205" i="31"/>
  <c r="Y205" i="31"/>
  <c r="Z205" i="31"/>
  <c r="AA205" i="31"/>
  <c r="AB205" i="31"/>
  <c r="AC205" i="31"/>
  <c r="AD205" i="31"/>
  <c r="AE205" i="31"/>
  <c r="AF205" i="31"/>
  <c r="AG205" i="31"/>
  <c r="AH205" i="31"/>
  <c r="AI205" i="31"/>
  <c r="AJ205" i="31"/>
  <c r="AK205" i="31"/>
  <c r="AL205" i="31"/>
  <c r="AM205" i="31"/>
  <c r="AN205" i="31"/>
  <c r="AO205" i="31"/>
  <c r="AP205" i="31"/>
  <c r="AQ205" i="31"/>
  <c r="AR205" i="31"/>
  <c r="AS205" i="31"/>
  <c r="AT205" i="31"/>
  <c r="AU205" i="31"/>
  <c r="AV205" i="31"/>
  <c r="D206" i="31"/>
  <c r="E206" i="31"/>
  <c r="F206" i="31"/>
  <c r="G206" i="31"/>
  <c r="H206" i="31"/>
  <c r="I206" i="31"/>
  <c r="J206" i="31"/>
  <c r="K206" i="31"/>
  <c r="L206" i="31"/>
  <c r="M206" i="31"/>
  <c r="N206" i="31"/>
  <c r="O206" i="31"/>
  <c r="P206" i="31"/>
  <c r="Q206" i="31"/>
  <c r="R206" i="31"/>
  <c r="S206" i="31"/>
  <c r="T206" i="31"/>
  <c r="U206" i="31"/>
  <c r="V206" i="31"/>
  <c r="W206" i="31"/>
  <c r="X206" i="31"/>
  <c r="Y206" i="31"/>
  <c r="Z206" i="31"/>
  <c r="AA206" i="31"/>
  <c r="AB206" i="31"/>
  <c r="AC206" i="31"/>
  <c r="AD206" i="31"/>
  <c r="AE206" i="31"/>
  <c r="AF206" i="31"/>
  <c r="AG206" i="31"/>
  <c r="AH206" i="31"/>
  <c r="AI206" i="31"/>
  <c r="AJ206" i="31"/>
  <c r="AK206" i="31"/>
  <c r="AL206" i="31"/>
  <c r="AM206" i="31"/>
  <c r="AN206" i="31"/>
  <c r="AO206" i="31"/>
  <c r="AP206" i="31"/>
  <c r="AQ206" i="31"/>
  <c r="AR206" i="31"/>
  <c r="AS206" i="31"/>
  <c r="AT206" i="31"/>
  <c r="AU206" i="31"/>
  <c r="AV206" i="31"/>
  <c r="D207" i="31"/>
  <c r="E207" i="31"/>
  <c r="F207" i="31"/>
  <c r="G207" i="31"/>
  <c r="H207" i="31"/>
  <c r="I207" i="31"/>
  <c r="J207" i="31"/>
  <c r="K207" i="31"/>
  <c r="L207" i="31"/>
  <c r="M207" i="31"/>
  <c r="N207" i="31"/>
  <c r="O207" i="31"/>
  <c r="P207" i="31"/>
  <c r="Q207" i="31"/>
  <c r="R207" i="31"/>
  <c r="S207" i="31"/>
  <c r="T207" i="31"/>
  <c r="U207" i="31"/>
  <c r="V207" i="31"/>
  <c r="W207" i="31"/>
  <c r="X207" i="31"/>
  <c r="Y207" i="31"/>
  <c r="Z207" i="31"/>
  <c r="AA207" i="31"/>
  <c r="AB207" i="31"/>
  <c r="AC207" i="31"/>
  <c r="AD207" i="31"/>
  <c r="AE207" i="31"/>
  <c r="AF207" i="31"/>
  <c r="AG207" i="31"/>
  <c r="AH207" i="31"/>
  <c r="AI207" i="31"/>
  <c r="AJ207" i="31"/>
  <c r="AK207" i="31"/>
  <c r="AL207" i="31"/>
  <c r="AM207" i="31"/>
  <c r="AN207" i="31"/>
  <c r="AO207" i="31"/>
  <c r="AP207" i="31"/>
  <c r="AQ207" i="31"/>
  <c r="AR207" i="31"/>
  <c r="AS207" i="31"/>
  <c r="AT207" i="31"/>
  <c r="AU207" i="31"/>
  <c r="AV207" i="31"/>
  <c r="D208" i="31"/>
  <c r="E208" i="31"/>
  <c r="F208" i="31"/>
  <c r="G208" i="31"/>
  <c r="H208" i="31"/>
  <c r="I208" i="31"/>
  <c r="J208" i="31"/>
  <c r="K208" i="31"/>
  <c r="L208" i="31"/>
  <c r="M208" i="31"/>
  <c r="N208" i="31"/>
  <c r="O208" i="31"/>
  <c r="P208" i="31"/>
  <c r="Q208" i="31"/>
  <c r="R208" i="31"/>
  <c r="S208" i="31"/>
  <c r="T208" i="31"/>
  <c r="U208" i="31"/>
  <c r="V208" i="31"/>
  <c r="W208" i="31"/>
  <c r="X208" i="31"/>
  <c r="Y208" i="31"/>
  <c r="Z208" i="31"/>
  <c r="AA208" i="31"/>
  <c r="AB208" i="31"/>
  <c r="AC208" i="31"/>
  <c r="AD208" i="31"/>
  <c r="AE208" i="31"/>
  <c r="AF208" i="31"/>
  <c r="AG208" i="31"/>
  <c r="AH208" i="31"/>
  <c r="AI208" i="31"/>
  <c r="AJ208" i="31"/>
  <c r="AK208" i="31"/>
  <c r="AL208" i="31"/>
  <c r="AM208" i="31"/>
  <c r="AN208" i="31"/>
  <c r="AO208" i="31"/>
  <c r="AP208" i="31"/>
  <c r="AQ208" i="31"/>
  <c r="AR208" i="31"/>
  <c r="AS208" i="31"/>
  <c r="AT208" i="31"/>
  <c r="AU208" i="31"/>
  <c r="AV208" i="31"/>
  <c r="D209" i="31"/>
  <c r="E209" i="31"/>
  <c r="F209" i="31"/>
  <c r="G209" i="31"/>
  <c r="H209" i="31"/>
  <c r="I209" i="31"/>
  <c r="J209" i="31"/>
  <c r="K209" i="31"/>
  <c r="L209" i="31"/>
  <c r="M209" i="31"/>
  <c r="N209" i="31"/>
  <c r="O209" i="31"/>
  <c r="P209" i="31"/>
  <c r="Q209" i="31"/>
  <c r="R209" i="31"/>
  <c r="S209" i="31"/>
  <c r="T209" i="31"/>
  <c r="U209" i="31"/>
  <c r="V209" i="31"/>
  <c r="W209" i="31"/>
  <c r="X209" i="31"/>
  <c r="Y209" i="31"/>
  <c r="Z209" i="31"/>
  <c r="AA209" i="31"/>
  <c r="AB209" i="31"/>
  <c r="AC209" i="31"/>
  <c r="AD209" i="31"/>
  <c r="AE209" i="31"/>
  <c r="AF209" i="31"/>
  <c r="AG209" i="31"/>
  <c r="AH209" i="31"/>
  <c r="AI209" i="31"/>
  <c r="AJ209" i="31"/>
  <c r="AK209" i="31"/>
  <c r="AL209" i="31"/>
  <c r="AM209" i="31"/>
  <c r="AN209" i="31"/>
  <c r="AO209" i="31"/>
  <c r="AP209" i="31"/>
  <c r="AQ209" i="31"/>
  <c r="AR209" i="31"/>
  <c r="AS209" i="31"/>
  <c r="AT209" i="31"/>
  <c r="AU209" i="31"/>
  <c r="AV209" i="31"/>
  <c r="D210" i="31"/>
  <c r="E210" i="31"/>
  <c r="F210" i="31"/>
  <c r="G210" i="31"/>
  <c r="H210" i="31"/>
  <c r="I210" i="31"/>
  <c r="J210" i="31"/>
  <c r="K210" i="31"/>
  <c r="L210" i="31"/>
  <c r="M210" i="31"/>
  <c r="N210" i="31"/>
  <c r="O210" i="31"/>
  <c r="P210" i="31"/>
  <c r="Q210" i="31"/>
  <c r="R210" i="31"/>
  <c r="S210" i="31"/>
  <c r="T210" i="31"/>
  <c r="U210" i="31"/>
  <c r="V210" i="31"/>
  <c r="W210" i="31"/>
  <c r="X210" i="31"/>
  <c r="Y210" i="31"/>
  <c r="Z210" i="31"/>
  <c r="AA210" i="31"/>
  <c r="AB210" i="31"/>
  <c r="AC210" i="31"/>
  <c r="AD210" i="31"/>
  <c r="AE210" i="31"/>
  <c r="AF210" i="31"/>
  <c r="AG210" i="31"/>
  <c r="AH210" i="31"/>
  <c r="AI210" i="31"/>
  <c r="AJ210" i="31"/>
  <c r="AK210" i="31"/>
  <c r="AL210" i="31"/>
  <c r="AM210" i="31"/>
  <c r="AN210" i="31"/>
  <c r="AO210" i="31"/>
  <c r="AP210" i="31"/>
  <c r="AQ210" i="31"/>
  <c r="AR210" i="31"/>
  <c r="AS210" i="31"/>
  <c r="AT210" i="31"/>
  <c r="AU210" i="31"/>
  <c r="AV210" i="31"/>
  <c r="D211" i="31"/>
  <c r="E211" i="31"/>
  <c r="F211" i="31"/>
  <c r="G211" i="31"/>
  <c r="H211" i="31"/>
  <c r="I211" i="31"/>
  <c r="J211" i="31"/>
  <c r="K211" i="31"/>
  <c r="L211" i="31"/>
  <c r="M211" i="31"/>
  <c r="N211" i="31"/>
  <c r="O211" i="31"/>
  <c r="P211" i="31"/>
  <c r="Q211" i="31"/>
  <c r="R211" i="31"/>
  <c r="S211" i="31"/>
  <c r="T211" i="31"/>
  <c r="U211" i="31"/>
  <c r="V211" i="31"/>
  <c r="W211" i="31"/>
  <c r="X211" i="31"/>
  <c r="Y211" i="31"/>
  <c r="Z211" i="31"/>
  <c r="AA211" i="31"/>
  <c r="AB211" i="31"/>
  <c r="AC211" i="31"/>
  <c r="AD211" i="31"/>
  <c r="AE211" i="31"/>
  <c r="AF211" i="31"/>
  <c r="AG211" i="31"/>
  <c r="AH211" i="31"/>
  <c r="AI211" i="31"/>
  <c r="AJ211" i="31"/>
  <c r="AK211" i="31"/>
  <c r="AL211" i="31"/>
  <c r="AM211" i="31"/>
  <c r="AN211" i="31"/>
  <c r="AO211" i="31"/>
  <c r="AP211" i="31"/>
  <c r="AQ211" i="31"/>
  <c r="AR211" i="31"/>
  <c r="AS211" i="31"/>
  <c r="AT211" i="31"/>
  <c r="AU211" i="31"/>
  <c r="AV211" i="31"/>
  <c r="D212" i="31"/>
  <c r="E212" i="31"/>
  <c r="F212" i="31"/>
  <c r="G212" i="31"/>
  <c r="H212" i="31"/>
  <c r="I212" i="31"/>
  <c r="J212" i="31"/>
  <c r="K212" i="31"/>
  <c r="L212" i="31"/>
  <c r="M212" i="31"/>
  <c r="N212" i="31"/>
  <c r="O212" i="31"/>
  <c r="P212" i="31"/>
  <c r="Q212" i="31"/>
  <c r="R212" i="31"/>
  <c r="S212" i="31"/>
  <c r="T212" i="31"/>
  <c r="U212" i="31"/>
  <c r="V212" i="31"/>
  <c r="W212" i="31"/>
  <c r="X212" i="31"/>
  <c r="Y212" i="31"/>
  <c r="Z212" i="31"/>
  <c r="AA212" i="31"/>
  <c r="AB212" i="31"/>
  <c r="AC212" i="31"/>
  <c r="AD212" i="31"/>
  <c r="AE212" i="31"/>
  <c r="AF212" i="31"/>
  <c r="AG212" i="31"/>
  <c r="AH212" i="31"/>
  <c r="AI212" i="31"/>
  <c r="AJ212" i="31"/>
  <c r="AK212" i="31"/>
  <c r="AL212" i="31"/>
  <c r="AM212" i="31"/>
  <c r="AN212" i="31"/>
  <c r="AO212" i="31"/>
  <c r="AP212" i="31"/>
  <c r="AQ212" i="31"/>
  <c r="AR212" i="31"/>
  <c r="AS212" i="31"/>
  <c r="AT212" i="31"/>
  <c r="AU212" i="31"/>
  <c r="AV212" i="31"/>
  <c r="D213" i="31"/>
  <c r="E213" i="31"/>
  <c r="F213" i="31"/>
  <c r="G213" i="31"/>
  <c r="H213" i="31"/>
  <c r="I213" i="31"/>
  <c r="J213" i="31"/>
  <c r="K213" i="31"/>
  <c r="L213" i="31"/>
  <c r="M213" i="31"/>
  <c r="N213" i="31"/>
  <c r="O213" i="31"/>
  <c r="P213" i="31"/>
  <c r="Q213" i="31"/>
  <c r="R213" i="31"/>
  <c r="S213" i="31"/>
  <c r="T213" i="31"/>
  <c r="U213" i="31"/>
  <c r="V213" i="31"/>
  <c r="W213" i="31"/>
  <c r="X213" i="31"/>
  <c r="Y213" i="31"/>
  <c r="Z213" i="31"/>
  <c r="AA213" i="31"/>
  <c r="AB213" i="31"/>
  <c r="AC213" i="31"/>
  <c r="AD213" i="31"/>
  <c r="AE213" i="31"/>
  <c r="AF213" i="31"/>
  <c r="AG213" i="31"/>
  <c r="AH213" i="31"/>
  <c r="AI213" i="31"/>
  <c r="AJ213" i="31"/>
  <c r="AK213" i="31"/>
  <c r="AL213" i="31"/>
  <c r="AM213" i="31"/>
  <c r="AN213" i="31"/>
  <c r="AO213" i="31"/>
  <c r="AP213" i="31"/>
  <c r="AQ213" i="31"/>
  <c r="AR213" i="31"/>
  <c r="AS213" i="31"/>
  <c r="AT213" i="31"/>
  <c r="AU213" i="31"/>
  <c r="AV213" i="31"/>
  <c r="D214" i="31"/>
  <c r="E214" i="31"/>
  <c r="F214" i="31"/>
  <c r="G214" i="31"/>
  <c r="H214" i="31"/>
  <c r="I214" i="31"/>
  <c r="J214" i="31"/>
  <c r="K214" i="31"/>
  <c r="L214" i="31"/>
  <c r="M214" i="31"/>
  <c r="N214" i="31"/>
  <c r="O214" i="31"/>
  <c r="P214" i="31"/>
  <c r="Q214" i="31"/>
  <c r="R214" i="31"/>
  <c r="S214" i="31"/>
  <c r="T214" i="31"/>
  <c r="U214" i="31"/>
  <c r="V214" i="31"/>
  <c r="W214" i="31"/>
  <c r="X214" i="31"/>
  <c r="Y214" i="31"/>
  <c r="Z214" i="31"/>
  <c r="AA214" i="31"/>
  <c r="AB214" i="31"/>
  <c r="AC214" i="31"/>
  <c r="AD214" i="31"/>
  <c r="AE214" i="31"/>
  <c r="AF214" i="31"/>
  <c r="AG214" i="31"/>
  <c r="AH214" i="31"/>
  <c r="AI214" i="31"/>
  <c r="AJ214" i="31"/>
  <c r="AK214" i="31"/>
  <c r="AL214" i="31"/>
  <c r="AM214" i="31"/>
  <c r="AN214" i="31"/>
  <c r="AO214" i="31"/>
  <c r="AP214" i="31"/>
  <c r="AQ214" i="31"/>
  <c r="AR214" i="31"/>
  <c r="AS214" i="31"/>
  <c r="AT214" i="31"/>
  <c r="AU214" i="31"/>
  <c r="AV214" i="31"/>
  <c r="D215" i="31"/>
  <c r="E215" i="31"/>
  <c r="F215" i="31"/>
  <c r="G215" i="31"/>
  <c r="H215" i="31"/>
  <c r="I215" i="31"/>
  <c r="J215" i="31"/>
  <c r="K215" i="31"/>
  <c r="L215" i="31"/>
  <c r="M215" i="31"/>
  <c r="N215" i="31"/>
  <c r="O215" i="31"/>
  <c r="P215" i="31"/>
  <c r="Q215" i="31"/>
  <c r="R215" i="31"/>
  <c r="S215" i="31"/>
  <c r="T215" i="31"/>
  <c r="U215" i="31"/>
  <c r="V215" i="31"/>
  <c r="W215" i="31"/>
  <c r="X215" i="31"/>
  <c r="Y215" i="31"/>
  <c r="Z215" i="31"/>
  <c r="AA215" i="31"/>
  <c r="AB215" i="31"/>
  <c r="AC215" i="31"/>
  <c r="AD215" i="31"/>
  <c r="AE215" i="31"/>
  <c r="AF215" i="31"/>
  <c r="AG215" i="31"/>
  <c r="AH215" i="31"/>
  <c r="AI215" i="31"/>
  <c r="AJ215" i="31"/>
  <c r="AK215" i="31"/>
  <c r="AL215" i="31"/>
  <c r="AM215" i="31"/>
  <c r="AN215" i="31"/>
  <c r="AO215" i="31"/>
  <c r="AP215" i="31"/>
  <c r="AQ215" i="31"/>
  <c r="AR215" i="31"/>
  <c r="AS215" i="31"/>
  <c r="AT215" i="31"/>
  <c r="AU215" i="31"/>
  <c r="AV215" i="31"/>
  <c r="D216" i="31"/>
  <c r="E216" i="31"/>
  <c r="F216" i="31"/>
  <c r="G216" i="31"/>
  <c r="H216" i="31"/>
  <c r="I216" i="31"/>
  <c r="J216" i="31"/>
  <c r="K216" i="31"/>
  <c r="L216" i="31"/>
  <c r="M216" i="31"/>
  <c r="N216" i="31"/>
  <c r="O216" i="31"/>
  <c r="P216" i="31"/>
  <c r="Q216" i="31"/>
  <c r="R216" i="31"/>
  <c r="S216" i="31"/>
  <c r="T216" i="31"/>
  <c r="U216" i="31"/>
  <c r="V216" i="31"/>
  <c r="W216" i="31"/>
  <c r="X216" i="31"/>
  <c r="Y216" i="31"/>
  <c r="Z216" i="31"/>
  <c r="AA216" i="31"/>
  <c r="AB216" i="31"/>
  <c r="AC216" i="31"/>
  <c r="AD216" i="31"/>
  <c r="AE216" i="31"/>
  <c r="AF216" i="31"/>
  <c r="AG216" i="31"/>
  <c r="AH216" i="31"/>
  <c r="AI216" i="31"/>
  <c r="AJ216" i="31"/>
  <c r="AK216" i="31"/>
  <c r="AL216" i="31"/>
  <c r="AM216" i="31"/>
  <c r="AN216" i="31"/>
  <c r="AO216" i="31"/>
  <c r="AP216" i="31"/>
  <c r="AQ216" i="31"/>
  <c r="AR216" i="31"/>
  <c r="AS216" i="31"/>
  <c r="AT216" i="31"/>
  <c r="AU216" i="31"/>
  <c r="AV216" i="31"/>
  <c r="D217" i="31"/>
  <c r="E217" i="31"/>
  <c r="F217" i="31"/>
  <c r="G217" i="31"/>
  <c r="H217" i="31"/>
  <c r="I217" i="31"/>
  <c r="J217" i="31"/>
  <c r="K217" i="31"/>
  <c r="L217" i="31"/>
  <c r="M217" i="31"/>
  <c r="N217" i="31"/>
  <c r="O217" i="31"/>
  <c r="P217" i="31"/>
  <c r="Q217" i="31"/>
  <c r="R217" i="31"/>
  <c r="S217" i="31"/>
  <c r="T217" i="31"/>
  <c r="U217" i="31"/>
  <c r="V217" i="31"/>
  <c r="W217" i="31"/>
  <c r="X217" i="31"/>
  <c r="Y217" i="31"/>
  <c r="Z217" i="31"/>
  <c r="AA217" i="31"/>
  <c r="AB217" i="31"/>
  <c r="AC217" i="31"/>
  <c r="AD217" i="31"/>
  <c r="AE217" i="31"/>
  <c r="AF217" i="31"/>
  <c r="AG217" i="31"/>
  <c r="AH217" i="31"/>
  <c r="AI217" i="31"/>
  <c r="AJ217" i="31"/>
  <c r="AK217" i="31"/>
  <c r="AL217" i="31"/>
  <c r="AM217" i="31"/>
  <c r="AN217" i="31"/>
  <c r="AO217" i="31"/>
  <c r="AP217" i="31"/>
  <c r="AQ217" i="31"/>
  <c r="AR217" i="31"/>
  <c r="AS217" i="31"/>
  <c r="AT217" i="31"/>
  <c r="AU217" i="31"/>
  <c r="AV217" i="31"/>
  <c r="D218" i="31"/>
  <c r="E218" i="31"/>
  <c r="F218" i="31"/>
  <c r="G218" i="31"/>
  <c r="H218" i="31"/>
  <c r="I218" i="31"/>
  <c r="J218" i="31"/>
  <c r="K218" i="31"/>
  <c r="L218" i="31"/>
  <c r="M218" i="31"/>
  <c r="N218" i="31"/>
  <c r="O218" i="31"/>
  <c r="P218" i="31"/>
  <c r="Q218" i="31"/>
  <c r="R218" i="31"/>
  <c r="S218" i="31"/>
  <c r="T218" i="31"/>
  <c r="U218" i="31"/>
  <c r="V218" i="31"/>
  <c r="W218" i="31"/>
  <c r="X218" i="31"/>
  <c r="Y218" i="31"/>
  <c r="Z218" i="31"/>
  <c r="AA218" i="31"/>
  <c r="AB218" i="31"/>
  <c r="AC218" i="31"/>
  <c r="AD218" i="31"/>
  <c r="AE218" i="31"/>
  <c r="AF218" i="31"/>
  <c r="AG218" i="31"/>
  <c r="AH218" i="31"/>
  <c r="AI218" i="31"/>
  <c r="AJ218" i="31"/>
  <c r="AK218" i="31"/>
  <c r="AL218" i="31"/>
  <c r="AM218" i="31"/>
  <c r="AN218" i="31"/>
  <c r="AO218" i="31"/>
  <c r="AP218" i="31"/>
  <c r="AQ218" i="31"/>
  <c r="AR218" i="31"/>
  <c r="AS218" i="31"/>
  <c r="AT218" i="31"/>
  <c r="AU218" i="31"/>
  <c r="AV218" i="31"/>
  <c r="D219" i="31"/>
  <c r="E219" i="31"/>
  <c r="F219" i="31"/>
  <c r="G219" i="31"/>
  <c r="H219" i="31"/>
  <c r="I219" i="31"/>
  <c r="J219" i="31"/>
  <c r="K219" i="31"/>
  <c r="L219" i="31"/>
  <c r="M219" i="31"/>
  <c r="N219" i="31"/>
  <c r="O219" i="31"/>
  <c r="P219" i="31"/>
  <c r="Q219" i="31"/>
  <c r="R219" i="31"/>
  <c r="S219" i="31"/>
  <c r="T219" i="31"/>
  <c r="U219" i="31"/>
  <c r="V219" i="31"/>
  <c r="W219" i="31"/>
  <c r="X219" i="31"/>
  <c r="Y219" i="31"/>
  <c r="Z219" i="31"/>
  <c r="AA219" i="31"/>
  <c r="AB219" i="31"/>
  <c r="AC219" i="31"/>
  <c r="AD219" i="31"/>
  <c r="AE219" i="31"/>
  <c r="AF219" i="31"/>
  <c r="AG219" i="31"/>
  <c r="AH219" i="31"/>
  <c r="AI219" i="31"/>
  <c r="AJ219" i="31"/>
  <c r="AK219" i="31"/>
  <c r="AL219" i="31"/>
  <c r="AM219" i="31"/>
  <c r="AN219" i="31"/>
  <c r="AO219" i="31"/>
  <c r="AP219" i="31"/>
  <c r="AQ219" i="31"/>
  <c r="AR219" i="31"/>
  <c r="AS219" i="31"/>
  <c r="AT219" i="31"/>
  <c r="AU219" i="31"/>
  <c r="AV219" i="31"/>
  <c r="D220" i="31"/>
  <c r="E220" i="31"/>
  <c r="F220" i="31"/>
  <c r="G220" i="31"/>
  <c r="H220" i="31"/>
  <c r="I220" i="31"/>
  <c r="J220" i="31"/>
  <c r="K220" i="31"/>
  <c r="L220" i="31"/>
  <c r="M220" i="31"/>
  <c r="N220" i="31"/>
  <c r="O220" i="31"/>
  <c r="P220" i="31"/>
  <c r="Q220" i="31"/>
  <c r="R220" i="31"/>
  <c r="S220" i="31"/>
  <c r="T220" i="31"/>
  <c r="U220" i="31"/>
  <c r="V220" i="31"/>
  <c r="W220" i="31"/>
  <c r="X220" i="31"/>
  <c r="Y220" i="31"/>
  <c r="Z220" i="31"/>
  <c r="AA220" i="31"/>
  <c r="AB220" i="31"/>
  <c r="AC220" i="31"/>
  <c r="AD220" i="31"/>
  <c r="AE220" i="31"/>
  <c r="AF220" i="31"/>
  <c r="AG220" i="31"/>
  <c r="AH220" i="31"/>
  <c r="AI220" i="31"/>
  <c r="AJ220" i="31"/>
  <c r="AK220" i="31"/>
  <c r="AL220" i="31"/>
  <c r="AM220" i="31"/>
  <c r="AN220" i="31"/>
  <c r="AO220" i="31"/>
  <c r="AP220" i="31"/>
  <c r="AQ220" i="31"/>
  <c r="AR220" i="31"/>
  <c r="AS220" i="31"/>
  <c r="AT220" i="31"/>
  <c r="AU220" i="31"/>
  <c r="AV220" i="31"/>
  <c r="D221" i="31"/>
  <c r="E221" i="31"/>
  <c r="F221" i="31"/>
  <c r="G221" i="31"/>
  <c r="H221" i="31"/>
  <c r="I221" i="31"/>
  <c r="J221" i="31"/>
  <c r="K221" i="31"/>
  <c r="L221" i="31"/>
  <c r="M221" i="31"/>
  <c r="N221" i="31"/>
  <c r="O221" i="31"/>
  <c r="P221" i="31"/>
  <c r="Q221" i="31"/>
  <c r="R221" i="31"/>
  <c r="S221" i="31"/>
  <c r="T221" i="31"/>
  <c r="U221" i="31"/>
  <c r="V221" i="31"/>
  <c r="W221" i="31"/>
  <c r="X221" i="31"/>
  <c r="Y221" i="31"/>
  <c r="Z221" i="31"/>
  <c r="AA221" i="31"/>
  <c r="AB221" i="31"/>
  <c r="AC221" i="31"/>
  <c r="AD221" i="31"/>
  <c r="AE221" i="31"/>
  <c r="AF221" i="31"/>
  <c r="AG221" i="31"/>
  <c r="AH221" i="31"/>
  <c r="AI221" i="31"/>
  <c r="AJ221" i="31"/>
  <c r="AK221" i="31"/>
  <c r="AL221" i="31"/>
  <c r="AM221" i="31"/>
  <c r="AN221" i="31"/>
  <c r="AO221" i="31"/>
  <c r="AP221" i="31"/>
  <c r="AQ221" i="31"/>
  <c r="AR221" i="31"/>
  <c r="AS221" i="31"/>
  <c r="AT221" i="31"/>
  <c r="AU221" i="31"/>
  <c r="AV221" i="31"/>
  <c r="D222" i="31"/>
  <c r="E222" i="31"/>
  <c r="F222" i="31"/>
  <c r="G222" i="31"/>
  <c r="H222" i="31"/>
  <c r="I222" i="31"/>
  <c r="J222" i="31"/>
  <c r="K222" i="31"/>
  <c r="L222" i="31"/>
  <c r="M222" i="31"/>
  <c r="N222" i="31"/>
  <c r="O222" i="31"/>
  <c r="P222" i="31"/>
  <c r="Q222" i="31"/>
  <c r="R222" i="31"/>
  <c r="S222" i="31"/>
  <c r="T222" i="31"/>
  <c r="U222" i="31"/>
  <c r="V222" i="31"/>
  <c r="W222" i="31"/>
  <c r="X222" i="31"/>
  <c r="Y222" i="31"/>
  <c r="Z222" i="31"/>
  <c r="AA222" i="31"/>
  <c r="AB222" i="31"/>
  <c r="AC222" i="31"/>
  <c r="AD222" i="31"/>
  <c r="AE222" i="31"/>
  <c r="AF222" i="31"/>
  <c r="AG222" i="31"/>
  <c r="AH222" i="31"/>
  <c r="AI222" i="31"/>
  <c r="AJ222" i="31"/>
  <c r="AK222" i="31"/>
  <c r="AL222" i="31"/>
  <c r="AM222" i="31"/>
  <c r="AN222" i="31"/>
  <c r="AO222" i="31"/>
  <c r="AP222" i="31"/>
  <c r="AQ222" i="31"/>
  <c r="AR222" i="31"/>
  <c r="AS222" i="31"/>
  <c r="AT222" i="31"/>
  <c r="AU222" i="31"/>
  <c r="AV222" i="31"/>
  <c r="D223" i="31"/>
  <c r="E223" i="31"/>
  <c r="F223" i="31"/>
  <c r="G223" i="31"/>
  <c r="H223" i="31"/>
  <c r="I223" i="31"/>
  <c r="J223" i="31"/>
  <c r="K223" i="31"/>
  <c r="L223" i="31"/>
  <c r="M223" i="31"/>
  <c r="N223" i="31"/>
  <c r="O223" i="31"/>
  <c r="P223" i="31"/>
  <c r="Q223" i="31"/>
  <c r="R223" i="31"/>
  <c r="S223" i="31"/>
  <c r="T223" i="31"/>
  <c r="U223" i="31"/>
  <c r="V223" i="31"/>
  <c r="W223" i="31"/>
  <c r="X223" i="31"/>
  <c r="Y223" i="31"/>
  <c r="Z223" i="31"/>
  <c r="AA223" i="31"/>
  <c r="AB223" i="31"/>
  <c r="AC223" i="31"/>
  <c r="AD223" i="31"/>
  <c r="AE223" i="31"/>
  <c r="AF223" i="31"/>
  <c r="AG223" i="31"/>
  <c r="AH223" i="31"/>
  <c r="AI223" i="31"/>
  <c r="AJ223" i="31"/>
  <c r="AK223" i="31"/>
  <c r="AL223" i="31"/>
  <c r="AM223" i="31"/>
  <c r="AN223" i="31"/>
  <c r="AO223" i="31"/>
  <c r="AP223" i="31"/>
  <c r="AQ223" i="31"/>
  <c r="AR223" i="31"/>
  <c r="AS223" i="31"/>
  <c r="AT223" i="31"/>
  <c r="AU223" i="31"/>
  <c r="AV223" i="31"/>
  <c r="D224" i="31"/>
  <c r="E224" i="31"/>
  <c r="F224" i="31"/>
  <c r="G224" i="31"/>
  <c r="H224" i="31"/>
  <c r="I224" i="31"/>
  <c r="J224" i="31"/>
  <c r="K224" i="31"/>
  <c r="L224" i="31"/>
  <c r="M224" i="31"/>
  <c r="N224" i="31"/>
  <c r="O224" i="31"/>
  <c r="P224" i="31"/>
  <c r="Q224" i="31"/>
  <c r="R224" i="31"/>
  <c r="S224" i="31"/>
  <c r="T224" i="31"/>
  <c r="U224" i="31"/>
  <c r="V224" i="31"/>
  <c r="W224" i="31"/>
  <c r="X224" i="31"/>
  <c r="Y224" i="31"/>
  <c r="Z224" i="31"/>
  <c r="AA224" i="31"/>
  <c r="AB224" i="31"/>
  <c r="AC224" i="31"/>
  <c r="AD224" i="31"/>
  <c r="AE224" i="31"/>
  <c r="AF224" i="31"/>
  <c r="AG224" i="31"/>
  <c r="AH224" i="31"/>
  <c r="AI224" i="31"/>
  <c r="AJ224" i="31"/>
  <c r="AK224" i="31"/>
  <c r="AL224" i="31"/>
  <c r="AM224" i="31"/>
  <c r="AN224" i="31"/>
  <c r="AO224" i="31"/>
  <c r="AP224" i="31"/>
  <c r="AQ224" i="31"/>
  <c r="AR224" i="31"/>
  <c r="AS224" i="31"/>
  <c r="AT224" i="31"/>
  <c r="AU224" i="31"/>
  <c r="AV224" i="31"/>
  <c r="D225" i="31"/>
  <c r="E225" i="31"/>
  <c r="F225" i="31"/>
  <c r="G225" i="31"/>
  <c r="H225" i="31"/>
  <c r="I225" i="31"/>
  <c r="J225" i="31"/>
  <c r="K225" i="31"/>
  <c r="L225" i="31"/>
  <c r="M225" i="31"/>
  <c r="N225" i="31"/>
  <c r="O225" i="31"/>
  <c r="P225" i="31"/>
  <c r="Q225" i="31"/>
  <c r="R225" i="31"/>
  <c r="S225" i="31"/>
  <c r="T225" i="31"/>
  <c r="U225" i="31"/>
  <c r="V225" i="31"/>
  <c r="W225" i="31"/>
  <c r="X225" i="31"/>
  <c r="Y225" i="31"/>
  <c r="Z225" i="31"/>
  <c r="AA225" i="31"/>
  <c r="AB225" i="31"/>
  <c r="AC225" i="31"/>
  <c r="AD225" i="31"/>
  <c r="AE225" i="31"/>
  <c r="AF225" i="31"/>
  <c r="AG225" i="31"/>
  <c r="AH225" i="31"/>
  <c r="AI225" i="31"/>
  <c r="AJ225" i="31"/>
  <c r="AK225" i="31"/>
  <c r="AL225" i="31"/>
  <c r="AM225" i="31"/>
  <c r="AN225" i="31"/>
  <c r="AO225" i="31"/>
  <c r="AP225" i="31"/>
  <c r="AQ225" i="31"/>
  <c r="AR225" i="31"/>
  <c r="AS225" i="31"/>
  <c r="AT225" i="31"/>
  <c r="AU225" i="31"/>
  <c r="AV225" i="31"/>
  <c r="D226" i="31"/>
  <c r="E226" i="31"/>
  <c r="F226" i="31"/>
  <c r="G226" i="31"/>
  <c r="H226" i="31"/>
  <c r="I226" i="31"/>
  <c r="J226" i="31"/>
  <c r="K226" i="31"/>
  <c r="L226" i="31"/>
  <c r="M226" i="31"/>
  <c r="N226" i="31"/>
  <c r="O226" i="31"/>
  <c r="P226" i="31"/>
  <c r="Q226" i="31"/>
  <c r="R226" i="31"/>
  <c r="S226" i="31"/>
  <c r="T226" i="31"/>
  <c r="U226" i="31"/>
  <c r="V226" i="31"/>
  <c r="W226" i="31"/>
  <c r="X226" i="31"/>
  <c r="Y226" i="31"/>
  <c r="Z226" i="31"/>
  <c r="AA226" i="31"/>
  <c r="AB226" i="31"/>
  <c r="AC226" i="31"/>
  <c r="AD226" i="31"/>
  <c r="AE226" i="31"/>
  <c r="AF226" i="31"/>
  <c r="AG226" i="31"/>
  <c r="AH226" i="31"/>
  <c r="AI226" i="31"/>
  <c r="AJ226" i="31"/>
  <c r="AK226" i="31"/>
  <c r="AL226" i="31"/>
  <c r="AM226" i="31"/>
  <c r="AN226" i="31"/>
  <c r="AO226" i="31"/>
  <c r="AP226" i="31"/>
  <c r="AQ226" i="31"/>
  <c r="AR226" i="31"/>
  <c r="AS226" i="31"/>
  <c r="AT226" i="31"/>
  <c r="AU226" i="31"/>
  <c r="AV226" i="31"/>
  <c r="D227" i="31"/>
  <c r="E227" i="31"/>
  <c r="F227" i="31"/>
  <c r="G227" i="31"/>
  <c r="H227" i="31"/>
  <c r="I227" i="31"/>
  <c r="J227" i="31"/>
  <c r="K227" i="31"/>
  <c r="L227" i="31"/>
  <c r="M227" i="31"/>
  <c r="N227" i="31"/>
  <c r="O227" i="31"/>
  <c r="P227" i="31"/>
  <c r="Q227" i="31"/>
  <c r="R227" i="31"/>
  <c r="S227" i="31"/>
  <c r="T227" i="31"/>
  <c r="U227" i="31"/>
  <c r="V227" i="31"/>
  <c r="W227" i="31"/>
  <c r="X227" i="31"/>
  <c r="Y227" i="31"/>
  <c r="Z227" i="31"/>
  <c r="AA227" i="31"/>
  <c r="AB227" i="31"/>
  <c r="AC227" i="31"/>
  <c r="AD227" i="31"/>
  <c r="AE227" i="31"/>
  <c r="AF227" i="31"/>
  <c r="AG227" i="31"/>
  <c r="AH227" i="31"/>
  <c r="AI227" i="31"/>
  <c r="AJ227" i="31"/>
  <c r="AK227" i="31"/>
  <c r="AL227" i="31"/>
  <c r="AM227" i="31"/>
  <c r="AN227" i="31"/>
  <c r="AO227" i="31"/>
  <c r="AP227" i="31"/>
  <c r="AQ227" i="31"/>
  <c r="AR227" i="31"/>
  <c r="AS227" i="31"/>
  <c r="AT227" i="31"/>
  <c r="AU227" i="31"/>
  <c r="AV227" i="31"/>
  <c r="D228" i="31"/>
  <c r="E228" i="31"/>
  <c r="F228" i="31"/>
  <c r="G228" i="31"/>
  <c r="H228" i="31"/>
  <c r="I228" i="31"/>
  <c r="J228" i="31"/>
  <c r="K228" i="31"/>
  <c r="L228" i="31"/>
  <c r="M228" i="31"/>
  <c r="N228" i="31"/>
  <c r="O228" i="31"/>
  <c r="P228" i="31"/>
  <c r="Q228" i="31"/>
  <c r="R228" i="31"/>
  <c r="S228" i="31"/>
  <c r="T228" i="31"/>
  <c r="U228" i="31"/>
  <c r="V228" i="31"/>
  <c r="W228" i="31"/>
  <c r="X228" i="31"/>
  <c r="Y228" i="31"/>
  <c r="Z228" i="31"/>
  <c r="AA228" i="31"/>
  <c r="AB228" i="31"/>
  <c r="AC228" i="31"/>
  <c r="AD228" i="31"/>
  <c r="AE228" i="31"/>
  <c r="AF228" i="31"/>
  <c r="AG228" i="31"/>
  <c r="AH228" i="31"/>
  <c r="AI228" i="31"/>
  <c r="AJ228" i="31"/>
  <c r="AK228" i="31"/>
  <c r="AL228" i="31"/>
  <c r="AM228" i="31"/>
  <c r="AN228" i="31"/>
  <c r="AO228" i="31"/>
  <c r="AP228" i="31"/>
  <c r="AQ228" i="31"/>
  <c r="AR228" i="31"/>
  <c r="AS228" i="31"/>
  <c r="AT228" i="31"/>
  <c r="AU228" i="31"/>
  <c r="AV228" i="31"/>
  <c r="D229" i="31"/>
  <c r="E229" i="31"/>
  <c r="F229" i="31"/>
  <c r="G229" i="31"/>
  <c r="H229" i="31"/>
  <c r="I229" i="31"/>
  <c r="J229" i="31"/>
  <c r="K229" i="31"/>
  <c r="L229" i="31"/>
  <c r="M229" i="31"/>
  <c r="N229" i="31"/>
  <c r="O229" i="31"/>
  <c r="P229" i="31"/>
  <c r="Q229" i="31"/>
  <c r="R229" i="31"/>
  <c r="S229" i="31"/>
  <c r="T229" i="31"/>
  <c r="U229" i="31"/>
  <c r="V229" i="31"/>
  <c r="W229" i="31"/>
  <c r="X229" i="31"/>
  <c r="Y229" i="31"/>
  <c r="Z229" i="31"/>
  <c r="AA229" i="31"/>
  <c r="AB229" i="31"/>
  <c r="AC229" i="31"/>
  <c r="AD229" i="31"/>
  <c r="AE229" i="31"/>
  <c r="AF229" i="31"/>
  <c r="AG229" i="31"/>
  <c r="AH229" i="31"/>
  <c r="AI229" i="31"/>
  <c r="AJ229" i="31"/>
  <c r="AK229" i="31"/>
  <c r="AL229" i="31"/>
  <c r="AM229" i="31"/>
  <c r="AN229" i="31"/>
  <c r="AO229" i="31"/>
  <c r="AP229" i="31"/>
  <c r="AQ229" i="31"/>
  <c r="AR229" i="31"/>
  <c r="AS229" i="31"/>
  <c r="AT229" i="31"/>
  <c r="AU229" i="31"/>
  <c r="AV229" i="31"/>
  <c r="D230" i="31"/>
  <c r="E230" i="31"/>
  <c r="F230" i="31"/>
  <c r="G230" i="31"/>
  <c r="H230" i="31"/>
  <c r="I230" i="31"/>
  <c r="J230" i="31"/>
  <c r="K230" i="31"/>
  <c r="L230" i="31"/>
  <c r="M230" i="31"/>
  <c r="N230" i="31"/>
  <c r="O230" i="31"/>
  <c r="P230" i="31"/>
  <c r="Q230" i="31"/>
  <c r="R230" i="31"/>
  <c r="S230" i="31"/>
  <c r="T230" i="31"/>
  <c r="U230" i="31"/>
  <c r="V230" i="31"/>
  <c r="W230" i="31"/>
  <c r="X230" i="31"/>
  <c r="Y230" i="31"/>
  <c r="Z230" i="31"/>
  <c r="AA230" i="31"/>
  <c r="AB230" i="31"/>
  <c r="AC230" i="31"/>
  <c r="AD230" i="31"/>
  <c r="AE230" i="31"/>
  <c r="AF230" i="31"/>
  <c r="AG230" i="31"/>
  <c r="AH230" i="31"/>
  <c r="AI230" i="31"/>
  <c r="AJ230" i="31"/>
  <c r="AK230" i="31"/>
  <c r="AL230" i="31"/>
  <c r="AM230" i="31"/>
  <c r="AN230" i="31"/>
  <c r="AO230" i="31"/>
  <c r="AP230" i="31"/>
  <c r="AQ230" i="31"/>
  <c r="AR230" i="31"/>
  <c r="AS230" i="31"/>
  <c r="AT230" i="31"/>
  <c r="AU230" i="31"/>
  <c r="AV230" i="31"/>
  <c r="D231" i="31"/>
  <c r="E231" i="31"/>
  <c r="F231" i="31"/>
  <c r="G231" i="31"/>
  <c r="H231" i="31"/>
  <c r="I231" i="31"/>
  <c r="J231" i="31"/>
  <c r="K231" i="31"/>
  <c r="L231" i="31"/>
  <c r="M231" i="31"/>
  <c r="N231" i="31"/>
  <c r="O231" i="31"/>
  <c r="P231" i="31"/>
  <c r="Q231" i="31"/>
  <c r="R231" i="31"/>
  <c r="S231" i="31"/>
  <c r="T231" i="31"/>
  <c r="U231" i="31"/>
  <c r="V231" i="31"/>
  <c r="W231" i="31"/>
  <c r="X231" i="31"/>
  <c r="Y231" i="31"/>
  <c r="Z231" i="31"/>
  <c r="AA231" i="31"/>
  <c r="AB231" i="31"/>
  <c r="AC231" i="31"/>
  <c r="AD231" i="31"/>
  <c r="AE231" i="31"/>
  <c r="AF231" i="31"/>
  <c r="AG231" i="31"/>
  <c r="AH231" i="31"/>
  <c r="AI231" i="31"/>
  <c r="AJ231" i="31"/>
  <c r="AK231" i="31"/>
  <c r="AL231" i="31"/>
  <c r="AM231" i="31"/>
  <c r="AN231" i="31"/>
  <c r="AO231" i="31"/>
  <c r="AP231" i="31"/>
  <c r="AQ231" i="31"/>
  <c r="AR231" i="31"/>
  <c r="AS231" i="31"/>
  <c r="AT231" i="31"/>
  <c r="AU231" i="31"/>
  <c r="AV231" i="31"/>
  <c r="D232" i="31"/>
  <c r="E232" i="31"/>
  <c r="F232" i="31"/>
  <c r="G232" i="31"/>
  <c r="H232" i="31"/>
  <c r="I232" i="31"/>
  <c r="J232" i="31"/>
  <c r="K232" i="31"/>
  <c r="L232" i="31"/>
  <c r="M232" i="31"/>
  <c r="N232" i="31"/>
  <c r="O232" i="31"/>
  <c r="P232" i="31"/>
  <c r="Q232" i="31"/>
  <c r="R232" i="31"/>
  <c r="S232" i="31"/>
  <c r="T232" i="31"/>
  <c r="U232" i="31"/>
  <c r="V232" i="31"/>
  <c r="W232" i="31"/>
  <c r="X232" i="31"/>
  <c r="Y232" i="31"/>
  <c r="Z232" i="31"/>
  <c r="AA232" i="31"/>
  <c r="AB232" i="31"/>
  <c r="AC232" i="31"/>
  <c r="AD232" i="31"/>
  <c r="AE232" i="31"/>
  <c r="AF232" i="31"/>
  <c r="AG232" i="31"/>
  <c r="AH232" i="31"/>
  <c r="AI232" i="31"/>
  <c r="AJ232" i="31"/>
  <c r="AK232" i="31"/>
  <c r="AL232" i="31"/>
  <c r="AM232" i="31"/>
  <c r="AN232" i="31"/>
  <c r="AO232" i="31"/>
  <c r="AP232" i="31"/>
  <c r="AQ232" i="31"/>
  <c r="AR232" i="31"/>
  <c r="AS232" i="31"/>
  <c r="AT232" i="31"/>
  <c r="AU232" i="31"/>
  <c r="AV232" i="31"/>
  <c r="D233" i="31"/>
  <c r="E233" i="31"/>
  <c r="F233" i="31"/>
  <c r="G233" i="31"/>
  <c r="H233" i="31"/>
  <c r="I233" i="31"/>
  <c r="J233" i="31"/>
  <c r="K233" i="31"/>
  <c r="L233" i="31"/>
  <c r="M233" i="31"/>
  <c r="N233" i="31"/>
  <c r="O233" i="31"/>
  <c r="P233" i="31"/>
  <c r="Q233" i="31"/>
  <c r="R233" i="31"/>
  <c r="S233" i="31"/>
  <c r="T233" i="31"/>
  <c r="U233" i="31"/>
  <c r="V233" i="31"/>
  <c r="W233" i="31"/>
  <c r="X233" i="31"/>
  <c r="Y233" i="31"/>
  <c r="Z233" i="31"/>
  <c r="AA233" i="31"/>
  <c r="AB233" i="31"/>
  <c r="AC233" i="31"/>
  <c r="AD233" i="31"/>
  <c r="AE233" i="31"/>
  <c r="AF233" i="31"/>
  <c r="AG233" i="31"/>
  <c r="AH233" i="31"/>
  <c r="AI233" i="31"/>
  <c r="AJ233" i="31"/>
  <c r="AK233" i="31"/>
  <c r="AL233" i="31"/>
  <c r="AM233" i="31"/>
  <c r="AN233" i="31"/>
  <c r="AO233" i="31"/>
  <c r="AP233" i="31"/>
  <c r="AQ233" i="31"/>
  <c r="AR233" i="31"/>
  <c r="AS233" i="31"/>
  <c r="AT233" i="31"/>
  <c r="AU233" i="31"/>
  <c r="AV233" i="31"/>
  <c r="D234" i="31"/>
  <c r="E234" i="31"/>
  <c r="F234" i="31"/>
  <c r="G234" i="31"/>
  <c r="H234" i="31"/>
  <c r="I234" i="31"/>
  <c r="J234" i="31"/>
  <c r="K234" i="31"/>
  <c r="L234" i="31"/>
  <c r="M234" i="31"/>
  <c r="N234" i="31"/>
  <c r="O234" i="31"/>
  <c r="P234" i="31"/>
  <c r="Q234" i="31"/>
  <c r="R234" i="31"/>
  <c r="S234" i="31"/>
  <c r="T234" i="31"/>
  <c r="U234" i="31"/>
  <c r="V234" i="31"/>
  <c r="W234" i="31"/>
  <c r="X234" i="31"/>
  <c r="Y234" i="31"/>
  <c r="Z234" i="31"/>
  <c r="AA234" i="31"/>
  <c r="AB234" i="31"/>
  <c r="AC234" i="31"/>
  <c r="AD234" i="31"/>
  <c r="AE234" i="31"/>
  <c r="AF234" i="31"/>
  <c r="AG234" i="31"/>
  <c r="AH234" i="31"/>
  <c r="AI234" i="31"/>
  <c r="AJ234" i="31"/>
  <c r="AK234" i="31"/>
  <c r="AL234" i="31"/>
  <c r="AM234" i="31"/>
  <c r="AN234" i="31"/>
  <c r="AO234" i="31"/>
  <c r="AP234" i="31"/>
  <c r="AQ234" i="31"/>
  <c r="AR234" i="31"/>
  <c r="AS234" i="31"/>
  <c r="AT234" i="31"/>
  <c r="AU234" i="31"/>
  <c r="AV234" i="31"/>
  <c r="D235" i="31"/>
  <c r="E235" i="31"/>
  <c r="F235" i="31"/>
  <c r="G235" i="31"/>
  <c r="H235" i="31"/>
  <c r="I235" i="31"/>
  <c r="J235" i="31"/>
  <c r="K235" i="31"/>
  <c r="L235" i="31"/>
  <c r="M235" i="31"/>
  <c r="N235" i="31"/>
  <c r="O235" i="31"/>
  <c r="P235" i="31"/>
  <c r="Q235" i="31"/>
  <c r="R235" i="31"/>
  <c r="S235" i="31"/>
  <c r="T235" i="31"/>
  <c r="U235" i="31"/>
  <c r="V235" i="31"/>
  <c r="W235" i="31"/>
  <c r="X235" i="31"/>
  <c r="Y235" i="31"/>
  <c r="Z235" i="31"/>
  <c r="AA235" i="31"/>
  <c r="AB235" i="31"/>
  <c r="AC235" i="31"/>
  <c r="AD235" i="31"/>
  <c r="AE235" i="31"/>
  <c r="AF235" i="31"/>
  <c r="AG235" i="31"/>
  <c r="AH235" i="31"/>
  <c r="AI235" i="31"/>
  <c r="AJ235" i="31"/>
  <c r="AK235" i="31"/>
  <c r="AL235" i="31"/>
  <c r="AM235" i="31"/>
  <c r="AN235" i="31"/>
  <c r="AO235" i="31"/>
  <c r="AP235" i="31"/>
  <c r="AQ235" i="31"/>
  <c r="AR235" i="31"/>
  <c r="AS235" i="31"/>
  <c r="AT235" i="31"/>
  <c r="AU235" i="31"/>
  <c r="AV235" i="31"/>
  <c r="D236" i="31"/>
  <c r="E236" i="31"/>
  <c r="F236" i="31"/>
  <c r="G236" i="31"/>
  <c r="H236" i="31"/>
  <c r="I236" i="31"/>
  <c r="J236" i="31"/>
  <c r="K236" i="31"/>
  <c r="L236" i="31"/>
  <c r="M236" i="31"/>
  <c r="N236" i="31"/>
  <c r="O236" i="31"/>
  <c r="P236" i="31"/>
  <c r="Q236" i="31"/>
  <c r="R236" i="31"/>
  <c r="S236" i="31"/>
  <c r="T236" i="31"/>
  <c r="U236" i="31"/>
  <c r="V236" i="31"/>
  <c r="W236" i="31"/>
  <c r="X236" i="31"/>
  <c r="Y236" i="31"/>
  <c r="Z236" i="31"/>
  <c r="AA236" i="31"/>
  <c r="AB236" i="31"/>
  <c r="AC236" i="31"/>
  <c r="AD236" i="31"/>
  <c r="AE236" i="31"/>
  <c r="AF236" i="31"/>
  <c r="AG236" i="31"/>
  <c r="AH236" i="31"/>
  <c r="AI236" i="31"/>
  <c r="AJ236" i="31"/>
  <c r="AK236" i="31"/>
  <c r="AL236" i="31"/>
  <c r="AM236" i="31"/>
  <c r="AN236" i="31"/>
  <c r="AO236" i="31"/>
  <c r="AP236" i="31"/>
  <c r="AQ236" i="31"/>
  <c r="AR236" i="31"/>
  <c r="AS236" i="31"/>
  <c r="AT236" i="31"/>
  <c r="AU236" i="31"/>
  <c r="AV236" i="31"/>
  <c r="D237" i="31"/>
  <c r="E237" i="31"/>
  <c r="F237" i="31"/>
  <c r="G237" i="31"/>
  <c r="H237" i="31"/>
  <c r="I237" i="31"/>
  <c r="J237" i="31"/>
  <c r="K237" i="31"/>
  <c r="L237" i="31"/>
  <c r="M237" i="31"/>
  <c r="N237" i="31"/>
  <c r="O237" i="31"/>
  <c r="P237" i="31"/>
  <c r="Q237" i="31"/>
  <c r="R237" i="31"/>
  <c r="S237" i="31"/>
  <c r="T237" i="31"/>
  <c r="U237" i="31"/>
  <c r="V237" i="31"/>
  <c r="W237" i="31"/>
  <c r="X237" i="31"/>
  <c r="Y237" i="31"/>
  <c r="Z237" i="31"/>
  <c r="AA237" i="31"/>
  <c r="AB237" i="31"/>
  <c r="AC237" i="31"/>
  <c r="AD237" i="31"/>
  <c r="AE237" i="31"/>
  <c r="AF237" i="31"/>
  <c r="AG237" i="31"/>
  <c r="AH237" i="31"/>
  <c r="AI237" i="31"/>
  <c r="AJ237" i="31"/>
  <c r="AK237" i="31"/>
  <c r="AL237" i="31"/>
  <c r="AM237" i="31"/>
  <c r="AN237" i="31"/>
  <c r="AO237" i="31"/>
  <c r="AP237" i="31"/>
  <c r="AQ237" i="31"/>
  <c r="AR237" i="31"/>
  <c r="AS237" i="31"/>
  <c r="AT237" i="31"/>
  <c r="AU237" i="31"/>
  <c r="AV237" i="31"/>
  <c r="D238" i="31"/>
  <c r="E238" i="31"/>
  <c r="F238" i="31"/>
  <c r="G238" i="31"/>
  <c r="H238" i="31"/>
  <c r="I238" i="31"/>
  <c r="J238" i="31"/>
  <c r="K238" i="31"/>
  <c r="L238" i="31"/>
  <c r="M238" i="31"/>
  <c r="N238" i="31"/>
  <c r="O238" i="31"/>
  <c r="P238" i="31"/>
  <c r="Q238" i="31"/>
  <c r="R238" i="31"/>
  <c r="S238" i="31"/>
  <c r="T238" i="31"/>
  <c r="U238" i="31"/>
  <c r="V238" i="31"/>
  <c r="W238" i="31"/>
  <c r="X238" i="31"/>
  <c r="Y238" i="31"/>
  <c r="Z238" i="31"/>
  <c r="AA238" i="31"/>
  <c r="AB238" i="31"/>
  <c r="AC238" i="31"/>
  <c r="AD238" i="31"/>
  <c r="AE238" i="31"/>
  <c r="AF238" i="31"/>
  <c r="AG238" i="31"/>
  <c r="AH238" i="31"/>
  <c r="AI238" i="31"/>
  <c r="AJ238" i="31"/>
  <c r="AK238" i="31"/>
  <c r="AL238" i="31"/>
  <c r="AM238" i="31"/>
  <c r="AN238" i="31"/>
  <c r="AO238" i="31"/>
  <c r="AP238" i="31"/>
  <c r="AQ238" i="31"/>
  <c r="AR238" i="31"/>
  <c r="AS238" i="31"/>
  <c r="AT238" i="31"/>
  <c r="AU238" i="31"/>
  <c r="AV238" i="31"/>
  <c r="D239" i="31"/>
  <c r="E239" i="31"/>
  <c r="F239" i="31"/>
  <c r="G239" i="31"/>
  <c r="H239" i="31"/>
  <c r="I239" i="31"/>
  <c r="J239" i="31"/>
  <c r="K239" i="31"/>
  <c r="L239" i="31"/>
  <c r="M239" i="31"/>
  <c r="N239" i="31"/>
  <c r="O239" i="31"/>
  <c r="P239" i="31"/>
  <c r="Q239" i="31"/>
  <c r="R239" i="31"/>
  <c r="S239" i="31"/>
  <c r="T239" i="31"/>
  <c r="U239" i="31"/>
  <c r="V239" i="31"/>
  <c r="W239" i="31"/>
  <c r="X239" i="31"/>
  <c r="Y239" i="31"/>
  <c r="Z239" i="31"/>
  <c r="AA239" i="31"/>
  <c r="AB239" i="31"/>
  <c r="AC239" i="31"/>
  <c r="AD239" i="31"/>
  <c r="AE239" i="31"/>
  <c r="AF239" i="31"/>
  <c r="AG239" i="31"/>
  <c r="AH239" i="31"/>
  <c r="AI239" i="31"/>
  <c r="AJ239" i="31"/>
  <c r="AK239" i="31"/>
  <c r="AL239" i="31"/>
  <c r="AM239" i="31"/>
  <c r="AN239" i="31"/>
  <c r="AO239" i="31"/>
  <c r="AP239" i="31"/>
  <c r="AQ239" i="31"/>
  <c r="AR239" i="31"/>
  <c r="AS239" i="31"/>
  <c r="AT239" i="31"/>
  <c r="AU239" i="31"/>
  <c r="AV239" i="31"/>
  <c r="D240" i="31"/>
  <c r="E240" i="31"/>
  <c r="F240" i="31"/>
  <c r="G240" i="31"/>
  <c r="H240" i="31"/>
  <c r="I240" i="31"/>
  <c r="J240" i="31"/>
  <c r="K240" i="31"/>
  <c r="L240" i="31"/>
  <c r="M240" i="31"/>
  <c r="N240" i="31"/>
  <c r="O240" i="31"/>
  <c r="P240" i="31"/>
  <c r="Q240" i="31"/>
  <c r="R240" i="31"/>
  <c r="S240" i="31"/>
  <c r="T240" i="31"/>
  <c r="U240" i="31"/>
  <c r="V240" i="31"/>
  <c r="W240" i="31"/>
  <c r="X240" i="31"/>
  <c r="Y240" i="31"/>
  <c r="Z240" i="31"/>
  <c r="AA240" i="31"/>
  <c r="AB240" i="31"/>
  <c r="AC240" i="31"/>
  <c r="AD240" i="31"/>
  <c r="AE240" i="31"/>
  <c r="AF240" i="31"/>
  <c r="AG240" i="31"/>
  <c r="AH240" i="31"/>
  <c r="AI240" i="31"/>
  <c r="AJ240" i="31"/>
  <c r="AK240" i="31"/>
  <c r="AL240" i="31"/>
  <c r="AM240" i="31"/>
  <c r="AN240" i="31"/>
  <c r="AO240" i="31"/>
  <c r="AP240" i="31"/>
  <c r="AQ240" i="31"/>
  <c r="AR240" i="31"/>
  <c r="AS240" i="31"/>
  <c r="AT240" i="31"/>
  <c r="AU240" i="31"/>
  <c r="AV240" i="31"/>
  <c r="D241" i="31"/>
  <c r="E241" i="31"/>
  <c r="F241" i="31"/>
  <c r="G241" i="31"/>
  <c r="H241" i="31"/>
  <c r="I241" i="31"/>
  <c r="J241" i="31"/>
  <c r="K241" i="31"/>
  <c r="L241" i="31"/>
  <c r="M241" i="31"/>
  <c r="N241" i="31"/>
  <c r="O241" i="31"/>
  <c r="P241" i="31"/>
  <c r="Q241" i="31"/>
  <c r="R241" i="31"/>
  <c r="S241" i="31"/>
  <c r="T241" i="31"/>
  <c r="U241" i="31"/>
  <c r="V241" i="31"/>
  <c r="W241" i="31"/>
  <c r="X241" i="31"/>
  <c r="Y241" i="31"/>
  <c r="Z241" i="31"/>
  <c r="AA241" i="31"/>
  <c r="AB241" i="31"/>
  <c r="AC241" i="31"/>
  <c r="AD241" i="31"/>
  <c r="AE241" i="31"/>
  <c r="AF241" i="31"/>
  <c r="AG241" i="31"/>
  <c r="AH241" i="31"/>
  <c r="AI241" i="31"/>
  <c r="AJ241" i="31"/>
  <c r="AK241" i="31"/>
  <c r="AL241" i="31"/>
  <c r="AM241" i="31"/>
  <c r="AN241" i="31"/>
  <c r="AO241" i="31"/>
  <c r="AP241" i="31"/>
  <c r="AQ241" i="31"/>
  <c r="AR241" i="31"/>
  <c r="AS241" i="31"/>
  <c r="AT241" i="31"/>
  <c r="AU241" i="31"/>
  <c r="AV241" i="31"/>
  <c r="D242" i="31"/>
  <c r="E242" i="31"/>
  <c r="F242" i="31"/>
  <c r="G242" i="31"/>
  <c r="H242" i="31"/>
  <c r="I242" i="31"/>
  <c r="J242" i="31"/>
  <c r="K242" i="31"/>
  <c r="L242" i="31"/>
  <c r="M242" i="31"/>
  <c r="N242" i="31"/>
  <c r="O242" i="31"/>
  <c r="P242" i="31"/>
  <c r="Q242" i="31"/>
  <c r="R242" i="31"/>
  <c r="S242" i="31"/>
  <c r="T242" i="31"/>
  <c r="U242" i="31"/>
  <c r="V242" i="31"/>
  <c r="W242" i="31"/>
  <c r="X242" i="31"/>
  <c r="Y242" i="31"/>
  <c r="Z242" i="31"/>
  <c r="AA242" i="31"/>
  <c r="AB242" i="31"/>
  <c r="AC242" i="31"/>
  <c r="AD242" i="31"/>
  <c r="AE242" i="31"/>
  <c r="AF242" i="31"/>
  <c r="AG242" i="31"/>
  <c r="AH242" i="31"/>
  <c r="AI242" i="31"/>
  <c r="AJ242" i="31"/>
  <c r="AK242" i="31"/>
  <c r="AL242" i="31"/>
  <c r="AM242" i="31"/>
  <c r="AN242" i="31"/>
  <c r="AO242" i="31"/>
  <c r="AP242" i="31"/>
  <c r="AQ242" i="31"/>
  <c r="AR242" i="31"/>
  <c r="AS242" i="31"/>
  <c r="AT242" i="31"/>
  <c r="AU242" i="31"/>
  <c r="AV242" i="31"/>
  <c r="D243" i="31"/>
  <c r="E243" i="31"/>
  <c r="F243" i="31"/>
  <c r="G243" i="31"/>
  <c r="H243" i="31"/>
  <c r="I243" i="31"/>
  <c r="J243" i="31"/>
  <c r="K243" i="31"/>
  <c r="L243" i="31"/>
  <c r="M243" i="31"/>
  <c r="N243" i="31"/>
  <c r="O243" i="31"/>
  <c r="P243" i="31"/>
  <c r="Q243" i="31"/>
  <c r="R243" i="31"/>
  <c r="S243" i="31"/>
  <c r="T243" i="31"/>
  <c r="U243" i="31"/>
  <c r="V243" i="31"/>
  <c r="W243" i="31"/>
  <c r="X243" i="31"/>
  <c r="Y243" i="31"/>
  <c r="Z243" i="31"/>
  <c r="AA243" i="31"/>
  <c r="AB243" i="31"/>
  <c r="AC243" i="31"/>
  <c r="AD243" i="31"/>
  <c r="AE243" i="31"/>
  <c r="AF243" i="31"/>
  <c r="AG243" i="31"/>
  <c r="AH243" i="31"/>
  <c r="AI243" i="31"/>
  <c r="AJ243" i="31"/>
  <c r="AK243" i="31"/>
  <c r="AL243" i="31"/>
  <c r="AM243" i="31"/>
  <c r="AN243" i="31"/>
  <c r="AO243" i="31"/>
  <c r="AP243" i="31"/>
  <c r="AQ243" i="31"/>
  <c r="AR243" i="31"/>
  <c r="AS243" i="31"/>
  <c r="AT243" i="31"/>
  <c r="AU243" i="31"/>
  <c r="AV243" i="31"/>
  <c r="D244" i="31"/>
  <c r="E244" i="31"/>
  <c r="F244" i="31"/>
  <c r="G244" i="31"/>
  <c r="H244" i="31"/>
  <c r="I244" i="31"/>
  <c r="J244" i="31"/>
  <c r="K244" i="31"/>
  <c r="L244" i="31"/>
  <c r="M244" i="31"/>
  <c r="N244" i="31"/>
  <c r="O244" i="31"/>
  <c r="P244" i="31"/>
  <c r="Q244" i="31"/>
  <c r="R244" i="31"/>
  <c r="S244" i="31"/>
  <c r="T244" i="31"/>
  <c r="U244" i="31"/>
  <c r="V244" i="31"/>
  <c r="W244" i="31"/>
  <c r="X244" i="31"/>
  <c r="Y244" i="31"/>
  <c r="Z244" i="31"/>
  <c r="AA244" i="31"/>
  <c r="AB244" i="31"/>
  <c r="AC244" i="31"/>
  <c r="AD244" i="31"/>
  <c r="AE244" i="31"/>
  <c r="AF244" i="31"/>
  <c r="AG244" i="31"/>
  <c r="AH244" i="31"/>
  <c r="AI244" i="31"/>
  <c r="AJ244" i="31"/>
  <c r="AK244" i="31"/>
  <c r="AL244" i="31"/>
  <c r="AM244" i="31"/>
  <c r="AN244" i="31"/>
  <c r="AO244" i="31"/>
  <c r="AP244" i="31"/>
  <c r="AQ244" i="31"/>
  <c r="AR244" i="31"/>
  <c r="AS244" i="31"/>
  <c r="AT244" i="31"/>
  <c r="AU244" i="31"/>
  <c r="AV244" i="31"/>
  <c r="D245" i="31"/>
  <c r="E245" i="31"/>
  <c r="F245" i="31"/>
  <c r="G245" i="31"/>
  <c r="H245" i="31"/>
  <c r="I245" i="31"/>
  <c r="J245" i="31"/>
  <c r="K245" i="31"/>
  <c r="L245" i="31"/>
  <c r="M245" i="31"/>
  <c r="N245" i="31"/>
  <c r="O245" i="31"/>
  <c r="P245" i="31"/>
  <c r="Q245" i="31"/>
  <c r="R245" i="31"/>
  <c r="S245" i="31"/>
  <c r="T245" i="31"/>
  <c r="U245" i="31"/>
  <c r="V245" i="31"/>
  <c r="W245" i="31"/>
  <c r="X245" i="31"/>
  <c r="Y245" i="31"/>
  <c r="Z245" i="31"/>
  <c r="AA245" i="31"/>
  <c r="AB245" i="31"/>
  <c r="AC245" i="31"/>
  <c r="AD245" i="31"/>
  <c r="AE245" i="31"/>
  <c r="AF245" i="31"/>
  <c r="AG245" i="31"/>
  <c r="AH245" i="31"/>
  <c r="AI245" i="31"/>
  <c r="AJ245" i="31"/>
  <c r="AK245" i="31"/>
  <c r="AL245" i="31"/>
  <c r="AM245" i="31"/>
  <c r="AN245" i="31"/>
  <c r="AO245" i="31"/>
  <c r="AP245" i="31"/>
  <c r="AQ245" i="31"/>
  <c r="AR245" i="31"/>
  <c r="AS245" i="31"/>
  <c r="AT245" i="31"/>
  <c r="AU245" i="31"/>
  <c r="AV245" i="31"/>
  <c r="D246" i="31"/>
  <c r="E246" i="31"/>
  <c r="F246" i="31"/>
  <c r="G246" i="31"/>
  <c r="H246" i="31"/>
  <c r="I246" i="31"/>
  <c r="J246" i="31"/>
  <c r="K246" i="31"/>
  <c r="L246" i="31"/>
  <c r="M246" i="31"/>
  <c r="N246" i="31"/>
  <c r="O246" i="31"/>
  <c r="P246" i="31"/>
  <c r="Q246" i="31"/>
  <c r="R246" i="31"/>
  <c r="S246" i="31"/>
  <c r="T246" i="31"/>
  <c r="U246" i="31"/>
  <c r="V246" i="31"/>
  <c r="W246" i="31"/>
  <c r="X246" i="31"/>
  <c r="Y246" i="31"/>
  <c r="Z246" i="31"/>
  <c r="AA246" i="31"/>
  <c r="AB246" i="31"/>
  <c r="AC246" i="31"/>
  <c r="AD246" i="31"/>
  <c r="AE246" i="31"/>
  <c r="AF246" i="31"/>
  <c r="AG246" i="31"/>
  <c r="AH246" i="31"/>
  <c r="AI246" i="31"/>
  <c r="AJ246" i="31"/>
  <c r="AK246" i="31"/>
  <c r="AL246" i="31"/>
  <c r="AM246" i="31"/>
  <c r="AN246" i="31"/>
  <c r="AO246" i="31"/>
  <c r="AP246" i="31"/>
  <c r="AQ246" i="31"/>
  <c r="AR246" i="31"/>
  <c r="AS246" i="31"/>
  <c r="AT246" i="31"/>
  <c r="AU246" i="31"/>
  <c r="AV246" i="31"/>
  <c r="D247" i="31"/>
  <c r="E247" i="31"/>
  <c r="F247" i="31"/>
  <c r="G247" i="31"/>
  <c r="H247" i="31"/>
  <c r="I247" i="31"/>
  <c r="J247" i="31"/>
  <c r="K247" i="31"/>
  <c r="L247" i="31"/>
  <c r="M247" i="31"/>
  <c r="N247" i="31"/>
  <c r="O247" i="31"/>
  <c r="P247" i="31"/>
  <c r="Q247" i="31"/>
  <c r="R247" i="31"/>
  <c r="S247" i="31"/>
  <c r="T247" i="31"/>
  <c r="U247" i="31"/>
  <c r="V247" i="31"/>
  <c r="W247" i="31"/>
  <c r="X247" i="31"/>
  <c r="Y247" i="31"/>
  <c r="Z247" i="31"/>
  <c r="AA247" i="31"/>
  <c r="AB247" i="31"/>
  <c r="AC247" i="31"/>
  <c r="AD247" i="31"/>
  <c r="AE247" i="31"/>
  <c r="AF247" i="31"/>
  <c r="AG247" i="31"/>
  <c r="AH247" i="31"/>
  <c r="AI247" i="31"/>
  <c r="AJ247" i="31"/>
  <c r="AK247" i="31"/>
  <c r="AL247" i="31"/>
  <c r="AM247" i="31"/>
  <c r="AN247" i="31"/>
  <c r="AO247" i="31"/>
  <c r="AP247" i="31"/>
  <c r="AQ247" i="31"/>
  <c r="AR247" i="31"/>
  <c r="AS247" i="31"/>
  <c r="AT247" i="31"/>
  <c r="AU247" i="31"/>
  <c r="AV247" i="31"/>
  <c r="D248" i="31"/>
  <c r="E248" i="31"/>
  <c r="F248" i="31"/>
  <c r="G248" i="31"/>
  <c r="H248" i="31"/>
  <c r="I248" i="31"/>
  <c r="J248" i="31"/>
  <c r="K248" i="31"/>
  <c r="L248" i="31"/>
  <c r="M248" i="31"/>
  <c r="N248" i="31"/>
  <c r="O248" i="31"/>
  <c r="P248" i="31"/>
  <c r="Q248" i="31"/>
  <c r="R248" i="31"/>
  <c r="S248" i="31"/>
  <c r="T248" i="31"/>
  <c r="U248" i="31"/>
  <c r="V248" i="31"/>
  <c r="W248" i="31"/>
  <c r="X248" i="31"/>
  <c r="Y248" i="31"/>
  <c r="Z248" i="31"/>
  <c r="AA248" i="31"/>
  <c r="AB248" i="31"/>
  <c r="AC248" i="31"/>
  <c r="AD248" i="31"/>
  <c r="AE248" i="31"/>
  <c r="AF248" i="31"/>
  <c r="AG248" i="31"/>
  <c r="AH248" i="31"/>
  <c r="AI248" i="31"/>
  <c r="AJ248" i="31"/>
  <c r="AK248" i="31"/>
  <c r="AL248" i="31"/>
  <c r="AM248" i="31"/>
  <c r="AN248" i="31"/>
  <c r="AO248" i="31"/>
  <c r="AP248" i="31"/>
  <c r="AQ248" i="31"/>
  <c r="AR248" i="31"/>
  <c r="AS248" i="31"/>
  <c r="AT248" i="31"/>
  <c r="AU248" i="31"/>
  <c r="AV248" i="31"/>
  <c r="D249" i="31"/>
  <c r="E249" i="31"/>
  <c r="F249" i="31"/>
  <c r="G249" i="31"/>
  <c r="H249" i="31"/>
  <c r="I249" i="31"/>
  <c r="J249" i="31"/>
  <c r="K249" i="31"/>
  <c r="L249" i="31"/>
  <c r="M249" i="31"/>
  <c r="N249" i="31"/>
  <c r="O249" i="31"/>
  <c r="P249" i="31"/>
  <c r="Q249" i="31"/>
  <c r="R249" i="31"/>
  <c r="S249" i="31"/>
  <c r="T249" i="31"/>
  <c r="U249" i="31"/>
  <c r="V249" i="31"/>
  <c r="W249" i="31"/>
  <c r="X249" i="31"/>
  <c r="Y249" i="31"/>
  <c r="Z249" i="31"/>
  <c r="AA249" i="31"/>
  <c r="AB249" i="31"/>
  <c r="AC249" i="31"/>
  <c r="AD249" i="31"/>
  <c r="AE249" i="31"/>
  <c r="AF249" i="31"/>
  <c r="AG249" i="31"/>
  <c r="AH249" i="31"/>
  <c r="AI249" i="31"/>
  <c r="AJ249" i="31"/>
  <c r="AK249" i="31"/>
  <c r="AL249" i="31"/>
  <c r="AM249" i="31"/>
  <c r="AN249" i="31"/>
  <c r="AO249" i="31"/>
  <c r="AP249" i="31"/>
  <c r="AQ249" i="31"/>
  <c r="AR249" i="31"/>
  <c r="AS249" i="31"/>
  <c r="AT249" i="31"/>
  <c r="AU249" i="31"/>
  <c r="AV249" i="31"/>
  <c r="D250" i="31"/>
  <c r="E250" i="31"/>
  <c r="F250" i="31"/>
  <c r="G250" i="31"/>
  <c r="H250" i="31"/>
  <c r="I250" i="31"/>
  <c r="J250" i="31"/>
  <c r="K250" i="31"/>
  <c r="L250" i="31"/>
  <c r="M250" i="31"/>
  <c r="N250" i="31"/>
  <c r="O250" i="31"/>
  <c r="P250" i="31"/>
  <c r="Q250" i="31"/>
  <c r="R250" i="31"/>
  <c r="S250" i="31"/>
  <c r="T250" i="31"/>
  <c r="U250" i="31"/>
  <c r="V250" i="31"/>
  <c r="W250" i="31"/>
  <c r="X250" i="31"/>
  <c r="Y250" i="31"/>
  <c r="Z250" i="31"/>
  <c r="AA250" i="31"/>
  <c r="AB250" i="31"/>
  <c r="AC250" i="31"/>
  <c r="AD250" i="31"/>
  <c r="AE250" i="31"/>
  <c r="AF250" i="31"/>
  <c r="AG250" i="31"/>
  <c r="AH250" i="31"/>
  <c r="AI250" i="31"/>
  <c r="AJ250" i="31"/>
  <c r="AK250" i="31"/>
  <c r="AL250" i="31"/>
  <c r="AM250" i="31"/>
  <c r="AN250" i="31"/>
  <c r="AO250" i="31"/>
  <c r="AP250" i="31"/>
  <c r="AQ250" i="31"/>
  <c r="AR250" i="31"/>
  <c r="AS250" i="31"/>
  <c r="AT250" i="31"/>
  <c r="AU250" i="31"/>
  <c r="AV250" i="31"/>
  <c r="D251" i="31"/>
  <c r="E251" i="31"/>
  <c r="F251" i="31"/>
  <c r="G251" i="31"/>
  <c r="H251" i="31"/>
  <c r="I251" i="31"/>
  <c r="J251" i="31"/>
  <c r="K251" i="31"/>
  <c r="L251" i="31"/>
  <c r="M251" i="31"/>
  <c r="N251" i="31"/>
  <c r="O251" i="31"/>
  <c r="P251" i="31"/>
  <c r="Q251" i="31"/>
  <c r="R251" i="31"/>
  <c r="S251" i="31"/>
  <c r="T251" i="31"/>
  <c r="U251" i="31"/>
  <c r="V251" i="31"/>
  <c r="W251" i="31"/>
  <c r="X251" i="31"/>
  <c r="Y251" i="31"/>
  <c r="Z251" i="31"/>
  <c r="AA251" i="31"/>
  <c r="AB251" i="31"/>
  <c r="AC251" i="31"/>
  <c r="AD251" i="31"/>
  <c r="AE251" i="31"/>
  <c r="AF251" i="31"/>
  <c r="AG251" i="31"/>
  <c r="AH251" i="31"/>
  <c r="AI251" i="31"/>
  <c r="AJ251" i="31"/>
  <c r="AK251" i="31"/>
  <c r="AL251" i="31"/>
  <c r="AM251" i="31"/>
  <c r="AN251" i="31"/>
  <c r="AO251" i="31"/>
  <c r="AP251" i="31"/>
  <c r="AQ251" i="31"/>
  <c r="AR251" i="31"/>
  <c r="AS251" i="31"/>
  <c r="AT251" i="31"/>
  <c r="AU251" i="31"/>
  <c r="AV251" i="31"/>
  <c r="D252" i="31"/>
  <c r="E252" i="31"/>
  <c r="F252" i="31"/>
  <c r="G252" i="31"/>
  <c r="H252" i="31"/>
  <c r="I252" i="31"/>
  <c r="J252" i="31"/>
  <c r="K252" i="31"/>
  <c r="L252" i="31"/>
  <c r="M252" i="31"/>
  <c r="N252" i="31"/>
  <c r="O252" i="31"/>
  <c r="P252" i="31"/>
  <c r="Q252" i="31"/>
  <c r="R252" i="31"/>
  <c r="S252" i="31"/>
  <c r="T252" i="31"/>
  <c r="U252" i="31"/>
  <c r="V252" i="31"/>
  <c r="W252" i="31"/>
  <c r="X252" i="31"/>
  <c r="Y252" i="31"/>
  <c r="Z252" i="31"/>
  <c r="AA252" i="31"/>
  <c r="AB252" i="31"/>
  <c r="AC252" i="31"/>
  <c r="AD252" i="31"/>
  <c r="AE252" i="31"/>
  <c r="AF252" i="31"/>
  <c r="AG252" i="31"/>
  <c r="AH252" i="31"/>
  <c r="AI252" i="31"/>
  <c r="AJ252" i="31"/>
  <c r="AK252" i="31"/>
  <c r="AL252" i="31"/>
  <c r="AM252" i="31"/>
  <c r="AN252" i="31"/>
  <c r="AO252" i="31"/>
  <c r="AP252" i="31"/>
  <c r="AQ252" i="31"/>
  <c r="AR252" i="31"/>
  <c r="AS252" i="31"/>
  <c r="AT252" i="31"/>
  <c r="AU252" i="31"/>
  <c r="AV252" i="31"/>
  <c r="D253" i="31"/>
  <c r="E253" i="31"/>
  <c r="F253" i="31"/>
  <c r="G253" i="31"/>
  <c r="H253" i="31"/>
  <c r="I253" i="31"/>
  <c r="J253" i="31"/>
  <c r="K253" i="31"/>
  <c r="L253" i="31"/>
  <c r="M253" i="31"/>
  <c r="N253" i="31"/>
  <c r="O253" i="31"/>
  <c r="P253" i="31"/>
  <c r="Q253" i="31"/>
  <c r="R253" i="31"/>
  <c r="S253" i="31"/>
  <c r="T253" i="31"/>
  <c r="U253" i="31"/>
  <c r="V253" i="31"/>
  <c r="W253" i="31"/>
  <c r="X253" i="31"/>
  <c r="Y253" i="31"/>
  <c r="Z253" i="31"/>
  <c r="AA253" i="31"/>
  <c r="AB253" i="31"/>
  <c r="AC253" i="31"/>
  <c r="AD253" i="31"/>
  <c r="AE253" i="31"/>
  <c r="AF253" i="31"/>
  <c r="AG253" i="31"/>
  <c r="AH253" i="31"/>
  <c r="AI253" i="31"/>
  <c r="AJ253" i="31"/>
  <c r="AK253" i="31"/>
  <c r="AL253" i="31"/>
  <c r="AM253" i="31"/>
  <c r="AN253" i="31"/>
  <c r="AO253" i="31"/>
  <c r="AP253" i="31"/>
  <c r="AQ253" i="31"/>
  <c r="AR253" i="31"/>
  <c r="AS253" i="31"/>
  <c r="AT253" i="31"/>
  <c r="AU253" i="31"/>
  <c r="AV253" i="31"/>
  <c r="D254" i="31"/>
  <c r="E254" i="31"/>
  <c r="F254" i="31"/>
  <c r="G254" i="31"/>
  <c r="H254" i="31"/>
  <c r="I254" i="31"/>
  <c r="J254" i="31"/>
  <c r="K254" i="31"/>
  <c r="L254" i="31"/>
  <c r="M254" i="31"/>
  <c r="N254" i="31"/>
  <c r="O254" i="31"/>
  <c r="P254" i="31"/>
  <c r="Q254" i="31"/>
  <c r="R254" i="31"/>
  <c r="S254" i="31"/>
  <c r="T254" i="31"/>
  <c r="U254" i="31"/>
  <c r="V254" i="31"/>
  <c r="W254" i="31"/>
  <c r="X254" i="31"/>
  <c r="Y254" i="31"/>
  <c r="Z254" i="31"/>
  <c r="AA254" i="31"/>
  <c r="AB254" i="31"/>
  <c r="AC254" i="31"/>
  <c r="AD254" i="31"/>
  <c r="AE254" i="31"/>
  <c r="AF254" i="31"/>
  <c r="AG254" i="31"/>
  <c r="AH254" i="31"/>
  <c r="AI254" i="31"/>
  <c r="AJ254" i="31"/>
  <c r="AK254" i="31"/>
  <c r="AL254" i="31"/>
  <c r="AM254" i="31"/>
  <c r="AN254" i="31"/>
  <c r="AO254" i="31"/>
  <c r="AP254" i="31"/>
  <c r="AQ254" i="31"/>
  <c r="AR254" i="31"/>
  <c r="AS254" i="31"/>
  <c r="AT254" i="31"/>
  <c r="AU254" i="31"/>
  <c r="AV254" i="31"/>
  <c r="D255" i="31"/>
  <c r="E255" i="31"/>
  <c r="F255" i="31"/>
  <c r="G255" i="31"/>
  <c r="H255" i="31"/>
  <c r="I255" i="31"/>
  <c r="J255" i="31"/>
  <c r="K255" i="31"/>
  <c r="L255" i="31"/>
  <c r="M255" i="31"/>
  <c r="N255" i="31"/>
  <c r="O255" i="31"/>
  <c r="P255" i="31"/>
  <c r="Q255" i="31"/>
  <c r="R255" i="31"/>
  <c r="S255" i="31"/>
  <c r="T255" i="31"/>
  <c r="U255" i="31"/>
  <c r="V255" i="31"/>
  <c r="W255" i="31"/>
  <c r="X255" i="31"/>
  <c r="Y255" i="31"/>
  <c r="Z255" i="31"/>
  <c r="AA255" i="31"/>
  <c r="AB255" i="31"/>
  <c r="AC255" i="31"/>
  <c r="AD255" i="31"/>
  <c r="AE255" i="31"/>
  <c r="AF255" i="31"/>
  <c r="AG255" i="31"/>
  <c r="AH255" i="31"/>
  <c r="AI255" i="31"/>
  <c r="AJ255" i="31"/>
  <c r="AK255" i="31"/>
  <c r="AL255" i="31"/>
  <c r="AM255" i="31"/>
  <c r="AN255" i="31"/>
  <c r="AO255" i="31"/>
  <c r="AP255" i="31"/>
  <c r="AQ255" i="31"/>
  <c r="AR255" i="31"/>
  <c r="AS255" i="31"/>
  <c r="AT255" i="31"/>
  <c r="AU255" i="31"/>
  <c r="AV255" i="31"/>
  <c r="D256" i="31"/>
  <c r="E256" i="31"/>
  <c r="F256" i="31"/>
  <c r="G256" i="31"/>
  <c r="H256" i="31"/>
  <c r="I256" i="31"/>
  <c r="J256" i="31"/>
  <c r="K256" i="31"/>
  <c r="L256" i="31"/>
  <c r="M256" i="31"/>
  <c r="N256" i="31"/>
  <c r="O256" i="31"/>
  <c r="P256" i="31"/>
  <c r="Q256" i="31"/>
  <c r="R256" i="31"/>
  <c r="S256" i="31"/>
  <c r="T256" i="31"/>
  <c r="U256" i="31"/>
  <c r="V256" i="31"/>
  <c r="W256" i="31"/>
  <c r="X256" i="31"/>
  <c r="Y256" i="31"/>
  <c r="Z256" i="31"/>
  <c r="AA256" i="31"/>
  <c r="AB256" i="31"/>
  <c r="AC256" i="31"/>
  <c r="AD256" i="31"/>
  <c r="AE256" i="31"/>
  <c r="AF256" i="31"/>
  <c r="AG256" i="31"/>
  <c r="AH256" i="31"/>
  <c r="AI256" i="31"/>
  <c r="AJ256" i="31"/>
  <c r="AK256" i="31"/>
  <c r="AL256" i="31"/>
  <c r="AM256" i="31"/>
  <c r="AN256" i="31"/>
  <c r="AO256" i="31"/>
  <c r="AP256" i="31"/>
  <c r="AQ256" i="31"/>
  <c r="AR256" i="31"/>
  <c r="AS256" i="31"/>
  <c r="AT256" i="31"/>
  <c r="AU256" i="31"/>
  <c r="AV256" i="31"/>
  <c r="D257" i="31"/>
  <c r="E257" i="31"/>
  <c r="F257" i="31"/>
  <c r="G257" i="31"/>
  <c r="H257" i="31"/>
  <c r="I257" i="31"/>
  <c r="J257" i="31"/>
  <c r="K257" i="31"/>
  <c r="L257" i="31"/>
  <c r="M257" i="31"/>
  <c r="N257" i="31"/>
  <c r="O257" i="31"/>
  <c r="P257" i="31"/>
  <c r="Q257" i="31"/>
  <c r="R257" i="31"/>
  <c r="S257" i="31"/>
  <c r="T257" i="31"/>
  <c r="U257" i="31"/>
  <c r="V257" i="31"/>
  <c r="W257" i="31"/>
  <c r="X257" i="31"/>
  <c r="Y257" i="31"/>
  <c r="Z257" i="31"/>
  <c r="AA257" i="31"/>
  <c r="AB257" i="31"/>
  <c r="AC257" i="31"/>
  <c r="AD257" i="31"/>
  <c r="AE257" i="31"/>
  <c r="AF257" i="31"/>
  <c r="AG257" i="31"/>
  <c r="AH257" i="31"/>
  <c r="AI257" i="31"/>
  <c r="AJ257" i="31"/>
  <c r="AK257" i="31"/>
  <c r="AL257" i="31"/>
  <c r="AM257" i="31"/>
  <c r="AN257" i="31"/>
  <c r="AO257" i="31"/>
  <c r="AP257" i="31"/>
  <c r="AQ257" i="31"/>
  <c r="AR257" i="31"/>
  <c r="AS257" i="31"/>
  <c r="AT257" i="31"/>
  <c r="AU257" i="31"/>
  <c r="AV257" i="31"/>
  <c r="D258" i="31"/>
  <c r="E258" i="31"/>
  <c r="F258" i="31"/>
  <c r="G258" i="31"/>
  <c r="H258" i="31"/>
  <c r="I258" i="31"/>
  <c r="J258" i="31"/>
  <c r="K258" i="31"/>
  <c r="L258" i="31"/>
  <c r="M258" i="31"/>
  <c r="N258" i="31"/>
  <c r="O258" i="31"/>
  <c r="P258" i="31"/>
  <c r="Q258" i="31"/>
  <c r="R258" i="31"/>
  <c r="S258" i="31"/>
  <c r="T258" i="31"/>
  <c r="U258" i="31"/>
  <c r="V258" i="31"/>
  <c r="W258" i="31"/>
  <c r="X258" i="31"/>
  <c r="Y258" i="31"/>
  <c r="Z258" i="31"/>
  <c r="AA258" i="31"/>
  <c r="AB258" i="31"/>
  <c r="AC258" i="31"/>
  <c r="AD258" i="31"/>
  <c r="AE258" i="31"/>
  <c r="AF258" i="31"/>
  <c r="AG258" i="31"/>
  <c r="AH258" i="31"/>
  <c r="AI258" i="31"/>
  <c r="AJ258" i="31"/>
  <c r="AK258" i="31"/>
  <c r="AL258" i="31"/>
  <c r="AM258" i="31"/>
  <c r="AN258" i="31"/>
  <c r="AO258" i="31"/>
  <c r="AP258" i="31"/>
  <c r="AQ258" i="31"/>
  <c r="AR258" i="31"/>
  <c r="AS258" i="31"/>
  <c r="AT258" i="31"/>
  <c r="AU258" i="31"/>
  <c r="AV258" i="31"/>
  <c r="D259" i="31"/>
  <c r="E259" i="31"/>
  <c r="F259" i="31"/>
  <c r="G259" i="31"/>
  <c r="H259" i="31"/>
  <c r="I259" i="31"/>
  <c r="J259" i="31"/>
  <c r="K259" i="31"/>
  <c r="L259" i="31"/>
  <c r="M259" i="31"/>
  <c r="N259" i="31"/>
  <c r="O259" i="31"/>
  <c r="P259" i="31"/>
  <c r="Q259" i="31"/>
  <c r="R259" i="31"/>
  <c r="S259" i="31"/>
  <c r="T259" i="31"/>
  <c r="U259" i="31"/>
  <c r="V259" i="31"/>
  <c r="W259" i="31"/>
  <c r="X259" i="31"/>
  <c r="Y259" i="31"/>
  <c r="Z259" i="31"/>
  <c r="AA259" i="31"/>
  <c r="AB259" i="31"/>
  <c r="AC259" i="31"/>
  <c r="AD259" i="31"/>
  <c r="AE259" i="31"/>
  <c r="AF259" i="31"/>
  <c r="AG259" i="31"/>
  <c r="AH259" i="31"/>
  <c r="AI259" i="31"/>
  <c r="AJ259" i="31"/>
  <c r="AK259" i="31"/>
  <c r="AL259" i="31"/>
  <c r="AM259" i="31"/>
  <c r="AN259" i="31"/>
  <c r="AO259" i="31"/>
  <c r="AP259" i="31"/>
  <c r="AQ259" i="31"/>
  <c r="AR259" i="31"/>
  <c r="AS259" i="31"/>
  <c r="AT259" i="31"/>
  <c r="AU259" i="31"/>
  <c r="AV259" i="31"/>
  <c r="D260" i="31"/>
  <c r="E260" i="31"/>
  <c r="F260" i="31"/>
  <c r="G260" i="31"/>
  <c r="H260" i="31"/>
  <c r="I260" i="31"/>
  <c r="J260" i="31"/>
  <c r="K260" i="31"/>
  <c r="L260" i="31"/>
  <c r="M260" i="31"/>
  <c r="N260" i="31"/>
  <c r="O260" i="31"/>
  <c r="P260" i="31"/>
  <c r="Q260" i="31"/>
  <c r="R260" i="31"/>
  <c r="S260" i="31"/>
  <c r="T260" i="31"/>
  <c r="U260" i="31"/>
  <c r="V260" i="31"/>
  <c r="W260" i="31"/>
  <c r="X260" i="31"/>
  <c r="Y260" i="31"/>
  <c r="Z260" i="31"/>
  <c r="AA260" i="31"/>
  <c r="AB260" i="31"/>
  <c r="AC260" i="31"/>
  <c r="AD260" i="31"/>
  <c r="AE260" i="31"/>
  <c r="AF260" i="31"/>
  <c r="AG260" i="31"/>
  <c r="AH260" i="31"/>
  <c r="AI260" i="31"/>
  <c r="AJ260" i="31"/>
  <c r="AK260" i="31"/>
  <c r="AL260" i="31"/>
  <c r="AM260" i="31"/>
  <c r="AN260" i="31"/>
  <c r="AO260" i="31"/>
  <c r="AP260" i="31"/>
  <c r="AQ260" i="31"/>
  <c r="AR260" i="31"/>
  <c r="AS260" i="31"/>
  <c r="AT260" i="31"/>
  <c r="AU260" i="31"/>
  <c r="AV260" i="31"/>
  <c r="D261" i="31"/>
  <c r="E261" i="31"/>
  <c r="F261" i="31"/>
  <c r="G261" i="31"/>
  <c r="H261" i="31"/>
  <c r="I261" i="31"/>
  <c r="J261" i="31"/>
  <c r="K261" i="31"/>
  <c r="L261" i="31"/>
  <c r="M261" i="31"/>
  <c r="N261" i="31"/>
  <c r="O261" i="31"/>
  <c r="P261" i="31"/>
  <c r="Q261" i="31"/>
  <c r="R261" i="31"/>
  <c r="S261" i="31"/>
  <c r="T261" i="31"/>
  <c r="U261" i="31"/>
  <c r="V261" i="31"/>
  <c r="W261" i="31"/>
  <c r="X261" i="31"/>
  <c r="Y261" i="31"/>
  <c r="Z261" i="31"/>
  <c r="AA261" i="31"/>
  <c r="AB261" i="31"/>
  <c r="AC261" i="31"/>
  <c r="AD261" i="31"/>
  <c r="AE261" i="31"/>
  <c r="AF261" i="31"/>
  <c r="AG261" i="31"/>
  <c r="AH261" i="31"/>
  <c r="AI261" i="31"/>
  <c r="AJ261" i="31"/>
  <c r="AK261" i="31"/>
  <c r="AL261" i="31"/>
  <c r="AM261" i="31"/>
  <c r="AN261" i="31"/>
  <c r="AO261" i="31"/>
  <c r="AP261" i="31"/>
  <c r="AQ261" i="31"/>
  <c r="AR261" i="31"/>
  <c r="AS261" i="31"/>
  <c r="AT261" i="31"/>
  <c r="AU261" i="31"/>
  <c r="AV261" i="31"/>
  <c r="D262" i="31"/>
  <c r="E262" i="31"/>
  <c r="F262" i="31"/>
  <c r="G262" i="31"/>
  <c r="H262" i="31"/>
  <c r="I262" i="31"/>
  <c r="J262" i="31"/>
  <c r="K262" i="31"/>
  <c r="L262" i="31"/>
  <c r="M262" i="31"/>
  <c r="N262" i="31"/>
  <c r="O262" i="31"/>
  <c r="P262" i="31"/>
  <c r="Q262" i="31"/>
  <c r="R262" i="31"/>
  <c r="S262" i="31"/>
  <c r="T262" i="31"/>
  <c r="U262" i="31"/>
  <c r="V262" i="31"/>
  <c r="W262" i="31"/>
  <c r="X262" i="31"/>
  <c r="Y262" i="31"/>
  <c r="Z262" i="31"/>
  <c r="AA262" i="31"/>
  <c r="AB262" i="31"/>
  <c r="AC262" i="31"/>
  <c r="AD262" i="31"/>
  <c r="AE262" i="31"/>
  <c r="AF262" i="31"/>
  <c r="AG262" i="31"/>
  <c r="AH262" i="31"/>
  <c r="AI262" i="31"/>
  <c r="AJ262" i="31"/>
  <c r="AK262" i="31"/>
  <c r="AL262" i="31"/>
  <c r="AM262" i="31"/>
  <c r="AN262" i="31"/>
  <c r="AO262" i="31"/>
  <c r="AP262" i="31"/>
  <c r="AQ262" i="31"/>
  <c r="AR262" i="31"/>
  <c r="AS262" i="31"/>
  <c r="AT262" i="31"/>
  <c r="AU262" i="31"/>
  <c r="AV262" i="31"/>
  <c r="D263" i="31"/>
  <c r="E263" i="31"/>
  <c r="F263" i="31"/>
  <c r="G263" i="31"/>
  <c r="H263" i="31"/>
  <c r="I263" i="31"/>
  <c r="J263" i="31"/>
  <c r="K263" i="31"/>
  <c r="L263" i="31"/>
  <c r="M263" i="31"/>
  <c r="N263" i="31"/>
  <c r="O263" i="31"/>
  <c r="P263" i="31"/>
  <c r="Q263" i="31"/>
  <c r="R263" i="31"/>
  <c r="S263" i="31"/>
  <c r="T263" i="31"/>
  <c r="U263" i="31"/>
  <c r="V263" i="31"/>
  <c r="W263" i="31"/>
  <c r="X263" i="31"/>
  <c r="Y263" i="31"/>
  <c r="Z263" i="31"/>
  <c r="AA263" i="31"/>
  <c r="AB263" i="31"/>
  <c r="AC263" i="31"/>
  <c r="AD263" i="31"/>
  <c r="AE263" i="31"/>
  <c r="AF263" i="31"/>
  <c r="AG263" i="31"/>
  <c r="AH263" i="31"/>
  <c r="AI263" i="31"/>
  <c r="AJ263" i="31"/>
  <c r="AK263" i="31"/>
  <c r="AL263" i="31"/>
  <c r="AM263" i="31"/>
  <c r="AN263" i="31"/>
  <c r="AO263" i="31"/>
  <c r="AP263" i="31"/>
  <c r="AQ263" i="31"/>
  <c r="AR263" i="31"/>
  <c r="AS263" i="31"/>
  <c r="AT263" i="31"/>
  <c r="AU263" i="31"/>
  <c r="AV263" i="31"/>
  <c r="D264" i="31"/>
  <c r="E264" i="31"/>
  <c r="F264" i="31"/>
  <c r="G264" i="31"/>
  <c r="H264" i="31"/>
  <c r="I264" i="31"/>
  <c r="J264" i="31"/>
  <c r="K264" i="31"/>
  <c r="L264" i="31"/>
  <c r="M264" i="31"/>
  <c r="N264" i="31"/>
  <c r="O264" i="31"/>
  <c r="P264" i="31"/>
  <c r="Q264" i="31"/>
  <c r="R264" i="31"/>
  <c r="S264" i="31"/>
  <c r="T264" i="31"/>
  <c r="U264" i="31"/>
  <c r="V264" i="31"/>
  <c r="W264" i="31"/>
  <c r="X264" i="31"/>
  <c r="Y264" i="31"/>
  <c r="Z264" i="31"/>
  <c r="AA264" i="31"/>
  <c r="AB264" i="31"/>
  <c r="AC264" i="31"/>
  <c r="AD264" i="31"/>
  <c r="AE264" i="31"/>
  <c r="AF264" i="31"/>
  <c r="AG264" i="31"/>
  <c r="AH264" i="31"/>
  <c r="AI264" i="31"/>
  <c r="AJ264" i="31"/>
  <c r="AK264" i="31"/>
  <c r="AL264" i="31"/>
  <c r="AM264" i="31"/>
  <c r="AN264" i="31"/>
  <c r="AO264" i="31"/>
  <c r="AP264" i="31"/>
  <c r="AQ264" i="31"/>
  <c r="AR264" i="31"/>
  <c r="AS264" i="31"/>
  <c r="AT264" i="31"/>
  <c r="AU264" i="31"/>
  <c r="AV264" i="31"/>
  <c r="D265" i="31"/>
  <c r="E265" i="31"/>
  <c r="F265" i="31"/>
  <c r="G265" i="31"/>
  <c r="H265" i="31"/>
  <c r="I265" i="31"/>
  <c r="J265" i="31"/>
  <c r="K265" i="31"/>
  <c r="L265" i="31"/>
  <c r="M265" i="31"/>
  <c r="N265" i="31"/>
  <c r="O265" i="31"/>
  <c r="P265" i="31"/>
  <c r="Q265" i="31"/>
  <c r="R265" i="31"/>
  <c r="S265" i="31"/>
  <c r="T265" i="31"/>
  <c r="U265" i="31"/>
  <c r="V265" i="31"/>
  <c r="W265" i="31"/>
  <c r="X265" i="31"/>
  <c r="Y265" i="31"/>
  <c r="Z265" i="31"/>
  <c r="AA265" i="31"/>
  <c r="AB265" i="31"/>
  <c r="AC265" i="31"/>
  <c r="AD265" i="31"/>
  <c r="AE265" i="31"/>
  <c r="AF265" i="31"/>
  <c r="AG265" i="31"/>
  <c r="AH265" i="31"/>
  <c r="AI265" i="31"/>
  <c r="AJ265" i="31"/>
  <c r="AK265" i="31"/>
  <c r="AL265" i="31"/>
  <c r="AM265" i="31"/>
  <c r="AN265" i="31"/>
  <c r="AO265" i="31"/>
  <c r="AP265" i="31"/>
  <c r="AQ265" i="31"/>
  <c r="AR265" i="31"/>
  <c r="AS265" i="31"/>
  <c r="AT265" i="31"/>
  <c r="AU265" i="31"/>
  <c r="AV265" i="31"/>
  <c r="D266" i="31"/>
  <c r="E266" i="31"/>
  <c r="F266" i="31"/>
  <c r="G266" i="31"/>
  <c r="H266" i="31"/>
  <c r="I266" i="31"/>
  <c r="J266" i="31"/>
  <c r="K266" i="31"/>
  <c r="L266" i="31"/>
  <c r="M266" i="31"/>
  <c r="N266" i="31"/>
  <c r="O266" i="31"/>
  <c r="P266" i="31"/>
  <c r="Q266" i="31"/>
  <c r="R266" i="31"/>
  <c r="S266" i="31"/>
  <c r="T266" i="31"/>
  <c r="U266" i="31"/>
  <c r="V266" i="31"/>
  <c r="W266" i="31"/>
  <c r="X266" i="31"/>
  <c r="Y266" i="31"/>
  <c r="Z266" i="31"/>
  <c r="AA266" i="31"/>
  <c r="AB266" i="31"/>
  <c r="AC266" i="31"/>
  <c r="AD266" i="31"/>
  <c r="AE266" i="31"/>
  <c r="AF266" i="31"/>
  <c r="AG266" i="31"/>
  <c r="AH266" i="31"/>
  <c r="AI266" i="31"/>
  <c r="AJ266" i="31"/>
  <c r="AK266" i="31"/>
  <c r="AL266" i="31"/>
  <c r="AM266" i="31"/>
  <c r="AN266" i="31"/>
  <c r="AO266" i="31"/>
  <c r="AP266" i="31"/>
  <c r="AQ266" i="31"/>
  <c r="AR266" i="31"/>
  <c r="AS266" i="31"/>
  <c r="AT266" i="31"/>
  <c r="AU266" i="31"/>
  <c r="AV266" i="31"/>
  <c r="D267" i="31"/>
  <c r="E267" i="31"/>
  <c r="F267" i="31"/>
  <c r="G267" i="31"/>
  <c r="H267" i="31"/>
  <c r="I267" i="31"/>
  <c r="J267" i="31"/>
  <c r="K267" i="31"/>
  <c r="L267" i="31"/>
  <c r="M267" i="31"/>
  <c r="N267" i="31"/>
  <c r="O267" i="31"/>
  <c r="P267" i="31"/>
  <c r="Q267" i="31"/>
  <c r="R267" i="31"/>
  <c r="S267" i="31"/>
  <c r="T267" i="31"/>
  <c r="U267" i="31"/>
  <c r="V267" i="31"/>
  <c r="W267" i="31"/>
  <c r="X267" i="31"/>
  <c r="Y267" i="31"/>
  <c r="Z267" i="31"/>
  <c r="AA267" i="31"/>
  <c r="AB267" i="31"/>
  <c r="AC267" i="31"/>
  <c r="AD267" i="31"/>
  <c r="AE267" i="31"/>
  <c r="AF267" i="31"/>
  <c r="AG267" i="31"/>
  <c r="AH267" i="31"/>
  <c r="AI267" i="31"/>
  <c r="AJ267" i="31"/>
  <c r="AK267" i="31"/>
  <c r="AL267" i="31"/>
  <c r="AM267" i="31"/>
  <c r="AN267" i="31"/>
  <c r="AO267" i="31"/>
  <c r="AP267" i="31"/>
  <c r="AQ267" i="31"/>
  <c r="AR267" i="31"/>
  <c r="AS267" i="31"/>
  <c r="AT267" i="31"/>
  <c r="AU267" i="31"/>
  <c r="AV267" i="31"/>
  <c r="D268" i="31"/>
  <c r="E268" i="31"/>
  <c r="F268" i="31"/>
  <c r="G268" i="31"/>
  <c r="H268" i="31"/>
  <c r="I268" i="31"/>
  <c r="J268" i="31"/>
  <c r="K268" i="31"/>
  <c r="L268" i="31"/>
  <c r="M268" i="31"/>
  <c r="N268" i="31"/>
  <c r="O268" i="31"/>
  <c r="P268" i="31"/>
  <c r="Q268" i="31"/>
  <c r="R268" i="31"/>
  <c r="S268" i="31"/>
  <c r="T268" i="31"/>
  <c r="U268" i="31"/>
  <c r="V268" i="31"/>
  <c r="W268" i="31"/>
  <c r="X268" i="31"/>
  <c r="Y268" i="31"/>
  <c r="Z268" i="31"/>
  <c r="AA268" i="31"/>
  <c r="AB268" i="31"/>
  <c r="AC268" i="31"/>
  <c r="AD268" i="31"/>
  <c r="AE268" i="31"/>
  <c r="AF268" i="31"/>
  <c r="AG268" i="31"/>
  <c r="AH268" i="31"/>
  <c r="AI268" i="31"/>
  <c r="AJ268" i="31"/>
  <c r="AK268" i="31"/>
  <c r="AL268" i="31"/>
  <c r="AM268" i="31"/>
  <c r="AN268" i="31"/>
  <c r="AO268" i="31"/>
  <c r="AP268" i="31"/>
  <c r="AQ268" i="31"/>
  <c r="AR268" i="31"/>
  <c r="AS268" i="31"/>
  <c r="AT268" i="31"/>
  <c r="AU268" i="31"/>
  <c r="AV268" i="31"/>
  <c r="D269" i="31"/>
  <c r="E269" i="31"/>
  <c r="F269" i="31"/>
  <c r="G269" i="31"/>
  <c r="H269" i="31"/>
  <c r="I269" i="31"/>
  <c r="J269" i="31"/>
  <c r="K269" i="31"/>
  <c r="L269" i="31"/>
  <c r="M269" i="31"/>
  <c r="N269" i="31"/>
  <c r="O269" i="31"/>
  <c r="P269" i="31"/>
  <c r="Q269" i="31"/>
  <c r="R269" i="31"/>
  <c r="S269" i="31"/>
  <c r="T269" i="31"/>
  <c r="U269" i="31"/>
  <c r="V269" i="31"/>
  <c r="W269" i="31"/>
  <c r="X269" i="31"/>
  <c r="Y269" i="31"/>
  <c r="Z269" i="31"/>
  <c r="AA269" i="31"/>
  <c r="AB269" i="31"/>
  <c r="AC269" i="31"/>
  <c r="AD269" i="31"/>
  <c r="AE269" i="31"/>
  <c r="AF269" i="31"/>
  <c r="AG269" i="31"/>
  <c r="AH269" i="31"/>
  <c r="AI269" i="31"/>
  <c r="AJ269" i="31"/>
  <c r="AK269" i="31"/>
  <c r="AL269" i="31"/>
  <c r="AM269" i="31"/>
  <c r="AN269" i="31"/>
  <c r="AO269" i="31"/>
  <c r="AP269" i="31"/>
  <c r="AQ269" i="31"/>
  <c r="AR269" i="31"/>
  <c r="AS269" i="31"/>
  <c r="AT269" i="31"/>
  <c r="AU269" i="31"/>
  <c r="AV269" i="31"/>
  <c r="D270" i="31"/>
  <c r="E270" i="31"/>
  <c r="F270" i="31"/>
  <c r="G270" i="31"/>
  <c r="H270" i="31"/>
  <c r="I270" i="31"/>
  <c r="J270" i="31"/>
  <c r="K270" i="31"/>
  <c r="L270" i="31"/>
  <c r="M270" i="31"/>
  <c r="N270" i="31"/>
  <c r="O270" i="31"/>
  <c r="P270" i="31"/>
  <c r="Q270" i="31"/>
  <c r="R270" i="31"/>
  <c r="S270" i="31"/>
  <c r="T270" i="31"/>
  <c r="U270" i="31"/>
  <c r="V270" i="31"/>
  <c r="W270" i="31"/>
  <c r="X270" i="31"/>
  <c r="Y270" i="31"/>
  <c r="Z270" i="31"/>
  <c r="AA270" i="31"/>
  <c r="AB270" i="31"/>
  <c r="AC270" i="31"/>
  <c r="AD270" i="31"/>
  <c r="AE270" i="31"/>
  <c r="AF270" i="31"/>
  <c r="AG270" i="31"/>
  <c r="AH270" i="31"/>
  <c r="AI270" i="31"/>
  <c r="AJ270" i="31"/>
  <c r="AK270" i="31"/>
  <c r="AL270" i="31"/>
  <c r="AM270" i="31"/>
  <c r="AN270" i="31"/>
  <c r="AO270" i="31"/>
  <c r="AP270" i="31"/>
  <c r="AQ270" i="31"/>
  <c r="AR270" i="31"/>
  <c r="AS270" i="31"/>
  <c r="AT270" i="31"/>
  <c r="AU270" i="31"/>
  <c r="AV270" i="31"/>
  <c r="D271" i="31"/>
  <c r="E271" i="31"/>
  <c r="F271" i="31"/>
  <c r="G271" i="31"/>
  <c r="H271" i="31"/>
  <c r="I271" i="31"/>
  <c r="J271" i="31"/>
  <c r="K271" i="31"/>
  <c r="L271" i="31"/>
  <c r="M271" i="31"/>
  <c r="N271" i="31"/>
  <c r="O271" i="31"/>
  <c r="P271" i="31"/>
  <c r="Q271" i="31"/>
  <c r="R271" i="31"/>
  <c r="S271" i="31"/>
  <c r="T271" i="31"/>
  <c r="U271" i="31"/>
  <c r="V271" i="31"/>
  <c r="W271" i="31"/>
  <c r="X271" i="31"/>
  <c r="Y271" i="31"/>
  <c r="Z271" i="31"/>
  <c r="AA271" i="31"/>
  <c r="AB271" i="31"/>
  <c r="AC271" i="31"/>
  <c r="AD271" i="31"/>
  <c r="AE271" i="31"/>
  <c r="AF271" i="31"/>
  <c r="AG271" i="31"/>
  <c r="AH271" i="31"/>
  <c r="AI271" i="31"/>
  <c r="AJ271" i="31"/>
  <c r="AK271" i="31"/>
  <c r="AL271" i="31"/>
  <c r="AM271" i="31"/>
  <c r="AN271" i="31"/>
  <c r="AO271" i="31"/>
  <c r="AP271" i="31"/>
  <c r="AQ271" i="31"/>
  <c r="AR271" i="31"/>
  <c r="AS271" i="31"/>
  <c r="AT271" i="31"/>
  <c r="AU271" i="31"/>
  <c r="AV271" i="31"/>
  <c r="D272" i="31"/>
  <c r="E272" i="31"/>
  <c r="F272" i="31"/>
  <c r="G272" i="31"/>
  <c r="H272" i="31"/>
  <c r="I272" i="31"/>
  <c r="J272" i="31"/>
  <c r="K272" i="31"/>
  <c r="L272" i="31"/>
  <c r="M272" i="31"/>
  <c r="N272" i="31"/>
  <c r="O272" i="31"/>
  <c r="P272" i="31"/>
  <c r="Q272" i="31"/>
  <c r="R272" i="31"/>
  <c r="S272" i="31"/>
  <c r="T272" i="31"/>
  <c r="U272" i="31"/>
  <c r="V272" i="31"/>
  <c r="W272" i="31"/>
  <c r="X272" i="31"/>
  <c r="Y272" i="31"/>
  <c r="Z272" i="31"/>
  <c r="AA272" i="31"/>
  <c r="AB272" i="31"/>
  <c r="AC272" i="31"/>
  <c r="AD272" i="31"/>
  <c r="AE272" i="31"/>
  <c r="AF272" i="31"/>
  <c r="AG272" i="31"/>
  <c r="AH272" i="31"/>
  <c r="AI272" i="31"/>
  <c r="AJ272" i="31"/>
  <c r="AK272" i="31"/>
  <c r="AL272" i="31"/>
  <c r="AM272" i="31"/>
  <c r="AN272" i="31"/>
  <c r="AO272" i="31"/>
  <c r="AP272" i="31"/>
  <c r="AQ272" i="31"/>
  <c r="AR272" i="31"/>
  <c r="AS272" i="31"/>
  <c r="AT272" i="31"/>
  <c r="AU272" i="31"/>
  <c r="AV272" i="31"/>
  <c r="D273" i="31"/>
  <c r="E273" i="31"/>
  <c r="F273" i="31"/>
  <c r="G273" i="31"/>
  <c r="H273" i="31"/>
  <c r="I273" i="31"/>
  <c r="J273" i="31"/>
  <c r="K273" i="31"/>
  <c r="L273" i="31"/>
  <c r="M273" i="31"/>
  <c r="N273" i="31"/>
  <c r="O273" i="31"/>
  <c r="P273" i="31"/>
  <c r="Q273" i="31"/>
  <c r="R273" i="31"/>
  <c r="S273" i="31"/>
  <c r="T273" i="31"/>
  <c r="U273" i="31"/>
  <c r="V273" i="31"/>
  <c r="W273" i="31"/>
  <c r="X273" i="31"/>
  <c r="Y273" i="31"/>
  <c r="Z273" i="31"/>
  <c r="AA273" i="31"/>
  <c r="AB273" i="31"/>
  <c r="AC273" i="31"/>
  <c r="AD273" i="31"/>
  <c r="AE273" i="31"/>
  <c r="AF273" i="31"/>
  <c r="AG273" i="31"/>
  <c r="AH273" i="31"/>
  <c r="AI273" i="31"/>
  <c r="AJ273" i="31"/>
  <c r="AK273" i="31"/>
  <c r="AL273" i="31"/>
  <c r="AM273" i="31"/>
  <c r="AN273" i="31"/>
  <c r="AO273" i="31"/>
  <c r="AP273" i="31"/>
  <c r="AQ273" i="31"/>
  <c r="AR273" i="31"/>
  <c r="AS273" i="31"/>
  <c r="AT273" i="31"/>
  <c r="AU273" i="31"/>
  <c r="AV273" i="31"/>
  <c r="D274" i="31"/>
  <c r="E274" i="31"/>
  <c r="F274" i="31"/>
  <c r="G274" i="31"/>
  <c r="H274" i="31"/>
  <c r="I274" i="31"/>
  <c r="J274" i="31"/>
  <c r="K274" i="31"/>
  <c r="L274" i="31"/>
  <c r="M274" i="31"/>
  <c r="N274" i="31"/>
  <c r="O274" i="31"/>
  <c r="P274" i="31"/>
  <c r="Q274" i="31"/>
  <c r="R274" i="31"/>
  <c r="S274" i="31"/>
  <c r="T274" i="31"/>
  <c r="U274" i="31"/>
  <c r="V274" i="31"/>
  <c r="W274" i="31"/>
  <c r="X274" i="31"/>
  <c r="Y274" i="31"/>
  <c r="Z274" i="31"/>
  <c r="AA274" i="31"/>
  <c r="AB274" i="31"/>
  <c r="AC274" i="31"/>
  <c r="AD274" i="31"/>
  <c r="AE274" i="31"/>
  <c r="AF274" i="31"/>
  <c r="AG274" i="31"/>
  <c r="AH274" i="31"/>
  <c r="AI274" i="31"/>
  <c r="AJ274" i="31"/>
  <c r="AK274" i="31"/>
  <c r="AL274" i="31"/>
  <c r="AM274" i="31"/>
  <c r="AN274" i="31"/>
  <c r="AO274" i="31"/>
  <c r="AP274" i="31"/>
  <c r="AQ274" i="31"/>
  <c r="AR274" i="31"/>
  <c r="AS274" i="31"/>
  <c r="AT274" i="31"/>
  <c r="AU274" i="31"/>
  <c r="AV274" i="31"/>
  <c r="D275" i="31"/>
  <c r="E275" i="31"/>
  <c r="F275" i="31"/>
  <c r="G275" i="31"/>
  <c r="H275" i="31"/>
  <c r="I275" i="31"/>
  <c r="J275" i="31"/>
  <c r="K275" i="31"/>
  <c r="L275" i="31"/>
  <c r="M275" i="31"/>
  <c r="N275" i="31"/>
  <c r="O275" i="31"/>
  <c r="P275" i="31"/>
  <c r="Q275" i="31"/>
  <c r="R275" i="31"/>
  <c r="S275" i="31"/>
  <c r="T275" i="31"/>
  <c r="U275" i="31"/>
  <c r="V275" i="31"/>
  <c r="W275" i="31"/>
  <c r="X275" i="31"/>
  <c r="Y275" i="31"/>
  <c r="Z275" i="31"/>
  <c r="AA275" i="31"/>
  <c r="AB275" i="31"/>
  <c r="AC275" i="31"/>
  <c r="AD275" i="31"/>
  <c r="AE275" i="31"/>
  <c r="AF275" i="31"/>
  <c r="AG275" i="31"/>
  <c r="AH275" i="31"/>
  <c r="AI275" i="31"/>
  <c r="AJ275" i="31"/>
  <c r="AK275" i="31"/>
  <c r="AL275" i="31"/>
  <c r="AM275" i="31"/>
  <c r="AN275" i="31"/>
  <c r="AO275" i="31"/>
  <c r="AP275" i="31"/>
  <c r="AQ275" i="31"/>
  <c r="AR275" i="31"/>
  <c r="AS275" i="31"/>
  <c r="AT275" i="31"/>
  <c r="AU275" i="31"/>
  <c r="AV275" i="31"/>
  <c r="D276" i="31"/>
  <c r="E276" i="31"/>
  <c r="F276" i="31"/>
  <c r="G276" i="31"/>
  <c r="H276" i="31"/>
  <c r="I276" i="31"/>
  <c r="J276" i="31"/>
  <c r="K276" i="31"/>
  <c r="L276" i="31"/>
  <c r="M276" i="31"/>
  <c r="N276" i="31"/>
  <c r="O276" i="31"/>
  <c r="P276" i="31"/>
  <c r="Q276" i="31"/>
  <c r="R276" i="31"/>
  <c r="S276" i="31"/>
  <c r="T276" i="31"/>
  <c r="U276" i="31"/>
  <c r="V276" i="31"/>
  <c r="W276" i="31"/>
  <c r="X276" i="31"/>
  <c r="Y276" i="31"/>
  <c r="Z276" i="31"/>
  <c r="AA276" i="31"/>
  <c r="AB276" i="31"/>
  <c r="AC276" i="31"/>
  <c r="AD276" i="31"/>
  <c r="AE276" i="31"/>
  <c r="AF276" i="31"/>
  <c r="AG276" i="31"/>
  <c r="AH276" i="31"/>
  <c r="AI276" i="31"/>
  <c r="AJ276" i="31"/>
  <c r="AK276" i="31"/>
  <c r="AL276" i="31"/>
  <c r="AM276" i="31"/>
  <c r="AN276" i="31"/>
  <c r="AO276" i="31"/>
  <c r="AP276" i="31"/>
  <c r="AQ276" i="31"/>
  <c r="AR276" i="31"/>
  <c r="AS276" i="31"/>
  <c r="AT276" i="31"/>
  <c r="AU276" i="31"/>
  <c r="AV276" i="31"/>
  <c r="D277" i="31"/>
  <c r="E277" i="31"/>
  <c r="F277" i="31"/>
  <c r="G277" i="31"/>
  <c r="H277" i="31"/>
  <c r="I277" i="31"/>
  <c r="J277" i="31"/>
  <c r="K277" i="31"/>
  <c r="L277" i="31"/>
  <c r="M277" i="31"/>
  <c r="N277" i="31"/>
  <c r="O277" i="31"/>
  <c r="P277" i="31"/>
  <c r="Q277" i="31"/>
  <c r="R277" i="31"/>
  <c r="S277" i="31"/>
  <c r="T277" i="31"/>
  <c r="U277" i="31"/>
  <c r="V277" i="31"/>
  <c r="W277" i="31"/>
  <c r="X277" i="31"/>
  <c r="Y277" i="31"/>
  <c r="Z277" i="31"/>
  <c r="AA277" i="31"/>
  <c r="AB277" i="31"/>
  <c r="AC277" i="31"/>
  <c r="AD277" i="31"/>
  <c r="AE277" i="31"/>
  <c r="AF277" i="31"/>
  <c r="AG277" i="31"/>
  <c r="AH277" i="31"/>
  <c r="AI277" i="31"/>
  <c r="AJ277" i="31"/>
  <c r="AK277" i="31"/>
  <c r="AL277" i="31"/>
  <c r="AM277" i="31"/>
  <c r="AN277" i="31"/>
  <c r="AO277" i="31"/>
  <c r="AP277" i="31"/>
  <c r="AQ277" i="31"/>
  <c r="AR277" i="31"/>
  <c r="AS277" i="31"/>
  <c r="AT277" i="31"/>
  <c r="AU277" i="31"/>
  <c r="AV277" i="31"/>
  <c r="D278" i="31"/>
  <c r="E278" i="31"/>
  <c r="F278" i="31"/>
  <c r="G278" i="31"/>
  <c r="H278" i="31"/>
  <c r="I278" i="31"/>
  <c r="J278" i="31"/>
  <c r="K278" i="31"/>
  <c r="L278" i="31"/>
  <c r="M278" i="31"/>
  <c r="N278" i="31"/>
  <c r="O278" i="31"/>
  <c r="P278" i="31"/>
  <c r="Q278" i="31"/>
  <c r="R278" i="31"/>
  <c r="S278" i="31"/>
  <c r="T278" i="31"/>
  <c r="U278" i="31"/>
  <c r="V278" i="31"/>
  <c r="W278" i="31"/>
  <c r="X278" i="31"/>
  <c r="Y278" i="31"/>
  <c r="Z278" i="31"/>
  <c r="AA278" i="31"/>
  <c r="AB278" i="31"/>
  <c r="AC278" i="31"/>
  <c r="AD278" i="31"/>
  <c r="AE278" i="31"/>
  <c r="AF278" i="31"/>
  <c r="AG278" i="31"/>
  <c r="AH278" i="31"/>
  <c r="AI278" i="31"/>
  <c r="AJ278" i="31"/>
  <c r="AK278" i="31"/>
  <c r="AL278" i="31"/>
  <c r="AM278" i="31"/>
  <c r="AN278" i="31"/>
  <c r="AO278" i="31"/>
  <c r="AP278" i="31"/>
  <c r="AQ278" i="31"/>
  <c r="AR278" i="31"/>
  <c r="AS278" i="31"/>
  <c r="AT278" i="31"/>
  <c r="AU278" i="31"/>
  <c r="AV278" i="31"/>
  <c r="D279" i="31"/>
  <c r="E279" i="31"/>
  <c r="F279" i="31"/>
  <c r="G279" i="31"/>
  <c r="H279" i="31"/>
  <c r="I279" i="31"/>
  <c r="J279" i="31"/>
  <c r="K279" i="31"/>
  <c r="L279" i="31"/>
  <c r="M279" i="31"/>
  <c r="N279" i="31"/>
  <c r="O279" i="31"/>
  <c r="P279" i="31"/>
  <c r="Q279" i="31"/>
  <c r="R279" i="31"/>
  <c r="S279" i="31"/>
  <c r="T279" i="31"/>
  <c r="U279" i="31"/>
  <c r="V279" i="31"/>
  <c r="W279" i="31"/>
  <c r="X279" i="31"/>
  <c r="Y279" i="31"/>
  <c r="Z279" i="31"/>
  <c r="AA279" i="31"/>
  <c r="AB279" i="31"/>
  <c r="AC279" i="31"/>
  <c r="AD279" i="31"/>
  <c r="AE279" i="31"/>
  <c r="AF279" i="31"/>
  <c r="AG279" i="31"/>
  <c r="AH279" i="31"/>
  <c r="AI279" i="31"/>
  <c r="AJ279" i="31"/>
  <c r="AK279" i="31"/>
  <c r="AL279" i="31"/>
  <c r="AM279" i="31"/>
  <c r="AN279" i="31"/>
  <c r="AO279" i="31"/>
  <c r="AP279" i="31"/>
  <c r="AQ279" i="31"/>
  <c r="AR279" i="31"/>
  <c r="AS279" i="31"/>
  <c r="AT279" i="31"/>
  <c r="AU279" i="31"/>
  <c r="AV279" i="31"/>
  <c r="D280" i="31"/>
  <c r="E280" i="31"/>
  <c r="F280" i="31"/>
  <c r="G280" i="31"/>
  <c r="H280" i="31"/>
  <c r="I280" i="31"/>
  <c r="J280" i="31"/>
  <c r="K280" i="31"/>
  <c r="L280" i="31"/>
  <c r="M280" i="31"/>
  <c r="N280" i="31"/>
  <c r="O280" i="31"/>
  <c r="P280" i="31"/>
  <c r="Q280" i="31"/>
  <c r="R280" i="31"/>
  <c r="S280" i="31"/>
  <c r="T280" i="31"/>
  <c r="U280" i="31"/>
  <c r="V280" i="31"/>
  <c r="W280" i="31"/>
  <c r="X280" i="31"/>
  <c r="Y280" i="31"/>
  <c r="Z280" i="31"/>
  <c r="AA280" i="31"/>
  <c r="AB280" i="31"/>
  <c r="AC280" i="31"/>
  <c r="AD280" i="31"/>
  <c r="AE280" i="31"/>
  <c r="AF280" i="31"/>
  <c r="AG280" i="31"/>
  <c r="AH280" i="31"/>
  <c r="AI280" i="31"/>
  <c r="AJ280" i="31"/>
  <c r="AK280" i="31"/>
  <c r="AL280" i="31"/>
  <c r="AM280" i="31"/>
  <c r="AN280" i="31"/>
  <c r="AO280" i="31"/>
  <c r="AP280" i="31"/>
  <c r="AQ280" i="31"/>
  <c r="AR280" i="31"/>
  <c r="AS280" i="31"/>
  <c r="AT280" i="31"/>
  <c r="AU280" i="31"/>
  <c r="AV280" i="31"/>
  <c r="D281" i="31"/>
  <c r="E281" i="31"/>
  <c r="F281" i="31"/>
  <c r="G281" i="31"/>
  <c r="H281" i="31"/>
  <c r="I281" i="31"/>
  <c r="J281" i="31"/>
  <c r="K281" i="31"/>
  <c r="L281" i="31"/>
  <c r="M281" i="31"/>
  <c r="N281" i="31"/>
  <c r="O281" i="31"/>
  <c r="P281" i="31"/>
  <c r="Q281" i="31"/>
  <c r="R281" i="31"/>
  <c r="S281" i="31"/>
  <c r="T281" i="31"/>
  <c r="U281" i="31"/>
  <c r="V281" i="31"/>
  <c r="W281" i="31"/>
  <c r="X281" i="31"/>
  <c r="Y281" i="31"/>
  <c r="Z281" i="31"/>
  <c r="AA281" i="31"/>
  <c r="AB281" i="31"/>
  <c r="AC281" i="31"/>
  <c r="AD281" i="31"/>
  <c r="AE281" i="31"/>
  <c r="AF281" i="31"/>
  <c r="AG281" i="31"/>
  <c r="AH281" i="31"/>
  <c r="AI281" i="31"/>
  <c r="AJ281" i="31"/>
  <c r="AK281" i="31"/>
  <c r="AL281" i="31"/>
  <c r="AM281" i="31"/>
  <c r="AN281" i="31"/>
  <c r="AO281" i="31"/>
  <c r="AP281" i="31"/>
  <c r="AQ281" i="31"/>
  <c r="AR281" i="31"/>
  <c r="AS281" i="31"/>
  <c r="AT281" i="31"/>
  <c r="AU281" i="31"/>
  <c r="AV281" i="31"/>
  <c r="D282" i="31"/>
  <c r="E282" i="31"/>
  <c r="F282" i="31"/>
  <c r="G282" i="31"/>
  <c r="H282" i="31"/>
  <c r="I282" i="31"/>
  <c r="J282" i="31"/>
  <c r="K282" i="31"/>
  <c r="L282" i="31"/>
  <c r="M282" i="31"/>
  <c r="N282" i="31"/>
  <c r="O282" i="31"/>
  <c r="P282" i="31"/>
  <c r="Q282" i="31"/>
  <c r="R282" i="31"/>
  <c r="S282" i="31"/>
  <c r="T282" i="31"/>
  <c r="U282" i="31"/>
  <c r="V282" i="31"/>
  <c r="W282" i="31"/>
  <c r="X282" i="31"/>
  <c r="Y282" i="31"/>
  <c r="Z282" i="31"/>
  <c r="AA282" i="31"/>
  <c r="AB282" i="31"/>
  <c r="AC282" i="31"/>
  <c r="AD282" i="31"/>
  <c r="AE282" i="31"/>
  <c r="AF282" i="31"/>
  <c r="AG282" i="31"/>
  <c r="AH282" i="31"/>
  <c r="AI282" i="31"/>
  <c r="AJ282" i="31"/>
  <c r="AK282" i="31"/>
  <c r="AL282" i="31"/>
  <c r="AM282" i="31"/>
  <c r="AN282" i="31"/>
  <c r="AO282" i="31"/>
  <c r="AP282" i="31"/>
  <c r="AQ282" i="31"/>
  <c r="AR282" i="31"/>
  <c r="AS282" i="31"/>
  <c r="AT282" i="31"/>
  <c r="AU282" i="31"/>
  <c r="AV282" i="31"/>
  <c r="D283" i="31"/>
  <c r="E283" i="31"/>
  <c r="F283" i="31"/>
  <c r="G283" i="31"/>
  <c r="H283" i="31"/>
  <c r="I283" i="31"/>
  <c r="J283" i="31"/>
  <c r="K283" i="31"/>
  <c r="L283" i="31"/>
  <c r="M283" i="31"/>
  <c r="N283" i="31"/>
  <c r="O283" i="31"/>
  <c r="P283" i="31"/>
  <c r="Q283" i="31"/>
  <c r="R283" i="31"/>
  <c r="S283" i="31"/>
  <c r="T283" i="31"/>
  <c r="U283" i="31"/>
  <c r="V283" i="31"/>
  <c r="W283" i="31"/>
  <c r="X283" i="31"/>
  <c r="Y283" i="31"/>
  <c r="Z283" i="31"/>
  <c r="AA283" i="31"/>
  <c r="AB283" i="31"/>
  <c r="AC283" i="31"/>
  <c r="AD283" i="31"/>
  <c r="AE283" i="31"/>
  <c r="AF283" i="31"/>
  <c r="AG283" i="31"/>
  <c r="AH283" i="31"/>
  <c r="AI283" i="31"/>
  <c r="AJ283" i="31"/>
  <c r="AK283" i="31"/>
  <c r="AL283" i="31"/>
  <c r="AM283" i="31"/>
  <c r="AN283" i="31"/>
  <c r="AO283" i="31"/>
  <c r="AP283" i="31"/>
  <c r="AQ283" i="31"/>
  <c r="AR283" i="31"/>
  <c r="AS283" i="31"/>
  <c r="AT283" i="31"/>
  <c r="AU283" i="31"/>
  <c r="AV283" i="31"/>
  <c r="D284" i="31"/>
  <c r="E284" i="31"/>
  <c r="F284" i="31"/>
  <c r="G284" i="31"/>
  <c r="H284" i="31"/>
  <c r="I284" i="31"/>
  <c r="J284" i="31"/>
  <c r="K284" i="31"/>
  <c r="L284" i="31"/>
  <c r="M284" i="31"/>
  <c r="N284" i="31"/>
  <c r="O284" i="31"/>
  <c r="P284" i="31"/>
  <c r="Q284" i="31"/>
  <c r="R284" i="31"/>
  <c r="S284" i="31"/>
  <c r="T284" i="31"/>
  <c r="U284" i="31"/>
  <c r="V284" i="31"/>
  <c r="W284" i="31"/>
  <c r="X284" i="31"/>
  <c r="Y284" i="31"/>
  <c r="Z284" i="31"/>
  <c r="AA284" i="31"/>
  <c r="AB284" i="31"/>
  <c r="AC284" i="31"/>
  <c r="AD284" i="31"/>
  <c r="AE284" i="31"/>
  <c r="AF284" i="31"/>
  <c r="AG284" i="31"/>
  <c r="AH284" i="31"/>
  <c r="AI284" i="31"/>
  <c r="AJ284" i="31"/>
  <c r="AK284" i="31"/>
  <c r="AL284" i="31"/>
  <c r="AM284" i="31"/>
  <c r="AN284" i="31"/>
  <c r="AO284" i="31"/>
  <c r="AP284" i="31"/>
  <c r="AQ284" i="31"/>
  <c r="AR284" i="31"/>
  <c r="AS284" i="31"/>
  <c r="AT284" i="31"/>
  <c r="AU284" i="31"/>
  <c r="AV284" i="31"/>
  <c r="D285" i="31"/>
  <c r="E285" i="31"/>
  <c r="F285" i="31"/>
  <c r="G285" i="31"/>
  <c r="H285" i="31"/>
  <c r="I285" i="31"/>
  <c r="J285" i="31"/>
  <c r="K285" i="31"/>
  <c r="L285" i="31"/>
  <c r="M285" i="31"/>
  <c r="N285" i="31"/>
  <c r="O285" i="31"/>
  <c r="P285" i="31"/>
  <c r="Q285" i="31"/>
  <c r="R285" i="31"/>
  <c r="S285" i="31"/>
  <c r="T285" i="31"/>
  <c r="U285" i="31"/>
  <c r="V285" i="31"/>
  <c r="W285" i="31"/>
  <c r="X285" i="31"/>
  <c r="Y285" i="31"/>
  <c r="Z285" i="31"/>
  <c r="AA285" i="31"/>
  <c r="AB285" i="31"/>
  <c r="AC285" i="31"/>
  <c r="AD285" i="31"/>
  <c r="AE285" i="31"/>
  <c r="AF285" i="31"/>
  <c r="AG285" i="31"/>
  <c r="AH285" i="31"/>
  <c r="AI285" i="31"/>
  <c r="AJ285" i="31"/>
  <c r="AK285" i="31"/>
  <c r="AL285" i="31"/>
  <c r="AM285" i="31"/>
  <c r="AN285" i="31"/>
  <c r="AO285" i="31"/>
  <c r="AP285" i="31"/>
  <c r="AQ285" i="31"/>
  <c r="AR285" i="31"/>
  <c r="AS285" i="31"/>
  <c r="AT285" i="31"/>
  <c r="AU285" i="31"/>
  <c r="AV285" i="31"/>
  <c r="D286" i="31"/>
  <c r="E286" i="31"/>
  <c r="F286" i="31"/>
  <c r="G286" i="31"/>
  <c r="H286" i="31"/>
  <c r="I286" i="31"/>
  <c r="J286" i="31"/>
  <c r="K286" i="31"/>
  <c r="L286" i="31"/>
  <c r="M286" i="31"/>
  <c r="N286" i="31"/>
  <c r="O286" i="31"/>
  <c r="P286" i="31"/>
  <c r="Q286" i="31"/>
  <c r="R286" i="31"/>
  <c r="S286" i="31"/>
  <c r="T286" i="31"/>
  <c r="U286" i="31"/>
  <c r="V286" i="31"/>
  <c r="W286" i="31"/>
  <c r="X286" i="31"/>
  <c r="Y286" i="31"/>
  <c r="Z286" i="31"/>
  <c r="AA286" i="31"/>
  <c r="AB286" i="31"/>
  <c r="AC286" i="31"/>
  <c r="AD286" i="31"/>
  <c r="AE286" i="31"/>
  <c r="AF286" i="31"/>
  <c r="AG286" i="31"/>
  <c r="AH286" i="31"/>
  <c r="AI286" i="31"/>
  <c r="AJ286" i="31"/>
  <c r="AK286" i="31"/>
  <c r="AL286" i="31"/>
  <c r="AM286" i="31"/>
  <c r="AN286" i="31"/>
  <c r="AO286" i="31"/>
  <c r="AP286" i="31"/>
  <c r="AQ286" i="31"/>
  <c r="AR286" i="31"/>
  <c r="AS286" i="31"/>
  <c r="AT286" i="31"/>
  <c r="AU286" i="31"/>
  <c r="AV286" i="31"/>
  <c r="D287" i="31"/>
  <c r="E287" i="31"/>
  <c r="F287" i="31"/>
  <c r="G287" i="31"/>
  <c r="H287" i="31"/>
  <c r="I287" i="31"/>
  <c r="J287" i="31"/>
  <c r="K287" i="31"/>
  <c r="L287" i="31"/>
  <c r="M287" i="31"/>
  <c r="N287" i="31"/>
  <c r="O287" i="31"/>
  <c r="P287" i="31"/>
  <c r="Q287" i="31"/>
  <c r="R287" i="31"/>
  <c r="S287" i="31"/>
  <c r="T287" i="31"/>
  <c r="U287" i="31"/>
  <c r="V287" i="31"/>
  <c r="W287" i="31"/>
  <c r="X287" i="31"/>
  <c r="Y287" i="31"/>
  <c r="Z287" i="31"/>
  <c r="AA287" i="31"/>
  <c r="AB287" i="31"/>
  <c r="AC287" i="31"/>
  <c r="AD287" i="31"/>
  <c r="AE287" i="31"/>
  <c r="AF287" i="31"/>
  <c r="AG287" i="31"/>
  <c r="AH287" i="31"/>
  <c r="AI287" i="31"/>
  <c r="AJ287" i="31"/>
  <c r="AK287" i="31"/>
  <c r="AL287" i="31"/>
  <c r="AM287" i="31"/>
  <c r="AN287" i="31"/>
  <c r="AO287" i="31"/>
  <c r="AP287" i="31"/>
  <c r="AQ287" i="31"/>
  <c r="AR287" i="31"/>
  <c r="AS287" i="31"/>
  <c r="AT287" i="31"/>
  <c r="AU287" i="31"/>
  <c r="AV287" i="31"/>
  <c r="D288" i="31"/>
  <c r="E288" i="31"/>
  <c r="F288" i="31"/>
  <c r="G288" i="31"/>
  <c r="H288" i="31"/>
  <c r="I288" i="31"/>
  <c r="J288" i="31"/>
  <c r="K288" i="31"/>
  <c r="L288" i="31"/>
  <c r="M288" i="31"/>
  <c r="N288" i="31"/>
  <c r="O288" i="31"/>
  <c r="P288" i="31"/>
  <c r="Q288" i="31"/>
  <c r="R288" i="31"/>
  <c r="S288" i="31"/>
  <c r="T288" i="31"/>
  <c r="U288" i="31"/>
  <c r="V288" i="31"/>
  <c r="W288" i="31"/>
  <c r="X288" i="31"/>
  <c r="Y288" i="31"/>
  <c r="Z288" i="31"/>
  <c r="AA288" i="31"/>
  <c r="AB288" i="31"/>
  <c r="AC288" i="31"/>
  <c r="AD288" i="31"/>
  <c r="AE288" i="31"/>
  <c r="AF288" i="31"/>
  <c r="AG288" i="31"/>
  <c r="AH288" i="31"/>
  <c r="AI288" i="31"/>
  <c r="AJ288" i="31"/>
  <c r="AK288" i="31"/>
  <c r="AL288" i="31"/>
  <c r="AM288" i="31"/>
  <c r="AN288" i="31"/>
  <c r="AO288" i="31"/>
  <c r="AP288" i="31"/>
  <c r="AQ288" i="31"/>
  <c r="AR288" i="31"/>
  <c r="AS288" i="31"/>
  <c r="AT288" i="31"/>
  <c r="AU288" i="31"/>
  <c r="AV288" i="31"/>
  <c r="D289" i="31"/>
  <c r="E289" i="31"/>
  <c r="F289" i="31"/>
  <c r="G289" i="31"/>
  <c r="H289" i="31"/>
  <c r="I289" i="31"/>
  <c r="J289" i="31"/>
  <c r="K289" i="31"/>
  <c r="L289" i="31"/>
  <c r="M289" i="31"/>
  <c r="N289" i="31"/>
  <c r="O289" i="31"/>
  <c r="P289" i="31"/>
  <c r="Q289" i="31"/>
  <c r="R289" i="31"/>
  <c r="S289" i="31"/>
  <c r="T289" i="31"/>
  <c r="U289" i="31"/>
  <c r="V289" i="31"/>
  <c r="W289" i="31"/>
  <c r="X289" i="31"/>
  <c r="Y289" i="31"/>
  <c r="Z289" i="31"/>
  <c r="AA289" i="31"/>
  <c r="AB289" i="31"/>
  <c r="AC289" i="31"/>
  <c r="AD289" i="31"/>
  <c r="AE289" i="31"/>
  <c r="AF289" i="31"/>
  <c r="AG289" i="31"/>
  <c r="AH289" i="31"/>
  <c r="AI289" i="31"/>
  <c r="AJ289" i="31"/>
  <c r="AK289" i="31"/>
  <c r="AL289" i="31"/>
  <c r="AM289" i="31"/>
  <c r="AN289" i="31"/>
  <c r="AO289" i="31"/>
  <c r="AP289" i="31"/>
  <c r="AQ289" i="31"/>
  <c r="AR289" i="31"/>
  <c r="AS289" i="31"/>
  <c r="AT289" i="31"/>
  <c r="AU289" i="31"/>
  <c r="AV289" i="31"/>
  <c r="D290" i="31"/>
  <c r="E290" i="31"/>
  <c r="F290" i="31"/>
  <c r="G290" i="31"/>
  <c r="H290" i="31"/>
  <c r="I290" i="31"/>
  <c r="J290" i="31"/>
  <c r="K290" i="31"/>
  <c r="L290" i="31"/>
  <c r="M290" i="31"/>
  <c r="N290" i="31"/>
  <c r="O290" i="31"/>
  <c r="P290" i="31"/>
  <c r="Q290" i="31"/>
  <c r="R290" i="31"/>
  <c r="S290" i="31"/>
  <c r="T290" i="31"/>
  <c r="U290" i="31"/>
  <c r="V290" i="31"/>
  <c r="W290" i="31"/>
  <c r="X290" i="31"/>
  <c r="Y290" i="31"/>
  <c r="Z290" i="31"/>
  <c r="AA290" i="31"/>
  <c r="AB290" i="31"/>
  <c r="AC290" i="31"/>
  <c r="AD290" i="31"/>
  <c r="AE290" i="31"/>
  <c r="AF290" i="31"/>
  <c r="AG290" i="31"/>
  <c r="AH290" i="31"/>
  <c r="AI290" i="31"/>
  <c r="AJ290" i="31"/>
  <c r="AK290" i="31"/>
  <c r="AL290" i="31"/>
  <c r="AM290" i="31"/>
  <c r="AN290" i="31"/>
  <c r="AO290" i="31"/>
  <c r="AP290" i="31"/>
  <c r="AQ290" i="31"/>
  <c r="AR290" i="31"/>
  <c r="AS290" i="31"/>
  <c r="AT290" i="31"/>
  <c r="AU290" i="31"/>
  <c r="AV290" i="31"/>
  <c r="D291" i="31"/>
  <c r="E291" i="31"/>
  <c r="F291" i="31"/>
  <c r="G291" i="31"/>
  <c r="H291" i="31"/>
  <c r="I291" i="31"/>
  <c r="J291" i="31"/>
  <c r="K291" i="31"/>
  <c r="L291" i="31"/>
  <c r="M291" i="31"/>
  <c r="N291" i="31"/>
  <c r="O291" i="31"/>
  <c r="P291" i="31"/>
  <c r="Q291" i="31"/>
  <c r="R291" i="31"/>
  <c r="S291" i="31"/>
  <c r="T291" i="31"/>
  <c r="U291" i="31"/>
  <c r="V291" i="31"/>
  <c r="W291" i="31"/>
  <c r="X291" i="31"/>
  <c r="Y291" i="31"/>
  <c r="Z291" i="31"/>
  <c r="AA291" i="31"/>
  <c r="AB291" i="31"/>
  <c r="AC291" i="31"/>
  <c r="AD291" i="31"/>
  <c r="AE291" i="31"/>
  <c r="AF291" i="31"/>
  <c r="AG291" i="31"/>
  <c r="AH291" i="31"/>
  <c r="AI291" i="31"/>
  <c r="AJ291" i="31"/>
  <c r="AK291" i="31"/>
  <c r="AL291" i="31"/>
  <c r="AM291" i="31"/>
  <c r="AN291" i="31"/>
  <c r="AO291" i="31"/>
  <c r="AP291" i="31"/>
  <c r="AQ291" i="31"/>
  <c r="AR291" i="31"/>
  <c r="AS291" i="31"/>
  <c r="AT291" i="31"/>
  <c r="AU291" i="31"/>
  <c r="AV291" i="31"/>
  <c r="D292" i="31"/>
  <c r="E292" i="31"/>
  <c r="F292" i="31"/>
  <c r="G292" i="31"/>
  <c r="H292" i="31"/>
  <c r="I292" i="31"/>
  <c r="J292" i="31"/>
  <c r="K292" i="31"/>
  <c r="L292" i="31"/>
  <c r="M292" i="31"/>
  <c r="N292" i="31"/>
  <c r="O292" i="31"/>
  <c r="P292" i="31"/>
  <c r="Q292" i="31"/>
  <c r="R292" i="31"/>
  <c r="S292" i="31"/>
  <c r="T292" i="31"/>
  <c r="U292" i="31"/>
  <c r="V292" i="31"/>
  <c r="W292" i="31"/>
  <c r="X292" i="31"/>
  <c r="Y292" i="31"/>
  <c r="Z292" i="31"/>
  <c r="AA292" i="31"/>
  <c r="AB292" i="31"/>
  <c r="AC292" i="31"/>
  <c r="AD292" i="31"/>
  <c r="AE292" i="31"/>
  <c r="AF292" i="31"/>
  <c r="AG292" i="31"/>
  <c r="AH292" i="31"/>
  <c r="AI292" i="31"/>
  <c r="AJ292" i="31"/>
  <c r="AK292" i="31"/>
  <c r="AL292" i="31"/>
  <c r="AM292" i="31"/>
  <c r="AN292" i="31"/>
  <c r="AO292" i="31"/>
  <c r="AP292" i="31"/>
  <c r="AQ292" i="31"/>
  <c r="AR292" i="31"/>
  <c r="AS292" i="31"/>
  <c r="AT292" i="31"/>
  <c r="AU292" i="31"/>
  <c r="AV292" i="31"/>
  <c r="D293" i="31"/>
  <c r="E293" i="31"/>
  <c r="F293" i="31"/>
  <c r="G293" i="31"/>
  <c r="H293" i="31"/>
  <c r="I293" i="31"/>
  <c r="J293" i="31"/>
  <c r="K293" i="31"/>
  <c r="L293" i="31"/>
  <c r="M293" i="31"/>
  <c r="N293" i="31"/>
  <c r="O293" i="31"/>
  <c r="P293" i="31"/>
  <c r="Q293" i="31"/>
  <c r="R293" i="31"/>
  <c r="S293" i="31"/>
  <c r="T293" i="31"/>
  <c r="U293" i="31"/>
  <c r="V293" i="31"/>
  <c r="W293" i="31"/>
  <c r="X293" i="31"/>
  <c r="Y293" i="31"/>
  <c r="Z293" i="31"/>
  <c r="AA293" i="31"/>
  <c r="AB293" i="31"/>
  <c r="AC293" i="31"/>
  <c r="AD293" i="31"/>
  <c r="AE293" i="31"/>
  <c r="AF293" i="31"/>
  <c r="AG293" i="31"/>
  <c r="AH293" i="31"/>
  <c r="AI293" i="31"/>
  <c r="AJ293" i="31"/>
  <c r="AK293" i="31"/>
  <c r="AL293" i="31"/>
  <c r="AM293" i="31"/>
  <c r="AN293" i="31"/>
  <c r="AO293" i="31"/>
  <c r="AP293" i="31"/>
  <c r="AQ293" i="31"/>
  <c r="AR293" i="31"/>
  <c r="AS293" i="31"/>
  <c r="AT293" i="31"/>
  <c r="AU293" i="31"/>
  <c r="AV293" i="31"/>
  <c r="D294" i="31"/>
  <c r="E294" i="31"/>
  <c r="F294" i="31"/>
  <c r="G294" i="31"/>
  <c r="H294" i="31"/>
  <c r="I294" i="31"/>
  <c r="J294" i="31"/>
  <c r="K294" i="31"/>
  <c r="L294" i="31"/>
  <c r="M294" i="31"/>
  <c r="N294" i="31"/>
  <c r="O294" i="31"/>
  <c r="P294" i="31"/>
  <c r="Q294" i="31"/>
  <c r="R294" i="31"/>
  <c r="S294" i="31"/>
  <c r="T294" i="31"/>
  <c r="U294" i="31"/>
  <c r="V294" i="31"/>
  <c r="W294" i="31"/>
  <c r="X294" i="31"/>
  <c r="Y294" i="31"/>
  <c r="Z294" i="31"/>
  <c r="AA294" i="31"/>
  <c r="AB294" i="31"/>
  <c r="AC294" i="31"/>
  <c r="AD294" i="31"/>
  <c r="AE294" i="31"/>
  <c r="AF294" i="31"/>
  <c r="AG294" i="31"/>
  <c r="AH294" i="31"/>
  <c r="AI294" i="31"/>
  <c r="AJ294" i="31"/>
  <c r="AK294" i="31"/>
  <c r="AL294" i="31"/>
  <c r="AM294" i="31"/>
  <c r="AN294" i="31"/>
  <c r="AO294" i="31"/>
  <c r="AP294" i="31"/>
  <c r="AQ294" i="31"/>
  <c r="AR294" i="31"/>
  <c r="AS294" i="31"/>
  <c r="AT294" i="31"/>
  <c r="AU294" i="31"/>
  <c r="AV294" i="31"/>
  <c r="D295" i="31"/>
  <c r="E295" i="31"/>
  <c r="F295" i="31"/>
  <c r="G295" i="31"/>
  <c r="H295" i="31"/>
  <c r="I295" i="31"/>
  <c r="J295" i="31"/>
  <c r="K295" i="31"/>
  <c r="L295" i="31"/>
  <c r="M295" i="31"/>
  <c r="N295" i="31"/>
  <c r="O295" i="31"/>
  <c r="P295" i="31"/>
  <c r="Q295" i="31"/>
  <c r="R295" i="31"/>
  <c r="S295" i="31"/>
  <c r="T295" i="31"/>
  <c r="U295" i="31"/>
  <c r="V295" i="31"/>
  <c r="W295" i="31"/>
  <c r="X295" i="31"/>
  <c r="Y295" i="31"/>
  <c r="Z295" i="31"/>
  <c r="AA295" i="31"/>
  <c r="AB295" i="31"/>
  <c r="AC295" i="31"/>
  <c r="AD295" i="31"/>
  <c r="AE295" i="31"/>
  <c r="AF295" i="31"/>
  <c r="AG295" i="31"/>
  <c r="AH295" i="31"/>
  <c r="AI295" i="31"/>
  <c r="AJ295" i="31"/>
  <c r="AK295" i="31"/>
  <c r="AL295" i="31"/>
  <c r="AM295" i="31"/>
  <c r="AN295" i="31"/>
  <c r="AO295" i="31"/>
  <c r="AP295" i="31"/>
  <c r="AQ295" i="31"/>
  <c r="AR295" i="31"/>
  <c r="AS295" i="31"/>
  <c r="AT295" i="31"/>
  <c r="AU295" i="31"/>
  <c r="AV295" i="31"/>
  <c r="D296" i="31"/>
  <c r="E296" i="31"/>
  <c r="F296" i="31"/>
  <c r="G296" i="31"/>
  <c r="H296" i="31"/>
  <c r="I296" i="31"/>
  <c r="J296" i="31"/>
  <c r="K296" i="31"/>
  <c r="L296" i="31"/>
  <c r="M296" i="31"/>
  <c r="N296" i="31"/>
  <c r="O296" i="31"/>
  <c r="P296" i="31"/>
  <c r="Q296" i="31"/>
  <c r="R296" i="31"/>
  <c r="S296" i="31"/>
  <c r="T296" i="31"/>
  <c r="U296" i="31"/>
  <c r="V296" i="31"/>
  <c r="W296" i="31"/>
  <c r="X296" i="31"/>
  <c r="Y296" i="31"/>
  <c r="Z296" i="31"/>
  <c r="AA296" i="31"/>
  <c r="AB296" i="31"/>
  <c r="AC296" i="31"/>
  <c r="AD296" i="31"/>
  <c r="AE296" i="31"/>
  <c r="AF296" i="31"/>
  <c r="AG296" i="31"/>
  <c r="AH296" i="31"/>
  <c r="AI296" i="31"/>
  <c r="AJ296" i="31"/>
  <c r="AK296" i="31"/>
  <c r="AL296" i="31"/>
  <c r="AM296" i="31"/>
  <c r="AN296" i="31"/>
  <c r="AO296" i="31"/>
  <c r="AP296" i="31"/>
  <c r="AQ296" i="31"/>
  <c r="AR296" i="31"/>
  <c r="AS296" i="31"/>
  <c r="AT296" i="31"/>
  <c r="AU296" i="31"/>
  <c r="AV296" i="31"/>
  <c r="D297" i="31"/>
  <c r="E297" i="31"/>
  <c r="F297" i="31"/>
  <c r="G297" i="31"/>
  <c r="H297" i="31"/>
  <c r="I297" i="31"/>
  <c r="J297" i="31"/>
  <c r="K297" i="31"/>
  <c r="L297" i="31"/>
  <c r="M297" i="31"/>
  <c r="N297" i="31"/>
  <c r="O297" i="31"/>
  <c r="P297" i="31"/>
  <c r="Q297" i="31"/>
  <c r="R297" i="31"/>
  <c r="S297" i="31"/>
  <c r="T297" i="31"/>
  <c r="U297" i="31"/>
  <c r="V297" i="31"/>
  <c r="W297" i="31"/>
  <c r="X297" i="31"/>
  <c r="Y297" i="31"/>
  <c r="Z297" i="31"/>
  <c r="AA297" i="31"/>
  <c r="AB297" i="31"/>
  <c r="AC297" i="31"/>
  <c r="AD297" i="31"/>
  <c r="AE297" i="31"/>
  <c r="AF297" i="31"/>
  <c r="AG297" i="31"/>
  <c r="AH297" i="31"/>
  <c r="AI297" i="31"/>
  <c r="AJ297" i="31"/>
  <c r="AK297" i="31"/>
  <c r="AL297" i="31"/>
  <c r="AM297" i="31"/>
  <c r="AN297" i="31"/>
  <c r="AO297" i="31"/>
  <c r="AP297" i="31"/>
  <c r="AQ297" i="31"/>
  <c r="AR297" i="31"/>
  <c r="AS297" i="31"/>
  <c r="AT297" i="31"/>
  <c r="AU297" i="31"/>
  <c r="AV297" i="31"/>
  <c r="D298" i="31"/>
  <c r="E298" i="31"/>
  <c r="F298" i="31"/>
  <c r="G298" i="31"/>
  <c r="H298" i="31"/>
  <c r="I298" i="31"/>
  <c r="J298" i="31"/>
  <c r="K298" i="31"/>
  <c r="L298" i="31"/>
  <c r="M298" i="31"/>
  <c r="N298" i="31"/>
  <c r="O298" i="31"/>
  <c r="P298" i="31"/>
  <c r="Q298" i="31"/>
  <c r="R298" i="31"/>
  <c r="S298" i="31"/>
  <c r="T298" i="31"/>
  <c r="U298" i="31"/>
  <c r="V298" i="31"/>
  <c r="W298" i="31"/>
  <c r="X298" i="31"/>
  <c r="Y298" i="31"/>
  <c r="Z298" i="31"/>
  <c r="AA298" i="31"/>
  <c r="AB298" i="31"/>
  <c r="AC298" i="31"/>
  <c r="AD298" i="31"/>
  <c r="AE298" i="31"/>
  <c r="AF298" i="31"/>
  <c r="AG298" i="31"/>
  <c r="AH298" i="31"/>
  <c r="AI298" i="31"/>
  <c r="AJ298" i="31"/>
  <c r="AK298" i="31"/>
  <c r="AL298" i="31"/>
  <c r="AM298" i="31"/>
  <c r="AN298" i="31"/>
  <c r="AO298" i="31"/>
  <c r="AP298" i="31"/>
  <c r="AQ298" i="31"/>
  <c r="AR298" i="31"/>
  <c r="AS298" i="31"/>
  <c r="AT298" i="31"/>
  <c r="AU298" i="31"/>
  <c r="AV298" i="31"/>
  <c r="D299" i="31"/>
  <c r="E299" i="31"/>
  <c r="F299" i="31"/>
  <c r="G299" i="31"/>
  <c r="H299" i="31"/>
  <c r="I299" i="31"/>
  <c r="J299" i="31"/>
  <c r="K299" i="31"/>
  <c r="L299" i="31"/>
  <c r="M299" i="31"/>
  <c r="N299" i="31"/>
  <c r="O299" i="31"/>
  <c r="P299" i="31"/>
  <c r="Q299" i="31"/>
  <c r="R299" i="31"/>
  <c r="S299" i="31"/>
  <c r="T299" i="31"/>
  <c r="U299" i="31"/>
  <c r="V299" i="31"/>
  <c r="W299" i="31"/>
  <c r="X299" i="31"/>
  <c r="Y299" i="31"/>
  <c r="Z299" i="31"/>
  <c r="AA299" i="31"/>
  <c r="AB299" i="31"/>
  <c r="AC299" i="31"/>
  <c r="AD299" i="31"/>
  <c r="AE299" i="31"/>
  <c r="AF299" i="31"/>
  <c r="AG299" i="31"/>
  <c r="AH299" i="31"/>
  <c r="AI299" i="31"/>
  <c r="AJ299" i="31"/>
  <c r="AK299" i="31"/>
  <c r="AL299" i="31"/>
  <c r="AM299" i="31"/>
  <c r="AN299" i="31"/>
  <c r="AO299" i="31"/>
  <c r="AP299" i="31"/>
  <c r="AQ299" i="31"/>
  <c r="AR299" i="31"/>
  <c r="AS299" i="31"/>
  <c r="AT299" i="31"/>
  <c r="AU299" i="31"/>
  <c r="AV299" i="31"/>
  <c r="D300" i="31"/>
  <c r="E300" i="31"/>
  <c r="F300" i="31"/>
  <c r="G300" i="31"/>
  <c r="H300" i="31"/>
  <c r="I300" i="31"/>
  <c r="J300" i="31"/>
  <c r="K300" i="31"/>
  <c r="L300" i="31"/>
  <c r="M300" i="31"/>
  <c r="N300" i="31"/>
  <c r="O300" i="31"/>
  <c r="P300" i="31"/>
  <c r="Q300" i="31"/>
  <c r="R300" i="31"/>
  <c r="S300" i="31"/>
  <c r="T300" i="31"/>
  <c r="U300" i="31"/>
  <c r="V300" i="31"/>
  <c r="W300" i="31"/>
  <c r="X300" i="31"/>
  <c r="Y300" i="31"/>
  <c r="Z300" i="31"/>
  <c r="AA300" i="31"/>
  <c r="AB300" i="31"/>
  <c r="AC300" i="31"/>
  <c r="AD300" i="31"/>
  <c r="AE300" i="31"/>
  <c r="AF300" i="31"/>
  <c r="AG300" i="31"/>
  <c r="AH300" i="31"/>
  <c r="AI300" i="31"/>
  <c r="AJ300" i="31"/>
  <c r="AK300" i="31"/>
  <c r="AL300" i="31"/>
  <c r="AM300" i="31"/>
  <c r="AN300" i="31"/>
  <c r="AO300" i="31"/>
  <c r="AP300" i="31"/>
  <c r="AQ300" i="31"/>
  <c r="AR300" i="31"/>
  <c r="AS300" i="31"/>
  <c r="AT300" i="31"/>
  <c r="AU300" i="31"/>
  <c r="AV300" i="31"/>
  <c r="D301" i="31"/>
  <c r="E301" i="31"/>
  <c r="F301" i="31"/>
  <c r="G301" i="31"/>
  <c r="H301" i="31"/>
  <c r="I301" i="31"/>
  <c r="J301" i="31"/>
  <c r="K301" i="31"/>
  <c r="L301" i="31"/>
  <c r="M301" i="31"/>
  <c r="N301" i="31"/>
  <c r="O301" i="31"/>
  <c r="P301" i="31"/>
  <c r="Q301" i="31"/>
  <c r="R301" i="31"/>
  <c r="S301" i="31"/>
  <c r="T301" i="31"/>
  <c r="U301" i="31"/>
  <c r="V301" i="31"/>
  <c r="W301" i="31"/>
  <c r="X301" i="31"/>
  <c r="Y301" i="31"/>
  <c r="Z301" i="31"/>
  <c r="AA301" i="31"/>
  <c r="AB301" i="31"/>
  <c r="AC301" i="31"/>
  <c r="AD301" i="31"/>
  <c r="AE301" i="31"/>
  <c r="AF301" i="31"/>
  <c r="AG301" i="31"/>
  <c r="AH301" i="31"/>
  <c r="AI301" i="31"/>
  <c r="AJ301" i="31"/>
  <c r="AK301" i="31"/>
  <c r="AL301" i="31"/>
  <c r="AM301" i="31"/>
  <c r="AN301" i="31"/>
  <c r="AO301" i="31"/>
  <c r="AP301" i="31"/>
  <c r="AQ301" i="31"/>
  <c r="AR301" i="31"/>
  <c r="AS301" i="31"/>
  <c r="AT301" i="31"/>
  <c r="AU301" i="31"/>
  <c r="AV301" i="31"/>
  <c r="D302" i="31"/>
  <c r="E302" i="31"/>
  <c r="F302" i="31"/>
  <c r="G302" i="31"/>
  <c r="H302" i="31"/>
  <c r="I302" i="31"/>
  <c r="J302" i="31"/>
  <c r="K302" i="31"/>
  <c r="L302" i="31"/>
  <c r="M302" i="31"/>
  <c r="N302" i="31"/>
  <c r="O302" i="31"/>
  <c r="P302" i="31"/>
  <c r="Q302" i="31"/>
  <c r="R302" i="31"/>
  <c r="S302" i="31"/>
  <c r="T302" i="31"/>
  <c r="U302" i="31"/>
  <c r="V302" i="31"/>
  <c r="W302" i="31"/>
  <c r="X302" i="31"/>
  <c r="Y302" i="31"/>
  <c r="Z302" i="31"/>
  <c r="AA302" i="31"/>
  <c r="AB302" i="31"/>
  <c r="AC302" i="31"/>
  <c r="AD302" i="31"/>
  <c r="AE302" i="31"/>
  <c r="AF302" i="31"/>
  <c r="AG302" i="31"/>
  <c r="AH302" i="31"/>
  <c r="AI302" i="31"/>
  <c r="AJ302" i="31"/>
  <c r="AK302" i="31"/>
  <c r="AL302" i="31"/>
  <c r="AM302" i="31"/>
  <c r="AN302" i="31"/>
  <c r="AO302" i="31"/>
  <c r="AP302" i="31"/>
  <c r="AQ302" i="31"/>
  <c r="AR302" i="31"/>
  <c r="AS302" i="31"/>
  <c r="AT302" i="31"/>
  <c r="AU302" i="31"/>
  <c r="AV302" i="31"/>
  <c r="D303" i="31"/>
  <c r="E303" i="31"/>
  <c r="F303" i="31"/>
  <c r="G303" i="31"/>
  <c r="H303" i="31"/>
  <c r="I303" i="31"/>
  <c r="J303" i="31"/>
  <c r="K303" i="31"/>
  <c r="L303" i="31"/>
  <c r="M303" i="31"/>
  <c r="N303" i="31"/>
  <c r="O303" i="31"/>
  <c r="P303" i="31"/>
  <c r="Q303" i="31"/>
  <c r="R303" i="31"/>
  <c r="S303" i="31"/>
  <c r="T303" i="31"/>
  <c r="U303" i="31"/>
  <c r="V303" i="31"/>
  <c r="W303" i="31"/>
  <c r="X303" i="31"/>
  <c r="Y303" i="31"/>
  <c r="Z303" i="31"/>
  <c r="AA303" i="31"/>
  <c r="AB303" i="31"/>
  <c r="AC303" i="31"/>
  <c r="AD303" i="31"/>
  <c r="AE303" i="31"/>
  <c r="AF303" i="31"/>
  <c r="AG303" i="31"/>
  <c r="AH303" i="31"/>
  <c r="AI303" i="31"/>
  <c r="AJ303" i="31"/>
  <c r="AK303" i="31"/>
  <c r="AL303" i="31"/>
  <c r="AM303" i="31"/>
  <c r="AN303" i="31"/>
  <c r="AO303" i="31"/>
  <c r="AP303" i="31"/>
  <c r="AQ303" i="31"/>
  <c r="AR303" i="31"/>
  <c r="AS303" i="31"/>
  <c r="AT303" i="31"/>
  <c r="AU303" i="31"/>
  <c r="AV303" i="31"/>
  <c r="D304" i="31"/>
  <c r="E304" i="31"/>
  <c r="F304" i="31"/>
  <c r="G304" i="31"/>
  <c r="H304" i="31"/>
  <c r="I304" i="31"/>
  <c r="J304" i="31"/>
  <c r="K304" i="31"/>
  <c r="L304" i="31"/>
  <c r="M304" i="31"/>
  <c r="N304" i="31"/>
  <c r="O304" i="31"/>
  <c r="P304" i="31"/>
  <c r="Q304" i="31"/>
  <c r="R304" i="31"/>
  <c r="S304" i="31"/>
  <c r="T304" i="31"/>
  <c r="U304" i="31"/>
  <c r="V304" i="31"/>
  <c r="W304" i="31"/>
  <c r="X304" i="31"/>
  <c r="Y304" i="31"/>
  <c r="Z304" i="31"/>
  <c r="AA304" i="31"/>
  <c r="AB304" i="31"/>
  <c r="AC304" i="31"/>
  <c r="AD304" i="31"/>
  <c r="AE304" i="31"/>
  <c r="AF304" i="31"/>
  <c r="AG304" i="31"/>
  <c r="AH304" i="31"/>
  <c r="AI304" i="31"/>
  <c r="AJ304" i="31"/>
  <c r="AK304" i="31"/>
  <c r="AL304" i="31"/>
  <c r="AM304" i="31"/>
  <c r="AN304" i="31"/>
  <c r="AO304" i="31"/>
  <c r="AP304" i="31"/>
  <c r="AQ304" i="31"/>
  <c r="AR304" i="31"/>
  <c r="AS304" i="31"/>
  <c r="AT304" i="31"/>
  <c r="AU304" i="31"/>
  <c r="AV304" i="31"/>
  <c r="D305" i="31"/>
  <c r="E305" i="31"/>
  <c r="F305" i="31"/>
  <c r="G305" i="31"/>
  <c r="H305" i="31"/>
  <c r="I305" i="31"/>
  <c r="J305" i="31"/>
  <c r="K305" i="31"/>
  <c r="L305" i="31"/>
  <c r="M305" i="31"/>
  <c r="N305" i="31"/>
  <c r="O305" i="31"/>
  <c r="P305" i="31"/>
  <c r="Q305" i="31"/>
  <c r="R305" i="31"/>
  <c r="S305" i="31"/>
  <c r="T305" i="31"/>
  <c r="U305" i="31"/>
  <c r="V305" i="31"/>
  <c r="W305" i="31"/>
  <c r="X305" i="31"/>
  <c r="Y305" i="31"/>
  <c r="Z305" i="31"/>
  <c r="AA305" i="31"/>
  <c r="AB305" i="31"/>
  <c r="AC305" i="31"/>
  <c r="AD305" i="31"/>
  <c r="AE305" i="31"/>
  <c r="AF305" i="31"/>
  <c r="AG305" i="31"/>
  <c r="AH305" i="31"/>
  <c r="AI305" i="31"/>
  <c r="AJ305" i="31"/>
  <c r="AK305" i="31"/>
  <c r="AL305" i="31"/>
  <c r="AM305" i="31"/>
  <c r="AN305" i="31"/>
  <c r="AO305" i="31"/>
  <c r="AP305" i="31"/>
  <c r="AQ305" i="31"/>
  <c r="AR305" i="31"/>
  <c r="AS305" i="31"/>
  <c r="AT305" i="31"/>
  <c r="AU305" i="31"/>
  <c r="AV305" i="31"/>
  <c r="D306" i="31"/>
  <c r="E306" i="31"/>
  <c r="F306" i="31"/>
  <c r="G306" i="31"/>
  <c r="H306" i="31"/>
  <c r="I306" i="31"/>
  <c r="J306" i="31"/>
  <c r="K306" i="31"/>
  <c r="L306" i="31"/>
  <c r="M306" i="31"/>
  <c r="N306" i="31"/>
  <c r="O306" i="31"/>
  <c r="P306" i="31"/>
  <c r="Q306" i="31"/>
  <c r="R306" i="31"/>
  <c r="S306" i="31"/>
  <c r="T306" i="31"/>
  <c r="U306" i="31"/>
  <c r="V306" i="31"/>
  <c r="W306" i="31"/>
  <c r="X306" i="31"/>
  <c r="Y306" i="31"/>
  <c r="Z306" i="31"/>
  <c r="AA306" i="31"/>
  <c r="AB306" i="31"/>
  <c r="AC306" i="31"/>
  <c r="AD306" i="31"/>
  <c r="AE306" i="31"/>
  <c r="AF306" i="31"/>
  <c r="AG306" i="31"/>
  <c r="AH306" i="31"/>
  <c r="AI306" i="31"/>
  <c r="AJ306" i="31"/>
  <c r="AK306" i="31"/>
  <c r="AL306" i="31"/>
  <c r="AM306" i="31"/>
  <c r="AN306" i="31"/>
  <c r="AO306" i="31"/>
  <c r="AP306" i="31"/>
  <c r="AQ306" i="31"/>
  <c r="AR306" i="31"/>
  <c r="AS306" i="31"/>
  <c r="AT306" i="31"/>
  <c r="AU306" i="31"/>
  <c r="AV306" i="31"/>
  <c r="D307" i="31"/>
  <c r="E307" i="31"/>
  <c r="F307" i="31"/>
  <c r="G307" i="31"/>
  <c r="H307" i="31"/>
  <c r="I307" i="31"/>
  <c r="J307" i="31"/>
  <c r="K307" i="31"/>
  <c r="L307" i="31"/>
  <c r="M307" i="31"/>
  <c r="N307" i="31"/>
  <c r="O307" i="31"/>
  <c r="P307" i="31"/>
  <c r="Q307" i="31"/>
  <c r="R307" i="31"/>
  <c r="S307" i="31"/>
  <c r="T307" i="31"/>
  <c r="U307" i="31"/>
  <c r="V307" i="31"/>
  <c r="W307" i="31"/>
  <c r="X307" i="31"/>
  <c r="Y307" i="31"/>
  <c r="Z307" i="31"/>
  <c r="AA307" i="31"/>
  <c r="AB307" i="31"/>
  <c r="AC307" i="31"/>
  <c r="AD307" i="31"/>
  <c r="AE307" i="31"/>
  <c r="AF307" i="31"/>
  <c r="AG307" i="31"/>
  <c r="AH307" i="31"/>
  <c r="AI307" i="31"/>
  <c r="AJ307" i="31"/>
  <c r="AK307" i="31"/>
  <c r="AL307" i="31"/>
  <c r="AM307" i="31"/>
  <c r="AN307" i="31"/>
  <c r="AO307" i="31"/>
  <c r="AP307" i="31"/>
  <c r="AQ307" i="31"/>
  <c r="AR307" i="31"/>
  <c r="AS307" i="31"/>
  <c r="AT307" i="31"/>
  <c r="AU307" i="31"/>
  <c r="AV307" i="31"/>
  <c r="D308" i="31"/>
  <c r="E308" i="31"/>
  <c r="F308" i="31"/>
  <c r="G308" i="31"/>
  <c r="H308" i="31"/>
  <c r="I308" i="31"/>
  <c r="J308" i="31"/>
  <c r="K308" i="31"/>
  <c r="L308" i="31"/>
  <c r="M308" i="31"/>
  <c r="N308" i="31"/>
  <c r="O308" i="31"/>
  <c r="P308" i="31"/>
  <c r="Q308" i="31"/>
  <c r="R308" i="31"/>
  <c r="S308" i="31"/>
  <c r="T308" i="31"/>
  <c r="U308" i="31"/>
  <c r="V308" i="31"/>
  <c r="W308" i="31"/>
  <c r="X308" i="31"/>
  <c r="Y308" i="31"/>
  <c r="Z308" i="31"/>
  <c r="AA308" i="31"/>
  <c r="AB308" i="31"/>
  <c r="AC308" i="31"/>
  <c r="AD308" i="31"/>
  <c r="AE308" i="31"/>
  <c r="AF308" i="31"/>
  <c r="AG308" i="31"/>
  <c r="AH308" i="31"/>
  <c r="AI308" i="31"/>
  <c r="AJ308" i="31"/>
  <c r="AK308" i="31"/>
  <c r="AL308" i="31"/>
  <c r="AM308" i="31"/>
  <c r="AN308" i="31"/>
  <c r="AO308" i="31"/>
  <c r="AP308" i="31"/>
  <c r="AQ308" i="31"/>
  <c r="AR308" i="31"/>
  <c r="AS308" i="31"/>
  <c r="AT308" i="31"/>
  <c r="AU308" i="31"/>
  <c r="AV308" i="31"/>
  <c r="D309" i="31"/>
  <c r="E309" i="31"/>
  <c r="F309" i="31"/>
  <c r="G309" i="31"/>
  <c r="H309" i="31"/>
  <c r="I309" i="31"/>
  <c r="J309" i="31"/>
  <c r="K309" i="31"/>
  <c r="L309" i="31"/>
  <c r="M309" i="31"/>
  <c r="N309" i="31"/>
  <c r="O309" i="31"/>
  <c r="P309" i="31"/>
  <c r="Q309" i="31"/>
  <c r="R309" i="31"/>
  <c r="S309" i="31"/>
  <c r="T309" i="31"/>
  <c r="U309" i="31"/>
  <c r="V309" i="31"/>
  <c r="W309" i="31"/>
  <c r="X309" i="31"/>
  <c r="Y309" i="31"/>
  <c r="Z309" i="31"/>
  <c r="AA309" i="31"/>
  <c r="AB309" i="31"/>
  <c r="AC309" i="31"/>
  <c r="AD309" i="31"/>
  <c r="AE309" i="31"/>
  <c r="AF309" i="31"/>
  <c r="AG309" i="31"/>
  <c r="AH309" i="31"/>
  <c r="AI309" i="31"/>
  <c r="AJ309" i="31"/>
  <c r="AK309" i="31"/>
  <c r="AL309" i="31"/>
  <c r="AM309" i="31"/>
  <c r="AN309" i="31"/>
  <c r="AO309" i="31"/>
  <c r="AP309" i="31"/>
  <c r="AQ309" i="31"/>
  <c r="AR309" i="31"/>
  <c r="AS309" i="31"/>
  <c r="AT309" i="31"/>
  <c r="AU309" i="31"/>
  <c r="AV309" i="31"/>
  <c r="D310" i="31"/>
  <c r="E310" i="31"/>
  <c r="F310" i="31"/>
  <c r="G310" i="31"/>
  <c r="H310" i="31"/>
  <c r="I310" i="31"/>
  <c r="J310" i="31"/>
  <c r="K310" i="31"/>
  <c r="L310" i="31"/>
  <c r="M310" i="31"/>
  <c r="N310" i="31"/>
  <c r="O310" i="31"/>
  <c r="P310" i="31"/>
  <c r="Q310" i="31"/>
  <c r="R310" i="31"/>
  <c r="S310" i="31"/>
  <c r="T310" i="31"/>
  <c r="U310" i="31"/>
  <c r="V310" i="31"/>
  <c r="W310" i="31"/>
  <c r="X310" i="31"/>
  <c r="Y310" i="31"/>
  <c r="Z310" i="31"/>
  <c r="AA310" i="31"/>
  <c r="AB310" i="31"/>
  <c r="AC310" i="31"/>
  <c r="AD310" i="31"/>
  <c r="AE310" i="31"/>
  <c r="AF310" i="31"/>
  <c r="AG310" i="31"/>
  <c r="AH310" i="31"/>
  <c r="AI310" i="31"/>
  <c r="AJ310" i="31"/>
  <c r="AK310" i="31"/>
  <c r="AL310" i="31"/>
  <c r="AM310" i="31"/>
  <c r="AN310" i="31"/>
  <c r="AO310" i="31"/>
  <c r="AP310" i="31"/>
  <c r="AQ310" i="31"/>
  <c r="AR310" i="31"/>
  <c r="AS310" i="31"/>
  <c r="AT310" i="31"/>
  <c r="AU310" i="31"/>
  <c r="AV310" i="31"/>
  <c r="D311" i="31"/>
  <c r="E311" i="31"/>
  <c r="F311" i="31"/>
  <c r="G311" i="31"/>
  <c r="H311" i="31"/>
  <c r="I311" i="31"/>
  <c r="J311" i="31"/>
  <c r="K311" i="31"/>
  <c r="L311" i="31"/>
  <c r="M311" i="31"/>
  <c r="N311" i="31"/>
  <c r="O311" i="31"/>
  <c r="P311" i="31"/>
  <c r="Q311" i="31"/>
  <c r="R311" i="31"/>
  <c r="S311" i="31"/>
  <c r="T311" i="31"/>
  <c r="U311" i="31"/>
  <c r="V311" i="31"/>
  <c r="W311" i="31"/>
  <c r="X311" i="31"/>
  <c r="Y311" i="31"/>
  <c r="Z311" i="31"/>
  <c r="AA311" i="31"/>
  <c r="AB311" i="31"/>
  <c r="AC311" i="31"/>
  <c r="AD311" i="31"/>
  <c r="AE311" i="31"/>
  <c r="AF311" i="31"/>
  <c r="AG311" i="31"/>
  <c r="AH311" i="31"/>
  <c r="AI311" i="31"/>
  <c r="AJ311" i="31"/>
  <c r="AK311" i="31"/>
  <c r="AL311" i="31"/>
  <c r="AM311" i="31"/>
  <c r="AN311" i="31"/>
  <c r="AO311" i="31"/>
  <c r="AP311" i="31"/>
  <c r="AQ311" i="31"/>
  <c r="AR311" i="31"/>
  <c r="AS311" i="31"/>
  <c r="AT311" i="31"/>
  <c r="AU311" i="31"/>
  <c r="AV311" i="31"/>
  <c r="D312" i="31"/>
  <c r="E312" i="31"/>
  <c r="F312" i="31"/>
  <c r="G312" i="31"/>
  <c r="H312" i="31"/>
  <c r="I312" i="31"/>
  <c r="J312" i="31"/>
  <c r="K312" i="31"/>
  <c r="L312" i="31"/>
  <c r="M312" i="31"/>
  <c r="N312" i="31"/>
  <c r="O312" i="31"/>
  <c r="P312" i="31"/>
  <c r="Q312" i="31"/>
  <c r="R312" i="31"/>
  <c r="S312" i="31"/>
  <c r="T312" i="31"/>
  <c r="U312" i="31"/>
  <c r="V312" i="31"/>
  <c r="W312" i="31"/>
  <c r="X312" i="31"/>
  <c r="Y312" i="31"/>
  <c r="Z312" i="31"/>
  <c r="AA312" i="31"/>
  <c r="AB312" i="31"/>
  <c r="AC312" i="31"/>
  <c r="AD312" i="31"/>
  <c r="AE312" i="31"/>
  <c r="AF312" i="31"/>
  <c r="AG312" i="31"/>
  <c r="AH312" i="31"/>
  <c r="AI312" i="31"/>
  <c r="AJ312" i="31"/>
  <c r="AK312" i="31"/>
  <c r="AL312" i="31"/>
  <c r="AM312" i="31"/>
  <c r="AN312" i="31"/>
  <c r="AO312" i="31"/>
  <c r="AP312" i="31"/>
  <c r="AQ312" i="31"/>
  <c r="AR312" i="31"/>
  <c r="AS312" i="31"/>
  <c r="AT312" i="31"/>
  <c r="AU312" i="31"/>
  <c r="AV312" i="31"/>
  <c r="D313" i="31"/>
  <c r="E313" i="31"/>
  <c r="F313" i="31"/>
  <c r="G313" i="31"/>
  <c r="H313" i="31"/>
  <c r="I313" i="31"/>
  <c r="J313" i="31"/>
  <c r="K313" i="31"/>
  <c r="L313" i="31"/>
  <c r="M313" i="31"/>
  <c r="N313" i="31"/>
  <c r="O313" i="31"/>
  <c r="P313" i="31"/>
  <c r="Q313" i="31"/>
  <c r="R313" i="31"/>
  <c r="S313" i="31"/>
  <c r="T313" i="31"/>
  <c r="U313" i="31"/>
  <c r="V313" i="31"/>
  <c r="W313" i="31"/>
  <c r="X313" i="31"/>
  <c r="Y313" i="31"/>
  <c r="Z313" i="31"/>
  <c r="AA313" i="31"/>
  <c r="AB313" i="31"/>
  <c r="AC313" i="31"/>
  <c r="AD313" i="31"/>
  <c r="AE313" i="31"/>
  <c r="AF313" i="31"/>
  <c r="AG313" i="31"/>
  <c r="AH313" i="31"/>
  <c r="AI313" i="31"/>
  <c r="AJ313" i="31"/>
  <c r="AK313" i="31"/>
  <c r="AL313" i="31"/>
  <c r="AM313" i="31"/>
  <c r="AN313" i="31"/>
  <c r="AO313" i="31"/>
  <c r="AP313" i="31"/>
  <c r="AQ313" i="31"/>
  <c r="AR313" i="31"/>
  <c r="AS313" i="31"/>
  <c r="AT313" i="31"/>
  <c r="AU313" i="31"/>
  <c r="AV313" i="31"/>
  <c r="D314" i="31"/>
  <c r="E314" i="31"/>
  <c r="F314" i="31"/>
  <c r="G314" i="31"/>
  <c r="H314" i="31"/>
  <c r="I314" i="31"/>
  <c r="J314" i="31"/>
  <c r="K314" i="31"/>
  <c r="L314" i="31"/>
  <c r="M314" i="31"/>
  <c r="N314" i="31"/>
  <c r="O314" i="31"/>
  <c r="P314" i="31"/>
  <c r="Q314" i="31"/>
  <c r="R314" i="31"/>
  <c r="S314" i="31"/>
  <c r="T314" i="31"/>
  <c r="U314" i="31"/>
  <c r="V314" i="31"/>
  <c r="W314" i="31"/>
  <c r="X314" i="31"/>
  <c r="Y314" i="31"/>
  <c r="Z314" i="31"/>
  <c r="AA314" i="31"/>
  <c r="AB314" i="31"/>
  <c r="AC314" i="31"/>
  <c r="AD314" i="31"/>
  <c r="AE314" i="31"/>
  <c r="AF314" i="31"/>
  <c r="AG314" i="31"/>
  <c r="AH314" i="31"/>
  <c r="AI314" i="31"/>
  <c r="AJ314" i="31"/>
  <c r="AK314" i="31"/>
  <c r="AL314" i="31"/>
  <c r="AM314" i="31"/>
  <c r="AN314" i="31"/>
  <c r="AO314" i="31"/>
  <c r="AP314" i="31"/>
  <c r="AQ314" i="31"/>
  <c r="AR314" i="31"/>
  <c r="AS314" i="31"/>
  <c r="AT314" i="31"/>
  <c r="AU314" i="31"/>
  <c r="AV314" i="31"/>
  <c r="D315" i="31"/>
  <c r="E315" i="31"/>
  <c r="F315" i="31"/>
  <c r="G315" i="31"/>
  <c r="H315" i="31"/>
  <c r="I315" i="31"/>
  <c r="J315" i="31"/>
  <c r="K315" i="31"/>
  <c r="L315" i="31"/>
  <c r="M315" i="31"/>
  <c r="N315" i="31"/>
  <c r="O315" i="31"/>
  <c r="P315" i="31"/>
  <c r="Q315" i="31"/>
  <c r="R315" i="31"/>
  <c r="S315" i="31"/>
  <c r="T315" i="31"/>
  <c r="U315" i="31"/>
  <c r="V315" i="31"/>
  <c r="W315" i="31"/>
  <c r="X315" i="31"/>
  <c r="Y315" i="31"/>
  <c r="Z315" i="31"/>
  <c r="AA315" i="31"/>
  <c r="AB315" i="31"/>
  <c r="AC315" i="31"/>
  <c r="AD315" i="31"/>
  <c r="AE315" i="31"/>
  <c r="AF315" i="31"/>
  <c r="AG315" i="31"/>
  <c r="AH315" i="31"/>
  <c r="AI315" i="31"/>
  <c r="AJ315" i="31"/>
  <c r="AK315" i="31"/>
  <c r="AL315" i="31"/>
  <c r="AM315" i="31"/>
  <c r="AN315" i="31"/>
  <c r="AO315" i="31"/>
  <c r="AP315" i="31"/>
  <c r="AQ315" i="31"/>
  <c r="AR315" i="31"/>
  <c r="AS315" i="31"/>
  <c r="AT315" i="31"/>
  <c r="AU315" i="31"/>
  <c r="AV315" i="31"/>
  <c r="D316" i="31"/>
  <c r="E316" i="31"/>
  <c r="F316" i="31"/>
  <c r="G316" i="31"/>
  <c r="H316" i="31"/>
  <c r="I316" i="31"/>
  <c r="J316" i="31"/>
  <c r="K316" i="31"/>
  <c r="L316" i="31"/>
  <c r="M316" i="31"/>
  <c r="N316" i="31"/>
  <c r="O316" i="31"/>
  <c r="P316" i="31"/>
  <c r="Q316" i="31"/>
  <c r="R316" i="31"/>
  <c r="S316" i="31"/>
  <c r="T316" i="31"/>
  <c r="U316" i="31"/>
  <c r="V316" i="31"/>
  <c r="W316" i="31"/>
  <c r="X316" i="31"/>
  <c r="Y316" i="31"/>
  <c r="Z316" i="31"/>
  <c r="AA316" i="31"/>
  <c r="AB316" i="31"/>
  <c r="AC316" i="31"/>
  <c r="AD316" i="31"/>
  <c r="AE316" i="31"/>
  <c r="AF316" i="31"/>
  <c r="AG316" i="31"/>
  <c r="AH316" i="31"/>
  <c r="AI316" i="31"/>
  <c r="AJ316" i="31"/>
  <c r="AK316" i="31"/>
  <c r="AL316" i="31"/>
  <c r="AM316" i="31"/>
  <c r="AN316" i="31"/>
  <c r="AO316" i="31"/>
  <c r="AP316" i="31"/>
  <c r="AQ316" i="31"/>
  <c r="AR316" i="31"/>
  <c r="AS316" i="31"/>
  <c r="AT316" i="31"/>
  <c r="AU316" i="31"/>
  <c r="AV316" i="31"/>
  <c r="D317" i="31"/>
  <c r="E317" i="31"/>
  <c r="F317" i="31"/>
  <c r="G317" i="31"/>
  <c r="H317" i="31"/>
  <c r="I317" i="31"/>
  <c r="J317" i="31"/>
  <c r="K317" i="31"/>
  <c r="L317" i="31"/>
  <c r="M317" i="31"/>
  <c r="N317" i="31"/>
  <c r="O317" i="31"/>
  <c r="P317" i="31"/>
  <c r="Q317" i="31"/>
  <c r="R317" i="31"/>
  <c r="S317" i="31"/>
  <c r="T317" i="31"/>
  <c r="U317" i="31"/>
  <c r="V317" i="31"/>
  <c r="W317" i="31"/>
  <c r="X317" i="31"/>
  <c r="Y317" i="31"/>
  <c r="Z317" i="31"/>
  <c r="AA317" i="31"/>
  <c r="AB317" i="31"/>
  <c r="AC317" i="31"/>
  <c r="AD317" i="31"/>
  <c r="AE317" i="31"/>
  <c r="AF317" i="31"/>
  <c r="AG317" i="31"/>
  <c r="AH317" i="31"/>
  <c r="AI317" i="31"/>
  <c r="AJ317" i="31"/>
  <c r="AK317" i="31"/>
  <c r="AL317" i="31"/>
  <c r="AM317" i="31"/>
  <c r="AN317" i="31"/>
  <c r="AO317" i="31"/>
  <c r="AP317" i="31"/>
  <c r="AQ317" i="31"/>
  <c r="AR317" i="31"/>
  <c r="AS317" i="31"/>
  <c r="AT317" i="31"/>
  <c r="AU317" i="31"/>
  <c r="AV317" i="31"/>
  <c r="D318" i="31"/>
  <c r="E318" i="31"/>
  <c r="F318" i="31"/>
  <c r="G318" i="31"/>
  <c r="H318" i="31"/>
  <c r="I318" i="31"/>
  <c r="J318" i="31"/>
  <c r="K318" i="31"/>
  <c r="L318" i="31"/>
  <c r="M318" i="31"/>
  <c r="N318" i="31"/>
  <c r="O318" i="31"/>
  <c r="P318" i="31"/>
  <c r="Q318" i="31"/>
  <c r="R318" i="31"/>
  <c r="S318" i="31"/>
  <c r="T318" i="31"/>
  <c r="U318" i="31"/>
  <c r="V318" i="31"/>
  <c r="W318" i="31"/>
  <c r="X318" i="31"/>
  <c r="Y318" i="31"/>
  <c r="Z318" i="31"/>
  <c r="AA318" i="31"/>
  <c r="AB318" i="31"/>
  <c r="AC318" i="31"/>
  <c r="AD318" i="31"/>
  <c r="AE318" i="31"/>
  <c r="AF318" i="31"/>
  <c r="AG318" i="31"/>
  <c r="AH318" i="31"/>
  <c r="AI318" i="31"/>
  <c r="AJ318" i="31"/>
  <c r="AK318" i="31"/>
  <c r="AL318" i="31"/>
  <c r="AM318" i="31"/>
  <c r="AN318" i="31"/>
  <c r="AO318" i="31"/>
  <c r="AP318" i="31"/>
  <c r="AQ318" i="31"/>
  <c r="AR318" i="31"/>
  <c r="AS318" i="31"/>
  <c r="AT318" i="31"/>
  <c r="AU318" i="31"/>
  <c r="AV318" i="31"/>
  <c r="D319" i="31"/>
  <c r="E319" i="31"/>
  <c r="F319" i="31"/>
  <c r="G319" i="31"/>
  <c r="H319" i="31"/>
  <c r="I319" i="31"/>
  <c r="J319" i="31"/>
  <c r="K319" i="31"/>
  <c r="L319" i="31"/>
  <c r="M319" i="31"/>
  <c r="N319" i="31"/>
  <c r="O319" i="31"/>
  <c r="P319" i="31"/>
  <c r="Q319" i="31"/>
  <c r="R319" i="31"/>
  <c r="S319" i="31"/>
  <c r="T319" i="31"/>
  <c r="U319" i="31"/>
  <c r="V319" i="31"/>
  <c r="W319" i="31"/>
  <c r="X319" i="31"/>
  <c r="Y319" i="31"/>
  <c r="Z319" i="31"/>
  <c r="AA319" i="31"/>
  <c r="AB319" i="31"/>
  <c r="AC319" i="31"/>
  <c r="AD319" i="31"/>
  <c r="AE319" i="31"/>
  <c r="AF319" i="31"/>
  <c r="AG319" i="31"/>
  <c r="AH319" i="31"/>
  <c r="AI319" i="31"/>
  <c r="AJ319" i="31"/>
  <c r="AK319" i="31"/>
  <c r="AL319" i="31"/>
  <c r="AM319" i="31"/>
  <c r="AN319" i="31"/>
  <c r="AO319" i="31"/>
  <c r="AP319" i="31"/>
  <c r="AQ319" i="31"/>
  <c r="AR319" i="31"/>
  <c r="AS319" i="31"/>
  <c r="AT319" i="31"/>
  <c r="AU319" i="31"/>
  <c r="AV319" i="31"/>
  <c r="D320" i="31"/>
  <c r="E320" i="31"/>
  <c r="F320" i="31"/>
  <c r="G320" i="31"/>
  <c r="H320" i="31"/>
  <c r="I320" i="31"/>
  <c r="J320" i="31"/>
  <c r="K320" i="31"/>
  <c r="L320" i="31"/>
  <c r="M320" i="31"/>
  <c r="N320" i="31"/>
  <c r="O320" i="31"/>
  <c r="P320" i="31"/>
  <c r="Q320" i="31"/>
  <c r="R320" i="31"/>
  <c r="S320" i="31"/>
  <c r="T320" i="31"/>
  <c r="U320" i="31"/>
  <c r="V320" i="31"/>
  <c r="W320" i="31"/>
  <c r="X320" i="31"/>
  <c r="Y320" i="31"/>
  <c r="Z320" i="31"/>
  <c r="AA320" i="31"/>
  <c r="AB320" i="31"/>
  <c r="AC320" i="31"/>
  <c r="AD320" i="31"/>
  <c r="AE320" i="31"/>
  <c r="AF320" i="31"/>
  <c r="AG320" i="31"/>
  <c r="AH320" i="31"/>
  <c r="AI320" i="31"/>
  <c r="AJ320" i="31"/>
  <c r="AK320" i="31"/>
  <c r="AL320" i="31"/>
  <c r="AM320" i="31"/>
  <c r="AN320" i="31"/>
  <c r="AO320" i="31"/>
  <c r="AP320" i="31"/>
  <c r="AQ320" i="31"/>
  <c r="AR320" i="31"/>
  <c r="AS320" i="31"/>
  <c r="AT320" i="31"/>
  <c r="AU320" i="31"/>
  <c r="AV320" i="31"/>
  <c r="D321" i="31"/>
  <c r="E321" i="31"/>
  <c r="F321" i="31"/>
  <c r="G321" i="31"/>
  <c r="H321" i="31"/>
  <c r="I321" i="31"/>
  <c r="J321" i="31"/>
  <c r="K321" i="31"/>
  <c r="L321" i="31"/>
  <c r="M321" i="31"/>
  <c r="N321" i="31"/>
  <c r="O321" i="31"/>
  <c r="P321" i="31"/>
  <c r="Q321" i="31"/>
  <c r="R321" i="31"/>
  <c r="S321" i="31"/>
  <c r="T321" i="31"/>
  <c r="U321" i="31"/>
  <c r="V321" i="31"/>
  <c r="W321" i="31"/>
  <c r="X321" i="31"/>
  <c r="Y321" i="31"/>
  <c r="Z321" i="31"/>
  <c r="AA321" i="31"/>
  <c r="AB321" i="31"/>
  <c r="AC321" i="31"/>
  <c r="AD321" i="31"/>
  <c r="AE321" i="31"/>
  <c r="AF321" i="31"/>
  <c r="AG321" i="31"/>
  <c r="AH321" i="31"/>
  <c r="AI321" i="31"/>
  <c r="AJ321" i="31"/>
  <c r="AK321" i="31"/>
  <c r="AL321" i="31"/>
  <c r="AM321" i="31"/>
  <c r="AN321" i="31"/>
  <c r="AO321" i="31"/>
  <c r="AP321" i="31"/>
  <c r="AQ321" i="31"/>
  <c r="AR321" i="31"/>
  <c r="AS321" i="31"/>
  <c r="AT321" i="31"/>
  <c r="AU321" i="31"/>
  <c r="AV321" i="31"/>
  <c r="D322" i="31"/>
  <c r="E322" i="31"/>
  <c r="F322" i="31"/>
  <c r="G322" i="31"/>
  <c r="H322" i="31"/>
  <c r="I322" i="31"/>
  <c r="J322" i="31"/>
  <c r="K322" i="31"/>
  <c r="L322" i="31"/>
  <c r="M322" i="31"/>
  <c r="N322" i="31"/>
  <c r="O322" i="31"/>
  <c r="P322" i="31"/>
  <c r="Q322" i="31"/>
  <c r="R322" i="31"/>
  <c r="S322" i="31"/>
  <c r="T322" i="31"/>
  <c r="U322" i="31"/>
  <c r="V322" i="31"/>
  <c r="W322" i="31"/>
  <c r="X322" i="31"/>
  <c r="Y322" i="31"/>
  <c r="Z322" i="31"/>
  <c r="AA322" i="31"/>
  <c r="AB322" i="31"/>
  <c r="AC322" i="31"/>
  <c r="AD322" i="31"/>
  <c r="AE322" i="31"/>
  <c r="AF322" i="31"/>
  <c r="AG322" i="31"/>
  <c r="AH322" i="31"/>
  <c r="AI322" i="31"/>
  <c r="AJ322" i="31"/>
  <c r="AK322" i="31"/>
  <c r="AL322" i="31"/>
  <c r="AM322" i="31"/>
  <c r="AN322" i="31"/>
  <c r="AO322" i="31"/>
  <c r="AP322" i="31"/>
  <c r="AQ322" i="31"/>
  <c r="AR322" i="31"/>
  <c r="AS322" i="31"/>
  <c r="AT322" i="31"/>
  <c r="AU322" i="31"/>
  <c r="AV322" i="31"/>
  <c r="D323" i="31"/>
  <c r="E323" i="31"/>
  <c r="F323" i="31"/>
  <c r="G323" i="31"/>
  <c r="H323" i="31"/>
  <c r="I323" i="31"/>
  <c r="J323" i="31"/>
  <c r="K323" i="31"/>
  <c r="L323" i="31"/>
  <c r="M323" i="31"/>
  <c r="N323" i="31"/>
  <c r="O323" i="31"/>
  <c r="P323" i="31"/>
  <c r="Q323" i="31"/>
  <c r="R323" i="31"/>
  <c r="S323" i="31"/>
  <c r="T323" i="31"/>
  <c r="U323" i="31"/>
  <c r="V323" i="31"/>
  <c r="W323" i="31"/>
  <c r="X323" i="31"/>
  <c r="Y323" i="31"/>
  <c r="Z323" i="31"/>
  <c r="AA323" i="31"/>
  <c r="AB323" i="31"/>
  <c r="AC323" i="31"/>
  <c r="AD323" i="31"/>
  <c r="AE323" i="31"/>
  <c r="AF323" i="31"/>
  <c r="AG323" i="31"/>
  <c r="AH323" i="31"/>
  <c r="AI323" i="31"/>
  <c r="AJ323" i="31"/>
  <c r="AK323" i="31"/>
  <c r="AL323" i="31"/>
  <c r="AM323" i="31"/>
  <c r="AN323" i="31"/>
  <c r="AO323" i="31"/>
  <c r="AP323" i="31"/>
  <c r="AQ323" i="31"/>
  <c r="AR323" i="31"/>
  <c r="AS323" i="31"/>
  <c r="AT323" i="31"/>
  <c r="AU323" i="31"/>
  <c r="AV323" i="31"/>
  <c r="D324" i="31"/>
  <c r="E324" i="31"/>
  <c r="F324" i="31"/>
  <c r="G324" i="31"/>
  <c r="H324" i="31"/>
  <c r="I324" i="31"/>
  <c r="J324" i="31"/>
  <c r="K324" i="31"/>
  <c r="L324" i="31"/>
  <c r="M324" i="31"/>
  <c r="N324" i="31"/>
  <c r="O324" i="31"/>
  <c r="P324" i="31"/>
  <c r="Q324" i="31"/>
  <c r="R324" i="31"/>
  <c r="S324" i="31"/>
  <c r="T324" i="31"/>
  <c r="U324" i="31"/>
  <c r="V324" i="31"/>
  <c r="W324" i="31"/>
  <c r="X324" i="31"/>
  <c r="Y324" i="31"/>
  <c r="Z324" i="31"/>
  <c r="AA324" i="31"/>
  <c r="AB324" i="31"/>
  <c r="AC324" i="31"/>
  <c r="AD324" i="31"/>
  <c r="AE324" i="31"/>
  <c r="AF324" i="31"/>
  <c r="AG324" i="31"/>
  <c r="AH324" i="31"/>
  <c r="AI324" i="31"/>
  <c r="AJ324" i="31"/>
  <c r="AK324" i="31"/>
  <c r="AL324" i="31"/>
  <c r="AM324" i="31"/>
  <c r="AN324" i="31"/>
  <c r="AO324" i="31"/>
  <c r="AP324" i="31"/>
  <c r="AQ324" i="31"/>
  <c r="AR324" i="31"/>
  <c r="AS324" i="31"/>
  <c r="AT324" i="31"/>
  <c r="AU324" i="31"/>
  <c r="AV324" i="31"/>
  <c r="D325" i="31"/>
  <c r="E325" i="31"/>
  <c r="F325" i="31"/>
  <c r="G325" i="31"/>
  <c r="H325" i="31"/>
  <c r="I325" i="31"/>
  <c r="J325" i="31"/>
  <c r="K325" i="31"/>
  <c r="L325" i="31"/>
  <c r="M325" i="31"/>
  <c r="N325" i="31"/>
  <c r="O325" i="31"/>
  <c r="P325" i="31"/>
  <c r="Q325" i="31"/>
  <c r="R325" i="31"/>
  <c r="S325" i="31"/>
  <c r="T325" i="31"/>
  <c r="U325" i="31"/>
  <c r="V325" i="31"/>
  <c r="W325" i="31"/>
  <c r="X325" i="31"/>
  <c r="Y325" i="31"/>
  <c r="Z325" i="31"/>
  <c r="AA325" i="31"/>
  <c r="AB325" i="31"/>
  <c r="AC325" i="31"/>
  <c r="AD325" i="31"/>
  <c r="AE325" i="31"/>
  <c r="AF325" i="31"/>
  <c r="AG325" i="31"/>
  <c r="AH325" i="31"/>
  <c r="AI325" i="31"/>
  <c r="AJ325" i="31"/>
  <c r="AK325" i="31"/>
  <c r="AL325" i="31"/>
  <c r="AM325" i="31"/>
  <c r="AN325" i="31"/>
  <c r="AO325" i="31"/>
  <c r="AP325" i="31"/>
  <c r="AQ325" i="31"/>
  <c r="AR325" i="31"/>
  <c r="AS325" i="31"/>
  <c r="AT325" i="31"/>
  <c r="AU325" i="31"/>
  <c r="AV325" i="31"/>
  <c r="D326" i="31"/>
  <c r="E326" i="31"/>
  <c r="F326" i="31"/>
  <c r="G326" i="31"/>
  <c r="H326" i="31"/>
  <c r="I326" i="31"/>
  <c r="J326" i="31"/>
  <c r="K326" i="31"/>
  <c r="L326" i="31"/>
  <c r="M326" i="31"/>
  <c r="N326" i="31"/>
  <c r="O326" i="31"/>
  <c r="P326" i="31"/>
  <c r="Q326" i="31"/>
  <c r="R326" i="31"/>
  <c r="S326" i="31"/>
  <c r="T326" i="31"/>
  <c r="U326" i="31"/>
  <c r="V326" i="31"/>
  <c r="W326" i="31"/>
  <c r="X326" i="31"/>
  <c r="Y326" i="31"/>
  <c r="Z326" i="31"/>
  <c r="AA326" i="31"/>
  <c r="AB326" i="31"/>
  <c r="AC326" i="31"/>
  <c r="AD326" i="31"/>
  <c r="AE326" i="31"/>
  <c r="AF326" i="31"/>
  <c r="AG326" i="31"/>
  <c r="AH326" i="31"/>
  <c r="AI326" i="31"/>
  <c r="AJ326" i="31"/>
  <c r="AK326" i="31"/>
  <c r="AL326" i="31"/>
  <c r="AM326" i="31"/>
  <c r="AN326" i="31"/>
  <c r="AO326" i="31"/>
  <c r="AP326" i="31"/>
  <c r="AQ326" i="31"/>
  <c r="AR326" i="31"/>
  <c r="AS326" i="31"/>
  <c r="AT326" i="31"/>
  <c r="AU326" i="31"/>
  <c r="AV326" i="31"/>
  <c r="D327" i="31"/>
  <c r="E327" i="31"/>
  <c r="F327" i="31"/>
  <c r="G327" i="31"/>
  <c r="H327" i="31"/>
  <c r="I327" i="31"/>
  <c r="J327" i="31"/>
  <c r="K327" i="31"/>
  <c r="L327" i="31"/>
  <c r="M327" i="31"/>
  <c r="N327" i="31"/>
  <c r="O327" i="31"/>
  <c r="P327" i="31"/>
  <c r="Q327" i="31"/>
  <c r="R327" i="31"/>
  <c r="S327" i="31"/>
  <c r="T327" i="31"/>
  <c r="U327" i="31"/>
  <c r="V327" i="31"/>
  <c r="W327" i="31"/>
  <c r="X327" i="31"/>
  <c r="Y327" i="31"/>
  <c r="Z327" i="31"/>
  <c r="AA327" i="31"/>
  <c r="AB327" i="31"/>
  <c r="AC327" i="31"/>
  <c r="AD327" i="31"/>
  <c r="AE327" i="31"/>
  <c r="AF327" i="31"/>
  <c r="AG327" i="31"/>
  <c r="AH327" i="31"/>
  <c r="AI327" i="31"/>
  <c r="AJ327" i="31"/>
  <c r="AK327" i="31"/>
  <c r="AL327" i="31"/>
  <c r="AM327" i="31"/>
  <c r="AN327" i="31"/>
  <c r="AO327" i="31"/>
  <c r="AP327" i="31"/>
  <c r="AQ327" i="31"/>
  <c r="AR327" i="31"/>
  <c r="AS327" i="31"/>
  <c r="AT327" i="31"/>
  <c r="AU327" i="31"/>
  <c r="AV327" i="31"/>
  <c r="D328" i="31"/>
  <c r="E328" i="31"/>
  <c r="F328" i="31"/>
  <c r="G328" i="31"/>
  <c r="H328" i="31"/>
  <c r="I328" i="31"/>
  <c r="J328" i="31"/>
  <c r="K328" i="31"/>
  <c r="L328" i="31"/>
  <c r="M328" i="31"/>
  <c r="N328" i="31"/>
  <c r="O328" i="31"/>
  <c r="P328" i="31"/>
  <c r="Q328" i="31"/>
  <c r="R328" i="31"/>
  <c r="S328" i="31"/>
  <c r="T328" i="31"/>
  <c r="U328" i="31"/>
  <c r="V328" i="31"/>
  <c r="W328" i="31"/>
  <c r="X328" i="31"/>
  <c r="Y328" i="31"/>
  <c r="Z328" i="31"/>
  <c r="AA328" i="31"/>
  <c r="AB328" i="31"/>
  <c r="AC328" i="31"/>
  <c r="AD328" i="31"/>
  <c r="AE328" i="31"/>
  <c r="AF328" i="31"/>
  <c r="AG328" i="31"/>
  <c r="AH328" i="31"/>
  <c r="AI328" i="31"/>
  <c r="AJ328" i="31"/>
  <c r="AK328" i="31"/>
  <c r="AL328" i="31"/>
  <c r="AM328" i="31"/>
  <c r="AN328" i="31"/>
  <c r="AO328" i="31"/>
  <c r="AP328" i="31"/>
  <c r="AQ328" i="31"/>
  <c r="AR328" i="31"/>
  <c r="AS328" i="31"/>
  <c r="AT328" i="31"/>
  <c r="AU328" i="31"/>
  <c r="AV328" i="31"/>
  <c r="D329" i="31"/>
  <c r="E329" i="31"/>
  <c r="F329" i="31"/>
  <c r="G329" i="31"/>
  <c r="H329" i="31"/>
  <c r="I329" i="31"/>
  <c r="J329" i="31"/>
  <c r="K329" i="31"/>
  <c r="L329" i="31"/>
  <c r="M329" i="31"/>
  <c r="N329" i="31"/>
  <c r="O329" i="31"/>
  <c r="P329" i="31"/>
  <c r="Q329" i="31"/>
  <c r="R329" i="31"/>
  <c r="S329" i="31"/>
  <c r="T329" i="31"/>
  <c r="U329" i="31"/>
  <c r="V329" i="31"/>
  <c r="W329" i="31"/>
  <c r="X329" i="31"/>
  <c r="Y329" i="31"/>
  <c r="Z329" i="31"/>
  <c r="AA329" i="31"/>
  <c r="AB329" i="31"/>
  <c r="AC329" i="31"/>
  <c r="AD329" i="31"/>
  <c r="AE329" i="31"/>
  <c r="AF329" i="31"/>
  <c r="AG329" i="31"/>
  <c r="AH329" i="31"/>
  <c r="AI329" i="31"/>
  <c r="AJ329" i="31"/>
  <c r="AK329" i="31"/>
  <c r="AL329" i="31"/>
  <c r="AM329" i="31"/>
  <c r="AN329" i="31"/>
  <c r="AO329" i="31"/>
  <c r="AP329" i="31"/>
  <c r="AQ329" i="31"/>
  <c r="AR329" i="31"/>
  <c r="AS329" i="31"/>
  <c r="AT329" i="31"/>
  <c r="AU329" i="31"/>
  <c r="AV329" i="31"/>
  <c r="D330" i="31"/>
  <c r="E330" i="31"/>
  <c r="F330" i="31"/>
  <c r="G330" i="31"/>
  <c r="H330" i="31"/>
  <c r="I330" i="31"/>
  <c r="J330" i="31"/>
  <c r="K330" i="31"/>
  <c r="L330" i="31"/>
  <c r="M330" i="31"/>
  <c r="N330" i="31"/>
  <c r="O330" i="31"/>
  <c r="P330" i="31"/>
  <c r="Q330" i="31"/>
  <c r="R330" i="31"/>
  <c r="S330" i="31"/>
  <c r="T330" i="31"/>
  <c r="U330" i="31"/>
  <c r="V330" i="31"/>
  <c r="W330" i="31"/>
  <c r="X330" i="31"/>
  <c r="Y330" i="31"/>
  <c r="Z330" i="31"/>
  <c r="AA330" i="31"/>
  <c r="AB330" i="31"/>
  <c r="AC330" i="31"/>
  <c r="AD330" i="31"/>
  <c r="AE330" i="31"/>
  <c r="AF330" i="31"/>
  <c r="AG330" i="31"/>
  <c r="AH330" i="31"/>
  <c r="AI330" i="31"/>
  <c r="AJ330" i="31"/>
  <c r="AK330" i="31"/>
  <c r="AL330" i="31"/>
  <c r="AM330" i="31"/>
  <c r="AN330" i="31"/>
  <c r="AO330" i="31"/>
  <c r="AP330" i="31"/>
  <c r="AQ330" i="31"/>
  <c r="AR330" i="31"/>
  <c r="AS330" i="31"/>
  <c r="AT330" i="31"/>
  <c r="AU330" i="31"/>
  <c r="AV330" i="31"/>
  <c r="D331" i="31"/>
  <c r="E331" i="31"/>
  <c r="F331" i="31"/>
  <c r="G331" i="31"/>
  <c r="H331" i="31"/>
  <c r="I331" i="31"/>
  <c r="J331" i="31"/>
  <c r="K331" i="31"/>
  <c r="L331" i="31"/>
  <c r="M331" i="31"/>
  <c r="N331" i="31"/>
  <c r="O331" i="31"/>
  <c r="P331" i="31"/>
  <c r="Q331" i="31"/>
  <c r="R331" i="31"/>
  <c r="S331" i="31"/>
  <c r="T331" i="31"/>
  <c r="U331" i="31"/>
  <c r="V331" i="31"/>
  <c r="W331" i="31"/>
  <c r="X331" i="31"/>
  <c r="Y331" i="31"/>
  <c r="Z331" i="31"/>
  <c r="AA331" i="31"/>
  <c r="AB331" i="31"/>
  <c r="AC331" i="31"/>
  <c r="AD331" i="31"/>
  <c r="AE331" i="31"/>
  <c r="AF331" i="31"/>
  <c r="AG331" i="31"/>
  <c r="AH331" i="31"/>
  <c r="AI331" i="31"/>
  <c r="AJ331" i="31"/>
  <c r="AK331" i="31"/>
  <c r="AL331" i="31"/>
  <c r="AM331" i="31"/>
  <c r="AN331" i="31"/>
  <c r="AO331" i="31"/>
  <c r="AP331" i="31"/>
  <c r="AQ331" i="31"/>
  <c r="AR331" i="31"/>
  <c r="AS331" i="31"/>
  <c r="AT331" i="31"/>
  <c r="AU331" i="31"/>
  <c r="AV331" i="31"/>
  <c r="D332" i="31"/>
  <c r="E332" i="31"/>
  <c r="F332" i="31"/>
  <c r="G332" i="31"/>
  <c r="H332" i="31"/>
  <c r="I332" i="31"/>
  <c r="J332" i="31"/>
  <c r="K332" i="31"/>
  <c r="L332" i="31"/>
  <c r="M332" i="31"/>
  <c r="N332" i="31"/>
  <c r="O332" i="31"/>
  <c r="P332" i="31"/>
  <c r="Q332" i="31"/>
  <c r="R332" i="31"/>
  <c r="S332" i="31"/>
  <c r="T332" i="31"/>
  <c r="U332" i="31"/>
  <c r="V332" i="31"/>
  <c r="W332" i="31"/>
  <c r="X332" i="31"/>
  <c r="Y332" i="31"/>
  <c r="Z332" i="31"/>
  <c r="AA332" i="31"/>
  <c r="AB332" i="31"/>
  <c r="AC332" i="31"/>
  <c r="AD332" i="31"/>
  <c r="AE332" i="31"/>
  <c r="AF332" i="31"/>
  <c r="AG332" i="31"/>
  <c r="AH332" i="31"/>
  <c r="AI332" i="31"/>
  <c r="AJ332" i="31"/>
  <c r="AK332" i="31"/>
  <c r="AL332" i="31"/>
  <c r="AM332" i="31"/>
  <c r="AN332" i="31"/>
  <c r="AO332" i="31"/>
  <c r="AP332" i="31"/>
  <c r="AQ332" i="31"/>
  <c r="AR332" i="31"/>
  <c r="AS332" i="31"/>
  <c r="AT332" i="31"/>
  <c r="AU332" i="31"/>
  <c r="AV332" i="31"/>
  <c r="D333" i="31"/>
  <c r="E333" i="31"/>
  <c r="F333" i="31"/>
  <c r="G333" i="31"/>
  <c r="H333" i="31"/>
  <c r="I333" i="31"/>
  <c r="J333" i="31"/>
  <c r="K333" i="31"/>
  <c r="L333" i="31"/>
  <c r="M333" i="31"/>
  <c r="N333" i="31"/>
  <c r="O333" i="31"/>
  <c r="P333" i="31"/>
  <c r="Q333" i="31"/>
  <c r="R333" i="31"/>
  <c r="S333" i="31"/>
  <c r="T333" i="31"/>
  <c r="U333" i="31"/>
  <c r="V333" i="31"/>
  <c r="W333" i="31"/>
  <c r="X333" i="31"/>
  <c r="Y333" i="31"/>
  <c r="Z333" i="31"/>
  <c r="AA333" i="31"/>
  <c r="AB333" i="31"/>
  <c r="AC333" i="31"/>
  <c r="AD333" i="31"/>
  <c r="AE333" i="31"/>
  <c r="AF333" i="31"/>
  <c r="AG333" i="31"/>
  <c r="AH333" i="31"/>
  <c r="AI333" i="31"/>
  <c r="AJ333" i="31"/>
  <c r="AK333" i="31"/>
  <c r="AL333" i="31"/>
  <c r="AM333" i="31"/>
  <c r="AN333" i="31"/>
  <c r="AO333" i="31"/>
  <c r="AP333" i="31"/>
  <c r="AQ333" i="31"/>
  <c r="AR333" i="31"/>
  <c r="AS333" i="31"/>
  <c r="AT333" i="31"/>
  <c r="AU333" i="31"/>
  <c r="AV333" i="31"/>
  <c r="D334" i="31"/>
  <c r="E334" i="31"/>
  <c r="F334" i="31"/>
  <c r="G334" i="31"/>
  <c r="H334" i="31"/>
  <c r="I334" i="31"/>
  <c r="J334" i="31"/>
  <c r="K334" i="31"/>
  <c r="L334" i="31"/>
  <c r="M334" i="31"/>
  <c r="N334" i="31"/>
  <c r="O334" i="31"/>
  <c r="P334" i="31"/>
  <c r="Q334" i="31"/>
  <c r="R334" i="31"/>
  <c r="S334" i="31"/>
  <c r="T334" i="31"/>
  <c r="U334" i="31"/>
  <c r="V334" i="31"/>
  <c r="W334" i="31"/>
  <c r="X334" i="31"/>
  <c r="Y334" i="31"/>
  <c r="Z334" i="31"/>
  <c r="AA334" i="31"/>
  <c r="AB334" i="31"/>
  <c r="AC334" i="31"/>
  <c r="AD334" i="31"/>
  <c r="AE334" i="31"/>
  <c r="AF334" i="31"/>
  <c r="AG334" i="31"/>
  <c r="AH334" i="31"/>
  <c r="AI334" i="31"/>
  <c r="AJ334" i="31"/>
  <c r="AK334" i="31"/>
  <c r="AL334" i="31"/>
  <c r="AM334" i="31"/>
  <c r="AN334" i="31"/>
  <c r="AO334" i="31"/>
  <c r="AP334" i="31"/>
  <c r="AQ334" i="31"/>
  <c r="AR334" i="31"/>
  <c r="AS334" i="31"/>
  <c r="AT334" i="31"/>
  <c r="AU334" i="31"/>
  <c r="AV334" i="31"/>
  <c r="D335" i="31"/>
  <c r="E335" i="31"/>
  <c r="F335" i="31"/>
  <c r="G335" i="31"/>
  <c r="H335" i="31"/>
  <c r="I335" i="31"/>
  <c r="J335" i="31"/>
  <c r="K335" i="31"/>
  <c r="L335" i="31"/>
  <c r="M335" i="31"/>
  <c r="N335" i="31"/>
  <c r="O335" i="31"/>
  <c r="P335" i="31"/>
  <c r="Q335" i="31"/>
  <c r="R335" i="31"/>
  <c r="S335" i="31"/>
  <c r="T335" i="31"/>
  <c r="U335" i="31"/>
  <c r="V335" i="31"/>
  <c r="W335" i="31"/>
  <c r="X335" i="31"/>
  <c r="Y335" i="31"/>
  <c r="Z335" i="31"/>
  <c r="AA335" i="31"/>
  <c r="AB335" i="31"/>
  <c r="AC335" i="31"/>
  <c r="AD335" i="31"/>
  <c r="AE335" i="31"/>
  <c r="AF335" i="31"/>
  <c r="AG335" i="31"/>
  <c r="AH335" i="31"/>
  <c r="AI335" i="31"/>
  <c r="AJ335" i="31"/>
  <c r="AK335" i="31"/>
  <c r="AL335" i="31"/>
  <c r="AM335" i="31"/>
  <c r="AN335" i="31"/>
  <c r="AO335" i="31"/>
  <c r="AP335" i="31"/>
  <c r="AQ335" i="31"/>
  <c r="AR335" i="31"/>
  <c r="AS335" i="31"/>
  <c r="AT335" i="31"/>
  <c r="AU335" i="31"/>
  <c r="AV335" i="31"/>
  <c r="D336" i="31"/>
  <c r="E336" i="31"/>
  <c r="F336" i="31"/>
  <c r="G336" i="31"/>
  <c r="H336" i="31"/>
  <c r="I336" i="31"/>
  <c r="J336" i="31"/>
  <c r="K336" i="31"/>
  <c r="L336" i="31"/>
  <c r="M336" i="31"/>
  <c r="N336" i="31"/>
  <c r="O336" i="31"/>
  <c r="P336" i="31"/>
  <c r="Q336" i="31"/>
  <c r="R336" i="31"/>
  <c r="S336" i="31"/>
  <c r="T336" i="31"/>
  <c r="U336" i="31"/>
  <c r="V336" i="31"/>
  <c r="W336" i="31"/>
  <c r="X336" i="31"/>
  <c r="Y336" i="31"/>
  <c r="Z336" i="31"/>
  <c r="AA336" i="31"/>
  <c r="AB336" i="31"/>
  <c r="AC336" i="31"/>
  <c r="AD336" i="31"/>
  <c r="AE336" i="31"/>
  <c r="AF336" i="31"/>
  <c r="AG336" i="31"/>
  <c r="AH336" i="31"/>
  <c r="AI336" i="31"/>
  <c r="AJ336" i="31"/>
  <c r="AK336" i="31"/>
  <c r="AL336" i="31"/>
  <c r="AM336" i="31"/>
  <c r="AN336" i="31"/>
  <c r="AO336" i="31"/>
  <c r="AP336" i="31"/>
  <c r="AQ336" i="31"/>
  <c r="AR336" i="31"/>
  <c r="AS336" i="31"/>
  <c r="AT336" i="31"/>
  <c r="AU336" i="31"/>
  <c r="AV336" i="31"/>
  <c r="D337" i="31"/>
  <c r="E337" i="31"/>
  <c r="F337" i="31"/>
  <c r="G337" i="31"/>
  <c r="H337" i="31"/>
  <c r="I337" i="31"/>
  <c r="J337" i="31"/>
  <c r="K337" i="31"/>
  <c r="L337" i="31"/>
  <c r="M337" i="31"/>
  <c r="N337" i="31"/>
  <c r="O337" i="31"/>
  <c r="P337" i="31"/>
  <c r="Q337" i="31"/>
  <c r="R337" i="31"/>
  <c r="S337" i="31"/>
  <c r="T337" i="31"/>
  <c r="U337" i="31"/>
  <c r="V337" i="31"/>
  <c r="W337" i="31"/>
  <c r="X337" i="31"/>
  <c r="Y337" i="31"/>
  <c r="Z337" i="31"/>
  <c r="AA337" i="31"/>
  <c r="AB337" i="31"/>
  <c r="AC337" i="31"/>
  <c r="AD337" i="31"/>
  <c r="AE337" i="31"/>
  <c r="AF337" i="31"/>
  <c r="AG337" i="31"/>
  <c r="AH337" i="31"/>
  <c r="AI337" i="31"/>
  <c r="AJ337" i="31"/>
  <c r="AK337" i="31"/>
  <c r="AL337" i="31"/>
  <c r="AM337" i="31"/>
  <c r="AN337" i="31"/>
  <c r="AO337" i="31"/>
  <c r="AP337" i="31"/>
  <c r="AQ337" i="31"/>
  <c r="AR337" i="31"/>
  <c r="AS337" i="31"/>
  <c r="AT337" i="31"/>
  <c r="AU337" i="31"/>
  <c r="AV337" i="31"/>
  <c r="D338" i="31"/>
  <c r="E338" i="31"/>
  <c r="F338" i="31"/>
  <c r="G338" i="31"/>
  <c r="H338" i="31"/>
  <c r="I338" i="31"/>
  <c r="J338" i="31"/>
  <c r="K338" i="31"/>
  <c r="L338" i="31"/>
  <c r="M338" i="31"/>
  <c r="N338" i="31"/>
  <c r="O338" i="31"/>
  <c r="P338" i="31"/>
  <c r="Q338" i="31"/>
  <c r="R338" i="31"/>
  <c r="S338" i="31"/>
  <c r="T338" i="31"/>
  <c r="U338" i="31"/>
  <c r="V338" i="31"/>
  <c r="W338" i="31"/>
  <c r="X338" i="31"/>
  <c r="Y338" i="31"/>
  <c r="Z338" i="31"/>
  <c r="AA338" i="31"/>
  <c r="AB338" i="31"/>
  <c r="AC338" i="31"/>
  <c r="AD338" i="31"/>
  <c r="AE338" i="31"/>
  <c r="AF338" i="31"/>
  <c r="AG338" i="31"/>
  <c r="AH338" i="31"/>
  <c r="AI338" i="31"/>
  <c r="AJ338" i="31"/>
  <c r="AK338" i="31"/>
  <c r="AL338" i="31"/>
  <c r="AM338" i="31"/>
  <c r="AN338" i="31"/>
  <c r="AO338" i="31"/>
  <c r="AP338" i="31"/>
  <c r="AQ338" i="31"/>
  <c r="AR338" i="31"/>
  <c r="AS338" i="31"/>
  <c r="AT338" i="31"/>
  <c r="AU338" i="31"/>
  <c r="AV338" i="31"/>
  <c r="D339" i="31"/>
  <c r="E339" i="31"/>
  <c r="F339" i="31"/>
  <c r="G339" i="31"/>
  <c r="H339" i="31"/>
  <c r="I339" i="31"/>
  <c r="J339" i="31"/>
  <c r="K339" i="31"/>
  <c r="L339" i="31"/>
  <c r="M339" i="31"/>
  <c r="N339" i="31"/>
  <c r="O339" i="31"/>
  <c r="P339" i="31"/>
  <c r="Q339" i="31"/>
  <c r="R339" i="31"/>
  <c r="S339" i="31"/>
  <c r="T339" i="31"/>
  <c r="U339" i="31"/>
  <c r="V339" i="31"/>
  <c r="W339" i="31"/>
  <c r="X339" i="31"/>
  <c r="Y339" i="31"/>
  <c r="Z339" i="31"/>
  <c r="AA339" i="31"/>
  <c r="AB339" i="31"/>
  <c r="AC339" i="31"/>
  <c r="AD339" i="31"/>
  <c r="AE339" i="31"/>
  <c r="AF339" i="31"/>
  <c r="AG339" i="31"/>
  <c r="AH339" i="31"/>
  <c r="AI339" i="31"/>
  <c r="AJ339" i="31"/>
  <c r="AK339" i="31"/>
  <c r="AL339" i="31"/>
  <c r="AM339" i="31"/>
  <c r="AN339" i="31"/>
  <c r="AO339" i="31"/>
  <c r="AP339" i="31"/>
  <c r="AQ339" i="31"/>
  <c r="AR339" i="31"/>
  <c r="AS339" i="31"/>
  <c r="AT339" i="31"/>
  <c r="AU339" i="31"/>
  <c r="AV339" i="31"/>
  <c r="D340" i="31"/>
  <c r="E340" i="31"/>
  <c r="F340" i="31"/>
  <c r="G340" i="31"/>
  <c r="H340" i="31"/>
  <c r="I340" i="31"/>
  <c r="J340" i="31"/>
  <c r="K340" i="31"/>
  <c r="L340" i="31"/>
  <c r="M340" i="31"/>
  <c r="N340" i="31"/>
  <c r="O340" i="31"/>
  <c r="P340" i="31"/>
  <c r="Q340" i="31"/>
  <c r="R340" i="31"/>
  <c r="S340" i="31"/>
  <c r="T340" i="31"/>
  <c r="U340" i="31"/>
  <c r="V340" i="31"/>
  <c r="W340" i="31"/>
  <c r="X340" i="31"/>
  <c r="Y340" i="31"/>
  <c r="Z340" i="31"/>
  <c r="AA340" i="31"/>
  <c r="AB340" i="31"/>
  <c r="AC340" i="31"/>
  <c r="AD340" i="31"/>
  <c r="AE340" i="31"/>
  <c r="AF340" i="31"/>
  <c r="AG340" i="31"/>
  <c r="AH340" i="31"/>
  <c r="AI340" i="31"/>
  <c r="AJ340" i="31"/>
  <c r="AK340" i="31"/>
  <c r="AL340" i="31"/>
  <c r="AM340" i="31"/>
  <c r="AN340" i="31"/>
  <c r="AO340" i="31"/>
  <c r="AP340" i="31"/>
  <c r="AQ340" i="31"/>
  <c r="AR340" i="31"/>
  <c r="AS340" i="31"/>
  <c r="AT340" i="31"/>
  <c r="AU340" i="31"/>
  <c r="AV340" i="31"/>
  <c r="D341" i="31"/>
  <c r="E341" i="31"/>
  <c r="F341" i="31"/>
  <c r="G341" i="31"/>
  <c r="H341" i="31"/>
  <c r="I341" i="31"/>
  <c r="J341" i="31"/>
  <c r="K341" i="31"/>
  <c r="L341" i="31"/>
  <c r="M341" i="31"/>
  <c r="N341" i="31"/>
  <c r="O341" i="31"/>
  <c r="P341" i="31"/>
  <c r="Q341" i="31"/>
  <c r="R341" i="31"/>
  <c r="S341" i="31"/>
  <c r="T341" i="31"/>
  <c r="U341" i="31"/>
  <c r="V341" i="31"/>
  <c r="W341" i="31"/>
  <c r="X341" i="31"/>
  <c r="Y341" i="31"/>
  <c r="Z341" i="31"/>
  <c r="AA341" i="31"/>
  <c r="AB341" i="31"/>
  <c r="AC341" i="31"/>
  <c r="AD341" i="31"/>
  <c r="AE341" i="31"/>
  <c r="AF341" i="31"/>
  <c r="AG341" i="31"/>
  <c r="AH341" i="31"/>
  <c r="AI341" i="31"/>
  <c r="AJ341" i="31"/>
  <c r="AK341" i="31"/>
  <c r="AL341" i="31"/>
  <c r="AM341" i="31"/>
  <c r="AN341" i="31"/>
  <c r="AO341" i="31"/>
  <c r="AP341" i="31"/>
  <c r="AQ341" i="31"/>
  <c r="AR341" i="31"/>
  <c r="AS341" i="31"/>
  <c r="AT341" i="31"/>
  <c r="AU341" i="31"/>
  <c r="AV341" i="31"/>
  <c r="D342" i="31"/>
  <c r="E342" i="31"/>
  <c r="F342" i="31"/>
  <c r="G342" i="31"/>
  <c r="H342" i="31"/>
  <c r="I342" i="31"/>
  <c r="J342" i="31"/>
  <c r="K342" i="31"/>
  <c r="L342" i="31"/>
  <c r="M342" i="31"/>
  <c r="N342" i="31"/>
  <c r="O342" i="31"/>
  <c r="P342" i="31"/>
  <c r="Q342" i="31"/>
  <c r="R342" i="31"/>
  <c r="S342" i="31"/>
  <c r="T342" i="31"/>
  <c r="U342" i="31"/>
  <c r="V342" i="31"/>
  <c r="W342" i="31"/>
  <c r="X342" i="31"/>
  <c r="Y342" i="31"/>
  <c r="Z342" i="31"/>
  <c r="AA342" i="31"/>
  <c r="AB342" i="31"/>
  <c r="AC342" i="31"/>
  <c r="AD342" i="31"/>
  <c r="AE342" i="31"/>
  <c r="AF342" i="31"/>
  <c r="AG342" i="31"/>
  <c r="AH342" i="31"/>
  <c r="AI342" i="31"/>
  <c r="AJ342" i="31"/>
  <c r="AK342" i="31"/>
  <c r="AL342" i="31"/>
  <c r="AM342" i="31"/>
  <c r="AN342" i="31"/>
  <c r="AO342" i="31"/>
  <c r="AP342" i="31"/>
  <c r="AQ342" i="31"/>
  <c r="AR342" i="31"/>
  <c r="AS342" i="31"/>
  <c r="AT342" i="31"/>
  <c r="AU342" i="31"/>
  <c r="AV342" i="31"/>
  <c r="D343" i="31"/>
  <c r="E343" i="31"/>
  <c r="F343" i="31"/>
  <c r="G343" i="31"/>
  <c r="H343" i="31"/>
  <c r="I343" i="31"/>
  <c r="J343" i="31"/>
  <c r="K343" i="31"/>
  <c r="L343" i="31"/>
  <c r="M343" i="31"/>
  <c r="N343" i="31"/>
  <c r="O343" i="31"/>
  <c r="P343" i="31"/>
  <c r="Q343" i="31"/>
  <c r="R343" i="31"/>
  <c r="S343" i="31"/>
  <c r="T343" i="31"/>
  <c r="U343" i="31"/>
  <c r="V343" i="31"/>
  <c r="W343" i="31"/>
  <c r="X343" i="31"/>
  <c r="Y343" i="31"/>
  <c r="Z343" i="31"/>
  <c r="AA343" i="31"/>
  <c r="AB343" i="31"/>
  <c r="AC343" i="31"/>
  <c r="AD343" i="31"/>
  <c r="AE343" i="31"/>
  <c r="AF343" i="31"/>
  <c r="AG343" i="31"/>
  <c r="AH343" i="31"/>
  <c r="AI343" i="31"/>
  <c r="AJ343" i="31"/>
  <c r="AK343" i="31"/>
  <c r="AL343" i="31"/>
  <c r="AM343" i="31"/>
  <c r="AN343" i="31"/>
  <c r="AO343" i="31"/>
  <c r="AP343" i="31"/>
  <c r="AQ343" i="31"/>
  <c r="AR343" i="31"/>
  <c r="AS343" i="31"/>
  <c r="AT343" i="31"/>
  <c r="AU343" i="31"/>
  <c r="AV343" i="31"/>
  <c r="D344" i="31"/>
  <c r="E344" i="31"/>
  <c r="F344" i="31"/>
  <c r="G344" i="31"/>
  <c r="H344" i="31"/>
  <c r="I344" i="31"/>
  <c r="J344" i="31"/>
  <c r="K344" i="31"/>
  <c r="L344" i="31"/>
  <c r="M344" i="31"/>
  <c r="N344" i="31"/>
  <c r="O344" i="31"/>
  <c r="P344" i="31"/>
  <c r="Q344" i="31"/>
  <c r="R344" i="31"/>
  <c r="S344" i="31"/>
  <c r="T344" i="31"/>
  <c r="U344" i="31"/>
  <c r="V344" i="31"/>
  <c r="W344" i="31"/>
  <c r="X344" i="31"/>
  <c r="Y344" i="31"/>
  <c r="Z344" i="31"/>
  <c r="AA344" i="31"/>
  <c r="AB344" i="31"/>
  <c r="AC344" i="31"/>
  <c r="AD344" i="31"/>
  <c r="AE344" i="31"/>
  <c r="AF344" i="31"/>
  <c r="AG344" i="31"/>
  <c r="AH344" i="31"/>
  <c r="AI344" i="31"/>
  <c r="AJ344" i="31"/>
  <c r="AK344" i="31"/>
  <c r="AL344" i="31"/>
  <c r="AM344" i="31"/>
  <c r="AN344" i="31"/>
  <c r="AO344" i="31"/>
  <c r="AP344" i="31"/>
  <c r="AQ344" i="31"/>
  <c r="AR344" i="31"/>
  <c r="AS344" i="31"/>
  <c r="AT344" i="31"/>
  <c r="AU344" i="31"/>
  <c r="AV344" i="31"/>
  <c r="D345" i="31"/>
  <c r="E345" i="31"/>
  <c r="F345" i="31"/>
  <c r="G345" i="31"/>
  <c r="H345" i="31"/>
  <c r="I345" i="31"/>
  <c r="J345" i="31"/>
  <c r="K345" i="31"/>
  <c r="L345" i="31"/>
  <c r="M345" i="31"/>
  <c r="N345" i="31"/>
  <c r="O345" i="31"/>
  <c r="P345" i="31"/>
  <c r="Q345" i="31"/>
  <c r="R345" i="31"/>
  <c r="S345" i="31"/>
  <c r="T345" i="31"/>
  <c r="U345" i="31"/>
  <c r="V345" i="31"/>
  <c r="W345" i="31"/>
  <c r="X345" i="31"/>
  <c r="Y345" i="31"/>
  <c r="Z345" i="31"/>
  <c r="AA345" i="31"/>
  <c r="AB345" i="31"/>
  <c r="AC345" i="31"/>
  <c r="AD345" i="31"/>
  <c r="AE345" i="31"/>
  <c r="AF345" i="31"/>
  <c r="AG345" i="31"/>
  <c r="AH345" i="31"/>
  <c r="AI345" i="31"/>
  <c r="AJ345" i="31"/>
  <c r="AK345" i="31"/>
  <c r="AL345" i="31"/>
  <c r="AM345" i="31"/>
  <c r="AN345" i="31"/>
  <c r="AO345" i="31"/>
  <c r="AP345" i="31"/>
  <c r="AQ345" i="31"/>
  <c r="AR345" i="31"/>
  <c r="AS345" i="31"/>
  <c r="AT345" i="31"/>
  <c r="AU345" i="31"/>
  <c r="AV345" i="31"/>
  <c r="D346" i="31"/>
  <c r="E346" i="31"/>
  <c r="F346" i="31"/>
  <c r="G346" i="31"/>
  <c r="H346" i="31"/>
  <c r="I346" i="31"/>
  <c r="J346" i="31"/>
  <c r="K346" i="31"/>
  <c r="L346" i="31"/>
  <c r="M346" i="31"/>
  <c r="N346" i="31"/>
  <c r="O346" i="31"/>
  <c r="P346" i="31"/>
  <c r="Q346" i="31"/>
  <c r="R346" i="31"/>
  <c r="S346" i="31"/>
  <c r="T346" i="31"/>
  <c r="U346" i="31"/>
  <c r="V346" i="31"/>
  <c r="W346" i="31"/>
  <c r="X346" i="31"/>
  <c r="Y346" i="31"/>
  <c r="Z346" i="31"/>
  <c r="AA346" i="31"/>
  <c r="AB346" i="31"/>
  <c r="AC346" i="31"/>
  <c r="AD346" i="31"/>
  <c r="AE346" i="31"/>
  <c r="AF346" i="31"/>
  <c r="AG346" i="31"/>
  <c r="AH346" i="31"/>
  <c r="AI346" i="31"/>
  <c r="AJ346" i="31"/>
  <c r="AK346" i="31"/>
  <c r="AL346" i="31"/>
  <c r="AM346" i="31"/>
  <c r="AN346" i="31"/>
  <c r="AO346" i="31"/>
  <c r="AP346" i="31"/>
  <c r="AQ346" i="31"/>
  <c r="AR346" i="31"/>
  <c r="AS346" i="31"/>
  <c r="AT346" i="31"/>
  <c r="AU346" i="31"/>
  <c r="AV346" i="31"/>
  <c r="D347" i="31"/>
  <c r="E347" i="31"/>
  <c r="F347" i="31"/>
  <c r="G347" i="31"/>
  <c r="H347" i="31"/>
  <c r="I347" i="31"/>
  <c r="J347" i="31"/>
  <c r="K347" i="31"/>
  <c r="L347" i="31"/>
  <c r="M347" i="31"/>
  <c r="N347" i="31"/>
  <c r="O347" i="31"/>
  <c r="P347" i="31"/>
  <c r="Q347" i="31"/>
  <c r="R347" i="31"/>
  <c r="S347" i="31"/>
  <c r="T347" i="31"/>
  <c r="U347" i="31"/>
  <c r="V347" i="31"/>
  <c r="W347" i="31"/>
  <c r="X347" i="31"/>
  <c r="Y347" i="31"/>
  <c r="Z347" i="31"/>
  <c r="AA347" i="31"/>
  <c r="AB347" i="31"/>
  <c r="AC347" i="31"/>
  <c r="AD347" i="31"/>
  <c r="AE347" i="31"/>
  <c r="AF347" i="31"/>
  <c r="AG347" i="31"/>
  <c r="AH347" i="31"/>
  <c r="AI347" i="31"/>
  <c r="AJ347" i="31"/>
  <c r="AK347" i="31"/>
  <c r="AL347" i="31"/>
  <c r="AM347" i="31"/>
  <c r="AN347" i="31"/>
  <c r="AO347" i="31"/>
  <c r="AP347" i="31"/>
  <c r="AQ347" i="31"/>
  <c r="AR347" i="31"/>
  <c r="AS347" i="31"/>
  <c r="AT347" i="31"/>
  <c r="AU347" i="31"/>
  <c r="AV347" i="31"/>
  <c r="D348" i="31"/>
  <c r="E348" i="31"/>
  <c r="F348" i="31"/>
  <c r="G348" i="31"/>
  <c r="H348" i="31"/>
  <c r="I348" i="31"/>
  <c r="J348" i="31"/>
  <c r="K348" i="31"/>
  <c r="L348" i="31"/>
  <c r="M348" i="31"/>
  <c r="N348" i="31"/>
  <c r="O348" i="31"/>
  <c r="P348" i="31"/>
  <c r="Q348" i="31"/>
  <c r="R348" i="31"/>
  <c r="S348" i="31"/>
  <c r="T348" i="31"/>
  <c r="U348" i="31"/>
  <c r="V348" i="31"/>
  <c r="W348" i="31"/>
  <c r="X348" i="31"/>
  <c r="Y348" i="31"/>
  <c r="Z348" i="31"/>
  <c r="AA348" i="31"/>
  <c r="AB348" i="31"/>
  <c r="AC348" i="31"/>
  <c r="AD348" i="31"/>
  <c r="AE348" i="31"/>
  <c r="AF348" i="31"/>
  <c r="AG348" i="31"/>
  <c r="AH348" i="31"/>
  <c r="AI348" i="31"/>
  <c r="AJ348" i="31"/>
  <c r="AK348" i="31"/>
  <c r="AL348" i="31"/>
  <c r="AM348" i="31"/>
  <c r="AN348" i="31"/>
  <c r="AO348" i="31"/>
  <c r="AP348" i="31"/>
  <c r="AQ348" i="31"/>
  <c r="AR348" i="31"/>
  <c r="AS348" i="31"/>
  <c r="AT348" i="31"/>
  <c r="AU348" i="31"/>
  <c r="AV348" i="31"/>
  <c r="D349" i="31"/>
  <c r="E349" i="31"/>
  <c r="F349" i="31"/>
  <c r="G349" i="31"/>
  <c r="H349" i="31"/>
  <c r="I349" i="31"/>
  <c r="J349" i="31"/>
  <c r="K349" i="31"/>
  <c r="L349" i="31"/>
  <c r="M349" i="31"/>
  <c r="N349" i="31"/>
  <c r="O349" i="31"/>
  <c r="P349" i="31"/>
  <c r="Q349" i="31"/>
  <c r="R349" i="31"/>
  <c r="S349" i="31"/>
  <c r="T349" i="31"/>
  <c r="U349" i="31"/>
  <c r="V349" i="31"/>
  <c r="W349" i="31"/>
  <c r="X349" i="31"/>
  <c r="Y349" i="31"/>
  <c r="Z349" i="31"/>
  <c r="AA349" i="31"/>
  <c r="AB349" i="31"/>
  <c r="AC349" i="31"/>
  <c r="AD349" i="31"/>
  <c r="AE349" i="31"/>
  <c r="AF349" i="31"/>
  <c r="AG349" i="31"/>
  <c r="AH349" i="31"/>
  <c r="AI349" i="31"/>
  <c r="AJ349" i="31"/>
  <c r="AK349" i="31"/>
  <c r="AL349" i="31"/>
  <c r="AM349" i="31"/>
  <c r="AN349" i="31"/>
  <c r="AO349" i="31"/>
  <c r="AP349" i="31"/>
  <c r="AQ349" i="31"/>
  <c r="AR349" i="31"/>
  <c r="AS349" i="31"/>
  <c r="AT349" i="31"/>
  <c r="AU349" i="31"/>
  <c r="AV349" i="31"/>
  <c r="D350" i="31"/>
  <c r="E350" i="31"/>
  <c r="F350" i="31"/>
  <c r="G350" i="31"/>
  <c r="H350" i="31"/>
  <c r="I350" i="31"/>
  <c r="J350" i="31"/>
  <c r="K350" i="31"/>
  <c r="L350" i="31"/>
  <c r="M350" i="31"/>
  <c r="N350" i="31"/>
  <c r="O350" i="31"/>
  <c r="P350" i="31"/>
  <c r="Q350" i="31"/>
  <c r="R350" i="31"/>
  <c r="S350" i="31"/>
  <c r="T350" i="31"/>
  <c r="U350" i="31"/>
  <c r="V350" i="31"/>
  <c r="W350" i="31"/>
  <c r="X350" i="31"/>
  <c r="Y350" i="31"/>
  <c r="Z350" i="31"/>
  <c r="AA350" i="31"/>
  <c r="AB350" i="31"/>
  <c r="AC350" i="31"/>
  <c r="AD350" i="31"/>
  <c r="AE350" i="31"/>
  <c r="AF350" i="31"/>
  <c r="AG350" i="31"/>
  <c r="AH350" i="31"/>
  <c r="AI350" i="31"/>
  <c r="AJ350" i="31"/>
  <c r="AK350" i="31"/>
  <c r="AL350" i="31"/>
  <c r="AM350" i="31"/>
  <c r="AN350" i="31"/>
  <c r="AO350" i="31"/>
  <c r="AP350" i="31"/>
  <c r="AQ350" i="31"/>
  <c r="AR350" i="31"/>
  <c r="AS350" i="31"/>
  <c r="AT350" i="31"/>
  <c r="AU350" i="31"/>
  <c r="AV350" i="31"/>
  <c r="D351" i="31"/>
  <c r="E351" i="31"/>
  <c r="F351" i="31"/>
  <c r="G351" i="31"/>
  <c r="H351" i="31"/>
  <c r="I351" i="31"/>
  <c r="J351" i="31"/>
  <c r="K351" i="31"/>
  <c r="L351" i="31"/>
  <c r="M351" i="31"/>
  <c r="N351" i="31"/>
  <c r="O351" i="31"/>
  <c r="P351" i="31"/>
  <c r="Q351" i="31"/>
  <c r="R351" i="31"/>
  <c r="S351" i="31"/>
  <c r="T351" i="31"/>
  <c r="U351" i="31"/>
  <c r="V351" i="31"/>
  <c r="W351" i="31"/>
  <c r="X351" i="31"/>
  <c r="Y351" i="31"/>
  <c r="Z351" i="31"/>
  <c r="AA351" i="31"/>
  <c r="AB351" i="31"/>
  <c r="AC351" i="31"/>
  <c r="AD351" i="31"/>
  <c r="AE351" i="31"/>
  <c r="AF351" i="31"/>
  <c r="AG351" i="31"/>
  <c r="AH351" i="31"/>
  <c r="AI351" i="31"/>
  <c r="AJ351" i="31"/>
  <c r="AK351" i="31"/>
  <c r="AL351" i="31"/>
  <c r="AM351" i="31"/>
  <c r="AN351" i="31"/>
  <c r="AO351" i="31"/>
  <c r="AP351" i="31"/>
  <c r="AQ351" i="31"/>
  <c r="AR351" i="31"/>
  <c r="AS351" i="31"/>
  <c r="AT351" i="31"/>
  <c r="AU351" i="31"/>
  <c r="AV351" i="31"/>
  <c r="D352" i="31"/>
  <c r="E352" i="31"/>
  <c r="F352" i="31"/>
  <c r="G352" i="31"/>
  <c r="H352" i="31"/>
  <c r="I352" i="31"/>
  <c r="J352" i="31"/>
  <c r="K352" i="31"/>
  <c r="L352" i="31"/>
  <c r="M352" i="31"/>
  <c r="N352" i="31"/>
  <c r="O352" i="31"/>
  <c r="P352" i="31"/>
  <c r="Q352" i="31"/>
  <c r="R352" i="31"/>
  <c r="S352" i="31"/>
  <c r="T352" i="31"/>
  <c r="U352" i="31"/>
  <c r="V352" i="31"/>
  <c r="W352" i="31"/>
  <c r="X352" i="31"/>
  <c r="Y352" i="31"/>
  <c r="Z352" i="31"/>
  <c r="AA352" i="31"/>
  <c r="AB352" i="31"/>
  <c r="AC352" i="31"/>
  <c r="AD352" i="31"/>
  <c r="AE352" i="31"/>
  <c r="AF352" i="31"/>
  <c r="AG352" i="31"/>
  <c r="AH352" i="31"/>
  <c r="AI352" i="31"/>
  <c r="AJ352" i="31"/>
  <c r="AK352" i="31"/>
  <c r="AL352" i="31"/>
  <c r="AM352" i="31"/>
  <c r="AN352" i="31"/>
  <c r="AO352" i="31"/>
  <c r="AP352" i="31"/>
  <c r="AQ352" i="31"/>
  <c r="AR352" i="31"/>
  <c r="AS352" i="31"/>
  <c r="AT352" i="31"/>
  <c r="AU352" i="31"/>
  <c r="AV352" i="31"/>
  <c r="D353" i="31"/>
  <c r="E353" i="31"/>
  <c r="F353" i="31"/>
  <c r="G353" i="31"/>
  <c r="H353" i="31"/>
  <c r="I353" i="31"/>
  <c r="J353" i="31"/>
  <c r="K353" i="31"/>
  <c r="L353" i="31"/>
  <c r="M353" i="31"/>
  <c r="N353" i="31"/>
  <c r="O353" i="31"/>
  <c r="P353" i="31"/>
  <c r="Q353" i="31"/>
  <c r="R353" i="31"/>
  <c r="S353" i="31"/>
  <c r="T353" i="31"/>
  <c r="U353" i="31"/>
  <c r="V353" i="31"/>
  <c r="W353" i="31"/>
  <c r="X353" i="31"/>
  <c r="Y353" i="31"/>
  <c r="Z353" i="31"/>
  <c r="AA353" i="31"/>
  <c r="AB353" i="31"/>
  <c r="AC353" i="31"/>
  <c r="AD353" i="31"/>
  <c r="AE353" i="31"/>
  <c r="AF353" i="31"/>
  <c r="AG353" i="31"/>
  <c r="AH353" i="31"/>
  <c r="AI353" i="31"/>
  <c r="AJ353" i="31"/>
  <c r="AK353" i="31"/>
  <c r="AL353" i="31"/>
  <c r="AM353" i="31"/>
  <c r="AN353" i="31"/>
  <c r="AO353" i="31"/>
  <c r="AP353" i="31"/>
  <c r="AQ353" i="31"/>
  <c r="AR353" i="31"/>
  <c r="AS353" i="31"/>
  <c r="AT353" i="31"/>
  <c r="AU353" i="31"/>
  <c r="AV353" i="31"/>
  <c r="D354" i="31"/>
  <c r="E354" i="31"/>
  <c r="F354" i="31"/>
  <c r="G354" i="31"/>
  <c r="H354" i="31"/>
  <c r="I354" i="31"/>
  <c r="J354" i="31"/>
  <c r="K354" i="31"/>
  <c r="L354" i="31"/>
  <c r="M354" i="31"/>
  <c r="N354" i="31"/>
  <c r="O354" i="31"/>
  <c r="P354" i="31"/>
  <c r="Q354" i="31"/>
  <c r="R354" i="31"/>
  <c r="S354" i="31"/>
  <c r="T354" i="31"/>
  <c r="U354" i="31"/>
  <c r="V354" i="31"/>
  <c r="W354" i="31"/>
  <c r="X354" i="31"/>
  <c r="Y354" i="31"/>
  <c r="Z354" i="31"/>
  <c r="AA354" i="31"/>
  <c r="AB354" i="31"/>
  <c r="AC354" i="31"/>
  <c r="AD354" i="31"/>
  <c r="AE354" i="31"/>
  <c r="AF354" i="31"/>
  <c r="AG354" i="31"/>
  <c r="AH354" i="31"/>
  <c r="AI354" i="31"/>
  <c r="AJ354" i="31"/>
  <c r="AK354" i="31"/>
  <c r="AL354" i="31"/>
  <c r="AM354" i="31"/>
  <c r="AN354" i="31"/>
  <c r="AO354" i="31"/>
  <c r="AP354" i="31"/>
  <c r="AQ354" i="31"/>
  <c r="AR354" i="31"/>
  <c r="AS354" i="31"/>
  <c r="AT354" i="31"/>
  <c r="AU354" i="31"/>
  <c r="AV354" i="31"/>
  <c r="D355" i="31"/>
  <c r="E355" i="31"/>
  <c r="F355" i="31"/>
  <c r="G355" i="31"/>
  <c r="H355" i="31"/>
  <c r="I355" i="31"/>
  <c r="J355" i="31"/>
  <c r="K355" i="31"/>
  <c r="L355" i="31"/>
  <c r="M355" i="31"/>
  <c r="N355" i="31"/>
  <c r="O355" i="31"/>
  <c r="P355" i="31"/>
  <c r="Q355" i="31"/>
  <c r="R355" i="31"/>
  <c r="S355" i="31"/>
  <c r="T355" i="31"/>
  <c r="U355" i="31"/>
  <c r="V355" i="31"/>
  <c r="W355" i="31"/>
  <c r="X355" i="31"/>
  <c r="Y355" i="31"/>
  <c r="Z355" i="31"/>
  <c r="AA355" i="31"/>
  <c r="AB355" i="31"/>
  <c r="AC355" i="31"/>
  <c r="AD355" i="31"/>
  <c r="AE355" i="31"/>
  <c r="AF355" i="31"/>
  <c r="AG355" i="31"/>
  <c r="AH355" i="31"/>
  <c r="AI355" i="31"/>
  <c r="AJ355" i="31"/>
  <c r="AK355" i="31"/>
  <c r="AL355" i="31"/>
  <c r="AM355" i="31"/>
  <c r="AN355" i="31"/>
  <c r="AO355" i="31"/>
  <c r="AP355" i="31"/>
  <c r="AQ355" i="31"/>
  <c r="AR355" i="31"/>
  <c r="AS355" i="31"/>
  <c r="AT355" i="31"/>
  <c r="AU355" i="31"/>
  <c r="AV355" i="31"/>
  <c r="D356" i="31"/>
  <c r="E356" i="31"/>
  <c r="F356" i="31"/>
  <c r="G356" i="31"/>
  <c r="H356" i="31"/>
  <c r="I356" i="31"/>
  <c r="J356" i="31"/>
  <c r="K356" i="31"/>
  <c r="L356" i="31"/>
  <c r="M356" i="31"/>
  <c r="N356" i="31"/>
  <c r="O356" i="31"/>
  <c r="P356" i="31"/>
  <c r="Q356" i="31"/>
  <c r="R356" i="31"/>
  <c r="S356" i="31"/>
  <c r="T356" i="31"/>
  <c r="U356" i="31"/>
  <c r="V356" i="31"/>
  <c r="W356" i="31"/>
  <c r="X356" i="31"/>
  <c r="Y356" i="31"/>
  <c r="Z356" i="31"/>
  <c r="AA356" i="31"/>
  <c r="AB356" i="31"/>
  <c r="AC356" i="31"/>
  <c r="AD356" i="31"/>
  <c r="AE356" i="31"/>
  <c r="AF356" i="31"/>
  <c r="AG356" i="31"/>
  <c r="AH356" i="31"/>
  <c r="AI356" i="31"/>
  <c r="AJ356" i="31"/>
  <c r="AK356" i="31"/>
  <c r="AL356" i="31"/>
  <c r="AM356" i="31"/>
  <c r="AN356" i="31"/>
  <c r="AO356" i="31"/>
  <c r="AP356" i="31"/>
  <c r="AQ356" i="31"/>
  <c r="AR356" i="31"/>
  <c r="AS356" i="31"/>
  <c r="AT356" i="31"/>
  <c r="AU356" i="31"/>
  <c r="AV356" i="31"/>
  <c r="D357" i="31"/>
  <c r="E357" i="31"/>
  <c r="F357" i="31"/>
  <c r="G357" i="31"/>
  <c r="H357" i="31"/>
  <c r="I357" i="31"/>
  <c r="J357" i="31"/>
  <c r="K357" i="31"/>
  <c r="L357" i="31"/>
  <c r="M357" i="31"/>
  <c r="N357" i="31"/>
  <c r="O357" i="31"/>
  <c r="P357" i="31"/>
  <c r="Q357" i="31"/>
  <c r="R357" i="31"/>
  <c r="S357" i="31"/>
  <c r="T357" i="31"/>
  <c r="U357" i="31"/>
  <c r="V357" i="31"/>
  <c r="W357" i="31"/>
  <c r="X357" i="31"/>
  <c r="Y357" i="31"/>
  <c r="Z357" i="31"/>
  <c r="AA357" i="31"/>
  <c r="AB357" i="31"/>
  <c r="AC357" i="31"/>
  <c r="AD357" i="31"/>
  <c r="AE357" i="31"/>
  <c r="AF357" i="31"/>
  <c r="AG357" i="31"/>
  <c r="AH357" i="31"/>
  <c r="AI357" i="31"/>
  <c r="AJ357" i="31"/>
  <c r="AK357" i="31"/>
  <c r="AL357" i="31"/>
  <c r="AM357" i="31"/>
  <c r="AN357" i="31"/>
  <c r="AO357" i="31"/>
  <c r="AP357" i="31"/>
  <c r="AQ357" i="31"/>
  <c r="AR357" i="31"/>
  <c r="AS357" i="31"/>
  <c r="AT357" i="31"/>
  <c r="AU357" i="31"/>
  <c r="AV357" i="31"/>
  <c r="D358" i="31"/>
  <c r="E358" i="31"/>
  <c r="F358" i="31"/>
  <c r="G358" i="31"/>
  <c r="H358" i="31"/>
  <c r="I358" i="31"/>
  <c r="J358" i="31"/>
  <c r="K358" i="31"/>
  <c r="L358" i="31"/>
  <c r="M358" i="31"/>
  <c r="N358" i="31"/>
  <c r="O358" i="31"/>
  <c r="P358" i="31"/>
  <c r="Q358" i="31"/>
  <c r="R358" i="31"/>
  <c r="S358" i="31"/>
  <c r="T358" i="31"/>
  <c r="U358" i="31"/>
  <c r="V358" i="31"/>
  <c r="W358" i="31"/>
  <c r="X358" i="31"/>
  <c r="Y358" i="31"/>
  <c r="Z358" i="31"/>
  <c r="AA358" i="31"/>
  <c r="AB358" i="31"/>
  <c r="AC358" i="31"/>
  <c r="AD358" i="31"/>
  <c r="AE358" i="31"/>
  <c r="AF358" i="31"/>
  <c r="AG358" i="31"/>
  <c r="AH358" i="31"/>
  <c r="AI358" i="31"/>
  <c r="AJ358" i="31"/>
  <c r="AK358" i="31"/>
  <c r="AL358" i="31"/>
  <c r="AM358" i="31"/>
  <c r="AN358" i="31"/>
  <c r="AO358" i="31"/>
  <c r="AP358" i="31"/>
  <c r="AQ358" i="31"/>
  <c r="AR358" i="31"/>
  <c r="AS358" i="31"/>
  <c r="AT358" i="31"/>
  <c r="AU358" i="31"/>
  <c r="AV358" i="31"/>
  <c r="D359" i="31"/>
  <c r="E359" i="31"/>
  <c r="F359" i="31"/>
  <c r="G359" i="31"/>
  <c r="H359" i="31"/>
  <c r="I359" i="31"/>
  <c r="J359" i="31"/>
  <c r="K359" i="31"/>
  <c r="L359" i="31"/>
  <c r="M359" i="31"/>
  <c r="N359" i="31"/>
  <c r="O359" i="31"/>
  <c r="P359" i="31"/>
  <c r="Q359" i="31"/>
  <c r="R359" i="31"/>
  <c r="S359" i="31"/>
  <c r="T359" i="31"/>
  <c r="U359" i="31"/>
  <c r="V359" i="31"/>
  <c r="W359" i="31"/>
  <c r="X359" i="31"/>
  <c r="Y359" i="31"/>
  <c r="Z359" i="31"/>
  <c r="AA359" i="31"/>
  <c r="AB359" i="31"/>
  <c r="AC359" i="31"/>
  <c r="AD359" i="31"/>
  <c r="AE359" i="31"/>
  <c r="AF359" i="31"/>
  <c r="AG359" i="31"/>
  <c r="AH359" i="31"/>
  <c r="AI359" i="31"/>
  <c r="AJ359" i="31"/>
  <c r="AK359" i="31"/>
  <c r="AL359" i="31"/>
  <c r="AM359" i="31"/>
  <c r="AN359" i="31"/>
  <c r="AO359" i="31"/>
  <c r="AP359" i="31"/>
  <c r="AQ359" i="31"/>
  <c r="AR359" i="31"/>
  <c r="AS359" i="31"/>
  <c r="AT359" i="31"/>
  <c r="AU359" i="31"/>
  <c r="AV359" i="31"/>
  <c r="D360" i="31"/>
  <c r="E360" i="31"/>
  <c r="F360" i="31"/>
  <c r="G360" i="31"/>
  <c r="H360" i="31"/>
  <c r="I360" i="31"/>
  <c r="J360" i="31"/>
  <c r="K360" i="31"/>
  <c r="L360" i="31"/>
  <c r="M360" i="31"/>
  <c r="N360" i="31"/>
  <c r="O360" i="31"/>
  <c r="P360" i="31"/>
  <c r="Q360" i="31"/>
  <c r="R360" i="31"/>
  <c r="S360" i="31"/>
  <c r="T360" i="31"/>
  <c r="U360" i="31"/>
  <c r="V360" i="31"/>
  <c r="W360" i="31"/>
  <c r="X360" i="31"/>
  <c r="Y360" i="31"/>
  <c r="Z360" i="31"/>
  <c r="AA360" i="31"/>
  <c r="AB360" i="31"/>
  <c r="AC360" i="31"/>
  <c r="AD360" i="31"/>
  <c r="AE360" i="31"/>
  <c r="AF360" i="31"/>
  <c r="AG360" i="31"/>
  <c r="AH360" i="31"/>
  <c r="AI360" i="31"/>
  <c r="AJ360" i="31"/>
  <c r="AK360" i="31"/>
  <c r="AL360" i="31"/>
  <c r="AM360" i="31"/>
  <c r="AN360" i="31"/>
  <c r="AO360" i="31"/>
  <c r="AP360" i="31"/>
  <c r="AQ360" i="31"/>
  <c r="AR360" i="31"/>
  <c r="AS360" i="31"/>
  <c r="AT360" i="31"/>
  <c r="AU360" i="31"/>
  <c r="AV360" i="31"/>
  <c r="D361" i="31"/>
  <c r="E361" i="31"/>
  <c r="F361" i="31"/>
  <c r="G361" i="31"/>
  <c r="H361" i="31"/>
  <c r="I361" i="31"/>
  <c r="J361" i="31"/>
  <c r="K361" i="31"/>
  <c r="L361" i="31"/>
  <c r="M361" i="31"/>
  <c r="N361" i="31"/>
  <c r="O361" i="31"/>
  <c r="P361" i="31"/>
  <c r="Q361" i="31"/>
  <c r="R361" i="31"/>
  <c r="S361" i="31"/>
  <c r="T361" i="31"/>
  <c r="U361" i="31"/>
  <c r="V361" i="31"/>
  <c r="W361" i="31"/>
  <c r="X361" i="31"/>
  <c r="Y361" i="31"/>
  <c r="Z361" i="31"/>
  <c r="AA361" i="31"/>
  <c r="AB361" i="31"/>
  <c r="AC361" i="31"/>
  <c r="AD361" i="31"/>
  <c r="AE361" i="31"/>
  <c r="AF361" i="31"/>
  <c r="AG361" i="31"/>
  <c r="AH361" i="31"/>
  <c r="AI361" i="31"/>
  <c r="AJ361" i="31"/>
  <c r="AK361" i="31"/>
  <c r="AL361" i="31"/>
  <c r="AM361" i="31"/>
  <c r="AN361" i="31"/>
  <c r="AO361" i="31"/>
  <c r="AP361" i="31"/>
  <c r="AQ361" i="31"/>
  <c r="AR361" i="31"/>
  <c r="AS361" i="31"/>
  <c r="AT361" i="31"/>
  <c r="AU361" i="31"/>
  <c r="AV361" i="31"/>
  <c r="D362" i="31"/>
  <c r="E362" i="31"/>
  <c r="F362" i="31"/>
  <c r="G362" i="31"/>
  <c r="H362" i="31"/>
  <c r="I362" i="31"/>
  <c r="J362" i="31"/>
  <c r="K362" i="31"/>
  <c r="L362" i="31"/>
  <c r="M362" i="31"/>
  <c r="N362" i="31"/>
  <c r="O362" i="31"/>
  <c r="P362" i="31"/>
  <c r="Q362" i="31"/>
  <c r="R362" i="31"/>
  <c r="S362" i="31"/>
  <c r="T362" i="31"/>
  <c r="U362" i="31"/>
  <c r="V362" i="31"/>
  <c r="W362" i="31"/>
  <c r="X362" i="31"/>
  <c r="Y362" i="31"/>
  <c r="Z362" i="31"/>
  <c r="AA362" i="31"/>
  <c r="AB362" i="31"/>
  <c r="AC362" i="31"/>
  <c r="AD362" i="31"/>
  <c r="AE362" i="31"/>
  <c r="AF362" i="31"/>
  <c r="AG362" i="31"/>
  <c r="AH362" i="31"/>
  <c r="AI362" i="31"/>
  <c r="AJ362" i="31"/>
  <c r="AK362" i="31"/>
  <c r="AL362" i="31"/>
  <c r="AM362" i="31"/>
  <c r="AN362" i="31"/>
  <c r="AO362" i="31"/>
  <c r="AP362" i="31"/>
  <c r="AQ362" i="31"/>
  <c r="AR362" i="31"/>
  <c r="AS362" i="31"/>
  <c r="AT362" i="31"/>
  <c r="AU362" i="31"/>
  <c r="AV362" i="31"/>
  <c r="D363" i="31"/>
  <c r="E363" i="31"/>
  <c r="F363" i="31"/>
  <c r="G363" i="31"/>
  <c r="H363" i="31"/>
  <c r="I363" i="31"/>
  <c r="J363" i="31"/>
  <c r="K363" i="31"/>
  <c r="L363" i="31"/>
  <c r="M363" i="31"/>
  <c r="N363" i="31"/>
  <c r="O363" i="31"/>
  <c r="P363" i="31"/>
  <c r="Q363" i="31"/>
  <c r="R363" i="31"/>
  <c r="S363" i="31"/>
  <c r="T363" i="31"/>
  <c r="U363" i="31"/>
  <c r="V363" i="31"/>
  <c r="W363" i="31"/>
  <c r="X363" i="31"/>
  <c r="Y363" i="31"/>
  <c r="Z363" i="31"/>
  <c r="AA363" i="31"/>
  <c r="AB363" i="31"/>
  <c r="AC363" i="31"/>
  <c r="AD363" i="31"/>
  <c r="AE363" i="31"/>
  <c r="AF363" i="31"/>
  <c r="AG363" i="31"/>
  <c r="AH363" i="31"/>
  <c r="AI363" i="31"/>
  <c r="AJ363" i="31"/>
  <c r="AK363" i="31"/>
  <c r="AL363" i="31"/>
  <c r="AM363" i="31"/>
  <c r="AN363" i="31"/>
  <c r="AO363" i="31"/>
  <c r="AP363" i="31"/>
  <c r="AQ363" i="31"/>
  <c r="AR363" i="31"/>
  <c r="AS363" i="31"/>
  <c r="AT363" i="31"/>
  <c r="AU363" i="31"/>
  <c r="AV363" i="31"/>
  <c r="D364" i="31"/>
  <c r="E364" i="31"/>
  <c r="F364" i="31"/>
  <c r="G364" i="31"/>
  <c r="H364" i="31"/>
  <c r="I364" i="31"/>
  <c r="J364" i="31"/>
  <c r="K364" i="31"/>
  <c r="L364" i="31"/>
  <c r="M364" i="31"/>
  <c r="N364" i="31"/>
  <c r="O364" i="31"/>
  <c r="P364" i="31"/>
  <c r="Q364" i="31"/>
  <c r="R364" i="31"/>
  <c r="S364" i="31"/>
  <c r="T364" i="31"/>
  <c r="U364" i="31"/>
  <c r="V364" i="31"/>
  <c r="W364" i="31"/>
  <c r="X364" i="31"/>
  <c r="Y364" i="31"/>
  <c r="Z364" i="31"/>
  <c r="AA364" i="31"/>
  <c r="AB364" i="31"/>
  <c r="AC364" i="31"/>
  <c r="AD364" i="31"/>
  <c r="AE364" i="31"/>
  <c r="AF364" i="31"/>
  <c r="AG364" i="31"/>
  <c r="AH364" i="31"/>
  <c r="AI364" i="31"/>
  <c r="AJ364" i="31"/>
  <c r="AK364" i="31"/>
  <c r="AL364" i="31"/>
  <c r="AM364" i="31"/>
  <c r="AN364" i="31"/>
  <c r="AO364" i="31"/>
  <c r="AP364" i="31"/>
  <c r="AQ364" i="31"/>
  <c r="AR364" i="31"/>
  <c r="AS364" i="31"/>
  <c r="AT364" i="31"/>
  <c r="AU364" i="31"/>
  <c r="AV364" i="31"/>
  <c r="D365" i="31"/>
  <c r="E365" i="31"/>
  <c r="F365" i="31"/>
  <c r="G365" i="31"/>
  <c r="H365" i="31"/>
  <c r="I365" i="31"/>
  <c r="J365" i="31"/>
  <c r="K365" i="31"/>
  <c r="L365" i="31"/>
  <c r="M365" i="31"/>
  <c r="N365" i="31"/>
  <c r="O365" i="31"/>
  <c r="P365" i="31"/>
  <c r="Q365" i="31"/>
  <c r="R365" i="31"/>
  <c r="S365" i="31"/>
  <c r="T365" i="31"/>
  <c r="U365" i="31"/>
  <c r="V365" i="31"/>
  <c r="W365" i="31"/>
  <c r="X365" i="31"/>
  <c r="Y365" i="31"/>
  <c r="Z365" i="31"/>
  <c r="AA365" i="31"/>
  <c r="AB365" i="31"/>
  <c r="AC365" i="31"/>
  <c r="AD365" i="31"/>
  <c r="AE365" i="31"/>
  <c r="AF365" i="31"/>
  <c r="AG365" i="31"/>
  <c r="AH365" i="31"/>
  <c r="AI365" i="31"/>
  <c r="AJ365" i="31"/>
  <c r="AK365" i="31"/>
  <c r="AL365" i="31"/>
  <c r="AM365" i="31"/>
  <c r="AN365" i="31"/>
  <c r="AO365" i="31"/>
  <c r="AP365" i="31"/>
  <c r="AQ365" i="31"/>
  <c r="AR365" i="31"/>
  <c r="AS365" i="31"/>
  <c r="AT365" i="31"/>
  <c r="AU365" i="31"/>
  <c r="AV365" i="31"/>
  <c r="D366" i="31"/>
  <c r="E366" i="31"/>
  <c r="F366" i="31"/>
  <c r="G366" i="31"/>
  <c r="H366" i="31"/>
  <c r="I366" i="31"/>
  <c r="J366" i="31"/>
  <c r="K366" i="31"/>
  <c r="L366" i="31"/>
  <c r="M366" i="31"/>
  <c r="N366" i="31"/>
  <c r="O366" i="31"/>
  <c r="P366" i="31"/>
  <c r="Q366" i="31"/>
  <c r="R366" i="31"/>
  <c r="S366" i="31"/>
  <c r="T366" i="31"/>
  <c r="U366" i="31"/>
  <c r="V366" i="31"/>
  <c r="W366" i="31"/>
  <c r="X366" i="31"/>
  <c r="Y366" i="31"/>
  <c r="Z366" i="31"/>
  <c r="AA366" i="31"/>
  <c r="AB366" i="31"/>
  <c r="AC366" i="31"/>
  <c r="AD366" i="31"/>
  <c r="AE366" i="31"/>
  <c r="AF366" i="31"/>
  <c r="AG366" i="31"/>
  <c r="AH366" i="31"/>
  <c r="AI366" i="31"/>
  <c r="AJ366" i="31"/>
  <c r="AK366" i="31"/>
  <c r="AL366" i="31"/>
  <c r="AM366" i="31"/>
  <c r="AN366" i="31"/>
  <c r="AO366" i="31"/>
  <c r="AP366" i="31"/>
  <c r="AQ366" i="31"/>
  <c r="AR366" i="31"/>
  <c r="AS366" i="31"/>
  <c r="AT366" i="31"/>
  <c r="AU366" i="31"/>
  <c r="AV366" i="31"/>
  <c r="D367" i="31"/>
  <c r="E367" i="31"/>
  <c r="F367" i="31"/>
  <c r="G367" i="31"/>
  <c r="H367" i="31"/>
  <c r="I367" i="31"/>
  <c r="J367" i="31"/>
  <c r="K367" i="31"/>
  <c r="L367" i="31"/>
  <c r="M367" i="31"/>
  <c r="N367" i="31"/>
  <c r="O367" i="31"/>
  <c r="P367" i="31"/>
  <c r="Q367" i="31"/>
  <c r="R367" i="31"/>
  <c r="S367" i="31"/>
  <c r="T367" i="31"/>
  <c r="U367" i="31"/>
  <c r="V367" i="31"/>
  <c r="W367" i="31"/>
  <c r="X367" i="31"/>
  <c r="Y367" i="31"/>
  <c r="Z367" i="31"/>
  <c r="AA367" i="31"/>
  <c r="AB367" i="31"/>
  <c r="AC367" i="31"/>
  <c r="AD367" i="31"/>
  <c r="AE367" i="31"/>
  <c r="AF367" i="31"/>
  <c r="AG367" i="31"/>
  <c r="AH367" i="31"/>
  <c r="AI367" i="31"/>
  <c r="AJ367" i="31"/>
  <c r="AK367" i="31"/>
  <c r="AL367" i="31"/>
  <c r="AM367" i="31"/>
  <c r="AN367" i="31"/>
  <c r="AO367" i="31"/>
  <c r="AP367" i="31"/>
  <c r="AQ367" i="31"/>
  <c r="AR367" i="31"/>
  <c r="AS367" i="31"/>
  <c r="AT367" i="31"/>
  <c r="AU367" i="31"/>
  <c r="AV367" i="31"/>
  <c r="D368" i="31"/>
  <c r="E368" i="31"/>
  <c r="F368" i="31"/>
  <c r="G368" i="31"/>
  <c r="H368" i="31"/>
  <c r="I368" i="31"/>
  <c r="J368" i="31"/>
  <c r="K368" i="31"/>
  <c r="L368" i="31"/>
  <c r="M368" i="31"/>
  <c r="N368" i="31"/>
  <c r="O368" i="31"/>
  <c r="P368" i="31"/>
  <c r="Q368" i="31"/>
  <c r="R368" i="31"/>
  <c r="S368" i="31"/>
  <c r="T368" i="31"/>
  <c r="U368" i="31"/>
  <c r="V368" i="31"/>
  <c r="W368" i="31"/>
  <c r="X368" i="31"/>
  <c r="Y368" i="31"/>
  <c r="Z368" i="31"/>
  <c r="AA368" i="31"/>
  <c r="AB368" i="31"/>
  <c r="AC368" i="31"/>
  <c r="AD368" i="31"/>
  <c r="AE368" i="31"/>
  <c r="AF368" i="31"/>
  <c r="AG368" i="31"/>
  <c r="AH368" i="31"/>
  <c r="AI368" i="31"/>
  <c r="AJ368" i="31"/>
  <c r="AK368" i="31"/>
  <c r="AL368" i="31"/>
  <c r="AM368" i="31"/>
  <c r="AN368" i="31"/>
  <c r="AO368" i="31"/>
  <c r="AP368" i="31"/>
  <c r="AQ368" i="31"/>
  <c r="AR368" i="31"/>
  <c r="AS368" i="31"/>
  <c r="AT368" i="31"/>
  <c r="AU368" i="31"/>
  <c r="AV368" i="31"/>
  <c r="E2" i="31"/>
  <c r="F2" i="31"/>
  <c r="G2" i="31"/>
  <c r="H2" i="31"/>
  <c r="I2" i="31"/>
  <c r="J2" i="31"/>
  <c r="K2" i="31"/>
  <c r="L2" i="31"/>
  <c r="M2" i="31"/>
  <c r="N2" i="31"/>
  <c r="O2" i="31"/>
  <c r="P2" i="31"/>
  <c r="Q2" i="31"/>
  <c r="R2" i="31"/>
  <c r="S2" i="31"/>
  <c r="T2" i="31"/>
  <c r="U2" i="31"/>
  <c r="V2" i="31"/>
  <c r="W2" i="31"/>
  <c r="X2" i="31"/>
  <c r="Y2" i="31"/>
  <c r="Z2" i="31"/>
  <c r="AA2" i="31"/>
  <c r="AB2" i="31"/>
  <c r="AC2" i="31"/>
  <c r="AD2" i="31"/>
  <c r="AE2" i="31"/>
  <c r="AF2" i="31"/>
  <c r="AG2" i="31"/>
  <c r="AH2" i="31"/>
  <c r="AI2" i="31"/>
  <c r="AJ2" i="31"/>
  <c r="AK2" i="31"/>
  <c r="AL2" i="31"/>
  <c r="AM2" i="31"/>
  <c r="AN2" i="31"/>
  <c r="AO2" i="31"/>
  <c r="AP2" i="31"/>
  <c r="AQ2" i="31"/>
  <c r="AR2" i="31"/>
  <c r="AS2" i="31"/>
  <c r="AT2" i="31"/>
  <c r="AU2" i="31"/>
  <c r="AV2" i="31"/>
  <c r="D2" i="31"/>
  <c r="D7" i="32"/>
  <c r="E7" i="32"/>
  <c r="F7" i="32"/>
  <c r="G7" i="32"/>
  <c r="H7" i="32"/>
  <c r="P7" i="32" s="1"/>
  <c r="L7" i="32"/>
  <c r="M7" i="32"/>
  <c r="O7" i="32"/>
  <c r="D8" i="32"/>
  <c r="E8" i="32"/>
  <c r="F8" i="32"/>
  <c r="G8" i="32"/>
  <c r="H8" i="32"/>
  <c r="I8" i="32" s="1"/>
  <c r="J8" i="32"/>
  <c r="O8" i="32"/>
  <c r="P8" i="32"/>
  <c r="Q8" i="32"/>
  <c r="R8" i="32"/>
  <c r="AB8" i="32"/>
  <c r="D9" i="32"/>
  <c r="E9" i="32"/>
  <c r="F9" i="32"/>
  <c r="G9" i="32"/>
  <c r="H9" i="32"/>
  <c r="J9" i="32" s="1"/>
  <c r="I9" i="32"/>
  <c r="R9" i="32"/>
  <c r="V9" i="32" s="1"/>
  <c r="S9" i="32"/>
  <c r="U9" i="32"/>
  <c r="D10" i="32"/>
  <c r="E10" i="32"/>
  <c r="F10" i="32"/>
  <c r="G10" i="32"/>
  <c r="H10" i="32"/>
  <c r="M10" i="32" s="1"/>
  <c r="I10" i="32"/>
  <c r="J10" i="32"/>
  <c r="K10" i="32"/>
  <c r="L10" i="32"/>
  <c r="N10" i="32"/>
  <c r="O10" i="32"/>
  <c r="P10" i="32"/>
  <c r="Q10" i="32"/>
  <c r="R10" i="32"/>
  <c r="Y10" i="32" s="1"/>
  <c r="U10" i="32"/>
  <c r="V10" i="32"/>
  <c r="W10" i="32"/>
  <c r="X10" i="32"/>
  <c r="Z10" i="32"/>
  <c r="AA10" i="32"/>
  <c r="AB10" i="32"/>
  <c r="AK10" i="32" s="1"/>
  <c r="AG10" i="32"/>
  <c r="AH10" i="32"/>
  <c r="AI10" i="32"/>
  <c r="AJ10" i="32"/>
  <c r="AN10" i="32"/>
  <c r="AS10" i="32"/>
  <c r="AT10" i="32"/>
  <c r="AU10" i="32"/>
  <c r="AV10" i="32"/>
  <c r="D11" i="32"/>
  <c r="E11" i="32"/>
  <c r="F11" i="32"/>
  <c r="G11" i="32"/>
  <c r="H11" i="32"/>
  <c r="P11" i="32" s="1"/>
  <c r="L11" i="32"/>
  <c r="M11" i="32"/>
  <c r="N11" i="32"/>
  <c r="O11" i="32"/>
  <c r="D12" i="32"/>
  <c r="E12" i="32"/>
  <c r="F12" i="32"/>
  <c r="G12" i="32"/>
  <c r="H12" i="32"/>
  <c r="I12" i="32" s="1"/>
  <c r="J12" i="32"/>
  <c r="K12" i="32"/>
  <c r="O12" i="32"/>
  <c r="P12" i="32"/>
  <c r="Q12" i="32"/>
  <c r="R12" i="32"/>
  <c r="AB12" i="32"/>
  <c r="AD12" i="32"/>
  <c r="AN12" i="32"/>
  <c r="D13" i="32"/>
  <c r="E13" i="32"/>
  <c r="F13" i="32"/>
  <c r="G13" i="32"/>
  <c r="H13" i="32"/>
  <c r="J13" i="32" s="1"/>
  <c r="I13" i="32"/>
  <c r="R13" i="32"/>
  <c r="V13" i="32" s="1"/>
  <c r="S13" i="32"/>
  <c r="U13" i="32"/>
  <c r="D14" i="32"/>
  <c r="E14" i="32"/>
  <c r="F14" i="32"/>
  <c r="G14" i="32"/>
  <c r="H14" i="32"/>
  <c r="M14" i="32" s="1"/>
  <c r="I14" i="32"/>
  <c r="J14" i="32"/>
  <c r="K14" i="32"/>
  <c r="L14" i="32"/>
  <c r="N14" i="32"/>
  <c r="P14" i="32"/>
  <c r="Q14" i="32"/>
  <c r="D15" i="32"/>
  <c r="E15" i="32"/>
  <c r="F15" i="32"/>
  <c r="G15" i="32"/>
  <c r="H15" i="32"/>
  <c r="P15" i="32" s="1"/>
  <c r="L15" i="32"/>
  <c r="M15" i="32"/>
  <c r="N15" i="32"/>
  <c r="O15" i="32"/>
  <c r="D16" i="32"/>
  <c r="E16" i="32"/>
  <c r="F16" i="32"/>
  <c r="G16" i="32"/>
  <c r="H16" i="32"/>
  <c r="I16" i="32" s="1"/>
  <c r="J16" i="32"/>
  <c r="K16" i="32"/>
  <c r="O16" i="32"/>
  <c r="P16" i="32"/>
  <c r="Q16" i="32"/>
  <c r="R16" i="32"/>
  <c r="AA16" i="32"/>
  <c r="D17" i="32"/>
  <c r="E17" i="32"/>
  <c r="F17" i="32"/>
  <c r="G17" i="32"/>
  <c r="H17" i="32"/>
  <c r="J17" i="32" s="1"/>
  <c r="I17" i="32"/>
  <c r="R17" i="32"/>
  <c r="D18" i="32"/>
  <c r="E18" i="32"/>
  <c r="F18" i="32"/>
  <c r="G18" i="32"/>
  <c r="H18" i="32"/>
  <c r="M18" i="32" s="1"/>
  <c r="I18" i="32"/>
  <c r="J18" i="32"/>
  <c r="K18" i="32"/>
  <c r="L18" i="32"/>
  <c r="P18" i="32"/>
  <c r="Q18" i="32"/>
  <c r="D19" i="32"/>
  <c r="E19" i="32"/>
  <c r="F19" i="32"/>
  <c r="G19" i="32"/>
  <c r="H19" i="32"/>
  <c r="P19" i="32" s="1"/>
  <c r="L19" i="32"/>
  <c r="M19" i="32"/>
  <c r="O19" i="32"/>
  <c r="D20" i="32"/>
  <c r="E20" i="32"/>
  <c r="F20" i="32"/>
  <c r="G20" i="32"/>
  <c r="H20" i="32"/>
  <c r="I20" i="32" s="1"/>
  <c r="J20" i="32"/>
  <c r="K20" i="32"/>
  <c r="O20" i="32"/>
  <c r="P20" i="32"/>
  <c r="Q20" i="32"/>
  <c r="R20" i="32"/>
  <c r="AA20" i="32"/>
  <c r="AB20" i="32"/>
  <c r="AD20" i="32"/>
  <c r="AM20" i="32"/>
  <c r="AN20" i="32"/>
  <c r="AP20" i="32"/>
  <c r="D21" i="32"/>
  <c r="E21" i="32"/>
  <c r="F21" i="32"/>
  <c r="G21" i="32"/>
  <c r="H21" i="32"/>
  <c r="J21" i="32" s="1"/>
  <c r="I21" i="32"/>
  <c r="R21" i="32"/>
  <c r="S21" i="32"/>
  <c r="U21" i="32"/>
  <c r="D22" i="32"/>
  <c r="E22" i="32"/>
  <c r="F22" i="32"/>
  <c r="G22" i="32"/>
  <c r="H22" i="32"/>
  <c r="M22" i="32" s="1"/>
  <c r="I22" i="32"/>
  <c r="J22" i="32"/>
  <c r="K22" i="32"/>
  <c r="L22" i="32"/>
  <c r="P22" i="32"/>
  <c r="Q22" i="32"/>
  <c r="D23" i="32"/>
  <c r="E23" i="32"/>
  <c r="F23" i="32"/>
  <c r="G23" i="32"/>
  <c r="H23" i="32"/>
  <c r="P23" i="32" s="1"/>
  <c r="L23" i="32"/>
  <c r="M23" i="32"/>
  <c r="O23" i="32"/>
  <c r="D24" i="32"/>
  <c r="E24" i="32"/>
  <c r="F24" i="32"/>
  <c r="G24" i="32"/>
  <c r="H24" i="32"/>
  <c r="I24" i="32" s="1"/>
  <c r="J24" i="32"/>
  <c r="K24" i="32"/>
  <c r="O24" i="32"/>
  <c r="P24" i="32"/>
  <c r="Q24" i="32"/>
  <c r="R24" i="32"/>
  <c r="AA24" i="32" s="1"/>
  <c r="W24" i="32"/>
  <c r="AB24" i="32"/>
  <c r="AC24" i="32"/>
  <c r="AD24" i="32"/>
  <c r="AI24" i="32"/>
  <c r="AM24" i="32"/>
  <c r="AN24" i="32"/>
  <c r="D25" i="32"/>
  <c r="E25" i="32"/>
  <c r="F25" i="32"/>
  <c r="G25" i="32"/>
  <c r="H25" i="32"/>
  <c r="I25" i="32" s="1"/>
  <c r="N25" i="32"/>
  <c r="R25" i="32"/>
  <c r="S25" i="32"/>
  <c r="D26" i="32"/>
  <c r="E26" i="32"/>
  <c r="F26" i="32"/>
  <c r="G26" i="32"/>
  <c r="H26" i="32"/>
  <c r="M26" i="32" s="1"/>
  <c r="I26" i="32"/>
  <c r="J26" i="32"/>
  <c r="K26" i="32"/>
  <c r="L26" i="32"/>
  <c r="P26" i="32"/>
  <c r="Q26" i="32"/>
  <c r="D27" i="32"/>
  <c r="E27" i="32"/>
  <c r="F27" i="32"/>
  <c r="G27" i="32"/>
  <c r="H27" i="32"/>
  <c r="L27" i="32" s="1"/>
  <c r="M27" i="32"/>
  <c r="N27" i="32"/>
  <c r="O27" i="32"/>
  <c r="D28" i="32"/>
  <c r="E28" i="32"/>
  <c r="F28" i="32"/>
  <c r="G28" i="32"/>
  <c r="H28" i="32"/>
  <c r="I28" i="32" s="1"/>
  <c r="J28" i="32"/>
  <c r="K28" i="32"/>
  <c r="O28" i="32"/>
  <c r="P28" i="32"/>
  <c r="Q28" i="32"/>
  <c r="R28" i="32"/>
  <c r="V28" i="32"/>
  <c r="W28" i="32"/>
  <c r="AA28" i="32"/>
  <c r="AB28" i="32"/>
  <c r="AC28" i="32"/>
  <c r="AD28" i="32"/>
  <c r="AH28" i="32"/>
  <c r="AI28" i="32"/>
  <c r="AM28" i="32"/>
  <c r="AN28" i="32"/>
  <c r="AT28" i="32"/>
  <c r="AU28" i="32"/>
  <c r="D29" i="32"/>
  <c r="E29" i="32"/>
  <c r="F29" i="32"/>
  <c r="G29" i="32"/>
  <c r="H29" i="32"/>
  <c r="I29" i="32"/>
  <c r="M29" i="32"/>
  <c r="N29" i="32"/>
  <c r="D30" i="32"/>
  <c r="E30" i="32"/>
  <c r="F30" i="32"/>
  <c r="G30" i="32"/>
  <c r="H30" i="32"/>
  <c r="M30" i="32" s="1"/>
  <c r="I30" i="32"/>
  <c r="J30" i="32"/>
  <c r="K30" i="32"/>
  <c r="L30" i="32"/>
  <c r="P30" i="32"/>
  <c r="Q30" i="32"/>
  <c r="R30" i="32"/>
  <c r="Y30" i="32" s="1"/>
  <c r="U30" i="32"/>
  <c r="V30" i="32"/>
  <c r="W30" i="32"/>
  <c r="X30" i="32"/>
  <c r="AB30" i="32"/>
  <c r="AC30" i="32"/>
  <c r="AD30" i="32"/>
  <c r="AG30" i="32"/>
  <c r="AU30" i="32"/>
  <c r="AV30" i="32"/>
  <c r="D31" i="32"/>
  <c r="E31" i="32"/>
  <c r="F31" i="32"/>
  <c r="G31" i="32"/>
  <c r="H31" i="32"/>
  <c r="I31" i="32" s="1"/>
  <c r="L31" i="32"/>
  <c r="N31" i="32"/>
  <c r="O31" i="32"/>
  <c r="D32" i="32"/>
  <c r="E32" i="32"/>
  <c r="F32" i="32"/>
  <c r="G32" i="32"/>
  <c r="H32" i="32"/>
  <c r="M32" i="32" s="1"/>
  <c r="I32" i="32"/>
  <c r="J32" i="32"/>
  <c r="K32" i="32"/>
  <c r="L32" i="32"/>
  <c r="D33" i="32"/>
  <c r="E33" i="32"/>
  <c r="F33" i="32"/>
  <c r="G33" i="32"/>
  <c r="H33" i="32"/>
  <c r="Q33" i="32" s="1"/>
  <c r="I33" i="32"/>
  <c r="K33" i="32"/>
  <c r="L33" i="32"/>
  <c r="M33" i="32"/>
  <c r="N33" i="32"/>
  <c r="O33" i="32"/>
  <c r="P33" i="32"/>
  <c r="D34" i="32"/>
  <c r="E34" i="32"/>
  <c r="F34" i="32"/>
  <c r="G34" i="32"/>
  <c r="H34" i="32"/>
  <c r="I34" i="32" s="1"/>
  <c r="J34" i="32"/>
  <c r="K34" i="32"/>
  <c r="L34" i="32"/>
  <c r="M34" i="32"/>
  <c r="N34" i="32"/>
  <c r="O34" i="32"/>
  <c r="P34" i="32"/>
  <c r="Q34" i="32"/>
  <c r="R34" i="32"/>
  <c r="S34" i="32"/>
  <c r="D35" i="32"/>
  <c r="E35" i="32"/>
  <c r="F35" i="32"/>
  <c r="G35" i="32"/>
  <c r="H35" i="32"/>
  <c r="I35" i="32"/>
  <c r="J35" i="32"/>
  <c r="D36" i="32"/>
  <c r="E36" i="32"/>
  <c r="F36" i="32"/>
  <c r="G36" i="32"/>
  <c r="H36" i="32"/>
  <c r="N36" i="32" s="1"/>
  <c r="I36" i="32"/>
  <c r="J36" i="32"/>
  <c r="K36" i="32"/>
  <c r="L36" i="32"/>
  <c r="M36" i="32"/>
  <c r="R36" i="32"/>
  <c r="Z36" i="32" s="1"/>
  <c r="U36" i="32"/>
  <c r="V36" i="32"/>
  <c r="W36" i="32"/>
  <c r="X36" i="32"/>
  <c r="Y36" i="32"/>
  <c r="D37" i="32"/>
  <c r="E37" i="32"/>
  <c r="F37" i="32"/>
  <c r="G37" i="32"/>
  <c r="H37" i="32"/>
  <c r="Q37" i="32" s="1"/>
  <c r="I37" i="32"/>
  <c r="L37" i="32"/>
  <c r="M37" i="32"/>
  <c r="N37" i="32"/>
  <c r="O37" i="32"/>
  <c r="P37" i="32"/>
  <c r="D38" i="32"/>
  <c r="E38" i="32"/>
  <c r="F38" i="32"/>
  <c r="G38" i="32"/>
  <c r="H38" i="32"/>
  <c r="I38" i="32" s="1"/>
  <c r="J38" i="32"/>
  <c r="K38" i="32"/>
  <c r="L38" i="32"/>
  <c r="N38" i="32"/>
  <c r="O38" i="32"/>
  <c r="P38" i="32"/>
  <c r="Q38" i="32"/>
  <c r="R38" i="32"/>
  <c r="S38" i="32" s="1"/>
  <c r="AB38" i="32"/>
  <c r="AD38" i="32" s="1"/>
  <c r="D39" i="32"/>
  <c r="E39" i="32"/>
  <c r="F39" i="32"/>
  <c r="G39" i="32"/>
  <c r="H39" i="32"/>
  <c r="J39" i="32"/>
  <c r="D40" i="32"/>
  <c r="E40" i="32"/>
  <c r="F40" i="32"/>
  <c r="G40" i="32"/>
  <c r="H40" i="32"/>
  <c r="N40" i="32" s="1"/>
  <c r="I40" i="32"/>
  <c r="J40" i="32"/>
  <c r="K40" i="32"/>
  <c r="L40" i="32"/>
  <c r="M40" i="32"/>
  <c r="P40" i="32"/>
  <c r="Q40" i="32"/>
  <c r="R40" i="32"/>
  <c r="Z40" i="32" s="1"/>
  <c r="U40" i="32"/>
  <c r="V40" i="32"/>
  <c r="W40" i="32"/>
  <c r="X40" i="32"/>
  <c r="Y40" i="32"/>
  <c r="D41" i="32"/>
  <c r="E41" i="32"/>
  <c r="F41" i="32"/>
  <c r="G41" i="32"/>
  <c r="H41" i="32"/>
  <c r="Q41" i="32" s="1"/>
  <c r="I41" i="32"/>
  <c r="L41" i="32"/>
  <c r="M41" i="32"/>
  <c r="N41" i="32"/>
  <c r="O41" i="32"/>
  <c r="P41" i="32"/>
  <c r="D42" i="32"/>
  <c r="E42" i="32"/>
  <c r="F42" i="32"/>
  <c r="G42" i="32"/>
  <c r="H42" i="32"/>
  <c r="I42" i="32" s="1"/>
  <c r="J42" i="32"/>
  <c r="K42" i="32"/>
  <c r="L42" i="32"/>
  <c r="N42" i="32"/>
  <c r="O42" i="32"/>
  <c r="P42" i="32"/>
  <c r="Q42" i="32"/>
  <c r="R42" i="32"/>
  <c r="S42" i="32"/>
  <c r="X42" i="32"/>
  <c r="AA42" i="32"/>
  <c r="AB42" i="32"/>
  <c r="AD42" i="32" s="1"/>
  <c r="AC42" i="32"/>
  <c r="AE42" i="32"/>
  <c r="D43" i="32"/>
  <c r="E43" i="32"/>
  <c r="F43" i="32"/>
  <c r="G43" i="32"/>
  <c r="H43" i="32"/>
  <c r="D44" i="32"/>
  <c r="E44" i="32"/>
  <c r="F44" i="32"/>
  <c r="G44" i="32"/>
  <c r="H44" i="32"/>
  <c r="N44" i="32" s="1"/>
  <c r="I44" i="32"/>
  <c r="J44" i="32"/>
  <c r="K44" i="32"/>
  <c r="L44" i="32"/>
  <c r="M44" i="32"/>
  <c r="P44" i="32"/>
  <c r="Q44" i="32"/>
  <c r="R44" i="32"/>
  <c r="U44" i="32"/>
  <c r="V44" i="32"/>
  <c r="W44" i="32"/>
  <c r="D45" i="32"/>
  <c r="E45" i="32"/>
  <c r="F45" i="32"/>
  <c r="G45" i="32"/>
  <c r="H45" i="32"/>
  <c r="Q45" i="32" s="1"/>
  <c r="I45" i="32"/>
  <c r="L45" i="32"/>
  <c r="M45" i="32"/>
  <c r="N45" i="32"/>
  <c r="O45" i="32"/>
  <c r="P45" i="32"/>
  <c r="D46" i="32"/>
  <c r="E46" i="32"/>
  <c r="F46" i="32"/>
  <c r="G46" i="32"/>
  <c r="H46" i="32"/>
  <c r="I46" i="32" s="1"/>
  <c r="J46" i="32"/>
  <c r="K46" i="32"/>
  <c r="L46" i="32"/>
  <c r="O46" i="32"/>
  <c r="P46" i="32"/>
  <c r="Q46" i="32"/>
  <c r="R46" i="32"/>
  <c r="S46" i="32" s="1"/>
  <c r="AB46" i="32"/>
  <c r="AC46" i="32" s="1"/>
  <c r="AD46" i="32"/>
  <c r="AE46" i="32"/>
  <c r="AI46" i="32"/>
  <c r="AJ46" i="32"/>
  <c r="AM46" i="32"/>
  <c r="AV46" i="32"/>
  <c r="D47" i="32"/>
  <c r="E47" i="32"/>
  <c r="F47" i="32"/>
  <c r="G47" i="32"/>
  <c r="H47" i="32"/>
  <c r="I47" i="32"/>
  <c r="D48" i="32"/>
  <c r="E48" i="32"/>
  <c r="F48" i="32"/>
  <c r="G48" i="32"/>
  <c r="H48" i="32"/>
  <c r="N48" i="32" s="1"/>
  <c r="I48" i="32"/>
  <c r="J48" i="32"/>
  <c r="K48" i="32"/>
  <c r="L48" i="32"/>
  <c r="M48" i="32"/>
  <c r="P48" i="32"/>
  <c r="Q48" i="32"/>
  <c r="R48" i="32"/>
  <c r="U48" i="32"/>
  <c r="D49" i="32"/>
  <c r="E49" i="32"/>
  <c r="F49" i="32"/>
  <c r="G49" i="32"/>
  <c r="H49" i="32"/>
  <c r="L49" i="32"/>
  <c r="D50" i="32"/>
  <c r="E50" i="32"/>
  <c r="F50" i="32"/>
  <c r="G50" i="32"/>
  <c r="H50" i="32"/>
  <c r="I50" i="32" s="1"/>
  <c r="J50" i="32"/>
  <c r="K50" i="32"/>
  <c r="L50" i="32"/>
  <c r="O50" i="32"/>
  <c r="P50" i="32"/>
  <c r="Q50" i="32"/>
  <c r="R50" i="32"/>
  <c r="D51" i="32"/>
  <c r="E51" i="32"/>
  <c r="F51" i="32"/>
  <c r="G51" i="32"/>
  <c r="H51" i="32"/>
  <c r="I51" i="32"/>
  <c r="J51" i="32"/>
  <c r="K51" i="32"/>
  <c r="L51" i="32"/>
  <c r="M51" i="32"/>
  <c r="N51" i="32"/>
  <c r="O51" i="32"/>
  <c r="P51" i="32"/>
  <c r="Q51" i="32"/>
  <c r="R51" i="32"/>
  <c r="AB51" i="32" s="1"/>
  <c r="U51" i="32"/>
  <c r="W51" i="32"/>
  <c r="X51" i="32"/>
  <c r="Y51" i="32"/>
  <c r="Z51" i="32"/>
  <c r="AA51" i="32"/>
  <c r="D52" i="32"/>
  <c r="E52" i="32"/>
  <c r="F52" i="32"/>
  <c r="G52" i="32"/>
  <c r="H52" i="32"/>
  <c r="J52" i="32" s="1"/>
  <c r="I52" i="32"/>
  <c r="L52" i="32"/>
  <c r="N52" i="32"/>
  <c r="O52" i="32"/>
  <c r="P52" i="32"/>
  <c r="Q52" i="32"/>
  <c r="R52" i="32"/>
  <c r="AB52" i="32"/>
  <c r="AD52" i="32" s="1"/>
  <c r="AP52" i="32"/>
  <c r="D53" i="32"/>
  <c r="E53" i="32"/>
  <c r="F53" i="32"/>
  <c r="G53" i="32"/>
  <c r="H53" i="32"/>
  <c r="J53" i="32" s="1"/>
  <c r="I53" i="32"/>
  <c r="D54" i="32"/>
  <c r="E54" i="32"/>
  <c r="F54" i="32"/>
  <c r="G54" i="32"/>
  <c r="H54" i="32"/>
  <c r="M54" i="32" s="1"/>
  <c r="J54" i="32"/>
  <c r="K54" i="32"/>
  <c r="L54" i="32"/>
  <c r="D55" i="32"/>
  <c r="E55" i="32"/>
  <c r="F55" i="32"/>
  <c r="G55" i="32"/>
  <c r="H55" i="32"/>
  <c r="P55" i="32" s="1"/>
  <c r="I55" i="32"/>
  <c r="K55" i="32"/>
  <c r="L55" i="32"/>
  <c r="M55" i="32"/>
  <c r="N55" i="32"/>
  <c r="O55" i="32"/>
  <c r="Q55" i="32"/>
  <c r="R55" i="32"/>
  <c r="AB55" i="32" s="1"/>
  <c r="U55" i="32"/>
  <c r="W55" i="32"/>
  <c r="X55" i="32"/>
  <c r="Y55" i="32"/>
  <c r="Z55" i="32"/>
  <c r="AA55" i="32"/>
  <c r="AK55" i="32"/>
  <c r="AL55" i="32"/>
  <c r="AM55" i="32"/>
  <c r="D56" i="32"/>
  <c r="E56" i="32"/>
  <c r="F56" i="32"/>
  <c r="G56" i="32"/>
  <c r="H56" i="32"/>
  <c r="J56" i="32" s="1"/>
  <c r="I56" i="32"/>
  <c r="L56" i="32"/>
  <c r="N56" i="32"/>
  <c r="O56" i="32"/>
  <c r="P56" i="32"/>
  <c r="Q56" i="32"/>
  <c r="R56" i="32"/>
  <c r="D57" i="32"/>
  <c r="E57" i="32"/>
  <c r="F57" i="32"/>
  <c r="G57" i="32"/>
  <c r="H57" i="32"/>
  <c r="I57" i="32"/>
  <c r="Q57" i="32"/>
  <c r="D58" i="32"/>
  <c r="E58" i="32"/>
  <c r="F58" i="32"/>
  <c r="G58" i="32"/>
  <c r="H58" i="32"/>
  <c r="I58" i="32"/>
  <c r="J58" i="32"/>
  <c r="K58" i="32"/>
  <c r="L58" i="32"/>
  <c r="D59" i="32"/>
  <c r="E59" i="32"/>
  <c r="F59" i="32"/>
  <c r="G59" i="32"/>
  <c r="H59" i="32"/>
  <c r="P59" i="32" s="1"/>
  <c r="I59" i="32"/>
  <c r="K59" i="32"/>
  <c r="L59" i="32"/>
  <c r="M59" i="32"/>
  <c r="N59" i="32"/>
  <c r="O59" i="32"/>
  <c r="R59" i="32"/>
  <c r="AB59" i="32" s="1"/>
  <c r="U59" i="32"/>
  <c r="W59" i="32"/>
  <c r="X59" i="32"/>
  <c r="Y59" i="32"/>
  <c r="Z59" i="32"/>
  <c r="AA59" i="32"/>
  <c r="AI59" i="32"/>
  <c r="AJ59" i="32"/>
  <c r="AK59" i="32"/>
  <c r="AL59" i="32"/>
  <c r="AU59" i="32"/>
  <c r="AV59" i="32"/>
  <c r="D60" i="32"/>
  <c r="E60" i="32"/>
  <c r="F60" i="32"/>
  <c r="G60" i="32"/>
  <c r="H60" i="32"/>
  <c r="J60" i="32" s="1"/>
  <c r="I60" i="32"/>
  <c r="K60" i="32"/>
  <c r="L60" i="32"/>
  <c r="N60" i="32"/>
  <c r="O60" i="32"/>
  <c r="P60" i="32"/>
  <c r="Q60" i="32"/>
  <c r="R60" i="32"/>
  <c r="X60" i="32" s="1"/>
  <c r="Z60" i="32"/>
  <c r="D61" i="32"/>
  <c r="E61" i="32"/>
  <c r="F61" i="32"/>
  <c r="G61" i="32"/>
  <c r="H61" i="32"/>
  <c r="O61" i="32"/>
  <c r="D62" i="32"/>
  <c r="E62" i="32"/>
  <c r="F62" i="32"/>
  <c r="G62" i="32"/>
  <c r="H62" i="32"/>
  <c r="J62" i="32" s="1"/>
  <c r="D63" i="32"/>
  <c r="E63" i="32"/>
  <c r="F63" i="32"/>
  <c r="G63" i="32"/>
  <c r="H63" i="32"/>
  <c r="P63" i="32" s="1"/>
  <c r="I63" i="32"/>
  <c r="K63" i="32"/>
  <c r="L63" i="32"/>
  <c r="M63" i="32"/>
  <c r="N63" i="32"/>
  <c r="O63" i="32"/>
  <c r="R63" i="32"/>
  <c r="U63" i="32"/>
  <c r="W63" i="32"/>
  <c r="X63" i="32"/>
  <c r="Y63" i="32"/>
  <c r="D64" i="32"/>
  <c r="E64" i="32"/>
  <c r="F64" i="32"/>
  <c r="G64" i="32"/>
  <c r="H64" i="32"/>
  <c r="J64" i="32" s="1"/>
  <c r="I64" i="32"/>
  <c r="K64" i="32"/>
  <c r="L64" i="32"/>
  <c r="N64" i="32"/>
  <c r="O64" i="32"/>
  <c r="P64" i="32"/>
  <c r="Q64" i="32"/>
  <c r="R64" i="32"/>
  <c r="AA64" i="32" s="1"/>
  <c r="U64" i="32"/>
  <c r="W64" i="32"/>
  <c r="X64" i="32"/>
  <c r="Z64" i="32"/>
  <c r="AB64" i="32"/>
  <c r="AC64" i="32"/>
  <c r="AD64" i="32"/>
  <c r="AG64" i="32"/>
  <c r="AI64" i="32"/>
  <c r="AN64" i="32"/>
  <c r="AP64" i="32"/>
  <c r="AU64" i="32"/>
  <c r="AV64" i="32"/>
  <c r="D65" i="32"/>
  <c r="E65" i="32"/>
  <c r="F65" i="32"/>
  <c r="G65" i="32"/>
  <c r="H65" i="32"/>
  <c r="Q65" i="32" s="1"/>
  <c r="I65" i="32"/>
  <c r="L65" i="32"/>
  <c r="N65" i="32"/>
  <c r="O65" i="32"/>
  <c r="R65" i="32"/>
  <c r="S65" i="32"/>
  <c r="T65" i="32"/>
  <c r="U65" i="32"/>
  <c r="X65" i="32"/>
  <c r="D66" i="32"/>
  <c r="E66" i="32"/>
  <c r="F66" i="32"/>
  <c r="G66" i="32"/>
  <c r="H66" i="32"/>
  <c r="J66" i="32" s="1"/>
  <c r="I66" i="32"/>
  <c r="K66" i="32"/>
  <c r="D67" i="32"/>
  <c r="E67" i="32"/>
  <c r="F67" i="32"/>
  <c r="G67" i="32"/>
  <c r="H67" i="32"/>
  <c r="I67" i="32" s="1"/>
  <c r="L67" i="32"/>
  <c r="M67" i="32"/>
  <c r="O67" i="32"/>
  <c r="D68" i="32"/>
  <c r="E68" i="32"/>
  <c r="F68" i="32"/>
  <c r="G68" i="32"/>
  <c r="H68" i="32"/>
  <c r="J68" i="32" s="1"/>
  <c r="I68" i="32"/>
  <c r="K68" i="32"/>
  <c r="L68" i="32"/>
  <c r="N68" i="32"/>
  <c r="O68" i="32"/>
  <c r="P68" i="32"/>
  <c r="Q68" i="32"/>
  <c r="R68" i="32"/>
  <c r="T68" i="32" s="1"/>
  <c r="D69" i="32"/>
  <c r="E69" i="32"/>
  <c r="F69" i="32"/>
  <c r="G69" i="32"/>
  <c r="H69" i="32"/>
  <c r="P69" i="32" s="1"/>
  <c r="I69" i="32"/>
  <c r="K69" i="32"/>
  <c r="L69" i="32"/>
  <c r="M69" i="32"/>
  <c r="N69" i="32"/>
  <c r="O69" i="32"/>
  <c r="D70" i="32"/>
  <c r="E70" i="32"/>
  <c r="F70" i="32"/>
  <c r="G70" i="32"/>
  <c r="H70" i="32"/>
  <c r="I70" i="32" s="1"/>
  <c r="J70" i="32"/>
  <c r="K70" i="32"/>
  <c r="L70" i="32"/>
  <c r="N70" i="32"/>
  <c r="O70" i="32"/>
  <c r="P70" i="32"/>
  <c r="Q70" i="32"/>
  <c r="R70" i="32"/>
  <c r="V70" i="32" s="1"/>
  <c r="AB70" i="32"/>
  <c r="AD70" i="32" s="1"/>
  <c r="AN70" i="32"/>
  <c r="D71" i="32"/>
  <c r="E71" i="32"/>
  <c r="F71" i="32"/>
  <c r="G71" i="32"/>
  <c r="H71" i="32"/>
  <c r="J71" i="32" s="1"/>
  <c r="I71" i="32"/>
  <c r="M71" i="32"/>
  <c r="O71" i="32"/>
  <c r="R71" i="32"/>
  <c r="V71" i="32" s="1"/>
  <c r="S71" i="32"/>
  <c r="U71" i="32"/>
  <c r="Y71" i="32"/>
  <c r="D72" i="32"/>
  <c r="E72" i="32"/>
  <c r="F72" i="32"/>
  <c r="G72" i="32"/>
  <c r="H72" i="32"/>
  <c r="M72" i="32" s="1"/>
  <c r="I72" i="32"/>
  <c r="J72" i="32"/>
  <c r="K72" i="32"/>
  <c r="L72" i="32"/>
  <c r="P72" i="32"/>
  <c r="R72" i="32"/>
  <c r="Y72" i="32" s="1"/>
  <c r="U72" i="32"/>
  <c r="V72" i="32"/>
  <c r="X72" i="32"/>
  <c r="AB72" i="32"/>
  <c r="AH72" i="32"/>
  <c r="AJ72" i="32"/>
  <c r="AN72" i="32"/>
  <c r="AT72" i="32"/>
  <c r="AV72" i="32"/>
  <c r="D73" i="32"/>
  <c r="E73" i="32"/>
  <c r="F73" i="32"/>
  <c r="G73" i="32"/>
  <c r="H73" i="32"/>
  <c r="P73" i="32" s="1"/>
  <c r="I73" i="32"/>
  <c r="K73" i="32"/>
  <c r="L73" i="32"/>
  <c r="M73" i="32"/>
  <c r="N73" i="32"/>
  <c r="O73" i="32"/>
  <c r="D74" i="32"/>
  <c r="E74" i="32"/>
  <c r="F74" i="32"/>
  <c r="G74" i="32"/>
  <c r="H74" i="32"/>
  <c r="I74" i="32" s="1"/>
  <c r="J74" i="32"/>
  <c r="K74" i="32"/>
  <c r="L74" i="32"/>
  <c r="N74" i="32"/>
  <c r="O74" i="32"/>
  <c r="P74" i="32"/>
  <c r="Q74" i="32"/>
  <c r="R74" i="32"/>
  <c r="V74" i="32"/>
  <c r="X74" i="32"/>
  <c r="AA74" i="32"/>
  <c r="AB74" i="32"/>
  <c r="AD74" i="32" s="1"/>
  <c r="D75" i="32"/>
  <c r="E75" i="32"/>
  <c r="F75" i="32"/>
  <c r="G75" i="32"/>
  <c r="H75" i="32"/>
  <c r="J75" i="32" s="1"/>
  <c r="I75" i="32"/>
  <c r="M75" i="32"/>
  <c r="O75" i="32"/>
  <c r="R75" i="32"/>
  <c r="S75" i="32"/>
  <c r="U75" i="32"/>
  <c r="Y75" i="32"/>
  <c r="AA75" i="32"/>
  <c r="D76" i="32"/>
  <c r="E76" i="32"/>
  <c r="F76" i="32"/>
  <c r="G76" i="32"/>
  <c r="H76" i="32"/>
  <c r="M76" i="32" s="1"/>
  <c r="I76" i="32"/>
  <c r="J76" i="32"/>
  <c r="K76" i="32"/>
  <c r="L76" i="32"/>
  <c r="P76" i="32"/>
  <c r="R76" i="32"/>
  <c r="U76" i="32" s="1"/>
  <c r="X76" i="32"/>
  <c r="D77" i="32"/>
  <c r="E77" i="32"/>
  <c r="F77" i="32"/>
  <c r="G77" i="32"/>
  <c r="H77" i="32"/>
  <c r="P77" i="32" s="1"/>
  <c r="I77" i="32"/>
  <c r="K77" i="32"/>
  <c r="L77" i="32"/>
  <c r="M77" i="32"/>
  <c r="N77" i="32"/>
  <c r="O77" i="32"/>
  <c r="D78" i="32"/>
  <c r="E78" i="32"/>
  <c r="F78" i="32"/>
  <c r="G78" i="32"/>
  <c r="H78" i="32"/>
  <c r="I78" i="32" s="1"/>
  <c r="J78" i="32"/>
  <c r="K78" i="32"/>
  <c r="L78" i="32"/>
  <c r="N78" i="32"/>
  <c r="O78" i="32"/>
  <c r="P78" i="32"/>
  <c r="Q78" i="32"/>
  <c r="R78" i="32"/>
  <c r="X78" i="32" s="1"/>
  <c r="V78" i="32"/>
  <c r="AA78" i="32"/>
  <c r="AB78" i="32"/>
  <c r="AC78" i="32"/>
  <c r="AD78" i="32"/>
  <c r="AH78" i="32"/>
  <c r="AN78" i="32"/>
  <c r="AT78" i="32"/>
  <c r="D79" i="32"/>
  <c r="E79" i="32"/>
  <c r="F79" i="32"/>
  <c r="G79" i="32"/>
  <c r="H79" i="32"/>
  <c r="D80" i="32"/>
  <c r="E80" i="32"/>
  <c r="F80" i="32"/>
  <c r="G80" i="32"/>
  <c r="H80" i="32"/>
  <c r="I80" i="32" s="1"/>
  <c r="K80" i="32"/>
  <c r="R80" i="32"/>
  <c r="D81" i="32"/>
  <c r="E81" i="32"/>
  <c r="F81" i="32"/>
  <c r="G81" i="32"/>
  <c r="H81" i="32"/>
  <c r="D82" i="32"/>
  <c r="E82" i="32"/>
  <c r="F82" i="32"/>
  <c r="G82" i="32"/>
  <c r="H82" i="32"/>
  <c r="I82" i="32" s="1"/>
  <c r="J82" i="32"/>
  <c r="K82" i="32"/>
  <c r="L82" i="32"/>
  <c r="N82" i="32"/>
  <c r="O82" i="32"/>
  <c r="P82" i="32"/>
  <c r="Q82" i="32"/>
  <c r="R82" i="32"/>
  <c r="V82" i="32"/>
  <c r="W82" i="32"/>
  <c r="X82" i="32"/>
  <c r="Z82" i="32"/>
  <c r="AA82" i="32"/>
  <c r="AB82" i="32"/>
  <c r="AC82" i="32"/>
  <c r="D83" i="32"/>
  <c r="E83" i="32"/>
  <c r="F83" i="32"/>
  <c r="G83" i="32"/>
  <c r="H83" i="32"/>
  <c r="I83" i="32"/>
  <c r="M83" i="32"/>
  <c r="N83" i="32"/>
  <c r="O83" i="32"/>
  <c r="Q83" i="32"/>
  <c r="R83" i="32"/>
  <c r="S83" i="32"/>
  <c r="T83" i="32"/>
  <c r="D84" i="32"/>
  <c r="E84" i="32"/>
  <c r="F84" i="32"/>
  <c r="G84" i="32"/>
  <c r="H84" i="32"/>
  <c r="D85" i="32"/>
  <c r="E85" i="32"/>
  <c r="F85" i="32"/>
  <c r="G85" i="32"/>
  <c r="H85" i="32"/>
  <c r="I85" i="32"/>
  <c r="K85" i="32"/>
  <c r="L85" i="32"/>
  <c r="M85" i="32"/>
  <c r="N85" i="32"/>
  <c r="D86" i="32"/>
  <c r="E86" i="32"/>
  <c r="F86" i="32"/>
  <c r="G86" i="32"/>
  <c r="H86" i="32"/>
  <c r="J86" i="32" s="1"/>
  <c r="N86" i="32"/>
  <c r="O86" i="32"/>
  <c r="P86" i="32"/>
  <c r="D87" i="32"/>
  <c r="E87" i="32"/>
  <c r="F87" i="32"/>
  <c r="G87" i="32"/>
  <c r="H87" i="32"/>
  <c r="K87" i="32" s="1"/>
  <c r="I87" i="32"/>
  <c r="M87" i="32"/>
  <c r="N87" i="32"/>
  <c r="O87" i="32"/>
  <c r="Q87" i="32"/>
  <c r="R87" i="32"/>
  <c r="Z87" i="32" s="1"/>
  <c r="D88" i="32"/>
  <c r="E88" i="32"/>
  <c r="F88" i="32"/>
  <c r="G88" i="32"/>
  <c r="H88" i="32"/>
  <c r="L88" i="32" s="1"/>
  <c r="I88" i="32"/>
  <c r="J88" i="32"/>
  <c r="K88" i="32"/>
  <c r="N88" i="32"/>
  <c r="Q88" i="32"/>
  <c r="D89" i="32"/>
  <c r="E89" i="32"/>
  <c r="F89" i="32"/>
  <c r="G89" i="32"/>
  <c r="H89" i="32"/>
  <c r="L89" i="32" s="1"/>
  <c r="D90" i="32"/>
  <c r="E90" i="32"/>
  <c r="F90" i="32"/>
  <c r="G90" i="32"/>
  <c r="H90" i="32"/>
  <c r="R90" i="32" s="1"/>
  <c r="K90" i="32"/>
  <c r="O90" i="32"/>
  <c r="P90" i="32"/>
  <c r="Q90" i="32"/>
  <c r="W90" i="32"/>
  <c r="D91" i="32"/>
  <c r="E91" i="32"/>
  <c r="F91" i="32"/>
  <c r="G91" i="32"/>
  <c r="H91" i="32"/>
  <c r="K91" i="32" s="1"/>
  <c r="D92" i="32"/>
  <c r="E92" i="32"/>
  <c r="F92" i="32"/>
  <c r="G92" i="32"/>
  <c r="H92" i="32"/>
  <c r="L92" i="32" s="1"/>
  <c r="I92" i="32"/>
  <c r="J92" i="32"/>
  <c r="K92" i="32"/>
  <c r="N92" i="32"/>
  <c r="Q92" i="32"/>
  <c r="D93" i="32"/>
  <c r="E93" i="32"/>
  <c r="F93" i="32"/>
  <c r="G93" i="32"/>
  <c r="H93" i="32"/>
  <c r="D94" i="32"/>
  <c r="E94" i="32"/>
  <c r="F94" i="32"/>
  <c r="G94" i="32"/>
  <c r="H94" i="32"/>
  <c r="K94" i="32" s="1"/>
  <c r="Q94" i="32"/>
  <c r="D95" i="32"/>
  <c r="E95" i="32"/>
  <c r="F95" i="32"/>
  <c r="G95" i="32"/>
  <c r="H95" i="32"/>
  <c r="K95" i="32" s="1"/>
  <c r="R95" i="32"/>
  <c r="S95" i="32" s="1"/>
  <c r="Z95" i="32"/>
  <c r="AB95" i="32"/>
  <c r="AC95" i="32" s="1"/>
  <c r="AR95" i="32"/>
  <c r="D96" i="32"/>
  <c r="E96" i="32"/>
  <c r="F96" i="32"/>
  <c r="G96" i="32"/>
  <c r="H96" i="32"/>
  <c r="N96" i="32" s="1"/>
  <c r="I96" i="32"/>
  <c r="J96" i="32"/>
  <c r="K96" i="32"/>
  <c r="Q96" i="32"/>
  <c r="D97" i="32"/>
  <c r="E97" i="32"/>
  <c r="F97" i="32"/>
  <c r="G97" i="32"/>
  <c r="H97" i="32"/>
  <c r="J97" i="32"/>
  <c r="K97" i="32"/>
  <c r="L97" i="32"/>
  <c r="M97" i="32"/>
  <c r="D98" i="32"/>
  <c r="E98" i="32"/>
  <c r="F98" i="32"/>
  <c r="G98" i="32"/>
  <c r="H98" i="32"/>
  <c r="K98" i="32" s="1"/>
  <c r="J98" i="32"/>
  <c r="O98" i="32"/>
  <c r="P98" i="32"/>
  <c r="Q98" i="32"/>
  <c r="D99" i="32"/>
  <c r="E99" i="32"/>
  <c r="F99" i="32"/>
  <c r="G99" i="32"/>
  <c r="H99" i="32"/>
  <c r="D100" i="32"/>
  <c r="E100" i="32"/>
  <c r="F100" i="32"/>
  <c r="G100" i="32"/>
  <c r="H100" i="32"/>
  <c r="I100" i="32"/>
  <c r="J100" i="32"/>
  <c r="K100" i="32"/>
  <c r="L100" i="32"/>
  <c r="N100" i="32"/>
  <c r="Q100" i="32"/>
  <c r="R100" i="32"/>
  <c r="V100" i="32" s="1"/>
  <c r="S100" i="32"/>
  <c r="T100" i="32"/>
  <c r="U100" i="32"/>
  <c r="W100" i="32"/>
  <c r="X100" i="32"/>
  <c r="Z100" i="32"/>
  <c r="AB100" i="32"/>
  <c r="AL100" i="32"/>
  <c r="AN100" i="32"/>
  <c r="AO100" i="32"/>
  <c r="D101" i="32"/>
  <c r="E101" i="32"/>
  <c r="F101" i="32"/>
  <c r="G101" i="32"/>
  <c r="H101" i="32"/>
  <c r="D102" i="32"/>
  <c r="E102" i="32"/>
  <c r="F102" i="32"/>
  <c r="G102" i="32"/>
  <c r="H102" i="32"/>
  <c r="I102" i="32" s="1"/>
  <c r="M102" i="32"/>
  <c r="N102" i="32"/>
  <c r="O102" i="32"/>
  <c r="D103" i="32"/>
  <c r="E103" i="32"/>
  <c r="F103" i="32"/>
  <c r="G103" i="32"/>
  <c r="H103" i="32"/>
  <c r="I103" i="32" s="1"/>
  <c r="L103" i="32"/>
  <c r="M103" i="32"/>
  <c r="Q103" i="32"/>
  <c r="R103" i="32"/>
  <c r="S103" i="32"/>
  <c r="D104" i="32"/>
  <c r="E104" i="32"/>
  <c r="F104" i="32"/>
  <c r="G104" i="32"/>
  <c r="H104" i="32"/>
  <c r="J104" i="32" s="1"/>
  <c r="I104" i="32"/>
  <c r="D105" i="32"/>
  <c r="E105" i="32"/>
  <c r="F105" i="32"/>
  <c r="G105" i="32"/>
  <c r="H105" i="32"/>
  <c r="O105" i="32" s="1"/>
  <c r="K105" i="32"/>
  <c r="L105" i="32"/>
  <c r="M105" i="32"/>
  <c r="N105" i="32"/>
  <c r="R105" i="32"/>
  <c r="Z105" i="32" s="1"/>
  <c r="S105" i="32"/>
  <c r="W105" i="32"/>
  <c r="X105" i="32"/>
  <c r="Y105" i="32"/>
  <c r="D106" i="32"/>
  <c r="E106" i="32"/>
  <c r="F106" i="32"/>
  <c r="G106" i="32"/>
  <c r="H106" i="32"/>
  <c r="R106" i="32" s="1"/>
  <c r="I106" i="32"/>
  <c r="J106" i="32"/>
  <c r="K106" i="32"/>
  <c r="M106" i="32"/>
  <c r="N106" i="32"/>
  <c r="O106" i="32"/>
  <c r="P106" i="32"/>
  <c r="Q106" i="32"/>
  <c r="Z106" i="32"/>
  <c r="D107" i="32"/>
  <c r="E107" i="32"/>
  <c r="F107" i="32"/>
  <c r="G107" i="32"/>
  <c r="H107" i="32"/>
  <c r="L107" i="32"/>
  <c r="M107" i="32"/>
  <c r="Q107" i="32"/>
  <c r="R107" i="32"/>
  <c r="S107" i="32" s="1"/>
  <c r="Y107" i="32"/>
  <c r="D108" i="32"/>
  <c r="E108" i="32"/>
  <c r="F108" i="32"/>
  <c r="G108" i="32"/>
  <c r="H108" i="32"/>
  <c r="P108" i="32" s="1"/>
  <c r="I108" i="32"/>
  <c r="J108" i="32"/>
  <c r="K108" i="32"/>
  <c r="O108" i="32"/>
  <c r="D109" i="32"/>
  <c r="E109" i="32"/>
  <c r="F109" i="32"/>
  <c r="G109" i="32"/>
  <c r="H109" i="32"/>
  <c r="O109" i="32" s="1"/>
  <c r="K109" i="32"/>
  <c r="L109" i="32"/>
  <c r="M109" i="32"/>
  <c r="N109" i="32"/>
  <c r="R109" i="32"/>
  <c r="S109" i="32"/>
  <c r="T109" i="32"/>
  <c r="W109" i="32"/>
  <c r="Y109" i="32"/>
  <c r="Z109" i="32"/>
  <c r="D110" i="32"/>
  <c r="E110" i="32"/>
  <c r="F110" i="32"/>
  <c r="G110" i="32"/>
  <c r="H110" i="32"/>
  <c r="R110" i="32" s="1"/>
  <c r="I110" i="32"/>
  <c r="J110" i="32"/>
  <c r="K110" i="32"/>
  <c r="M110" i="32"/>
  <c r="N110" i="32"/>
  <c r="O110" i="32"/>
  <c r="P110" i="32"/>
  <c r="Q110" i="32"/>
  <c r="U110" i="32"/>
  <c r="V110" i="32"/>
  <c r="W110" i="32"/>
  <c r="Z110" i="32"/>
  <c r="AA110" i="32"/>
  <c r="AB110" i="32"/>
  <c r="AC110" i="32" s="1"/>
  <c r="D111" i="32"/>
  <c r="E111" i="32"/>
  <c r="F111" i="32"/>
  <c r="G111" i="32"/>
  <c r="H111" i="32"/>
  <c r="R111" i="32" s="1"/>
  <c r="L111" i="32"/>
  <c r="M111" i="32"/>
  <c r="N111" i="32"/>
  <c r="Q111" i="32"/>
  <c r="D112" i="32"/>
  <c r="E112" i="32"/>
  <c r="F112" i="32"/>
  <c r="G112" i="32"/>
  <c r="H112" i="32"/>
  <c r="J112" i="32" s="1"/>
  <c r="I112" i="32"/>
  <c r="P112" i="32"/>
  <c r="Q112" i="32"/>
  <c r="D113" i="32"/>
  <c r="E113" i="32"/>
  <c r="F113" i="32"/>
  <c r="G113" i="32"/>
  <c r="H113" i="32"/>
  <c r="J113" i="32"/>
  <c r="K113" i="32"/>
  <c r="L113" i="32"/>
  <c r="M113" i="32"/>
  <c r="N113" i="32"/>
  <c r="R113" i="32"/>
  <c r="S113" i="32" s="1"/>
  <c r="V113" i="32"/>
  <c r="W113" i="32"/>
  <c r="X113" i="32"/>
  <c r="Z113" i="32"/>
  <c r="D114" i="32"/>
  <c r="E114" i="32"/>
  <c r="F114" i="32"/>
  <c r="G114" i="32"/>
  <c r="H114" i="32"/>
  <c r="R114" i="32" s="1"/>
  <c r="I114" i="32"/>
  <c r="J114" i="32"/>
  <c r="K114" i="32"/>
  <c r="M114" i="32"/>
  <c r="N114" i="32"/>
  <c r="O114" i="32"/>
  <c r="P114" i="32"/>
  <c r="Q114" i="32"/>
  <c r="T114" i="32"/>
  <c r="U114" i="32"/>
  <c r="W114" i="32"/>
  <c r="Y114" i="32"/>
  <c r="Z114" i="32"/>
  <c r="AA114" i="32"/>
  <c r="D115" i="32"/>
  <c r="E115" i="32"/>
  <c r="F115" i="32"/>
  <c r="G115" i="32"/>
  <c r="H115" i="32"/>
  <c r="K115" i="32"/>
  <c r="L115" i="32"/>
  <c r="M115" i="32"/>
  <c r="N115" i="32"/>
  <c r="P115" i="32"/>
  <c r="Q115" i="32"/>
  <c r="R115" i="32"/>
  <c r="S115" i="32" s="1"/>
  <c r="T115" i="32"/>
  <c r="W115" i="32"/>
  <c r="AB115" i="32"/>
  <c r="AC115" i="32" s="1"/>
  <c r="AU115" i="32"/>
  <c r="D116" i="32"/>
  <c r="E116" i="32"/>
  <c r="F116" i="32"/>
  <c r="G116" i="32"/>
  <c r="H116" i="32"/>
  <c r="I116" i="32" s="1"/>
  <c r="N116" i="32"/>
  <c r="O116" i="32"/>
  <c r="P116" i="32"/>
  <c r="D117" i="32"/>
  <c r="E117" i="32"/>
  <c r="F117" i="32"/>
  <c r="G117" i="32"/>
  <c r="H117" i="32"/>
  <c r="K117" i="32" s="1"/>
  <c r="J117" i="32"/>
  <c r="N117" i="32"/>
  <c r="Q117" i="32"/>
  <c r="R117" i="32"/>
  <c r="D118" i="32"/>
  <c r="E118" i="32"/>
  <c r="F118" i="32"/>
  <c r="G118" i="32"/>
  <c r="H118" i="32"/>
  <c r="L118" i="32" s="1"/>
  <c r="I118" i="32"/>
  <c r="J118" i="32"/>
  <c r="K118" i="32"/>
  <c r="M118" i="32"/>
  <c r="N118" i="32"/>
  <c r="O118" i="32"/>
  <c r="P118" i="32"/>
  <c r="Q118" i="32"/>
  <c r="R118" i="32"/>
  <c r="X118" i="32" s="1"/>
  <c r="U118" i="32"/>
  <c r="V118" i="32"/>
  <c r="W118" i="32"/>
  <c r="Z118" i="32"/>
  <c r="AB118" i="32"/>
  <c r="AJ118" i="32" s="1"/>
  <c r="AC118" i="32"/>
  <c r="AG118" i="32"/>
  <c r="AH118" i="32"/>
  <c r="AI118" i="32"/>
  <c r="AN118" i="32"/>
  <c r="AO118" i="32"/>
  <c r="AS118" i="32"/>
  <c r="AT118" i="32"/>
  <c r="AU118" i="32"/>
  <c r="D119" i="32"/>
  <c r="E119" i="32"/>
  <c r="F119" i="32"/>
  <c r="G119" i="32"/>
  <c r="H119" i="32"/>
  <c r="O119" i="32" s="1"/>
  <c r="L119" i="32"/>
  <c r="M119" i="32"/>
  <c r="N119" i="32"/>
  <c r="D120" i="32"/>
  <c r="E120" i="32"/>
  <c r="F120" i="32"/>
  <c r="G120" i="32"/>
  <c r="H120" i="32"/>
  <c r="R120" i="32" s="1"/>
  <c r="J120" i="32"/>
  <c r="K120" i="32"/>
  <c r="O120" i="32"/>
  <c r="P120" i="32"/>
  <c r="Q120" i="32"/>
  <c r="AA120" i="32"/>
  <c r="AB120" i="32"/>
  <c r="AC120" i="32"/>
  <c r="AM120" i="32"/>
  <c r="D121" i="32"/>
  <c r="E121" i="32"/>
  <c r="F121" i="32"/>
  <c r="G121" i="32"/>
  <c r="H121" i="32"/>
  <c r="R121" i="32" s="1"/>
  <c r="D122" i="32"/>
  <c r="E122" i="32"/>
  <c r="F122" i="32"/>
  <c r="G122" i="32"/>
  <c r="H122" i="32"/>
  <c r="L122" i="32" s="1"/>
  <c r="I122" i="32"/>
  <c r="J122" i="32"/>
  <c r="K122" i="32"/>
  <c r="M122" i="32"/>
  <c r="N122" i="32"/>
  <c r="O122" i="32"/>
  <c r="P122" i="32"/>
  <c r="Q122" i="32"/>
  <c r="R122" i="32"/>
  <c r="X122" i="32" s="1"/>
  <c r="U122" i="32"/>
  <c r="V122" i="32"/>
  <c r="W122" i="32"/>
  <c r="Z122" i="32"/>
  <c r="AB122" i="32"/>
  <c r="AJ122" i="32" s="1"/>
  <c r="AC122" i="32"/>
  <c r="AG122" i="32"/>
  <c r="AH122" i="32"/>
  <c r="AI122" i="32"/>
  <c r="AN122" i="32"/>
  <c r="AO122" i="32"/>
  <c r="AS122" i="32"/>
  <c r="AT122" i="32"/>
  <c r="AU122" i="32"/>
  <c r="D123" i="32"/>
  <c r="E123" i="32"/>
  <c r="F123" i="32"/>
  <c r="G123" i="32"/>
  <c r="H123" i="32"/>
  <c r="L123" i="32" s="1"/>
  <c r="M123" i="32"/>
  <c r="N123" i="32"/>
  <c r="D124" i="32"/>
  <c r="E124" i="32"/>
  <c r="F124" i="32"/>
  <c r="G124" i="32"/>
  <c r="H124" i="32"/>
  <c r="R124" i="32" s="1"/>
  <c r="J124" i="32"/>
  <c r="K124" i="32"/>
  <c r="O124" i="32"/>
  <c r="P124" i="32"/>
  <c r="Q124" i="32"/>
  <c r="AB124" i="32"/>
  <c r="AC124" i="32" s="1"/>
  <c r="AM124" i="32"/>
  <c r="AN124" i="32"/>
  <c r="D125" i="32"/>
  <c r="E125" i="32"/>
  <c r="F125" i="32"/>
  <c r="G125" i="32"/>
  <c r="H125" i="32"/>
  <c r="M125" i="32"/>
  <c r="N125" i="32"/>
  <c r="R125" i="32"/>
  <c r="D126" i="32"/>
  <c r="E126" i="32"/>
  <c r="F126" i="32"/>
  <c r="G126" i="32"/>
  <c r="H126" i="32"/>
  <c r="L126" i="32" s="1"/>
  <c r="I126" i="32"/>
  <c r="J126" i="32"/>
  <c r="K126" i="32"/>
  <c r="M126" i="32"/>
  <c r="N126" i="32"/>
  <c r="O126" i="32"/>
  <c r="P126" i="32"/>
  <c r="Q126" i="32"/>
  <c r="R126" i="32"/>
  <c r="X126" i="32" s="1"/>
  <c r="U126" i="32"/>
  <c r="V126" i="32"/>
  <c r="W126" i="32"/>
  <c r="Z126" i="32"/>
  <c r="AB126" i="32"/>
  <c r="AG126" i="32" s="1"/>
  <c r="AC126" i="32"/>
  <c r="AH126" i="32"/>
  <c r="AI126" i="32"/>
  <c r="AN126" i="32"/>
  <c r="AO126" i="32"/>
  <c r="D127" i="32"/>
  <c r="E127" i="32"/>
  <c r="F127" i="32"/>
  <c r="G127" i="32"/>
  <c r="H127" i="32"/>
  <c r="L127" i="32"/>
  <c r="M127" i="32"/>
  <c r="N127" i="32"/>
  <c r="Q127" i="32"/>
  <c r="D128" i="32"/>
  <c r="E128" i="32"/>
  <c r="F128" i="32"/>
  <c r="G128" i="32"/>
  <c r="H128" i="32"/>
  <c r="J128" i="32"/>
  <c r="K128" i="32"/>
  <c r="O128" i="32"/>
  <c r="P128" i="32"/>
  <c r="D129" i="32"/>
  <c r="E129" i="32"/>
  <c r="F129" i="32"/>
  <c r="G129" i="32"/>
  <c r="H129" i="32"/>
  <c r="K129" i="32"/>
  <c r="M129" i="32"/>
  <c r="N129" i="32"/>
  <c r="D130" i="32"/>
  <c r="E130" i="32"/>
  <c r="F130" i="32"/>
  <c r="G130" i="32"/>
  <c r="H130" i="32"/>
  <c r="L130" i="32" s="1"/>
  <c r="I130" i="32"/>
  <c r="J130" i="32"/>
  <c r="K130" i="32"/>
  <c r="M130" i="32"/>
  <c r="N130" i="32"/>
  <c r="P130" i="32"/>
  <c r="Q130" i="32"/>
  <c r="R130" i="32"/>
  <c r="X130" i="32" s="1"/>
  <c r="U130" i="32"/>
  <c r="V130" i="32"/>
  <c r="W130" i="32"/>
  <c r="Z130" i="32"/>
  <c r="AB130" i="32"/>
  <c r="AC130" i="32"/>
  <c r="AG130" i="32"/>
  <c r="AT130" i="32"/>
  <c r="D131" i="32"/>
  <c r="E131" i="32"/>
  <c r="F131" i="32"/>
  <c r="G131" i="32"/>
  <c r="H131" i="32"/>
  <c r="I131" i="32" s="1"/>
  <c r="L131" i="32"/>
  <c r="M131" i="32"/>
  <c r="N131" i="32"/>
  <c r="Q131" i="32"/>
  <c r="D132" i="32"/>
  <c r="E132" i="32"/>
  <c r="F132" i="32"/>
  <c r="G132" i="32"/>
  <c r="H132" i="32"/>
  <c r="J132" i="32" s="1"/>
  <c r="K132" i="32"/>
  <c r="P132" i="32"/>
  <c r="Q132" i="32"/>
  <c r="D133" i="32"/>
  <c r="E133" i="32"/>
  <c r="F133" i="32"/>
  <c r="G133" i="32"/>
  <c r="H133" i="32"/>
  <c r="J133" i="32" s="1"/>
  <c r="K133" i="32"/>
  <c r="M133" i="32"/>
  <c r="N133" i="32"/>
  <c r="O133" i="32"/>
  <c r="R133" i="32"/>
  <c r="S133" i="32" s="1"/>
  <c r="W133" i="32"/>
  <c r="Y133" i="32"/>
  <c r="D134" i="32"/>
  <c r="E134" i="32"/>
  <c r="F134" i="32"/>
  <c r="G134" i="32"/>
  <c r="H134" i="32"/>
  <c r="L134" i="32" s="1"/>
  <c r="I134" i="32"/>
  <c r="J134" i="32"/>
  <c r="K134" i="32"/>
  <c r="M134" i="32"/>
  <c r="N134" i="32"/>
  <c r="P134" i="32"/>
  <c r="Q134" i="32"/>
  <c r="R134" i="32"/>
  <c r="Y134" i="32" s="1"/>
  <c r="U134" i="32"/>
  <c r="V134" i="32"/>
  <c r="W134" i="32"/>
  <c r="Z134" i="32"/>
  <c r="AB134" i="32"/>
  <c r="AC134" i="32"/>
  <c r="AD134" i="32"/>
  <c r="AO134" i="32"/>
  <c r="AT134" i="32"/>
  <c r="AU134" i="32"/>
  <c r="D135" i="32"/>
  <c r="E135" i="32"/>
  <c r="F135" i="32"/>
  <c r="G135" i="32"/>
  <c r="H135" i="32"/>
  <c r="N135" i="32" s="1"/>
  <c r="I135" i="32"/>
  <c r="L135" i="32"/>
  <c r="M135" i="32"/>
  <c r="P135" i="32"/>
  <c r="Q135" i="32"/>
  <c r="D136" i="32"/>
  <c r="E136" i="32"/>
  <c r="F136" i="32"/>
  <c r="G136" i="32"/>
  <c r="H136" i="32"/>
  <c r="P136" i="32" s="1"/>
  <c r="J136" i="32"/>
  <c r="M136" i="32"/>
  <c r="N136" i="32"/>
  <c r="O136" i="32"/>
  <c r="D137" i="32"/>
  <c r="E137" i="32"/>
  <c r="F137" i="32"/>
  <c r="G137" i="32"/>
  <c r="H137" i="32"/>
  <c r="I137" i="32"/>
  <c r="J137" i="32"/>
  <c r="K137" i="32"/>
  <c r="L137" i="32"/>
  <c r="M137" i="32"/>
  <c r="N137" i="32"/>
  <c r="O137" i="32"/>
  <c r="P137" i="32"/>
  <c r="Q137" i="32"/>
  <c r="R137" i="32"/>
  <c r="D138" i="32"/>
  <c r="E138" i="32"/>
  <c r="F138" i="32"/>
  <c r="G138" i="32"/>
  <c r="H138" i="32"/>
  <c r="I138" i="32" s="1"/>
  <c r="D139" i="32"/>
  <c r="E139" i="32"/>
  <c r="F139" i="32"/>
  <c r="G139" i="32"/>
  <c r="H139" i="32"/>
  <c r="M139" i="32" s="1"/>
  <c r="I139" i="32"/>
  <c r="J139" i="32"/>
  <c r="K139" i="32"/>
  <c r="L139" i="32"/>
  <c r="Q139" i="32"/>
  <c r="R139" i="32"/>
  <c r="Y139" i="32" s="1"/>
  <c r="S139" i="32"/>
  <c r="U139" i="32"/>
  <c r="V139" i="32"/>
  <c r="W139" i="32"/>
  <c r="X139" i="32"/>
  <c r="D140" i="32"/>
  <c r="E140" i="32"/>
  <c r="F140" i="32"/>
  <c r="G140" i="32"/>
  <c r="H140" i="32"/>
  <c r="P140" i="32" s="1"/>
  <c r="J140" i="32"/>
  <c r="M140" i="32"/>
  <c r="N140" i="32"/>
  <c r="O140" i="32"/>
  <c r="D141" i="32"/>
  <c r="E141" i="32"/>
  <c r="F141" i="32"/>
  <c r="G141" i="32"/>
  <c r="H141" i="32"/>
  <c r="I141" i="32"/>
  <c r="J141" i="32"/>
  <c r="K141" i="32"/>
  <c r="L141" i="32"/>
  <c r="M141" i="32"/>
  <c r="N141" i="32"/>
  <c r="O141" i="32"/>
  <c r="P141" i="32"/>
  <c r="Q141" i="32"/>
  <c r="R141" i="32"/>
  <c r="D142" i="32"/>
  <c r="E142" i="32"/>
  <c r="F142" i="32"/>
  <c r="G142" i="32"/>
  <c r="H142" i="32"/>
  <c r="I142" i="32" s="1"/>
  <c r="D143" i="32"/>
  <c r="E143" i="32"/>
  <c r="F143" i="32"/>
  <c r="G143" i="32"/>
  <c r="H143" i="32"/>
  <c r="M143" i="32" s="1"/>
  <c r="I143" i="32"/>
  <c r="J143" i="32"/>
  <c r="K143" i="32"/>
  <c r="L143" i="32"/>
  <c r="Q143" i="32"/>
  <c r="R143" i="32"/>
  <c r="Y143" i="32" s="1"/>
  <c r="S143" i="32"/>
  <c r="U143" i="32"/>
  <c r="V143" i="32"/>
  <c r="W143" i="32"/>
  <c r="X143" i="32"/>
  <c r="D144" i="32"/>
  <c r="E144" i="32"/>
  <c r="F144" i="32"/>
  <c r="G144" i="32"/>
  <c r="H144" i="32"/>
  <c r="P144" i="32" s="1"/>
  <c r="J144" i="32"/>
  <c r="M144" i="32"/>
  <c r="N144" i="32"/>
  <c r="O144" i="32"/>
  <c r="D145" i="32"/>
  <c r="E145" i="32"/>
  <c r="F145" i="32"/>
  <c r="G145" i="32"/>
  <c r="H145" i="32"/>
  <c r="I145" i="32"/>
  <c r="J145" i="32"/>
  <c r="K145" i="32"/>
  <c r="L145" i="32"/>
  <c r="M145" i="32"/>
  <c r="N145" i="32"/>
  <c r="O145" i="32"/>
  <c r="P145" i="32"/>
  <c r="Q145" i="32"/>
  <c r="R145" i="32"/>
  <c r="Y145" i="32" s="1"/>
  <c r="AB145" i="32"/>
  <c r="AC145" i="32" s="1"/>
  <c r="AN145" i="32"/>
  <c r="AO145" i="32"/>
  <c r="D146" i="32"/>
  <c r="E146" i="32"/>
  <c r="F146" i="32"/>
  <c r="G146" i="32"/>
  <c r="H146" i="32"/>
  <c r="P146" i="32" s="1"/>
  <c r="I146" i="32"/>
  <c r="D147" i="32"/>
  <c r="E147" i="32"/>
  <c r="F147" i="32"/>
  <c r="G147" i="32"/>
  <c r="H147" i="32"/>
  <c r="M147" i="32" s="1"/>
  <c r="I147" i="32"/>
  <c r="J147" i="32"/>
  <c r="K147" i="32"/>
  <c r="L147" i="32"/>
  <c r="Q147" i="32"/>
  <c r="R147" i="32"/>
  <c r="Y147" i="32" s="1"/>
  <c r="S147" i="32"/>
  <c r="U147" i="32"/>
  <c r="V147" i="32"/>
  <c r="W147" i="32"/>
  <c r="X147" i="32"/>
  <c r="D148" i="32"/>
  <c r="E148" i="32"/>
  <c r="F148" i="32"/>
  <c r="G148" i="32"/>
  <c r="H148" i="32"/>
  <c r="P148" i="32" s="1"/>
  <c r="J148" i="32"/>
  <c r="M148" i="32"/>
  <c r="N148" i="32"/>
  <c r="O148" i="32"/>
  <c r="D149" i="32"/>
  <c r="E149" i="32"/>
  <c r="F149" i="32"/>
  <c r="G149" i="32"/>
  <c r="H149" i="32"/>
  <c r="I149" i="32"/>
  <c r="J149" i="32"/>
  <c r="K149" i="32"/>
  <c r="L149" i="32"/>
  <c r="M149" i="32"/>
  <c r="N149" i="32"/>
  <c r="O149" i="32"/>
  <c r="P149" i="32"/>
  <c r="Q149" i="32"/>
  <c r="R149" i="32"/>
  <c r="W149" i="32" s="1"/>
  <c r="AB149" i="32"/>
  <c r="AC149" i="32" s="1"/>
  <c r="D150" i="32"/>
  <c r="E150" i="32"/>
  <c r="F150" i="32"/>
  <c r="G150" i="32"/>
  <c r="H150" i="32"/>
  <c r="I150" i="32" s="1"/>
  <c r="N150" i="32"/>
  <c r="P150" i="32"/>
  <c r="R150" i="32"/>
  <c r="S150" i="32" s="1"/>
  <c r="T150" i="32"/>
  <c r="D151" i="32"/>
  <c r="E151" i="32"/>
  <c r="F151" i="32"/>
  <c r="G151" i="32"/>
  <c r="H151" i="32"/>
  <c r="M151" i="32" s="1"/>
  <c r="I151" i="32"/>
  <c r="J151" i="32"/>
  <c r="K151" i="32"/>
  <c r="L151" i="32"/>
  <c r="Q151" i="32"/>
  <c r="D152" i="32"/>
  <c r="E152" i="32"/>
  <c r="F152" i="32"/>
  <c r="G152" i="32"/>
  <c r="H152" i="32"/>
  <c r="J152" i="32" s="1"/>
  <c r="M152" i="32"/>
  <c r="D153" i="32"/>
  <c r="E153" i="32"/>
  <c r="F153" i="32"/>
  <c r="G153" i="32"/>
  <c r="H153" i="32"/>
  <c r="I153" i="32"/>
  <c r="J153" i="32"/>
  <c r="K153" i="32"/>
  <c r="L153" i="32"/>
  <c r="M153" i="32"/>
  <c r="N153" i="32"/>
  <c r="O153" i="32"/>
  <c r="P153" i="32"/>
  <c r="Q153" i="32"/>
  <c r="R153" i="32"/>
  <c r="AA153" i="32" s="1"/>
  <c r="W153" i="32"/>
  <c r="Y153" i="32"/>
  <c r="AB153" i="32"/>
  <c r="AC153" i="32" s="1"/>
  <c r="AK153" i="32"/>
  <c r="AM153" i="32"/>
  <c r="D154" i="32"/>
  <c r="E154" i="32"/>
  <c r="F154" i="32"/>
  <c r="G154" i="32"/>
  <c r="H154" i="32"/>
  <c r="I154" i="32" s="1"/>
  <c r="N154" i="32"/>
  <c r="P154" i="32"/>
  <c r="Q154" i="32"/>
  <c r="D155" i="32"/>
  <c r="E155" i="32"/>
  <c r="F155" i="32"/>
  <c r="G155" i="32"/>
  <c r="H155" i="32"/>
  <c r="D156" i="32"/>
  <c r="E156" i="32"/>
  <c r="F156" i="32"/>
  <c r="G156" i="32"/>
  <c r="H156" i="32"/>
  <c r="K156" i="32" s="1"/>
  <c r="J156" i="32"/>
  <c r="N156" i="32"/>
  <c r="O156" i="32"/>
  <c r="D157" i="32"/>
  <c r="E157" i="32"/>
  <c r="F157" i="32"/>
  <c r="G157" i="32"/>
  <c r="H157" i="32"/>
  <c r="I157" i="32"/>
  <c r="J157" i="32"/>
  <c r="K157" i="32"/>
  <c r="L157" i="32"/>
  <c r="M157" i="32"/>
  <c r="N157" i="32"/>
  <c r="O157" i="32"/>
  <c r="P157" i="32"/>
  <c r="Q157" i="32"/>
  <c r="R157" i="32"/>
  <c r="D158" i="32"/>
  <c r="E158" i="32"/>
  <c r="F158" i="32"/>
  <c r="G158" i="32"/>
  <c r="H158" i="32"/>
  <c r="I158" i="32" s="1"/>
  <c r="D159" i="32"/>
  <c r="E159" i="32"/>
  <c r="F159" i="32"/>
  <c r="G159" i="32"/>
  <c r="H159" i="32"/>
  <c r="I159" i="32" s="1"/>
  <c r="J159" i="32"/>
  <c r="R159" i="32"/>
  <c r="S159" i="32" s="1"/>
  <c r="D160" i="32"/>
  <c r="E160" i="32"/>
  <c r="F160" i="32"/>
  <c r="G160" i="32"/>
  <c r="H160" i="32"/>
  <c r="N160" i="32" s="1"/>
  <c r="I160" i="32"/>
  <c r="J160" i="32"/>
  <c r="K160" i="32"/>
  <c r="L160" i="32"/>
  <c r="M160" i="32"/>
  <c r="O160" i="32"/>
  <c r="R160" i="32"/>
  <c r="T160" i="32"/>
  <c r="U160" i="32"/>
  <c r="X160" i="32"/>
  <c r="Y160" i="32"/>
  <c r="Z160" i="32"/>
  <c r="AA160" i="32"/>
  <c r="D161" i="32"/>
  <c r="E161" i="32"/>
  <c r="F161" i="32"/>
  <c r="G161" i="32"/>
  <c r="H161" i="32"/>
  <c r="I161" i="32"/>
  <c r="J161" i="32"/>
  <c r="K161" i="32"/>
  <c r="L161" i="32"/>
  <c r="M161" i="32"/>
  <c r="N161" i="32"/>
  <c r="O161" i="32"/>
  <c r="P161" i="32"/>
  <c r="Q161" i="32"/>
  <c r="R161" i="32"/>
  <c r="D162" i="32"/>
  <c r="E162" i="32"/>
  <c r="F162" i="32"/>
  <c r="G162" i="32"/>
  <c r="H162" i="32"/>
  <c r="I162" i="32" s="1"/>
  <c r="L162" i="32"/>
  <c r="P162" i="32"/>
  <c r="Q162" i="32"/>
  <c r="D163" i="32"/>
  <c r="E163" i="32"/>
  <c r="F163" i="32"/>
  <c r="G163" i="32"/>
  <c r="H163" i="32"/>
  <c r="K163" i="32" s="1"/>
  <c r="I163" i="32"/>
  <c r="J163" i="32"/>
  <c r="M163" i="32"/>
  <c r="N163" i="32"/>
  <c r="O163" i="32"/>
  <c r="P163" i="32"/>
  <c r="Q163" i="32"/>
  <c r="D164" i="32"/>
  <c r="E164" i="32"/>
  <c r="F164" i="32"/>
  <c r="G164" i="32"/>
  <c r="H164" i="32"/>
  <c r="N164" i="32" s="1"/>
  <c r="L164" i="32"/>
  <c r="M164" i="32"/>
  <c r="D165" i="32"/>
  <c r="E165" i="32"/>
  <c r="F165" i="32"/>
  <c r="G165" i="32"/>
  <c r="H165" i="32"/>
  <c r="Q165" i="32" s="1"/>
  <c r="K165" i="32"/>
  <c r="O165" i="32"/>
  <c r="P165" i="32"/>
  <c r="D166" i="32"/>
  <c r="E166" i="32"/>
  <c r="F166" i="32"/>
  <c r="G166" i="32"/>
  <c r="H166" i="32"/>
  <c r="I166" i="32" s="1"/>
  <c r="J166" i="32"/>
  <c r="K166" i="32"/>
  <c r="L166" i="32"/>
  <c r="M166" i="32"/>
  <c r="N166" i="32"/>
  <c r="P166" i="32"/>
  <c r="Q166" i="32"/>
  <c r="R166" i="32"/>
  <c r="S166" i="32" s="1"/>
  <c r="Z166" i="32"/>
  <c r="D167" i="32"/>
  <c r="E167" i="32"/>
  <c r="F167" i="32"/>
  <c r="G167" i="32"/>
  <c r="H167" i="32"/>
  <c r="K167" i="32" s="1"/>
  <c r="I167" i="32"/>
  <c r="J167" i="32"/>
  <c r="M167" i="32"/>
  <c r="N167" i="32"/>
  <c r="O167" i="32"/>
  <c r="P167" i="32"/>
  <c r="Q167" i="32"/>
  <c r="D168" i="32"/>
  <c r="E168" i="32"/>
  <c r="F168" i="32"/>
  <c r="G168" i="32"/>
  <c r="H168" i="32"/>
  <c r="L168" i="32" s="1"/>
  <c r="M168" i="32"/>
  <c r="D169" i="32"/>
  <c r="E169" i="32"/>
  <c r="F169" i="32"/>
  <c r="G169" i="32"/>
  <c r="H169" i="32"/>
  <c r="Q169" i="32" s="1"/>
  <c r="K169" i="32"/>
  <c r="O169" i="32"/>
  <c r="P169" i="32"/>
  <c r="D170" i="32"/>
  <c r="E170" i="32"/>
  <c r="F170" i="32"/>
  <c r="G170" i="32"/>
  <c r="H170" i="32"/>
  <c r="I170" i="32" s="1"/>
  <c r="J170" i="32"/>
  <c r="K170" i="32"/>
  <c r="L170" i="32"/>
  <c r="M170" i="32"/>
  <c r="N170" i="32"/>
  <c r="P170" i="32"/>
  <c r="Q170" i="32"/>
  <c r="R170" i="32"/>
  <c r="S170" i="32" s="1"/>
  <c r="D171" i="32"/>
  <c r="E171" i="32"/>
  <c r="F171" i="32"/>
  <c r="G171" i="32"/>
  <c r="H171" i="32"/>
  <c r="K171" i="32" s="1"/>
  <c r="I171" i="32"/>
  <c r="J171" i="32"/>
  <c r="M171" i="32"/>
  <c r="N171" i="32"/>
  <c r="O171" i="32"/>
  <c r="P171" i="32"/>
  <c r="Q171" i="32"/>
  <c r="D172" i="32"/>
  <c r="E172" i="32"/>
  <c r="F172" i="32"/>
  <c r="G172" i="32"/>
  <c r="H172" i="32"/>
  <c r="L172" i="32"/>
  <c r="M172" i="32"/>
  <c r="D173" i="32"/>
  <c r="E173" i="32"/>
  <c r="F173" i="32"/>
  <c r="G173" i="32"/>
  <c r="H173" i="32"/>
  <c r="Q173" i="32" s="1"/>
  <c r="K173" i="32"/>
  <c r="O173" i="32"/>
  <c r="P173" i="32"/>
  <c r="D174" i="32"/>
  <c r="E174" i="32"/>
  <c r="F174" i="32"/>
  <c r="G174" i="32"/>
  <c r="H174" i="32"/>
  <c r="I174" i="32" s="1"/>
  <c r="J174" i="32"/>
  <c r="K174" i="32"/>
  <c r="L174" i="32"/>
  <c r="M174" i="32"/>
  <c r="N174" i="32"/>
  <c r="P174" i="32"/>
  <c r="Q174" i="32"/>
  <c r="R174" i="32"/>
  <c r="S174" i="32" s="1"/>
  <c r="D175" i="32"/>
  <c r="E175" i="32"/>
  <c r="F175" i="32"/>
  <c r="G175" i="32"/>
  <c r="H175" i="32"/>
  <c r="K175" i="32" s="1"/>
  <c r="I175" i="32"/>
  <c r="J175" i="32"/>
  <c r="M175" i="32"/>
  <c r="N175" i="32"/>
  <c r="O175" i="32"/>
  <c r="P175" i="32"/>
  <c r="Q175" i="32"/>
  <c r="D176" i="32"/>
  <c r="E176" i="32"/>
  <c r="F176" i="32"/>
  <c r="G176" i="32"/>
  <c r="H176" i="32"/>
  <c r="D177" i="32"/>
  <c r="E177" i="32"/>
  <c r="F177" i="32"/>
  <c r="G177" i="32"/>
  <c r="H177" i="32"/>
  <c r="J177" i="32" s="1"/>
  <c r="I177" i="32"/>
  <c r="K177" i="32"/>
  <c r="O177" i="32"/>
  <c r="D178" i="32"/>
  <c r="E178" i="32"/>
  <c r="F178" i="32"/>
  <c r="G178" i="32"/>
  <c r="H178" i="32"/>
  <c r="I178" i="32" s="1"/>
  <c r="J178" i="32"/>
  <c r="K178" i="32"/>
  <c r="L178" i="32"/>
  <c r="M178" i="32"/>
  <c r="N178" i="32"/>
  <c r="P178" i="32"/>
  <c r="Q178" i="32"/>
  <c r="R178" i="32"/>
  <c r="S178" i="32" s="1"/>
  <c r="V178" i="32"/>
  <c r="W178" i="32"/>
  <c r="Z178" i="32"/>
  <c r="D179" i="32"/>
  <c r="E179" i="32"/>
  <c r="F179" i="32"/>
  <c r="G179" i="32"/>
  <c r="H179" i="32"/>
  <c r="K179" i="32" s="1"/>
  <c r="I179" i="32"/>
  <c r="J179" i="32"/>
  <c r="M179" i="32"/>
  <c r="N179" i="32"/>
  <c r="O179" i="32"/>
  <c r="P179" i="32"/>
  <c r="Q179" i="32"/>
  <c r="D180" i="32"/>
  <c r="E180" i="32"/>
  <c r="F180" i="32"/>
  <c r="G180" i="32"/>
  <c r="H180" i="32"/>
  <c r="J180" i="32" s="1"/>
  <c r="M180" i="32"/>
  <c r="P180" i="32"/>
  <c r="D181" i="32"/>
  <c r="E181" i="32"/>
  <c r="F181" i="32"/>
  <c r="G181" i="32"/>
  <c r="H181" i="32"/>
  <c r="I181" i="32" s="1"/>
  <c r="N181" i="32"/>
  <c r="O181" i="32"/>
  <c r="D182" i="32"/>
  <c r="E182" i="32"/>
  <c r="F182" i="32"/>
  <c r="G182" i="32"/>
  <c r="H182" i="32"/>
  <c r="I182" i="32" s="1"/>
  <c r="J182" i="32"/>
  <c r="K182" i="32"/>
  <c r="L182" i="32"/>
  <c r="M182" i="32"/>
  <c r="N182" i="32"/>
  <c r="P182" i="32"/>
  <c r="Q182" i="32"/>
  <c r="R182" i="32"/>
  <c r="S182" i="32"/>
  <c r="T182" i="32"/>
  <c r="V182" i="32"/>
  <c r="W182" i="32"/>
  <c r="X182" i="32"/>
  <c r="Y182" i="32"/>
  <c r="Z182" i="32"/>
  <c r="AB182" i="32"/>
  <c r="AC182" i="32"/>
  <c r="AD182" i="32"/>
  <c r="AE182" i="32"/>
  <c r="AJ182" i="32"/>
  <c r="AL182" i="32"/>
  <c r="AN182" i="32"/>
  <c r="AO182" i="32"/>
  <c r="AP182" i="32"/>
  <c r="AQ182" i="32"/>
  <c r="AR182" i="32"/>
  <c r="AT182" i="32"/>
  <c r="D183" i="32"/>
  <c r="E183" i="32"/>
  <c r="F183" i="32"/>
  <c r="G183" i="32"/>
  <c r="H183" i="32"/>
  <c r="I183" i="32" s="1"/>
  <c r="M183" i="32"/>
  <c r="N183" i="32"/>
  <c r="D184" i="32"/>
  <c r="E184" i="32"/>
  <c r="F184" i="32"/>
  <c r="G184" i="32"/>
  <c r="H184" i="32"/>
  <c r="J184" i="32"/>
  <c r="K184" i="32"/>
  <c r="L184" i="32"/>
  <c r="Q184" i="32"/>
  <c r="D185" i="32"/>
  <c r="E185" i="32"/>
  <c r="F185" i="32"/>
  <c r="G185" i="32"/>
  <c r="H185" i="32"/>
  <c r="I185" i="32" s="1"/>
  <c r="D186" i="32"/>
  <c r="E186" i="32"/>
  <c r="F186" i="32"/>
  <c r="G186" i="32"/>
  <c r="H186" i="32"/>
  <c r="J186" i="32"/>
  <c r="K186" i="32"/>
  <c r="L186" i="32"/>
  <c r="M186" i="32"/>
  <c r="N186" i="32"/>
  <c r="P186" i="32"/>
  <c r="Q186" i="32"/>
  <c r="R186" i="32"/>
  <c r="S186" i="32"/>
  <c r="T186" i="32"/>
  <c r="V186" i="32"/>
  <c r="Y186" i="32"/>
  <c r="Z186" i="32"/>
  <c r="D187" i="32"/>
  <c r="E187" i="32"/>
  <c r="F187" i="32"/>
  <c r="G187" i="32"/>
  <c r="H187" i="32"/>
  <c r="J187" i="32" s="1"/>
  <c r="I187" i="32"/>
  <c r="K187" i="32"/>
  <c r="M187" i="32"/>
  <c r="N187" i="32"/>
  <c r="P187" i="32"/>
  <c r="Q187" i="32"/>
  <c r="D188" i="32"/>
  <c r="E188" i="32"/>
  <c r="F188" i="32"/>
  <c r="G188" i="32"/>
  <c r="H188" i="32"/>
  <c r="K188" i="32" s="1"/>
  <c r="D189" i="32"/>
  <c r="E189" i="32"/>
  <c r="F189" i="32"/>
  <c r="G189" i="32"/>
  <c r="H189" i="32"/>
  <c r="Q189" i="32" s="1"/>
  <c r="J189" i="32"/>
  <c r="K189" i="32"/>
  <c r="N189" i="32"/>
  <c r="O189" i="32"/>
  <c r="P189" i="32"/>
  <c r="D190" i="32"/>
  <c r="E190" i="32"/>
  <c r="F190" i="32"/>
  <c r="G190" i="32"/>
  <c r="H190" i="32"/>
  <c r="L190" i="32" s="1"/>
  <c r="I190" i="32"/>
  <c r="J190" i="32"/>
  <c r="K190" i="32"/>
  <c r="M190" i="32"/>
  <c r="N190" i="32"/>
  <c r="O190" i="32"/>
  <c r="P190" i="32"/>
  <c r="Q190" i="32"/>
  <c r="R190" i="32"/>
  <c r="V190" i="32" s="1"/>
  <c r="S190" i="32"/>
  <c r="AA190" i="32"/>
  <c r="D191" i="32"/>
  <c r="E191" i="32"/>
  <c r="F191" i="32"/>
  <c r="G191" i="32"/>
  <c r="H191" i="32"/>
  <c r="J191" i="32" s="1"/>
  <c r="I191" i="32"/>
  <c r="Q191" i="32"/>
  <c r="R191" i="32"/>
  <c r="D192" i="32"/>
  <c r="E192" i="32"/>
  <c r="F192" i="32"/>
  <c r="G192" i="32"/>
  <c r="H192" i="32"/>
  <c r="D193" i="32"/>
  <c r="E193" i="32"/>
  <c r="F193" i="32"/>
  <c r="G193" i="32"/>
  <c r="H193" i="32"/>
  <c r="D194" i="32"/>
  <c r="E194" i="32"/>
  <c r="F194" i="32"/>
  <c r="G194" i="32"/>
  <c r="H194" i="32"/>
  <c r="L194" i="32" s="1"/>
  <c r="I194" i="32"/>
  <c r="J194" i="32"/>
  <c r="K194" i="32"/>
  <c r="M194" i="32"/>
  <c r="N194" i="32"/>
  <c r="O194" i="32"/>
  <c r="P194" i="32"/>
  <c r="Q194" i="32"/>
  <c r="R194" i="32"/>
  <c r="S194" i="32" s="1"/>
  <c r="U194" i="32"/>
  <c r="V194" i="32"/>
  <c r="W194" i="32"/>
  <c r="AB194" i="32"/>
  <c r="AE194" i="32" s="1"/>
  <c r="AC194" i="32"/>
  <c r="AD194" i="32"/>
  <c r="AI194" i="32"/>
  <c r="AK194" i="32"/>
  <c r="AL194" i="32"/>
  <c r="AP194" i="32"/>
  <c r="AQ194" i="32"/>
  <c r="AS194" i="32"/>
  <c r="D195" i="32"/>
  <c r="E195" i="32"/>
  <c r="F195" i="32"/>
  <c r="G195" i="32"/>
  <c r="H195" i="32"/>
  <c r="I195" i="32" s="1"/>
  <c r="L195" i="32"/>
  <c r="M195" i="32"/>
  <c r="N195" i="32"/>
  <c r="D196" i="32"/>
  <c r="E196" i="32"/>
  <c r="F196" i="32"/>
  <c r="G196" i="32"/>
  <c r="H196" i="32"/>
  <c r="I196" i="32"/>
  <c r="J196" i="32"/>
  <c r="K196" i="32"/>
  <c r="L196" i="32"/>
  <c r="M196" i="32"/>
  <c r="O196" i="32"/>
  <c r="P196" i="32"/>
  <c r="Q196" i="32"/>
  <c r="D197" i="32"/>
  <c r="E197" i="32"/>
  <c r="F197" i="32"/>
  <c r="G197" i="32"/>
  <c r="H197" i="32"/>
  <c r="J197" i="32" s="1"/>
  <c r="N197" i="32"/>
  <c r="O197" i="32"/>
  <c r="D198" i="32"/>
  <c r="E198" i="32"/>
  <c r="F198" i="32"/>
  <c r="G198" i="32"/>
  <c r="H198" i="32"/>
  <c r="L198" i="32" s="1"/>
  <c r="I198" i="32"/>
  <c r="J198" i="32"/>
  <c r="K198" i="32"/>
  <c r="M198" i="32"/>
  <c r="N198" i="32"/>
  <c r="O198" i="32"/>
  <c r="P198" i="32"/>
  <c r="Q198" i="32"/>
  <c r="R198" i="32"/>
  <c r="U198" i="32" s="1"/>
  <c r="S198" i="32"/>
  <c r="Z198" i="32"/>
  <c r="AA198" i="32"/>
  <c r="D199" i="32"/>
  <c r="E199" i="32"/>
  <c r="F199" i="32"/>
  <c r="G199" i="32"/>
  <c r="H199" i="32"/>
  <c r="I199" i="32"/>
  <c r="J199" i="32"/>
  <c r="Q199" i="32"/>
  <c r="R199" i="32"/>
  <c r="S199" i="32" s="1"/>
  <c r="X199" i="32"/>
  <c r="Y199" i="32"/>
  <c r="D200" i="32"/>
  <c r="E200" i="32"/>
  <c r="F200" i="32"/>
  <c r="G200" i="32"/>
  <c r="H200" i="32"/>
  <c r="J200" i="32" s="1"/>
  <c r="I200" i="32"/>
  <c r="K200" i="32"/>
  <c r="L200" i="32"/>
  <c r="M200" i="32"/>
  <c r="N200" i="32"/>
  <c r="O200" i="32"/>
  <c r="P200" i="32"/>
  <c r="Q200" i="32"/>
  <c r="R200" i="32"/>
  <c r="S200" i="32"/>
  <c r="D201" i="32"/>
  <c r="E201" i="32"/>
  <c r="F201" i="32"/>
  <c r="G201" i="32"/>
  <c r="H201" i="32"/>
  <c r="K201" i="32" s="1"/>
  <c r="I201" i="32"/>
  <c r="J201" i="32"/>
  <c r="O201" i="32"/>
  <c r="P201" i="32"/>
  <c r="D202" i="32"/>
  <c r="E202" i="32"/>
  <c r="F202" i="32"/>
  <c r="G202" i="32"/>
  <c r="H202" i="32"/>
  <c r="N202" i="32" s="1"/>
  <c r="I202" i="32"/>
  <c r="K202" i="32"/>
  <c r="L202" i="32"/>
  <c r="M202" i="32"/>
  <c r="Q202" i="32"/>
  <c r="R202" i="32"/>
  <c r="Z202" i="32" s="1"/>
  <c r="S202" i="32"/>
  <c r="X202" i="32"/>
  <c r="Y202" i="32"/>
  <c r="D203" i="32"/>
  <c r="E203" i="32"/>
  <c r="F203" i="32"/>
  <c r="G203" i="32"/>
  <c r="H203" i="32"/>
  <c r="Q203" i="32" s="1"/>
  <c r="I203" i="32"/>
  <c r="J203" i="32"/>
  <c r="N203" i="32"/>
  <c r="O203" i="32"/>
  <c r="P203" i="32"/>
  <c r="D204" i="32"/>
  <c r="E204" i="32"/>
  <c r="F204" i="32"/>
  <c r="G204" i="32"/>
  <c r="H204" i="32"/>
  <c r="J204" i="32" s="1"/>
  <c r="I204" i="32"/>
  <c r="K204" i="32"/>
  <c r="L204" i="32"/>
  <c r="M204" i="32"/>
  <c r="N204" i="32"/>
  <c r="O204" i="32"/>
  <c r="P204" i="32"/>
  <c r="Q204" i="32"/>
  <c r="R204" i="32"/>
  <c r="S204" i="32"/>
  <c r="D205" i="32"/>
  <c r="E205" i="32"/>
  <c r="F205" i="32"/>
  <c r="G205" i="32"/>
  <c r="H205" i="32"/>
  <c r="K205" i="32" s="1"/>
  <c r="I205" i="32"/>
  <c r="J205" i="32"/>
  <c r="O205" i="32"/>
  <c r="P205" i="32"/>
  <c r="D206" i="32"/>
  <c r="E206" i="32"/>
  <c r="F206" i="32"/>
  <c r="G206" i="32"/>
  <c r="H206" i="32"/>
  <c r="N206" i="32" s="1"/>
  <c r="I206" i="32"/>
  <c r="K206" i="32"/>
  <c r="L206" i="32"/>
  <c r="M206" i="32"/>
  <c r="Q206" i="32"/>
  <c r="R206" i="32"/>
  <c r="Z206" i="32" s="1"/>
  <c r="S206" i="32"/>
  <c r="X206" i="32"/>
  <c r="Y206" i="32"/>
  <c r="D207" i="32"/>
  <c r="E207" i="32"/>
  <c r="F207" i="32"/>
  <c r="G207" i="32"/>
  <c r="H207" i="32"/>
  <c r="Q207" i="32" s="1"/>
  <c r="I207" i="32"/>
  <c r="J207" i="32"/>
  <c r="N207" i="32"/>
  <c r="O207" i="32"/>
  <c r="P207" i="32"/>
  <c r="D208" i="32"/>
  <c r="E208" i="32"/>
  <c r="F208" i="32"/>
  <c r="G208" i="32"/>
  <c r="H208" i="32"/>
  <c r="J208" i="32" s="1"/>
  <c r="I208" i="32"/>
  <c r="K208" i="32"/>
  <c r="L208" i="32"/>
  <c r="M208" i="32"/>
  <c r="N208" i="32"/>
  <c r="O208" i="32"/>
  <c r="P208" i="32"/>
  <c r="Q208" i="32"/>
  <c r="R208" i="32"/>
  <c r="S208" i="32" s="1"/>
  <c r="D209" i="32"/>
  <c r="E209" i="32"/>
  <c r="F209" i="32"/>
  <c r="G209" i="32"/>
  <c r="H209" i="32"/>
  <c r="K209" i="32" s="1"/>
  <c r="I209" i="32"/>
  <c r="J209" i="32"/>
  <c r="O209" i="32"/>
  <c r="P209" i="32"/>
  <c r="D210" i="32"/>
  <c r="E210" i="32"/>
  <c r="F210" i="32"/>
  <c r="G210" i="32"/>
  <c r="H210" i="32"/>
  <c r="N210" i="32" s="1"/>
  <c r="I210" i="32"/>
  <c r="K210" i="32"/>
  <c r="L210" i="32"/>
  <c r="M210" i="32"/>
  <c r="Q210" i="32"/>
  <c r="R210" i="32"/>
  <c r="Z210" i="32" s="1"/>
  <c r="S210" i="32"/>
  <c r="X210" i="32"/>
  <c r="Y210" i="32"/>
  <c r="D211" i="32"/>
  <c r="E211" i="32"/>
  <c r="F211" i="32"/>
  <c r="G211" i="32"/>
  <c r="H211" i="32"/>
  <c r="Q211" i="32" s="1"/>
  <c r="I211" i="32"/>
  <c r="J211" i="32"/>
  <c r="N211" i="32"/>
  <c r="O211" i="32"/>
  <c r="P211" i="32"/>
  <c r="D212" i="32"/>
  <c r="E212" i="32"/>
  <c r="F212" i="32"/>
  <c r="G212" i="32"/>
  <c r="H212" i="32"/>
  <c r="J212" i="32" s="1"/>
  <c r="I212" i="32"/>
  <c r="K212" i="32"/>
  <c r="L212" i="32"/>
  <c r="M212" i="32"/>
  <c r="N212" i="32"/>
  <c r="O212" i="32"/>
  <c r="P212" i="32"/>
  <c r="Q212" i="32"/>
  <c r="R212" i="32"/>
  <c r="S212" i="32"/>
  <c r="D213" i="32"/>
  <c r="E213" i="32"/>
  <c r="F213" i="32"/>
  <c r="G213" i="32"/>
  <c r="H213" i="32"/>
  <c r="K213" i="32" s="1"/>
  <c r="I213" i="32"/>
  <c r="J213" i="32"/>
  <c r="O213" i="32"/>
  <c r="P213" i="32"/>
  <c r="D214" i="32"/>
  <c r="E214" i="32"/>
  <c r="F214" i="32"/>
  <c r="G214" i="32"/>
  <c r="H214" i="32"/>
  <c r="N214" i="32" s="1"/>
  <c r="I214" i="32"/>
  <c r="K214" i="32"/>
  <c r="L214" i="32"/>
  <c r="M214" i="32"/>
  <c r="Q214" i="32"/>
  <c r="R214" i="32"/>
  <c r="Z214" i="32" s="1"/>
  <c r="S214" i="32"/>
  <c r="X214" i="32"/>
  <c r="Y214" i="32"/>
  <c r="D215" i="32"/>
  <c r="E215" i="32"/>
  <c r="F215" i="32"/>
  <c r="G215" i="32"/>
  <c r="H215" i="32"/>
  <c r="Q215" i="32" s="1"/>
  <c r="I215" i="32"/>
  <c r="J215" i="32"/>
  <c r="N215" i="32"/>
  <c r="O215" i="32"/>
  <c r="P215" i="32"/>
  <c r="D216" i="32"/>
  <c r="E216" i="32"/>
  <c r="F216" i="32"/>
  <c r="G216" i="32"/>
  <c r="H216" i="32"/>
  <c r="J216" i="32" s="1"/>
  <c r="I216" i="32"/>
  <c r="K216" i="32"/>
  <c r="L216" i="32"/>
  <c r="M216" i="32"/>
  <c r="N216" i="32"/>
  <c r="O216" i="32"/>
  <c r="P216" i="32"/>
  <c r="Q216" i="32"/>
  <c r="R216" i="32"/>
  <c r="S216" i="32" s="1"/>
  <c r="D217" i="32"/>
  <c r="E217" i="32"/>
  <c r="F217" i="32"/>
  <c r="G217" i="32"/>
  <c r="H217" i="32"/>
  <c r="K217" i="32" s="1"/>
  <c r="I217" i="32"/>
  <c r="J217" i="32"/>
  <c r="O217" i="32"/>
  <c r="P217" i="32"/>
  <c r="D218" i="32"/>
  <c r="E218" i="32"/>
  <c r="F218" i="32"/>
  <c r="G218" i="32"/>
  <c r="H218" i="32"/>
  <c r="N218" i="32" s="1"/>
  <c r="I218" i="32"/>
  <c r="K218" i="32"/>
  <c r="L218" i="32"/>
  <c r="M218" i="32"/>
  <c r="Q218" i="32"/>
  <c r="R218" i="32"/>
  <c r="Z218" i="32" s="1"/>
  <c r="S218" i="32"/>
  <c r="X218" i="32"/>
  <c r="Y218" i="32"/>
  <c r="D219" i="32"/>
  <c r="E219" i="32"/>
  <c r="F219" i="32"/>
  <c r="G219" i="32"/>
  <c r="H219" i="32"/>
  <c r="Q219" i="32" s="1"/>
  <c r="I219" i="32"/>
  <c r="J219" i="32"/>
  <c r="L219" i="32"/>
  <c r="N219" i="32"/>
  <c r="O219" i="32"/>
  <c r="P219" i="32"/>
  <c r="D220" i="32"/>
  <c r="E220" i="32"/>
  <c r="F220" i="32"/>
  <c r="G220" i="32"/>
  <c r="H220" i="32"/>
  <c r="J220" i="32" s="1"/>
  <c r="I220" i="32"/>
  <c r="K220" i="32"/>
  <c r="L220" i="32"/>
  <c r="M220" i="32"/>
  <c r="N220" i="32"/>
  <c r="O220" i="32"/>
  <c r="P220" i="32"/>
  <c r="Q220" i="32"/>
  <c r="R220" i="32"/>
  <c r="S220" i="32" s="1"/>
  <c r="X220" i="32"/>
  <c r="D221" i="32"/>
  <c r="E221" i="32"/>
  <c r="F221" i="32"/>
  <c r="G221" i="32"/>
  <c r="H221" i="32"/>
  <c r="K221" i="32" s="1"/>
  <c r="I221" i="32"/>
  <c r="J221" i="32"/>
  <c r="O221" i="32"/>
  <c r="P221" i="32"/>
  <c r="D222" i="32"/>
  <c r="E222" i="32"/>
  <c r="F222" i="32"/>
  <c r="G222" i="32"/>
  <c r="H222" i="32"/>
  <c r="N222" i="32" s="1"/>
  <c r="I222" i="32"/>
  <c r="K222" i="32"/>
  <c r="L222" i="32"/>
  <c r="M222" i="32"/>
  <c r="Q222" i="32"/>
  <c r="R222" i="32"/>
  <c r="S222" i="32" s="1"/>
  <c r="W222" i="32"/>
  <c r="X222" i="32"/>
  <c r="D223" i="32"/>
  <c r="E223" i="32"/>
  <c r="F223" i="32"/>
  <c r="G223" i="32"/>
  <c r="H223" i="32"/>
  <c r="Q223" i="32" s="1"/>
  <c r="I223" i="32"/>
  <c r="J223" i="32"/>
  <c r="L223" i="32"/>
  <c r="N223" i="32"/>
  <c r="O223" i="32"/>
  <c r="P223" i="32"/>
  <c r="D224" i="32"/>
  <c r="E224" i="32"/>
  <c r="F224" i="32"/>
  <c r="G224" i="32"/>
  <c r="H224" i="32"/>
  <c r="J224" i="32" s="1"/>
  <c r="I224" i="32"/>
  <c r="K224" i="32"/>
  <c r="L224" i="32"/>
  <c r="M224" i="32"/>
  <c r="N224" i="32"/>
  <c r="O224" i="32"/>
  <c r="P224" i="32"/>
  <c r="Q224" i="32"/>
  <c r="R224" i="32"/>
  <c r="S224" i="32" s="1"/>
  <c r="D225" i="32"/>
  <c r="E225" i="32"/>
  <c r="F225" i="32"/>
  <c r="G225" i="32"/>
  <c r="H225" i="32"/>
  <c r="I225" i="32" s="1"/>
  <c r="D226" i="32"/>
  <c r="E226" i="32"/>
  <c r="F226" i="32"/>
  <c r="G226" i="32"/>
  <c r="H226" i="32"/>
  <c r="N226" i="32" s="1"/>
  <c r="I226" i="32"/>
  <c r="K226" i="32"/>
  <c r="L226" i="32"/>
  <c r="M226" i="32"/>
  <c r="Q226" i="32"/>
  <c r="R226" i="32"/>
  <c r="S226" i="32" s="1"/>
  <c r="X226" i="32"/>
  <c r="Y226" i="32"/>
  <c r="D227" i="32"/>
  <c r="E227" i="32"/>
  <c r="F227" i="32"/>
  <c r="G227" i="32"/>
  <c r="H227" i="32"/>
  <c r="Q227" i="32" s="1"/>
  <c r="I227" i="32"/>
  <c r="J227" i="32"/>
  <c r="L227" i="32"/>
  <c r="N227" i="32"/>
  <c r="O227" i="32"/>
  <c r="P227" i="32"/>
  <c r="D228" i="32"/>
  <c r="E228" i="32"/>
  <c r="F228" i="32"/>
  <c r="G228" i="32"/>
  <c r="H228" i="32"/>
  <c r="J228" i="32" s="1"/>
  <c r="I228" i="32"/>
  <c r="K228" i="32"/>
  <c r="L228" i="32"/>
  <c r="M228" i="32"/>
  <c r="N228" i="32"/>
  <c r="O228" i="32"/>
  <c r="P228" i="32"/>
  <c r="Q228" i="32"/>
  <c r="R228" i="32"/>
  <c r="S228" i="32"/>
  <c r="X228" i="32"/>
  <c r="AA228" i="32"/>
  <c r="D229" i="32"/>
  <c r="E229" i="32"/>
  <c r="F229" i="32"/>
  <c r="G229" i="32"/>
  <c r="H229" i="32"/>
  <c r="J229" i="32" s="1"/>
  <c r="I229" i="32"/>
  <c r="D230" i="32"/>
  <c r="E230" i="32"/>
  <c r="F230" i="32"/>
  <c r="G230" i="32"/>
  <c r="H230" i="32"/>
  <c r="N230" i="32" s="1"/>
  <c r="I230" i="32"/>
  <c r="K230" i="32"/>
  <c r="L230" i="32"/>
  <c r="M230" i="32"/>
  <c r="Q230" i="32"/>
  <c r="R230" i="32"/>
  <c r="D231" i="32"/>
  <c r="E231" i="32"/>
  <c r="F231" i="32"/>
  <c r="G231" i="32"/>
  <c r="H231" i="32"/>
  <c r="Q231" i="32" s="1"/>
  <c r="I231" i="32"/>
  <c r="J231" i="32"/>
  <c r="L231" i="32"/>
  <c r="N231" i="32"/>
  <c r="O231" i="32"/>
  <c r="P231" i="32"/>
  <c r="D232" i="32"/>
  <c r="E232" i="32"/>
  <c r="F232" i="32"/>
  <c r="G232" i="32"/>
  <c r="H232" i="32"/>
  <c r="J232" i="32" s="1"/>
  <c r="I232" i="32"/>
  <c r="K232" i="32"/>
  <c r="L232" i="32"/>
  <c r="M232" i="32"/>
  <c r="N232" i="32"/>
  <c r="O232" i="32"/>
  <c r="P232" i="32"/>
  <c r="Q232" i="32"/>
  <c r="R232" i="32"/>
  <c r="S232" i="32"/>
  <c r="D233" i="32"/>
  <c r="E233" i="32"/>
  <c r="F233" i="32"/>
  <c r="G233" i="32"/>
  <c r="H233" i="32"/>
  <c r="I233" i="32" s="1"/>
  <c r="J233" i="32"/>
  <c r="N233" i="32"/>
  <c r="P233" i="32"/>
  <c r="R233" i="32"/>
  <c r="T233" i="32" s="1"/>
  <c r="U233" i="32"/>
  <c r="D234" i="32"/>
  <c r="E234" i="32"/>
  <c r="F234" i="32"/>
  <c r="G234" i="32"/>
  <c r="H234" i="32"/>
  <c r="I234" i="32" s="1"/>
  <c r="K234" i="32"/>
  <c r="D235" i="32"/>
  <c r="E235" i="32"/>
  <c r="F235" i="32"/>
  <c r="G235" i="32"/>
  <c r="H235" i="32"/>
  <c r="D236" i="32"/>
  <c r="E236" i="32"/>
  <c r="F236" i="32"/>
  <c r="G236" i="32"/>
  <c r="H236" i="32"/>
  <c r="J236" i="32" s="1"/>
  <c r="I236" i="32"/>
  <c r="K236" i="32"/>
  <c r="L236" i="32"/>
  <c r="M236" i="32"/>
  <c r="N236" i="32"/>
  <c r="O236" i="32"/>
  <c r="P236" i="32"/>
  <c r="Q236" i="32"/>
  <c r="R236" i="32"/>
  <c r="S236" i="32" s="1"/>
  <c r="Z236" i="32"/>
  <c r="AA236" i="32"/>
  <c r="D237" i="32"/>
  <c r="E237" i="32"/>
  <c r="F237" i="32"/>
  <c r="G237" i="32"/>
  <c r="H237" i="32"/>
  <c r="I237" i="32" s="1"/>
  <c r="P237" i="32"/>
  <c r="Q237" i="32"/>
  <c r="D238" i="32"/>
  <c r="E238" i="32"/>
  <c r="F238" i="32"/>
  <c r="G238" i="32"/>
  <c r="H238" i="32"/>
  <c r="J238" i="32" s="1"/>
  <c r="I238" i="32"/>
  <c r="O238" i="32"/>
  <c r="Q238" i="32"/>
  <c r="D239" i="32"/>
  <c r="E239" i="32"/>
  <c r="F239" i="32"/>
  <c r="G239" i="32"/>
  <c r="H239" i="32"/>
  <c r="Q239" i="32" s="1"/>
  <c r="K239" i="32"/>
  <c r="L239" i="32"/>
  <c r="N239" i="32"/>
  <c r="P239" i="32"/>
  <c r="D240" i="32"/>
  <c r="E240" i="32"/>
  <c r="F240" i="32"/>
  <c r="G240" i="32"/>
  <c r="H240" i="32"/>
  <c r="J240" i="32" s="1"/>
  <c r="I240" i="32"/>
  <c r="K240" i="32"/>
  <c r="L240" i="32"/>
  <c r="M240" i="32"/>
  <c r="N240" i="32"/>
  <c r="O240" i="32"/>
  <c r="P240" i="32"/>
  <c r="Q240" i="32"/>
  <c r="R240" i="32"/>
  <c r="V240" i="32" s="1"/>
  <c r="U240" i="32"/>
  <c r="W240" i="32"/>
  <c r="Y240" i="32"/>
  <c r="AA240" i="32"/>
  <c r="D241" i="32"/>
  <c r="E241" i="32"/>
  <c r="F241" i="32"/>
  <c r="G241" i="32"/>
  <c r="H241" i="32"/>
  <c r="O241" i="32" s="1"/>
  <c r="M241" i="32"/>
  <c r="N241" i="32"/>
  <c r="D242" i="32"/>
  <c r="E242" i="32"/>
  <c r="F242" i="32"/>
  <c r="G242" i="32"/>
  <c r="H242" i="32"/>
  <c r="R242" i="32" s="1"/>
  <c r="I242" i="32"/>
  <c r="K242" i="32"/>
  <c r="M242" i="32"/>
  <c r="P242" i="32"/>
  <c r="Q242" i="32"/>
  <c r="D243" i="32"/>
  <c r="E243" i="32"/>
  <c r="F243" i="32"/>
  <c r="G243" i="32"/>
  <c r="H243" i="32"/>
  <c r="D244" i="32"/>
  <c r="E244" i="32"/>
  <c r="F244" i="32"/>
  <c r="G244" i="32"/>
  <c r="H244" i="32"/>
  <c r="L244" i="32" s="1"/>
  <c r="J244" i="32"/>
  <c r="K244" i="32"/>
  <c r="M244" i="32"/>
  <c r="N244" i="32"/>
  <c r="O244" i="32"/>
  <c r="P244" i="32"/>
  <c r="Q244" i="32"/>
  <c r="D245" i="32"/>
  <c r="E245" i="32"/>
  <c r="F245" i="32"/>
  <c r="G245" i="32"/>
  <c r="H245" i="32"/>
  <c r="M245" i="32"/>
  <c r="N245" i="32"/>
  <c r="D246" i="32"/>
  <c r="E246" i="32"/>
  <c r="F246" i="32"/>
  <c r="G246" i="32"/>
  <c r="H246" i="32"/>
  <c r="R246" i="32" s="1"/>
  <c r="I246" i="32"/>
  <c r="K246" i="32"/>
  <c r="M246" i="32"/>
  <c r="P246" i="32"/>
  <c r="Q246" i="32"/>
  <c r="D247" i="32"/>
  <c r="E247" i="32"/>
  <c r="F247" i="32"/>
  <c r="G247" i="32"/>
  <c r="H247" i="32"/>
  <c r="N247" i="32"/>
  <c r="D248" i="32"/>
  <c r="E248" i="32"/>
  <c r="F248" i="32"/>
  <c r="G248" i="32"/>
  <c r="H248" i="32"/>
  <c r="L248" i="32" s="1"/>
  <c r="J248" i="32"/>
  <c r="K248" i="32"/>
  <c r="M248" i="32"/>
  <c r="N248" i="32"/>
  <c r="O248" i="32"/>
  <c r="Q248" i="32"/>
  <c r="D249" i="32"/>
  <c r="E249" i="32"/>
  <c r="F249" i="32"/>
  <c r="G249" i="32"/>
  <c r="H249" i="32"/>
  <c r="N249" i="32" s="1"/>
  <c r="M249" i="32"/>
  <c r="R249" i="32"/>
  <c r="Y249" i="32" s="1"/>
  <c r="T249" i="32"/>
  <c r="D250" i="32"/>
  <c r="E250" i="32"/>
  <c r="F250" i="32"/>
  <c r="G250" i="32"/>
  <c r="H250" i="32"/>
  <c r="R250" i="32" s="1"/>
  <c r="I250" i="32"/>
  <c r="K250" i="32"/>
  <c r="M250" i="32"/>
  <c r="P250" i="32"/>
  <c r="Q250" i="32"/>
  <c r="W250" i="32"/>
  <c r="AB250" i="32"/>
  <c r="AC250" i="32" s="1"/>
  <c r="AI250" i="32"/>
  <c r="D251" i="32"/>
  <c r="E251" i="32"/>
  <c r="F251" i="32"/>
  <c r="G251" i="32"/>
  <c r="H251" i="32"/>
  <c r="L251" i="32" s="1"/>
  <c r="D252" i="32"/>
  <c r="E252" i="32"/>
  <c r="F252" i="32"/>
  <c r="G252" i="32"/>
  <c r="H252" i="32"/>
  <c r="L252" i="32" s="1"/>
  <c r="J252" i="32"/>
  <c r="K252" i="32"/>
  <c r="M252" i="32"/>
  <c r="N252" i="32"/>
  <c r="O252" i="32"/>
  <c r="Q252" i="32"/>
  <c r="D253" i="32"/>
  <c r="E253" i="32"/>
  <c r="F253" i="32"/>
  <c r="G253" i="32"/>
  <c r="H253" i="32"/>
  <c r="M253" i="32" s="1"/>
  <c r="D254" i="32"/>
  <c r="E254" i="32"/>
  <c r="F254" i="32"/>
  <c r="G254" i="32"/>
  <c r="H254" i="32"/>
  <c r="R254" i="32" s="1"/>
  <c r="S254" i="32" s="1"/>
  <c r="I254" i="32"/>
  <c r="K254" i="32"/>
  <c r="M254" i="32"/>
  <c r="P254" i="32"/>
  <c r="Q254" i="32"/>
  <c r="T254" i="32"/>
  <c r="U254" i="32"/>
  <c r="W254" i="32"/>
  <c r="Y254" i="32"/>
  <c r="AB254" i="32"/>
  <c r="AS254" i="32" s="1"/>
  <c r="D255" i="32"/>
  <c r="E255" i="32"/>
  <c r="F255" i="32"/>
  <c r="G255" i="32"/>
  <c r="H255" i="32"/>
  <c r="K255" i="32" s="1"/>
  <c r="J255" i="32"/>
  <c r="N255" i="32"/>
  <c r="D256" i="32"/>
  <c r="E256" i="32"/>
  <c r="F256" i="32"/>
  <c r="G256" i="32"/>
  <c r="H256" i="32"/>
  <c r="L256" i="32" s="1"/>
  <c r="J256" i="32"/>
  <c r="K256" i="32"/>
  <c r="M256" i="32"/>
  <c r="N256" i="32"/>
  <c r="O256" i="32"/>
  <c r="Q256" i="32"/>
  <c r="D257" i="32"/>
  <c r="E257" i="32"/>
  <c r="F257" i="32"/>
  <c r="G257" i="32"/>
  <c r="H257" i="32"/>
  <c r="M257" i="32" s="1"/>
  <c r="J257" i="32"/>
  <c r="P257" i="32"/>
  <c r="D258" i="32"/>
  <c r="E258" i="32"/>
  <c r="F258" i="32"/>
  <c r="G258" i="32"/>
  <c r="H258" i="32"/>
  <c r="K258" i="32" s="1"/>
  <c r="I258" i="32"/>
  <c r="P258" i="32"/>
  <c r="D259" i="32"/>
  <c r="E259" i="32"/>
  <c r="F259" i="32"/>
  <c r="G259" i="32"/>
  <c r="H259" i="32"/>
  <c r="J259" i="32" s="1"/>
  <c r="K259" i="32"/>
  <c r="L259" i="32"/>
  <c r="D260" i="32"/>
  <c r="E260" i="32"/>
  <c r="F260" i="32"/>
  <c r="G260" i="32"/>
  <c r="H260" i="32"/>
  <c r="K260" i="32" s="1"/>
  <c r="J260" i="32"/>
  <c r="N260" i="32"/>
  <c r="Q260" i="32"/>
  <c r="D261" i="32"/>
  <c r="E261" i="32"/>
  <c r="F261" i="32"/>
  <c r="G261" i="32"/>
  <c r="H261" i="32"/>
  <c r="D262" i="32"/>
  <c r="E262" i="32"/>
  <c r="F262" i="32"/>
  <c r="G262" i="32"/>
  <c r="H262" i="32"/>
  <c r="I262" i="32"/>
  <c r="J262" i="32"/>
  <c r="M262" i="32"/>
  <c r="N262" i="32"/>
  <c r="P262" i="32"/>
  <c r="Q262" i="32"/>
  <c r="D263" i="32"/>
  <c r="E263" i="32"/>
  <c r="F263" i="32"/>
  <c r="G263" i="32"/>
  <c r="H263" i="32"/>
  <c r="J263" i="32" s="1"/>
  <c r="K263" i="32"/>
  <c r="L263" i="32"/>
  <c r="D264" i="32"/>
  <c r="E264" i="32"/>
  <c r="F264" i="32"/>
  <c r="G264" i="32"/>
  <c r="H264" i="32"/>
  <c r="K264" i="32" s="1"/>
  <c r="J264" i="32"/>
  <c r="M264" i="32"/>
  <c r="N264" i="32"/>
  <c r="P264" i="32"/>
  <c r="Q264" i="32"/>
  <c r="D265" i="32"/>
  <c r="E265" i="32"/>
  <c r="F265" i="32"/>
  <c r="G265" i="32"/>
  <c r="H265" i="32"/>
  <c r="J265" i="32" s="1"/>
  <c r="M265" i="32"/>
  <c r="P265" i="32"/>
  <c r="Q265" i="32"/>
  <c r="D266" i="32"/>
  <c r="E266" i="32"/>
  <c r="F266" i="32"/>
  <c r="G266" i="32"/>
  <c r="H266" i="32"/>
  <c r="I266" i="32" s="1"/>
  <c r="J266" i="32"/>
  <c r="N266" i="32"/>
  <c r="Q266" i="32"/>
  <c r="D267" i="32"/>
  <c r="E267" i="32"/>
  <c r="F267" i="32"/>
  <c r="G267" i="32"/>
  <c r="H267" i="32"/>
  <c r="J267" i="32" s="1"/>
  <c r="L267" i="32"/>
  <c r="P267" i="32"/>
  <c r="D268" i="32"/>
  <c r="E268" i="32"/>
  <c r="F268" i="32"/>
  <c r="G268" i="32"/>
  <c r="H268" i="32"/>
  <c r="K268" i="32" s="1"/>
  <c r="J268" i="32"/>
  <c r="N268" i="32"/>
  <c r="Q268" i="32"/>
  <c r="D269" i="32"/>
  <c r="E269" i="32"/>
  <c r="F269" i="32"/>
  <c r="G269" i="32"/>
  <c r="H269" i="32"/>
  <c r="D270" i="32"/>
  <c r="E270" i="32"/>
  <c r="F270" i="32"/>
  <c r="G270" i="32"/>
  <c r="H270" i="32"/>
  <c r="I270" i="32"/>
  <c r="J270" i="32"/>
  <c r="D271" i="32"/>
  <c r="E271" i="32"/>
  <c r="F271" i="32"/>
  <c r="G271" i="32"/>
  <c r="H271" i="32"/>
  <c r="D272" i="32"/>
  <c r="E272" i="32"/>
  <c r="F272" i="32"/>
  <c r="G272" i="32"/>
  <c r="H272" i="32"/>
  <c r="J272" i="32" s="1"/>
  <c r="I272" i="32"/>
  <c r="M272" i="32"/>
  <c r="P272" i="32"/>
  <c r="Q272" i="32"/>
  <c r="D273" i="32"/>
  <c r="E273" i="32"/>
  <c r="F273" i="32"/>
  <c r="G273" i="32"/>
  <c r="H273" i="32"/>
  <c r="J273" i="32" s="1"/>
  <c r="K273" i="32"/>
  <c r="N273" i="32"/>
  <c r="P273" i="32"/>
  <c r="Q273" i="32"/>
  <c r="R273" i="32"/>
  <c r="D274" i="32"/>
  <c r="E274" i="32"/>
  <c r="F274" i="32"/>
  <c r="G274" i="32"/>
  <c r="H274" i="32"/>
  <c r="I274" i="32" s="1"/>
  <c r="K274" i="32"/>
  <c r="M274" i="32"/>
  <c r="N274" i="32"/>
  <c r="O274" i="32"/>
  <c r="D275" i="32"/>
  <c r="E275" i="32"/>
  <c r="F275" i="32"/>
  <c r="G275" i="32"/>
  <c r="H275" i="32"/>
  <c r="J275" i="32"/>
  <c r="K275" i="32"/>
  <c r="L275" i="32"/>
  <c r="M275" i="32"/>
  <c r="P275" i="32"/>
  <c r="Q275" i="32"/>
  <c r="R275" i="32"/>
  <c r="AA275" i="32" s="1"/>
  <c r="T275" i="32"/>
  <c r="W275" i="32"/>
  <c r="X275" i="32"/>
  <c r="Y275" i="32"/>
  <c r="Z275" i="32"/>
  <c r="D276" i="32"/>
  <c r="E276" i="32"/>
  <c r="F276" i="32"/>
  <c r="G276" i="32"/>
  <c r="H276" i="32"/>
  <c r="J276" i="32" s="1"/>
  <c r="I276" i="32"/>
  <c r="L276" i="32"/>
  <c r="O276" i="32"/>
  <c r="P276" i="32"/>
  <c r="Q276" i="32"/>
  <c r="R276" i="32"/>
  <c r="U276" i="32"/>
  <c r="X276" i="32"/>
  <c r="AA276" i="32"/>
  <c r="AB276" i="32"/>
  <c r="AC276" i="32" s="1"/>
  <c r="AD276" i="32"/>
  <c r="AG276" i="32"/>
  <c r="AM276" i="32"/>
  <c r="AS276" i="32"/>
  <c r="D277" i="32"/>
  <c r="E277" i="32"/>
  <c r="F277" i="32"/>
  <c r="G277" i="32"/>
  <c r="H277" i="32"/>
  <c r="D278" i="32"/>
  <c r="E278" i="32"/>
  <c r="F278" i="32"/>
  <c r="G278" i="32"/>
  <c r="H278" i="32"/>
  <c r="M278" i="32" s="1"/>
  <c r="I278" i="32"/>
  <c r="J278" i="32"/>
  <c r="K278" i="32"/>
  <c r="L278" i="32"/>
  <c r="N278" i="32"/>
  <c r="O278" i="32"/>
  <c r="P278" i="32"/>
  <c r="Q278" i="32"/>
  <c r="R278" i="32"/>
  <c r="U278" i="32"/>
  <c r="V278" i="32"/>
  <c r="X278" i="32"/>
  <c r="AA278" i="32"/>
  <c r="D279" i="32"/>
  <c r="E279" i="32"/>
  <c r="F279" i="32"/>
  <c r="G279" i="32"/>
  <c r="H279" i="32"/>
  <c r="P279" i="32" s="1"/>
  <c r="I279" i="32"/>
  <c r="L279" i="32"/>
  <c r="M279" i="32"/>
  <c r="N279" i="32"/>
  <c r="O279" i="32"/>
  <c r="Q279" i="32"/>
  <c r="R279" i="32"/>
  <c r="U279" i="32" s="1"/>
  <c r="Z279" i="32"/>
  <c r="D280" i="32"/>
  <c r="E280" i="32"/>
  <c r="F280" i="32"/>
  <c r="G280" i="32"/>
  <c r="H280" i="32"/>
  <c r="I280" i="32"/>
  <c r="D281" i="32"/>
  <c r="E281" i="32"/>
  <c r="F281" i="32"/>
  <c r="G281" i="32"/>
  <c r="H281" i="32"/>
  <c r="I281" i="32" s="1"/>
  <c r="L281" i="32"/>
  <c r="R281" i="32"/>
  <c r="S281" i="32" s="1"/>
  <c r="U281" i="32"/>
  <c r="W281" i="32"/>
  <c r="AA281" i="32"/>
  <c r="D282" i="32"/>
  <c r="E282" i="32"/>
  <c r="F282" i="32"/>
  <c r="G282" i="32"/>
  <c r="H282" i="32"/>
  <c r="M282" i="32" s="1"/>
  <c r="I282" i="32"/>
  <c r="J282" i="32"/>
  <c r="K282" i="32"/>
  <c r="L282" i="32"/>
  <c r="N282" i="32"/>
  <c r="O282" i="32"/>
  <c r="P282" i="32"/>
  <c r="Q282" i="32"/>
  <c r="R282" i="32"/>
  <c r="U282" i="32"/>
  <c r="V282" i="32"/>
  <c r="W282" i="32"/>
  <c r="X282" i="32"/>
  <c r="Z282" i="32"/>
  <c r="AA282" i="32"/>
  <c r="D283" i="32"/>
  <c r="E283" i="32"/>
  <c r="F283" i="32"/>
  <c r="G283" i="32"/>
  <c r="H283" i="32"/>
  <c r="P283" i="32" s="1"/>
  <c r="I283" i="32"/>
  <c r="L283" i="32"/>
  <c r="M283" i="32"/>
  <c r="N283" i="32"/>
  <c r="O283" i="32"/>
  <c r="Q283" i="32"/>
  <c r="R283" i="32"/>
  <c r="U283" i="32" s="1"/>
  <c r="D284" i="32"/>
  <c r="E284" i="32"/>
  <c r="F284" i="32"/>
  <c r="G284" i="32"/>
  <c r="H284" i="32"/>
  <c r="I284" i="32" s="1"/>
  <c r="O284" i="32"/>
  <c r="P284" i="32"/>
  <c r="R284" i="32"/>
  <c r="T284" i="32" s="1"/>
  <c r="AA284" i="32"/>
  <c r="D285" i="32"/>
  <c r="E285" i="32"/>
  <c r="F285" i="32"/>
  <c r="G285" i="32"/>
  <c r="H285" i="32"/>
  <c r="D286" i="32"/>
  <c r="E286" i="32"/>
  <c r="F286" i="32"/>
  <c r="G286" i="32"/>
  <c r="H286" i="32"/>
  <c r="M286" i="32" s="1"/>
  <c r="I286" i="32"/>
  <c r="J286" i="32"/>
  <c r="K286" i="32"/>
  <c r="L286" i="32"/>
  <c r="N286" i="32"/>
  <c r="O286" i="32"/>
  <c r="P286" i="32"/>
  <c r="Q286" i="32"/>
  <c r="R286" i="32"/>
  <c r="U286" i="32" s="1"/>
  <c r="X286" i="32"/>
  <c r="D287" i="32"/>
  <c r="E287" i="32"/>
  <c r="F287" i="32"/>
  <c r="G287" i="32"/>
  <c r="H287" i="32"/>
  <c r="M287" i="32" s="1"/>
  <c r="I287" i="32"/>
  <c r="L287" i="32"/>
  <c r="O287" i="32"/>
  <c r="Q287" i="32"/>
  <c r="R287" i="32"/>
  <c r="T287" i="32" s="1"/>
  <c r="X287" i="32"/>
  <c r="Y287" i="32"/>
  <c r="AA287" i="32"/>
  <c r="D288" i="32"/>
  <c r="E288" i="32"/>
  <c r="F288" i="32"/>
  <c r="G288" i="32"/>
  <c r="H288" i="32"/>
  <c r="I288" i="32" s="1"/>
  <c r="L288" i="32"/>
  <c r="O288" i="32"/>
  <c r="Q288" i="32"/>
  <c r="D289" i="32"/>
  <c r="E289" i="32"/>
  <c r="F289" i="32"/>
  <c r="G289" i="32"/>
  <c r="H289" i="32"/>
  <c r="I289" i="32" s="1"/>
  <c r="N289" i="32"/>
  <c r="O289" i="32"/>
  <c r="D290" i="32"/>
  <c r="E290" i="32"/>
  <c r="F290" i="32"/>
  <c r="G290" i="32"/>
  <c r="H290" i="32"/>
  <c r="M290" i="32" s="1"/>
  <c r="I290" i="32"/>
  <c r="J290" i="32"/>
  <c r="K290" i="32"/>
  <c r="L290" i="32"/>
  <c r="N290" i="32"/>
  <c r="O290" i="32"/>
  <c r="P290" i="32"/>
  <c r="Q290" i="32"/>
  <c r="R290" i="32"/>
  <c r="T290" i="32" s="1"/>
  <c r="W290" i="32"/>
  <c r="D291" i="32"/>
  <c r="E291" i="32"/>
  <c r="F291" i="32"/>
  <c r="G291" i="32"/>
  <c r="H291" i="32"/>
  <c r="I291" i="32" s="1"/>
  <c r="L291" i="32"/>
  <c r="M291" i="32"/>
  <c r="O291" i="32"/>
  <c r="D292" i="32"/>
  <c r="E292" i="32"/>
  <c r="F292" i="32"/>
  <c r="G292" i="32"/>
  <c r="H292" i="32"/>
  <c r="M292" i="32" s="1"/>
  <c r="I292" i="32"/>
  <c r="J292" i="32"/>
  <c r="L292" i="32"/>
  <c r="Q292" i="32"/>
  <c r="D293" i="32"/>
  <c r="E293" i="32"/>
  <c r="F293" i="32"/>
  <c r="G293" i="32"/>
  <c r="H293" i="32"/>
  <c r="L293" i="32" s="1"/>
  <c r="I293" i="32"/>
  <c r="K293" i="32"/>
  <c r="M293" i="32"/>
  <c r="N293" i="32"/>
  <c r="O293" i="32"/>
  <c r="Q293" i="32"/>
  <c r="R293" i="32"/>
  <c r="S293" i="32" s="1"/>
  <c r="T293" i="32"/>
  <c r="U293" i="32"/>
  <c r="X293" i="32"/>
  <c r="D294" i="32"/>
  <c r="E294" i="32"/>
  <c r="F294" i="32"/>
  <c r="G294" i="32"/>
  <c r="H294" i="32"/>
  <c r="M294" i="32" s="1"/>
  <c r="K294" i="32"/>
  <c r="N294" i="32"/>
  <c r="O294" i="32"/>
  <c r="P294" i="32"/>
  <c r="Q294" i="32"/>
  <c r="R294" i="32"/>
  <c r="Z294" i="32" s="1"/>
  <c r="D295" i="32"/>
  <c r="E295" i="32"/>
  <c r="F295" i="32"/>
  <c r="G295" i="32"/>
  <c r="H295" i="32"/>
  <c r="N295" i="32"/>
  <c r="O295" i="32"/>
  <c r="D296" i="32"/>
  <c r="E296" i="32"/>
  <c r="F296" i="32"/>
  <c r="G296" i="32"/>
  <c r="H296" i="32"/>
  <c r="M296" i="32" s="1"/>
  <c r="K296" i="32"/>
  <c r="L296" i="32"/>
  <c r="O296" i="32"/>
  <c r="D297" i="32"/>
  <c r="E297" i="32"/>
  <c r="F297" i="32"/>
  <c r="G297" i="32"/>
  <c r="H297" i="32"/>
  <c r="I297" i="32"/>
  <c r="L297" i="32"/>
  <c r="Q297" i="32"/>
  <c r="D298" i="32"/>
  <c r="E298" i="32"/>
  <c r="F298" i="32"/>
  <c r="G298" i="32"/>
  <c r="H298" i="32"/>
  <c r="M298" i="32" s="1"/>
  <c r="I298" i="32"/>
  <c r="J298" i="32"/>
  <c r="L298" i="32"/>
  <c r="N298" i="32"/>
  <c r="O298" i="32"/>
  <c r="P298" i="32"/>
  <c r="Q298" i="32"/>
  <c r="R298" i="32"/>
  <c r="T298" i="32"/>
  <c r="U298" i="32"/>
  <c r="W298" i="32"/>
  <c r="AB298" i="32"/>
  <c r="AH298" i="32" s="1"/>
  <c r="AD298" i="32"/>
  <c r="AL298" i="32"/>
  <c r="D299" i="32"/>
  <c r="E299" i="32"/>
  <c r="F299" i="32"/>
  <c r="G299" i="32"/>
  <c r="H299" i="32"/>
  <c r="I299" i="32"/>
  <c r="K299" i="32"/>
  <c r="L299" i="32"/>
  <c r="M299" i="32"/>
  <c r="N299" i="32"/>
  <c r="O299" i="32"/>
  <c r="Q299" i="32"/>
  <c r="R299" i="32"/>
  <c r="T299" i="32"/>
  <c r="Y299" i="32"/>
  <c r="D300" i="32"/>
  <c r="E300" i="32"/>
  <c r="F300" i="32"/>
  <c r="G300" i="32"/>
  <c r="H300" i="32"/>
  <c r="J300" i="32"/>
  <c r="N300" i="32"/>
  <c r="O300" i="32"/>
  <c r="Q300" i="32"/>
  <c r="D301" i="32"/>
  <c r="E301" i="32"/>
  <c r="F301" i="32"/>
  <c r="G301" i="32"/>
  <c r="H301" i="32"/>
  <c r="I301" i="32" s="1"/>
  <c r="K301" i="32"/>
  <c r="L301" i="32"/>
  <c r="N301" i="32"/>
  <c r="D302" i="32"/>
  <c r="E302" i="32"/>
  <c r="F302" i="32"/>
  <c r="G302" i="32"/>
  <c r="H302" i="32"/>
  <c r="I302" i="32" s="1"/>
  <c r="P302" i="32"/>
  <c r="D303" i="32"/>
  <c r="E303" i="32"/>
  <c r="F303" i="32"/>
  <c r="G303" i="32"/>
  <c r="H303" i="32"/>
  <c r="M303" i="32"/>
  <c r="O303" i="32"/>
  <c r="D304" i="32"/>
  <c r="E304" i="32"/>
  <c r="F304" i="32"/>
  <c r="G304" i="32"/>
  <c r="H304" i="32"/>
  <c r="M304" i="32" s="1"/>
  <c r="I304" i="32"/>
  <c r="J304" i="32"/>
  <c r="K304" i="32"/>
  <c r="L304" i="32"/>
  <c r="N304" i="32"/>
  <c r="O304" i="32"/>
  <c r="P304" i="32"/>
  <c r="Q304" i="32"/>
  <c r="R304" i="32"/>
  <c r="V304" i="32" s="1"/>
  <c r="T304" i="32"/>
  <c r="U304" i="32"/>
  <c r="X304" i="32"/>
  <c r="Z304" i="32"/>
  <c r="AA304" i="32"/>
  <c r="AB304" i="32"/>
  <c r="AC304" i="32" s="1"/>
  <c r="AD304" i="32"/>
  <c r="AF304" i="32"/>
  <c r="AH304" i="32"/>
  <c r="AM304" i="32"/>
  <c r="AO304" i="32"/>
  <c r="AP304" i="32"/>
  <c r="AS304" i="32"/>
  <c r="AT304" i="32"/>
  <c r="AV304" i="32"/>
  <c r="D305" i="32"/>
  <c r="E305" i="32"/>
  <c r="F305" i="32"/>
  <c r="G305" i="32"/>
  <c r="H305" i="32"/>
  <c r="I305" i="32"/>
  <c r="K305" i="32"/>
  <c r="L305" i="32"/>
  <c r="M305" i="32"/>
  <c r="N305" i="32"/>
  <c r="Q305" i="32"/>
  <c r="R305" i="32"/>
  <c r="S305" i="32" s="1"/>
  <c r="U305" i="32"/>
  <c r="X305" i="32"/>
  <c r="Y305" i="32"/>
  <c r="AA305" i="32"/>
  <c r="D306" i="32"/>
  <c r="E306" i="32"/>
  <c r="F306" i="32"/>
  <c r="G306" i="32"/>
  <c r="H306" i="32"/>
  <c r="J306" i="32" s="1"/>
  <c r="K306" i="32"/>
  <c r="N306" i="32"/>
  <c r="D307" i="32"/>
  <c r="E307" i="32"/>
  <c r="F307" i="32"/>
  <c r="G307" i="32"/>
  <c r="H307" i="32"/>
  <c r="K307" i="32" s="1"/>
  <c r="D308" i="32"/>
  <c r="E308" i="32"/>
  <c r="F308" i="32"/>
  <c r="G308" i="32"/>
  <c r="H308" i="32"/>
  <c r="L308" i="32" s="1"/>
  <c r="P308" i="32"/>
  <c r="D309" i="32"/>
  <c r="E309" i="32"/>
  <c r="F309" i="32"/>
  <c r="G309" i="32"/>
  <c r="H309" i="32"/>
  <c r="P309" i="32" s="1"/>
  <c r="I309" i="32"/>
  <c r="J309" i="32"/>
  <c r="K309" i="32"/>
  <c r="L309" i="32"/>
  <c r="M309" i="32"/>
  <c r="N309" i="32"/>
  <c r="O309" i="32"/>
  <c r="Q309" i="32"/>
  <c r="R309" i="32"/>
  <c r="D310" i="32"/>
  <c r="E310" i="32"/>
  <c r="F310" i="32"/>
  <c r="G310" i="32"/>
  <c r="H310" i="32"/>
  <c r="I310" i="32"/>
  <c r="L310" i="32"/>
  <c r="O310" i="32"/>
  <c r="Q310" i="32"/>
  <c r="D311" i="32"/>
  <c r="E311" i="32"/>
  <c r="F311" i="32"/>
  <c r="G311" i="32"/>
  <c r="H311" i="32"/>
  <c r="I311" i="32" s="1"/>
  <c r="L311" i="32"/>
  <c r="D312" i="32"/>
  <c r="E312" i="32"/>
  <c r="F312" i="32"/>
  <c r="G312" i="32"/>
  <c r="H312" i="32"/>
  <c r="I312" i="32" s="1"/>
  <c r="D313" i="32"/>
  <c r="E313" i="32"/>
  <c r="F313" i="32"/>
  <c r="G313" i="32"/>
  <c r="H313" i="32"/>
  <c r="P313" i="32" s="1"/>
  <c r="I313" i="32"/>
  <c r="J313" i="32"/>
  <c r="K313" i="32"/>
  <c r="L313" i="32"/>
  <c r="M313" i="32"/>
  <c r="N313" i="32"/>
  <c r="O313" i="32"/>
  <c r="Q313" i="32"/>
  <c r="R313" i="32"/>
  <c r="V313" i="32" s="1"/>
  <c r="U313" i="32"/>
  <c r="W313" i="32"/>
  <c r="X313" i="32"/>
  <c r="Y313" i="32"/>
  <c r="Z313" i="32"/>
  <c r="AA313" i="32"/>
  <c r="D314" i="32"/>
  <c r="E314" i="32"/>
  <c r="F314" i="32"/>
  <c r="G314" i="32"/>
  <c r="H314" i="32"/>
  <c r="I314" i="32" s="1"/>
  <c r="M314" i="32"/>
  <c r="N314" i="32"/>
  <c r="Q314" i="32"/>
  <c r="D315" i="32"/>
  <c r="E315" i="32"/>
  <c r="F315" i="32"/>
  <c r="G315" i="32"/>
  <c r="H315" i="32"/>
  <c r="I315" i="32" s="1"/>
  <c r="P315" i="32"/>
  <c r="Q315" i="32"/>
  <c r="D316" i="32"/>
  <c r="E316" i="32"/>
  <c r="F316" i="32"/>
  <c r="G316" i="32"/>
  <c r="H316" i="32"/>
  <c r="J316" i="32" s="1"/>
  <c r="I316" i="32"/>
  <c r="K316" i="32"/>
  <c r="L316" i="32"/>
  <c r="N316" i="32"/>
  <c r="O316" i="32"/>
  <c r="R316" i="32"/>
  <c r="D317" i="32"/>
  <c r="E317" i="32"/>
  <c r="F317" i="32"/>
  <c r="G317" i="32"/>
  <c r="H317" i="32"/>
  <c r="P317" i="32" s="1"/>
  <c r="I317" i="32"/>
  <c r="J317" i="32"/>
  <c r="K317" i="32"/>
  <c r="L317" i="32"/>
  <c r="M317" i="32"/>
  <c r="N317" i="32"/>
  <c r="O317" i="32"/>
  <c r="Q317" i="32"/>
  <c r="R317" i="32"/>
  <c r="V317" i="32" s="1"/>
  <c r="U317" i="32"/>
  <c r="X317" i="32"/>
  <c r="Z317" i="32"/>
  <c r="D318" i="32"/>
  <c r="E318" i="32"/>
  <c r="F318" i="32"/>
  <c r="G318" i="32"/>
  <c r="H318" i="32"/>
  <c r="L318" i="32" s="1"/>
  <c r="I318" i="32"/>
  <c r="M318" i="32"/>
  <c r="N318" i="32"/>
  <c r="O318" i="32"/>
  <c r="P318" i="32"/>
  <c r="Q318" i="32"/>
  <c r="D319" i="32"/>
  <c r="E319" i="32"/>
  <c r="F319" i="32"/>
  <c r="G319" i="32"/>
  <c r="H319" i="32"/>
  <c r="I319" i="32" s="1"/>
  <c r="L319" i="32"/>
  <c r="D320" i="32"/>
  <c r="E320" i="32"/>
  <c r="F320" i="32"/>
  <c r="G320" i="32"/>
  <c r="H320" i="32"/>
  <c r="J320" i="32" s="1"/>
  <c r="I320" i="32"/>
  <c r="L320" i="32"/>
  <c r="O320" i="32"/>
  <c r="D321" i="32"/>
  <c r="E321" i="32"/>
  <c r="F321" i="32"/>
  <c r="G321" i="32"/>
  <c r="H321" i="32"/>
  <c r="P321" i="32" s="1"/>
  <c r="K321" i="32"/>
  <c r="Q321" i="32"/>
  <c r="R321" i="32"/>
  <c r="Y321" i="32" s="1"/>
  <c r="D322" i="32"/>
  <c r="E322" i="32"/>
  <c r="F322" i="32"/>
  <c r="G322" i="32"/>
  <c r="H322" i="32"/>
  <c r="N322" i="32" s="1"/>
  <c r="D323" i="32"/>
  <c r="E323" i="32"/>
  <c r="F323" i="32"/>
  <c r="G323" i="32"/>
  <c r="H323" i="32"/>
  <c r="M323" i="32" s="1"/>
  <c r="I323" i="32"/>
  <c r="J323" i="32"/>
  <c r="L323" i="32"/>
  <c r="N323" i="32"/>
  <c r="Q323" i="32"/>
  <c r="D324" i="32"/>
  <c r="E324" i="32"/>
  <c r="F324" i="32"/>
  <c r="G324" i="32"/>
  <c r="H324" i="32"/>
  <c r="P324" i="32" s="1"/>
  <c r="J324" i="32"/>
  <c r="L324" i="32"/>
  <c r="M324" i="32"/>
  <c r="N324" i="32"/>
  <c r="O324" i="32"/>
  <c r="Q324" i="32"/>
  <c r="D325" i="32"/>
  <c r="E325" i="32"/>
  <c r="F325" i="32"/>
  <c r="G325" i="32"/>
  <c r="H325" i="32"/>
  <c r="K325" i="32" s="1"/>
  <c r="I325" i="32"/>
  <c r="J325" i="32"/>
  <c r="L325" i="32"/>
  <c r="M325" i="32"/>
  <c r="P325" i="32"/>
  <c r="R325" i="32"/>
  <c r="S325" i="32" s="1"/>
  <c r="V325" i="32"/>
  <c r="W325" i="32"/>
  <c r="Z325" i="32"/>
  <c r="D326" i="32"/>
  <c r="E326" i="32"/>
  <c r="F326" i="32"/>
  <c r="G326" i="32"/>
  <c r="H326" i="32"/>
  <c r="J326" i="32" s="1"/>
  <c r="K326" i="32"/>
  <c r="M326" i="32"/>
  <c r="N326" i="32"/>
  <c r="O326" i="32"/>
  <c r="P326" i="32"/>
  <c r="Q326" i="32"/>
  <c r="D327" i="32"/>
  <c r="E327" i="32"/>
  <c r="F327" i="32"/>
  <c r="G327" i="32"/>
  <c r="H327" i="32"/>
  <c r="M327" i="32" s="1"/>
  <c r="J327" i="32"/>
  <c r="K327" i="32"/>
  <c r="N327" i="32"/>
  <c r="O327" i="32"/>
  <c r="R327" i="32"/>
  <c r="W327" i="32"/>
  <c r="D328" i="32"/>
  <c r="E328" i="32"/>
  <c r="F328" i="32"/>
  <c r="G328" i="32"/>
  <c r="H328" i="32"/>
  <c r="D329" i="32"/>
  <c r="E329" i="32"/>
  <c r="F329" i="32"/>
  <c r="G329" i="32"/>
  <c r="H329" i="32"/>
  <c r="L329" i="32" s="1"/>
  <c r="J329" i="32"/>
  <c r="K329" i="32"/>
  <c r="M329" i="32"/>
  <c r="N329" i="32"/>
  <c r="Q329" i="32"/>
  <c r="D330" i="32"/>
  <c r="E330" i="32"/>
  <c r="F330" i="32"/>
  <c r="G330" i="32"/>
  <c r="H330" i="32"/>
  <c r="L330" i="32"/>
  <c r="D331" i="32"/>
  <c r="E331" i="32"/>
  <c r="F331" i="32"/>
  <c r="G331" i="32"/>
  <c r="H331" i="32"/>
  <c r="M331" i="32" s="1"/>
  <c r="K331" i="32"/>
  <c r="L331" i="32"/>
  <c r="P331" i="32"/>
  <c r="D332" i="32"/>
  <c r="E332" i="32"/>
  <c r="F332" i="32"/>
  <c r="G332" i="32"/>
  <c r="H332" i="32"/>
  <c r="P332" i="32" s="1"/>
  <c r="I332" i="32"/>
  <c r="L332" i="32"/>
  <c r="N332" i="32"/>
  <c r="R332" i="32"/>
  <c r="S332" i="32" s="1"/>
  <c r="U332" i="32"/>
  <c r="V332" i="32"/>
  <c r="Y332" i="32"/>
  <c r="AA332" i="32"/>
  <c r="D333" i="32"/>
  <c r="E333" i="32"/>
  <c r="F333" i="32"/>
  <c r="G333" i="32"/>
  <c r="H333" i="32"/>
  <c r="R333" i="32" s="1"/>
  <c r="D334" i="32"/>
  <c r="E334" i="32"/>
  <c r="F334" i="32"/>
  <c r="G334" i="32"/>
  <c r="H334" i="32"/>
  <c r="K334" i="32"/>
  <c r="D335" i="32"/>
  <c r="E335" i="32"/>
  <c r="F335" i="32"/>
  <c r="G335" i="32"/>
  <c r="H335" i="32"/>
  <c r="J335" i="32"/>
  <c r="D336" i="32"/>
  <c r="E336" i="32"/>
  <c r="F336" i="32"/>
  <c r="G336" i="32"/>
  <c r="H336" i="32"/>
  <c r="L336" i="32" s="1"/>
  <c r="J336" i="32"/>
  <c r="K336" i="32"/>
  <c r="M336" i="32"/>
  <c r="N336" i="32"/>
  <c r="Q336" i="32"/>
  <c r="D337" i="32"/>
  <c r="E337" i="32"/>
  <c r="F337" i="32"/>
  <c r="G337" i="32"/>
  <c r="H337" i="32"/>
  <c r="J337" i="32"/>
  <c r="M337" i="32"/>
  <c r="N337" i="32"/>
  <c r="P337" i="32"/>
  <c r="Q337" i="32"/>
  <c r="D338" i="32"/>
  <c r="E338" i="32"/>
  <c r="F338" i="32"/>
  <c r="G338" i="32"/>
  <c r="H338" i="32"/>
  <c r="K338" i="32"/>
  <c r="M338" i="32"/>
  <c r="P338" i="32"/>
  <c r="Q338" i="32"/>
  <c r="D339" i="32"/>
  <c r="E339" i="32"/>
  <c r="F339" i="32"/>
  <c r="G339" i="32"/>
  <c r="H339" i="32"/>
  <c r="J339" i="32" s="1"/>
  <c r="D340" i="32"/>
  <c r="E340" i="32"/>
  <c r="F340" i="32"/>
  <c r="G340" i="32"/>
  <c r="H340" i="32"/>
  <c r="J340" i="32" s="1"/>
  <c r="K340" i="32"/>
  <c r="N340" i="32"/>
  <c r="Q340" i="32"/>
  <c r="D341" i="32"/>
  <c r="E341" i="32"/>
  <c r="F341" i="32"/>
  <c r="G341" i="32"/>
  <c r="H341" i="32"/>
  <c r="J341" i="32"/>
  <c r="D342" i="32"/>
  <c r="E342" i="32"/>
  <c r="F342" i="32"/>
  <c r="G342" i="32"/>
  <c r="H342" i="32"/>
  <c r="K342" i="32" s="1"/>
  <c r="D343" i="32"/>
  <c r="E343" i="32"/>
  <c r="F343" i="32"/>
  <c r="G343" i="32"/>
  <c r="H343" i="32"/>
  <c r="P343" i="32" s="1"/>
  <c r="J343" i="32"/>
  <c r="K343" i="32"/>
  <c r="N343" i="32"/>
  <c r="Q343" i="32"/>
  <c r="D344" i="32"/>
  <c r="E344" i="32"/>
  <c r="F344" i="32"/>
  <c r="G344" i="32"/>
  <c r="H344" i="32"/>
  <c r="J344" i="32"/>
  <c r="K344" i="32"/>
  <c r="N344" i="32"/>
  <c r="Q344" i="32"/>
  <c r="D345" i="32"/>
  <c r="E345" i="32"/>
  <c r="F345" i="32"/>
  <c r="G345" i="32"/>
  <c r="H345" i="32"/>
  <c r="K345" i="32" s="1"/>
  <c r="J345" i="32"/>
  <c r="D346" i="32"/>
  <c r="E346" i="32"/>
  <c r="F346" i="32"/>
  <c r="G346" i="32"/>
  <c r="H346" i="32"/>
  <c r="P346" i="32" s="1"/>
  <c r="K346" i="32"/>
  <c r="M346" i="32"/>
  <c r="N346" i="32"/>
  <c r="Q346" i="32"/>
  <c r="D347" i="32"/>
  <c r="E347" i="32"/>
  <c r="F347" i="32"/>
  <c r="G347" i="32"/>
  <c r="H347" i="32"/>
  <c r="J347" i="32" s="1"/>
  <c r="K347" i="32"/>
  <c r="N347" i="32"/>
  <c r="Q347" i="32"/>
  <c r="D348" i="32"/>
  <c r="E348" i="32"/>
  <c r="F348" i="32"/>
  <c r="G348" i="32"/>
  <c r="H348" i="32"/>
  <c r="J348" i="32"/>
  <c r="K348" i="32"/>
  <c r="M348" i="32"/>
  <c r="N348" i="32"/>
  <c r="Q348" i="32"/>
  <c r="D349" i="32"/>
  <c r="E349" i="32"/>
  <c r="F349" i="32"/>
  <c r="G349" i="32"/>
  <c r="H349" i="32"/>
  <c r="J349" i="32"/>
  <c r="K349" i="32"/>
  <c r="M349" i="32"/>
  <c r="N349" i="32"/>
  <c r="P349" i="32"/>
  <c r="Q349" i="32"/>
  <c r="D350" i="32"/>
  <c r="E350" i="32"/>
  <c r="F350" i="32"/>
  <c r="G350" i="32"/>
  <c r="H350" i="32"/>
  <c r="K350" i="32" s="1"/>
  <c r="M350" i="32"/>
  <c r="N350" i="32"/>
  <c r="Q350" i="32"/>
  <c r="D351" i="32"/>
  <c r="E351" i="32"/>
  <c r="F351" i="32"/>
  <c r="G351" i="32"/>
  <c r="H351" i="32"/>
  <c r="D352" i="32"/>
  <c r="E352" i="32"/>
  <c r="F352" i="32"/>
  <c r="G352" i="32"/>
  <c r="H352" i="32"/>
  <c r="J352" i="32" s="1"/>
  <c r="K352" i="32"/>
  <c r="M352" i="32"/>
  <c r="N352" i="32"/>
  <c r="Q352" i="32"/>
  <c r="D353" i="32"/>
  <c r="E353" i="32"/>
  <c r="F353" i="32"/>
  <c r="G353" i="32"/>
  <c r="H353" i="32"/>
  <c r="K353" i="32" s="1"/>
  <c r="J353" i="32"/>
  <c r="M353" i="32"/>
  <c r="N353" i="32"/>
  <c r="Q353" i="32"/>
  <c r="D354" i="32"/>
  <c r="E354" i="32"/>
  <c r="F354" i="32"/>
  <c r="G354" i="32"/>
  <c r="H354" i="32"/>
  <c r="M354" i="32" s="1"/>
  <c r="D355" i="32"/>
  <c r="E355" i="32"/>
  <c r="F355" i="32"/>
  <c r="G355" i="32"/>
  <c r="H355" i="32"/>
  <c r="J355" i="32" s="1"/>
  <c r="D356" i="32"/>
  <c r="E356" i="32"/>
  <c r="F356" i="32"/>
  <c r="G356" i="32"/>
  <c r="H356" i="32"/>
  <c r="M356" i="32" s="1"/>
  <c r="J356" i="32"/>
  <c r="K356" i="32"/>
  <c r="N356" i="32"/>
  <c r="Q356" i="32"/>
  <c r="D357" i="32"/>
  <c r="E357" i="32"/>
  <c r="F357" i="32"/>
  <c r="G357" i="32"/>
  <c r="H357" i="32"/>
  <c r="J357" i="32"/>
  <c r="D358" i="32"/>
  <c r="E358" i="32"/>
  <c r="F358" i="32"/>
  <c r="G358" i="32"/>
  <c r="H358" i="32"/>
  <c r="J358" i="32" s="1"/>
  <c r="K358" i="32"/>
  <c r="M358" i="32"/>
  <c r="N358" i="32"/>
  <c r="P358" i="32"/>
  <c r="Q358" i="32"/>
  <c r="D359" i="32"/>
  <c r="E359" i="32"/>
  <c r="F359" i="32"/>
  <c r="G359" i="32"/>
  <c r="H359" i="32"/>
  <c r="J359" i="32"/>
  <c r="K359" i="32"/>
  <c r="M359" i="32"/>
  <c r="N359" i="32"/>
  <c r="P359" i="32"/>
  <c r="Q359" i="32"/>
  <c r="R359" i="32"/>
  <c r="T359" i="32" s="1"/>
  <c r="S359" i="32"/>
  <c r="V359" i="32"/>
  <c r="W359" i="32"/>
  <c r="Z359" i="32"/>
  <c r="AB359" i="32"/>
  <c r="AC359" i="32" s="1"/>
  <c r="AL359" i="32"/>
  <c r="AN359" i="32"/>
  <c r="AQ359" i="32"/>
  <c r="D360" i="32"/>
  <c r="E360" i="32"/>
  <c r="F360" i="32"/>
  <c r="G360" i="32"/>
  <c r="H360" i="32"/>
  <c r="I360" i="32"/>
  <c r="D361" i="32"/>
  <c r="E361" i="32"/>
  <c r="F361" i="32"/>
  <c r="G361" i="32"/>
  <c r="H361" i="32"/>
  <c r="J361" i="32"/>
  <c r="K361" i="32"/>
  <c r="M361" i="32"/>
  <c r="N361" i="32"/>
  <c r="R361" i="32"/>
  <c r="S361" i="32" s="1"/>
  <c r="T361" i="32"/>
  <c r="V361" i="32"/>
  <c r="X361" i="32"/>
  <c r="Y361" i="32"/>
  <c r="AB361" i="32"/>
  <c r="AD361" i="32" s="1"/>
  <c r="AC361" i="32"/>
  <c r="AL361" i="32"/>
  <c r="AN361" i="32"/>
  <c r="AP361" i="32"/>
  <c r="AQ361" i="32"/>
  <c r="D362" i="32"/>
  <c r="E362" i="32"/>
  <c r="F362" i="32"/>
  <c r="G362" i="32"/>
  <c r="H362" i="32"/>
  <c r="L362" i="32" s="1"/>
  <c r="D363" i="32"/>
  <c r="E363" i="32"/>
  <c r="F363" i="32"/>
  <c r="G363" i="32"/>
  <c r="H363" i="32"/>
  <c r="M363" i="32" s="1"/>
  <c r="I363" i="32"/>
  <c r="K363" i="32"/>
  <c r="L363" i="32"/>
  <c r="N363" i="32"/>
  <c r="O363" i="32"/>
  <c r="D364" i="32"/>
  <c r="E364" i="32"/>
  <c r="F364" i="32"/>
  <c r="G364" i="32"/>
  <c r="H364" i="32"/>
  <c r="P364" i="32" s="1"/>
  <c r="I364" i="32"/>
  <c r="J364" i="32"/>
  <c r="K364" i="32"/>
  <c r="L364" i="32"/>
  <c r="M364" i="32"/>
  <c r="N364" i="32"/>
  <c r="O364" i="32"/>
  <c r="Q364" i="32"/>
  <c r="R364" i="32"/>
  <c r="AB364" i="32" s="1"/>
  <c r="Z364" i="32"/>
  <c r="AA364" i="32"/>
  <c r="D365" i="32"/>
  <c r="E365" i="32"/>
  <c r="F365" i="32"/>
  <c r="G365" i="32"/>
  <c r="H365" i="32"/>
  <c r="J365" i="32" s="1"/>
  <c r="I365" i="32"/>
  <c r="Q365" i="32"/>
  <c r="R365" i="32"/>
  <c r="S365" i="32" s="1"/>
  <c r="D366" i="32"/>
  <c r="E366" i="32"/>
  <c r="F366" i="32"/>
  <c r="G366" i="32"/>
  <c r="H366" i="32"/>
  <c r="J366" i="32" s="1"/>
  <c r="I366" i="32"/>
  <c r="D367" i="32"/>
  <c r="E367" i="32"/>
  <c r="F367" i="32"/>
  <c r="G367" i="32"/>
  <c r="H367" i="32"/>
  <c r="M367" i="32" s="1"/>
  <c r="I367" i="32"/>
  <c r="K367" i="32"/>
  <c r="L367" i="32"/>
  <c r="N367" i="32"/>
  <c r="O367" i="32"/>
  <c r="D368" i="32"/>
  <c r="E368" i="32"/>
  <c r="F368" i="32"/>
  <c r="G368" i="32"/>
  <c r="H368" i="32"/>
  <c r="P368" i="32" s="1"/>
  <c r="I368" i="32"/>
  <c r="J368" i="32"/>
  <c r="K368" i="32"/>
  <c r="L368" i="32"/>
  <c r="M368" i="32"/>
  <c r="N368" i="32"/>
  <c r="O368" i="32"/>
  <c r="Q368" i="32"/>
  <c r="R368" i="32"/>
  <c r="AB368" i="32" s="1"/>
  <c r="Z368" i="32"/>
  <c r="AA368" i="32"/>
  <c r="D369" i="32"/>
  <c r="E369" i="32"/>
  <c r="F369" i="32"/>
  <c r="G369" i="32"/>
  <c r="H369" i="32"/>
  <c r="J369" i="32" s="1"/>
  <c r="I369" i="32"/>
  <c r="Q369" i="32"/>
  <c r="R369" i="32"/>
  <c r="S369" i="32" s="1"/>
  <c r="D370" i="32"/>
  <c r="E370" i="32"/>
  <c r="F370" i="32"/>
  <c r="G370" i="32"/>
  <c r="H370" i="32"/>
  <c r="J370" i="32" s="1"/>
  <c r="I370" i="32"/>
  <c r="D371" i="32"/>
  <c r="E371" i="32"/>
  <c r="F371" i="32"/>
  <c r="G371" i="32"/>
  <c r="H371" i="32"/>
  <c r="M371" i="32" s="1"/>
  <c r="I371" i="32"/>
  <c r="K371" i="32"/>
  <c r="L371" i="32"/>
  <c r="N371" i="32"/>
  <c r="O371" i="32"/>
  <c r="D372" i="32"/>
  <c r="E372" i="32"/>
  <c r="F372" i="32"/>
  <c r="G372" i="32"/>
  <c r="H372" i="32"/>
  <c r="P372" i="32" s="1"/>
  <c r="I372" i="32"/>
  <c r="J372" i="32"/>
  <c r="K372" i="32"/>
  <c r="L372" i="32"/>
  <c r="M372" i="32"/>
  <c r="N372" i="32"/>
  <c r="O372" i="32"/>
  <c r="Q372" i="32"/>
  <c r="R372" i="32"/>
  <c r="AB372" i="32" s="1"/>
  <c r="Z372" i="32"/>
  <c r="AA372" i="32"/>
  <c r="AD6" i="32"/>
  <c r="AE6" i="32"/>
  <c r="AF6" i="32"/>
  <c r="AG6" i="32"/>
  <c r="AH6" i="32"/>
  <c r="AI6" i="32"/>
  <c r="AJ6" i="32"/>
  <c r="AK6" i="32"/>
  <c r="AL6" i="32"/>
  <c r="AM6" i="32"/>
  <c r="AN6" i="32"/>
  <c r="AO6" i="32"/>
  <c r="AP6" i="32"/>
  <c r="AQ6" i="32"/>
  <c r="AR6" i="32"/>
  <c r="AS6" i="32"/>
  <c r="AT6" i="32"/>
  <c r="AU6" i="32"/>
  <c r="AV6" i="32"/>
  <c r="AC6" i="32"/>
  <c r="T6" i="32"/>
  <c r="U6" i="32"/>
  <c r="V6" i="32"/>
  <c r="W6" i="32"/>
  <c r="X6" i="32"/>
  <c r="Y6" i="32"/>
  <c r="Z6" i="32"/>
  <c r="AA6" i="32"/>
  <c r="AB6" i="32"/>
  <c r="S6" i="32"/>
  <c r="J6" i="32"/>
  <c r="K6" i="32"/>
  <c r="L6" i="32"/>
  <c r="M6" i="32"/>
  <c r="N6" i="32"/>
  <c r="O6" i="32"/>
  <c r="P6" i="32"/>
  <c r="Q6" i="32"/>
  <c r="R6" i="32"/>
  <c r="I6" i="32"/>
  <c r="F6" i="32"/>
  <c r="G6" i="32"/>
  <c r="H6" i="32"/>
  <c r="E6" i="32"/>
  <c r="G3" i="32"/>
  <c r="D3" i="32"/>
  <c r="D6" i="32"/>
  <c r="C2" i="31"/>
  <c r="C3" i="31"/>
  <c r="C4" i="31"/>
  <c r="C5" i="3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C32" i="31"/>
  <c r="C33" i="31"/>
  <c r="C34" i="31"/>
  <c r="C35" i="31"/>
  <c r="C36" i="31"/>
  <c r="C37" i="31"/>
  <c r="C38" i="31"/>
  <c r="C39" i="31"/>
  <c r="C40" i="31"/>
  <c r="C41" i="31"/>
  <c r="C42" i="31"/>
  <c r="C43" i="31"/>
  <c r="C44" i="31"/>
  <c r="C45" i="31"/>
  <c r="C46" i="31"/>
  <c r="C47" i="31"/>
  <c r="C48" i="31"/>
  <c r="C49" i="31"/>
  <c r="C50" i="31"/>
  <c r="C51" i="31"/>
  <c r="C52" i="31"/>
  <c r="C53" i="31"/>
  <c r="C54" i="31"/>
  <c r="C55" i="31"/>
  <c r="C56" i="31"/>
  <c r="C57" i="31"/>
  <c r="C58" i="31"/>
  <c r="C59" i="31"/>
  <c r="C60" i="31"/>
  <c r="C61" i="31"/>
  <c r="C62" i="31"/>
  <c r="C63" i="31"/>
  <c r="C64" i="31"/>
  <c r="C65" i="31"/>
  <c r="C66" i="31"/>
  <c r="C67" i="31"/>
  <c r="C68" i="31"/>
  <c r="C69" i="31"/>
  <c r="C70" i="31"/>
  <c r="C71" i="31"/>
  <c r="C72" i="31"/>
  <c r="C73" i="31"/>
  <c r="C74" i="31"/>
  <c r="C75" i="31"/>
  <c r="C76" i="31"/>
  <c r="C77" i="31"/>
  <c r="C78" i="31"/>
  <c r="C79" i="31"/>
  <c r="C80" i="31"/>
  <c r="C81" i="31"/>
  <c r="C82" i="31"/>
  <c r="C83" i="31"/>
  <c r="C84" i="31"/>
  <c r="C85" i="31"/>
  <c r="C86" i="31"/>
  <c r="C87" i="31"/>
  <c r="C88" i="31"/>
  <c r="C89" i="31"/>
  <c r="C90" i="31"/>
  <c r="C91" i="31"/>
  <c r="C92" i="31"/>
  <c r="C93" i="31"/>
  <c r="C94" i="31"/>
  <c r="C95" i="31"/>
  <c r="C96" i="31"/>
  <c r="C97" i="31"/>
  <c r="C98" i="31"/>
  <c r="C99" i="31"/>
  <c r="C100" i="31"/>
  <c r="C101" i="31"/>
  <c r="C102" i="31"/>
  <c r="C103" i="31"/>
  <c r="C104" i="31"/>
  <c r="C105" i="31"/>
  <c r="C106" i="31"/>
  <c r="C107" i="31"/>
  <c r="C108" i="31"/>
  <c r="C109" i="31"/>
  <c r="C110" i="31"/>
  <c r="C111" i="31"/>
  <c r="C112" i="31"/>
  <c r="C113" i="31"/>
  <c r="C114" i="31"/>
  <c r="C115" i="31"/>
  <c r="C116" i="31"/>
  <c r="C117" i="31"/>
  <c r="C118" i="31"/>
  <c r="C119" i="31"/>
  <c r="C120" i="31"/>
  <c r="C121" i="31"/>
  <c r="C122" i="31"/>
  <c r="C123" i="31"/>
  <c r="C124" i="31"/>
  <c r="C125" i="31"/>
  <c r="C126" i="31"/>
  <c r="C127" i="31"/>
  <c r="C128" i="31"/>
  <c r="C129" i="31"/>
  <c r="C130" i="31"/>
  <c r="C131" i="31"/>
  <c r="C132" i="31"/>
  <c r="C133" i="31"/>
  <c r="C134" i="31"/>
  <c r="C135" i="31"/>
  <c r="C136" i="31"/>
  <c r="C137" i="31"/>
  <c r="C138" i="31"/>
  <c r="C139" i="31"/>
  <c r="C140" i="31"/>
  <c r="C141" i="31"/>
  <c r="C142" i="31"/>
  <c r="C143" i="31"/>
  <c r="C144" i="31"/>
  <c r="C145" i="31"/>
  <c r="C146" i="31"/>
  <c r="C147" i="31"/>
  <c r="C148" i="31"/>
  <c r="C149" i="31"/>
  <c r="C150" i="31"/>
  <c r="C151" i="31"/>
  <c r="C152" i="31"/>
  <c r="C153" i="31"/>
  <c r="C154" i="31"/>
  <c r="C155" i="31"/>
  <c r="C156" i="31"/>
  <c r="C157" i="31"/>
  <c r="C158" i="31"/>
  <c r="C159" i="31"/>
  <c r="C160" i="31"/>
  <c r="C161" i="31"/>
  <c r="C162" i="31"/>
  <c r="C163" i="31"/>
  <c r="C164" i="31"/>
  <c r="C165" i="31"/>
  <c r="C166" i="31"/>
  <c r="C167" i="31"/>
  <c r="C168" i="31"/>
  <c r="C169" i="31"/>
  <c r="C170" i="31"/>
  <c r="C171" i="31"/>
  <c r="C172" i="31"/>
  <c r="C173" i="31"/>
  <c r="C174" i="31"/>
  <c r="C175" i="31"/>
  <c r="C176" i="31"/>
  <c r="C177" i="31"/>
  <c r="C178" i="31"/>
  <c r="C179" i="31"/>
  <c r="C180" i="31"/>
  <c r="C181" i="31"/>
  <c r="C182" i="31"/>
  <c r="C183" i="31"/>
  <c r="C184" i="31"/>
  <c r="C185" i="31"/>
  <c r="C186" i="31"/>
  <c r="C187" i="31"/>
  <c r="C188" i="31"/>
  <c r="C189" i="31"/>
  <c r="C190" i="31"/>
  <c r="C191" i="31"/>
  <c r="C192" i="31"/>
  <c r="C193" i="31"/>
  <c r="C194" i="31"/>
  <c r="C195" i="31"/>
  <c r="C196" i="31"/>
  <c r="C197" i="31"/>
  <c r="C198" i="31"/>
  <c r="C199" i="31"/>
  <c r="C200" i="31"/>
  <c r="C201" i="31"/>
  <c r="C202" i="31"/>
  <c r="C203" i="31"/>
  <c r="C204" i="31"/>
  <c r="C205" i="31"/>
  <c r="C206" i="31"/>
  <c r="C207" i="31"/>
  <c r="C208" i="31"/>
  <c r="C209" i="31"/>
  <c r="C210" i="31"/>
  <c r="C211" i="31"/>
  <c r="C212" i="31"/>
  <c r="C213" i="31"/>
  <c r="C214" i="31"/>
  <c r="C215" i="31"/>
  <c r="C216" i="31"/>
  <c r="C217" i="31"/>
  <c r="C218" i="31"/>
  <c r="C219" i="31"/>
  <c r="C220" i="31"/>
  <c r="C221" i="31"/>
  <c r="C222" i="31"/>
  <c r="C223" i="31"/>
  <c r="C224" i="31"/>
  <c r="C225" i="31"/>
  <c r="C226" i="31"/>
  <c r="C227" i="31"/>
  <c r="C228" i="31"/>
  <c r="C229" i="31"/>
  <c r="C230" i="31"/>
  <c r="C231" i="31"/>
  <c r="C232" i="31"/>
  <c r="C233" i="31"/>
  <c r="C234" i="31"/>
  <c r="C235" i="31"/>
  <c r="C236" i="31"/>
  <c r="C237" i="31"/>
  <c r="C238" i="31"/>
  <c r="C239" i="31"/>
  <c r="C240" i="31"/>
  <c r="C241" i="31"/>
  <c r="C242" i="31"/>
  <c r="C243" i="31"/>
  <c r="C244" i="31"/>
  <c r="C245" i="31"/>
  <c r="C246" i="31"/>
  <c r="C247" i="31"/>
  <c r="C248" i="31"/>
  <c r="C249" i="31"/>
  <c r="C250" i="31"/>
  <c r="C251" i="31"/>
  <c r="C252" i="31"/>
  <c r="C253" i="31"/>
  <c r="C254" i="31"/>
  <c r="C255" i="31"/>
  <c r="C256" i="31"/>
  <c r="C257" i="31"/>
  <c r="C258" i="31"/>
  <c r="C259" i="31"/>
  <c r="C260" i="31"/>
  <c r="C261" i="31"/>
  <c r="C262" i="31"/>
  <c r="C263" i="31"/>
  <c r="C264" i="31"/>
  <c r="C265" i="31"/>
  <c r="C266" i="31"/>
  <c r="C267" i="31"/>
  <c r="C268" i="31"/>
  <c r="C269" i="31"/>
  <c r="C270" i="31"/>
  <c r="C271" i="31"/>
  <c r="C272" i="31"/>
  <c r="C273" i="31"/>
  <c r="C274" i="31"/>
  <c r="C275" i="31"/>
  <c r="C276" i="31"/>
  <c r="C277" i="31"/>
  <c r="C278" i="31"/>
  <c r="C279" i="31"/>
  <c r="C280" i="31"/>
  <c r="C281" i="31"/>
  <c r="C282" i="31"/>
  <c r="C283" i="31"/>
  <c r="C284" i="31"/>
  <c r="C285" i="31"/>
  <c r="C286" i="31"/>
  <c r="C287" i="31"/>
  <c r="C288" i="31"/>
  <c r="C289" i="31"/>
  <c r="C290" i="31"/>
  <c r="C291" i="31"/>
  <c r="C292" i="31"/>
  <c r="C293" i="31"/>
  <c r="C294" i="31"/>
  <c r="C295" i="31"/>
  <c r="C296" i="31"/>
  <c r="C297" i="31"/>
  <c r="C298" i="31"/>
  <c r="C299" i="31"/>
  <c r="C300" i="31"/>
  <c r="C301" i="31"/>
  <c r="C302" i="31"/>
  <c r="C303" i="31"/>
  <c r="C304" i="31"/>
  <c r="C305" i="31"/>
  <c r="C306" i="31"/>
  <c r="C307" i="31"/>
  <c r="C308" i="31"/>
  <c r="C309" i="31"/>
  <c r="C310" i="31"/>
  <c r="C311" i="31"/>
  <c r="C312" i="31"/>
  <c r="C313" i="31"/>
  <c r="C314" i="31"/>
  <c r="C315" i="31"/>
  <c r="C316" i="31"/>
  <c r="C317" i="31"/>
  <c r="C318" i="31"/>
  <c r="C319" i="31"/>
  <c r="C320" i="31"/>
  <c r="C321" i="31"/>
  <c r="C322" i="31"/>
  <c r="C323" i="31"/>
  <c r="C324" i="31"/>
  <c r="C325" i="31"/>
  <c r="C326" i="31"/>
  <c r="C327" i="31"/>
  <c r="C328" i="31"/>
  <c r="C329" i="31"/>
  <c r="C330" i="31"/>
  <c r="C331" i="31"/>
  <c r="C332" i="31"/>
  <c r="C333" i="31"/>
  <c r="C334" i="31"/>
  <c r="C335" i="31"/>
  <c r="C336" i="31"/>
  <c r="C337" i="31"/>
  <c r="C338" i="31"/>
  <c r="C339" i="31"/>
  <c r="C340" i="31"/>
  <c r="C341" i="31"/>
  <c r="C342" i="31"/>
  <c r="C343" i="31"/>
  <c r="C344" i="31"/>
  <c r="C345" i="31"/>
  <c r="C346" i="31"/>
  <c r="C347" i="31"/>
  <c r="C348" i="31"/>
  <c r="C349" i="31"/>
  <c r="C350" i="31"/>
  <c r="C351" i="31"/>
  <c r="C352" i="31"/>
  <c r="C353" i="31"/>
  <c r="C354" i="31"/>
  <c r="C355" i="31"/>
  <c r="C356" i="31"/>
  <c r="C357" i="31"/>
  <c r="C358" i="31"/>
  <c r="C359" i="31"/>
  <c r="C360" i="31"/>
  <c r="C361" i="31"/>
  <c r="C362" i="31"/>
  <c r="C363" i="31"/>
  <c r="C364" i="31"/>
  <c r="C365" i="31"/>
  <c r="C366" i="31"/>
  <c r="C367" i="31"/>
  <c r="C368" i="31"/>
  <c r="E370" i="33" l="1"/>
  <c r="AF370" i="33"/>
  <c r="M370" i="33"/>
  <c r="Q370" i="33"/>
  <c r="AT370" i="33"/>
  <c r="AT10" i="24" s="1"/>
  <c r="T370" i="33"/>
  <c r="AE370" i="33"/>
  <c r="AI370" i="33"/>
  <c r="L370" i="33"/>
  <c r="AS370" i="33"/>
  <c r="AS10" i="24" s="1"/>
  <c r="U370" i="33"/>
  <c r="AD370" i="33"/>
  <c r="F370" i="33"/>
  <c r="AJ370" i="33"/>
  <c r="R370" i="33"/>
  <c r="AV370" i="33"/>
  <c r="AV10" i="24" s="1"/>
  <c r="X370" i="33"/>
  <c r="AG370" i="33"/>
  <c r="I370" i="33"/>
  <c r="AP370" i="33"/>
  <c r="AP10" i="24" s="1"/>
  <c r="AC370" i="33"/>
  <c r="W370" i="33"/>
  <c r="K370" i="33"/>
  <c r="AR370" i="33"/>
  <c r="AR10" i="24" s="1"/>
  <c r="H370" i="33"/>
  <c r="AO370" i="33"/>
  <c r="AO10" i="24" s="1"/>
  <c r="AU370" i="33"/>
  <c r="AU10" i="24" s="1"/>
  <c r="V370" i="33"/>
  <c r="G370" i="33"/>
  <c r="AK370" i="33"/>
  <c r="AH370" i="33"/>
  <c r="J370" i="33"/>
  <c r="AQ370" i="33"/>
  <c r="AQ10" i="24" s="1"/>
  <c r="S370" i="33"/>
  <c r="D370" i="33"/>
  <c r="C10" i="24" s="1"/>
  <c r="Y370" i="33"/>
  <c r="AN370" i="33"/>
  <c r="AN10" i="24" s="1"/>
  <c r="AB370" i="33"/>
  <c r="P370" i="33"/>
  <c r="AM370" i="33"/>
  <c r="AM10" i="24" s="1"/>
  <c r="AA370" i="33"/>
  <c r="O370" i="33"/>
  <c r="AL370" i="33"/>
  <c r="N370" i="33"/>
  <c r="Z370" i="33"/>
  <c r="AN372" i="32"/>
  <c r="AC372" i="32"/>
  <c r="AO372" i="32"/>
  <c r="AD372" i="32"/>
  <c r="AP372" i="32"/>
  <c r="AE372" i="32"/>
  <c r="AQ372" i="32"/>
  <c r="AF372" i="32"/>
  <c r="AR372" i="32"/>
  <c r="AG372" i="32"/>
  <c r="AS372" i="32"/>
  <c r="AH372" i="32"/>
  <c r="AT372" i="32"/>
  <c r="AI372" i="32"/>
  <c r="AU372" i="32"/>
  <c r="AJ372" i="32"/>
  <c r="AV372" i="32"/>
  <c r="AK372" i="32"/>
  <c r="AL372" i="32"/>
  <c r="AM372" i="32"/>
  <c r="S333" i="32"/>
  <c r="Z333" i="32"/>
  <c r="T333" i="32"/>
  <c r="V333" i="32"/>
  <c r="W333" i="32"/>
  <c r="U333" i="32"/>
  <c r="X333" i="32"/>
  <c r="Y333" i="32"/>
  <c r="AA333" i="32"/>
  <c r="AB333" i="32"/>
  <c r="AN368" i="32"/>
  <c r="AC368" i="32"/>
  <c r="AO368" i="32"/>
  <c r="AD368" i="32"/>
  <c r="AP368" i="32"/>
  <c r="AE368" i="32"/>
  <c r="AQ368" i="32"/>
  <c r="AL368" i="32"/>
  <c r="AF368" i="32"/>
  <c r="AR368" i="32"/>
  <c r="AG368" i="32"/>
  <c r="AS368" i="32"/>
  <c r="AH368" i="32"/>
  <c r="AT368" i="32"/>
  <c r="AI368" i="32"/>
  <c r="AU368" i="32"/>
  <c r="AJ368" i="32"/>
  <c r="AV368" i="32"/>
  <c r="AK368" i="32"/>
  <c r="AM368" i="32"/>
  <c r="AN364" i="32"/>
  <c r="AC364" i="32"/>
  <c r="AO364" i="32"/>
  <c r="AD364" i="32"/>
  <c r="AP364" i="32"/>
  <c r="AE364" i="32"/>
  <c r="AQ364" i="32"/>
  <c r="AF364" i="32"/>
  <c r="AR364" i="32"/>
  <c r="AG364" i="32"/>
  <c r="AS364" i="32"/>
  <c r="AH364" i="32"/>
  <c r="AT364" i="32"/>
  <c r="AL364" i="32"/>
  <c r="AM364" i="32"/>
  <c r="AI364" i="32"/>
  <c r="AU364" i="32"/>
  <c r="AJ364" i="32"/>
  <c r="AV364" i="32"/>
  <c r="AK364" i="32"/>
  <c r="Y327" i="32"/>
  <c r="Z327" i="32"/>
  <c r="AA327" i="32"/>
  <c r="S327" i="32"/>
  <c r="T327" i="32"/>
  <c r="U327" i="32"/>
  <c r="V327" i="32"/>
  <c r="Y372" i="32"/>
  <c r="J371" i="32"/>
  <c r="AB369" i="32"/>
  <c r="P369" i="32"/>
  <c r="Y368" i="32"/>
  <c r="J367" i="32"/>
  <c r="AB365" i="32"/>
  <c r="P365" i="32"/>
  <c r="Y364" i="32"/>
  <c r="J363" i="32"/>
  <c r="AK361" i="32"/>
  <c r="W361" i="32"/>
  <c r="O361" i="32"/>
  <c r="I361" i="32"/>
  <c r="AK359" i="32"/>
  <c r="L344" i="32"/>
  <c r="O344" i="32"/>
  <c r="P344" i="32"/>
  <c r="R344" i="32"/>
  <c r="I344" i="32"/>
  <c r="M340" i="32"/>
  <c r="X372" i="32"/>
  <c r="R370" i="32"/>
  <c r="AA369" i="32"/>
  <c r="O369" i="32"/>
  <c r="X368" i="32"/>
  <c r="R366" i="32"/>
  <c r="AA365" i="32"/>
  <c r="O365" i="32"/>
  <c r="X364" i="32"/>
  <c r="R362" i="32"/>
  <c r="AJ361" i="32"/>
  <c r="AI359" i="32"/>
  <c r="R350" i="32"/>
  <c r="I350" i="32"/>
  <c r="J350" i="32"/>
  <c r="L350" i="32"/>
  <c r="O350" i="32"/>
  <c r="I347" i="32"/>
  <c r="L347" i="32"/>
  <c r="M347" i="32"/>
  <c r="O347" i="32"/>
  <c r="R347" i="32"/>
  <c r="W372" i="32"/>
  <c r="Q370" i="32"/>
  <c r="Z369" i="32"/>
  <c r="N369" i="32"/>
  <c r="W368" i="32"/>
  <c r="Q366" i="32"/>
  <c r="Z365" i="32"/>
  <c r="N365" i="32"/>
  <c r="W364" i="32"/>
  <c r="Q362" i="32"/>
  <c r="AI361" i="32"/>
  <c r="AH359" i="32"/>
  <c r="U359" i="32"/>
  <c r="X359" i="32"/>
  <c r="AA359" i="32"/>
  <c r="Q355" i="32"/>
  <c r="O353" i="32"/>
  <c r="R353" i="32"/>
  <c r="I353" i="32"/>
  <c r="L353" i="32"/>
  <c r="Q345" i="32"/>
  <c r="Q342" i="32"/>
  <c r="Q339" i="32"/>
  <c r="Y316" i="32"/>
  <c r="AB316" i="32"/>
  <c r="S316" i="32"/>
  <c r="T316" i="32"/>
  <c r="U316" i="32"/>
  <c r="V316" i="32"/>
  <c r="W316" i="32"/>
  <c r="X316" i="32"/>
  <c r="Z316" i="32"/>
  <c r="AA316" i="32"/>
  <c r="I351" i="32"/>
  <c r="L351" i="32"/>
  <c r="M351" i="32"/>
  <c r="O351" i="32"/>
  <c r="R351" i="32"/>
  <c r="O357" i="32"/>
  <c r="R357" i="32"/>
  <c r="I357" i="32"/>
  <c r="L357" i="32"/>
  <c r="V372" i="32"/>
  <c r="P370" i="32"/>
  <c r="Y369" i="32"/>
  <c r="M369" i="32"/>
  <c r="V368" i="32"/>
  <c r="P366" i="32"/>
  <c r="Y365" i="32"/>
  <c r="M365" i="32"/>
  <c r="V364" i="32"/>
  <c r="P362" i="32"/>
  <c r="AV361" i="32"/>
  <c r="AH361" i="32"/>
  <c r="AF359" i="32"/>
  <c r="L356" i="32"/>
  <c r="O356" i="32"/>
  <c r="P356" i="32"/>
  <c r="R356" i="32"/>
  <c r="I356" i="32"/>
  <c r="P355" i="32"/>
  <c r="P345" i="32"/>
  <c r="P342" i="32"/>
  <c r="L340" i="32"/>
  <c r="O340" i="32"/>
  <c r="P340" i="32"/>
  <c r="R340" i="32"/>
  <c r="I340" i="32"/>
  <c r="P339" i="32"/>
  <c r="M312" i="32"/>
  <c r="P312" i="32"/>
  <c r="Q312" i="32"/>
  <c r="J312" i="32"/>
  <c r="K312" i="32"/>
  <c r="L312" i="32"/>
  <c r="N312" i="32"/>
  <c r="O312" i="32"/>
  <c r="R312" i="32"/>
  <c r="P328" i="32"/>
  <c r="I328" i="32"/>
  <c r="J328" i="32"/>
  <c r="L328" i="32"/>
  <c r="M328" i="32"/>
  <c r="N328" i="32"/>
  <c r="O328" i="32"/>
  <c r="L360" i="32"/>
  <c r="O360" i="32"/>
  <c r="R360" i="32"/>
  <c r="R334" i="32"/>
  <c r="I334" i="32"/>
  <c r="J334" i="32"/>
  <c r="L334" i="32"/>
  <c r="N334" i="32"/>
  <c r="O334" i="32"/>
  <c r="U372" i="32"/>
  <c r="R371" i="32"/>
  <c r="O370" i="32"/>
  <c r="X369" i="32"/>
  <c r="L369" i="32"/>
  <c r="U368" i="32"/>
  <c r="R367" i="32"/>
  <c r="O366" i="32"/>
  <c r="X365" i="32"/>
  <c r="L365" i="32"/>
  <c r="U364" i="32"/>
  <c r="R363" i="32"/>
  <c r="O362" i="32"/>
  <c r="AU361" i="32"/>
  <c r="AF361" i="32"/>
  <c r="AA361" i="32"/>
  <c r="U361" i="32"/>
  <c r="Q360" i="32"/>
  <c r="AU359" i="32"/>
  <c r="AE359" i="32"/>
  <c r="N355" i="32"/>
  <c r="R346" i="32"/>
  <c r="I346" i="32"/>
  <c r="J346" i="32"/>
  <c r="L346" i="32"/>
  <c r="O346" i="32"/>
  <c r="N345" i="32"/>
  <c r="I343" i="32"/>
  <c r="L343" i="32"/>
  <c r="M343" i="32"/>
  <c r="O343" i="32"/>
  <c r="R343" i="32"/>
  <c r="N342" i="32"/>
  <c r="N339" i="32"/>
  <c r="O341" i="32"/>
  <c r="R341" i="32"/>
  <c r="I341" i="32"/>
  <c r="L341" i="32"/>
  <c r="T372" i="32"/>
  <c r="Q371" i="32"/>
  <c r="N370" i="32"/>
  <c r="W369" i="32"/>
  <c r="K369" i="32"/>
  <c r="T368" i="32"/>
  <c r="Q367" i="32"/>
  <c r="N366" i="32"/>
  <c r="W365" i="32"/>
  <c r="K365" i="32"/>
  <c r="T364" i="32"/>
  <c r="Q363" i="32"/>
  <c r="N362" i="32"/>
  <c r="AT361" i="32"/>
  <c r="AE361" i="32"/>
  <c r="Q361" i="32"/>
  <c r="P360" i="32"/>
  <c r="AT359" i="32"/>
  <c r="AD359" i="32"/>
  <c r="Q357" i="32"/>
  <c r="K355" i="32"/>
  <c r="Q354" i="32"/>
  <c r="Q351" i="32"/>
  <c r="O349" i="32"/>
  <c r="R349" i="32"/>
  <c r="I349" i="32"/>
  <c r="L349" i="32"/>
  <c r="M345" i="32"/>
  <c r="M342" i="32"/>
  <c r="Q341" i="32"/>
  <c r="K339" i="32"/>
  <c r="O322" i="32"/>
  <c r="M333" i="32"/>
  <c r="P333" i="32"/>
  <c r="Q333" i="32"/>
  <c r="I333" i="32"/>
  <c r="J333" i="32"/>
  <c r="I335" i="32"/>
  <c r="L335" i="32"/>
  <c r="M335" i="32"/>
  <c r="O335" i="32"/>
  <c r="Q335" i="32"/>
  <c r="R335" i="32"/>
  <c r="J330" i="32"/>
  <c r="I330" i="32"/>
  <c r="K330" i="32"/>
  <c r="M330" i="32"/>
  <c r="N330" i="32"/>
  <c r="O330" i="32"/>
  <c r="P330" i="32"/>
  <c r="S372" i="32"/>
  <c r="P371" i="32"/>
  <c r="M370" i="32"/>
  <c r="V369" i="32"/>
  <c r="S368" i="32"/>
  <c r="P367" i="32"/>
  <c r="M366" i="32"/>
  <c r="V365" i="32"/>
  <c r="S364" i="32"/>
  <c r="P363" i="32"/>
  <c r="M362" i="32"/>
  <c r="AR361" i="32"/>
  <c r="P361" i="32"/>
  <c r="N360" i="32"/>
  <c r="AR359" i="32"/>
  <c r="R358" i="32"/>
  <c r="I358" i="32"/>
  <c r="L358" i="32"/>
  <c r="O358" i="32"/>
  <c r="P357" i="32"/>
  <c r="P354" i="32"/>
  <c r="L352" i="32"/>
  <c r="O352" i="32"/>
  <c r="P352" i="32"/>
  <c r="R352" i="32"/>
  <c r="I352" i="32"/>
  <c r="P351" i="32"/>
  <c r="P341" i="32"/>
  <c r="O333" i="32"/>
  <c r="AB332" i="32"/>
  <c r="T332" i="32"/>
  <c r="W332" i="32"/>
  <c r="X332" i="32"/>
  <c r="Z332" i="32"/>
  <c r="AB321" i="32"/>
  <c r="S321" i="32"/>
  <c r="T321" i="32"/>
  <c r="U321" i="32"/>
  <c r="V321" i="32"/>
  <c r="W321" i="32"/>
  <c r="X321" i="32"/>
  <c r="Z321" i="32"/>
  <c r="AA321" i="32"/>
  <c r="L370" i="32"/>
  <c r="U369" i="32"/>
  <c r="L366" i="32"/>
  <c r="U365" i="32"/>
  <c r="K362" i="32"/>
  <c r="M360" i="32"/>
  <c r="AG359" i="32"/>
  <c r="AS359" i="32"/>
  <c r="AJ359" i="32"/>
  <c r="AV359" i="32"/>
  <c r="AM359" i="32"/>
  <c r="N357" i="32"/>
  <c r="I355" i="32"/>
  <c r="L355" i="32"/>
  <c r="M355" i="32"/>
  <c r="O355" i="32"/>
  <c r="R355" i="32"/>
  <c r="N354" i="32"/>
  <c r="N351" i="32"/>
  <c r="R342" i="32"/>
  <c r="I342" i="32"/>
  <c r="J342" i="32"/>
  <c r="L342" i="32"/>
  <c r="O342" i="32"/>
  <c r="N341" i="32"/>
  <c r="I339" i="32"/>
  <c r="L339" i="32"/>
  <c r="M339" i="32"/>
  <c r="O339" i="32"/>
  <c r="R339" i="32"/>
  <c r="P335" i="32"/>
  <c r="Q334" i="32"/>
  <c r="N333" i="32"/>
  <c r="R328" i="32"/>
  <c r="J322" i="32"/>
  <c r="P322" i="32"/>
  <c r="Q322" i="32"/>
  <c r="R322" i="32"/>
  <c r="I322" i="32"/>
  <c r="K322" i="32"/>
  <c r="L322" i="32"/>
  <c r="M322" i="32"/>
  <c r="AB309" i="32"/>
  <c r="S309" i="32"/>
  <c r="T309" i="32"/>
  <c r="V309" i="32"/>
  <c r="Y309" i="32"/>
  <c r="U309" i="32"/>
  <c r="W309" i="32"/>
  <c r="X309" i="32"/>
  <c r="Z309" i="32"/>
  <c r="AA309" i="32"/>
  <c r="K370" i="32"/>
  <c r="T369" i="32"/>
  <c r="K366" i="32"/>
  <c r="T365" i="32"/>
  <c r="J362" i="32"/>
  <c r="AM361" i="32"/>
  <c r="AG361" i="32"/>
  <c r="AS361" i="32"/>
  <c r="K360" i="32"/>
  <c r="AP359" i="32"/>
  <c r="M357" i="32"/>
  <c r="K351" i="32"/>
  <c r="O345" i="32"/>
  <c r="R345" i="32"/>
  <c r="I345" i="32"/>
  <c r="L345" i="32"/>
  <c r="M341" i="32"/>
  <c r="N335" i="32"/>
  <c r="P334" i="32"/>
  <c r="L333" i="32"/>
  <c r="R330" i="32"/>
  <c r="Q328" i="32"/>
  <c r="AB327" i="32"/>
  <c r="R354" i="32"/>
  <c r="I354" i="32"/>
  <c r="J354" i="32"/>
  <c r="L354" i="32"/>
  <c r="O354" i="32"/>
  <c r="I362" i="32"/>
  <c r="AO361" i="32"/>
  <c r="Z361" i="32"/>
  <c r="L361" i="32"/>
  <c r="J360" i="32"/>
  <c r="AO359" i="32"/>
  <c r="Y359" i="32"/>
  <c r="I359" i="32"/>
  <c r="L359" i="32"/>
  <c r="O359" i="32"/>
  <c r="K357" i="32"/>
  <c r="K354" i="32"/>
  <c r="P353" i="32"/>
  <c r="J351" i="32"/>
  <c r="P350" i="32"/>
  <c r="L348" i="32"/>
  <c r="O348" i="32"/>
  <c r="P348" i="32"/>
  <c r="R348" i="32"/>
  <c r="I348" i="32"/>
  <c r="P347" i="32"/>
  <c r="M344" i="32"/>
  <c r="K341" i="32"/>
  <c r="R338" i="32"/>
  <c r="I338" i="32"/>
  <c r="J338" i="32"/>
  <c r="L338" i="32"/>
  <c r="N338" i="32"/>
  <c r="O338" i="32"/>
  <c r="O337" i="32"/>
  <c r="R337" i="32"/>
  <c r="I337" i="32"/>
  <c r="K337" i="32"/>
  <c r="L337" i="32"/>
  <c r="K335" i="32"/>
  <c r="M334" i="32"/>
  <c r="K333" i="32"/>
  <c r="Q330" i="32"/>
  <c r="K328" i="32"/>
  <c r="X327" i="32"/>
  <c r="I336" i="32"/>
  <c r="Q332" i="32"/>
  <c r="J331" i="32"/>
  <c r="I329" i="32"/>
  <c r="I327" i="32"/>
  <c r="U325" i="32"/>
  <c r="O321" i="32"/>
  <c r="R319" i="32"/>
  <c r="O315" i="32"/>
  <c r="L314" i="32"/>
  <c r="J310" i="32"/>
  <c r="K310" i="32"/>
  <c r="M310" i="32"/>
  <c r="P310" i="32"/>
  <c r="P303" i="32"/>
  <c r="J303" i="32"/>
  <c r="I303" i="32"/>
  <c r="K303" i="32"/>
  <c r="L303" i="32"/>
  <c r="N303" i="32"/>
  <c r="Q303" i="32"/>
  <c r="R303" i="32"/>
  <c r="AB299" i="32"/>
  <c r="V299" i="32"/>
  <c r="S299" i="32"/>
  <c r="U299" i="32"/>
  <c r="W299" i="32"/>
  <c r="X299" i="32"/>
  <c r="Z299" i="32"/>
  <c r="O332" i="32"/>
  <c r="I331" i="32"/>
  <c r="T325" i="32"/>
  <c r="N321" i="32"/>
  <c r="R320" i="32"/>
  <c r="Q319" i="32"/>
  <c r="AA317" i="32"/>
  <c r="L315" i="32"/>
  <c r="R311" i="32"/>
  <c r="R307" i="32"/>
  <c r="M306" i="32"/>
  <c r="L306" i="32"/>
  <c r="O306" i="32"/>
  <c r="P306" i="32"/>
  <c r="Q306" i="32"/>
  <c r="I306" i="32"/>
  <c r="AV298" i="32"/>
  <c r="M321" i="32"/>
  <c r="P319" i="32"/>
  <c r="K315" i="32"/>
  <c r="J314" i="32"/>
  <c r="K314" i="32"/>
  <c r="Q311" i="32"/>
  <c r="O307" i="32"/>
  <c r="AS298" i="32"/>
  <c r="AB283" i="32"/>
  <c r="S283" i="32"/>
  <c r="T283" i="32"/>
  <c r="V283" i="32"/>
  <c r="W283" i="32"/>
  <c r="X283" i="32"/>
  <c r="Y283" i="32"/>
  <c r="Z283" i="32"/>
  <c r="AA283" i="32"/>
  <c r="R336" i="32"/>
  <c r="M332" i="32"/>
  <c r="R329" i="32"/>
  <c r="L326" i="32"/>
  <c r="Q325" i="32"/>
  <c r="K324" i="32"/>
  <c r="R323" i="32"/>
  <c r="L321" i="32"/>
  <c r="N320" i="32"/>
  <c r="O319" i="32"/>
  <c r="Y317" i="32"/>
  <c r="O311" i="32"/>
  <c r="R308" i="32"/>
  <c r="R302" i="32"/>
  <c r="AP298" i="32"/>
  <c r="J297" i="32"/>
  <c r="P297" i="32"/>
  <c r="K297" i="32"/>
  <c r="M297" i="32"/>
  <c r="N297" i="32"/>
  <c r="O297" i="32"/>
  <c r="R297" i="32"/>
  <c r="J280" i="32"/>
  <c r="K280" i="32"/>
  <c r="M280" i="32"/>
  <c r="N280" i="32"/>
  <c r="L280" i="32"/>
  <c r="O280" i="32"/>
  <c r="P280" i="32"/>
  <c r="Q280" i="32"/>
  <c r="R280" i="32"/>
  <c r="J315" i="32"/>
  <c r="M315" i="32"/>
  <c r="N315" i="32"/>
  <c r="P307" i="32"/>
  <c r="J307" i="32"/>
  <c r="I307" i="32"/>
  <c r="L307" i="32"/>
  <c r="M307" i="32"/>
  <c r="N307" i="32"/>
  <c r="Q307" i="32"/>
  <c r="S246" i="32"/>
  <c r="T246" i="32"/>
  <c r="U246" i="32"/>
  <c r="V246" i="32"/>
  <c r="X246" i="32"/>
  <c r="Y246" i="32"/>
  <c r="Z246" i="32"/>
  <c r="AA246" i="32"/>
  <c r="W246" i="32"/>
  <c r="AB246" i="32"/>
  <c r="S242" i="32"/>
  <c r="T242" i="32"/>
  <c r="U242" i="32"/>
  <c r="V242" i="32"/>
  <c r="W242" i="32"/>
  <c r="X242" i="32"/>
  <c r="Y242" i="32"/>
  <c r="Z242" i="32"/>
  <c r="AA242" i="32"/>
  <c r="AB242" i="32"/>
  <c r="P336" i="32"/>
  <c r="K332" i="32"/>
  <c r="R331" i="32"/>
  <c r="P329" i="32"/>
  <c r="Q327" i="32"/>
  <c r="I326" i="32"/>
  <c r="AB325" i="32"/>
  <c r="O325" i="32"/>
  <c r="I324" i="32"/>
  <c r="P323" i="32"/>
  <c r="J321" i="32"/>
  <c r="K320" i="32"/>
  <c r="K319" i="32"/>
  <c r="J318" i="32"/>
  <c r="K318" i="32"/>
  <c r="W317" i="32"/>
  <c r="M316" i="32"/>
  <c r="P316" i="32"/>
  <c r="Q316" i="32"/>
  <c r="AB313" i="32"/>
  <c r="S313" i="32"/>
  <c r="T313" i="32"/>
  <c r="K311" i="32"/>
  <c r="O308" i="32"/>
  <c r="K302" i="32"/>
  <c r="AI298" i="32"/>
  <c r="O336" i="32"/>
  <c r="J332" i="32"/>
  <c r="Q331" i="32"/>
  <c r="O329" i="32"/>
  <c r="P327" i="32"/>
  <c r="AA325" i="32"/>
  <c r="N325" i="32"/>
  <c r="O323" i="32"/>
  <c r="I321" i="32"/>
  <c r="R314" i="32"/>
  <c r="R310" i="32"/>
  <c r="J319" i="32"/>
  <c r="M319" i="32"/>
  <c r="N319" i="32"/>
  <c r="J311" i="32"/>
  <c r="M311" i="32"/>
  <c r="N311" i="32"/>
  <c r="P311" i="32"/>
  <c r="M308" i="32"/>
  <c r="I308" i="32"/>
  <c r="J308" i="32"/>
  <c r="K308" i="32"/>
  <c r="N308" i="32"/>
  <c r="Q308" i="32"/>
  <c r="M302" i="32"/>
  <c r="J302" i="32"/>
  <c r="L302" i="32"/>
  <c r="N302" i="32"/>
  <c r="O302" i="32"/>
  <c r="Q302" i="32"/>
  <c r="J285" i="32"/>
  <c r="M285" i="32"/>
  <c r="N285" i="32"/>
  <c r="P285" i="32"/>
  <c r="Q285" i="32"/>
  <c r="I285" i="32"/>
  <c r="K285" i="32"/>
  <c r="L285" i="32"/>
  <c r="O285" i="32"/>
  <c r="R285" i="32"/>
  <c r="O331" i="32"/>
  <c r="Y325" i="32"/>
  <c r="M320" i="32"/>
  <c r="P320" i="32"/>
  <c r="Q320" i="32"/>
  <c r="AB317" i="32"/>
  <c r="S317" i="32"/>
  <c r="T317" i="32"/>
  <c r="P314" i="32"/>
  <c r="AK298" i="32"/>
  <c r="AE298" i="32"/>
  <c r="AQ298" i="32"/>
  <c r="AJ298" i="32"/>
  <c r="AM298" i="32"/>
  <c r="AN298" i="32"/>
  <c r="AO298" i="32"/>
  <c r="AC298" i="32"/>
  <c r="AR298" i="32"/>
  <c r="AF298" i="32"/>
  <c r="AT298" i="32"/>
  <c r="AG298" i="32"/>
  <c r="AU298" i="32"/>
  <c r="Y294" i="32"/>
  <c r="S294" i="32"/>
  <c r="T294" i="32"/>
  <c r="U294" i="32"/>
  <c r="V294" i="32"/>
  <c r="W294" i="32"/>
  <c r="X294" i="32"/>
  <c r="AA294" i="32"/>
  <c r="AB294" i="32"/>
  <c r="N331" i="32"/>
  <c r="L327" i="32"/>
  <c r="R326" i="32"/>
  <c r="X325" i="32"/>
  <c r="R324" i="32"/>
  <c r="K323" i="32"/>
  <c r="R318" i="32"/>
  <c r="R315" i="32"/>
  <c r="O314" i="32"/>
  <c r="N310" i="32"/>
  <c r="R306" i="32"/>
  <c r="M300" i="32"/>
  <c r="P300" i="32"/>
  <c r="R300" i="32"/>
  <c r="I300" i="32"/>
  <c r="K300" i="32"/>
  <c r="L300" i="32"/>
  <c r="AA299" i="32"/>
  <c r="P295" i="32"/>
  <c r="J295" i="32"/>
  <c r="Q295" i="32"/>
  <c r="R295" i="32"/>
  <c r="I295" i="32"/>
  <c r="K295" i="32"/>
  <c r="L295" i="32"/>
  <c r="M295" i="32"/>
  <c r="J277" i="32"/>
  <c r="K277" i="32"/>
  <c r="M277" i="32"/>
  <c r="N277" i="32"/>
  <c r="P277" i="32"/>
  <c r="Q277" i="32"/>
  <c r="I277" i="32"/>
  <c r="L277" i="32"/>
  <c r="O277" i="32"/>
  <c r="R277" i="32"/>
  <c r="Z305" i="32"/>
  <c r="AR304" i="32"/>
  <c r="Y298" i="32"/>
  <c r="S298" i="32"/>
  <c r="J296" i="32"/>
  <c r="K291" i="32"/>
  <c r="AB290" i="32"/>
  <c r="M289" i="32"/>
  <c r="K288" i="32"/>
  <c r="U287" i="32"/>
  <c r="L284" i="32"/>
  <c r="T281" i="32"/>
  <c r="Y278" i="32"/>
  <c r="Z278" i="32"/>
  <c r="AB278" i="32"/>
  <c r="S278" i="32"/>
  <c r="T278" i="32"/>
  <c r="O261" i="32"/>
  <c r="I261" i="32"/>
  <c r="L261" i="32"/>
  <c r="J261" i="32"/>
  <c r="K261" i="32"/>
  <c r="M261" i="32"/>
  <c r="N261" i="32"/>
  <c r="P261" i="32"/>
  <c r="Q261" i="32"/>
  <c r="R261" i="32"/>
  <c r="AE304" i="32"/>
  <c r="AQ304" i="32"/>
  <c r="AK304" i="32"/>
  <c r="J301" i="32"/>
  <c r="P301" i="32"/>
  <c r="I296" i="32"/>
  <c r="V293" i="32"/>
  <c r="AB293" i="32"/>
  <c r="AA290" i="32"/>
  <c r="L289" i="32"/>
  <c r="AE276" i="32"/>
  <c r="AQ276" i="32"/>
  <c r="AF276" i="32"/>
  <c r="AR276" i="32"/>
  <c r="AH276" i="32"/>
  <c r="AT276" i="32"/>
  <c r="AI276" i="32"/>
  <c r="AU276" i="32"/>
  <c r="AK276" i="32"/>
  <c r="AL276" i="32"/>
  <c r="AU254" i="32"/>
  <c r="P291" i="32"/>
  <c r="J291" i="32"/>
  <c r="Z290" i="32"/>
  <c r="K289" i="32"/>
  <c r="J288" i="32"/>
  <c r="M288" i="32"/>
  <c r="N288" i="32"/>
  <c r="AB287" i="32"/>
  <c r="S287" i="32"/>
  <c r="V287" i="32"/>
  <c r="W287" i="32"/>
  <c r="AA286" i="32"/>
  <c r="J284" i="32"/>
  <c r="K284" i="32"/>
  <c r="M284" i="32"/>
  <c r="N284" i="32"/>
  <c r="V281" i="32"/>
  <c r="Y281" i="32"/>
  <c r="Z281" i="32"/>
  <c r="AB281" i="32"/>
  <c r="O269" i="32"/>
  <c r="I269" i="32"/>
  <c r="L269" i="32"/>
  <c r="J269" i="32"/>
  <c r="K269" i="32"/>
  <c r="M269" i="32"/>
  <c r="N269" i="32"/>
  <c r="P269" i="32"/>
  <c r="Q269" i="32"/>
  <c r="R269" i="32"/>
  <c r="W305" i="32"/>
  <c r="J305" i="32"/>
  <c r="P305" i="32"/>
  <c r="AN304" i="32"/>
  <c r="L294" i="32"/>
  <c r="R292" i="32"/>
  <c r="X290" i="32"/>
  <c r="Z286" i="32"/>
  <c r="AB284" i="32"/>
  <c r="O281" i="32"/>
  <c r="AA279" i="32"/>
  <c r="AV276" i="32"/>
  <c r="AD254" i="32"/>
  <c r="AP254" i="32"/>
  <c r="AH254" i="32"/>
  <c r="AT254" i="32"/>
  <c r="AJ254" i="32"/>
  <c r="AV254" i="32"/>
  <c r="AL254" i="32"/>
  <c r="AM254" i="32"/>
  <c r="AC254" i="32"/>
  <c r="AE254" i="32"/>
  <c r="AF254" i="32"/>
  <c r="AG254" i="32"/>
  <c r="AI254" i="32"/>
  <c r="AK254" i="32"/>
  <c r="AN254" i="32"/>
  <c r="AO254" i="32"/>
  <c r="AQ254" i="32"/>
  <c r="AR254" i="32"/>
  <c r="T216" i="32"/>
  <c r="U216" i="32"/>
  <c r="V216" i="32"/>
  <c r="W216" i="32"/>
  <c r="X216" i="32"/>
  <c r="Z216" i="32"/>
  <c r="AA216" i="32"/>
  <c r="AB216" i="32"/>
  <c r="Y216" i="32"/>
  <c r="J289" i="32"/>
  <c r="P289" i="32"/>
  <c r="Q289" i="32"/>
  <c r="I271" i="32"/>
  <c r="O271" i="32"/>
  <c r="J271" i="32"/>
  <c r="K271" i="32"/>
  <c r="L271" i="32"/>
  <c r="M271" i="32"/>
  <c r="N271" i="32"/>
  <c r="P271" i="32"/>
  <c r="Q271" i="32"/>
  <c r="R271" i="32"/>
  <c r="T305" i="32"/>
  <c r="AL304" i="32"/>
  <c r="W304" i="32"/>
  <c r="R301" i="32"/>
  <c r="AA298" i="32"/>
  <c r="R296" i="32"/>
  <c r="J294" i="32"/>
  <c r="AA293" i="32"/>
  <c r="P292" i="32"/>
  <c r="V290" i="32"/>
  <c r="N287" i="32"/>
  <c r="W286" i="32"/>
  <c r="X284" i="32"/>
  <c r="Y282" i="32"/>
  <c r="AB282" i="32"/>
  <c r="S282" i="32"/>
  <c r="T282" i="32"/>
  <c r="K281" i="32"/>
  <c r="Y279" i="32"/>
  <c r="AP276" i="32"/>
  <c r="S276" i="32"/>
  <c r="T276" i="32"/>
  <c r="V276" i="32"/>
  <c r="W276" i="32"/>
  <c r="Y276" i="32"/>
  <c r="Z276" i="32"/>
  <c r="AA273" i="32"/>
  <c r="U273" i="32"/>
  <c r="S273" i="32"/>
  <c r="T273" i="32"/>
  <c r="V273" i="32"/>
  <c r="W273" i="32"/>
  <c r="X273" i="32"/>
  <c r="Y273" i="32"/>
  <c r="Z273" i="32"/>
  <c r="AB273" i="32"/>
  <c r="R270" i="32"/>
  <c r="L270" i="32"/>
  <c r="K270" i="32"/>
  <c r="M270" i="32"/>
  <c r="N270" i="32"/>
  <c r="O270" i="32"/>
  <c r="P270" i="32"/>
  <c r="Q270" i="32"/>
  <c r="AJ304" i="32"/>
  <c r="Q301" i="32"/>
  <c r="P299" i="32"/>
  <c r="J299" i="32"/>
  <c r="Z298" i="32"/>
  <c r="K298" i="32"/>
  <c r="Q296" i="32"/>
  <c r="I294" i="32"/>
  <c r="Z293" i="32"/>
  <c r="O292" i="32"/>
  <c r="R291" i="32"/>
  <c r="U290" i="32"/>
  <c r="V286" i="32"/>
  <c r="U284" i="32"/>
  <c r="X279" i="32"/>
  <c r="AO276" i="32"/>
  <c r="V305" i="32"/>
  <c r="AB305" i="32"/>
  <c r="AI304" i="32"/>
  <c r="O301" i="32"/>
  <c r="X298" i="32"/>
  <c r="P296" i="32"/>
  <c r="Y293" i="32"/>
  <c r="N292" i="32"/>
  <c r="Q291" i="32"/>
  <c r="R288" i="32"/>
  <c r="J281" i="32"/>
  <c r="M281" i="32"/>
  <c r="N281" i="32"/>
  <c r="P281" i="32"/>
  <c r="Q281" i="32"/>
  <c r="AN276" i="32"/>
  <c r="Z230" i="32"/>
  <c r="AA230" i="32"/>
  <c r="AB230" i="32"/>
  <c r="T230" i="32"/>
  <c r="V230" i="32"/>
  <c r="S230" i="32"/>
  <c r="U230" i="32"/>
  <c r="W230" i="32"/>
  <c r="X230" i="32"/>
  <c r="Y230" i="32"/>
  <c r="Y290" i="32"/>
  <c r="S290" i="32"/>
  <c r="Y286" i="32"/>
  <c r="AB286" i="32"/>
  <c r="S286" i="32"/>
  <c r="T286" i="32"/>
  <c r="S284" i="32"/>
  <c r="V284" i="32"/>
  <c r="W284" i="32"/>
  <c r="Y284" i="32"/>
  <c r="Z284" i="32"/>
  <c r="AB279" i="32"/>
  <c r="S279" i="32"/>
  <c r="T279" i="32"/>
  <c r="V279" i="32"/>
  <c r="W279" i="32"/>
  <c r="Q235" i="32"/>
  <c r="R235" i="32"/>
  <c r="M235" i="32"/>
  <c r="I235" i="32"/>
  <c r="J235" i="32"/>
  <c r="K235" i="32"/>
  <c r="L235" i="32"/>
  <c r="N235" i="32"/>
  <c r="O235" i="32"/>
  <c r="P235" i="32"/>
  <c r="O305" i="32"/>
  <c r="AU304" i="32"/>
  <c r="AG304" i="32"/>
  <c r="S304" i="32"/>
  <c r="Y304" i="32"/>
  <c r="M301" i="32"/>
  <c r="V298" i="32"/>
  <c r="N296" i="32"/>
  <c r="W293" i="32"/>
  <c r="J293" i="32"/>
  <c r="P293" i="32"/>
  <c r="K292" i="32"/>
  <c r="N291" i="32"/>
  <c r="R289" i="32"/>
  <c r="P288" i="32"/>
  <c r="Z287" i="32"/>
  <c r="P287" i="32"/>
  <c r="J287" i="32"/>
  <c r="K287" i="32"/>
  <c r="Q284" i="32"/>
  <c r="X281" i="32"/>
  <c r="W278" i="32"/>
  <c r="AJ276" i="32"/>
  <c r="Q267" i="32"/>
  <c r="P266" i="32"/>
  <c r="N265" i="32"/>
  <c r="R262" i="32"/>
  <c r="L262" i="32"/>
  <c r="O262" i="32"/>
  <c r="O260" i="32"/>
  <c r="Q258" i="32"/>
  <c r="P255" i="32"/>
  <c r="AU250" i="32"/>
  <c r="O245" i="32"/>
  <c r="P245" i="32"/>
  <c r="Q245" i="32"/>
  <c r="R245" i="32"/>
  <c r="I245" i="32"/>
  <c r="J245" i="32"/>
  <c r="K245" i="32"/>
  <c r="L245" i="32"/>
  <c r="I263" i="32"/>
  <c r="O263" i="32"/>
  <c r="R263" i="32"/>
  <c r="I259" i="32"/>
  <c r="M259" i="32"/>
  <c r="O259" i="32"/>
  <c r="R259" i="32"/>
  <c r="R253" i="32"/>
  <c r="AS250" i="32"/>
  <c r="T224" i="32"/>
  <c r="U224" i="32"/>
  <c r="V224" i="32"/>
  <c r="W224" i="32"/>
  <c r="Z224" i="32"/>
  <c r="AA224" i="32"/>
  <c r="AB224" i="32"/>
  <c r="X224" i="32"/>
  <c r="Y224" i="32"/>
  <c r="Q193" i="32"/>
  <c r="R193" i="32"/>
  <c r="I193" i="32"/>
  <c r="K193" i="32"/>
  <c r="L193" i="32"/>
  <c r="M193" i="32"/>
  <c r="N193" i="32"/>
  <c r="O193" i="32"/>
  <c r="P193" i="32"/>
  <c r="J193" i="32"/>
  <c r="K283" i="32"/>
  <c r="K279" i="32"/>
  <c r="N276" i="32"/>
  <c r="V275" i="32"/>
  <c r="I275" i="32"/>
  <c r="O275" i="32"/>
  <c r="J274" i="32"/>
  <c r="M273" i="32"/>
  <c r="O272" i="32"/>
  <c r="P268" i="32"/>
  <c r="N267" i="32"/>
  <c r="M266" i="32"/>
  <c r="K265" i="32"/>
  <c r="L264" i="32"/>
  <c r="R264" i="32"/>
  <c r="I264" i="32"/>
  <c r="M260" i="32"/>
  <c r="M258" i="32"/>
  <c r="R257" i="32"/>
  <c r="L255" i="32"/>
  <c r="N253" i="32"/>
  <c r="AO250" i="32"/>
  <c r="Z249" i="32"/>
  <c r="J283" i="32"/>
  <c r="J279" i="32"/>
  <c r="M276" i="32"/>
  <c r="U275" i="32"/>
  <c r="L273" i="32"/>
  <c r="N272" i="32"/>
  <c r="O268" i="32"/>
  <c r="M267" i="32"/>
  <c r="K266" i="32"/>
  <c r="Q257" i="32"/>
  <c r="AN250" i="32"/>
  <c r="S250" i="32"/>
  <c r="T250" i="32"/>
  <c r="V250" i="32"/>
  <c r="X250" i="32"/>
  <c r="Y250" i="32"/>
  <c r="Z250" i="32"/>
  <c r="AA250" i="32"/>
  <c r="R274" i="32"/>
  <c r="L274" i="32"/>
  <c r="O265" i="32"/>
  <c r="I265" i="32"/>
  <c r="L265" i="32"/>
  <c r="O253" i="32"/>
  <c r="P253" i="32"/>
  <c r="Q253" i="32"/>
  <c r="I253" i="32"/>
  <c r="J253" i="32"/>
  <c r="K253" i="32"/>
  <c r="L253" i="32"/>
  <c r="K276" i="32"/>
  <c r="S275" i="32"/>
  <c r="K272" i="32"/>
  <c r="M268" i="32"/>
  <c r="K267" i="32"/>
  <c r="L260" i="32"/>
  <c r="P260" i="32"/>
  <c r="R260" i="32"/>
  <c r="I260" i="32"/>
  <c r="R258" i="32"/>
  <c r="J258" i="32"/>
  <c r="L258" i="32"/>
  <c r="N258" i="32"/>
  <c r="O258" i="32"/>
  <c r="N257" i="32"/>
  <c r="I255" i="32"/>
  <c r="M255" i="32"/>
  <c r="O255" i="32"/>
  <c r="Q255" i="32"/>
  <c r="R255" i="32"/>
  <c r="N251" i="32"/>
  <c r="AG250" i="32"/>
  <c r="AA249" i="32"/>
  <c r="AB249" i="32"/>
  <c r="S249" i="32"/>
  <c r="U249" i="32"/>
  <c r="V249" i="32"/>
  <c r="W249" i="32"/>
  <c r="X249" i="32"/>
  <c r="I247" i="32"/>
  <c r="J247" i="32"/>
  <c r="K247" i="32"/>
  <c r="L247" i="32"/>
  <c r="M247" i="32"/>
  <c r="O247" i="32"/>
  <c r="P247" i="32"/>
  <c r="Q247" i="32"/>
  <c r="R247" i="32"/>
  <c r="T232" i="32"/>
  <c r="U232" i="32"/>
  <c r="V232" i="32"/>
  <c r="Z232" i="32"/>
  <c r="AB232" i="32"/>
  <c r="W232" i="32"/>
  <c r="X232" i="32"/>
  <c r="Y232" i="32"/>
  <c r="AA232" i="32"/>
  <c r="O273" i="32"/>
  <c r="I273" i="32"/>
  <c r="R266" i="32"/>
  <c r="L266" i="32"/>
  <c r="O266" i="32"/>
  <c r="Q263" i="32"/>
  <c r="I267" i="32"/>
  <c r="O267" i="32"/>
  <c r="R267" i="32"/>
  <c r="P263" i="32"/>
  <c r="Q259" i="32"/>
  <c r="I251" i="32"/>
  <c r="J251" i="32"/>
  <c r="K251" i="32"/>
  <c r="M251" i="32"/>
  <c r="O251" i="32"/>
  <c r="P251" i="32"/>
  <c r="Q251" i="32"/>
  <c r="R251" i="32"/>
  <c r="AD250" i="32"/>
  <c r="AP250" i="32"/>
  <c r="AE250" i="32"/>
  <c r="AQ250" i="32"/>
  <c r="AF250" i="32"/>
  <c r="AR250" i="32"/>
  <c r="AH250" i="32"/>
  <c r="AT250" i="32"/>
  <c r="AJ250" i="32"/>
  <c r="AV250" i="32"/>
  <c r="AK250" i="32"/>
  <c r="AL250" i="32"/>
  <c r="AM250" i="32"/>
  <c r="Q274" i="32"/>
  <c r="L272" i="32"/>
  <c r="R272" i="32"/>
  <c r="L268" i="32"/>
  <c r="R268" i="32"/>
  <c r="I268" i="32"/>
  <c r="N263" i="32"/>
  <c r="P259" i="32"/>
  <c r="O257" i="32"/>
  <c r="I257" i="32"/>
  <c r="K257" i="32"/>
  <c r="L257" i="32"/>
  <c r="O249" i="32"/>
  <c r="P249" i="32"/>
  <c r="Q249" i="32"/>
  <c r="I249" i="32"/>
  <c r="J249" i="32"/>
  <c r="K249" i="32"/>
  <c r="L249" i="32"/>
  <c r="I243" i="32"/>
  <c r="J243" i="32"/>
  <c r="K243" i="32"/>
  <c r="L243" i="32"/>
  <c r="M243" i="32"/>
  <c r="N243" i="32"/>
  <c r="O243" i="32"/>
  <c r="P243" i="32"/>
  <c r="Q243" i="32"/>
  <c r="R243" i="32"/>
  <c r="AB275" i="32"/>
  <c r="N275" i="32"/>
  <c r="P274" i="32"/>
  <c r="R265" i="32"/>
  <c r="O264" i="32"/>
  <c r="M263" i="32"/>
  <c r="K262" i="32"/>
  <c r="N259" i="32"/>
  <c r="V254" i="32"/>
  <c r="X254" i="32"/>
  <c r="Z254" i="32"/>
  <c r="AA254" i="32"/>
  <c r="U250" i="32"/>
  <c r="I256" i="32"/>
  <c r="O254" i="32"/>
  <c r="I252" i="32"/>
  <c r="O250" i="32"/>
  <c r="I248" i="32"/>
  <c r="O246" i="32"/>
  <c r="I244" i="32"/>
  <c r="O242" i="32"/>
  <c r="L241" i="32"/>
  <c r="T240" i="32"/>
  <c r="J239" i="32"/>
  <c r="M238" i="32"/>
  <c r="O237" i="32"/>
  <c r="Y236" i="32"/>
  <c r="R234" i="32"/>
  <c r="AB233" i="32"/>
  <c r="R229" i="32"/>
  <c r="T228" i="32"/>
  <c r="U228" i="32"/>
  <c r="V228" i="32"/>
  <c r="W228" i="32"/>
  <c r="Z228" i="32"/>
  <c r="AB228" i="32"/>
  <c r="W226" i="32"/>
  <c r="T200" i="32"/>
  <c r="U200" i="32"/>
  <c r="V200" i="32"/>
  <c r="W200" i="32"/>
  <c r="X200" i="32"/>
  <c r="Y200" i="32"/>
  <c r="Z200" i="32"/>
  <c r="AA200" i="32"/>
  <c r="AB200" i="32"/>
  <c r="N254" i="32"/>
  <c r="N250" i="32"/>
  <c r="N246" i="32"/>
  <c r="N242" i="32"/>
  <c r="K241" i="32"/>
  <c r="S240" i="32"/>
  <c r="I239" i="32"/>
  <c r="L238" i="32"/>
  <c r="N237" i="32"/>
  <c r="X236" i="32"/>
  <c r="Q234" i="32"/>
  <c r="AA233" i="32"/>
  <c r="K233" i="32"/>
  <c r="L233" i="32"/>
  <c r="M233" i="32"/>
  <c r="P229" i="32"/>
  <c r="Z222" i="32"/>
  <c r="AA222" i="32"/>
  <c r="AB222" i="32"/>
  <c r="T222" i="32"/>
  <c r="U222" i="32"/>
  <c r="V222" i="32"/>
  <c r="J241" i="32"/>
  <c r="K238" i="32"/>
  <c r="J237" i="32"/>
  <c r="W236" i="32"/>
  <c r="M234" i="32"/>
  <c r="Z233" i="32"/>
  <c r="O229" i="32"/>
  <c r="Z226" i="32"/>
  <c r="AA226" i="32"/>
  <c r="AB226" i="32"/>
  <c r="T226" i="32"/>
  <c r="U226" i="32"/>
  <c r="V226" i="32"/>
  <c r="P225" i="32"/>
  <c r="T208" i="32"/>
  <c r="U208" i="32"/>
  <c r="V208" i="32"/>
  <c r="W208" i="32"/>
  <c r="X208" i="32"/>
  <c r="Y208" i="32"/>
  <c r="Z208" i="32"/>
  <c r="AA208" i="32"/>
  <c r="AB208" i="32"/>
  <c r="W191" i="32"/>
  <c r="X191" i="32"/>
  <c r="AA191" i="32"/>
  <c r="S191" i="32"/>
  <c r="T191" i="32"/>
  <c r="U191" i="32"/>
  <c r="V191" i="32"/>
  <c r="Y191" i="32"/>
  <c r="Z191" i="32"/>
  <c r="AB191" i="32"/>
  <c r="R256" i="32"/>
  <c r="L254" i="32"/>
  <c r="R252" i="32"/>
  <c r="L250" i="32"/>
  <c r="R248" i="32"/>
  <c r="L246" i="32"/>
  <c r="R244" i="32"/>
  <c r="L242" i="32"/>
  <c r="I241" i="32"/>
  <c r="L234" i="32"/>
  <c r="V233" i="32"/>
  <c r="O225" i="32"/>
  <c r="K237" i="32"/>
  <c r="L237" i="32"/>
  <c r="M237" i="32"/>
  <c r="T236" i="32"/>
  <c r="U236" i="32"/>
  <c r="V236" i="32"/>
  <c r="AB236" i="32"/>
  <c r="J225" i="32"/>
  <c r="P256" i="32"/>
  <c r="J254" i="32"/>
  <c r="P252" i="32"/>
  <c r="J250" i="32"/>
  <c r="P248" i="32"/>
  <c r="J246" i="32"/>
  <c r="J242" i="32"/>
  <c r="AB240" i="32"/>
  <c r="R239" i="32"/>
  <c r="N238" i="32"/>
  <c r="P238" i="32"/>
  <c r="K229" i="32"/>
  <c r="L229" i="32"/>
  <c r="M229" i="32"/>
  <c r="N229" i="32"/>
  <c r="Q229" i="32"/>
  <c r="Y220" i="32"/>
  <c r="R241" i="32"/>
  <c r="N234" i="32"/>
  <c r="O234" i="32"/>
  <c r="P234" i="32"/>
  <c r="J234" i="32"/>
  <c r="W233" i="32"/>
  <c r="X233" i="32"/>
  <c r="Y233" i="32"/>
  <c r="S233" i="32"/>
  <c r="K225" i="32"/>
  <c r="L225" i="32"/>
  <c r="M225" i="32"/>
  <c r="N225" i="32"/>
  <c r="Q225" i="32"/>
  <c r="R225" i="32"/>
  <c r="Q241" i="32"/>
  <c r="Z240" i="32"/>
  <c r="O239" i="32"/>
  <c r="Q233" i="32"/>
  <c r="T204" i="32"/>
  <c r="U204" i="32"/>
  <c r="V204" i="32"/>
  <c r="W204" i="32"/>
  <c r="X204" i="32"/>
  <c r="Y204" i="32"/>
  <c r="Z204" i="32"/>
  <c r="AA204" i="32"/>
  <c r="AB204" i="32"/>
  <c r="N192" i="32"/>
  <c r="O192" i="32"/>
  <c r="R192" i="32"/>
  <c r="J192" i="32"/>
  <c r="I192" i="32"/>
  <c r="K192" i="32"/>
  <c r="L192" i="32"/>
  <c r="M192" i="32"/>
  <c r="P192" i="32"/>
  <c r="Q192" i="32"/>
  <c r="P241" i="32"/>
  <c r="T220" i="32"/>
  <c r="U220" i="32"/>
  <c r="V220" i="32"/>
  <c r="W220" i="32"/>
  <c r="Z220" i="32"/>
  <c r="AA220" i="32"/>
  <c r="AB220" i="32"/>
  <c r="X240" i="32"/>
  <c r="M239" i="32"/>
  <c r="R238" i="32"/>
  <c r="R237" i="32"/>
  <c r="O233" i="32"/>
  <c r="Y228" i="32"/>
  <c r="Y222" i="32"/>
  <c r="T212" i="32"/>
  <c r="U212" i="32"/>
  <c r="V212" i="32"/>
  <c r="W212" i="32"/>
  <c r="X212" i="32"/>
  <c r="Y212" i="32"/>
  <c r="Z212" i="32"/>
  <c r="AA212" i="32"/>
  <c r="AB212" i="32"/>
  <c r="W218" i="32"/>
  <c r="W214" i="32"/>
  <c r="W210" i="32"/>
  <c r="W206" i="32"/>
  <c r="W202" i="32"/>
  <c r="V199" i="32"/>
  <c r="K199" i="32"/>
  <c r="O199" i="32"/>
  <c r="Y198" i="32"/>
  <c r="M197" i="32"/>
  <c r="P191" i="32"/>
  <c r="Z190" i="32"/>
  <c r="M231" i="32"/>
  <c r="J230" i="32"/>
  <c r="M227" i="32"/>
  <c r="J226" i="32"/>
  <c r="M223" i="32"/>
  <c r="J222" i="32"/>
  <c r="M219" i="32"/>
  <c r="V218" i="32"/>
  <c r="J218" i="32"/>
  <c r="M215" i="32"/>
  <c r="V214" i="32"/>
  <c r="J214" i="32"/>
  <c r="M211" i="32"/>
  <c r="V210" i="32"/>
  <c r="J210" i="32"/>
  <c r="M207" i="32"/>
  <c r="V206" i="32"/>
  <c r="J206" i="32"/>
  <c r="M203" i="32"/>
  <c r="V202" i="32"/>
  <c r="J202" i="32"/>
  <c r="U199" i="32"/>
  <c r="W198" i="32"/>
  <c r="L197" i="32"/>
  <c r="R195" i="32"/>
  <c r="AH194" i="32"/>
  <c r="N191" i="32"/>
  <c r="Y190" i="32"/>
  <c r="M188" i="32"/>
  <c r="R221" i="32"/>
  <c r="U218" i="32"/>
  <c r="R217" i="32"/>
  <c r="L215" i="32"/>
  <c r="U214" i="32"/>
  <c r="R213" i="32"/>
  <c r="L211" i="32"/>
  <c r="U210" i="32"/>
  <c r="R209" i="32"/>
  <c r="L207" i="32"/>
  <c r="U206" i="32"/>
  <c r="R205" i="32"/>
  <c r="L203" i="32"/>
  <c r="U202" i="32"/>
  <c r="R201" i="32"/>
  <c r="T199" i="32"/>
  <c r="V198" i="32"/>
  <c r="K197" i="32"/>
  <c r="Q195" i="32"/>
  <c r="AU194" i="32"/>
  <c r="AG194" i="32"/>
  <c r="T194" i="32"/>
  <c r="X194" i="32"/>
  <c r="M191" i="32"/>
  <c r="W190" i="32"/>
  <c r="L188" i="32"/>
  <c r="K231" i="32"/>
  <c r="K227" i="32"/>
  <c r="K223" i="32"/>
  <c r="Q221" i="32"/>
  <c r="K219" i="32"/>
  <c r="T218" i="32"/>
  <c r="Q217" i="32"/>
  <c r="K215" i="32"/>
  <c r="T214" i="32"/>
  <c r="Q213" i="32"/>
  <c r="K211" i="32"/>
  <c r="T210" i="32"/>
  <c r="Q209" i="32"/>
  <c r="K207" i="32"/>
  <c r="T206" i="32"/>
  <c r="Q205" i="32"/>
  <c r="K203" i="32"/>
  <c r="T202" i="32"/>
  <c r="Q201" i="32"/>
  <c r="P195" i="32"/>
  <c r="AT194" i="32"/>
  <c r="N176" i="32"/>
  <c r="O176" i="32"/>
  <c r="I176" i="32"/>
  <c r="J176" i="32"/>
  <c r="K176" i="32"/>
  <c r="L176" i="32"/>
  <c r="M176" i="32"/>
  <c r="P176" i="32"/>
  <c r="Q176" i="32"/>
  <c r="R176" i="32"/>
  <c r="W199" i="32"/>
  <c r="AA199" i="32"/>
  <c r="Q197" i="32"/>
  <c r="I197" i="32"/>
  <c r="N188" i="32"/>
  <c r="O188" i="32"/>
  <c r="P188" i="32"/>
  <c r="Q188" i="32"/>
  <c r="R188" i="32"/>
  <c r="I188" i="32"/>
  <c r="J188" i="32"/>
  <c r="T198" i="32"/>
  <c r="X198" i="32"/>
  <c r="K191" i="32"/>
  <c r="L191" i="32"/>
  <c r="O191" i="32"/>
  <c r="T190" i="32"/>
  <c r="U190" i="32"/>
  <c r="X190" i="32"/>
  <c r="AB190" i="32"/>
  <c r="N221" i="32"/>
  <c r="N217" i="32"/>
  <c r="N213" i="32"/>
  <c r="N209" i="32"/>
  <c r="N205" i="32"/>
  <c r="N201" i="32"/>
  <c r="P199" i="32"/>
  <c r="AF194" i="32"/>
  <c r="AR194" i="32"/>
  <c r="AJ194" i="32"/>
  <c r="AV194" i="32"/>
  <c r="P230" i="32"/>
  <c r="P226" i="32"/>
  <c r="P222" i="32"/>
  <c r="M221" i="32"/>
  <c r="AB218" i="32"/>
  <c r="P218" i="32"/>
  <c r="M217" i="32"/>
  <c r="AB214" i="32"/>
  <c r="P214" i="32"/>
  <c r="M213" i="32"/>
  <c r="AB210" i="32"/>
  <c r="P210" i="32"/>
  <c r="M209" i="32"/>
  <c r="AB206" i="32"/>
  <c r="P206" i="32"/>
  <c r="M205" i="32"/>
  <c r="AB202" i="32"/>
  <c r="P202" i="32"/>
  <c r="M201" i="32"/>
  <c r="N199" i="32"/>
  <c r="N196" i="32"/>
  <c r="R196" i="32"/>
  <c r="J195" i="32"/>
  <c r="AO194" i="32"/>
  <c r="AA194" i="32"/>
  <c r="P185" i="32"/>
  <c r="R231" i="32"/>
  <c r="O230" i="32"/>
  <c r="R227" i="32"/>
  <c r="O226" i="32"/>
  <c r="R223" i="32"/>
  <c r="O222" i="32"/>
  <c r="L221" i="32"/>
  <c r="R219" i="32"/>
  <c r="AA218" i="32"/>
  <c r="O218" i="32"/>
  <c r="L217" i="32"/>
  <c r="R215" i="32"/>
  <c r="AA214" i="32"/>
  <c r="O214" i="32"/>
  <c r="L213" i="32"/>
  <c r="R211" i="32"/>
  <c r="AA210" i="32"/>
  <c r="O210" i="32"/>
  <c r="L209" i="32"/>
  <c r="R207" i="32"/>
  <c r="AA206" i="32"/>
  <c r="O206" i="32"/>
  <c r="L205" i="32"/>
  <c r="R203" i="32"/>
  <c r="AA202" i="32"/>
  <c r="O202" i="32"/>
  <c r="L201" i="32"/>
  <c r="AB199" i="32"/>
  <c r="M199" i="32"/>
  <c r="R197" i="32"/>
  <c r="AN194" i="32"/>
  <c r="Z194" i="32"/>
  <c r="Z199" i="32"/>
  <c r="L199" i="32"/>
  <c r="AB198" i="32"/>
  <c r="P197" i="32"/>
  <c r="K195" i="32"/>
  <c r="O195" i="32"/>
  <c r="AM194" i="32"/>
  <c r="Y194" i="32"/>
  <c r="R185" i="32"/>
  <c r="L185" i="32"/>
  <c r="J185" i="32"/>
  <c r="K185" i="32"/>
  <c r="M185" i="32"/>
  <c r="N185" i="32"/>
  <c r="O185" i="32"/>
  <c r="Q185" i="32"/>
  <c r="K183" i="32"/>
  <c r="M181" i="32"/>
  <c r="L180" i="32"/>
  <c r="Z174" i="32"/>
  <c r="M189" i="32"/>
  <c r="O187" i="32"/>
  <c r="U186" i="32"/>
  <c r="AA186" i="32"/>
  <c r="O184" i="32"/>
  <c r="I184" i="32"/>
  <c r="J183" i="32"/>
  <c r="AG182" i="32"/>
  <c r="AS182" i="32"/>
  <c r="AM182" i="32"/>
  <c r="K181" i="32"/>
  <c r="K180" i="32"/>
  <c r="Y178" i="32"/>
  <c r="W174" i="32"/>
  <c r="L189" i="32"/>
  <c r="J181" i="32"/>
  <c r="X178" i="32"/>
  <c r="P177" i="32"/>
  <c r="Z170" i="32"/>
  <c r="T166" i="32"/>
  <c r="U166" i="32"/>
  <c r="V166" i="32"/>
  <c r="W166" i="32"/>
  <c r="X166" i="32"/>
  <c r="Y166" i="32"/>
  <c r="AA166" i="32"/>
  <c r="AB166" i="32"/>
  <c r="L183" i="32"/>
  <c r="R183" i="32"/>
  <c r="N180" i="32"/>
  <c r="O180" i="32"/>
  <c r="I180" i="32"/>
  <c r="T174" i="32"/>
  <c r="U174" i="32"/>
  <c r="V174" i="32"/>
  <c r="X174" i="32"/>
  <c r="Y174" i="32"/>
  <c r="AA174" i="32"/>
  <c r="AB174" i="32"/>
  <c r="S157" i="32"/>
  <c r="T157" i="32"/>
  <c r="U157" i="32"/>
  <c r="V157" i="32"/>
  <c r="W157" i="32"/>
  <c r="X157" i="32"/>
  <c r="Y157" i="32"/>
  <c r="Z157" i="32"/>
  <c r="AA157" i="32"/>
  <c r="AB157" i="32"/>
  <c r="Q181" i="32"/>
  <c r="R181" i="32"/>
  <c r="L181" i="32"/>
  <c r="T170" i="32"/>
  <c r="U170" i="32"/>
  <c r="V170" i="32"/>
  <c r="W170" i="32"/>
  <c r="X170" i="32"/>
  <c r="Y170" i="32"/>
  <c r="AA170" i="32"/>
  <c r="AB170" i="32"/>
  <c r="I189" i="32"/>
  <c r="AB186" i="32"/>
  <c r="R184" i="32"/>
  <c r="AK182" i="32"/>
  <c r="U121" i="32"/>
  <c r="V121" i="32"/>
  <c r="W121" i="32"/>
  <c r="X121" i="32"/>
  <c r="Y121" i="32"/>
  <c r="Z121" i="32"/>
  <c r="AA121" i="32"/>
  <c r="AB121" i="32"/>
  <c r="S121" i="32"/>
  <c r="T121" i="32"/>
  <c r="T178" i="32"/>
  <c r="U178" i="32"/>
  <c r="AA178" i="32"/>
  <c r="AB178" i="32"/>
  <c r="N168" i="32"/>
  <c r="O168" i="32"/>
  <c r="P168" i="32"/>
  <c r="Q168" i="32"/>
  <c r="R168" i="32"/>
  <c r="I168" i="32"/>
  <c r="J168" i="32"/>
  <c r="K168" i="32"/>
  <c r="S161" i="32"/>
  <c r="T161" i="32"/>
  <c r="U161" i="32"/>
  <c r="V161" i="32"/>
  <c r="W161" i="32"/>
  <c r="X161" i="32"/>
  <c r="Y161" i="32"/>
  <c r="Z161" i="32"/>
  <c r="AA161" i="32"/>
  <c r="AB161" i="32"/>
  <c r="AE149" i="32"/>
  <c r="AQ149" i="32"/>
  <c r="AF149" i="32"/>
  <c r="AR149" i="32"/>
  <c r="AG149" i="32"/>
  <c r="AS149" i="32"/>
  <c r="AH149" i="32"/>
  <c r="AT149" i="32"/>
  <c r="AJ149" i="32"/>
  <c r="AV149" i="32"/>
  <c r="AL149" i="32"/>
  <c r="AD149" i="32"/>
  <c r="AI149" i="32"/>
  <c r="AK149" i="32"/>
  <c r="AM149" i="32"/>
  <c r="AN149" i="32"/>
  <c r="AO149" i="32"/>
  <c r="AP149" i="32"/>
  <c r="AU149" i="32"/>
  <c r="L187" i="32"/>
  <c r="R187" i="32"/>
  <c r="P184" i="32"/>
  <c r="Q183" i="32"/>
  <c r="AI182" i="32"/>
  <c r="Q177" i="32"/>
  <c r="R177" i="32"/>
  <c r="L177" i="32"/>
  <c r="M177" i="32"/>
  <c r="N177" i="32"/>
  <c r="R189" i="32"/>
  <c r="X186" i="32"/>
  <c r="N184" i="32"/>
  <c r="P183" i="32"/>
  <c r="AV182" i="32"/>
  <c r="AH182" i="32"/>
  <c r="R180" i="32"/>
  <c r="N172" i="32"/>
  <c r="O172" i="32"/>
  <c r="P172" i="32"/>
  <c r="Q172" i="32"/>
  <c r="R172" i="32"/>
  <c r="I172" i="32"/>
  <c r="J172" i="32"/>
  <c r="K172" i="32"/>
  <c r="Y159" i="32"/>
  <c r="Z159" i="32"/>
  <c r="AA159" i="32"/>
  <c r="AB159" i="32"/>
  <c r="T159" i="32"/>
  <c r="U159" i="32"/>
  <c r="V159" i="32"/>
  <c r="W159" i="32"/>
  <c r="X159" i="32"/>
  <c r="J158" i="32"/>
  <c r="K158" i="32"/>
  <c r="L158" i="32"/>
  <c r="M158" i="32"/>
  <c r="N158" i="32"/>
  <c r="O158" i="32"/>
  <c r="P158" i="32"/>
  <c r="Q158" i="32"/>
  <c r="R158" i="32"/>
  <c r="M155" i="32"/>
  <c r="N155" i="32"/>
  <c r="O155" i="32"/>
  <c r="P155" i="32"/>
  <c r="R155" i="32"/>
  <c r="I155" i="32"/>
  <c r="J155" i="32"/>
  <c r="K155" i="32"/>
  <c r="L155" i="32"/>
  <c r="Q155" i="32"/>
  <c r="W186" i="32"/>
  <c r="I186" i="32"/>
  <c r="O186" i="32"/>
  <c r="M184" i="32"/>
  <c r="O183" i="32"/>
  <c r="AU182" i="32"/>
  <c r="AF182" i="32"/>
  <c r="U182" i="32"/>
  <c r="AA182" i="32"/>
  <c r="P181" i="32"/>
  <c r="Q180" i="32"/>
  <c r="U125" i="32"/>
  <c r="V125" i="32"/>
  <c r="W125" i="32"/>
  <c r="X125" i="32"/>
  <c r="AA125" i="32"/>
  <c r="AB125" i="32"/>
  <c r="T125" i="32"/>
  <c r="Y125" i="32"/>
  <c r="Z125" i="32"/>
  <c r="S125" i="32"/>
  <c r="N173" i="32"/>
  <c r="N169" i="32"/>
  <c r="N165" i="32"/>
  <c r="K164" i="32"/>
  <c r="O162" i="32"/>
  <c r="AB160" i="32"/>
  <c r="S160" i="32"/>
  <c r="Q159" i="32"/>
  <c r="M156" i="32"/>
  <c r="AI153" i="32"/>
  <c r="AB150" i="32"/>
  <c r="AA149" i="32"/>
  <c r="AK145" i="32"/>
  <c r="M173" i="32"/>
  <c r="M169" i="32"/>
  <c r="M165" i="32"/>
  <c r="J164" i="32"/>
  <c r="N162" i="32"/>
  <c r="L159" i="32"/>
  <c r="L156" i="32"/>
  <c r="J154" i="32"/>
  <c r="K154" i="32"/>
  <c r="L154" i="32"/>
  <c r="M154" i="32"/>
  <c r="O154" i="32"/>
  <c r="AD153" i="32"/>
  <c r="O152" i="32"/>
  <c r="Z150" i="32"/>
  <c r="Y149" i="32"/>
  <c r="AD145" i="32"/>
  <c r="O182" i="32"/>
  <c r="R179" i="32"/>
  <c r="O178" i="32"/>
  <c r="R175" i="32"/>
  <c r="O174" i="32"/>
  <c r="L173" i="32"/>
  <c r="R171" i="32"/>
  <c r="O170" i="32"/>
  <c r="L169" i="32"/>
  <c r="R167" i="32"/>
  <c r="O166" i="32"/>
  <c r="L165" i="32"/>
  <c r="I164" i="32"/>
  <c r="R163" i="32"/>
  <c r="M162" i="32"/>
  <c r="K159" i="32"/>
  <c r="N152" i="32"/>
  <c r="U150" i="32"/>
  <c r="S141" i="32"/>
  <c r="T141" i="32"/>
  <c r="U141" i="32"/>
  <c r="V141" i="32"/>
  <c r="W141" i="32"/>
  <c r="X141" i="32"/>
  <c r="Y141" i="32"/>
  <c r="Z141" i="32"/>
  <c r="AA141" i="32"/>
  <c r="AB141" i="32"/>
  <c r="AE153" i="32"/>
  <c r="AQ153" i="32"/>
  <c r="AF153" i="32"/>
  <c r="AR153" i="32"/>
  <c r="AG153" i="32"/>
  <c r="AS153" i="32"/>
  <c r="AH153" i="32"/>
  <c r="AT153" i="32"/>
  <c r="AJ153" i="32"/>
  <c r="AV153" i="32"/>
  <c r="AL153" i="32"/>
  <c r="S149" i="32"/>
  <c r="T149" i="32"/>
  <c r="U149" i="32"/>
  <c r="V149" i="32"/>
  <c r="X149" i="32"/>
  <c r="Z149" i="32"/>
  <c r="AE145" i="32"/>
  <c r="AQ145" i="32"/>
  <c r="AF145" i="32"/>
  <c r="AR145" i="32"/>
  <c r="AG145" i="32"/>
  <c r="AS145" i="32"/>
  <c r="AH145" i="32"/>
  <c r="AT145" i="32"/>
  <c r="AI145" i="32"/>
  <c r="AU145" i="32"/>
  <c r="AJ145" i="32"/>
  <c r="AV145" i="32"/>
  <c r="AL145" i="32"/>
  <c r="AM145" i="32"/>
  <c r="J173" i="32"/>
  <c r="J169" i="32"/>
  <c r="J165" i="32"/>
  <c r="P156" i="32"/>
  <c r="Q156" i="32"/>
  <c r="R156" i="32"/>
  <c r="I156" i="32"/>
  <c r="L152" i="32"/>
  <c r="J146" i="32"/>
  <c r="K146" i="32"/>
  <c r="L146" i="32"/>
  <c r="M146" i="32"/>
  <c r="N146" i="32"/>
  <c r="O146" i="32"/>
  <c r="Q146" i="32"/>
  <c r="R146" i="32"/>
  <c r="I173" i="32"/>
  <c r="I169" i="32"/>
  <c r="I165" i="32"/>
  <c r="R164" i="32"/>
  <c r="J162" i="32"/>
  <c r="K162" i="32"/>
  <c r="M159" i="32"/>
  <c r="N159" i="32"/>
  <c r="O159" i="32"/>
  <c r="P159" i="32"/>
  <c r="V150" i="32"/>
  <c r="W150" i="32"/>
  <c r="X150" i="32"/>
  <c r="Y150" i="32"/>
  <c r="AA150" i="32"/>
  <c r="S145" i="32"/>
  <c r="T145" i="32"/>
  <c r="U145" i="32"/>
  <c r="V145" i="32"/>
  <c r="W145" i="32"/>
  <c r="X145" i="32"/>
  <c r="Z145" i="32"/>
  <c r="AA145" i="32"/>
  <c r="J142" i="32"/>
  <c r="K142" i="32"/>
  <c r="L142" i="32"/>
  <c r="M142" i="32"/>
  <c r="N142" i="32"/>
  <c r="O142" i="32"/>
  <c r="P142" i="32"/>
  <c r="Q142" i="32"/>
  <c r="R142" i="32"/>
  <c r="U111" i="32"/>
  <c r="V111" i="32"/>
  <c r="W111" i="32"/>
  <c r="AA111" i="32"/>
  <c r="AB111" i="32"/>
  <c r="S111" i="32"/>
  <c r="T111" i="32"/>
  <c r="X111" i="32"/>
  <c r="Y111" i="32"/>
  <c r="Z111" i="32"/>
  <c r="Q164" i="32"/>
  <c r="AU153" i="32"/>
  <c r="P152" i="32"/>
  <c r="Q152" i="32"/>
  <c r="R152" i="32"/>
  <c r="I152" i="32"/>
  <c r="K152" i="32"/>
  <c r="S137" i="32"/>
  <c r="T137" i="32"/>
  <c r="U137" i="32"/>
  <c r="V137" i="32"/>
  <c r="W137" i="32"/>
  <c r="X137" i="32"/>
  <c r="Y137" i="32"/>
  <c r="Z137" i="32"/>
  <c r="AA137" i="32"/>
  <c r="AB137" i="32"/>
  <c r="P164" i="32"/>
  <c r="AP153" i="32"/>
  <c r="S153" i="32"/>
  <c r="T153" i="32"/>
  <c r="U153" i="32"/>
  <c r="V153" i="32"/>
  <c r="X153" i="32"/>
  <c r="Z153" i="32"/>
  <c r="L179" i="32"/>
  <c r="L175" i="32"/>
  <c r="R173" i="32"/>
  <c r="L171" i="32"/>
  <c r="R169" i="32"/>
  <c r="L167" i="32"/>
  <c r="R165" i="32"/>
  <c r="O164" i="32"/>
  <c r="L163" i="32"/>
  <c r="W160" i="32"/>
  <c r="P160" i="32"/>
  <c r="Q160" i="32"/>
  <c r="R154" i="32"/>
  <c r="AO153" i="32"/>
  <c r="R162" i="32"/>
  <c r="V160" i="32"/>
  <c r="AN153" i="32"/>
  <c r="J150" i="32"/>
  <c r="K150" i="32"/>
  <c r="L150" i="32"/>
  <c r="M150" i="32"/>
  <c r="O150" i="32"/>
  <c r="Q150" i="32"/>
  <c r="AP145" i="32"/>
  <c r="J138" i="32"/>
  <c r="K138" i="32"/>
  <c r="L138" i="32"/>
  <c r="M138" i="32"/>
  <c r="N138" i="32"/>
  <c r="O138" i="32"/>
  <c r="P138" i="32"/>
  <c r="Q138" i="32"/>
  <c r="R138" i="32"/>
  <c r="AJ134" i="32"/>
  <c r="AV134" i="32"/>
  <c r="AM134" i="32"/>
  <c r="AE134" i="32"/>
  <c r="AQ134" i="32"/>
  <c r="AF134" i="32"/>
  <c r="AR134" i="32"/>
  <c r="V133" i="32"/>
  <c r="AJ130" i="32"/>
  <c r="AV130" i="32"/>
  <c r="AK130" i="32"/>
  <c r="AM130" i="32"/>
  <c r="AD130" i="32"/>
  <c r="AP130" i="32"/>
  <c r="AE130" i="32"/>
  <c r="AQ130" i="32"/>
  <c r="AF130" i="32"/>
  <c r="AR130" i="32"/>
  <c r="AI124" i="32"/>
  <c r="S124" i="32"/>
  <c r="T124" i="32"/>
  <c r="U124" i="32"/>
  <c r="X124" i="32"/>
  <c r="Y124" i="32"/>
  <c r="Z124" i="32"/>
  <c r="AD120" i="32"/>
  <c r="AP120" i="32"/>
  <c r="AE120" i="32"/>
  <c r="AQ120" i="32"/>
  <c r="AF120" i="32"/>
  <c r="AR120" i="32"/>
  <c r="AG120" i="32"/>
  <c r="AS120" i="32"/>
  <c r="AH120" i="32"/>
  <c r="AT120" i="32"/>
  <c r="AI120" i="32"/>
  <c r="AU120" i="32"/>
  <c r="AJ120" i="32"/>
  <c r="AV120" i="32"/>
  <c r="AK120" i="32"/>
  <c r="AL120" i="32"/>
  <c r="L148" i="32"/>
  <c r="L144" i="32"/>
  <c r="L140" i="32"/>
  <c r="L136" i="32"/>
  <c r="AS134" i="32"/>
  <c r="T133" i="32"/>
  <c r="O132" i="32"/>
  <c r="I129" i="32"/>
  <c r="J129" i="32"/>
  <c r="L129" i="32"/>
  <c r="O129" i="32"/>
  <c r="P129" i="32"/>
  <c r="Q129" i="32"/>
  <c r="AH124" i="32"/>
  <c r="AA117" i="32"/>
  <c r="U117" i="32"/>
  <c r="S117" i="32"/>
  <c r="T117" i="32"/>
  <c r="V117" i="32"/>
  <c r="W117" i="32"/>
  <c r="X117" i="32"/>
  <c r="Y117" i="32"/>
  <c r="Z117" i="32"/>
  <c r="AB117" i="32"/>
  <c r="AR115" i="32"/>
  <c r="P81" i="32"/>
  <c r="Q81" i="32"/>
  <c r="R81" i="32"/>
  <c r="J81" i="32"/>
  <c r="I81" i="32"/>
  <c r="K81" i="32"/>
  <c r="L81" i="32"/>
  <c r="M81" i="32"/>
  <c r="N81" i="32"/>
  <c r="O81" i="32"/>
  <c r="K148" i="32"/>
  <c r="T147" i="32"/>
  <c r="K144" i="32"/>
  <c r="T143" i="32"/>
  <c r="K140" i="32"/>
  <c r="T139" i="32"/>
  <c r="K136" i="32"/>
  <c r="AP134" i="32"/>
  <c r="L132" i="32"/>
  <c r="AU130" i="32"/>
  <c r="R128" i="32"/>
  <c r="I128" i="32"/>
  <c r="L128" i="32"/>
  <c r="M128" i="32"/>
  <c r="N128" i="32"/>
  <c r="O127" i="32"/>
  <c r="P127" i="32"/>
  <c r="R127" i="32"/>
  <c r="I127" i="32"/>
  <c r="J127" i="32"/>
  <c r="K127" i="32"/>
  <c r="I125" i="32"/>
  <c r="J125" i="32"/>
  <c r="K125" i="32"/>
  <c r="L125" i="32"/>
  <c r="O125" i="32"/>
  <c r="P125" i="32"/>
  <c r="Q125" i="32"/>
  <c r="AQ115" i="32"/>
  <c r="U133" i="32"/>
  <c r="X133" i="32"/>
  <c r="AB133" i="32"/>
  <c r="AD124" i="32"/>
  <c r="AP124" i="32"/>
  <c r="AE124" i="32"/>
  <c r="AQ124" i="32"/>
  <c r="AF124" i="32"/>
  <c r="AR124" i="32"/>
  <c r="AG124" i="32"/>
  <c r="AS124" i="32"/>
  <c r="AJ124" i="32"/>
  <c r="AV124" i="32"/>
  <c r="AK124" i="32"/>
  <c r="AL124" i="32"/>
  <c r="I121" i="32"/>
  <c r="J121" i="32"/>
  <c r="K121" i="32"/>
  <c r="L121" i="32"/>
  <c r="M121" i="32"/>
  <c r="N121" i="32"/>
  <c r="O121" i="32"/>
  <c r="P121" i="32"/>
  <c r="Q121" i="32"/>
  <c r="AD115" i="32"/>
  <c r="AG110" i="32"/>
  <c r="R151" i="32"/>
  <c r="I148" i="32"/>
  <c r="I144" i="32"/>
  <c r="I140" i="32"/>
  <c r="I136" i="32"/>
  <c r="AN134" i="32"/>
  <c r="AS130" i="32"/>
  <c r="AJ126" i="32"/>
  <c r="AV126" i="32"/>
  <c r="AK126" i="32"/>
  <c r="AL126" i="32"/>
  <c r="AM126" i="32"/>
  <c r="AD126" i="32"/>
  <c r="AP126" i="32"/>
  <c r="AE126" i="32"/>
  <c r="AQ126" i="32"/>
  <c r="AF126" i="32"/>
  <c r="AR126" i="32"/>
  <c r="AA124" i="32"/>
  <c r="AL134" i="32"/>
  <c r="R132" i="32"/>
  <c r="I132" i="32"/>
  <c r="M132" i="32"/>
  <c r="N132" i="32"/>
  <c r="AO130" i="32"/>
  <c r="W124" i="32"/>
  <c r="AG115" i="32"/>
  <c r="AS115" i="32"/>
  <c r="AH115" i="32"/>
  <c r="AT115" i="32"/>
  <c r="AM115" i="32"/>
  <c r="AE115" i="32"/>
  <c r="AV115" i="32"/>
  <c r="AF115" i="32"/>
  <c r="AI115" i="32"/>
  <c r="AJ115" i="32"/>
  <c r="AK115" i="32"/>
  <c r="AL115" i="32"/>
  <c r="AN115" i="32"/>
  <c r="AO115" i="32"/>
  <c r="AP115" i="32"/>
  <c r="AD110" i="32"/>
  <c r="AP110" i="32"/>
  <c r="AE110" i="32"/>
  <c r="AQ110" i="32"/>
  <c r="AF110" i="32"/>
  <c r="AR110" i="32"/>
  <c r="AJ110" i="32"/>
  <c r="AV110" i="32"/>
  <c r="AK110" i="32"/>
  <c r="AH110" i="32"/>
  <c r="AI110" i="32"/>
  <c r="AL110" i="32"/>
  <c r="AM110" i="32"/>
  <c r="AN110" i="32"/>
  <c r="AO110" i="32"/>
  <c r="AS110" i="32"/>
  <c r="AT110" i="32"/>
  <c r="AU110" i="32"/>
  <c r="I99" i="32"/>
  <c r="J99" i="32"/>
  <c r="L99" i="32"/>
  <c r="O99" i="32"/>
  <c r="K99" i="32"/>
  <c r="M99" i="32"/>
  <c r="N99" i="32"/>
  <c r="P99" i="32"/>
  <c r="Q99" i="32"/>
  <c r="R99" i="32"/>
  <c r="AG95" i="32"/>
  <c r="AS95" i="32"/>
  <c r="AH95" i="32"/>
  <c r="AT95" i="32"/>
  <c r="AJ95" i="32"/>
  <c r="AV95" i="32"/>
  <c r="AK95" i="32"/>
  <c r="AM95" i="32"/>
  <c r="AD95" i="32"/>
  <c r="AE95" i="32"/>
  <c r="AF95" i="32"/>
  <c r="AI95" i="32"/>
  <c r="AL95" i="32"/>
  <c r="AN95" i="32"/>
  <c r="AO95" i="32"/>
  <c r="AP95" i="32"/>
  <c r="AQ95" i="32"/>
  <c r="AU95" i="32"/>
  <c r="P151" i="32"/>
  <c r="AB147" i="32"/>
  <c r="P147" i="32"/>
  <c r="AB143" i="32"/>
  <c r="P143" i="32"/>
  <c r="AB139" i="32"/>
  <c r="P139" i="32"/>
  <c r="O135" i="32"/>
  <c r="R135" i="32"/>
  <c r="J135" i="32"/>
  <c r="K135" i="32"/>
  <c r="AK134" i="32"/>
  <c r="X134" i="32"/>
  <c r="AA134" i="32"/>
  <c r="S134" i="32"/>
  <c r="T134" i="32"/>
  <c r="AN130" i="32"/>
  <c r="V124" i="32"/>
  <c r="O151" i="32"/>
  <c r="R148" i="32"/>
  <c r="AA147" i="32"/>
  <c r="O147" i="32"/>
  <c r="R144" i="32"/>
  <c r="AA143" i="32"/>
  <c r="O143" i="32"/>
  <c r="R140" i="32"/>
  <c r="AA139" i="32"/>
  <c r="O139" i="32"/>
  <c r="R136" i="32"/>
  <c r="AI134" i="32"/>
  <c r="AL130" i="32"/>
  <c r="AU126" i="32"/>
  <c r="AU124" i="32"/>
  <c r="S120" i="32"/>
  <c r="T120" i="32"/>
  <c r="U120" i="32"/>
  <c r="V120" i="32"/>
  <c r="W120" i="32"/>
  <c r="X120" i="32"/>
  <c r="Y120" i="32"/>
  <c r="Z120" i="32"/>
  <c r="S106" i="32"/>
  <c r="T106" i="32"/>
  <c r="W106" i="32"/>
  <c r="X106" i="32"/>
  <c r="Y106" i="32"/>
  <c r="U106" i="32"/>
  <c r="V106" i="32"/>
  <c r="N151" i="32"/>
  <c r="Q148" i="32"/>
  <c r="Z147" i="32"/>
  <c r="N147" i="32"/>
  <c r="Q144" i="32"/>
  <c r="Z143" i="32"/>
  <c r="N143" i="32"/>
  <c r="Q140" i="32"/>
  <c r="Z139" i="32"/>
  <c r="N139" i="32"/>
  <c r="Q136" i="32"/>
  <c r="AH134" i="32"/>
  <c r="AA133" i="32"/>
  <c r="AI130" i="32"/>
  <c r="AT126" i="32"/>
  <c r="AT124" i="32"/>
  <c r="AO120" i="32"/>
  <c r="AB106" i="32"/>
  <c r="AG134" i="32"/>
  <c r="Z133" i="32"/>
  <c r="I133" i="32"/>
  <c r="L133" i="32"/>
  <c r="P133" i="32"/>
  <c r="Q133" i="32"/>
  <c r="O131" i="32"/>
  <c r="P131" i="32"/>
  <c r="R131" i="32"/>
  <c r="J131" i="32"/>
  <c r="K131" i="32"/>
  <c r="AH130" i="32"/>
  <c r="R129" i="32"/>
  <c r="Q128" i="32"/>
  <c r="AS126" i="32"/>
  <c r="AO124" i="32"/>
  <c r="O123" i="32"/>
  <c r="P123" i="32"/>
  <c r="Q123" i="32"/>
  <c r="R123" i="32"/>
  <c r="I123" i="32"/>
  <c r="J123" i="32"/>
  <c r="K123" i="32"/>
  <c r="AN120" i="32"/>
  <c r="AA106" i="32"/>
  <c r="T130" i="32"/>
  <c r="T126" i="32"/>
  <c r="N124" i="32"/>
  <c r="AR122" i="32"/>
  <c r="AF122" i="32"/>
  <c r="T122" i="32"/>
  <c r="N120" i="32"/>
  <c r="K119" i="32"/>
  <c r="AR118" i="32"/>
  <c r="AF118" i="32"/>
  <c r="T118" i="32"/>
  <c r="M117" i="32"/>
  <c r="K116" i="32"/>
  <c r="Z115" i="32"/>
  <c r="S114" i="32"/>
  <c r="X114" i="32"/>
  <c r="T113" i="32"/>
  <c r="O112" i="32"/>
  <c r="AA109" i="32"/>
  <c r="AB109" i="32"/>
  <c r="U109" i="32"/>
  <c r="V109" i="32"/>
  <c r="X107" i="32"/>
  <c r="R101" i="32"/>
  <c r="I101" i="32"/>
  <c r="J101" i="32"/>
  <c r="K101" i="32"/>
  <c r="L101" i="32"/>
  <c r="M101" i="32"/>
  <c r="N101" i="32"/>
  <c r="O101" i="32"/>
  <c r="P101" i="32"/>
  <c r="Q101" i="32"/>
  <c r="AE82" i="32"/>
  <c r="AQ82" i="32"/>
  <c r="AF82" i="32"/>
  <c r="AR82" i="32"/>
  <c r="AG82" i="32"/>
  <c r="AS82" i="32"/>
  <c r="AK82" i="32"/>
  <c r="AH82" i="32"/>
  <c r="AI82" i="32"/>
  <c r="AJ82" i="32"/>
  <c r="AL82" i="32"/>
  <c r="AM82" i="32"/>
  <c r="AN82" i="32"/>
  <c r="AO82" i="32"/>
  <c r="AP82" i="32"/>
  <c r="AT82" i="32"/>
  <c r="AD82" i="32"/>
  <c r="AU82" i="32"/>
  <c r="AV82" i="32"/>
  <c r="S130" i="32"/>
  <c r="S126" i="32"/>
  <c r="M124" i="32"/>
  <c r="AQ122" i="32"/>
  <c r="AE122" i="32"/>
  <c r="S122" i="32"/>
  <c r="M120" i="32"/>
  <c r="J119" i="32"/>
  <c r="AQ118" i="32"/>
  <c r="AE118" i="32"/>
  <c r="S118" i="32"/>
  <c r="L117" i="32"/>
  <c r="J116" i="32"/>
  <c r="Y115" i="32"/>
  <c r="I115" i="32"/>
  <c r="J115" i="32"/>
  <c r="O115" i="32"/>
  <c r="V114" i="32"/>
  <c r="K112" i="32"/>
  <c r="S110" i="32"/>
  <c r="T110" i="32"/>
  <c r="X110" i="32"/>
  <c r="Y110" i="32"/>
  <c r="T107" i="32"/>
  <c r="P104" i="32"/>
  <c r="L124" i="32"/>
  <c r="AP122" i="32"/>
  <c r="AD122" i="32"/>
  <c r="L120" i="32"/>
  <c r="I119" i="32"/>
  <c r="AP118" i="32"/>
  <c r="AD118" i="32"/>
  <c r="X115" i="32"/>
  <c r="AA113" i="32"/>
  <c r="AB113" i="32"/>
  <c r="U113" i="32"/>
  <c r="Y80" i="32"/>
  <c r="Z80" i="32"/>
  <c r="AA80" i="32"/>
  <c r="S80" i="32"/>
  <c r="V80" i="32"/>
  <c r="W80" i="32"/>
  <c r="X80" i="32"/>
  <c r="AB80" i="32"/>
  <c r="T80" i="32"/>
  <c r="U80" i="32"/>
  <c r="L116" i="32"/>
  <c r="M116" i="32"/>
  <c r="R116" i="32"/>
  <c r="U107" i="32"/>
  <c r="V107" i="32"/>
  <c r="W107" i="32"/>
  <c r="Z107" i="32"/>
  <c r="AA107" i="32"/>
  <c r="AB107" i="32"/>
  <c r="O117" i="32"/>
  <c r="P117" i="32"/>
  <c r="I117" i="32"/>
  <c r="L112" i="32"/>
  <c r="M112" i="32"/>
  <c r="N112" i="32"/>
  <c r="R112" i="32"/>
  <c r="K104" i="32"/>
  <c r="L104" i="32"/>
  <c r="M104" i="32"/>
  <c r="N104" i="32"/>
  <c r="O104" i="32"/>
  <c r="Q104" i="32"/>
  <c r="R104" i="32"/>
  <c r="T103" i="32"/>
  <c r="U103" i="32"/>
  <c r="V103" i="32"/>
  <c r="W103" i="32"/>
  <c r="X103" i="32"/>
  <c r="Y103" i="32"/>
  <c r="Z103" i="32"/>
  <c r="AA103" i="32"/>
  <c r="AB103" i="32"/>
  <c r="O134" i="32"/>
  <c r="AA130" i="32"/>
  <c r="O130" i="32"/>
  <c r="AA126" i="32"/>
  <c r="I124" i="32"/>
  <c r="AM122" i="32"/>
  <c r="AA122" i="32"/>
  <c r="I120" i="32"/>
  <c r="R119" i="32"/>
  <c r="AM118" i="32"/>
  <c r="AA118" i="32"/>
  <c r="M84" i="32"/>
  <c r="N84" i="32"/>
  <c r="O84" i="32"/>
  <c r="K84" i="32"/>
  <c r="L84" i="32"/>
  <c r="P84" i="32"/>
  <c r="Q84" i="32"/>
  <c r="R84" i="32"/>
  <c r="I84" i="32"/>
  <c r="J84" i="32"/>
  <c r="AL122" i="32"/>
  <c r="Q119" i="32"/>
  <c r="AL118" i="32"/>
  <c r="U115" i="32"/>
  <c r="V115" i="32"/>
  <c r="AA115" i="32"/>
  <c r="Y130" i="32"/>
  <c r="Y126" i="32"/>
  <c r="AK122" i="32"/>
  <c r="Y122" i="32"/>
  <c r="P119" i="32"/>
  <c r="AK118" i="32"/>
  <c r="Y118" i="32"/>
  <c r="I111" i="32"/>
  <c r="J111" i="32"/>
  <c r="K111" i="32"/>
  <c r="O111" i="32"/>
  <c r="P111" i="32"/>
  <c r="L108" i="32"/>
  <c r="M108" i="32"/>
  <c r="N108" i="32"/>
  <c r="Q108" i="32"/>
  <c r="R108" i="32"/>
  <c r="I107" i="32"/>
  <c r="J107" i="32"/>
  <c r="K107" i="32"/>
  <c r="N107" i="32"/>
  <c r="O107" i="32"/>
  <c r="P107" i="32"/>
  <c r="O93" i="32"/>
  <c r="P93" i="32"/>
  <c r="R93" i="32"/>
  <c r="I93" i="32"/>
  <c r="K93" i="32"/>
  <c r="J93" i="32"/>
  <c r="L93" i="32"/>
  <c r="M93" i="32"/>
  <c r="N93" i="32"/>
  <c r="Q93" i="32"/>
  <c r="AV122" i="32"/>
  <c r="AV118" i="32"/>
  <c r="Q116" i="32"/>
  <c r="AB114" i="32"/>
  <c r="Y113" i="32"/>
  <c r="O113" i="32"/>
  <c r="P113" i="32"/>
  <c r="Q113" i="32"/>
  <c r="I113" i="32"/>
  <c r="X109" i="32"/>
  <c r="AM100" i="32"/>
  <c r="AC100" i="32"/>
  <c r="AP100" i="32"/>
  <c r="AD100" i="32"/>
  <c r="AQ100" i="32"/>
  <c r="AE100" i="32"/>
  <c r="AR100" i="32"/>
  <c r="AF100" i="32"/>
  <c r="AS100" i="32"/>
  <c r="AG100" i="32"/>
  <c r="AT100" i="32"/>
  <c r="AH100" i="32"/>
  <c r="AU100" i="32"/>
  <c r="AI100" i="32"/>
  <c r="AV100" i="32"/>
  <c r="AJ100" i="32"/>
  <c r="AK100" i="32"/>
  <c r="J109" i="32"/>
  <c r="V105" i="32"/>
  <c r="J105" i="32"/>
  <c r="P103" i="32"/>
  <c r="L102" i="32"/>
  <c r="N98" i="32"/>
  <c r="O97" i="32"/>
  <c r="P97" i="32"/>
  <c r="R97" i="32"/>
  <c r="I97" i="32"/>
  <c r="W95" i="32"/>
  <c r="L114" i="32"/>
  <c r="L110" i="32"/>
  <c r="I109" i="32"/>
  <c r="L106" i="32"/>
  <c r="U105" i="32"/>
  <c r="I105" i="32"/>
  <c r="O103" i="32"/>
  <c r="K102" i="32"/>
  <c r="M100" i="32"/>
  <c r="O100" i="32"/>
  <c r="M98" i="32"/>
  <c r="T95" i="32"/>
  <c r="T105" i="32"/>
  <c r="N103" i="32"/>
  <c r="J102" i="32"/>
  <c r="S90" i="32"/>
  <c r="T90" i="32"/>
  <c r="U90" i="32"/>
  <c r="V90" i="32"/>
  <c r="X90" i="32"/>
  <c r="Y90" i="32"/>
  <c r="Z90" i="32"/>
  <c r="U95" i="32"/>
  <c r="V95" i="32"/>
  <c r="X95" i="32"/>
  <c r="Y95" i="32"/>
  <c r="AA95" i="32"/>
  <c r="M62" i="32"/>
  <c r="N62" i="32"/>
  <c r="O62" i="32"/>
  <c r="P62" i="32"/>
  <c r="Q62" i="32"/>
  <c r="K62" i="32"/>
  <c r="L62" i="32"/>
  <c r="R62" i="32"/>
  <c r="I62" i="32"/>
  <c r="R98" i="32"/>
  <c r="I98" i="32"/>
  <c r="L98" i="32"/>
  <c r="Q95" i="32"/>
  <c r="P94" i="32"/>
  <c r="Q109" i="32"/>
  <c r="Q105" i="32"/>
  <c r="K103" i="32"/>
  <c r="Y100" i="32"/>
  <c r="AA100" i="32"/>
  <c r="L96" i="32"/>
  <c r="M96" i="32"/>
  <c r="O96" i="32"/>
  <c r="P96" i="32"/>
  <c r="R96" i="32"/>
  <c r="P95" i="32"/>
  <c r="O94" i="32"/>
  <c r="R91" i="32"/>
  <c r="N89" i="32"/>
  <c r="P109" i="32"/>
  <c r="AB105" i="32"/>
  <c r="P105" i="32"/>
  <c r="J103" i="32"/>
  <c r="R102" i="32"/>
  <c r="Q97" i="32"/>
  <c r="N95" i="32"/>
  <c r="M94" i="32"/>
  <c r="N91" i="32"/>
  <c r="M89" i="32"/>
  <c r="V87" i="32"/>
  <c r="X87" i="32"/>
  <c r="S87" i="32"/>
  <c r="T87" i="32"/>
  <c r="U87" i="32"/>
  <c r="W87" i="32"/>
  <c r="Y87" i="32"/>
  <c r="AA87" i="32"/>
  <c r="AB87" i="32"/>
  <c r="AA105" i="32"/>
  <c r="Q102" i="32"/>
  <c r="P100" i="32"/>
  <c r="N97" i="32"/>
  <c r="AB90" i="32"/>
  <c r="V83" i="32"/>
  <c r="W83" i="32"/>
  <c r="X83" i="32"/>
  <c r="AB83" i="32"/>
  <c r="U83" i="32"/>
  <c r="Y83" i="32"/>
  <c r="Z83" i="32"/>
  <c r="AA83" i="32"/>
  <c r="P102" i="32"/>
  <c r="I95" i="32"/>
  <c r="J95" i="32"/>
  <c r="L95" i="32"/>
  <c r="M95" i="32"/>
  <c r="O95" i="32"/>
  <c r="R94" i="32"/>
  <c r="I94" i="32"/>
  <c r="J94" i="32"/>
  <c r="L94" i="32"/>
  <c r="N94" i="32"/>
  <c r="I91" i="32"/>
  <c r="J91" i="32"/>
  <c r="L91" i="32"/>
  <c r="M91" i="32"/>
  <c r="O91" i="32"/>
  <c r="P91" i="32"/>
  <c r="Q91" i="32"/>
  <c r="AA90" i="32"/>
  <c r="O89" i="32"/>
  <c r="P89" i="32"/>
  <c r="Q89" i="32"/>
  <c r="R89" i="32"/>
  <c r="I89" i="32"/>
  <c r="J89" i="32"/>
  <c r="K89" i="32"/>
  <c r="J79" i="32"/>
  <c r="K79" i="32"/>
  <c r="L79" i="32"/>
  <c r="N79" i="32"/>
  <c r="P79" i="32"/>
  <c r="I79" i="32"/>
  <c r="M79" i="32"/>
  <c r="O79" i="32"/>
  <c r="Q79" i="32"/>
  <c r="R79" i="32"/>
  <c r="AE74" i="32"/>
  <c r="AQ74" i="32"/>
  <c r="AF74" i="32"/>
  <c r="AR74" i="32"/>
  <c r="AG74" i="32"/>
  <c r="AS74" i="32"/>
  <c r="AI74" i="32"/>
  <c r="AU74" i="32"/>
  <c r="AK74" i="32"/>
  <c r="AL74" i="32"/>
  <c r="AC74" i="32"/>
  <c r="AO74" i="32"/>
  <c r="AH74" i="32"/>
  <c r="AJ74" i="32"/>
  <c r="AM74" i="32"/>
  <c r="AN74" i="32"/>
  <c r="AP74" i="32"/>
  <c r="AT74" i="32"/>
  <c r="AV74" i="32"/>
  <c r="V68" i="32"/>
  <c r="Y68" i="32"/>
  <c r="U68" i="32"/>
  <c r="W68" i="32"/>
  <c r="X68" i="32"/>
  <c r="AA68" i="32"/>
  <c r="AB68" i="32"/>
  <c r="S68" i="32"/>
  <c r="Z68" i="32"/>
  <c r="N90" i="32"/>
  <c r="L86" i="32"/>
  <c r="Q80" i="32"/>
  <c r="AE78" i="32"/>
  <c r="AQ78" i="32"/>
  <c r="AF78" i="32"/>
  <c r="AR78" i="32"/>
  <c r="AG78" i="32"/>
  <c r="AS78" i="32"/>
  <c r="AI78" i="32"/>
  <c r="AU78" i="32"/>
  <c r="AK78" i="32"/>
  <c r="AL78" i="32"/>
  <c r="M90" i="32"/>
  <c r="K86" i="32"/>
  <c r="P80" i="32"/>
  <c r="AT70" i="32"/>
  <c r="S56" i="32"/>
  <c r="T56" i="32"/>
  <c r="U56" i="32"/>
  <c r="V56" i="32"/>
  <c r="W56" i="32"/>
  <c r="X56" i="32"/>
  <c r="Y56" i="32"/>
  <c r="AA56" i="32"/>
  <c r="Z56" i="32"/>
  <c r="AB56" i="32"/>
  <c r="R92" i="32"/>
  <c r="L90" i="32"/>
  <c r="R88" i="32"/>
  <c r="P85" i="32"/>
  <c r="R85" i="32"/>
  <c r="J85" i="32"/>
  <c r="L80" i="32"/>
  <c r="AV78" i="32"/>
  <c r="AB76" i="32"/>
  <c r="S74" i="32"/>
  <c r="T74" i="32"/>
  <c r="U74" i="32"/>
  <c r="W74" i="32"/>
  <c r="Y74" i="32"/>
  <c r="Z74" i="32"/>
  <c r="AP70" i="32"/>
  <c r="I86" i="32"/>
  <c r="M86" i="32"/>
  <c r="P92" i="32"/>
  <c r="J90" i="32"/>
  <c r="P88" i="32"/>
  <c r="J87" i="32"/>
  <c r="L87" i="32"/>
  <c r="P87" i="32"/>
  <c r="J80" i="32"/>
  <c r="AP78" i="32"/>
  <c r="S78" i="32"/>
  <c r="T78" i="32"/>
  <c r="U78" i="32"/>
  <c r="W78" i="32"/>
  <c r="Y78" i="32"/>
  <c r="Z78" i="32"/>
  <c r="V76" i="32"/>
  <c r="AH70" i="32"/>
  <c r="O92" i="32"/>
  <c r="I90" i="32"/>
  <c r="O88" i="32"/>
  <c r="J83" i="32"/>
  <c r="K83" i="32"/>
  <c r="L83" i="32"/>
  <c r="P83" i="32"/>
  <c r="S82" i="32"/>
  <c r="T82" i="32"/>
  <c r="U82" i="32"/>
  <c r="Y82" i="32"/>
  <c r="AO78" i="32"/>
  <c r="V75" i="32"/>
  <c r="W75" i="32"/>
  <c r="X75" i="32"/>
  <c r="Z75" i="32"/>
  <c r="AB75" i="32"/>
  <c r="T75" i="32"/>
  <c r="AK72" i="32"/>
  <c r="AL72" i="32"/>
  <c r="AM72" i="32"/>
  <c r="AC72" i="32"/>
  <c r="AO72" i="32"/>
  <c r="AD72" i="32"/>
  <c r="AP72" i="32"/>
  <c r="AE72" i="32"/>
  <c r="AQ72" i="32"/>
  <c r="AF72" i="32"/>
  <c r="AR72" i="32"/>
  <c r="AG72" i="32"/>
  <c r="AS72" i="32"/>
  <c r="AI72" i="32"/>
  <c r="AU72" i="32"/>
  <c r="M80" i="32"/>
  <c r="N80" i="32"/>
  <c r="O80" i="32"/>
  <c r="Y76" i="32"/>
  <c r="Z76" i="32"/>
  <c r="AA76" i="32"/>
  <c r="S76" i="32"/>
  <c r="T76" i="32"/>
  <c r="W76" i="32"/>
  <c r="AE70" i="32"/>
  <c r="AQ70" i="32"/>
  <c r="AF70" i="32"/>
  <c r="AR70" i="32"/>
  <c r="AG70" i="32"/>
  <c r="AS70" i="32"/>
  <c r="AI70" i="32"/>
  <c r="AU70" i="32"/>
  <c r="AJ70" i="32"/>
  <c r="AV70" i="32"/>
  <c r="AK70" i="32"/>
  <c r="AL70" i="32"/>
  <c r="AM70" i="32"/>
  <c r="AC70" i="32"/>
  <c r="AO70" i="32"/>
  <c r="M92" i="32"/>
  <c r="M88" i="32"/>
  <c r="R86" i="32"/>
  <c r="Q85" i="32"/>
  <c r="AM78" i="32"/>
  <c r="J61" i="32"/>
  <c r="K61" i="32"/>
  <c r="L61" i="32"/>
  <c r="M61" i="32"/>
  <c r="N61" i="32"/>
  <c r="P61" i="32"/>
  <c r="Q61" i="32"/>
  <c r="R61" i="32"/>
  <c r="I61" i="32"/>
  <c r="Q86" i="32"/>
  <c r="O85" i="32"/>
  <c r="AJ78" i="32"/>
  <c r="S70" i="32"/>
  <c r="T70" i="32"/>
  <c r="U70" i="32"/>
  <c r="W70" i="32"/>
  <c r="X70" i="32"/>
  <c r="Y70" i="32"/>
  <c r="Z70" i="32"/>
  <c r="AA70" i="32"/>
  <c r="W72" i="32"/>
  <c r="T71" i="32"/>
  <c r="N67" i="32"/>
  <c r="K43" i="32"/>
  <c r="L43" i="32"/>
  <c r="M43" i="32"/>
  <c r="N43" i="32"/>
  <c r="P43" i="32"/>
  <c r="Q43" i="32"/>
  <c r="I43" i="32"/>
  <c r="J43" i="32"/>
  <c r="O43" i="32"/>
  <c r="R43" i="32"/>
  <c r="K39" i="32"/>
  <c r="L39" i="32"/>
  <c r="M39" i="32"/>
  <c r="N39" i="32"/>
  <c r="O39" i="32"/>
  <c r="P39" i="32"/>
  <c r="Q39" i="32"/>
  <c r="R39" i="32"/>
  <c r="I39" i="32"/>
  <c r="M66" i="32"/>
  <c r="N66" i="32"/>
  <c r="P66" i="32"/>
  <c r="AN51" i="32"/>
  <c r="AC51" i="32"/>
  <c r="AO51" i="32"/>
  <c r="AD51" i="32"/>
  <c r="AP51" i="32"/>
  <c r="AE51" i="32"/>
  <c r="AQ51" i="32"/>
  <c r="AF51" i="32"/>
  <c r="AR51" i="32"/>
  <c r="AG51" i="32"/>
  <c r="AS51" i="32"/>
  <c r="AH51" i="32"/>
  <c r="AT51" i="32"/>
  <c r="AI51" i="32"/>
  <c r="AU51" i="32"/>
  <c r="AJ51" i="32"/>
  <c r="AV51" i="32"/>
  <c r="AL51" i="32"/>
  <c r="Q49" i="32"/>
  <c r="R49" i="32"/>
  <c r="J49" i="32"/>
  <c r="K49" i="32"/>
  <c r="M49" i="32"/>
  <c r="N49" i="32"/>
  <c r="O49" i="32"/>
  <c r="P49" i="32"/>
  <c r="I49" i="32"/>
  <c r="Q75" i="32"/>
  <c r="T72" i="32"/>
  <c r="Q71" i="32"/>
  <c r="K67" i="32"/>
  <c r="V65" i="32"/>
  <c r="W65" i="32"/>
  <c r="Y65" i="32"/>
  <c r="AB65" i="32"/>
  <c r="AE64" i="32"/>
  <c r="AQ64" i="32"/>
  <c r="AF64" i="32"/>
  <c r="AR64" i="32"/>
  <c r="AH64" i="32"/>
  <c r="AT64" i="32"/>
  <c r="AK64" i="32"/>
  <c r="AB63" i="32"/>
  <c r="S63" i="32"/>
  <c r="T63" i="32"/>
  <c r="V63" i="32"/>
  <c r="AB60" i="32"/>
  <c r="AN52" i="32"/>
  <c r="AE8" i="32"/>
  <c r="AQ8" i="32"/>
  <c r="AF8" i="32"/>
  <c r="AR8" i="32"/>
  <c r="AG8" i="32"/>
  <c r="AS8" i="32"/>
  <c r="AH8" i="32"/>
  <c r="AT8" i="32"/>
  <c r="AI8" i="32"/>
  <c r="AU8" i="32"/>
  <c r="AJ8" i="32"/>
  <c r="AV8" i="32"/>
  <c r="AK8" i="32"/>
  <c r="AL8" i="32"/>
  <c r="AM8" i="32"/>
  <c r="AC8" i="32"/>
  <c r="AO8" i="32"/>
  <c r="AN8" i="32"/>
  <c r="AP8" i="32"/>
  <c r="AD8" i="32"/>
  <c r="M82" i="32"/>
  <c r="M78" i="32"/>
  <c r="J77" i="32"/>
  <c r="P75" i="32"/>
  <c r="M74" i="32"/>
  <c r="J73" i="32"/>
  <c r="S72" i="32"/>
  <c r="AB71" i="32"/>
  <c r="P71" i="32"/>
  <c r="M70" i="32"/>
  <c r="J69" i="32"/>
  <c r="AS64" i="32"/>
  <c r="AA60" i="32"/>
  <c r="M58" i="32"/>
  <c r="N58" i="32"/>
  <c r="O58" i="32"/>
  <c r="P58" i="32"/>
  <c r="Q58" i="32"/>
  <c r="R58" i="32"/>
  <c r="AA71" i="32"/>
  <c r="P67" i="32"/>
  <c r="Q67" i="32"/>
  <c r="J67" i="32"/>
  <c r="AE52" i="32"/>
  <c r="AQ52" i="32"/>
  <c r="AF52" i="32"/>
  <c r="AR52" i="32"/>
  <c r="AG52" i="32"/>
  <c r="AS52" i="32"/>
  <c r="AH52" i="32"/>
  <c r="AT52" i="32"/>
  <c r="AI52" i="32"/>
  <c r="AU52" i="32"/>
  <c r="AJ52" i="32"/>
  <c r="AV52" i="32"/>
  <c r="AK52" i="32"/>
  <c r="AL52" i="32"/>
  <c r="AM52" i="32"/>
  <c r="AC52" i="32"/>
  <c r="AO52" i="32"/>
  <c r="Q76" i="32"/>
  <c r="N75" i="32"/>
  <c r="Q72" i="32"/>
  <c r="Z71" i="32"/>
  <c r="N71" i="32"/>
  <c r="AO64" i="32"/>
  <c r="S52" i="32"/>
  <c r="T52" i="32"/>
  <c r="U52" i="32"/>
  <c r="V52" i="32"/>
  <c r="W52" i="32"/>
  <c r="X52" i="32"/>
  <c r="Y52" i="32"/>
  <c r="Z52" i="32"/>
  <c r="AA52" i="32"/>
  <c r="AM51" i="32"/>
  <c r="AF38" i="32"/>
  <c r="AR38" i="32"/>
  <c r="AG38" i="32"/>
  <c r="AS38" i="32"/>
  <c r="AH38" i="32"/>
  <c r="AT38" i="32"/>
  <c r="AI38" i="32"/>
  <c r="AU38" i="32"/>
  <c r="AJ38" i="32"/>
  <c r="AV38" i="32"/>
  <c r="AK38" i="32"/>
  <c r="AL38" i="32"/>
  <c r="AM38" i="32"/>
  <c r="AE38" i="32"/>
  <c r="AN38" i="32"/>
  <c r="AO38" i="32"/>
  <c r="AP38" i="32"/>
  <c r="AQ38" i="32"/>
  <c r="AC38" i="32"/>
  <c r="R66" i="32"/>
  <c r="S60" i="32"/>
  <c r="T60" i="32"/>
  <c r="U60" i="32"/>
  <c r="V60" i="32"/>
  <c r="W60" i="32"/>
  <c r="Y60" i="32"/>
  <c r="AK51" i="32"/>
  <c r="R77" i="32"/>
  <c r="O76" i="32"/>
  <c r="L75" i="32"/>
  <c r="R73" i="32"/>
  <c r="AA72" i="32"/>
  <c r="O72" i="32"/>
  <c r="X71" i="32"/>
  <c r="L71" i="32"/>
  <c r="R69" i="32"/>
  <c r="Q66" i="32"/>
  <c r="AM64" i="32"/>
  <c r="AN55" i="32"/>
  <c r="AC55" i="32"/>
  <c r="AO55" i="32"/>
  <c r="AD55" i="32"/>
  <c r="AP55" i="32"/>
  <c r="AE55" i="32"/>
  <c r="AQ55" i="32"/>
  <c r="AF55" i="32"/>
  <c r="AR55" i="32"/>
  <c r="AG55" i="32"/>
  <c r="AS55" i="32"/>
  <c r="AH55" i="32"/>
  <c r="AT55" i="32"/>
  <c r="AI55" i="32"/>
  <c r="AU55" i="32"/>
  <c r="AJ55" i="32"/>
  <c r="AV55" i="32"/>
  <c r="Q77" i="32"/>
  <c r="N76" i="32"/>
  <c r="K75" i="32"/>
  <c r="Q73" i="32"/>
  <c r="Z72" i="32"/>
  <c r="N72" i="32"/>
  <c r="W71" i="32"/>
  <c r="K71" i="32"/>
  <c r="Q69" i="32"/>
  <c r="O66" i="32"/>
  <c r="AA65" i="32"/>
  <c r="J65" i="32"/>
  <c r="K65" i="32"/>
  <c r="M65" i="32"/>
  <c r="P65" i="32"/>
  <c r="AL64" i="32"/>
  <c r="S64" i="32"/>
  <c r="T64" i="32"/>
  <c r="V64" i="32"/>
  <c r="Y64" i="32"/>
  <c r="AA63" i="32"/>
  <c r="AN59" i="32"/>
  <c r="AC59" i="32"/>
  <c r="AO59" i="32"/>
  <c r="AD59" i="32"/>
  <c r="AP59" i="32"/>
  <c r="AE59" i="32"/>
  <c r="AQ59" i="32"/>
  <c r="AF59" i="32"/>
  <c r="AR59" i="32"/>
  <c r="AG59" i="32"/>
  <c r="AS59" i="32"/>
  <c r="AH59" i="32"/>
  <c r="AT59" i="32"/>
  <c r="T50" i="32"/>
  <c r="U50" i="32"/>
  <c r="Y50" i="32"/>
  <c r="Z50" i="32"/>
  <c r="S50" i="32"/>
  <c r="V50" i="32"/>
  <c r="W50" i="32"/>
  <c r="X50" i="32"/>
  <c r="AA50" i="32"/>
  <c r="AB50" i="32"/>
  <c r="R67" i="32"/>
  <c r="L66" i="32"/>
  <c r="Z65" i="32"/>
  <c r="AJ64" i="32"/>
  <c r="Z63" i="32"/>
  <c r="AM59" i="32"/>
  <c r="J57" i="32"/>
  <c r="K57" i="32"/>
  <c r="L57" i="32"/>
  <c r="M57" i="32"/>
  <c r="N57" i="32"/>
  <c r="O57" i="32"/>
  <c r="P57" i="32"/>
  <c r="R57" i="32"/>
  <c r="Z48" i="32"/>
  <c r="AA48" i="32"/>
  <c r="AB48" i="32"/>
  <c r="S48" i="32"/>
  <c r="T48" i="32"/>
  <c r="K47" i="32"/>
  <c r="L47" i="32"/>
  <c r="M47" i="32"/>
  <c r="P47" i="32"/>
  <c r="Q47" i="32"/>
  <c r="I54" i="32"/>
  <c r="R53" i="32"/>
  <c r="Z44" i="32"/>
  <c r="AA44" i="32"/>
  <c r="AB44" i="32"/>
  <c r="S44" i="32"/>
  <c r="T44" i="32"/>
  <c r="AF42" i="32"/>
  <c r="AR42" i="32"/>
  <c r="AG42" i="32"/>
  <c r="AS42" i="32"/>
  <c r="AH42" i="32"/>
  <c r="AT42" i="32"/>
  <c r="AI42" i="32"/>
  <c r="AU42" i="32"/>
  <c r="AK42" i="32"/>
  <c r="AL42" i="32"/>
  <c r="V17" i="32"/>
  <c r="W17" i="32"/>
  <c r="X17" i="32"/>
  <c r="Y17" i="32"/>
  <c r="Z17" i="32"/>
  <c r="AA17" i="32"/>
  <c r="AB17" i="32"/>
  <c r="T17" i="32"/>
  <c r="S17" i="32"/>
  <c r="U17" i="32"/>
  <c r="S8" i="32"/>
  <c r="T8" i="32"/>
  <c r="U8" i="32"/>
  <c r="V8" i="32"/>
  <c r="W8" i="32"/>
  <c r="X8" i="32"/>
  <c r="Y8" i="32"/>
  <c r="Z8" i="32"/>
  <c r="AA8" i="32"/>
  <c r="Q53" i="32"/>
  <c r="T38" i="32"/>
  <c r="U38" i="32"/>
  <c r="V38" i="32"/>
  <c r="W38" i="32"/>
  <c r="X38" i="32"/>
  <c r="Y38" i="32"/>
  <c r="Z38" i="32"/>
  <c r="AA38" i="32"/>
  <c r="M68" i="32"/>
  <c r="M64" i="32"/>
  <c r="J63" i="32"/>
  <c r="M60" i="32"/>
  <c r="V59" i="32"/>
  <c r="J59" i="32"/>
  <c r="M56" i="32"/>
  <c r="V55" i="32"/>
  <c r="J55" i="32"/>
  <c r="P53" i="32"/>
  <c r="M52" i="32"/>
  <c r="V51" i="32"/>
  <c r="AV42" i="32"/>
  <c r="R54" i="32"/>
  <c r="O53" i="32"/>
  <c r="AF46" i="32"/>
  <c r="AR46" i="32"/>
  <c r="AG46" i="32"/>
  <c r="AS46" i="32"/>
  <c r="AH46" i="32"/>
  <c r="AT46" i="32"/>
  <c r="AK46" i="32"/>
  <c r="AL46" i="32"/>
  <c r="AQ42" i="32"/>
  <c r="K35" i="32"/>
  <c r="L35" i="32"/>
  <c r="M35" i="32"/>
  <c r="N35" i="32"/>
  <c r="O35" i="32"/>
  <c r="P35" i="32"/>
  <c r="Q35" i="32"/>
  <c r="R35" i="32"/>
  <c r="T34" i="32"/>
  <c r="U34" i="32"/>
  <c r="V34" i="32"/>
  <c r="W34" i="32"/>
  <c r="X34" i="32"/>
  <c r="Y34" i="32"/>
  <c r="Z34" i="32"/>
  <c r="AA34" i="32"/>
  <c r="AB34" i="32"/>
  <c r="T59" i="32"/>
  <c r="K56" i="32"/>
  <c r="T55" i="32"/>
  <c r="Q54" i="32"/>
  <c r="N53" i="32"/>
  <c r="K52" i="32"/>
  <c r="T51" i="32"/>
  <c r="AU46" i="32"/>
  <c r="AA46" i="32"/>
  <c r="AP42" i="32"/>
  <c r="T42" i="32"/>
  <c r="U42" i="32"/>
  <c r="V42" i="32"/>
  <c r="W42" i="32"/>
  <c r="Y42" i="32"/>
  <c r="Z42" i="32"/>
  <c r="S59" i="32"/>
  <c r="S55" i="32"/>
  <c r="P54" i="32"/>
  <c r="M53" i="32"/>
  <c r="S51" i="32"/>
  <c r="Y48" i="32"/>
  <c r="R47" i="32"/>
  <c r="AQ46" i="32"/>
  <c r="X46" i="32"/>
  <c r="AO42" i="32"/>
  <c r="O54" i="32"/>
  <c r="L53" i="32"/>
  <c r="X48" i="32"/>
  <c r="O47" i="32"/>
  <c r="AP46" i="32"/>
  <c r="AN42" i="32"/>
  <c r="Q63" i="32"/>
  <c r="Q59" i="32"/>
  <c r="N54" i="32"/>
  <c r="K53" i="32"/>
  <c r="W48" i="32"/>
  <c r="N47" i="32"/>
  <c r="AO46" i="32"/>
  <c r="T46" i="32"/>
  <c r="U46" i="32"/>
  <c r="V46" i="32"/>
  <c r="W46" i="32"/>
  <c r="Y46" i="32"/>
  <c r="Z46" i="32"/>
  <c r="Y44" i="32"/>
  <c r="AM42" i="32"/>
  <c r="V48" i="32"/>
  <c r="J47" i="32"/>
  <c r="AN46" i="32"/>
  <c r="X44" i="32"/>
  <c r="AJ42" i="32"/>
  <c r="V25" i="32"/>
  <c r="W25" i="32"/>
  <c r="X25" i="32"/>
  <c r="Y25" i="32"/>
  <c r="AA25" i="32"/>
  <c r="AB25" i="32"/>
  <c r="T25" i="32"/>
  <c r="U25" i="32"/>
  <c r="Z25" i="32"/>
  <c r="S16" i="32"/>
  <c r="T16" i="32"/>
  <c r="U16" i="32"/>
  <c r="V16" i="32"/>
  <c r="W16" i="32"/>
  <c r="X16" i="32"/>
  <c r="Y16" i="32"/>
  <c r="Z16" i="32"/>
  <c r="AB16" i="32"/>
  <c r="AE12" i="32"/>
  <c r="AQ12" i="32"/>
  <c r="AF12" i="32"/>
  <c r="AR12" i="32"/>
  <c r="AG12" i="32"/>
  <c r="AS12" i="32"/>
  <c r="AH12" i="32"/>
  <c r="AT12" i="32"/>
  <c r="AI12" i="32"/>
  <c r="AU12" i="32"/>
  <c r="AJ12" i="32"/>
  <c r="AV12" i="32"/>
  <c r="AK12" i="32"/>
  <c r="AL12" i="32"/>
  <c r="AM12" i="32"/>
  <c r="AC12" i="32"/>
  <c r="AO12" i="32"/>
  <c r="AP12" i="32"/>
  <c r="AK30" i="32"/>
  <c r="AL30" i="32"/>
  <c r="AM30" i="32"/>
  <c r="AE30" i="32"/>
  <c r="AQ30" i="32"/>
  <c r="AF30" i="32"/>
  <c r="AR30" i="32"/>
  <c r="J29" i="32"/>
  <c r="K29" i="32"/>
  <c r="L29" i="32"/>
  <c r="O29" i="32"/>
  <c r="P29" i="32"/>
  <c r="Q29" i="32"/>
  <c r="S12" i="32"/>
  <c r="T12" i="32"/>
  <c r="U12" i="32"/>
  <c r="V12" i="32"/>
  <c r="W12" i="32"/>
  <c r="X12" i="32"/>
  <c r="Y12" i="32"/>
  <c r="Z12" i="32"/>
  <c r="AA12" i="32"/>
  <c r="AT30" i="32"/>
  <c r="P27" i="32"/>
  <c r="Q27" i="32"/>
  <c r="R27" i="32"/>
  <c r="I27" i="32"/>
  <c r="J27" i="32"/>
  <c r="K27" i="32"/>
  <c r="J25" i="32"/>
  <c r="K25" i="32"/>
  <c r="L25" i="32"/>
  <c r="M25" i="32"/>
  <c r="O25" i="32"/>
  <c r="P25" i="32"/>
  <c r="Q25" i="32"/>
  <c r="AE20" i="32"/>
  <c r="AQ20" i="32"/>
  <c r="AF20" i="32"/>
  <c r="AR20" i="32"/>
  <c r="AG20" i="32"/>
  <c r="AS20" i="32"/>
  <c r="AH20" i="32"/>
  <c r="AT20" i="32"/>
  <c r="AI20" i="32"/>
  <c r="AU20" i="32"/>
  <c r="AJ20" i="32"/>
  <c r="AV20" i="32"/>
  <c r="AK20" i="32"/>
  <c r="AL20" i="32"/>
  <c r="AC20" i="32"/>
  <c r="AO20" i="32"/>
  <c r="N50" i="32"/>
  <c r="N46" i="32"/>
  <c r="K45" i="32"/>
  <c r="K41" i="32"/>
  <c r="T40" i="32"/>
  <c r="K37" i="32"/>
  <c r="T36" i="32"/>
  <c r="AS30" i="32"/>
  <c r="AE24" i="32"/>
  <c r="AQ24" i="32"/>
  <c r="AF24" i="32"/>
  <c r="AR24" i="32"/>
  <c r="AG24" i="32"/>
  <c r="AS24" i="32"/>
  <c r="AH24" i="32"/>
  <c r="AT24" i="32"/>
  <c r="AJ24" i="32"/>
  <c r="AV24" i="32"/>
  <c r="AK24" i="32"/>
  <c r="AL24" i="32"/>
  <c r="V21" i="32"/>
  <c r="W21" i="32"/>
  <c r="X21" i="32"/>
  <c r="Y21" i="32"/>
  <c r="Z21" i="32"/>
  <c r="AA21" i="32"/>
  <c r="AB21" i="32"/>
  <c r="T21" i="32"/>
  <c r="M50" i="32"/>
  <c r="M46" i="32"/>
  <c r="J45" i="32"/>
  <c r="M42" i="32"/>
  <c r="J41" i="32"/>
  <c r="S40" i="32"/>
  <c r="M38" i="32"/>
  <c r="J37" i="32"/>
  <c r="S36" i="32"/>
  <c r="J33" i="32"/>
  <c r="M31" i="32"/>
  <c r="AP30" i="32"/>
  <c r="AE28" i="32"/>
  <c r="AQ28" i="32"/>
  <c r="AF28" i="32"/>
  <c r="AR28" i="32"/>
  <c r="AG28" i="32"/>
  <c r="AS28" i="32"/>
  <c r="AJ28" i="32"/>
  <c r="AV28" i="32"/>
  <c r="AK28" i="32"/>
  <c r="AL28" i="32"/>
  <c r="S20" i="32"/>
  <c r="T20" i="32"/>
  <c r="U20" i="32"/>
  <c r="V20" i="32"/>
  <c r="W20" i="32"/>
  <c r="X20" i="32"/>
  <c r="Y20" i="32"/>
  <c r="Z20" i="32"/>
  <c r="R32" i="32"/>
  <c r="AO30" i="32"/>
  <c r="Q36" i="32"/>
  <c r="Q32" i="32"/>
  <c r="AN30" i="32"/>
  <c r="S24" i="32"/>
  <c r="T24" i="32"/>
  <c r="U24" i="32"/>
  <c r="V24" i="32"/>
  <c r="X24" i="32"/>
  <c r="Y24" i="32"/>
  <c r="Z24" i="32"/>
  <c r="AB40" i="32"/>
  <c r="AB36" i="32"/>
  <c r="P36" i="32"/>
  <c r="P32" i="32"/>
  <c r="P31" i="32"/>
  <c r="Q31" i="32"/>
  <c r="R31" i="32"/>
  <c r="J31" i="32"/>
  <c r="K31" i="32"/>
  <c r="AJ30" i="32"/>
  <c r="AU24" i="32"/>
  <c r="O48" i="32"/>
  <c r="R45" i="32"/>
  <c r="O44" i="32"/>
  <c r="R41" i="32"/>
  <c r="AA40" i="32"/>
  <c r="O40" i="32"/>
  <c r="R37" i="32"/>
  <c r="AA36" i="32"/>
  <c r="O36" i="32"/>
  <c r="R33" i="32"/>
  <c r="O32" i="32"/>
  <c r="AI30" i="32"/>
  <c r="AP28" i="32"/>
  <c r="S28" i="32"/>
  <c r="T28" i="32"/>
  <c r="U28" i="32"/>
  <c r="X28" i="32"/>
  <c r="Y28" i="32"/>
  <c r="Z28" i="32"/>
  <c r="AP24" i="32"/>
  <c r="N32" i="32"/>
  <c r="AH30" i="32"/>
  <c r="R29" i="32"/>
  <c r="AO28" i="32"/>
  <c r="AO24" i="32"/>
  <c r="N23" i="32"/>
  <c r="N19" i="32"/>
  <c r="T13" i="32"/>
  <c r="T9" i="32"/>
  <c r="N7" i="32"/>
  <c r="T30" i="32"/>
  <c r="N28" i="32"/>
  <c r="N24" i="32"/>
  <c r="K23" i="32"/>
  <c r="Q21" i="32"/>
  <c r="N20" i="32"/>
  <c r="K19" i="32"/>
  <c r="Q17" i="32"/>
  <c r="N16" i="32"/>
  <c r="K15" i="32"/>
  <c r="Q13" i="32"/>
  <c r="N12" i="32"/>
  <c r="K11" i="32"/>
  <c r="AR10" i="32"/>
  <c r="AF10" i="32"/>
  <c r="T10" i="32"/>
  <c r="Q9" i="32"/>
  <c r="N8" i="32"/>
  <c r="K7" i="32"/>
  <c r="S30" i="32"/>
  <c r="M28" i="32"/>
  <c r="M24" i="32"/>
  <c r="J23" i="32"/>
  <c r="P21" i="32"/>
  <c r="M20" i="32"/>
  <c r="J19" i="32"/>
  <c r="P17" i="32"/>
  <c r="M16" i="32"/>
  <c r="J15" i="32"/>
  <c r="AB13" i="32"/>
  <c r="P13" i="32"/>
  <c r="M12" i="32"/>
  <c r="J11" i="32"/>
  <c r="AQ10" i="32"/>
  <c r="AE10" i="32"/>
  <c r="S10" i="32"/>
  <c r="AB9" i="32"/>
  <c r="P9" i="32"/>
  <c r="M8" i="32"/>
  <c r="J7" i="32"/>
  <c r="L28" i="32"/>
  <c r="R26" i="32"/>
  <c r="L24" i="32"/>
  <c r="I23" i="32"/>
  <c r="R22" i="32"/>
  <c r="O21" i="32"/>
  <c r="L20" i="32"/>
  <c r="I19" i="32"/>
  <c r="R18" i="32"/>
  <c r="O17" i="32"/>
  <c r="L16" i="32"/>
  <c r="I15" i="32"/>
  <c r="R14" i="32"/>
  <c r="AA13" i="32"/>
  <c r="O13" i="32"/>
  <c r="L12" i="32"/>
  <c r="I11" i="32"/>
  <c r="AP10" i="32"/>
  <c r="AD10" i="32"/>
  <c r="AA9" i="32"/>
  <c r="O9" i="32"/>
  <c r="L8" i="32"/>
  <c r="I7" i="32"/>
  <c r="N21" i="32"/>
  <c r="N17" i="32"/>
  <c r="Z13" i="32"/>
  <c r="N13" i="32"/>
  <c r="AO10" i="32"/>
  <c r="AC10" i="32"/>
  <c r="Z9" i="32"/>
  <c r="N9" i="32"/>
  <c r="K8" i="32"/>
  <c r="M21" i="32"/>
  <c r="M17" i="32"/>
  <c r="Y13" i="32"/>
  <c r="M13" i="32"/>
  <c r="Y9" i="32"/>
  <c r="M9" i="32"/>
  <c r="AA30" i="32"/>
  <c r="O30" i="32"/>
  <c r="O26" i="32"/>
  <c r="R23" i="32"/>
  <c r="O22" i="32"/>
  <c r="L21" i="32"/>
  <c r="R19" i="32"/>
  <c r="O18" i="32"/>
  <c r="L17" i="32"/>
  <c r="R15" i="32"/>
  <c r="O14" i="32"/>
  <c r="X13" i="32"/>
  <c r="L13" i="32"/>
  <c r="R11" i="32"/>
  <c r="AM10" i="32"/>
  <c r="X9" i="32"/>
  <c r="L9" i="32"/>
  <c r="R7" i="32"/>
  <c r="Z30" i="32"/>
  <c r="N30" i="32"/>
  <c r="N26" i="32"/>
  <c r="Q23" i="32"/>
  <c r="N22" i="32"/>
  <c r="K21" i="32"/>
  <c r="Q19" i="32"/>
  <c r="N18" i="32"/>
  <c r="K17" i="32"/>
  <c r="Q15" i="32"/>
  <c r="W13" i="32"/>
  <c r="K13" i="32"/>
  <c r="Q11" i="32"/>
  <c r="AL10" i="32"/>
  <c r="W9" i="32"/>
  <c r="K9" i="32"/>
  <c r="Q7" i="32"/>
  <c r="Y22" i="32" l="1"/>
  <c r="Z22" i="32"/>
  <c r="AA22" i="32"/>
  <c r="AB22" i="32"/>
  <c r="S22" i="32"/>
  <c r="T22" i="32"/>
  <c r="W22" i="32"/>
  <c r="U22" i="32"/>
  <c r="V22" i="32"/>
  <c r="X22" i="32"/>
  <c r="U129" i="32"/>
  <c r="V129" i="32"/>
  <c r="X129" i="32"/>
  <c r="AA129" i="32"/>
  <c r="AB129" i="32"/>
  <c r="S129" i="32"/>
  <c r="T129" i="32"/>
  <c r="W129" i="32"/>
  <c r="Y129" i="32"/>
  <c r="Z129" i="32"/>
  <c r="Y155" i="32"/>
  <c r="Z155" i="32"/>
  <c r="AA155" i="32"/>
  <c r="AB155" i="32"/>
  <c r="S155" i="32"/>
  <c r="T155" i="32"/>
  <c r="U155" i="32"/>
  <c r="V155" i="32"/>
  <c r="W155" i="32"/>
  <c r="X155" i="32"/>
  <c r="AL226" i="32"/>
  <c r="AM226" i="32"/>
  <c r="AN226" i="32"/>
  <c r="AC226" i="32"/>
  <c r="AO226" i="32"/>
  <c r="AF226" i="32"/>
  <c r="AR226" i="32"/>
  <c r="AG226" i="32"/>
  <c r="AS226" i="32"/>
  <c r="AH226" i="32"/>
  <c r="AT226" i="32"/>
  <c r="AD226" i="32"/>
  <c r="AE226" i="32"/>
  <c r="AI226" i="32"/>
  <c r="AJ226" i="32"/>
  <c r="AK226" i="32"/>
  <c r="AP226" i="32"/>
  <c r="AQ226" i="32"/>
  <c r="AU226" i="32"/>
  <c r="AV226" i="32"/>
  <c r="U251" i="32"/>
  <c r="V251" i="32"/>
  <c r="W251" i="32"/>
  <c r="Y251" i="32"/>
  <c r="AA251" i="32"/>
  <c r="AB251" i="32"/>
  <c r="S251" i="32"/>
  <c r="T251" i="32"/>
  <c r="X251" i="32"/>
  <c r="Z251" i="32"/>
  <c r="AK327" i="32"/>
  <c r="AM327" i="32"/>
  <c r="AN327" i="32"/>
  <c r="AC327" i="32"/>
  <c r="AP327" i="32"/>
  <c r="AD327" i="32"/>
  <c r="AQ327" i="32"/>
  <c r="AF327" i="32"/>
  <c r="AS327" i="32"/>
  <c r="AG327" i="32"/>
  <c r="AT327" i="32"/>
  <c r="AH327" i="32"/>
  <c r="AU327" i="32"/>
  <c r="AI327" i="32"/>
  <c r="AV327" i="32"/>
  <c r="AE327" i="32"/>
  <c r="AJ327" i="32"/>
  <c r="AL327" i="32"/>
  <c r="AO327" i="32"/>
  <c r="AR327" i="32"/>
  <c r="AE365" i="32"/>
  <c r="AQ365" i="32"/>
  <c r="AF365" i="32"/>
  <c r="AR365" i="32"/>
  <c r="AC365" i="32"/>
  <c r="AG365" i="32"/>
  <c r="AS365" i="32"/>
  <c r="AH365" i="32"/>
  <c r="AT365" i="32"/>
  <c r="AI365" i="32"/>
  <c r="AU365" i="32"/>
  <c r="AJ365" i="32"/>
  <c r="AV365" i="32"/>
  <c r="AO365" i="32"/>
  <c r="AK365" i="32"/>
  <c r="AD365" i="32"/>
  <c r="AP365" i="32"/>
  <c r="AL365" i="32"/>
  <c r="AM365" i="32"/>
  <c r="AN365" i="32"/>
  <c r="AB27" i="32"/>
  <c r="U27" i="32"/>
  <c r="V27" i="32"/>
  <c r="W27" i="32"/>
  <c r="S27" i="32"/>
  <c r="T27" i="32"/>
  <c r="X27" i="32"/>
  <c r="Y27" i="32"/>
  <c r="Z27" i="32"/>
  <c r="AA27" i="32"/>
  <c r="Y58" i="32"/>
  <c r="Z58" i="32"/>
  <c r="AA58" i="32"/>
  <c r="AB58" i="32"/>
  <c r="S58" i="32"/>
  <c r="U58" i="32"/>
  <c r="V58" i="32"/>
  <c r="W58" i="32"/>
  <c r="X58" i="32"/>
  <c r="T58" i="32"/>
  <c r="AE56" i="32"/>
  <c r="AQ56" i="32"/>
  <c r="AF56" i="32"/>
  <c r="AR56" i="32"/>
  <c r="AG56" i="32"/>
  <c r="AS56" i="32"/>
  <c r="AH56" i="32"/>
  <c r="AT56" i="32"/>
  <c r="AI56" i="32"/>
  <c r="AU56" i="32"/>
  <c r="AJ56" i="32"/>
  <c r="AV56" i="32"/>
  <c r="AK56" i="32"/>
  <c r="AM56" i="32"/>
  <c r="AC56" i="32"/>
  <c r="AD56" i="32"/>
  <c r="AL56" i="32"/>
  <c r="AN56" i="32"/>
  <c r="AO56" i="32"/>
  <c r="AP56" i="32"/>
  <c r="S94" i="32"/>
  <c r="U94" i="32"/>
  <c r="V94" i="32"/>
  <c r="X94" i="32"/>
  <c r="Z94" i="32"/>
  <c r="T94" i="32"/>
  <c r="W94" i="32"/>
  <c r="Y94" i="32"/>
  <c r="AB94" i="32"/>
  <c r="AA94" i="32"/>
  <c r="AA97" i="32"/>
  <c r="AB97" i="32"/>
  <c r="U97" i="32"/>
  <c r="S97" i="32"/>
  <c r="T97" i="32"/>
  <c r="V97" i="32"/>
  <c r="W97" i="32"/>
  <c r="X97" i="32"/>
  <c r="Y97" i="32"/>
  <c r="Z97" i="32"/>
  <c r="AF103" i="32"/>
  <c r="AR103" i="32"/>
  <c r="AG103" i="32"/>
  <c r="AS103" i="32"/>
  <c r="AH103" i="32"/>
  <c r="AT103" i="32"/>
  <c r="AI103" i="32"/>
  <c r="AU103" i="32"/>
  <c r="AJ103" i="32"/>
  <c r="AV103" i="32"/>
  <c r="AK103" i="32"/>
  <c r="AL103" i="32"/>
  <c r="AM103" i="32"/>
  <c r="AN103" i="32"/>
  <c r="AC103" i="32"/>
  <c r="AD103" i="32"/>
  <c r="AE103" i="32"/>
  <c r="AO103" i="32"/>
  <c r="AP103" i="32"/>
  <c r="AQ103" i="32"/>
  <c r="AB136" i="32"/>
  <c r="S136" i="32"/>
  <c r="T136" i="32"/>
  <c r="U136" i="32"/>
  <c r="V136" i="32"/>
  <c r="W136" i="32"/>
  <c r="X136" i="32"/>
  <c r="Y136" i="32"/>
  <c r="Z136" i="32"/>
  <c r="AA136" i="32"/>
  <c r="AE137" i="32"/>
  <c r="AQ137" i="32"/>
  <c r="AF137" i="32"/>
  <c r="AR137" i="32"/>
  <c r="AG137" i="32"/>
  <c r="AS137" i="32"/>
  <c r="AH137" i="32"/>
  <c r="AT137" i="32"/>
  <c r="AI137" i="32"/>
  <c r="AU137" i="32"/>
  <c r="AJ137" i="32"/>
  <c r="AV137" i="32"/>
  <c r="AK137" i="32"/>
  <c r="AL137" i="32"/>
  <c r="AM137" i="32"/>
  <c r="AN137" i="32"/>
  <c r="AC137" i="32"/>
  <c r="AD137" i="32"/>
  <c r="AO137" i="32"/>
  <c r="AP137" i="32"/>
  <c r="AB152" i="32"/>
  <c r="S152" i="32"/>
  <c r="U152" i="32"/>
  <c r="W152" i="32"/>
  <c r="Y152" i="32"/>
  <c r="Z152" i="32"/>
  <c r="AA152" i="32"/>
  <c r="T152" i="32"/>
  <c r="X152" i="32"/>
  <c r="V152" i="32"/>
  <c r="W163" i="32"/>
  <c r="X163" i="32"/>
  <c r="Y163" i="32"/>
  <c r="Z163" i="32"/>
  <c r="AA163" i="32"/>
  <c r="AB163" i="32"/>
  <c r="S163" i="32"/>
  <c r="T163" i="32"/>
  <c r="U163" i="32"/>
  <c r="V163" i="32"/>
  <c r="W179" i="32"/>
  <c r="X179" i="32"/>
  <c r="S179" i="32"/>
  <c r="T179" i="32"/>
  <c r="Y179" i="32"/>
  <c r="Z179" i="32"/>
  <c r="AA179" i="32"/>
  <c r="AB179" i="32"/>
  <c r="U179" i="32"/>
  <c r="V179" i="32"/>
  <c r="AG125" i="32"/>
  <c r="AS125" i="32"/>
  <c r="AH125" i="32"/>
  <c r="AT125" i="32"/>
  <c r="AI125" i="32"/>
  <c r="AU125" i="32"/>
  <c r="AJ125" i="32"/>
  <c r="AV125" i="32"/>
  <c r="AM125" i="32"/>
  <c r="AN125" i="32"/>
  <c r="AC125" i="32"/>
  <c r="AO125" i="32"/>
  <c r="AD125" i="32"/>
  <c r="AE125" i="32"/>
  <c r="AF125" i="32"/>
  <c r="AK125" i="32"/>
  <c r="AL125" i="32"/>
  <c r="AP125" i="32"/>
  <c r="AQ125" i="32"/>
  <c r="AR125" i="32"/>
  <c r="Z172" i="32"/>
  <c r="AA172" i="32"/>
  <c r="AB172" i="32"/>
  <c r="S172" i="32"/>
  <c r="U172" i="32"/>
  <c r="V172" i="32"/>
  <c r="W172" i="32"/>
  <c r="T172" i="32"/>
  <c r="X172" i="32"/>
  <c r="Y172" i="32"/>
  <c r="X183" i="32"/>
  <c r="S183" i="32"/>
  <c r="T183" i="32"/>
  <c r="V183" i="32"/>
  <c r="W183" i="32"/>
  <c r="Y183" i="32"/>
  <c r="Z183" i="32"/>
  <c r="AB183" i="32"/>
  <c r="U183" i="32"/>
  <c r="AA183" i="32"/>
  <c r="AL210" i="32"/>
  <c r="AM210" i="32"/>
  <c r="AN210" i="32"/>
  <c r="AC210" i="32"/>
  <c r="AO210" i="32"/>
  <c r="AD210" i="32"/>
  <c r="AP210" i="32"/>
  <c r="AE210" i="32"/>
  <c r="AQ210" i="32"/>
  <c r="AF210" i="32"/>
  <c r="AR210" i="32"/>
  <c r="AG210" i="32"/>
  <c r="AS210" i="32"/>
  <c r="AH210" i="32"/>
  <c r="AT210" i="32"/>
  <c r="AI210" i="32"/>
  <c r="AU210" i="32"/>
  <c r="AJ210" i="32"/>
  <c r="AK210" i="32"/>
  <c r="AV210" i="32"/>
  <c r="W201" i="32"/>
  <c r="X201" i="32"/>
  <c r="Y201" i="32"/>
  <c r="Z201" i="32"/>
  <c r="AA201" i="32"/>
  <c r="AB201" i="32"/>
  <c r="S201" i="32"/>
  <c r="T201" i="32"/>
  <c r="U201" i="32"/>
  <c r="V201" i="32"/>
  <c r="W217" i="32"/>
  <c r="X217" i="32"/>
  <c r="Y217" i="32"/>
  <c r="Z217" i="32"/>
  <c r="AA217" i="32"/>
  <c r="S217" i="32"/>
  <c r="T217" i="32"/>
  <c r="U217" i="32"/>
  <c r="V217" i="32"/>
  <c r="AB217" i="32"/>
  <c r="AF220" i="32"/>
  <c r="AR220" i="32"/>
  <c r="AG220" i="32"/>
  <c r="AS220" i="32"/>
  <c r="AH220" i="32"/>
  <c r="AT220" i="32"/>
  <c r="AI220" i="32"/>
  <c r="AU220" i="32"/>
  <c r="AL220" i="32"/>
  <c r="AM220" i="32"/>
  <c r="AN220" i="32"/>
  <c r="AC220" i="32"/>
  <c r="AO220" i="32"/>
  <c r="AD220" i="32"/>
  <c r="AE220" i="32"/>
  <c r="AJ220" i="32"/>
  <c r="AK220" i="32"/>
  <c r="AP220" i="32"/>
  <c r="AQ220" i="32"/>
  <c r="AV220" i="32"/>
  <c r="Z234" i="32"/>
  <c r="AA234" i="32"/>
  <c r="AB234" i="32"/>
  <c r="V234" i="32"/>
  <c r="U234" i="32"/>
  <c r="W234" i="32"/>
  <c r="X234" i="32"/>
  <c r="Y234" i="32"/>
  <c r="S234" i="32"/>
  <c r="T234" i="32"/>
  <c r="AA265" i="32"/>
  <c r="U265" i="32"/>
  <c r="X265" i="32"/>
  <c r="S265" i="32"/>
  <c r="T265" i="32"/>
  <c r="V265" i="32"/>
  <c r="W265" i="32"/>
  <c r="Y265" i="32"/>
  <c r="Z265" i="32"/>
  <c r="AB265" i="32"/>
  <c r="S288" i="32"/>
  <c r="V288" i="32"/>
  <c r="Y288" i="32"/>
  <c r="Z288" i="32"/>
  <c r="T288" i="32"/>
  <c r="U288" i="32"/>
  <c r="W288" i="32"/>
  <c r="X288" i="32"/>
  <c r="AA288" i="32"/>
  <c r="AB288" i="32"/>
  <c r="AF216" i="32"/>
  <c r="AR216" i="32"/>
  <c r="AG216" i="32"/>
  <c r="AS216" i="32"/>
  <c r="AH216" i="32"/>
  <c r="AT216" i="32"/>
  <c r="AI216" i="32"/>
  <c r="AU216" i="32"/>
  <c r="AJ216" i="32"/>
  <c r="AV216" i="32"/>
  <c r="AL216" i="32"/>
  <c r="AM216" i="32"/>
  <c r="AN216" i="32"/>
  <c r="AC216" i="32"/>
  <c r="AO216" i="32"/>
  <c r="AD216" i="32"/>
  <c r="AE216" i="32"/>
  <c r="AK216" i="32"/>
  <c r="AP216" i="32"/>
  <c r="AQ216" i="32"/>
  <c r="AH281" i="32"/>
  <c r="AT281" i="32"/>
  <c r="AK281" i="32"/>
  <c r="AL281" i="32"/>
  <c r="AN281" i="32"/>
  <c r="AC281" i="32"/>
  <c r="AO281" i="32"/>
  <c r="AS281" i="32"/>
  <c r="AU281" i="32"/>
  <c r="AD281" i="32"/>
  <c r="AV281" i="32"/>
  <c r="AE281" i="32"/>
  <c r="AF281" i="32"/>
  <c r="AG281" i="32"/>
  <c r="AI281" i="32"/>
  <c r="AJ281" i="32"/>
  <c r="AM281" i="32"/>
  <c r="AP281" i="32"/>
  <c r="AQ281" i="32"/>
  <c r="AR281" i="32"/>
  <c r="AN287" i="32"/>
  <c r="AE287" i="32"/>
  <c r="AQ287" i="32"/>
  <c r="AH287" i="32"/>
  <c r="AT287" i="32"/>
  <c r="AI287" i="32"/>
  <c r="AU287" i="32"/>
  <c r="AR287" i="32"/>
  <c r="AS287" i="32"/>
  <c r="AC287" i="32"/>
  <c r="AV287" i="32"/>
  <c r="AD287" i="32"/>
  <c r="AF287" i="32"/>
  <c r="AG287" i="32"/>
  <c r="AJ287" i="32"/>
  <c r="AK287" i="32"/>
  <c r="AL287" i="32"/>
  <c r="AM287" i="32"/>
  <c r="AO287" i="32"/>
  <c r="AP287" i="32"/>
  <c r="V315" i="32"/>
  <c r="Y315" i="32"/>
  <c r="Z315" i="32"/>
  <c r="S315" i="32"/>
  <c r="T315" i="32"/>
  <c r="U315" i="32"/>
  <c r="W315" i="32"/>
  <c r="X315" i="32"/>
  <c r="AA315" i="32"/>
  <c r="AB315" i="32"/>
  <c r="V297" i="32"/>
  <c r="AB297" i="32"/>
  <c r="Y297" i="32"/>
  <c r="AA297" i="32"/>
  <c r="T297" i="32"/>
  <c r="U297" i="32"/>
  <c r="X297" i="32"/>
  <c r="Z297" i="32"/>
  <c r="S297" i="32"/>
  <c r="W297" i="32"/>
  <c r="V330" i="32"/>
  <c r="S330" i="32"/>
  <c r="T330" i="32"/>
  <c r="W330" i="32"/>
  <c r="X330" i="32"/>
  <c r="Z330" i="32"/>
  <c r="AA330" i="32"/>
  <c r="AB330" i="32"/>
  <c r="U330" i="32"/>
  <c r="Y330" i="32"/>
  <c r="AA341" i="32"/>
  <c r="S341" i="32"/>
  <c r="U341" i="32"/>
  <c r="X341" i="32"/>
  <c r="T341" i="32"/>
  <c r="AB341" i="32"/>
  <c r="V341" i="32"/>
  <c r="W341" i="32"/>
  <c r="Y341" i="32"/>
  <c r="Z341" i="32"/>
  <c r="Y363" i="32"/>
  <c r="Z363" i="32"/>
  <c r="AA363" i="32"/>
  <c r="AB363" i="32"/>
  <c r="S363" i="32"/>
  <c r="X363" i="32"/>
  <c r="T363" i="32"/>
  <c r="U363" i="32"/>
  <c r="V363" i="32"/>
  <c r="W363" i="32"/>
  <c r="U271" i="32"/>
  <c r="AA271" i="32"/>
  <c r="X271" i="32"/>
  <c r="Y271" i="32"/>
  <c r="Z271" i="32"/>
  <c r="AB271" i="32"/>
  <c r="S271" i="32"/>
  <c r="T271" i="32"/>
  <c r="V271" i="32"/>
  <c r="W271" i="32"/>
  <c r="AB69" i="32"/>
  <c r="T69" i="32"/>
  <c r="U69" i="32"/>
  <c r="V69" i="32"/>
  <c r="W69" i="32"/>
  <c r="X69" i="32"/>
  <c r="Z69" i="32"/>
  <c r="S69" i="32"/>
  <c r="Y69" i="32"/>
  <c r="AA69" i="32"/>
  <c r="X92" i="32"/>
  <c r="Y92" i="32"/>
  <c r="AA92" i="32"/>
  <c r="AB92" i="32"/>
  <c r="T92" i="32"/>
  <c r="S92" i="32"/>
  <c r="U92" i="32"/>
  <c r="V92" i="32"/>
  <c r="W92" i="32"/>
  <c r="Z92" i="32"/>
  <c r="AH83" i="32"/>
  <c r="AT83" i="32"/>
  <c r="AI83" i="32"/>
  <c r="AU83" i="32"/>
  <c r="AJ83" i="32"/>
  <c r="AV83" i="32"/>
  <c r="AN83" i="32"/>
  <c r="AO83" i="32"/>
  <c r="AP83" i="32"/>
  <c r="AQ83" i="32"/>
  <c r="AR83" i="32"/>
  <c r="AC83" i="32"/>
  <c r="AS83" i="32"/>
  <c r="AD83" i="32"/>
  <c r="AE83" i="32"/>
  <c r="AF83" i="32"/>
  <c r="AG83" i="32"/>
  <c r="AK83" i="32"/>
  <c r="AL83" i="32"/>
  <c r="AM83" i="32"/>
  <c r="AG107" i="32"/>
  <c r="AS107" i="32"/>
  <c r="AH107" i="32"/>
  <c r="AT107" i="32"/>
  <c r="AI107" i="32"/>
  <c r="AU107" i="32"/>
  <c r="AL107" i="32"/>
  <c r="AM107" i="32"/>
  <c r="AN107" i="32"/>
  <c r="AE107" i="32"/>
  <c r="AF107" i="32"/>
  <c r="AJ107" i="32"/>
  <c r="AK107" i="32"/>
  <c r="AO107" i="32"/>
  <c r="AP107" i="32"/>
  <c r="AQ107" i="32"/>
  <c r="AR107" i="32"/>
  <c r="AV107" i="32"/>
  <c r="AC107" i="32"/>
  <c r="AD107" i="32"/>
  <c r="Y26" i="32"/>
  <c r="Z26" i="32"/>
  <c r="AA26" i="32"/>
  <c r="S26" i="32"/>
  <c r="T26" i="32"/>
  <c r="V26" i="32"/>
  <c r="W26" i="32"/>
  <c r="X26" i="32"/>
  <c r="AB26" i="32"/>
  <c r="U26" i="32"/>
  <c r="AH13" i="32"/>
  <c r="AT13" i="32"/>
  <c r="AI13" i="32"/>
  <c r="AU13" i="32"/>
  <c r="AJ13" i="32"/>
  <c r="AV13" i="32"/>
  <c r="AK13" i="32"/>
  <c r="AL13" i="32"/>
  <c r="AM13" i="32"/>
  <c r="AN13" i="32"/>
  <c r="AC13" i="32"/>
  <c r="AO13" i="32"/>
  <c r="AD13" i="32"/>
  <c r="AP13" i="32"/>
  <c r="AF13" i="32"/>
  <c r="AR13" i="32"/>
  <c r="AQ13" i="32"/>
  <c r="AS13" i="32"/>
  <c r="AE13" i="32"/>
  <c r="AG13" i="32"/>
  <c r="AL105" i="32"/>
  <c r="AM105" i="32"/>
  <c r="AN105" i="32"/>
  <c r="AC105" i="32"/>
  <c r="AO105" i="32"/>
  <c r="AF105" i="32"/>
  <c r="AR105" i="32"/>
  <c r="AG105" i="32"/>
  <c r="AS105" i="32"/>
  <c r="AH105" i="32"/>
  <c r="AT105" i="32"/>
  <c r="AJ105" i="32"/>
  <c r="AK105" i="32"/>
  <c r="AP105" i="32"/>
  <c r="AQ105" i="32"/>
  <c r="AU105" i="32"/>
  <c r="AV105" i="32"/>
  <c r="AD105" i="32"/>
  <c r="AE105" i="32"/>
  <c r="AI105" i="32"/>
  <c r="AK143" i="32"/>
  <c r="AL143" i="32"/>
  <c r="AM143" i="32"/>
  <c r="AN143" i="32"/>
  <c r="AC143" i="32"/>
  <c r="AO143" i="32"/>
  <c r="AD143" i="32"/>
  <c r="AP143" i="32"/>
  <c r="AF143" i="32"/>
  <c r="AR143" i="32"/>
  <c r="AG143" i="32"/>
  <c r="AS143" i="32"/>
  <c r="AH143" i="32"/>
  <c r="AT143" i="32"/>
  <c r="AE143" i="32"/>
  <c r="AI143" i="32"/>
  <c r="AJ143" i="32"/>
  <c r="AQ143" i="32"/>
  <c r="AU143" i="32"/>
  <c r="AV143" i="32"/>
  <c r="V162" i="32"/>
  <c r="S162" i="32"/>
  <c r="T162" i="32"/>
  <c r="U162" i="32"/>
  <c r="W162" i="32"/>
  <c r="X162" i="32"/>
  <c r="Y162" i="32"/>
  <c r="Z162" i="32"/>
  <c r="AA162" i="32"/>
  <c r="AB162" i="32"/>
  <c r="S173" i="32"/>
  <c r="U173" i="32"/>
  <c r="V173" i="32"/>
  <c r="X173" i="32"/>
  <c r="Y173" i="32"/>
  <c r="Z173" i="32"/>
  <c r="T173" i="32"/>
  <c r="W173" i="32"/>
  <c r="AA173" i="32"/>
  <c r="AB173" i="32"/>
  <c r="S207" i="32"/>
  <c r="T207" i="32"/>
  <c r="U207" i="32"/>
  <c r="V207" i="32"/>
  <c r="W207" i="32"/>
  <c r="X207" i="32"/>
  <c r="Y207" i="32"/>
  <c r="Z207" i="32"/>
  <c r="AA207" i="32"/>
  <c r="AB207" i="32"/>
  <c r="S219" i="32"/>
  <c r="T219" i="32"/>
  <c r="U219" i="32"/>
  <c r="W219" i="32"/>
  <c r="X219" i="32"/>
  <c r="Y219" i="32"/>
  <c r="Z219" i="32"/>
  <c r="V219" i="32"/>
  <c r="AA219" i="32"/>
  <c r="AB219" i="32"/>
  <c r="Z196" i="32"/>
  <c r="T196" i="32"/>
  <c r="U196" i="32"/>
  <c r="V196" i="32"/>
  <c r="W196" i="32"/>
  <c r="X196" i="32"/>
  <c r="Y196" i="32"/>
  <c r="AA196" i="32"/>
  <c r="AB196" i="32"/>
  <c r="S196" i="32"/>
  <c r="AK290" i="32"/>
  <c r="AE290" i="32"/>
  <c r="AQ290" i="32"/>
  <c r="AF290" i="32"/>
  <c r="AT290" i="32"/>
  <c r="AG290" i="32"/>
  <c r="AU290" i="32"/>
  <c r="AH290" i="32"/>
  <c r="AV290" i="32"/>
  <c r="AI290" i="32"/>
  <c r="AJ290" i="32"/>
  <c r="AL290" i="32"/>
  <c r="AM290" i="32"/>
  <c r="AN290" i="32"/>
  <c r="AO290" i="32"/>
  <c r="AP290" i="32"/>
  <c r="AC290" i="32"/>
  <c r="AD290" i="32"/>
  <c r="AR290" i="32"/>
  <c r="AS290" i="32"/>
  <c r="S318" i="32"/>
  <c r="V318" i="32"/>
  <c r="W318" i="32"/>
  <c r="T318" i="32"/>
  <c r="U318" i="32"/>
  <c r="X318" i="32"/>
  <c r="Y318" i="32"/>
  <c r="Z318" i="32"/>
  <c r="AA318" i="32"/>
  <c r="AB318" i="32"/>
  <c r="AN313" i="32"/>
  <c r="AE313" i="32"/>
  <c r="AQ313" i="32"/>
  <c r="AF313" i="32"/>
  <c r="AR313" i="32"/>
  <c r="AC313" i="32"/>
  <c r="AT313" i="32"/>
  <c r="AD313" i="32"/>
  <c r="AU313" i="32"/>
  <c r="AG313" i="32"/>
  <c r="AV313" i="32"/>
  <c r="AH313" i="32"/>
  <c r="AI313" i="32"/>
  <c r="AJ313" i="32"/>
  <c r="AK313" i="32"/>
  <c r="AL313" i="32"/>
  <c r="AM313" i="32"/>
  <c r="AO313" i="32"/>
  <c r="AP313" i="32"/>
  <c r="AS313" i="32"/>
  <c r="W229" i="32"/>
  <c r="X229" i="32"/>
  <c r="Y229" i="32"/>
  <c r="Z229" i="32"/>
  <c r="S229" i="32"/>
  <c r="V229" i="32"/>
  <c r="AA229" i="32"/>
  <c r="AB229" i="32"/>
  <c r="T229" i="32"/>
  <c r="U229" i="32"/>
  <c r="U263" i="32"/>
  <c r="AA263" i="32"/>
  <c r="S263" i="32"/>
  <c r="T263" i="32"/>
  <c r="V263" i="32"/>
  <c r="W263" i="32"/>
  <c r="X263" i="32"/>
  <c r="Y263" i="32"/>
  <c r="Z263" i="32"/>
  <c r="AB263" i="32"/>
  <c r="AM273" i="32"/>
  <c r="AG273" i="32"/>
  <c r="AS273" i="32"/>
  <c r="AH273" i="32"/>
  <c r="AV273" i="32"/>
  <c r="AI273" i="32"/>
  <c r="AJ273" i="32"/>
  <c r="AK273" i="32"/>
  <c r="AL273" i="32"/>
  <c r="AN273" i="32"/>
  <c r="AO273" i="32"/>
  <c r="AP273" i="32"/>
  <c r="AU273" i="32"/>
  <c r="AC273" i="32"/>
  <c r="AD273" i="32"/>
  <c r="AE273" i="32"/>
  <c r="AF273" i="32"/>
  <c r="AQ273" i="32"/>
  <c r="AR273" i="32"/>
  <c r="AT273" i="32"/>
  <c r="Y371" i="32"/>
  <c r="Z371" i="32"/>
  <c r="AA371" i="32"/>
  <c r="AB371" i="32"/>
  <c r="S371" i="32"/>
  <c r="T371" i="32"/>
  <c r="U371" i="32"/>
  <c r="V371" i="32"/>
  <c r="W371" i="32"/>
  <c r="X371" i="32"/>
  <c r="Z32" i="32"/>
  <c r="AA32" i="32"/>
  <c r="AB32" i="32"/>
  <c r="S32" i="32"/>
  <c r="T32" i="32"/>
  <c r="U32" i="32"/>
  <c r="V32" i="32"/>
  <c r="W32" i="32"/>
  <c r="X32" i="32"/>
  <c r="Y32" i="32"/>
  <c r="AI233" i="32"/>
  <c r="AU233" i="32"/>
  <c r="AJ233" i="32"/>
  <c r="AV233" i="32"/>
  <c r="AK233" i="32"/>
  <c r="AE233" i="32"/>
  <c r="AQ233" i="32"/>
  <c r="AF233" i="32"/>
  <c r="AG233" i="32"/>
  <c r="AH233" i="32"/>
  <c r="AL233" i="32"/>
  <c r="AM233" i="32"/>
  <c r="AN233" i="32"/>
  <c r="AO233" i="32"/>
  <c r="AP233" i="32"/>
  <c r="AR233" i="32"/>
  <c r="AS233" i="32"/>
  <c r="AC233" i="32"/>
  <c r="AD233" i="32"/>
  <c r="AT233" i="32"/>
  <c r="V311" i="32"/>
  <c r="Y311" i="32"/>
  <c r="Z311" i="32"/>
  <c r="AB311" i="32"/>
  <c r="W311" i="32"/>
  <c r="X311" i="32"/>
  <c r="AA311" i="32"/>
  <c r="S311" i="32"/>
  <c r="T311" i="32"/>
  <c r="U311" i="32"/>
  <c r="X356" i="32"/>
  <c r="AA356" i="32"/>
  <c r="AB356" i="32"/>
  <c r="U356" i="32"/>
  <c r="S356" i="32"/>
  <c r="T356" i="32"/>
  <c r="V356" i="32"/>
  <c r="W356" i="32"/>
  <c r="Y356" i="32"/>
  <c r="Z356" i="32"/>
  <c r="Y14" i="32"/>
  <c r="Z14" i="32"/>
  <c r="AA14" i="32"/>
  <c r="AB14" i="32"/>
  <c r="S14" i="32"/>
  <c r="T14" i="32"/>
  <c r="U14" i="32"/>
  <c r="W14" i="32"/>
  <c r="V14" i="32"/>
  <c r="X14" i="32"/>
  <c r="V29" i="32"/>
  <c r="W29" i="32"/>
  <c r="X29" i="32"/>
  <c r="AA29" i="32"/>
  <c r="AB29" i="32"/>
  <c r="S29" i="32"/>
  <c r="T29" i="32"/>
  <c r="U29" i="32"/>
  <c r="Y29" i="32"/>
  <c r="Z29" i="32"/>
  <c r="S86" i="32"/>
  <c r="U86" i="32"/>
  <c r="Y86" i="32"/>
  <c r="T86" i="32"/>
  <c r="V86" i="32"/>
  <c r="W86" i="32"/>
  <c r="Z86" i="32"/>
  <c r="AA86" i="32"/>
  <c r="AB86" i="32"/>
  <c r="X86" i="32"/>
  <c r="AM109" i="32"/>
  <c r="AN109" i="32"/>
  <c r="AC109" i="32"/>
  <c r="AO109" i="32"/>
  <c r="AG109" i="32"/>
  <c r="AS109" i="32"/>
  <c r="AH109" i="32"/>
  <c r="AT109" i="32"/>
  <c r="AR109" i="32"/>
  <c r="AU109" i="32"/>
  <c r="AV109" i="32"/>
  <c r="AD109" i="32"/>
  <c r="AE109" i="32"/>
  <c r="AF109" i="32"/>
  <c r="AI109" i="32"/>
  <c r="AJ109" i="32"/>
  <c r="AK109" i="32"/>
  <c r="AL109" i="32"/>
  <c r="AP109" i="32"/>
  <c r="AQ109" i="32"/>
  <c r="AA131" i="32"/>
  <c r="AB131" i="32"/>
  <c r="V131" i="32"/>
  <c r="W131" i="32"/>
  <c r="S131" i="32"/>
  <c r="T131" i="32"/>
  <c r="U131" i="32"/>
  <c r="X131" i="32"/>
  <c r="Y131" i="32"/>
  <c r="Z131" i="32"/>
  <c r="AG117" i="32"/>
  <c r="AS117" i="32"/>
  <c r="AH117" i="32"/>
  <c r="AT117" i="32"/>
  <c r="AI117" i="32"/>
  <c r="AU117" i="32"/>
  <c r="AJ117" i="32"/>
  <c r="AV117" i="32"/>
  <c r="AK117" i="32"/>
  <c r="AL117" i="32"/>
  <c r="AM117" i="32"/>
  <c r="AN117" i="32"/>
  <c r="AC117" i="32"/>
  <c r="AO117" i="32"/>
  <c r="AP117" i="32"/>
  <c r="AQ117" i="32"/>
  <c r="AR117" i="32"/>
  <c r="AD117" i="32"/>
  <c r="AE117" i="32"/>
  <c r="AF117" i="32"/>
  <c r="AN160" i="32"/>
  <c r="AC160" i="32"/>
  <c r="AO160" i="32"/>
  <c r="AE160" i="32"/>
  <c r="AQ160" i="32"/>
  <c r="AK160" i="32"/>
  <c r="AL160" i="32"/>
  <c r="AM160" i="32"/>
  <c r="AP160" i="32"/>
  <c r="AR160" i="32"/>
  <c r="AS160" i="32"/>
  <c r="AD160" i="32"/>
  <c r="AT160" i="32"/>
  <c r="AF160" i="32"/>
  <c r="AU160" i="32"/>
  <c r="AG160" i="32"/>
  <c r="AV160" i="32"/>
  <c r="AH160" i="32"/>
  <c r="AJ160" i="32"/>
  <c r="AI160" i="32"/>
  <c r="AA184" i="32"/>
  <c r="U184" i="32"/>
  <c r="AB184" i="32"/>
  <c r="T184" i="32"/>
  <c r="V184" i="32"/>
  <c r="W184" i="32"/>
  <c r="X184" i="32"/>
  <c r="S184" i="32"/>
  <c r="Y184" i="32"/>
  <c r="Z184" i="32"/>
  <c r="X181" i="32"/>
  <c r="S181" i="32"/>
  <c r="T181" i="32"/>
  <c r="U181" i="32"/>
  <c r="V181" i="32"/>
  <c r="Y181" i="32"/>
  <c r="Z181" i="32"/>
  <c r="AA181" i="32"/>
  <c r="AB181" i="32"/>
  <c r="W181" i="32"/>
  <c r="AF174" i="32"/>
  <c r="AR174" i="32"/>
  <c r="AG174" i="32"/>
  <c r="AS174" i="32"/>
  <c r="AH174" i="32"/>
  <c r="AT174" i="32"/>
  <c r="AJ174" i="32"/>
  <c r="AV174" i="32"/>
  <c r="AK174" i="32"/>
  <c r="AM174" i="32"/>
  <c r="AN174" i="32"/>
  <c r="AC174" i="32"/>
  <c r="AO174" i="32"/>
  <c r="AI174" i="32"/>
  <c r="AL174" i="32"/>
  <c r="AP174" i="32"/>
  <c r="AQ174" i="32"/>
  <c r="AU174" i="32"/>
  <c r="AD174" i="32"/>
  <c r="AE174" i="32"/>
  <c r="AF166" i="32"/>
  <c r="AR166" i="32"/>
  <c r="AG166" i="32"/>
  <c r="AS166" i="32"/>
  <c r="AH166" i="32"/>
  <c r="AT166" i="32"/>
  <c r="AI166" i="32"/>
  <c r="AU166" i="32"/>
  <c r="AJ166" i="32"/>
  <c r="AV166" i="32"/>
  <c r="AK166" i="32"/>
  <c r="AM166" i="32"/>
  <c r="AN166" i="32"/>
  <c r="AC166" i="32"/>
  <c r="AO166" i="32"/>
  <c r="AL166" i="32"/>
  <c r="AP166" i="32"/>
  <c r="AQ166" i="32"/>
  <c r="AD166" i="32"/>
  <c r="AE166" i="32"/>
  <c r="W221" i="32"/>
  <c r="X221" i="32"/>
  <c r="Y221" i="32"/>
  <c r="Z221" i="32"/>
  <c r="S221" i="32"/>
  <c r="AA221" i="32"/>
  <c r="AB221" i="32"/>
  <c r="T221" i="32"/>
  <c r="U221" i="32"/>
  <c r="V221" i="32"/>
  <c r="X266" i="32"/>
  <c r="AA266" i="32"/>
  <c r="T266" i="32"/>
  <c r="U266" i="32"/>
  <c r="V266" i="32"/>
  <c r="W266" i="32"/>
  <c r="Y266" i="32"/>
  <c r="Z266" i="32"/>
  <c r="AB266" i="32"/>
  <c r="S266" i="32"/>
  <c r="U247" i="32"/>
  <c r="V247" i="32"/>
  <c r="W247" i="32"/>
  <c r="X247" i="32"/>
  <c r="Y247" i="32"/>
  <c r="AA247" i="32"/>
  <c r="AB247" i="32"/>
  <c r="S247" i="32"/>
  <c r="T247" i="32"/>
  <c r="Z247" i="32"/>
  <c r="AA257" i="32"/>
  <c r="S257" i="32"/>
  <c r="U257" i="32"/>
  <c r="W257" i="32"/>
  <c r="X257" i="32"/>
  <c r="AB257" i="32"/>
  <c r="T257" i="32"/>
  <c r="V257" i="32"/>
  <c r="Y257" i="32"/>
  <c r="Z257" i="32"/>
  <c r="S235" i="32"/>
  <c r="Y235" i="32"/>
  <c r="Z235" i="32"/>
  <c r="AA235" i="32"/>
  <c r="AB235" i="32"/>
  <c r="T235" i="32"/>
  <c r="U235" i="32"/>
  <c r="V235" i="32"/>
  <c r="W235" i="32"/>
  <c r="X235" i="32"/>
  <c r="AA269" i="32"/>
  <c r="U269" i="32"/>
  <c r="X269" i="32"/>
  <c r="Z269" i="32"/>
  <c r="AB269" i="32"/>
  <c r="S269" i="32"/>
  <c r="T269" i="32"/>
  <c r="V269" i="32"/>
  <c r="W269" i="32"/>
  <c r="Y269" i="32"/>
  <c r="AE325" i="32"/>
  <c r="AQ325" i="32"/>
  <c r="AK325" i="32"/>
  <c r="AL325" i="32"/>
  <c r="AN325" i="32"/>
  <c r="AO325" i="32"/>
  <c r="AD325" i="32"/>
  <c r="AR325" i="32"/>
  <c r="AF325" i="32"/>
  <c r="AS325" i="32"/>
  <c r="AG325" i="32"/>
  <c r="AT325" i="32"/>
  <c r="AH325" i="32"/>
  <c r="AU325" i="32"/>
  <c r="AI325" i="32"/>
  <c r="AJ325" i="32"/>
  <c r="AM325" i="32"/>
  <c r="AP325" i="32"/>
  <c r="AV325" i="32"/>
  <c r="AC325" i="32"/>
  <c r="AN299" i="32"/>
  <c r="AH299" i="32"/>
  <c r="AT299" i="32"/>
  <c r="AG299" i="32"/>
  <c r="AV299" i="32"/>
  <c r="AJ299" i="32"/>
  <c r="AK299" i="32"/>
  <c r="AL299" i="32"/>
  <c r="AO299" i="32"/>
  <c r="AC299" i="32"/>
  <c r="AQ299" i="32"/>
  <c r="AD299" i="32"/>
  <c r="AR299" i="32"/>
  <c r="AE299" i="32"/>
  <c r="AF299" i="32"/>
  <c r="AI299" i="32"/>
  <c r="AM299" i="32"/>
  <c r="AP299" i="32"/>
  <c r="AS299" i="32"/>
  <c r="AU299" i="32"/>
  <c r="AN332" i="32"/>
  <c r="AG332" i="32"/>
  <c r="AT332" i="32"/>
  <c r="AJ332" i="32"/>
  <c r="AK332" i="32"/>
  <c r="AM332" i="32"/>
  <c r="AC332" i="32"/>
  <c r="AP332" i="32"/>
  <c r="AD332" i="32"/>
  <c r="AQ332" i="32"/>
  <c r="AI332" i="32"/>
  <c r="AH332" i="32"/>
  <c r="AL332" i="32"/>
  <c r="AO332" i="32"/>
  <c r="AR332" i="32"/>
  <c r="AF332" i="32"/>
  <c r="AS332" i="32"/>
  <c r="AU332" i="32"/>
  <c r="AV332" i="32"/>
  <c r="AE332" i="32"/>
  <c r="U346" i="32"/>
  <c r="V346" i="32"/>
  <c r="X346" i="32"/>
  <c r="AA346" i="32"/>
  <c r="T346" i="32"/>
  <c r="W346" i="32"/>
  <c r="Y346" i="32"/>
  <c r="Z346" i="32"/>
  <c r="AB346" i="32"/>
  <c r="S346" i="32"/>
  <c r="V366" i="32"/>
  <c r="W366" i="32"/>
  <c r="X366" i="32"/>
  <c r="Y366" i="32"/>
  <c r="T366" i="32"/>
  <c r="Z366" i="32"/>
  <c r="AA366" i="32"/>
  <c r="AB366" i="32"/>
  <c r="U366" i="32"/>
  <c r="S366" i="32"/>
  <c r="AE369" i="32"/>
  <c r="AQ369" i="32"/>
  <c r="AF369" i="32"/>
  <c r="AR369" i="32"/>
  <c r="AG369" i="32"/>
  <c r="AS369" i="32"/>
  <c r="AH369" i="32"/>
  <c r="AT369" i="32"/>
  <c r="AC369" i="32"/>
  <c r="AI369" i="32"/>
  <c r="AU369" i="32"/>
  <c r="AO369" i="32"/>
  <c r="AJ369" i="32"/>
  <c r="AV369" i="32"/>
  <c r="AP369" i="32"/>
  <c r="AK369" i="32"/>
  <c r="AD369" i="32"/>
  <c r="AL369" i="32"/>
  <c r="AM369" i="32"/>
  <c r="AN369" i="32"/>
  <c r="AF198" i="32"/>
  <c r="AR198" i="32"/>
  <c r="AJ198" i="32"/>
  <c r="AV198" i="32"/>
  <c r="AP198" i="32"/>
  <c r="AC198" i="32"/>
  <c r="AQ198" i="32"/>
  <c r="AD198" i="32"/>
  <c r="AS198" i="32"/>
  <c r="AE198" i="32"/>
  <c r="AT198" i="32"/>
  <c r="AG198" i="32"/>
  <c r="AU198" i="32"/>
  <c r="AH198" i="32"/>
  <c r="AI198" i="32"/>
  <c r="AK198" i="32"/>
  <c r="AL198" i="32"/>
  <c r="AM198" i="32"/>
  <c r="AN198" i="32"/>
  <c r="AO198" i="32"/>
  <c r="AA337" i="32"/>
  <c r="S337" i="32"/>
  <c r="U337" i="32"/>
  <c r="W337" i="32"/>
  <c r="X337" i="32"/>
  <c r="AB337" i="32"/>
  <c r="T337" i="32"/>
  <c r="V337" i="32"/>
  <c r="Y337" i="32"/>
  <c r="Z337" i="32"/>
  <c r="AD106" i="32"/>
  <c r="AP106" i="32"/>
  <c r="AE106" i="32"/>
  <c r="AQ106" i="32"/>
  <c r="AF106" i="32"/>
  <c r="AR106" i="32"/>
  <c r="AI106" i="32"/>
  <c r="AU106" i="32"/>
  <c r="AJ106" i="32"/>
  <c r="AV106" i="32"/>
  <c r="AK106" i="32"/>
  <c r="AC106" i="32"/>
  <c r="AG106" i="32"/>
  <c r="AH106" i="32"/>
  <c r="AL106" i="32"/>
  <c r="AM106" i="32"/>
  <c r="AN106" i="32"/>
  <c r="AO106" i="32"/>
  <c r="AS106" i="32"/>
  <c r="AT106" i="32"/>
  <c r="S169" i="32"/>
  <c r="T169" i="32"/>
  <c r="U169" i="32"/>
  <c r="V169" i="32"/>
  <c r="X169" i="32"/>
  <c r="Y169" i="32"/>
  <c r="Z169" i="32"/>
  <c r="AB169" i="32"/>
  <c r="W169" i="32"/>
  <c r="AA169" i="32"/>
  <c r="AF178" i="32"/>
  <c r="AR178" i="32"/>
  <c r="AG178" i="32"/>
  <c r="AS178" i="32"/>
  <c r="AM178" i="32"/>
  <c r="AN178" i="32"/>
  <c r="AC178" i="32"/>
  <c r="AO178" i="32"/>
  <c r="AH178" i="32"/>
  <c r="AI178" i="32"/>
  <c r="AJ178" i="32"/>
  <c r="AK178" i="32"/>
  <c r="AL178" i="32"/>
  <c r="AP178" i="32"/>
  <c r="AQ178" i="32"/>
  <c r="AT178" i="32"/>
  <c r="AU178" i="32"/>
  <c r="AV178" i="32"/>
  <c r="AD178" i="32"/>
  <c r="AE178" i="32"/>
  <c r="AL222" i="32"/>
  <c r="AM222" i="32"/>
  <c r="AN222" i="32"/>
  <c r="AC222" i="32"/>
  <c r="AO222" i="32"/>
  <c r="AF222" i="32"/>
  <c r="AR222" i="32"/>
  <c r="AG222" i="32"/>
  <c r="AS222" i="32"/>
  <c r="AH222" i="32"/>
  <c r="AT222" i="32"/>
  <c r="AD222" i="32"/>
  <c r="AE222" i="32"/>
  <c r="AI222" i="32"/>
  <c r="AJ222" i="32"/>
  <c r="AK222" i="32"/>
  <c r="AP222" i="32"/>
  <c r="AQ222" i="32"/>
  <c r="AU222" i="32"/>
  <c r="AV222" i="32"/>
  <c r="AB15" i="32"/>
  <c r="S15" i="32"/>
  <c r="T15" i="32"/>
  <c r="U15" i="32"/>
  <c r="V15" i="32"/>
  <c r="W15" i="32"/>
  <c r="Z15" i="32"/>
  <c r="X15" i="32"/>
  <c r="Y15" i="32"/>
  <c r="AA15" i="32"/>
  <c r="S33" i="32"/>
  <c r="T33" i="32"/>
  <c r="U33" i="32"/>
  <c r="V33" i="32"/>
  <c r="W33" i="32"/>
  <c r="X33" i="32"/>
  <c r="Y33" i="32"/>
  <c r="AB33" i="32"/>
  <c r="Z33" i="32"/>
  <c r="AA33" i="32"/>
  <c r="W35" i="32"/>
  <c r="X35" i="32"/>
  <c r="Y35" i="32"/>
  <c r="Z35" i="32"/>
  <c r="AA35" i="32"/>
  <c r="AB35" i="32"/>
  <c r="S35" i="32"/>
  <c r="T35" i="32"/>
  <c r="V35" i="32"/>
  <c r="U35" i="32"/>
  <c r="AL44" i="32"/>
  <c r="AM44" i="32"/>
  <c r="AN44" i="32"/>
  <c r="AC44" i="32"/>
  <c r="AO44" i="32"/>
  <c r="AE44" i="32"/>
  <c r="AQ44" i="32"/>
  <c r="AF44" i="32"/>
  <c r="AR44" i="32"/>
  <c r="AV44" i="32"/>
  <c r="AD44" i="32"/>
  <c r="AG44" i="32"/>
  <c r="AH44" i="32"/>
  <c r="AI44" i="32"/>
  <c r="AJ44" i="32"/>
  <c r="AK44" i="32"/>
  <c r="AP44" i="32"/>
  <c r="AT44" i="32"/>
  <c r="AS44" i="32"/>
  <c r="AU44" i="32"/>
  <c r="AL48" i="32"/>
  <c r="AM48" i="32"/>
  <c r="AN48" i="32"/>
  <c r="AE48" i="32"/>
  <c r="AQ48" i="32"/>
  <c r="AF48" i="32"/>
  <c r="AR48" i="32"/>
  <c r="AP48" i="32"/>
  <c r="AS48" i="32"/>
  <c r="AT48" i="32"/>
  <c r="AU48" i="32"/>
  <c r="AC48" i="32"/>
  <c r="AV48" i="32"/>
  <c r="AD48" i="32"/>
  <c r="AG48" i="32"/>
  <c r="AH48" i="32"/>
  <c r="AI48" i="32"/>
  <c r="AK48" i="32"/>
  <c r="AJ48" i="32"/>
  <c r="AO48" i="32"/>
  <c r="Y66" i="32"/>
  <c r="Z66" i="32"/>
  <c r="AB66" i="32"/>
  <c r="S66" i="32"/>
  <c r="T66" i="32"/>
  <c r="U66" i="32"/>
  <c r="V66" i="32"/>
  <c r="W66" i="32"/>
  <c r="X66" i="32"/>
  <c r="AA66" i="32"/>
  <c r="W43" i="32"/>
  <c r="X43" i="32"/>
  <c r="Y43" i="32"/>
  <c r="Z43" i="32"/>
  <c r="AB43" i="32"/>
  <c r="S43" i="32"/>
  <c r="T43" i="32"/>
  <c r="U43" i="32"/>
  <c r="V43" i="32"/>
  <c r="AA43" i="32"/>
  <c r="AK76" i="32"/>
  <c r="AL76" i="32"/>
  <c r="AM76" i="32"/>
  <c r="AC76" i="32"/>
  <c r="AO76" i="32"/>
  <c r="AE76" i="32"/>
  <c r="AQ76" i="32"/>
  <c r="AF76" i="32"/>
  <c r="AR76" i="32"/>
  <c r="AI76" i="32"/>
  <c r="AU76" i="32"/>
  <c r="AP76" i="32"/>
  <c r="AS76" i="32"/>
  <c r="AT76" i="32"/>
  <c r="AV76" i="32"/>
  <c r="AD76" i="32"/>
  <c r="AG76" i="32"/>
  <c r="AH76" i="32"/>
  <c r="AJ76" i="32"/>
  <c r="AN76" i="32"/>
  <c r="AD90" i="32"/>
  <c r="AP90" i="32"/>
  <c r="AE90" i="32"/>
  <c r="AQ90" i="32"/>
  <c r="AF90" i="32"/>
  <c r="AR90" i="32"/>
  <c r="AG90" i="32"/>
  <c r="AS90" i="32"/>
  <c r="AH90" i="32"/>
  <c r="AT90" i="32"/>
  <c r="AJ90" i="32"/>
  <c r="AV90" i="32"/>
  <c r="AK90" i="32"/>
  <c r="AL90" i="32"/>
  <c r="AC90" i="32"/>
  <c r="AI90" i="32"/>
  <c r="AM90" i="32"/>
  <c r="AN90" i="32"/>
  <c r="AO90" i="32"/>
  <c r="AU90" i="32"/>
  <c r="AA119" i="32"/>
  <c r="AB119" i="32"/>
  <c r="S119" i="32"/>
  <c r="T119" i="32"/>
  <c r="U119" i="32"/>
  <c r="V119" i="32"/>
  <c r="W119" i="32"/>
  <c r="X119" i="32"/>
  <c r="Y119" i="32"/>
  <c r="Z119" i="32"/>
  <c r="AA123" i="32"/>
  <c r="AB123" i="32"/>
  <c r="U123" i="32"/>
  <c r="V123" i="32"/>
  <c r="W123" i="32"/>
  <c r="S123" i="32"/>
  <c r="T123" i="32"/>
  <c r="X123" i="32"/>
  <c r="Y123" i="32"/>
  <c r="Z123" i="32"/>
  <c r="AB140" i="32"/>
  <c r="S140" i="32"/>
  <c r="T140" i="32"/>
  <c r="U140" i="32"/>
  <c r="V140" i="32"/>
  <c r="W140" i="32"/>
  <c r="X140" i="32"/>
  <c r="Y140" i="32"/>
  <c r="Z140" i="32"/>
  <c r="AA140" i="32"/>
  <c r="AK147" i="32"/>
  <c r="AL147" i="32"/>
  <c r="AM147" i="32"/>
  <c r="AN147" i="32"/>
  <c r="AC147" i="32"/>
  <c r="AO147" i="32"/>
  <c r="AD147" i="32"/>
  <c r="AP147" i="32"/>
  <c r="AF147" i="32"/>
  <c r="AR147" i="32"/>
  <c r="AG147" i="32"/>
  <c r="AS147" i="32"/>
  <c r="AH147" i="32"/>
  <c r="AI147" i="32"/>
  <c r="AJ147" i="32"/>
  <c r="AQ147" i="32"/>
  <c r="AT147" i="32"/>
  <c r="AU147" i="32"/>
  <c r="AV147" i="32"/>
  <c r="AE147" i="32"/>
  <c r="V154" i="32"/>
  <c r="W154" i="32"/>
  <c r="X154" i="32"/>
  <c r="Y154" i="32"/>
  <c r="AA154" i="32"/>
  <c r="S154" i="32"/>
  <c r="T154" i="32"/>
  <c r="U154" i="32"/>
  <c r="Z154" i="32"/>
  <c r="AB154" i="32"/>
  <c r="V142" i="32"/>
  <c r="W142" i="32"/>
  <c r="X142" i="32"/>
  <c r="Y142" i="32"/>
  <c r="Z142" i="32"/>
  <c r="AA142" i="32"/>
  <c r="AB142" i="32"/>
  <c r="S142" i="32"/>
  <c r="T142" i="32"/>
  <c r="U142" i="32"/>
  <c r="V158" i="32"/>
  <c r="W158" i="32"/>
  <c r="X158" i="32"/>
  <c r="Y158" i="32"/>
  <c r="S158" i="32"/>
  <c r="T158" i="32"/>
  <c r="U158" i="32"/>
  <c r="Z158" i="32"/>
  <c r="AA158" i="32"/>
  <c r="AB158" i="32"/>
  <c r="X177" i="32"/>
  <c r="Y177" i="32"/>
  <c r="Z177" i="32"/>
  <c r="W177" i="32"/>
  <c r="AA177" i="32"/>
  <c r="AB177" i="32"/>
  <c r="S177" i="32"/>
  <c r="T177" i="32"/>
  <c r="U177" i="32"/>
  <c r="V177" i="32"/>
  <c r="AG186" i="32"/>
  <c r="AS186" i="32"/>
  <c r="AM186" i="32"/>
  <c r="AK186" i="32"/>
  <c r="AL186" i="32"/>
  <c r="AN186" i="32"/>
  <c r="AO186" i="32"/>
  <c r="AP186" i="32"/>
  <c r="AE186" i="32"/>
  <c r="AT186" i="32"/>
  <c r="AF186" i="32"/>
  <c r="AU186" i="32"/>
  <c r="AQ186" i="32"/>
  <c r="AR186" i="32"/>
  <c r="AV186" i="32"/>
  <c r="AC186" i="32"/>
  <c r="AD186" i="32"/>
  <c r="AH186" i="32"/>
  <c r="AI186" i="32"/>
  <c r="AJ186" i="32"/>
  <c r="U197" i="32"/>
  <c r="S197" i="32"/>
  <c r="T197" i="32"/>
  <c r="V197" i="32"/>
  <c r="W197" i="32"/>
  <c r="X197" i="32"/>
  <c r="Y197" i="32"/>
  <c r="Z197" i="32"/>
  <c r="AA197" i="32"/>
  <c r="AB197" i="32"/>
  <c r="AL214" i="32"/>
  <c r="AM214" i="32"/>
  <c r="AN214" i="32"/>
  <c r="AC214" i="32"/>
  <c r="AO214" i="32"/>
  <c r="AD214" i="32"/>
  <c r="AP214" i="32"/>
  <c r="AF214" i="32"/>
  <c r="AR214" i="32"/>
  <c r="AG214" i="32"/>
  <c r="AS214" i="32"/>
  <c r="AH214" i="32"/>
  <c r="AT214" i="32"/>
  <c r="AI214" i="32"/>
  <c r="AU214" i="32"/>
  <c r="AJ214" i="32"/>
  <c r="AK214" i="32"/>
  <c r="AQ214" i="32"/>
  <c r="AV214" i="32"/>
  <c r="AE214" i="32"/>
  <c r="W205" i="32"/>
  <c r="X205" i="32"/>
  <c r="Y205" i="32"/>
  <c r="Z205" i="32"/>
  <c r="AA205" i="32"/>
  <c r="AB205" i="32"/>
  <c r="S205" i="32"/>
  <c r="T205" i="32"/>
  <c r="U205" i="32"/>
  <c r="V205" i="32"/>
  <c r="Z192" i="32"/>
  <c r="AA192" i="32"/>
  <c r="Y192" i="32"/>
  <c r="AB192" i="32"/>
  <c r="S192" i="32"/>
  <c r="T192" i="32"/>
  <c r="U192" i="32"/>
  <c r="V192" i="32"/>
  <c r="W192" i="32"/>
  <c r="X192" i="32"/>
  <c r="AN275" i="32"/>
  <c r="AC275" i="32"/>
  <c r="AO275" i="32"/>
  <c r="AD275" i="32"/>
  <c r="AP275" i="32"/>
  <c r="AE275" i="32"/>
  <c r="AQ275" i="32"/>
  <c r="AF275" i="32"/>
  <c r="AR275" i="32"/>
  <c r="AH275" i="32"/>
  <c r="AT275" i="32"/>
  <c r="AI275" i="32"/>
  <c r="AU275" i="32"/>
  <c r="AJ275" i="32"/>
  <c r="AK275" i="32"/>
  <c r="AL275" i="32"/>
  <c r="AM275" i="32"/>
  <c r="AS275" i="32"/>
  <c r="AV275" i="32"/>
  <c r="AG275" i="32"/>
  <c r="X274" i="32"/>
  <c r="S274" i="32"/>
  <c r="T274" i="32"/>
  <c r="U274" i="32"/>
  <c r="V274" i="32"/>
  <c r="W274" i="32"/>
  <c r="Y274" i="32"/>
  <c r="AB274" i="32"/>
  <c r="Z274" i="32"/>
  <c r="AA274" i="32"/>
  <c r="X262" i="32"/>
  <c r="AA262" i="32"/>
  <c r="AB262" i="32"/>
  <c r="S262" i="32"/>
  <c r="T262" i="32"/>
  <c r="U262" i="32"/>
  <c r="V262" i="32"/>
  <c r="W262" i="32"/>
  <c r="Y262" i="32"/>
  <c r="Z262" i="32"/>
  <c r="AL230" i="32"/>
  <c r="AM230" i="32"/>
  <c r="AN230" i="32"/>
  <c r="AC230" i="32"/>
  <c r="AO230" i="32"/>
  <c r="AF230" i="32"/>
  <c r="AR230" i="32"/>
  <c r="AH230" i="32"/>
  <c r="AT230" i="32"/>
  <c r="AQ230" i="32"/>
  <c r="AS230" i="32"/>
  <c r="AU230" i="32"/>
  <c r="AV230" i="32"/>
  <c r="AD230" i="32"/>
  <c r="AE230" i="32"/>
  <c r="AG230" i="32"/>
  <c r="AI230" i="32"/>
  <c r="AJ230" i="32"/>
  <c r="AK230" i="32"/>
  <c r="AP230" i="32"/>
  <c r="AB291" i="32"/>
  <c r="V291" i="32"/>
  <c r="S291" i="32"/>
  <c r="T291" i="32"/>
  <c r="U291" i="32"/>
  <c r="W291" i="32"/>
  <c r="X291" i="32"/>
  <c r="Y291" i="32"/>
  <c r="Z291" i="32"/>
  <c r="AA291" i="32"/>
  <c r="AB324" i="32"/>
  <c r="S324" i="32"/>
  <c r="T324" i="32"/>
  <c r="U324" i="32"/>
  <c r="V324" i="32"/>
  <c r="X324" i="32"/>
  <c r="Y324" i="32"/>
  <c r="Z324" i="32"/>
  <c r="AA324" i="32"/>
  <c r="W324" i="32"/>
  <c r="V285" i="32"/>
  <c r="Y285" i="32"/>
  <c r="Z285" i="32"/>
  <c r="AB285" i="32"/>
  <c r="S285" i="32"/>
  <c r="T285" i="32"/>
  <c r="U285" i="32"/>
  <c r="W285" i="32"/>
  <c r="X285" i="32"/>
  <c r="AA285" i="32"/>
  <c r="S280" i="32"/>
  <c r="V280" i="32"/>
  <c r="W280" i="32"/>
  <c r="Y280" i="32"/>
  <c r="Z280" i="32"/>
  <c r="T280" i="32"/>
  <c r="U280" i="32"/>
  <c r="X280" i="32"/>
  <c r="AA280" i="32"/>
  <c r="AB280" i="32"/>
  <c r="Y323" i="32"/>
  <c r="X323" i="32"/>
  <c r="Z323" i="32"/>
  <c r="AA323" i="32"/>
  <c r="AB323" i="32"/>
  <c r="S323" i="32"/>
  <c r="T323" i="32"/>
  <c r="U323" i="32"/>
  <c r="V323" i="32"/>
  <c r="W323" i="32"/>
  <c r="Y320" i="32"/>
  <c r="AB320" i="32"/>
  <c r="V320" i="32"/>
  <c r="W320" i="32"/>
  <c r="X320" i="32"/>
  <c r="Z320" i="32"/>
  <c r="AA320" i="32"/>
  <c r="S320" i="32"/>
  <c r="T320" i="32"/>
  <c r="U320" i="32"/>
  <c r="AB303" i="32"/>
  <c r="V303" i="32"/>
  <c r="U303" i="32"/>
  <c r="X303" i="32"/>
  <c r="Y303" i="32"/>
  <c r="Z303" i="32"/>
  <c r="S303" i="32"/>
  <c r="T303" i="32"/>
  <c r="W303" i="32"/>
  <c r="AA303" i="32"/>
  <c r="AB328" i="32"/>
  <c r="S328" i="32"/>
  <c r="T328" i="32"/>
  <c r="V328" i="32"/>
  <c r="W328" i="32"/>
  <c r="Y328" i="32"/>
  <c r="Z328" i="32"/>
  <c r="AA328" i="32"/>
  <c r="U328" i="32"/>
  <c r="X328" i="32"/>
  <c r="U335" i="32"/>
  <c r="X335" i="32"/>
  <c r="Y335" i="32"/>
  <c r="AA335" i="32"/>
  <c r="S335" i="32"/>
  <c r="T335" i="32"/>
  <c r="V335" i="32"/>
  <c r="W335" i="32"/>
  <c r="Z335" i="32"/>
  <c r="AB335" i="32"/>
  <c r="X340" i="32"/>
  <c r="AA340" i="32"/>
  <c r="AB340" i="32"/>
  <c r="U340" i="32"/>
  <c r="S340" i="32"/>
  <c r="T340" i="32"/>
  <c r="V340" i="32"/>
  <c r="W340" i="32"/>
  <c r="Y340" i="32"/>
  <c r="Z340" i="32"/>
  <c r="U347" i="32"/>
  <c r="X347" i="32"/>
  <c r="Y347" i="32"/>
  <c r="AA347" i="32"/>
  <c r="S347" i="32"/>
  <c r="T347" i="32"/>
  <c r="V347" i="32"/>
  <c r="W347" i="32"/>
  <c r="Z347" i="32"/>
  <c r="AB347" i="32"/>
  <c r="AB73" i="32"/>
  <c r="T73" i="32"/>
  <c r="U73" i="32"/>
  <c r="V73" i="32"/>
  <c r="W73" i="32"/>
  <c r="Z73" i="32"/>
  <c r="S73" i="32"/>
  <c r="X73" i="32"/>
  <c r="Y73" i="32"/>
  <c r="AA73" i="32"/>
  <c r="AE60" i="32"/>
  <c r="AQ60" i="32"/>
  <c r="AF60" i="32"/>
  <c r="AR60" i="32"/>
  <c r="AG60" i="32"/>
  <c r="AS60" i="32"/>
  <c r="AH60" i="32"/>
  <c r="AT60" i="32"/>
  <c r="AI60" i="32"/>
  <c r="AU60" i="32"/>
  <c r="AK60" i="32"/>
  <c r="AM60" i="32"/>
  <c r="AN60" i="32"/>
  <c r="AO60" i="32"/>
  <c r="AP60" i="32"/>
  <c r="AV60" i="32"/>
  <c r="AC60" i="32"/>
  <c r="AJ60" i="32"/>
  <c r="AD60" i="32"/>
  <c r="AL60" i="32"/>
  <c r="AH65" i="32"/>
  <c r="AT65" i="32"/>
  <c r="AI65" i="32"/>
  <c r="AU65" i="32"/>
  <c r="AK65" i="32"/>
  <c r="AN65" i="32"/>
  <c r="AQ65" i="32"/>
  <c r="AR65" i="32"/>
  <c r="AC65" i="32"/>
  <c r="AS65" i="32"/>
  <c r="AD65" i="32"/>
  <c r="AV65" i="32"/>
  <c r="AE65" i="32"/>
  <c r="AF65" i="32"/>
  <c r="AG65" i="32"/>
  <c r="AJ65" i="32"/>
  <c r="AL65" i="32"/>
  <c r="AO65" i="32"/>
  <c r="AP65" i="32"/>
  <c r="AM65" i="32"/>
  <c r="V61" i="32"/>
  <c r="W61" i="32"/>
  <c r="X61" i="32"/>
  <c r="Y61" i="32"/>
  <c r="Z61" i="32"/>
  <c r="AB61" i="32"/>
  <c r="S61" i="32"/>
  <c r="T61" i="32"/>
  <c r="U61" i="32"/>
  <c r="AA61" i="32"/>
  <c r="U91" i="32"/>
  <c r="V91" i="32"/>
  <c r="X91" i="32"/>
  <c r="Y91" i="32"/>
  <c r="AA91" i="32"/>
  <c r="AB91" i="32"/>
  <c r="S91" i="32"/>
  <c r="T91" i="32"/>
  <c r="W91" i="32"/>
  <c r="Z91" i="32"/>
  <c r="X108" i="32"/>
  <c r="Y108" i="32"/>
  <c r="Z108" i="32"/>
  <c r="S108" i="32"/>
  <c r="AB108" i="32"/>
  <c r="T108" i="32"/>
  <c r="U108" i="32"/>
  <c r="W108" i="32"/>
  <c r="AA108" i="32"/>
  <c r="V108" i="32"/>
  <c r="X112" i="32"/>
  <c r="Y112" i="32"/>
  <c r="Z112" i="32"/>
  <c r="T112" i="32"/>
  <c r="U112" i="32"/>
  <c r="V112" i="32"/>
  <c r="W112" i="32"/>
  <c r="AA112" i="32"/>
  <c r="AB112" i="32"/>
  <c r="S112" i="32"/>
  <c r="S128" i="32"/>
  <c r="U128" i="32"/>
  <c r="X128" i="32"/>
  <c r="Y128" i="32"/>
  <c r="Z128" i="32"/>
  <c r="T128" i="32"/>
  <c r="V128" i="32"/>
  <c r="W128" i="32"/>
  <c r="AA128" i="32"/>
  <c r="AB128" i="32"/>
  <c r="W167" i="32"/>
  <c r="X167" i="32"/>
  <c r="Y167" i="32"/>
  <c r="Z167" i="32"/>
  <c r="AA167" i="32"/>
  <c r="AB167" i="32"/>
  <c r="S167" i="32"/>
  <c r="T167" i="32"/>
  <c r="U167" i="32"/>
  <c r="V167" i="32"/>
  <c r="AE157" i="32"/>
  <c r="AQ157" i="32"/>
  <c r="AF157" i="32"/>
  <c r="AR157" i="32"/>
  <c r="AG157" i="32"/>
  <c r="AS157" i="32"/>
  <c r="AH157" i="32"/>
  <c r="AT157" i="32"/>
  <c r="AM157" i="32"/>
  <c r="AN157" i="32"/>
  <c r="AO157" i="32"/>
  <c r="AP157" i="32"/>
  <c r="AU157" i="32"/>
  <c r="AV157" i="32"/>
  <c r="AC157" i="32"/>
  <c r="AD157" i="32"/>
  <c r="AI157" i="32"/>
  <c r="AJ157" i="32"/>
  <c r="AK157" i="32"/>
  <c r="AL157" i="32"/>
  <c r="X185" i="32"/>
  <c r="Y185" i="32"/>
  <c r="Z185" i="32"/>
  <c r="AA185" i="32"/>
  <c r="AB185" i="32"/>
  <c r="S185" i="32"/>
  <c r="T185" i="32"/>
  <c r="U185" i="32"/>
  <c r="V185" i="32"/>
  <c r="W185" i="32"/>
  <c r="S223" i="32"/>
  <c r="T223" i="32"/>
  <c r="W223" i="32"/>
  <c r="X223" i="32"/>
  <c r="Y223" i="32"/>
  <c r="AA223" i="32"/>
  <c r="AB223" i="32"/>
  <c r="U223" i="32"/>
  <c r="V223" i="32"/>
  <c r="Z223" i="32"/>
  <c r="AF236" i="32"/>
  <c r="AR236" i="32"/>
  <c r="AG236" i="32"/>
  <c r="AS236" i="32"/>
  <c r="AH236" i="32"/>
  <c r="AT236" i="32"/>
  <c r="AN236" i="32"/>
  <c r="AC236" i="32"/>
  <c r="AV236" i="32"/>
  <c r="AD236" i="32"/>
  <c r="AE236" i="32"/>
  <c r="AI236" i="32"/>
  <c r="AJ236" i="32"/>
  <c r="AK236" i="32"/>
  <c r="AL236" i="32"/>
  <c r="AM236" i="32"/>
  <c r="AO236" i="32"/>
  <c r="AP236" i="32"/>
  <c r="AQ236" i="32"/>
  <c r="AU236" i="32"/>
  <c r="X244" i="32"/>
  <c r="Y244" i="32"/>
  <c r="Z244" i="32"/>
  <c r="AA244" i="32"/>
  <c r="AB244" i="32"/>
  <c r="S244" i="32"/>
  <c r="T244" i="32"/>
  <c r="U244" i="32"/>
  <c r="V244" i="32"/>
  <c r="W244" i="32"/>
  <c r="AF228" i="32"/>
  <c r="AR228" i="32"/>
  <c r="AG228" i="32"/>
  <c r="AS228" i="32"/>
  <c r="AH228" i="32"/>
  <c r="AT228" i="32"/>
  <c r="AI228" i="32"/>
  <c r="AU228" i="32"/>
  <c r="AL228" i="32"/>
  <c r="AN228" i="32"/>
  <c r="AC228" i="32"/>
  <c r="AD228" i="32"/>
  <c r="AE228" i="32"/>
  <c r="AJ228" i="32"/>
  <c r="AK228" i="32"/>
  <c r="AM228" i="32"/>
  <c r="AO228" i="32"/>
  <c r="AP228" i="32"/>
  <c r="AQ228" i="32"/>
  <c r="AV228" i="32"/>
  <c r="U243" i="32"/>
  <c r="V243" i="32"/>
  <c r="W243" i="32"/>
  <c r="X243" i="32"/>
  <c r="Y243" i="32"/>
  <c r="Z243" i="32"/>
  <c r="AA243" i="32"/>
  <c r="AB243" i="32"/>
  <c r="S243" i="32"/>
  <c r="T243" i="32"/>
  <c r="X268" i="32"/>
  <c r="U268" i="32"/>
  <c r="W268" i="32"/>
  <c r="Y268" i="32"/>
  <c r="Z268" i="32"/>
  <c r="AA268" i="32"/>
  <c r="AB268" i="32"/>
  <c r="S268" i="32"/>
  <c r="V268" i="32"/>
  <c r="T268" i="32"/>
  <c r="AM249" i="32"/>
  <c r="AN249" i="32"/>
  <c r="AC249" i="32"/>
  <c r="AO249" i="32"/>
  <c r="AE249" i="32"/>
  <c r="AQ249" i="32"/>
  <c r="AG249" i="32"/>
  <c r="AS249" i="32"/>
  <c r="AH249" i="32"/>
  <c r="AT249" i="32"/>
  <c r="AI249" i="32"/>
  <c r="AU249" i="32"/>
  <c r="AJ249" i="32"/>
  <c r="AV249" i="32"/>
  <c r="AP249" i="32"/>
  <c r="AR249" i="32"/>
  <c r="AD249" i="32"/>
  <c r="AF249" i="32"/>
  <c r="AK249" i="32"/>
  <c r="AL249" i="32"/>
  <c r="V289" i="32"/>
  <c r="AB289" i="32"/>
  <c r="S289" i="32"/>
  <c r="T289" i="32"/>
  <c r="U289" i="32"/>
  <c r="W289" i="32"/>
  <c r="X289" i="32"/>
  <c r="Y289" i="32"/>
  <c r="Z289" i="32"/>
  <c r="AA289" i="32"/>
  <c r="AK286" i="32"/>
  <c r="AN286" i="32"/>
  <c r="AC286" i="32"/>
  <c r="AO286" i="32"/>
  <c r="AE286" i="32"/>
  <c r="AQ286" i="32"/>
  <c r="AF286" i="32"/>
  <c r="AR286" i="32"/>
  <c r="AJ286" i="32"/>
  <c r="AL286" i="32"/>
  <c r="AM286" i="32"/>
  <c r="AP286" i="32"/>
  <c r="AS286" i="32"/>
  <c r="AT286" i="32"/>
  <c r="AU286" i="32"/>
  <c r="AV286" i="32"/>
  <c r="AD286" i="32"/>
  <c r="AG286" i="32"/>
  <c r="AH286" i="32"/>
  <c r="AI286" i="32"/>
  <c r="S296" i="32"/>
  <c r="Y296" i="32"/>
  <c r="AB296" i="32"/>
  <c r="U296" i="32"/>
  <c r="V296" i="32"/>
  <c r="W296" i="32"/>
  <c r="X296" i="32"/>
  <c r="T296" i="32"/>
  <c r="Z296" i="32"/>
  <c r="AA296" i="32"/>
  <c r="U358" i="32"/>
  <c r="X358" i="32"/>
  <c r="V358" i="32"/>
  <c r="S358" i="32"/>
  <c r="W358" i="32"/>
  <c r="Y358" i="32"/>
  <c r="Z358" i="32"/>
  <c r="AA358" i="32"/>
  <c r="AB358" i="32"/>
  <c r="T358" i="32"/>
  <c r="U343" i="32"/>
  <c r="X343" i="32"/>
  <c r="Y343" i="32"/>
  <c r="AA343" i="32"/>
  <c r="T343" i="32"/>
  <c r="S343" i="32"/>
  <c r="V343" i="32"/>
  <c r="W343" i="32"/>
  <c r="Z343" i="32"/>
  <c r="AB343" i="32"/>
  <c r="Y312" i="32"/>
  <c r="AB312" i="32"/>
  <c r="S312" i="32"/>
  <c r="AA312" i="32"/>
  <c r="T312" i="32"/>
  <c r="U312" i="32"/>
  <c r="V312" i="32"/>
  <c r="W312" i="32"/>
  <c r="X312" i="32"/>
  <c r="Z312" i="32"/>
  <c r="AA353" i="32"/>
  <c r="S353" i="32"/>
  <c r="U353" i="32"/>
  <c r="X353" i="32"/>
  <c r="T353" i="32"/>
  <c r="V353" i="32"/>
  <c r="W353" i="32"/>
  <c r="Y353" i="32"/>
  <c r="Z353" i="32"/>
  <c r="AB353" i="32"/>
  <c r="AE333" i="32"/>
  <c r="AM333" i="32"/>
  <c r="AC333" i="32"/>
  <c r="AP333" i="32"/>
  <c r="AD333" i="32"/>
  <c r="AQ333" i="32"/>
  <c r="AG333" i="32"/>
  <c r="AS333" i="32"/>
  <c r="AI333" i="32"/>
  <c r="AU333" i="32"/>
  <c r="AJ333" i="32"/>
  <c r="AV333" i="32"/>
  <c r="AK333" i="32"/>
  <c r="AL333" i="32"/>
  <c r="AN333" i="32"/>
  <c r="AO333" i="32"/>
  <c r="AR333" i="32"/>
  <c r="AT333" i="32"/>
  <c r="AF333" i="32"/>
  <c r="AH333" i="32"/>
  <c r="V101" i="32"/>
  <c r="W101" i="32"/>
  <c r="X101" i="32"/>
  <c r="Y101" i="32"/>
  <c r="Z101" i="32"/>
  <c r="AA101" i="32"/>
  <c r="AB101" i="32"/>
  <c r="S101" i="32"/>
  <c r="T101" i="32"/>
  <c r="U101" i="32"/>
  <c r="V362" i="32"/>
  <c r="W362" i="32"/>
  <c r="X362" i="32"/>
  <c r="Y362" i="32"/>
  <c r="Z362" i="32"/>
  <c r="AA362" i="32"/>
  <c r="AB362" i="32"/>
  <c r="U362" i="32"/>
  <c r="S362" i="32"/>
  <c r="T362" i="32"/>
  <c r="AK139" i="32"/>
  <c r="AL139" i="32"/>
  <c r="AM139" i="32"/>
  <c r="AN139" i="32"/>
  <c r="AC139" i="32"/>
  <c r="AO139" i="32"/>
  <c r="AD139" i="32"/>
  <c r="AP139" i="32"/>
  <c r="AE139" i="32"/>
  <c r="AQ139" i="32"/>
  <c r="AF139" i="32"/>
  <c r="AR139" i="32"/>
  <c r="AG139" i="32"/>
  <c r="AS139" i="32"/>
  <c r="AH139" i="32"/>
  <c r="AT139" i="32"/>
  <c r="AI139" i="32"/>
  <c r="AJ139" i="32"/>
  <c r="AU139" i="32"/>
  <c r="AV139" i="32"/>
  <c r="AI191" i="32"/>
  <c r="AU191" i="32"/>
  <c r="AJ191" i="32"/>
  <c r="AV191" i="32"/>
  <c r="AM191" i="32"/>
  <c r="AE191" i="32"/>
  <c r="AQ191" i="32"/>
  <c r="AL191" i="32"/>
  <c r="AN191" i="32"/>
  <c r="AO191" i="32"/>
  <c r="AP191" i="32"/>
  <c r="AR191" i="32"/>
  <c r="AS191" i="32"/>
  <c r="AC191" i="32"/>
  <c r="AT191" i="32"/>
  <c r="AD191" i="32"/>
  <c r="AF191" i="32"/>
  <c r="AG191" i="32"/>
  <c r="AH191" i="32"/>
  <c r="AK191" i="32"/>
  <c r="AB31" i="32"/>
  <c r="V31" i="32"/>
  <c r="W31" i="32"/>
  <c r="Y31" i="32"/>
  <c r="Z31" i="32"/>
  <c r="AA31" i="32"/>
  <c r="S31" i="32"/>
  <c r="U31" i="32"/>
  <c r="X31" i="32"/>
  <c r="T31" i="32"/>
  <c r="AH68" i="32"/>
  <c r="AK68" i="32"/>
  <c r="AJ68" i="32"/>
  <c r="AL68" i="32"/>
  <c r="AM68" i="32"/>
  <c r="AO68" i="32"/>
  <c r="AP68" i="32"/>
  <c r="AC68" i="32"/>
  <c r="AQ68" i="32"/>
  <c r="AD68" i="32"/>
  <c r="AR68" i="32"/>
  <c r="AE68" i="32"/>
  <c r="AS68" i="32"/>
  <c r="AG68" i="32"/>
  <c r="AU68" i="32"/>
  <c r="AF68" i="32"/>
  <c r="AI68" i="32"/>
  <c r="AN68" i="32"/>
  <c r="AT68" i="32"/>
  <c r="AV68" i="32"/>
  <c r="Y84" i="32"/>
  <c r="Z84" i="32"/>
  <c r="AA84" i="32"/>
  <c r="S84" i="32"/>
  <c r="T84" i="32"/>
  <c r="U84" i="32"/>
  <c r="V84" i="32"/>
  <c r="W84" i="32"/>
  <c r="X84" i="32"/>
  <c r="AB84" i="32"/>
  <c r="X116" i="32"/>
  <c r="Y116" i="32"/>
  <c r="S116" i="32"/>
  <c r="T116" i="32"/>
  <c r="U116" i="32"/>
  <c r="V116" i="32"/>
  <c r="W116" i="32"/>
  <c r="Z116" i="32"/>
  <c r="AA116" i="32"/>
  <c r="AB116" i="32"/>
  <c r="AK159" i="32"/>
  <c r="AL159" i="32"/>
  <c r="AM159" i="32"/>
  <c r="AN159" i="32"/>
  <c r="AJ159" i="32"/>
  <c r="AO159" i="32"/>
  <c r="AP159" i="32"/>
  <c r="AQ159" i="32"/>
  <c r="AR159" i="32"/>
  <c r="AC159" i="32"/>
  <c r="AS159" i="32"/>
  <c r="AD159" i="32"/>
  <c r="AT159" i="32"/>
  <c r="AE159" i="32"/>
  <c r="AU159" i="32"/>
  <c r="AF159" i="32"/>
  <c r="AV159" i="32"/>
  <c r="AG159" i="32"/>
  <c r="AH159" i="32"/>
  <c r="AI159" i="32"/>
  <c r="Z180" i="32"/>
  <c r="AA180" i="32"/>
  <c r="U180" i="32"/>
  <c r="S180" i="32"/>
  <c r="T180" i="32"/>
  <c r="V180" i="32"/>
  <c r="W180" i="32"/>
  <c r="X180" i="32"/>
  <c r="Y180" i="32"/>
  <c r="AB180" i="32"/>
  <c r="AE161" i="32"/>
  <c r="AQ161" i="32"/>
  <c r="AF161" i="32"/>
  <c r="AR161" i="32"/>
  <c r="AI161" i="32"/>
  <c r="AJ161" i="32"/>
  <c r="AK161" i="32"/>
  <c r="AL161" i="32"/>
  <c r="AM161" i="32"/>
  <c r="AN161" i="32"/>
  <c r="AO161" i="32"/>
  <c r="AP161" i="32"/>
  <c r="AC161" i="32"/>
  <c r="AS161" i="32"/>
  <c r="AD161" i="32"/>
  <c r="AT161" i="32"/>
  <c r="AG161" i="32"/>
  <c r="AH161" i="32"/>
  <c r="AU161" i="32"/>
  <c r="AV161" i="32"/>
  <c r="AG121" i="32"/>
  <c r="AS121" i="32"/>
  <c r="AH121" i="32"/>
  <c r="AT121" i="32"/>
  <c r="AI121" i="32"/>
  <c r="AU121" i="32"/>
  <c r="AJ121" i="32"/>
  <c r="AV121" i="32"/>
  <c r="AK121" i="32"/>
  <c r="AL121" i="32"/>
  <c r="AM121" i="32"/>
  <c r="AN121" i="32"/>
  <c r="AC121" i="32"/>
  <c r="AO121" i="32"/>
  <c r="AF121" i="32"/>
  <c r="AP121" i="32"/>
  <c r="AQ121" i="32"/>
  <c r="AR121" i="32"/>
  <c r="AD121" i="32"/>
  <c r="AE121" i="32"/>
  <c r="AF170" i="32"/>
  <c r="AR170" i="32"/>
  <c r="AG170" i="32"/>
  <c r="AS170" i="32"/>
  <c r="AH170" i="32"/>
  <c r="AT170" i="32"/>
  <c r="AI170" i="32"/>
  <c r="AU170" i="32"/>
  <c r="AJ170" i="32"/>
  <c r="AV170" i="32"/>
  <c r="AK170" i="32"/>
  <c r="AM170" i="32"/>
  <c r="AN170" i="32"/>
  <c r="AC170" i="32"/>
  <c r="AO170" i="32"/>
  <c r="AQ170" i="32"/>
  <c r="AD170" i="32"/>
  <c r="AE170" i="32"/>
  <c r="AL170" i="32"/>
  <c r="AP170" i="32"/>
  <c r="AI199" i="32"/>
  <c r="AM199" i="32"/>
  <c r="AO199" i="32"/>
  <c r="AP199" i="32"/>
  <c r="AC199" i="32"/>
  <c r="AQ199" i="32"/>
  <c r="AD199" i="32"/>
  <c r="AR199" i="32"/>
  <c r="AE199" i="32"/>
  <c r="AS199" i="32"/>
  <c r="AF199" i="32"/>
  <c r="AT199" i="32"/>
  <c r="AG199" i="32"/>
  <c r="AU199" i="32"/>
  <c r="AH199" i="32"/>
  <c r="AV199" i="32"/>
  <c r="AJ199" i="32"/>
  <c r="AK199" i="32"/>
  <c r="AL199" i="32"/>
  <c r="AN199" i="32"/>
  <c r="S211" i="32"/>
  <c r="T211" i="32"/>
  <c r="U211" i="32"/>
  <c r="V211" i="32"/>
  <c r="W211" i="32"/>
  <c r="X211" i="32"/>
  <c r="Y211" i="32"/>
  <c r="Z211" i="32"/>
  <c r="AA211" i="32"/>
  <c r="AB211" i="32"/>
  <c r="U193" i="32"/>
  <c r="Z193" i="32"/>
  <c r="AA193" i="32"/>
  <c r="AB193" i="32"/>
  <c r="S193" i="32"/>
  <c r="T193" i="32"/>
  <c r="V193" i="32"/>
  <c r="W193" i="32"/>
  <c r="X193" i="32"/>
  <c r="Y193" i="32"/>
  <c r="AA253" i="32"/>
  <c r="AB253" i="32"/>
  <c r="S253" i="32"/>
  <c r="U253" i="32"/>
  <c r="V253" i="32"/>
  <c r="W253" i="32"/>
  <c r="X253" i="32"/>
  <c r="T253" i="32"/>
  <c r="Y253" i="32"/>
  <c r="Z253" i="32"/>
  <c r="AA245" i="32"/>
  <c r="AB245" i="32"/>
  <c r="S245" i="32"/>
  <c r="U245" i="32"/>
  <c r="V245" i="32"/>
  <c r="W245" i="32"/>
  <c r="X245" i="32"/>
  <c r="T245" i="32"/>
  <c r="Y245" i="32"/>
  <c r="Z245" i="32"/>
  <c r="AE284" i="32"/>
  <c r="AQ284" i="32"/>
  <c r="AH284" i="32"/>
  <c r="AT284" i="32"/>
  <c r="AI284" i="32"/>
  <c r="AU284" i="32"/>
  <c r="AK284" i="32"/>
  <c r="AL284" i="32"/>
  <c r="AM284" i="32"/>
  <c r="AN284" i="32"/>
  <c r="AO284" i="32"/>
  <c r="AP284" i="32"/>
  <c r="AR284" i="32"/>
  <c r="AS284" i="32"/>
  <c r="AV284" i="32"/>
  <c r="AC284" i="32"/>
  <c r="AD284" i="32"/>
  <c r="AF284" i="32"/>
  <c r="AG284" i="32"/>
  <c r="AJ284" i="32"/>
  <c r="AA261" i="32"/>
  <c r="U261" i="32"/>
  <c r="X261" i="32"/>
  <c r="Z261" i="32"/>
  <c r="AB261" i="32"/>
  <c r="S261" i="32"/>
  <c r="T261" i="32"/>
  <c r="V261" i="32"/>
  <c r="W261" i="32"/>
  <c r="Y261" i="32"/>
  <c r="AK278" i="32"/>
  <c r="AL278" i="32"/>
  <c r="AN278" i="32"/>
  <c r="AC278" i="32"/>
  <c r="AO278" i="32"/>
  <c r="AE278" i="32"/>
  <c r="AQ278" i="32"/>
  <c r="AF278" i="32"/>
  <c r="AR278" i="32"/>
  <c r="AU278" i="32"/>
  <c r="AV278" i="32"/>
  <c r="AD278" i="32"/>
  <c r="AG278" i="32"/>
  <c r="AH278" i="32"/>
  <c r="AI278" i="32"/>
  <c r="AJ278" i="32"/>
  <c r="AM278" i="32"/>
  <c r="AP278" i="32"/>
  <c r="AS278" i="32"/>
  <c r="AT278" i="32"/>
  <c r="V326" i="32"/>
  <c r="S326" i="32"/>
  <c r="U326" i="32"/>
  <c r="W326" i="32"/>
  <c r="Y326" i="32"/>
  <c r="Z326" i="32"/>
  <c r="AA326" i="32"/>
  <c r="AB326" i="32"/>
  <c r="T326" i="32"/>
  <c r="X326" i="32"/>
  <c r="V319" i="32"/>
  <c r="Y319" i="32"/>
  <c r="Z319" i="32"/>
  <c r="U319" i="32"/>
  <c r="W319" i="32"/>
  <c r="X319" i="32"/>
  <c r="AA319" i="32"/>
  <c r="AB319" i="32"/>
  <c r="S319" i="32"/>
  <c r="T319" i="32"/>
  <c r="U338" i="32"/>
  <c r="V338" i="32"/>
  <c r="X338" i="32"/>
  <c r="AA338" i="32"/>
  <c r="S338" i="32"/>
  <c r="T338" i="32"/>
  <c r="W338" i="32"/>
  <c r="Y338" i="32"/>
  <c r="Z338" i="32"/>
  <c r="AB338" i="32"/>
  <c r="U342" i="32"/>
  <c r="V342" i="32"/>
  <c r="X342" i="32"/>
  <c r="AA342" i="32"/>
  <c r="Z342" i="32"/>
  <c r="AB342" i="32"/>
  <c r="S342" i="32"/>
  <c r="T342" i="32"/>
  <c r="W342" i="32"/>
  <c r="Y342" i="32"/>
  <c r="Y367" i="32"/>
  <c r="X367" i="32"/>
  <c r="Z367" i="32"/>
  <c r="AA367" i="32"/>
  <c r="AB367" i="32"/>
  <c r="W367" i="32"/>
  <c r="S367" i="32"/>
  <c r="T367" i="32"/>
  <c r="U367" i="32"/>
  <c r="V367" i="32"/>
  <c r="U334" i="32"/>
  <c r="V334" i="32"/>
  <c r="X334" i="32"/>
  <c r="Z334" i="32"/>
  <c r="AA334" i="32"/>
  <c r="S334" i="32"/>
  <c r="T334" i="32"/>
  <c r="W334" i="32"/>
  <c r="Y334" i="32"/>
  <c r="AB334" i="32"/>
  <c r="AK80" i="32"/>
  <c r="AL80" i="32"/>
  <c r="AM80" i="32"/>
  <c r="AE80" i="32"/>
  <c r="AQ80" i="32"/>
  <c r="AO80" i="32"/>
  <c r="AP80" i="32"/>
  <c r="AR80" i="32"/>
  <c r="AS80" i="32"/>
  <c r="AC80" i="32"/>
  <c r="AT80" i="32"/>
  <c r="AD80" i="32"/>
  <c r="AU80" i="32"/>
  <c r="AF80" i="32"/>
  <c r="AV80" i="32"/>
  <c r="AG80" i="32"/>
  <c r="AH80" i="32"/>
  <c r="AI80" i="32"/>
  <c r="AJ80" i="32"/>
  <c r="AN80" i="32"/>
  <c r="AG111" i="32"/>
  <c r="AS111" i="32"/>
  <c r="AH111" i="32"/>
  <c r="AT111" i="32"/>
  <c r="AI111" i="32"/>
  <c r="AU111" i="32"/>
  <c r="AM111" i="32"/>
  <c r="AN111" i="32"/>
  <c r="AC111" i="32"/>
  <c r="AD111" i="32"/>
  <c r="AE111" i="32"/>
  <c r="AF111" i="32"/>
  <c r="AJ111" i="32"/>
  <c r="AK111" i="32"/>
  <c r="AL111" i="32"/>
  <c r="AO111" i="32"/>
  <c r="AP111" i="32"/>
  <c r="AQ111" i="32"/>
  <c r="AR111" i="32"/>
  <c r="AV111" i="32"/>
  <c r="X348" i="32"/>
  <c r="AA348" i="32"/>
  <c r="AB348" i="32"/>
  <c r="U348" i="32"/>
  <c r="Y348" i="32"/>
  <c r="Z348" i="32"/>
  <c r="S348" i="32"/>
  <c r="T348" i="32"/>
  <c r="V348" i="32"/>
  <c r="W348" i="32"/>
  <c r="X344" i="32"/>
  <c r="AA344" i="32"/>
  <c r="AB344" i="32"/>
  <c r="U344" i="32"/>
  <c r="S344" i="32"/>
  <c r="T344" i="32"/>
  <c r="V344" i="32"/>
  <c r="W344" i="32"/>
  <c r="Y344" i="32"/>
  <c r="Z344" i="32"/>
  <c r="AB11" i="32"/>
  <c r="S11" i="32"/>
  <c r="T11" i="32"/>
  <c r="U11" i="32"/>
  <c r="V11" i="32"/>
  <c r="W11" i="32"/>
  <c r="X11" i="32"/>
  <c r="Z11" i="32"/>
  <c r="Y11" i="32"/>
  <c r="AA11" i="32"/>
  <c r="AH71" i="32"/>
  <c r="AT71" i="32"/>
  <c r="AI71" i="32"/>
  <c r="AU71" i="32"/>
  <c r="AJ71" i="32"/>
  <c r="AV71" i="32"/>
  <c r="AL71" i="32"/>
  <c r="AM71" i="32"/>
  <c r="AN71" i="32"/>
  <c r="AC71" i="32"/>
  <c r="AO71" i="32"/>
  <c r="AD71" i="32"/>
  <c r="AP71" i="32"/>
  <c r="AF71" i="32"/>
  <c r="AR71" i="32"/>
  <c r="AS71" i="32"/>
  <c r="AE71" i="32"/>
  <c r="AG71" i="32"/>
  <c r="AK71" i="32"/>
  <c r="AQ71" i="32"/>
  <c r="V146" i="32"/>
  <c r="W146" i="32"/>
  <c r="X146" i="32"/>
  <c r="Y146" i="32"/>
  <c r="Z146" i="32"/>
  <c r="AA146" i="32"/>
  <c r="S146" i="32"/>
  <c r="T146" i="32"/>
  <c r="U146" i="32"/>
  <c r="AB146" i="32"/>
  <c r="AH9" i="32"/>
  <c r="AT9" i="32"/>
  <c r="AI9" i="32"/>
  <c r="AU9" i="32"/>
  <c r="AJ9" i="32"/>
  <c r="AV9" i="32"/>
  <c r="AK9" i="32"/>
  <c r="AL9" i="32"/>
  <c r="AM9" i="32"/>
  <c r="AN9" i="32"/>
  <c r="AC9" i="32"/>
  <c r="AO9" i="32"/>
  <c r="AD9" i="32"/>
  <c r="AP9" i="32"/>
  <c r="AF9" i="32"/>
  <c r="AR9" i="32"/>
  <c r="AG9" i="32"/>
  <c r="AQ9" i="32"/>
  <c r="AS9" i="32"/>
  <c r="AE9" i="32"/>
  <c r="S37" i="32"/>
  <c r="T37" i="32"/>
  <c r="U37" i="32"/>
  <c r="V37" i="32"/>
  <c r="W37" i="32"/>
  <c r="X37" i="32"/>
  <c r="Y37" i="32"/>
  <c r="Z37" i="32"/>
  <c r="AA37" i="32"/>
  <c r="AB37" i="32"/>
  <c r="V53" i="32"/>
  <c r="W53" i="32"/>
  <c r="X53" i="32"/>
  <c r="Y53" i="32"/>
  <c r="Z53" i="32"/>
  <c r="AA53" i="32"/>
  <c r="AB53" i="32"/>
  <c r="T53" i="32"/>
  <c r="S53" i="32"/>
  <c r="U53" i="32"/>
  <c r="V57" i="32"/>
  <c r="W57" i="32"/>
  <c r="X57" i="32"/>
  <c r="Y57" i="32"/>
  <c r="Z57" i="32"/>
  <c r="AA57" i="32"/>
  <c r="AB57" i="32"/>
  <c r="S57" i="32"/>
  <c r="T57" i="32"/>
  <c r="U57" i="32"/>
  <c r="AB144" i="32"/>
  <c r="S144" i="32"/>
  <c r="T144" i="32"/>
  <c r="U144" i="32"/>
  <c r="W144" i="32"/>
  <c r="X144" i="32"/>
  <c r="Y144" i="32"/>
  <c r="V144" i="32"/>
  <c r="Z144" i="32"/>
  <c r="AA144" i="32"/>
  <c r="Z168" i="32"/>
  <c r="AA168" i="32"/>
  <c r="AB168" i="32"/>
  <c r="S168" i="32"/>
  <c r="U168" i="32"/>
  <c r="V168" i="32"/>
  <c r="W168" i="32"/>
  <c r="T168" i="32"/>
  <c r="X168" i="32"/>
  <c r="Y168" i="32"/>
  <c r="S227" i="32"/>
  <c r="T227" i="32"/>
  <c r="W227" i="32"/>
  <c r="X227" i="32"/>
  <c r="Y227" i="32"/>
  <c r="AB227" i="32"/>
  <c r="U227" i="32"/>
  <c r="V227" i="32"/>
  <c r="Z227" i="32"/>
  <c r="AA227" i="32"/>
  <c r="AL202" i="32"/>
  <c r="AM202" i="32"/>
  <c r="AN202" i="32"/>
  <c r="AC202" i="32"/>
  <c r="AO202" i="32"/>
  <c r="AD202" i="32"/>
  <c r="AP202" i="32"/>
  <c r="AE202" i="32"/>
  <c r="AQ202" i="32"/>
  <c r="AF202" i="32"/>
  <c r="AR202" i="32"/>
  <c r="AG202" i="32"/>
  <c r="AS202" i="32"/>
  <c r="AH202" i="32"/>
  <c r="AT202" i="32"/>
  <c r="AI202" i="32"/>
  <c r="AU202" i="32"/>
  <c r="AJ202" i="32"/>
  <c r="AK202" i="32"/>
  <c r="AV202" i="32"/>
  <c r="AL218" i="32"/>
  <c r="AM218" i="32"/>
  <c r="AN218" i="32"/>
  <c r="AC218" i="32"/>
  <c r="AO218" i="32"/>
  <c r="AD218" i="32"/>
  <c r="AP218" i="32"/>
  <c r="AF218" i="32"/>
  <c r="AR218" i="32"/>
  <c r="AG218" i="32"/>
  <c r="AS218" i="32"/>
  <c r="AH218" i="32"/>
  <c r="AT218" i="32"/>
  <c r="AI218" i="32"/>
  <c r="AU218" i="32"/>
  <c r="AE218" i="32"/>
  <c r="AJ218" i="32"/>
  <c r="AK218" i="32"/>
  <c r="AQ218" i="32"/>
  <c r="AV218" i="32"/>
  <c r="Z176" i="32"/>
  <c r="AA176" i="32"/>
  <c r="U176" i="32"/>
  <c r="V176" i="32"/>
  <c r="W176" i="32"/>
  <c r="S176" i="32"/>
  <c r="T176" i="32"/>
  <c r="X176" i="32"/>
  <c r="Y176" i="32"/>
  <c r="AB176" i="32"/>
  <c r="W209" i="32"/>
  <c r="X209" i="32"/>
  <c r="Y209" i="32"/>
  <c r="Z209" i="32"/>
  <c r="AA209" i="32"/>
  <c r="AB209" i="32"/>
  <c r="S209" i="32"/>
  <c r="T209" i="32"/>
  <c r="U209" i="32"/>
  <c r="V209" i="32"/>
  <c r="AF204" i="32"/>
  <c r="AR204" i="32"/>
  <c r="AG204" i="32"/>
  <c r="AS204" i="32"/>
  <c r="AH204" i="32"/>
  <c r="AT204" i="32"/>
  <c r="AI204" i="32"/>
  <c r="AU204" i="32"/>
  <c r="AJ204" i="32"/>
  <c r="AV204" i="32"/>
  <c r="AK204" i="32"/>
  <c r="AL204" i="32"/>
  <c r="AM204" i="32"/>
  <c r="AN204" i="32"/>
  <c r="AC204" i="32"/>
  <c r="AO204" i="32"/>
  <c r="AD204" i="32"/>
  <c r="AE204" i="32"/>
  <c r="AP204" i="32"/>
  <c r="AQ204" i="32"/>
  <c r="S239" i="32"/>
  <c r="AA239" i="32"/>
  <c r="AB239" i="32"/>
  <c r="T239" i="32"/>
  <c r="U239" i="32"/>
  <c r="V239" i="32"/>
  <c r="W239" i="32"/>
  <c r="X239" i="32"/>
  <c r="Y239" i="32"/>
  <c r="Z239" i="32"/>
  <c r="X248" i="32"/>
  <c r="Y248" i="32"/>
  <c r="Z248" i="32"/>
  <c r="AA248" i="32"/>
  <c r="AB248" i="32"/>
  <c r="S248" i="32"/>
  <c r="T248" i="32"/>
  <c r="U248" i="32"/>
  <c r="V248" i="32"/>
  <c r="W248" i="32"/>
  <c r="AF200" i="32"/>
  <c r="AR200" i="32"/>
  <c r="AG200" i="32"/>
  <c r="AS200" i="32"/>
  <c r="AH200" i="32"/>
  <c r="AT200" i="32"/>
  <c r="AI200" i="32"/>
  <c r="AU200" i="32"/>
  <c r="AJ200" i="32"/>
  <c r="AV200" i="32"/>
  <c r="AK200" i="32"/>
  <c r="AL200" i="32"/>
  <c r="AM200" i="32"/>
  <c r="AN200" i="32"/>
  <c r="AC200" i="32"/>
  <c r="AO200" i="32"/>
  <c r="AE200" i="32"/>
  <c r="AP200" i="32"/>
  <c r="AQ200" i="32"/>
  <c r="AD200" i="32"/>
  <c r="X272" i="32"/>
  <c r="U272" i="32"/>
  <c r="V272" i="32"/>
  <c r="W272" i="32"/>
  <c r="Y272" i="32"/>
  <c r="Z272" i="32"/>
  <c r="AA272" i="32"/>
  <c r="AB272" i="32"/>
  <c r="S272" i="32"/>
  <c r="T272" i="32"/>
  <c r="V258" i="32"/>
  <c r="X258" i="32"/>
  <c r="Z258" i="32"/>
  <c r="AA258" i="32"/>
  <c r="U258" i="32"/>
  <c r="W258" i="32"/>
  <c r="Y258" i="32"/>
  <c r="AB258" i="32"/>
  <c r="S258" i="32"/>
  <c r="T258" i="32"/>
  <c r="X264" i="32"/>
  <c r="U264" i="32"/>
  <c r="S264" i="32"/>
  <c r="T264" i="32"/>
  <c r="V264" i="32"/>
  <c r="W264" i="32"/>
  <c r="Y264" i="32"/>
  <c r="Z264" i="32"/>
  <c r="AA264" i="32"/>
  <c r="AB264" i="32"/>
  <c r="U259" i="32"/>
  <c r="Y259" i="32"/>
  <c r="AA259" i="32"/>
  <c r="S259" i="32"/>
  <c r="T259" i="32"/>
  <c r="V259" i="32"/>
  <c r="W259" i="32"/>
  <c r="X259" i="32"/>
  <c r="Z259" i="32"/>
  <c r="AB259" i="32"/>
  <c r="V301" i="32"/>
  <c r="AB301" i="32"/>
  <c r="AA301" i="32"/>
  <c r="T301" i="32"/>
  <c r="W301" i="32"/>
  <c r="X301" i="32"/>
  <c r="U301" i="32"/>
  <c r="Y301" i="32"/>
  <c r="Z301" i="32"/>
  <c r="S301" i="32"/>
  <c r="S300" i="32"/>
  <c r="Y300" i="32"/>
  <c r="T300" i="32"/>
  <c r="U300" i="32"/>
  <c r="W300" i="32"/>
  <c r="Z300" i="32"/>
  <c r="AA300" i="32"/>
  <c r="V300" i="32"/>
  <c r="X300" i="32"/>
  <c r="AB300" i="32"/>
  <c r="Y331" i="32"/>
  <c r="AA331" i="32"/>
  <c r="AB331" i="32"/>
  <c r="T331" i="32"/>
  <c r="V331" i="32"/>
  <c r="W331" i="32"/>
  <c r="Z331" i="32"/>
  <c r="S331" i="32"/>
  <c r="U331" i="32"/>
  <c r="X331" i="32"/>
  <c r="AN283" i="32"/>
  <c r="AE283" i="32"/>
  <c r="AQ283" i="32"/>
  <c r="AF283" i="32"/>
  <c r="AR283" i="32"/>
  <c r="AH283" i="32"/>
  <c r="AT283" i="32"/>
  <c r="AI283" i="32"/>
  <c r="AU283" i="32"/>
  <c r="AP283" i="32"/>
  <c r="AS283" i="32"/>
  <c r="AV283" i="32"/>
  <c r="AC283" i="32"/>
  <c r="AD283" i="32"/>
  <c r="AG283" i="32"/>
  <c r="AJ283" i="32"/>
  <c r="AK283" i="32"/>
  <c r="AL283" i="32"/>
  <c r="AM283" i="32"/>
  <c r="AO283" i="32"/>
  <c r="AN309" i="32"/>
  <c r="AE309" i="32"/>
  <c r="AQ309" i="32"/>
  <c r="AF309" i="32"/>
  <c r="AR309" i="32"/>
  <c r="AH309" i="32"/>
  <c r="AT309" i="32"/>
  <c r="AK309" i="32"/>
  <c r="AO309" i="32"/>
  <c r="AP309" i="32"/>
  <c r="AS309" i="32"/>
  <c r="AU309" i="32"/>
  <c r="AV309" i="32"/>
  <c r="AC309" i="32"/>
  <c r="AD309" i="32"/>
  <c r="AG309" i="32"/>
  <c r="AI309" i="32"/>
  <c r="AJ309" i="32"/>
  <c r="AL309" i="32"/>
  <c r="AM309" i="32"/>
  <c r="X360" i="32"/>
  <c r="AA360" i="32"/>
  <c r="Z360" i="32"/>
  <c r="AB360" i="32"/>
  <c r="W360" i="32"/>
  <c r="Y360" i="32"/>
  <c r="S360" i="32"/>
  <c r="T360" i="32"/>
  <c r="U360" i="32"/>
  <c r="V360" i="32"/>
  <c r="AA357" i="32"/>
  <c r="S357" i="32"/>
  <c r="U357" i="32"/>
  <c r="X357" i="32"/>
  <c r="AB357" i="32"/>
  <c r="T357" i="32"/>
  <c r="V357" i="32"/>
  <c r="W357" i="32"/>
  <c r="Y357" i="32"/>
  <c r="Z357" i="32"/>
  <c r="V370" i="32"/>
  <c r="W370" i="32"/>
  <c r="X370" i="32"/>
  <c r="Y370" i="32"/>
  <c r="T370" i="32"/>
  <c r="Z370" i="32"/>
  <c r="U370" i="32"/>
  <c r="AA370" i="32"/>
  <c r="AB370" i="32"/>
  <c r="S370" i="32"/>
  <c r="W175" i="32"/>
  <c r="X175" i="32"/>
  <c r="AA175" i="32"/>
  <c r="S175" i="32"/>
  <c r="T175" i="32"/>
  <c r="U175" i="32"/>
  <c r="V175" i="32"/>
  <c r="Y175" i="32"/>
  <c r="Z175" i="32"/>
  <c r="AB175" i="32"/>
  <c r="AF190" i="32"/>
  <c r="AR190" i="32"/>
  <c r="AG190" i="32"/>
  <c r="AS190" i="32"/>
  <c r="AJ190" i="32"/>
  <c r="AV190" i="32"/>
  <c r="AN190" i="32"/>
  <c r="AD190" i="32"/>
  <c r="AE190" i="32"/>
  <c r="AH190" i="32"/>
  <c r="AI190" i="32"/>
  <c r="AK190" i="32"/>
  <c r="AL190" i="32"/>
  <c r="AM190" i="32"/>
  <c r="AO190" i="32"/>
  <c r="AP190" i="32"/>
  <c r="AQ190" i="32"/>
  <c r="AC190" i="32"/>
  <c r="AT190" i="32"/>
  <c r="AU190" i="32"/>
  <c r="AB307" i="32"/>
  <c r="V307" i="32"/>
  <c r="X307" i="32"/>
  <c r="Z307" i="32"/>
  <c r="AA307" i="32"/>
  <c r="T307" i="32"/>
  <c r="Y307" i="32"/>
  <c r="S307" i="32"/>
  <c r="U307" i="32"/>
  <c r="W307" i="32"/>
  <c r="U99" i="32"/>
  <c r="V99" i="32"/>
  <c r="X99" i="32"/>
  <c r="AA99" i="32"/>
  <c r="S99" i="32"/>
  <c r="T99" i="32"/>
  <c r="W99" i="32"/>
  <c r="Y99" i="32"/>
  <c r="Z99" i="32"/>
  <c r="AB99" i="32"/>
  <c r="S189" i="32"/>
  <c r="U189" i="32"/>
  <c r="Y189" i="32"/>
  <c r="X189" i="32"/>
  <c r="Z189" i="32"/>
  <c r="AA189" i="32"/>
  <c r="AB189" i="32"/>
  <c r="T189" i="32"/>
  <c r="V189" i="32"/>
  <c r="W189" i="32"/>
  <c r="AB7" i="32"/>
  <c r="S7" i="32"/>
  <c r="T7" i="32"/>
  <c r="U7" i="32"/>
  <c r="V7" i="32"/>
  <c r="W7" i="32"/>
  <c r="X7" i="32"/>
  <c r="Z7" i="32"/>
  <c r="Y7" i="32"/>
  <c r="AA7" i="32"/>
  <c r="AH21" i="32"/>
  <c r="AT21" i="32"/>
  <c r="AI21" i="32"/>
  <c r="AU21" i="32"/>
  <c r="AJ21" i="32"/>
  <c r="AV21" i="32"/>
  <c r="AK21" i="32"/>
  <c r="AL21" i="32"/>
  <c r="AM21" i="32"/>
  <c r="AN21" i="32"/>
  <c r="AC21" i="32"/>
  <c r="AO21" i="32"/>
  <c r="AF21" i="32"/>
  <c r="AR21" i="32"/>
  <c r="AP21" i="32"/>
  <c r="AQ21" i="32"/>
  <c r="AS21" i="32"/>
  <c r="AE21" i="32"/>
  <c r="AD21" i="32"/>
  <c r="AG21" i="32"/>
  <c r="W47" i="32"/>
  <c r="X47" i="32"/>
  <c r="Y47" i="32"/>
  <c r="AB47" i="32"/>
  <c r="S47" i="32"/>
  <c r="T47" i="32"/>
  <c r="U47" i="32"/>
  <c r="V47" i="32"/>
  <c r="Z47" i="32"/>
  <c r="AA47" i="32"/>
  <c r="AB67" i="32"/>
  <c r="S67" i="32"/>
  <c r="V67" i="32"/>
  <c r="T67" i="32"/>
  <c r="U67" i="32"/>
  <c r="W67" i="32"/>
  <c r="X67" i="32"/>
  <c r="Y67" i="32"/>
  <c r="Z67" i="32"/>
  <c r="AA67" i="32"/>
  <c r="AB77" i="32"/>
  <c r="T77" i="32"/>
  <c r="V77" i="32"/>
  <c r="W77" i="32"/>
  <c r="Z77" i="32"/>
  <c r="S77" i="32"/>
  <c r="U77" i="32"/>
  <c r="X77" i="32"/>
  <c r="Y77" i="32"/>
  <c r="AA77" i="32"/>
  <c r="V49" i="32"/>
  <c r="W49" i="32"/>
  <c r="S49" i="32"/>
  <c r="T49" i="32"/>
  <c r="U49" i="32"/>
  <c r="X49" i="32"/>
  <c r="Y49" i="32"/>
  <c r="AA49" i="32"/>
  <c r="Z49" i="32"/>
  <c r="AB49" i="32"/>
  <c r="W39" i="32"/>
  <c r="X39" i="32"/>
  <c r="Y39" i="32"/>
  <c r="Z39" i="32"/>
  <c r="AA39" i="32"/>
  <c r="AB39" i="32"/>
  <c r="S39" i="32"/>
  <c r="T39" i="32"/>
  <c r="U39" i="32"/>
  <c r="V39" i="32"/>
  <c r="AB85" i="32"/>
  <c r="V85" i="32"/>
  <c r="S85" i="32"/>
  <c r="T85" i="32"/>
  <c r="U85" i="32"/>
  <c r="W85" i="32"/>
  <c r="X85" i="32"/>
  <c r="Y85" i="32"/>
  <c r="Z85" i="32"/>
  <c r="AA85" i="32"/>
  <c r="V79" i="32"/>
  <c r="W79" i="32"/>
  <c r="X79" i="32"/>
  <c r="Z79" i="32"/>
  <c r="AB79" i="32"/>
  <c r="S79" i="32"/>
  <c r="T79" i="32"/>
  <c r="U79" i="32"/>
  <c r="Y79" i="32"/>
  <c r="AA79" i="32"/>
  <c r="X96" i="32"/>
  <c r="Y96" i="32"/>
  <c r="AA96" i="32"/>
  <c r="AB96" i="32"/>
  <c r="V96" i="32"/>
  <c r="W96" i="32"/>
  <c r="Z96" i="32"/>
  <c r="U96" i="32"/>
  <c r="S96" i="32"/>
  <c r="T96" i="32"/>
  <c r="AA93" i="32"/>
  <c r="AB93" i="32"/>
  <c r="S93" i="32"/>
  <c r="U93" i="32"/>
  <c r="W93" i="32"/>
  <c r="T93" i="32"/>
  <c r="V93" i="32"/>
  <c r="X93" i="32"/>
  <c r="Y93" i="32"/>
  <c r="Z93" i="32"/>
  <c r="AM113" i="32"/>
  <c r="AN113" i="32"/>
  <c r="AC113" i="32"/>
  <c r="AO113" i="32"/>
  <c r="AG113" i="32"/>
  <c r="AS113" i="32"/>
  <c r="AR113" i="32"/>
  <c r="AT113" i="32"/>
  <c r="AD113" i="32"/>
  <c r="AU113" i="32"/>
  <c r="AE113" i="32"/>
  <c r="AV113" i="32"/>
  <c r="AF113" i="32"/>
  <c r="AH113" i="32"/>
  <c r="AI113" i="32"/>
  <c r="AJ113" i="32"/>
  <c r="AK113" i="32"/>
  <c r="AL113" i="32"/>
  <c r="AP113" i="32"/>
  <c r="AQ113" i="32"/>
  <c r="Y151" i="32"/>
  <c r="Z151" i="32"/>
  <c r="AA151" i="32"/>
  <c r="AB151" i="32"/>
  <c r="T151" i="32"/>
  <c r="S151" i="32"/>
  <c r="U151" i="32"/>
  <c r="V151" i="32"/>
  <c r="W151" i="32"/>
  <c r="X151" i="32"/>
  <c r="AG133" i="32"/>
  <c r="AS133" i="32"/>
  <c r="AJ133" i="32"/>
  <c r="AV133" i="32"/>
  <c r="AN133" i="32"/>
  <c r="AC133" i="32"/>
  <c r="AO133" i="32"/>
  <c r="AR133" i="32"/>
  <c r="AT133" i="32"/>
  <c r="AD133" i="32"/>
  <c r="AU133" i="32"/>
  <c r="AE133" i="32"/>
  <c r="AF133" i="32"/>
  <c r="AH133" i="32"/>
  <c r="AI133" i="32"/>
  <c r="AK133" i="32"/>
  <c r="AL133" i="32"/>
  <c r="AM133" i="32"/>
  <c r="AP133" i="32"/>
  <c r="AQ133" i="32"/>
  <c r="V138" i="32"/>
  <c r="W138" i="32"/>
  <c r="X138" i="32"/>
  <c r="Y138" i="32"/>
  <c r="Z138" i="32"/>
  <c r="AA138" i="32"/>
  <c r="AB138" i="32"/>
  <c r="S138" i="32"/>
  <c r="T138" i="32"/>
  <c r="U138" i="32"/>
  <c r="Z164" i="32"/>
  <c r="AA164" i="32"/>
  <c r="AB164" i="32"/>
  <c r="S164" i="32"/>
  <c r="T164" i="32"/>
  <c r="U164" i="32"/>
  <c r="V164" i="32"/>
  <c r="W164" i="32"/>
  <c r="X164" i="32"/>
  <c r="Y164" i="32"/>
  <c r="W171" i="32"/>
  <c r="X171" i="32"/>
  <c r="Y171" i="32"/>
  <c r="Z171" i="32"/>
  <c r="AA171" i="32"/>
  <c r="AB171" i="32"/>
  <c r="S171" i="32"/>
  <c r="T171" i="32"/>
  <c r="U171" i="32"/>
  <c r="V171" i="32"/>
  <c r="W195" i="32"/>
  <c r="AA195" i="32"/>
  <c r="V195" i="32"/>
  <c r="X195" i="32"/>
  <c r="Y195" i="32"/>
  <c r="Z195" i="32"/>
  <c r="AB195" i="32"/>
  <c r="S195" i="32"/>
  <c r="T195" i="32"/>
  <c r="U195" i="32"/>
  <c r="W225" i="32"/>
  <c r="X225" i="32"/>
  <c r="Y225" i="32"/>
  <c r="Z225" i="32"/>
  <c r="S225" i="32"/>
  <c r="AB225" i="32"/>
  <c r="T225" i="32"/>
  <c r="U225" i="32"/>
  <c r="V225" i="32"/>
  <c r="AA225" i="32"/>
  <c r="AJ240" i="32"/>
  <c r="AV240" i="32"/>
  <c r="AK240" i="32"/>
  <c r="AL240" i="32"/>
  <c r="AM240" i="32"/>
  <c r="AN240" i="32"/>
  <c r="AC240" i="32"/>
  <c r="AO240" i="32"/>
  <c r="AD240" i="32"/>
  <c r="AP240" i="32"/>
  <c r="AE240" i="32"/>
  <c r="AQ240" i="32"/>
  <c r="AF240" i="32"/>
  <c r="AR240" i="32"/>
  <c r="AG240" i="32"/>
  <c r="AS240" i="32"/>
  <c r="AH240" i="32"/>
  <c r="AI240" i="32"/>
  <c r="AT240" i="32"/>
  <c r="AU240" i="32"/>
  <c r="AK282" i="32"/>
  <c r="AN282" i="32"/>
  <c r="AC282" i="32"/>
  <c r="AO282" i="32"/>
  <c r="AE282" i="32"/>
  <c r="AQ282" i="32"/>
  <c r="AF282" i="32"/>
  <c r="AR282" i="32"/>
  <c r="AG282" i="32"/>
  <c r="AH282" i="32"/>
  <c r="AI282" i="32"/>
  <c r="AJ282" i="32"/>
  <c r="AL282" i="32"/>
  <c r="AM282" i="32"/>
  <c r="AP282" i="32"/>
  <c r="AS282" i="32"/>
  <c r="AT282" i="32"/>
  <c r="AU282" i="32"/>
  <c r="AD282" i="32"/>
  <c r="AV282" i="32"/>
  <c r="AD246" i="32"/>
  <c r="AP246" i="32"/>
  <c r="AE246" i="32"/>
  <c r="AQ246" i="32"/>
  <c r="AF246" i="32"/>
  <c r="AR246" i="32"/>
  <c r="AG246" i="32"/>
  <c r="AS246" i="32"/>
  <c r="AH246" i="32"/>
  <c r="AT246" i="32"/>
  <c r="AJ246" i="32"/>
  <c r="AV246" i="32"/>
  <c r="AK246" i="32"/>
  <c r="AL246" i="32"/>
  <c r="AM246" i="32"/>
  <c r="AC246" i="32"/>
  <c r="AI246" i="32"/>
  <c r="AN246" i="32"/>
  <c r="AO246" i="32"/>
  <c r="AU246" i="32"/>
  <c r="S329" i="32"/>
  <c r="Y329" i="32"/>
  <c r="Z329" i="32"/>
  <c r="AB329" i="32"/>
  <c r="T329" i="32"/>
  <c r="U329" i="32"/>
  <c r="V329" i="32"/>
  <c r="AA329" i="32"/>
  <c r="W329" i="32"/>
  <c r="X329" i="32"/>
  <c r="AA345" i="32"/>
  <c r="S345" i="32"/>
  <c r="U345" i="32"/>
  <c r="X345" i="32"/>
  <c r="Z345" i="32"/>
  <c r="W345" i="32"/>
  <c r="Y345" i="32"/>
  <c r="AB345" i="32"/>
  <c r="T345" i="32"/>
  <c r="V345" i="32"/>
  <c r="U339" i="32"/>
  <c r="X339" i="32"/>
  <c r="Y339" i="32"/>
  <c r="AA339" i="32"/>
  <c r="Z339" i="32"/>
  <c r="W339" i="32"/>
  <c r="AB339" i="32"/>
  <c r="V339" i="32"/>
  <c r="S339" i="32"/>
  <c r="T339" i="32"/>
  <c r="X352" i="32"/>
  <c r="AA352" i="32"/>
  <c r="AB352" i="32"/>
  <c r="U352" i="32"/>
  <c r="W352" i="32"/>
  <c r="Y352" i="32"/>
  <c r="Z352" i="32"/>
  <c r="T352" i="32"/>
  <c r="V352" i="32"/>
  <c r="S352" i="32"/>
  <c r="U350" i="32"/>
  <c r="V350" i="32"/>
  <c r="X350" i="32"/>
  <c r="AA350" i="32"/>
  <c r="S350" i="32"/>
  <c r="T350" i="32"/>
  <c r="W350" i="32"/>
  <c r="Y350" i="32"/>
  <c r="Z350" i="32"/>
  <c r="AB350" i="32"/>
  <c r="U102" i="32"/>
  <c r="S102" i="32"/>
  <c r="T102" i="32"/>
  <c r="V102" i="32"/>
  <c r="W102" i="32"/>
  <c r="X102" i="32"/>
  <c r="Y102" i="32"/>
  <c r="Z102" i="32"/>
  <c r="AA102" i="32"/>
  <c r="AB102" i="32"/>
  <c r="X256" i="32"/>
  <c r="AB256" i="32"/>
  <c r="T256" i="32"/>
  <c r="U256" i="32"/>
  <c r="S256" i="32"/>
  <c r="V256" i="32"/>
  <c r="W256" i="32"/>
  <c r="Y256" i="32"/>
  <c r="Z256" i="32"/>
  <c r="AA256" i="32"/>
  <c r="AB295" i="32"/>
  <c r="V295" i="32"/>
  <c r="S295" i="32"/>
  <c r="T295" i="32"/>
  <c r="U295" i="32"/>
  <c r="X295" i="32"/>
  <c r="Y295" i="32"/>
  <c r="Z295" i="32"/>
  <c r="AA295" i="32"/>
  <c r="W295" i="32"/>
  <c r="AL40" i="32"/>
  <c r="AM40" i="32"/>
  <c r="AN40" i="32"/>
  <c r="AC40" i="32"/>
  <c r="AO40" i="32"/>
  <c r="AD40" i="32"/>
  <c r="AP40" i="32"/>
  <c r="AE40" i="32"/>
  <c r="AQ40" i="32"/>
  <c r="AF40" i="32"/>
  <c r="AR40" i="32"/>
  <c r="AJ40" i="32"/>
  <c r="AK40" i="32"/>
  <c r="AS40" i="32"/>
  <c r="AT40" i="32"/>
  <c r="AU40" i="32"/>
  <c r="AV40" i="32"/>
  <c r="AH40" i="32"/>
  <c r="AG40" i="32"/>
  <c r="AI40" i="32"/>
  <c r="Y62" i="32"/>
  <c r="Z62" i="32"/>
  <c r="AA62" i="32"/>
  <c r="AB62" i="32"/>
  <c r="S62" i="32"/>
  <c r="T62" i="32"/>
  <c r="U62" i="32"/>
  <c r="V62" i="32"/>
  <c r="W62" i="32"/>
  <c r="X62" i="32"/>
  <c r="AB19" i="32"/>
  <c r="S19" i="32"/>
  <c r="T19" i="32"/>
  <c r="U19" i="32"/>
  <c r="V19" i="32"/>
  <c r="W19" i="32"/>
  <c r="Z19" i="32"/>
  <c r="X19" i="32"/>
  <c r="Y19" i="32"/>
  <c r="AA19" i="32"/>
  <c r="Y18" i="32"/>
  <c r="Z18" i="32"/>
  <c r="AA18" i="32"/>
  <c r="AB18" i="32"/>
  <c r="S18" i="32"/>
  <c r="T18" i="32"/>
  <c r="W18" i="32"/>
  <c r="U18" i="32"/>
  <c r="V18" i="32"/>
  <c r="X18" i="32"/>
  <c r="AE16" i="32"/>
  <c r="AQ16" i="32"/>
  <c r="AF16" i="32"/>
  <c r="AR16" i="32"/>
  <c r="AG16" i="32"/>
  <c r="AS16" i="32"/>
  <c r="AH16" i="32"/>
  <c r="AT16" i="32"/>
  <c r="AI16" i="32"/>
  <c r="AU16" i="32"/>
  <c r="AJ16" i="32"/>
  <c r="AV16" i="32"/>
  <c r="AK16" i="32"/>
  <c r="AL16" i="32"/>
  <c r="AC16" i="32"/>
  <c r="AO16" i="32"/>
  <c r="AD16" i="32"/>
  <c r="AM16" i="32"/>
  <c r="AN16" i="32"/>
  <c r="AP16" i="32"/>
  <c r="AH25" i="32"/>
  <c r="AT25" i="32"/>
  <c r="AI25" i="32"/>
  <c r="AU25" i="32"/>
  <c r="AJ25" i="32"/>
  <c r="AV25" i="32"/>
  <c r="AK25" i="32"/>
  <c r="AM25" i="32"/>
  <c r="AN25" i="32"/>
  <c r="AC25" i="32"/>
  <c r="AO25" i="32"/>
  <c r="AD25" i="32"/>
  <c r="AE25" i="32"/>
  <c r="AF25" i="32"/>
  <c r="AG25" i="32"/>
  <c r="AL25" i="32"/>
  <c r="AP25" i="32"/>
  <c r="AQ25" i="32"/>
  <c r="AR25" i="32"/>
  <c r="AS25" i="32"/>
  <c r="AH17" i="32"/>
  <c r="AT17" i="32"/>
  <c r="AI17" i="32"/>
  <c r="AU17" i="32"/>
  <c r="AJ17" i="32"/>
  <c r="AV17" i="32"/>
  <c r="AK17" i="32"/>
  <c r="AL17" i="32"/>
  <c r="AM17" i="32"/>
  <c r="AN17" i="32"/>
  <c r="AC17" i="32"/>
  <c r="AO17" i="32"/>
  <c r="AF17" i="32"/>
  <c r="AR17" i="32"/>
  <c r="AD17" i="32"/>
  <c r="AE17" i="32"/>
  <c r="AG17" i="32"/>
  <c r="AP17" i="32"/>
  <c r="AQ17" i="32"/>
  <c r="AS17" i="32"/>
  <c r="AK50" i="32"/>
  <c r="AL50" i="32"/>
  <c r="AI50" i="32"/>
  <c r="AJ50" i="32"/>
  <c r="AM50" i="32"/>
  <c r="AN50" i="32"/>
  <c r="AO50" i="32"/>
  <c r="AP50" i="32"/>
  <c r="AC50" i="32"/>
  <c r="AQ50" i="32"/>
  <c r="AD50" i="32"/>
  <c r="AR50" i="32"/>
  <c r="AE50" i="32"/>
  <c r="AS50" i="32"/>
  <c r="AG50" i="32"/>
  <c r="AU50" i="32"/>
  <c r="AF50" i="32"/>
  <c r="AH50" i="32"/>
  <c r="AT50" i="32"/>
  <c r="AV50" i="32"/>
  <c r="AN63" i="32"/>
  <c r="AC63" i="32"/>
  <c r="AO63" i="32"/>
  <c r="AE63" i="32"/>
  <c r="AQ63" i="32"/>
  <c r="AF63" i="32"/>
  <c r="AR63" i="32"/>
  <c r="AH63" i="32"/>
  <c r="AT63" i="32"/>
  <c r="AV63" i="32"/>
  <c r="AD63" i="32"/>
  <c r="AG63" i="32"/>
  <c r="AI63" i="32"/>
  <c r="AJ63" i="32"/>
  <c r="AK63" i="32"/>
  <c r="AL63" i="32"/>
  <c r="AM63" i="32"/>
  <c r="AS63" i="32"/>
  <c r="AP63" i="32"/>
  <c r="AU63" i="32"/>
  <c r="AA89" i="32"/>
  <c r="AB89" i="32"/>
  <c r="S89" i="32"/>
  <c r="U89" i="32"/>
  <c r="V89" i="32"/>
  <c r="W89" i="32"/>
  <c r="T89" i="32"/>
  <c r="X89" i="32"/>
  <c r="Y89" i="32"/>
  <c r="Z89" i="32"/>
  <c r="AG87" i="32"/>
  <c r="AS87" i="32"/>
  <c r="AH87" i="32"/>
  <c r="AT87" i="32"/>
  <c r="AI87" i="32"/>
  <c r="AU87" i="32"/>
  <c r="AJ87" i="32"/>
  <c r="AV87" i="32"/>
  <c r="AK87" i="32"/>
  <c r="AM87" i="32"/>
  <c r="AN87" i="32"/>
  <c r="AC87" i="32"/>
  <c r="AO87" i="32"/>
  <c r="AD87" i="32"/>
  <c r="AE87" i="32"/>
  <c r="AF87" i="32"/>
  <c r="AL87" i="32"/>
  <c r="AP87" i="32"/>
  <c r="AQ87" i="32"/>
  <c r="AR87" i="32"/>
  <c r="AD114" i="32"/>
  <c r="AP114" i="32"/>
  <c r="AE114" i="32"/>
  <c r="AQ114" i="32"/>
  <c r="AJ114" i="32"/>
  <c r="AV114" i="32"/>
  <c r="AS114" i="32"/>
  <c r="AC114" i="32"/>
  <c r="AT114" i="32"/>
  <c r="AF114" i="32"/>
  <c r="AU114" i="32"/>
  <c r="AG114" i="32"/>
  <c r="AH114" i="32"/>
  <c r="AI114" i="32"/>
  <c r="AK114" i="32"/>
  <c r="AL114" i="32"/>
  <c r="AM114" i="32"/>
  <c r="AO114" i="32"/>
  <c r="AR114" i="32"/>
  <c r="AN114" i="32"/>
  <c r="AA135" i="32"/>
  <c r="V135" i="32"/>
  <c r="W135" i="32"/>
  <c r="U135" i="32"/>
  <c r="X135" i="32"/>
  <c r="Y135" i="32"/>
  <c r="Z135" i="32"/>
  <c r="AB135" i="32"/>
  <c r="S135" i="32"/>
  <c r="T135" i="32"/>
  <c r="X187" i="32"/>
  <c r="T187" i="32"/>
  <c r="U187" i="32"/>
  <c r="V187" i="32"/>
  <c r="W187" i="32"/>
  <c r="Y187" i="32"/>
  <c r="AB187" i="32"/>
  <c r="S187" i="32"/>
  <c r="Z187" i="32"/>
  <c r="AA187" i="32"/>
  <c r="S231" i="32"/>
  <c r="W231" i="32"/>
  <c r="Y231" i="32"/>
  <c r="T231" i="32"/>
  <c r="U231" i="32"/>
  <c r="V231" i="32"/>
  <c r="X231" i="32"/>
  <c r="Z231" i="32"/>
  <c r="AA231" i="32"/>
  <c r="AB231" i="32"/>
  <c r="AF212" i="32"/>
  <c r="AR212" i="32"/>
  <c r="AG212" i="32"/>
  <c r="AS212" i="32"/>
  <c r="AH212" i="32"/>
  <c r="AT212" i="32"/>
  <c r="AI212" i="32"/>
  <c r="AU212" i="32"/>
  <c r="AJ212" i="32"/>
  <c r="AV212" i="32"/>
  <c r="AK212" i="32"/>
  <c r="AL212" i="32"/>
  <c r="AM212" i="32"/>
  <c r="AN212" i="32"/>
  <c r="AC212" i="32"/>
  <c r="AO212" i="32"/>
  <c r="AD212" i="32"/>
  <c r="AE212" i="32"/>
  <c r="AP212" i="32"/>
  <c r="AQ212" i="32"/>
  <c r="W237" i="32"/>
  <c r="Y237" i="32"/>
  <c r="S237" i="32"/>
  <c r="T237" i="32"/>
  <c r="U237" i="32"/>
  <c r="V237" i="32"/>
  <c r="X237" i="32"/>
  <c r="Z237" i="32"/>
  <c r="AA237" i="32"/>
  <c r="AB237" i="32"/>
  <c r="X252" i="32"/>
  <c r="Y252" i="32"/>
  <c r="Z252" i="32"/>
  <c r="AB252" i="32"/>
  <c r="S252" i="32"/>
  <c r="T252" i="32"/>
  <c r="U252" i="32"/>
  <c r="V252" i="32"/>
  <c r="W252" i="32"/>
  <c r="AA252" i="32"/>
  <c r="U267" i="32"/>
  <c r="AA267" i="32"/>
  <c r="V267" i="32"/>
  <c r="W267" i="32"/>
  <c r="X267" i="32"/>
  <c r="Y267" i="32"/>
  <c r="Z267" i="32"/>
  <c r="AB267" i="32"/>
  <c r="T267" i="32"/>
  <c r="S267" i="32"/>
  <c r="U255" i="32"/>
  <c r="Y255" i="32"/>
  <c r="AA255" i="32"/>
  <c r="V255" i="32"/>
  <c r="W255" i="32"/>
  <c r="X255" i="32"/>
  <c r="Z255" i="32"/>
  <c r="AB255" i="32"/>
  <c r="S255" i="32"/>
  <c r="T255" i="32"/>
  <c r="X260" i="32"/>
  <c r="AB260" i="32"/>
  <c r="U260" i="32"/>
  <c r="T260" i="32"/>
  <c r="V260" i="32"/>
  <c r="W260" i="32"/>
  <c r="Y260" i="32"/>
  <c r="Z260" i="32"/>
  <c r="AA260" i="32"/>
  <c r="S260" i="32"/>
  <c r="AN279" i="32"/>
  <c r="AE279" i="32"/>
  <c r="AQ279" i="32"/>
  <c r="AF279" i="32"/>
  <c r="AR279" i="32"/>
  <c r="AH279" i="32"/>
  <c r="AT279" i="32"/>
  <c r="AI279" i="32"/>
  <c r="AU279" i="32"/>
  <c r="AL279" i="32"/>
  <c r="AM279" i="32"/>
  <c r="AO279" i="32"/>
  <c r="AP279" i="32"/>
  <c r="AS279" i="32"/>
  <c r="AV279" i="32"/>
  <c r="AC279" i="32"/>
  <c r="AD279" i="32"/>
  <c r="AG279" i="32"/>
  <c r="AJ279" i="32"/>
  <c r="AK279" i="32"/>
  <c r="AH305" i="32"/>
  <c r="AT305" i="32"/>
  <c r="AN305" i="32"/>
  <c r="AD305" i="32"/>
  <c r="AR305" i="32"/>
  <c r="AF305" i="32"/>
  <c r="AU305" i="32"/>
  <c r="AG305" i="32"/>
  <c r="AV305" i="32"/>
  <c r="AI305" i="32"/>
  <c r="AK305" i="32"/>
  <c r="AO305" i="32"/>
  <c r="AM305" i="32"/>
  <c r="AP305" i="32"/>
  <c r="AQ305" i="32"/>
  <c r="AS305" i="32"/>
  <c r="AC305" i="32"/>
  <c r="AE305" i="32"/>
  <c r="AL305" i="32"/>
  <c r="AJ305" i="32"/>
  <c r="S292" i="32"/>
  <c r="Y292" i="32"/>
  <c r="Z292" i="32"/>
  <c r="AA292" i="32"/>
  <c r="AB292" i="32"/>
  <c r="T292" i="32"/>
  <c r="U292" i="32"/>
  <c r="V292" i="32"/>
  <c r="W292" i="32"/>
  <c r="X292" i="32"/>
  <c r="V277" i="32"/>
  <c r="W277" i="32"/>
  <c r="Y277" i="32"/>
  <c r="Z277" i="32"/>
  <c r="AB277" i="32"/>
  <c r="S277" i="32"/>
  <c r="T277" i="32"/>
  <c r="U277" i="32"/>
  <c r="X277" i="32"/>
  <c r="AA277" i="32"/>
  <c r="AK294" i="32"/>
  <c r="AE294" i="32"/>
  <c r="AQ294" i="32"/>
  <c r="AH294" i="32"/>
  <c r="AV294" i="32"/>
  <c r="AI294" i="32"/>
  <c r="AJ294" i="32"/>
  <c r="AL294" i="32"/>
  <c r="AM294" i="32"/>
  <c r="AO294" i="32"/>
  <c r="AP294" i="32"/>
  <c r="AC294" i="32"/>
  <c r="AR294" i="32"/>
  <c r="AD294" i="32"/>
  <c r="AS294" i="32"/>
  <c r="AF294" i="32"/>
  <c r="AG294" i="32"/>
  <c r="AN294" i="32"/>
  <c r="AT294" i="32"/>
  <c r="AU294" i="32"/>
  <c r="S310" i="32"/>
  <c r="V310" i="32"/>
  <c r="W310" i="32"/>
  <c r="Y310" i="32"/>
  <c r="AB310" i="32"/>
  <c r="T310" i="32"/>
  <c r="U310" i="32"/>
  <c r="X310" i="32"/>
  <c r="Z310" i="32"/>
  <c r="AA310" i="32"/>
  <c r="Y302" i="32"/>
  <c r="S302" i="32"/>
  <c r="X302" i="32"/>
  <c r="AA302" i="32"/>
  <c r="AB302" i="32"/>
  <c r="T302" i="32"/>
  <c r="U302" i="32"/>
  <c r="V302" i="32"/>
  <c r="W302" i="32"/>
  <c r="Z302" i="32"/>
  <c r="U355" i="32"/>
  <c r="X355" i="32"/>
  <c r="Y355" i="32"/>
  <c r="AA355" i="32"/>
  <c r="Z355" i="32"/>
  <c r="V355" i="32"/>
  <c r="AB355" i="32"/>
  <c r="W355" i="32"/>
  <c r="S355" i="32"/>
  <c r="T355" i="32"/>
  <c r="U351" i="32"/>
  <c r="X351" i="32"/>
  <c r="Y351" i="32"/>
  <c r="AA351" i="32"/>
  <c r="AB351" i="32"/>
  <c r="S351" i="32"/>
  <c r="T351" i="32"/>
  <c r="V351" i="32"/>
  <c r="W351" i="32"/>
  <c r="Z351" i="32"/>
  <c r="AL36" i="32"/>
  <c r="AM36" i="32"/>
  <c r="AN36" i="32"/>
  <c r="AC36" i="32"/>
  <c r="AO36" i="32"/>
  <c r="AD36" i="32"/>
  <c r="AP36" i="32"/>
  <c r="AE36" i="32"/>
  <c r="AQ36" i="32"/>
  <c r="AF36" i="32"/>
  <c r="AR36" i="32"/>
  <c r="AG36" i="32"/>
  <c r="AS36" i="32"/>
  <c r="AH36" i="32"/>
  <c r="AT36" i="32"/>
  <c r="AU36" i="32"/>
  <c r="AV36" i="32"/>
  <c r="AJ36" i="32"/>
  <c r="AI36" i="32"/>
  <c r="AK36" i="32"/>
  <c r="AB81" i="32"/>
  <c r="V81" i="32"/>
  <c r="Z81" i="32"/>
  <c r="AA81" i="32"/>
  <c r="S81" i="32"/>
  <c r="T81" i="32"/>
  <c r="U81" i="32"/>
  <c r="Y81" i="32"/>
  <c r="W81" i="32"/>
  <c r="X81" i="32"/>
  <c r="AE141" i="32"/>
  <c r="AQ141" i="32"/>
  <c r="AF141" i="32"/>
  <c r="AR141" i="32"/>
  <c r="AG141" i="32"/>
  <c r="AS141" i="32"/>
  <c r="AH141" i="32"/>
  <c r="AT141" i="32"/>
  <c r="AI141" i="32"/>
  <c r="AU141" i="32"/>
  <c r="AJ141" i="32"/>
  <c r="AV141" i="32"/>
  <c r="AK141" i="32"/>
  <c r="AL141" i="32"/>
  <c r="AM141" i="32"/>
  <c r="AN141" i="32"/>
  <c r="AC141" i="32"/>
  <c r="AD141" i="32"/>
  <c r="AO141" i="32"/>
  <c r="AP141" i="32"/>
  <c r="S45" i="32"/>
  <c r="T45" i="32"/>
  <c r="V45" i="32"/>
  <c r="W45" i="32"/>
  <c r="U45" i="32"/>
  <c r="X45" i="32"/>
  <c r="Y45" i="32"/>
  <c r="Z45" i="32"/>
  <c r="AA45" i="32"/>
  <c r="AB45" i="32"/>
  <c r="U132" i="32"/>
  <c r="Y132" i="32"/>
  <c r="Z132" i="32"/>
  <c r="T132" i="32"/>
  <c r="V132" i="32"/>
  <c r="W132" i="32"/>
  <c r="X132" i="32"/>
  <c r="AA132" i="32"/>
  <c r="AB132" i="32"/>
  <c r="S132" i="32"/>
  <c r="S322" i="32"/>
  <c r="V322" i="32"/>
  <c r="T322" i="32"/>
  <c r="U322" i="32"/>
  <c r="X322" i="32"/>
  <c r="Y322" i="32"/>
  <c r="Z322" i="32"/>
  <c r="AA322" i="32"/>
  <c r="W322" i="32"/>
  <c r="AB322" i="32"/>
  <c r="AF34" i="32"/>
  <c r="AR34" i="32"/>
  <c r="AG34" i="32"/>
  <c r="AS34" i="32"/>
  <c r="AH34" i="32"/>
  <c r="AT34" i="32"/>
  <c r="AI34" i="32"/>
  <c r="AU34" i="32"/>
  <c r="AJ34" i="32"/>
  <c r="AV34" i="32"/>
  <c r="AK34" i="32"/>
  <c r="AL34" i="32"/>
  <c r="AM34" i="32"/>
  <c r="AN34" i="32"/>
  <c r="AQ34" i="32"/>
  <c r="AC34" i="32"/>
  <c r="AD34" i="32"/>
  <c r="AO34" i="32"/>
  <c r="AP34" i="32"/>
  <c r="AE34" i="32"/>
  <c r="AB23" i="32"/>
  <c r="S23" i="32"/>
  <c r="U23" i="32"/>
  <c r="V23" i="32"/>
  <c r="W23" i="32"/>
  <c r="Z23" i="32"/>
  <c r="T23" i="32"/>
  <c r="X23" i="32"/>
  <c r="AA23" i="32"/>
  <c r="Y23" i="32"/>
  <c r="S41" i="32"/>
  <c r="T41" i="32"/>
  <c r="U41" i="32"/>
  <c r="V41" i="32"/>
  <c r="W41" i="32"/>
  <c r="X41" i="32"/>
  <c r="Y41" i="32"/>
  <c r="Z41" i="32"/>
  <c r="AA41" i="32"/>
  <c r="AB41" i="32"/>
  <c r="Y54" i="32"/>
  <c r="Z54" i="32"/>
  <c r="AA54" i="32"/>
  <c r="AB54" i="32"/>
  <c r="S54" i="32"/>
  <c r="T54" i="32"/>
  <c r="U54" i="32"/>
  <c r="V54" i="32"/>
  <c r="W54" i="32"/>
  <c r="X54" i="32"/>
  <c r="AH75" i="32"/>
  <c r="AT75" i="32"/>
  <c r="AI75" i="32"/>
  <c r="AU75" i="32"/>
  <c r="AJ75" i="32"/>
  <c r="AV75" i="32"/>
  <c r="AL75" i="32"/>
  <c r="AN75" i="32"/>
  <c r="AC75" i="32"/>
  <c r="AO75" i="32"/>
  <c r="AF75" i="32"/>
  <c r="AR75" i="32"/>
  <c r="AM75" i="32"/>
  <c r="AP75" i="32"/>
  <c r="AQ75" i="32"/>
  <c r="AS75" i="32"/>
  <c r="AD75" i="32"/>
  <c r="AE75" i="32"/>
  <c r="AG75" i="32"/>
  <c r="AK75" i="32"/>
  <c r="X88" i="32"/>
  <c r="Y88" i="32"/>
  <c r="Z88" i="32"/>
  <c r="AA88" i="32"/>
  <c r="AB88" i="32"/>
  <c r="S88" i="32"/>
  <c r="T88" i="32"/>
  <c r="U88" i="32"/>
  <c r="V88" i="32"/>
  <c r="W88" i="32"/>
  <c r="S98" i="32"/>
  <c r="U98" i="32"/>
  <c r="X98" i="32"/>
  <c r="T98" i="32"/>
  <c r="V98" i="32"/>
  <c r="W98" i="32"/>
  <c r="Y98" i="32"/>
  <c r="Z98" i="32"/>
  <c r="AA98" i="32"/>
  <c r="AB98" i="32"/>
  <c r="W104" i="32"/>
  <c r="X104" i="32"/>
  <c r="Y104" i="32"/>
  <c r="Z104" i="32"/>
  <c r="AA104" i="32"/>
  <c r="S104" i="32"/>
  <c r="T104" i="32"/>
  <c r="U104" i="32"/>
  <c r="V104" i="32"/>
  <c r="AB104" i="32"/>
  <c r="AB148" i="32"/>
  <c r="S148" i="32"/>
  <c r="U148" i="32"/>
  <c r="W148" i="32"/>
  <c r="X148" i="32"/>
  <c r="T148" i="32"/>
  <c r="V148" i="32"/>
  <c r="Y148" i="32"/>
  <c r="Z148" i="32"/>
  <c r="AA148" i="32"/>
  <c r="AA127" i="32"/>
  <c r="AB127" i="32"/>
  <c r="U127" i="32"/>
  <c r="V127" i="32"/>
  <c r="W127" i="32"/>
  <c r="S127" i="32"/>
  <c r="T127" i="32"/>
  <c r="X127" i="32"/>
  <c r="Y127" i="32"/>
  <c r="Z127" i="32"/>
  <c r="S165" i="32"/>
  <c r="T165" i="32"/>
  <c r="U165" i="32"/>
  <c r="V165" i="32"/>
  <c r="X165" i="32"/>
  <c r="Y165" i="32"/>
  <c r="Z165" i="32"/>
  <c r="W165" i="32"/>
  <c r="AA165" i="32"/>
  <c r="AB165" i="32"/>
  <c r="AB156" i="32"/>
  <c r="S156" i="32"/>
  <c r="T156" i="32"/>
  <c r="U156" i="32"/>
  <c r="V156" i="32"/>
  <c r="W156" i="32"/>
  <c r="X156" i="32"/>
  <c r="Y156" i="32"/>
  <c r="Z156" i="32"/>
  <c r="AA156" i="32"/>
  <c r="AH150" i="32"/>
  <c r="AT150" i="32"/>
  <c r="AI150" i="32"/>
  <c r="AU150" i="32"/>
  <c r="AJ150" i="32"/>
  <c r="AV150" i="32"/>
  <c r="AK150" i="32"/>
  <c r="AM150" i="32"/>
  <c r="AC150" i="32"/>
  <c r="AO150" i="32"/>
  <c r="AF150" i="32"/>
  <c r="AG150" i="32"/>
  <c r="AL150" i="32"/>
  <c r="AN150" i="32"/>
  <c r="AP150" i="32"/>
  <c r="AQ150" i="32"/>
  <c r="AR150" i="32"/>
  <c r="AS150" i="32"/>
  <c r="AD150" i="32"/>
  <c r="AE150" i="32"/>
  <c r="S203" i="32"/>
  <c r="T203" i="32"/>
  <c r="U203" i="32"/>
  <c r="V203" i="32"/>
  <c r="W203" i="32"/>
  <c r="X203" i="32"/>
  <c r="Y203" i="32"/>
  <c r="Z203" i="32"/>
  <c r="AA203" i="32"/>
  <c r="AB203" i="32"/>
  <c r="S215" i="32"/>
  <c r="T215" i="32"/>
  <c r="U215" i="32"/>
  <c r="W215" i="32"/>
  <c r="X215" i="32"/>
  <c r="Y215" i="32"/>
  <c r="Z215" i="32"/>
  <c r="V215" i="32"/>
  <c r="AA215" i="32"/>
  <c r="AB215" i="32"/>
  <c r="AL206" i="32"/>
  <c r="AM206" i="32"/>
  <c r="AN206" i="32"/>
  <c r="AC206" i="32"/>
  <c r="AO206" i="32"/>
  <c r="AD206" i="32"/>
  <c r="AP206" i="32"/>
  <c r="AE206" i="32"/>
  <c r="AQ206" i="32"/>
  <c r="AF206" i="32"/>
  <c r="AR206" i="32"/>
  <c r="AG206" i="32"/>
  <c r="AS206" i="32"/>
  <c r="AH206" i="32"/>
  <c r="AT206" i="32"/>
  <c r="AI206" i="32"/>
  <c r="AU206" i="32"/>
  <c r="AJ206" i="32"/>
  <c r="AK206" i="32"/>
  <c r="AV206" i="32"/>
  <c r="Z188" i="32"/>
  <c r="AA188" i="32"/>
  <c r="AB188" i="32"/>
  <c r="U188" i="32"/>
  <c r="V188" i="32"/>
  <c r="X188" i="32"/>
  <c r="Y188" i="32"/>
  <c r="S188" i="32"/>
  <c r="T188" i="32"/>
  <c r="W188" i="32"/>
  <c r="W213" i="32"/>
  <c r="X213" i="32"/>
  <c r="Y213" i="32"/>
  <c r="Z213" i="32"/>
  <c r="AA213" i="32"/>
  <c r="AB213" i="32"/>
  <c r="S213" i="32"/>
  <c r="T213" i="32"/>
  <c r="U213" i="32"/>
  <c r="V213" i="32"/>
  <c r="Z238" i="32"/>
  <c r="AB238" i="32"/>
  <c r="S238" i="32"/>
  <c r="T238" i="32"/>
  <c r="U238" i="32"/>
  <c r="V238" i="32"/>
  <c r="W238" i="32"/>
  <c r="X238" i="32"/>
  <c r="Y238" i="32"/>
  <c r="AA238" i="32"/>
  <c r="AA241" i="32"/>
  <c r="AB241" i="32"/>
  <c r="S241" i="32"/>
  <c r="T241" i="32"/>
  <c r="U241" i="32"/>
  <c r="V241" i="32"/>
  <c r="W241" i="32"/>
  <c r="X241" i="32"/>
  <c r="Y241" i="32"/>
  <c r="Z241" i="32"/>
  <c r="AF208" i="32"/>
  <c r="AR208" i="32"/>
  <c r="AG208" i="32"/>
  <c r="AS208" i="32"/>
  <c r="AH208" i="32"/>
  <c r="AT208" i="32"/>
  <c r="AI208" i="32"/>
  <c r="AU208" i="32"/>
  <c r="AJ208" i="32"/>
  <c r="AV208" i="32"/>
  <c r="AK208" i="32"/>
  <c r="AL208" i="32"/>
  <c r="AM208" i="32"/>
  <c r="AN208" i="32"/>
  <c r="AC208" i="32"/>
  <c r="AO208" i="32"/>
  <c r="AQ208" i="32"/>
  <c r="AD208" i="32"/>
  <c r="AE208" i="32"/>
  <c r="AP208" i="32"/>
  <c r="AF232" i="32"/>
  <c r="AR232" i="32"/>
  <c r="AG232" i="32"/>
  <c r="AS232" i="32"/>
  <c r="AH232" i="32"/>
  <c r="AT232" i="32"/>
  <c r="AL232" i="32"/>
  <c r="AN232" i="32"/>
  <c r="AP232" i="32"/>
  <c r="AQ232" i="32"/>
  <c r="AU232" i="32"/>
  <c r="AV232" i="32"/>
  <c r="AC232" i="32"/>
  <c r="AD232" i="32"/>
  <c r="AE232" i="32"/>
  <c r="AI232" i="32"/>
  <c r="AJ232" i="32"/>
  <c r="AK232" i="32"/>
  <c r="AM232" i="32"/>
  <c r="AO232" i="32"/>
  <c r="AF224" i="32"/>
  <c r="AR224" i="32"/>
  <c r="AG224" i="32"/>
  <c r="AS224" i="32"/>
  <c r="AH224" i="32"/>
  <c r="AT224" i="32"/>
  <c r="AI224" i="32"/>
  <c r="AU224" i="32"/>
  <c r="AL224" i="32"/>
  <c r="AM224" i="32"/>
  <c r="AN224" i="32"/>
  <c r="AC224" i="32"/>
  <c r="AD224" i="32"/>
  <c r="AE224" i="32"/>
  <c r="AJ224" i="32"/>
  <c r="AK224" i="32"/>
  <c r="AO224" i="32"/>
  <c r="AP224" i="32"/>
  <c r="AQ224" i="32"/>
  <c r="AV224" i="32"/>
  <c r="X270" i="32"/>
  <c r="Z270" i="32"/>
  <c r="AA270" i="32"/>
  <c r="AB270" i="32"/>
  <c r="S270" i="32"/>
  <c r="T270" i="32"/>
  <c r="U270" i="32"/>
  <c r="V270" i="32"/>
  <c r="W270" i="32"/>
  <c r="Y270" i="32"/>
  <c r="AH293" i="32"/>
  <c r="AT293" i="32"/>
  <c r="AN293" i="32"/>
  <c r="AK293" i="32"/>
  <c r="AL293" i="32"/>
  <c r="AM293" i="32"/>
  <c r="AO293" i="32"/>
  <c r="AP293" i="32"/>
  <c r="AC293" i="32"/>
  <c r="AQ293" i="32"/>
  <c r="AD293" i="32"/>
  <c r="AR293" i="32"/>
  <c r="AE293" i="32"/>
  <c r="AS293" i="32"/>
  <c r="AF293" i="32"/>
  <c r="AU293" i="32"/>
  <c r="AG293" i="32"/>
  <c r="AV293" i="32"/>
  <c r="AI293" i="32"/>
  <c r="AJ293" i="32"/>
  <c r="Y306" i="32"/>
  <c r="S306" i="32"/>
  <c r="AA306" i="32"/>
  <c r="T306" i="32"/>
  <c r="W306" i="32"/>
  <c r="U306" i="32"/>
  <c r="V306" i="32"/>
  <c r="X306" i="32"/>
  <c r="Z306" i="32"/>
  <c r="AB306" i="32"/>
  <c r="AN317" i="32"/>
  <c r="AE317" i="32"/>
  <c r="AQ317" i="32"/>
  <c r="AF317" i="32"/>
  <c r="AR317" i="32"/>
  <c r="AH317" i="32"/>
  <c r="AI317" i="32"/>
  <c r="AJ317" i="32"/>
  <c r="AK317" i="32"/>
  <c r="AL317" i="32"/>
  <c r="AM317" i="32"/>
  <c r="AO317" i="32"/>
  <c r="AP317" i="32"/>
  <c r="AS317" i="32"/>
  <c r="AC317" i="32"/>
  <c r="AT317" i="32"/>
  <c r="AD317" i="32"/>
  <c r="AG317" i="32"/>
  <c r="AU317" i="32"/>
  <c r="AV317" i="32"/>
  <c r="S314" i="32"/>
  <c r="V314" i="32"/>
  <c r="W314" i="32"/>
  <c r="T314" i="32"/>
  <c r="U314" i="32"/>
  <c r="X314" i="32"/>
  <c r="Y314" i="32"/>
  <c r="Z314" i="32"/>
  <c r="AA314" i="32"/>
  <c r="AB314" i="32"/>
  <c r="AD242" i="32"/>
  <c r="AP242" i="32"/>
  <c r="AE242" i="32"/>
  <c r="AQ242" i="32"/>
  <c r="AF242" i="32"/>
  <c r="AR242" i="32"/>
  <c r="AG242" i="32"/>
  <c r="AS242" i="32"/>
  <c r="AH242" i="32"/>
  <c r="AT242" i="32"/>
  <c r="AI242" i="32"/>
  <c r="AU242" i="32"/>
  <c r="AJ242" i="32"/>
  <c r="AV242" i="32"/>
  <c r="AK242" i="32"/>
  <c r="AL242" i="32"/>
  <c r="AM242" i="32"/>
  <c r="AC242" i="32"/>
  <c r="AN242" i="32"/>
  <c r="AO242" i="32"/>
  <c r="S308" i="32"/>
  <c r="Y308" i="32"/>
  <c r="U308" i="32"/>
  <c r="X308" i="32"/>
  <c r="Z308" i="32"/>
  <c r="AB308" i="32"/>
  <c r="T308" i="32"/>
  <c r="V308" i="32"/>
  <c r="W308" i="32"/>
  <c r="AA308" i="32"/>
  <c r="X336" i="32"/>
  <c r="AA336" i="32"/>
  <c r="AB336" i="32"/>
  <c r="T336" i="32"/>
  <c r="U336" i="32"/>
  <c r="S336" i="32"/>
  <c r="V336" i="32"/>
  <c r="W336" i="32"/>
  <c r="Y336" i="32"/>
  <c r="Z336" i="32"/>
  <c r="U354" i="32"/>
  <c r="V354" i="32"/>
  <c r="X354" i="32"/>
  <c r="AA354" i="32"/>
  <c r="S354" i="32"/>
  <c r="T354" i="32"/>
  <c r="W354" i="32"/>
  <c r="AB354" i="32"/>
  <c r="Y354" i="32"/>
  <c r="Z354" i="32"/>
  <c r="AN321" i="32"/>
  <c r="AE321" i="32"/>
  <c r="AQ321" i="32"/>
  <c r="AH321" i="32"/>
  <c r="AV321" i="32"/>
  <c r="AI321" i="32"/>
  <c r="AJ321" i="32"/>
  <c r="AK321" i="32"/>
  <c r="AL321" i="32"/>
  <c r="AO321" i="32"/>
  <c r="AP321" i="32"/>
  <c r="AC321" i="32"/>
  <c r="AR321" i="32"/>
  <c r="AD321" i="32"/>
  <c r="AS321" i="32"/>
  <c r="AF321" i="32"/>
  <c r="AG321" i="32"/>
  <c r="AM321" i="32"/>
  <c r="AT321" i="32"/>
  <c r="AU321" i="32"/>
  <c r="AA349" i="32"/>
  <c r="S349" i="32"/>
  <c r="U349" i="32"/>
  <c r="X349" i="32"/>
  <c r="V349" i="32"/>
  <c r="W349" i="32"/>
  <c r="Y349" i="32"/>
  <c r="Z349" i="32"/>
  <c r="AB349" i="32"/>
  <c r="T349" i="32"/>
  <c r="AK316" i="32"/>
  <c r="AN316" i="32"/>
  <c r="AC316" i="32"/>
  <c r="AO316" i="32"/>
  <c r="AH316" i="32"/>
  <c r="AI316" i="32"/>
  <c r="AJ316" i="32"/>
  <c r="AL316" i="32"/>
  <c r="AM316" i="32"/>
  <c r="AP316" i="32"/>
  <c r="AQ316" i="32"/>
  <c r="AR316" i="32"/>
  <c r="AD316" i="32"/>
  <c r="AS316" i="32"/>
  <c r="AE316" i="32"/>
  <c r="AT316" i="32"/>
  <c r="AU316" i="32"/>
  <c r="AV316" i="32"/>
  <c r="AF316" i="32"/>
  <c r="AG316" i="32"/>
  <c r="E4" i="24" l="1"/>
  <c r="E10" i="24" s="1"/>
  <c r="B10" i="24"/>
  <c r="D10" i="24"/>
  <c r="Y4" i="24"/>
  <c r="Y10" i="24" s="1"/>
  <c r="M4" i="24"/>
  <c r="M10" i="24" s="1"/>
  <c r="R4" i="24"/>
  <c r="R10" i="24" s="1"/>
  <c r="I4" i="24"/>
  <c r="I10" i="24" s="1"/>
  <c r="W4" i="24"/>
  <c r="W10" i="24" s="1"/>
  <c r="F4" i="24"/>
  <c r="F10" i="24" s="1"/>
  <c r="J4" i="24"/>
  <c r="J10" i="24" s="1"/>
  <c r="AG4" i="24"/>
  <c r="AG10" i="24" s="1"/>
  <c r="AA4" i="24"/>
  <c r="AA10" i="24" s="1"/>
  <c r="AB4" i="24"/>
  <c r="AB10" i="24" s="1"/>
  <c r="AE4" i="24"/>
  <c r="AE10" i="24" s="1"/>
  <c r="N4" i="24"/>
  <c r="N10" i="24" s="1"/>
  <c r="Z4" i="24"/>
  <c r="Z10" i="24" s="1"/>
  <c r="S4" i="24"/>
  <c r="S10" i="24" s="1"/>
  <c r="X4" i="24"/>
  <c r="X10" i="24" s="1"/>
  <c r="AJ4" i="24"/>
  <c r="AJ10" i="24" s="1"/>
  <c r="G4" i="24"/>
  <c r="G10" i="24" s="1"/>
  <c r="K4" i="24"/>
  <c r="K10" i="24" s="1"/>
  <c r="AI4" i="24"/>
  <c r="AI10" i="24" s="1"/>
  <c r="O4" i="24"/>
  <c r="O10" i="24" s="1"/>
  <c r="U4" i="24"/>
  <c r="U10" i="24" s="1"/>
  <c r="AH4" i="24"/>
  <c r="AH10" i="24" s="1"/>
  <c r="AK4" i="24"/>
  <c r="AK10" i="24" s="1"/>
  <c r="AC4" i="24"/>
  <c r="AC10" i="24" s="1"/>
  <c r="T4" i="24"/>
  <c r="T10" i="24" s="1"/>
  <c r="L4" i="24"/>
  <c r="L10" i="24" s="1"/>
  <c r="Q4" i="24"/>
  <c r="Q10" i="24" s="1"/>
  <c r="H4" i="24"/>
  <c r="V4" i="24"/>
  <c r="V10" i="24" s="1"/>
  <c r="P4" i="24"/>
  <c r="P10" i="24" s="1"/>
  <c r="AF4" i="24"/>
  <c r="AF10" i="24" s="1"/>
  <c r="AL4" i="24"/>
  <c r="AL10" i="24" s="1"/>
  <c r="AD4" i="24"/>
  <c r="AD10" i="24" s="1"/>
  <c r="AN23" i="32"/>
  <c r="AC23" i="32"/>
  <c r="AO23" i="32"/>
  <c r="AD23" i="32"/>
  <c r="AP23" i="32"/>
  <c r="AE23" i="32"/>
  <c r="AQ23" i="32"/>
  <c r="AG23" i="32"/>
  <c r="AS23" i="32"/>
  <c r="AH23" i="32"/>
  <c r="AT23" i="32"/>
  <c r="AI23" i="32"/>
  <c r="AU23" i="32"/>
  <c r="AL23" i="32"/>
  <c r="AJ23" i="32"/>
  <c r="AK23" i="32"/>
  <c r="AM23" i="32"/>
  <c r="AR23" i="32"/>
  <c r="AV23" i="32"/>
  <c r="AF23" i="32"/>
  <c r="AN11" i="32"/>
  <c r="AC11" i="32"/>
  <c r="AO11" i="32"/>
  <c r="AD11" i="32"/>
  <c r="AP11" i="32"/>
  <c r="AE11" i="32"/>
  <c r="AQ11" i="32"/>
  <c r="AF11" i="32"/>
  <c r="AR11" i="32"/>
  <c r="AG11" i="32"/>
  <c r="AS11" i="32"/>
  <c r="AH11" i="32"/>
  <c r="AT11" i="32"/>
  <c r="AI11" i="32"/>
  <c r="AU11" i="32"/>
  <c r="AJ11" i="32"/>
  <c r="AV11" i="32"/>
  <c r="AL11" i="32"/>
  <c r="AK11" i="32"/>
  <c r="AM11" i="32"/>
  <c r="AL172" i="32"/>
  <c r="AM172" i="32"/>
  <c r="AN172" i="32"/>
  <c r="AC172" i="32"/>
  <c r="AO172" i="32"/>
  <c r="AD172" i="32"/>
  <c r="AP172" i="32"/>
  <c r="AE172" i="32"/>
  <c r="AQ172" i="32"/>
  <c r="AG172" i="32"/>
  <c r="AS172" i="32"/>
  <c r="AH172" i="32"/>
  <c r="AT172" i="32"/>
  <c r="AI172" i="32"/>
  <c r="AU172" i="32"/>
  <c r="AF172" i="32"/>
  <c r="AJ172" i="32"/>
  <c r="AK172" i="32"/>
  <c r="AR172" i="32"/>
  <c r="AV172" i="32"/>
  <c r="AK54" i="32"/>
  <c r="AL54" i="32"/>
  <c r="AM54" i="32"/>
  <c r="AN54" i="32"/>
  <c r="AC54" i="32"/>
  <c r="AO54" i="32"/>
  <c r="AD54" i="32"/>
  <c r="AP54" i="32"/>
  <c r="AE54" i="32"/>
  <c r="AQ54" i="32"/>
  <c r="AF54" i="32"/>
  <c r="AR54" i="32"/>
  <c r="AG54" i="32"/>
  <c r="AS54" i="32"/>
  <c r="AU54" i="32"/>
  <c r="AV54" i="32"/>
  <c r="AH54" i="32"/>
  <c r="AJ54" i="32"/>
  <c r="AI54" i="32"/>
  <c r="AT54" i="32"/>
  <c r="AJ260" i="32"/>
  <c r="AV260" i="32"/>
  <c r="AN260" i="32"/>
  <c r="AD260" i="32"/>
  <c r="AP260" i="32"/>
  <c r="AG260" i="32"/>
  <c r="AS260" i="32"/>
  <c r="AL260" i="32"/>
  <c r="AM260" i="32"/>
  <c r="AO260" i="32"/>
  <c r="AQ260" i="32"/>
  <c r="AR260" i="32"/>
  <c r="AT260" i="32"/>
  <c r="AC260" i="32"/>
  <c r="AU260" i="32"/>
  <c r="AE260" i="32"/>
  <c r="AF260" i="32"/>
  <c r="AH260" i="32"/>
  <c r="AI260" i="32"/>
  <c r="AK260" i="32"/>
  <c r="AM135" i="32"/>
  <c r="AJ135" i="32"/>
  <c r="AK135" i="32"/>
  <c r="AL135" i="32"/>
  <c r="AN135" i="32"/>
  <c r="AO135" i="32"/>
  <c r="AC135" i="32"/>
  <c r="AP135" i="32"/>
  <c r="AD135" i="32"/>
  <c r="AQ135" i="32"/>
  <c r="AE135" i="32"/>
  <c r="AR135" i="32"/>
  <c r="AF135" i="32"/>
  <c r="AS135" i="32"/>
  <c r="AG135" i="32"/>
  <c r="AT135" i="32"/>
  <c r="AH135" i="32"/>
  <c r="AI135" i="32"/>
  <c r="AU135" i="32"/>
  <c r="AV135" i="32"/>
  <c r="AC102" i="32"/>
  <c r="AO102" i="32"/>
  <c r="AD102" i="32"/>
  <c r="AP102" i="32"/>
  <c r="AE102" i="32"/>
  <c r="AQ102" i="32"/>
  <c r="AF102" i="32"/>
  <c r="AR102" i="32"/>
  <c r="AG102" i="32"/>
  <c r="AS102" i="32"/>
  <c r="AH102" i="32"/>
  <c r="AT102" i="32"/>
  <c r="AI102" i="32"/>
  <c r="AU102" i="32"/>
  <c r="AJ102" i="32"/>
  <c r="AV102" i="32"/>
  <c r="AK102" i="32"/>
  <c r="AL102" i="32"/>
  <c r="AM102" i="32"/>
  <c r="AN102" i="32"/>
  <c r="AI171" i="32"/>
  <c r="AU171" i="32"/>
  <c r="AJ171" i="32"/>
  <c r="AV171" i="32"/>
  <c r="AK171" i="32"/>
  <c r="AL171" i="32"/>
  <c r="AM171" i="32"/>
  <c r="AN171" i="32"/>
  <c r="AD171" i="32"/>
  <c r="AP171" i="32"/>
  <c r="AE171" i="32"/>
  <c r="AQ171" i="32"/>
  <c r="AF171" i="32"/>
  <c r="AR171" i="32"/>
  <c r="AC171" i="32"/>
  <c r="AG171" i="32"/>
  <c r="AH171" i="32"/>
  <c r="AO171" i="32"/>
  <c r="AS171" i="32"/>
  <c r="AT171" i="32"/>
  <c r="AM93" i="32"/>
  <c r="AN93" i="32"/>
  <c r="AD93" i="32"/>
  <c r="AP93" i="32"/>
  <c r="AE93" i="32"/>
  <c r="AQ93" i="32"/>
  <c r="AG93" i="32"/>
  <c r="AS93" i="32"/>
  <c r="AI93" i="32"/>
  <c r="AU93" i="32"/>
  <c r="AH93" i="32"/>
  <c r="AJ93" i="32"/>
  <c r="AK93" i="32"/>
  <c r="AL93" i="32"/>
  <c r="AO93" i="32"/>
  <c r="AR93" i="32"/>
  <c r="AT93" i="32"/>
  <c r="AV93" i="32"/>
  <c r="AC93" i="32"/>
  <c r="AF93" i="32"/>
  <c r="AI39" i="32"/>
  <c r="AU39" i="32"/>
  <c r="AJ39" i="32"/>
  <c r="AV39" i="32"/>
  <c r="AK39" i="32"/>
  <c r="AL39" i="32"/>
  <c r="AM39" i="32"/>
  <c r="AN39" i="32"/>
  <c r="AC39" i="32"/>
  <c r="AO39" i="32"/>
  <c r="AR39" i="32"/>
  <c r="AS39" i="32"/>
  <c r="AT39" i="32"/>
  <c r="AD39" i="32"/>
  <c r="AE39" i="32"/>
  <c r="AF39" i="32"/>
  <c r="AG39" i="32"/>
  <c r="AP39" i="32"/>
  <c r="AH39" i="32"/>
  <c r="AQ39" i="32"/>
  <c r="AE300" i="32"/>
  <c r="AQ300" i="32"/>
  <c r="AK300" i="32"/>
  <c r="AD300" i="32"/>
  <c r="AS300" i="32"/>
  <c r="AG300" i="32"/>
  <c r="AU300" i="32"/>
  <c r="AH300" i="32"/>
  <c r="AV300" i="32"/>
  <c r="AI300" i="32"/>
  <c r="AL300" i="32"/>
  <c r="AN300" i="32"/>
  <c r="AO300" i="32"/>
  <c r="AP300" i="32"/>
  <c r="AR300" i="32"/>
  <c r="AT300" i="32"/>
  <c r="AC300" i="32"/>
  <c r="AF300" i="32"/>
  <c r="AM300" i="32"/>
  <c r="AJ300" i="32"/>
  <c r="AD334" i="32"/>
  <c r="AP334" i="32"/>
  <c r="AG334" i="32"/>
  <c r="AS334" i="32"/>
  <c r="AH334" i="32"/>
  <c r="AT334" i="32"/>
  <c r="AJ334" i="32"/>
  <c r="AV334" i="32"/>
  <c r="AL334" i="32"/>
  <c r="AM334" i="32"/>
  <c r="AK334" i="32"/>
  <c r="AN334" i="32"/>
  <c r="AO334" i="32"/>
  <c r="AQ334" i="32"/>
  <c r="AI334" i="32"/>
  <c r="AR334" i="32"/>
  <c r="AF334" i="32"/>
  <c r="AU334" i="32"/>
  <c r="AC334" i="32"/>
  <c r="AE334" i="32"/>
  <c r="AD342" i="32"/>
  <c r="AP342" i="32"/>
  <c r="AG342" i="32"/>
  <c r="AS342" i="32"/>
  <c r="AH342" i="32"/>
  <c r="AT342" i="32"/>
  <c r="AJ342" i="32"/>
  <c r="AV342" i="32"/>
  <c r="AM342" i="32"/>
  <c r="AU342" i="32"/>
  <c r="AC342" i="32"/>
  <c r="AE342" i="32"/>
  <c r="AF342" i="32"/>
  <c r="AI342" i="32"/>
  <c r="AR342" i="32"/>
  <c r="AK342" i="32"/>
  <c r="AQ342" i="32"/>
  <c r="AL342" i="32"/>
  <c r="AN342" i="32"/>
  <c r="AO342" i="32"/>
  <c r="AK312" i="32"/>
  <c r="AN312" i="32"/>
  <c r="AC312" i="32"/>
  <c r="AO312" i="32"/>
  <c r="AE312" i="32"/>
  <c r="AQ312" i="32"/>
  <c r="AT312" i="32"/>
  <c r="AD312" i="32"/>
  <c r="AU312" i="32"/>
  <c r="AF312" i="32"/>
  <c r="AV312" i="32"/>
  <c r="AG312" i="32"/>
  <c r="AH312" i="32"/>
  <c r="AI312" i="32"/>
  <c r="AJ312" i="32"/>
  <c r="AL312" i="32"/>
  <c r="AM312" i="32"/>
  <c r="AP312" i="32"/>
  <c r="AS312" i="32"/>
  <c r="AR312" i="32"/>
  <c r="AH289" i="32"/>
  <c r="AT289" i="32"/>
  <c r="AN289" i="32"/>
  <c r="AC289" i="32"/>
  <c r="AO289" i="32"/>
  <c r="AG289" i="32"/>
  <c r="AI289" i="32"/>
  <c r="AJ289" i="32"/>
  <c r="AK289" i="32"/>
  <c r="AL289" i="32"/>
  <c r="AM289" i="32"/>
  <c r="AP289" i="32"/>
  <c r="AQ289" i="32"/>
  <c r="AR289" i="32"/>
  <c r="AD289" i="32"/>
  <c r="AS289" i="32"/>
  <c r="AU289" i="32"/>
  <c r="AV289" i="32"/>
  <c r="AE289" i="32"/>
  <c r="AF289" i="32"/>
  <c r="AK320" i="32"/>
  <c r="AN320" i="32"/>
  <c r="AC320" i="32"/>
  <c r="AL320" i="32"/>
  <c r="AM320" i="32"/>
  <c r="AO320" i="32"/>
  <c r="AP320" i="32"/>
  <c r="AQ320" i="32"/>
  <c r="AD320" i="32"/>
  <c r="AR320" i="32"/>
  <c r="AE320" i="32"/>
  <c r="AS320" i="32"/>
  <c r="AF320" i="32"/>
  <c r="AT320" i="32"/>
  <c r="AG320" i="32"/>
  <c r="AU320" i="32"/>
  <c r="AH320" i="32"/>
  <c r="AV320" i="32"/>
  <c r="AI320" i="32"/>
  <c r="AJ320" i="32"/>
  <c r="AE280" i="32"/>
  <c r="AQ280" i="32"/>
  <c r="AH280" i="32"/>
  <c r="AT280" i="32"/>
  <c r="AI280" i="32"/>
  <c r="AU280" i="32"/>
  <c r="AK280" i="32"/>
  <c r="AL280" i="32"/>
  <c r="AF280" i="32"/>
  <c r="AG280" i="32"/>
  <c r="AJ280" i="32"/>
  <c r="AM280" i="32"/>
  <c r="AN280" i="32"/>
  <c r="AO280" i="32"/>
  <c r="AP280" i="32"/>
  <c r="AR280" i="32"/>
  <c r="AS280" i="32"/>
  <c r="AV280" i="32"/>
  <c r="AC280" i="32"/>
  <c r="AD280" i="32"/>
  <c r="AD274" i="32"/>
  <c r="AP274" i="32"/>
  <c r="AJ274" i="32"/>
  <c r="AV274" i="32"/>
  <c r="AE274" i="32"/>
  <c r="AS274" i="32"/>
  <c r="AF274" i="32"/>
  <c r="AT274" i="32"/>
  <c r="AG274" i="32"/>
  <c r="AU274" i="32"/>
  <c r="AH274" i="32"/>
  <c r="AI274" i="32"/>
  <c r="AK274" i="32"/>
  <c r="AL274" i="32"/>
  <c r="AM274" i="32"/>
  <c r="AC274" i="32"/>
  <c r="AN274" i="32"/>
  <c r="AO274" i="32"/>
  <c r="AQ274" i="32"/>
  <c r="AR274" i="32"/>
  <c r="AH158" i="32"/>
  <c r="AT158" i="32"/>
  <c r="AI158" i="32"/>
  <c r="AU158" i="32"/>
  <c r="AJ158" i="32"/>
  <c r="AV158" i="32"/>
  <c r="AK158" i="32"/>
  <c r="AD158" i="32"/>
  <c r="AE158" i="32"/>
  <c r="AF158" i="32"/>
  <c r="AG158" i="32"/>
  <c r="AL158" i="32"/>
  <c r="AM158" i="32"/>
  <c r="AN158" i="32"/>
  <c r="AO158" i="32"/>
  <c r="AP158" i="32"/>
  <c r="AQ158" i="32"/>
  <c r="AC158" i="32"/>
  <c r="AR158" i="32"/>
  <c r="AS158" i="32"/>
  <c r="AC33" i="32"/>
  <c r="AO33" i="32"/>
  <c r="AD33" i="32"/>
  <c r="AP33" i="32"/>
  <c r="AE33" i="32"/>
  <c r="AQ33" i="32"/>
  <c r="AF33" i="32"/>
  <c r="AR33" i="32"/>
  <c r="AG33" i="32"/>
  <c r="AS33" i="32"/>
  <c r="AH33" i="32"/>
  <c r="AT33" i="32"/>
  <c r="AI33" i="32"/>
  <c r="AU33" i="32"/>
  <c r="AJ33" i="32"/>
  <c r="AV33" i="32"/>
  <c r="AK33" i="32"/>
  <c r="AL33" i="32"/>
  <c r="AM33" i="32"/>
  <c r="AN33" i="32"/>
  <c r="AC169" i="32"/>
  <c r="AO169" i="32"/>
  <c r="AD169" i="32"/>
  <c r="AP169" i="32"/>
  <c r="AE169" i="32"/>
  <c r="AQ169" i="32"/>
  <c r="AF169" i="32"/>
  <c r="AR169" i="32"/>
  <c r="AG169" i="32"/>
  <c r="AS169" i="32"/>
  <c r="AH169" i="32"/>
  <c r="AT169" i="32"/>
  <c r="AJ169" i="32"/>
  <c r="AV169" i="32"/>
  <c r="AK169" i="32"/>
  <c r="AL169" i="32"/>
  <c r="AI169" i="32"/>
  <c r="AM169" i="32"/>
  <c r="AN169" i="32"/>
  <c r="AU169" i="32"/>
  <c r="AM341" i="32"/>
  <c r="AD341" i="32"/>
  <c r="AP341" i="32"/>
  <c r="AE341" i="32"/>
  <c r="AQ341" i="32"/>
  <c r="AG341" i="32"/>
  <c r="AS341" i="32"/>
  <c r="AJ341" i="32"/>
  <c r="AV341" i="32"/>
  <c r="AF341" i="32"/>
  <c r="AH341" i="32"/>
  <c r="AI341" i="32"/>
  <c r="AK341" i="32"/>
  <c r="AL341" i="32"/>
  <c r="AN341" i="32"/>
  <c r="AO341" i="32"/>
  <c r="AC341" i="32"/>
  <c r="AR341" i="32"/>
  <c r="AT341" i="32"/>
  <c r="AU341" i="32"/>
  <c r="AH297" i="32"/>
  <c r="AT297" i="32"/>
  <c r="AN297" i="32"/>
  <c r="AM297" i="32"/>
  <c r="AP297" i="32"/>
  <c r="AC297" i="32"/>
  <c r="AQ297" i="32"/>
  <c r="AD297" i="32"/>
  <c r="AR297" i="32"/>
  <c r="AF297" i="32"/>
  <c r="AU297" i="32"/>
  <c r="AI297" i="32"/>
  <c r="AJ297" i="32"/>
  <c r="AE297" i="32"/>
  <c r="AG297" i="32"/>
  <c r="AK297" i="32"/>
  <c r="AL297" i="32"/>
  <c r="AO297" i="32"/>
  <c r="AS297" i="32"/>
  <c r="AV297" i="32"/>
  <c r="AE288" i="32"/>
  <c r="AQ288" i="32"/>
  <c r="AK288" i="32"/>
  <c r="AL288" i="32"/>
  <c r="AG288" i="32"/>
  <c r="AV288" i="32"/>
  <c r="AH288" i="32"/>
  <c r="AI288" i="32"/>
  <c r="AJ288" i="32"/>
  <c r="AM288" i="32"/>
  <c r="AN288" i="32"/>
  <c r="AO288" i="32"/>
  <c r="AP288" i="32"/>
  <c r="AR288" i="32"/>
  <c r="AC288" i="32"/>
  <c r="AS288" i="32"/>
  <c r="AF288" i="32"/>
  <c r="AT288" i="32"/>
  <c r="AU288" i="32"/>
  <c r="AD288" i="32"/>
  <c r="AI179" i="32"/>
  <c r="AU179" i="32"/>
  <c r="AJ179" i="32"/>
  <c r="AV179" i="32"/>
  <c r="AD179" i="32"/>
  <c r="AP179" i="32"/>
  <c r="AE179" i="32"/>
  <c r="AQ179" i="32"/>
  <c r="AF179" i="32"/>
  <c r="AR179" i="32"/>
  <c r="AS179" i="32"/>
  <c r="AT179" i="32"/>
  <c r="AC179" i="32"/>
  <c r="AG179" i="32"/>
  <c r="AH179" i="32"/>
  <c r="AK179" i="32"/>
  <c r="AL179" i="32"/>
  <c r="AM179" i="32"/>
  <c r="AN179" i="32"/>
  <c r="AO179" i="32"/>
  <c r="AI163" i="32"/>
  <c r="AU163" i="32"/>
  <c r="AJ163" i="32"/>
  <c r="AV163" i="32"/>
  <c r="AK163" i="32"/>
  <c r="AL163" i="32"/>
  <c r="AM163" i="32"/>
  <c r="AN163" i="32"/>
  <c r="AC163" i="32"/>
  <c r="AO163" i="32"/>
  <c r="AD163" i="32"/>
  <c r="AP163" i="32"/>
  <c r="AE163" i="32"/>
  <c r="AQ163" i="32"/>
  <c r="AF163" i="32"/>
  <c r="AR163" i="32"/>
  <c r="AS163" i="32"/>
  <c r="AT163" i="32"/>
  <c r="AG163" i="32"/>
  <c r="AH163" i="32"/>
  <c r="AC165" i="32"/>
  <c r="AO165" i="32"/>
  <c r="AD165" i="32"/>
  <c r="AP165" i="32"/>
  <c r="AE165" i="32"/>
  <c r="AQ165" i="32"/>
  <c r="AF165" i="32"/>
  <c r="AR165" i="32"/>
  <c r="AG165" i="32"/>
  <c r="AS165" i="32"/>
  <c r="AH165" i="32"/>
  <c r="AT165" i="32"/>
  <c r="AJ165" i="32"/>
  <c r="AV165" i="32"/>
  <c r="AK165" i="32"/>
  <c r="AL165" i="32"/>
  <c r="AI165" i="32"/>
  <c r="AM165" i="32"/>
  <c r="AN165" i="32"/>
  <c r="AU165" i="32"/>
  <c r="AJ108" i="32"/>
  <c r="AV108" i="32"/>
  <c r="AK108" i="32"/>
  <c r="AL108" i="32"/>
  <c r="AC108" i="32"/>
  <c r="AO108" i="32"/>
  <c r="AD108" i="32"/>
  <c r="AP108" i="32"/>
  <c r="AE108" i="32"/>
  <c r="AQ108" i="32"/>
  <c r="AF108" i="32"/>
  <c r="AG108" i="32"/>
  <c r="AH108" i="32"/>
  <c r="AI108" i="32"/>
  <c r="AM108" i="32"/>
  <c r="AN108" i="32"/>
  <c r="AR108" i="32"/>
  <c r="AS108" i="32"/>
  <c r="AT108" i="32"/>
  <c r="AU108" i="32"/>
  <c r="AM184" i="32"/>
  <c r="AG184" i="32"/>
  <c r="AS184" i="32"/>
  <c r="AP184" i="32"/>
  <c r="AC184" i="32"/>
  <c r="AQ184" i="32"/>
  <c r="AD184" i="32"/>
  <c r="AR184" i="32"/>
  <c r="AE184" i="32"/>
  <c r="AT184" i="32"/>
  <c r="AF184" i="32"/>
  <c r="AU184" i="32"/>
  <c r="AI184" i="32"/>
  <c r="AJ184" i="32"/>
  <c r="AK184" i="32"/>
  <c r="AL184" i="32"/>
  <c r="AH184" i="32"/>
  <c r="AN184" i="32"/>
  <c r="AO184" i="32"/>
  <c r="AV184" i="32"/>
  <c r="AJ336" i="32"/>
  <c r="AV336" i="32"/>
  <c r="AM336" i="32"/>
  <c r="AN336" i="32"/>
  <c r="AD336" i="32"/>
  <c r="AP336" i="32"/>
  <c r="AF336" i="32"/>
  <c r="AR336" i="32"/>
  <c r="AG336" i="32"/>
  <c r="AS336" i="32"/>
  <c r="AH336" i="32"/>
  <c r="AI336" i="32"/>
  <c r="AK336" i="32"/>
  <c r="AL336" i="32"/>
  <c r="AE336" i="32"/>
  <c r="AO336" i="32"/>
  <c r="AC336" i="32"/>
  <c r="AQ336" i="32"/>
  <c r="AT336" i="32"/>
  <c r="AU336" i="32"/>
  <c r="AN295" i="32"/>
  <c r="AH295" i="32"/>
  <c r="AT295" i="32"/>
  <c r="AE295" i="32"/>
  <c r="AS295" i="32"/>
  <c r="AF295" i="32"/>
  <c r="AU295" i="32"/>
  <c r="AG295" i="32"/>
  <c r="AV295" i="32"/>
  <c r="AI295" i="32"/>
  <c r="AJ295" i="32"/>
  <c r="AL295" i="32"/>
  <c r="AM295" i="32"/>
  <c r="AO295" i="32"/>
  <c r="AP295" i="32"/>
  <c r="AC295" i="32"/>
  <c r="AD295" i="32"/>
  <c r="AK295" i="32"/>
  <c r="AQ295" i="32"/>
  <c r="AR295" i="32"/>
  <c r="AI195" i="32"/>
  <c r="AU195" i="32"/>
  <c r="AM195" i="32"/>
  <c r="AK195" i="32"/>
  <c r="AL195" i="32"/>
  <c r="AN195" i="32"/>
  <c r="AO195" i="32"/>
  <c r="AP195" i="32"/>
  <c r="AC195" i="32"/>
  <c r="AQ195" i="32"/>
  <c r="AD195" i="32"/>
  <c r="AR195" i="32"/>
  <c r="AE195" i="32"/>
  <c r="AS195" i="32"/>
  <c r="AF195" i="32"/>
  <c r="AT195" i="32"/>
  <c r="AG195" i="32"/>
  <c r="AV195" i="32"/>
  <c r="AH195" i="32"/>
  <c r="AJ195" i="32"/>
  <c r="AL164" i="32"/>
  <c r="AM164" i="32"/>
  <c r="AN164" i="32"/>
  <c r="AC164" i="32"/>
  <c r="AO164" i="32"/>
  <c r="AD164" i="32"/>
  <c r="AP164" i="32"/>
  <c r="AE164" i="32"/>
  <c r="AQ164" i="32"/>
  <c r="AG164" i="32"/>
  <c r="AS164" i="32"/>
  <c r="AH164" i="32"/>
  <c r="AT164" i="32"/>
  <c r="AI164" i="32"/>
  <c r="AU164" i="32"/>
  <c r="AJ164" i="32"/>
  <c r="AK164" i="32"/>
  <c r="AR164" i="32"/>
  <c r="AV164" i="32"/>
  <c r="AF164" i="32"/>
  <c r="AN77" i="32"/>
  <c r="AC77" i="32"/>
  <c r="AO77" i="32"/>
  <c r="AD77" i="32"/>
  <c r="AP77" i="32"/>
  <c r="AF77" i="32"/>
  <c r="AR77" i="32"/>
  <c r="AH77" i="32"/>
  <c r="AT77" i="32"/>
  <c r="AI77" i="32"/>
  <c r="AU77" i="32"/>
  <c r="AL77" i="32"/>
  <c r="AM77" i="32"/>
  <c r="AQ77" i="32"/>
  <c r="AS77" i="32"/>
  <c r="AV77" i="32"/>
  <c r="AE77" i="32"/>
  <c r="AG77" i="32"/>
  <c r="AJ77" i="32"/>
  <c r="AK77" i="32"/>
  <c r="AJ248" i="32"/>
  <c r="AV248" i="32"/>
  <c r="AK248" i="32"/>
  <c r="AL248" i="32"/>
  <c r="AM248" i="32"/>
  <c r="AN248" i="32"/>
  <c r="AD248" i="32"/>
  <c r="AP248" i="32"/>
  <c r="AE248" i="32"/>
  <c r="AQ248" i="32"/>
  <c r="AF248" i="32"/>
  <c r="AR248" i="32"/>
  <c r="AG248" i="32"/>
  <c r="AS248" i="32"/>
  <c r="AC248" i="32"/>
  <c r="AH248" i="32"/>
  <c r="AI248" i="32"/>
  <c r="AO248" i="32"/>
  <c r="AT248" i="32"/>
  <c r="AU248" i="32"/>
  <c r="AC239" i="32"/>
  <c r="AO239" i="32"/>
  <c r="AE239" i="32"/>
  <c r="AQ239" i="32"/>
  <c r="AP239" i="32"/>
  <c r="AR239" i="32"/>
  <c r="AD239" i="32"/>
  <c r="AS239" i="32"/>
  <c r="AF239" i="32"/>
  <c r="AT239" i="32"/>
  <c r="AG239" i="32"/>
  <c r="AU239" i="32"/>
  <c r="AH239" i="32"/>
  <c r="AV239" i="32"/>
  <c r="AI239" i="32"/>
  <c r="AJ239" i="32"/>
  <c r="AK239" i="32"/>
  <c r="AL239" i="32"/>
  <c r="AM239" i="32"/>
  <c r="AN239" i="32"/>
  <c r="AM261" i="32"/>
  <c r="AG261" i="32"/>
  <c r="AS261" i="32"/>
  <c r="AJ261" i="32"/>
  <c r="AV261" i="32"/>
  <c r="AP261" i="32"/>
  <c r="AQ261" i="32"/>
  <c r="AC261" i="32"/>
  <c r="AR261" i="32"/>
  <c r="AD261" i="32"/>
  <c r="AT261" i="32"/>
  <c r="AE261" i="32"/>
  <c r="AU261" i="32"/>
  <c r="AF261" i="32"/>
  <c r="AH261" i="32"/>
  <c r="AI261" i="32"/>
  <c r="AK261" i="32"/>
  <c r="AL261" i="32"/>
  <c r="AN261" i="32"/>
  <c r="AO261" i="32"/>
  <c r="AD358" i="32"/>
  <c r="AP358" i="32"/>
  <c r="AG358" i="32"/>
  <c r="AS358" i="32"/>
  <c r="AJ358" i="32"/>
  <c r="AV358" i="32"/>
  <c r="AL358" i="32"/>
  <c r="AM358" i="32"/>
  <c r="AN358" i="32"/>
  <c r="AO358" i="32"/>
  <c r="AQ358" i="32"/>
  <c r="AK358" i="32"/>
  <c r="AR358" i="32"/>
  <c r="AC358" i="32"/>
  <c r="AT358" i="32"/>
  <c r="AE358" i="32"/>
  <c r="AU358" i="32"/>
  <c r="AF358" i="32"/>
  <c r="AH358" i="32"/>
  <c r="AI358" i="32"/>
  <c r="AJ268" i="32"/>
  <c r="AV268" i="32"/>
  <c r="AD268" i="32"/>
  <c r="AP268" i="32"/>
  <c r="AG268" i="32"/>
  <c r="AS268" i="32"/>
  <c r="AM268" i="32"/>
  <c r="AN268" i="32"/>
  <c r="AO268" i="32"/>
  <c r="AQ268" i="32"/>
  <c r="AR268" i="32"/>
  <c r="AC268" i="32"/>
  <c r="AT268" i="32"/>
  <c r="AE268" i="32"/>
  <c r="AU268" i="32"/>
  <c r="AF268" i="32"/>
  <c r="AH268" i="32"/>
  <c r="AI268" i="32"/>
  <c r="AK268" i="32"/>
  <c r="AL268" i="32"/>
  <c r="AN73" i="32"/>
  <c r="AC73" i="32"/>
  <c r="AO73" i="32"/>
  <c r="AD73" i="32"/>
  <c r="AP73" i="32"/>
  <c r="AF73" i="32"/>
  <c r="AR73" i="32"/>
  <c r="AG73" i="32"/>
  <c r="AS73" i="32"/>
  <c r="AH73" i="32"/>
  <c r="AT73" i="32"/>
  <c r="AI73" i="32"/>
  <c r="AU73" i="32"/>
  <c r="AL73" i="32"/>
  <c r="AE73" i="32"/>
  <c r="AJ73" i="32"/>
  <c r="AK73" i="32"/>
  <c r="AM73" i="32"/>
  <c r="AQ73" i="32"/>
  <c r="AV73" i="32"/>
  <c r="AH142" i="32"/>
  <c r="AT142" i="32"/>
  <c r="AI142" i="32"/>
  <c r="AU142" i="32"/>
  <c r="AJ142" i="32"/>
  <c r="AV142" i="32"/>
  <c r="AK142" i="32"/>
  <c r="AL142" i="32"/>
  <c r="AM142" i="32"/>
  <c r="AN142" i="32"/>
  <c r="AC142" i="32"/>
  <c r="AO142" i="32"/>
  <c r="AD142" i="32"/>
  <c r="AP142" i="32"/>
  <c r="AE142" i="32"/>
  <c r="AQ142" i="32"/>
  <c r="AF142" i="32"/>
  <c r="AG142" i="32"/>
  <c r="AR142" i="32"/>
  <c r="AS142" i="32"/>
  <c r="AE86" i="32"/>
  <c r="AQ86" i="32"/>
  <c r="AG86" i="32"/>
  <c r="AS86" i="32"/>
  <c r="AK86" i="32"/>
  <c r="AH86" i="32"/>
  <c r="AI86" i="32"/>
  <c r="AJ86" i="32"/>
  <c r="AL86" i="32"/>
  <c r="AM86" i="32"/>
  <c r="AO86" i="32"/>
  <c r="AP86" i="32"/>
  <c r="AR86" i="32"/>
  <c r="AN86" i="32"/>
  <c r="AT86" i="32"/>
  <c r="AU86" i="32"/>
  <c r="AV86" i="32"/>
  <c r="AC86" i="32"/>
  <c r="AD86" i="32"/>
  <c r="AF86" i="32"/>
  <c r="AJ356" i="32"/>
  <c r="AV356" i="32"/>
  <c r="AM356" i="32"/>
  <c r="AN356" i="32"/>
  <c r="AD356" i="32"/>
  <c r="AP356" i="32"/>
  <c r="AG356" i="32"/>
  <c r="AS356" i="32"/>
  <c r="AL356" i="32"/>
  <c r="AO356" i="32"/>
  <c r="AQ356" i="32"/>
  <c r="AR356" i="32"/>
  <c r="AT356" i="32"/>
  <c r="AU356" i="32"/>
  <c r="AC356" i="32"/>
  <c r="AK356" i="32"/>
  <c r="AE356" i="32"/>
  <c r="AF356" i="32"/>
  <c r="AH356" i="32"/>
  <c r="AI356" i="32"/>
  <c r="AL196" i="32"/>
  <c r="AD196" i="32"/>
  <c r="AP196" i="32"/>
  <c r="AH196" i="32"/>
  <c r="AV196" i="32"/>
  <c r="AI196" i="32"/>
  <c r="AJ196" i="32"/>
  <c r="AK196" i="32"/>
  <c r="AM196" i="32"/>
  <c r="AN196" i="32"/>
  <c r="AO196" i="32"/>
  <c r="AQ196" i="32"/>
  <c r="AC196" i="32"/>
  <c r="AR196" i="32"/>
  <c r="AE196" i="32"/>
  <c r="AS196" i="32"/>
  <c r="AU196" i="32"/>
  <c r="AF196" i="32"/>
  <c r="AG196" i="32"/>
  <c r="AT196" i="32"/>
  <c r="AJ256" i="32"/>
  <c r="AV256" i="32"/>
  <c r="AN256" i="32"/>
  <c r="AD256" i="32"/>
  <c r="AP256" i="32"/>
  <c r="AF256" i="32"/>
  <c r="AR256" i="32"/>
  <c r="AG256" i="32"/>
  <c r="AS256" i="32"/>
  <c r="AH256" i="32"/>
  <c r="AI256" i="32"/>
  <c r="AK256" i="32"/>
  <c r="AL256" i="32"/>
  <c r="AM256" i="32"/>
  <c r="AO256" i="32"/>
  <c r="AQ256" i="32"/>
  <c r="AT256" i="32"/>
  <c r="AU256" i="32"/>
  <c r="AC256" i="32"/>
  <c r="AE256" i="32"/>
  <c r="AH311" i="32"/>
  <c r="AT311" i="32"/>
  <c r="AK311" i="32"/>
  <c r="AL311" i="32"/>
  <c r="AN311" i="32"/>
  <c r="AP311" i="32"/>
  <c r="AQ311" i="32"/>
  <c r="AR311" i="32"/>
  <c r="AC311" i="32"/>
  <c r="AS311" i="32"/>
  <c r="AD311" i="32"/>
  <c r="AU311" i="32"/>
  <c r="AE311" i="32"/>
  <c r="AV311" i="32"/>
  <c r="AF311" i="32"/>
  <c r="AG311" i="32"/>
  <c r="AI311" i="32"/>
  <c r="AJ311" i="32"/>
  <c r="AM311" i="32"/>
  <c r="AO311" i="32"/>
  <c r="AD185" i="32"/>
  <c r="AP185" i="32"/>
  <c r="AJ185" i="32"/>
  <c r="AV185" i="32"/>
  <c r="AM185" i="32"/>
  <c r="AN185" i="32"/>
  <c r="AO185" i="32"/>
  <c r="AQ185" i="32"/>
  <c r="AC185" i="32"/>
  <c r="AR185" i="32"/>
  <c r="AG185" i="32"/>
  <c r="AU185" i="32"/>
  <c r="AH185" i="32"/>
  <c r="AT185" i="32"/>
  <c r="AE185" i="32"/>
  <c r="AF185" i="32"/>
  <c r="AI185" i="32"/>
  <c r="AK185" i="32"/>
  <c r="AL185" i="32"/>
  <c r="AS185" i="32"/>
  <c r="AG247" i="32"/>
  <c r="AS247" i="32"/>
  <c r="AH247" i="32"/>
  <c r="AT247" i="32"/>
  <c r="AI247" i="32"/>
  <c r="AU247" i="32"/>
  <c r="AJ247" i="32"/>
  <c r="AV247" i="32"/>
  <c r="AK247" i="32"/>
  <c r="AM247" i="32"/>
  <c r="AN247" i="32"/>
  <c r="AC247" i="32"/>
  <c r="AO247" i="32"/>
  <c r="AD247" i="32"/>
  <c r="AP247" i="32"/>
  <c r="AQ247" i="32"/>
  <c r="AR247" i="32"/>
  <c r="AE247" i="32"/>
  <c r="AF247" i="32"/>
  <c r="AL247" i="32"/>
  <c r="AL238" i="32"/>
  <c r="AN238" i="32"/>
  <c r="AF238" i="32"/>
  <c r="AT238" i="32"/>
  <c r="AG238" i="32"/>
  <c r="AU238" i="32"/>
  <c r="AH238" i="32"/>
  <c r="AV238" i="32"/>
  <c r="AI238" i="32"/>
  <c r="AJ238" i="32"/>
  <c r="AK238" i="32"/>
  <c r="AM238" i="32"/>
  <c r="AO238" i="32"/>
  <c r="AP238" i="32"/>
  <c r="AC238" i="32"/>
  <c r="AQ238" i="32"/>
  <c r="AD238" i="32"/>
  <c r="AE238" i="32"/>
  <c r="AR238" i="32"/>
  <c r="AS238" i="32"/>
  <c r="AD98" i="32"/>
  <c r="AP98" i="32"/>
  <c r="AE98" i="32"/>
  <c r="AQ98" i="32"/>
  <c r="AG98" i="32"/>
  <c r="AS98" i="32"/>
  <c r="AJ98" i="32"/>
  <c r="AV98" i="32"/>
  <c r="AL98" i="32"/>
  <c r="AM98" i="32"/>
  <c r="AN98" i="32"/>
  <c r="AO98" i="32"/>
  <c r="AR98" i="32"/>
  <c r="AT98" i="32"/>
  <c r="AU98" i="32"/>
  <c r="AC98" i="32"/>
  <c r="AF98" i="32"/>
  <c r="AH98" i="32"/>
  <c r="AI98" i="32"/>
  <c r="AK98" i="32"/>
  <c r="AG267" i="32"/>
  <c r="AS267" i="32"/>
  <c r="AM267" i="32"/>
  <c r="AD267" i="32"/>
  <c r="AP267" i="32"/>
  <c r="AK267" i="32"/>
  <c r="AL267" i="32"/>
  <c r="AN267" i="32"/>
  <c r="AO267" i="32"/>
  <c r="AQ267" i="32"/>
  <c r="AR267" i="32"/>
  <c r="AC267" i="32"/>
  <c r="AT267" i="32"/>
  <c r="AE267" i="32"/>
  <c r="AU267" i="32"/>
  <c r="AF267" i="32"/>
  <c r="AV267" i="32"/>
  <c r="AH267" i="32"/>
  <c r="AI267" i="32"/>
  <c r="AJ267" i="32"/>
  <c r="AC231" i="32"/>
  <c r="AO231" i="32"/>
  <c r="AD231" i="32"/>
  <c r="AP231" i="32"/>
  <c r="AE231" i="32"/>
  <c r="AQ231" i="32"/>
  <c r="AI231" i="32"/>
  <c r="AU231" i="32"/>
  <c r="AK231" i="32"/>
  <c r="AH231" i="32"/>
  <c r="AJ231" i="32"/>
  <c r="AL231" i="32"/>
  <c r="AM231" i="32"/>
  <c r="AN231" i="32"/>
  <c r="AR231" i="32"/>
  <c r="AS231" i="32"/>
  <c r="AT231" i="32"/>
  <c r="AV231" i="32"/>
  <c r="AF231" i="32"/>
  <c r="AG231" i="32"/>
  <c r="AG99" i="32"/>
  <c r="AH99" i="32"/>
  <c r="AT99" i="32"/>
  <c r="AJ99" i="32"/>
  <c r="AV99" i="32"/>
  <c r="AC99" i="32"/>
  <c r="AR99" i="32"/>
  <c r="AD99" i="32"/>
  <c r="AS99" i="32"/>
  <c r="AE99" i="32"/>
  <c r="AU99" i="32"/>
  <c r="AF99" i="32"/>
  <c r="AI99" i="32"/>
  <c r="AK99" i="32"/>
  <c r="AL99" i="32"/>
  <c r="AM99" i="32"/>
  <c r="AN99" i="32"/>
  <c r="AO99" i="32"/>
  <c r="AP99" i="32"/>
  <c r="AQ99" i="32"/>
  <c r="AC37" i="32"/>
  <c r="AO37" i="32"/>
  <c r="AD37" i="32"/>
  <c r="AP37" i="32"/>
  <c r="AE37" i="32"/>
  <c r="AQ37" i="32"/>
  <c r="AF37" i="32"/>
  <c r="AR37" i="32"/>
  <c r="AG37" i="32"/>
  <c r="AS37" i="32"/>
  <c r="AH37" i="32"/>
  <c r="AT37" i="32"/>
  <c r="AI37" i="32"/>
  <c r="AU37" i="32"/>
  <c r="AJ37" i="32"/>
  <c r="AV37" i="32"/>
  <c r="AK37" i="32"/>
  <c r="AL37" i="32"/>
  <c r="AM37" i="32"/>
  <c r="AN37" i="32"/>
  <c r="AL180" i="32"/>
  <c r="AM180" i="32"/>
  <c r="AG180" i="32"/>
  <c r="AS180" i="32"/>
  <c r="AF180" i="32"/>
  <c r="AV180" i="32"/>
  <c r="AH180" i="32"/>
  <c r="AI180" i="32"/>
  <c r="AJ180" i="32"/>
  <c r="AK180" i="32"/>
  <c r="AN180" i="32"/>
  <c r="AO180" i="32"/>
  <c r="AP180" i="32"/>
  <c r="AQ180" i="32"/>
  <c r="AC180" i="32"/>
  <c r="AR180" i="32"/>
  <c r="AD180" i="32"/>
  <c r="AE180" i="32"/>
  <c r="AT180" i="32"/>
  <c r="AU180" i="32"/>
  <c r="AG343" i="32"/>
  <c r="AS343" i="32"/>
  <c r="AJ343" i="32"/>
  <c r="AV343" i="32"/>
  <c r="AK343" i="32"/>
  <c r="AM343" i="32"/>
  <c r="AD343" i="32"/>
  <c r="AP343" i="32"/>
  <c r="AO343" i="32"/>
  <c r="AQ343" i="32"/>
  <c r="AR343" i="32"/>
  <c r="AT343" i="32"/>
  <c r="AL343" i="32"/>
  <c r="AU343" i="32"/>
  <c r="AC343" i="32"/>
  <c r="AE343" i="32"/>
  <c r="AF343" i="32"/>
  <c r="AH343" i="32"/>
  <c r="AI343" i="32"/>
  <c r="AN343" i="32"/>
  <c r="AG347" i="32"/>
  <c r="AS347" i="32"/>
  <c r="AJ347" i="32"/>
  <c r="AV347" i="32"/>
  <c r="AK347" i="32"/>
  <c r="AM347" i="32"/>
  <c r="AD347" i="32"/>
  <c r="AP347" i="32"/>
  <c r="AI347" i="32"/>
  <c r="AL347" i="32"/>
  <c r="AN347" i="32"/>
  <c r="AO347" i="32"/>
  <c r="AQ347" i="32"/>
  <c r="AR347" i="32"/>
  <c r="AF347" i="32"/>
  <c r="AT347" i="32"/>
  <c r="AU347" i="32"/>
  <c r="AC347" i="32"/>
  <c r="AE347" i="32"/>
  <c r="AH347" i="32"/>
  <c r="AM257" i="32"/>
  <c r="AE257" i="32"/>
  <c r="AQ257" i="32"/>
  <c r="AG257" i="32"/>
  <c r="AS257" i="32"/>
  <c r="AI257" i="32"/>
  <c r="AU257" i="32"/>
  <c r="AJ257" i="32"/>
  <c r="AV257" i="32"/>
  <c r="AC257" i="32"/>
  <c r="AD257" i="32"/>
  <c r="AF257" i="32"/>
  <c r="AH257" i="32"/>
  <c r="AK257" i="32"/>
  <c r="AL257" i="32"/>
  <c r="AN257" i="32"/>
  <c r="AO257" i="32"/>
  <c r="AP257" i="32"/>
  <c r="AR257" i="32"/>
  <c r="AT257" i="32"/>
  <c r="AM131" i="32"/>
  <c r="AN131" i="32"/>
  <c r="AD131" i="32"/>
  <c r="AP131" i="32"/>
  <c r="AH131" i="32"/>
  <c r="AT131" i="32"/>
  <c r="AI131" i="32"/>
  <c r="AU131" i="32"/>
  <c r="AC131" i="32"/>
  <c r="AE131" i="32"/>
  <c r="AF131" i="32"/>
  <c r="AG131" i="32"/>
  <c r="AJ131" i="32"/>
  <c r="AK131" i="32"/>
  <c r="AL131" i="32"/>
  <c r="AO131" i="32"/>
  <c r="AQ131" i="32"/>
  <c r="AR131" i="32"/>
  <c r="AS131" i="32"/>
  <c r="AV131" i="32"/>
  <c r="AK14" i="32"/>
  <c r="AL14" i="32"/>
  <c r="AM14" i="32"/>
  <c r="AN14" i="32"/>
  <c r="AC14" i="32"/>
  <c r="AO14" i="32"/>
  <c r="AD14" i="32"/>
  <c r="AP14" i="32"/>
  <c r="AE14" i="32"/>
  <c r="AQ14" i="32"/>
  <c r="AF14" i="32"/>
  <c r="AR14" i="32"/>
  <c r="AG14" i="32"/>
  <c r="AS14" i="32"/>
  <c r="AI14" i="32"/>
  <c r="AU14" i="32"/>
  <c r="AH14" i="32"/>
  <c r="AJ14" i="32"/>
  <c r="AT14" i="32"/>
  <c r="AV14" i="32"/>
  <c r="AK371" i="32"/>
  <c r="AL371" i="32"/>
  <c r="AU371" i="32"/>
  <c r="AM371" i="32"/>
  <c r="AN371" i="32"/>
  <c r="AJ371" i="32"/>
  <c r="AC371" i="32"/>
  <c r="AO371" i="32"/>
  <c r="AI371" i="32"/>
  <c r="AV371" i="32"/>
  <c r="AD371" i="32"/>
  <c r="AP371" i="32"/>
  <c r="AE371" i="32"/>
  <c r="AQ371" i="32"/>
  <c r="AF371" i="32"/>
  <c r="AR371" i="32"/>
  <c r="AG371" i="32"/>
  <c r="AS371" i="32"/>
  <c r="AH371" i="32"/>
  <c r="AT371" i="32"/>
  <c r="AG263" i="32"/>
  <c r="AS263" i="32"/>
  <c r="AM263" i="32"/>
  <c r="AD263" i="32"/>
  <c r="AP263" i="32"/>
  <c r="AC263" i="32"/>
  <c r="AT263" i="32"/>
  <c r="AE263" i="32"/>
  <c r="AU263" i="32"/>
  <c r="AF263" i="32"/>
  <c r="AV263" i="32"/>
  <c r="AH263" i="32"/>
  <c r="AI263" i="32"/>
  <c r="AJ263" i="32"/>
  <c r="AK263" i="32"/>
  <c r="AL263" i="32"/>
  <c r="AN263" i="32"/>
  <c r="AO263" i="32"/>
  <c r="AQ263" i="32"/>
  <c r="AR263" i="32"/>
  <c r="AI229" i="32"/>
  <c r="AU229" i="32"/>
  <c r="AJ229" i="32"/>
  <c r="AV229" i="32"/>
  <c r="AK229" i="32"/>
  <c r="AL229" i="32"/>
  <c r="AC229" i="32"/>
  <c r="AO229" i="32"/>
  <c r="AE229" i="32"/>
  <c r="AQ229" i="32"/>
  <c r="AT229" i="32"/>
  <c r="AD229" i="32"/>
  <c r="AF229" i="32"/>
  <c r="AG229" i="32"/>
  <c r="AH229" i="32"/>
  <c r="AM229" i="32"/>
  <c r="AN229" i="32"/>
  <c r="AP229" i="32"/>
  <c r="AS229" i="32"/>
  <c r="AR229" i="32"/>
  <c r="AH315" i="32"/>
  <c r="AT315" i="32"/>
  <c r="AK315" i="32"/>
  <c r="AL315" i="32"/>
  <c r="AG315" i="32"/>
  <c r="AI315" i="32"/>
  <c r="AJ315" i="32"/>
  <c r="AM315" i="32"/>
  <c r="AN315" i="32"/>
  <c r="AO315" i="32"/>
  <c r="AP315" i="32"/>
  <c r="AQ315" i="32"/>
  <c r="AC315" i="32"/>
  <c r="AR315" i="32"/>
  <c r="AD315" i="32"/>
  <c r="AS315" i="32"/>
  <c r="AE315" i="32"/>
  <c r="AF315" i="32"/>
  <c r="AU315" i="32"/>
  <c r="AV315" i="32"/>
  <c r="AI217" i="32"/>
  <c r="AU217" i="32"/>
  <c r="AJ217" i="32"/>
  <c r="AV217" i="32"/>
  <c r="AK217" i="32"/>
  <c r="AL217" i="32"/>
  <c r="AM217" i="32"/>
  <c r="AC217" i="32"/>
  <c r="AO217" i="32"/>
  <c r="AD217" i="32"/>
  <c r="AP217" i="32"/>
  <c r="AE217" i="32"/>
  <c r="AQ217" i="32"/>
  <c r="AF217" i="32"/>
  <c r="AR217" i="32"/>
  <c r="AG217" i="32"/>
  <c r="AH217" i="32"/>
  <c r="AN217" i="32"/>
  <c r="AS217" i="32"/>
  <c r="AT217" i="32"/>
  <c r="AM97" i="32"/>
  <c r="AN97" i="32"/>
  <c r="AD97" i="32"/>
  <c r="AP97" i="32"/>
  <c r="AG97" i="32"/>
  <c r="AS97" i="32"/>
  <c r="AF97" i="32"/>
  <c r="AH97" i="32"/>
  <c r="AI97" i="32"/>
  <c r="AJ97" i="32"/>
  <c r="AK97" i="32"/>
  <c r="AL97" i="32"/>
  <c r="AO97" i="32"/>
  <c r="AQ97" i="32"/>
  <c r="AR97" i="32"/>
  <c r="AC97" i="32"/>
  <c r="AE97" i="32"/>
  <c r="AT97" i="32"/>
  <c r="AU97" i="32"/>
  <c r="AV97" i="32"/>
  <c r="AG251" i="32"/>
  <c r="AS251" i="32"/>
  <c r="AH251" i="32"/>
  <c r="AT251" i="32"/>
  <c r="AI251" i="32"/>
  <c r="AU251" i="32"/>
  <c r="AK251" i="32"/>
  <c r="AM251" i="32"/>
  <c r="AN251" i="32"/>
  <c r="AC251" i="32"/>
  <c r="AO251" i="32"/>
  <c r="AD251" i="32"/>
  <c r="AP251" i="32"/>
  <c r="AL251" i="32"/>
  <c r="AQ251" i="32"/>
  <c r="AR251" i="32"/>
  <c r="AV251" i="32"/>
  <c r="AE251" i="32"/>
  <c r="AF251" i="32"/>
  <c r="AJ251" i="32"/>
  <c r="AN148" i="32"/>
  <c r="AC148" i="32"/>
  <c r="AO148" i="32"/>
  <c r="AD148" i="32"/>
  <c r="AP148" i="32"/>
  <c r="AE148" i="32"/>
  <c r="AQ148" i="32"/>
  <c r="AG148" i="32"/>
  <c r="AS148" i="32"/>
  <c r="AI148" i="32"/>
  <c r="AU148" i="32"/>
  <c r="AJ148" i="32"/>
  <c r="AV148" i="32"/>
  <c r="AL148" i="32"/>
  <c r="AM148" i="32"/>
  <c r="AR148" i="32"/>
  <c r="AT148" i="32"/>
  <c r="AF148" i="32"/>
  <c r="AH148" i="32"/>
  <c r="AK148" i="32"/>
  <c r="AE310" i="32"/>
  <c r="AQ310" i="32"/>
  <c r="AH310" i="32"/>
  <c r="AT310" i="32"/>
  <c r="AI310" i="32"/>
  <c r="AU310" i="32"/>
  <c r="AK310" i="32"/>
  <c r="AG310" i="32"/>
  <c r="AJ310" i="32"/>
  <c r="AL310" i="32"/>
  <c r="AM310" i="32"/>
  <c r="AN310" i="32"/>
  <c r="AO310" i="32"/>
  <c r="AP310" i="32"/>
  <c r="AR310" i="32"/>
  <c r="AS310" i="32"/>
  <c r="AC310" i="32"/>
  <c r="AV310" i="32"/>
  <c r="AD310" i="32"/>
  <c r="AF310" i="32"/>
  <c r="AJ187" i="32"/>
  <c r="AD187" i="32"/>
  <c r="AH187" i="32"/>
  <c r="AU187" i="32"/>
  <c r="AI187" i="32"/>
  <c r="AV187" i="32"/>
  <c r="AK187" i="32"/>
  <c r="AL187" i="32"/>
  <c r="AM187" i="32"/>
  <c r="AP187" i="32"/>
  <c r="AC187" i="32"/>
  <c r="AQ187" i="32"/>
  <c r="AT187" i="32"/>
  <c r="AE187" i="32"/>
  <c r="AF187" i="32"/>
  <c r="AG187" i="32"/>
  <c r="AN187" i="32"/>
  <c r="AO187" i="32"/>
  <c r="AR187" i="32"/>
  <c r="AS187" i="32"/>
  <c r="AJ352" i="32"/>
  <c r="AV352" i="32"/>
  <c r="AM352" i="32"/>
  <c r="AN352" i="32"/>
  <c r="AD352" i="32"/>
  <c r="AP352" i="32"/>
  <c r="AG352" i="32"/>
  <c r="AS352" i="32"/>
  <c r="AR352" i="32"/>
  <c r="AT352" i="32"/>
  <c r="AU352" i="32"/>
  <c r="AC352" i="32"/>
  <c r="AE352" i="32"/>
  <c r="AO352" i="32"/>
  <c r="AQ352" i="32"/>
  <c r="AF352" i="32"/>
  <c r="AH352" i="32"/>
  <c r="AI352" i="32"/>
  <c r="AK352" i="32"/>
  <c r="AL352" i="32"/>
  <c r="AN7" i="32"/>
  <c r="AC7" i="32"/>
  <c r="AO7" i="32"/>
  <c r="AD7" i="32"/>
  <c r="AP7" i="32"/>
  <c r="AE7" i="32"/>
  <c r="AQ7" i="32"/>
  <c r="AF7" i="32"/>
  <c r="AR7" i="32"/>
  <c r="AG7" i="32"/>
  <c r="AS7" i="32"/>
  <c r="AH7" i="32"/>
  <c r="AT7" i="32"/>
  <c r="AI7" i="32"/>
  <c r="AU7" i="32"/>
  <c r="AJ7" i="32"/>
  <c r="AV7" i="32"/>
  <c r="AL7" i="32"/>
  <c r="AM7" i="32"/>
  <c r="AK7" i="32"/>
  <c r="AK367" i="32"/>
  <c r="AL367" i="32"/>
  <c r="AM367" i="32"/>
  <c r="AN367" i="32"/>
  <c r="AV367" i="32"/>
  <c r="AC367" i="32"/>
  <c r="AO367" i="32"/>
  <c r="AU367" i="32"/>
  <c r="AD367" i="32"/>
  <c r="AP367" i="32"/>
  <c r="AI367" i="32"/>
  <c r="AE367" i="32"/>
  <c r="AQ367" i="32"/>
  <c r="AF367" i="32"/>
  <c r="AR367" i="32"/>
  <c r="AG367" i="32"/>
  <c r="AS367" i="32"/>
  <c r="AH367" i="32"/>
  <c r="AT367" i="32"/>
  <c r="AJ367" i="32"/>
  <c r="AD101" i="32"/>
  <c r="AP101" i="32"/>
  <c r="AI101" i="32"/>
  <c r="AV101" i="32"/>
  <c r="AJ101" i="32"/>
  <c r="AK101" i="32"/>
  <c r="AL101" i="32"/>
  <c r="AM101" i="32"/>
  <c r="AN101" i="32"/>
  <c r="AO101" i="32"/>
  <c r="AC101" i="32"/>
  <c r="AQ101" i="32"/>
  <c r="AE101" i="32"/>
  <c r="AR101" i="32"/>
  <c r="AF101" i="32"/>
  <c r="AG101" i="32"/>
  <c r="AH101" i="32"/>
  <c r="AS101" i="32"/>
  <c r="AT101" i="32"/>
  <c r="AU101" i="32"/>
  <c r="AN303" i="32"/>
  <c r="AH303" i="32"/>
  <c r="AT303" i="32"/>
  <c r="AJ303" i="32"/>
  <c r="AL303" i="32"/>
  <c r="AM303" i="32"/>
  <c r="AO303" i="32"/>
  <c r="AC303" i="32"/>
  <c r="AQ303" i="32"/>
  <c r="AE303" i="32"/>
  <c r="AS303" i="32"/>
  <c r="AF303" i="32"/>
  <c r="AU303" i="32"/>
  <c r="AD303" i="32"/>
  <c r="AG303" i="32"/>
  <c r="AI303" i="32"/>
  <c r="AK303" i="32"/>
  <c r="AP303" i="32"/>
  <c r="AR303" i="32"/>
  <c r="AV303" i="32"/>
  <c r="AN291" i="32"/>
  <c r="AH291" i="32"/>
  <c r="AT291" i="32"/>
  <c r="AC291" i="32"/>
  <c r="AQ291" i="32"/>
  <c r="AD291" i="32"/>
  <c r="AR291" i="32"/>
  <c r="AE291" i="32"/>
  <c r="AS291" i="32"/>
  <c r="AF291" i="32"/>
  <c r="AU291" i="32"/>
  <c r="AG291" i="32"/>
  <c r="AV291" i="32"/>
  <c r="AI291" i="32"/>
  <c r="AJ291" i="32"/>
  <c r="AK291" i="32"/>
  <c r="AL291" i="32"/>
  <c r="AM291" i="32"/>
  <c r="AO291" i="32"/>
  <c r="AP291" i="32"/>
  <c r="AH29" i="32"/>
  <c r="AT29" i="32"/>
  <c r="AI29" i="32"/>
  <c r="AU29" i="32"/>
  <c r="AJ29" i="32"/>
  <c r="AV29" i="32"/>
  <c r="AM29" i="32"/>
  <c r="AN29" i="32"/>
  <c r="AC29" i="32"/>
  <c r="AO29" i="32"/>
  <c r="AP29" i="32"/>
  <c r="AQ29" i="32"/>
  <c r="AR29" i="32"/>
  <c r="AS29" i="32"/>
  <c r="AD29" i="32"/>
  <c r="AE29" i="32"/>
  <c r="AF29" i="32"/>
  <c r="AG29" i="32"/>
  <c r="AK29" i="32"/>
  <c r="AL29" i="32"/>
  <c r="AK26" i="32"/>
  <c r="AL26" i="32"/>
  <c r="AM26" i="32"/>
  <c r="AD26" i="32"/>
  <c r="AP26" i="32"/>
  <c r="AE26" i="32"/>
  <c r="AQ26" i="32"/>
  <c r="AF26" i="32"/>
  <c r="AR26" i="32"/>
  <c r="AT26" i="32"/>
  <c r="AU26" i="32"/>
  <c r="AV26" i="32"/>
  <c r="AC26" i="32"/>
  <c r="AG26" i="32"/>
  <c r="AH26" i="32"/>
  <c r="AI26" i="32"/>
  <c r="AJ26" i="32"/>
  <c r="AN26" i="32"/>
  <c r="AO26" i="32"/>
  <c r="AS26" i="32"/>
  <c r="AL234" i="32"/>
  <c r="AM234" i="32"/>
  <c r="AN234" i="32"/>
  <c r="AH234" i="32"/>
  <c r="AT234" i="32"/>
  <c r="AO234" i="32"/>
  <c r="AP234" i="32"/>
  <c r="AQ234" i="32"/>
  <c r="AR234" i="32"/>
  <c r="AC234" i="32"/>
  <c r="AS234" i="32"/>
  <c r="AD234" i="32"/>
  <c r="AU234" i="32"/>
  <c r="AE234" i="32"/>
  <c r="AV234" i="32"/>
  <c r="AF234" i="32"/>
  <c r="AG234" i="32"/>
  <c r="AI234" i="32"/>
  <c r="AJ234" i="32"/>
  <c r="AK234" i="32"/>
  <c r="AN152" i="32"/>
  <c r="AC152" i="32"/>
  <c r="AO152" i="32"/>
  <c r="AD152" i="32"/>
  <c r="AP152" i="32"/>
  <c r="AE152" i="32"/>
  <c r="AQ152" i="32"/>
  <c r="AG152" i="32"/>
  <c r="AS152" i="32"/>
  <c r="AI152" i="32"/>
  <c r="AU152" i="32"/>
  <c r="AF152" i="32"/>
  <c r="AH152" i="32"/>
  <c r="AJ152" i="32"/>
  <c r="AK152" i="32"/>
  <c r="AL152" i="32"/>
  <c r="AM152" i="32"/>
  <c r="AR152" i="32"/>
  <c r="AT152" i="32"/>
  <c r="AV152" i="32"/>
  <c r="AM245" i="32"/>
  <c r="AN245" i="32"/>
  <c r="AC245" i="32"/>
  <c r="AO245" i="32"/>
  <c r="AD245" i="32"/>
  <c r="AP245" i="32"/>
  <c r="AE245" i="32"/>
  <c r="AQ245" i="32"/>
  <c r="AG245" i="32"/>
  <c r="AS245" i="32"/>
  <c r="AH245" i="32"/>
  <c r="AT245" i="32"/>
  <c r="AI245" i="32"/>
  <c r="AU245" i="32"/>
  <c r="AJ245" i="32"/>
  <c r="AV245" i="32"/>
  <c r="AF245" i="32"/>
  <c r="AK245" i="32"/>
  <c r="AL245" i="32"/>
  <c r="AR245" i="32"/>
  <c r="AD270" i="32"/>
  <c r="AP270" i="32"/>
  <c r="AJ270" i="32"/>
  <c r="AV270" i="32"/>
  <c r="AN270" i="32"/>
  <c r="AO270" i="32"/>
  <c r="AQ270" i="32"/>
  <c r="AC270" i="32"/>
  <c r="AR270" i="32"/>
  <c r="AE270" i="32"/>
  <c r="AS270" i="32"/>
  <c r="AF270" i="32"/>
  <c r="AT270" i="32"/>
  <c r="AG270" i="32"/>
  <c r="AU270" i="32"/>
  <c r="AH270" i="32"/>
  <c r="AI270" i="32"/>
  <c r="AM270" i="32"/>
  <c r="AK270" i="32"/>
  <c r="AL270" i="32"/>
  <c r="AM127" i="32"/>
  <c r="AN127" i="32"/>
  <c r="AD127" i="32"/>
  <c r="AP127" i="32"/>
  <c r="AG127" i="32"/>
  <c r="AS127" i="32"/>
  <c r="AH127" i="32"/>
  <c r="AT127" i="32"/>
  <c r="AI127" i="32"/>
  <c r="AU127" i="32"/>
  <c r="AQ127" i="32"/>
  <c r="AR127" i="32"/>
  <c r="AV127" i="32"/>
  <c r="AC127" i="32"/>
  <c r="AE127" i="32"/>
  <c r="AF127" i="32"/>
  <c r="AJ127" i="32"/>
  <c r="AK127" i="32"/>
  <c r="AO127" i="32"/>
  <c r="AL127" i="32"/>
  <c r="AC41" i="32"/>
  <c r="AO41" i="32"/>
  <c r="AD41" i="32"/>
  <c r="AP41" i="32"/>
  <c r="AE41" i="32"/>
  <c r="AQ41" i="32"/>
  <c r="AF41" i="32"/>
  <c r="AR41" i="32"/>
  <c r="AG41" i="32"/>
  <c r="AS41" i="32"/>
  <c r="AH41" i="32"/>
  <c r="AT41" i="32"/>
  <c r="AI41" i="32"/>
  <c r="AU41" i="32"/>
  <c r="AL41" i="32"/>
  <c r="AM41" i="32"/>
  <c r="AN41" i="32"/>
  <c r="AV41" i="32"/>
  <c r="AJ41" i="32"/>
  <c r="AK41" i="32"/>
  <c r="AC45" i="32"/>
  <c r="AO45" i="32"/>
  <c r="AD45" i="32"/>
  <c r="AP45" i="32"/>
  <c r="AE45" i="32"/>
  <c r="AQ45" i="32"/>
  <c r="AF45" i="32"/>
  <c r="AR45" i="32"/>
  <c r="AH45" i="32"/>
  <c r="AT45" i="32"/>
  <c r="AI45" i="32"/>
  <c r="AU45" i="32"/>
  <c r="AS45" i="32"/>
  <c r="AV45" i="32"/>
  <c r="AG45" i="32"/>
  <c r="AJ45" i="32"/>
  <c r="AK45" i="32"/>
  <c r="AM45" i="32"/>
  <c r="AL45" i="32"/>
  <c r="AN45" i="32"/>
  <c r="AG255" i="32"/>
  <c r="AS255" i="32"/>
  <c r="AK255" i="32"/>
  <c r="AM255" i="32"/>
  <c r="AC255" i="32"/>
  <c r="AO255" i="32"/>
  <c r="AD255" i="32"/>
  <c r="AP255" i="32"/>
  <c r="AQ255" i="32"/>
  <c r="AR255" i="32"/>
  <c r="AT255" i="32"/>
  <c r="AU255" i="32"/>
  <c r="AV255" i="32"/>
  <c r="AE255" i="32"/>
  <c r="AF255" i="32"/>
  <c r="AH255" i="32"/>
  <c r="AI255" i="32"/>
  <c r="AJ255" i="32"/>
  <c r="AL255" i="32"/>
  <c r="AN255" i="32"/>
  <c r="AJ252" i="32"/>
  <c r="AV252" i="32"/>
  <c r="AK252" i="32"/>
  <c r="AL252" i="32"/>
  <c r="AN252" i="32"/>
  <c r="AD252" i="32"/>
  <c r="AP252" i="32"/>
  <c r="AE252" i="32"/>
  <c r="AQ252" i="32"/>
  <c r="AF252" i="32"/>
  <c r="AR252" i="32"/>
  <c r="AG252" i="32"/>
  <c r="AS252" i="32"/>
  <c r="AU252" i="32"/>
  <c r="AC252" i="32"/>
  <c r="AH252" i="32"/>
  <c r="AI252" i="32"/>
  <c r="AM252" i="32"/>
  <c r="AO252" i="32"/>
  <c r="AT252" i="32"/>
  <c r="AK62" i="32"/>
  <c r="AL62" i="32"/>
  <c r="AM62" i="32"/>
  <c r="AN62" i="32"/>
  <c r="AC62" i="32"/>
  <c r="AO62" i="32"/>
  <c r="AE62" i="32"/>
  <c r="AQ62" i="32"/>
  <c r="AI62" i="32"/>
  <c r="AJ62" i="32"/>
  <c r="AP62" i="32"/>
  <c r="AR62" i="32"/>
  <c r="AS62" i="32"/>
  <c r="AT62" i="32"/>
  <c r="AU62" i="32"/>
  <c r="AV62" i="32"/>
  <c r="AD62" i="32"/>
  <c r="AG62" i="32"/>
  <c r="AH62" i="32"/>
  <c r="AF62" i="32"/>
  <c r="AI225" i="32"/>
  <c r="AU225" i="32"/>
  <c r="AJ225" i="32"/>
  <c r="AV225" i="32"/>
  <c r="AK225" i="32"/>
  <c r="AL225" i="32"/>
  <c r="AC225" i="32"/>
  <c r="AO225" i="32"/>
  <c r="AD225" i="32"/>
  <c r="AP225" i="32"/>
  <c r="AE225" i="32"/>
  <c r="AQ225" i="32"/>
  <c r="AF225" i="32"/>
  <c r="AG225" i="32"/>
  <c r="AH225" i="32"/>
  <c r="AM225" i="32"/>
  <c r="AN225" i="32"/>
  <c r="AR225" i="32"/>
  <c r="AS225" i="32"/>
  <c r="AT225" i="32"/>
  <c r="AK151" i="32"/>
  <c r="AL151" i="32"/>
  <c r="AM151" i="32"/>
  <c r="AN151" i="32"/>
  <c r="AD151" i="32"/>
  <c r="AP151" i="32"/>
  <c r="AF151" i="32"/>
  <c r="AR151" i="32"/>
  <c r="AE151" i="32"/>
  <c r="AG151" i="32"/>
  <c r="AH151" i="32"/>
  <c r="AI151" i="32"/>
  <c r="AJ151" i="32"/>
  <c r="AO151" i="32"/>
  <c r="AQ151" i="32"/>
  <c r="AS151" i="32"/>
  <c r="AT151" i="32"/>
  <c r="AU151" i="32"/>
  <c r="AC151" i="32"/>
  <c r="AV151" i="32"/>
  <c r="AJ272" i="32"/>
  <c r="AV272" i="32"/>
  <c r="AD272" i="32"/>
  <c r="AP272" i="32"/>
  <c r="AI272" i="32"/>
  <c r="AK272" i="32"/>
  <c r="AL272" i="32"/>
  <c r="AM272" i="32"/>
  <c r="AN272" i="32"/>
  <c r="AO272" i="32"/>
  <c r="AQ272" i="32"/>
  <c r="AC272" i="32"/>
  <c r="AR272" i="32"/>
  <c r="AE272" i="32"/>
  <c r="AF272" i="32"/>
  <c r="AG272" i="32"/>
  <c r="AH272" i="32"/>
  <c r="AS272" i="32"/>
  <c r="AT272" i="32"/>
  <c r="AU272" i="32"/>
  <c r="AI209" i="32"/>
  <c r="AU209" i="32"/>
  <c r="AJ209" i="32"/>
  <c r="AV209" i="32"/>
  <c r="AK209" i="32"/>
  <c r="AL209" i="32"/>
  <c r="AM209" i="32"/>
  <c r="AN209" i="32"/>
  <c r="AC209" i="32"/>
  <c r="AO209" i="32"/>
  <c r="AD209" i="32"/>
  <c r="AP209" i="32"/>
  <c r="AE209" i="32"/>
  <c r="AQ209" i="32"/>
  <c r="AF209" i="32"/>
  <c r="AR209" i="32"/>
  <c r="AG209" i="32"/>
  <c r="AH209" i="32"/>
  <c r="AS209" i="32"/>
  <c r="AT209" i="32"/>
  <c r="AC227" i="32"/>
  <c r="AO227" i="32"/>
  <c r="AD227" i="32"/>
  <c r="AP227" i="32"/>
  <c r="AE227" i="32"/>
  <c r="AQ227" i="32"/>
  <c r="AF227" i="32"/>
  <c r="AR227" i="32"/>
  <c r="AI227" i="32"/>
  <c r="AU227" i="32"/>
  <c r="AJ227" i="32"/>
  <c r="AV227" i="32"/>
  <c r="AK227" i="32"/>
  <c r="AG227" i="32"/>
  <c r="AH227" i="32"/>
  <c r="AL227" i="32"/>
  <c r="AM227" i="32"/>
  <c r="AN227" i="32"/>
  <c r="AS227" i="32"/>
  <c r="AT227" i="32"/>
  <c r="AH326" i="32"/>
  <c r="AT326" i="32"/>
  <c r="AE326" i="32"/>
  <c r="AR326" i="32"/>
  <c r="AF326" i="32"/>
  <c r="AS326" i="32"/>
  <c r="AI326" i="32"/>
  <c r="AV326" i="32"/>
  <c r="AJ326" i="32"/>
  <c r="AL326" i="32"/>
  <c r="AM326" i="32"/>
  <c r="AN326" i="32"/>
  <c r="AO326" i="32"/>
  <c r="AU326" i="32"/>
  <c r="AP326" i="32"/>
  <c r="AQ326" i="32"/>
  <c r="AC326" i="32"/>
  <c r="AD326" i="32"/>
  <c r="AG326" i="32"/>
  <c r="AK326" i="32"/>
  <c r="AC193" i="32"/>
  <c r="AO193" i="32"/>
  <c r="AD193" i="32"/>
  <c r="AG193" i="32"/>
  <c r="AS193" i="32"/>
  <c r="AP193" i="32"/>
  <c r="AQ193" i="32"/>
  <c r="AR193" i="32"/>
  <c r="AE193" i="32"/>
  <c r="AT193" i="32"/>
  <c r="AF193" i="32"/>
  <c r="AU193" i="32"/>
  <c r="AH193" i="32"/>
  <c r="AV193" i="32"/>
  <c r="AI193" i="32"/>
  <c r="AJ193" i="32"/>
  <c r="AK193" i="32"/>
  <c r="AL193" i="32"/>
  <c r="AM193" i="32"/>
  <c r="AN193" i="32"/>
  <c r="AI167" i="32"/>
  <c r="AU167" i="32"/>
  <c r="AJ167" i="32"/>
  <c r="AV167" i="32"/>
  <c r="AK167" i="32"/>
  <c r="AL167" i="32"/>
  <c r="AM167" i="32"/>
  <c r="AN167" i="32"/>
  <c r="AD167" i="32"/>
  <c r="AP167" i="32"/>
  <c r="AE167" i="32"/>
  <c r="AQ167" i="32"/>
  <c r="AF167" i="32"/>
  <c r="AR167" i="32"/>
  <c r="AC167" i="32"/>
  <c r="AG167" i="32"/>
  <c r="AH167" i="32"/>
  <c r="AO167" i="32"/>
  <c r="AS167" i="32"/>
  <c r="AT167" i="32"/>
  <c r="AH285" i="32"/>
  <c r="AT285" i="32"/>
  <c r="AK285" i="32"/>
  <c r="AL285" i="32"/>
  <c r="AN285" i="32"/>
  <c r="AC285" i="32"/>
  <c r="AO285" i="32"/>
  <c r="AE285" i="32"/>
  <c r="AF285" i="32"/>
  <c r="AG285" i="32"/>
  <c r="AI285" i="32"/>
  <c r="AJ285" i="32"/>
  <c r="AM285" i="32"/>
  <c r="AP285" i="32"/>
  <c r="AQ285" i="32"/>
  <c r="AR285" i="32"/>
  <c r="AS285" i="32"/>
  <c r="AD285" i="32"/>
  <c r="AU285" i="32"/>
  <c r="AV285" i="32"/>
  <c r="AI35" i="32"/>
  <c r="AU35" i="32"/>
  <c r="AJ35" i="32"/>
  <c r="AV35" i="32"/>
  <c r="AK35" i="32"/>
  <c r="AL35" i="32"/>
  <c r="AM35" i="32"/>
  <c r="AN35" i="32"/>
  <c r="AC35" i="32"/>
  <c r="AO35" i="32"/>
  <c r="AD35" i="32"/>
  <c r="AP35" i="32"/>
  <c r="AE35" i="32"/>
  <c r="AQ35" i="32"/>
  <c r="AG35" i="32"/>
  <c r="AH35" i="32"/>
  <c r="AR35" i="32"/>
  <c r="AS35" i="32"/>
  <c r="AT35" i="32"/>
  <c r="AF35" i="32"/>
  <c r="AH162" i="32"/>
  <c r="AE162" i="32"/>
  <c r="AR162" i="32"/>
  <c r="AF162" i="32"/>
  <c r="AS162" i="32"/>
  <c r="AG162" i="32"/>
  <c r="AT162" i="32"/>
  <c r="AI162" i="32"/>
  <c r="AU162" i="32"/>
  <c r="AJ162" i="32"/>
  <c r="AV162" i="32"/>
  <c r="AK162" i="32"/>
  <c r="AL162" i="32"/>
  <c r="AM162" i="32"/>
  <c r="AN162" i="32"/>
  <c r="AO162" i="32"/>
  <c r="AC162" i="32"/>
  <c r="AD162" i="32"/>
  <c r="AP162" i="32"/>
  <c r="AQ162" i="32"/>
  <c r="AG271" i="32"/>
  <c r="AS271" i="32"/>
  <c r="AM271" i="32"/>
  <c r="AL271" i="32"/>
  <c r="AN271" i="32"/>
  <c r="AO271" i="32"/>
  <c r="AP271" i="32"/>
  <c r="AC271" i="32"/>
  <c r="AQ271" i="32"/>
  <c r="AD271" i="32"/>
  <c r="AR271" i="32"/>
  <c r="AE271" i="32"/>
  <c r="AT271" i="32"/>
  <c r="AF271" i="32"/>
  <c r="AU271" i="32"/>
  <c r="AH271" i="32"/>
  <c r="AV271" i="32"/>
  <c r="AI271" i="32"/>
  <c r="AJ271" i="32"/>
  <c r="AK271" i="32"/>
  <c r="AK363" i="32"/>
  <c r="AJ363" i="32"/>
  <c r="AL363" i="32"/>
  <c r="AV363" i="32"/>
  <c r="AM363" i="32"/>
  <c r="AN363" i="32"/>
  <c r="AC363" i="32"/>
  <c r="AO363" i="32"/>
  <c r="AD363" i="32"/>
  <c r="AP363" i="32"/>
  <c r="AI363" i="32"/>
  <c r="AE363" i="32"/>
  <c r="AQ363" i="32"/>
  <c r="AF363" i="32"/>
  <c r="AR363" i="32"/>
  <c r="AG363" i="32"/>
  <c r="AS363" i="32"/>
  <c r="AH363" i="32"/>
  <c r="AT363" i="32"/>
  <c r="AU363" i="32"/>
  <c r="AI201" i="32"/>
  <c r="AU201" i="32"/>
  <c r="AJ201" i="32"/>
  <c r="AV201" i="32"/>
  <c r="AK201" i="32"/>
  <c r="AL201" i="32"/>
  <c r="AM201" i="32"/>
  <c r="AN201" i="32"/>
  <c r="AC201" i="32"/>
  <c r="AO201" i="32"/>
  <c r="AD201" i="32"/>
  <c r="AP201" i="32"/>
  <c r="AE201" i="32"/>
  <c r="AQ201" i="32"/>
  <c r="AF201" i="32"/>
  <c r="AR201" i="32"/>
  <c r="AG201" i="32"/>
  <c r="AH201" i="32"/>
  <c r="AS201" i="32"/>
  <c r="AT201" i="32"/>
  <c r="AK58" i="32"/>
  <c r="AL58" i="32"/>
  <c r="AM58" i="32"/>
  <c r="AN58" i="32"/>
  <c r="AC58" i="32"/>
  <c r="AO58" i="32"/>
  <c r="AD58" i="32"/>
  <c r="AP58" i="32"/>
  <c r="AE58" i="32"/>
  <c r="AQ58" i="32"/>
  <c r="AU58" i="32"/>
  <c r="AV58" i="32"/>
  <c r="AF58" i="32"/>
  <c r="AG58" i="32"/>
  <c r="AH58" i="32"/>
  <c r="AI58" i="32"/>
  <c r="AJ58" i="32"/>
  <c r="AS58" i="32"/>
  <c r="AR58" i="32"/>
  <c r="AT58" i="32"/>
  <c r="AG243" i="32"/>
  <c r="AS243" i="32"/>
  <c r="AH243" i="32"/>
  <c r="AT243" i="32"/>
  <c r="AI243" i="32"/>
  <c r="AU243" i="32"/>
  <c r="AJ243" i="32"/>
  <c r="AV243" i="32"/>
  <c r="AK243" i="32"/>
  <c r="AM243" i="32"/>
  <c r="AN243" i="32"/>
  <c r="AC243" i="32"/>
  <c r="AO243" i="32"/>
  <c r="AD243" i="32"/>
  <c r="AP243" i="32"/>
  <c r="AE243" i="32"/>
  <c r="AF243" i="32"/>
  <c r="AL243" i="32"/>
  <c r="AQ243" i="32"/>
  <c r="AR243" i="32"/>
  <c r="AD128" i="32"/>
  <c r="AP128" i="32"/>
  <c r="AE128" i="32"/>
  <c r="AQ128" i="32"/>
  <c r="AG128" i="32"/>
  <c r="AS128" i="32"/>
  <c r="AJ128" i="32"/>
  <c r="AV128" i="32"/>
  <c r="AK128" i="32"/>
  <c r="AL128" i="32"/>
  <c r="AO128" i="32"/>
  <c r="AR128" i="32"/>
  <c r="AT128" i="32"/>
  <c r="AU128" i="32"/>
  <c r="AC128" i="32"/>
  <c r="AF128" i="32"/>
  <c r="AH128" i="32"/>
  <c r="AI128" i="32"/>
  <c r="AM128" i="32"/>
  <c r="AN128" i="32"/>
  <c r="AK306" i="32"/>
  <c r="AE306" i="32"/>
  <c r="AQ306" i="32"/>
  <c r="AO306" i="32"/>
  <c r="AC306" i="32"/>
  <c r="AR306" i="32"/>
  <c r="AD306" i="32"/>
  <c r="AS306" i="32"/>
  <c r="AF306" i="32"/>
  <c r="AT306" i="32"/>
  <c r="AH306" i="32"/>
  <c r="AV306" i="32"/>
  <c r="AL306" i="32"/>
  <c r="AU306" i="32"/>
  <c r="AG306" i="32"/>
  <c r="AI306" i="32"/>
  <c r="AJ306" i="32"/>
  <c r="AM306" i="32"/>
  <c r="AN306" i="32"/>
  <c r="AP306" i="32"/>
  <c r="AG355" i="32"/>
  <c r="AS355" i="32"/>
  <c r="AJ355" i="32"/>
  <c r="AV355" i="32"/>
  <c r="AK355" i="32"/>
  <c r="AM355" i="32"/>
  <c r="AD355" i="32"/>
  <c r="AP355" i="32"/>
  <c r="AT355" i="32"/>
  <c r="AU355" i="32"/>
  <c r="AC355" i="32"/>
  <c r="AE355" i="32"/>
  <c r="AF355" i="32"/>
  <c r="AR355" i="32"/>
  <c r="AH355" i="32"/>
  <c r="AI355" i="32"/>
  <c r="AL355" i="32"/>
  <c r="AN355" i="32"/>
  <c r="AO355" i="32"/>
  <c r="AQ355" i="32"/>
  <c r="AK302" i="32"/>
  <c r="AE302" i="32"/>
  <c r="AQ302" i="32"/>
  <c r="AM302" i="32"/>
  <c r="AO302" i="32"/>
  <c r="AP302" i="32"/>
  <c r="AC302" i="32"/>
  <c r="AR302" i="32"/>
  <c r="AF302" i="32"/>
  <c r="AT302" i="32"/>
  <c r="AH302" i="32"/>
  <c r="AV302" i="32"/>
  <c r="AI302" i="32"/>
  <c r="AJ302" i="32"/>
  <c r="AL302" i="32"/>
  <c r="AN302" i="32"/>
  <c r="AS302" i="32"/>
  <c r="AU302" i="32"/>
  <c r="AD302" i="32"/>
  <c r="AG302" i="32"/>
  <c r="AH79" i="32"/>
  <c r="AT79" i="32"/>
  <c r="AI79" i="32"/>
  <c r="AU79" i="32"/>
  <c r="AJ79" i="32"/>
  <c r="AV79" i="32"/>
  <c r="AL79" i="32"/>
  <c r="AN79" i="32"/>
  <c r="AE79" i="32"/>
  <c r="AF79" i="32"/>
  <c r="AG79" i="32"/>
  <c r="AK79" i="32"/>
  <c r="AM79" i="32"/>
  <c r="AO79" i="32"/>
  <c r="AP79" i="32"/>
  <c r="AQ79" i="32"/>
  <c r="AR79" i="32"/>
  <c r="AC79" i="32"/>
  <c r="AD79" i="32"/>
  <c r="AS79" i="32"/>
  <c r="AH370" i="32"/>
  <c r="AT370" i="32"/>
  <c r="AS370" i="32"/>
  <c r="AI370" i="32"/>
  <c r="AU370" i="32"/>
  <c r="AJ370" i="32"/>
  <c r="AV370" i="32"/>
  <c r="AK370" i="32"/>
  <c r="AF370" i="32"/>
  <c r="AG370" i="32"/>
  <c r="AL370" i="32"/>
  <c r="AR370" i="32"/>
  <c r="AM370" i="32"/>
  <c r="AN370" i="32"/>
  <c r="AC370" i="32"/>
  <c r="AO370" i="32"/>
  <c r="AD370" i="32"/>
  <c r="AP370" i="32"/>
  <c r="AE370" i="32"/>
  <c r="AQ370" i="32"/>
  <c r="AL168" i="32"/>
  <c r="AM168" i="32"/>
  <c r="AN168" i="32"/>
  <c r="AC168" i="32"/>
  <c r="AO168" i="32"/>
  <c r="AD168" i="32"/>
  <c r="AP168" i="32"/>
  <c r="AE168" i="32"/>
  <c r="AQ168" i="32"/>
  <c r="AG168" i="32"/>
  <c r="AS168" i="32"/>
  <c r="AH168" i="32"/>
  <c r="AT168" i="32"/>
  <c r="AI168" i="32"/>
  <c r="AU168" i="32"/>
  <c r="AR168" i="32"/>
  <c r="AV168" i="32"/>
  <c r="AF168" i="32"/>
  <c r="AK168" i="32"/>
  <c r="AJ168" i="32"/>
  <c r="AN144" i="32"/>
  <c r="AC144" i="32"/>
  <c r="AO144" i="32"/>
  <c r="AD144" i="32"/>
  <c r="AP144" i="32"/>
  <c r="AE144" i="32"/>
  <c r="AQ144" i="32"/>
  <c r="AF144" i="32"/>
  <c r="AR144" i="32"/>
  <c r="AG144" i="32"/>
  <c r="AS144" i="32"/>
  <c r="AI144" i="32"/>
  <c r="AU144" i="32"/>
  <c r="AJ144" i="32"/>
  <c r="AV144" i="32"/>
  <c r="AK144" i="32"/>
  <c r="AM144" i="32"/>
  <c r="AT144" i="32"/>
  <c r="AH144" i="32"/>
  <c r="AL144" i="32"/>
  <c r="AJ348" i="32"/>
  <c r="AV348" i="32"/>
  <c r="AM348" i="32"/>
  <c r="AN348" i="32"/>
  <c r="AD348" i="32"/>
  <c r="AP348" i="32"/>
  <c r="AG348" i="32"/>
  <c r="AS348" i="32"/>
  <c r="AC348" i="32"/>
  <c r="AE348" i="32"/>
  <c r="AT348" i="32"/>
  <c r="AF348" i="32"/>
  <c r="AH348" i="32"/>
  <c r="AI348" i="32"/>
  <c r="AU348" i="32"/>
  <c r="AK348" i="32"/>
  <c r="AL348" i="32"/>
  <c r="AO348" i="32"/>
  <c r="AQ348" i="32"/>
  <c r="AR348" i="32"/>
  <c r="AH362" i="32"/>
  <c r="AT362" i="32"/>
  <c r="AI362" i="32"/>
  <c r="AU362" i="32"/>
  <c r="AJ362" i="32"/>
  <c r="AV362" i="32"/>
  <c r="AF362" i="32"/>
  <c r="AS362" i="32"/>
  <c r="AK362" i="32"/>
  <c r="AL362" i="32"/>
  <c r="AM362" i="32"/>
  <c r="AN362" i="32"/>
  <c r="AC362" i="32"/>
  <c r="AO362" i="32"/>
  <c r="AD362" i="32"/>
  <c r="AP362" i="32"/>
  <c r="AE362" i="32"/>
  <c r="AQ362" i="32"/>
  <c r="AR362" i="32"/>
  <c r="AG362" i="32"/>
  <c r="AE296" i="32"/>
  <c r="AQ296" i="32"/>
  <c r="AK296" i="32"/>
  <c r="AP296" i="32"/>
  <c r="AD296" i="32"/>
  <c r="AS296" i="32"/>
  <c r="AF296" i="32"/>
  <c r="AT296" i="32"/>
  <c r="AG296" i="32"/>
  <c r="AU296" i="32"/>
  <c r="AI296" i="32"/>
  <c r="AJ296" i="32"/>
  <c r="AL296" i="32"/>
  <c r="AM296" i="32"/>
  <c r="AR296" i="32"/>
  <c r="AV296" i="32"/>
  <c r="AC296" i="32"/>
  <c r="AH296" i="32"/>
  <c r="AN296" i="32"/>
  <c r="AO296" i="32"/>
  <c r="AN328" i="32"/>
  <c r="AF328" i="32"/>
  <c r="AS328" i="32"/>
  <c r="AG328" i="32"/>
  <c r="AT328" i="32"/>
  <c r="AI328" i="32"/>
  <c r="AV328" i="32"/>
  <c r="AJ328" i="32"/>
  <c r="AL328" i="32"/>
  <c r="AM328" i="32"/>
  <c r="AO328" i="32"/>
  <c r="AC328" i="32"/>
  <c r="AP328" i="32"/>
  <c r="AR328" i="32"/>
  <c r="AU328" i="32"/>
  <c r="AD328" i="32"/>
  <c r="AE328" i="32"/>
  <c r="AH328" i="32"/>
  <c r="AK328" i="32"/>
  <c r="AQ328" i="32"/>
  <c r="AN324" i="32"/>
  <c r="AE324" i="32"/>
  <c r="AR324" i="32"/>
  <c r="AF324" i="32"/>
  <c r="AS324" i="32"/>
  <c r="AG324" i="32"/>
  <c r="AT324" i="32"/>
  <c r="AH324" i="32"/>
  <c r="AU324" i="32"/>
  <c r="AI324" i="32"/>
  <c r="AV324" i="32"/>
  <c r="AK324" i="32"/>
  <c r="AL324" i="32"/>
  <c r="AM324" i="32"/>
  <c r="AO324" i="32"/>
  <c r="AC324" i="32"/>
  <c r="AD324" i="32"/>
  <c r="AJ324" i="32"/>
  <c r="AP324" i="32"/>
  <c r="AQ324" i="32"/>
  <c r="AI43" i="32"/>
  <c r="AU43" i="32"/>
  <c r="AJ43" i="32"/>
  <c r="AV43" i="32"/>
  <c r="AK43" i="32"/>
  <c r="AL43" i="32"/>
  <c r="AN43" i="32"/>
  <c r="AC43" i="32"/>
  <c r="AO43" i="32"/>
  <c r="AG43" i="32"/>
  <c r="AH43" i="32"/>
  <c r="AM43" i="32"/>
  <c r="AP43" i="32"/>
  <c r="AQ43" i="32"/>
  <c r="AR43" i="32"/>
  <c r="AS43" i="32"/>
  <c r="AT43" i="32"/>
  <c r="AE43" i="32"/>
  <c r="AF43" i="32"/>
  <c r="AD43" i="32"/>
  <c r="AK66" i="32"/>
  <c r="AL66" i="32"/>
  <c r="AN66" i="32"/>
  <c r="AE66" i="32"/>
  <c r="AQ66" i="32"/>
  <c r="AF66" i="32"/>
  <c r="AV66" i="32"/>
  <c r="AG66" i="32"/>
  <c r="AH66" i="32"/>
  <c r="AI66" i="32"/>
  <c r="AJ66" i="32"/>
  <c r="AM66" i="32"/>
  <c r="AO66" i="32"/>
  <c r="AP66" i="32"/>
  <c r="AR66" i="32"/>
  <c r="AC66" i="32"/>
  <c r="AT66" i="32"/>
  <c r="AD66" i="32"/>
  <c r="AS66" i="32"/>
  <c r="AU66" i="32"/>
  <c r="AN15" i="32"/>
  <c r="AC15" i="32"/>
  <c r="AO15" i="32"/>
  <c r="AD15" i="32"/>
  <c r="AP15" i="32"/>
  <c r="AE15" i="32"/>
  <c r="AQ15" i="32"/>
  <c r="AF15" i="32"/>
  <c r="AR15" i="32"/>
  <c r="AG15" i="32"/>
  <c r="AS15" i="32"/>
  <c r="AH15" i="32"/>
  <c r="AT15" i="32"/>
  <c r="AI15" i="32"/>
  <c r="AU15" i="32"/>
  <c r="AL15" i="32"/>
  <c r="AJ15" i="32"/>
  <c r="AM15" i="32"/>
  <c r="AV15" i="32"/>
  <c r="AK15" i="32"/>
  <c r="AD346" i="32"/>
  <c r="AP346" i="32"/>
  <c r="AG346" i="32"/>
  <c r="AS346" i="32"/>
  <c r="AH346" i="32"/>
  <c r="AT346" i="32"/>
  <c r="AJ346" i="32"/>
  <c r="AV346" i="32"/>
  <c r="AM346" i="32"/>
  <c r="AO346" i="32"/>
  <c r="AQ346" i="32"/>
  <c r="AR346" i="32"/>
  <c r="AU346" i="32"/>
  <c r="AN346" i="32"/>
  <c r="AC346" i="32"/>
  <c r="AL346" i="32"/>
  <c r="AE346" i="32"/>
  <c r="AF346" i="32"/>
  <c r="AI346" i="32"/>
  <c r="AK346" i="32"/>
  <c r="AC235" i="32"/>
  <c r="AO235" i="32"/>
  <c r="AD235" i="32"/>
  <c r="AP235" i="32"/>
  <c r="AE235" i="32"/>
  <c r="AQ235" i="32"/>
  <c r="AK235" i="32"/>
  <c r="AS235" i="32"/>
  <c r="AT235" i="32"/>
  <c r="AU235" i="32"/>
  <c r="AF235" i="32"/>
  <c r="AV235" i="32"/>
  <c r="AG235" i="32"/>
  <c r="AH235" i="32"/>
  <c r="AI235" i="32"/>
  <c r="AJ235" i="32"/>
  <c r="AL235" i="32"/>
  <c r="AM235" i="32"/>
  <c r="AN235" i="32"/>
  <c r="AR235" i="32"/>
  <c r="AL32" i="32"/>
  <c r="AM32" i="32"/>
  <c r="AN32" i="32"/>
  <c r="AC32" i="32"/>
  <c r="AO32" i="32"/>
  <c r="AD32" i="32"/>
  <c r="AP32" i="32"/>
  <c r="AE32" i="32"/>
  <c r="AQ32" i="32"/>
  <c r="AF32" i="32"/>
  <c r="AR32" i="32"/>
  <c r="AG32" i="32"/>
  <c r="AS32" i="32"/>
  <c r="AH32" i="32"/>
  <c r="AT32" i="32"/>
  <c r="AI32" i="32"/>
  <c r="AJ32" i="32"/>
  <c r="AK32" i="32"/>
  <c r="AU32" i="32"/>
  <c r="AV32" i="32"/>
  <c r="AD94" i="32"/>
  <c r="AP94" i="32"/>
  <c r="AE94" i="32"/>
  <c r="AQ94" i="32"/>
  <c r="AG94" i="32"/>
  <c r="AS94" i="32"/>
  <c r="AH94" i="32"/>
  <c r="AT94" i="32"/>
  <c r="AJ94" i="32"/>
  <c r="AV94" i="32"/>
  <c r="AL94" i="32"/>
  <c r="AF94" i="32"/>
  <c r="AI94" i="32"/>
  <c r="AK94" i="32"/>
  <c r="AM94" i="32"/>
  <c r="AN94" i="32"/>
  <c r="AO94" i="32"/>
  <c r="AR94" i="32"/>
  <c r="AU94" i="32"/>
  <c r="AC94" i="32"/>
  <c r="AN27" i="32"/>
  <c r="AC27" i="32"/>
  <c r="AO27" i="32"/>
  <c r="AD27" i="32"/>
  <c r="AP27" i="32"/>
  <c r="AG27" i="32"/>
  <c r="AS27" i="32"/>
  <c r="AH27" i="32"/>
  <c r="AT27" i="32"/>
  <c r="AI27" i="32"/>
  <c r="AU27" i="32"/>
  <c r="AQ27" i="32"/>
  <c r="AR27" i="32"/>
  <c r="AV27" i="32"/>
  <c r="AE27" i="32"/>
  <c r="AF27" i="32"/>
  <c r="AJ27" i="32"/>
  <c r="AK27" i="32"/>
  <c r="AL27" i="32"/>
  <c r="AM27" i="32"/>
  <c r="AE314" i="32"/>
  <c r="AQ314" i="32"/>
  <c r="AH314" i="32"/>
  <c r="AT314" i="32"/>
  <c r="AI314" i="32"/>
  <c r="AU314" i="32"/>
  <c r="AD314" i="32"/>
  <c r="AV314" i="32"/>
  <c r="AF314" i="32"/>
  <c r="AG314" i="32"/>
  <c r="AJ314" i="32"/>
  <c r="AK314" i="32"/>
  <c r="AL314" i="32"/>
  <c r="AM314" i="32"/>
  <c r="AN314" i="32"/>
  <c r="AO314" i="32"/>
  <c r="AP314" i="32"/>
  <c r="AC314" i="32"/>
  <c r="AR314" i="32"/>
  <c r="AS314" i="32"/>
  <c r="AD350" i="32"/>
  <c r="AP350" i="32"/>
  <c r="AG350" i="32"/>
  <c r="AS350" i="32"/>
  <c r="AH350" i="32"/>
  <c r="AT350" i="32"/>
  <c r="AJ350" i="32"/>
  <c r="AV350" i="32"/>
  <c r="AM350" i="32"/>
  <c r="AK350" i="32"/>
  <c r="AF350" i="32"/>
  <c r="AL350" i="32"/>
  <c r="AN350" i="32"/>
  <c r="AO350" i="32"/>
  <c r="AI350" i="32"/>
  <c r="AQ350" i="32"/>
  <c r="AR350" i="32"/>
  <c r="AU350" i="32"/>
  <c r="AC350" i="32"/>
  <c r="AE350" i="32"/>
  <c r="AL192" i="32"/>
  <c r="AM192" i="32"/>
  <c r="AD192" i="32"/>
  <c r="AP192" i="32"/>
  <c r="AQ192" i="32"/>
  <c r="AR192" i="32"/>
  <c r="AC192" i="32"/>
  <c r="AS192" i="32"/>
  <c r="AE192" i="32"/>
  <c r="AT192" i="32"/>
  <c r="AF192" i="32"/>
  <c r="AU192" i="32"/>
  <c r="AG192" i="32"/>
  <c r="AV192" i="32"/>
  <c r="AH192" i="32"/>
  <c r="AI192" i="32"/>
  <c r="AJ192" i="32"/>
  <c r="AK192" i="32"/>
  <c r="AN192" i="32"/>
  <c r="AO192" i="32"/>
  <c r="AN69" i="32"/>
  <c r="AC69" i="32"/>
  <c r="AO69" i="32"/>
  <c r="AD69" i="32"/>
  <c r="AP69" i="32"/>
  <c r="AF69" i="32"/>
  <c r="AR69" i="32"/>
  <c r="AG69" i="32"/>
  <c r="AS69" i="32"/>
  <c r="AH69" i="32"/>
  <c r="AT69" i="32"/>
  <c r="AI69" i="32"/>
  <c r="AU69" i="32"/>
  <c r="AJ69" i="32"/>
  <c r="AV69" i="32"/>
  <c r="AL69" i="32"/>
  <c r="AE69" i="32"/>
  <c r="AK69" i="32"/>
  <c r="AM69" i="32"/>
  <c r="AQ69" i="32"/>
  <c r="AJ88" i="32"/>
  <c r="AV88" i="32"/>
  <c r="AK88" i="32"/>
  <c r="AL88" i="32"/>
  <c r="AM88" i="32"/>
  <c r="AN88" i="32"/>
  <c r="AD88" i="32"/>
  <c r="AP88" i="32"/>
  <c r="AE88" i="32"/>
  <c r="AQ88" i="32"/>
  <c r="AF88" i="32"/>
  <c r="AR88" i="32"/>
  <c r="AC88" i="32"/>
  <c r="AG88" i="32"/>
  <c r="AH88" i="32"/>
  <c r="AI88" i="32"/>
  <c r="AO88" i="32"/>
  <c r="AS88" i="32"/>
  <c r="AT88" i="32"/>
  <c r="AU88" i="32"/>
  <c r="AC203" i="32"/>
  <c r="AO203" i="32"/>
  <c r="AD203" i="32"/>
  <c r="AP203" i="32"/>
  <c r="AE203" i="32"/>
  <c r="AQ203" i="32"/>
  <c r="AF203" i="32"/>
  <c r="AR203" i="32"/>
  <c r="AG203" i="32"/>
  <c r="AS203" i="32"/>
  <c r="AH203" i="32"/>
  <c r="AT203" i="32"/>
  <c r="AI203" i="32"/>
  <c r="AU203" i="32"/>
  <c r="AJ203" i="32"/>
  <c r="AV203" i="32"/>
  <c r="AK203" i="32"/>
  <c r="AL203" i="32"/>
  <c r="AN203" i="32"/>
  <c r="AM203" i="32"/>
  <c r="AM345" i="32"/>
  <c r="AD345" i="32"/>
  <c r="AP345" i="32"/>
  <c r="AE345" i="32"/>
  <c r="AQ345" i="32"/>
  <c r="AG345" i="32"/>
  <c r="AS345" i="32"/>
  <c r="AJ345" i="32"/>
  <c r="AV345" i="32"/>
  <c r="AU345" i="32"/>
  <c r="AC345" i="32"/>
  <c r="AF345" i="32"/>
  <c r="AH345" i="32"/>
  <c r="AT345" i="32"/>
  <c r="AI345" i="32"/>
  <c r="AK345" i="32"/>
  <c r="AR345" i="32"/>
  <c r="AL345" i="32"/>
  <c r="AN345" i="32"/>
  <c r="AO345" i="32"/>
  <c r="AC49" i="32"/>
  <c r="AO49" i="32"/>
  <c r="AD49" i="32"/>
  <c r="AP49" i="32"/>
  <c r="AH49" i="32"/>
  <c r="AT49" i="32"/>
  <c r="AI49" i="32"/>
  <c r="AU49" i="32"/>
  <c r="AE49" i="32"/>
  <c r="AF49" i="32"/>
  <c r="AG49" i="32"/>
  <c r="AJ49" i="32"/>
  <c r="AK49" i="32"/>
  <c r="AL49" i="32"/>
  <c r="AM49" i="32"/>
  <c r="AN49" i="32"/>
  <c r="AQ49" i="32"/>
  <c r="AS49" i="32"/>
  <c r="AR49" i="32"/>
  <c r="AV49" i="32"/>
  <c r="AI47" i="32"/>
  <c r="AU47" i="32"/>
  <c r="AJ47" i="32"/>
  <c r="AV47" i="32"/>
  <c r="AK47" i="32"/>
  <c r="AN47" i="32"/>
  <c r="AC47" i="32"/>
  <c r="AO47" i="32"/>
  <c r="AF47" i="32"/>
  <c r="AG47" i="32"/>
  <c r="AH47" i="32"/>
  <c r="AL47" i="32"/>
  <c r="AM47" i="32"/>
  <c r="AP47" i="32"/>
  <c r="AQ47" i="32"/>
  <c r="AR47" i="32"/>
  <c r="AS47" i="32"/>
  <c r="AD47" i="32"/>
  <c r="AE47" i="32"/>
  <c r="AT47" i="32"/>
  <c r="AI175" i="32"/>
  <c r="AU175" i="32"/>
  <c r="AJ175" i="32"/>
  <c r="AV175" i="32"/>
  <c r="AM175" i="32"/>
  <c r="AD175" i="32"/>
  <c r="AP175" i="32"/>
  <c r="AE175" i="32"/>
  <c r="AQ175" i="32"/>
  <c r="AF175" i="32"/>
  <c r="AR175" i="32"/>
  <c r="AH175" i="32"/>
  <c r="AK175" i="32"/>
  <c r="AL175" i="32"/>
  <c r="AN175" i="32"/>
  <c r="AO175" i="32"/>
  <c r="AS175" i="32"/>
  <c r="AT175" i="32"/>
  <c r="AC175" i="32"/>
  <c r="AG175" i="32"/>
  <c r="AJ360" i="32"/>
  <c r="AV360" i="32"/>
  <c r="AM360" i="32"/>
  <c r="AD360" i="32"/>
  <c r="AP360" i="32"/>
  <c r="AQ360" i="32"/>
  <c r="AO360" i="32"/>
  <c r="AR360" i="32"/>
  <c r="AC360" i="32"/>
  <c r="AS360" i="32"/>
  <c r="AE360" i="32"/>
  <c r="AT360" i="32"/>
  <c r="AF360" i="32"/>
  <c r="AU360" i="32"/>
  <c r="AG360" i="32"/>
  <c r="AH360" i="32"/>
  <c r="AN360" i="32"/>
  <c r="AI360" i="32"/>
  <c r="AK360" i="32"/>
  <c r="AL360" i="32"/>
  <c r="AH301" i="32"/>
  <c r="AT301" i="32"/>
  <c r="AN301" i="32"/>
  <c r="AP301" i="32"/>
  <c r="AD301" i="32"/>
  <c r="AR301" i="32"/>
  <c r="AE301" i="32"/>
  <c r="AS301" i="32"/>
  <c r="AF301" i="32"/>
  <c r="AU301" i="32"/>
  <c r="AI301" i="32"/>
  <c r="AK301" i="32"/>
  <c r="AL301" i="32"/>
  <c r="AC301" i="32"/>
  <c r="AG301" i="32"/>
  <c r="AJ301" i="32"/>
  <c r="AM301" i="32"/>
  <c r="AO301" i="32"/>
  <c r="AQ301" i="32"/>
  <c r="AV301" i="32"/>
  <c r="AJ264" i="32"/>
  <c r="AV264" i="32"/>
  <c r="AD264" i="32"/>
  <c r="AP264" i="32"/>
  <c r="AG264" i="32"/>
  <c r="AS264" i="32"/>
  <c r="AE264" i="32"/>
  <c r="AU264" i="32"/>
  <c r="AF264" i="32"/>
  <c r="AH264" i="32"/>
  <c r="AI264" i="32"/>
  <c r="AK264" i="32"/>
  <c r="AL264" i="32"/>
  <c r="AM264" i="32"/>
  <c r="AN264" i="32"/>
  <c r="AO264" i="32"/>
  <c r="AQ264" i="32"/>
  <c r="AC264" i="32"/>
  <c r="AR264" i="32"/>
  <c r="AT264" i="32"/>
  <c r="AD258" i="32"/>
  <c r="AP258" i="32"/>
  <c r="AH258" i="32"/>
  <c r="AT258" i="32"/>
  <c r="AJ258" i="32"/>
  <c r="AV258" i="32"/>
  <c r="AL258" i="32"/>
  <c r="AM258" i="32"/>
  <c r="AQ258" i="32"/>
  <c r="AR258" i="32"/>
  <c r="AS258" i="32"/>
  <c r="AU258" i="32"/>
  <c r="AC258" i="32"/>
  <c r="AE258" i="32"/>
  <c r="AF258" i="32"/>
  <c r="AG258" i="32"/>
  <c r="AI258" i="32"/>
  <c r="AK258" i="32"/>
  <c r="AN258" i="32"/>
  <c r="AO258" i="32"/>
  <c r="AD338" i="32"/>
  <c r="AP338" i="32"/>
  <c r="AG338" i="32"/>
  <c r="AS338" i="32"/>
  <c r="AH338" i="32"/>
  <c r="AT338" i="32"/>
  <c r="AJ338" i="32"/>
  <c r="AV338" i="32"/>
  <c r="AM338" i="32"/>
  <c r="AE338" i="32"/>
  <c r="AC338" i="32"/>
  <c r="AF338" i="32"/>
  <c r="AI338" i="32"/>
  <c r="AK338" i="32"/>
  <c r="AL338" i="32"/>
  <c r="AN338" i="32"/>
  <c r="AO338" i="32"/>
  <c r="AQ338" i="32"/>
  <c r="AR338" i="32"/>
  <c r="AU338" i="32"/>
  <c r="AH319" i="32"/>
  <c r="AT319" i="32"/>
  <c r="AK319" i="32"/>
  <c r="AL319" i="32"/>
  <c r="AM319" i="32"/>
  <c r="AN319" i="32"/>
  <c r="AO319" i="32"/>
  <c r="AP319" i="32"/>
  <c r="AQ319" i="32"/>
  <c r="AC319" i="32"/>
  <c r="AR319" i="32"/>
  <c r="AD319" i="32"/>
  <c r="AS319" i="32"/>
  <c r="AE319" i="32"/>
  <c r="AU319" i="32"/>
  <c r="AF319" i="32"/>
  <c r="AV319" i="32"/>
  <c r="AG319" i="32"/>
  <c r="AI319" i="32"/>
  <c r="AJ319" i="32"/>
  <c r="AK84" i="32"/>
  <c r="AL84" i="32"/>
  <c r="AM84" i="32"/>
  <c r="AE84" i="32"/>
  <c r="AQ84" i="32"/>
  <c r="AD84" i="32"/>
  <c r="AU84" i="32"/>
  <c r="AF84" i="32"/>
  <c r="AV84" i="32"/>
  <c r="AG84" i="32"/>
  <c r="AH84" i="32"/>
  <c r="AI84" i="32"/>
  <c r="AJ84" i="32"/>
  <c r="AN84" i="32"/>
  <c r="AO84" i="32"/>
  <c r="AP84" i="32"/>
  <c r="AC84" i="32"/>
  <c r="AR84" i="32"/>
  <c r="AS84" i="32"/>
  <c r="AT84" i="32"/>
  <c r="AM353" i="32"/>
  <c r="AD353" i="32"/>
  <c r="AP353" i="32"/>
  <c r="AE353" i="32"/>
  <c r="AQ353" i="32"/>
  <c r="AG353" i="32"/>
  <c r="AS353" i="32"/>
  <c r="AJ353" i="32"/>
  <c r="AV353" i="32"/>
  <c r="AK353" i="32"/>
  <c r="AL353" i="32"/>
  <c r="AN353" i="32"/>
  <c r="AO353" i="32"/>
  <c r="AR353" i="32"/>
  <c r="AI353" i="32"/>
  <c r="AT353" i="32"/>
  <c r="AU353" i="32"/>
  <c r="AC353" i="32"/>
  <c r="AF353" i="32"/>
  <c r="AH353" i="32"/>
  <c r="AH61" i="32"/>
  <c r="AT61" i="32"/>
  <c r="AI61" i="32"/>
  <c r="AU61" i="32"/>
  <c r="AJ61" i="32"/>
  <c r="AV61" i="32"/>
  <c r="AK61" i="32"/>
  <c r="AL61" i="32"/>
  <c r="AN61" i="32"/>
  <c r="AO61" i="32"/>
  <c r="AP61" i="32"/>
  <c r="AQ61" i="32"/>
  <c r="AR61" i="32"/>
  <c r="AS61" i="32"/>
  <c r="AC61" i="32"/>
  <c r="AD61" i="32"/>
  <c r="AE61" i="32"/>
  <c r="AG61" i="32"/>
  <c r="AF61" i="32"/>
  <c r="AM61" i="32"/>
  <c r="AI205" i="32"/>
  <c r="AU205" i="32"/>
  <c r="AJ205" i="32"/>
  <c r="AV205" i="32"/>
  <c r="AK205" i="32"/>
  <c r="AL205" i="32"/>
  <c r="AM205" i="32"/>
  <c r="AN205" i="32"/>
  <c r="AC205" i="32"/>
  <c r="AO205" i="32"/>
  <c r="AD205" i="32"/>
  <c r="AP205" i="32"/>
  <c r="AE205" i="32"/>
  <c r="AQ205" i="32"/>
  <c r="AF205" i="32"/>
  <c r="AR205" i="32"/>
  <c r="AG205" i="32"/>
  <c r="AH205" i="32"/>
  <c r="AS205" i="32"/>
  <c r="AT205" i="32"/>
  <c r="AC177" i="32"/>
  <c r="AO177" i="32"/>
  <c r="AD177" i="32"/>
  <c r="AP177" i="32"/>
  <c r="AJ177" i="32"/>
  <c r="AV177" i="32"/>
  <c r="AK177" i="32"/>
  <c r="AL177" i="32"/>
  <c r="AS177" i="32"/>
  <c r="AT177" i="32"/>
  <c r="AU177" i="32"/>
  <c r="AE177" i="32"/>
  <c r="AF177" i="32"/>
  <c r="AG177" i="32"/>
  <c r="AH177" i="32"/>
  <c r="AI177" i="32"/>
  <c r="AM177" i="32"/>
  <c r="AN177" i="32"/>
  <c r="AQ177" i="32"/>
  <c r="AR177" i="32"/>
  <c r="AM119" i="32"/>
  <c r="AN119" i="32"/>
  <c r="AC119" i="32"/>
  <c r="AO119" i="32"/>
  <c r="AD119" i="32"/>
  <c r="AP119" i="32"/>
  <c r="AE119" i="32"/>
  <c r="AQ119" i="32"/>
  <c r="AF119" i="32"/>
  <c r="AR119" i="32"/>
  <c r="AG119" i="32"/>
  <c r="AS119" i="32"/>
  <c r="AH119" i="32"/>
  <c r="AT119" i="32"/>
  <c r="AI119" i="32"/>
  <c r="AU119" i="32"/>
  <c r="AJ119" i="32"/>
  <c r="AK119" i="32"/>
  <c r="AL119" i="32"/>
  <c r="AV119" i="32"/>
  <c r="AE318" i="32"/>
  <c r="AQ318" i="32"/>
  <c r="AH318" i="32"/>
  <c r="AT318" i="32"/>
  <c r="AI318" i="32"/>
  <c r="AU318" i="32"/>
  <c r="AJ318" i="32"/>
  <c r="AK318" i="32"/>
  <c r="AL318" i="32"/>
  <c r="AM318" i="32"/>
  <c r="AN318" i="32"/>
  <c r="AO318" i="32"/>
  <c r="AP318" i="32"/>
  <c r="AR318" i="32"/>
  <c r="AC318" i="32"/>
  <c r="AS318" i="32"/>
  <c r="AD318" i="32"/>
  <c r="AV318" i="32"/>
  <c r="AF318" i="32"/>
  <c r="AG318" i="32"/>
  <c r="AC173" i="32"/>
  <c r="AO173" i="32"/>
  <c r="AD173" i="32"/>
  <c r="AP173" i="32"/>
  <c r="AE173" i="32"/>
  <c r="AQ173" i="32"/>
  <c r="AG173" i="32"/>
  <c r="AS173" i="32"/>
  <c r="AH173" i="32"/>
  <c r="AT173" i="32"/>
  <c r="AJ173" i="32"/>
  <c r="AV173" i="32"/>
  <c r="AK173" i="32"/>
  <c r="AL173" i="32"/>
  <c r="AF173" i="32"/>
  <c r="AI173" i="32"/>
  <c r="AM173" i="32"/>
  <c r="AN173" i="32"/>
  <c r="AR173" i="32"/>
  <c r="AU173" i="32"/>
  <c r="AK22" i="32"/>
  <c r="AL22" i="32"/>
  <c r="AM22" i="32"/>
  <c r="AN22" i="32"/>
  <c r="AC22" i="32"/>
  <c r="AO22" i="32"/>
  <c r="AD22" i="32"/>
  <c r="AP22" i="32"/>
  <c r="AE22" i="32"/>
  <c r="AQ22" i="32"/>
  <c r="AF22" i="32"/>
  <c r="AR22" i="32"/>
  <c r="AI22" i="32"/>
  <c r="AU22" i="32"/>
  <c r="AG22" i="32"/>
  <c r="AH22" i="32"/>
  <c r="AJ22" i="32"/>
  <c r="AS22" i="32"/>
  <c r="AV22" i="32"/>
  <c r="AT22" i="32"/>
  <c r="AM265" i="32"/>
  <c r="AG265" i="32"/>
  <c r="AS265" i="32"/>
  <c r="AJ265" i="32"/>
  <c r="AV265" i="32"/>
  <c r="AH265" i="32"/>
  <c r="AI265" i="32"/>
  <c r="AK265" i="32"/>
  <c r="AL265" i="32"/>
  <c r="AN265" i="32"/>
  <c r="AO265" i="32"/>
  <c r="AP265" i="32"/>
  <c r="AQ265" i="32"/>
  <c r="AC265" i="32"/>
  <c r="AR265" i="32"/>
  <c r="AD265" i="32"/>
  <c r="AT265" i="32"/>
  <c r="AE265" i="32"/>
  <c r="AF265" i="32"/>
  <c r="AU265" i="32"/>
  <c r="AK155" i="32"/>
  <c r="AL155" i="32"/>
  <c r="AM155" i="32"/>
  <c r="AN155" i="32"/>
  <c r="AD155" i="32"/>
  <c r="AP155" i="32"/>
  <c r="AE155" i="32"/>
  <c r="AV155" i="32"/>
  <c r="AF155" i="32"/>
  <c r="AG155" i="32"/>
  <c r="AH155" i="32"/>
  <c r="AI155" i="32"/>
  <c r="AJ155" i="32"/>
  <c r="AO155" i="32"/>
  <c r="AQ155" i="32"/>
  <c r="AR155" i="32"/>
  <c r="AS155" i="32"/>
  <c r="AC155" i="32"/>
  <c r="AT155" i="32"/>
  <c r="AU155" i="32"/>
  <c r="AN67" i="32"/>
  <c r="AC67" i="32"/>
  <c r="AO67" i="32"/>
  <c r="AE67" i="32"/>
  <c r="AQ67" i="32"/>
  <c r="AH67" i="32"/>
  <c r="AT67" i="32"/>
  <c r="AJ67" i="32"/>
  <c r="AK67" i="32"/>
  <c r="AL67" i="32"/>
  <c r="AM67" i="32"/>
  <c r="AP67" i="32"/>
  <c r="AR67" i="32"/>
  <c r="AS67" i="32"/>
  <c r="AU67" i="32"/>
  <c r="AD67" i="32"/>
  <c r="AV67" i="32"/>
  <c r="AG67" i="32"/>
  <c r="AF67" i="32"/>
  <c r="AI67" i="32"/>
  <c r="AC223" i="32"/>
  <c r="AO223" i="32"/>
  <c r="AD223" i="32"/>
  <c r="AP223" i="32"/>
  <c r="AE223" i="32"/>
  <c r="AQ223" i="32"/>
  <c r="AF223" i="32"/>
  <c r="AR223" i="32"/>
  <c r="AI223" i="32"/>
  <c r="AU223" i="32"/>
  <c r="AJ223" i="32"/>
  <c r="AV223" i="32"/>
  <c r="AK223" i="32"/>
  <c r="AG223" i="32"/>
  <c r="AH223" i="32"/>
  <c r="AL223" i="32"/>
  <c r="AM223" i="32"/>
  <c r="AN223" i="32"/>
  <c r="AS223" i="32"/>
  <c r="AT223" i="32"/>
  <c r="AN140" i="32"/>
  <c r="AC140" i="32"/>
  <c r="AO140" i="32"/>
  <c r="AD140" i="32"/>
  <c r="AP140" i="32"/>
  <c r="AE140" i="32"/>
  <c r="AQ140" i="32"/>
  <c r="AF140" i="32"/>
  <c r="AR140" i="32"/>
  <c r="AG140" i="32"/>
  <c r="AS140" i="32"/>
  <c r="AH140" i="32"/>
  <c r="AT140" i="32"/>
  <c r="AI140" i="32"/>
  <c r="AU140" i="32"/>
  <c r="AJ140" i="32"/>
  <c r="AV140" i="32"/>
  <c r="AK140" i="32"/>
  <c r="AL140" i="32"/>
  <c r="AM140" i="32"/>
  <c r="AM241" i="32"/>
  <c r="AN241" i="32"/>
  <c r="AC241" i="32"/>
  <c r="AO241" i="32"/>
  <c r="AD241" i="32"/>
  <c r="AP241" i="32"/>
  <c r="AE241" i="32"/>
  <c r="AQ241" i="32"/>
  <c r="AF241" i="32"/>
  <c r="AR241" i="32"/>
  <c r="AG241" i="32"/>
  <c r="AS241" i="32"/>
  <c r="AH241" i="32"/>
  <c r="AT241" i="32"/>
  <c r="AI241" i="32"/>
  <c r="AU241" i="32"/>
  <c r="AJ241" i="32"/>
  <c r="AV241" i="32"/>
  <c r="AK241" i="32"/>
  <c r="AL241" i="32"/>
  <c r="AI104" i="32"/>
  <c r="AU104" i="32"/>
  <c r="AJ104" i="32"/>
  <c r="AV104" i="32"/>
  <c r="AK104" i="32"/>
  <c r="AL104" i="32"/>
  <c r="AM104" i="32"/>
  <c r="AC104" i="32"/>
  <c r="AO104" i="32"/>
  <c r="AD104" i="32"/>
  <c r="AP104" i="32"/>
  <c r="AE104" i="32"/>
  <c r="AQ104" i="32"/>
  <c r="AF104" i="32"/>
  <c r="AG104" i="32"/>
  <c r="AH104" i="32"/>
  <c r="AN104" i="32"/>
  <c r="AR104" i="32"/>
  <c r="AS104" i="32"/>
  <c r="AT104" i="32"/>
  <c r="AD132" i="32"/>
  <c r="AP132" i="32"/>
  <c r="AG132" i="32"/>
  <c r="AS132" i="32"/>
  <c r="AK132" i="32"/>
  <c r="AL132" i="32"/>
  <c r="AM132" i="32"/>
  <c r="AN132" i="32"/>
  <c r="AO132" i="32"/>
  <c r="AQ132" i="32"/>
  <c r="AR132" i="32"/>
  <c r="AT132" i="32"/>
  <c r="AC132" i="32"/>
  <c r="AU132" i="32"/>
  <c r="AE132" i="32"/>
  <c r="AV132" i="32"/>
  <c r="AF132" i="32"/>
  <c r="AH132" i="32"/>
  <c r="AI132" i="32"/>
  <c r="AJ132" i="32"/>
  <c r="AN81" i="32"/>
  <c r="AC81" i="32"/>
  <c r="AO81" i="32"/>
  <c r="AD81" i="32"/>
  <c r="AP81" i="32"/>
  <c r="AH81" i="32"/>
  <c r="AT81" i="32"/>
  <c r="AS81" i="32"/>
  <c r="AU81" i="32"/>
  <c r="AE81" i="32"/>
  <c r="AV81" i="32"/>
  <c r="AF81" i="32"/>
  <c r="AG81" i="32"/>
  <c r="AI81" i="32"/>
  <c r="AJ81" i="32"/>
  <c r="AK81" i="32"/>
  <c r="AL81" i="32"/>
  <c r="AM81" i="32"/>
  <c r="AQ81" i="32"/>
  <c r="AR81" i="32"/>
  <c r="AE292" i="32"/>
  <c r="AQ292" i="32"/>
  <c r="AK292" i="32"/>
  <c r="AN292" i="32"/>
  <c r="AO292" i="32"/>
  <c r="AP292" i="32"/>
  <c r="AC292" i="32"/>
  <c r="AR292" i="32"/>
  <c r="AD292" i="32"/>
  <c r="AS292" i="32"/>
  <c r="AF292" i="32"/>
  <c r="AT292" i="32"/>
  <c r="AG292" i="32"/>
  <c r="AU292" i="32"/>
  <c r="AH292" i="32"/>
  <c r="AV292" i="32"/>
  <c r="AI292" i="32"/>
  <c r="AJ292" i="32"/>
  <c r="AL292" i="32"/>
  <c r="AM292" i="32"/>
  <c r="AH138" i="32"/>
  <c r="AT138" i="32"/>
  <c r="AI138" i="32"/>
  <c r="AU138" i="32"/>
  <c r="AJ138" i="32"/>
  <c r="AV138" i="32"/>
  <c r="AK138" i="32"/>
  <c r="AL138" i="32"/>
  <c r="AM138" i="32"/>
  <c r="AN138" i="32"/>
  <c r="AC138" i="32"/>
  <c r="AO138" i="32"/>
  <c r="AD138" i="32"/>
  <c r="AP138" i="32"/>
  <c r="AE138" i="32"/>
  <c r="AQ138" i="32"/>
  <c r="AF138" i="32"/>
  <c r="AG138" i="32"/>
  <c r="AR138" i="32"/>
  <c r="AS138" i="32"/>
  <c r="AN85" i="32"/>
  <c r="AD85" i="32"/>
  <c r="AP85" i="32"/>
  <c r="AH85" i="32"/>
  <c r="AT85" i="32"/>
  <c r="AF85" i="32"/>
  <c r="AV85" i="32"/>
  <c r="AG85" i="32"/>
  <c r="AI85" i="32"/>
  <c r="AJ85" i="32"/>
  <c r="AK85" i="32"/>
  <c r="AL85" i="32"/>
  <c r="AM85" i="32"/>
  <c r="AO85" i="32"/>
  <c r="AQ85" i="32"/>
  <c r="AC85" i="32"/>
  <c r="AE85" i="32"/>
  <c r="AR85" i="32"/>
  <c r="AS85" i="32"/>
  <c r="AU85" i="32"/>
  <c r="AC189" i="32"/>
  <c r="AO189" i="32"/>
  <c r="AD189" i="32"/>
  <c r="AP189" i="32"/>
  <c r="AE189" i="32"/>
  <c r="AQ189" i="32"/>
  <c r="AG189" i="32"/>
  <c r="AS189" i="32"/>
  <c r="AK189" i="32"/>
  <c r="AT189" i="32"/>
  <c r="AU189" i="32"/>
  <c r="AV189" i="32"/>
  <c r="AF189" i="32"/>
  <c r="AH189" i="32"/>
  <c r="AI189" i="32"/>
  <c r="AJ189" i="32"/>
  <c r="AL189" i="32"/>
  <c r="AM189" i="32"/>
  <c r="AN189" i="32"/>
  <c r="AR189" i="32"/>
  <c r="AM357" i="32"/>
  <c r="AD357" i="32"/>
  <c r="AP357" i="32"/>
  <c r="AE357" i="32"/>
  <c r="AG357" i="32"/>
  <c r="AS357" i="32"/>
  <c r="AJ357" i="32"/>
  <c r="AV357" i="32"/>
  <c r="AF357" i="32"/>
  <c r="AH357" i="32"/>
  <c r="AI357" i="32"/>
  <c r="AK357" i="32"/>
  <c r="AL357" i="32"/>
  <c r="AN357" i="32"/>
  <c r="AC357" i="32"/>
  <c r="AO357" i="32"/>
  <c r="AQ357" i="32"/>
  <c r="AR357" i="32"/>
  <c r="AT357" i="32"/>
  <c r="AU357" i="32"/>
  <c r="AH53" i="32"/>
  <c r="AT53" i="32"/>
  <c r="AI53" i="32"/>
  <c r="AU53" i="32"/>
  <c r="AJ53" i="32"/>
  <c r="AV53" i="32"/>
  <c r="AK53" i="32"/>
  <c r="AL53" i="32"/>
  <c r="AM53" i="32"/>
  <c r="AN53" i="32"/>
  <c r="AC53" i="32"/>
  <c r="AO53" i="32"/>
  <c r="AD53" i="32"/>
  <c r="AP53" i="32"/>
  <c r="AF53" i="32"/>
  <c r="AR53" i="32"/>
  <c r="AE53" i="32"/>
  <c r="AG53" i="32"/>
  <c r="AQ53" i="32"/>
  <c r="AS53" i="32"/>
  <c r="AJ344" i="32"/>
  <c r="AV344" i="32"/>
  <c r="AM344" i="32"/>
  <c r="AN344" i="32"/>
  <c r="AD344" i="32"/>
  <c r="AP344" i="32"/>
  <c r="AG344" i="32"/>
  <c r="AS344" i="32"/>
  <c r="AH344" i="32"/>
  <c r="AI344" i="32"/>
  <c r="AK344" i="32"/>
  <c r="AL344" i="32"/>
  <c r="AF344" i="32"/>
  <c r="AO344" i="32"/>
  <c r="AQ344" i="32"/>
  <c r="AE344" i="32"/>
  <c r="AR344" i="32"/>
  <c r="AT344" i="32"/>
  <c r="AU344" i="32"/>
  <c r="AC344" i="32"/>
  <c r="AJ244" i="32"/>
  <c r="AV244" i="32"/>
  <c r="AK244" i="32"/>
  <c r="AL244" i="32"/>
  <c r="AM244" i="32"/>
  <c r="AN244" i="32"/>
  <c r="AD244" i="32"/>
  <c r="AP244" i="32"/>
  <c r="AE244" i="32"/>
  <c r="AQ244" i="32"/>
  <c r="AF244" i="32"/>
  <c r="AR244" i="32"/>
  <c r="AG244" i="32"/>
  <c r="AS244" i="32"/>
  <c r="AH244" i="32"/>
  <c r="AI244" i="32"/>
  <c r="AO244" i="32"/>
  <c r="AT244" i="32"/>
  <c r="AU244" i="32"/>
  <c r="AC244" i="32"/>
  <c r="AJ340" i="32"/>
  <c r="AV340" i="32"/>
  <c r="AM340" i="32"/>
  <c r="AN340" i="32"/>
  <c r="AD340" i="32"/>
  <c r="AP340" i="32"/>
  <c r="AG340" i="32"/>
  <c r="AS340" i="32"/>
  <c r="AL340" i="32"/>
  <c r="AO340" i="32"/>
  <c r="AQ340" i="32"/>
  <c r="AR340" i="32"/>
  <c r="AT340" i="32"/>
  <c r="AK340" i="32"/>
  <c r="AU340" i="32"/>
  <c r="AC340" i="32"/>
  <c r="AE340" i="32"/>
  <c r="AF340" i="32"/>
  <c r="AH340" i="32"/>
  <c r="AI340" i="32"/>
  <c r="AK323" i="32"/>
  <c r="AL323" i="32"/>
  <c r="AM323" i="32"/>
  <c r="AN323" i="32"/>
  <c r="AO323" i="32"/>
  <c r="AC323" i="32"/>
  <c r="AP323" i="32"/>
  <c r="AE323" i="32"/>
  <c r="AR323" i="32"/>
  <c r="AF323" i="32"/>
  <c r="AS323" i="32"/>
  <c r="AG323" i="32"/>
  <c r="AT323" i="32"/>
  <c r="AH323" i="32"/>
  <c r="AU323" i="32"/>
  <c r="AI323" i="32"/>
  <c r="AJ323" i="32"/>
  <c r="AQ323" i="32"/>
  <c r="AV323" i="32"/>
  <c r="AD323" i="32"/>
  <c r="AD262" i="32"/>
  <c r="AP262" i="32"/>
  <c r="AJ262" i="32"/>
  <c r="AV262" i="32"/>
  <c r="AM262" i="32"/>
  <c r="AR262" i="32"/>
  <c r="AC262" i="32"/>
  <c r="AS262" i="32"/>
  <c r="AE262" i="32"/>
  <c r="AT262" i="32"/>
  <c r="AF262" i="32"/>
  <c r="AU262" i="32"/>
  <c r="AG262" i="32"/>
  <c r="AH262" i="32"/>
  <c r="AI262" i="32"/>
  <c r="AK262" i="32"/>
  <c r="AL262" i="32"/>
  <c r="AN262" i="32"/>
  <c r="AO262" i="32"/>
  <c r="AQ262" i="32"/>
  <c r="AM269" i="32"/>
  <c r="AG269" i="32"/>
  <c r="AS269" i="32"/>
  <c r="AJ269" i="32"/>
  <c r="AV269" i="32"/>
  <c r="AP269" i="32"/>
  <c r="AQ269" i="32"/>
  <c r="AC269" i="32"/>
  <c r="AR269" i="32"/>
  <c r="AD269" i="32"/>
  <c r="AT269" i="32"/>
  <c r="AE269" i="32"/>
  <c r="AU269" i="32"/>
  <c r="AF269" i="32"/>
  <c r="AH269" i="32"/>
  <c r="AI269" i="32"/>
  <c r="AK269" i="32"/>
  <c r="AL269" i="32"/>
  <c r="AN269" i="32"/>
  <c r="AO269" i="32"/>
  <c r="AD266" i="32"/>
  <c r="AP266" i="32"/>
  <c r="AJ266" i="32"/>
  <c r="AV266" i="32"/>
  <c r="AM266" i="32"/>
  <c r="AI266" i="32"/>
  <c r="AK266" i="32"/>
  <c r="AL266" i="32"/>
  <c r="AN266" i="32"/>
  <c r="AO266" i="32"/>
  <c r="AQ266" i="32"/>
  <c r="AR266" i="32"/>
  <c r="AC266" i="32"/>
  <c r="AS266" i="32"/>
  <c r="AE266" i="32"/>
  <c r="AT266" i="32"/>
  <c r="AF266" i="32"/>
  <c r="AU266" i="32"/>
  <c r="AG266" i="32"/>
  <c r="AH266" i="32"/>
  <c r="AI221" i="32"/>
  <c r="AU221" i="32"/>
  <c r="AJ221" i="32"/>
  <c r="AV221" i="32"/>
  <c r="AK221" i="32"/>
  <c r="AL221" i="32"/>
  <c r="AC221" i="32"/>
  <c r="AO221" i="32"/>
  <c r="AD221" i="32"/>
  <c r="AP221" i="32"/>
  <c r="AE221" i="32"/>
  <c r="AQ221" i="32"/>
  <c r="AF221" i="32"/>
  <c r="AG221" i="32"/>
  <c r="AH221" i="32"/>
  <c r="AM221" i="32"/>
  <c r="AN221" i="32"/>
  <c r="AR221" i="32"/>
  <c r="AS221" i="32"/>
  <c r="AT221" i="32"/>
  <c r="AC181" i="32"/>
  <c r="AO181" i="32"/>
  <c r="AD181" i="32"/>
  <c r="AP181" i="32"/>
  <c r="AJ181" i="32"/>
  <c r="AV181" i="32"/>
  <c r="AG181" i="32"/>
  <c r="AH181" i="32"/>
  <c r="AI181" i="32"/>
  <c r="AK181" i="32"/>
  <c r="AL181" i="32"/>
  <c r="AN181" i="32"/>
  <c r="AQ181" i="32"/>
  <c r="AR181" i="32"/>
  <c r="AS181" i="32"/>
  <c r="AE181" i="32"/>
  <c r="AF181" i="32"/>
  <c r="AM181" i="32"/>
  <c r="AT181" i="32"/>
  <c r="AU181" i="32"/>
  <c r="AG129" i="32"/>
  <c r="AS129" i="32"/>
  <c r="AH129" i="32"/>
  <c r="AT129" i="32"/>
  <c r="AJ129" i="32"/>
  <c r="AV129" i="32"/>
  <c r="AM129" i="32"/>
  <c r="AN129" i="32"/>
  <c r="AC129" i="32"/>
  <c r="AO129" i="32"/>
  <c r="AP129" i="32"/>
  <c r="AQ129" i="32"/>
  <c r="AR129" i="32"/>
  <c r="AU129" i="32"/>
  <c r="AD129" i="32"/>
  <c r="AE129" i="32"/>
  <c r="AF129" i="32"/>
  <c r="AI129" i="32"/>
  <c r="AK129" i="32"/>
  <c r="AL129" i="32"/>
  <c r="AL176" i="32"/>
  <c r="AM176" i="32"/>
  <c r="AG176" i="32"/>
  <c r="AS176" i="32"/>
  <c r="AH176" i="32"/>
  <c r="AT176" i="32"/>
  <c r="AI176" i="32"/>
  <c r="AU176" i="32"/>
  <c r="AE176" i="32"/>
  <c r="AF176" i="32"/>
  <c r="AJ176" i="32"/>
  <c r="AK176" i="32"/>
  <c r="AN176" i="32"/>
  <c r="AO176" i="32"/>
  <c r="AP176" i="32"/>
  <c r="AQ176" i="32"/>
  <c r="AR176" i="32"/>
  <c r="AV176" i="32"/>
  <c r="AC176" i="32"/>
  <c r="AD176" i="32"/>
  <c r="AJ92" i="32"/>
  <c r="AV92" i="32"/>
  <c r="AK92" i="32"/>
  <c r="AM92" i="32"/>
  <c r="AN92" i="32"/>
  <c r="AD92" i="32"/>
  <c r="AP92" i="32"/>
  <c r="AF92" i="32"/>
  <c r="AR92" i="32"/>
  <c r="AI92" i="32"/>
  <c r="AL92" i="32"/>
  <c r="AO92" i="32"/>
  <c r="AQ92" i="32"/>
  <c r="AS92" i="32"/>
  <c r="AT92" i="32"/>
  <c r="AU92" i="32"/>
  <c r="AC92" i="32"/>
  <c r="AE92" i="32"/>
  <c r="AG92" i="32"/>
  <c r="AH92" i="32"/>
  <c r="AM349" i="32"/>
  <c r="AD349" i="32"/>
  <c r="AP349" i="32"/>
  <c r="AE349" i="32"/>
  <c r="AQ349" i="32"/>
  <c r="AG349" i="32"/>
  <c r="AS349" i="32"/>
  <c r="AJ349" i="32"/>
  <c r="AV349" i="32"/>
  <c r="AO349" i="32"/>
  <c r="AR349" i="32"/>
  <c r="AT349" i="32"/>
  <c r="AU349" i="32"/>
  <c r="AL349" i="32"/>
  <c r="AN349" i="32"/>
  <c r="AC349" i="32"/>
  <c r="AF349" i="32"/>
  <c r="AH349" i="32"/>
  <c r="AI349" i="32"/>
  <c r="AK349" i="32"/>
  <c r="AE308" i="32"/>
  <c r="AQ308" i="32"/>
  <c r="AK308" i="32"/>
  <c r="AI308" i="32"/>
  <c r="AM308" i="32"/>
  <c r="AN308" i="32"/>
  <c r="AP308" i="32"/>
  <c r="AF308" i="32"/>
  <c r="AT308" i="32"/>
  <c r="AD308" i="32"/>
  <c r="AG308" i="32"/>
  <c r="AH308" i="32"/>
  <c r="AJ308" i="32"/>
  <c r="AL308" i="32"/>
  <c r="AO308" i="32"/>
  <c r="AR308" i="32"/>
  <c r="AS308" i="32"/>
  <c r="AU308" i="32"/>
  <c r="AV308" i="32"/>
  <c r="AC308" i="32"/>
  <c r="AI213" i="32"/>
  <c r="AU213" i="32"/>
  <c r="AJ213" i="32"/>
  <c r="AV213" i="32"/>
  <c r="AK213" i="32"/>
  <c r="AL213" i="32"/>
  <c r="AM213" i="32"/>
  <c r="AN213" i="32"/>
  <c r="AC213" i="32"/>
  <c r="AO213" i="32"/>
  <c r="AD213" i="32"/>
  <c r="AP213" i="32"/>
  <c r="AE213" i="32"/>
  <c r="AQ213" i="32"/>
  <c r="AF213" i="32"/>
  <c r="AR213" i="32"/>
  <c r="AG213" i="32"/>
  <c r="AH213" i="32"/>
  <c r="AS213" i="32"/>
  <c r="AT213" i="32"/>
  <c r="AC215" i="32"/>
  <c r="AO215" i="32"/>
  <c r="AD215" i="32"/>
  <c r="AP215" i="32"/>
  <c r="AE215" i="32"/>
  <c r="AQ215" i="32"/>
  <c r="AF215" i="32"/>
  <c r="AR215" i="32"/>
  <c r="AG215" i="32"/>
  <c r="AS215" i="32"/>
  <c r="AI215" i="32"/>
  <c r="AU215" i="32"/>
  <c r="AJ215" i="32"/>
  <c r="AV215" i="32"/>
  <c r="AK215" i="32"/>
  <c r="AL215" i="32"/>
  <c r="AH215" i="32"/>
  <c r="AM215" i="32"/>
  <c r="AN215" i="32"/>
  <c r="AT215" i="32"/>
  <c r="AH322" i="32"/>
  <c r="AT322" i="32"/>
  <c r="AD322" i="32"/>
  <c r="AQ322" i="32"/>
  <c r="AE322" i="32"/>
  <c r="AR322" i="32"/>
  <c r="AF322" i="32"/>
  <c r="AS322" i="32"/>
  <c r="AG322" i="32"/>
  <c r="AU322" i="32"/>
  <c r="AI322" i="32"/>
  <c r="AV322" i="32"/>
  <c r="AK322" i="32"/>
  <c r="AL322" i="32"/>
  <c r="AM322" i="32"/>
  <c r="AN322" i="32"/>
  <c r="AP322" i="32"/>
  <c r="AC322" i="32"/>
  <c r="AJ322" i="32"/>
  <c r="AO322" i="32"/>
  <c r="AI237" i="32"/>
  <c r="AU237" i="32"/>
  <c r="AK237" i="32"/>
  <c r="AE237" i="32"/>
  <c r="AH237" i="32"/>
  <c r="AJ237" i="32"/>
  <c r="AL237" i="32"/>
  <c r="AM237" i="32"/>
  <c r="AN237" i="32"/>
  <c r="AO237" i="32"/>
  <c r="AP237" i="32"/>
  <c r="AQ237" i="32"/>
  <c r="AC237" i="32"/>
  <c r="AR237" i="32"/>
  <c r="AD237" i="32"/>
  <c r="AS237" i="32"/>
  <c r="AF237" i="32"/>
  <c r="AG237" i="32"/>
  <c r="AT237" i="32"/>
  <c r="AV237" i="32"/>
  <c r="AM89" i="32"/>
  <c r="AN89" i="32"/>
  <c r="AC89" i="32"/>
  <c r="AO89" i="32"/>
  <c r="AD89" i="32"/>
  <c r="AP89" i="32"/>
  <c r="AE89" i="32"/>
  <c r="AQ89" i="32"/>
  <c r="AG89" i="32"/>
  <c r="AS89" i="32"/>
  <c r="AH89" i="32"/>
  <c r="AT89" i="32"/>
  <c r="AI89" i="32"/>
  <c r="AU89" i="32"/>
  <c r="AR89" i="32"/>
  <c r="AV89" i="32"/>
  <c r="AF89" i="32"/>
  <c r="AK89" i="32"/>
  <c r="AL89" i="32"/>
  <c r="AJ89" i="32"/>
  <c r="AK18" i="32"/>
  <c r="AL18" i="32"/>
  <c r="AM18" i="32"/>
  <c r="AN18" i="32"/>
  <c r="AC18" i="32"/>
  <c r="AO18" i="32"/>
  <c r="AD18" i="32"/>
  <c r="AP18" i="32"/>
  <c r="AE18" i="32"/>
  <c r="AQ18" i="32"/>
  <c r="AF18" i="32"/>
  <c r="AR18" i="32"/>
  <c r="AI18" i="32"/>
  <c r="AU18" i="32"/>
  <c r="AJ18" i="32"/>
  <c r="AS18" i="32"/>
  <c r="AT18" i="32"/>
  <c r="AV18" i="32"/>
  <c r="AH18" i="32"/>
  <c r="AG18" i="32"/>
  <c r="AE329" i="32"/>
  <c r="AQ329" i="32"/>
  <c r="AL329" i="32"/>
  <c r="AM329" i="32"/>
  <c r="AO329" i="32"/>
  <c r="AC329" i="32"/>
  <c r="AP329" i="32"/>
  <c r="AF329" i="32"/>
  <c r="AS329" i="32"/>
  <c r="AG329" i="32"/>
  <c r="AT329" i="32"/>
  <c r="AH329" i="32"/>
  <c r="AU329" i="32"/>
  <c r="AI329" i="32"/>
  <c r="AV329" i="32"/>
  <c r="AD329" i="32"/>
  <c r="AJ329" i="32"/>
  <c r="AK329" i="32"/>
  <c r="AN329" i="32"/>
  <c r="AR329" i="32"/>
  <c r="AJ96" i="32"/>
  <c r="AV96" i="32"/>
  <c r="AK96" i="32"/>
  <c r="AM96" i="32"/>
  <c r="AN96" i="32"/>
  <c r="AD96" i="32"/>
  <c r="AP96" i="32"/>
  <c r="AR96" i="32"/>
  <c r="AS96" i="32"/>
  <c r="AT96" i="32"/>
  <c r="AC96" i="32"/>
  <c r="AU96" i="32"/>
  <c r="AE96" i="32"/>
  <c r="AF96" i="32"/>
  <c r="AG96" i="32"/>
  <c r="AH96" i="32"/>
  <c r="AI96" i="32"/>
  <c r="AL96" i="32"/>
  <c r="AO96" i="32"/>
  <c r="AQ96" i="32"/>
  <c r="AG259" i="32"/>
  <c r="AS259" i="32"/>
  <c r="AK259" i="32"/>
  <c r="AM259" i="32"/>
  <c r="AD259" i="32"/>
  <c r="AP259" i="32"/>
  <c r="AF259" i="32"/>
  <c r="AH259" i="32"/>
  <c r="AI259" i="32"/>
  <c r="AJ259" i="32"/>
  <c r="AL259" i="32"/>
  <c r="AN259" i="32"/>
  <c r="AO259" i="32"/>
  <c r="AQ259" i="32"/>
  <c r="AR259" i="32"/>
  <c r="AT259" i="32"/>
  <c r="AC259" i="32"/>
  <c r="AE259" i="32"/>
  <c r="AU259" i="32"/>
  <c r="AV259" i="32"/>
  <c r="AH146" i="32"/>
  <c r="AT146" i="32"/>
  <c r="AI146" i="32"/>
  <c r="AU146" i="32"/>
  <c r="AJ146" i="32"/>
  <c r="AV146" i="32"/>
  <c r="AK146" i="32"/>
  <c r="AL146" i="32"/>
  <c r="AM146" i="32"/>
  <c r="AC146" i="32"/>
  <c r="AO146" i="32"/>
  <c r="AD146" i="32"/>
  <c r="AP146" i="32"/>
  <c r="AE146" i="32"/>
  <c r="AF146" i="32"/>
  <c r="AG146" i="32"/>
  <c r="AN146" i="32"/>
  <c r="AQ146" i="32"/>
  <c r="AR146" i="32"/>
  <c r="AS146" i="32"/>
  <c r="AM253" i="32"/>
  <c r="AN253" i="32"/>
  <c r="AC253" i="32"/>
  <c r="AO253" i="32"/>
  <c r="AE253" i="32"/>
  <c r="AQ253" i="32"/>
  <c r="AG253" i="32"/>
  <c r="AS253" i="32"/>
  <c r="AI253" i="32"/>
  <c r="AU253" i="32"/>
  <c r="AJ253" i="32"/>
  <c r="AV253" i="32"/>
  <c r="AD253" i="32"/>
  <c r="AF253" i="32"/>
  <c r="AH253" i="32"/>
  <c r="AK253" i="32"/>
  <c r="AL253" i="32"/>
  <c r="AP253" i="32"/>
  <c r="AR253" i="32"/>
  <c r="AT253" i="32"/>
  <c r="AC211" i="32"/>
  <c r="AO211" i="32"/>
  <c r="AD211" i="32"/>
  <c r="AP211" i="32"/>
  <c r="AE211" i="32"/>
  <c r="AQ211" i="32"/>
  <c r="AF211" i="32"/>
  <c r="AR211" i="32"/>
  <c r="AG211" i="32"/>
  <c r="AS211" i="32"/>
  <c r="AH211" i="32"/>
  <c r="AT211" i="32"/>
  <c r="AI211" i="32"/>
  <c r="AU211" i="32"/>
  <c r="AJ211" i="32"/>
  <c r="AV211" i="32"/>
  <c r="AK211" i="32"/>
  <c r="AL211" i="32"/>
  <c r="AM211" i="32"/>
  <c r="AN211" i="32"/>
  <c r="AJ116" i="32"/>
  <c r="AV116" i="32"/>
  <c r="AK116" i="32"/>
  <c r="AD116" i="32"/>
  <c r="AP116" i="32"/>
  <c r="AG116" i="32"/>
  <c r="AH116" i="32"/>
  <c r="AI116" i="32"/>
  <c r="AL116" i="32"/>
  <c r="AM116" i="32"/>
  <c r="AN116" i="32"/>
  <c r="AO116" i="32"/>
  <c r="AQ116" i="32"/>
  <c r="AR116" i="32"/>
  <c r="AC116" i="32"/>
  <c r="AE116" i="32"/>
  <c r="AF116" i="32"/>
  <c r="AS116" i="32"/>
  <c r="AT116" i="32"/>
  <c r="AU116" i="32"/>
  <c r="AG91" i="32"/>
  <c r="AS91" i="32"/>
  <c r="AH91" i="32"/>
  <c r="AT91" i="32"/>
  <c r="AJ91" i="32"/>
  <c r="AV91" i="32"/>
  <c r="AK91" i="32"/>
  <c r="AM91" i="32"/>
  <c r="AN91" i="32"/>
  <c r="AC91" i="32"/>
  <c r="AO91" i="32"/>
  <c r="AL91" i="32"/>
  <c r="AP91" i="32"/>
  <c r="AQ91" i="32"/>
  <c r="AR91" i="32"/>
  <c r="AU91" i="32"/>
  <c r="AD91" i="32"/>
  <c r="AE91" i="32"/>
  <c r="AF91" i="32"/>
  <c r="AI91" i="32"/>
  <c r="AC197" i="32"/>
  <c r="AO197" i="32"/>
  <c r="AG197" i="32"/>
  <c r="AS197" i="32"/>
  <c r="AE197" i="32"/>
  <c r="AT197" i="32"/>
  <c r="AF197" i="32"/>
  <c r="AU197" i="32"/>
  <c r="AH197" i="32"/>
  <c r="AV197" i="32"/>
  <c r="AI197" i="32"/>
  <c r="AJ197" i="32"/>
  <c r="AK197" i="32"/>
  <c r="AL197" i="32"/>
  <c r="AM197" i="32"/>
  <c r="AN197" i="32"/>
  <c r="AP197" i="32"/>
  <c r="AD197" i="32"/>
  <c r="AQ197" i="32"/>
  <c r="AR197" i="32"/>
  <c r="AH154" i="32"/>
  <c r="AT154" i="32"/>
  <c r="AI154" i="32"/>
  <c r="AU154" i="32"/>
  <c r="AJ154" i="32"/>
  <c r="AV154" i="32"/>
  <c r="AK154" i="32"/>
  <c r="AM154" i="32"/>
  <c r="AL154" i="32"/>
  <c r="AN154" i="32"/>
  <c r="AO154" i="32"/>
  <c r="AP154" i="32"/>
  <c r="AQ154" i="32"/>
  <c r="AR154" i="32"/>
  <c r="AS154" i="32"/>
  <c r="AC154" i="32"/>
  <c r="AD154" i="32"/>
  <c r="AE154" i="32"/>
  <c r="AF154" i="32"/>
  <c r="AG154" i="32"/>
  <c r="AM123" i="32"/>
  <c r="AN123" i="32"/>
  <c r="AC123" i="32"/>
  <c r="AO123" i="32"/>
  <c r="AD123" i="32"/>
  <c r="AP123" i="32"/>
  <c r="AG123" i="32"/>
  <c r="AS123" i="32"/>
  <c r="AH123" i="32"/>
  <c r="AT123" i="32"/>
  <c r="AI123" i="32"/>
  <c r="AU123" i="32"/>
  <c r="AK123" i="32"/>
  <c r="AL123" i="32"/>
  <c r="AQ123" i="32"/>
  <c r="AR123" i="32"/>
  <c r="AV123" i="32"/>
  <c r="AE123" i="32"/>
  <c r="AF123" i="32"/>
  <c r="AJ123" i="32"/>
  <c r="AM337" i="32"/>
  <c r="AD337" i="32"/>
  <c r="AP337" i="32"/>
  <c r="AE337" i="32"/>
  <c r="AQ337" i="32"/>
  <c r="AG337" i="32"/>
  <c r="AS337" i="32"/>
  <c r="AI337" i="32"/>
  <c r="AU337" i="32"/>
  <c r="AJ337" i="32"/>
  <c r="AV337" i="32"/>
  <c r="AF337" i="32"/>
  <c r="AH337" i="32"/>
  <c r="AK337" i="32"/>
  <c r="AL337" i="32"/>
  <c r="AN337" i="32"/>
  <c r="AC337" i="32"/>
  <c r="AO337" i="32"/>
  <c r="AR337" i="32"/>
  <c r="AT337" i="32"/>
  <c r="AH366" i="32"/>
  <c r="AT366" i="32"/>
  <c r="AI366" i="32"/>
  <c r="AU366" i="32"/>
  <c r="AJ366" i="32"/>
  <c r="AV366" i="32"/>
  <c r="AK366" i="32"/>
  <c r="AL366" i="32"/>
  <c r="AS366" i="32"/>
  <c r="AM366" i="32"/>
  <c r="AF366" i="32"/>
  <c r="AR366" i="32"/>
  <c r="AN366" i="32"/>
  <c r="AG366" i="32"/>
  <c r="AC366" i="32"/>
  <c r="AO366" i="32"/>
  <c r="AD366" i="32"/>
  <c r="AP366" i="32"/>
  <c r="AE366" i="32"/>
  <c r="AQ366" i="32"/>
  <c r="AC207" i="32"/>
  <c r="AO207" i="32"/>
  <c r="AD207" i="32"/>
  <c r="AP207" i="32"/>
  <c r="AE207" i="32"/>
  <c r="AQ207" i="32"/>
  <c r="AF207" i="32"/>
  <c r="AR207" i="32"/>
  <c r="AG207" i="32"/>
  <c r="AS207" i="32"/>
  <c r="AH207" i="32"/>
  <c r="AT207" i="32"/>
  <c r="AI207" i="32"/>
  <c r="AU207" i="32"/>
  <c r="AJ207" i="32"/>
  <c r="AV207" i="32"/>
  <c r="AK207" i="32"/>
  <c r="AL207" i="32"/>
  <c r="AM207" i="32"/>
  <c r="AN207" i="32"/>
  <c r="AH330" i="32"/>
  <c r="AT330" i="32"/>
  <c r="AF330" i="32"/>
  <c r="AS330" i="32"/>
  <c r="AG330" i="32"/>
  <c r="AU330" i="32"/>
  <c r="AJ330" i="32"/>
  <c r="AK330" i="32"/>
  <c r="AM330" i="32"/>
  <c r="AN330" i="32"/>
  <c r="AO330" i="32"/>
  <c r="AC330" i="32"/>
  <c r="AP330" i="32"/>
  <c r="AV330" i="32"/>
  <c r="AD330" i="32"/>
  <c r="AE330" i="32"/>
  <c r="AI330" i="32"/>
  <c r="AL330" i="32"/>
  <c r="AQ330" i="32"/>
  <c r="AR330" i="32"/>
  <c r="AJ183" i="32"/>
  <c r="AV183" i="32"/>
  <c r="AD183" i="32"/>
  <c r="AP183" i="32"/>
  <c r="AC183" i="32"/>
  <c r="AR183" i="32"/>
  <c r="AE183" i="32"/>
  <c r="AS183" i="32"/>
  <c r="AF183" i="32"/>
  <c r="AT183" i="32"/>
  <c r="AG183" i="32"/>
  <c r="AU183" i="32"/>
  <c r="AH183" i="32"/>
  <c r="AK183" i="32"/>
  <c r="AL183" i="32"/>
  <c r="AM183" i="32"/>
  <c r="AN183" i="32"/>
  <c r="AI183" i="32"/>
  <c r="AO183" i="32"/>
  <c r="AQ183" i="32"/>
  <c r="AD354" i="32"/>
  <c r="AP354" i="32"/>
  <c r="AG354" i="32"/>
  <c r="AS354" i="32"/>
  <c r="AH354" i="32"/>
  <c r="AT354" i="32"/>
  <c r="AJ354" i="32"/>
  <c r="AV354" i="32"/>
  <c r="AM354" i="32"/>
  <c r="AE354" i="32"/>
  <c r="AF354" i="32"/>
  <c r="AI354" i="32"/>
  <c r="AK354" i="32"/>
  <c r="AL354" i="32"/>
  <c r="AC354" i="32"/>
  <c r="AN354" i="32"/>
  <c r="AO354" i="32"/>
  <c r="AQ354" i="32"/>
  <c r="AR354" i="32"/>
  <c r="AU354" i="32"/>
  <c r="AG335" i="32"/>
  <c r="AS335" i="32"/>
  <c r="AJ335" i="32"/>
  <c r="AV335" i="32"/>
  <c r="AK335" i="32"/>
  <c r="AM335" i="32"/>
  <c r="AC335" i="32"/>
  <c r="AO335" i="32"/>
  <c r="AD335" i="32"/>
  <c r="AP335" i="32"/>
  <c r="AI335" i="32"/>
  <c r="AF335" i="32"/>
  <c r="AH335" i="32"/>
  <c r="AL335" i="32"/>
  <c r="AN335" i="32"/>
  <c r="AQ335" i="32"/>
  <c r="AR335" i="32"/>
  <c r="AT335" i="32"/>
  <c r="AU335" i="32"/>
  <c r="AE335" i="32"/>
  <c r="AC219" i="32"/>
  <c r="AO219" i="32"/>
  <c r="AD219" i="32"/>
  <c r="AP219" i="32"/>
  <c r="AE219" i="32"/>
  <c r="AQ219" i="32"/>
  <c r="AF219" i="32"/>
  <c r="AR219" i="32"/>
  <c r="AG219" i="32"/>
  <c r="AS219" i="32"/>
  <c r="AI219" i="32"/>
  <c r="AU219" i="32"/>
  <c r="AJ219" i="32"/>
  <c r="AV219" i="32"/>
  <c r="AK219" i="32"/>
  <c r="AL219" i="32"/>
  <c r="AH219" i="32"/>
  <c r="AM219" i="32"/>
  <c r="AT219" i="32"/>
  <c r="AN219" i="32"/>
  <c r="AL188" i="32"/>
  <c r="AM188" i="32"/>
  <c r="AN188" i="32"/>
  <c r="AC188" i="32"/>
  <c r="AO188" i="32"/>
  <c r="AD188" i="32"/>
  <c r="AP188" i="32"/>
  <c r="AG188" i="32"/>
  <c r="AS188" i="32"/>
  <c r="AH188" i="32"/>
  <c r="AT188" i="32"/>
  <c r="AE188" i="32"/>
  <c r="AF188" i="32"/>
  <c r="AI188" i="32"/>
  <c r="AJ188" i="32"/>
  <c r="AK188" i="32"/>
  <c r="AQ188" i="32"/>
  <c r="AR188" i="32"/>
  <c r="AU188" i="32"/>
  <c r="AV188" i="32"/>
  <c r="AN156" i="32"/>
  <c r="AC156" i="32"/>
  <c r="AO156" i="32"/>
  <c r="AD156" i="32"/>
  <c r="AP156" i="32"/>
  <c r="AE156" i="32"/>
  <c r="AQ156" i="32"/>
  <c r="AJ156" i="32"/>
  <c r="AK156" i="32"/>
  <c r="AL156" i="32"/>
  <c r="AM156" i="32"/>
  <c r="AR156" i="32"/>
  <c r="AS156" i="32"/>
  <c r="AT156" i="32"/>
  <c r="AU156" i="32"/>
  <c r="AF156" i="32"/>
  <c r="AV156" i="32"/>
  <c r="AG156" i="32"/>
  <c r="AH156" i="32"/>
  <c r="AI156" i="32"/>
  <c r="AG351" i="32"/>
  <c r="AS351" i="32"/>
  <c r="AJ351" i="32"/>
  <c r="AV351" i="32"/>
  <c r="AK351" i="32"/>
  <c r="AM351" i="32"/>
  <c r="AD351" i="32"/>
  <c r="AP351" i="32"/>
  <c r="AE351" i="32"/>
  <c r="AF351" i="32"/>
  <c r="AH351" i="32"/>
  <c r="AI351" i="32"/>
  <c r="AL351" i="32"/>
  <c r="AC351" i="32"/>
  <c r="AN351" i="32"/>
  <c r="AO351" i="32"/>
  <c r="AU351" i="32"/>
  <c r="AQ351" i="32"/>
  <c r="AR351" i="32"/>
  <c r="AT351" i="32"/>
  <c r="AH277" i="32"/>
  <c r="AT277" i="32"/>
  <c r="AI277" i="32"/>
  <c r="AU277" i="32"/>
  <c r="AK277" i="32"/>
  <c r="AL277" i="32"/>
  <c r="AN277" i="32"/>
  <c r="AC277" i="32"/>
  <c r="AO277" i="32"/>
  <c r="AG277" i="32"/>
  <c r="AJ277" i="32"/>
  <c r="AM277" i="32"/>
  <c r="AP277" i="32"/>
  <c r="AQ277" i="32"/>
  <c r="AR277" i="32"/>
  <c r="AS277" i="32"/>
  <c r="AV277" i="32"/>
  <c r="AD277" i="32"/>
  <c r="AE277" i="32"/>
  <c r="AF277" i="32"/>
  <c r="AN19" i="32"/>
  <c r="AC19" i="32"/>
  <c r="AO19" i="32"/>
  <c r="AD19" i="32"/>
  <c r="AP19" i="32"/>
  <c r="AE19" i="32"/>
  <c r="AQ19" i="32"/>
  <c r="AF19" i="32"/>
  <c r="AR19" i="32"/>
  <c r="AG19" i="32"/>
  <c r="AS19" i="32"/>
  <c r="AH19" i="32"/>
  <c r="AT19" i="32"/>
  <c r="AI19" i="32"/>
  <c r="AU19" i="32"/>
  <c r="AL19" i="32"/>
  <c r="AJ19" i="32"/>
  <c r="AK19" i="32"/>
  <c r="AM19" i="32"/>
  <c r="AV19" i="32"/>
  <c r="AG339" i="32"/>
  <c r="AS339" i="32"/>
  <c r="AJ339" i="32"/>
  <c r="AV339" i="32"/>
  <c r="AK339" i="32"/>
  <c r="AM339" i="32"/>
  <c r="AD339" i="32"/>
  <c r="AP339" i="32"/>
  <c r="AT339" i="32"/>
  <c r="AR339" i="32"/>
  <c r="AU339" i="32"/>
  <c r="AC339" i="32"/>
  <c r="AQ339" i="32"/>
  <c r="AE339" i="32"/>
  <c r="AF339" i="32"/>
  <c r="AH339" i="32"/>
  <c r="AI339" i="32"/>
  <c r="AL339" i="32"/>
  <c r="AN339" i="32"/>
  <c r="AO339" i="32"/>
  <c r="AN307" i="32"/>
  <c r="AH307" i="32"/>
  <c r="AT307" i="32"/>
  <c r="AL307" i="32"/>
  <c r="AO307" i="32"/>
  <c r="AP307" i="32"/>
  <c r="AC307" i="32"/>
  <c r="AQ307" i="32"/>
  <c r="AE307" i="32"/>
  <c r="AS307" i="32"/>
  <c r="AI307" i="32"/>
  <c r="AD307" i="32"/>
  <c r="AF307" i="32"/>
  <c r="AG307" i="32"/>
  <c r="AJ307" i="32"/>
  <c r="AK307" i="32"/>
  <c r="AM307" i="32"/>
  <c r="AR307" i="32"/>
  <c r="AU307" i="32"/>
  <c r="AV307" i="32"/>
  <c r="AK331" i="32"/>
  <c r="AN331" i="32"/>
  <c r="AO331" i="32"/>
  <c r="AD331" i="32"/>
  <c r="AQ331" i="32"/>
  <c r="AE331" i="32"/>
  <c r="AR331" i="32"/>
  <c r="AG331" i="32"/>
  <c r="AT331" i="32"/>
  <c r="AI331" i="32"/>
  <c r="AV331" i="32"/>
  <c r="AJ331" i="32"/>
  <c r="AF331" i="32"/>
  <c r="AH331" i="32"/>
  <c r="AL331" i="32"/>
  <c r="AM331" i="32"/>
  <c r="AC331" i="32"/>
  <c r="AP331" i="32"/>
  <c r="AS331" i="32"/>
  <c r="AU331" i="32"/>
  <c r="AH57" i="32"/>
  <c r="AT57" i="32"/>
  <c r="AI57" i="32"/>
  <c r="AU57" i="32"/>
  <c r="AJ57" i="32"/>
  <c r="AV57" i="32"/>
  <c r="AK57" i="32"/>
  <c r="AL57" i="32"/>
  <c r="AM57" i="32"/>
  <c r="AN57" i="32"/>
  <c r="AD57" i="32"/>
  <c r="AP57" i="32"/>
  <c r="AR57" i="32"/>
  <c r="AS57" i="32"/>
  <c r="AC57" i="32"/>
  <c r="AE57" i="32"/>
  <c r="AF57" i="32"/>
  <c r="AO57" i="32"/>
  <c r="AG57" i="32"/>
  <c r="AQ57" i="32"/>
  <c r="AN31" i="32"/>
  <c r="AC31" i="32"/>
  <c r="AD31" i="32"/>
  <c r="AP31" i="32"/>
  <c r="AH31" i="32"/>
  <c r="AT31" i="32"/>
  <c r="AI31" i="32"/>
  <c r="AU31" i="32"/>
  <c r="AR31" i="32"/>
  <c r="AS31" i="32"/>
  <c r="AV31" i="32"/>
  <c r="AE31" i="32"/>
  <c r="AF31" i="32"/>
  <c r="AG31" i="32"/>
  <c r="AJ31" i="32"/>
  <c r="AK31" i="32"/>
  <c r="AL31" i="32"/>
  <c r="AM31" i="32"/>
  <c r="AO31" i="32"/>
  <c r="AQ31" i="32"/>
  <c r="AJ112" i="32"/>
  <c r="AV112" i="32"/>
  <c r="AK112" i="32"/>
  <c r="AL112" i="32"/>
  <c r="AD112" i="32"/>
  <c r="AP112" i="32"/>
  <c r="AM112" i="32"/>
  <c r="AN112" i="32"/>
  <c r="AO112" i="32"/>
  <c r="AQ112" i="32"/>
  <c r="AR112" i="32"/>
  <c r="AS112" i="32"/>
  <c r="AC112" i="32"/>
  <c r="AT112" i="32"/>
  <c r="AE112" i="32"/>
  <c r="AU112" i="32"/>
  <c r="AF112" i="32"/>
  <c r="AG112" i="32"/>
  <c r="AH112" i="32"/>
  <c r="AI112" i="32"/>
  <c r="AN136" i="32"/>
  <c r="AC136" i="32"/>
  <c r="AO136" i="32"/>
  <c r="AD136" i="32"/>
  <c r="AP136" i="32"/>
  <c r="AE136" i="32"/>
  <c r="AQ136" i="32"/>
  <c r="AF136" i="32"/>
  <c r="AR136" i="32"/>
  <c r="AG136" i="32"/>
  <c r="AS136" i="32"/>
  <c r="AH136" i="32"/>
  <c r="AT136" i="32"/>
  <c r="AI136" i="32"/>
  <c r="AU136" i="32"/>
  <c r="AJ136" i="32"/>
  <c r="AV136" i="32"/>
  <c r="AK136" i="32"/>
  <c r="AM136" i="32"/>
  <c r="AL136" i="32"/>
  <c r="H10" i="24" l="1"/>
  <c r="C43" i="34"/>
  <c r="C44" i="34"/>
  <c r="C49" i="28"/>
  <c r="D49" i="28"/>
  <c r="E49" i="28"/>
  <c r="F49" i="28"/>
  <c r="G49" i="28"/>
  <c r="H49" i="28"/>
  <c r="I49" i="28"/>
  <c r="B49" i="28"/>
  <c r="K46" i="28"/>
  <c r="L46" i="28"/>
  <c r="M46" i="28"/>
  <c r="N46" i="28"/>
  <c r="O46" i="28"/>
  <c r="P46" i="28"/>
  <c r="Q46" i="28"/>
  <c r="R46" i="28"/>
  <c r="S46" i="28"/>
  <c r="T46" i="28"/>
  <c r="U46" i="28"/>
  <c r="V46" i="28"/>
  <c r="W46" i="28"/>
  <c r="X46" i="28"/>
  <c r="Y46" i="28"/>
  <c r="Z46" i="28"/>
  <c r="AA46" i="28"/>
  <c r="AB46" i="28"/>
  <c r="AC46" i="28"/>
  <c r="AD46" i="28"/>
  <c r="AE46" i="28"/>
  <c r="AF46" i="28"/>
  <c r="AG46" i="28"/>
  <c r="AH46" i="28"/>
  <c r="AI46" i="28"/>
  <c r="AJ46" i="28"/>
  <c r="AK46" i="28"/>
  <c r="J46" i="28"/>
  <c r="K48" i="28"/>
  <c r="L48" i="28"/>
  <c r="M48" i="28"/>
  <c r="N48" i="28"/>
  <c r="O48" i="28"/>
  <c r="P48" i="28"/>
  <c r="P49" i="28" s="1"/>
  <c r="Q48" i="28"/>
  <c r="R48" i="28"/>
  <c r="S48" i="28"/>
  <c r="T48" i="28"/>
  <c r="U48" i="28"/>
  <c r="V48" i="28"/>
  <c r="W48" i="28"/>
  <c r="X48" i="28"/>
  <c r="Y48" i="28"/>
  <c r="Z48" i="28"/>
  <c r="AA48" i="28"/>
  <c r="AB48" i="28"/>
  <c r="AC48" i="28"/>
  <c r="AD48" i="28"/>
  <c r="AE48" i="28"/>
  <c r="AF48" i="28"/>
  <c r="AG48" i="28"/>
  <c r="AG49" i="28" s="1"/>
  <c r="AH48" i="28"/>
  <c r="AI48" i="28"/>
  <c r="AJ48" i="28"/>
  <c r="AK48" i="28"/>
  <c r="J48" i="28"/>
  <c r="K47" i="28"/>
  <c r="L47" i="28"/>
  <c r="M47" i="28"/>
  <c r="N47" i="28"/>
  <c r="O47" i="28"/>
  <c r="P47" i="28"/>
  <c r="Q47" i="28"/>
  <c r="R47" i="28"/>
  <c r="S47" i="28"/>
  <c r="T47" i="28"/>
  <c r="U47" i="28"/>
  <c r="V47" i="28"/>
  <c r="W47" i="28"/>
  <c r="X47" i="28"/>
  <c r="Y47" i="28"/>
  <c r="Z47" i="28"/>
  <c r="AA47" i="28"/>
  <c r="AB47" i="28"/>
  <c r="AC47" i="28"/>
  <c r="AD47" i="28"/>
  <c r="AE47" i="28"/>
  <c r="AF47" i="28"/>
  <c r="AG47" i="28"/>
  <c r="AH47" i="28"/>
  <c r="AI47" i="28"/>
  <c r="AK47" i="28"/>
  <c r="J47" i="28"/>
  <c r="X49" i="28" l="1"/>
  <c r="V49" i="28"/>
  <c r="J49" i="28"/>
  <c r="M49" i="28"/>
  <c r="AC49" i="28"/>
  <c r="AA49" i="28"/>
  <c r="K49" i="28"/>
  <c r="AK49" i="28"/>
  <c r="U49" i="28"/>
  <c r="AI49" i="28"/>
  <c r="AH49" i="28"/>
  <c r="O49" i="28"/>
  <c r="L49" i="28"/>
  <c r="Z49" i="28"/>
  <c r="Y49" i="28"/>
  <c r="W49" i="28"/>
  <c r="N49" i="28"/>
  <c r="AJ49" i="28"/>
  <c r="AB49" i="28"/>
  <c r="AF49" i="28"/>
  <c r="T49" i="28"/>
  <c r="AE49" i="28"/>
  <c r="S49" i="28"/>
  <c r="AD49" i="28"/>
  <c r="R49" i="28"/>
  <c r="Q49" i="28"/>
  <c r="G4" i="28" l="1"/>
  <c r="G5" i="28"/>
  <c r="G6" i="28"/>
  <c r="G7" i="28"/>
  <c r="G8" i="28"/>
  <c r="G9" i="28"/>
  <c r="G10" i="28"/>
  <c r="G3" i="28"/>
  <c r="C22" i="27"/>
  <c r="B22" i="27"/>
  <c r="C21" i="27"/>
  <c r="B21" i="27"/>
  <c r="C20" i="27"/>
  <c r="B20" i="27"/>
  <c r="C19" i="27"/>
  <c r="B19" i="27"/>
  <c r="C18" i="27"/>
  <c r="B18" i="27"/>
  <c r="C17" i="27"/>
  <c r="B17" i="27"/>
  <c r="C16" i="27"/>
  <c r="B16" i="27"/>
  <c r="C15" i="27"/>
  <c r="B15" i="27"/>
  <c r="C14" i="27"/>
  <c r="B14" i="27"/>
  <c r="C13" i="27"/>
  <c r="B13" i="27"/>
  <c r="C12" i="27"/>
  <c r="B12" i="27"/>
  <c r="C11" i="27"/>
  <c r="B11" i="27"/>
  <c r="C10" i="27"/>
  <c r="B10" i="27"/>
  <c r="C9" i="27"/>
  <c r="B9" i="27"/>
  <c r="C8" i="27"/>
  <c r="B8" i="27"/>
  <c r="C7" i="27"/>
  <c r="B7" i="27"/>
  <c r="C6" i="27"/>
  <c r="B6" i="27"/>
  <c r="C5" i="27"/>
  <c r="B5" i="27"/>
  <c r="C4" i="27"/>
  <c r="B4" i="27"/>
  <c r="C3" i="27"/>
  <c r="B3" i="27"/>
  <c r="C2" i="27"/>
  <c r="B2" i="27"/>
  <c r="B38" i="26" l="1"/>
  <c r="B37" i="34"/>
  <c r="B41" i="26"/>
  <c r="B40" i="34"/>
  <c r="H16" i="34"/>
  <c r="G16" i="34"/>
  <c r="G17" i="34"/>
  <c r="G18" i="34"/>
  <c r="G19" i="34"/>
  <c r="G20" i="34"/>
  <c r="G21" i="34"/>
  <c r="H17" i="34"/>
  <c r="H18" i="34"/>
  <c r="H20" i="34"/>
  <c r="H21" i="34"/>
  <c r="H19" i="34"/>
  <c r="E7" i="26"/>
  <c r="E9" i="34"/>
  <c r="E8" i="34"/>
  <c r="E7" i="34"/>
  <c r="E6" i="34"/>
  <c r="E8" i="26"/>
  <c r="L28" i="26"/>
  <c r="L27" i="26"/>
  <c r="K30" i="26"/>
  <c r="K32" i="26"/>
  <c r="K31" i="26"/>
  <c r="L25" i="26"/>
  <c r="K21" i="26"/>
  <c r="K28" i="26"/>
  <c r="E10" i="26"/>
  <c r="K25" i="26"/>
  <c r="E9" i="26"/>
  <c r="K24" i="26"/>
  <c r="L16" i="26"/>
  <c r="H16" i="26"/>
  <c r="H17" i="26"/>
  <c r="L17" i="26" s="1"/>
  <c r="H18" i="26"/>
  <c r="L18" i="26" s="1"/>
  <c r="H19" i="26"/>
  <c r="L19" i="26" s="1"/>
  <c r="H20" i="26"/>
  <c r="L20" i="26" s="1"/>
  <c r="H21" i="26"/>
  <c r="L21" i="26" s="1"/>
  <c r="H22" i="26"/>
  <c r="L22" i="26" s="1"/>
  <c r="H23" i="26"/>
  <c r="L23" i="26" s="1"/>
  <c r="H24" i="26"/>
  <c r="L24" i="26" s="1"/>
  <c r="H25" i="26"/>
  <c r="H26" i="26"/>
  <c r="L26" i="26" s="1"/>
  <c r="H27" i="26"/>
  <c r="H28" i="26"/>
  <c r="H29" i="26"/>
  <c r="L29" i="26" s="1"/>
  <c r="H30" i="26"/>
  <c r="L30" i="26" s="1"/>
  <c r="H31" i="26"/>
  <c r="L31" i="26" s="1"/>
  <c r="H32" i="26"/>
  <c r="L32" i="26" s="1"/>
  <c r="H33" i="26"/>
  <c r="L33" i="26" s="1"/>
  <c r="G17" i="26"/>
  <c r="K17" i="26" s="1"/>
  <c r="G18" i="26"/>
  <c r="K18" i="26" s="1"/>
  <c r="G19" i="26"/>
  <c r="K19" i="26" s="1"/>
  <c r="G20" i="26"/>
  <c r="K20" i="26" s="1"/>
  <c r="G21" i="26"/>
  <c r="G22" i="26"/>
  <c r="K22" i="26" s="1"/>
  <c r="G23" i="26"/>
  <c r="K23" i="26" s="1"/>
  <c r="G24" i="26"/>
  <c r="G25" i="26"/>
  <c r="G26" i="26"/>
  <c r="K26" i="26" s="1"/>
  <c r="G27" i="26"/>
  <c r="K27" i="26" s="1"/>
  <c r="G28" i="26"/>
  <c r="G29" i="26"/>
  <c r="K29" i="26" s="1"/>
  <c r="G30" i="26"/>
  <c r="G31" i="26"/>
  <c r="G32" i="26"/>
  <c r="G33" i="26"/>
  <c r="K33" i="26" s="1"/>
  <c r="G16" i="26"/>
  <c r="K16" i="26" s="1"/>
  <c r="H26" i="34" l="1"/>
  <c r="G26" i="34"/>
  <c r="B45" i="26"/>
  <c r="K34" i="26"/>
  <c r="B44" i="26" s="1"/>
  <c r="L34" i="26"/>
  <c r="E57" i="28" l="1"/>
  <c r="E58" i="28" s="1"/>
  <c r="D57" i="28"/>
  <c r="D58" i="28" s="1"/>
  <c r="P57" i="28"/>
  <c r="P58" i="28" s="1"/>
  <c r="D53" i="28"/>
  <c r="D54" i="28" s="1"/>
  <c r="F53" i="28"/>
  <c r="F54" i="28" s="1"/>
  <c r="F57" i="28"/>
  <c r="F58" i="28" s="1"/>
  <c r="E53" i="28"/>
  <c r="E54" i="28" s="1"/>
  <c r="G57" i="28"/>
  <c r="G58" i="28" s="1"/>
  <c r="J57" i="28"/>
  <c r="J58" i="28" s="1"/>
  <c r="I57" i="28" l="1"/>
  <c r="I58" i="28" s="1"/>
  <c r="M57" i="28"/>
  <c r="M58" i="28" s="1"/>
  <c r="N57" i="28"/>
  <c r="N58" i="28" s="1"/>
  <c r="D5" i="17"/>
  <c r="D2" i="17"/>
  <c r="D6" i="17"/>
  <c r="D3" i="17"/>
  <c r="E5" i="17"/>
  <c r="E2" i="17"/>
  <c r="E3" i="17"/>
  <c r="E6" i="17"/>
  <c r="D2" i="18"/>
  <c r="D3" i="18"/>
  <c r="D5" i="18"/>
  <c r="D55" i="28"/>
  <c r="D56" i="28" s="1"/>
  <c r="I53" i="28"/>
  <c r="I54" i="28" s="1"/>
  <c r="P55" i="28"/>
  <c r="P56" i="28" s="1"/>
  <c r="J53" i="28"/>
  <c r="J54" i="28" s="1"/>
  <c r="F5" i="17"/>
  <c r="F2" i="17"/>
  <c r="F3" i="17"/>
  <c r="F6" i="17"/>
  <c r="B55" i="28"/>
  <c r="B56" i="28" s="1"/>
  <c r="K55" i="28"/>
  <c r="K56" i="28" s="1"/>
  <c r="N55" i="28"/>
  <c r="N56" i="28" s="1"/>
  <c r="O55" i="28"/>
  <c r="O56" i="28" s="1"/>
  <c r="B53" i="28"/>
  <c r="B54" i="28" s="1"/>
  <c r="B57" i="28"/>
  <c r="B58" i="28" s="1"/>
  <c r="C57" i="28"/>
  <c r="C58" i="28" s="1"/>
  <c r="M55" i="28"/>
  <c r="M56" i="28" s="1"/>
  <c r="C45" i="26"/>
  <c r="C44" i="26"/>
  <c r="G53" i="28"/>
  <c r="G54" i="28" s="1"/>
  <c r="M53" i="28"/>
  <c r="M54" i="28" s="1"/>
  <c r="H57" i="28"/>
  <c r="H58" i="28" s="1"/>
  <c r="C53" i="28"/>
  <c r="C54" i="28" s="1"/>
  <c r="C55" i="28"/>
  <c r="C56" i="28" s="1"/>
  <c r="K57" i="28"/>
  <c r="K58" i="28" s="1"/>
  <c r="L55" i="28"/>
  <c r="L56" i="28" s="1"/>
  <c r="F55" i="28"/>
  <c r="F56" i="28" s="1"/>
  <c r="H53" i="28"/>
  <c r="H54" i="28" s="1"/>
  <c r="K53" i="28"/>
  <c r="K54" i="28" s="1"/>
  <c r="O57" i="28"/>
  <c r="O58" i="28" s="1"/>
  <c r="I55" i="28"/>
  <c r="I56" i="28" s="1"/>
  <c r="O53" i="28"/>
  <c r="O54" i="28" s="1"/>
  <c r="N53" i="28"/>
  <c r="N54" i="28" s="1"/>
  <c r="P53" i="28"/>
  <c r="P54" i="28" s="1"/>
  <c r="E55" i="28"/>
  <c r="E56" i="28" s="1"/>
  <c r="L53" i="28"/>
  <c r="L54" i="28" s="1"/>
  <c r="J55" i="28"/>
  <c r="J56" i="28" s="1"/>
  <c r="L57" i="28"/>
  <c r="L58" i="28" s="1"/>
  <c r="Q57" i="28"/>
  <c r="Q58" i="28" s="1"/>
  <c r="Z57" i="28"/>
  <c r="Z58" i="28" s="1"/>
  <c r="Y57" i="28"/>
  <c r="Y58" i="28" s="1"/>
  <c r="U57" i="28"/>
  <c r="U58" i="28" s="1"/>
  <c r="R57" i="28"/>
  <c r="R58" i="28" s="1"/>
  <c r="S57" i="28"/>
  <c r="S58" i="28" s="1"/>
  <c r="T57" i="28" l="1"/>
  <c r="T58" i="28" s="1"/>
  <c r="L2" i="20"/>
  <c r="L5" i="20"/>
  <c r="I2" i="20"/>
  <c r="I5" i="20"/>
  <c r="K2" i="18"/>
  <c r="K5" i="18"/>
  <c r="K3" i="18"/>
  <c r="Q2" i="18"/>
  <c r="Q5" i="18"/>
  <c r="Q3" i="18"/>
  <c r="O2" i="18"/>
  <c r="O5" i="18"/>
  <c r="O3" i="18"/>
  <c r="C2" i="20"/>
  <c r="C5" i="20"/>
  <c r="E2" i="20"/>
  <c r="E5" i="20"/>
  <c r="K5" i="17"/>
  <c r="K2" i="17"/>
  <c r="K6" i="17"/>
  <c r="K3" i="17"/>
  <c r="J2" i="17"/>
  <c r="J5" i="17"/>
  <c r="J3" i="17"/>
  <c r="J6" i="17"/>
  <c r="H5" i="17"/>
  <c r="H2" i="17"/>
  <c r="H6" i="17"/>
  <c r="H3" i="17"/>
  <c r="P2" i="20"/>
  <c r="P5" i="20"/>
  <c r="P5" i="17"/>
  <c r="P2" i="17"/>
  <c r="P3" i="17"/>
  <c r="P6" i="17"/>
  <c r="C2" i="18"/>
  <c r="C5" i="18"/>
  <c r="C3" i="18"/>
  <c r="L2" i="18"/>
  <c r="L3" i="18"/>
  <c r="L5" i="18"/>
  <c r="N5" i="17"/>
  <c r="N2" i="17"/>
  <c r="N3" i="17"/>
  <c r="N6" i="17"/>
  <c r="F2" i="20"/>
  <c r="F5" i="20"/>
  <c r="M2" i="17"/>
  <c r="M5" i="17"/>
  <c r="M6" i="17"/>
  <c r="M3" i="17"/>
  <c r="O5" i="17"/>
  <c r="O2" i="17"/>
  <c r="O3" i="17"/>
  <c r="O6" i="17"/>
  <c r="R53" i="28"/>
  <c r="R54" i="28" s="1"/>
  <c r="V53" i="28"/>
  <c r="V54" i="28" s="1"/>
  <c r="B2" i="18"/>
  <c r="B3" i="18"/>
  <c r="B5" i="18"/>
  <c r="L5" i="17"/>
  <c r="L2" i="17"/>
  <c r="L6" i="17"/>
  <c r="L3" i="17"/>
  <c r="C3" i="20"/>
  <c r="O3" i="20"/>
  <c r="I3" i="20"/>
  <c r="M3" i="20"/>
  <c r="B3" i="20"/>
  <c r="D3" i="20"/>
  <c r="P3" i="20"/>
  <c r="J3" i="20"/>
  <c r="N3" i="20"/>
  <c r="E3" i="20"/>
  <c r="L3" i="20"/>
  <c r="K3" i="20"/>
  <c r="F3" i="20"/>
  <c r="O2" i="20"/>
  <c r="O5" i="20"/>
  <c r="Q55" i="28"/>
  <c r="Q56" i="28" s="1"/>
  <c r="Q6" i="20" s="1"/>
  <c r="V57" i="28"/>
  <c r="V58" i="28" s="1"/>
  <c r="W55" i="28"/>
  <c r="W56" i="28" s="1"/>
  <c r="W3" i="20" s="1"/>
  <c r="G55" i="28"/>
  <c r="G56" i="28" s="1"/>
  <c r="G6" i="20" s="1"/>
  <c r="AJ55" i="28"/>
  <c r="R55" i="28"/>
  <c r="R56" i="28" s="1"/>
  <c r="Z53" i="28"/>
  <c r="Z54" i="28" s="1"/>
  <c r="B5" i="17"/>
  <c r="B2" i="17"/>
  <c r="B6" i="17"/>
  <c r="B3" i="17"/>
  <c r="N2" i="18"/>
  <c r="N5" i="18"/>
  <c r="N3" i="18"/>
  <c r="E2" i="18"/>
  <c r="E5" i="18"/>
  <c r="E3" i="18"/>
  <c r="X55" i="28"/>
  <c r="X56" i="28" s="1"/>
  <c r="K5" i="20"/>
  <c r="K2" i="20"/>
  <c r="I5" i="17"/>
  <c r="I2" i="17"/>
  <c r="I3" i="17"/>
  <c r="I6" i="17"/>
  <c r="M6" i="20"/>
  <c r="I6" i="20"/>
  <c r="E6" i="20"/>
  <c r="J6" i="20"/>
  <c r="C6" i="20"/>
  <c r="F6" i="20"/>
  <c r="O6" i="20"/>
  <c r="K6" i="20"/>
  <c r="P6" i="20"/>
  <c r="N6" i="20"/>
  <c r="L6" i="20"/>
  <c r="B6" i="20"/>
  <c r="D6" i="20"/>
  <c r="U53" i="28"/>
  <c r="U54" i="28" s="1"/>
  <c r="Q53" i="28"/>
  <c r="Q54" i="28" s="1"/>
  <c r="N2" i="20"/>
  <c r="N5" i="20"/>
  <c r="P2" i="18"/>
  <c r="P3" i="18"/>
  <c r="P5" i="18"/>
  <c r="B5" i="20"/>
  <c r="B2" i="20"/>
  <c r="U55" i="28"/>
  <c r="U56" i="28" s="1"/>
  <c r="U6" i="20" s="1"/>
  <c r="S53" i="28"/>
  <c r="S54" i="28" s="1"/>
  <c r="Y53" i="28"/>
  <c r="Y54" i="28" s="1"/>
  <c r="W57" i="28"/>
  <c r="W58" i="28" s="1"/>
  <c r="G2" i="18"/>
  <c r="G5" i="18"/>
  <c r="G3" i="18"/>
  <c r="X53" i="28"/>
  <c r="X54" i="28" s="1"/>
  <c r="W53" i="28"/>
  <c r="W54" i="28" s="1"/>
  <c r="M2" i="18"/>
  <c r="M5" i="18"/>
  <c r="M3" i="18"/>
  <c r="G2" i="17"/>
  <c r="G5" i="17"/>
  <c r="G3" i="17"/>
  <c r="G6" i="17"/>
  <c r="H55" i="28"/>
  <c r="H56" i="28" s="1"/>
  <c r="F2" i="18"/>
  <c r="F5" i="18"/>
  <c r="F3" i="18"/>
  <c r="T53" i="28"/>
  <c r="T54" i="28" s="1"/>
  <c r="S55" i="28"/>
  <c r="S56" i="28" s="1"/>
  <c r="T55" i="28"/>
  <c r="T56" i="28" s="1"/>
  <c r="M2" i="20"/>
  <c r="M5" i="20"/>
  <c r="Y55" i="28"/>
  <c r="Y56" i="28" s="1"/>
  <c r="Z55" i="28"/>
  <c r="Z56" i="28" s="1"/>
  <c r="J2" i="20"/>
  <c r="J5" i="20"/>
  <c r="I2" i="18"/>
  <c r="I5" i="18"/>
  <c r="I3" i="18"/>
  <c r="D2" i="20"/>
  <c r="D5" i="20"/>
  <c r="C2" i="17"/>
  <c r="C5" i="17"/>
  <c r="C3" i="17"/>
  <c r="C6" i="17"/>
  <c r="V55" i="28"/>
  <c r="V56" i="28" s="1"/>
  <c r="X57" i="28"/>
  <c r="X58" i="28" s="1"/>
  <c r="J2" i="18"/>
  <c r="J5" i="18"/>
  <c r="J3" i="18"/>
  <c r="AK57" i="28"/>
  <c r="AK58" i="28" s="1"/>
  <c r="AA57" i="28"/>
  <c r="AA58" i="28" s="1"/>
  <c r="AC57" i="28"/>
  <c r="AC58" i="28" s="1"/>
  <c r="AH57" i="28"/>
  <c r="AH58" i="28" s="1"/>
  <c r="AE57" i="28"/>
  <c r="AE58" i="28" s="1"/>
  <c r="AJ57" i="28" l="1"/>
  <c r="AJ58" i="28" s="1"/>
  <c r="AD57" i="28"/>
  <c r="AD58" i="28" s="1"/>
  <c r="AF57" i="28"/>
  <c r="R2" i="20"/>
  <c r="R5" i="20"/>
  <c r="R3" i="20"/>
  <c r="R6" i="20"/>
  <c r="S2" i="17"/>
  <c r="S5" i="17"/>
  <c r="S3" i="17"/>
  <c r="S6" i="17"/>
  <c r="H2" i="20"/>
  <c r="H5" i="20"/>
  <c r="H6" i="20"/>
  <c r="H3" i="20"/>
  <c r="T5" i="20"/>
  <c r="T2" i="20"/>
  <c r="T6" i="20"/>
  <c r="T3" i="20"/>
  <c r="S5" i="20"/>
  <c r="S2" i="20"/>
  <c r="S6" i="20"/>
  <c r="S3" i="20"/>
  <c r="AA2" i="18"/>
  <c r="AA5" i="18"/>
  <c r="AA3" i="18"/>
  <c r="T5" i="17"/>
  <c r="T2" i="17"/>
  <c r="T3" i="17"/>
  <c r="T6" i="17"/>
  <c r="Y2" i="20"/>
  <c r="Y5" i="20"/>
  <c r="Y3" i="20"/>
  <c r="Y6" i="20"/>
  <c r="W2" i="17"/>
  <c r="W5" i="17"/>
  <c r="W6" i="17"/>
  <c r="W3" i="17"/>
  <c r="W2" i="18"/>
  <c r="W5" i="18"/>
  <c r="W3" i="18"/>
  <c r="X2" i="20"/>
  <c r="X5" i="20"/>
  <c r="X3" i="20"/>
  <c r="X6" i="20"/>
  <c r="X2" i="18"/>
  <c r="X3" i="18"/>
  <c r="X5" i="18"/>
  <c r="V5" i="20"/>
  <c r="V2" i="20"/>
  <c r="V3" i="20"/>
  <c r="V6" i="20"/>
  <c r="Z2" i="20"/>
  <c r="Z5" i="20"/>
  <c r="Z6" i="20"/>
  <c r="Z3" i="20"/>
  <c r="Y2" i="17"/>
  <c r="Y5" i="17"/>
  <c r="Y3" i="17"/>
  <c r="Y6" i="17"/>
  <c r="V2" i="17"/>
  <c r="V5" i="17"/>
  <c r="V3" i="17"/>
  <c r="V6" i="17"/>
  <c r="U2" i="20"/>
  <c r="U5" i="20"/>
  <c r="G5" i="20"/>
  <c r="G2" i="20"/>
  <c r="U3" i="20"/>
  <c r="AK53" i="28"/>
  <c r="AK54" i="28" s="1"/>
  <c r="AA55" i="28"/>
  <c r="AA56" i="28" s="1"/>
  <c r="AB55" i="28"/>
  <c r="AB56" i="28" s="1"/>
  <c r="AC53" i="28"/>
  <c r="AC54" i="28" s="1"/>
  <c r="AC55" i="28"/>
  <c r="AC56" i="28" s="1"/>
  <c r="AD55" i="28"/>
  <c r="AD56" i="28" s="1"/>
  <c r="X5" i="17"/>
  <c r="X2" i="17"/>
  <c r="X6" i="17"/>
  <c r="X3" i="17"/>
  <c r="AB53" i="28"/>
  <c r="U2" i="18"/>
  <c r="U5" i="18"/>
  <c r="U3" i="18"/>
  <c r="AE55" i="28"/>
  <c r="AE56" i="28" s="1"/>
  <c r="Z5" i="17"/>
  <c r="Z2" i="17"/>
  <c r="Z3" i="17"/>
  <c r="Z6" i="17"/>
  <c r="AB57" i="28"/>
  <c r="AB58" i="28" s="1"/>
  <c r="H2" i="18"/>
  <c r="H3" i="18"/>
  <c r="H5" i="18"/>
  <c r="Z2" i="18"/>
  <c r="Z5" i="18"/>
  <c r="Z3" i="18"/>
  <c r="AF55" i="28"/>
  <c r="AF56" i="28" s="1"/>
  <c r="AG55" i="28"/>
  <c r="AG56" i="28" s="1"/>
  <c r="W6" i="20"/>
  <c r="AB54" i="28"/>
  <c r="AA53" i="28"/>
  <c r="AA54" i="28" s="1"/>
  <c r="AH55" i="28"/>
  <c r="AH56" i="28" s="1"/>
  <c r="S2" i="18"/>
  <c r="S5" i="18"/>
  <c r="S3" i="18"/>
  <c r="AF53" i="28"/>
  <c r="AF54" i="28" s="1"/>
  <c r="U5" i="17"/>
  <c r="U2" i="17"/>
  <c r="U3" i="17"/>
  <c r="U6" i="17"/>
  <c r="AI57" i="28"/>
  <c r="AI58" i="28" s="1"/>
  <c r="AK55" i="28"/>
  <c r="AK56" i="28" s="1"/>
  <c r="Q5" i="20"/>
  <c r="Q2" i="20"/>
  <c r="G3" i="20"/>
  <c r="AH53" i="28"/>
  <c r="AH54" i="28" s="1"/>
  <c r="AI53" i="28"/>
  <c r="AI54" i="28" s="1"/>
  <c r="W5" i="20"/>
  <c r="W2" i="20"/>
  <c r="Q5" i="17"/>
  <c r="Q2" i="17"/>
  <c r="Q3" i="17"/>
  <c r="Q6" i="17"/>
  <c r="Y2" i="18"/>
  <c r="Y5" i="18"/>
  <c r="Y3" i="18"/>
  <c r="AG53" i="28"/>
  <c r="AG54" i="28" s="1"/>
  <c r="AG57" i="28"/>
  <c r="AG58" i="28" s="1"/>
  <c r="AE53" i="28"/>
  <c r="AE54" i="28" s="1"/>
  <c r="AD53" i="28"/>
  <c r="AD54" i="28" s="1"/>
  <c r="R2" i="17"/>
  <c r="R5" i="17"/>
  <c r="R3" i="17"/>
  <c r="R6" i="17"/>
  <c r="AJ56" i="28"/>
  <c r="AI55" i="28"/>
  <c r="AI56" i="28" s="1"/>
  <c r="R2" i="18"/>
  <c r="R5" i="18"/>
  <c r="R3" i="18"/>
  <c r="Q3" i="20"/>
  <c r="V2" i="18"/>
  <c r="V5" i="18"/>
  <c r="V3" i="18"/>
  <c r="T2" i="18"/>
  <c r="T3" i="18"/>
  <c r="T5" i="18"/>
  <c r="AJ53" i="28"/>
  <c r="AJ54" i="28" s="1"/>
  <c r="AF58" i="28" l="1"/>
  <c r="AF2" i="18" s="1"/>
  <c r="AK5" i="17"/>
  <c r="AK3" i="17"/>
  <c r="AK2" i="17"/>
  <c r="AK6" i="17"/>
  <c r="AF5" i="18"/>
  <c r="AF3" i="18"/>
  <c r="AC5" i="17"/>
  <c r="AC2" i="17"/>
  <c r="AC3" i="17"/>
  <c r="AC6" i="17"/>
  <c r="AC5" i="20"/>
  <c r="AC2" i="20"/>
  <c r="AC6" i="20"/>
  <c r="AC3" i="20"/>
  <c r="AE5" i="20"/>
  <c r="AE2" i="20"/>
  <c r="AE3" i="20"/>
  <c r="AE6" i="20"/>
  <c r="AH5" i="20"/>
  <c r="AH2" i="20"/>
  <c r="AH3" i="20"/>
  <c r="AH6" i="20"/>
  <c r="AG2" i="20"/>
  <c r="AG5" i="20"/>
  <c r="AG6" i="20"/>
  <c r="AG3" i="20"/>
  <c r="AI2" i="18"/>
  <c r="AI5" i="18"/>
  <c r="AI3" i="18"/>
  <c r="AJ5" i="17"/>
  <c r="AJ2" i="17"/>
  <c r="AJ6" i="17"/>
  <c r="AJ3" i="17"/>
  <c r="AD2" i="17"/>
  <c r="AD5" i="17"/>
  <c r="AD6" i="17"/>
  <c r="AD3" i="17"/>
  <c r="AF5" i="17"/>
  <c r="AF2" i="17"/>
  <c r="AF3" i="17"/>
  <c r="AF6" i="17"/>
  <c r="AB2" i="18"/>
  <c r="AB3" i="18"/>
  <c r="AB5" i="18"/>
  <c r="AD2" i="18"/>
  <c r="AD5" i="18"/>
  <c r="AD3" i="18"/>
  <c r="AA2" i="17"/>
  <c r="AA5" i="17"/>
  <c r="AA6" i="17"/>
  <c r="AA3" i="17"/>
  <c r="AE2" i="17"/>
  <c r="AE5" i="17"/>
  <c r="AE6" i="17"/>
  <c r="AE3" i="17"/>
  <c r="AL2" i="20"/>
  <c r="AL5" i="20"/>
  <c r="AL3" i="20"/>
  <c r="AL6" i="20"/>
  <c r="AI5" i="20"/>
  <c r="AI2" i="20"/>
  <c r="AI6" i="20"/>
  <c r="AI3" i="20"/>
  <c r="AD2" i="20"/>
  <c r="AD5" i="20"/>
  <c r="AD3" i="20"/>
  <c r="AD6" i="20"/>
  <c r="AB5" i="17"/>
  <c r="AB2" i="17"/>
  <c r="AB3" i="17"/>
  <c r="AB6" i="17"/>
  <c r="AK2" i="20"/>
  <c r="AK5" i="20"/>
  <c r="AK6" i="20"/>
  <c r="AK3" i="20"/>
  <c r="AJ2" i="20"/>
  <c r="AJ5" i="20"/>
  <c r="AJ3" i="20"/>
  <c r="AJ6" i="20"/>
  <c r="AH5" i="17"/>
  <c r="AH2" i="17"/>
  <c r="AH3" i="17"/>
  <c r="AH6" i="17"/>
  <c r="AJ2" i="18"/>
  <c r="AJ3" i="18"/>
  <c r="AJ5" i="18"/>
  <c r="AI2" i="17"/>
  <c r="AI5" i="17"/>
  <c r="AI6" i="17"/>
  <c r="AI3" i="17"/>
  <c r="AC2" i="18"/>
  <c r="AC5" i="18"/>
  <c r="AC3" i="18"/>
  <c r="AA5" i="20"/>
  <c r="AA2" i="20"/>
  <c r="AA6" i="20"/>
  <c r="AA3" i="20"/>
  <c r="AG2" i="17"/>
  <c r="AG5" i="17"/>
  <c r="AG3" i="17"/>
  <c r="AG6" i="17"/>
  <c r="AF5" i="20"/>
  <c r="AF2" i="20"/>
  <c r="AF6" i="20"/>
  <c r="AF3" i="20"/>
  <c r="AB2" i="20"/>
  <c r="AB5" i="20"/>
  <c r="AB3" i="20"/>
  <c r="AB6" i="20"/>
  <c r="AH2" i="18"/>
  <c r="AH5" i="18"/>
  <c r="AH3" i="18"/>
  <c r="AG2" i="18"/>
  <c r="AG5" i="18"/>
  <c r="AG3" i="18"/>
  <c r="AE2" i="18"/>
  <c r="AE5" i="18"/>
  <c r="AE3" i="18"/>
</calcChain>
</file>

<file path=xl/sharedStrings.xml><?xml version="1.0" encoding="utf-8"?>
<sst xmlns="http://schemas.openxmlformats.org/spreadsheetml/2006/main" count="3871" uniqueCount="911">
  <si>
    <t>heating</t>
  </si>
  <si>
    <t>cooling and ventilation</t>
  </si>
  <si>
    <t>envelope</t>
  </si>
  <si>
    <t>lighting</t>
  </si>
  <si>
    <t>appliances</t>
  </si>
  <si>
    <t>other component</t>
  </si>
  <si>
    <t>$</t>
  </si>
  <si>
    <t>山东省</t>
  </si>
  <si>
    <t>东营市</t>
  </si>
  <si>
    <t>青岛市</t>
  </si>
  <si>
    <t>烟台市</t>
  </si>
  <si>
    <t>济南市</t>
  </si>
  <si>
    <t>威海市</t>
  </si>
  <si>
    <t>淄博市</t>
  </si>
  <si>
    <t>日照市</t>
  </si>
  <si>
    <t>滨州市</t>
  </si>
  <si>
    <t>潍坊市</t>
  </si>
  <si>
    <t>德州市</t>
  </si>
  <si>
    <t>济宁市</t>
  </si>
  <si>
    <t>泰安市</t>
  </si>
  <si>
    <t>临沂市</t>
  </si>
  <si>
    <t>枣庄市</t>
  </si>
  <si>
    <t>菏泽市</t>
  </si>
  <si>
    <t>聊城市</t>
  </si>
  <si>
    <t>City</t>
  </si>
  <si>
    <t>2016城镇化率</t>
  </si>
  <si>
    <t>北京市</t>
  </si>
  <si>
    <t>北京</t>
  </si>
  <si>
    <t>天津市</t>
  </si>
  <si>
    <t>天津</t>
  </si>
  <si>
    <t>石家庄市</t>
  </si>
  <si>
    <t>石家庄</t>
  </si>
  <si>
    <t>唐山市</t>
  </si>
  <si>
    <t>唐山</t>
  </si>
  <si>
    <t>秦皇岛市</t>
  </si>
  <si>
    <t>秦皇岛</t>
  </si>
  <si>
    <t>邯郸市</t>
  </si>
  <si>
    <t>邯郸</t>
  </si>
  <si>
    <t>邢台市</t>
  </si>
  <si>
    <t>邢台</t>
  </si>
  <si>
    <t>保定市</t>
  </si>
  <si>
    <t>保定</t>
  </si>
  <si>
    <t>张家口市</t>
  </si>
  <si>
    <t>张家口</t>
  </si>
  <si>
    <t>承德市</t>
  </si>
  <si>
    <t>承德</t>
  </si>
  <si>
    <t>沧州市</t>
  </si>
  <si>
    <t>沧州</t>
  </si>
  <si>
    <t>廊坊市</t>
  </si>
  <si>
    <t>廊坊</t>
  </si>
  <si>
    <t>衡水市</t>
  </si>
  <si>
    <t>衡水</t>
  </si>
  <si>
    <t>太原市</t>
  </si>
  <si>
    <t>太原</t>
  </si>
  <si>
    <t>大同市</t>
  </si>
  <si>
    <t>大同</t>
  </si>
  <si>
    <t>阳泉市</t>
  </si>
  <si>
    <t>阳泉</t>
  </si>
  <si>
    <t>长治市</t>
  </si>
  <si>
    <t>长治</t>
  </si>
  <si>
    <t>晋城市</t>
  </si>
  <si>
    <t>晋城</t>
  </si>
  <si>
    <t>朔州市</t>
  </si>
  <si>
    <t>朔州</t>
  </si>
  <si>
    <t>晋中市</t>
  </si>
  <si>
    <t>晋中</t>
  </si>
  <si>
    <t>运城市</t>
  </si>
  <si>
    <t>运城</t>
  </si>
  <si>
    <t>忻州市</t>
  </si>
  <si>
    <t>忻州</t>
  </si>
  <si>
    <t>临汾市</t>
  </si>
  <si>
    <t>临汾</t>
  </si>
  <si>
    <t>吕梁市</t>
  </si>
  <si>
    <t>吕梁</t>
  </si>
  <si>
    <t>呼和浩特市</t>
  </si>
  <si>
    <t>呼和浩特</t>
  </si>
  <si>
    <t>包头市</t>
  </si>
  <si>
    <t>包头</t>
  </si>
  <si>
    <t>乌海市</t>
  </si>
  <si>
    <t>乌海</t>
  </si>
  <si>
    <t>赤峰市</t>
  </si>
  <si>
    <t>赤峰</t>
  </si>
  <si>
    <t>通辽市</t>
  </si>
  <si>
    <t>通辽</t>
  </si>
  <si>
    <t>鄂尔多斯市</t>
  </si>
  <si>
    <t>鄂尔多斯</t>
  </si>
  <si>
    <t>呼伦贝尔市</t>
  </si>
  <si>
    <t>呼伦贝尔</t>
  </si>
  <si>
    <t>巴彦淖尔市</t>
  </si>
  <si>
    <t>巴彦淖尔</t>
  </si>
  <si>
    <t>乌兰察布市</t>
  </si>
  <si>
    <t>乌兰察布</t>
  </si>
  <si>
    <t>兴安盟</t>
  </si>
  <si>
    <t>兴安</t>
  </si>
  <si>
    <t>锡林郭勒盟</t>
  </si>
  <si>
    <t>锡林郭勒</t>
  </si>
  <si>
    <t>阿拉善盟</t>
  </si>
  <si>
    <t>阿拉善</t>
  </si>
  <si>
    <t>沈阳市</t>
  </si>
  <si>
    <t>沈阳</t>
  </si>
  <si>
    <t>大连市</t>
  </si>
  <si>
    <t>大连</t>
  </si>
  <si>
    <t>鞍山市</t>
  </si>
  <si>
    <t>鞍山</t>
  </si>
  <si>
    <t>抚顺市</t>
  </si>
  <si>
    <t>抚顺</t>
  </si>
  <si>
    <t>本溪市</t>
  </si>
  <si>
    <t>本溪</t>
  </si>
  <si>
    <t>丹东市</t>
  </si>
  <si>
    <t>丹东</t>
  </si>
  <si>
    <t>锦州市</t>
  </si>
  <si>
    <t>锦州</t>
  </si>
  <si>
    <t>营口市</t>
  </si>
  <si>
    <t>营口</t>
  </si>
  <si>
    <t>阜新市</t>
  </si>
  <si>
    <t>阜新</t>
  </si>
  <si>
    <t>辽阳市</t>
  </si>
  <si>
    <t>辽阳</t>
  </si>
  <si>
    <t>盘锦市</t>
  </si>
  <si>
    <t>盘锦</t>
  </si>
  <si>
    <t>铁岭市</t>
  </si>
  <si>
    <t>铁岭</t>
  </si>
  <si>
    <t>朝阳市</t>
  </si>
  <si>
    <t>朝阳</t>
  </si>
  <si>
    <t>葫芦岛市</t>
  </si>
  <si>
    <t>葫芦岛</t>
  </si>
  <si>
    <t>长春市</t>
  </si>
  <si>
    <t>长春</t>
  </si>
  <si>
    <t>吉林市</t>
  </si>
  <si>
    <t>吉林</t>
  </si>
  <si>
    <t>四平市</t>
  </si>
  <si>
    <t>四平</t>
  </si>
  <si>
    <t>辽源市</t>
  </si>
  <si>
    <t>辽源</t>
  </si>
  <si>
    <t>通化市</t>
  </si>
  <si>
    <t>通化</t>
  </si>
  <si>
    <t>白山市</t>
  </si>
  <si>
    <t>白山</t>
  </si>
  <si>
    <t>松原市</t>
  </si>
  <si>
    <t>松原</t>
  </si>
  <si>
    <t>白城市</t>
  </si>
  <si>
    <t>白城</t>
  </si>
  <si>
    <t>延边朝鲜族自治州</t>
  </si>
  <si>
    <t>延边</t>
  </si>
  <si>
    <t>哈尔滨市</t>
  </si>
  <si>
    <t>哈尔滨</t>
  </si>
  <si>
    <t>齐齐哈尔市</t>
  </si>
  <si>
    <t>齐齐哈尔</t>
  </si>
  <si>
    <t>鸡西市</t>
  </si>
  <si>
    <t>鸡西</t>
  </si>
  <si>
    <t>鹤岗市</t>
  </si>
  <si>
    <t>鹤岗</t>
  </si>
  <si>
    <t>双鸭山市</t>
  </si>
  <si>
    <t>双鸭山</t>
  </si>
  <si>
    <t>大庆市</t>
  </si>
  <si>
    <t>大庆</t>
  </si>
  <si>
    <t>伊春市</t>
  </si>
  <si>
    <t>伊春</t>
  </si>
  <si>
    <t>佳木斯市</t>
  </si>
  <si>
    <t>佳木斯</t>
  </si>
  <si>
    <t>七台河市</t>
  </si>
  <si>
    <t>七台河</t>
  </si>
  <si>
    <t>牡丹江市</t>
  </si>
  <si>
    <t>牡丹江</t>
  </si>
  <si>
    <t>黑河市</t>
  </si>
  <si>
    <t>黑河</t>
  </si>
  <si>
    <t>绥化市</t>
  </si>
  <si>
    <t>绥化</t>
  </si>
  <si>
    <t>大兴安岭地区</t>
  </si>
  <si>
    <t>大兴安岭</t>
  </si>
  <si>
    <t>上海市</t>
  </si>
  <si>
    <t>上海</t>
  </si>
  <si>
    <t>南京市</t>
  </si>
  <si>
    <t>南京</t>
  </si>
  <si>
    <t>无锡市</t>
  </si>
  <si>
    <t>无锡</t>
  </si>
  <si>
    <t>徐州市</t>
  </si>
  <si>
    <t>徐州</t>
  </si>
  <si>
    <t>常州市</t>
  </si>
  <si>
    <t>常州</t>
  </si>
  <si>
    <t>苏州市</t>
  </si>
  <si>
    <t>苏州</t>
  </si>
  <si>
    <t>南通市</t>
  </si>
  <si>
    <t>南通</t>
  </si>
  <si>
    <t>连云港市</t>
  </si>
  <si>
    <t>连云港</t>
  </si>
  <si>
    <t>淮安市</t>
  </si>
  <si>
    <t>淮安</t>
  </si>
  <si>
    <t>盐城市</t>
  </si>
  <si>
    <t>盐城</t>
  </si>
  <si>
    <t>扬州市</t>
  </si>
  <si>
    <t>扬州</t>
  </si>
  <si>
    <t>镇江市</t>
  </si>
  <si>
    <t>镇江</t>
  </si>
  <si>
    <t>泰州市</t>
  </si>
  <si>
    <t>泰州</t>
  </si>
  <si>
    <t>宿迁市</t>
  </si>
  <si>
    <t>宿迁</t>
  </si>
  <si>
    <t>杭州市</t>
  </si>
  <si>
    <t>杭州</t>
  </si>
  <si>
    <t>宁波市</t>
  </si>
  <si>
    <t>宁波</t>
  </si>
  <si>
    <t>温州市</t>
  </si>
  <si>
    <t>温州</t>
  </si>
  <si>
    <t>嘉兴市</t>
  </si>
  <si>
    <t>嘉兴</t>
  </si>
  <si>
    <t>湖州市</t>
  </si>
  <si>
    <t>湖州</t>
  </si>
  <si>
    <t>绍兴市</t>
  </si>
  <si>
    <t>绍兴</t>
  </si>
  <si>
    <t>金华市</t>
  </si>
  <si>
    <t>金华</t>
  </si>
  <si>
    <t>衢州市</t>
  </si>
  <si>
    <t>衢州</t>
  </si>
  <si>
    <t>舟山市</t>
  </si>
  <si>
    <t>舟山</t>
  </si>
  <si>
    <t>台州市</t>
  </si>
  <si>
    <t>台州</t>
  </si>
  <si>
    <t>丽水市</t>
  </si>
  <si>
    <t>丽水</t>
  </si>
  <si>
    <t>合肥市</t>
  </si>
  <si>
    <t>合肥</t>
  </si>
  <si>
    <t>芜湖市</t>
  </si>
  <si>
    <t>芜湖</t>
  </si>
  <si>
    <t>蚌埠市</t>
  </si>
  <si>
    <t>蚌埠</t>
  </si>
  <si>
    <t>淮南市</t>
  </si>
  <si>
    <t>淮南</t>
  </si>
  <si>
    <t>马鞍山市</t>
  </si>
  <si>
    <t>马鞍山</t>
  </si>
  <si>
    <t>淮北市</t>
  </si>
  <si>
    <t>淮北</t>
  </si>
  <si>
    <t>铜陵市</t>
  </si>
  <si>
    <t>铜陵</t>
  </si>
  <si>
    <t>安庆市</t>
  </si>
  <si>
    <t>安庆</t>
  </si>
  <si>
    <t>黄山市</t>
  </si>
  <si>
    <t>黄山</t>
  </si>
  <si>
    <t>滁州市</t>
  </si>
  <si>
    <t>滁州</t>
  </si>
  <si>
    <t>阜阳市</t>
  </si>
  <si>
    <t>阜阳</t>
  </si>
  <si>
    <t>宿州市</t>
  </si>
  <si>
    <t>宿州</t>
  </si>
  <si>
    <t>六安市</t>
  </si>
  <si>
    <t>六安</t>
  </si>
  <si>
    <t>亳州市</t>
  </si>
  <si>
    <t>亳州</t>
  </si>
  <si>
    <t>池州市</t>
  </si>
  <si>
    <t>池州</t>
  </si>
  <si>
    <t>宣城市</t>
  </si>
  <si>
    <t>宣城</t>
  </si>
  <si>
    <t>福州市</t>
  </si>
  <si>
    <t>福州</t>
  </si>
  <si>
    <t>厦门市</t>
  </si>
  <si>
    <t>厦门</t>
  </si>
  <si>
    <t>莆田市</t>
  </si>
  <si>
    <t>莆田</t>
  </si>
  <si>
    <t>三明市</t>
  </si>
  <si>
    <t>三明</t>
  </si>
  <si>
    <t>泉州市</t>
  </si>
  <si>
    <t>泉州</t>
  </si>
  <si>
    <t>漳州市</t>
  </si>
  <si>
    <t>漳州</t>
  </si>
  <si>
    <t>南平市</t>
  </si>
  <si>
    <t>南平</t>
  </si>
  <si>
    <t>龙岩市</t>
  </si>
  <si>
    <t>龙岩</t>
  </si>
  <si>
    <t>宁德市</t>
  </si>
  <si>
    <t>宁德</t>
  </si>
  <si>
    <t>南昌市</t>
  </si>
  <si>
    <t>南昌</t>
  </si>
  <si>
    <t>景德镇市</t>
  </si>
  <si>
    <t>景德镇</t>
  </si>
  <si>
    <t>萍乡市</t>
  </si>
  <si>
    <t>萍乡</t>
  </si>
  <si>
    <t>九江市</t>
  </si>
  <si>
    <t>九江</t>
  </si>
  <si>
    <t>新余市</t>
  </si>
  <si>
    <t>新余</t>
  </si>
  <si>
    <t>鹰潭市</t>
  </si>
  <si>
    <t>鹰潭</t>
  </si>
  <si>
    <t>赣州市</t>
  </si>
  <si>
    <t>赣州</t>
  </si>
  <si>
    <t>吉安市</t>
  </si>
  <si>
    <t>吉安</t>
  </si>
  <si>
    <t>宜春市</t>
  </si>
  <si>
    <t>宜春</t>
  </si>
  <si>
    <t>抚州市</t>
  </si>
  <si>
    <t>抚州</t>
  </si>
  <si>
    <t>上饶市</t>
  </si>
  <si>
    <t>上饶</t>
  </si>
  <si>
    <t>济南</t>
  </si>
  <si>
    <t>青岛</t>
  </si>
  <si>
    <t>淄博</t>
  </si>
  <si>
    <t>枣庄</t>
  </si>
  <si>
    <t>东营</t>
  </si>
  <si>
    <t>烟台</t>
  </si>
  <si>
    <t>潍坊</t>
  </si>
  <si>
    <t>济宁</t>
  </si>
  <si>
    <t>泰安</t>
  </si>
  <si>
    <t>威海</t>
  </si>
  <si>
    <t>日照</t>
  </si>
  <si>
    <t>临沂</t>
  </si>
  <si>
    <t>德州</t>
  </si>
  <si>
    <t>聊城</t>
  </si>
  <si>
    <t>滨州</t>
  </si>
  <si>
    <t>菏泽</t>
  </si>
  <si>
    <t>郑州市</t>
  </si>
  <si>
    <t>郑州</t>
  </si>
  <si>
    <t>开封市</t>
  </si>
  <si>
    <t>开封</t>
  </si>
  <si>
    <t>洛阳市</t>
  </si>
  <si>
    <t>洛阳</t>
  </si>
  <si>
    <t>平顶山市</t>
  </si>
  <si>
    <t>平顶山</t>
  </si>
  <si>
    <t>安阳市</t>
  </si>
  <si>
    <t>安阳</t>
  </si>
  <si>
    <t>鹤壁市</t>
  </si>
  <si>
    <t>鹤壁</t>
  </si>
  <si>
    <t>新乡市</t>
  </si>
  <si>
    <t>新乡</t>
  </si>
  <si>
    <t>焦作市</t>
  </si>
  <si>
    <t>焦作</t>
  </si>
  <si>
    <t>濮阳市</t>
  </si>
  <si>
    <t>濮阳</t>
  </si>
  <si>
    <t>许昌市</t>
  </si>
  <si>
    <t>许昌</t>
  </si>
  <si>
    <t>漯河市</t>
  </si>
  <si>
    <t>漯河</t>
  </si>
  <si>
    <t>三门峡市</t>
  </si>
  <si>
    <t>三门峡</t>
  </si>
  <si>
    <t>南阳市</t>
  </si>
  <si>
    <t>南阳</t>
  </si>
  <si>
    <t>商丘市</t>
  </si>
  <si>
    <t>商丘</t>
  </si>
  <si>
    <t>信阳市</t>
  </si>
  <si>
    <t>信阳</t>
  </si>
  <si>
    <t>周口市</t>
  </si>
  <si>
    <t>周口</t>
  </si>
  <si>
    <t>驻马店市</t>
  </si>
  <si>
    <t>驻马店</t>
  </si>
  <si>
    <t>济源市</t>
  </si>
  <si>
    <t>济源</t>
  </si>
  <si>
    <t>武汉市</t>
  </si>
  <si>
    <t>武汉</t>
  </si>
  <si>
    <t>黄石市</t>
  </si>
  <si>
    <t>黄石</t>
  </si>
  <si>
    <t>十堰市</t>
  </si>
  <si>
    <t>十堰</t>
  </si>
  <si>
    <t>宜昌市</t>
  </si>
  <si>
    <t>宜昌</t>
  </si>
  <si>
    <t>襄阳市</t>
  </si>
  <si>
    <t>襄阳</t>
  </si>
  <si>
    <t>鄂州市</t>
  </si>
  <si>
    <t>鄂州</t>
  </si>
  <si>
    <t>荆门市</t>
  </si>
  <si>
    <t>荆门</t>
  </si>
  <si>
    <t>孝感市</t>
  </si>
  <si>
    <t>孝感</t>
  </si>
  <si>
    <t>荆州市</t>
  </si>
  <si>
    <t>荆州</t>
  </si>
  <si>
    <t>黄冈市</t>
  </si>
  <si>
    <t>黄冈</t>
  </si>
  <si>
    <t>咸宁市</t>
  </si>
  <si>
    <t>咸宁</t>
  </si>
  <si>
    <t>随州市</t>
  </si>
  <si>
    <t>随州</t>
  </si>
  <si>
    <t>恩施土家族苗族自治州</t>
  </si>
  <si>
    <t>恩施</t>
  </si>
  <si>
    <t>仙桃市</t>
  </si>
  <si>
    <t>仙桃</t>
  </si>
  <si>
    <t>潜江市</t>
  </si>
  <si>
    <t>潜江</t>
  </si>
  <si>
    <t>天门市</t>
  </si>
  <si>
    <t>天门</t>
  </si>
  <si>
    <t>神农架林区</t>
  </si>
  <si>
    <t>神农架林</t>
  </si>
  <si>
    <t>长沙市</t>
  </si>
  <si>
    <t>长沙</t>
  </si>
  <si>
    <t>株洲市</t>
  </si>
  <si>
    <t>株洲</t>
  </si>
  <si>
    <t>湘潭市</t>
  </si>
  <si>
    <t>湘潭</t>
  </si>
  <si>
    <t>衡阳市</t>
  </si>
  <si>
    <t>衡阳</t>
  </si>
  <si>
    <t>邵阳市</t>
  </si>
  <si>
    <t>邵阳</t>
  </si>
  <si>
    <t>岳阳市</t>
  </si>
  <si>
    <t>岳阳</t>
  </si>
  <si>
    <t>常德市</t>
  </si>
  <si>
    <t>常德</t>
  </si>
  <si>
    <t>张家界市</t>
  </si>
  <si>
    <t>张家界</t>
  </si>
  <si>
    <t>益阳市</t>
  </si>
  <si>
    <t>益阳</t>
  </si>
  <si>
    <t>郴州市</t>
  </si>
  <si>
    <t>郴州</t>
  </si>
  <si>
    <t>永州市</t>
  </si>
  <si>
    <t>永州</t>
  </si>
  <si>
    <t>怀化市</t>
  </si>
  <si>
    <t>怀化</t>
  </si>
  <si>
    <t>娄底市</t>
  </si>
  <si>
    <t>娄底</t>
  </si>
  <si>
    <t>湘西土家族苗族自治州</t>
  </si>
  <si>
    <t>湘西</t>
  </si>
  <si>
    <t>广州市</t>
  </si>
  <si>
    <t>广州</t>
  </si>
  <si>
    <t>韶关市</t>
  </si>
  <si>
    <t>韶关</t>
  </si>
  <si>
    <t>深圳市</t>
  </si>
  <si>
    <t>深圳</t>
  </si>
  <si>
    <t>珠海市</t>
  </si>
  <si>
    <t>珠海</t>
  </si>
  <si>
    <t>汕头市</t>
  </si>
  <si>
    <t>汕头</t>
  </si>
  <si>
    <t>佛山市</t>
  </si>
  <si>
    <t>佛山</t>
  </si>
  <si>
    <t>江门市</t>
  </si>
  <si>
    <t>江门</t>
  </si>
  <si>
    <t>湛江市</t>
  </si>
  <si>
    <t>湛江</t>
  </si>
  <si>
    <t>茂名市</t>
  </si>
  <si>
    <t>茂名</t>
  </si>
  <si>
    <t>肇庆市</t>
  </si>
  <si>
    <t>肇庆</t>
  </si>
  <si>
    <t>惠州市</t>
  </si>
  <si>
    <t>惠州</t>
  </si>
  <si>
    <t>梅州市</t>
  </si>
  <si>
    <t>梅州</t>
  </si>
  <si>
    <t>汕尾市</t>
  </si>
  <si>
    <t>汕尾</t>
  </si>
  <si>
    <t>河源市</t>
  </si>
  <si>
    <t>河源</t>
  </si>
  <si>
    <t>阳江市</t>
  </si>
  <si>
    <t>阳江</t>
  </si>
  <si>
    <t>清远市</t>
  </si>
  <si>
    <t>清远</t>
  </si>
  <si>
    <t>东莞市</t>
  </si>
  <si>
    <t>东莞</t>
  </si>
  <si>
    <t>中山市</t>
  </si>
  <si>
    <t>中山</t>
  </si>
  <si>
    <t>潮州市</t>
  </si>
  <si>
    <t>潮州</t>
  </si>
  <si>
    <t>揭阳市</t>
  </si>
  <si>
    <t>揭阳</t>
  </si>
  <si>
    <t>云浮市</t>
  </si>
  <si>
    <t>云浮</t>
  </si>
  <si>
    <t>南宁市</t>
  </si>
  <si>
    <t>南宁</t>
  </si>
  <si>
    <t>柳州市</t>
  </si>
  <si>
    <t>柳州</t>
  </si>
  <si>
    <t>桂林市</t>
  </si>
  <si>
    <t>桂林</t>
  </si>
  <si>
    <t>梧州市</t>
  </si>
  <si>
    <t>梧州</t>
  </si>
  <si>
    <t>北海市</t>
  </si>
  <si>
    <t>北海</t>
  </si>
  <si>
    <t>防城港市</t>
  </si>
  <si>
    <t>防城港</t>
  </si>
  <si>
    <t>钦州市</t>
  </si>
  <si>
    <t>钦州</t>
  </si>
  <si>
    <t>贵港市</t>
  </si>
  <si>
    <t>贵港</t>
  </si>
  <si>
    <t>玉林市</t>
  </si>
  <si>
    <t>玉林</t>
  </si>
  <si>
    <t>百色市</t>
  </si>
  <si>
    <t>百色</t>
  </si>
  <si>
    <t>贺州市</t>
  </si>
  <si>
    <t>贺州</t>
  </si>
  <si>
    <t>河池市</t>
  </si>
  <si>
    <t>河池</t>
  </si>
  <si>
    <t>来宾市</t>
  </si>
  <si>
    <t>来宾</t>
  </si>
  <si>
    <t>崇左市</t>
  </si>
  <si>
    <t>崇左</t>
  </si>
  <si>
    <t>海口市</t>
  </si>
  <si>
    <t>海口</t>
  </si>
  <si>
    <t>三亚市</t>
  </si>
  <si>
    <t>三亚</t>
  </si>
  <si>
    <t>三沙市</t>
  </si>
  <si>
    <t>三沙</t>
  </si>
  <si>
    <t>儋州市</t>
  </si>
  <si>
    <t>儋州</t>
  </si>
  <si>
    <t>五指山市</t>
  </si>
  <si>
    <t>五指山</t>
  </si>
  <si>
    <t>琼海市</t>
  </si>
  <si>
    <t>琼海</t>
  </si>
  <si>
    <t>文昌市</t>
  </si>
  <si>
    <t>文昌</t>
  </si>
  <si>
    <t>万宁市</t>
  </si>
  <si>
    <t>万宁</t>
  </si>
  <si>
    <t>东方市</t>
  </si>
  <si>
    <t>东方</t>
  </si>
  <si>
    <t>定安县</t>
  </si>
  <si>
    <t>定安</t>
  </si>
  <si>
    <t>屯昌县</t>
  </si>
  <si>
    <t>屯昌</t>
  </si>
  <si>
    <t>澄迈县</t>
  </si>
  <si>
    <t>澄迈</t>
  </si>
  <si>
    <t>临高县</t>
  </si>
  <si>
    <t>临高</t>
  </si>
  <si>
    <t>白沙黎族自治县</t>
  </si>
  <si>
    <t>白沙</t>
  </si>
  <si>
    <t>昌江黎族自治县</t>
  </si>
  <si>
    <t>昌江</t>
  </si>
  <si>
    <t>乐东黎族自治县</t>
  </si>
  <si>
    <t>乐东</t>
  </si>
  <si>
    <t>陵水黎族自治县</t>
  </si>
  <si>
    <t>陵水</t>
  </si>
  <si>
    <t>保亭黎族苗族自治县</t>
  </si>
  <si>
    <t>保亭</t>
  </si>
  <si>
    <t>琼中黎族苗族自治县</t>
  </si>
  <si>
    <t>琼中</t>
  </si>
  <si>
    <t>重庆市</t>
  </si>
  <si>
    <t>重庆</t>
  </si>
  <si>
    <t>成都市</t>
  </si>
  <si>
    <t>成都</t>
  </si>
  <si>
    <t>自贡市</t>
  </si>
  <si>
    <t>自贡</t>
  </si>
  <si>
    <t>攀枝花市</t>
  </si>
  <si>
    <t>攀枝花</t>
  </si>
  <si>
    <t>泸州市</t>
  </si>
  <si>
    <t>泸州</t>
  </si>
  <si>
    <t>德阳市</t>
  </si>
  <si>
    <t>德阳</t>
  </si>
  <si>
    <t>绵阳市</t>
  </si>
  <si>
    <t>绵阳</t>
  </si>
  <si>
    <t>广元市</t>
  </si>
  <si>
    <t>广元</t>
  </si>
  <si>
    <t>遂宁市</t>
  </si>
  <si>
    <t>遂宁</t>
  </si>
  <si>
    <t>内江市</t>
  </si>
  <si>
    <t>内江</t>
  </si>
  <si>
    <t>乐山市</t>
  </si>
  <si>
    <t>乐山</t>
  </si>
  <si>
    <t>南充市</t>
  </si>
  <si>
    <t>南充</t>
  </si>
  <si>
    <t>眉山市</t>
  </si>
  <si>
    <t>眉山</t>
  </si>
  <si>
    <t>宜宾市</t>
  </si>
  <si>
    <t>宜宾</t>
  </si>
  <si>
    <t>广安市</t>
  </si>
  <si>
    <t>广安</t>
  </si>
  <si>
    <t>达州市</t>
  </si>
  <si>
    <t>达州</t>
  </si>
  <si>
    <t>雅安市</t>
  </si>
  <si>
    <t>雅安</t>
  </si>
  <si>
    <t>巴中市</t>
  </si>
  <si>
    <t>巴中</t>
  </si>
  <si>
    <t>资阳市</t>
  </si>
  <si>
    <t>资阳</t>
  </si>
  <si>
    <t>阿坝藏族羌族自治州</t>
  </si>
  <si>
    <t>阿坝</t>
  </si>
  <si>
    <t>甘孜藏族自治州</t>
  </si>
  <si>
    <t>凉山彝族自治州</t>
  </si>
  <si>
    <t>凉山</t>
  </si>
  <si>
    <t>贵阳市</t>
  </si>
  <si>
    <t>贵阳</t>
  </si>
  <si>
    <t>六盘水市</t>
  </si>
  <si>
    <t>六盘水</t>
  </si>
  <si>
    <t>遵义市</t>
  </si>
  <si>
    <t>遵义</t>
  </si>
  <si>
    <t>安顺市</t>
  </si>
  <si>
    <t>安顺</t>
  </si>
  <si>
    <t>毕节市</t>
  </si>
  <si>
    <t>毕节</t>
  </si>
  <si>
    <t>铜仁市</t>
  </si>
  <si>
    <t>铜仁</t>
  </si>
  <si>
    <t>黔西南布依族苗族自治州</t>
  </si>
  <si>
    <t>黔东南苗族侗族自治州</t>
  </si>
  <si>
    <t>黔南布依族苗族自治州</t>
  </si>
  <si>
    <t>昆明市</t>
  </si>
  <si>
    <t>昆明</t>
  </si>
  <si>
    <t>曲靖市</t>
  </si>
  <si>
    <t>曲靖</t>
  </si>
  <si>
    <t>玉溪市</t>
  </si>
  <si>
    <t>玉溪</t>
  </si>
  <si>
    <t>保山市</t>
  </si>
  <si>
    <t>保山</t>
  </si>
  <si>
    <t>昭通市</t>
  </si>
  <si>
    <t>昭通</t>
  </si>
  <si>
    <t>丽江市</t>
  </si>
  <si>
    <t>丽江</t>
  </si>
  <si>
    <t>普洱市</t>
  </si>
  <si>
    <t>普洱</t>
  </si>
  <si>
    <t>临沧市</t>
  </si>
  <si>
    <t>临沧</t>
  </si>
  <si>
    <t>楚雄彝族自治州</t>
  </si>
  <si>
    <t>楚雄</t>
  </si>
  <si>
    <t>红河哈尼族彝族自治州</t>
  </si>
  <si>
    <t>红河</t>
  </si>
  <si>
    <t>文山壮族苗族自治州</t>
  </si>
  <si>
    <t>文山</t>
  </si>
  <si>
    <t>西双版纳傣族自治州</t>
  </si>
  <si>
    <t>西双版纳</t>
  </si>
  <si>
    <t>大理白族自治州</t>
  </si>
  <si>
    <t>大理</t>
  </si>
  <si>
    <t>德宏傣族景颇族自治州</t>
  </si>
  <si>
    <t>德宏</t>
  </si>
  <si>
    <t>怒江傈僳族自治州</t>
  </si>
  <si>
    <t>怒江</t>
  </si>
  <si>
    <t>迪庆藏族自治州</t>
  </si>
  <si>
    <t>迪庆</t>
  </si>
  <si>
    <t>拉萨市</t>
  </si>
  <si>
    <t>拉萨</t>
  </si>
  <si>
    <t>日喀则市</t>
  </si>
  <si>
    <t>日喀则</t>
  </si>
  <si>
    <t>昌都市</t>
  </si>
  <si>
    <t>昌都</t>
  </si>
  <si>
    <t>林芝市</t>
  </si>
  <si>
    <t>林芝</t>
  </si>
  <si>
    <t>山南市</t>
  </si>
  <si>
    <t>山南</t>
  </si>
  <si>
    <t>那曲市</t>
  </si>
  <si>
    <t>那曲</t>
  </si>
  <si>
    <t>阿里地区</t>
  </si>
  <si>
    <t>阿里</t>
  </si>
  <si>
    <t>西安市</t>
  </si>
  <si>
    <t>西安</t>
  </si>
  <si>
    <t>铜川市</t>
  </si>
  <si>
    <t>铜川</t>
  </si>
  <si>
    <t>宝鸡市</t>
  </si>
  <si>
    <t>宝鸡</t>
  </si>
  <si>
    <t>咸阳市</t>
  </si>
  <si>
    <t>咸阳</t>
  </si>
  <si>
    <t>渭南市</t>
  </si>
  <si>
    <t>渭南</t>
  </si>
  <si>
    <t>延安市</t>
  </si>
  <si>
    <t>延安</t>
  </si>
  <si>
    <t>汉中市</t>
  </si>
  <si>
    <t>汉中</t>
  </si>
  <si>
    <t>榆林市</t>
  </si>
  <si>
    <t>榆林</t>
  </si>
  <si>
    <t>安康市</t>
  </si>
  <si>
    <t>安康</t>
  </si>
  <si>
    <t>商洛市</t>
  </si>
  <si>
    <t>商洛</t>
  </si>
  <si>
    <t>兰州市</t>
  </si>
  <si>
    <t>兰州</t>
  </si>
  <si>
    <t>嘉峪关市</t>
  </si>
  <si>
    <t>嘉峪关</t>
  </si>
  <si>
    <t>金昌市</t>
  </si>
  <si>
    <t>金昌</t>
  </si>
  <si>
    <t>白银市</t>
  </si>
  <si>
    <t>白银</t>
  </si>
  <si>
    <t>天水市</t>
  </si>
  <si>
    <t>天水</t>
  </si>
  <si>
    <t>武威市</t>
  </si>
  <si>
    <t>武威</t>
  </si>
  <si>
    <t>张掖市</t>
  </si>
  <si>
    <t>张掖</t>
  </si>
  <si>
    <t>平凉市</t>
  </si>
  <si>
    <t>平凉</t>
  </si>
  <si>
    <t>酒泉市</t>
  </si>
  <si>
    <t>酒泉</t>
  </si>
  <si>
    <t>庆阳市</t>
  </si>
  <si>
    <t>庆阳</t>
  </si>
  <si>
    <t>定西市</t>
  </si>
  <si>
    <t>定西</t>
  </si>
  <si>
    <t>陇南市</t>
  </si>
  <si>
    <t>陇南</t>
  </si>
  <si>
    <t>临夏回族自治州</t>
  </si>
  <si>
    <t>甘南藏族自治州</t>
  </si>
  <si>
    <t>西宁市</t>
  </si>
  <si>
    <t>西宁</t>
  </si>
  <si>
    <t>海东市</t>
  </si>
  <si>
    <t>海东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</si>
  <si>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</si>
  <si>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</si>
  <si>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</si>
  <si>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</si>
  <si>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</si>
  <si>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</si>
  <si>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银川市</t>
  </si>
  <si>
    <t>银川</t>
  </si>
  <si>
    <t>石嘴山市</t>
  </si>
  <si>
    <t>石嘴山</t>
  </si>
  <si>
    <t>吴忠市</t>
  </si>
  <si>
    <t>吴忠</t>
  </si>
  <si>
    <t>固原市</t>
  </si>
  <si>
    <t>固原</t>
  </si>
  <si>
    <t>中卫市</t>
  </si>
  <si>
    <t>中卫</t>
  </si>
  <si>
    <t>乌鲁木齐市</t>
  </si>
  <si>
    <t>乌鲁木齐</t>
  </si>
  <si>
    <t>克拉玛依市</t>
  </si>
  <si>
    <t>克拉玛依</t>
  </si>
  <si>
    <t>吐鲁番市</t>
  </si>
  <si>
    <t>吐鲁番</t>
  </si>
  <si>
    <t>哈密市</t>
  </si>
  <si>
    <t>哈密</t>
  </si>
  <si>
    <t>昌吉回族自治州</t>
  </si>
  <si>
    <t>博尔塔拉蒙古自治州</t>
  </si>
  <si>
    <t>巴音郭楞蒙古自治州</t>
  </si>
  <si>
    <t>阿克苏地区</t>
  </si>
  <si>
    <t>克孜勒苏柯尔克孜自治州</t>
  </si>
  <si>
    <t>喀什地区</t>
  </si>
  <si>
    <t>和田地区</t>
  </si>
  <si>
    <t>伊犁哈萨克自治州</t>
  </si>
  <si>
    <t>塔城地区</t>
  </si>
  <si>
    <t>塔城</t>
  </si>
  <si>
    <t>阿勒泰地区</t>
  </si>
  <si>
    <t>阿勒泰</t>
  </si>
  <si>
    <t>石河子市</t>
  </si>
  <si>
    <t>石河子</t>
  </si>
  <si>
    <t>阿拉尔市</t>
  </si>
  <si>
    <t>阿拉尔</t>
  </si>
  <si>
    <t>图木舒克市</t>
  </si>
  <si>
    <t>图木舒克</t>
  </si>
  <si>
    <t>五家渠市</t>
  </si>
  <si>
    <t>五家渠</t>
  </si>
  <si>
    <t>北屯市</t>
  </si>
  <si>
    <t>北屯</t>
  </si>
  <si>
    <t>铁门关市</t>
  </si>
  <si>
    <t>铁门关</t>
  </si>
  <si>
    <t>双河市</t>
  </si>
  <si>
    <t>双河</t>
  </si>
  <si>
    <t>可克达拉市</t>
  </si>
  <si>
    <t>可克达拉</t>
  </si>
  <si>
    <t>昆玉市</t>
  </si>
  <si>
    <t>昆玉</t>
  </si>
  <si>
    <t>胡杨河市</t>
  </si>
  <si>
    <t>胡杨河</t>
  </si>
  <si>
    <t>sum</t>
  </si>
  <si>
    <t>城镇人均住宅面积</t>
    <phoneticPr fontId="4" type="noConversion"/>
  </si>
  <si>
    <t>城镇住宅面积</t>
    <phoneticPr fontId="4" type="noConversion"/>
  </si>
  <si>
    <t>公建面积</t>
    <phoneticPr fontId="4" type="noConversion"/>
  </si>
  <si>
    <t>人均公建面积</t>
    <phoneticPr fontId="4" type="noConversion"/>
  </si>
  <si>
    <t>农村人均住宅面积</t>
    <phoneticPr fontId="4" type="noConversion"/>
  </si>
  <si>
    <t>注1:2014 2015数据缺失，暂时按2016数据填入</t>
    <phoneticPr fontId="4" type="noConversion"/>
  </si>
  <si>
    <t>注2:农村住宅年增长率按1.003考虑，同城镇住宅增长率</t>
    <phoneticPr fontId="4" type="noConversion"/>
  </si>
  <si>
    <t>农村住宅面积</t>
    <phoneticPr fontId="4" type="noConversion"/>
  </si>
  <si>
    <t>位置（标注城市即可）</t>
    <phoneticPr fontId="8" type="noConversion"/>
  </si>
  <si>
    <t>青岛</t>
    <phoneticPr fontId="8" type="noConversion"/>
  </si>
  <si>
    <t>建筑类型</t>
  </si>
  <si>
    <t>平度中心医院医疗综合楼</t>
    <phoneticPr fontId="8" type="noConversion"/>
  </si>
  <si>
    <t>建筑面积</t>
  </si>
  <si>
    <t>采用节能标准</t>
  </si>
  <si>
    <t>建设年代</t>
  </si>
  <si>
    <t>设备成本（元/平米）</t>
  </si>
  <si>
    <t>供暖</t>
  </si>
  <si>
    <t>通风空调</t>
  </si>
  <si>
    <t>墙体保温围护</t>
  </si>
  <si>
    <t>照明</t>
  </si>
  <si>
    <t>其他</t>
  </si>
  <si>
    <t>三、每百户耐用消费品拥有情况</t>
  </si>
  <si>
    <t xml:space="preserve">Number of Durable Consumer Goods Owned </t>
  </si>
  <si>
    <t xml:space="preserve">  by Per 100 Households</t>
  </si>
  <si>
    <r>
      <t xml:space="preserve">    (</t>
    </r>
    <r>
      <rPr>
        <sz val="10"/>
        <rFont val="宋体"/>
        <family val="3"/>
        <charset val="134"/>
      </rPr>
      <t>一</t>
    </r>
    <r>
      <rPr>
        <sz val="10"/>
        <rFont val="Times New Roman"/>
        <family val="1"/>
      </rPr>
      <t>)</t>
    </r>
    <r>
      <rPr>
        <sz val="10"/>
        <rFont val="宋体"/>
        <family val="3"/>
        <charset val="134"/>
      </rPr>
      <t>家用汽车</t>
    </r>
    <r>
      <rPr>
        <sz val="10"/>
        <rFont val="Times New Roman"/>
        <family val="1"/>
      </rPr>
      <t xml:space="preserve">                     (</t>
    </r>
    <r>
      <rPr>
        <sz val="10"/>
        <rFont val="宋体"/>
        <family val="3"/>
        <charset val="134"/>
      </rPr>
      <t>辆</t>
    </r>
    <r>
      <rPr>
        <sz val="10"/>
        <rFont val="Times New Roman"/>
        <family val="1"/>
      </rPr>
      <t>)</t>
    </r>
  </si>
  <si>
    <t>Automobiles                                                   (unit)</t>
  </si>
  <si>
    <r>
      <t xml:space="preserve">    (</t>
    </r>
    <r>
      <rPr>
        <sz val="10"/>
        <rFont val="宋体"/>
        <family val="3"/>
        <charset val="134"/>
      </rPr>
      <t>二</t>
    </r>
    <r>
      <rPr>
        <sz val="10"/>
        <rFont val="Times New Roman"/>
        <family val="1"/>
      </rPr>
      <t>)</t>
    </r>
    <r>
      <rPr>
        <sz val="10"/>
        <rFont val="宋体"/>
        <family val="3"/>
        <charset val="134"/>
      </rPr>
      <t>摩托车</t>
    </r>
    <r>
      <rPr>
        <sz val="10"/>
        <rFont val="Times New Roman"/>
        <family val="1"/>
      </rPr>
      <t xml:space="preserve">                       (</t>
    </r>
    <r>
      <rPr>
        <sz val="10"/>
        <rFont val="宋体"/>
        <family val="3"/>
        <charset val="134"/>
      </rPr>
      <t>辆</t>
    </r>
    <r>
      <rPr>
        <sz val="10"/>
        <rFont val="Times New Roman"/>
        <family val="1"/>
      </rPr>
      <t>)</t>
    </r>
  </si>
  <si>
    <t>Motorcycles                                                   (unit)</t>
  </si>
  <si>
    <r>
      <t xml:space="preserve">    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</t>
    </r>
    <r>
      <rPr>
        <sz val="10"/>
        <rFont val="宋体"/>
        <family val="3"/>
        <charset val="134"/>
      </rPr>
      <t>电冰箱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柜</t>
    </r>
    <r>
      <rPr>
        <sz val="10"/>
        <rFont val="Times New Roman"/>
        <family val="1"/>
      </rPr>
      <t>)                    (</t>
    </r>
    <r>
      <rPr>
        <sz val="10"/>
        <rFont val="宋体"/>
        <family val="3"/>
        <charset val="134"/>
      </rPr>
      <t>台</t>
    </r>
    <r>
      <rPr>
        <sz val="10"/>
        <rFont val="Times New Roman"/>
        <family val="1"/>
      </rPr>
      <t>)</t>
    </r>
  </si>
  <si>
    <t>Refrigerators                                                  (unit)</t>
  </si>
  <si>
    <r>
      <t xml:space="preserve">    (</t>
    </r>
    <r>
      <rPr>
        <sz val="10"/>
        <rFont val="宋体"/>
        <family val="3"/>
        <charset val="134"/>
      </rPr>
      <t>四</t>
    </r>
    <r>
      <rPr>
        <sz val="10"/>
        <rFont val="Times New Roman"/>
        <family val="1"/>
      </rPr>
      <t>)</t>
    </r>
    <r>
      <rPr>
        <sz val="10"/>
        <rFont val="宋体"/>
        <family val="3"/>
        <charset val="134"/>
      </rPr>
      <t>洗衣机</t>
    </r>
    <r>
      <rPr>
        <sz val="10"/>
        <rFont val="Times New Roman"/>
        <family val="1"/>
      </rPr>
      <t xml:space="preserve">                       (</t>
    </r>
    <r>
      <rPr>
        <sz val="10"/>
        <rFont val="宋体"/>
        <family val="3"/>
        <charset val="134"/>
      </rPr>
      <t>台</t>
    </r>
    <r>
      <rPr>
        <sz val="10"/>
        <rFont val="Times New Roman"/>
        <family val="1"/>
      </rPr>
      <t>)</t>
    </r>
  </si>
  <si>
    <t>Washing Machines                                        (unit)</t>
  </si>
  <si>
    <r>
      <t xml:space="preserve">    (</t>
    </r>
    <r>
      <rPr>
        <sz val="10"/>
        <rFont val="宋体"/>
        <family val="3"/>
        <charset val="134"/>
      </rPr>
      <t>五</t>
    </r>
    <r>
      <rPr>
        <sz val="10"/>
        <rFont val="Times New Roman"/>
        <family val="1"/>
      </rPr>
      <t>)</t>
    </r>
    <r>
      <rPr>
        <sz val="10"/>
        <rFont val="宋体"/>
        <family val="3"/>
        <charset val="134"/>
      </rPr>
      <t>热水器</t>
    </r>
    <r>
      <rPr>
        <sz val="10"/>
        <rFont val="Times New Roman"/>
        <family val="1"/>
      </rPr>
      <t xml:space="preserve">                       (</t>
    </r>
    <r>
      <rPr>
        <sz val="10"/>
        <rFont val="宋体"/>
        <family val="3"/>
        <charset val="134"/>
      </rPr>
      <t>台</t>
    </r>
    <r>
      <rPr>
        <sz val="10"/>
        <rFont val="Times New Roman"/>
        <family val="1"/>
      </rPr>
      <t>)</t>
    </r>
  </si>
  <si>
    <t>Water Heaters                                                (unit)</t>
  </si>
  <si>
    <r>
      <t xml:space="preserve">    (</t>
    </r>
    <r>
      <rPr>
        <sz val="10"/>
        <rFont val="宋体"/>
        <family val="3"/>
        <charset val="134"/>
      </rPr>
      <t>六</t>
    </r>
    <r>
      <rPr>
        <sz val="10"/>
        <rFont val="Times New Roman"/>
        <family val="1"/>
      </rPr>
      <t>)</t>
    </r>
    <r>
      <rPr>
        <sz val="10"/>
        <rFont val="宋体"/>
        <family val="3"/>
        <charset val="134"/>
      </rPr>
      <t>空调</t>
    </r>
    <r>
      <rPr>
        <sz val="10"/>
        <rFont val="Times New Roman"/>
        <family val="1"/>
      </rPr>
      <t xml:space="preserve">                         (</t>
    </r>
    <r>
      <rPr>
        <sz val="10"/>
        <rFont val="宋体"/>
        <family val="3"/>
        <charset val="134"/>
      </rPr>
      <t>台</t>
    </r>
    <r>
      <rPr>
        <sz val="10"/>
        <rFont val="Times New Roman"/>
        <family val="1"/>
      </rPr>
      <t>)</t>
    </r>
  </si>
  <si>
    <t>Air Conditioner                                             (unit)</t>
  </si>
  <si>
    <r>
      <t xml:space="preserve">    (</t>
    </r>
    <r>
      <rPr>
        <sz val="10"/>
        <rFont val="宋体"/>
        <family val="3"/>
        <charset val="134"/>
      </rPr>
      <t>七</t>
    </r>
    <r>
      <rPr>
        <sz val="10"/>
        <rFont val="Times New Roman"/>
        <family val="1"/>
      </rPr>
      <t>)</t>
    </r>
    <r>
      <rPr>
        <sz val="10"/>
        <rFont val="宋体"/>
        <family val="3"/>
        <charset val="134"/>
      </rPr>
      <t>彩色电视机</t>
    </r>
    <r>
      <rPr>
        <sz val="10"/>
        <rFont val="Times New Roman"/>
        <family val="1"/>
      </rPr>
      <t xml:space="preserve">                   (</t>
    </r>
    <r>
      <rPr>
        <sz val="10"/>
        <rFont val="宋体"/>
        <family val="3"/>
        <charset val="134"/>
      </rPr>
      <t>台</t>
    </r>
    <r>
      <rPr>
        <sz val="10"/>
        <rFont val="Times New Roman"/>
        <family val="1"/>
      </rPr>
      <t>)</t>
    </r>
  </si>
  <si>
    <t>Color TV Sets                                                (unit)</t>
  </si>
  <si>
    <r>
      <t xml:space="preserve">    (</t>
    </r>
    <r>
      <rPr>
        <sz val="10"/>
        <rFont val="宋体"/>
        <family val="3"/>
        <charset val="134"/>
      </rPr>
      <t>八</t>
    </r>
    <r>
      <rPr>
        <sz val="10"/>
        <rFont val="Times New Roman"/>
        <family val="1"/>
      </rPr>
      <t>)</t>
    </r>
    <r>
      <rPr>
        <sz val="10"/>
        <rFont val="宋体"/>
        <family val="3"/>
        <charset val="134"/>
      </rPr>
      <t>照相机</t>
    </r>
    <r>
      <rPr>
        <sz val="10"/>
        <rFont val="Times New Roman"/>
        <family val="1"/>
      </rPr>
      <t xml:space="preserve">                       (</t>
    </r>
    <r>
      <rPr>
        <sz val="10"/>
        <rFont val="宋体"/>
        <family val="3"/>
        <charset val="134"/>
      </rPr>
      <t>台</t>
    </r>
    <r>
      <rPr>
        <sz val="10"/>
        <rFont val="Times New Roman"/>
        <family val="1"/>
      </rPr>
      <t>)</t>
    </r>
  </si>
  <si>
    <t>Cameras                                                         (unit)</t>
  </si>
  <si>
    <r>
      <t xml:space="preserve">    (</t>
    </r>
    <r>
      <rPr>
        <sz val="10"/>
        <rFont val="宋体"/>
        <family val="3"/>
        <charset val="134"/>
      </rPr>
      <t>九</t>
    </r>
    <r>
      <rPr>
        <sz val="10"/>
        <rFont val="Times New Roman"/>
        <family val="1"/>
      </rPr>
      <t>)</t>
    </r>
    <r>
      <rPr>
        <sz val="10"/>
        <rFont val="宋体"/>
        <family val="3"/>
        <charset val="134"/>
      </rPr>
      <t>计算机</t>
    </r>
    <r>
      <rPr>
        <sz val="10"/>
        <rFont val="Times New Roman"/>
        <family val="1"/>
      </rPr>
      <t xml:space="preserve">                       (</t>
    </r>
    <r>
      <rPr>
        <sz val="10"/>
        <rFont val="宋体"/>
        <family val="3"/>
        <charset val="134"/>
      </rPr>
      <t>台</t>
    </r>
    <r>
      <rPr>
        <sz val="10"/>
        <rFont val="Times New Roman"/>
        <family val="1"/>
      </rPr>
      <t>)</t>
    </r>
  </si>
  <si>
    <t>Computers                                                     (unit)</t>
  </si>
  <si>
    <r>
      <t xml:space="preserve">       </t>
    </r>
    <r>
      <rPr>
        <sz val="10"/>
        <rFont val="宋体"/>
        <family val="3"/>
        <charset val="134"/>
      </rPr>
      <t>其中：接入互联网的计算机</t>
    </r>
    <r>
      <rPr>
        <sz val="10"/>
        <rFont val="Times New Roman"/>
        <family val="1"/>
      </rPr>
      <t xml:space="preserve">     (</t>
    </r>
    <r>
      <rPr>
        <sz val="10"/>
        <rFont val="宋体"/>
        <family val="3"/>
        <charset val="134"/>
      </rPr>
      <t>台</t>
    </r>
    <r>
      <rPr>
        <sz val="10"/>
        <rFont val="Times New Roman"/>
        <family val="1"/>
      </rPr>
      <t>)</t>
    </r>
  </si>
  <si>
    <t>Computers With Internet Access                   (unit)</t>
  </si>
  <si>
    <r>
      <t xml:space="preserve">    (</t>
    </r>
    <r>
      <rPr>
        <sz val="10"/>
        <rFont val="宋体"/>
        <family val="3"/>
        <charset val="134"/>
      </rPr>
      <t>十</t>
    </r>
    <r>
      <rPr>
        <sz val="10"/>
        <rFont val="Times New Roman"/>
        <family val="1"/>
      </rPr>
      <t>)</t>
    </r>
    <r>
      <rPr>
        <sz val="10"/>
        <rFont val="宋体"/>
        <family val="3"/>
        <charset val="134"/>
      </rPr>
      <t>中高档乐器</t>
    </r>
    <r>
      <rPr>
        <sz val="10"/>
        <rFont val="Times New Roman"/>
        <family val="1"/>
      </rPr>
      <t xml:space="preserve">                   (</t>
    </r>
    <r>
      <rPr>
        <sz val="10"/>
        <rFont val="宋体"/>
        <family val="3"/>
        <charset val="134"/>
      </rPr>
      <t>架</t>
    </r>
    <r>
      <rPr>
        <sz val="10"/>
        <rFont val="Times New Roman"/>
        <family val="1"/>
      </rPr>
      <t>)</t>
    </r>
  </si>
  <si>
    <t>High-grade Instruments                                 (unit)</t>
  </si>
  <si>
    <r>
      <t xml:space="preserve">    (</t>
    </r>
    <r>
      <rPr>
        <sz val="10"/>
        <rFont val="宋体"/>
        <family val="3"/>
        <charset val="134"/>
      </rPr>
      <t>十一</t>
    </r>
    <r>
      <rPr>
        <sz val="10"/>
        <rFont val="Times New Roman"/>
        <family val="1"/>
      </rPr>
      <t>)</t>
    </r>
    <r>
      <rPr>
        <sz val="10"/>
        <rFont val="宋体"/>
        <family val="3"/>
        <charset val="134"/>
      </rPr>
      <t>固定电话</t>
    </r>
    <r>
      <rPr>
        <sz val="10"/>
        <rFont val="Times New Roman"/>
        <family val="1"/>
      </rPr>
      <t xml:space="preserve">                   (</t>
    </r>
    <r>
      <rPr>
        <sz val="10"/>
        <rFont val="宋体"/>
        <family val="3"/>
        <charset val="134"/>
      </rPr>
      <t>线</t>
    </r>
    <r>
      <rPr>
        <sz val="10"/>
        <rFont val="Times New Roman"/>
        <family val="1"/>
      </rPr>
      <t>)</t>
    </r>
  </si>
  <si>
    <t>Fixed-line Phones                                          (unit)</t>
  </si>
  <si>
    <r>
      <t xml:space="preserve">    (</t>
    </r>
    <r>
      <rPr>
        <sz val="10"/>
        <rFont val="宋体"/>
        <family val="3"/>
        <charset val="134"/>
      </rPr>
      <t>十二</t>
    </r>
    <r>
      <rPr>
        <sz val="10"/>
        <rFont val="Times New Roman"/>
        <family val="1"/>
      </rPr>
      <t>)</t>
    </r>
    <r>
      <rPr>
        <sz val="10"/>
        <rFont val="宋体"/>
        <family val="3"/>
        <charset val="134"/>
      </rPr>
      <t>移动电话</t>
    </r>
    <r>
      <rPr>
        <sz val="10"/>
        <rFont val="Times New Roman"/>
        <family val="1"/>
      </rPr>
      <t xml:space="preserve">                   (</t>
    </r>
    <r>
      <rPr>
        <sz val="10"/>
        <rFont val="宋体"/>
        <family val="3"/>
        <charset val="134"/>
      </rPr>
      <t>部</t>
    </r>
    <r>
      <rPr>
        <sz val="10"/>
        <rFont val="Times New Roman"/>
        <family val="1"/>
      </rPr>
      <t>)</t>
    </r>
  </si>
  <si>
    <t>Mobile Phones                                              (unit)</t>
  </si>
  <si>
    <r>
      <t xml:space="preserve">         </t>
    </r>
    <r>
      <rPr>
        <sz val="10"/>
        <rFont val="宋体"/>
        <family val="3"/>
        <charset val="134"/>
      </rPr>
      <t>其中：接入互联网的移动电话</t>
    </r>
    <r>
      <rPr>
        <sz val="10"/>
        <rFont val="Times New Roman"/>
        <family val="1"/>
      </rPr>
      <t xml:space="preserve"> (</t>
    </r>
    <r>
      <rPr>
        <sz val="10"/>
        <rFont val="宋体"/>
        <family val="3"/>
        <charset val="134"/>
      </rPr>
      <t>部</t>
    </r>
    <r>
      <rPr>
        <sz val="10"/>
        <rFont val="Times New Roman"/>
        <family val="1"/>
      </rPr>
      <t>)</t>
    </r>
  </si>
  <si>
    <t>Mobile Phones With Internet Access            (unit)</t>
  </si>
  <si>
    <r>
      <t xml:space="preserve">    (</t>
    </r>
    <r>
      <rPr>
        <sz val="10"/>
        <rFont val="宋体"/>
        <family val="3"/>
        <charset val="134"/>
      </rPr>
      <t>十三</t>
    </r>
    <r>
      <rPr>
        <sz val="10"/>
        <rFont val="Times New Roman"/>
        <family val="1"/>
      </rPr>
      <t>)</t>
    </r>
    <r>
      <rPr>
        <sz val="10"/>
        <rFont val="宋体"/>
        <family val="3"/>
        <charset val="134"/>
      </rPr>
      <t>健身器材</t>
    </r>
    <r>
      <rPr>
        <sz val="10"/>
        <rFont val="Times New Roman"/>
        <family val="1"/>
      </rPr>
      <t xml:space="preserve">                   (</t>
    </r>
    <r>
      <rPr>
        <sz val="10"/>
        <rFont val="宋体"/>
        <family val="3"/>
        <charset val="134"/>
      </rPr>
      <t>组</t>
    </r>
    <r>
      <rPr>
        <sz val="10"/>
        <rFont val="Times New Roman"/>
        <family val="1"/>
      </rPr>
      <t>)</t>
    </r>
  </si>
  <si>
    <t>Fitness Equipment                                         (unit)</t>
  </si>
  <si>
    <r>
      <t xml:space="preserve">    (</t>
    </r>
    <r>
      <rPr>
        <sz val="10"/>
        <rFont val="宋体"/>
        <family val="3"/>
        <charset val="134"/>
      </rPr>
      <t>十四</t>
    </r>
    <r>
      <rPr>
        <sz val="10"/>
        <rFont val="Times New Roman"/>
        <family val="1"/>
      </rPr>
      <t>)</t>
    </r>
    <r>
      <rPr>
        <sz val="10"/>
        <rFont val="宋体"/>
        <family val="3"/>
        <charset val="134"/>
      </rPr>
      <t>空气净化器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含新风系统</t>
    </r>
    <r>
      <rPr>
        <sz val="10"/>
        <rFont val="Times New Roman"/>
        <family val="1"/>
      </rPr>
      <t>)      (</t>
    </r>
    <r>
      <rPr>
        <sz val="10"/>
        <rFont val="宋体"/>
        <family val="3"/>
        <charset val="134"/>
      </rPr>
      <t>台</t>
    </r>
    <r>
      <rPr>
        <sz val="10"/>
        <rFont val="Times New Roman"/>
        <family val="1"/>
      </rPr>
      <t>)</t>
    </r>
  </si>
  <si>
    <t xml:space="preserve">Air Purifier (Including Central </t>
  </si>
  <si>
    <t xml:space="preserve">   Ventilation System)                                   (unit)</t>
  </si>
  <si>
    <r>
      <t xml:space="preserve">    (</t>
    </r>
    <r>
      <rPr>
        <sz val="10"/>
        <rFont val="宋体"/>
        <family val="3"/>
        <charset val="134"/>
      </rPr>
      <t>十五</t>
    </r>
    <r>
      <rPr>
        <sz val="10"/>
        <rFont val="Times New Roman"/>
        <family val="1"/>
      </rPr>
      <t>)</t>
    </r>
    <r>
      <rPr>
        <sz val="10"/>
        <rFont val="宋体"/>
        <family val="3"/>
        <charset val="134"/>
      </rPr>
      <t>吸尘器</t>
    </r>
    <r>
      <rPr>
        <sz val="10"/>
        <rFont val="Times New Roman"/>
        <family val="1"/>
      </rPr>
      <t xml:space="preserve">                     (</t>
    </r>
    <r>
      <rPr>
        <sz val="10"/>
        <rFont val="宋体"/>
        <family val="3"/>
        <charset val="134"/>
      </rPr>
      <t>台</t>
    </r>
    <r>
      <rPr>
        <sz val="10"/>
        <rFont val="Times New Roman"/>
        <family val="1"/>
      </rPr>
      <t>)</t>
    </r>
  </si>
  <si>
    <t>Dust Collector                                               (unit)</t>
  </si>
  <si>
    <t/>
  </si>
  <si>
    <t>全体居民</t>
    <phoneticPr fontId="4" type="noConversion"/>
  </si>
  <si>
    <t>城镇居民</t>
    <phoneticPr fontId="4" type="noConversion"/>
  </si>
  <si>
    <t>农村居民</t>
    <phoneticPr fontId="4" type="noConversion"/>
  </si>
  <si>
    <t>农村人均拥有</t>
    <phoneticPr fontId="4" type="noConversion"/>
  </si>
  <si>
    <t>城镇人均拥有</t>
    <phoneticPr fontId="4" type="noConversion"/>
  </si>
  <si>
    <t>单价</t>
    <phoneticPr fontId="4" type="noConversion"/>
  </si>
  <si>
    <t>合计</t>
    <phoneticPr fontId="4" type="noConversion"/>
  </si>
  <si>
    <t>https://www.docin.com/p-1660623922.html 家电价格来源 家用电器期刊 2015年7月主要家用电器产品前10名型号价格变动分析</t>
    <phoneticPr fontId="4" type="noConversion"/>
  </si>
  <si>
    <t>http://news.iqilu.com/shandong/shandonggedi/20111028/1031974.shtml</t>
    <phoneticPr fontId="4" type="noConversion"/>
  </si>
  <si>
    <t>住宅供暖设备安装费用来源 齐鲁网报道 济南出台水、电、暖、气配套工程安装收费标准</t>
    <phoneticPr fontId="4" type="noConversion"/>
  </si>
  <si>
    <t>住宅照明设备安装费用来源 原创力文档 照明工程设计收费标准</t>
    <phoneticPr fontId="4" type="noConversion"/>
  </si>
  <si>
    <t>https://max.book118.com/html/2019/0419/8115050126002017.shtm</t>
    <phoneticPr fontId="4" type="noConversion"/>
  </si>
  <si>
    <t>元/㎡</t>
    <phoneticPr fontId="4" type="noConversion"/>
  </si>
  <si>
    <t>人民币年份</t>
    <phoneticPr fontId="8" type="noConversion"/>
  </si>
  <si>
    <t>当年人民币相对2012美元</t>
    <phoneticPr fontId="8" type="noConversion"/>
  </si>
  <si>
    <t>2012美元相对当年人民币价格</t>
    <phoneticPr fontId="8" type="noConversion"/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</si>
  <si>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</si>
  <si>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</si>
  <si>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</si>
  <si>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</si>
  <si>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</si>
  <si>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</si>
  <si>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</si>
  <si>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</si>
  <si>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</si>
  <si>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</si>
  <si>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</si>
  <si>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</si>
  <si>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</si>
  <si>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</si>
  <si>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</si>
  <si>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</si>
  <si>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</si>
  <si>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</si>
  <si>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</si>
  <si>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</si>
  <si>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</si>
  <si>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公建其他组件来源 共享赵丽雅文件夹</t>
    <phoneticPr fontId="4" type="noConversion"/>
  </si>
  <si>
    <t>汇率折算</t>
    <phoneticPr fontId="4" type="noConversion"/>
  </si>
  <si>
    <t>住宅照明单价19年</t>
    <phoneticPr fontId="4" type="noConversion"/>
  </si>
  <si>
    <t>城镇人均appliance折算2012USD</t>
    <phoneticPr fontId="4" type="noConversion"/>
  </si>
  <si>
    <t>农村人均appliance折算2012USD</t>
    <phoneticPr fontId="4" type="noConversion"/>
  </si>
  <si>
    <t>住宅供暖设备安装11年</t>
    <phoneticPr fontId="4" type="noConversion"/>
  </si>
  <si>
    <t>人口与总建面均来自世行模型</t>
    <phoneticPr fontId="4" type="noConversion"/>
  </si>
  <si>
    <t>住宅</t>
  </si>
  <si>
    <t>办公楼</t>
  </si>
  <si>
    <t>商业营
业用房</t>
  </si>
  <si>
    <t>年份</t>
    <phoneticPr fontId="4" type="noConversion"/>
  </si>
  <si>
    <t>公建</t>
    <phoneticPr fontId="4" type="noConversion"/>
  </si>
  <si>
    <t>房屋竣工面积（房地产，算城镇）</t>
    <phoneticPr fontId="4" type="noConversion"/>
  </si>
  <si>
    <t>每年新建建筑来源：中国房地产统计年鉴（房地产数据，算城市）</t>
    <phoneticPr fontId="4" type="noConversion"/>
  </si>
  <si>
    <t>住宅总竣工面积（城市+农村）来源：山东统计年鉴</t>
    <phoneticPr fontId="4" type="noConversion"/>
  </si>
  <si>
    <t>新建住宅总面积</t>
    <phoneticPr fontId="4" type="noConversion"/>
  </si>
  <si>
    <t>城市新建住宅面积</t>
    <phoneticPr fontId="4" type="noConversion"/>
  </si>
  <si>
    <t>新建公建面积</t>
    <phoneticPr fontId="4" type="noConversion"/>
  </si>
  <si>
    <t>新建农村住宅总面积</t>
    <phoneticPr fontId="4" type="noConversion"/>
  </si>
  <si>
    <t>新建</t>
    <phoneticPr fontId="4" type="noConversion"/>
  </si>
  <si>
    <t>拆除和既存</t>
    <phoneticPr fontId="4" type="noConversion"/>
  </si>
  <si>
    <t>城镇住宅拆除</t>
    <phoneticPr fontId="4" type="noConversion"/>
  </si>
  <si>
    <t>城镇住宅既存</t>
    <phoneticPr fontId="4" type="noConversion"/>
  </si>
  <si>
    <t>农村住宅拆除</t>
    <phoneticPr fontId="4" type="noConversion"/>
  </si>
  <si>
    <t>农村住宅既存</t>
    <phoneticPr fontId="4" type="noConversion"/>
  </si>
  <si>
    <t>公建拆除</t>
    <phoneticPr fontId="4" type="noConversion"/>
  </si>
  <si>
    <t>公建既存</t>
    <phoneticPr fontId="4" type="noConversion"/>
  </si>
  <si>
    <t>Building Component (years)</t>
  </si>
  <si>
    <t>urban residential</t>
  </si>
  <si>
    <t>rural residential</t>
  </si>
  <si>
    <t>commercial</t>
  </si>
  <si>
    <t>appliance换算成2012USD/㎡</t>
    <phoneticPr fontId="4" type="noConversion"/>
  </si>
  <si>
    <t>cooling换算成2012USD/㎡</t>
    <phoneticPr fontId="4" type="noConversion"/>
  </si>
  <si>
    <t>城镇</t>
    <phoneticPr fontId="4" type="noConversion"/>
  </si>
  <si>
    <t>农村</t>
    <phoneticPr fontId="4" type="noConversion"/>
  </si>
  <si>
    <t>精度：全国</t>
    <phoneticPr fontId="4" type="noConversion"/>
  </si>
  <si>
    <t xml:space="preserve">Province </t>
  </si>
  <si>
    <t>河北省</t>
  </si>
  <si>
    <t>山西省</t>
  </si>
  <si>
    <t>内蒙古自治区</t>
  </si>
  <si>
    <t>辽宁省</t>
  </si>
  <si>
    <t>吉林省</t>
  </si>
  <si>
    <t>黑龙江省</t>
  </si>
  <si>
    <t>江苏省</t>
  </si>
  <si>
    <t>浙江省</t>
  </si>
  <si>
    <t>安徽省</t>
  </si>
  <si>
    <t>福建省</t>
  </si>
  <si>
    <t>江西省</t>
  </si>
  <si>
    <t>河南省</t>
  </si>
  <si>
    <t>湖北省</t>
  </si>
  <si>
    <t>湖南省</t>
  </si>
  <si>
    <t>广东省</t>
  </si>
  <si>
    <t>广西壮族自治区</t>
  </si>
  <si>
    <t>海南省</t>
  </si>
  <si>
    <t>四川省</t>
  </si>
  <si>
    <t>贵州省</t>
  </si>
  <si>
    <t>云南省</t>
  </si>
  <si>
    <t>陕西省</t>
  </si>
  <si>
    <t>甘肃省</t>
  </si>
  <si>
    <t>青海省</t>
  </si>
  <si>
    <t>宁夏回族自治区</t>
  </si>
  <si>
    <t>新疆维吾尔自治区</t>
  </si>
  <si>
    <t>西藏自治区</t>
  </si>
  <si>
    <t>总人口</t>
  </si>
  <si>
    <t>城镇化微调系数</t>
  </si>
  <si>
    <t>16-20增速</t>
  </si>
  <si>
    <t>20-30增速</t>
  </si>
  <si>
    <t>30-40</t>
  </si>
  <si>
    <t>40-60</t>
  </si>
  <si>
    <t>家用汽车 辆</t>
    <phoneticPr fontId="4" type="noConversion"/>
  </si>
  <si>
    <t>摩托车 辆</t>
    <phoneticPr fontId="4" type="noConversion"/>
  </si>
  <si>
    <t>电动助力车 辆</t>
    <phoneticPr fontId="4" type="noConversion"/>
  </si>
  <si>
    <t>洗衣机 台</t>
    <phoneticPr fontId="4" type="noConversion"/>
  </si>
  <si>
    <t>电冰箱（柜） 台</t>
    <phoneticPr fontId="4" type="noConversion"/>
  </si>
  <si>
    <t>微波炉 台</t>
    <phoneticPr fontId="4" type="noConversion"/>
  </si>
  <si>
    <t>彩色电视机 台</t>
    <phoneticPr fontId="4" type="noConversion"/>
  </si>
  <si>
    <t>空调 台</t>
    <phoneticPr fontId="4" type="noConversion"/>
  </si>
  <si>
    <t>热水器 台</t>
    <phoneticPr fontId="4" type="noConversion"/>
  </si>
  <si>
    <t>抽油烟机 台</t>
    <phoneticPr fontId="4" type="noConversion"/>
  </si>
  <si>
    <t xml:space="preserve">移动电话 部 </t>
    <phoneticPr fontId="4" type="noConversion"/>
  </si>
  <si>
    <t>计算机 台</t>
    <phoneticPr fontId="4" type="noConversion"/>
  </si>
  <si>
    <t>照相机 台</t>
    <phoneticPr fontId="4" type="noConversion"/>
  </si>
  <si>
    <t>2020 城镇居民每百户拥有</t>
    <phoneticPr fontId="4" type="noConversion"/>
  </si>
  <si>
    <t>2020 农村居民每百户拥有</t>
    <phoneticPr fontId="4" type="noConversion"/>
  </si>
  <si>
    <t>人均家电拥有量来源 国家统计年鉴</t>
    <phoneticPr fontId="4" type="noConversion"/>
  </si>
  <si>
    <t>APPLIANCE合计</t>
    <phoneticPr fontId="4" type="noConversion"/>
  </si>
  <si>
    <t>公建取暖面积</t>
    <phoneticPr fontId="4" type="noConversion"/>
  </si>
  <si>
    <t>城市住宅取暖面积</t>
    <phoneticPr fontId="4" type="noConversion"/>
  </si>
  <si>
    <t>农村住宅取暖面积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</si>
</sst>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0.0000_ "/>
    <numFmt numFmtId="178" formatCode="0.00_);[Red]\(0.00\)"/>
    <numFmt numFmtId="179" formatCode="0.00_ "/>
    <numFmt numFmtId="180" formatCode="0.000"/>
  </numFmts>
  <fonts count="19" x14ac:knownFonts="1">
    <font>
      <sz val="11"/>
      <color theme="1"/>
      <name val="宋体"/>
      <family val="2"/>
      <scheme val="minor"/>
    </font>
    <font>
      <b/>
      <sz val="12"/>
      <color theme="4"/>
      <name val="宋体"/>
      <family val="2"/>
      <scheme val="minor"/>
    </font>
    <font>
      <sz val="9"/>
      <color theme="1"/>
      <name val="宋体"/>
      <family val="2"/>
      <scheme val="minor"/>
    </font>
    <font>
      <b/>
      <sz val="9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b/>
      <sz val="10"/>
      <name val="宋体"/>
      <family val="2"/>
      <charset val="134"/>
    </font>
    <font>
      <u/>
      <sz val="11"/>
      <color theme="10"/>
      <name val="宋体"/>
      <family val="2"/>
      <scheme val="minor"/>
    </font>
    <font>
      <u/>
      <sz val="12"/>
      <color indexed="12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" fillId="0" borderId="0" applyNumberFormat="0" applyProtection="0">
      <alignment horizontal="left"/>
    </xf>
    <xf numFmtId="0" fontId="2" fillId="0" borderId="0" applyNumberFormat="0" applyFill="0" applyBorder="0" applyAlignment="0" applyProtection="0"/>
    <xf numFmtId="0" fontId="3" fillId="0" borderId="1" applyNumberFormat="0" applyProtection="0">
      <alignment wrapText="1"/>
    </xf>
    <xf numFmtId="0" fontId="2" fillId="0" borderId="2" applyNumberFormat="0" applyFont="0" applyProtection="0">
      <alignment wrapText="1"/>
    </xf>
    <xf numFmtId="0" fontId="3" fillId="0" borderId="3" applyNumberFormat="0" applyProtection="0">
      <alignment wrapText="1"/>
    </xf>
    <xf numFmtId="0" fontId="2" fillId="0" borderId="4" applyNumberFormat="0" applyProtection="0">
      <alignment vertical="top" wrapText="1"/>
    </xf>
    <xf numFmtId="0" fontId="5" fillId="0" borderId="0"/>
    <xf numFmtId="0" fontId="9" fillId="0" borderId="0">
      <alignment vertical="center"/>
    </xf>
    <xf numFmtId="0" fontId="9" fillId="0" borderId="0">
      <alignment vertical="center"/>
    </xf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54">
    <xf numFmtId="0" fontId="0" fillId="0" borderId="0" xfId="0"/>
    <xf numFmtId="11" fontId="0" fillId="0" borderId="0" xfId="0" applyNumberFormat="1"/>
    <xf numFmtId="0" fontId="6" fillId="0" borderId="0" xfId="7" applyFont="1"/>
    <xf numFmtId="0" fontId="7" fillId="0" borderId="0" xfId="7" applyFont="1"/>
    <xf numFmtId="0" fontId="0" fillId="0" borderId="0" xfId="0" applyAlignment="1">
      <alignment vertical="center"/>
    </xf>
    <xf numFmtId="2" fontId="0" fillId="0" borderId="0" xfId="0" applyNumberFormat="1"/>
    <xf numFmtId="0" fontId="0" fillId="0" borderId="7" xfId="0" applyBorder="1" applyAlignment="1">
      <alignment vertical="center"/>
    </xf>
    <xf numFmtId="0" fontId="0" fillId="0" borderId="7" xfId="0" applyBorder="1" applyAlignment="1">
      <alignment vertical="center" wrapText="1"/>
    </xf>
    <xf numFmtId="49" fontId="11" fillId="3" borderId="0" xfId="9" applyNumberFormat="1" applyFont="1" applyFill="1" applyAlignment="1">
      <alignment horizontal="left" vertical="center"/>
    </xf>
    <xf numFmtId="49" fontId="13" fillId="3" borderId="5" xfId="8" applyNumberFormat="1" applyFont="1" applyFill="1" applyBorder="1" applyAlignment="1">
      <alignment horizontal="left" vertical="center"/>
    </xf>
    <xf numFmtId="49" fontId="12" fillId="3" borderId="5" xfId="8" applyNumberFormat="1" applyFont="1" applyFill="1" applyBorder="1" applyAlignment="1">
      <alignment horizontal="left" vertical="center"/>
    </xf>
    <xf numFmtId="49" fontId="12" fillId="3" borderId="8" xfId="8" applyNumberFormat="1" applyFont="1" applyFill="1" applyBorder="1" applyAlignment="1">
      <alignment horizontal="left" vertical="center"/>
    </xf>
    <xf numFmtId="176" fontId="14" fillId="2" borderId="0" xfId="8" applyNumberFormat="1" applyFont="1" applyFill="1" applyAlignment="1">
      <alignment horizontal="right" vertical="center"/>
    </xf>
    <xf numFmtId="176" fontId="15" fillId="2" borderId="0" xfId="8" applyNumberFormat="1" applyFont="1" applyFill="1" applyAlignment="1">
      <alignment horizontal="right" vertical="center"/>
    </xf>
    <xf numFmtId="176" fontId="14" fillId="2" borderId="6" xfId="8" applyNumberFormat="1" applyFont="1" applyFill="1" applyBorder="1" applyAlignment="1">
      <alignment horizontal="right" vertical="center"/>
    </xf>
    <xf numFmtId="176" fontId="15" fillId="2" borderId="6" xfId="8" applyNumberFormat="1" applyFont="1" applyFill="1" applyBorder="1" applyAlignment="1">
      <alignment horizontal="right" vertical="center"/>
    </xf>
    <xf numFmtId="0" fontId="14" fillId="2" borderId="9" xfId="8" applyFont="1" applyFill="1" applyBorder="1" applyAlignment="1">
      <alignment horizontal="right" vertical="center"/>
    </xf>
    <xf numFmtId="0" fontId="14" fillId="2" borderId="10" xfId="8" applyFont="1" applyFill="1" applyBorder="1" applyAlignment="1">
      <alignment horizontal="right" vertical="center"/>
    </xf>
    <xf numFmtId="49" fontId="12" fillId="3" borderId="0" xfId="9" applyNumberFormat="1" applyFont="1" applyFill="1" applyAlignment="1">
      <alignment horizontal="left" vertical="center"/>
    </xf>
    <xf numFmtId="49" fontId="12" fillId="3" borderId="11" xfId="8" applyNumberFormat="1" applyFont="1" applyFill="1" applyBorder="1" applyAlignment="1">
      <alignment horizontal="left" vertical="center"/>
    </xf>
    <xf numFmtId="176" fontId="16" fillId="2" borderId="6" xfId="8" applyNumberFormat="1" applyFont="1" applyFill="1" applyBorder="1" applyAlignment="1">
      <alignment horizontal="right" vertical="center"/>
    </xf>
    <xf numFmtId="176" fontId="16" fillId="2" borderId="0" xfId="8" applyNumberFormat="1" applyFont="1" applyFill="1" applyAlignment="1">
      <alignment horizontal="right" vertical="center"/>
    </xf>
    <xf numFmtId="0" fontId="17" fillId="0" borderId="0" xfId="10"/>
    <xf numFmtId="0" fontId="0" fillId="0" borderId="0" xfId="0" applyAlignment="1">
      <alignment vertical="center" wrapText="1"/>
    </xf>
    <xf numFmtId="177" fontId="0" fillId="0" borderId="0" xfId="0" applyNumberFormat="1" applyAlignment="1">
      <alignment wrapText="1"/>
    </xf>
    <xf numFmtId="177" fontId="0" fillId="0" borderId="0" xfId="0" applyNumberFormat="1" applyAlignment="1">
      <alignment vertical="center"/>
    </xf>
    <xf numFmtId="49" fontId="10" fillId="0" borderId="7" xfId="8" applyNumberFormat="1" applyFont="1" applyBorder="1" applyAlignment="1">
      <alignment horizontal="center" vertical="center" wrapText="1"/>
    </xf>
    <xf numFmtId="49" fontId="10" fillId="0" borderId="17" xfId="8" applyNumberFormat="1" applyFont="1" applyBorder="1" applyAlignment="1">
      <alignment horizontal="center" vertical="center" wrapText="1"/>
    </xf>
    <xf numFmtId="49" fontId="10" fillId="0" borderId="6" xfId="8" applyNumberFormat="1" applyFont="1" applyBorder="1" applyAlignment="1">
      <alignment horizontal="center" vertical="center" wrapText="1"/>
    </xf>
    <xf numFmtId="49" fontId="0" fillId="0" borderId="0" xfId="0" applyNumberFormat="1"/>
    <xf numFmtId="0" fontId="10" fillId="0" borderId="0" xfId="8" applyFont="1" applyAlignment="1">
      <alignment horizontal="right" vertical="center"/>
    </xf>
    <xf numFmtId="0" fontId="10" fillId="0" borderId="0" xfId="8" applyFont="1" applyAlignment="1">
      <alignment horizontal="right" vertical="center" wrapText="1"/>
    </xf>
    <xf numFmtId="0" fontId="10" fillId="0" borderId="6" xfId="8" applyFont="1" applyBorder="1" applyAlignment="1">
      <alignment horizontal="right" vertical="center"/>
    </xf>
    <xf numFmtId="1" fontId="14" fillId="2" borderId="0" xfId="8" applyNumberFormat="1" applyFont="1" applyFill="1" applyAlignment="1">
      <alignment horizontal="right" vertical="center"/>
    </xf>
    <xf numFmtId="40" fontId="0" fillId="0" borderId="0" xfId="0" applyNumberFormat="1" applyAlignment="1">
      <alignment vertical="center"/>
    </xf>
    <xf numFmtId="178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0" fillId="4" borderId="0" xfId="0" applyFill="1" applyAlignment="1">
      <alignment vertical="center"/>
    </xf>
    <xf numFmtId="40" fontId="0" fillId="4" borderId="0" xfId="0" applyNumberFormat="1" applyFill="1" applyAlignment="1">
      <alignment vertical="center"/>
    </xf>
    <xf numFmtId="10" fontId="0" fillId="0" borderId="0" xfId="0" applyNumberFormat="1" applyAlignment="1">
      <alignment vertical="center"/>
    </xf>
    <xf numFmtId="38" fontId="0" fillId="0" borderId="0" xfId="0" applyNumberFormat="1" applyAlignment="1">
      <alignment vertical="center"/>
    </xf>
    <xf numFmtId="179" fontId="0" fillId="5" borderId="7" xfId="0" applyNumberFormat="1" applyFill="1" applyBorder="1" applyAlignment="1">
      <alignment vertical="center"/>
    </xf>
    <xf numFmtId="179" fontId="0" fillId="6" borderId="7" xfId="0" applyNumberFormat="1" applyFill="1" applyBorder="1" applyAlignment="1">
      <alignment vertical="center"/>
    </xf>
    <xf numFmtId="179" fontId="0" fillId="0" borderId="7" xfId="0" applyNumberFormat="1" applyBorder="1" applyAlignment="1">
      <alignment vertical="center"/>
    </xf>
    <xf numFmtId="38" fontId="0" fillId="4" borderId="0" xfId="0" applyNumberFormat="1" applyFill="1" applyAlignment="1">
      <alignment vertical="center"/>
    </xf>
    <xf numFmtId="180" fontId="0" fillId="0" borderId="0" xfId="0" applyNumberFormat="1"/>
    <xf numFmtId="0" fontId="0" fillId="0" borderId="7" xfId="0" applyBorder="1" applyAlignment="1">
      <alignment horizontal="center" vertical="center"/>
    </xf>
    <xf numFmtId="49" fontId="10" fillId="0" borderId="12" xfId="8" applyNumberFormat="1" applyFont="1" applyBorder="1" applyAlignment="1">
      <alignment horizontal="center" vertical="center" wrapText="1"/>
    </xf>
    <xf numFmtId="0" fontId="10" fillId="0" borderId="15" xfId="8" applyFont="1" applyBorder="1" applyAlignment="1">
      <alignment horizontal="center" vertical="center"/>
    </xf>
    <xf numFmtId="49" fontId="10" fillId="0" borderId="13" xfId="8" applyNumberFormat="1" applyFont="1" applyBorder="1" applyAlignment="1">
      <alignment horizontal="center" vertical="center" wrapText="1"/>
    </xf>
    <xf numFmtId="0" fontId="10" fillId="0" borderId="16" xfId="8" applyFont="1" applyBorder="1" applyAlignment="1">
      <alignment horizontal="center" vertical="center"/>
    </xf>
    <xf numFmtId="0" fontId="10" fillId="0" borderId="14" xfId="8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0" xfId="0" applyNumberFormat="1"/>
  </cellXfs>
  <cellStyles count="12">
    <cellStyle name="Body: normal cell" xfId="4" xr:uid="{00000000-0005-0000-0000-000000000000}"/>
    <cellStyle name="Font: Calibri, 9pt regular" xfId="2" xr:uid="{00000000-0005-0000-0000-000001000000}"/>
    <cellStyle name="Footnotes: top row" xfId="6" xr:uid="{00000000-0005-0000-0000-000002000000}"/>
    <cellStyle name="Header: bottom row" xfId="3" xr:uid="{00000000-0005-0000-0000-000003000000}"/>
    <cellStyle name="Parent row" xfId="5" xr:uid="{00000000-0005-0000-0000-000005000000}"/>
    <cellStyle name="Table title" xfId="1" xr:uid="{00000000-0005-0000-0000-000006000000}"/>
    <cellStyle name="常规" xfId="0" builtinId="0"/>
    <cellStyle name="常规 2" xfId="7" xr:uid="{CFB7A08E-8E68-4FAC-8CB2-4995C1157F38}"/>
    <cellStyle name="常规 3" xfId="8" xr:uid="{B853A376-015C-44C9-A522-A43222C18582}"/>
    <cellStyle name="常规 5" xfId="9" xr:uid="{0FAE6C3B-4D0A-47DE-920D-1869C95D6E39}"/>
    <cellStyle name="超链接" xfId="10" builtinId="8"/>
    <cellStyle name="超链接 2" xfId="11" xr:uid="{D0A32AEA-5C55-4F3D-8B71-7D4A8E4CF6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农村住宅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yVal>
            <c:numRef>
              <c:f>每年新建拆除和既存!$C$3:$C$10</c:f>
              <c:numCache>
                <c:formatCode>General</c:formatCode>
                <c:ptCount val="8"/>
                <c:pt idx="0">
                  <c:v>60633524</c:v>
                </c:pt>
                <c:pt idx="1">
                  <c:v>60907374</c:v>
                </c:pt>
                <c:pt idx="2">
                  <c:v>61855645</c:v>
                </c:pt>
                <c:pt idx="3">
                  <c:v>63581612</c:v>
                </c:pt>
                <c:pt idx="4">
                  <c:v>64064603</c:v>
                </c:pt>
                <c:pt idx="5">
                  <c:v>80099985</c:v>
                </c:pt>
                <c:pt idx="6">
                  <c:v>77346533</c:v>
                </c:pt>
                <c:pt idx="7">
                  <c:v>71725477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8F-4B13-A6D4-4FC994A16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339407"/>
        <c:axId val="1095328175"/>
      </c:scatterChart>
      <c:valAx>
        <c:axId val="1095339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5328175"/>
        <c:crosses val="autoZero"/>
        <c:crossBetween val="midCat"/>
      </c:valAx>
      <c:valAx>
        <c:axId val="109532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5339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公建回归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yVal>
            <c:numRef>
              <c:f>每年新建拆除和既存!$G$3:$G$10</c:f>
              <c:numCache>
                <c:formatCode>@</c:formatCode>
                <c:ptCount val="8"/>
                <c:pt idx="0">
                  <c:v>14451713</c:v>
                </c:pt>
                <c:pt idx="1">
                  <c:v>16965723</c:v>
                </c:pt>
                <c:pt idx="2">
                  <c:v>20921953</c:v>
                </c:pt>
                <c:pt idx="3">
                  <c:v>18953383</c:v>
                </c:pt>
                <c:pt idx="4">
                  <c:v>20226024</c:v>
                </c:pt>
                <c:pt idx="5">
                  <c:v>24360586</c:v>
                </c:pt>
                <c:pt idx="6">
                  <c:v>24445955</c:v>
                </c:pt>
                <c:pt idx="7">
                  <c:v>21533117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4F-40A4-8928-228680BAA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9036767"/>
        <c:axId val="1099040095"/>
      </c:scatterChart>
      <c:valAx>
        <c:axId val="1099036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9040095"/>
        <c:crosses val="autoZero"/>
        <c:crossBetween val="midCat"/>
      </c:valAx>
      <c:valAx>
        <c:axId val="109904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9036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总住宅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yVal>
            <c:numRef>
              <c:f>每年新建拆除和既存!$B$48:$I$48</c:f>
              <c:numCache>
                <c:formatCode>General</c:formatCode>
                <c:ptCount val="8"/>
                <c:pt idx="0">
                  <c:v>166227824</c:v>
                </c:pt>
                <c:pt idx="1">
                  <c:v>170836083</c:v>
                </c:pt>
                <c:pt idx="2">
                  <c:v>168000000</c:v>
                </c:pt>
                <c:pt idx="3">
                  <c:v>163708419</c:v>
                </c:pt>
                <c:pt idx="4">
                  <c:v>158203541</c:v>
                </c:pt>
                <c:pt idx="5">
                  <c:v>154125025</c:v>
                </c:pt>
                <c:pt idx="6">
                  <c:v>151725453</c:v>
                </c:pt>
                <c:pt idx="7" formatCode="0">
                  <c:v>145127024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36-4573-8734-80758E971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464655"/>
        <c:axId val="231831343"/>
      </c:scatterChart>
      <c:valAx>
        <c:axId val="74246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1831343"/>
        <c:crosses val="autoZero"/>
        <c:crossBetween val="midCat"/>
      </c:valAx>
      <c:valAx>
        <c:axId val="23183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464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258272</xdr:colOff>
      <xdr:row>1</xdr:row>
      <xdr:rowOff>97449</xdr:rowOff>
    </xdr:from>
    <xdr:to>
      <xdr:col>15</xdr:col>
      <xdr:colOff>296372</xdr:colOff>
      <xdr:row>16</xdr:row>
      <xdr:rowOff>112102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04FE5EC-0B75-D65A-B2BC-18A692794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252779</xdr:colOff>
      <xdr:row>20</xdr:row>
      <xdr:rowOff>24179</xdr:rowOff>
    </xdr:from>
    <xdr:to>
      <xdr:col>15</xdr:col>
      <xdr:colOff>316156</xdr:colOff>
      <xdr:row>36</xdr:row>
      <xdr:rowOff>75833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4D4E503-FDEF-9096-FF5F-8AFB81011A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19049</xdr:colOff>
      <xdr:row>20</xdr:row>
      <xdr:rowOff>38100</xdr:rowOff>
    </xdr:from>
    <xdr:to>
      <xdr:col>23</xdr:col>
      <xdr:colOff>57149</xdr:colOff>
      <xdr:row>36</xdr:row>
      <xdr:rowOff>38100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28C605B9-2246-97AE-EF12-5B1813AE26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4037;&#20316;&#25991;&#20214;\20220906&#25509;&#25910;&#24037;&#20316;&#27169;&#22411;%20&#20889;&#30456;&#22478;&#35843;&#30740;&#28165;&#21333;\&#24314;&#31569;&#27169;&#22411;\20210909_&#19990;&#34892;&#24314;&#31569;&#20943;&#25490;&#39044;&#27979;(367&#20010;&#22478;&#38215;&#21270;&#29575;&#24494;&#35843;&#65289;(&#24050;&#33258;&#21160;&#36824;&#21407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4037;&#20316;&#25991;&#20214;\20221028%20&#30591;&#21733;&#25968;&#25454;&#28304;\&#20154;&#27665;&#24065;&#30456;&#23545;2012&#32654;&#20803;&#25442;&#3163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方法"/>
      <sheetName val="60年节能减排"/>
      <sheetName val="土地利用&amp;城镇化微调"/>
      <sheetName val="Data Collection（根）"/>
      <sheetName val="BAU "/>
      <sheetName val="Advance Report供热能耗 "/>
      <sheetName val="Advance Report公建能耗 "/>
      <sheetName val="Advance Report城镇居住能耗"/>
      <sheetName val="城镇居住建筑面积"/>
      <sheetName val="公建面积计算"/>
      <sheetName val="北方采暖面积"/>
      <sheetName val="16-60预测人口（根）"/>
      <sheetName val="2016省城人口总结（根）"/>
      <sheetName val="城镇化人口预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 t="str">
            <v>City</v>
          </cell>
          <cell r="C1" t="str">
            <v>2016城镇化率</v>
          </cell>
        </row>
        <row r="2">
          <cell r="B2" t="str">
            <v>北京市</v>
          </cell>
          <cell r="C2">
            <v>87.86</v>
          </cell>
        </row>
        <row r="3">
          <cell r="B3" t="str">
            <v>天津市</v>
          </cell>
          <cell r="C3">
            <v>84.29</v>
          </cell>
        </row>
        <row r="4">
          <cell r="B4" t="str">
            <v>石家庄市</v>
          </cell>
          <cell r="C4">
            <v>58.345999999999997</v>
          </cell>
        </row>
        <row r="5">
          <cell r="B5" t="str">
            <v>唐山市</v>
          </cell>
          <cell r="C5">
            <v>55.68</v>
          </cell>
        </row>
        <row r="6">
          <cell r="B6" t="str">
            <v>秦皇岛市</v>
          </cell>
          <cell r="C6">
            <v>55.68</v>
          </cell>
        </row>
        <row r="7">
          <cell r="B7" t="str">
            <v>邯郸市</v>
          </cell>
          <cell r="C7">
            <v>55.68</v>
          </cell>
        </row>
        <row r="8">
          <cell r="B8" t="str">
            <v>邢台市</v>
          </cell>
          <cell r="C8">
            <v>55.68</v>
          </cell>
        </row>
        <row r="9">
          <cell r="B9" t="str">
            <v>保定市</v>
          </cell>
          <cell r="C9">
            <v>58.345999999999997</v>
          </cell>
        </row>
        <row r="10">
          <cell r="B10" t="str">
            <v>张家口市</v>
          </cell>
          <cell r="C10">
            <v>50.347999999999999</v>
          </cell>
        </row>
        <row r="11">
          <cell r="B11" t="str">
            <v>承德市</v>
          </cell>
          <cell r="C11">
            <v>50.347999999999999</v>
          </cell>
        </row>
        <row r="12">
          <cell r="B12" t="str">
            <v>沧州市</v>
          </cell>
          <cell r="C12">
            <v>55.68</v>
          </cell>
        </row>
        <row r="13">
          <cell r="B13" t="str">
            <v>廊坊市</v>
          </cell>
          <cell r="C13">
            <v>58.345999999999997</v>
          </cell>
        </row>
        <row r="14">
          <cell r="B14" t="str">
            <v>衡水市</v>
          </cell>
          <cell r="C14">
            <v>50.347999999999999</v>
          </cell>
        </row>
        <row r="15">
          <cell r="B15" t="str">
            <v>太原市</v>
          </cell>
          <cell r="C15">
            <v>61.380499999999998</v>
          </cell>
        </row>
        <row r="16">
          <cell r="B16" t="str">
            <v>大同市</v>
          </cell>
          <cell r="C16">
            <v>52.948999999999998</v>
          </cell>
        </row>
        <row r="17">
          <cell r="B17" t="str">
            <v>阳泉市</v>
          </cell>
          <cell r="C17">
            <v>50.138500000000001</v>
          </cell>
        </row>
        <row r="18">
          <cell r="B18" t="str">
            <v>长治市</v>
          </cell>
          <cell r="C18">
            <v>52.948999999999998</v>
          </cell>
        </row>
        <row r="19">
          <cell r="B19" t="str">
            <v>晋城市</v>
          </cell>
          <cell r="C19">
            <v>50.138500000000001</v>
          </cell>
        </row>
        <row r="20">
          <cell r="B20" t="str">
            <v>朔州市</v>
          </cell>
          <cell r="C20">
            <v>50.138500000000001</v>
          </cell>
        </row>
        <row r="21">
          <cell r="B21" t="str">
            <v>晋中市</v>
          </cell>
          <cell r="C21">
            <v>52.948999999999998</v>
          </cell>
        </row>
        <row r="22">
          <cell r="B22" t="str">
            <v>运城市</v>
          </cell>
          <cell r="C22">
            <v>52.948999999999998</v>
          </cell>
        </row>
        <row r="23">
          <cell r="B23" t="str">
            <v>忻州市</v>
          </cell>
          <cell r="C23">
            <v>52.948999999999998</v>
          </cell>
        </row>
        <row r="24">
          <cell r="B24" t="str">
            <v>临汾市</v>
          </cell>
          <cell r="C24">
            <v>52.948999999999998</v>
          </cell>
        </row>
        <row r="25">
          <cell r="B25" t="str">
            <v>吕梁市</v>
          </cell>
          <cell r="C25">
            <v>52.948999999999998</v>
          </cell>
        </row>
        <row r="26">
          <cell r="B26" t="str">
            <v>呼和浩特市</v>
          </cell>
          <cell r="C26">
            <v>63.55</v>
          </cell>
        </row>
        <row r="27">
          <cell r="B27" t="str">
            <v>包头市</v>
          </cell>
          <cell r="C27">
            <v>57.430999999999997</v>
          </cell>
        </row>
        <row r="28">
          <cell r="B28" t="str">
            <v>乌海市</v>
          </cell>
          <cell r="C28">
            <v>54.371499999999997</v>
          </cell>
        </row>
        <row r="29">
          <cell r="B29" t="str">
            <v>赤峰市</v>
          </cell>
          <cell r="C29">
            <v>54.371499999999997</v>
          </cell>
        </row>
        <row r="30">
          <cell r="B30" t="str">
            <v>通辽市</v>
          </cell>
          <cell r="C30">
            <v>54.371499999999997</v>
          </cell>
        </row>
        <row r="31">
          <cell r="B31" t="str">
            <v>鄂尔多斯市</v>
          </cell>
          <cell r="C31">
            <v>57.430999999999997</v>
          </cell>
        </row>
        <row r="32">
          <cell r="B32" t="str">
            <v>呼伦贝尔市</v>
          </cell>
          <cell r="C32">
            <v>54.371499999999997</v>
          </cell>
        </row>
        <row r="33">
          <cell r="B33" t="str">
            <v>巴彦淖尔市</v>
          </cell>
          <cell r="C33">
            <v>54.371499999999997</v>
          </cell>
        </row>
        <row r="34">
          <cell r="B34" t="str">
            <v>乌兰察布市</v>
          </cell>
          <cell r="C34">
            <v>54.371499999999997</v>
          </cell>
        </row>
        <row r="35">
          <cell r="B35" t="str">
            <v>兴安盟</v>
          </cell>
          <cell r="C35">
            <v>54.371499999999997</v>
          </cell>
        </row>
        <row r="36">
          <cell r="B36" t="str">
            <v>锡林郭勒盟</v>
          </cell>
          <cell r="C36">
            <v>54.371499999999997</v>
          </cell>
        </row>
        <row r="37">
          <cell r="B37" t="str">
            <v>阿拉善盟</v>
          </cell>
          <cell r="C37">
            <v>54.371499999999997</v>
          </cell>
        </row>
        <row r="38">
          <cell r="B38" t="str">
            <v>沈阳市</v>
          </cell>
          <cell r="C38">
            <v>76.466999999999999</v>
          </cell>
        </row>
        <row r="39">
          <cell r="B39" t="str">
            <v>大连市</v>
          </cell>
          <cell r="C39">
            <v>73.098500000000001</v>
          </cell>
        </row>
        <row r="40">
          <cell r="B40" t="str">
            <v>鞍山市</v>
          </cell>
          <cell r="C40">
            <v>69.73</v>
          </cell>
        </row>
        <row r="41">
          <cell r="B41" t="str">
            <v>抚顺市</v>
          </cell>
          <cell r="C41">
            <v>62.993000000000002</v>
          </cell>
        </row>
        <row r="42">
          <cell r="B42" t="str">
            <v>本溪市</v>
          </cell>
          <cell r="C42">
            <v>59.624499999999998</v>
          </cell>
        </row>
        <row r="43">
          <cell r="B43" t="str">
            <v>丹东市</v>
          </cell>
          <cell r="C43">
            <v>62.993000000000002</v>
          </cell>
        </row>
        <row r="44">
          <cell r="B44" t="str">
            <v>锦州市</v>
          </cell>
          <cell r="C44">
            <v>62.993000000000002</v>
          </cell>
        </row>
        <row r="45">
          <cell r="B45" t="str">
            <v>营口市</v>
          </cell>
          <cell r="C45">
            <v>62.993000000000002</v>
          </cell>
        </row>
        <row r="46">
          <cell r="B46" t="str">
            <v>阜新市</v>
          </cell>
          <cell r="C46">
            <v>59.624499999999998</v>
          </cell>
        </row>
        <row r="47">
          <cell r="B47" t="str">
            <v>辽阳市</v>
          </cell>
          <cell r="C47">
            <v>59.624499999999998</v>
          </cell>
        </row>
        <row r="48">
          <cell r="B48" t="str">
            <v>盘锦市</v>
          </cell>
          <cell r="C48">
            <v>62.993000000000002</v>
          </cell>
        </row>
        <row r="49">
          <cell r="B49" t="str">
            <v>铁岭市</v>
          </cell>
          <cell r="C49">
            <v>59.624499999999998</v>
          </cell>
        </row>
        <row r="50">
          <cell r="B50" t="str">
            <v>朝阳市</v>
          </cell>
          <cell r="C50">
            <v>59.624499999999998</v>
          </cell>
        </row>
        <row r="51">
          <cell r="B51" t="str">
            <v>葫芦岛市</v>
          </cell>
          <cell r="C51">
            <v>62.993000000000002</v>
          </cell>
        </row>
        <row r="52">
          <cell r="B52" t="str">
            <v>长春市</v>
          </cell>
          <cell r="C52">
            <v>61.128500000000003</v>
          </cell>
        </row>
        <row r="53">
          <cell r="B53" t="str">
            <v>吉林市</v>
          </cell>
          <cell r="C53">
            <v>52.732999999999997</v>
          </cell>
        </row>
        <row r="54">
          <cell r="B54" t="str">
            <v>四平市</v>
          </cell>
          <cell r="C54">
            <v>49.9345</v>
          </cell>
        </row>
        <row r="55">
          <cell r="B55" t="str">
            <v>辽源市</v>
          </cell>
          <cell r="C55">
            <v>49.9345</v>
          </cell>
        </row>
        <row r="56">
          <cell r="B56" t="str">
            <v>通化市</v>
          </cell>
          <cell r="C56">
            <v>49.9345</v>
          </cell>
        </row>
        <row r="57">
          <cell r="B57" t="str">
            <v>白山市</v>
          </cell>
          <cell r="C57">
            <v>49.9345</v>
          </cell>
        </row>
        <row r="58">
          <cell r="B58" t="str">
            <v>松原市</v>
          </cell>
          <cell r="C58">
            <v>49.9345</v>
          </cell>
        </row>
        <row r="59">
          <cell r="B59" t="str">
            <v>白城市</v>
          </cell>
          <cell r="C59">
            <v>49.9345</v>
          </cell>
        </row>
        <row r="60">
          <cell r="B60" t="str">
            <v>延边朝鲜族自治州</v>
          </cell>
          <cell r="C60">
            <v>52.732999999999997</v>
          </cell>
        </row>
        <row r="61">
          <cell r="B61" t="str">
            <v>哈尔滨市</v>
          </cell>
          <cell r="C61">
            <v>64.52</v>
          </cell>
        </row>
        <row r="62">
          <cell r="B62" t="str">
            <v>齐齐哈尔市</v>
          </cell>
          <cell r="C62">
            <v>55.64</v>
          </cell>
        </row>
        <row r="63">
          <cell r="B63" t="str">
            <v>鸡西市</v>
          </cell>
          <cell r="C63">
            <v>52.68</v>
          </cell>
        </row>
        <row r="64">
          <cell r="B64" t="str">
            <v>鹤岗市</v>
          </cell>
          <cell r="C64">
            <v>52.68</v>
          </cell>
        </row>
        <row r="65">
          <cell r="B65" t="str">
            <v>双鸭山市</v>
          </cell>
          <cell r="C65">
            <v>52.68</v>
          </cell>
        </row>
        <row r="66">
          <cell r="B66" t="str">
            <v>大庆市</v>
          </cell>
          <cell r="C66">
            <v>61.56</v>
          </cell>
        </row>
        <row r="67">
          <cell r="B67" t="str">
            <v>伊春市</v>
          </cell>
          <cell r="C67">
            <v>52.68</v>
          </cell>
        </row>
        <row r="68">
          <cell r="B68" t="str">
            <v>佳木斯市</v>
          </cell>
          <cell r="C68">
            <v>52.68</v>
          </cell>
        </row>
        <row r="69">
          <cell r="B69" t="str">
            <v>七台河市</v>
          </cell>
          <cell r="C69">
            <v>52.68</v>
          </cell>
        </row>
        <row r="70">
          <cell r="B70" t="str">
            <v>牡丹江市</v>
          </cell>
          <cell r="C70">
            <v>52.68</v>
          </cell>
        </row>
        <row r="71">
          <cell r="B71" t="str">
            <v>黑河市</v>
          </cell>
          <cell r="C71">
            <v>52.68</v>
          </cell>
        </row>
        <row r="72">
          <cell r="B72" t="str">
            <v>绥化市</v>
          </cell>
          <cell r="C72">
            <v>52.68</v>
          </cell>
        </row>
        <row r="73">
          <cell r="B73" t="str">
            <v>大兴安岭地区</v>
          </cell>
          <cell r="C73">
            <v>52.68</v>
          </cell>
        </row>
        <row r="74">
          <cell r="B74" t="str">
            <v>上海市</v>
          </cell>
          <cell r="C74">
            <v>89.26</v>
          </cell>
        </row>
        <row r="75">
          <cell r="B75" t="str">
            <v>南京市</v>
          </cell>
          <cell r="C75">
            <v>76.852000000000004</v>
          </cell>
        </row>
        <row r="76">
          <cell r="B76" t="str">
            <v>无锡市</v>
          </cell>
          <cell r="C76">
            <v>73.465999999999994</v>
          </cell>
        </row>
        <row r="77">
          <cell r="B77" t="str">
            <v>徐州市</v>
          </cell>
          <cell r="C77">
            <v>73.465999999999994</v>
          </cell>
        </row>
        <row r="78">
          <cell r="B78" t="str">
            <v>常州市</v>
          </cell>
          <cell r="C78">
            <v>73.465999999999994</v>
          </cell>
        </row>
        <row r="79">
          <cell r="B79" t="str">
            <v>苏州市</v>
          </cell>
          <cell r="C79">
            <v>76.852000000000004</v>
          </cell>
        </row>
        <row r="80">
          <cell r="B80" t="str">
            <v>南通市</v>
          </cell>
          <cell r="C80">
            <v>73.465999999999994</v>
          </cell>
        </row>
        <row r="81">
          <cell r="B81" t="str">
            <v>连云港市</v>
          </cell>
          <cell r="C81">
            <v>70.08</v>
          </cell>
        </row>
        <row r="82">
          <cell r="B82" t="str">
            <v>淮安市</v>
          </cell>
          <cell r="C82">
            <v>70.08</v>
          </cell>
        </row>
        <row r="83">
          <cell r="B83" t="str">
            <v>盐城市</v>
          </cell>
          <cell r="C83">
            <v>70.08</v>
          </cell>
        </row>
        <row r="84">
          <cell r="B84" t="str">
            <v>扬州市</v>
          </cell>
          <cell r="C84">
            <v>70.08</v>
          </cell>
        </row>
        <row r="85">
          <cell r="B85" t="str">
            <v>镇江市</v>
          </cell>
          <cell r="C85">
            <v>70.08</v>
          </cell>
        </row>
        <row r="86">
          <cell r="B86" t="str">
            <v>泰州市</v>
          </cell>
          <cell r="C86">
            <v>59.921999999999997</v>
          </cell>
        </row>
        <row r="87">
          <cell r="B87" t="str">
            <v>宿迁市</v>
          </cell>
          <cell r="C87">
            <v>70.08</v>
          </cell>
        </row>
        <row r="88">
          <cell r="B88" t="str">
            <v>杭州市</v>
          </cell>
          <cell r="C88">
            <v>77.56</v>
          </cell>
        </row>
        <row r="89">
          <cell r="B89" t="str">
            <v>宁波市</v>
          </cell>
          <cell r="C89">
            <v>73.260000000000005</v>
          </cell>
        </row>
        <row r="90">
          <cell r="B90" t="str">
            <v>温州市</v>
          </cell>
          <cell r="C90">
            <v>70.36</v>
          </cell>
        </row>
        <row r="91">
          <cell r="B91" t="str">
            <v>嘉兴市</v>
          </cell>
          <cell r="C91">
            <v>64.260000000000005</v>
          </cell>
        </row>
        <row r="92">
          <cell r="B92" t="str">
            <v>湖州市</v>
          </cell>
          <cell r="C92">
            <v>61.86</v>
          </cell>
        </row>
        <row r="93">
          <cell r="B93" t="str">
            <v>绍兴市</v>
          </cell>
          <cell r="C93">
            <v>65.66</v>
          </cell>
        </row>
        <row r="94">
          <cell r="B94" t="str">
            <v>金华市</v>
          </cell>
          <cell r="C94">
            <v>67.06</v>
          </cell>
        </row>
        <row r="95">
          <cell r="B95" t="str">
            <v>衢州市</v>
          </cell>
          <cell r="C95">
            <v>55.06</v>
          </cell>
        </row>
        <row r="96">
          <cell r="B96" t="str">
            <v>舟山市</v>
          </cell>
          <cell r="C96">
            <v>68.86</v>
          </cell>
        </row>
        <row r="97">
          <cell r="B97" t="str">
            <v>台州市</v>
          </cell>
          <cell r="C97">
            <v>62.66</v>
          </cell>
        </row>
        <row r="98">
          <cell r="B98" t="str">
            <v>丽水市</v>
          </cell>
          <cell r="C98">
            <v>59.36</v>
          </cell>
        </row>
        <row r="99">
          <cell r="B99" t="str">
            <v>合肥市</v>
          </cell>
          <cell r="C99">
            <v>73.86</v>
          </cell>
        </row>
        <row r="100">
          <cell r="B100" t="str">
            <v>芜湖市</v>
          </cell>
          <cell r="C100">
            <v>64.819999999999993</v>
          </cell>
        </row>
        <row r="101">
          <cell r="B101" t="str">
            <v>蚌埠市</v>
          </cell>
          <cell r="C101">
            <v>55.1</v>
          </cell>
        </row>
        <row r="102">
          <cell r="B102" t="str">
            <v>淮南市</v>
          </cell>
          <cell r="C102">
            <v>63.41</v>
          </cell>
        </row>
        <row r="103">
          <cell r="B103" t="str">
            <v>马鞍山市</v>
          </cell>
          <cell r="C103">
            <v>67.849999999999994</v>
          </cell>
        </row>
        <row r="104">
          <cell r="B104" t="str">
            <v>淮北市</v>
          </cell>
          <cell r="C104">
            <v>63.49</v>
          </cell>
        </row>
        <row r="105">
          <cell r="B105" t="str">
            <v>铜陵市</v>
          </cell>
          <cell r="C105">
            <v>55.5</v>
          </cell>
        </row>
        <row r="106">
          <cell r="B106" t="str">
            <v>安庆市</v>
          </cell>
          <cell r="C106">
            <v>48.55</v>
          </cell>
        </row>
        <row r="107">
          <cell r="B107" t="str">
            <v>黄山市</v>
          </cell>
          <cell r="C107">
            <v>50.92</v>
          </cell>
        </row>
        <row r="108">
          <cell r="B108" t="str">
            <v>滁州市</v>
          </cell>
          <cell r="C108">
            <v>51.76</v>
          </cell>
        </row>
        <row r="109">
          <cell r="B109" t="str">
            <v>阜阳市</v>
          </cell>
          <cell r="C109">
            <v>54.35</v>
          </cell>
        </row>
        <row r="110">
          <cell r="B110" t="str">
            <v>宿州市</v>
          </cell>
          <cell r="C110">
            <v>41.39</v>
          </cell>
        </row>
        <row r="111">
          <cell r="B111" t="str">
            <v>六安市</v>
          </cell>
          <cell r="C111">
            <v>45.35</v>
          </cell>
        </row>
        <row r="112">
          <cell r="B112" t="str">
            <v>亳州市</v>
          </cell>
          <cell r="C112">
            <v>39.64</v>
          </cell>
        </row>
        <row r="113">
          <cell r="B113" t="str">
            <v>池州市</v>
          </cell>
          <cell r="C113">
            <v>53.66</v>
          </cell>
        </row>
        <row r="114">
          <cell r="B114" t="str">
            <v>宣城市</v>
          </cell>
          <cell r="C114">
            <v>53.5</v>
          </cell>
        </row>
        <row r="115">
          <cell r="B115" t="str">
            <v>福州市</v>
          </cell>
          <cell r="C115">
            <v>69.14</v>
          </cell>
        </row>
        <row r="116">
          <cell r="B116" t="str">
            <v>厦门市</v>
          </cell>
          <cell r="C116">
            <v>69.14</v>
          </cell>
        </row>
        <row r="117">
          <cell r="B117" t="str">
            <v>莆田市</v>
          </cell>
          <cell r="C117">
            <v>65.959999999999994</v>
          </cell>
        </row>
        <row r="118">
          <cell r="B118" t="str">
            <v>三明市</v>
          </cell>
          <cell r="C118">
            <v>59.6</v>
          </cell>
        </row>
        <row r="119">
          <cell r="B119" t="str">
            <v>泉州市</v>
          </cell>
          <cell r="C119">
            <v>69.14</v>
          </cell>
        </row>
        <row r="120">
          <cell r="B120" t="str">
            <v>漳州市</v>
          </cell>
          <cell r="C120">
            <v>65.959999999999994</v>
          </cell>
        </row>
        <row r="121">
          <cell r="B121" t="str">
            <v>南平市</v>
          </cell>
          <cell r="C121">
            <v>59.6</v>
          </cell>
        </row>
        <row r="122">
          <cell r="B122" t="str">
            <v>龙岩市</v>
          </cell>
          <cell r="C122">
            <v>59.6</v>
          </cell>
        </row>
        <row r="123">
          <cell r="B123" t="str">
            <v>宁德市</v>
          </cell>
          <cell r="C123">
            <v>65.959999999999994</v>
          </cell>
        </row>
        <row r="124">
          <cell r="B124" t="str">
            <v>南昌市</v>
          </cell>
          <cell r="C124">
            <v>73.649997533243038</v>
          </cell>
        </row>
        <row r="125">
          <cell r="B125" t="str">
            <v>景德镇市</v>
          </cell>
          <cell r="C125">
            <v>66.149992845471857</v>
          </cell>
        </row>
        <row r="126">
          <cell r="B126" t="str">
            <v>萍乡市</v>
          </cell>
          <cell r="C126">
            <v>68.389981862101834</v>
          </cell>
        </row>
        <row r="127">
          <cell r="B127" t="str">
            <v>九江市</v>
          </cell>
          <cell r="C127">
            <v>53.537732046211623</v>
          </cell>
        </row>
        <row r="128">
          <cell r="B128" t="str">
            <v>新余市</v>
          </cell>
          <cell r="C128">
            <v>70.220030655010149</v>
          </cell>
        </row>
        <row r="129">
          <cell r="B129" t="str">
            <v>鹰潭市</v>
          </cell>
          <cell r="C129">
            <v>58.839978745208185</v>
          </cell>
        </row>
        <row r="130">
          <cell r="B130" t="str">
            <v>赣州市</v>
          </cell>
          <cell r="C130">
            <v>48.486942660408651</v>
          </cell>
        </row>
        <row r="131">
          <cell r="B131" t="str">
            <v>吉安市</v>
          </cell>
          <cell r="C131">
            <v>49.117969764114214</v>
          </cell>
        </row>
        <row r="132">
          <cell r="B132" t="str">
            <v>宜春市</v>
          </cell>
          <cell r="C132">
            <v>47.869553889147667</v>
          </cell>
        </row>
        <row r="133">
          <cell r="B133" t="str">
            <v>抚州市</v>
          </cell>
          <cell r="C133">
            <v>48.0099968086422</v>
          </cell>
        </row>
        <row r="134">
          <cell r="B134" t="str">
            <v>上饶市</v>
          </cell>
          <cell r="C134">
            <v>50.270001855851717</v>
          </cell>
        </row>
        <row r="135">
          <cell r="B135" t="str">
            <v>济南市</v>
          </cell>
          <cell r="C135">
            <v>80.546102621843346</v>
          </cell>
        </row>
        <row r="136">
          <cell r="B136" t="str">
            <v>青岛市</v>
          </cell>
          <cell r="C136">
            <v>72.889769665362891</v>
          </cell>
        </row>
        <row r="137">
          <cell r="B137" t="str">
            <v>淄博市</v>
          </cell>
          <cell r="C137">
            <v>70.469646034692445</v>
          </cell>
        </row>
        <row r="138">
          <cell r="B138" t="str">
            <v>枣庄市</v>
          </cell>
          <cell r="C138">
            <v>56.830425988354271</v>
          </cell>
        </row>
        <row r="139">
          <cell r="B139" t="str">
            <v>东营市</v>
          </cell>
          <cell r="C139">
            <v>68.031356878195197</v>
          </cell>
        </row>
        <row r="140">
          <cell r="B140" t="str">
            <v>烟台市</v>
          </cell>
          <cell r="C140">
            <v>63.459377123442813</v>
          </cell>
        </row>
        <row r="141">
          <cell r="B141" t="str">
            <v>潍坊市</v>
          </cell>
          <cell r="C141">
            <v>59.510048092337286</v>
          </cell>
        </row>
        <row r="142">
          <cell r="B142" t="str">
            <v>济宁市</v>
          </cell>
          <cell r="C142">
            <v>56.609928181557017</v>
          </cell>
        </row>
        <row r="143">
          <cell r="B143" t="str">
            <v>泰安市</v>
          </cell>
          <cell r="C143">
            <v>60.419140738638376</v>
          </cell>
        </row>
        <row r="144">
          <cell r="B144" t="str">
            <v>威海市</v>
          </cell>
          <cell r="C144">
            <v>66.358403859113963</v>
          </cell>
        </row>
        <row r="145">
          <cell r="B145" t="str">
            <v>日照市</v>
          </cell>
          <cell r="C145">
            <v>58.22119058288235</v>
          </cell>
        </row>
        <row r="146">
          <cell r="B146" t="str">
            <v>临沂市</v>
          </cell>
          <cell r="C146">
            <v>57.200275782821031</v>
          </cell>
        </row>
        <row r="147">
          <cell r="B147" t="str">
            <v>德州市</v>
          </cell>
          <cell r="C147">
            <v>55.129659720663639</v>
          </cell>
        </row>
        <row r="148">
          <cell r="B148" t="str">
            <v>聊城市</v>
          </cell>
          <cell r="C148">
            <v>49.859204876755896</v>
          </cell>
        </row>
        <row r="149">
          <cell r="B149" t="str">
            <v>滨州市</v>
          </cell>
          <cell r="C149">
            <v>58.191148804934457</v>
          </cell>
        </row>
        <row r="150">
          <cell r="B150" t="str">
            <v>菏泽市</v>
          </cell>
          <cell r="C150">
            <v>48.720424929835545</v>
          </cell>
        </row>
        <row r="151">
          <cell r="B151" t="str">
            <v>郑州市</v>
          </cell>
          <cell r="C151">
            <v>72.379370314379997</v>
          </cell>
        </row>
        <row r="152">
          <cell r="B152" t="str">
            <v>开封市</v>
          </cell>
          <cell r="C152">
            <v>47.242857237117001</v>
          </cell>
        </row>
        <row r="153">
          <cell r="B153" t="str">
            <v>洛阳市</v>
          </cell>
          <cell r="C153">
            <v>55.71</v>
          </cell>
        </row>
        <row r="154">
          <cell r="B154" t="str">
            <v>平顶山市</v>
          </cell>
          <cell r="C154">
            <v>52.158538060747198</v>
          </cell>
        </row>
        <row r="155">
          <cell r="B155" t="str">
            <v>安阳市</v>
          </cell>
          <cell r="C155">
            <v>49.869474602265797</v>
          </cell>
        </row>
        <row r="156">
          <cell r="B156" t="str">
            <v>鹤壁市</v>
          </cell>
          <cell r="C156">
            <v>58.566332954702297</v>
          </cell>
        </row>
        <row r="157">
          <cell r="B157" t="str">
            <v>新乡市</v>
          </cell>
          <cell r="C157">
            <v>51.796905798363198</v>
          </cell>
        </row>
        <row r="158">
          <cell r="B158" t="str">
            <v>焦作市</v>
          </cell>
          <cell r="C158">
            <v>57.81</v>
          </cell>
        </row>
        <row r="159">
          <cell r="B159" t="str">
            <v>濮阳市</v>
          </cell>
          <cell r="C159">
            <v>43.4</v>
          </cell>
        </row>
        <row r="160">
          <cell r="B160" t="str">
            <v>许昌市</v>
          </cell>
          <cell r="C160">
            <v>50.741714784107401</v>
          </cell>
        </row>
        <row r="161">
          <cell r="B161" t="str">
            <v>漯河市</v>
          </cell>
          <cell r="C161">
            <v>50.59</v>
          </cell>
        </row>
        <row r="162">
          <cell r="B162" t="str">
            <v>三门峡市</v>
          </cell>
          <cell r="C162">
            <v>54.47</v>
          </cell>
        </row>
        <row r="163">
          <cell r="B163" t="str">
            <v>南阳市</v>
          </cell>
          <cell r="C163">
            <v>44.334797242941001</v>
          </cell>
        </row>
        <row r="164">
          <cell r="B164" t="str">
            <v>商丘市</v>
          </cell>
          <cell r="C164">
            <v>41.363998791490999</v>
          </cell>
        </row>
        <row r="165">
          <cell r="B165" t="str">
            <v>信阳市</v>
          </cell>
          <cell r="C165">
            <v>45.782309888881997</v>
          </cell>
        </row>
        <row r="166">
          <cell r="B166" t="str">
            <v>周口市</v>
          </cell>
          <cell r="C166">
            <v>40.869283730316198</v>
          </cell>
        </row>
        <row r="167">
          <cell r="B167" t="str">
            <v>驻马店市</v>
          </cell>
          <cell r="C167">
            <v>41.162812099922398</v>
          </cell>
        </row>
        <row r="168">
          <cell r="B168" t="str">
            <v>济源市</v>
          </cell>
          <cell r="C168">
            <v>60.960556002909001</v>
          </cell>
        </row>
        <row r="169">
          <cell r="B169" t="str">
            <v>武汉市</v>
          </cell>
          <cell r="C169">
            <v>66.27</v>
          </cell>
        </row>
        <row r="170">
          <cell r="B170" t="str">
            <v>黄石市</v>
          </cell>
          <cell r="C170">
            <v>54.65</v>
          </cell>
        </row>
        <row r="171">
          <cell r="B171" t="str">
            <v>十堰市</v>
          </cell>
          <cell r="C171">
            <v>54.65</v>
          </cell>
        </row>
        <row r="172">
          <cell r="B172" t="str">
            <v>宜昌市</v>
          </cell>
          <cell r="C172">
            <v>60.46</v>
          </cell>
        </row>
        <row r="173">
          <cell r="B173" t="str">
            <v>襄阳市</v>
          </cell>
          <cell r="C173">
            <v>60.46</v>
          </cell>
        </row>
        <row r="174">
          <cell r="B174" t="str">
            <v>鄂州市</v>
          </cell>
          <cell r="C174">
            <v>54.65</v>
          </cell>
        </row>
        <row r="175">
          <cell r="B175" t="str">
            <v>荆门市</v>
          </cell>
          <cell r="C175">
            <v>54.65</v>
          </cell>
        </row>
        <row r="176">
          <cell r="B176" t="str">
            <v>孝感市</v>
          </cell>
          <cell r="C176">
            <v>54.65</v>
          </cell>
        </row>
        <row r="177">
          <cell r="B177" t="str">
            <v>荆州市</v>
          </cell>
          <cell r="C177">
            <v>60.46</v>
          </cell>
        </row>
        <row r="178">
          <cell r="B178" t="str">
            <v>黄冈市</v>
          </cell>
          <cell r="C178">
            <v>60.46</v>
          </cell>
        </row>
        <row r="179">
          <cell r="B179" t="str">
            <v>咸宁市</v>
          </cell>
          <cell r="C179">
            <v>54.65</v>
          </cell>
        </row>
        <row r="180">
          <cell r="B180" t="str">
            <v>随州市</v>
          </cell>
          <cell r="C180">
            <v>51.744999999999997</v>
          </cell>
        </row>
        <row r="181">
          <cell r="B181" t="str">
            <v>恩施土家族苗族自治州</v>
          </cell>
          <cell r="C181">
            <v>54.65</v>
          </cell>
        </row>
        <row r="182">
          <cell r="B182" t="str">
            <v>仙桃市</v>
          </cell>
          <cell r="C182">
            <v>36.795488115077603</v>
          </cell>
        </row>
        <row r="183">
          <cell r="B183" t="str">
            <v>潜江市</v>
          </cell>
          <cell r="C183">
            <v>47.059202981057901</v>
          </cell>
        </row>
        <row r="184">
          <cell r="B184" t="str">
            <v>天门市</v>
          </cell>
          <cell r="C184">
            <v>36.200468173801497</v>
          </cell>
        </row>
        <row r="185">
          <cell r="B185" t="str">
            <v>神农架林区</v>
          </cell>
          <cell r="C185">
            <v>49.91</v>
          </cell>
        </row>
        <row r="186">
          <cell r="B186" t="str">
            <v>长沙市</v>
          </cell>
          <cell r="C186">
            <v>60.384999999999998</v>
          </cell>
        </row>
        <row r="187">
          <cell r="B187" t="str">
            <v>株洲市</v>
          </cell>
          <cell r="C187">
            <v>55.11</v>
          </cell>
        </row>
        <row r="188">
          <cell r="B188" t="str">
            <v>湘潭市</v>
          </cell>
          <cell r="C188">
            <v>49.835000000000001</v>
          </cell>
        </row>
        <row r="189">
          <cell r="B189" t="str">
            <v>衡阳市</v>
          </cell>
          <cell r="C189">
            <v>55.11</v>
          </cell>
        </row>
        <row r="190">
          <cell r="B190" t="str">
            <v>邵阳市</v>
          </cell>
          <cell r="C190">
            <v>49.835000000000001</v>
          </cell>
        </row>
        <row r="191">
          <cell r="B191" t="str">
            <v>岳阳市</v>
          </cell>
          <cell r="C191">
            <v>55.11</v>
          </cell>
        </row>
        <row r="192">
          <cell r="B192" t="str">
            <v>常德市</v>
          </cell>
          <cell r="C192">
            <v>49.835000000000001</v>
          </cell>
        </row>
        <row r="193">
          <cell r="B193" t="str">
            <v>张家界市</v>
          </cell>
          <cell r="C193">
            <v>47.197499999999998</v>
          </cell>
        </row>
        <row r="194">
          <cell r="B194" t="str">
            <v>益阳市</v>
          </cell>
          <cell r="C194">
            <v>49.835000000000001</v>
          </cell>
        </row>
        <row r="195">
          <cell r="B195" t="str">
            <v>郴州市</v>
          </cell>
          <cell r="C195">
            <v>49.835000000000001</v>
          </cell>
        </row>
        <row r="196">
          <cell r="B196" t="str">
            <v>永州市</v>
          </cell>
          <cell r="C196">
            <v>49.835000000000001</v>
          </cell>
        </row>
        <row r="197">
          <cell r="B197" t="str">
            <v>怀化市</v>
          </cell>
          <cell r="C197">
            <v>49.835000000000001</v>
          </cell>
        </row>
        <row r="198">
          <cell r="B198" t="str">
            <v>娄底市</v>
          </cell>
          <cell r="C198">
            <v>49.835000000000001</v>
          </cell>
        </row>
        <row r="199">
          <cell r="B199" t="str">
            <v>湘西土家族苗族自治州</v>
          </cell>
          <cell r="C199">
            <v>47.197499999999998</v>
          </cell>
        </row>
        <row r="200">
          <cell r="B200" t="str">
            <v>广州市</v>
          </cell>
          <cell r="C200">
            <v>85.4</v>
          </cell>
        </row>
        <row r="201">
          <cell r="B201" t="str">
            <v>韶关市</v>
          </cell>
          <cell r="C201">
            <v>64.64</v>
          </cell>
        </row>
        <row r="202">
          <cell r="B202" t="str">
            <v>深圳市</v>
          </cell>
          <cell r="C202">
            <v>85.4</v>
          </cell>
        </row>
        <row r="203">
          <cell r="B203" t="str">
            <v>珠海市</v>
          </cell>
          <cell r="C203">
            <v>75.02</v>
          </cell>
        </row>
        <row r="204">
          <cell r="B204" t="str">
            <v>汕头市</v>
          </cell>
          <cell r="C204">
            <v>71.56</v>
          </cell>
        </row>
        <row r="205">
          <cell r="B205" t="str">
            <v>佛山市</v>
          </cell>
          <cell r="C205">
            <v>78.48</v>
          </cell>
        </row>
        <row r="206">
          <cell r="B206" t="str">
            <v>江门市</v>
          </cell>
          <cell r="C206">
            <v>71.56</v>
          </cell>
        </row>
        <row r="207">
          <cell r="B207" t="str">
            <v>湛江市</v>
          </cell>
          <cell r="C207">
            <v>71.56</v>
          </cell>
        </row>
        <row r="208">
          <cell r="B208" t="str">
            <v>茂名市</v>
          </cell>
          <cell r="C208">
            <v>64.64</v>
          </cell>
        </row>
        <row r="209">
          <cell r="B209" t="str">
            <v>肇庆市</v>
          </cell>
          <cell r="C209">
            <v>71.56</v>
          </cell>
        </row>
        <row r="210">
          <cell r="B210" t="str">
            <v>惠州市</v>
          </cell>
          <cell r="C210">
            <v>75.02</v>
          </cell>
        </row>
        <row r="211">
          <cell r="B211" t="str">
            <v>梅州市</v>
          </cell>
          <cell r="C211">
            <v>64.64</v>
          </cell>
        </row>
        <row r="212">
          <cell r="B212" t="str">
            <v>汕尾市</v>
          </cell>
          <cell r="C212">
            <v>64.64</v>
          </cell>
        </row>
        <row r="213">
          <cell r="B213" t="str">
            <v>河源市</v>
          </cell>
          <cell r="C213">
            <v>64.64</v>
          </cell>
        </row>
        <row r="214">
          <cell r="B214" t="str">
            <v>阳江市</v>
          </cell>
          <cell r="C214">
            <v>64.64</v>
          </cell>
        </row>
        <row r="215">
          <cell r="B215" t="str">
            <v>清远市</v>
          </cell>
          <cell r="C215">
            <v>71.56</v>
          </cell>
        </row>
        <row r="216">
          <cell r="B216" t="str">
            <v>东莞市</v>
          </cell>
          <cell r="C216">
            <v>78.48</v>
          </cell>
        </row>
        <row r="217">
          <cell r="B217" t="str">
            <v>中山市</v>
          </cell>
          <cell r="C217">
            <v>75.02</v>
          </cell>
        </row>
        <row r="218">
          <cell r="B218" t="str">
            <v>潮州市</v>
          </cell>
          <cell r="C218">
            <v>71.56</v>
          </cell>
        </row>
        <row r="219">
          <cell r="B219" t="str">
            <v>揭阳市</v>
          </cell>
          <cell r="C219">
            <v>71.56</v>
          </cell>
        </row>
        <row r="220">
          <cell r="B220" t="str">
            <v>云浮市</v>
          </cell>
          <cell r="C220">
            <v>61.18</v>
          </cell>
        </row>
        <row r="221">
          <cell r="B221" t="str">
            <v>南宁市</v>
          </cell>
          <cell r="C221">
            <v>47.696835546996702</v>
          </cell>
        </row>
        <row r="222">
          <cell r="B222" t="str">
            <v>柳州市</v>
          </cell>
          <cell r="C222">
            <v>49.411127895521297</v>
          </cell>
        </row>
        <row r="223">
          <cell r="B223" t="str">
            <v>桂林市</v>
          </cell>
          <cell r="C223">
            <v>34.918909250608898</v>
          </cell>
        </row>
        <row r="224">
          <cell r="B224" t="str">
            <v>梧州市</v>
          </cell>
          <cell r="C224">
            <v>55.338929234031298</v>
          </cell>
        </row>
        <row r="225">
          <cell r="B225" t="str">
            <v>北海市</v>
          </cell>
          <cell r="C225">
            <v>36.244711322017402</v>
          </cell>
        </row>
        <row r="226">
          <cell r="B226" t="str">
            <v>防城港市</v>
          </cell>
          <cell r="C226">
            <v>39.756124865446701</v>
          </cell>
        </row>
        <row r="227">
          <cell r="B227" t="str">
            <v>钦州市</v>
          </cell>
          <cell r="C227">
            <v>20.0093987049029</v>
          </cell>
        </row>
        <row r="228">
          <cell r="B228" t="str">
            <v>贵港市</v>
          </cell>
          <cell r="C228">
            <v>27.858153277931699</v>
          </cell>
        </row>
        <row r="229">
          <cell r="B229" t="str">
            <v>玉林市</v>
          </cell>
          <cell r="C229">
            <v>43.180708825573298</v>
          </cell>
        </row>
        <row r="230">
          <cell r="B230" t="str">
            <v>百色市</v>
          </cell>
          <cell r="C230">
            <v>29.952342964477101</v>
          </cell>
        </row>
        <row r="231">
          <cell r="B231" t="str">
            <v>贺州市</v>
          </cell>
          <cell r="C231">
            <v>18.410080933928501</v>
          </cell>
        </row>
        <row r="232">
          <cell r="B232" t="str">
            <v>河池市</v>
          </cell>
          <cell r="C232">
            <v>28.733535295798799</v>
          </cell>
        </row>
        <row r="233">
          <cell r="B233" t="str">
            <v>来宾市</v>
          </cell>
          <cell r="C233">
            <v>29.558136787093801</v>
          </cell>
        </row>
        <row r="234">
          <cell r="B234" t="str">
            <v>崇左市</v>
          </cell>
          <cell r="C234">
            <v>29.047028803402299</v>
          </cell>
        </row>
        <row r="235">
          <cell r="B235" t="str">
            <v>海口市</v>
          </cell>
          <cell r="C235">
            <v>76.945113948285297</v>
          </cell>
        </row>
        <row r="236">
          <cell r="B236" t="str">
            <v>三亚市</v>
          </cell>
          <cell r="C236">
            <v>74.338779668618699</v>
          </cell>
        </row>
        <row r="237">
          <cell r="B237" t="str">
            <v>三沙市</v>
          </cell>
          <cell r="C237">
            <v>97.4768781237985</v>
          </cell>
        </row>
        <row r="238">
          <cell r="B238" t="str">
            <v>儋州市</v>
          </cell>
          <cell r="C238">
            <v>54.491916102288101</v>
          </cell>
        </row>
        <row r="239">
          <cell r="B239" t="str">
            <v>五指山市</v>
          </cell>
          <cell r="C239">
            <v>57.360870167367203</v>
          </cell>
        </row>
        <row r="240">
          <cell r="B240" t="str">
            <v>琼海市</v>
          </cell>
          <cell r="C240">
            <v>51.086552420844399</v>
          </cell>
        </row>
        <row r="241">
          <cell r="B241" t="str">
            <v>文昌市</v>
          </cell>
          <cell r="C241">
            <v>53.025567463978902</v>
          </cell>
        </row>
        <row r="242">
          <cell r="B242" t="str">
            <v>万宁市</v>
          </cell>
          <cell r="C242">
            <v>50.398545492819402</v>
          </cell>
        </row>
        <row r="243">
          <cell r="B243" t="str">
            <v>东方市</v>
          </cell>
          <cell r="C243">
            <v>47.550680317813402</v>
          </cell>
        </row>
        <row r="244">
          <cell r="B244" t="str">
            <v>定安县</v>
          </cell>
          <cell r="C244">
            <v>45.865731873183599</v>
          </cell>
        </row>
        <row r="245">
          <cell r="B245" t="str">
            <v>屯昌县</v>
          </cell>
          <cell r="C245">
            <v>46.715711204042002</v>
          </cell>
        </row>
        <row r="246">
          <cell r="B246" t="str">
            <v>澄迈县</v>
          </cell>
          <cell r="C246">
            <v>56.700622024623101</v>
          </cell>
        </row>
        <row r="247">
          <cell r="B247" t="str">
            <v>临高县</v>
          </cell>
          <cell r="C247">
            <v>45.731472340077303</v>
          </cell>
        </row>
        <row r="248">
          <cell r="B248" t="str">
            <v>白沙黎族自治县</v>
          </cell>
          <cell r="C248">
            <v>37.722555968403597</v>
          </cell>
        </row>
        <row r="249">
          <cell r="B249" t="str">
            <v>昌江黎族自治县</v>
          </cell>
          <cell r="C249">
            <v>54.913772350776</v>
          </cell>
        </row>
        <row r="250">
          <cell r="B250" t="str">
            <v>乐东黎族自治县</v>
          </cell>
          <cell r="C250">
            <v>39.054064696157198</v>
          </cell>
        </row>
        <row r="251">
          <cell r="B251" t="str">
            <v>陵水黎族自治县</v>
          </cell>
          <cell r="C251">
            <v>46.352716534141102</v>
          </cell>
        </row>
        <row r="252">
          <cell r="B252" t="str">
            <v>保亭黎族苗族自治县</v>
          </cell>
          <cell r="C252">
            <v>40.297400234706302</v>
          </cell>
        </row>
        <row r="253">
          <cell r="B253" t="str">
            <v>琼中黎族苗族自治县</v>
          </cell>
          <cell r="C253">
            <v>41.897640052212502</v>
          </cell>
        </row>
        <row r="254">
          <cell r="B254" t="str">
            <v>重庆市</v>
          </cell>
          <cell r="C254">
            <v>66.959999999999994</v>
          </cell>
        </row>
        <row r="255">
          <cell r="B255" t="str">
            <v>成都市</v>
          </cell>
          <cell r="C255">
            <v>71.98</v>
          </cell>
        </row>
        <row r="256">
          <cell r="B256" t="str">
            <v>自贡市</v>
          </cell>
          <cell r="C256">
            <v>50.5</v>
          </cell>
        </row>
        <row r="257">
          <cell r="B257" t="str">
            <v>攀枝花市</v>
          </cell>
          <cell r="C257">
            <v>66.7</v>
          </cell>
        </row>
        <row r="258">
          <cell r="B258" t="str">
            <v>泸州市</v>
          </cell>
          <cell r="C258">
            <v>48.86</v>
          </cell>
        </row>
        <row r="259">
          <cell r="B259" t="str">
            <v>德阳市</v>
          </cell>
          <cell r="C259">
            <v>50.94</v>
          </cell>
        </row>
        <row r="260">
          <cell r="B260" t="str">
            <v>绵阳市</v>
          </cell>
          <cell r="C260">
            <v>50.86</v>
          </cell>
        </row>
        <row r="261">
          <cell r="B261" t="str">
            <v>广元市</v>
          </cell>
          <cell r="C261">
            <v>43.76</v>
          </cell>
        </row>
        <row r="262">
          <cell r="B262" t="str">
            <v>遂宁市</v>
          </cell>
          <cell r="C262">
            <v>48.37</v>
          </cell>
        </row>
        <row r="263">
          <cell r="B263" t="str">
            <v>内江市</v>
          </cell>
          <cell r="C263">
            <v>48.06</v>
          </cell>
        </row>
        <row r="264">
          <cell r="B264" t="str">
            <v>乐山市</v>
          </cell>
          <cell r="C264">
            <v>50.09</v>
          </cell>
        </row>
        <row r="265">
          <cell r="B265" t="str">
            <v>南充市</v>
          </cell>
          <cell r="C265">
            <v>46.43</v>
          </cell>
        </row>
        <row r="266">
          <cell r="B266" t="str">
            <v>眉山市</v>
          </cell>
          <cell r="C266">
            <v>44.74</v>
          </cell>
        </row>
        <row r="267">
          <cell r="B267" t="str">
            <v>宜宾市</v>
          </cell>
          <cell r="C267">
            <v>47.99</v>
          </cell>
        </row>
        <row r="268">
          <cell r="B268" t="str">
            <v>广安市</v>
          </cell>
          <cell r="C268">
            <v>40.17</v>
          </cell>
        </row>
        <row r="269">
          <cell r="B269" t="str">
            <v>达州市</v>
          </cell>
          <cell r="C269">
            <v>43.78</v>
          </cell>
        </row>
        <row r="270">
          <cell r="B270" t="str">
            <v>雅安市</v>
          </cell>
          <cell r="C270">
            <v>45.31</v>
          </cell>
        </row>
        <row r="271">
          <cell r="B271" t="str">
            <v>巴中市</v>
          </cell>
          <cell r="C271">
            <v>40.46</v>
          </cell>
        </row>
        <row r="272">
          <cell r="B272" t="str">
            <v>资阳市</v>
          </cell>
          <cell r="C272">
            <v>41.44</v>
          </cell>
        </row>
        <row r="273">
          <cell r="B273" t="str">
            <v>阿坝藏族羌族自治州</v>
          </cell>
          <cell r="C273">
            <v>39.22</v>
          </cell>
        </row>
        <row r="274">
          <cell r="B274" t="str">
            <v>甘孜藏族自治州</v>
          </cell>
          <cell r="C274">
            <v>30.62</v>
          </cell>
        </row>
        <row r="275">
          <cell r="B275" t="str">
            <v>凉山彝族自治州</v>
          </cell>
          <cell r="C275">
            <v>34.4</v>
          </cell>
        </row>
        <row r="276">
          <cell r="B276" t="str">
            <v>贵阳市</v>
          </cell>
          <cell r="C276">
            <v>48.691249999999997</v>
          </cell>
        </row>
        <row r="277">
          <cell r="B277" t="str">
            <v>六盘水市</v>
          </cell>
          <cell r="C277">
            <v>39.866250000000001</v>
          </cell>
        </row>
        <row r="278">
          <cell r="B278" t="str">
            <v>遵义市</v>
          </cell>
          <cell r="C278">
            <v>46.484999999999999</v>
          </cell>
        </row>
        <row r="279">
          <cell r="B279" t="str">
            <v>安顺市</v>
          </cell>
          <cell r="C279">
            <v>39.866250000000001</v>
          </cell>
        </row>
        <row r="280">
          <cell r="B280" t="str">
            <v>毕节市</v>
          </cell>
          <cell r="C280">
            <v>39.866250000000001</v>
          </cell>
        </row>
        <row r="281">
          <cell r="B281" t="str">
            <v>铜仁市</v>
          </cell>
          <cell r="C281">
            <v>42.072499999999998</v>
          </cell>
        </row>
        <row r="282">
          <cell r="B282" t="str">
            <v>黔西南布依族苗族自治州</v>
          </cell>
          <cell r="C282">
            <v>39.866250000000001</v>
          </cell>
        </row>
        <row r="283">
          <cell r="B283" t="str">
            <v>黔东南苗族侗族自治州</v>
          </cell>
          <cell r="C283">
            <v>42.072499999999998</v>
          </cell>
        </row>
        <row r="284">
          <cell r="B284" t="str">
            <v>黔南布依族苗族自治州</v>
          </cell>
          <cell r="C284">
            <v>42.072499999999998</v>
          </cell>
        </row>
        <row r="285">
          <cell r="B285" t="str">
            <v>昆明市</v>
          </cell>
          <cell r="C285">
            <v>72.406373365041603</v>
          </cell>
        </row>
        <row r="286">
          <cell r="B286" t="str">
            <v>曲靖市</v>
          </cell>
          <cell r="C286">
            <v>46.938566732412902</v>
          </cell>
        </row>
        <row r="287">
          <cell r="B287" t="str">
            <v>玉溪市</v>
          </cell>
          <cell r="C287">
            <v>50.286315789473697</v>
          </cell>
        </row>
        <row r="288">
          <cell r="B288" t="str">
            <v>保山市</v>
          </cell>
          <cell r="C288">
            <v>35.168240277243001</v>
          </cell>
        </row>
        <row r="289">
          <cell r="B289" t="str">
            <v>昭通市</v>
          </cell>
          <cell r="C289">
            <v>32.848584474885797</v>
          </cell>
        </row>
        <row r="290">
          <cell r="B290" t="str">
            <v>丽江市</v>
          </cell>
          <cell r="C290">
            <v>38.791906614786001</v>
          </cell>
        </row>
        <row r="291">
          <cell r="B291" t="str">
            <v>普洱市</v>
          </cell>
          <cell r="C291">
            <v>42.017241115781403</v>
          </cell>
        </row>
        <row r="292">
          <cell r="B292" t="str">
            <v>临沧市</v>
          </cell>
          <cell r="C292">
            <v>40.328253968254003</v>
          </cell>
        </row>
        <row r="293">
          <cell r="B293" t="str">
            <v>楚雄彝族自治州</v>
          </cell>
          <cell r="C293">
            <v>43.638203723986898</v>
          </cell>
        </row>
        <row r="294">
          <cell r="B294" t="str">
            <v>红河哈尼族彝族自治州</v>
          </cell>
          <cell r="C294">
            <v>46.414475539414703</v>
          </cell>
        </row>
        <row r="295">
          <cell r="B295" t="str">
            <v>文山壮族苗族自治州</v>
          </cell>
          <cell r="C295">
            <v>40.327136150234701</v>
          </cell>
        </row>
        <row r="296">
          <cell r="B296" t="str">
            <v>西双版纳傣族自治州</v>
          </cell>
          <cell r="C296">
            <v>46.581843003412999</v>
          </cell>
        </row>
        <row r="297">
          <cell r="B297" t="str">
            <v>大理白族自治州</v>
          </cell>
          <cell r="C297">
            <v>45.395924782486702</v>
          </cell>
        </row>
        <row r="298">
          <cell r="B298" t="str">
            <v>德宏傣族景颇族自治州</v>
          </cell>
          <cell r="C298">
            <v>44.868500772797503</v>
          </cell>
        </row>
        <row r="299">
          <cell r="B299" t="str">
            <v>怒江傈僳族自治州</v>
          </cell>
          <cell r="C299">
            <v>31.507058823529398</v>
          </cell>
        </row>
        <row r="300">
          <cell r="B300" t="str">
            <v>迪庆藏族自治州</v>
          </cell>
          <cell r="C300">
            <v>34.286829268292699</v>
          </cell>
        </row>
        <row r="301">
          <cell r="B301" t="str">
            <v>拉萨市</v>
          </cell>
          <cell r="C301">
            <v>84.088424933748101</v>
          </cell>
        </row>
        <row r="302">
          <cell r="B302" t="str">
            <v>日喀则市</v>
          </cell>
          <cell r="C302">
            <v>24.098661989476302</v>
          </cell>
        </row>
        <row r="303">
          <cell r="B303" t="str">
            <v>昌都市</v>
          </cell>
          <cell r="C303">
            <v>29.743705650459901</v>
          </cell>
        </row>
        <row r="304">
          <cell r="B304" t="str">
            <v>林芝市</v>
          </cell>
          <cell r="C304">
            <v>42.213913771452503</v>
          </cell>
        </row>
        <row r="305">
          <cell r="B305" t="str">
            <v>山南市</v>
          </cell>
          <cell r="C305">
            <v>37.4899435028249</v>
          </cell>
        </row>
        <row r="306">
          <cell r="B306" t="str">
            <v>那曲市</v>
          </cell>
          <cell r="C306">
            <v>41.217369255150601</v>
          </cell>
        </row>
        <row r="307">
          <cell r="B307" t="str">
            <v>阿里地区</v>
          </cell>
          <cell r="C307">
            <v>31.36</v>
          </cell>
        </row>
        <row r="308">
          <cell r="B308" t="str">
            <v>西安市</v>
          </cell>
          <cell r="C308">
            <v>63.234000000000002</v>
          </cell>
        </row>
        <row r="309">
          <cell r="B309" t="str">
            <v>铜川市</v>
          </cell>
          <cell r="C309">
            <v>49.399000000000001</v>
          </cell>
        </row>
        <row r="310">
          <cell r="B310" t="str">
            <v>宝鸡市</v>
          </cell>
          <cell r="C310">
            <v>52.165999999999997</v>
          </cell>
        </row>
        <row r="311">
          <cell r="B311" t="str">
            <v>咸阳市</v>
          </cell>
          <cell r="C311">
            <v>57.7</v>
          </cell>
        </row>
        <row r="312">
          <cell r="B312" t="str">
            <v>渭南市</v>
          </cell>
          <cell r="C312">
            <v>52.165999999999997</v>
          </cell>
        </row>
        <row r="313">
          <cell r="B313" t="str">
            <v>延安市</v>
          </cell>
          <cell r="C313">
            <v>52.165999999999997</v>
          </cell>
        </row>
        <row r="314">
          <cell r="B314" t="str">
            <v>汉中市</v>
          </cell>
          <cell r="C314">
            <v>49.399000000000001</v>
          </cell>
        </row>
        <row r="315">
          <cell r="B315" t="str">
            <v>榆林市</v>
          </cell>
          <cell r="C315">
            <v>52.165999999999997</v>
          </cell>
        </row>
        <row r="316">
          <cell r="B316" t="str">
            <v>安康市</v>
          </cell>
          <cell r="C316">
            <v>49.399000000000001</v>
          </cell>
        </row>
        <row r="317">
          <cell r="B317" t="str">
            <v>商洛市</v>
          </cell>
          <cell r="C317">
            <v>49.399000000000001</v>
          </cell>
        </row>
        <row r="318">
          <cell r="B318" t="str">
            <v>兰州市</v>
          </cell>
          <cell r="C318">
            <v>82.37</v>
          </cell>
        </row>
        <row r="319">
          <cell r="B319" t="str">
            <v>嘉峪关市</v>
          </cell>
          <cell r="C319">
            <v>94.8</v>
          </cell>
        </row>
        <row r="320">
          <cell r="B320" t="str">
            <v>金昌市</v>
          </cell>
          <cell r="C320">
            <v>70.45</v>
          </cell>
        </row>
        <row r="321">
          <cell r="B321" t="str">
            <v>白银市</v>
          </cell>
          <cell r="C321">
            <v>49.27</v>
          </cell>
        </row>
        <row r="322">
          <cell r="B322" t="str">
            <v>天水市</v>
          </cell>
          <cell r="C322">
            <v>39</v>
          </cell>
        </row>
        <row r="323">
          <cell r="B323" t="str">
            <v>武威市</v>
          </cell>
          <cell r="C323">
            <v>39.08</v>
          </cell>
        </row>
        <row r="324">
          <cell r="B324" t="str">
            <v>张掖市</v>
          </cell>
          <cell r="C324">
            <v>45.29</v>
          </cell>
        </row>
        <row r="325">
          <cell r="B325" t="str">
            <v>平凉市</v>
          </cell>
          <cell r="C325">
            <v>39.159999999999997</v>
          </cell>
        </row>
        <row r="326">
          <cell r="B326" t="str">
            <v>酒泉市</v>
          </cell>
          <cell r="C326">
            <v>60.12</v>
          </cell>
        </row>
        <row r="327">
          <cell r="B327" t="str">
            <v>庆阳市</v>
          </cell>
          <cell r="C327">
            <v>36.35</v>
          </cell>
        </row>
        <row r="328">
          <cell r="B328" t="str">
            <v>定西市</v>
          </cell>
          <cell r="C328">
            <v>33.26</v>
          </cell>
        </row>
        <row r="329">
          <cell r="B329" t="str">
            <v>陇南市</v>
          </cell>
          <cell r="C329">
            <v>31.84</v>
          </cell>
        </row>
        <row r="330">
          <cell r="B330" t="str">
            <v>临夏回族自治州</v>
          </cell>
          <cell r="C330">
            <v>34.090000000000003</v>
          </cell>
        </row>
        <row r="331">
          <cell r="B331" t="str">
            <v>甘南藏族自治州</v>
          </cell>
          <cell r="C331">
            <v>33.36</v>
          </cell>
        </row>
        <row r="332">
          <cell r="B332" t="str">
            <v>西宁市</v>
          </cell>
          <cell r="C332">
            <v>48.826999999999998</v>
          </cell>
        </row>
        <row r="333">
          <cell r="B333" t="str">
            <v>海东市</v>
          </cell>
          <cell r="C333">
            <v>46.2455</v>
          </cell>
        </row>
        <row r="334">
          <cell r="B334" t="str">
            <v>海北藏族自治州</v>
          </cell>
          <cell r="C334">
            <v>46.2455</v>
          </cell>
        </row>
        <row r="335">
          <cell r="B335" t="str">
            <v>黄南藏族自治州</v>
          </cell>
          <cell r="C335">
            <v>46.2455</v>
          </cell>
        </row>
        <row r="336">
          <cell r="B336" t="str">
            <v>海南藏族自治州</v>
          </cell>
          <cell r="C336">
            <v>46.2455</v>
          </cell>
        </row>
        <row r="337">
          <cell r="B337" t="str">
            <v>果洛藏族自治州</v>
          </cell>
          <cell r="C337">
            <v>46.2455</v>
          </cell>
        </row>
        <row r="338">
          <cell r="B338" t="str">
            <v>玉树藏族自治州</v>
          </cell>
          <cell r="C338">
            <v>46.2455</v>
          </cell>
        </row>
        <row r="339">
          <cell r="B339" t="str">
            <v>海西蒙古族藏族自治州</v>
          </cell>
          <cell r="C339">
            <v>46.2455</v>
          </cell>
        </row>
        <row r="340">
          <cell r="B340" t="str">
            <v>银川市</v>
          </cell>
          <cell r="C340">
            <v>58.65</v>
          </cell>
        </row>
        <row r="341">
          <cell r="B341" t="str">
            <v>石嘴山市</v>
          </cell>
          <cell r="C341">
            <v>50.206499999999998</v>
          </cell>
        </row>
        <row r="342">
          <cell r="B342" t="str">
            <v>吴忠市</v>
          </cell>
          <cell r="C342">
            <v>50.206499999999998</v>
          </cell>
        </row>
        <row r="343">
          <cell r="B343" t="str">
            <v>固原市</v>
          </cell>
          <cell r="C343">
            <v>50.206499999999998</v>
          </cell>
        </row>
        <row r="344">
          <cell r="B344" t="str">
            <v>中卫市</v>
          </cell>
          <cell r="C344">
            <v>50.206499999999998</v>
          </cell>
        </row>
        <row r="345">
          <cell r="B345" t="str">
            <v>乌鲁木齐市</v>
          </cell>
          <cell r="C345">
            <v>85.669946698612804</v>
          </cell>
        </row>
        <row r="346">
          <cell r="B346" t="str">
            <v>克拉玛依市</v>
          </cell>
          <cell r="C346">
            <v>100</v>
          </cell>
        </row>
        <row r="347">
          <cell r="B347" t="str">
            <v>吐鲁番市</v>
          </cell>
          <cell r="C347">
            <v>25.72</v>
          </cell>
        </row>
        <row r="348">
          <cell r="B348" t="str">
            <v>哈密市</v>
          </cell>
          <cell r="C348">
            <v>50.41</v>
          </cell>
        </row>
        <row r="349">
          <cell r="B349" t="str">
            <v>昌吉回族自治州</v>
          </cell>
          <cell r="C349">
            <v>71.72</v>
          </cell>
        </row>
        <row r="350">
          <cell r="B350" t="str">
            <v>博尔塔拉蒙古自治州</v>
          </cell>
          <cell r="C350">
            <v>43.457500000000003</v>
          </cell>
        </row>
        <row r="351">
          <cell r="B351" t="str">
            <v>巴音郭楞蒙古自治州</v>
          </cell>
          <cell r="C351">
            <v>43.457500000000003</v>
          </cell>
        </row>
        <row r="352">
          <cell r="B352" t="str">
            <v>阿克苏地区</v>
          </cell>
          <cell r="C352">
            <v>57.02</v>
          </cell>
        </row>
        <row r="353">
          <cell r="B353" t="str">
            <v>克孜勒苏柯尔克孜自治州</v>
          </cell>
          <cell r="C353">
            <v>43.457500000000003</v>
          </cell>
        </row>
        <row r="354">
          <cell r="B354" t="str">
            <v>喀什地区</v>
          </cell>
          <cell r="C354">
            <v>48.62</v>
          </cell>
        </row>
        <row r="355">
          <cell r="B355" t="str">
            <v>和田地区</v>
          </cell>
          <cell r="C355">
            <v>49.82</v>
          </cell>
        </row>
        <row r="356">
          <cell r="B356" t="str">
            <v>伊犁哈萨克自治州</v>
          </cell>
          <cell r="C356">
            <v>43.457500000000003</v>
          </cell>
        </row>
        <row r="357">
          <cell r="B357" t="str">
            <v>塔城地区</v>
          </cell>
          <cell r="C357">
            <v>43.457500000000003</v>
          </cell>
        </row>
        <row r="358">
          <cell r="B358" t="str">
            <v>阿勒泰地区</v>
          </cell>
          <cell r="C358">
            <v>45.45</v>
          </cell>
        </row>
        <row r="359">
          <cell r="B359" t="str">
            <v>石河子市</v>
          </cell>
          <cell r="C359">
            <v>69.914576825729</v>
          </cell>
        </row>
        <row r="360">
          <cell r="B360" t="str">
            <v>阿拉尔市</v>
          </cell>
          <cell r="C360">
            <v>68.450210956263703</v>
          </cell>
        </row>
        <row r="361">
          <cell r="B361" t="str">
            <v>图木舒克市</v>
          </cell>
          <cell r="C361">
            <v>46.090709036472497</v>
          </cell>
        </row>
        <row r="362">
          <cell r="B362" t="str">
            <v>五家渠市</v>
          </cell>
          <cell r="C362">
            <v>61.259332726371703</v>
          </cell>
        </row>
        <row r="363">
          <cell r="B363" t="str">
            <v>北屯市</v>
          </cell>
          <cell r="C363">
            <v>80.798824893370394</v>
          </cell>
        </row>
        <row r="364">
          <cell r="B364" t="str">
            <v>铁门关市</v>
          </cell>
          <cell r="C364">
            <v>75.167851124802297</v>
          </cell>
        </row>
        <row r="365">
          <cell r="B365" t="str">
            <v>双河市</v>
          </cell>
          <cell r="C365">
            <v>50.033603260914397</v>
          </cell>
        </row>
        <row r="366">
          <cell r="B366" t="str">
            <v>可克达拉市</v>
          </cell>
          <cell r="C366">
            <v>69.400447438015107</v>
          </cell>
        </row>
        <row r="367">
          <cell r="B367" t="str">
            <v>昆玉市</v>
          </cell>
          <cell r="C367">
            <v>24.6192766741115</v>
          </cell>
        </row>
        <row r="368">
          <cell r="B368" t="str">
            <v>胡杨河市</v>
          </cell>
          <cell r="C368">
            <v>69.322783434153806</v>
          </cell>
        </row>
        <row r="369">
          <cell r="B369" t="str">
            <v>总人口</v>
          </cell>
          <cell r="C369"/>
        </row>
        <row r="371">
          <cell r="B371" t="str">
            <v>城镇化率微调</v>
          </cell>
          <cell r="C371">
            <v>1.36</v>
          </cell>
        </row>
      </sheetData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汇率"/>
      <sheetName val="Calculation"/>
    </sheetNames>
    <sheetDataSet>
      <sheetData sheetId="0"/>
      <sheetData sheetId="1">
        <row r="45">
          <cell r="L45">
            <v>0.26402731839314614</v>
          </cell>
          <cell r="M45">
            <v>3.7874868634273828</v>
          </cell>
        </row>
        <row r="46">
          <cell r="L46">
            <v>0.25873096752649349</v>
          </cell>
          <cell r="M46">
            <v>3.865018592710987</v>
          </cell>
        </row>
        <row r="47">
          <cell r="L47">
            <v>0.25718247422042451</v>
          </cell>
          <cell r="M47">
            <v>3.8882898340223822</v>
          </cell>
        </row>
        <row r="48">
          <cell r="L48">
            <v>0.25065741621071408</v>
          </cell>
          <cell r="M48">
            <v>3.9895089286301202</v>
          </cell>
        </row>
        <row r="49">
          <cell r="L49">
            <v>0.23436441895908319</v>
          </cell>
          <cell r="M49">
            <v>4.266859297334662</v>
          </cell>
        </row>
        <row r="50">
          <cell r="L50">
            <v>0.22555916594478426</v>
          </cell>
          <cell r="M50">
            <v>4.4334265726305926</v>
          </cell>
        </row>
        <row r="51">
          <cell r="L51">
            <v>0.21703709711742236</v>
          </cell>
          <cell r="M51">
            <v>4.6075072569689581</v>
          </cell>
        </row>
        <row r="52">
          <cell r="L52">
            <v>0.20142712631579188</v>
          </cell>
          <cell r="M52">
            <v>4.9645746245330811</v>
          </cell>
        </row>
        <row r="53">
          <cell r="L53">
            <v>0.18686068900134839</v>
          </cell>
          <cell r="M53">
            <v>5.3515803957716539</v>
          </cell>
        </row>
        <row r="54">
          <cell r="L54">
            <v>0.18725304660343919</v>
          </cell>
          <cell r="M54">
            <v>5.3403670495026994</v>
          </cell>
        </row>
        <row r="55">
          <cell r="L55">
            <v>0.17519707002278173</v>
          </cell>
          <cell r="M55">
            <v>5.7078580130932846</v>
          </cell>
        </row>
        <row r="56">
          <cell r="L56">
            <v>0.16210590836123626</v>
          </cell>
          <cell r="M56">
            <v>6.1688066160525343</v>
          </cell>
        </row>
        <row r="57">
          <cell r="L57">
            <v>0.15841295765019273</v>
          </cell>
          <cell r="M57">
            <v>6.3126149201014137</v>
          </cell>
        </row>
        <row r="58">
          <cell r="L58">
            <v>0.15505846920337668</v>
          </cell>
          <cell r="M58">
            <v>6.4491801391924435</v>
          </cell>
        </row>
        <row r="59">
          <cell r="L59">
            <v>0.15347603355213138</v>
          </cell>
          <cell r="M59">
            <v>6.5156752937606308</v>
          </cell>
        </row>
        <row r="60">
          <cell r="L60">
            <v>0.15348055216320364</v>
          </cell>
          <cell r="M60">
            <v>6.5154834661830598</v>
          </cell>
        </row>
        <row r="61">
          <cell r="L61">
            <v>0.15135052654071177</v>
          </cell>
          <cell r="M61">
            <v>6.6071788639004838</v>
          </cell>
        </row>
        <row r="62">
          <cell r="L62">
            <v>0.14520448257929888</v>
          </cell>
          <cell r="M62">
            <v>6.8868397327464139</v>
          </cell>
        </row>
        <row r="63">
          <cell r="L63">
            <v>0.14029452814745572</v>
          </cell>
          <cell r="M63">
            <v>7.1278617434669727</v>
          </cell>
        </row>
        <row r="64">
          <cell r="L64">
            <v>0.13851126202725372</v>
          </cell>
          <cell r="M64">
            <v>7.2196295475471031</v>
          </cell>
        </row>
        <row r="65">
          <cell r="L65">
            <v>0.13765067798823424</v>
          </cell>
          <cell r="M65">
            <v>7.2647662518994309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x.book118.com/html/2019/0419/8115050126002017.shtm" TargetMode="External"/><Relationship Id="rId2" Type="http://schemas.openxmlformats.org/officeDocument/2006/relationships/hyperlink" Target="http://news.iqilu.com/shandong/shandonggedi/20111028/1031974.shtml" TargetMode="External"/><Relationship Id="rId1" Type="http://schemas.openxmlformats.org/officeDocument/2006/relationships/hyperlink" Target="https://www.docin.com/p-1660623922.html%20&#23478;&#30005;&#20215;&#26684;&#26469;&#28304;%20&#23478;&#29992;&#30005;&#22120;&#26399;&#21002;%202015&#24180;7&#26376;&#20027;&#35201;&#23478;&#29992;&#30005;&#22120;&#20135;&#21697;&#21069;10&#21517;&#22411;&#21495;&#20215;&#26684;&#21464;&#21160;&#20998;&#26512;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F8966-F9EE-46C6-A877-3EFD9A217910}">
  <dimension ref="B1:B20"/>
  <sheetViews>
    <sheetView workbookViewId="0"/>
  </sheetViews>
  <sheetFormatPr defaultRowHeight="13.5" x14ac:dyDescent="0.15"/>
  <cols>
    <col min="2" max="2" width="110.625" customWidth="1"/>
  </cols>
  <sheetData>
    <row r="1" spans="2:2" x14ac:dyDescent="0.15">
      <c r="B1" t="s">
        <v>857</v>
      </c>
    </row>
    <row r="3" spans="2:2" x14ac:dyDescent="0.15">
      <c r="B3" t="s">
        <v>828</v>
      </c>
    </row>
    <row r="4" spans="2:2" x14ac:dyDescent="0.15">
      <c r="B4" t="s">
        <v>730</v>
      </c>
    </row>
    <row r="5" spans="2:2" x14ac:dyDescent="0.15">
      <c r="B5" t="s">
        <v>731</v>
      </c>
    </row>
    <row r="7" spans="2:2" x14ac:dyDescent="0.15">
      <c r="B7" s="22" t="s">
        <v>792</v>
      </c>
    </row>
    <row r="9" spans="2:2" x14ac:dyDescent="0.15">
      <c r="B9" t="s">
        <v>906</v>
      </c>
    </row>
    <row r="11" spans="2:2" x14ac:dyDescent="0.15">
      <c r="B11" t="s">
        <v>794</v>
      </c>
    </row>
    <row r="12" spans="2:2" x14ac:dyDescent="0.15">
      <c r="B12" s="22" t="s">
        <v>793</v>
      </c>
    </row>
    <row r="14" spans="2:2" x14ac:dyDescent="0.15">
      <c r="B14" t="s">
        <v>795</v>
      </c>
    </row>
    <row r="15" spans="2:2" x14ac:dyDescent="0.15">
      <c r="B15" s="22" t="s">
        <v>796</v>
      </c>
    </row>
    <row r="17" spans="2:2" x14ac:dyDescent="0.15">
      <c r="B17" t="s">
        <v>822</v>
      </c>
    </row>
    <row r="19" spans="2:2" x14ac:dyDescent="0.15">
      <c r="B19" t="s">
        <v>835</v>
      </c>
    </row>
    <row r="20" spans="2:2" x14ac:dyDescent="0.15">
      <c r="B20" t="s">
        <v>836</v>
      </c>
    </row>
  </sheetData>
  <phoneticPr fontId="4" type="noConversion"/>
  <hyperlinks>
    <hyperlink ref="B7" r:id="rId1" xr:uid="{831EF795-F9E3-4381-8395-ED0586626064}"/>
    <hyperlink ref="B12" r:id="rId2" xr:uid="{A9294321-5173-4E8B-80E8-54C7C6BD7F17}"/>
    <hyperlink ref="B15" r:id="rId3" xr:uid="{A1DFC7D1-8BF1-46E7-B81A-E893BF644A6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7DAA-F34B-4AF7-B6A8-58E5CD358865}">
  <dimension ref="A1:AV369"/>
  <sheetViews>
    <sheetView workbookViewId="0">
      <pane ySplit="1" topLeftCell="A2" activePane="bottomLeft" state="frozen"/>
      <selection pane="bottomLeft" activeCell="Q11" sqref="Q11"/>
    </sheetView>
  </sheetViews>
  <sheetFormatPr defaultRowHeight="13.5" x14ac:dyDescent="0.15"/>
  <cols>
    <col min="1" max="1" width="12.625" customWidth="1"/>
    <col min="3" max="3" width="19.75" customWidth="1"/>
  </cols>
  <sheetData>
    <row r="1" spans="1:48" x14ac:dyDescent="0.15">
      <c r="A1" s="2" t="s">
        <v>24</v>
      </c>
      <c r="B1" s="3"/>
      <c r="C1" s="4" t="s">
        <v>25</v>
      </c>
      <c r="D1" s="4">
        <v>2016</v>
      </c>
      <c r="E1" s="4">
        <v>2017</v>
      </c>
      <c r="F1" s="4">
        <v>2018</v>
      </c>
      <c r="G1" s="4">
        <v>2019</v>
      </c>
      <c r="H1" s="4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  <c r="S1">
        <v>2031</v>
      </c>
      <c r="T1">
        <v>2032</v>
      </c>
      <c r="U1">
        <v>2033</v>
      </c>
      <c r="V1">
        <v>2034</v>
      </c>
      <c r="W1">
        <v>2035</v>
      </c>
      <c r="X1">
        <v>2036</v>
      </c>
      <c r="Y1">
        <v>2037</v>
      </c>
      <c r="Z1">
        <v>2038</v>
      </c>
      <c r="AA1">
        <v>2039</v>
      </c>
      <c r="AB1">
        <v>2040</v>
      </c>
      <c r="AC1">
        <v>2041</v>
      </c>
      <c r="AD1">
        <v>2042</v>
      </c>
      <c r="AE1">
        <v>2043</v>
      </c>
      <c r="AF1">
        <v>2044</v>
      </c>
      <c r="AG1">
        <v>2045</v>
      </c>
      <c r="AH1">
        <v>2046</v>
      </c>
      <c r="AI1">
        <v>2047</v>
      </c>
      <c r="AJ1">
        <v>2048</v>
      </c>
      <c r="AK1">
        <v>2049</v>
      </c>
      <c r="AL1">
        <v>2050</v>
      </c>
      <c r="AM1">
        <v>2051</v>
      </c>
      <c r="AN1">
        <v>2052</v>
      </c>
      <c r="AO1">
        <v>2053</v>
      </c>
      <c r="AP1">
        <v>2054</v>
      </c>
      <c r="AQ1">
        <v>2055</v>
      </c>
      <c r="AR1">
        <v>2056</v>
      </c>
      <c r="AS1">
        <v>2057</v>
      </c>
      <c r="AT1">
        <v>2058</v>
      </c>
      <c r="AU1">
        <v>2059</v>
      </c>
      <c r="AV1">
        <v>2060</v>
      </c>
    </row>
    <row r="2" spans="1:48" x14ac:dyDescent="0.15">
      <c r="A2" t="s">
        <v>26</v>
      </c>
      <c r="B2" t="s">
        <v>27</v>
      </c>
      <c r="C2">
        <v>87.86</v>
      </c>
      <c r="D2">
        <v>20876817.777075499</v>
      </c>
      <c r="E2">
        <v>21043311.607973099</v>
      </c>
      <c r="F2">
        <v>21192712.389067899</v>
      </c>
      <c r="G2">
        <v>21641222</v>
      </c>
      <c r="H2">
        <v>21891193</v>
      </c>
      <c r="I2">
        <v>22092349</v>
      </c>
      <c r="J2">
        <v>22249167</v>
      </c>
      <c r="K2">
        <v>22365919</v>
      </c>
      <c r="L2">
        <v>22446671</v>
      </c>
      <c r="M2">
        <v>22495287</v>
      </c>
      <c r="N2">
        <v>22515425</v>
      </c>
      <c r="O2">
        <v>22510539</v>
      </c>
      <c r="P2">
        <v>22483879</v>
      </c>
      <c r="Q2">
        <v>22438490</v>
      </c>
      <c r="R2">
        <v>22377211</v>
      </c>
      <c r="S2">
        <v>22302681</v>
      </c>
      <c r="T2">
        <v>22217329</v>
      </c>
      <c r="U2">
        <v>22123385</v>
      </c>
      <c r="V2">
        <v>22022870</v>
      </c>
      <c r="W2">
        <v>21917603</v>
      </c>
      <c r="X2">
        <v>21809199</v>
      </c>
      <c r="Y2">
        <v>21699066</v>
      </c>
      <c r="Z2">
        <v>21588410</v>
      </c>
      <c r="AA2">
        <v>21478232</v>
      </c>
      <c r="AB2">
        <v>21369328</v>
      </c>
      <c r="AC2">
        <v>21262290</v>
      </c>
      <c r="AD2">
        <v>21157505</v>
      </c>
      <c r="AE2">
        <v>21055156</v>
      </c>
      <c r="AF2">
        <v>20955222</v>
      </c>
      <c r="AG2">
        <v>20857477</v>
      </c>
      <c r="AH2">
        <v>20761490</v>
      </c>
      <c r="AI2">
        <v>20666628</v>
      </c>
      <c r="AJ2">
        <v>20572049</v>
      </c>
      <c r="AK2">
        <v>20476712</v>
      </c>
      <c r="AL2">
        <v>20379368</v>
      </c>
      <c r="AM2">
        <v>20278564</v>
      </c>
      <c r="AN2">
        <v>20172643</v>
      </c>
      <c r="AO2">
        <v>20059744</v>
      </c>
      <c r="AP2">
        <v>19937802</v>
      </c>
      <c r="AQ2">
        <v>19804545</v>
      </c>
      <c r="AR2">
        <v>19657500</v>
      </c>
      <c r="AS2">
        <v>19493987</v>
      </c>
      <c r="AT2">
        <v>19311122</v>
      </c>
      <c r="AU2">
        <v>19105817</v>
      </c>
      <c r="AV2">
        <v>18874781</v>
      </c>
    </row>
    <row r="3" spans="1:48" x14ac:dyDescent="0.15">
      <c r="A3" t="s">
        <v>28</v>
      </c>
      <c r="B3" t="s">
        <v>29</v>
      </c>
      <c r="C3">
        <v>84.29</v>
      </c>
      <c r="D3">
        <v>13567333.6771656</v>
      </c>
      <c r="E3">
        <v>13653977.224587301</v>
      </c>
      <c r="F3">
        <v>13732216.5743411</v>
      </c>
      <c r="G3">
        <v>13739203</v>
      </c>
      <c r="H3">
        <v>13864934</v>
      </c>
      <c r="I3">
        <v>13965579</v>
      </c>
      <c r="J3">
        <v>14043199</v>
      </c>
      <c r="K3">
        <v>14099770</v>
      </c>
      <c r="L3">
        <v>14137179</v>
      </c>
      <c r="M3">
        <v>14157227</v>
      </c>
      <c r="N3">
        <v>14161631</v>
      </c>
      <c r="O3">
        <v>14152018</v>
      </c>
      <c r="P3">
        <v>14129932</v>
      </c>
      <c r="Q3">
        <v>14096828</v>
      </c>
      <c r="R3">
        <v>14054075</v>
      </c>
      <c r="S3">
        <v>14002956</v>
      </c>
      <c r="T3">
        <v>13944668</v>
      </c>
      <c r="U3">
        <v>13880322</v>
      </c>
      <c r="V3">
        <v>13810939</v>
      </c>
      <c r="W3">
        <v>13737458</v>
      </c>
      <c r="X3">
        <v>13660729</v>
      </c>
      <c r="Y3">
        <v>13581517</v>
      </c>
      <c r="Z3">
        <v>13500498</v>
      </c>
      <c r="AA3">
        <v>13418265</v>
      </c>
      <c r="AB3">
        <v>13335323</v>
      </c>
      <c r="AC3">
        <v>13252088</v>
      </c>
      <c r="AD3">
        <v>13168894</v>
      </c>
      <c r="AE3">
        <v>13085986</v>
      </c>
      <c r="AF3">
        <v>13003523</v>
      </c>
      <c r="AG3">
        <v>12921577</v>
      </c>
      <c r="AH3">
        <v>12840135</v>
      </c>
      <c r="AI3">
        <v>12759095</v>
      </c>
      <c r="AJ3">
        <v>12678272</v>
      </c>
      <c r="AK3">
        <v>12597391</v>
      </c>
      <c r="AL3">
        <v>12516094</v>
      </c>
      <c r="AM3">
        <v>12433933</v>
      </c>
      <c r="AN3">
        <v>12350377</v>
      </c>
      <c r="AO3">
        <v>12264805</v>
      </c>
      <c r="AP3">
        <v>12176513</v>
      </c>
      <c r="AQ3">
        <v>12084708</v>
      </c>
      <c r="AR3">
        <v>11988512</v>
      </c>
      <c r="AS3">
        <v>11886960</v>
      </c>
      <c r="AT3">
        <v>11779000</v>
      </c>
      <c r="AU3">
        <v>11663494</v>
      </c>
      <c r="AV3">
        <v>11539219</v>
      </c>
    </row>
    <row r="4" spans="1:48" x14ac:dyDescent="0.15">
      <c r="A4" t="s">
        <v>30</v>
      </c>
      <c r="B4" t="s">
        <v>31</v>
      </c>
      <c r="C4">
        <v>58.345999999999997</v>
      </c>
      <c r="D4">
        <v>10686650.885422399</v>
      </c>
      <c r="E4">
        <v>10759179.805173101</v>
      </c>
      <c r="F4">
        <v>10826288.877432499</v>
      </c>
      <c r="G4">
        <v>11135097</v>
      </c>
      <c r="H4">
        <v>11234139</v>
      </c>
      <c r="I4">
        <v>11322464</v>
      </c>
      <c r="J4">
        <v>11400612</v>
      </c>
      <c r="K4">
        <v>11469108</v>
      </c>
      <c r="L4">
        <v>11528463</v>
      </c>
      <c r="M4">
        <v>11579176</v>
      </c>
      <c r="N4">
        <v>11621729</v>
      </c>
      <c r="O4">
        <v>11656594</v>
      </c>
      <c r="P4">
        <v>11684227</v>
      </c>
      <c r="Q4">
        <v>11705069</v>
      </c>
      <c r="R4">
        <v>11719549</v>
      </c>
      <c r="S4">
        <v>11728082</v>
      </c>
      <c r="T4">
        <v>11731069</v>
      </c>
      <c r="U4">
        <v>11728896</v>
      </c>
      <c r="V4">
        <v>11721937</v>
      </c>
      <c r="W4">
        <v>11710551</v>
      </c>
      <c r="X4">
        <v>11695084</v>
      </c>
      <c r="Y4">
        <v>11675867</v>
      </c>
      <c r="Z4">
        <v>11653217</v>
      </c>
      <c r="AA4">
        <v>11627439</v>
      </c>
      <c r="AB4">
        <v>11598822</v>
      </c>
      <c r="AC4">
        <v>11567644</v>
      </c>
      <c r="AD4">
        <v>11534165</v>
      </c>
      <c r="AE4">
        <v>11498636</v>
      </c>
      <c r="AF4">
        <v>11461289</v>
      </c>
      <c r="AG4">
        <v>11422347</v>
      </c>
      <c r="AH4">
        <v>11382015</v>
      </c>
      <c r="AI4">
        <v>11340488</v>
      </c>
      <c r="AJ4">
        <v>11297944</v>
      </c>
      <c r="AK4">
        <v>11254549</v>
      </c>
      <c r="AL4">
        <v>11210455</v>
      </c>
      <c r="AM4">
        <v>11165798</v>
      </c>
      <c r="AN4">
        <v>11120704</v>
      </c>
      <c r="AO4">
        <v>11075281</v>
      </c>
      <c r="AP4">
        <v>11029627</v>
      </c>
      <c r="AQ4">
        <v>10983823</v>
      </c>
      <c r="AR4">
        <v>10937938</v>
      </c>
      <c r="AS4">
        <v>10892027</v>
      </c>
      <c r="AT4">
        <v>10846130</v>
      </c>
      <c r="AU4">
        <v>10800274</v>
      </c>
      <c r="AV4">
        <v>10754473</v>
      </c>
    </row>
    <row r="5" spans="1:48" x14ac:dyDescent="0.15">
      <c r="A5" t="s">
        <v>32</v>
      </c>
      <c r="B5" t="s">
        <v>33</v>
      </c>
      <c r="C5">
        <v>55.68</v>
      </c>
      <c r="D5">
        <v>7874731.2275879504</v>
      </c>
      <c r="E5">
        <v>7909763.9558593202</v>
      </c>
      <c r="F5">
        <v>7940411.9361830698</v>
      </c>
      <c r="G5">
        <v>7678887</v>
      </c>
      <c r="H5">
        <v>7717136</v>
      </c>
      <c r="I5">
        <v>7749822</v>
      </c>
      <c r="J5">
        <v>7777124</v>
      </c>
      <c r="K5">
        <v>7799223</v>
      </c>
      <c r="L5">
        <v>7816298</v>
      </c>
      <c r="M5">
        <v>7828530</v>
      </c>
      <c r="N5">
        <v>7836100</v>
      </c>
      <c r="O5">
        <v>7839190</v>
      </c>
      <c r="P5">
        <v>7837984</v>
      </c>
      <c r="Q5">
        <v>7832663</v>
      </c>
      <c r="R5">
        <v>7823411</v>
      </c>
      <c r="S5">
        <v>7810414</v>
      </c>
      <c r="T5">
        <v>7793854</v>
      </c>
      <c r="U5">
        <v>7773918</v>
      </c>
      <c r="V5">
        <v>7750791</v>
      </c>
      <c r="W5">
        <v>7724660</v>
      </c>
      <c r="X5">
        <v>7695713</v>
      </c>
      <c r="Y5">
        <v>7664135</v>
      </c>
      <c r="Z5">
        <v>7630116</v>
      </c>
      <c r="AA5">
        <v>7593844</v>
      </c>
      <c r="AB5">
        <v>7555509</v>
      </c>
      <c r="AC5">
        <v>7515300</v>
      </c>
      <c r="AD5">
        <v>7473408</v>
      </c>
      <c r="AE5">
        <v>7430023</v>
      </c>
      <c r="AF5">
        <v>7385337</v>
      </c>
      <c r="AG5">
        <v>7339543</v>
      </c>
      <c r="AH5">
        <v>7292832</v>
      </c>
      <c r="AI5">
        <v>7245399</v>
      </c>
      <c r="AJ5">
        <v>7197436</v>
      </c>
      <c r="AK5">
        <v>7149139</v>
      </c>
      <c r="AL5">
        <v>7100701</v>
      </c>
      <c r="AM5">
        <v>7052320</v>
      </c>
      <c r="AN5">
        <v>7004189</v>
      </c>
      <c r="AO5">
        <v>6956507</v>
      </c>
      <c r="AP5">
        <v>6909471</v>
      </c>
      <c r="AQ5">
        <v>6863277</v>
      </c>
      <c r="AR5">
        <v>6818125</v>
      </c>
      <c r="AS5">
        <v>6774213</v>
      </c>
      <c r="AT5">
        <v>6731741</v>
      </c>
      <c r="AU5">
        <v>6690909</v>
      </c>
      <c r="AV5">
        <v>6651916</v>
      </c>
    </row>
    <row r="6" spans="1:48" x14ac:dyDescent="0.15">
      <c r="A6" t="s">
        <v>34</v>
      </c>
      <c r="B6" t="s">
        <v>35</v>
      </c>
      <c r="C6">
        <v>55.68</v>
      </c>
      <c r="D6">
        <v>3106235.0472198701</v>
      </c>
      <c r="E6">
        <v>3121107.7472535199</v>
      </c>
      <c r="F6">
        <v>3134335.6492077801</v>
      </c>
      <c r="G6">
        <v>3118115</v>
      </c>
      <c r="H6">
        <v>3136546</v>
      </c>
      <c r="I6">
        <v>3152301</v>
      </c>
      <c r="J6">
        <v>3165496</v>
      </c>
      <c r="K6">
        <v>3176243</v>
      </c>
      <c r="L6">
        <v>3184654</v>
      </c>
      <c r="M6">
        <v>3190839</v>
      </c>
      <c r="N6">
        <v>3194906</v>
      </c>
      <c r="O6">
        <v>3196962</v>
      </c>
      <c r="P6">
        <v>3197112</v>
      </c>
      <c r="Q6">
        <v>3195459</v>
      </c>
      <c r="R6">
        <v>3192105</v>
      </c>
      <c r="S6">
        <v>3187150</v>
      </c>
      <c r="T6">
        <v>3180692</v>
      </c>
      <c r="U6">
        <v>3172828</v>
      </c>
      <c r="V6">
        <v>3163652</v>
      </c>
      <c r="W6">
        <v>3153260</v>
      </c>
      <c r="X6">
        <v>3141741</v>
      </c>
      <c r="Y6">
        <v>3129187</v>
      </c>
      <c r="Z6">
        <v>3115685</v>
      </c>
      <c r="AA6">
        <v>3101323</v>
      </c>
      <c r="AB6">
        <v>3086185</v>
      </c>
      <c r="AC6">
        <v>3070356</v>
      </c>
      <c r="AD6">
        <v>3053917</v>
      </c>
      <c r="AE6">
        <v>3036948</v>
      </c>
      <c r="AF6">
        <v>3019527</v>
      </c>
      <c r="AG6">
        <v>3001732</v>
      </c>
      <c r="AH6">
        <v>2983639</v>
      </c>
      <c r="AI6">
        <v>2965319</v>
      </c>
      <c r="AJ6">
        <v>2946846</v>
      </c>
      <c r="AK6">
        <v>2928290</v>
      </c>
      <c r="AL6">
        <v>2909719</v>
      </c>
      <c r="AM6">
        <v>2891201</v>
      </c>
      <c r="AN6">
        <v>2872800</v>
      </c>
      <c r="AO6">
        <v>2854581</v>
      </c>
      <c r="AP6">
        <v>2836605</v>
      </c>
      <c r="AQ6">
        <v>2818933</v>
      </c>
      <c r="AR6">
        <v>2801623</v>
      </c>
      <c r="AS6">
        <v>2784733</v>
      </c>
      <c r="AT6">
        <v>2768318</v>
      </c>
      <c r="AU6">
        <v>2752432</v>
      </c>
      <c r="AV6">
        <v>2737126</v>
      </c>
    </row>
    <row r="7" spans="1:48" x14ac:dyDescent="0.15">
      <c r="A7" t="s">
        <v>36</v>
      </c>
      <c r="B7" t="s">
        <v>37</v>
      </c>
      <c r="C7">
        <v>55.68</v>
      </c>
      <c r="D7">
        <v>9673167.1312729791</v>
      </c>
      <c r="E7">
        <v>9731065.4401651006</v>
      </c>
      <c r="F7">
        <v>9783611.7382886708</v>
      </c>
      <c r="G7">
        <v>9366372</v>
      </c>
      <c r="H7">
        <v>9413329</v>
      </c>
      <c r="I7">
        <v>9462180</v>
      </c>
      <c r="J7">
        <v>9512262</v>
      </c>
      <c r="K7">
        <v>9562952</v>
      </c>
      <c r="L7">
        <v>9613662</v>
      </c>
      <c r="M7">
        <v>9663844</v>
      </c>
      <c r="N7">
        <v>9712987</v>
      </c>
      <c r="O7">
        <v>9760617</v>
      </c>
      <c r="P7">
        <v>9806298</v>
      </c>
      <c r="Q7">
        <v>9849633</v>
      </c>
      <c r="R7">
        <v>9890260</v>
      </c>
      <c r="S7">
        <v>9927857</v>
      </c>
      <c r="T7">
        <v>9962140</v>
      </c>
      <c r="U7">
        <v>9992860</v>
      </c>
      <c r="V7">
        <v>10019810</v>
      </c>
      <c r="W7">
        <v>10042816</v>
      </c>
      <c r="X7">
        <v>10061745</v>
      </c>
      <c r="Y7">
        <v>10076500</v>
      </c>
      <c r="Z7">
        <v>10087024</v>
      </c>
      <c r="AA7">
        <v>10093294</v>
      </c>
      <c r="AB7">
        <v>10095328</v>
      </c>
      <c r="AC7">
        <v>10093180</v>
      </c>
      <c r="AD7">
        <v>10086943</v>
      </c>
      <c r="AE7">
        <v>10076746</v>
      </c>
      <c r="AF7">
        <v>10062758</v>
      </c>
      <c r="AG7">
        <v>10045183</v>
      </c>
      <c r="AH7">
        <v>10024266</v>
      </c>
      <c r="AI7">
        <v>10000285</v>
      </c>
      <c r="AJ7">
        <v>9973561</v>
      </c>
      <c r="AK7">
        <v>9944450</v>
      </c>
      <c r="AL7">
        <v>9913345</v>
      </c>
      <c r="AM7">
        <v>9880678</v>
      </c>
      <c r="AN7">
        <v>9846919</v>
      </c>
      <c r="AO7">
        <v>9812575</v>
      </c>
      <c r="AP7">
        <v>9778191</v>
      </c>
      <c r="AQ7">
        <v>9744349</v>
      </c>
      <c r="AR7">
        <v>9711669</v>
      </c>
      <c r="AS7">
        <v>9680811</v>
      </c>
      <c r="AT7">
        <v>9652468</v>
      </c>
      <c r="AU7">
        <v>9627376</v>
      </c>
      <c r="AV7">
        <v>9606304</v>
      </c>
    </row>
    <row r="8" spans="1:48" x14ac:dyDescent="0.15">
      <c r="A8" t="s">
        <v>38</v>
      </c>
      <c r="B8" t="s">
        <v>39</v>
      </c>
      <c r="C8">
        <v>55.68</v>
      </c>
      <c r="D8">
        <v>7482382.9596012402</v>
      </c>
      <c r="E8">
        <v>7531475.7750139404</v>
      </c>
      <c r="F8">
        <v>7576754.6709521599</v>
      </c>
      <c r="G8">
        <v>7058880</v>
      </c>
      <c r="H8">
        <v>7110576</v>
      </c>
      <c r="I8">
        <v>7159488</v>
      </c>
      <c r="J8">
        <v>7205534</v>
      </c>
      <c r="K8">
        <v>7248644</v>
      </c>
      <c r="L8">
        <v>7288757</v>
      </c>
      <c r="M8">
        <v>7325823</v>
      </c>
      <c r="N8">
        <v>7359802</v>
      </c>
      <c r="O8">
        <v>7390663</v>
      </c>
      <c r="P8">
        <v>7418388</v>
      </c>
      <c r="Q8">
        <v>7442968</v>
      </c>
      <c r="R8">
        <v>7464404</v>
      </c>
      <c r="S8">
        <v>7482708</v>
      </c>
      <c r="T8">
        <v>7497902</v>
      </c>
      <c r="U8">
        <v>7510018</v>
      </c>
      <c r="V8">
        <v>7519098</v>
      </c>
      <c r="W8">
        <v>7525196</v>
      </c>
      <c r="X8">
        <v>7528375</v>
      </c>
      <c r="Y8">
        <v>7528709</v>
      </c>
      <c r="Z8">
        <v>7526282</v>
      </c>
      <c r="AA8">
        <v>7521187</v>
      </c>
      <c r="AB8">
        <v>7513531</v>
      </c>
      <c r="AC8">
        <v>7503427</v>
      </c>
      <c r="AD8">
        <v>7491001</v>
      </c>
      <c r="AE8">
        <v>7476388</v>
      </c>
      <c r="AF8">
        <v>7459735</v>
      </c>
      <c r="AG8">
        <v>7441198</v>
      </c>
      <c r="AH8">
        <v>7420943</v>
      </c>
      <c r="AI8">
        <v>7399148</v>
      </c>
      <c r="AJ8">
        <v>7376000</v>
      </c>
      <c r="AK8">
        <v>7351696</v>
      </c>
      <c r="AL8">
        <v>7326444</v>
      </c>
      <c r="AM8">
        <v>7300463</v>
      </c>
      <c r="AN8">
        <v>7273981</v>
      </c>
      <c r="AO8">
        <v>7247237</v>
      </c>
      <c r="AP8">
        <v>7220481</v>
      </c>
      <c r="AQ8">
        <v>7193972</v>
      </c>
      <c r="AR8">
        <v>7167980</v>
      </c>
      <c r="AS8">
        <v>7142785</v>
      </c>
      <c r="AT8">
        <v>7118678</v>
      </c>
      <c r="AU8">
        <v>7095960</v>
      </c>
      <c r="AV8">
        <v>7074941</v>
      </c>
    </row>
    <row r="9" spans="1:48" x14ac:dyDescent="0.15">
      <c r="A9" t="s">
        <v>40</v>
      </c>
      <c r="B9" t="s">
        <v>41</v>
      </c>
      <c r="C9">
        <v>58.345999999999997</v>
      </c>
      <c r="D9">
        <v>11726942.1862655</v>
      </c>
      <c r="E9">
        <v>11792754.199718</v>
      </c>
      <c r="F9">
        <v>11852313.022347599</v>
      </c>
      <c r="G9">
        <v>11475860</v>
      </c>
      <c r="H9">
        <v>11542974</v>
      </c>
      <c r="I9">
        <v>11605691</v>
      </c>
      <c r="J9">
        <v>11663886</v>
      </c>
      <c r="K9">
        <v>11717453</v>
      </c>
      <c r="L9">
        <v>11766300</v>
      </c>
      <c r="M9">
        <v>11810353</v>
      </c>
      <c r="N9">
        <v>11849553</v>
      </c>
      <c r="O9">
        <v>11883859</v>
      </c>
      <c r="P9">
        <v>11913244</v>
      </c>
      <c r="Q9">
        <v>11937700</v>
      </c>
      <c r="R9">
        <v>11957233</v>
      </c>
      <c r="S9">
        <v>11971868</v>
      </c>
      <c r="T9">
        <v>11981643</v>
      </c>
      <c r="U9">
        <v>11986615</v>
      </c>
      <c r="V9">
        <v>11986856</v>
      </c>
      <c r="W9">
        <v>11982455</v>
      </c>
      <c r="X9">
        <v>11973518</v>
      </c>
      <c r="Y9">
        <v>11960165</v>
      </c>
      <c r="Z9">
        <v>11942535</v>
      </c>
      <c r="AA9">
        <v>11920781</v>
      </c>
      <c r="AB9">
        <v>11895075</v>
      </c>
      <c r="AC9">
        <v>11865602</v>
      </c>
      <c r="AD9">
        <v>11832567</v>
      </c>
      <c r="AE9">
        <v>11796189</v>
      </c>
      <c r="AF9">
        <v>11756704</v>
      </c>
      <c r="AG9">
        <v>11714363</v>
      </c>
      <c r="AH9">
        <v>11669436</v>
      </c>
      <c r="AI9">
        <v>11622207</v>
      </c>
      <c r="AJ9">
        <v>11572979</v>
      </c>
      <c r="AK9">
        <v>11522067</v>
      </c>
      <c r="AL9">
        <v>11469807</v>
      </c>
      <c r="AM9">
        <v>11416549</v>
      </c>
      <c r="AN9">
        <v>11362659</v>
      </c>
      <c r="AO9">
        <v>11308520</v>
      </c>
      <c r="AP9">
        <v>11254532</v>
      </c>
      <c r="AQ9">
        <v>11201110</v>
      </c>
      <c r="AR9">
        <v>11148687</v>
      </c>
      <c r="AS9">
        <v>11097710</v>
      </c>
      <c r="AT9">
        <v>11048645</v>
      </c>
      <c r="AU9">
        <v>11001973</v>
      </c>
      <c r="AV9">
        <v>10958191</v>
      </c>
    </row>
    <row r="10" spans="1:48" x14ac:dyDescent="0.15">
      <c r="A10" t="s">
        <v>42</v>
      </c>
      <c r="B10" t="s">
        <v>43</v>
      </c>
      <c r="C10">
        <v>50.347999999999999</v>
      </c>
      <c r="D10">
        <v>4466424.35352943</v>
      </c>
      <c r="E10">
        <v>4479269.9615583597</v>
      </c>
      <c r="F10">
        <v>4490122.7431898899</v>
      </c>
      <c r="G10">
        <v>4107476</v>
      </c>
      <c r="H10">
        <v>4118494</v>
      </c>
      <c r="I10">
        <v>4128506</v>
      </c>
      <c r="J10">
        <v>4137368</v>
      </c>
      <c r="K10">
        <v>4144948</v>
      </c>
      <c r="L10">
        <v>4151128</v>
      </c>
      <c r="M10">
        <v>4155802</v>
      </c>
      <c r="N10">
        <v>4158876</v>
      </c>
      <c r="O10">
        <v>4160270</v>
      </c>
      <c r="P10">
        <v>4159916</v>
      </c>
      <c r="Q10">
        <v>4157759</v>
      </c>
      <c r="R10">
        <v>4153756</v>
      </c>
      <c r="S10">
        <v>4147879</v>
      </c>
      <c r="T10">
        <v>4140110</v>
      </c>
      <c r="U10">
        <v>4130445</v>
      </c>
      <c r="V10">
        <v>4118892</v>
      </c>
      <c r="W10">
        <v>4105474</v>
      </c>
      <c r="X10">
        <v>4090223</v>
      </c>
      <c r="Y10">
        <v>4073187</v>
      </c>
      <c r="Z10">
        <v>4054425</v>
      </c>
      <c r="AA10">
        <v>4034009</v>
      </c>
      <c r="AB10">
        <v>4012024</v>
      </c>
      <c r="AC10">
        <v>3988568</v>
      </c>
      <c r="AD10">
        <v>3963751</v>
      </c>
      <c r="AE10">
        <v>3937696</v>
      </c>
      <c r="AF10">
        <v>3910540</v>
      </c>
      <c r="AG10">
        <v>3882430</v>
      </c>
      <c r="AH10">
        <v>3853528</v>
      </c>
      <c r="AI10">
        <v>3824008</v>
      </c>
      <c r="AJ10">
        <v>3794056</v>
      </c>
      <c r="AK10">
        <v>3763873</v>
      </c>
      <c r="AL10">
        <v>3733669</v>
      </c>
      <c r="AM10">
        <v>3703671</v>
      </c>
      <c r="AN10">
        <v>3674116</v>
      </c>
      <c r="AO10">
        <v>3645253</v>
      </c>
      <c r="AP10">
        <v>3617347</v>
      </c>
      <c r="AQ10">
        <v>3590673</v>
      </c>
      <c r="AR10">
        <v>3565519</v>
      </c>
      <c r="AS10">
        <v>3542188</v>
      </c>
      <c r="AT10">
        <v>3520991</v>
      </c>
      <c r="AU10">
        <v>3502258</v>
      </c>
      <c r="AV10">
        <v>3486326</v>
      </c>
    </row>
    <row r="11" spans="1:48" x14ac:dyDescent="0.15">
      <c r="A11" t="s">
        <v>44</v>
      </c>
      <c r="B11" t="s">
        <v>45</v>
      </c>
      <c r="C11">
        <v>50.347999999999999</v>
      </c>
      <c r="D11">
        <v>3599572.4268873399</v>
      </c>
      <c r="E11">
        <v>3613787.7166828499</v>
      </c>
      <c r="F11">
        <v>3626369.09655185</v>
      </c>
      <c r="G11">
        <v>3341797</v>
      </c>
      <c r="H11">
        <v>3354153</v>
      </c>
      <c r="I11">
        <v>3366260</v>
      </c>
      <c r="J11">
        <v>3377932</v>
      </c>
      <c r="K11">
        <v>3388991</v>
      </c>
      <c r="L11">
        <v>3399277</v>
      </c>
      <c r="M11">
        <v>3408640</v>
      </c>
      <c r="N11">
        <v>3416946</v>
      </c>
      <c r="O11">
        <v>3424074</v>
      </c>
      <c r="P11">
        <v>3429915</v>
      </c>
      <c r="Q11">
        <v>3434376</v>
      </c>
      <c r="R11">
        <v>3437374</v>
      </c>
      <c r="S11">
        <v>3438844</v>
      </c>
      <c r="T11">
        <v>3438731</v>
      </c>
      <c r="U11">
        <v>3436994</v>
      </c>
      <c r="V11">
        <v>3433608</v>
      </c>
      <c r="W11">
        <v>3428558</v>
      </c>
      <c r="X11">
        <v>3421844</v>
      </c>
      <c r="Y11">
        <v>3413481</v>
      </c>
      <c r="Z11">
        <v>3403495</v>
      </c>
      <c r="AA11">
        <v>3391928</v>
      </c>
      <c r="AB11">
        <v>3378833</v>
      </c>
      <c r="AC11">
        <v>3364277</v>
      </c>
      <c r="AD11">
        <v>3348343</v>
      </c>
      <c r="AE11">
        <v>3331125</v>
      </c>
      <c r="AF11">
        <v>3312731</v>
      </c>
      <c r="AG11">
        <v>3293283</v>
      </c>
      <c r="AH11">
        <v>3272915</v>
      </c>
      <c r="AI11">
        <v>3251777</v>
      </c>
      <c r="AJ11">
        <v>3230032</v>
      </c>
      <c r="AK11">
        <v>3207853</v>
      </c>
      <c r="AL11">
        <v>3185432</v>
      </c>
      <c r="AM11">
        <v>3162970</v>
      </c>
      <c r="AN11">
        <v>3140684</v>
      </c>
      <c r="AO11">
        <v>3118803</v>
      </c>
      <c r="AP11">
        <v>3097571</v>
      </c>
      <c r="AQ11">
        <v>3077245</v>
      </c>
      <c r="AR11">
        <v>3058094</v>
      </c>
      <c r="AS11">
        <v>3040403</v>
      </c>
      <c r="AT11">
        <v>3024468</v>
      </c>
      <c r="AU11">
        <v>3010602</v>
      </c>
      <c r="AV11">
        <v>2999127</v>
      </c>
    </row>
    <row r="12" spans="1:48" x14ac:dyDescent="0.15">
      <c r="A12" t="s">
        <v>46</v>
      </c>
      <c r="B12" t="s">
        <v>47</v>
      </c>
      <c r="C12">
        <v>55.68</v>
      </c>
      <c r="D12">
        <v>7456414.8777747201</v>
      </c>
      <c r="E12">
        <v>7494078.0902634095</v>
      </c>
      <c r="F12">
        <v>7527827.41402537</v>
      </c>
      <c r="G12">
        <v>7266521</v>
      </c>
      <c r="H12">
        <v>7300129</v>
      </c>
      <c r="I12">
        <v>7332887</v>
      </c>
      <c r="J12">
        <v>7364507</v>
      </c>
      <c r="K12">
        <v>7394719</v>
      </c>
      <c r="L12">
        <v>7423274</v>
      </c>
      <c r="M12">
        <v>7449946</v>
      </c>
      <c r="N12">
        <v>7474526</v>
      </c>
      <c r="O12">
        <v>7496828</v>
      </c>
      <c r="P12">
        <v>7516685</v>
      </c>
      <c r="Q12">
        <v>7533952</v>
      </c>
      <c r="R12">
        <v>7548503</v>
      </c>
      <c r="S12">
        <v>7560233</v>
      </c>
      <c r="T12">
        <v>7569060</v>
      </c>
      <c r="U12">
        <v>7574918</v>
      </c>
      <c r="V12">
        <v>7577765</v>
      </c>
      <c r="W12">
        <v>7577579</v>
      </c>
      <c r="X12">
        <v>7574358</v>
      </c>
      <c r="Y12">
        <v>7568120</v>
      </c>
      <c r="Z12">
        <v>7558904</v>
      </c>
      <c r="AA12">
        <v>7546770</v>
      </c>
      <c r="AB12">
        <v>7531799</v>
      </c>
      <c r="AC12">
        <v>7514091</v>
      </c>
      <c r="AD12">
        <v>7493768</v>
      </c>
      <c r="AE12">
        <v>7470971</v>
      </c>
      <c r="AF12">
        <v>7445863</v>
      </c>
      <c r="AG12">
        <v>7418628</v>
      </c>
      <c r="AH12">
        <v>7389467</v>
      </c>
      <c r="AI12">
        <v>7358607</v>
      </c>
      <c r="AJ12">
        <v>7326291</v>
      </c>
      <c r="AK12">
        <v>7292785</v>
      </c>
      <c r="AL12">
        <v>7258374</v>
      </c>
      <c r="AM12">
        <v>7223364</v>
      </c>
      <c r="AN12">
        <v>7188084</v>
      </c>
      <c r="AO12">
        <v>7152879</v>
      </c>
      <c r="AP12">
        <v>7118118</v>
      </c>
      <c r="AQ12">
        <v>7084189</v>
      </c>
      <c r="AR12">
        <v>7051502</v>
      </c>
      <c r="AS12">
        <v>7020485</v>
      </c>
      <c r="AT12">
        <v>6991590</v>
      </c>
      <c r="AU12">
        <v>6965287</v>
      </c>
      <c r="AV12">
        <v>6942067</v>
      </c>
    </row>
    <row r="13" spans="1:48" x14ac:dyDescent="0.15">
      <c r="A13" t="s">
        <v>48</v>
      </c>
      <c r="B13" t="s">
        <v>49</v>
      </c>
      <c r="C13">
        <v>58.345999999999997</v>
      </c>
      <c r="D13">
        <v>4593015.8206246002</v>
      </c>
      <c r="E13">
        <v>4625006.9468506398</v>
      </c>
      <c r="F13">
        <v>4654532.1526477998</v>
      </c>
      <c r="G13">
        <v>5414885</v>
      </c>
      <c r="H13">
        <v>5463661</v>
      </c>
      <c r="I13">
        <v>5507146</v>
      </c>
      <c r="J13">
        <v>5545612</v>
      </c>
      <c r="K13">
        <v>5579322</v>
      </c>
      <c r="L13">
        <v>5608534</v>
      </c>
      <c r="M13">
        <v>5633497</v>
      </c>
      <c r="N13">
        <v>5654453</v>
      </c>
      <c r="O13">
        <v>5671636</v>
      </c>
      <c r="P13">
        <v>5685274</v>
      </c>
      <c r="Q13">
        <v>5695585</v>
      </c>
      <c r="R13">
        <v>5702781</v>
      </c>
      <c r="S13">
        <v>5707067</v>
      </c>
      <c r="T13">
        <v>5708639</v>
      </c>
      <c r="U13">
        <v>5707688</v>
      </c>
      <c r="V13">
        <v>5704394</v>
      </c>
      <c r="W13">
        <v>5698931</v>
      </c>
      <c r="X13">
        <v>5691468</v>
      </c>
      <c r="Y13">
        <v>5682163</v>
      </c>
      <c r="Z13">
        <v>5671168</v>
      </c>
      <c r="AA13">
        <v>5658627</v>
      </c>
      <c r="AB13">
        <v>5644677</v>
      </c>
      <c r="AC13">
        <v>5629447</v>
      </c>
      <c r="AD13">
        <v>5613060</v>
      </c>
      <c r="AE13">
        <v>5595629</v>
      </c>
      <c r="AF13">
        <v>5577261</v>
      </c>
      <c r="AG13">
        <v>5558056</v>
      </c>
      <c r="AH13">
        <v>5538104</v>
      </c>
      <c r="AI13">
        <v>5517492</v>
      </c>
      <c r="AJ13">
        <v>5496295</v>
      </c>
      <c r="AK13">
        <v>5474582</v>
      </c>
      <c r="AL13">
        <v>5452416</v>
      </c>
      <c r="AM13">
        <v>5429850</v>
      </c>
      <c r="AN13">
        <v>5406932</v>
      </c>
      <c r="AO13">
        <v>5383701</v>
      </c>
      <c r="AP13">
        <v>5360187</v>
      </c>
      <c r="AQ13">
        <v>5336417</v>
      </c>
      <c r="AR13">
        <v>5312406</v>
      </c>
      <c r="AS13">
        <v>5288163</v>
      </c>
      <c r="AT13">
        <v>5263691</v>
      </c>
      <c r="AU13">
        <v>5238983</v>
      </c>
      <c r="AV13">
        <v>5214027</v>
      </c>
    </row>
    <row r="14" spans="1:48" x14ac:dyDescent="0.15">
      <c r="A14" t="s">
        <v>50</v>
      </c>
      <c r="B14" t="s">
        <v>51</v>
      </c>
      <c r="C14">
        <v>50.347999999999999</v>
      </c>
      <c r="D14">
        <v>4513455.4578120001</v>
      </c>
      <c r="E14">
        <v>4535957.9955553301</v>
      </c>
      <c r="F14">
        <v>4556447.7291182699</v>
      </c>
      <c r="G14">
        <v>4188881</v>
      </c>
      <c r="H14">
        <v>4212532</v>
      </c>
      <c r="I14">
        <v>4234283</v>
      </c>
      <c r="J14">
        <v>4254096</v>
      </c>
      <c r="K14">
        <v>4271939</v>
      </c>
      <c r="L14">
        <v>4287788</v>
      </c>
      <c r="M14">
        <v>4301625</v>
      </c>
      <c r="N14">
        <v>4313439</v>
      </c>
      <c r="O14">
        <v>4323227</v>
      </c>
      <c r="P14">
        <v>4330992</v>
      </c>
      <c r="Q14">
        <v>4336744</v>
      </c>
      <c r="R14">
        <v>4340501</v>
      </c>
      <c r="S14">
        <v>4342288</v>
      </c>
      <c r="T14">
        <v>4342135</v>
      </c>
      <c r="U14">
        <v>4340081</v>
      </c>
      <c r="V14">
        <v>4336171</v>
      </c>
      <c r="W14">
        <v>4330457</v>
      </c>
      <c r="X14">
        <v>4322999</v>
      </c>
      <c r="Y14">
        <v>4313862</v>
      </c>
      <c r="Z14">
        <v>4303121</v>
      </c>
      <c r="AA14">
        <v>4290855</v>
      </c>
      <c r="AB14">
        <v>4277152</v>
      </c>
      <c r="AC14">
        <v>4262105</v>
      </c>
      <c r="AD14">
        <v>4245816</v>
      </c>
      <c r="AE14">
        <v>4228394</v>
      </c>
      <c r="AF14">
        <v>4209952</v>
      </c>
      <c r="AG14">
        <v>4190614</v>
      </c>
      <c r="AH14">
        <v>4170508</v>
      </c>
      <c r="AI14">
        <v>4149771</v>
      </c>
      <c r="AJ14">
        <v>4128546</v>
      </c>
      <c r="AK14">
        <v>4106983</v>
      </c>
      <c r="AL14">
        <v>4085238</v>
      </c>
      <c r="AM14">
        <v>4063476</v>
      </c>
      <c r="AN14">
        <v>4041868</v>
      </c>
      <c r="AO14">
        <v>4020592</v>
      </c>
      <c r="AP14">
        <v>3999834</v>
      </c>
      <c r="AQ14">
        <v>3979784</v>
      </c>
      <c r="AR14">
        <v>3960642</v>
      </c>
      <c r="AS14">
        <v>3942614</v>
      </c>
      <c r="AT14">
        <v>3925913</v>
      </c>
      <c r="AU14">
        <v>3910759</v>
      </c>
      <c r="AV14">
        <v>3897379</v>
      </c>
    </row>
    <row r="15" spans="1:48" x14ac:dyDescent="0.15">
      <c r="A15" t="s">
        <v>52</v>
      </c>
      <c r="B15" t="s">
        <v>53</v>
      </c>
      <c r="C15">
        <v>61.380499999999998</v>
      </c>
      <c r="D15">
        <v>4415095.9341087202</v>
      </c>
      <c r="E15">
        <v>4449729.86689544</v>
      </c>
      <c r="F15">
        <v>4482780.2658089697</v>
      </c>
      <c r="G15">
        <v>5239059</v>
      </c>
      <c r="H15">
        <v>5303644</v>
      </c>
      <c r="I15">
        <v>5360421</v>
      </c>
      <c r="J15">
        <v>5409895</v>
      </c>
      <c r="K15">
        <v>5452553</v>
      </c>
      <c r="L15">
        <v>5488867</v>
      </c>
      <c r="M15">
        <v>5519288</v>
      </c>
      <c r="N15">
        <v>5544252</v>
      </c>
      <c r="O15">
        <v>5564176</v>
      </c>
      <c r="P15">
        <v>5579460</v>
      </c>
      <c r="Q15">
        <v>5590487</v>
      </c>
      <c r="R15">
        <v>5597620</v>
      </c>
      <c r="S15">
        <v>5601208</v>
      </c>
      <c r="T15">
        <v>5601579</v>
      </c>
      <c r="U15">
        <v>5599047</v>
      </c>
      <c r="V15">
        <v>5593904</v>
      </c>
      <c r="W15">
        <v>5586428</v>
      </c>
      <c r="X15">
        <v>5576878</v>
      </c>
      <c r="Y15">
        <v>5565496</v>
      </c>
      <c r="Z15">
        <v>5552506</v>
      </c>
      <c r="AA15">
        <v>5538115</v>
      </c>
      <c r="AB15">
        <v>5522510</v>
      </c>
      <c r="AC15">
        <v>5505864</v>
      </c>
      <c r="AD15">
        <v>5488330</v>
      </c>
      <c r="AE15">
        <v>5470044</v>
      </c>
      <c r="AF15">
        <v>5451126</v>
      </c>
      <c r="AG15">
        <v>5431675</v>
      </c>
      <c r="AH15">
        <v>5411775</v>
      </c>
      <c r="AI15">
        <v>5391493</v>
      </c>
      <c r="AJ15">
        <v>5370876</v>
      </c>
      <c r="AK15">
        <v>5349955</v>
      </c>
      <c r="AL15">
        <v>5328743</v>
      </c>
      <c r="AM15">
        <v>5307236</v>
      </c>
      <c r="AN15">
        <v>5285411</v>
      </c>
      <c r="AO15">
        <v>5263229</v>
      </c>
      <c r="AP15">
        <v>5240632</v>
      </c>
      <c r="AQ15">
        <v>5217546</v>
      </c>
      <c r="AR15">
        <v>5193878</v>
      </c>
      <c r="AS15">
        <v>5169518</v>
      </c>
      <c r="AT15">
        <v>5144339</v>
      </c>
      <c r="AU15">
        <v>5118196</v>
      </c>
      <c r="AV15">
        <v>5090925</v>
      </c>
    </row>
    <row r="16" spans="1:48" x14ac:dyDescent="0.15">
      <c r="A16" t="s">
        <v>54</v>
      </c>
      <c r="B16" t="s">
        <v>55</v>
      </c>
      <c r="C16">
        <v>52.948999999999998</v>
      </c>
      <c r="D16">
        <v>3430533.9228623598</v>
      </c>
      <c r="E16">
        <v>3449998.3475641701</v>
      </c>
      <c r="F16">
        <v>3468885.35701202</v>
      </c>
      <c r="G16">
        <v>3078819</v>
      </c>
      <c r="H16">
        <v>3105346</v>
      </c>
      <c r="I16">
        <v>3129816</v>
      </c>
      <c r="J16">
        <v>3152210</v>
      </c>
      <c r="K16">
        <v>3172517</v>
      </c>
      <c r="L16">
        <v>3190730</v>
      </c>
      <c r="M16">
        <v>3206851</v>
      </c>
      <c r="N16">
        <v>3220885</v>
      </c>
      <c r="O16">
        <v>3232845</v>
      </c>
      <c r="P16">
        <v>3242750</v>
      </c>
      <c r="Q16">
        <v>3250624</v>
      </c>
      <c r="R16">
        <v>3256499</v>
      </c>
      <c r="S16">
        <v>3260411</v>
      </c>
      <c r="T16">
        <v>3262404</v>
      </c>
      <c r="U16">
        <v>3262528</v>
      </c>
      <c r="V16">
        <v>3260837</v>
      </c>
      <c r="W16">
        <v>3257393</v>
      </c>
      <c r="X16">
        <v>3252264</v>
      </c>
      <c r="Y16">
        <v>3245524</v>
      </c>
      <c r="Z16">
        <v>3237253</v>
      </c>
      <c r="AA16">
        <v>3227536</v>
      </c>
      <c r="AB16">
        <v>3216467</v>
      </c>
      <c r="AC16">
        <v>3204143</v>
      </c>
      <c r="AD16">
        <v>3190670</v>
      </c>
      <c r="AE16">
        <v>3176157</v>
      </c>
      <c r="AF16">
        <v>3160721</v>
      </c>
      <c r="AG16">
        <v>3144486</v>
      </c>
      <c r="AH16">
        <v>3127581</v>
      </c>
      <c r="AI16">
        <v>3110139</v>
      </c>
      <c r="AJ16">
        <v>3092304</v>
      </c>
      <c r="AK16">
        <v>3074222</v>
      </c>
      <c r="AL16">
        <v>3056046</v>
      </c>
      <c r="AM16">
        <v>3037937</v>
      </c>
      <c r="AN16">
        <v>3020061</v>
      </c>
      <c r="AO16">
        <v>3002588</v>
      </c>
      <c r="AP16">
        <v>2985698</v>
      </c>
      <c r="AQ16">
        <v>2969574</v>
      </c>
      <c r="AR16">
        <v>2954406</v>
      </c>
      <c r="AS16">
        <v>2940392</v>
      </c>
      <c r="AT16">
        <v>2927734</v>
      </c>
      <c r="AU16">
        <v>2916640</v>
      </c>
      <c r="AV16">
        <v>2907326</v>
      </c>
    </row>
    <row r="17" spans="1:48" x14ac:dyDescent="0.15">
      <c r="A17" t="s">
        <v>56</v>
      </c>
      <c r="B17" t="s">
        <v>57</v>
      </c>
      <c r="C17">
        <v>50.138500000000001</v>
      </c>
      <c r="D17">
        <v>1415780.5971631201</v>
      </c>
      <c r="E17">
        <v>1422691.4921624199</v>
      </c>
      <c r="F17">
        <v>1429136.40754371</v>
      </c>
      <c r="G17">
        <v>1310028</v>
      </c>
      <c r="H17">
        <v>1318415</v>
      </c>
      <c r="I17">
        <v>1325998</v>
      </c>
      <c r="J17">
        <v>1332770</v>
      </c>
      <c r="K17">
        <v>1338726</v>
      </c>
      <c r="L17">
        <v>1343864</v>
      </c>
      <c r="M17">
        <v>1348185</v>
      </c>
      <c r="N17">
        <v>1351689</v>
      </c>
      <c r="O17">
        <v>1354383</v>
      </c>
      <c r="P17">
        <v>1356272</v>
      </c>
      <c r="Q17">
        <v>1357367</v>
      </c>
      <c r="R17">
        <v>1357679</v>
      </c>
      <c r="S17">
        <v>1357223</v>
      </c>
      <c r="T17">
        <v>1356013</v>
      </c>
      <c r="U17">
        <v>1354070</v>
      </c>
      <c r="V17">
        <v>1351415</v>
      </c>
      <c r="W17">
        <v>1348070</v>
      </c>
      <c r="X17">
        <v>1344062</v>
      </c>
      <c r="Y17">
        <v>1339419</v>
      </c>
      <c r="Z17">
        <v>1334172</v>
      </c>
      <c r="AA17">
        <v>1328353</v>
      </c>
      <c r="AB17">
        <v>1321997</v>
      </c>
      <c r="AC17">
        <v>1315142</v>
      </c>
      <c r="AD17">
        <v>1307828</v>
      </c>
      <c r="AE17">
        <v>1300097</v>
      </c>
      <c r="AF17">
        <v>1291994</v>
      </c>
      <c r="AG17">
        <v>1283566</v>
      </c>
      <c r="AH17">
        <v>1274861</v>
      </c>
      <c r="AI17">
        <v>1265933</v>
      </c>
      <c r="AJ17">
        <v>1256834</v>
      </c>
      <c r="AK17">
        <v>1247621</v>
      </c>
      <c r="AL17">
        <v>1238352</v>
      </c>
      <c r="AM17">
        <v>1229090</v>
      </c>
      <c r="AN17">
        <v>1219896</v>
      </c>
      <c r="AO17">
        <v>1210837</v>
      </c>
      <c r="AP17">
        <v>1201982</v>
      </c>
      <c r="AQ17">
        <v>1193399</v>
      </c>
      <c r="AR17">
        <v>1185163</v>
      </c>
      <c r="AS17">
        <v>1177349</v>
      </c>
      <c r="AT17">
        <v>1170032</v>
      </c>
      <c r="AU17">
        <v>1163295</v>
      </c>
      <c r="AV17">
        <v>1157218</v>
      </c>
    </row>
    <row r="18" spans="1:48" x14ac:dyDescent="0.15">
      <c r="A18" t="s">
        <v>58</v>
      </c>
      <c r="B18" t="s">
        <v>59</v>
      </c>
      <c r="C18">
        <v>52.948999999999998</v>
      </c>
      <c r="D18">
        <v>3458773.6175242499</v>
      </c>
      <c r="E18">
        <v>3479728.2593237199</v>
      </c>
      <c r="F18">
        <v>3500025.14764649</v>
      </c>
      <c r="G18">
        <v>3153980</v>
      </c>
      <c r="H18">
        <v>3180707</v>
      </c>
      <c r="I18">
        <v>3205700</v>
      </c>
      <c r="J18">
        <v>3228901</v>
      </c>
      <c r="K18">
        <v>3250260</v>
      </c>
      <c r="L18">
        <v>3269735</v>
      </c>
      <c r="M18">
        <v>3287293</v>
      </c>
      <c r="N18">
        <v>3302908</v>
      </c>
      <c r="O18">
        <v>3316563</v>
      </c>
      <c r="P18">
        <v>3328247</v>
      </c>
      <c r="Q18">
        <v>3337958</v>
      </c>
      <c r="R18">
        <v>3345703</v>
      </c>
      <c r="S18">
        <v>3351496</v>
      </c>
      <c r="T18">
        <v>3355357</v>
      </c>
      <c r="U18">
        <v>3357319</v>
      </c>
      <c r="V18">
        <v>3357416</v>
      </c>
      <c r="W18">
        <v>3355697</v>
      </c>
      <c r="X18">
        <v>3352214</v>
      </c>
      <c r="Y18">
        <v>3347029</v>
      </c>
      <c r="Z18">
        <v>3340211</v>
      </c>
      <c r="AA18">
        <v>3331838</v>
      </c>
      <c r="AB18">
        <v>3321995</v>
      </c>
      <c r="AC18">
        <v>3310776</v>
      </c>
      <c r="AD18">
        <v>3298281</v>
      </c>
      <c r="AE18">
        <v>3284621</v>
      </c>
      <c r="AF18">
        <v>3269911</v>
      </c>
      <c r="AG18">
        <v>3254278</v>
      </c>
      <c r="AH18">
        <v>3237853</v>
      </c>
      <c r="AI18">
        <v>3220779</v>
      </c>
      <c r="AJ18">
        <v>3203204</v>
      </c>
      <c r="AK18">
        <v>3185285</v>
      </c>
      <c r="AL18">
        <v>3167186</v>
      </c>
      <c r="AM18">
        <v>3149081</v>
      </c>
      <c r="AN18">
        <v>3131149</v>
      </c>
      <c r="AO18">
        <v>3113580</v>
      </c>
      <c r="AP18">
        <v>3096569</v>
      </c>
      <c r="AQ18">
        <v>3080323</v>
      </c>
      <c r="AR18">
        <v>3065051</v>
      </c>
      <c r="AS18">
        <v>3050976</v>
      </c>
      <c r="AT18">
        <v>3038325</v>
      </c>
      <c r="AU18">
        <v>3027335</v>
      </c>
      <c r="AV18">
        <v>3018249</v>
      </c>
    </row>
    <row r="19" spans="1:48" x14ac:dyDescent="0.15">
      <c r="A19" t="s">
        <v>60</v>
      </c>
      <c r="B19" t="s">
        <v>61</v>
      </c>
      <c r="C19">
        <v>50.138500000000001</v>
      </c>
      <c r="D19">
        <v>2355559.8873338099</v>
      </c>
      <c r="E19">
        <v>2370498.50447213</v>
      </c>
      <c r="F19">
        <v>2385224.30009748</v>
      </c>
      <c r="G19">
        <v>2172950</v>
      </c>
      <c r="H19">
        <v>2194435</v>
      </c>
      <c r="I19">
        <v>2214058</v>
      </c>
      <c r="J19">
        <v>2231828</v>
      </c>
      <c r="K19">
        <v>2247764</v>
      </c>
      <c r="L19">
        <v>2261883</v>
      </c>
      <c r="M19">
        <v>2274211</v>
      </c>
      <c r="N19">
        <v>2284775</v>
      </c>
      <c r="O19">
        <v>2293605</v>
      </c>
      <c r="P19">
        <v>2300737</v>
      </c>
      <c r="Q19">
        <v>2306211</v>
      </c>
      <c r="R19">
        <v>2310067</v>
      </c>
      <c r="S19">
        <v>2312355</v>
      </c>
      <c r="T19">
        <v>2313123</v>
      </c>
      <c r="U19">
        <v>2312426</v>
      </c>
      <c r="V19">
        <v>2310322</v>
      </c>
      <c r="W19">
        <v>2306873</v>
      </c>
      <c r="X19">
        <v>2302146</v>
      </c>
      <c r="Y19">
        <v>2296208</v>
      </c>
      <c r="Z19">
        <v>2289135</v>
      </c>
      <c r="AA19">
        <v>2281002</v>
      </c>
      <c r="AB19">
        <v>2271892</v>
      </c>
      <c r="AC19">
        <v>2261889</v>
      </c>
      <c r="AD19">
        <v>2251081</v>
      </c>
      <c r="AE19">
        <v>2239562</v>
      </c>
      <c r="AF19">
        <v>2227428</v>
      </c>
      <c r="AG19">
        <v>2214778</v>
      </c>
      <c r="AH19">
        <v>2201718</v>
      </c>
      <c r="AI19">
        <v>2188354</v>
      </c>
      <c r="AJ19">
        <v>2174799</v>
      </c>
      <c r="AK19">
        <v>2161168</v>
      </c>
      <c r="AL19">
        <v>2147580</v>
      </c>
      <c r="AM19">
        <v>2134159</v>
      </c>
      <c r="AN19">
        <v>2121032</v>
      </c>
      <c r="AO19">
        <v>2108329</v>
      </c>
      <c r="AP19">
        <v>2096186</v>
      </c>
      <c r="AQ19">
        <v>2084740</v>
      </c>
      <c r="AR19">
        <v>2074134</v>
      </c>
      <c r="AS19">
        <v>2064514</v>
      </c>
      <c r="AT19">
        <v>2056030</v>
      </c>
      <c r="AU19">
        <v>2048837</v>
      </c>
      <c r="AV19">
        <v>2043090</v>
      </c>
    </row>
    <row r="20" spans="1:48" x14ac:dyDescent="0.15">
      <c r="A20" t="s">
        <v>62</v>
      </c>
      <c r="B20" t="s">
        <v>63</v>
      </c>
      <c r="C20">
        <v>50.138500000000001</v>
      </c>
      <c r="D20">
        <v>1773476.54609824</v>
      </c>
      <c r="E20">
        <v>1786351.9809266501</v>
      </c>
      <c r="F20">
        <v>1799394.79703156</v>
      </c>
      <c r="G20">
        <v>1573920</v>
      </c>
      <c r="H20">
        <v>1593316</v>
      </c>
      <c r="I20">
        <v>1611527</v>
      </c>
      <c r="J20">
        <v>1628537</v>
      </c>
      <c r="K20">
        <v>1644339</v>
      </c>
      <c r="L20">
        <v>1658925</v>
      </c>
      <c r="M20">
        <v>1672294</v>
      </c>
      <c r="N20">
        <v>1684446</v>
      </c>
      <c r="O20">
        <v>1695389</v>
      </c>
      <c r="P20">
        <v>1705130</v>
      </c>
      <c r="Q20">
        <v>1713684</v>
      </c>
      <c r="R20">
        <v>1721067</v>
      </c>
      <c r="S20">
        <v>1727299</v>
      </c>
      <c r="T20">
        <v>1732407</v>
      </c>
      <c r="U20">
        <v>1736417</v>
      </c>
      <c r="V20">
        <v>1739363</v>
      </c>
      <c r="W20">
        <v>1741280</v>
      </c>
      <c r="X20">
        <v>1742210</v>
      </c>
      <c r="Y20">
        <v>1742194</v>
      </c>
      <c r="Z20">
        <v>1741282</v>
      </c>
      <c r="AA20">
        <v>1739525</v>
      </c>
      <c r="AB20">
        <v>1736977</v>
      </c>
      <c r="AC20">
        <v>1733699</v>
      </c>
      <c r="AD20">
        <v>1729753</v>
      </c>
      <c r="AE20">
        <v>1725206</v>
      </c>
      <c r="AF20">
        <v>1720129</v>
      </c>
      <c r="AG20">
        <v>1714597</v>
      </c>
      <c r="AH20">
        <v>1708687</v>
      </c>
      <c r="AI20">
        <v>1702482</v>
      </c>
      <c r="AJ20">
        <v>1696068</v>
      </c>
      <c r="AK20">
        <v>1689534</v>
      </c>
      <c r="AL20">
        <v>1682976</v>
      </c>
      <c r="AM20">
        <v>1676489</v>
      </c>
      <c r="AN20">
        <v>1670176</v>
      </c>
      <c r="AO20">
        <v>1664142</v>
      </c>
      <c r="AP20">
        <v>1658495</v>
      </c>
      <c r="AQ20">
        <v>1653349</v>
      </c>
      <c r="AR20">
        <v>1648820</v>
      </c>
      <c r="AS20">
        <v>1645030</v>
      </c>
      <c r="AT20">
        <v>1642101</v>
      </c>
      <c r="AU20">
        <v>1640163</v>
      </c>
      <c r="AV20">
        <v>1639348</v>
      </c>
    </row>
    <row r="21" spans="1:48" x14ac:dyDescent="0.15">
      <c r="A21" t="s">
        <v>64</v>
      </c>
      <c r="B21" t="s">
        <v>65</v>
      </c>
      <c r="C21">
        <v>52.948999999999998</v>
      </c>
      <c r="D21">
        <v>3365355.4486727002</v>
      </c>
      <c r="E21">
        <v>3381905.66133314</v>
      </c>
      <c r="F21">
        <v>3397431.16035916</v>
      </c>
      <c r="G21">
        <v>3358771</v>
      </c>
      <c r="H21">
        <v>3379226</v>
      </c>
      <c r="I21">
        <v>3398592</v>
      </c>
      <c r="J21">
        <v>3416759</v>
      </c>
      <c r="K21">
        <v>3433625</v>
      </c>
      <c r="L21">
        <v>3449099</v>
      </c>
      <c r="M21">
        <v>3463101</v>
      </c>
      <c r="N21">
        <v>3475558</v>
      </c>
      <c r="O21">
        <v>3486411</v>
      </c>
      <c r="P21">
        <v>3495606</v>
      </c>
      <c r="Q21">
        <v>3503103</v>
      </c>
      <c r="R21">
        <v>3508871</v>
      </c>
      <c r="S21">
        <v>3512886</v>
      </c>
      <c r="T21">
        <v>3515137</v>
      </c>
      <c r="U21">
        <v>3515622</v>
      </c>
      <c r="V21">
        <v>3514349</v>
      </c>
      <c r="W21">
        <v>3511336</v>
      </c>
      <c r="X21">
        <v>3506609</v>
      </c>
      <c r="Y21">
        <v>3500207</v>
      </c>
      <c r="Z21">
        <v>3492176</v>
      </c>
      <c r="AA21">
        <v>3482575</v>
      </c>
      <c r="AB21">
        <v>3471468</v>
      </c>
      <c r="AC21">
        <v>3458935</v>
      </c>
      <c r="AD21">
        <v>3445061</v>
      </c>
      <c r="AE21">
        <v>3429943</v>
      </c>
      <c r="AF21">
        <v>3413688</v>
      </c>
      <c r="AG21">
        <v>3396412</v>
      </c>
      <c r="AH21">
        <v>3378242</v>
      </c>
      <c r="AI21">
        <v>3359312</v>
      </c>
      <c r="AJ21">
        <v>3339770</v>
      </c>
      <c r="AK21">
        <v>3319772</v>
      </c>
      <c r="AL21">
        <v>3299483</v>
      </c>
      <c r="AM21">
        <v>3279079</v>
      </c>
      <c r="AN21">
        <v>3258745</v>
      </c>
      <c r="AO21">
        <v>3238676</v>
      </c>
      <c r="AP21">
        <v>3219079</v>
      </c>
      <c r="AQ21">
        <v>3200168</v>
      </c>
      <c r="AR21">
        <v>3182168</v>
      </c>
      <c r="AS21">
        <v>3165315</v>
      </c>
      <c r="AT21">
        <v>3149852</v>
      </c>
      <c r="AU21">
        <v>3136034</v>
      </c>
      <c r="AV21">
        <v>3124127</v>
      </c>
    </row>
    <row r="22" spans="1:48" x14ac:dyDescent="0.15">
      <c r="A22" t="s">
        <v>66</v>
      </c>
      <c r="B22" t="s">
        <v>67</v>
      </c>
      <c r="C22">
        <v>52.948999999999998</v>
      </c>
      <c r="D22">
        <v>5306711.4754837099</v>
      </c>
      <c r="E22">
        <v>5341748.5224150596</v>
      </c>
      <c r="F22">
        <v>5376604.0728234202</v>
      </c>
      <c r="G22">
        <v>4722471</v>
      </c>
      <c r="H22">
        <v>4774173</v>
      </c>
      <c r="I22">
        <v>4821656</v>
      </c>
      <c r="J22">
        <v>4864980</v>
      </c>
      <c r="K22">
        <v>4904216</v>
      </c>
      <c r="L22">
        <v>4939438</v>
      </c>
      <c r="M22">
        <v>4970726</v>
      </c>
      <c r="N22">
        <v>4998168</v>
      </c>
      <c r="O22">
        <v>5021857</v>
      </c>
      <c r="P22">
        <v>5041894</v>
      </c>
      <c r="Q22">
        <v>5058382</v>
      </c>
      <c r="R22">
        <v>5071436</v>
      </c>
      <c r="S22">
        <v>5081172</v>
      </c>
      <c r="T22">
        <v>5087715</v>
      </c>
      <c r="U22">
        <v>5091195</v>
      </c>
      <c r="V22">
        <v>5091750</v>
      </c>
      <c r="W22">
        <v>5089522</v>
      </c>
      <c r="X22">
        <v>5084661</v>
      </c>
      <c r="Y22">
        <v>5077321</v>
      </c>
      <c r="Z22">
        <v>5067664</v>
      </c>
      <c r="AA22">
        <v>5055859</v>
      </c>
      <c r="AB22">
        <v>5042078</v>
      </c>
      <c r="AC22">
        <v>5026502</v>
      </c>
      <c r="AD22">
        <v>5009317</v>
      </c>
      <c r="AE22">
        <v>4990717</v>
      </c>
      <c r="AF22">
        <v>4970898</v>
      </c>
      <c r="AG22">
        <v>4950068</v>
      </c>
      <c r="AH22">
        <v>4928435</v>
      </c>
      <c r="AI22">
        <v>4906219</v>
      </c>
      <c r="AJ22">
        <v>4883642</v>
      </c>
      <c r="AK22">
        <v>4860933</v>
      </c>
      <c r="AL22">
        <v>4838330</v>
      </c>
      <c r="AM22">
        <v>4816074</v>
      </c>
      <c r="AN22">
        <v>4794412</v>
      </c>
      <c r="AO22">
        <v>4773601</v>
      </c>
      <c r="AP22">
        <v>4753900</v>
      </c>
      <c r="AQ22">
        <v>4735576</v>
      </c>
      <c r="AR22">
        <v>4718903</v>
      </c>
      <c r="AS22">
        <v>4704159</v>
      </c>
      <c r="AT22">
        <v>4691630</v>
      </c>
      <c r="AU22">
        <v>4681608</v>
      </c>
      <c r="AV22">
        <v>4674391</v>
      </c>
    </row>
    <row r="23" spans="1:48" x14ac:dyDescent="0.15">
      <c r="A23" t="s">
        <v>68</v>
      </c>
      <c r="B23" t="s">
        <v>69</v>
      </c>
      <c r="C23">
        <v>52.948999999999998</v>
      </c>
      <c r="D23">
        <v>3154034.8770379</v>
      </c>
      <c r="E23">
        <v>3169581.35774701</v>
      </c>
      <c r="F23">
        <v>3184766.63973147</v>
      </c>
      <c r="G23">
        <v>2669690</v>
      </c>
      <c r="H23">
        <v>2689385</v>
      </c>
      <c r="I23">
        <v>2707930</v>
      </c>
      <c r="J23">
        <v>2725250</v>
      </c>
      <c r="K23">
        <v>2741280</v>
      </c>
      <c r="L23">
        <v>2755960</v>
      </c>
      <c r="M23">
        <v>2769242</v>
      </c>
      <c r="N23">
        <v>2781082</v>
      </c>
      <c r="O23">
        <v>2791447</v>
      </c>
      <c r="P23">
        <v>2800311</v>
      </c>
      <c r="Q23">
        <v>2807655</v>
      </c>
      <c r="R23">
        <v>2813470</v>
      </c>
      <c r="S23">
        <v>2817753</v>
      </c>
      <c r="T23">
        <v>2820512</v>
      </c>
      <c r="U23">
        <v>2821760</v>
      </c>
      <c r="V23">
        <v>2821519</v>
      </c>
      <c r="W23">
        <v>2819820</v>
      </c>
      <c r="X23">
        <v>2816702</v>
      </c>
      <c r="Y23">
        <v>2812210</v>
      </c>
      <c r="Z23">
        <v>2806400</v>
      </c>
      <c r="AA23">
        <v>2799333</v>
      </c>
      <c r="AB23">
        <v>2791081</v>
      </c>
      <c r="AC23">
        <v>2781723</v>
      </c>
      <c r="AD23">
        <v>2771344</v>
      </c>
      <c r="AE23">
        <v>2760041</v>
      </c>
      <c r="AF23">
        <v>2747915</v>
      </c>
      <c r="AG23">
        <v>2735078</v>
      </c>
      <c r="AH23">
        <v>2721649</v>
      </c>
      <c r="AI23">
        <v>2707755</v>
      </c>
      <c r="AJ23">
        <v>2693531</v>
      </c>
      <c r="AK23">
        <v>2679119</v>
      </c>
      <c r="AL23">
        <v>2664673</v>
      </c>
      <c r="AM23">
        <v>2650349</v>
      </c>
      <c r="AN23">
        <v>2636317</v>
      </c>
      <c r="AO23">
        <v>2622752</v>
      </c>
      <c r="AP23">
        <v>2609836</v>
      </c>
      <c r="AQ23">
        <v>2597761</v>
      </c>
      <c r="AR23">
        <v>2586728</v>
      </c>
      <c r="AS23">
        <v>2576943</v>
      </c>
      <c r="AT23">
        <v>2568623</v>
      </c>
      <c r="AU23">
        <v>2561991</v>
      </c>
      <c r="AV23">
        <v>2557279</v>
      </c>
    </row>
    <row r="24" spans="1:48" x14ac:dyDescent="0.15">
      <c r="A24" t="s">
        <v>70</v>
      </c>
      <c r="B24" t="s">
        <v>71</v>
      </c>
      <c r="C24">
        <v>52.948999999999998</v>
      </c>
      <c r="D24">
        <v>4495076.4585373104</v>
      </c>
      <c r="E24">
        <v>4527430.26329563</v>
      </c>
      <c r="F24">
        <v>4559237.8755143303</v>
      </c>
      <c r="G24">
        <v>3933325</v>
      </c>
      <c r="H24">
        <v>3976257</v>
      </c>
      <c r="I24">
        <v>4016222</v>
      </c>
      <c r="J24">
        <v>4053226</v>
      </c>
      <c r="K24">
        <v>4087284</v>
      </c>
      <c r="L24">
        <v>4118412</v>
      </c>
      <c r="M24">
        <v>4146636</v>
      </c>
      <c r="N24">
        <v>4171987</v>
      </c>
      <c r="O24">
        <v>4194503</v>
      </c>
      <c r="P24">
        <v>4214228</v>
      </c>
      <c r="Q24">
        <v>4231212</v>
      </c>
      <c r="R24">
        <v>4245512</v>
      </c>
      <c r="S24">
        <v>4257189</v>
      </c>
      <c r="T24">
        <v>4266315</v>
      </c>
      <c r="U24">
        <v>4272962</v>
      </c>
      <c r="V24">
        <v>4277214</v>
      </c>
      <c r="W24">
        <v>4279159</v>
      </c>
      <c r="X24">
        <v>4278890</v>
      </c>
      <c r="Y24">
        <v>4276509</v>
      </c>
      <c r="Z24">
        <v>4272121</v>
      </c>
      <c r="AA24">
        <v>4265841</v>
      </c>
      <c r="AB24">
        <v>4257787</v>
      </c>
      <c r="AC24">
        <v>4248086</v>
      </c>
      <c r="AD24">
        <v>4236870</v>
      </c>
      <c r="AE24">
        <v>4224276</v>
      </c>
      <c r="AF24">
        <v>4210451</v>
      </c>
      <c r="AG24">
        <v>4195543</v>
      </c>
      <c r="AH24">
        <v>4179712</v>
      </c>
      <c r="AI24">
        <v>4163119</v>
      </c>
      <c r="AJ24">
        <v>4145936</v>
      </c>
      <c r="AK24">
        <v>4128339</v>
      </c>
      <c r="AL24">
        <v>4110509</v>
      </c>
      <c r="AM24">
        <v>4092635</v>
      </c>
      <c r="AN24">
        <v>4074913</v>
      </c>
      <c r="AO24">
        <v>4057545</v>
      </c>
      <c r="AP24">
        <v>4040736</v>
      </c>
      <c r="AQ24">
        <v>4024702</v>
      </c>
      <c r="AR24">
        <v>4009663</v>
      </c>
      <c r="AS24">
        <v>3995845</v>
      </c>
      <c r="AT24">
        <v>3983481</v>
      </c>
      <c r="AU24">
        <v>3972811</v>
      </c>
      <c r="AV24">
        <v>3964078</v>
      </c>
    </row>
    <row r="25" spans="1:48" x14ac:dyDescent="0.15">
      <c r="A25" t="s">
        <v>72</v>
      </c>
      <c r="B25" t="s">
        <v>73</v>
      </c>
      <c r="C25">
        <v>52.948999999999998</v>
      </c>
      <c r="D25">
        <v>3883083.88062981</v>
      </c>
      <c r="E25">
        <v>3912916.2707032398</v>
      </c>
      <c r="F25">
        <v>3942717.0579183302</v>
      </c>
      <c r="G25">
        <v>3358840</v>
      </c>
      <c r="H25">
        <v>3398227</v>
      </c>
      <c r="I25">
        <v>3435901</v>
      </c>
      <c r="J25">
        <v>3471770</v>
      </c>
      <c r="K25">
        <v>3505753</v>
      </c>
      <c r="L25">
        <v>3537778</v>
      </c>
      <c r="M25">
        <v>3567783</v>
      </c>
      <c r="N25">
        <v>3595717</v>
      </c>
      <c r="O25">
        <v>3621538</v>
      </c>
      <c r="P25">
        <v>3645215</v>
      </c>
      <c r="Q25">
        <v>3666726</v>
      </c>
      <c r="R25">
        <v>3686060</v>
      </c>
      <c r="S25">
        <v>3703216</v>
      </c>
      <c r="T25">
        <v>3718202</v>
      </c>
      <c r="U25">
        <v>3731036</v>
      </c>
      <c r="V25">
        <v>3741748</v>
      </c>
      <c r="W25">
        <v>3750375</v>
      </c>
      <c r="X25">
        <v>3756968</v>
      </c>
      <c r="Y25">
        <v>3761583</v>
      </c>
      <c r="Z25">
        <v>3764291</v>
      </c>
      <c r="AA25">
        <v>3765170</v>
      </c>
      <c r="AB25">
        <v>3764308</v>
      </c>
      <c r="AC25">
        <v>3761804</v>
      </c>
      <c r="AD25">
        <v>3757768</v>
      </c>
      <c r="AE25">
        <v>3752317</v>
      </c>
      <c r="AF25">
        <v>3745582</v>
      </c>
      <c r="AG25">
        <v>3737700</v>
      </c>
      <c r="AH25">
        <v>3728821</v>
      </c>
      <c r="AI25">
        <v>3719104</v>
      </c>
      <c r="AJ25">
        <v>3708717</v>
      </c>
      <c r="AK25">
        <v>3697840</v>
      </c>
      <c r="AL25">
        <v>3686661</v>
      </c>
      <c r="AM25">
        <v>3675380</v>
      </c>
      <c r="AN25">
        <v>3664205</v>
      </c>
      <c r="AO25">
        <v>3653356</v>
      </c>
      <c r="AP25">
        <v>3643062</v>
      </c>
      <c r="AQ25">
        <v>3633561</v>
      </c>
      <c r="AR25">
        <v>3625104</v>
      </c>
      <c r="AS25">
        <v>3617948</v>
      </c>
      <c r="AT25">
        <v>3612364</v>
      </c>
      <c r="AU25">
        <v>3608630</v>
      </c>
      <c r="AV25">
        <v>3607036</v>
      </c>
    </row>
    <row r="26" spans="1:48" x14ac:dyDescent="0.15">
      <c r="A26" t="s">
        <v>74</v>
      </c>
      <c r="B26" t="s">
        <v>75</v>
      </c>
      <c r="C26">
        <v>63.55</v>
      </c>
      <c r="D26">
        <v>3010844.3634813102</v>
      </c>
      <c r="E26">
        <v>3032112.06586676</v>
      </c>
      <c r="F26">
        <v>3051996.2254380099</v>
      </c>
      <c r="G26">
        <v>3411869</v>
      </c>
      <c r="H26">
        <v>3445930</v>
      </c>
      <c r="I26">
        <v>3475682</v>
      </c>
      <c r="J26">
        <v>3501393</v>
      </c>
      <c r="K26">
        <v>3523317</v>
      </c>
      <c r="L26">
        <v>3541703</v>
      </c>
      <c r="M26">
        <v>3556788</v>
      </c>
      <c r="N26">
        <v>3568802</v>
      </c>
      <c r="O26">
        <v>3577965</v>
      </c>
      <c r="P26">
        <v>3584487</v>
      </c>
      <c r="Q26">
        <v>3588570</v>
      </c>
      <c r="R26">
        <v>3590407</v>
      </c>
      <c r="S26">
        <v>3590181</v>
      </c>
      <c r="T26">
        <v>3588068</v>
      </c>
      <c r="U26">
        <v>3584231</v>
      </c>
      <c r="V26">
        <v>3578828</v>
      </c>
      <c r="W26">
        <v>3572006</v>
      </c>
      <c r="X26">
        <v>3563901</v>
      </c>
      <c r="Y26">
        <v>3554645</v>
      </c>
      <c r="Z26">
        <v>3544355</v>
      </c>
      <c r="AA26">
        <v>3533143</v>
      </c>
      <c r="AB26">
        <v>3521110</v>
      </c>
      <c r="AC26">
        <v>3508349</v>
      </c>
      <c r="AD26">
        <v>3494942</v>
      </c>
      <c r="AE26">
        <v>3480965</v>
      </c>
      <c r="AF26">
        <v>3466483</v>
      </c>
      <c r="AG26">
        <v>3451550</v>
      </c>
      <c r="AH26">
        <v>3436214</v>
      </c>
      <c r="AI26">
        <v>3420513</v>
      </c>
      <c r="AJ26">
        <v>3404476</v>
      </c>
      <c r="AK26">
        <v>3388122</v>
      </c>
      <c r="AL26">
        <v>3371461</v>
      </c>
      <c r="AM26">
        <v>3354494</v>
      </c>
      <c r="AN26">
        <v>3337215</v>
      </c>
      <c r="AO26">
        <v>3319605</v>
      </c>
      <c r="AP26">
        <v>3301639</v>
      </c>
      <c r="AQ26">
        <v>3283282</v>
      </c>
      <c r="AR26">
        <v>3264490</v>
      </c>
      <c r="AS26">
        <v>3245208</v>
      </c>
      <c r="AT26">
        <v>3225375</v>
      </c>
      <c r="AU26">
        <v>3204919</v>
      </c>
      <c r="AV26">
        <v>3183760</v>
      </c>
    </row>
    <row r="27" spans="1:48" x14ac:dyDescent="0.15">
      <c r="A27" t="s">
        <v>76</v>
      </c>
      <c r="B27" t="s">
        <v>77</v>
      </c>
      <c r="C27">
        <v>57.430999999999997</v>
      </c>
      <c r="D27">
        <v>2760751.0719401999</v>
      </c>
      <c r="E27">
        <v>2775699.7039834699</v>
      </c>
      <c r="F27">
        <v>2789285.6496340702</v>
      </c>
      <c r="G27">
        <v>2689200</v>
      </c>
      <c r="H27">
        <v>2709238</v>
      </c>
      <c r="I27">
        <v>2726280</v>
      </c>
      <c r="J27">
        <v>2740487</v>
      </c>
      <c r="K27">
        <v>2752017</v>
      </c>
      <c r="L27">
        <v>2761021</v>
      </c>
      <c r="M27">
        <v>2767649</v>
      </c>
      <c r="N27">
        <v>2772042</v>
      </c>
      <c r="O27">
        <v>2774339</v>
      </c>
      <c r="P27">
        <v>2774675</v>
      </c>
      <c r="Q27">
        <v>2773177</v>
      </c>
      <c r="R27">
        <v>2769971</v>
      </c>
      <c r="S27">
        <v>2765177</v>
      </c>
      <c r="T27">
        <v>2758909</v>
      </c>
      <c r="U27">
        <v>2751278</v>
      </c>
      <c r="V27">
        <v>2742391</v>
      </c>
      <c r="W27">
        <v>2732348</v>
      </c>
      <c r="X27">
        <v>2721246</v>
      </c>
      <c r="Y27">
        <v>2709177</v>
      </c>
      <c r="Z27">
        <v>2696228</v>
      </c>
      <c r="AA27">
        <v>2682482</v>
      </c>
      <c r="AB27">
        <v>2668017</v>
      </c>
      <c r="AC27">
        <v>2652907</v>
      </c>
      <c r="AD27">
        <v>2637219</v>
      </c>
      <c r="AE27">
        <v>2621019</v>
      </c>
      <c r="AF27">
        <v>2604365</v>
      </c>
      <c r="AG27">
        <v>2587313</v>
      </c>
      <c r="AH27">
        <v>2569912</v>
      </c>
      <c r="AI27">
        <v>2552209</v>
      </c>
      <c r="AJ27">
        <v>2534243</v>
      </c>
      <c r="AK27">
        <v>2516051</v>
      </c>
      <c r="AL27">
        <v>2497665</v>
      </c>
      <c r="AM27">
        <v>2479112</v>
      </c>
      <c r="AN27">
        <v>2460413</v>
      </c>
      <c r="AO27">
        <v>2441587</v>
      </c>
      <c r="AP27">
        <v>2422646</v>
      </c>
      <c r="AQ27">
        <v>2403598</v>
      </c>
      <c r="AR27">
        <v>2384449</v>
      </c>
      <c r="AS27">
        <v>2365195</v>
      </c>
      <c r="AT27">
        <v>2345833</v>
      </c>
      <c r="AU27">
        <v>2326351</v>
      </c>
      <c r="AV27">
        <v>2306734</v>
      </c>
    </row>
    <row r="28" spans="1:48" x14ac:dyDescent="0.15">
      <c r="A28" t="s">
        <v>78</v>
      </c>
      <c r="B28" t="s">
        <v>79</v>
      </c>
      <c r="C28">
        <v>54.371499999999997</v>
      </c>
      <c r="D28">
        <v>559656.24923297903</v>
      </c>
      <c r="E28">
        <v>563313.36448212794</v>
      </c>
      <c r="F28">
        <v>566675.05744529702</v>
      </c>
      <c r="G28">
        <v>551867</v>
      </c>
      <c r="H28">
        <v>556601</v>
      </c>
      <c r="I28">
        <v>560731</v>
      </c>
      <c r="J28">
        <v>564287</v>
      </c>
      <c r="K28">
        <v>567298</v>
      </c>
      <c r="L28">
        <v>569794</v>
      </c>
      <c r="M28">
        <v>571802</v>
      </c>
      <c r="N28">
        <v>573350</v>
      </c>
      <c r="O28">
        <v>574463</v>
      </c>
      <c r="P28">
        <v>575166</v>
      </c>
      <c r="Q28">
        <v>575484</v>
      </c>
      <c r="R28">
        <v>575440</v>
      </c>
      <c r="S28">
        <v>575057</v>
      </c>
      <c r="T28">
        <v>574354</v>
      </c>
      <c r="U28">
        <v>573354</v>
      </c>
      <c r="V28">
        <v>572076</v>
      </c>
      <c r="W28">
        <v>570538</v>
      </c>
      <c r="X28">
        <v>568758</v>
      </c>
      <c r="Y28">
        <v>566753</v>
      </c>
      <c r="Z28">
        <v>564538</v>
      </c>
      <c r="AA28">
        <v>562130</v>
      </c>
      <c r="AB28">
        <v>559541</v>
      </c>
      <c r="AC28">
        <v>556785</v>
      </c>
      <c r="AD28">
        <v>553874</v>
      </c>
      <c r="AE28">
        <v>550820</v>
      </c>
      <c r="AF28">
        <v>547632</v>
      </c>
      <c r="AG28">
        <v>544320</v>
      </c>
      <c r="AH28">
        <v>540893</v>
      </c>
      <c r="AI28">
        <v>537359</v>
      </c>
      <c r="AJ28">
        <v>533723</v>
      </c>
      <c r="AK28">
        <v>529992</v>
      </c>
      <c r="AL28">
        <v>526170</v>
      </c>
      <c r="AM28">
        <v>522262</v>
      </c>
      <c r="AN28">
        <v>518270</v>
      </c>
      <c r="AO28">
        <v>514197</v>
      </c>
      <c r="AP28">
        <v>510043</v>
      </c>
      <c r="AQ28">
        <v>505809</v>
      </c>
      <c r="AR28">
        <v>501494</v>
      </c>
      <c r="AS28">
        <v>497096</v>
      </c>
      <c r="AT28">
        <v>492614</v>
      </c>
      <c r="AU28">
        <v>488043</v>
      </c>
      <c r="AV28">
        <v>483379</v>
      </c>
    </row>
    <row r="29" spans="1:48" x14ac:dyDescent="0.15">
      <c r="A29" t="s">
        <v>80</v>
      </c>
      <c r="B29" t="s">
        <v>81</v>
      </c>
      <c r="C29">
        <v>54.371499999999997</v>
      </c>
      <c r="D29">
        <v>4518221.3288498102</v>
      </c>
      <c r="E29">
        <v>4541587.64530023</v>
      </c>
      <c r="F29">
        <v>4562946.7524432698</v>
      </c>
      <c r="G29">
        <v>4010589</v>
      </c>
      <c r="H29">
        <v>4035776</v>
      </c>
      <c r="I29">
        <v>4058221</v>
      </c>
      <c r="J29">
        <v>4077956</v>
      </c>
      <c r="K29">
        <v>4095017</v>
      </c>
      <c r="L29">
        <v>4109441</v>
      </c>
      <c r="M29">
        <v>4121273</v>
      </c>
      <c r="N29">
        <v>4130558</v>
      </c>
      <c r="O29">
        <v>4137348</v>
      </c>
      <c r="P29">
        <v>4141695</v>
      </c>
      <c r="Q29">
        <v>4143658</v>
      </c>
      <c r="R29">
        <v>4143298</v>
      </c>
      <c r="S29">
        <v>4140681</v>
      </c>
      <c r="T29">
        <v>4135876</v>
      </c>
      <c r="U29">
        <v>4128956</v>
      </c>
      <c r="V29">
        <v>4119998</v>
      </c>
      <c r="W29">
        <v>4109082</v>
      </c>
      <c r="X29">
        <v>4096292</v>
      </c>
      <c r="Y29">
        <v>4081716</v>
      </c>
      <c r="Z29">
        <v>4065447</v>
      </c>
      <c r="AA29">
        <v>4047580</v>
      </c>
      <c r="AB29">
        <v>4028213</v>
      </c>
      <c r="AC29">
        <v>4007451</v>
      </c>
      <c r="AD29">
        <v>3985400</v>
      </c>
      <c r="AE29">
        <v>3962171</v>
      </c>
      <c r="AF29">
        <v>3937878</v>
      </c>
      <c r="AG29">
        <v>3912639</v>
      </c>
      <c r="AH29">
        <v>3886577</v>
      </c>
      <c r="AI29">
        <v>3859817</v>
      </c>
      <c r="AJ29">
        <v>3832489</v>
      </c>
      <c r="AK29">
        <v>3804726</v>
      </c>
      <c r="AL29">
        <v>3776665</v>
      </c>
      <c r="AM29">
        <v>3748446</v>
      </c>
      <c r="AN29">
        <v>3720216</v>
      </c>
      <c r="AO29">
        <v>3692121</v>
      </c>
      <c r="AP29">
        <v>3664314</v>
      </c>
      <c r="AQ29">
        <v>3636952</v>
      </c>
      <c r="AR29">
        <v>3610193</v>
      </c>
      <c r="AS29">
        <v>3584201</v>
      </c>
      <c r="AT29">
        <v>3559144</v>
      </c>
      <c r="AU29">
        <v>3535193</v>
      </c>
      <c r="AV29">
        <v>3512522</v>
      </c>
    </row>
    <row r="30" spans="1:48" x14ac:dyDescent="0.15">
      <c r="A30" t="s">
        <v>82</v>
      </c>
      <c r="B30" t="s">
        <v>83</v>
      </c>
      <c r="C30">
        <v>54.371499999999997</v>
      </c>
      <c r="D30">
        <v>3280475.7552</v>
      </c>
      <c r="E30">
        <v>3301417.9632392302</v>
      </c>
      <c r="F30">
        <v>3321147.0920251301</v>
      </c>
      <c r="G30">
        <v>2849106</v>
      </c>
      <c r="H30">
        <v>2873049</v>
      </c>
      <c r="I30">
        <v>2894700</v>
      </c>
      <c r="J30">
        <v>2914105</v>
      </c>
      <c r="K30">
        <v>2931314</v>
      </c>
      <c r="L30">
        <v>2946375</v>
      </c>
      <c r="M30">
        <v>2959340</v>
      </c>
      <c r="N30">
        <v>2970262</v>
      </c>
      <c r="O30">
        <v>2979195</v>
      </c>
      <c r="P30">
        <v>2986196</v>
      </c>
      <c r="Q30">
        <v>2991323</v>
      </c>
      <c r="R30">
        <v>2994634</v>
      </c>
      <c r="S30">
        <v>2996192</v>
      </c>
      <c r="T30">
        <v>2996060</v>
      </c>
      <c r="U30">
        <v>2994300</v>
      </c>
      <c r="V30">
        <v>2990981</v>
      </c>
      <c r="W30">
        <v>2986168</v>
      </c>
      <c r="X30">
        <v>2979932</v>
      </c>
      <c r="Y30">
        <v>2972344</v>
      </c>
      <c r="Z30">
        <v>2963476</v>
      </c>
      <c r="AA30">
        <v>2953402</v>
      </c>
      <c r="AB30">
        <v>2942198</v>
      </c>
      <c r="AC30">
        <v>2929942</v>
      </c>
      <c r="AD30">
        <v>2916713</v>
      </c>
      <c r="AE30">
        <v>2902591</v>
      </c>
      <c r="AF30">
        <v>2887660</v>
      </c>
      <c r="AG30">
        <v>2872002</v>
      </c>
      <c r="AH30">
        <v>2855705</v>
      </c>
      <c r="AI30">
        <v>2838854</v>
      </c>
      <c r="AJ30">
        <v>2821539</v>
      </c>
      <c r="AK30">
        <v>2803850</v>
      </c>
      <c r="AL30">
        <v>2785881</v>
      </c>
      <c r="AM30">
        <v>2767724</v>
      </c>
      <c r="AN30">
        <v>2749474</v>
      </c>
      <c r="AO30">
        <v>2731230</v>
      </c>
      <c r="AP30">
        <v>2713090</v>
      </c>
      <c r="AQ30">
        <v>2695154</v>
      </c>
      <c r="AR30">
        <v>2677525</v>
      </c>
      <c r="AS30">
        <v>2660305</v>
      </c>
      <c r="AT30">
        <v>2643600</v>
      </c>
      <c r="AU30">
        <v>2627518</v>
      </c>
      <c r="AV30">
        <v>2612166</v>
      </c>
    </row>
    <row r="31" spans="1:48" x14ac:dyDescent="0.15">
      <c r="A31" t="s">
        <v>84</v>
      </c>
      <c r="B31" t="s">
        <v>85</v>
      </c>
      <c r="C31">
        <v>57.430999999999997</v>
      </c>
      <c r="D31">
        <v>2062508.9722303599</v>
      </c>
      <c r="E31">
        <v>2078369.75135932</v>
      </c>
      <c r="F31">
        <v>2092896.91403665</v>
      </c>
      <c r="G31">
        <v>2133438</v>
      </c>
      <c r="H31">
        <v>2153553</v>
      </c>
      <c r="I31">
        <v>2171355</v>
      </c>
      <c r="J31">
        <v>2186982</v>
      </c>
      <c r="K31">
        <v>2200567</v>
      </c>
      <c r="L31">
        <v>2212235</v>
      </c>
      <c r="M31">
        <v>2222109</v>
      </c>
      <c r="N31">
        <v>2230304</v>
      </c>
      <c r="O31">
        <v>2236932</v>
      </c>
      <c r="P31">
        <v>2242098</v>
      </c>
      <c r="Q31">
        <v>2245901</v>
      </c>
      <c r="R31">
        <v>2248436</v>
      </c>
      <c r="S31">
        <v>2249793</v>
      </c>
      <c r="T31">
        <v>2250053</v>
      </c>
      <c r="U31">
        <v>2249297</v>
      </c>
      <c r="V31">
        <v>2247596</v>
      </c>
      <c r="W31">
        <v>2245018</v>
      </c>
      <c r="X31">
        <v>2241626</v>
      </c>
      <c r="Y31">
        <v>2237474</v>
      </c>
      <c r="Z31">
        <v>2232615</v>
      </c>
      <c r="AA31">
        <v>2227095</v>
      </c>
      <c r="AB31">
        <v>2220953</v>
      </c>
      <c r="AC31">
        <v>2214224</v>
      </c>
      <c r="AD31">
        <v>2206939</v>
      </c>
      <c r="AE31">
        <v>2199120</v>
      </c>
      <c r="AF31">
        <v>2190787</v>
      </c>
      <c r="AG31">
        <v>2181953</v>
      </c>
      <c r="AH31">
        <v>2172625</v>
      </c>
      <c r="AI31">
        <v>2162806</v>
      </c>
      <c r="AJ31">
        <v>2152494</v>
      </c>
      <c r="AK31">
        <v>2141678</v>
      </c>
      <c r="AL31">
        <v>2130347</v>
      </c>
      <c r="AM31">
        <v>2118480</v>
      </c>
      <c r="AN31">
        <v>2106052</v>
      </c>
      <c r="AO31">
        <v>2093034</v>
      </c>
      <c r="AP31">
        <v>2079390</v>
      </c>
      <c r="AQ31">
        <v>2065080</v>
      </c>
      <c r="AR31">
        <v>2050056</v>
      </c>
      <c r="AS31">
        <v>2034266</v>
      </c>
      <c r="AT31">
        <v>2017655</v>
      </c>
      <c r="AU31">
        <v>2000159</v>
      </c>
      <c r="AV31">
        <v>1981710</v>
      </c>
    </row>
    <row r="32" spans="1:48" x14ac:dyDescent="0.15">
      <c r="A32" t="s">
        <v>86</v>
      </c>
      <c r="B32" t="s">
        <v>87</v>
      </c>
      <c r="C32">
        <v>54.371499999999997</v>
      </c>
      <c r="D32">
        <v>2643398.3882237701</v>
      </c>
      <c r="E32">
        <v>2656496.22065655</v>
      </c>
      <c r="F32">
        <v>2668410.1515515102</v>
      </c>
      <c r="G32">
        <v>2227031</v>
      </c>
      <c r="H32">
        <v>2242752</v>
      </c>
      <c r="I32">
        <v>2255936</v>
      </c>
      <c r="J32">
        <v>2266700</v>
      </c>
      <c r="K32">
        <v>2275162</v>
      </c>
      <c r="L32">
        <v>2281434</v>
      </c>
      <c r="M32">
        <v>2285629</v>
      </c>
      <c r="N32">
        <v>2287854</v>
      </c>
      <c r="O32">
        <v>2288217</v>
      </c>
      <c r="P32">
        <v>2286821</v>
      </c>
      <c r="Q32">
        <v>2283768</v>
      </c>
      <c r="R32">
        <v>2279156</v>
      </c>
      <c r="S32">
        <v>2273083</v>
      </c>
      <c r="T32">
        <v>2265643</v>
      </c>
      <c r="U32">
        <v>2256926</v>
      </c>
      <c r="V32">
        <v>2247023</v>
      </c>
      <c r="W32">
        <v>2236021</v>
      </c>
      <c r="X32">
        <v>2224003</v>
      </c>
      <c r="Y32">
        <v>2211051</v>
      </c>
      <c r="Z32">
        <v>2197246</v>
      </c>
      <c r="AA32">
        <v>2182663</v>
      </c>
      <c r="AB32">
        <v>2167378</v>
      </c>
      <c r="AC32">
        <v>2151463</v>
      </c>
      <c r="AD32">
        <v>2134987</v>
      </c>
      <c r="AE32">
        <v>2118017</v>
      </c>
      <c r="AF32">
        <v>2100619</v>
      </c>
      <c r="AG32">
        <v>2082854</v>
      </c>
      <c r="AH32">
        <v>2064783</v>
      </c>
      <c r="AI32">
        <v>2046463</v>
      </c>
      <c r="AJ32">
        <v>2027949</v>
      </c>
      <c r="AK32">
        <v>2009293</v>
      </c>
      <c r="AL32">
        <v>1990545</v>
      </c>
      <c r="AM32">
        <v>1971754</v>
      </c>
      <c r="AN32">
        <v>1952963</v>
      </c>
      <c r="AO32">
        <v>1934217</v>
      </c>
      <c r="AP32">
        <v>1915556</v>
      </c>
      <c r="AQ32">
        <v>1897016</v>
      </c>
      <c r="AR32">
        <v>1878634</v>
      </c>
      <c r="AS32">
        <v>1860442</v>
      </c>
      <c r="AT32">
        <v>1842471</v>
      </c>
      <c r="AU32">
        <v>1824750</v>
      </c>
      <c r="AV32">
        <v>1807303</v>
      </c>
    </row>
    <row r="33" spans="1:48" x14ac:dyDescent="0.15">
      <c r="A33" t="s">
        <v>88</v>
      </c>
      <c r="B33" t="s">
        <v>89</v>
      </c>
      <c r="C33">
        <v>54.371499999999997</v>
      </c>
      <c r="D33">
        <v>1736374.7569170899</v>
      </c>
      <c r="E33">
        <v>1745605.2456713901</v>
      </c>
      <c r="F33">
        <v>1754026.1101824599</v>
      </c>
      <c r="G33">
        <v>1527505</v>
      </c>
      <c r="H33">
        <v>1538649</v>
      </c>
      <c r="I33">
        <v>1548094</v>
      </c>
      <c r="J33">
        <v>1555917</v>
      </c>
      <c r="K33">
        <v>1562197</v>
      </c>
      <c r="L33">
        <v>1567009</v>
      </c>
      <c r="M33">
        <v>1570426</v>
      </c>
      <c r="N33">
        <v>1572521</v>
      </c>
      <c r="O33">
        <v>1573365</v>
      </c>
      <c r="P33">
        <v>1573025</v>
      </c>
      <c r="Q33">
        <v>1571569</v>
      </c>
      <c r="R33">
        <v>1569062</v>
      </c>
      <c r="S33">
        <v>1565568</v>
      </c>
      <c r="T33">
        <v>1561148</v>
      </c>
      <c r="U33">
        <v>1555862</v>
      </c>
      <c r="V33">
        <v>1549770</v>
      </c>
      <c r="W33">
        <v>1542927</v>
      </c>
      <c r="X33">
        <v>1535389</v>
      </c>
      <c r="Y33">
        <v>1527209</v>
      </c>
      <c r="Z33">
        <v>1518438</v>
      </c>
      <c r="AA33">
        <v>1509127</v>
      </c>
      <c r="AB33">
        <v>1499323</v>
      </c>
      <c r="AC33">
        <v>1489073</v>
      </c>
      <c r="AD33">
        <v>1478422</v>
      </c>
      <c r="AE33">
        <v>1467413</v>
      </c>
      <c r="AF33">
        <v>1456087</v>
      </c>
      <c r="AG33">
        <v>1444483</v>
      </c>
      <c r="AH33">
        <v>1432640</v>
      </c>
      <c r="AI33">
        <v>1420593</v>
      </c>
      <c r="AJ33">
        <v>1408378</v>
      </c>
      <c r="AK33">
        <v>1396027</v>
      </c>
      <c r="AL33">
        <v>1383570</v>
      </c>
      <c r="AM33">
        <v>1371038</v>
      </c>
      <c r="AN33">
        <v>1358458</v>
      </c>
      <c r="AO33">
        <v>1345856</v>
      </c>
      <c r="AP33">
        <v>1333256</v>
      </c>
      <c r="AQ33">
        <v>1320680</v>
      </c>
      <c r="AR33">
        <v>1308150</v>
      </c>
      <c r="AS33">
        <v>1295684</v>
      </c>
      <c r="AT33">
        <v>1283300</v>
      </c>
      <c r="AU33">
        <v>1271013</v>
      </c>
      <c r="AV33">
        <v>1258838</v>
      </c>
    </row>
    <row r="34" spans="1:48" x14ac:dyDescent="0.15">
      <c r="A34" t="s">
        <v>90</v>
      </c>
      <c r="B34" t="s">
        <v>91</v>
      </c>
      <c r="C34">
        <v>54.371499999999997</v>
      </c>
      <c r="D34">
        <v>2193907.69142828</v>
      </c>
      <c r="E34">
        <v>2200457.7106361599</v>
      </c>
      <c r="F34">
        <v>2206161.35141664</v>
      </c>
      <c r="G34">
        <v>1699347</v>
      </c>
      <c r="H34">
        <v>1706214</v>
      </c>
      <c r="I34">
        <v>1711700</v>
      </c>
      <c r="J34">
        <v>1715846</v>
      </c>
      <c r="K34">
        <v>1718693</v>
      </c>
      <c r="L34">
        <v>1720285</v>
      </c>
      <c r="M34">
        <v>1720663</v>
      </c>
      <c r="N34">
        <v>1719872</v>
      </c>
      <c r="O34">
        <v>1717956</v>
      </c>
      <c r="P34">
        <v>1714961</v>
      </c>
      <c r="Q34">
        <v>1710934</v>
      </c>
      <c r="R34">
        <v>1705920</v>
      </c>
      <c r="S34">
        <v>1699968</v>
      </c>
      <c r="T34">
        <v>1693127</v>
      </c>
      <c r="U34">
        <v>1685445</v>
      </c>
      <c r="V34">
        <v>1676973</v>
      </c>
      <c r="W34">
        <v>1667761</v>
      </c>
      <c r="X34">
        <v>1657862</v>
      </c>
      <c r="Y34">
        <v>1647328</v>
      </c>
      <c r="Z34">
        <v>1636211</v>
      </c>
      <c r="AA34">
        <v>1624567</v>
      </c>
      <c r="AB34">
        <v>1612449</v>
      </c>
      <c r="AC34">
        <v>1599913</v>
      </c>
      <c r="AD34">
        <v>1587015</v>
      </c>
      <c r="AE34">
        <v>1573814</v>
      </c>
      <c r="AF34">
        <v>1560365</v>
      </c>
      <c r="AG34">
        <v>1546729</v>
      </c>
      <c r="AH34">
        <v>1532964</v>
      </c>
      <c r="AI34">
        <v>1519131</v>
      </c>
      <c r="AJ34">
        <v>1505291</v>
      </c>
      <c r="AK34">
        <v>1491505</v>
      </c>
      <c r="AL34">
        <v>1477836</v>
      </c>
      <c r="AM34">
        <v>1464348</v>
      </c>
      <c r="AN34">
        <v>1451103</v>
      </c>
      <c r="AO34">
        <v>1438168</v>
      </c>
      <c r="AP34">
        <v>1425608</v>
      </c>
      <c r="AQ34">
        <v>1413489</v>
      </c>
      <c r="AR34">
        <v>1401878</v>
      </c>
      <c r="AS34">
        <v>1390844</v>
      </c>
      <c r="AT34">
        <v>1380455</v>
      </c>
      <c r="AU34">
        <v>1370781</v>
      </c>
      <c r="AV34">
        <v>1361892</v>
      </c>
    </row>
    <row r="35" spans="1:48" x14ac:dyDescent="0.15">
      <c r="A35" t="s">
        <v>92</v>
      </c>
      <c r="B35" t="s">
        <v>93</v>
      </c>
      <c r="C35">
        <v>54.371499999999997</v>
      </c>
      <c r="D35">
        <v>1689965.1784689701</v>
      </c>
      <c r="E35">
        <v>1700785.5953257501</v>
      </c>
      <c r="F35">
        <v>1710830.46162123</v>
      </c>
      <c r="G35">
        <v>1405203</v>
      </c>
      <c r="H35">
        <v>1416872</v>
      </c>
      <c r="I35">
        <v>1427190</v>
      </c>
      <c r="J35">
        <v>1436208</v>
      </c>
      <c r="K35">
        <v>1443976</v>
      </c>
      <c r="L35">
        <v>1450543</v>
      </c>
      <c r="M35">
        <v>1455960</v>
      </c>
      <c r="N35">
        <v>1460273</v>
      </c>
      <c r="O35">
        <v>1463530</v>
      </c>
      <c r="P35">
        <v>1465778</v>
      </c>
      <c r="Q35">
        <v>1467062</v>
      </c>
      <c r="R35">
        <v>1467428</v>
      </c>
      <c r="S35">
        <v>1466921</v>
      </c>
      <c r="T35">
        <v>1465585</v>
      </c>
      <c r="U35">
        <v>1463461</v>
      </c>
      <c r="V35">
        <v>1460594</v>
      </c>
      <c r="W35">
        <v>1457023</v>
      </c>
      <c r="X35">
        <v>1452791</v>
      </c>
      <c r="Y35">
        <v>1447938</v>
      </c>
      <c r="Z35">
        <v>1442503</v>
      </c>
      <c r="AA35">
        <v>1436525</v>
      </c>
      <c r="AB35">
        <v>1430042</v>
      </c>
      <c r="AC35">
        <v>1423091</v>
      </c>
      <c r="AD35">
        <v>1415709</v>
      </c>
      <c r="AE35">
        <v>1407933</v>
      </c>
      <c r="AF35">
        <v>1399796</v>
      </c>
      <c r="AG35">
        <v>1391334</v>
      </c>
      <c r="AH35">
        <v>1382581</v>
      </c>
      <c r="AI35">
        <v>1373569</v>
      </c>
      <c r="AJ35">
        <v>1364331</v>
      </c>
      <c r="AK35">
        <v>1354898</v>
      </c>
      <c r="AL35">
        <v>1345302</v>
      </c>
      <c r="AM35">
        <v>1335573</v>
      </c>
      <c r="AN35">
        <v>1325740</v>
      </c>
      <c r="AO35">
        <v>1315831</v>
      </c>
      <c r="AP35">
        <v>1305876</v>
      </c>
      <c r="AQ35">
        <v>1295901</v>
      </c>
      <c r="AR35">
        <v>1285933</v>
      </c>
      <c r="AS35">
        <v>1275997</v>
      </c>
      <c r="AT35">
        <v>1266120</v>
      </c>
      <c r="AU35">
        <v>1256326</v>
      </c>
      <c r="AV35">
        <v>1246637</v>
      </c>
    </row>
    <row r="36" spans="1:48" x14ac:dyDescent="0.15">
      <c r="A36" t="s">
        <v>94</v>
      </c>
      <c r="B36" t="s">
        <v>95</v>
      </c>
      <c r="C36">
        <v>54.371499999999997</v>
      </c>
      <c r="D36">
        <v>1076544.0565340901</v>
      </c>
      <c r="E36">
        <v>1083082.96056059</v>
      </c>
      <c r="F36">
        <v>1089065.41582434</v>
      </c>
      <c r="G36">
        <v>1098467</v>
      </c>
      <c r="H36">
        <v>1107031</v>
      </c>
      <c r="I36">
        <v>1114465</v>
      </c>
      <c r="J36">
        <v>1120819</v>
      </c>
      <c r="K36">
        <v>1126144</v>
      </c>
      <c r="L36">
        <v>1130486</v>
      </c>
      <c r="M36">
        <v>1133894</v>
      </c>
      <c r="N36">
        <v>1136413</v>
      </c>
      <c r="O36">
        <v>1138088</v>
      </c>
      <c r="P36">
        <v>1138962</v>
      </c>
      <c r="Q36">
        <v>1139077</v>
      </c>
      <c r="R36">
        <v>1138475</v>
      </c>
      <c r="S36">
        <v>1137196</v>
      </c>
      <c r="T36">
        <v>1135279</v>
      </c>
      <c r="U36">
        <v>1132761</v>
      </c>
      <c r="V36">
        <v>1129679</v>
      </c>
      <c r="W36">
        <v>1126067</v>
      </c>
      <c r="X36">
        <v>1121961</v>
      </c>
      <c r="Y36">
        <v>1117393</v>
      </c>
      <c r="Z36">
        <v>1112395</v>
      </c>
      <c r="AA36">
        <v>1106998</v>
      </c>
      <c r="AB36">
        <v>1101231</v>
      </c>
      <c r="AC36">
        <v>1095123</v>
      </c>
      <c r="AD36">
        <v>1088700</v>
      </c>
      <c r="AE36">
        <v>1081989</v>
      </c>
      <c r="AF36">
        <v>1075015</v>
      </c>
      <c r="AG36">
        <v>1067800</v>
      </c>
      <c r="AH36">
        <v>1060368</v>
      </c>
      <c r="AI36">
        <v>1052740</v>
      </c>
      <c r="AJ36">
        <v>1044936</v>
      </c>
      <c r="AK36">
        <v>1036975</v>
      </c>
      <c r="AL36">
        <v>1028875</v>
      </c>
      <c r="AM36">
        <v>1020652</v>
      </c>
      <c r="AN36">
        <v>1012322</v>
      </c>
      <c r="AO36">
        <v>1003899</v>
      </c>
      <c r="AP36">
        <v>995397</v>
      </c>
      <c r="AQ36">
        <v>986827</v>
      </c>
      <c r="AR36">
        <v>978200</v>
      </c>
      <c r="AS36">
        <v>969525</v>
      </c>
      <c r="AT36">
        <v>960812</v>
      </c>
      <c r="AU36">
        <v>952068</v>
      </c>
      <c r="AV36">
        <v>943298</v>
      </c>
    </row>
    <row r="37" spans="1:48" x14ac:dyDescent="0.15">
      <c r="A37" t="s">
        <v>96</v>
      </c>
      <c r="B37" t="s">
        <v>97</v>
      </c>
      <c r="C37">
        <v>54.371499999999997</v>
      </c>
      <c r="D37">
        <v>243635.47045456301</v>
      </c>
      <c r="E37">
        <v>245241.39223790099</v>
      </c>
      <c r="F37">
        <v>246702.85602973099</v>
      </c>
      <c r="G37">
        <v>260157</v>
      </c>
      <c r="H37">
        <v>262351</v>
      </c>
      <c r="I37">
        <v>264256</v>
      </c>
      <c r="J37">
        <v>265888</v>
      </c>
      <c r="K37">
        <v>267260</v>
      </c>
      <c r="L37">
        <v>268388</v>
      </c>
      <c r="M37">
        <v>269285</v>
      </c>
      <c r="N37">
        <v>269964</v>
      </c>
      <c r="O37">
        <v>270438</v>
      </c>
      <c r="P37">
        <v>270720</v>
      </c>
      <c r="Q37">
        <v>270820</v>
      </c>
      <c r="R37">
        <v>270751</v>
      </c>
      <c r="S37">
        <v>270522</v>
      </c>
      <c r="T37">
        <v>270144</v>
      </c>
      <c r="U37">
        <v>269627</v>
      </c>
      <c r="V37">
        <v>268980</v>
      </c>
      <c r="W37">
        <v>268211</v>
      </c>
      <c r="X37">
        <v>267328</v>
      </c>
      <c r="Y37">
        <v>266339</v>
      </c>
      <c r="Z37">
        <v>265252</v>
      </c>
      <c r="AA37">
        <v>264072</v>
      </c>
      <c r="AB37">
        <v>262805</v>
      </c>
      <c r="AC37">
        <v>261458</v>
      </c>
      <c r="AD37">
        <v>260036</v>
      </c>
      <c r="AE37">
        <v>258541</v>
      </c>
      <c r="AF37">
        <v>256980</v>
      </c>
      <c r="AG37">
        <v>255355</v>
      </c>
      <c r="AH37">
        <v>253669</v>
      </c>
      <c r="AI37">
        <v>251924</v>
      </c>
      <c r="AJ37">
        <v>250123</v>
      </c>
      <c r="AK37">
        <v>248267</v>
      </c>
      <c r="AL37">
        <v>246357</v>
      </c>
      <c r="AM37">
        <v>244393</v>
      </c>
      <c r="AN37">
        <v>242375</v>
      </c>
      <c r="AO37">
        <v>240303</v>
      </c>
      <c r="AP37">
        <v>238175</v>
      </c>
      <c r="AQ37">
        <v>235989</v>
      </c>
      <c r="AR37">
        <v>233744</v>
      </c>
      <c r="AS37">
        <v>231437</v>
      </c>
      <c r="AT37">
        <v>229065</v>
      </c>
      <c r="AU37">
        <v>226623</v>
      </c>
      <c r="AV37">
        <v>224108</v>
      </c>
    </row>
    <row r="38" spans="1:48" x14ac:dyDescent="0.15">
      <c r="A38" t="s">
        <v>98</v>
      </c>
      <c r="B38" t="s">
        <v>99</v>
      </c>
      <c r="C38">
        <v>76.466999999999999</v>
      </c>
      <c r="D38">
        <v>8412162.5675059799</v>
      </c>
      <c r="E38">
        <v>8449934.9012438897</v>
      </c>
      <c r="F38">
        <v>8482422.1874400899</v>
      </c>
      <c r="G38">
        <v>8966542</v>
      </c>
      <c r="H38">
        <v>9026893</v>
      </c>
      <c r="I38">
        <v>9072566</v>
      </c>
      <c r="J38">
        <v>9104673</v>
      </c>
      <c r="K38">
        <v>9124287</v>
      </c>
      <c r="L38">
        <v>9132438</v>
      </c>
      <c r="M38">
        <v>9130114</v>
      </c>
      <c r="N38">
        <v>9118260</v>
      </c>
      <c r="O38">
        <v>9097782</v>
      </c>
      <c r="P38">
        <v>9069541</v>
      </c>
      <c r="Q38">
        <v>9034359</v>
      </c>
      <c r="R38">
        <v>8993013</v>
      </c>
      <c r="S38">
        <v>8946240</v>
      </c>
      <c r="T38">
        <v>8894735</v>
      </c>
      <c r="U38">
        <v>8839152</v>
      </c>
      <c r="V38">
        <v>8780100</v>
      </c>
      <c r="W38">
        <v>8718149</v>
      </c>
      <c r="X38">
        <v>8653827</v>
      </c>
      <c r="Y38">
        <v>8587617</v>
      </c>
      <c r="Z38">
        <v>8519965</v>
      </c>
      <c r="AA38">
        <v>8451271</v>
      </c>
      <c r="AB38">
        <v>8381895</v>
      </c>
      <c r="AC38">
        <v>8312154</v>
      </c>
      <c r="AD38">
        <v>8242325</v>
      </c>
      <c r="AE38">
        <v>8172641</v>
      </c>
      <c r="AF38">
        <v>8103294</v>
      </c>
      <c r="AG38">
        <v>8034434</v>
      </c>
      <c r="AH38">
        <v>7966169</v>
      </c>
      <c r="AI38">
        <v>7898567</v>
      </c>
      <c r="AJ38">
        <v>7831650</v>
      </c>
      <c r="AK38">
        <v>7765402</v>
      </c>
      <c r="AL38">
        <v>7699763</v>
      </c>
      <c r="AM38">
        <v>7634632</v>
      </c>
      <c r="AN38">
        <v>7569865</v>
      </c>
      <c r="AO38">
        <v>7505278</v>
      </c>
      <c r="AP38">
        <v>7440644</v>
      </c>
      <c r="AQ38">
        <v>7375692</v>
      </c>
      <c r="AR38">
        <v>7310114</v>
      </c>
      <c r="AS38">
        <v>7243555</v>
      </c>
      <c r="AT38">
        <v>7175622</v>
      </c>
      <c r="AU38">
        <v>7105877</v>
      </c>
      <c r="AV38">
        <v>7033843</v>
      </c>
    </row>
    <row r="39" spans="1:48" x14ac:dyDescent="0.15">
      <c r="A39" t="s">
        <v>100</v>
      </c>
      <c r="B39" t="s">
        <v>101</v>
      </c>
      <c r="C39">
        <v>73.098500000000001</v>
      </c>
      <c r="D39">
        <v>6952716.2188611003</v>
      </c>
      <c r="E39">
        <v>6986874.5986029897</v>
      </c>
      <c r="F39">
        <v>7016742.1929365797</v>
      </c>
      <c r="G39">
        <v>7393906</v>
      </c>
      <c r="H39">
        <v>7450013</v>
      </c>
      <c r="I39">
        <v>7493174</v>
      </c>
      <c r="J39">
        <v>7524421</v>
      </c>
      <c r="K39">
        <v>7544742</v>
      </c>
      <c r="L39">
        <v>7555087</v>
      </c>
      <c r="M39">
        <v>7556363</v>
      </c>
      <c r="N39">
        <v>7549440</v>
      </c>
      <c r="O39">
        <v>7535142</v>
      </c>
      <c r="P39">
        <v>7514257</v>
      </c>
      <c r="Q39">
        <v>7487531</v>
      </c>
      <c r="R39">
        <v>7455669</v>
      </c>
      <c r="S39">
        <v>7419335</v>
      </c>
      <c r="T39">
        <v>7379153</v>
      </c>
      <c r="U39">
        <v>7335707</v>
      </c>
      <c r="V39">
        <v>7289538</v>
      </c>
      <c r="W39">
        <v>7241150</v>
      </c>
      <c r="X39">
        <v>7191004</v>
      </c>
      <c r="Y39">
        <v>7139521</v>
      </c>
      <c r="Z39">
        <v>7087080</v>
      </c>
      <c r="AA39">
        <v>7034022</v>
      </c>
      <c r="AB39">
        <v>6980646</v>
      </c>
      <c r="AC39">
        <v>6927209</v>
      </c>
      <c r="AD39">
        <v>6873930</v>
      </c>
      <c r="AE39">
        <v>6820986</v>
      </c>
      <c r="AF39">
        <v>6768513</v>
      </c>
      <c r="AG39">
        <v>6716608</v>
      </c>
      <c r="AH39">
        <v>6665325</v>
      </c>
      <c r="AI39">
        <v>6614680</v>
      </c>
      <c r="AJ39">
        <v>6564646</v>
      </c>
      <c r="AK39">
        <v>6515157</v>
      </c>
      <c r="AL39">
        <v>6466106</v>
      </c>
      <c r="AM39">
        <v>6417346</v>
      </c>
      <c r="AN39">
        <v>6368687</v>
      </c>
      <c r="AO39">
        <v>6319900</v>
      </c>
      <c r="AP39">
        <v>6270717</v>
      </c>
      <c r="AQ39">
        <v>6220827</v>
      </c>
      <c r="AR39">
        <v>6169879</v>
      </c>
      <c r="AS39">
        <v>6117482</v>
      </c>
      <c r="AT39">
        <v>6063203</v>
      </c>
      <c r="AU39">
        <v>6006570</v>
      </c>
      <c r="AV39">
        <v>5947071</v>
      </c>
    </row>
    <row r="40" spans="1:48" x14ac:dyDescent="0.15">
      <c r="A40" t="s">
        <v>102</v>
      </c>
      <c r="B40" t="s">
        <v>103</v>
      </c>
      <c r="C40">
        <v>69.73</v>
      </c>
      <c r="D40">
        <v>3751376.0916709099</v>
      </c>
      <c r="E40">
        <v>3763440.14392302</v>
      </c>
      <c r="F40">
        <v>3773489.9009828898</v>
      </c>
      <c r="G40">
        <v>3310253</v>
      </c>
      <c r="H40">
        <v>3325054</v>
      </c>
      <c r="I40">
        <v>3336089</v>
      </c>
      <c r="J40">
        <v>3343570</v>
      </c>
      <c r="K40">
        <v>3347705</v>
      </c>
      <c r="L40">
        <v>3348694</v>
      </c>
      <c r="M40">
        <v>3346735</v>
      </c>
      <c r="N40">
        <v>3342019</v>
      </c>
      <c r="O40">
        <v>3334732</v>
      </c>
      <c r="P40">
        <v>3325055</v>
      </c>
      <c r="Q40">
        <v>3313163</v>
      </c>
      <c r="R40">
        <v>3299228</v>
      </c>
      <c r="S40">
        <v>3283413</v>
      </c>
      <c r="T40">
        <v>3265879</v>
      </c>
      <c r="U40">
        <v>3246780</v>
      </c>
      <c r="V40">
        <v>3226266</v>
      </c>
      <c r="W40">
        <v>3204480</v>
      </c>
      <c r="X40">
        <v>3181562</v>
      </c>
      <c r="Y40">
        <v>3157645</v>
      </c>
      <c r="Z40">
        <v>3132857</v>
      </c>
      <c r="AA40">
        <v>3107322</v>
      </c>
      <c r="AB40">
        <v>3081157</v>
      </c>
      <c r="AC40">
        <v>3054474</v>
      </c>
      <c r="AD40">
        <v>3027382</v>
      </c>
      <c r="AE40">
        <v>2999981</v>
      </c>
      <c r="AF40">
        <v>2972369</v>
      </c>
      <c r="AG40">
        <v>2944638</v>
      </c>
      <c r="AH40">
        <v>2916873</v>
      </c>
      <c r="AI40">
        <v>2889155</v>
      </c>
      <c r="AJ40">
        <v>2861561</v>
      </c>
      <c r="AK40">
        <v>2834160</v>
      </c>
      <c r="AL40">
        <v>2807019</v>
      </c>
      <c r="AM40">
        <v>2780197</v>
      </c>
      <c r="AN40">
        <v>2753748</v>
      </c>
      <c r="AO40">
        <v>2727722</v>
      </c>
      <c r="AP40">
        <v>2702164</v>
      </c>
      <c r="AQ40">
        <v>2677113</v>
      </c>
      <c r="AR40">
        <v>2652602</v>
      </c>
      <c r="AS40">
        <v>2628659</v>
      </c>
      <c r="AT40">
        <v>2605308</v>
      </c>
      <c r="AU40">
        <v>2582566</v>
      </c>
      <c r="AV40">
        <v>2560448</v>
      </c>
    </row>
    <row r="41" spans="1:48" x14ac:dyDescent="0.15">
      <c r="A41" t="s">
        <v>104</v>
      </c>
      <c r="B41" t="s">
        <v>105</v>
      </c>
      <c r="C41">
        <v>62.993000000000002</v>
      </c>
      <c r="D41">
        <v>2190766.8873111298</v>
      </c>
      <c r="E41">
        <v>2196076.1504970598</v>
      </c>
      <c r="F41">
        <v>2200096.8594659702</v>
      </c>
      <c r="G41">
        <v>1725298</v>
      </c>
      <c r="H41">
        <v>1731688</v>
      </c>
      <c r="I41">
        <v>1735669</v>
      </c>
      <c r="J41">
        <v>1737399</v>
      </c>
      <c r="K41">
        <v>1737028</v>
      </c>
      <c r="L41">
        <v>1734704</v>
      </c>
      <c r="M41">
        <v>1730570</v>
      </c>
      <c r="N41">
        <v>1724765</v>
      </c>
      <c r="O41">
        <v>1717420</v>
      </c>
      <c r="P41">
        <v>1708665</v>
      </c>
      <c r="Q41">
        <v>1698625</v>
      </c>
      <c r="R41">
        <v>1687419</v>
      </c>
      <c r="S41">
        <v>1675162</v>
      </c>
      <c r="T41">
        <v>1661964</v>
      </c>
      <c r="U41">
        <v>1647931</v>
      </c>
      <c r="V41">
        <v>1633165</v>
      </c>
      <c r="W41">
        <v>1617762</v>
      </c>
      <c r="X41">
        <v>1601813</v>
      </c>
      <c r="Y41">
        <v>1585407</v>
      </c>
      <c r="Z41">
        <v>1568626</v>
      </c>
      <c r="AA41">
        <v>1551548</v>
      </c>
      <c r="AB41">
        <v>1534247</v>
      </c>
      <c r="AC41">
        <v>1516792</v>
      </c>
      <c r="AD41">
        <v>1499247</v>
      </c>
      <c r="AE41">
        <v>1481671</v>
      </c>
      <c r="AF41">
        <v>1464120</v>
      </c>
      <c r="AG41">
        <v>1446645</v>
      </c>
      <c r="AH41">
        <v>1429291</v>
      </c>
      <c r="AI41">
        <v>1412099</v>
      </c>
      <c r="AJ41">
        <v>1395106</v>
      </c>
      <c r="AK41">
        <v>1378345</v>
      </c>
      <c r="AL41">
        <v>1361843</v>
      </c>
      <c r="AM41">
        <v>1345622</v>
      </c>
      <c r="AN41">
        <v>1329701</v>
      </c>
      <c r="AO41">
        <v>1314093</v>
      </c>
      <c r="AP41">
        <v>1298808</v>
      </c>
      <c r="AQ41">
        <v>1283850</v>
      </c>
      <c r="AR41">
        <v>1269219</v>
      </c>
      <c r="AS41">
        <v>1254910</v>
      </c>
      <c r="AT41">
        <v>1240913</v>
      </c>
      <c r="AU41">
        <v>1227215</v>
      </c>
      <c r="AV41">
        <v>1213797</v>
      </c>
    </row>
    <row r="42" spans="1:48" x14ac:dyDescent="0.15">
      <c r="A42" t="s">
        <v>106</v>
      </c>
      <c r="B42" t="s">
        <v>107</v>
      </c>
      <c r="C42">
        <v>59.624499999999998</v>
      </c>
      <c r="D42">
        <v>1760975.47794166</v>
      </c>
      <c r="E42">
        <v>1767452.34888462</v>
      </c>
      <c r="F42">
        <v>1772982.6107018599</v>
      </c>
      <c r="G42">
        <v>1318051</v>
      </c>
      <c r="H42">
        <v>1325891</v>
      </c>
      <c r="I42">
        <v>1331719</v>
      </c>
      <c r="J42">
        <v>1335669</v>
      </c>
      <c r="K42">
        <v>1337869</v>
      </c>
      <c r="L42">
        <v>1338445</v>
      </c>
      <c r="M42">
        <v>1337516</v>
      </c>
      <c r="N42">
        <v>1335199</v>
      </c>
      <c r="O42">
        <v>1331607</v>
      </c>
      <c r="P42">
        <v>1326846</v>
      </c>
      <c r="Q42">
        <v>1321022</v>
      </c>
      <c r="R42">
        <v>1314233</v>
      </c>
      <c r="S42">
        <v>1306575</v>
      </c>
      <c r="T42">
        <v>1298139</v>
      </c>
      <c r="U42">
        <v>1289013</v>
      </c>
      <c r="V42">
        <v>1279278</v>
      </c>
      <c r="W42">
        <v>1269013</v>
      </c>
      <c r="X42">
        <v>1258293</v>
      </c>
      <c r="Y42">
        <v>1247188</v>
      </c>
      <c r="Z42">
        <v>1235765</v>
      </c>
      <c r="AA42">
        <v>1224084</v>
      </c>
      <c r="AB42">
        <v>1212203</v>
      </c>
      <c r="AC42">
        <v>1200176</v>
      </c>
      <c r="AD42">
        <v>1188053</v>
      </c>
      <c r="AE42">
        <v>1175877</v>
      </c>
      <c r="AF42">
        <v>1163690</v>
      </c>
      <c r="AG42">
        <v>1151529</v>
      </c>
      <c r="AH42">
        <v>1139426</v>
      </c>
      <c r="AI42">
        <v>1127409</v>
      </c>
      <c r="AJ42">
        <v>1115502</v>
      </c>
      <c r="AK42">
        <v>1103725</v>
      </c>
      <c r="AL42">
        <v>1092094</v>
      </c>
      <c r="AM42">
        <v>1080620</v>
      </c>
      <c r="AN42">
        <v>1069311</v>
      </c>
      <c r="AO42">
        <v>1058169</v>
      </c>
      <c r="AP42">
        <v>1047193</v>
      </c>
      <c r="AQ42">
        <v>1036379</v>
      </c>
      <c r="AR42">
        <v>1025716</v>
      </c>
      <c r="AS42">
        <v>1015191</v>
      </c>
      <c r="AT42">
        <v>1004785</v>
      </c>
      <c r="AU42">
        <v>994478</v>
      </c>
      <c r="AV42">
        <v>984242</v>
      </c>
    </row>
    <row r="43" spans="1:48" x14ac:dyDescent="0.15">
      <c r="A43" t="s">
        <v>108</v>
      </c>
      <c r="B43" t="s">
        <v>109</v>
      </c>
      <c r="C43">
        <v>62.993000000000002</v>
      </c>
      <c r="D43">
        <v>2500222.1445452701</v>
      </c>
      <c r="E43">
        <v>2507015.94613971</v>
      </c>
      <c r="F43">
        <v>2512657.5047355201</v>
      </c>
      <c r="G43">
        <v>2179105</v>
      </c>
      <c r="H43">
        <v>2188204</v>
      </c>
      <c r="I43">
        <v>2194766</v>
      </c>
      <c r="J43">
        <v>2198921</v>
      </c>
      <c r="K43">
        <v>2200799</v>
      </c>
      <c r="L43">
        <v>2200529</v>
      </c>
      <c r="M43">
        <v>2198233</v>
      </c>
      <c r="N43">
        <v>2194033</v>
      </c>
      <c r="O43">
        <v>2188050</v>
      </c>
      <c r="P43">
        <v>2180400</v>
      </c>
      <c r="Q43">
        <v>2171198</v>
      </c>
      <c r="R43">
        <v>2160554</v>
      </c>
      <c r="S43">
        <v>2148578</v>
      </c>
      <c r="T43">
        <v>2135377</v>
      </c>
      <c r="U43">
        <v>2121055</v>
      </c>
      <c r="V43">
        <v>2105714</v>
      </c>
      <c r="W43">
        <v>2089451</v>
      </c>
      <c r="X43">
        <v>2072364</v>
      </c>
      <c r="Y43">
        <v>2054547</v>
      </c>
      <c r="Z43">
        <v>2036091</v>
      </c>
      <c r="AA43">
        <v>2017084</v>
      </c>
      <c r="AB43">
        <v>1997613</v>
      </c>
      <c r="AC43">
        <v>1977762</v>
      </c>
      <c r="AD43">
        <v>1957611</v>
      </c>
      <c r="AE43">
        <v>1937239</v>
      </c>
      <c r="AF43">
        <v>1916723</v>
      </c>
      <c r="AG43">
        <v>1896135</v>
      </c>
      <c r="AH43">
        <v>1875546</v>
      </c>
      <c r="AI43">
        <v>1855026</v>
      </c>
      <c r="AJ43">
        <v>1834639</v>
      </c>
      <c r="AK43">
        <v>1814449</v>
      </c>
      <c r="AL43">
        <v>1794517</v>
      </c>
      <c r="AM43">
        <v>1774900</v>
      </c>
      <c r="AN43">
        <v>1755655</v>
      </c>
      <c r="AO43">
        <v>1736835</v>
      </c>
      <c r="AP43">
        <v>1718489</v>
      </c>
      <c r="AQ43">
        <v>1700666</v>
      </c>
      <c r="AR43">
        <v>1683412</v>
      </c>
      <c r="AS43">
        <v>1666769</v>
      </c>
      <c r="AT43">
        <v>1650777</v>
      </c>
      <c r="AU43">
        <v>1635474</v>
      </c>
      <c r="AV43">
        <v>1620896</v>
      </c>
    </row>
    <row r="44" spans="1:48" x14ac:dyDescent="0.15">
      <c r="A44" t="s">
        <v>110</v>
      </c>
      <c r="B44" t="s">
        <v>111</v>
      </c>
      <c r="C44">
        <v>62.993000000000002</v>
      </c>
      <c r="D44">
        <v>3211793.0630625999</v>
      </c>
      <c r="E44">
        <v>3222373.95172199</v>
      </c>
      <c r="F44">
        <v>3231359.8559301002</v>
      </c>
      <c r="G44">
        <v>2690454</v>
      </c>
      <c r="H44">
        <v>2703572</v>
      </c>
      <c r="I44">
        <v>2713397</v>
      </c>
      <c r="J44">
        <v>2720123</v>
      </c>
      <c r="K44">
        <v>2723939</v>
      </c>
      <c r="L44">
        <v>2725029</v>
      </c>
      <c r="M44">
        <v>2723573</v>
      </c>
      <c r="N44">
        <v>2719744</v>
      </c>
      <c r="O44">
        <v>2713712</v>
      </c>
      <c r="P44">
        <v>2705641</v>
      </c>
      <c r="Q44">
        <v>2695690</v>
      </c>
      <c r="R44">
        <v>2684012</v>
      </c>
      <c r="S44">
        <v>2670756</v>
      </c>
      <c r="T44">
        <v>2656065</v>
      </c>
      <c r="U44">
        <v>2640079</v>
      </c>
      <c r="V44">
        <v>2622930</v>
      </c>
      <c r="W44">
        <v>2604747</v>
      </c>
      <c r="X44">
        <v>2585653</v>
      </c>
      <c r="Y44">
        <v>2565767</v>
      </c>
      <c r="Z44">
        <v>2545201</v>
      </c>
      <c r="AA44">
        <v>2524064</v>
      </c>
      <c r="AB44">
        <v>2502458</v>
      </c>
      <c r="AC44">
        <v>2480482</v>
      </c>
      <c r="AD44">
        <v>2458228</v>
      </c>
      <c r="AE44">
        <v>2435784</v>
      </c>
      <c r="AF44">
        <v>2413232</v>
      </c>
      <c r="AG44">
        <v>2390651</v>
      </c>
      <c r="AH44">
        <v>2368112</v>
      </c>
      <c r="AI44">
        <v>2345683</v>
      </c>
      <c r="AJ44">
        <v>2323426</v>
      </c>
      <c r="AK44">
        <v>2301399</v>
      </c>
      <c r="AL44">
        <v>2279653</v>
      </c>
      <c r="AM44">
        <v>2258237</v>
      </c>
      <c r="AN44">
        <v>2237190</v>
      </c>
      <c r="AO44">
        <v>2216552</v>
      </c>
      <c r="AP44">
        <v>2196353</v>
      </c>
      <c r="AQ44">
        <v>2176620</v>
      </c>
      <c r="AR44">
        <v>2157374</v>
      </c>
      <c r="AS44">
        <v>2138634</v>
      </c>
      <c r="AT44">
        <v>2120408</v>
      </c>
      <c r="AU44">
        <v>2102706</v>
      </c>
      <c r="AV44">
        <v>2085527</v>
      </c>
    </row>
    <row r="45" spans="1:48" x14ac:dyDescent="0.15">
      <c r="A45" t="s">
        <v>112</v>
      </c>
      <c r="B45" t="s">
        <v>113</v>
      </c>
      <c r="C45">
        <v>62.993000000000002</v>
      </c>
      <c r="D45">
        <v>2520721.9861831702</v>
      </c>
      <c r="E45">
        <v>2532082.8697446198</v>
      </c>
      <c r="F45">
        <v>2541935.19992773</v>
      </c>
      <c r="G45">
        <v>2313836</v>
      </c>
      <c r="H45">
        <v>2328378</v>
      </c>
      <c r="I45">
        <v>2339740</v>
      </c>
      <c r="J45">
        <v>2348140</v>
      </c>
      <c r="K45">
        <v>2353787</v>
      </c>
      <c r="L45">
        <v>2356884</v>
      </c>
      <c r="M45">
        <v>2357624</v>
      </c>
      <c r="N45">
        <v>2356197</v>
      </c>
      <c r="O45">
        <v>2352780</v>
      </c>
      <c r="P45">
        <v>2347547</v>
      </c>
      <c r="Q45">
        <v>2340661</v>
      </c>
      <c r="R45">
        <v>2332280</v>
      </c>
      <c r="S45">
        <v>2322553</v>
      </c>
      <c r="T45">
        <v>2311624</v>
      </c>
      <c r="U45">
        <v>2299625</v>
      </c>
      <c r="V45">
        <v>2286684</v>
      </c>
      <c r="W45">
        <v>2272921</v>
      </c>
      <c r="X45">
        <v>2258448</v>
      </c>
      <c r="Y45">
        <v>2243369</v>
      </c>
      <c r="Z45">
        <v>2227782</v>
      </c>
      <c r="AA45">
        <v>2211775</v>
      </c>
      <c r="AB45">
        <v>2195430</v>
      </c>
      <c r="AC45">
        <v>2178823</v>
      </c>
      <c r="AD45">
        <v>2162020</v>
      </c>
      <c r="AE45">
        <v>2145080</v>
      </c>
      <c r="AF45">
        <v>2128056</v>
      </c>
      <c r="AG45">
        <v>2110992</v>
      </c>
      <c r="AH45">
        <v>2093924</v>
      </c>
      <c r="AI45">
        <v>2076882</v>
      </c>
      <c r="AJ45">
        <v>2059889</v>
      </c>
      <c r="AK45">
        <v>2042957</v>
      </c>
      <c r="AL45">
        <v>2026095</v>
      </c>
      <c r="AM45">
        <v>2009301</v>
      </c>
      <c r="AN45">
        <v>1992567</v>
      </c>
      <c r="AO45">
        <v>1975878</v>
      </c>
      <c r="AP45">
        <v>1959210</v>
      </c>
      <c r="AQ45">
        <v>1942533</v>
      </c>
      <c r="AR45">
        <v>1925808</v>
      </c>
      <c r="AS45">
        <v>1908990</v>
      </c>
      <c r="AT45">
        <v>1892024</v>
      </c>
      <c r="AU45">
        <v>1874852</v>
      </c>
      <c r="AV45">
        <v>1857403</v>
      </c>
    </row>
    <row r="46" spans="1:48" x14ac:dyDescent="0.15">
      <c r="A46" t="s">
        <v>114</v>
      </c>
      <c r="B46" t="s">
        <v>115</v>
      </c>
      <c r="C46">
        <v>59.624499999999998</v>
      </c>
      <c r="D46">
        <v>1865281.35492666</v>
      </c>
      <c r="E46">
        <v>1871004.2389545899</v>
      </c>
      <c r="F46">
        <v>1875912.55727895</v>
      </c>
      <c r="G46">
        <v>1639583</v>
      </c>
      <c r="H46">
        <v>1647149</v>
      </c>
      <c r="I46">
        <v>1653063</v>
      </c>
      <c r="J46">
        <v>1657388</v>
      </c>
      <c r="K46">
        <v>1660189</v>
      </c>
      <c r="L46">
        <v>1661531</v>
      </c>
      <c r="M46">
        <v>1661478</v>
      </c>
      <c r="N46">
        <v>1660093</v>
      </c>
      <c r="O46">
        <v>1657442</v>
      </c>
      <c r="P46">
        <v>1653586</v>
      </c>
      <c r="Q46">
        <v>1648590</v>
      </c>
      <c r="R46">
        <v>1642517</v>
      </c>
      <c r="S46">
        <v>1635429</v>
      </c>
      <c r="T46">
        <v>1627390</v>
      </c>
      <c r="U46">
        <v>1618461</v>
      </c>
      <c r="V46">
        <v>1608706</v>
      </c>
      <c r="W46">
        <v>1598187</v>
      </c>
      <c r="X46">
        <v>1586965</v>
      </c>
      <c r="Y46">
        <v>1575103</v>
      </c>
      <c r="Z46">
        <v>1562661</v>
      </c>
      <c r="AA46">
        <v>1549701</v>
      </c>
      <c r="AB46">
        <v>1536284</v>
      </c>
      <c r="AC46">
        <v>1522472</v>
      </c>
      <c r="AD46">
        <v>1508325</v>
      </c>
      <c r="AE46">
        <v>1493903</v>
      </c>
      <c r="AF46">
        <v>1479268</v>
      </c>
      <c r="AG46">
        <v>1464478</v>
      </c>
      <c r="AH46">
        <v>1449594</v>
      </c>
      <c r="AI46">
        <v>1434676</v>
      </c>
      <c r="AJ46">
        <v>1419783</v>
      </c>
      <c r="AK46">
        <v>1404974</v>
      </c>
      <c r="AL46">
        <v>1390310</v>
      </c>
      <c r="AM46">
        <v>1375848</v>
      </c>
      <c r="AN46">
        <v>1361647</v>
      </c>
      <c r="AO46">
        <v>1347766</v>
      </c>
      <c r="AP46">
        <v>1334263</v>
      </c>
      <c r="AQ46">
        <v>1321197</v>
      </c>
      <c r="AR46">
        <v>1308625</v>
      </c>
      <c r="AS46">
        <v>1296605</v>
      </c>
      <c r="AT46">
        <v>1285194</v>
      </c>
      <c r="AU46">
        <v>1274450</v>
      </c>
      <c r="AV46">
        <v>1264430</v>
      </c>
    </row>
    <row r="47" spans="1:48" x14ac:dyDescent="0.15">
      <c r="A47" t="s">
        <v>116</v>
      </c>
      <c r="B47" t="s">
        <v>117</v>
      </c>
      <c r="C47">
        <v>59.624499999999998</v>
      </c>
      <c r="D47">
        <v>1915064.2390304699</v>
      </c>
      <c r="E47">
        <v>1922070.8583672601</v>
      </c>
      <c r="F47">
        <v>1928072.14851835</v>
      </c>
      <c r="G47">
        <v>1596297</v>
      </c>
      <c r="H47">
        <v>1604443</v>
      </c>
      <c r="I47">
        <v>1610629</v>
      </c>
      <c r="J47">
        <v>1614970</v>
      </c>
      <c r="K47">
        <v>1617576</v>
      </c>
      <c r="L47">
        <v>1618558</v>
      </c>
      <c r="M47">
        <v>1618019</v>
      </c>
      <c r="N47">
        <v>1616063</v>
      </c>
      <c r="O47">
        <v>1612788</v>
      </c>
      <c r="P47">
        <v>1608292</v>
      </c>
      <c r="Q47">
        <v>1602667</v>
      </c>
      <c r="R47">
        <v>1596003</v>
      </c>
      <c r="S47">
        <v>1588387</v>
      </c>
      <c r="T47">
        <v>1579904</v>
      </c>
      <c r="U47">
        <v>1570634</v>
      </c>
      <c r="V47">
        <v>1560655</v>
      </c>
      <c r="W47">
        <v>1550041</v>
      </c>
      <c r="X47">
        <v>1538865</v>
      </c>
      <c r="Y47">
        <v>1527194</v>
      </c>
      <c r="Z47">
        <v>1515094</v>
      </c>
      <c r="AA47">
        <v>1502628</v>
      </c>
      <c r="AB47">
        <v>1489855</v>
      </c>
      <c r="AC47">
        <v>1476831</v>
      </c>
      <c r="AD47">
        <v>1463609</v>
      </c>
      <c r="AE47">
        <v>1450240</v>
      </c>
      <c r="AF47">
        <v>1436769</v>
      </c>
      <c r="AG47">
        <v>1423243</v>
      </c>
      <c r="AH47">
        <v>1409700</v>
      </c>
      <c r="AI47">
        <v>1396179</v>
      </c>
      <c r="AJ47">
        <v>1382715</v>
      </c>
      <c r="AK47">
        <v>1369338</v>
      </c>
      <c r="AL47">
        <v>1356079</v>
      </c>
      <c r="AM47">
        <v>1342961</v>
      </c>
      <c r="AN47">
        <v>1330008</v>
      </c>
      <c r="AO47">
        <v>1317239</v>
      </c>
      <c r="AP47">
        <v>1304670</v>
      </c>
      <c r="AQ47">
        <v>1292314</v>
      </c>
      <c r="AR47">
        <v>1280181</v>
      </c>
      <c r="AS47">
        <v>1268279</v>
      </c>
      <c r="AT47">
        <v>1256610</v>
      </c>
      <c r="AU47">
        <v>1245177</v>
      </c>
      <c r="AV47">
        <v>1233976</v>
      </c>
    </row>
    <row r="48" spans="1:48" x14ac:dyDescent="0.15">
      <c r="A48" t="s">
        <v>118</v>
      </c>
      <c r="B48" t="s">
        <v>119</v>
      </c>
      <c r="C48">
        <v>62.993000000000002</v>
      </c>
      <c r="D48">
        <v>1445970.59762303</v>
      </c>
      <c r="E48">
        <v>1453023.2917964801</v>
      </c>
      <c r="F48">
        <v>1459327.13066136</v>
      </c>
      <c r="G48">
        <v>1380450</v>
      </c>
      <c r="H48">
        <v>1389604</v>
      </c>
      <c r="I48">
        <v>1397154</v>
      </c>
      <c r="J48">
        <v>1403182</v>
      </c>
      <c r="K48">
        <v>1407768</v>
      </c>
      <c r="L48">
        <v>1410992</v>
      </c>
      <c r="M48">
        <v>1412930</v>
      </c>
      <c r="N48">
        <v>1413657</v>
      </c>
      <c r="O48">
        <v>1413244</v>
      </c>
      <c r="P48">
        <v>1411764</v>
      </c>
      <c r="Q48">
        <v>1409284</v>
      </c>
      <c r="R48">
        <v>1405871</v>
      </c>
      <c r="S48">
        <v>1401591</v>
      </c>
      <c r="T48">
        <v>1396506</v>
      </c>
      <c r="U48">
        <v>1390676</v>
      </c>
      <c r="V48">
        <v>1384162</v>
      </c>
      <c r="W48">
        <v>1377020</v>
      </c>
      <c r="X48">
        <v>1369305</v>
      </c>
      <c r="Y48">
        <v>1361070</v>
      </c>
      <c r="Z48">
        <v>1352367</v>
      </c>
      <c r="AA48">
        <v>1343244</v>
      </c>
      <c r="AB48">
        <v>1333749</v>
      </c>
      <c r="AC48">
        <v>1323926</v>
      </c>
      <c r="AD48">
        <v>1313821</v>
      </c>
      <c r="AE48">
        <v>1303473</v>
      </c>
      <c r="AF48">
        <v>1292922</v>
      </c>
      <c r="AG48">
        <v>1282205</v>
      </c>
      <c r="AH48">
        <v>1271359</v>
      </c>
      <c r="AI48">
        <v>1260417</v>
      </c>
      <c r="AJ48">
        <v>1249410</v>
      </c>
      <c r="AK48">
        <v>1238367</v>
      </c>
      <c r="AL48">
        <v>1227318</v>
      </c>
      <c r="AM48">
        <v>1216286</v>
      </c>
      <c r="AN48">
        <v>1205297</v>
      </c>
      <c r="AO48">
        <v>1194372</v>
      </c>
      <c r="AP48">
        <v>1183530</v>
      </c>
      <c r="AQ48">
        <v>1172790</v>
      </c>
      <c r="AR48">
        <v>1162168</v>
      </c>
      <c r="AS48">
        <v>1151677</v>
      </c>
      <c r="AT48">
        <v>1141330</v>
      </c>
      <c r="AU48">
        <v>1131137</v>
      </c>
      <c r="AV48">
        <v>1121106</v>
      </c>
    </row>
    <row r="49" spans="1:48" x14ac:dyDescent="0.15">
      <c r="A49" t="s">
        <v>120</v>
      </c>
      <c r="B49" t="s">
        <v>121</v>
      </c>
      <c r="C49">
        <v>59.624499999999998</v>
      </c>
      <c r="D49">
        <v>2788918.1752372198</v>
      </c>
      <c r="E49">
        <v>2797996.3766313498</v>
      </c>
      <c r="F49">
        <v>2805873.80441191</v>
      </c>
      <c r="G49">
        <v>2377360</v>
      </c>
      <c r="H49">
        <v>2388101</v>
      </c>
      <c r="I49">
        <v>2396611</v>
      </c>
      <c r="J49">
        <v>2402966</v>
      </c>
      <c r="K49">
        <v>2407241</v>
      </c>
      <c r="L49">
        <v>2409510</v>
      </c>
      <c r="M49">
        <v>2409852</v>
      </c>
      <c r="N49">
        <v>2408341</v>
      </c>
      <c r="O49">
        <v>2405056</v>
      </c>
      <c r="P49">
        <v>2400075</v>
      </c>
      <c r="Q49">
        <v>2393477</v>
      </c>
      <c r="R49">
        <v>2385340</v>
      </c>
      <c r="S49">
        <v>2375745</v>
      </c>
      <c r="T49">
        <v>2364773</v>
      </c>
      <c r="U49">
        <v>2352503</v>
      </c>
      <c r="V49">
        <v>2339019</v>
      </c>
      <c r="W49">
        <v>2324402</v>
      </c>
      <c r="X49">
        <v>2308736</v>
      </c>
      <c r="Y49">
        <v>2292103</v>
      </c>
      <c r="Z49">
        <v>2274588</v>
      </c>
      <c r="AA49">
        <v>2256276</v>
      </c>
      <c r="AB49">
        <v>2237252</v>
      </c>
      <c r="AC49">
        <v>2217602</v>
      </c>
      <c r="AD49">
        <v>2197413</v>
      </c>
      <c r="AE49">
        <v>2176772</v>
      </c>
      <c r="AF49">
        <v>2155767</v>
      </c>
      <c r="AG49">
        <v>2134485</v>
      </c>
      <c r="AH49">
        <v>2113017</v>
      </c>
      <c r="AI49">
        <v>2091451</v>
      </c>
      <c r="AJ49">
        <v>2069878</v>
      </c>
      <c r="AK49">
        <v>2048389</v>
      </c>
      <c r="AL49">
        <v>2027075</v>
      </c>
      <c r="AM49">
        <v>2006028</v>
      </c>
      <c r="AN49">
        <v>1985341</v>
      </c>
      <c r="AO49">
        <v>1965107</v>
      </c>
      <c r="AP49">
        <v>1945420</v>
      </c>
      <c r="AQ49">
        <v>1926375</v>
      </c>
      <c r="AR49">
        <v>1908066</v>
      </c>
      <c r="AS49">
        <v>1890590</v>
      </c>
      <c r="AT49">
        <v>1874042</v>
      </c>
      <c r="AU49">
        <v>1858519</v>
      </c>
      <c r="AV49">
        <v>1844120</v>
      </c>
    </row>
    <row r="50" spans="1:48" x14ac:dyDescent="0.15">
      <c r="A50" t="s">
        <v>122</v>
      </c>
      <c r="B50" t="s">
        <v>123</v>
      </c>
      <c r="C50">
        <v>59.624499999999998</v>
      </c>
      <c r="D50">
        <v>3118909.6133950101</v>
      </c>
      <c r="E50">
        <v>3127618.0659850501</v>
      </c>
      <c r="F50">
        <v>3135203.7044721199</v>
      </c>
      <c r="G50">
        <v>2863591</v>
      </c>
      <c r="H50">
        <v>2872635</v>
      </c>
      <c r="I50">
        <v>2880777</v>
      </c>
      <c r="J50">
        <v>2887915</v>
      </c>
      <c r="K50">
        <v>2893954</v>
      </c>
      <c r="L50">
        <v>2898811</v>
      </c>
      <c r="M50">
        <v>2902412</v>
      </c>
      <c r="N50">
        <v>2904692</v>
      </c>
      <c r="O50">
        <v>2905596</v>
      </c>
      <c r="P50">
        <v>2905080</v>
      </c>
      <c r="Q50">
        <v>2903109</v>
      </c>
      <c r="R50">
        <v>2899657</v>
      </c>
      <c r="S50">
        <v>2894708</v>
      </c>
      <c r="T50">
        <v>2888257</v>
      </c>
      <c r="U50">
        <v>2880306</v>
      </c>
      <c r="V50">
        <v>2870871</v>
      </c>
      <c r="W50">
        <v>2859973</v>
      </c>
      <c r="X50">
        <v>2847647</v>
      </c>
      <c r="Y50">
        <v>2833934</v>
      </c>
      <c r="Z50">
        <v>2818887</v>
      </c>
      <c r="AA50">
        <v>2802568</v>
      </c>
      <c r="AB50">
        <v>2785050</v>
      </c>
      <c r="AC50">
        <v>2766414</v>
      </c>
      <c r="AD50">
        <v>2746751</v>
      </c>
      <c r="AE50">
        <v>2726163</v>
      </c>
      <c r="AF50">
        <v>2704761</v>
      </c>
      <c r="AG50">
        <v>2682664</v>
      </c>
      <c r="AH50">
        <v>2660004</v>
      </c>
      <c r="AI50">
        <v>2636921</v>
      </c>
      <c r="AJ50">
        <v>2613564</v>
      </c>
      <c r="AK50">
        <v>2590094</v>
      </c>
      <c r="AL50">
        <v>2566679</v>
      </c>
      <c r="AM50">
        <v>2543498</v>
      </c>
      <c r="AN50">
        <v>2520741</v>
      </c>
      <c r="AO50">
        <v>2498606</v>
      </c>
      <c r="AP50">
        <v>2477300</v>
      </c>
      <c r="AQ50">
        <v>2457044</v>
      </c>
      <c r="AR50">
        <v>2438063</v>
      </c>
      <c r="AS50">
        <v>2420596</v>
      </c>
      <c r="AT50">
        <v>2404889</v>
      </c>
      <c r="AU50">
        <v>2391200</v>
      </c>
      <c r="AV50">
        <v>2379796</v>
      </c>
    </row>
    <row r="51" spans="1:48" x14ac:dyDescent="0.15">
      <c r="A51" t="s">
        <v>124</v>
      </c>
      <c r="B51" t="s">
        <v>125</v>
      </c>
      <c r="C51">
        <v>62.993000000000002</v>
      </c>
      <c r="D51">
        <v>2695154.7953410302</v>
      </c>
      <c r="E51">
        <v>2703835.7934807399</v>
      </c>
      <c r="F51">
        <v>2711423.4672780498</v>
      </c>
      <c r="G51">
        <v>2424266</v>
      </c>
      <c r="H51">
        <v>2433970</v>
      </c>
      <c r="I51">
        <v>2442286</v>
      </c>
      <c r="J51">
        <v>2449209</v>
      </c>
      <c r="K51">
        <v>2454738</v>
      </c>
      <c r="L51">
        <v>2458875</v>
      </c>
      <c r="M51">
        <v>2461626</v>
      </c>
      <c r="N51">
        <v>2463002</v>
      </c>
      <c r="O51">
        <v>2463018</v>
      </c>
      <c r="P51">
        <v>2461692</v>
      </c>
      <c r="Q51">
        <v>2459046</v>
      </c>
      <c r="R51">
        <v>2455106</v>
      </c>
      <c r="S51">
        <v>2449904</v>
      </c>
      <c r="T51">
        <v>2443474</v>
      </c>
      <c r="U51">
        <v>2435853</v>
      </c>
      <c r="V51">
        <v>2427084</v>
      </c>
      <c r="W51">
        <v>2417214</v>
      </c>
      <c r="X51">
        <v>2406293</v>
      </c>
      <c r="Y51">
        <v>2394374</v>
      </c>
      <c r="Z51">
        <v>2381517</v>
      </c>
      <c r="AA51">
        <v>2367784</v>
      </c>
      <c r="AB51">
        <v>2353240</v>
      </c>
      <c r="AC51">
        <v>2337957</v>
      </c>
      <c r="AD51">
        <v>2322007</v>
      </c>
      <c r="AE51">
        <v>2305470</v>
      </c>
      <c r="AF51">
        <v>2288427</v>
      </c>
      <c r="AG51">
        <v>2270965</v>
      </c>
      <c r="AH51">
        <v>2253173</v>
      </c>
      <c r="AI51">
        <v>2235147</v>
      </c>
      <c r="AJ51">
        <v>2216983</v>
      </c>
      <c r="AK51">
        <v>2198784</v>
      </c>
      <c r="AL51">
        <v>2180656</v>
      </c>
      <c r="AM51">
        <v>2162708</v>
      </c>
      <c r="AN51">
        <v>2145056</v>
      </c>
      <c r="AO51">
        <v>2127817</v>
      </c>
      <c r="AP51">
        <v>2111112</v>
      </c>
      <c r="AQ51">
        <v>2095068</v>
      </c>
      <c r="AR51">
        <v>2079815</v>
      </c>
      <c r="AS51">
        <v>2065487</v>
      </c>
      <c r="AT51">
        <v>2052220</v>
      </c>
      <c r="AU51">
        <v>2040159</v>
      </c>
      <c r="AV51">
        <v>2029447</v>
      </c>
    </row>
    <row r="52" spans="1:48" x14ac:dyDescent="0.15">
      <c r="A52" t="s">
        <v>126</v>
      </c>
      <c r="B52" t="s">
        <v>127</v>
      </c>
      <c r="C52">
        <v>61.128500000000003</v>
      </c>
      <c r="D52">
        <v>8054197.82835864</v>
      </c>
      <c r="E52">
        <v>8107122.5994147398</v>
      </c>
      <c r="F52">
        <v>8155463.8777338099</v>
      </c>
      <c r="G52">
        <v>8984871</v>
      </c>
      <c r="H52">
        <v>9066391</v>
      </c>
      <c r="I52">
        <v>9134712</v>
      </c>
      <c r="J52">
        <v>9190745</v>
      </c>
      <c r="K52">
        <v>9235370</v>
      </c>
      <c r="L52">
        <v>9269432</v>
      </c>
      <c r="M52">
        <v>9293744</v>
      </c>
      <c r="N52">
        <v>9309084</v>
      </c>
      <c r="O52">
        <v>9316198</v>
      </c>
      <c r="P52">
        <v>9315799</v>
      </c>
      <c r="Q52">
        <v>9308566</v>
      </c>
      <c r="R52">
        <v>9295145</v>
      </c>
      <c r="S52">
        <v>9276148</v>
      </c>
      <c r="T52">
        <v>9252154</v>
      </c>
      <c r="U52">
        <v>9223711</v>
      </c>
      <c r="V52">
        <v>9191330</v>
      </c>
      <c r="W52">
        <v>9155491</v>
      </c>
      <c r="X52">
        <v>9116640</v>
      </c>
      <c r="Y52">
        <v>9075191</v>
      </c>
      <c r="Z52">
        <v>9031522</v>
      </c>
      <c r="AA52">
        <v>8985981</v>
      </c>
      <c r="AB52">
        <v>8938880</v>
      </c>
      <c r="AC52">
        <v>8890500</v>
      </c>
      <c r="AD52">
        <v>8841087</v>
      </c>
      <c r="AE52">
        <v>8790853</v>
      </c>
      <c r="AF52">
        <v>8739980</v>
      </c>
      <c r="AG52">
        <v>8688614</v>
      </c>
      <c r="AH52">
        <v>8636868</v>
      </c>
      <c r="AI52">
        <v>8584823</v>
      </c>
      <c r="AJ52">
        <v>8532526</v>
      </c>
      <c r="AK52">
        <v>8479989</v>
      </c>
      <c r="AL52">
        <v>8427194</v>
      </c>
      <c r="AM52">
        <v>8374088</v>
      </c>
      <c r="AN52">
        <v>8320584</v>
      </c>
      <c r="AO52">
        <v>8266562</v>
      </c>
      <c r="AP52">
        <v>8211871</v>
      </c>
      <c r="AQ52">
        <v>8156324</v>
      </c>
      <c r="AR52">
        <v>8099702</v>
      </c>
      <c r="AS52">
        <v>8041752</v>
      </c>
      <c r="AT52">
        <v>7982189</v>
      </c>
      <c r="AU52">
        <v>7920692</v>
      </c>
      <c r="AV52">
        <v>7856910</v>
      </c>
    </row>
    <row r="53" spans="1:48" x14ac:dyDescent="0.15">
      <c r="A53" t="s">
        <v>128</v>
      </c>
      <c r="B53" t="s">
        <v>129</v>
      </c>
      <c r="C53">
        <v>52.732999999999997</v>
      </c>
      <c r="D53">
        <v>4567490.2583792703</v>
      </c>
      <c r="E53">
        <v>4586674.4110772796</v>
      </c>
      <c r="F53">
        <v>4603323.47254977</v>
      </c>
      <c r="G53">
        <v>3602581</v>
      </c>
      <c r="H53">
        <v>3623476</v>
      </c>
      <c r="I53">
        <v>3639845</v>
      </c>
      <c r="J53">
        <v>3651951</v>
      </c>
      <c r="K53">
        <v>3660054</v>
      </c>
      <c r="L53">
        <v>3664401</v>
      </c>
      <c r="M53">
        <v>3665237</v>
      </c>
      <c r="N53">
        <v>3662797</v>
      </c>
      <c r="O53">
        <v>3657307</v>
      </c>
      <c r="P53">
        <v>3648989</v>
      </c>
      <c r="Q53">
        <v>3638055</v>
      </c>
      <c r="R53">
        <v>3624711</v>
      </c>
      <c r="S53">
        <v>3609154</v>
      </c>
      <c r="T53">
        <v>3591575</v>
      </c>
      <c r="U53">
        <v>3572157</v>
      </c>
      <c r="V53">
        <v>3551075</v>
      </c>
      <c r="W53">
        <v>3528497</v>
      </c>
      <c r="X53">
        <v>3504585</v>
      </c>
      <c r="Y53">
        <v>3479491</v>
      </c>
      <c r="Z53">
        <v>3453360</v>
      </c>
      <c r="AA53">
        <v>3426332</v>
      </c>
      <c r="AB53">
        <v>3398537</v>
      </c>
      <c r="AC53">
        <v>3370097</v>
      </c>
      <c r="AD53">
        <v>3341130</v>
      </c>
      <c r="AE53">
        <v>3311744</v>
      </c>
      <c r="AF53">
        <v>3282039</v>
      </c>
      <c r="AG53">
        <v>3252109</v>
      </c>
      <c r="AH53">
        <v>3222040</v>
      </c>
      <c r="AI53">
        <v>3191910</v>
      </c>
      <c r="AJ53">
        <v>3161792</v>
      </c>
      <c r="AK53">
        <v>3131748</v>
      </c>
      <c r="AL53">
        <v>3101834</v>
      </c>
      <c r="AM53">
        <v>3072101</v>
      </c>
      <c r="AN53">
        <v>3042587</v>
      </c>
      <c r="AO53">
        <v>3013329</v>
      </c>
      <c r="AP53">
        <v>2984352</v>
      </c>
      <c r="AQ53">
        <v>2955674</v>
      </c>
      <c r="AR53">
        <v>2927309</v>
      </c>
      <c r="AS53">
        <v>2899258</v>
      </c>
      <c r="AT53">
        <v>2871520</v>
      </c>
      <c r="AU53">
        <v>2844083</v>
      </c>
      <c r="AV53">
        <v>2816929</v>
      </c>
    </row>
    <row r="54" spans="1:48" x14ac:dyDescent="0.15">
      <c r="A54" t="s">
        <v>130</v>
      </c>
      <c r="B54" t="s">
        <v>131</v>
      </c>
      <c r="C54">
        <v>49.9345</v>
      </c>
      <c r="D54">
        <v>3523641.6256643198</v>
      </c>
      <c r="E54">
        <v>3541346.9960690802</v>
      </c>
      <c r="F54">
        <v>3557136.2394500701</v>
      </c>
      <c r="G54">
        <v>1803515</v>
      </c>
      <c r="H54">
        <v>1814633</v>
      </c>
      <c r="I54">
        <v>1823941</v>
      </c>
      <c r="J54">
        <v>1831517</v>
      </c>
      <c r="K54">
        <v>1837437</v>
      </c>
      <c r="L54">
        <v>1841775</v>
      </c>
      <c r="M54">
        <v>1844606</v>
      </c>
      <c r="N54">
        <v>1846002</v>
      </c>
      <c r="O54">
        <v>1846035</v>
      </c>
      <c r="P54">
        <v>1844775</v>
      </c>
      <c r="Q54">
        <v>1842292</v>
      </c>
      <c r="R54">
        <v>1838654</v>
      </c>
      <c r="S54">
        <v>1833928</v>
      </c>
      <c r="T54">
        <v>1828181</v>
      </c>
      <c r="U54">
        <v>1821477</v>
      </c>
      <c r="V54">
        <v>1813881</v>
      </c>
      <c r="W54">
        <v>1805456</v>
      </c>
      <c r="X54">
        <v>1796262</v>
      </c>
      <c r="Y54">
        <v>1786362</v>
      </c>
      <c r="Z54">
        <v>1775814</v>
      </c>
      <c r="AA54">
        <v>1764678</v>
      </c>
      <c r="AB54">
        <v>1753010</v>
      </c>
      <c r="AC54">
        <v>1740867</v>
      </c>
      <c r="AD54">
        <v>1728305</v>
      </c>
      <c r="AE54">
        <v>1715377</v>
      </c>
      <c r="AF54">
        <v>1702136</v>
      </c>
      <c r="AG54">
        <v>1688636</v>
      </c>
      <c r="AH54">
        <v>1674926</v>
      </c>
      <c r="AI54">
        <v>1661056</v>
      </c>
      <c r="AJ54">
        <v>1647075</v>
      </c>
      <c r="AK54">
        <v>1633032</v>
      </c>
      <c r="AL54">
        <v>1618972</v>
      </c>
      <c r="AM54">
        <v>1604941</v>
      </c>
      <c r="AN54">
        <v>1590983</v>
      </c>
      <c r="AO54">
        <v>1577142</v>
      </c>
      <c r="AP54">
        <v>1563459</v>
      </c>
      <c r="AQ54">
        <v>1549977</v>
      </c>
      <c r="AR54">
        <v>1536735</v>
      </c>
      <c r="AS54">
        <v>1523772</v>
      </c>
      <c r="AT54">
        <v>1511126</v>
      </c>
      <c r="AU54">
        <v>1498833</v>
      </c>
      <c r="AV54">
        <v>1486931</v>
      </c>
    </row>
    <row r="55" spans="1:48" x14ac:dyDescent="0.15">
      <c r="A55" t="s">
        <v>132</v>
      </c>
      <c r="B55" t="s">
        <v>133</v>
      </c>
      <c r="C55">
        <v>49.9345</v>
      </c>
      <c r="D55">
        <v>1213696.84211191</v>
      </c>
      <c r="E55">
        <v>1218438.5716981301</v>
      </c>
      <c r="F55">
        <v>1222592.2313707999</v>
      </c>
      <c r="G55">
        <v>991587</v>
      </c>
      <c r="H55">
        <v>996843</v>
      </c>
      <c r="I55">
        <v>1001070</v>
      </c>
      <c r="J55">
        <v>1004311</v>
      </c>
      <c r="K55">
        <v>1006606</v>
      </c>
      <c r="L55">
        <v>1007997</v>
      </c>
      <c r="M55">
        <v>1008522</v>
      </c>
      <c r="N55">
        <v>1008222</v>
      </c>
      <c r="O55">
        <v>1007136</v>
      </c>
      <c r="P55">
        <v>1005305</v>
      </c>
      <c r="Q55">
        <v>1002766</v>
      </c>
      <c r="R55">
        <v>999559</v>
      </c>
      <c r="S55">
        <v>995721</v>
      </c>
      <c r="T55">
        <v>991291</v>
      </c>
      <c r="U55">
        <v>986306</v>
      </c>
      <c r="V55">
        <v>980804</v>
      </c>
      <c r="W55">
        <v>974821</v>
      </c>
      <c r="X55">
        <v>968394</v>
      </c>
      <c r="Y55">
        <v>961560</v>
      </c>
      <c r="Z55">
        <v>954354</v>
      </c>
      <c r="AA55">
        <v>946812</v>
      </c>
      <c r="AB55">
        <v>938969</v>
      </c>
      <c r="AC55">
        <v>930861</v>
      </c>
      <c r="AD55">
        <v>922522</v>
      </c>
      <c r="AE55">
        <v>913987</v>
      </c>
      <c r="AF55">
        <v>905289</v>
      </c>
      <c r="AG55">
        <v>896462</v>
      </c>
      <c r="AH55">
        <v>887540</v>
      </c>
      <c r="AI55">
        <v>878555</v>
      </c>
      <c r="AJ55">
        <v>869541</v>
      </c>
      <c r="AK55">
        <v>860530</v>
      </c>
      <c r="AL55">
        <v>851553</v>
      </c>
      <c r="AM55">
        <v>842643</v>
      </c>
      <c r="AN55">
        <v>833831</v>
      </c>
      <c r="AO55">
        <v>825148</v>
      </c>
      <c r="AP55">
        <v>816625</v>
      </c>
      <c r="AQ55">
        <v>808292</v>
      </c>
      <c r="AR55">
        <v>800179</v>
      </c>
      <c r="AS55">
        <v>792317</v>
      </c>
      <c r="AT55">
        <v>784734</v>
      </c>
      <c r="AU55">
        <v>777460</v>
      </c>
      <c r="AV55">
        <v>770524</v>
      </c>
    </row>
    <row r="56" spans="1:48" x14ac:dyDescent="0.15">
      <c r="A56" t="s">
        <v>134</v>
      </c>
      <c r="B56" t="s">
        <v>135</v>
      </c>
      <c r="C56">
        <v>49.9345</v>
      </c>
      <c r="D56">
        <v>2409346.1225436102</v>
      </c>
      <c r="E56">
        <v>2420166.6484507401</v>
      </c>
      <c r="F56">
        <v>2429688.1915327301</v>
      </c>
      <c r="G56">
        <v>1801292</v>
      </c>
      <c r="H56">
        <v>1812003</v>
      </c>
      <c r="I56">
        <v>1820591</v>
      </c>
      <c r="J56">
        <v>1827164</v>
      </c>
      <c r="K56">
        <v>1831833</v>
      </c>
      <c r="L56">
        <v>1834701</v>
      </c>
      <c r="M56">
        <v>1835874</v>
      </c>
      <c r="N56">
        <v>1835450</v>
      </c>
      <c r="O56">
        <v>1833528</v>
      </c>
      <c r="P56">
        <v>1830202</v>
      </c>
      <c r="Q56">
        <v>1825566</v>
      </c>
      <c r="R56">
        <v>1819710</v>
      </c>
      <c r="S56">
        <v>1812720</v>
      </c>
      <c r="T56">
        <v>1804682</v>
      </c>
      <c r="U56">
        <v>1795678</v>
      </c>
      <c r="V56">
        <v>1785786</v>
      </c>
      <c r="W56">
        <v>1775086</v>
      </c>
      <c r="X56">
        <v>1763649</v>
      </c>
      <c r="Y56">
        <v>1751549</v>
      </c>
      <c r="Z56">
        <v>1738854</v>
      </c>
      <c r="AA56">
        <v>1725631</v>
      </c>
      <c r="AB56">
        <v>1711943</v>
      </c>
      <c r="AC56">
        <v>1697853</v>
      </c>
      <c r="AD56">
        <v>1683418</v>
      </c>
      <c r="AE56">
        <v>1668695</v>
      </c>
      <c r="AF56">
        <v>1653736</v>
      </c>
      <c r="AG56">
        <v>1638594</v>
      </c>
      <c r="AH56">
        <v>1623316</v>
      </c>
      <c r="AI56">
        <v>1607948</v>
      </c>
      <c r="AJ56">
        <v>1592533</v>
      </c>
      <c r="AK56">
        <v>1577110</v>
      </c>
      <c r="AL56">
        <v>1561719</v>
      </c>
      <c r="AM56">
        <v>1546394</v>
      </c>
      <c r="AN56">
        <v>1531168</v>
      </c>
      <c r="AO56">
        <v>1516070</v>
      </c>
      <c r="AP56">
        <v>1501128</v>
      </c>
      <c r="AQ56">
        <v>1486368</v>
      </c>
      <c r="AR56">
        <v>1471810</v>
      </c>
      <c r="AS56">
        <v>1457474</v>
      </c>
      <c r="AT56">
        <v>1443378</v>
      </c>
      <c r="AU56">
        <v>1429535</v>
      </c>
      <c r="AV56">
        <v>1415958</v>
      </c>
    </row>
    <row r="57" spans="1:48" x14ac:dyDescent="0.15">
      <c r="A57" t="s">
        <v>136</v>
      </c>
      <c r="B57" t="s">
        <v>137</v>
      </c>
      <c r="C57">
        <v>49.9345</v>
      </c>
      <c r="D57">
        <v>1332360.9987421699</v>
      </c>
      <c r="E57">
        <v>1336343.2204654401</v>
      </c>
      <c r="F57">
        <v>1339620.94966686</v>
      </c>
      <c r="G57">
        <v>947979</v>
      </c>
      <c r="H57">
        <v>951797</v>
      </c>
      <c r="I57">
        <v>954665</v>
      </c>
      <c r="J57">
        <v>956623</v>
      </c>
      <c r="K57">
        <v>957711</v>
      </c>
      <c r="L57">
        <v>957969</v>
      </c>
      <c r="M57">
        <v>957438</v>
      </c>
      <c r="N57">
        <v>956155</v>
      </c>
      <c r="O57">
        <v>954158</v>
      </c>
      <c r="P57">
        <v>951486</v>
      </c>
      <c r="Q57">
        <v>948176</v>
      </c>
      <c r="R57">
        <v>944264</v>
      </c>
      <c r="S57">
        <v>939786</v>
      </c>
      <c r="T57">
        <v>934779</v>
      </c>
      <c r="U57">
        <v>929276</v>
      </c>
      <c r="V57">
        <v>923313</v>
      </c>
      <c r="W57">
        <v>916924</v>
      </c>
      <c r="X57">
        <v>910142</v>
      </c>
      <c r="Y57">
        <v>903000</v>
      </c>
      <c r="Z57">
        <v>895531</v>
      </c>
      <c r="AA57">
        <v>887765</v>
      </c>
      <c r="AB57">
        <v>879736</v>
      </c>
      <c r="AC57">
        <v>871472</v>
      </c>
      <c r="AD57">
        <v>863006</v>
      </c>
      <c r="AE57">
        <v>854366</v>
      </c>
      <c r="AF57">
        <v>845581</v>
      </c>
      <c r="AG57">
        <v>836681</v>
      </c>
      <c r="AH57">
        <v>827693</v>
      </c>
      <c r="AI57">
        <v>818645</v>
      </c>
      <c r="AJ57">
        <v>809565</v>
      </c>
      <c r="AK57">
        <v>800477</v>
      </c>
      <c r="AL57">
        <v>791410</v>
      </c>
      <c r="AM57">
        <v>782388</v>
      </c>
      <c r="AN57">
        <v>773436</v>
      </c>
      <c r="AO57">
        <v>764578</v>
      </c>
      <c r="AP57">
        <v>755838</v>
      </c>
      <c r="AQ57">
        <v>747241</v>
      </c>
      <c r="AR57">
        <v>738807</v>
      </c>
      <c r="AS57">
        <v>730561</v>
      </c>
      <c r="AT57">
        <v>722523</v>
      </c>
      <c r="AU57">
        <v>714715</v>
      </c>
      <c r="AV57">
        <v>707157</v>
      </c>
    </row>
    <row r="58" spans="1:48" x14ac:dyDescent="0.15">
      <c r="A58" t="s">
        <v>138</v>
      </c>
      <c r="B58" t="s">
        <v>139</v>
      </c>
      <c r="C58">
        <v>49.9345</v>
      </c>
      <c r="D58">
        <v>3023060.3066939502</v>
      </c>
      <c r="E58">
        <v>3041719.3807646199</v>
      </c>
      <c r="F58">
        <v>3058718.47299603</v>
      </c>
      <c r="G58">
        <v>2235875</v>
      </c>
      <c r="H58">
        <v>2252899</v>
      </c>
      <c r="I58">
        <v>2267902</v>
      </c>
      <c r="J58">
        <v>2280961</v>
      </c>
      <c r="K58">
        <v>2292152</v>
      </c>
      <c r="L58">
        <v>2301549</v>
      </c>
      <c r="M58">
        <v>2309225</v>
      </c>
      <c r="N58">
        <v>2315253</v>
      </c>
      <c r="O58">
        <v>2319704</v>
      </c>
      <c r="P58">
        <v>2322648</v>
      </c>
      <c r="Q58">
        <v>2324154</v>
      </c>
      <c r="R58">
        <v>2324290</v>
      </c>
      <c r="S58">
        <v>2323122</v>
      </c>
      <c r="T58">
        <v>2320717</v>
      </c>
      <c r="U58">
        <v>2317139</v>
      </c>
      <c r="V58">
        <v>2312451</v>
      </c>
      <c r="W58">
        <v>2306716</v>
      </c>
      <c r="X58">
        <v>2299996</v>
      </c>
      <c r="Y58">
        <v>2292349</v>
      </c>
      <c r="Z58">
        <v>2283837</v>
      </c>
      <c r="AA58">
        <v>2274515</v>
      </c>
      <c r="AB58">
        <v>2264442</v>
      </c>
      <c r="AC58">
        <v>2253674</v>
      </c>
      <c r="AD58">
        <v>2242264</v>
      </c>
      <c r="AE58">
        <v>2230266</v>
      </c>
      <c r="AF58">
        <v>2217734</v>
      </c>
      <c r="AG58">
        <v>2204718</v>
      </c>
      <c r="AH58">
        <v>2191269</v>
      </c>
      <c r="AI58">
        <v>2177435</v>
      </c>
      <c r="AJ58">
        <v>2163266</v>
      </c>
      <c r="AK58">
        <v>2148808</v>
      </c>
      <c r="AL58">
        <v>2134107</v>
      </c>
      <c r="AM58">
        <v>2119207</v>
      </c>
      <c r="AN58">
        <v>2104153</v>
      </c>
      <c r="AO58">
        <v>2088987</v>
      </c>
      <c r="AP58">
        <v>2073751</v>
      </c>
      <c r="AQ58">
        <v>2058485</v>
      </c>
      <c r="AR58">
        <v>2043229</v>
      </c>
      <c r="AS58">
        <v>2028020</v>
      </c>
      <c r="AT58">
        <v>2012895</v>
      </c>
      <c r="AU58">
        <v>1997892</v>
      </c>
      <c r="AV58">
        <v>1983044</v>
      </c>
    </row>
    <row r="59" spans="1:48" x14ac:dyDescent="0.15">
      <c r="A59" t="s">
        <v>140</v>
      </c>
      <c r="B59" t="s">
        <v>141</v>
      </c>
      <c r="C59">
        <v>49.9345</v>
      </c>
      <c r="D59">
        <v>2111000.36984711</v>
      </c>
      <c r="E59">
        <v>2120752.5862824898</v>
      </c>
      <c r="F59">
        <v>2129326.9485647599</v>
      </c>
      <c r="G59">
        <v>1542159</v>
      </c>
      <c r="H59">
        <v>1551295</v>
      </c>
      <c r="I59">
        <v>1558751</v>
      </c>
      <c r="J59">
        <v>1564608</v>
      </c>
      <c r="K59">
        <v>1568944</v>
      </c>
      <c r="L59">
        <v>1571835</v>
      </c>
      <c r="M59">
        <v>1573356</v>
      </c>
      <c r="N59">
        <v>1573581</v>
      </c>
      <c r="O59">
        <v>1572581</v>
      </c>
      <c r="P59">
        <v>1570427</v>
      </c>
      <c r="Q59">
        <v>1567186</v>
      </c>
      <c r="R59">
        <v>1562925</v>
      </c>
      <c r="S59">
        <v>1557709</v>
      </c>
      <c r="T59">
        <v>1551602</v>
      </c>
      <c r="U59">
        <v>1544665</v>
      </c>
      <c r="V59">
        <v>1536959</v>
      </c>
      <c r="W59">
        <v>1528540</v>
      </c>
      <c r="X59">
        <v>1519468</v>
      </c>
      <c r="Y59">
        <v>1509795</v>
      </c>
      <c r="Z59">
        <v>1499576</v>
      </c>
      <c r="AA59">
        <v>1488862</v>
      </c>
      <c r="AB59">
        <v>1477704</v>
      </c>
      <c r="AC59">
        <v>1466149</v>
      </c>
      <c r="AD59">
        <v>1454245</v>
      </c>
      <c r="AE59">
        <v>1442036</v>
      </c>
      <c r="AF59">
        <v>1429566</v>
      </c>
      <c r="AG59">
        <v>1416877</v>
      </c>
      <c r="AH59">
        <v>1404008</v>
      </c>
      <c r="AI59">
        <v>1390999</v>
      </c>
      <c r="AJ59">
        <v>1377885</v>
      </c>
      <c r="AK59">
        <v>1364703</v>
      </c>
      <c r="AL59">
        <v>1351484</v>
      </c>
      <c r="AM59">
        <v>1338262</v>
      </c>
      <c r="AN59">
        <v>1325066</v>
      </c>
      <c r="AO59">
        <v>1311925</v>
      </c>
      <c r="AP59">
        <v>1298866</v>
      </c>
      <c r="AQ59">
        <v>1285913</v>
      </c>
      <c r="AR59">
        <v>1273090</v>
      </c>
      <c r="AS59">
        <v>1260418</v>
      </c>
      <c r="AT59">
        <v>1247919</v>
      </c>
      <c r="AU59">
        <v>1235611</v>
      </c>
      <c r="AV59">
        <v>1223509</v>
      </c>
    </row>
    <row r="60" spans="1:48" x14ac:dyDescent="0.15">
      <c r="A60" t="s">
        <v>142</v>
      </c>
      <c r="B60" t="s">
        <v>143</v>
      </c>
      <c r="C60">
        <v>52.732999999999997</v>
      </c>
      <c r="D60">
        <v>2352109.2304356298</v>
      </c>
      <c r="E60">
        <v>2361912.7402698598</v>
      </c>
      <c r="F60">
        <v>2370270.1071029799</v>
      </c>
      <c r="G60">
        <v>1929973</v>
      </c>
      <c r="H60">
        <v>1941575</v>
      </c>
      <c r="I60">
        <v>1950292</v>
      </c>
      <c r="J60">
        <v>1956318</v>
      </c>
      <c r="K60">
        <v>1959845</v>
      </c>
      <c r="L60">
        <v>1961053</v>
      </c>
      <c r="M60">
        <v>1960119</v>
      </c>
      <c r="N60">
        <v>1957212</v>
      </c>
      <c r="O60">
        <v>1952495</v>
      </c>
      <c r="P60">
        <v>1946123</v>
      </c>
      <c r="Q60">
        <v>1938247</v>
      </c>
      <c r="R60">
        <v>1929010</v>
      </c>
      <c r="S60">
        <v>1918546</v>
      </c>
      <c r="T60">
        <v>1906987</v>
      </c>
      <c r="U60">
        <v>1894454</v>
      </c>
      <c r="V60">
        <v>1881065</v>
      </c>
      <c r="W60">
        <v>1866929</v>
      </c>
      <c r="X60">
        <v>1852149</v>
      </c>
      <c r="Y60">
        <v>1836822</v>
      </c>
      <c r="Z60">
        <v>1821038</v>
      </c>
      <c r="AA60">
        <v>1804880</v>
      </c>
      <c r="AB60">
        <v>1788424</v>
      </c>
      <c r="AC60">
        <v>1771741</v>
      </c>
      <c r="AD60">
        <v>1754895</v>
      </c>
      <c r="AE60">
        <v>1737941</v>
      </c>
      <c r="AF60">
        <v>1720931</v>
      </c>
      <c r="AG60">
        <v>1703908</v>
      </c>
      <c r="AH60">
        <v>1686908</v>
      </c>
      <c r="AI60">
        <v>1669963</v>
      </c>
      <c r="AJ60">
        <v>1653096</v>
      </c>
      <c r="AK60">
        <v>1636324</v>
      </c>
      <c r="AL60">
        <v>1619657</v>
      </c>
      <c r="AM60">
        <v>1603101</v>
      </c>
      <c r="AN60">
        <v>1586651</v>
      </c>
      <c r="AO60">
        <v>1570299</v>
      </c>
      <c r="AP60">
        <v>1554029</v>
      </c>
      <c r="AQ60">
        <v>1537818</v>
      </c>
      <c r="AR60">
        <v>1521637</v>
      </c>
      <c r="AS60">
        <v>1505450</v>
      </c>
      <c r="AT60">
        <v>1489216</v>
      </c>
      <c r="AU60">
        <v>1472884</v>
      </c>
      <c r="AV60">
        <v>1456399</v>
      </c>
    </row>
    <row r="61" spans="1:48" x14ac:dyDescent="0.15">
      <c r="A61" t="s">
        <v>144</v>
      </c>
      <c r="B61" t="s">
        <v>145</v>
      </c>
      <c r="C61">
        <v>64.52</v>
      </c>
      <c r="D61">
        <v>11159329.903621901</v>
      </c>
      <c r="E61">
        <v>11231578.548893301</v>
      </c>
      <c r="F61">
        <v>11297060.323820099</v>
      </c>
      <c r="G61">
        <v>9917409</v>
      </c>
      <c r="H61">
        <v>10009299</v>
      </c>
      <c r="I61">
        <v>10084516</v>
      </c>
      <c r="J61">
        <v>10144303</v>
      </c>
      <c r="K61">
        <v>10189852</v>
      </c>
      <c r="L61">
        <v>10222307</v>
      </c>
      <c r="M61">
        <v>10242767</v>
      </c>
      <c r="N61">
        <v>10252281</v>
      </c>
      <c r="O61">
        <v>10251849</v>
      </c>
      <c r="P61">
        <v>10242426</v>
      </c>
      <c r="Q61">
        <v>10224918</v>
      </c>
      <c r="R61">
        <v>10200183</v>
      </c>
      <c r="S61">
        <v>10169030</v>
      </c>
      <c r="T61">
        <v>10132223</v>
      </c>
      <c r="U61">
        <v>10090475</v>
      </c>
      <c r="V61">
        <v>10044453</v>
      </c>
      <c r="W61">
        <v>9994777</v>
      </c>
      <c r="X61">
        <v>9942016</v>
      </c>
      <c r="Y61">
        <v>9886694</v>
      </c>
      <c r="Z61">
        <v>9829286</v>
      </c>
      <c r="AA61">
        <v>9770220</v>
      </c>
      <c r="AB61">
        <v>9709875</v>
      </c>
      <c r="AC61">
        <v>9648583</v>
      </c>
      <c r="AD61">
        <v>9586628</v>
      </c>
      <c r="AE61">
        <v>9524245</v>
      </c>
      <c r="AF61">
        <v>9461623</v>
      </c>
      <c r="AG61">
        <v>9398902</v>
      </c>
      <c r="AH61">
        <v>9336175</v>
      </c>
      <c r="AI61">
        <v>9273487</v>
      </c>
      <c r="AJ61">
        <v>9210833</v>
      </c>
      <c r="AK61">
        <v>9148163</v>
      </c>
      <c r="AL61">
        <v>9085379</v>
      </c>
      <c r="AM61">
        <v>9022332</v>
      </c>
      <c r="AN61">
        <v>8958830</v>
      </c>
      <c r="AO61">
        <v>8894628</v>
      </c>
      <c r="AP61">
        <v>8829438</v>
      </c>
      <c r="AQ61">
        <v>8762921</v>
      </c>
      <c r="AR61">
        <v>8694690</v>
      </c>
      <c r="AS61">
        <v>8624313</v>
      </c>
      <c r="AT61">
        <v>8551306</v>
      </c>
      <c r="AU61">
        <v>8475142</v>
      </c>
      <c r="AV61">
        <v>8395242</v>
      </c>
    </row>
    <row r="62" spans="1:48" x14ac:dyDescent="0.15">
      <c r="A62" t="s">
        <v>146</v>
      </c>
      <c r="B62" t="s">
        <v>147</v>
      </c>
      <c r="C62">
        <v>55.64</v>
      </c>
      <c r="D62">
        <v>5585608.1664534397</v>
      </c>
      <c r="E62">
        <v>5613563.01504061</v>
      </c>
      <c r="F62">
        <v>5638473.5292274999</v>
      </c>
      <c r="G62">
        <v>4041329</v>
      </c>
      <c r="H62">
        <v>4067265</v>
      </c>
      <c r="I62">
        <v>4088844</v>
      </c>
      <c r="J62">
        <v>4106287</v>
      </c>
      <c r="K62">
        <v>4119812</v>
      </c>
      <c r="L62">
        <v>4129630</v>
      </c>
      <c r="M62">
        <v>4135948</v>
      </c>
      <c r="N62">
        <v>4138965</v>
      </c>
      <c r="O62">
        <v>4138877</v>
      </c>
      <c r="P62">
        <v>4135874</v>
      </c>
      <c r="Q62">
        <v>4130141</v>
      </c>
      <c r="R62">
        <v>4121855</v>
      </c>
      <c r="S62">
        <v>4111191</v>
      </c>
      <c r="T62">
        <v>4098317</v>
      </c>
      <c r="U62">
        <v>4083395</v>
      </c>
      <c r="V62">
        <v>4066582</v>
      </c>
      <c r="W62">
        <v>4048030</v>
      </c>
      <c r="X62">
        <v>4027885</v>
      </c>
      <c r="Y62">
        <v>4006288</v>
      </c>
      <c r="Z62">
        <v>3983375</v>
      </c>
      <c r="AA62">
        <v>3959275</v>
      </c>
      <c r="AB62">
        <v>3934113</v>
      </c>
      <c r="AC62">
        <v>3908007</v>
      </c>
      <c r="AD62">
        <v>3881073</v>
      </c>
      <c r="AE62">
        <v>3853417</v>
      </c>
      <c r="AF62">
        <v>3825142</v>
      </c>
      <c r="AG62">
        <v>3796347</v>
      </c>
      <c r="AH62">
        <v>3767122</v>
      </c>
      <c r="AI62">
        <v>3737554</v>
      </c>
      <c r="AJ62">
        <v>3707724</v>
      </c>
      <c r="AK62">
        <v>3677708</v>
      </c>
      <c r="AL62">
        <v>3647576</v>
      </c>
      <c r="AM62">
        <v>3617392</v>
      </c>
      <c r="AN62">
        <v>3587216</v>
      </c>
      <c r="AO62">
        <v>3557101</v>
      </c>
      <c r="AP62">
        <v>3527097</v>
      </c>
      <c r="AQ62">
        <v>3497245</v>
      </c>
      <c r="AR62">
        <v>3467583</v>
      </c>
      <c r="AS62">
        <v>3438143</v>
      </c>
      <c r="AT62">
        <v>3408953</v>
      </c>
      <c r="AU62">
        <v>3380032</v>
      </c>
      <c r="AV62">
        <v>3351398</v>
      </c>
    </row>
    <row r="63" spans="1:48" x14ac:dyDescent="0.15">
      <c r="A63" t="s">
        <v>148</v>
      </c>
      <c r="B63" t="s">
        <v>149</v>
      </c>
      <c r="C63">
        <v>52.68</v>
      </c>
      <c r="D63">
        <v>1916259.97624697</v>
      </c>
      <c r="E63">
        <v>1922579.2645240901</v>
      </c>
      <c r="F63">
        <v>1927886.18506411</v>
      </c>
      <c r="G63">
        <v>1494917</v>
      </c>
      <c r="H63">
        <v>1501955</v>
      </c>
      <c r="I63">
        <v>1507250</v>
      </c>
      <c r="J63">
        <v>1510893</v>
      </c>
      <c r="K63">
        <v>1512974</v>
      </c>
      <c r="L63">
        <v>1513577</v>
      </c>
      <c r="M63">
        <v>1512789</v>
      </c>
      <c r="N63">
        <v>1510690</v>
      </c>
      <c r="O63">
        <v>1507361</v>
      </c>
      <c r="P63">
        <v>1502880</v>
      </c>
      <c r="Q63">
        <v>1497324</v>
      </c>
      <c r="R63">
        <v>1490766</v>
      </c>
      <c r="S63">
        <v>1483278</v>
      </c>
      <c r="T63">
        <v>1474931</v>
      </c>
      <c r="U63">
        <v>1465792</v>
      </c>
      <c r="V63">
        <v>1455927</v>
      </c>
      <c r="W63">
        <v>1445400</v>
      </c>
      <c r="X63">
        <v>1434273</v>
      </c>
      <c r="Y63">
        <v>1422604</v>
      </c>
      <c r="Z63">
        <v>1410453</v>
      </c>
      <c r="AA63">
        <v>1397874</v>
      </c>
      <c r="AB63">
        <v>1384921</v>
      </c>
      <c r="AC63">
        <v>1371646</v>
      </c>
      <c r="AD63">
        <v>1358097</v>
      </c>
      <c r="AE63">
        <v>1344322</v>
      </c>
      <c r="AF63">
        <v>1330367</v>
      </c>
      <c r="AG63">
        <v>1316274</v>
      </c>
      <c r="AH63">
        <v>1302085</v>
      </c>
      <c r="AI63">
        <v>1287840</v>
      </c>
      <c r="AJ63">
        <v>1273574</v>
      </c>
      <c r="AK63">
        <v>1259323</v>
      </c>
      <c r="AL63">
        <v>1245120</v>
      </c>
      <c r="AM63">
        <v>1230996</v>
      </c>
      <c r="AN63">
        <v>1216980</v>
      </c>
      <c r="AO63">
        <v>1203098</v>
      </c>
      <c r="AP63">
        <v>1189375</v>
      </c>
      <c r="AQ63">
        <v>1175835</v>
      </c>
      <c r="AR63">
        <v>1162497</v>
      </c>
      <c r="AS63">
        <v>1149379</v>
      </c>
      <c r="AT63">
        <v>1136500</v>
      </c>
      <c r="AU63">
        <v>1123873</v>
      </c>
      <c r="AV63">
        <v>1111510</v>
      </c>
    </row>
    <row r="64" spans="1:48" x14ac:dyDescent="0.15">
      <c r="A64" t="s">
        <v>150</v>
      </c>
      <c r="B64" t="s">
        <v>151</v>
      </c>
      <c r="C64">
        <v>52.68</v>
      </c>
      <c r="D64">
        <v>1089078.1337558001</v>
      </c>
      <c r="E64">
        <v>1092727.2746031401</v>
      </c>
      <c r="F64">
        <v>1095821.14349603</v>
      </c>
      <c r="G64">
        <v>886703</v>
      </c>
      <c r="H64">
        <v>891220</v>
      </c>
      <c r="I64">
        <v>894663</v>
      </c>
      <c r="J64">
        <v>897088</v>
      </c>
      <c r="K64">
        <v>898549</v>
      </c>
      <c r="L64">
        <v>899097</v>
      </c>
      <c r="M64">
        <v>898783</v>
      </c>
      <c r="N64">
        <v>897658</v>
      </c>
      <c r="O64">
        <v>895769</v>
      </c>
      <c r="P64">
        <v>893165</v>
      </c>
      <c r="Q64">
        <v>889892</v>
      </c>
      <c r="R64">
        <v>885994</v>
      </c>
      <c r="S64">
        <v>881517</v>
      </c>
      <c r="T64">
        <v>876503</v>
      </c>
      <c r="U64">
        <v>870994</v>
      </c>
      <c r="V64">
        <v>865030</v>
      </c>
      <c r="W64">
        <v>858650</v>
      </c>
      <c r="X64">
        <v>851894</v>
      </c>
      <c r="Y64">
        <v>844798</v>
      </c>
      <c r="Z64">
        <v>837398</v>
      </c>
      <c r="AA64">
        <v>829729</v>
      </c>
      <c r="AB64">
        <v>821824</v>
      </c>
      <c r="AC64">
        <v>813716</v>
      </c>
      <c r="AD64">
        <v>805437</v>
      </c>
      <c r="AE64">
        <v>797016</v>
      </c>
      <c r="AF64">
        <v>788482</v>
      </c>
      <c r="AG64">
        <v>779864</v>
      </c>
      <c r="AH64">
        <v>771188</v>
      </c>
      <c r="AI64">
        <v>762479</v>
      </c>
      <c r="AJ64">
        <v>753762</v>
      </c>
      <c r="AK64">
        <v>745060</v>
      </c>
      <c r="AL64">
        <v>736395</v>
      </c>
      <c r="AM64">
        <v>727788</v>
      </c>
      <c r="AN64">
        <v>719259</v>
      </c>
      <c r="AO64">
        <v>710826</v>
      </c>
      <c r="AP64">
        <v>702507</v>
      </c>
      <c r="AQ64">
        <v>694318</v>
      </c>
      <c r="AR64">
        <v>686274</v>
      </c>
      <c r="AS64">
        <v>678389</v>
      </c>
      <c r="AT64">
        <v>670675</v>
      </c>
      <c r="AU64">
        <v>663145</v>
      </c>
      <c r="AV64">
        <v>655809</v>
      </c>
    </row>
    <row r="65" spans="1:48" x14ac:dyDescent="0.15">
      <c r="A65" t="s">
        <v>152</v>
      </c>
      <c r="B65" t="s">
        <v>153</v>
      </c>
      <c r="C65">
        <v>52.68</v>
      </c>
      <c r="D65">
        <v>1509548.2284260299</v>
      </c>
      <c r="E65">
        <v>1515482.2315029099</v>
      </c>
      <c r="F65">
        <v>1520674.5930941999</v>
      </c>
      <c r="G65">
        <v>1202100</v>
      </c>
      <c r="H65">
        <v>1208727</v>
      </c>
      <c r="I65">
        <v>1214047</v>
      </c>
      <c r="J65">
        <v>1218120</v>
      </c>
      <c r="K65">
        <v>1221004</v>
      </c>
      <c r="L65">
        <v>1222757</v>
      </c>
      <c r="M65">
        <v>1223433</v>
      </c>
      <c r="N65">
        <v>1223087</v>
      </c>
      <c r="O65">
        <v>1221775</v>
      </c>
      <c r="P65">
        <v>1219549</v>
      </c>
      <c r="Q65">
        <v>1216460</v>
      </c>
      <c r="R65">
        <v>1212560</v>
      </c>
      <c r="S65">
        <v>1207898</v>
      </c>
      <c r="T65">
        <v>1202525</v>
      </c>
      <c r="U65">
        <v>1196487</v>
      </c>
      <c r="V65">
        <v>1189831</v>
      </c>
      <c r="W65">
        <v>1182604</v>
      </c>
      <c r="X65">
        <v>1174851</v>
      </c>
      <c r="Y65">
        <v>1166615</v>
      </c>
      <c r="Z65">
        <v>1157940</v>
      </c>
      <c r="AA65">
        <v>1148867</v>
      </c>
      <c r="AB65">
        <v>1139438</v>
      </c>
      <c r="AC65">
        <v>1129692</v>
      </c>
      <c r="AD65">
        <v>1119669</v>
      </c>
      <c r="AE65">
        <v>1109406</v>
      </c>
      <c r="AF65">
        <v>1098940</v>
      </c>
      <c r="AG65">
        <v>1088308</v>
      </c>
      <c r="AH65">
        <v>1077544</v>
      </c>
      <c r="AI65">
        <v>1066682</v>
      </c>
      <c r="AJ65">
        <v>1055756</v>
      </c>
      <c r="AK65">
        <v>1044797</v>
      </c>
      <c r="AL65">
        <v>1033836</v>
      </c>
      <c r="AM65">
        <v>1022903</v>
      </c>
      <c r="AN65">
        <v>1012027</v>
      </c>
      <c r="AO65">
        <v>1001237</v>
      </c>
      <c r="AP65">
        <v>990559</v>
      </c>
      <c r="AQ65">
        <v>980019</v>
      </c>
      <c r="AR65">
        <v>969642</v>
      </c>
      <c r="AS65">
        <v>959452</v>
      </c>
      <c r="AT65">
        <v>949472</v>
      </c>
      <c r="AU65">
        <v>939725</v>
      </c>
      <c r="AV65">
        <v>930230</v>
      </c>
    </row>
    <row r="66" spans="1:48" x14ac:dyDescent="0.15">
      <c r="A66" t="s">
        <v>154</v>
      </c>
      <c r="B66" t="s">
        <v>155</v>
      </c>
      <c r="C66">
        <v>61.56</v>
      </c>
      <c r="D66">
        <v>3041350.2205353999</v>
      </c>
      <c r="E66">
        <v>3060468.7716196598</v>
      </c>
      <c r="F66">
        <v>3078013.2772935401</v>
      </c>
      <c r="G66">
        <v>2757907</v>
      </c>
      <c r="H66">
        <v>2781453</v>
      </c>
      <c r="I66">
        <v>2801609</v>
      </c>
      <c r="J66">
        <v>2818559</v>
      </c>
      <c r="K66">
        <v>2832484</v>
      </c>
      <c r="L66">
        <v>2843560</v>
      </c>
      <c r="M66">
        <v>2851954</v>
      </c>
      <c r="N66">
        <v>2857833</v>
      </c>
      <c r="O66">
        <v>2861353</v>
      </c>
      <c r="P66">
        <v>2862668</v>
      </c>
      <c r="Q66">
        <v>2861927</v>
      </c>
      <c r="R66">
        <v>2859271</v>
      </c>
      <c r="S66">
        <v>2854837</v>
      </c>
      <c r="T66">
        <v>2848757</v>
      </c>
      <c r="U66">
        <v>2841158</v>
      </c>
      <c r="V66">
        <v>2832159</v>
      </c>
      <c r="W66">
        <v>2821877</v>
      </c>
      <c r="X66">
        <v>2810420</v>
      </c>
      <c r="Y66">
        <v>2797895</v>
      </c>
      <c r="Z66">
        <v>2784399</v>
      </c>
      <c r="AA66">
        <v>2770027</v>
      </c>
      <c r="AB66">
        <v>2754866</v>
      </c>
      <c r="AC66">
        <v>2739001</v>
      </c>
      <c r="AD66">
        <v>2722507</v>
      </c>
      <c r="AE66">
        <v>2705458</v>
      </c>
      <c r="AF66">
        <v>2687919</v>
      </c>
      <c r="AG66">
        <v>2669953</v>
      </c>
      <c r="AH66">
        <v>2651614</v>
      </c>
      <c r="AI66">
        <v>2632954</v>
      </c>
      <c r="AJ66">
        <v>2614018</v>
      </c>
      <c r="AK66">
        <v>2594844</v>
      </c>
      <c r="AL66">
        <v>2575467</v>
      </c>
      <c r="AM66">
        <v>2555917</v>
      </c>
      <c r="AN66">
        <v>2536216</v>
      </c>
      <c r="AO66">
        <v>2516382</v>
      </c>
      <c r="AP66">
        <v>2496428</v>
      </c>
      <c r="AQ66">
        <v>2476361</v>
      </c>
      <c r="AR66">
        <v>2456183</v>
      </c>
      <c r="AS66">
        <v>2435890</v>
      </c>
      <c r="AT66">
        <v>2415473</v>
      </c>
      <c r="AU66">
        <v>2394917</v>
      </c>
      <c r="AV66">
        <v>2374203</v>
      </c>
    </row>
    <row r="67" spans="1:48" x14ac:dyDescent="0.15">
      <c r="A67" t="s">
        <v>156</v>
      </c>
      <c r="B67" t="s">
        <v>157</v>
      </c>
      <c r="C67">
        <v>52.68</v>
      </c>
      <c r="D67">
        <v>1170732.16590863</v>
      </c>
      <c r="E67">
        <v>1173374.4614433199</v>
      </c>
      <c r="F67">
        <v>1175478.15676004</v>
      </c>
      <c r="G67">
        <v>875130</v>
      </c>
      <c r="H67">
        <v>878812</v>
      </c>
      <c r="I67">
        <v>881356</v>
      </c>
      <c r="J67">
        <v>882822</v>
      </c>
      <c r="K67">
        <v>883271</v>
      </c>
      <c r="L67">
        <v>882761</v>
      </c>
      <c r="M67">
        <v>881349</v>
      </c>
      <c r="N67">
        <v>879091</v>
      </c>
      <c r="O67">
        <v>876042</v>
      </c>
      <c r="P67">
        <v>872256</v>
      </c>
      <c r="Q67">
        <v>867783</v>
      </c>
      <c r="R67">
        <v>862676</v>
      </c>
      <c r="S67">
        <v>856983</v>
      </c>
      <c r="T67">
        <v>850752</v>
      </c>
      <c r="U67">
        <v>844031</v>
      </c>
      <c r="V67">
        <v>836864</v>
      </c>
      <c r="W67">
        <v>829295</v>
      </c>
      <c r="X67">
        <v>821368</v>
      </c>
      <c r="Y67">
        <v>813123</v>
      </c>
      <c r="Z67">
        <v>804602</v>
      </c>
      <c r="AA67">
        <v>795842</v>
      </c>
      <c r="AB67">
        <v>786881</v>
      </c>
      <c r="AC67">
        <v>777756</v>
      </c>
      <c r="AD67">
        <v>768500</v>
      </c>
      <c r="AE67">
        <v>759148</v>
      </c>
      <c r="AF67">
        <v>749733</v>
      </c>
      <c r="AG67">
        <v>740283</v>
      </c>
      <c r="AH67">
        <v>730831</v>
      </c>
      <c r="AI67">
        <v>721402</v>
      </c>
      <c r="AJ67">
        <v>712025</v>
      </c>
      <c r="AK67">
        <v>702725</v>
      </c>
      <c r="AL67">
        <v>693526</v>
      </c>
      <c r="AM67">
        <v>684452</v>
      </c>
      <c r="AN67">
        <v>675523</v>
      </c>
      <c r="AO67">
        <v>666760</v>
      </c>
      <c r="AP67">
        <v>658183</v>
      </c>
      <c r="AQ67">
        <v>649808</v>
      </c>
      <c r="AR67">
        <v>641652</v>
      </c>
      <c r="AS67">
        <v>633731</v>
      </c>
      <c r="AT67">
        <v>626057</v>
      </c>
      <c r="AU67">
        <v>618643</v>
      </c>
      <c r="AV67">
        <v>611501</v>
      </c>
    </row>
    <row r="68" spans="1:48" x14ac:dyDescent="0.15">
      <c r="A68" t="s">
        <v>158</v>
      </c>
      <c r="B68" t="s">
        <v>159</v>
      </c>
      <c r="C68">
        <v>52.68</v>
      </c>
      <c r="D68">
        <v>2658570.3589161201</v>
      </c>
      <c r="E68">
        <v>2672802.30230093</v>
      </c>
      <c r="F68">
        <v>2685602.9820063901</v>
      </c>
      <c r="G68">
        <v>2141233</v>
      </c>
      <c r="H68">
        <v>2156394</v>
      </c>
      <c r="I68">
        <v>2168943</v>
      </c>
      <c r="J68">
        <v>2179023</v>
      </c>
      <c r="K68">
        <v>2186773</v>
      </c>
      <c r="L68">
        <v>2192328</v>
      </c>
      <c r="M68">
        <v>2195819</v>
      </c>
      <c r="N68">
        <v>2197374</v>
      </c>
      <c r="O68">
        <v>2197117</v>
      </c>
      <c r="P68">
        <v>2195165</v>
      </c>
      <c r="Q68">
        <v>2191635</v>
      </c>
      <c r="R68">
        <v>2186639</v>
      </c>
      <c r="S68">
        <v>2180284</v>
      </c>
      <c r="T68">
        <v>2172672</v>
      </c>
      <c r="U68">
        <v>2163905</v>
      </c>
      <c r="V68">
        <v>2154078</v>
      </c>
      <c r="W68">
        <v>2143282</v>
      </c>
      <c r="X68">
        <v>2131606</v>
      </c>
      <c r="Y68">
        <v>2119133</v>
      </c>
      <c r="Z68">
        <v>2105942</v>
      </c>
      <c r="AA68">
        <v>2092111</v>
      </c>
      <c r="AB68">
        <v>2077711</v>
      </c>
      <c r="AC68">
        <v>2062809</v>
      </c>
      <c r="AD68">
        <v>2047471</v>
      </c>
      <c r="AE68">
        <v>2031756</v>
      </c>
      <c r="AF68">
        <v>2015720</v>
      </c>
      <c r="AG68">
        <v>1999417</v>
      </c>
      <c r="AH68">
        <v>1982893</v>
      </c>
      <c r="AI68">
        <v>1966193</v>
      </c>
      <c r="AJ68">
        <v>1949359</v>
      </c>
      <c r="AK68">
        <v>1932425</v>
      </c>
      <c r="AL68">
        <v>1915426</v>
      </c>
      <c r="AM68">
        <v>1898388</v>
      </c>
      <c r="AN68">
        <v>1881338</v>
      </c>
      <c r="AO68">
        <v>1864295</v>
      </c>
      <c r="AP68">
        <v>1847276</v>
      </c>
      <c r="AQ68">
        <v>1830295</v>
      </c>
      <c r="AR68">
        <v>1813359</v>
      </c>
      <c r="AS68">
        <v>1796474</v>
      </c>
      <c r="AT68">
        <v>1779641</v>
      </c>
      <c r="AU68">
        <v>1762856</v>
      </c>
      <c r="AV68">
        <v>1746113</v>
      </c>
    </row>
    <row r="69" spans="1:48" x14ac:dyDescent="0.15">
      <c r="A69" t="s">
        <v>160</v>
      </c>
      <c r="B69" t="s">
        <v>161</v>
      </c>
      <c r="C69">
        <v>52.68</v>
      </c>
      <c r="D69">
        <v>961285.75459949998</v>
      </c>
      <c r="E69">
        <v>966596.45735894796</v>
      </c>
      <c r="F69">
        <v>971379.26081691205</v>
      </c>
      <c r="G69">
        <v>684795</v>
      </c>
      <c r="H69">
        <v>689574</v>
      </c>
      <c r="I69">
        <v>693621</v>
      </c>
      <c r="J69">
        <v>696968</v>
      </c>
      <c r="K69">
        <v>699651</v>
      </c>
      <c r="L69">
        <v>701701</v>
      </c>
      <c r="M69">
        <v>703150</v>
      </c>
      <c r="N69">
        <v>704030</v>
      </c>
      <c r="O69">
        <v>704371</v>
      </c>
      <c r="P69">
        <v>704203</v>
      </c>
      <c r="Q69">
        <v>703553</v>
      </c>
      <c r="R69">
        <v>702451</v>
      </c>
      <c r="S69">
        <v>700924</v>
      </c>
      <c r="T69">
        <v>698998</v>
      </c>
      <c r="U69">
        <v>696699</v>
      </c>
      <c r="V69">
        <v>694053</v>
      </c>
      <c r="W69">
        <v>691082</v>
      </c>
      <c r="X69">
        <v>687811</v>
      </c>
      <c r="Y69">
        <v>684262</v>
      </c>
      <c r="Z69">
        <v>680458</v>
      </c>
      <c r="AA69">
        <v>676419</v>
      </c>
      <c r="AB69">
        <v>672166</v>
      </c>
      <c r="AC69">
        <v>667719</v>
      </c>
      <c r="AD69">
        <v>663096</v>
      </c>
      <c r="AE69">
        <v>658315</v>
      </c>
      <c r="AF69">
        <v>653394</v>
      </c>
      <c r="AG69">
        <v>648350</v>
      </c>
      <c r="AH69">
        <v>643198</v>
      </c>
      <c r="AI69">
        <v>637953</v>
      </c>
      <c r="AJ69">
        <v>632629</v>
      </c>
      <c r="AK69">
        <v>627240</v>
      </c>
      <c r="AL69">
        <v>621799</v>
      </c>
      <c r="AM69">
        <v>616317</v>
      </c>
      <c r="AN69">
        <v>610807</v>
      </c>
      <c r="AO69">
        <v>605277</v>
      </c>
      <c r="AP69">
        <v>599739</v>
      </c>
      <c r="AQ69">
        <v>594200</v>
      </c>
      <c r="AR69">
        <v>588669</v>
      </c>
      <c r="AS69">
        <v>583153</v>
      </c>
      <c r="AT69">
        <v>577659</v>
      </c>
      <c r="AU69">
        <v>572192</v>
      </c>
      <c r="AV69">
        <v>566759</v>
      </c>
    </row>
    <row r="70" spans="1:48" x14ac:dyDescent="0.15">
      <c r="A70" t="s">
        <v>162</v>
      </c>
      <c r="B70" t="s">
        <v>163</v>
      </c>
      <c r="C70">
        <v>52.68</v>
      </c>
      <c r="D70">
        <v>2902920.9126026202</v>
      </c>
      <c r="E70">
        <v>2915532.2306915801</v>
      </c>
      <c r="F70">
        <v>2926419.85464792</v>
      </c>
      <c r="G70">
        <v>2276881</v>
      </c>
      <c r="H70">
        <v>2290039</v>
      </c>
      <c r="I70">
        <v>2300308</v>
      </c>
      <c r="J70">
        <v>2307871</v>
      </c>
      <c r="K70">
        <v>2312906</v>
      </c>
      <c r="L70">
        <v>2315584</v>
      </c>
      <c r="M70">
        <v>2316070</v>
      </c>
      <c r="N70">
        <v>2314523</v>
      </c>
      <c r="O70">
        <v>2311096</v>
      </c>
      <c r="P70">
        <v>2305937</v>
      </c>
      <c r="Q70">
        <v>2299187</v>
      </c>
      <c r="R70">
        <v>2290981</v>
      </c>
      <c r="S70">
        <v>2281449</v>
      </c>
      <c r="T70">
        <v>2270713</v>
      </c>
      <c r="U70">
        <v>2258892</v>
      </c>
      <c r="V70">
        <v>2246096</v>
      </c>
      <c r="W70">
        <v>2232431</v>
      </c>
      <c r="X70">
        <v>2217998</v>
      </c>
      <c r="Y70">
        <v>2202888</v>
      </c>
      <c r="Z70">
        <v>2187190</v>
      </c>
      <c r="AA70">
        <v>2170985</v>
      </c>
      <c r="AB70">
        <v>2154349</v>
      </c>
      <c r="AC70">
        <v>2137351</v>
      </c>
      <c r="AD70">
        <v>2120056</v>
      </c>
      <c r="AE70">
        <v>2102520</v>
      </c>
      <c r="AF70">
        <v>2084796</v>
      </c>
      <c r="AG70">
        <v>2066929</v>
      </c>
      <c r="AH70">
        <v>2048959</v>
      </c>
      <c r="AI70">
        <v>2030920</v>
      </c>
      <c r="AJ70">
        <v>2012840</v>
      </c>
      <c r="AK70">
        <v>1994740</v>
      </c>
      <c r="AL70">
        <v>1976636</v>
      </c>
      <c r="AM70">
        <v>1958539</v>
      </c>
      <c r="AN70">
        <v>1940452</v>
      </c>
      <c r="AO70">
        <v>1922373</v>
      </c>
      <c r="AP70">
        <v>1904295</v>
      </c>
      <c r="AQ70">
        <v>1886203</v>
      </c>
      <c r="AR70">
        <v>1868077</v>
      </c>
      <c r="AS70">
        <v>1849892</v>
      </c>
      <c r="AT70">
        <v>1831615</v>
      </c>
      <c r="AU70">
        <v>1813209</v>
      </c>
      <c r="AV70">
        <v>1794630</v>
      </c>
    </row>
    <row r="71" spans="1:48" x14ac:dyDescent="0.15">
      <c r="A71" t="s">
        <v>164</v>
      </c>
      <c r="B71" t="s">
        <v>165</v>
      </c>
      <c r="C71">
        <v>52.68</v>
      </c>
      <c r="D71">
        <v>1735909.4192729399</v>
      </c>
      <c r="E71">
        <v>1743742.5950996899</v>
      </c>
      <c r="F71">
        <v>1750670.7974989901</v>
      </c>
      <c r="G71">
        <v>1279072</v>
      </c>
      <c r="H71">
        <v>1286328</v>
      </c>
      <c r="I71">
        <v>1292319</v>
      </c>
      <c r="J71">
        <v>1297101</v>
      </c>
      <c r="K71">
        <v>1300723</v>
      </c>
      <c r="L71">
        <v>1303238</v>
      </c>
      <c r="M71">
        <v>1304695</v>
      </c>
      <c r="N71">
        <v>1305145</v>
      </c>
      <c r="O71">
        <v>1304635</v>
      </c>
      <c r="P71">
        <v>1303215</v>
      </c>
      <c r="Q71">
        <v>1300931</v>
      </c>
      <c r="R71">
        <v>1297830</v>
      </c>
      <c r="S71">
        <v>1293958</v>
      </c>
      <c r="T71">
        <v>1289359</v>
      </c>
      <c r="U71">
        <v>1284079</v>
      </c>
      <c r="V71">
        <v>1278159</v>
      </c>
      <c r="W71">
        <v>1271644</v>
      </c>
      <c r="X71">
        <v>1264574</v>
      </c>
      <c r="Y71">
        <v>1256992</v>
      </c>
      <c r="Z71">
        <v>1248937</v>
      </c>
      <c r="AA71">
        <v>1240449</v>
      </c>
      <c r="AB71">
        <v>1231567</v>
      </c>
      <c r="AC71">
        <v>1222330</v>
      </c>
      <c r="AD71">
        <v>1212773</v>
      </c>
      <c r="AE71">
        <v>1202935</v>
      </c>
      <c r="AF71">
        <v>1192850</v>
      </c>
      <c r="AG71">
        <v>1182554</v>
      </c>
      <c r="AH71">
        <v>1172081</v>
      </c>
      <c r="AI71">
        <v>1161464</v>
      </c>
      <c r="AJ71">
        <v>1150737</v>
      </c>
      <c r="AK71">
        <v>1139931</v>
      </c>
      <c r="AL71">
        <v>1129077</v>
      </c>
      <c r="AM71">
        <v>1118206</v>
      </c>
      <c r="AN71">
        <v>1107348</v>
      </c>
      <c r="AO71">
        <v>1096531</v>
      </c>
      <c r="AP71">
        <v>1085784</v>
      </c>
      <c r="AQ71">
        <v>1075133</v>
      </c>
      <c r="AR71">
        <v>1064606</v>
      </c>
      <c r="AS71">
        <v>1054229</v>
      </c>
      <c r="AT71">
        <v>1044025</v>
      </c>
      <c r="AU71">
        <v>1034021</v>
      </c>
      <c r="AV71">
        <v>1024239</v>
      </c>
    </row>
    <row r="72" spans="1:48" x14ac:dyDescent="0.15">
      <c r="A72" t="s">
        <v>166</v>
      </c>
      <c r="B72" t="s">
        <v>167</v>
      </c>
      <c r="C72">
        <v>52.68</v>
      </c>
      <c r="D72">
        <v>5655756.7114322903</v>
      </c>
      <c r="E72">
        <v>5689029.4678594302</v>
      </c>
      <c r="F72">
        <v>5719457.1115235901</v>
      </c>
      <c r="G72">
        <v>3726207</v>
      </c>
      <c r="H72">
        <v>3755996</v>
      </c>
      <c r="I72">
        <v>3781222</v>
      </c>
      <c r="J72">
        <v>3802133</v>
      </c>
      <c r="K72">
        <v>3818970</v>
      </c>
      <c r="L72">
        <v>3831969</v>
      </c>
      <c r="M72">
        <v>3841358</v>
      </c>
      <c r="N72">
        <v>3847359</v>
      </c>
      <c r="O72">
        <v>3850186</v>
      </c>
      <c r="P72">
        <v>3850047</v>
      </c>
      <c r="Q72">
        <v>3847142</v>
      </c>
      <c r="R72">
        <v>3841667</v>
      </c>
      <c r="S72">
        <v>3833809</v>
      </c>
      <c r="T72">
        <v>3823747</v>
      </c>
      <c r="U72">
        <v>3811655</v>
      </c>
      <c r="V72">
        <v>3797701</v>
      </c>
      <c r="W72">
        <v>3782044</v>
      </c>
      <c r="X72">
        <v>3764837</v>
      </c>
      <c r="Y72">
        <v>3746227</v>
      </c>
      <c r="Z72">
        <v>3726353</v>
      </c>
      <c r="AA72">
        <v>3705347</v>
      </c>
      <c r="AB72">
        <v>3683336</v>
      </c>
      <c r="AC72">
        <v>3660438</v>
      </c>
      <c r="AD72">
        <v>3636766</v>
      </c>
      <c r="AE72">
        <v>3612424</v>
      </c>
      <c r="AF72">
        <v>3587512</v>
      </c>
      <c r="AG72">
        <v>3562120</v>
      </c>
      <c r="AH72">
        <v>3536333</v>
      </c>
      <c r="AI72">
        <v>3510231</v>
      </c>
      <c r="AJ72">
        <v>3483882</v>
      </c>
      <c r="AK72">
        <v>3457352</v>
      </c>
      <c r="AL72">
        <v>3430699</v>
      </c>
      <c r="AM72">
        <v>3403972</v>
      </c>
      <c r="AN72">
        <v>3377216</v>
      </c>
      <c r="AO72">
        <v>3350468</v>
      </c>
      <c r="AP72">
        <v>3323756</v>
      </c>
      <c r="AQ72">
        <v>3297106</v>
      </c>
      <c r="AR72">
        <v>3270533</v>
      </c>
      <c r="AS72">
        <v>3244047</v>
      </c>
      <c r="AT72">
        <v>3217650</v>
      </c>
      <c r="AU72">
        <v>3191338</v>
      </c>
      <c r="AV72">
        <v>3165101</v>
      </c>
    </row>
    <row r="73" spans="1:48" x14ac:dyDescent="0.15">
      <c r="A73" t="s">
        <v>168</v>
      </c>
      <c r="B73" t="s">
        <v>169</v>
      </c>
      <c r="C73">
        <v>52.68</v>
      </c>
      <c r="D73">
        <v>526704.46109357604</v>
      </c>
      <c r="E73">
        <v>528922.04668536503</v>
      </c>
      <c r="F73">
        <v>530903.44346406299</v>
      </c>
      <c r="G73">
        <v>329064</v>
      </c>
      <c r="H73">
        <v>331258</v>
      </c>
      <c r="I73">
        <v>332975</v>
      </c>
      <c r="J73">
        <v>334245</v>
      </c>
      <c r="K73">
        <v>335094</v>
      </c>
      <c r="L73">
        <v>335548</v>
      </c>
      <c r="M73">
        <v>335632</v>
      </c>
      <c r="N73">
        <v>335371</v>
      </c>
      <c r="O73">
        <v>334789</v>
      </c>
      <c r="P73">
        <v>333909</v>
      </c>
      <c r="Q73">
        <v>332753</v>
      </c>
      <c r="R73">
        <v>331343</v>
      </c>
      <c r="S73">
        <v>329698</v>
      </c>
      <c r="T73">
        <v>327841</v>
      </c>
      <c r="U73">
        <v>325788</v>
      </c>
      <c r="V73">
        <v>323560</v>
      </c>
      <c r="W73">
        <v>321173</v>
      </c>
      <c r="X73">
        <v>318644</v>
      </c>
      <c r="Y73">
        <v>315990</v>
      </c>
      <c r="Z73">
        <v>313226</v>
      </c>
      <c r="AA73">
        <v>310367</v>
      </c>
      <c r="AB73">
        <v>307426</v>
      </c>
      <c r="AC73">
        <v>304416</v>
      </c>
      <c r="AD73">
        <v>301350</v>
      </c>
      <c r="AE73">
        <v>298239</v>
      </c>
      <c r="AF73">
        <v>295094</v>
      </c>
      <c r="AG73">
        <v>291926</v>
      </c>
      <c r="AH73">
        <v>288742</v>
      </c>
      <c r="AI73">
        <v>285552</v>
      </c>
      <c r="AJ73">
        <v>282364</v>
      </c>
      <c r="AK73">
        <v>279183</v>
      </c>
      <c r="AL73">
        <v>276017</v>
      </c>
      <c r="AM73">
        <v>272871</v>
      </c>
      <c r="AN73">
        <v>269750</v>
      </c>
      <c r="AO73">
        <v>266656</v>
      </c>
      <c r="AP73">
        <v>263594</v>
      </c>
      <c r="AQ73">
        <v>260566</v>
      </c>
      <c r="AR73">
        <v>257573</v>
      </c>
      <c r="AS73">
        <v>254616</v>
      </c>
      <c r="AT73">
        <v>251695</v>
      </c>
      <c r="AU73">
        <v>248809</v>
      </c>
      <c r="AV73">
        <v>245956</v>
      </c>
    </row>
    <row r="74" spans="1:48" x14ac:dyDescent="0.15">
      <c r="A74" t="s">
        <v>170</v>
      </c>
      <c r="B74" t="s">
        <v>171</v>
      </c>
      <c r="C74">
        <v>89.26</v>
      </c>
      <c r="D74">
        <v>24176507.441344801</v>
      </c>
      <c r="E74">
        <v>24319761.273071501</v>
      </c>
      <c r="F74">
        <v>24444335.584909301</v>
      </c>
      <c r="G74">
        <v>24665393</v>
      </c>
      <c r="H74">
        <v>24866932</v>
      </c>
      <c r="I74">
        <v>25020844</v>
      </c>
      <c r="J74">
        <v>25131396</v>
      </c>
      <c r="K74">
        <v>25202668</v>
      </c>
      <c r="L74">
        <v>25238549</v>
      </c>
      <c r="M74">
        <v>25242740</v>
      </c>
      <c r="N74">
        <v>25218753</v>
      </c>
      <c r="O74">
        <v>25169909</v>
      </c>
      <c r="P74">
        <v>25099342</v>
      </c>
      <c r="Q74">
        <v>25009995</v>
      </c>
      <c r="R74">
        <v>24904622</v>
      </c>
      <c r="S74">
        <v>24785789</v>
      </c>
      <c r="T74">
        <v>24655873</v>
      </c>
      <c r="U74">
        <v>24517059</v>
      </c>
      <c r="V74">
        <v>24371345</v>
      </c>
      <c r="W74">
        <v>24220540</v>
      </c>
      <c r="X74">
        <v>24066263</v>
      </c>
      <c r="Y74">
        <v>23909945</v>
      </c>
      <c r="Z74">
        <v>23752824</v>
      </c>
      <c r="AA74">
        <v>23595954</v>
      </c>
      <c r="AB74">
        <v>23440196</v>
      </c>
      <c r="AC74">
        <v>23286223</v>
      </c>
      <c r="AD74">
        <v>23134520</v>
      </c>
      <c r="AE74">
        <v>22985381</v>
      </c>
      <c r="AF74">
        <v>22838910</v>
      </c>
      <c r="AG74">
        <v>22695025</v>
      </c>
      <c r="AH74">
        <v>22553453</v>
      </c>
      <c r="AI74">
        <v>22413731</v>
      </c>
      <c r="AJ74">
        <v>22275207</v>
      </c>
      <c r="AK74">
        <v>22137041</v>
      </c>
      <c r="AL74">
        <v>21998203</v>
      </c>
      <c r="AM74">
        <v>21857473</v>
      </c>
      <c r="AN74">
        <v>21713444</v>
      </c>
      <c r="AO74">
        <v>21564518</v>
      </c>
      <c r="AP74">
        <v>21408908</v>
      </c>
      <c r="AQ74">
        <v>21244638</v>
      </c>
      <c r="AR74">
        <v>21069542</v>
      </c>
      <c r="AS74">
        <v>20881266</v>
      </c>
      <c r="AT74">
        <v>20677267</v>
      </c>
      <c r="AU74">
        <v>20454811</v>
      </c>
      <c r="AV74">
        <v>20210977</v>
      </c>
    </row>
    <row r="75" spans="1:48" x14ac:dyDescent="0.15">
      <c r="A75" t="s">
        <v>172</v>
      </c>
      <c r="B75" t="s">
        <v>173</v>
      </c>
      <c r="C75">
        <v>76.852000000000004</v>
      </c>
      <c r="D75">
        <v>8460194.4326576199</v>
      </c>
      <c r="E75">
        <v>8525581.6679772902</v>
      </c>
      <c r="F75">
        <v>8585370.1145717409</v>
      </c>
      <c r="G75">
        <v>9201164</v>
      </c>
      <c r="H75">
        <v>9313670</v>
      </c>
      <c r="I75">
        <v>9406605</v>
      </c>
      <c r="J75">
        <v>9481607</v>
      </c>
      <c r="K75">
        <v>9540246</v>
      </c>
      <c r="L75">
        <v>9584023</v>
      </c>
      <c r="M75">
        <v>9614369</v>
      </c>
      <c r="N75">
        <v>9632646</v>
      </c>
      <c r="O75">
        <v>9640148</v>
      </c>
      <c r="P75">
        <v>9638100</v>
      </c>
      <c r="Q75">
        <v>9627655</v>
      </c>
      <c r="R75">
        <v>9609902</v>
      </c>
      <c r="S75">
        <v>9585855</v>
      </c>
      <c r="T75">
        <v>9556465</v>
      </c>
      <c r="U75">
        <v>9522609</v>
      </c>
      <c r="V75">
        <v>9485098</v>
      </c>
      <c r="W75">
        <v>9444671</v>
      </c>
      <c r="X75">
        <v>9402002</v>
      </c>
      <c r="Y75">
        <v>9357692</v>
      </c>
      <c r="Z75">
        <v>9312275</v>
      </c>
      <c r="AA75">
        <v>9266216</v>
      </c>
      <c r="AB75">
        <v>9219910</v>
      </c>
      <c r="AC75">
        <v>9173684</v>
      </c>
      <c r="AD75">
        <v>9127794</v>
      </c>
      <c r="AE75">
        <v>9082429</v>
      </c>
      <c r="AF75">
        <v>9037709</v>
      </c>
      <c r="AG75">
        <v>8993683</v>
      </c>
      <c r="AH75">
        <v>8950331</v>
      </c>
      <c r="AI75">
        <v>8907567</v>
      </c>
      <c r="AJ75">
        <v>8865234</v>
      </c>
      <c r="AK75">
        <v>8823103</v>
      </c>
      <c r="AL75">
        <v>8780882</v>
      </c>
      <c r="AM75">
        <v>8738205</v>
      </c>
      <c r="AN75">
        <v>8694638</v>
      </c>
      <c r="AO75">
        <v>8649680</v>
      </c>
      <c r="AP75">
        <v>8602759</v>
      </c>
      <c r="AQ75">
        <v>8553233</v>
      </c>
      <c r="AR75">
        <v>8500394</v>
      </c>
      <c r="AS75">
        <v>8443463</v>
      </c>
      <c r="AT75">
        <v>8381592</v>
      </c>
      <c r="AU75">
        <v>8313863</v>
      </c>
      <c r="AV75">
        <v>8239292</v>
      </c>
    </row>
    <row r="76" spans="1:48" x14ac:dyDescent="0.15">
      <c r="A76" t="s">
        <v>174</v>
      </c>
      <c r="B76" t="s">
        <v>175</v>
      </c>
      <c r="C76">
        <v>73.465999999999994</v>
      </c>
      <c r="D76">
        <v>6673521.97006437</v>
      </c>
      <c r="E76">
        <v>6714246.9571630498</v>
      </c>
      <c r="F76">
        <v>6750787.4061454497</v>
      </c>
      <c r="G76">
        <v>7392350</v>
      </c>
      <c r="H76">
        <v>7461190</v>
      </c>
      <c r="I76">
        <v>7517286</v>
      </c>
      <c r="J76">
        <v>7561616</v>
      </c>
      <c r="K76">
        <v>7595114</v>
      </c>
      <c r="L76">
        <v>7618680</v>
      </c>
      <c r="M76">
        <v>7633173</v>
      </c>
      <c r="N76">
        <v>7639413</v>
      </c>
      <c r="O76">
        <v>7638182</v>
      </c>
      <c r="P76">
        <v>7630225</v>
      </c>
      <c r="Q76">
        <v>7616247</v>
      </c>
      <c r="R76">
        <v>7596913</v>
      </c>
      <c r="S76">
        <v>7572853</v>
      </c>
      <c r="T76">
        <v>7544655</v>
      </c>
      <c r="U76">
        <v>7512869</v>
      </c>
      <c r="V76">
        <v>7478009</v>
      </c>
      <c r="W76">
        <v>7440547</v>
      </c>
      <c r="X76">
        <v>7400919</v>
      </c>
      <c r="Y76">
        <v>7359520</v>
      </c>
      <c r="Z76">
        <v>7316710</v>
      </c>
      <c r="AA76">
        <v>7272806</v>
      </c>
      <c r="AB76">
        <v>7228089</v>
      </c>
      <c r="AC76">
        <v>7182802</v>
      </c>
      <c r="AD76">
        <v>7137148</v>
      </c>
      <c r="AE76">
        <v>7091292</v>
      </c>
      <c r="AF76">
        <v>7045359</v>
      </c>
      <c r="AG76">
        <v>6999438</v>
      </c>
      <c r="AH76">
        <v>6953578</v>
      </c>
      <c r="AI76">
        <v>6907788</v>
      </c>
      <c r="AJ76">
        <v>6862042</v>
      </c>
      <c r="AK76">
        <v>6816271</v>
      </c>
      <c r="AL76">
        <v>6770372</v>
      </c>
      <c r="AM76">
        <v>6724199</v>
      </c>
      <c r="AN76">
        <v>6677571</v>
      </c>
      <c r="AO76">
        <v>6630267</v>
      </c>
      <c r="AP76">
        <v>6582026</v>
      </c>
      <c r="AQ76">
        <v>6532550</v>
      </c>
      <c r="AR76">
        <v>6481504</v>
      </c>
      <c r="AS76">
        <v>6428510</v>
      </c>
      <c r="AT76">
        <v>6373155</v>
      </c>
      <c r="AU76">
        <v>6314988</v>
      </c>
      <c r="AV76">
        <v>6253515</v>
      </c>
    </row>
    <row r="77" spans="1:48" x14ac:dyDescent="0.15">
      <c r="A77" t="s">
        <v>176</v>
      </c>
      <c r="B77" t="s">
        <v>177</v>
      </c>
      <c r="C77">
        <v>73.465999999999994</v>
      </c>
      <c r="D77">
        <v>8885714.3384228498</v>
      </c>
      <c r="E77">
        <v>8920371.2879773602</v>
      </c>
      <c r="F77">
        <v>8951104.3891273607</v>
      </c>
      <c r="G77">
        <v>9046781</v>
      </c>
      <c r="H77">
        <v>9082593</v>
      </c>
      <c r="I77">
        <v>9118643</v>
      </c>
      <c r="J77">
        <v>9154403</v>
      </c>
      <c r="K77">
        <v>9189381</v>
      </c>
      <c r="L77">
        <v>9223118</v>
      </c>
      <c r="M77">
        <v>9255191</v>
      </c>
      <c r="N77">
        <v>9285212</v>
      </c>
      <c r="O77">
        <v>9312826</v>
      </c>
      <c r="P77">
        <v>9337715</v>
      </c>
      <c r="Q77">
        <v>9359596</v>
      </c>
      <c r="R77">
        <v>9378220</v>
      </c>
      <c r="S77">
        <v>9393371</v>
      </c>
      <c r="T77">
        <v>9404871</v>
      </c>
      <c r="U77">
        <v>9412576</v>
      </c>
      <c r="V77">
        <v>9416376</v>
      </c>
      <c r="W77">
        <v>9416196</v>
      </c>
      <c r="X77">
        <v>9411997</v>
      </c>
      <c r="Y77">
        <v>9403774</v>
      </c>
      <c r="Z77">
        <v>9391555</v>
      </c>
      <c r="AA77">
        <v>9375408</v>
      </c>
      <c r="AB77">
        <v>9355430</v>
      </c>
      <c r="AC77">
        <v>9331756</v>
      </c>
      <c r="AD77">
        <v>9304557</v>
      </c>
      <c r="AE77">
        <v>9274035</v>
      </c>
      <c r="AF77">
        <v>9240430</v>
      </c>
      <c r="AG77">
        <v>9204017</v>
      </c>
      <c r="AH77">
        <v>9165104</v>
      </c>
      <c r="AI77">
        <v>9124034</v>
      </c>
      <c r="AJ77">
        <v>9081186</v>
      </c>
      <c r="AK77">
        <v>9036974</v>
      </c>
      <c r="AL77">
        <v>8991845</v>
      </c>
      <c r="AM77">
        <v>8946284</v>
      </c>
      <c r="AN77">
        <v>8900807</v>
      </c>
      <c r="AO77">
        <v>8855968</v>
      </c>
      <c r="AP77">
        <v>8812355</v>
      </c>
      <c r="AQ77">
        <v>8770590</v>
      </c>
      <c r="AR77">
        <v>8731331</v>
      </c>
      <c r="AS77">
        <v>8695269</v>
      </c>
      <c r="AT77">
        <v>8663133</v>
      </c>
      <c r="AU77">
        <v>8635683</v>
      </c>
      <c r="AV77">
        <v>8613718</v>
      </c>
    </row>
    <row r="78" spans="1:48" x14ac:dyDescent="0.15">
      <c r="A78" t="s">
        <v>178</v>
      </c>
      <c r="B78" t="s">
        <v>179</v>
      </c>
      <c r="C78">
        <v>73.465999999999994</v>
      </c>
      <c r="D78">
        <v>4778390.9560818803</v>
      </c>
      <c r="E78">
        <v>4803645.93663288</v>
      </c>
      <c r="F78">
        <v>4826286.5283603203</v>
      </c>
      <c r="G78">
        <v>5235407</v>
      </c>
      <c r="H78">
        <v>5277425</v>
      </c>
      <c r="I78">
        <v>5312118</v>
      </c>
      <c r="J78">
        <v>5339970</v>
      </c>
      <c r="K78">
        <v>5361450</v>
      </c>
      <c r="L78">
        <v>5377008</v>
      </c>
      <c r="M78">
        <v>5387080</v>
      </c>
      <c r="N78">
        <v>5392084</v>
      </c>
      <c r="O78">
        <v>5392419</v>
      </c>
      <c r="P78">
        <v>5388472</v>
      </c>
      <c r="Q78">
        <v>5380609</v>
      </c>
      <c r="R78">
        <v>5369182</v>
      </c>
      <c r="S78">
        <v>5354525</v>
      </c>
      <c r="T78">
        <v>5336955</v>
      </c>
      <c r="U78">
        <v>5316774</v>
      </c>
      <c r="V78">
        <v>5294265</v>
      </c>
      <c r="W78">
        <v>5269697</v>
      </c>
      <c r="X78">
        <v>5243320</v>
      </c>
      <c r="Y78">
        <v>5215368</v>
      </c>
      <c r="Z78">
        <v>5186058</v>
      </c>
      <c r="AA78">
        <v>5155591</v>
      </c>
      <c r="AB78">
        <v>5124151</v>
      </c>
      <c r="AC78">
        <v>5091906</v>
      </c>
      <c r="AD78">
        <v>5059005</v>
      </c>
      <c r="AE78">
        <v>5025583</v>
      </c>
      <c r="AF78">
        <v>4991756</v>
      </c>
      <c r="AG78">
        <v>4957626</v>
      </c>
      <c r="AH78">
        <v>4923275</v>
      </c>
      <c r="AI78">
        <v>4888771</v>
      </c>
      <c r="AJ78">
        <v>4854164</v>
      </c>
      <c r="AK78">
        <v>4819488</v>
      </c>
      <c r="AL78">
        <v>4784759</v>
      </c>
      <c r="AM78">
        <v>4749977</v>
      </c>
      <c r="AN78">
        <v>4715127</v>
      </c>
      <c r="AO78">
        <v>4680174</v>
      </c>
      <c r="AP78">
        <v>4645069</v>
      </c>
      <c r="AQ78">
        <v>4609745</v>
      </c>
      <c r="AR78">
        <v>4574118</v>
      </c>
      <c r="AS78">
        <v>4538089</v>
      </c>
      <c r="AT78">
        <v>4501541</v>
      </c>
      <c r="AU78">
        <v>4464339</v>
      </c>
      <c r="AV78">
        <v>4426335</v>
      </c>
    </row>
    <row r="79" spans="1:48" x14ac:dyDescent="0.15">
      <c r="A79" t="s">
        <v>180</v>
      </c>
      <c r="B79" t="s">
        <v>181</v>
      </c>
      <c r="C79">
        <v>76.852000000000004</v>
      </c>
      <c r="D79">
        <v>11146741.907923801</v>
      </c>
      <c r="E79">
        <v>11247330.804095499</v>
      </c>
      <c r="F79">
        <v>11340202.195374999</v>
      </c>
      <c r="G79">
        <v>12569180</v>
      </c>
      <c r="H79">
        <v>12746872</v>
      </c>
      <c r="I79">
        <v>12895384</v>
      </c>
      <c r="J79">
        <v>13017255</v>
      </c>
      <c r="K79">
        <v>13114916</v>
      </c>
      <c r="L79">
        <v>13190684</v>
      </c>
      <c r="M79">
        <v>13246766</v>
      </c>
      <c r="N79">
        <v>13285257</v>
      </c>
      <c r="O79">
        <v>13308140</v>
      </c>
      <c r="P79">
        <v>13317288</v>
      </c>
      <c r="Q79">
        <v>13314460</v>
      </c>
      <c r="R79">
        <v>13301307</v>
      </c>
      <c r="S79">
        <v>13279365</v>
      </c>
      <c r="T79">
        <v>13250062</v>
      </c>
      <c r="U79">
        <v>13214711</v>
      </c>
      <c r="V79">
        <v>13174516</v>
      </c>
      <c r="W79">
        <v>13130570</v>
      </c>
      <c r="X79">
        <v>13083851</v>
      </c>
      <c r="Y79">
        <v>13035229</v>
      </c>
      <c r="Z79">
        <v>12985462</v>
      </c>
      <c r="AA79">
        <v>12935195</v>
      </c>
      <c r="AB79">
        <v>12884963</v>
      </c>
      <c r="AC79">
        <v>12835189</v>
      </c>
      <c r="AD79">
        <v>12786184</v>
      </c>
      <c r="AE79">
        <v>12738148</v>
      </c>
      <c r="AF79">
        <v>12691170</v>
      </c>
      <c r="AG79">
        <v>12645228</v>
      </c>
      <c r="AH79">
        <v>12600186</v>
      </c>
      <c r="AI79">
        <v>12555799</v>
      </c>
      <c r="AJ79">
        <v>12511710</v>
      </c>
      <c r="AK79">
        <v>12467449</v>
      </c>
      <c r="AL79">
        <v>12422438</v>
      </c>
      <c r="AM79">
        <v>12375983</v>
      </c>
      <c r="AN79">
        <v>12327282</v>
      </c>
      <c r="AO79">
        <v>12275421</v>
      </c>
      <c r="AP79">
        <v>12219372</v>
      </c>
      <c r="AQ79">
        <v>12158000</v>
      </c>
      <c r="AR79">
        <v>12090053</v>
      </c>
      <c r="AS79">
        <v>12014173</v>
      </c>
      <c r="AT79">
        <v>11928887</v>
      </c>
      <c r="AU79">
        <v>11832612</v>
      </c>
      <c r="AV79">
        <v>11723652</v>
      </c>
    </row>
    <row r="80" spans="1:48" x14ac:dyDescent="0.15">
      <c r="A80" t="s">
        <v>182</v>
      </c>
      <c r="B80" t="s">
        <v>183</v>
      </c>
      <c r="C80">
        <v>73.465999999999994</v>
      </c>
      <c r="D80">
        <v>7301391.7109892797</v>
      </c>
      <c r="E80">
        <v>7297018.8766101599</v>
      </c>
      <c r="F80">
        <v>7289495.99503233</v>
      </c>
      <c r="G80">
        <v>7722742</v>
      </c>
      <c r="H80">
        <v>7724740</v>
      </c>
      <c r="I80">
        <v>7719534</v>
      </c>
      <c r="J80">
        <v>7707514</v>
      </c>
      <c r="K80">
        <v>7689063</v>
      </c>
      <c r="L80">
        <v>7664557</v>
      </c>
      <c r="M80">
        <v>7634369</v>
      </c>
      <c r="N80">
        <v>7598862</v>
      </c>
      <c r="O80">
        <v>7558398</v>
      </c>
      <c r="P80">
        <v>7513328</v>
      </c>
      <c r="Q80">
        <v>7464002</v>
      </c>
      <c r="R80">
        <v>7410760</v>
      </c>
      <c r="S80">
        <v>7353939</v>
      </c>
      <c r="T80">
        <v>7293870</v>
      </c>
      <c r="U80">
        <v>7230875</v>
      </c>
      <c r="V80">
        <v>7165275</v>
      </c>
      <c r="W80">
        <v>7097381</v>
      </c>
      <c r="X80">
        <v>7027500</v>
      </c>
      <c r="Y80">
        <v>6955933</v>
      </c>
      <c r="Z80">
        <v>6882975</v>
      </c>
      <c r="AA80">
        <v>6808914</v>
      </c>
      <c r="AB80">
        <v>6734036</v>
      </c>
      <c r="AC80">
        <v>6658616</v>
      </c>
      <c r="AD80">
        <v>6582926</v>
      </c>
      <c r="AE80">
        <v>6507233</v>
      </c>
      <c r="AF80">
        <v>6431795</v>
      </c>
      <c r="AG80">
        <v>6356867</v>
      </c>
      <c r="AH80">
        <v>6282697</v>
      </c>
      <c r="AI80">
        <v>6209528</v>
      </c>
      <c r="AJ80">
        <v>6137595</v>
      </c>
      <c r="AK80">
        <v>6067129</v>
      </c>
      <c r="AL80">
        <v>5998355</v>
      </c>
      <c r="AM80">
        <v>5931491</v>
      </c>
      <c r="AN80">
        <v>5866752</v>
      </c>
      <c r="AO80">
        <v>5804342</v>
      </c>
      <c r="AP80">
        <v>5744465</v>
      </c>
      <c r="AQ80">
        <v>5687315</v>
      </c>
      <c r="AR80">
        <v>5633082</v>
      </c>
      <c r="AS80">
        <v>5581950</v>
      </c>
      <c r="AT80">
        <v>5534096</v>
      </c>
      <c r="AU80">
        <v>5489692</v>
      </c>
      <c r="AV80">
        <v>5448904</v>
      </c>
    </row>
    <row r="81" spans="1:48" x14ac:dyDescent="0.15">
      <c r="A81" t="s">
        <v>184</v>
      </c>
      <c r="B81" t="s">
        <v>185</v>
      </c>
      <c r="C81">
        <v>70.08</v>
      </c>
      <c r="D81">
        <v>4550247.7935707001</v>
      </c>
      <c r="E81">
        <v>4571113.9480656702</v>
      </c>
      <c r="F81">
        <v>4590567.0531709697</v>
      </c>
      <c r="G81">
        <v>4573982</v>
      </c>
      <c r="H81">
        <v>4598847</v>
      </c>
      <c r="I81">
        <v>4623910</v>
      </c>
      <c r="J81">
        <v>4648848</v>
      </c>
      <c r="K81">
        <v>4673355</v>
      </c>
      <c r="L81">
        <v>4697149</v>
      </c>
      <c r="M81">
        <v>4719970</v>
      </c>
      <c r="N81">
        <v>4741581</v>
      </c>
      <c r="O81">
        <v>4761765</v>
      </c>
      <c r="P81">
        <v>4780329</v>
      </c>
      <c r="Q81">
        <v>4797101</v>
      </c>
      <c r="R81">
        <v>4811932</v>
      </c>
      <c r="S81">
        <v>4824693</v>
      </c>
      <c r="T81">
        <v>4835280</v>
      </c>
      <c r="U81">
        <v>4843608</v>
      </c>
      <c r="V81">
        <v>4849617</v>
      </c>
      <c r="W81">
        <v>4853267</v>
      </c>
      <c r="X81">
        <v>4854542</v>
      </c>
      <c r="Y81">
        <v>4853445</v>
      </c>
      <c r="Z81">
        <v>4850005</v>
      </c>
      <c r="AA81">
        <v>4844269</v>
      </c>
      <c r="AB81">
        <v>4836310</v>
      </c>
      <c r="AC81">
        <v>4826220</v>
      </c>
      <c r="AD81">
        <v>4814114</v>
      </c>
      <c r="AE81">
        <v>4800131</v>
      </c>
      <c r="AF81">
        <v>4784428</v>
      </c>
      <c r="AG81">
        <v>4767189</v>
      </c>
      <c r="AH81">
        <v>4748616</v>
      </c>
      <c r="AI81">
        <v>4728935</v>
      </c>
      <c r="AJ81">
        <v>4708393</v>
      </c>
      <c r="AK81">
        <v>4687262</v>
      </c>
      <c r="AL81">
        <v>4665831</v>
      </c>
      <c r="AM81">
        <v>4644416</v>
      </c>
      <c r="AN81">
        <v>4623352</v>
      </c>
      <c r="AO81">
        <v>4602998</v>
      </c>
      <c r="AP81">
        <v>4583733</v>
      </c>
      <c r="AQ81">
        <v>4565960</v>
      </c>
      <c r="AR81">
        <v>4550103</v>
      </c>
      <c r="AS81">
        <v>4536608</v>
      </c>
      <c r="AT81">
        <v>4525945</v>
      </c>
      <c r="AU81">
        <v>4518603</v>
      </c>
      <c r="AV81">
        <v>4515095</v>
      </c>
    </row>
    <row r="82" spans="1:48" x14ac:dyDescent="0.15">
      <c r="A82" t="s">
        <v>186</v>
      </c>
      <c r="B82" t="s">
        <v>187</v>
      </c>
      <c r="C82">
        <v>70.08</v>
      </c>
      <c r="D82">
        <v>4934945.7077003801</v>
      </c>
      <c r="E82">
        <v>4952357.14632075</v>
      </c>
      <c r="F82">
        <v>4968199.7916917196</v>
      </c>
      <c r="G82">
        <v>4534779</v>
      </c>
      <c r="H82">
        <v>4555718</v>
      </c>
      <c r="I82">
        <v>4575690</v>
      </c>
      <c r="J82">
        <v>4594483</v>
      </c>
      <c r="K82">
        <v>4611906</v>
      </c>
      <c r="L82">
        <v>4627781</v>
      </c>
      <c r="M82">
        <v>4641950</v>
      </c>
      <c r="N82">
        <v>4654271</v>
      </c>
      <c r="O82">
        <v>4664622</v>
      </c>
      <c r="P82">
        <v>4672896</v>
      </c>
      <c r="Q82">
        <v>4679003</v>
      </c>
      <c r="R82">
        <v>4682873</v>
      </c>
      <c r="S82">
        <v>4684452</v>
      </c>
      <c r="T82">
        <v>4683704</v>
      </c>
      <c r="U82">
        <v>4680608</v>
      </c>
      <c r="V82">
        <v>4675164</v>
      </c>
      <c r="W82">
        <v>4667388</v>
      </c>
      <c r="X82">
        <v>4657312</v>
      </c>
      <c r="Y82">
        <v>4644988</v>
      </c>
      <c r="Z82">
        <v>4630483</v>
      </c>
      <c r="AA82">
        <v>4613884</v>
      </c>
      <c r="AB82">
        <v>4595293</v>
      </c>
      <c r="AC82">
        <v>4574831</v>
      </c>
      <c r="AD82">
        <v>4552636</v>
      </c>
      <c r="AE82">
        <v>4528863</v>
      </c>
      <c r="AF82">
        <v>4503685</v>
      </c>
      <c r="AG82">
        <v>4477292</v>
      </c>
      <c r="AH82">
        <v>4449892</v>
      </c>
      <c r="AI82">
        <v>4421711</v>
      </c>
      <c r="AJ82">
        <v>4392990</v>
      </c>
      <c r="AK82">
        <v>4363990</v>
      </c>
      <c r="AL82">
        <v>4334988</v>
      </c>
      <c r="AM82">
        <v>4306280</v>
      </c>
      <c r="AN82">
        <v>4278177</v>
      </c>
      <c r="AO82">
        <v>4251010</v>
      </c>
      <c r="AP82">
        <v>4225125</v>
      </c>
      <c r="AQ82">
        <v>4200888</v>
      </c>
      <c r="AR82">
        <v>4178680</v>
      </c>
      <c r="AS82">
        <v>4158902</v>
      </c>
      <c r="AT82">
        <v>4141969</v>
      </c>
      <c r="AU82">
        <v>4128318</v>
      </c>
      <c r="AV82">
        <v>4118399</v>
      </c>
    </row>
    <row r="83" spans="1:48" x14ac:dyDescent="0.15">
      <c r="A83" t="s">
        <v>188</v>
      </c>
      <c r="B83" t="s">
        <v>189</v>
      </c>
      <c r="C83">
        <v>70.08</v>
      </c>
      <c r="D83">
        <v>7439716.6699006399</v>
      </c>
      <c r="E83">
        <v>7453540.8580618296</v>
      </c>
      <c r="F83">
        <v>7463235.31922861</v>
      </c>
      <c r="G83">
        <v>6699417</v>
      </c>
      <c r="H83">
        <v>6708761</v>
      </c>
      <c r="I83">
        <v>6715325</v>
      </c>
      <c r="J83">
        <v>6719041</v>
      </c>
      <c r="K83">
        <v>6719854</v>
      </c>
      <c r="L83">
        <v>6717721</v>
      </c>
      <c r="M83">
        <v>6712611</v>
      </c>
      <c r="N83">
        <v>6704505</v>
      </c>
      <c r="O83">
        <v>6693398</v>
      </c>
      <c r="P83">
        <v>6679297</v>
      </c>
      <c r="Q83">
        <v>6662219</v>
      </c>
      <c r="R83">
        <v>6642197</v>
      </c>
      <c r="S83">
        <v>6619272</v>
      </c>
      <c r="T83">
        <v>6593503</v>
      </c>
      <c r="U83">
        <v>6564955</v>
      </c>
      <c r="V83">
        <v>6533711</v>
      </c>
      <c r="W83">
        <v>6499862</v>
      </c>
      <c r="X83">
        <v>6463515</v>
      </c>
      <c r="Y83">
        <v>6424787</v>
      </c>
      <c r="Z83">
        <v>6383807</v>
      </c>
      <c r="AA83">
        <v>6340719</v>
      </c>
      <c r="AB83">
        <v>6295676</v>
      </c>
      <c r="AC83">
        <v>6248846</v>
      </c>
      <c r="AD83">
        <v>6200408</v>
      </c>
      <c r="AE83">
        <v>6150554</v>
      </c>
      <c r="AF83">
        <v>6099488</v>
      </c>
      <c r="AG83">
        <v>6047427</v>
      </c>
      <c r="AH83">
        <v>5994600</v>
      </c>
      <c r="AI83">
        <v>5941247</v>
      </c>
      <c r="AJ83">
        <v>5887622</v>
      </c>
      <c r="AK83">
        <v>5833991</v>
      </c>
      <c r="AL83">
        <v>5780632</v>
      </c>
      <c r="AM83">
        <v>5727837</v>
      </c>
      <c r="AN83">
        <v>5675907</v>
      </c>
      <c r="AO83">
        <v>5625158</v>
      </c>
      <c r="AP83">
        <v>5575919</v>
      </c>
      <c r="AQ83">
        <v>5528528</v>
      </c>
      <c r="AR83">
        <v>5483339</v>
      </c>
      <c r="AS83">
        <v>5440716</v>
      </c>
      <c r="AT83">
        <v>5401037</v>
      </c>
      <c r="AU83">
        <v>5364690</v>
      </c>
      <c r="AV83">
        <v>5332078</v>
      </c>
    </row>
    <row r="84" spans="1:48" x14ac:dyDescent="0.15">
      <c r="A84" t="s">
        <v>190</v>
      </c>
      <c r="B84" t="s">
        <v>191</v>
      </c>
      <c r="C84">
        <v>70.08</v>
      </c>
      <c r="D84">
        <v>4547874.9969105097</v>
      </c>
      <c r="E84">
        <v>4558100.94808493</v>
      </c>
      <c r="F84">
        <v>4566268.4200057602</v>
      </c>
      <c r="G84">
        <v>4541825</v>
      </c>
      <c r="H84">
        <v>4559153</v>
      </c>
      <c r="I84">
        <v>4571867</v>
      </c>
      <c r="J84">
        <v>4580186</v>
      </c>
      <c r="K84">
        <v>4584331</v>
      </c>
      <c r="L84">
        <v>4584516</v>
      </c>
      <c r="M84">
        <v>4580954</v>
      </c>
      <c r="N84">
        <v>4573854</v>
      </c>
      <c r="O84">
        <v>4563422</v>
      </c>
      <c r="P84">
        <v>4549860</v>
      </c>
      <c r="Q84">
        <v>4533368</v>
      </c>
      <c r="R84">
        <v>4514141</v>
      </c>
      <c r="S84">
        <v>4492373</v>
      </c>
      <c r="T84">
        <v>4468254</v>
      </c>
      <c r="U84">
        <v>4441969</v>
      </c>
      <c r="V84">
        <v>4413702</v>
      </c>
      <c r="W84">
        <v>4383634</v>
      </c>
      <c r="X84">
        <v>4351940</v>
      </c>
      <c r="Y84">
        <v>4318795</v>
      </c>
      <c r="Z84">
        <v>4284368</v>
      </c>
      <c r="AA84">
        <v>4248827</v>
      </c>
      <c r="AB84">
        <v>4212335</v>
      </c>
      <c r="AC84">
        <v>4175054</v>
      </c>
      <c r="AD84">
        <v>4137141</v>
      </c>
      <c r="AE84">
        <v>4098749</v>
      </c>
      <c r="AF84">
        <v>4060030</v>
      </c>
      <c r="AG84">
        <v>4021132</v>
      </c>
      <c r="AH84">
        <v>3982198</v>
      </c>
      <c r="AI84">
        <v>3943371</v>
      </c>
      <c r="AJ84">
        <v>3904789</v>
      </c>
      <c r="AK84">
        <v>3866585</v>
      </c>
      <c r="AL84">
        <v>3828893</v>
      </c>
      <c r="AM84">
        <v>3791839</v>
      </c>
      <c r="AN84">
        <v>3755550</v>
      </c>
      <c r="AO84">
        <v>3720147</v>
      </c>
      <c r="AP84">
        <v>3685749</v>
      </c>
      <c r="AQ84">
        <v>3652471</v>
      </c>
      <c r="AR84">
        <v>3620425</v>
      </c>
      <c r="AS84">
        <v>3589722</v>
      </c>
      <c r="AT84">
        <v>3560465</v>
      </c>
      <c r="AU84">
        <v>3532759</v>
      </c>
      <c r="AV84">
        <v>3506702</v>
      </c>
    </row>
    <row r="85" spans="1:48" x14ac:dyDescent="0.15">
      <c r="A85" t="s">
        <v>192</v>
      </c>
      <c r="B85" t="s">
        <v>193</v>
      </c>
      <c r="C85">
        <v>70.08</v>
      </c>
      <c r="D85">
        <v>3214947.1574449898</v>
      </c>
      <c r="E85">
        <v>3228637.5033753398</v>
      </c>
      <c r="F85">
        <v>3240668.9584512501</v>
      </c>
      <c r="G85">
        <v>3187683</v>
      </c>
      <c r="H85">
        <v>3209998</v>
      </c>
      <c r="I85">
        <v>3227599</v>
      </c>
      <c r="J85">
        <v>3240794</v>
      </c>
      <c r="K85">
        <v>3249881</v>
      </c>
      <c r="L85">
        <v>3255148</v>
      </c>
      <c r="M85">
        <v>3256873</v>
      </c>
      <c r="N85">
        <v>3255326</v>
      </c>
      <c r="O85">
        <v>3250765</v>
      </c>
      <c r="P85">
        <v>3243439</v>
      </c>
      <c r="Q85">
        <v>3233587</v>
      </c>
      <c r="R85">
        <v>3221439</v>
      </c>
      <c r="S85">
        <v>3207215</v>
      </c>
      <c r="T85">
        <v>3191124</v>
      </c>
      <c r="U85">
        <v>3173366</v>
      </c>
      <c r="V85">
        <v>3154132</v>
      </c>
      <c r="W85">
        <v>3133602</v>
      </c>
      <c r="X85">
        <v>3111948</v>
      </c>
      <c r="Y85">
        <v>3089329</v>
      </c>
      <c r="Z85">
        <v>3065897</v>
      </c>
      <c r="AA85">
        <v>3041793</v>
      </c>
      <c r="AB85">
        <v>3017149</v>
      </c>
      <c r="AC85">
        <v>2992087</v>
      </c>
      <c r="AD85">
        <v>2966718</v>
      </c>
      <c r="AE85">
        <v>2941145</v>
      </c>
      <c r="AF85">
        <v>2915460</v>
      </c>
      <c r="AG85">
        <v>2889746</v>
      </c>
      <c r="AH85">
        <v>2864075</v>
      </c>
      <c r="AI85">
        <v>2838510</v>
      </c>
      <c r="AJ85">
        <v>2813105</v>
      </c>
      <c r="AK85">
        <v>2787903</v>
      </c>
      <c r="AL85">
        <v>2762937</v>
      </c>
      <c r="AM85">
        <v>2738232</v>
      </c>
      <c r="AN85">
        <v>2713801</v>
      </c>
      <c r="AO85">
        <v>2689649</v>
      </c>
      <c r="AP85">
        <v>2665770</v>
      </c>
      <c r="AQ85">
        <v>2642149</v>
      </c>
      <c r="AR85">
        <v>2618760</v>
      </c>
      <c r="AS85">
        <v>2595569</v>
      </c>
      <c r="AT85">
        <v>2572531</v>
      </c>
      <c r="AU85">
        <v>2549591</v>
      </c>
      <c r="AV85">
        <v>2526685</v>
      </c>
    </row>
    <row r="86" spans="1:48" x14ac:dyDescent="0.15">
      <c r="A86" t="s">
        <v>194</v>
      </c>
      <c r="B86" t="s">
        <v>195</v>
      </c>
      <c r="C86">
        <v>59.921999999999997</v>
      </c>
      <c r="D86">
        <v>4673561.2817016896</v>
      </c>
      <c r="E86">
        <v>4676629.4945435803</v>
      </c>
      <c r="F86">
        <v>4677550.2490407703</v>
      </c>
      <c r="G86">
        <v>4506995</v>
      </c>
      <c r="H86">
        <v>4511936</v>
      </c>
      <c r="I86">
        <v>4513695</v>
      </c>
      <c r="J86">
        <v>4512369</v>
      </c>
      <c r="K86">
        <v>4508055</v>
      </c>
      <c r="L86">
        <v>4500853</v>
      </c>
      <c r="M86">
        <v>4490868</v>
      </c>
      <c r="N86">
        <v>4478205</v>
      </c>
      <c r="O86">
        <v>4462970</v>
      </c>
      <c r="P86">
        <v>4445274</v>
      </c>
      <c r="Q86">
        <v>4425229</v>
      </c>
      <c r="R86">
        <v>4402949</v>
      </c>
      <c r="S86">
        <v>4378552</v>
      </c>
      <c r="T86">
        <v>4352157</v>
      </c>
      <c r="U86">
        <v>4323885</v>
      </c>
      <c r="V86">
        <v>4293859</v>
      </c>
      <c r="W86">
        <v>4262207</v>
      </c>
      <c r="X86">
        <v>4229056</v>
      </c>
      <c r="Y86">
        <v>4194538</v>
      </c>
      <c r="Z86">
        <v>4158785</v>
      </c>
      <c r="AA86">
        <v>4121932</v>
      </c>
      <c r="AB86">
        <v>4084118</v>
      </c>
      <c r="AC86">
        <v>4045483</v>
      </c>
      <c r="AD86">
        <v>4006168</v>
      </c>
      <c r="AE86">
        <v>3966319</v>
      </c>
      <c r="AF86">
        <v>3926083</v>
      </c>
      <c r="AG86">
        <v>3885608</v>
      </c>
      <c r="AH86">
        <v>3845047</v>
      </c>
      <c r="AI86">
        <v>3804553</v>
      </c>
      <c r="AJ86">
        <v>3764283</v>
      </c>
      <c r="AK86">
        <v>3724394</v>
      </c>
      <c r="AL86">
        <v>3685049</v>
      </c>
      <c r="AM86">
        <v>3646410</v>
      </c>
      <c r="AN86">
        <v>3608643</v>
      </c>
      <c r="AO86">
        <v>3571916</v>
      </c>
      <c r="AP86">
        <v>3536399</v>
      </c>
      <c r="AQ86">
        <v>3502263</v>
      </c>
      <c r="AR86">
        <v>3469685</v>
      </c>
      <c r="AS86">
        <v>3438841</v>
      </c>
      <c r="AT86">
        <v>3409911</v>
      </c>
      <c r="AU86">
        <v>3383075</v>
      </c>
      <c r="AV86">
        <v>3358520</v>
      </c>
    </row>
    <row r="87" spans="1:48" x14ac:dyDescent="0.15">
      <c r="A87" t="s">
        <v>196</v>
      </c>
      <c r="B87" t="s">
        <v>197</v>
      </c>
      <c r="C87">
        <v>70.08</v>
      </c>
      <c r="D87">
        <v>4871612.4331064001</v>
      </c>
      <c r="E87">
        <v>4892733.8833618602</v>
      </c>
      <c r="F87">
        <v>4912586.4042924</v>
      </c>
      <c r="G87">
        <v>4957674</v>
      </c>
      <c r="H87">
        <v>4985596</v>
      </c>
      <c r="I87">
        <v>5013669</v>
      </c>
      <c r="J87">
        <v>5041538</v>
      </c>
      <c r="K87">
        <v>5068870</v>
      </c>
      <c r="L87">
        <v>5095360</v>
      </c>
      <c r="M87">
        <v>5120725</v>
      </c>
      <c r="N87">
        <v>5144705</v>
      </c>
      <c r="O87">
        <v>5167068</v>
      </c>
      <c r="P87">
        <v>5187601</v>
      </c>
      <c r="Q87">
        <v>5206119</v>
      </c>
      <c r="R87">
        <v>5222459</v>
      </c>
      <c r="S87">
        <v>5236484</v>
      </c>
      <c r="T87">
        <v>5248080</v>
      </c>
      <c r="U87">
        <v>5257156</v>
      </c>
      <c r="V87">
        <v>5263646</v>
      </c>
      <c r="W87">
        <v>5267510</v>
      </c>
      <c r="X87">
        <v>5268729</v>
      </c>
      <c r="Y87">
        <v>5267311</v>
      </c>
      <c r="Z87">
        <v>5263285</v>
      </c>
      <c r="AA87">
        <v>5256706</v>
      </c>
      <c r="AB87">
        <v>5247654</v>
      </c>
      <c r="AC87">
        <v>5236230</v>
      </c>
      <c r="AD87">
        <v>5222563</v>
      </c>
      <c r="AE87">
        <v>5206804</v>
      </c>
      <c r="AF87">
        <v>5189127</v>
      </c>
      <c r="AG87">
        <v>5169733</v>
      </c>
      <c r="AH87">
        <v>5148844</v>
      </c>
      <c r="AI87">
        <v>5126708</v>
      </c>
      <c r="AJ87">
        <v>5103597</v>
      </c>
      <c r="AK87">
        <v>5079807</v>
      </c>
      <c r="AL87">
        <v>5055658</v>
      </c>
      <c r="AM87">
        <v>5031493</v>
      </c>
      <c r="AN87">
        <v>5007681</v>
      </c>
      <c r="AO87">
        <v>4984614</v>
      </c>
      <c r="AP87">
        <v>4962709</v>
      </c>
      <c r="AQ87">
        <v>4942405</v>
      </c>
      <c r="AR87">
        <v>4924168</v>
      </c>
      <c r="AS87">
        <v>4908485</v>
      </c>
      <c r="AT87">
        <v>4895871</v>
      </c>
      <c r="AU87">
        <v>4886862</v>
      </c>
      <c r="AV87">
        <v>4882018</v>
      </c>
    </row>
    <row r="88" spans="1:48" x14ac:dyDescent="0.15">
      <c r="A88" t="s">
        <v>198</v>
      </c>
      <c r="B88" t="s">
        <v>199</v>
      </c>
      <c r="C88">
        <v>77.56</v>
      </c>
      <c r="D88">
        <v>9124989.2443767693</v>
      </c>
      <c r="E88">
        <v>9182197.8712432496</v>
      </c>
      <c r="F88">
        <v>9233911.3154064901</v>
      </c>
      <c r="G88">
        <v>11825607</v>
      </c>
      <c r="H88">
        <v>11934679</v>
      </c>
      <c r="I88">
        <v>12025292</v>
      </c>
      <c r="J88">
        <v>12098835</v>
      </c>
      <c r="K88">
        <v>12156643</v>
      </c>
      <c r="L88">
        <v>12199996</v>
      </c>
      <c r="M88">
        <v>12230117</v>
      </c>
      <c r="N88">
        <v>12248173</v>
      </c>
      <c r="O88">
        <v>12255277</v>
      </c>
      <c r="P88">
        <v>12252485</v>
      </c>
      <c r="Q88">
        <v>12240799</v>
      </c>
      <c r="R88">
        <v>12221164</v>
      </c>
      <c r="S88">
        <v>12194470</v>
      </c>
      <c r="T88">
        <v>12161550</v>
      </c>
      <c r="U88">
        <v>12123184</v>
      </c>
      <c r="V88">
        <v>12080095</v>
      </c>
      <c r="W88">
        <v>12032949</v>
      </c>
      <c r="X88">
        <v>11982360</v>
      </c>
      <c r="Y88">
        <v>11928882</v>
      </c>
      <c r="Z88">
        <v>11873017</v>
      </c>
      <c r="AA88">
        <v>11815210</v>
      </c>
      <c r="AB88">
        <v>11755850</v>
      </c>
      <c r="AC88">
        <v>11695271</v>
      </c>
      <c r="AD88">
        <v>11633751</v>
      </c>
      <c r="AE88">
        <v>11571512</v>
      </c>
      <c r="AF88">
        <v>11508723</v>
      </c>
      <c r="AG88">
        <v>11445493</v>
      </c>
      <c r="AH88">
        <v>11381880</v>
      </c>
      <c r="AI88">
        <v>11317882</v>
      </c>
      <c r="AJ88">
        <v>11253446</v>
      </c>
      <c r="AK88">
        <v>11188459</v>
      </c>
      <c r="AL88">
        <v>11122756</v>
      </c>
      <c r="AM88">
        <v>11056113</v>
      </c>
      <c r="AN88">
        <v>10988254</v>
      </c>
      <c r="AO88">
        <v>10918844</v>
      </c>
      <c r="AP88">
        <v>10847495</v>
      </c>
      <c r="AQ88">
        <v>10773763</v>
      </c>
      <c r="AR88">
        <v>10697147</v>
      </c>
      <c r="AS88">
        <v>10617090</v>
      </c>
      <c r="AT88">
        <v>10532983</v>
      </c>
      <c r="AU88">
        <v>10444157</v>
      </c>
      <c r="AV88">
        <v>10349891</v>
      </c>
    </row>
    <row r="89" spans="1:48" x14ac:dyDescent="0.15">
      <c r="A89" t="s">
        <v>200</v>
      </c>
      <c r="B89" t="s">
        <v>201</v>
      </c>
      <c r="C89">
        <v>73.260000000000005</v>
      </c>
      <c r="D89">
        <v>7950751.8920876402</v>
      </c>
      <c r="E89">
        <v>7995908.6942383498</v>
      </c>
      <c r="F89">
        <v>8036363.6796994098</v>
      </c>
      <c r="G89">
        <v>9328517</v>
      </c>
      <c r="H89">
        <v>9403258</v>
      </c>
      <c r="I89">
        <v>9465130</v>
      </c>
      <c r="J89">
        <v>9515010</v>
      </c>
      <c r="K89">
        <v>9553746</v>
      </c>
      <c r="L89">
        <v>9582149</v>
      </c>
      <c r="M89">
        <v>9601001</v>
      </c>
      <c r="N89">
        <v>9611048</v>
      </c>
      <c r="O89">
        <v>9613007</v>
      </c>
      <c r="P89">
        <v>9607559</v>
      </c>
      <c r="Q89">
        <v>9595355</v>
      </c>
      <c r="R89">
        <v>9577011</v>
      </c>
      <c r="S89">
        <v>9553114</v>
      </c>
      <c r="T89">
        <v>9524215</v>
      </c>
      <c r="U89">
        <v>9490833</v>
      </c>
      <c r="V89">
        <v>9453456</v>
      </c>
      <c r="W89">
        <v>9412538</v>
      </c>
      <c r="X89">
        <v>9368501</v>
      </c>
      <c r="Y89">
        <v>9321733</v>
      </c>
      <c r="Z89">
        <v>9272592</v>
      </c>
      <c r="AA89">
        <v>9221400</v>
      </c>
      <c r="AB89">
        <v>9168451</v>
      </c>
      <c r="AC89">
        <v>9114002</v>
      </c>
      <c r="AD89">
        <v>9058279</v>
      </c>
      <c r="AE89">
        <v>9001476</v>
      </c>
      <c r="AF89">
        <v>8943754</v>
      </c>
      <c r="AG89">
        <v>8885242</v>
      </c>
      <c r="AH89">
        <v>8826034</v>
      </c>
      <c r="AI89">
        <v>8766194</v>
      </c>
      <c r="AJ89">
        <v>8705752</v>
      </c>
      <c r="AK89">
        <v>8644707</v>
      </c>
      <c r="AL89">
        <v>8583024</v>
      </c>
      <c r="AM89">
        <v>8520635</v>
      </c>
      <c r="AN89">
        <v>8457440</v>
      </c>
      <c r="AO89">
        <v>8393307</v>
      </c>
      <c r="AP89">
        <v>8328071</v>
      </c>
      <c r="AQ89">
        <v>8261534</v>
      </c>
      <c r="AR89">
        <v>8193466</v>
      </c>
      <c r="AS89">
        <v>8123603</v>
      </c>
      <c r="AT89">
        <v>8051650</v>
      </c>
      <c r="AU89">
        <v>7977279</v>
      </c>
      <c r="AV89">
        <v>7900129</v>
      </c>
    </row>
    <row r="90" spans="1:48" x14ac:dyDescent="0.15">
      <c r="A90" t="s">
        <v>202</v>
      </c>
      <c r="B90" t="s">
        <v>203</v>
      </c>
      <c r="C90">
        <v>70.36</v>
      </c>
      <c r="D90">
        <v>9619619.5560419802</v>
      </c>
      <c r="E90">
        <v>9687480.7114659194</v>
      </c>
      <c r="F90">
        <v>9750259.1848017797</v>
      </c>
      <c r="G90">
        <v>9483536</v>
      </c>
      <c r="H90">
        <v>9571975</v>
      </c>
      <c r="I90">
        <v>9651426</v>
      </c>
      <c r="J90">
        <v>9722351</v>
      </c>
      <c r="K90">
        <v>9785201</v>
      </c>
      <c r="L90">
        <v>9840407</v>
      </c>
      <c r="M90">
        <v>9888386</v>
      </c>
      <c r="N90">
        <v>9929540</v>
      </c>
      <c r="O90">
        <v>9964254</v>
      </c>
      <c r="P90">
        <v>9992897</v>
      </c>
      <c r="Q90">
        <v>10015825</v>
      </c>
      <c r="R90">
        <v>10033375</v>
      </c>
      <c r="S90">
        <v>10045869</v>
      </c>
      <c r="T90">
        <v>10053615</v>
      </c>
      <c r="U90">
        <v>10056904</v>
      </c>
      <c r="V90">
        <v>10056011</v>
      </c>
      <c r="W90">
        <v>10051195</v>
      </c>
      <c r="X90">
        <v>10042700</v>
      </c>
      <c r="Y90">
        <v>10030756</v>
      </c>
      <c r="Z90">
        <v>10015573</v>
      </c>
      <c r="AA90">
        <v>9997349</v>
      </c>
      <c r="AB90">
        <v>9976264</v>
      </c>
      <c r="AC90">
        <v>9952485</v>
      </c>
      <c r="AD90">
        <v>9926160</v>
      </c>
      <c r="AE90">
        <v>9897423</v>
      </c>
      <c r="AF90">
        <v>9866392</v>
      </c>
      <c r="AG90">
        <v>9833169</v>
      </c>
      <c r="AH90">
        <v>9797842</v>
      </c>
      <c r="AI90">
        <v>9760480</v>
      </c>
      <c r="AJ90">
        <v>9721139</v>
      </c>
      <c r="AK90">
        <v>9679859</v>
      </c>
      <c r="AL90">
        <v>9636662</v>
      </c>
      <c r="AM90">
        <v>9591557</v>
      </c>
      <c r="AN90">
        <v>9544536</v>
      </c>
      <c r="AO90">
        <v>9495575</v>
      </c>
      <c r="AP90">
        <v>9444635</v>
      </c>
      <c r="AQ90">
        <v>9391661</v>
      </c>
      <c r="AR90">
        <v>9336582</v>
      </c>
      <c r="AS90">
        <v>9279312</v>
      </c>
      <c r="AT90">
        <v>9219748</v>
      </c>
      <c r="AU90">
        <v>9157773</v>
      </c>
      <c r="AV90">
        <v>9093252</v>
      </c>
    </row>
    <row r="91" spans="1:48" x14ac:dyDescent="0.15">
      <c r="A91" t="s">
        <v>204</v>
      </c>
      <c r="B91" t="s">
        <v>205</v>
      </c>
      <c r="C91">
        <v>64.260000000000005</v>
      </c>
      <c r="D91">
        <v>4661224.1425734004</v>
      </c>
      <c r="E91">
        <v>4683817.1149586197</v>
      </c>
      <c r="F91">
        <v>4704273.59328424</v>
      </c>
      <c r="G91">
        <v>5359073</v>
      </c>
      <c r="H91">
        <v>5400227</v>
      </c>
      <c r="I91">
        <v>5434255</v>
      </c>
      <c r="J91">
        <v>5461602</v>
      </c>
      <c r="K91">
        <v>5482703</v>
      </c>
      <c r="L91">
        <v>5497977</v>
      </c>
      <c r="M91">
        <v>5507827</v>
      </c>
      <c r="N91">
        <v>5512644</v>
      </c>
      <c r="O91">
        <v>5512803</v>
      </c>
      <c r="P91">
        <v>5508666</v>
      </c>
      <c r="Q91">
        <v>5500580</v>
      </c>
      <c r="R91">
        <v>5488878</v>
      </c>
      <c r="S91">
        <v>5473879</v>
      </c>
      <c r="T91">
        <v>5455886</v>
      </c>
      <c r="U91">
        <v>5435189</v>
      </c>
      <c r="V91">
        <v>5412064</v>
      </c>
      <c r="W91">
        <v>5386773</v>
      </c>
      <c r="X91">
        <v>5359562</v>
      </c>
      <c r="Y91">
        <v>5330663</v>
      </c>
      <c r="Z91">
        <v>5300296</v>
      </c>
      <c r="AA91">
        <v>5268664</v>
      </c>
      <c r="AB91">
        <v>5235956</v>
      </c>
      <c r="AC91">
        <v>5202349</v>
      </c>
      <c r="AD91">
        <v>5168003</v>
      </c>
      <c r="AE91">
        <v>5133065</v>
      </c>
      <c r="AF91">
        <v>5097667</v>
      </c>
      <c r="AG91">
        <v>5061928</v>
      </c>
      <c r="AH91">
        <v>5025950</v>
      </c>
      <c r="AI91">
        <v>4989825</v>
      </c>
      <c r="AJ91">
        <v>4953627</v>
      </c>
      <c r="AK91">
        <v>4917416</v>
      </c>
      <c r="AL91">
        <v>4881240</v>
      </c>
      <c r="AM91">
        <v>4845131</v>
      </c>
      <c r="AN91">
        <v>4809105</v>
      </c>
      <c r="AO91">
        <v>4773168</v>
      </c>
      <c r="AP91">
        <v>4737309</v>
      </c>
      <c r="AQ91">
        <v>4701502</v>
      </c>
      <c r="AR91">
        <v>4665707</v>
      </c>
      <c r="AS91">
        <v>4629872</v>
      </c>
      <c r="AT91">
        <v>4593929</v>
      </c>
      <c r="AU91">
        <v>4557795</v>
      </c>
      <c r="AV91">
        <v>4521373</v>
      </c>
    </row>
    <row r="92" spans="1:48" x14ac:dyDescent="0.15">
      <c r="A92" t="s">
        <v>206</v>
      </c>
      <c r="B92" t="s">
        <v>207</v>
      </c>
      <c r="C92">
        <v>61.86</v>
      </c>
      <c r="D92">
        <v>2973378.39537171</v>
      </c>
      <c r="E92">
        <v>2983908.8540916601</v>
      </c>
      <c r="F92">
        <v>2993118.3388721501</v>
      </c>
      <c r="G92">
        <v>3347680</v>
      </c>
      <c r="H92">
        <v>3367126</v>
      </c>
      <c r="I92">
        <v>3382623</v>
      </c>
      <c r="J92">
        <v>3394394</v>
      </c>
      <c r="K92">
        <v>3402656</v>
      </c>
      <c r="L92">
        <v>3407621</v>
      </c>
      <c r="M92">
        <v>3409495</v>
      </c>
      <c r="N92">
        <v>3408478</v>
      </c>
      <c r="O92">
        <v>3404763</v>
      </c>
      <c r="P92">
        <v>3398540</v>
      </c>
      <c r="Q92">
        <v>3389991</v>
      </c>
      <c r="R92">
        <v>3379291</v>
      </c>
      <c r="S92">
        <v>3366611</v>
      </c>
      <c r="T92">
        <v>3352116</v>
      </c>
      <c r="U92">
        <v>3335965</v>
      </c>
      <c r="V92">
        <v>3318309</v>
      </c>
      <c r="W92">
        <v>3299297</v>
      </c>
      <c r="X92">
        <v>3279069</v>
      </c>
      <c r="Y92">
        <v>3257760</v>
      </c>
      <c r="Z92">
        <v>3235500</v>
      </c>
      <c r="AA92">
        <v>3212411</v>
      </c>
      <c r="AB92">
        <v>3188611</v>
      </c>
      <c r="AC92">
        <v>3164212</v>
      </c>
      <c r="AD92">
        <v>3139320</v>
      </c>
      <c r="AE92">
        <v>3114033</v>
      </c>
      <c r="AF92">
        <v>3088446</v>
      </c>
      <c r="AG92">
        <v>3062647</v>
      </c>
      <c r="AH92">
        <v>3036718</v>
      </c>
      <c r="AI92">
        <v>3010735</v>
      </c>
      <c r="AJ92">
        <v>2984768</v>
      </c>
      <c r="AK92">
        <v>2958881</v>
      </c>
      <c r="AL92">
        <v>2933134</v>
      </c>
      <c r="AM92">
        <v>2907578</v>
      </c>
      <c r="AN92">
        <v>2882261</v>
      </c>
      <c r="AO92">
        <v>2857223</v>
      </c>
      <c r="AP92">
        <v>2832498</v>
      </c>
      <c r="AQ92">
        <v>2808117</v>
      </c>
      <c r="AR92">
        <v>2784101</v>
      </c>
      <c r="AS92">
        <v>2760469</v>
      </c>
      <c r="AT92">
        <v>2737232</v>
      </c>
      <c r="AU92">
        <v>2714394</v>
      </c>
      <c r="AV92">
        <v>2691956</v>
      </c>
    </row>
    <row r="93" spans="1:48" x14ac:dyDescent="0.15">
      <c r="A93" t="s">
        <v>208</v>
      </c>
      <c r="B93" t="s">
        <v>209</v>
      </c>
      <c r="C93">
        <v>65.66</v>
      </c>
      <c r="D93">
        <v>5046980.5130442102</v>
      </c>
      <c r="E93">
        <v>5066133.3785317596</v>
      </c>
      <c r="F93">
        <v>5083396.6784123098</v>
      </c>
      <c r="G93">
        <v>5239214</v>
      </c>
      <c r="H93">
        <v>5270296</v>
      </c>
      <c r="I93">
        <v>5296216</v>
      </c>
      <c r="J93">
        <v>5317189</v>
      </c>
      <c r="K93">
        <v>5333427</v>
      </c>
      <c r="L93">
        <v>5345143</v>
      </c>
      <c r="M93">
        <v>5352545</v>
      </c>
      <c r="N93">
        <v>5355838</v>
      </c>
      <c r="O93">
        <v>5355228</v>
      </c>
      <c r="P93">
        <v>5350915</v>
      </c>
      <c r="Q93">
        <v>5343099</v>
      </c>
      <c r="R93">
        <v>5331975</v>
      </c>
      <c r="S93">
        <v>5317739</v>
      </c>
      <c r="T93">
        <v>5300582</v>
      </c>
      <c r="U93">
        <v>5280694</v>
      </c>
      <c r="V93">
        <v>5258262</v>
      </c>
      <c r="W93">
        <v>5233471</v>
      </c>
      <c r="X93">
        <v>5206502</v>
      </c>
      <c r="Y93">
        <v>5177536</v>
      </c>
      <c r="Z93">
        <v>5146751</v>
      </c>
      <c r="AA93">
        <v>5114321</v>
      </c>
      <c r="AB93">
        <v>5080419</v>
      </c>
      <c r="AC93">
        <v>5045215</v>
      </c>
      <c r="AD93">
        <v>5008879</v>
      </c>
      <c r="AE93">
        <v>4971574</v>
      </c>
      <c r="AF93">
        <v>4933465</v>
      </c>
      <c r="AG93">
        <v>4894711</v>
      </c>
      <c r="AH93">
        <v>4855472</v>
      </c>
      <c r="AI93">
        <v>4815904</v>
      </c>
      <c r="AJ93">
        <v>4776159</v>
      </c>
      <c r="AK93">
        <v>4736390</v>
      </c>
      <c r="AL93">
        <v>4696745</v>
      </c>
      <c r="AM93">
        <v>4657370</v>
      </c>
      <c r="AN93">
        <v>4618410</v>
      </c>
      <c r="AO93">
        <v>4580006</v>
      </c>
      <c r="AP93">
        <v>4542298</v>
      </c>
      <c r="AQ93">
        <v>4505422</v>
      </c>
      <c r="AR93">
        <v>4469512</v>
      </c>
      <c r="AS93">
        <v>4434701</v>
      </c>
      <c r="AT93">
        <v>4401119</v>
      </c>
      <c r="AU93">
        <v>4368893</v>
      </c>
      <c r="AV93">
        <v>4338147</v>
      </c>
    </row>
    <row r="94" spans="1:48" x14ac:dyDescent="0.15">
      <c r="A94" t="s">
        <v>210</v>
      </c>
      <c r="B94" t="s">
        <v>211</v>
      </c>
      <c r="C94">
        <v>67.06</v>
      </c>
      <c r="D94">
        <v>5583190.2926724004</v>
      </c>
      <c r="E94">
        <v>5611723.6714513199</v>
      </c>
      <c r="F94">
        <v>5637489.0411296599</v>
      </c>
      <c r="G94">
        <v>7002840</v>
      </c>
      <c r="H94">
        <v>7049902</v>
      </c>
      <c r="I94">
        <v>7091311</v>
      </c>
      <c r="J94">
        <v>7127290</v>
      </c>
      <c r="K94">
        <v>7158059</v>
      </c>
      <c r="L94">
        <v>7183834</v>
      </c>
      <c r="M94">
        <v>7204826</v>
      </c>
      <c r="N94">
        <v>7221243</v>
      </c>
      <c r="O94">
        <v>7233288</v>
      </c>
      <c r="P94">
        <v>7241160</v>
      </c>
      <c r="Q94">
        <v>7245054</v>
      </c>
      <c r="R94">
        <v>7245162</v>
      </c>
      <c r="S94">
        <v>7241669</v>
      </c>
      <c r="T94">
        <v>7234760</v>
      </c>
      <c r="U94">
        <v>7224611</v>
      </c>
      <c r="V94">
        <v>7211398</v>
      </c>
      <c r="W94">
        <v>7195290</v>
      </c>
      <c r="X94">
        <v>7176455</v>
      </c>
      <c r="Y94">
        <v>7155053</v>
      </c>
      <c r="Z94">
        <v>7131243</v>
      </c>
      <c r="AA94">
        <v>7105179</v>
      </c>
      <c r="AB94">
        <v>7077010</v>
      </c>
      <c r="AC94">
        <v>7046882</v>
      </c>
      <c r="AD94">
        <v>7014936</v>
      </c>
      <c r="AE94">
        <v>6981309</v>
      </c>
      <c r="AF94">
        <v>6946134</v>
      </c>
      <c r="AG94">
        <v>6909541</v>
      </c>
      <c r="AH94">
        <v>6871654</v>
      </c>
      <c r="AI94">
        <v>6832595</v>
      </c>
      <c r="AJ94">
        <v>6792478</v>
      </c>
      <c r="AK94">
        <v>6751418</v>
      </c>
      <c r="AL94">
        <v>6709522</v>
      </c>
      <c r="AM94">
        <v>6666895</v>
      </c>
      <c r="AN94">
        <v>6623637</v>
      </c>
      <c r="AO94">
        <v>6579843</v>
      </c>
      <c r="AP94">
        <v>6535605</v>
      </c>
      <c r="AQ94">
        <v>6491012</v>
      </c>
      <c r="AR94">
        <v>6446147</v>
      </c>
      <c r="AS94">
        <v>6401089</v>
      </c>
      <c r="AT94">
        <v>6355913</v>
      </c>
      <c r="AU94">
        <v>6310691</v>
      </c>
      <c r="AV94">
        <v>6265489</v>
      </c>
    </row>
    <row r="95" spans="1:48" x14ac:dyDescent="0.15">
      <c r="A95" t="s">
        <v>212</v>
      </c>
      <c r="B95" t="s">
        <v>213</v>
      </c>
      <c r="C95">
        <v>55.06</v>
      </c>
      <c r="D95">
        <v>2146255.9415322701</v>
      </c>
      <c r="E95">
        <v>2146518.0671038101</v>
      </c>
      <c r="F95">
        <v>2145949.6206429498</v>
      </c>
      <c r="G95">
        <v>2278969</v>
      </c>
      <c r="H95">
        <v>2275824</v>
      </c>
      <c r="I95">
        <v>2273049</v>
      </c>
      <c r="J95">
        <v>2270469</v>
      </c>
      <c r="K95">
        <v>2267923</v>
      </c>
      <c r="L95">
        <v>2265260</v>
      </c>
      <c r="M95">
        <v>2262340</v>
      </c>
      <c r="N95">
        <v>2259036</v>
      </c>
      <c r="O95">
        <v>2255233</v>
      </c>
      <c r="P95">
        <v>2250827</v>
      </c>
      <c r="Q95">
        <v>2245723</v>
      </c>
      <c r="R95">
        <v>2239842</v>
      </c>
      <c r="S95">
        <v>2233115</v>
      </c>
      <c r="T95">
        <v>2225482</v>
      </c>
      <c r="U95">
        <v>2216899</v>
      </c>
      <c r="V95">
        <v>2207330</v>
      </c>
      <c r="W95">
        <v>2196753</v>
      </c>
      <c r="X95">
        <v>2185155</v>
      </c>
      <c r="Y95">
        <v>2172539</v>
      </c>
      <c r="Z95">
        <v>2158914</v>
      </c>
      <c r="AA95">
        <v>2144306</v>
      </c>
      <c r="AB95">
        <v>2128748</v>
      </c>
      <c r="AC95">
        <v>2112287</v>
      </c>
      <c r="AD95">
        <v>2094983</v>
      </c>
      <c r="AE95">
        <v>2076904</v>
      </c>
      <c r="AF95">
        <v>2058133</v>
      </c>
      <c r="AG95">
        <v>2038762</v>
      </c>
      <c r="AH95">
        <v>2018895</v>
      </c>
      <c r="AI95">
        <v>1998651</v>
      </c>
      <c r="AJ95">
        <v>1978156</v>
      </c>
      <c r="AK95">
        <v>1957550</v>
      </c>
      <c r="AL95">
        <v>1936984</v>
      </c>
      <c r="AM95">
        <v>1916621</v>
      </c>
      <c r="AN95">
        <v>1896635</v>
      </c>
      <c r="AO95">
        <v>1877213</v>
      </c>
      <c r="AP95">
        <v>1858551</v>
      </c>
      <c r="AQ95">
        <v>1840860</v>
      </c>
      <c r="AR95">
        <v>1824360</v>
      </c>
      <c r="AS95">
        <v>1809284</v>
      </c>
      <c r="AT95">
        <v>1795875</v>
      </c>
      <c r="AU95">
        <v>1784390</v>
      </c>
      <c r="AV95">
        <v>1775095</v>
      </c>
    </row>
    <row r="96" spans="1:48" x14ac:dyDescent="0.15">
      <c r="A96" t="s">
        <v>214</v>
      </c>
      <c r="B96" t="s">
        <v>215</v>
      </c>
      <c r="C96">
        <v>68.86</v>
      </c>
      <c r="D96">
        <v>1157291.4511984801</v>
      </c>
      <c r="E96">
        <v>1160989.9950594399</v>
      </c>
      <c r="F96">
        <v>1163937.9340793299</v>
      </c>
      <c r="G96">
        <v>1152761</v>
      </c>
      <c r="H96">
        <v>1157664</v>
      </c>
      <c r="I96">
        <v>1161088</v>
      </c>
      <c r="J96">
        <v>1163132</v>
      </c>
      <c r="K96">
        <v>1163891</v>
      </c>
      <c r="L96">
        <v>1163456</v>
      </c>
      <c r="M96">
        <v>1161916</v>
      </c>
      <c r="N96">
        <v>1159354</v>
      </c>
      <c r="O96">
        <v>1155854</v>
      </c>
      <c r="P96">
        <v>1151492</v>
      </c>
      <c r="Q96">
        <v>1146345</v>
      </c>
      <c r="R96">
        <v>1140483</v>
      </c>
      <c r="S96">
        <v>1133975</v>
      </c>
      <c r="T96">
        <v>1126887</v>
      </c>
      <c r="U96">
        <v>1119279</v>
      </c>
      <c r="V96">
        <v>1111210</v>
      </c>
      <c r="W96">
        <v>1102736</v>
      </c>
      <c r="X96">
        <v>1093908</v>
      </c>
      <c r="Y96">
        <v>1084775</v>
      </c>
      <c r="Z96">
        <v>1075382</v>
      </c>
      <c r="AA96">
        <v>1065770</v>
      </c>
      <c r="AB96">
        <v>1055979</v>
      </c>
      <c r="AC96">
        <v>1046044</v>
      </c>
      <c r="AD96">
        <v>1035997</v>
      </c>
      <c r="AE96">
        <v>1025867</v>
      </c>
      <c r="AF96">
        <v>1015678</v>
      </c>
      <c r="AG96">
        <v>1005453</v>
      </c>
      <c r="AH96">
        <v>995211</v>
      </c>
      <c r="AI96">
        <v>984968</v>
      </c>
      <c r="AJ96">
        <v>974735</v>
      </c>
      <c r="AK96">
        <v>964521</v>
      </c>
      <c r="AL96">
        <v>954332</v>
      </c>
      <c r="AM96">
        <v>944171</v>
      </c>
      <c r="AN96">
        <v>934035</v>
      </c>
      <c r="AO96">
        <v>923922</v>
      </c>
      <c r="AP96">
        <v>913822</v>
      </c>
      <c r="AQ96">
        <v>903726</v>
      </c>
      <c r="AR96">
        <v>893619</v>
      </c>
      <c r="AS96">
        <v>883483</v>
      </c>
      <c r="AT96">
        <v>873298</v>
      </c>
      <c r="AU96">
        <v>863039</v>
      </c>
      <c r="AV96">
        <v>852679</v>
      </c>
    </row>
    <row r="97" spans="1:48" x14ac:dyDescent="0.15">
      <c r="A97" t="s">
        <v>216</v>
      </c>
      <c r="B97" t="s">
        <v>217</v>
      </c>
      <c r="C97">
        <v>62.66</v>
      </c>
      <c r="D97">
        <v>6195562.4155380204</v>
      </c>
      <c r="E97">
        <v>6219593.5142758396</v>
      </c>
      <c r="F97">
        <v>6240161.1631399002</v>
      </c>
      <c r="G97">
        <v>6596023</v>
      </c>
      <c r="H97">
        <v>6622096</v>
      </c>
      <c r="I97">
        <v>6645461</v>
      </c>
      <c r="J97">
        <v>6666078</v>
      </c>
      <c r="K97">
        <v>6683916</v>
      </c>
      <c r="L97">
        <v>6698947</v>
      </c>
      <c r="M97">
        <v>6711155</v>
      </c>
      <c r="N97">
        <v>6720528</v>
      </c>
      <c r="O97">
        <v>6727061</v>
      </c>
      <c r="P97">
        <v>6730759</v>
      </c>
      <c r="Q97">
        <v>6731631</v>
      </c>
      <c r="R97">
        <v>6729695</v>
      </c>
      <c r="S97">
        <v>6724975</v>
      </c>
      <c r="T97">
        <v>6717504</v>
      </c>
      <c r="U97">
        <v>6707319</v>
      </c>
      <c r="V97">
        <v>6694468</v>
      </c>
      <c r="W97">
        <v>6679003</v>
      </c>
      <c r="X97">
        <v>6660985</v>
      </c>
      <c r="Y97">
        <v>6640481</v>
      </c>
      <c r="Z97">
        <v>6617566</v>
      </c>
      <c r="AA97">
        <v>6592322</v>
      </c>
      <c r="AB97">
        <v>6564837</v>
      </c>
      <c r="AC97">
        <v>6535208</v>
      </c>
      <c r="AD97">
        <v>6503537</v>
      </c>
      <c r="AE97">
        <v>6469936</v>
      </c>
      <c r="AF97">
        <v>6434522</v>
      </c>
      <c r="AG97">
        <v>6397419</v>
      </c>
      <c r="AH97">
        <v>6358760</v>
      </c>
      <c r="AI97">
        <v>6318683</v>
      </c>
      <c r="AJ97">
        <v>6277335</v>
      </c>
      <c r="AK97">
        <v>6234868</v>
      </c>
      <c r="AL97">
        <v>6191443</v>
      </c>
      <c r="AM97">
        <v>6147229</v>
      </c>
      <c r="AN97">
        <v>6102398</v>
      </c>
      <c r="AO97">
        <v>6057134</v>
      </c>
      <c r="AP97">
        <v>6011626</v>
      </c>
      <c r="AQ97">
        <v>5966069</v>
      </c>
      <c r="AR97">
        <v>5920666</v>
      </c>
      <c r="AS97">
        <v>5875630</v>
      </c>
      <c r="AT97">
        <v>5831176</v>
      </c>
      <c r="AU97">
        <v>5787530</v>
      </c>
      <c r="AV97">
        <v>5744923</v>
      </c>
    </row>
    <row r="98" spans="1:48" x14ac:dyDescent="0.15">
      <c r="A98" t="s">
        <v>218</v>
      </c>
      <c r="B98" t="s">
        <v>219</v>
      </c>
      <c r="C98">
        <v>59.36</v>
      </c>
      <c r="D98">
        <v>2158988.8556955098</v>
      </c>
      <c r="E98">
        <v>2161584.9593680901</v>
      </c>
      <c r="F98">
        <v>2163246.4148532501</v>
      </c>
      <c r="G98">
        <v>2507198</v>
      </c>
      <c r="H98">
        <v>2507008</v>
      </c>
      <c r="I98">
        <v>2507313</v>
      </c>
      <c r="J98">
        <v>2507928</v>
      </c>
      <c r="K98">
        <v>2508675</v>
      </c>
      <c r="L98">
        <v>2509390</v>
      </c>
      <c r="M98">
        <v>2509922</v>
      </c>
      <c r="N98">
        <v>2510129</v>
      </c>
      <c r="O98">
        <v>2509881</v>
      </c>
      <c r="P98">
        <v>2509062</v>
      </c>
      <c r="Q98">
        <v>2507565</v>
      </c>
      <c r="R98">
        <v>2505297</v>
      </c>
      <c r="S98">
        <v>2502175</v>
      </c>
      <c r="T98">
        <v>2498128</v>
      </c>
      <c r="U98">
        <v>2493097</v>
      </c>
      <c r="V98">
        <v>2487034</v>
      </c>
      <c r="W98">
        <v>2479905</v>
      </c>
      <c r="X98">
        <v>2471684</v>
      </c>
      <c r="Y98">
        <v>2462360</v>
      </c>
      <c r="Z98">
        <v>2451931</v>
      </c>
      <c r="AA98">
        <v>2440409</v>
      </c>
      <c r="AB98">
        <v>2427817</v>
      </c>
      <c r="AC98">
        <v>2414188</v>
      </c>
      <c r="AD98">
        <v>2399570</v>
      </c>
      <c r="AE98">
        <v>2384018</v>
      </c>
      <c r="AF98">
        <v>2367604</v>
      </c>
      <c r="AG98">
        <v>2350407</v>
      </c>
      <c r="AH98">
        <v>2332522</v>
      </c>
      <c r="AI98">
        <v>2314051</v>
      </c>
      <c r="AJ98">
        <v>2295112</v>
      </c>
      <c r="AK98">
        <v>2275832</v>
      </c>
      <c r="AL98">
        <v>2256350</v>
      </c>
      <c r="AM98">
        <v>2236818</v>
      </c>
      <c r="AN98">
        <v>2217399</v>
      </c>
      <c r="AO98">
        <v>2198267</v>
      </c>
      <c r="AP98">
        <v>2179608</v>
      </c>
      <c r="AQ98">
        <v>2161621</v>
      </c>
      <c r="AR98">
        <v>2144514</v>
      </c>
      <c r="AS98">
        <v>2128509</v>
      </c>
      <c r="AT98">
        <v>2113839</v>
      </c>
      <c r="AU98">
        <v>2100749</v>
      </c>
      <c r="AV98">
        <v>2089495</v>
      </c>
    </row>
    <row r="99" spans="1:48" x14ac:dyDescent="0.15">
      <c r="A99" t="s">
        <v>220</v>
      </c>
      <c r="B99" t="s">
        <v>221</v>
      </c>
      <c r="C99">
        <v>73.86</v>
      </c>
      <c r="D99">
        <v>7816911.6443461096</v>
      </c>
      <c r="E99">
        <v>7870990.7588823503</v>
      </c>
      <c r="F99">
        <v>7921542.4484112803</v>
      </c>
      <c r="G99">
        <v>9271653</v>
      </c>
      <c r="H99">
        <v>9368926</v>
      </c>
      <c r="I99">
        <v>9455032</v>
      </c>
      <c r="J99">
        <v>9530578</v>
      </c>
      <c r="K99">
        <v>9596154</v>
      </c>
      <c r="L99">
        <v>9652335</v>
      </c>
      <c r="M99">
        <v>9699677</v>
      </c>
      <c r="N99">
        <v>9738719</v>
      </c>
      <c r="O99">
        <v>9769983</v>
      </c>
      <c r="P99">
        <v>9793975</v>
      </c>
      <c r="Q99">
        <v>9811183</v>
      </c>
      <c r="R99">
        <v>9822076</v>
      </c>
      <c r="S99">
        <v>9827110</v>
      </c>
      <c r="T99">
        <v>9826720</v>
      </c>
      <c r="U99">
        <v>9821327</v>
      </c>
      <c r="V99">
        <v>9811331</v>
      </c>
      <c r="W99">
        <v>9797119</v>
      </c>
      <c r="X99">
        <v>9779059</v>
      </c>
      <c r="Y99">
        <v>9757501</v>
      </c>
      <c r="Z99">
        <v>9732780</v>
      </c>
      <c r="AA99">
        <v>9705211</v>
      </c>
      <c r="AB99">
        <v>9675095</v>
      </c>
      <c r="AC99">
        <v>9642714</v>
      </c>
      <c r="AD99">
        <v>9608333</v>
      </c>
      <c r="AE99">
        <v>9572201</v>
      </c>
      <c r="AF99">
        <v>9534547</v>
      </c>
      <c r="AG99">
        <v>9495587</v>
      </c>
      <c r="AH99">
        <v>9455517</v>
      </c>
      <c r="AI99">
        <v>9414517</v>
      </c>
      <c r="AJ99">
        <v>9372749</v>
      </c>
      <c r="AK99">
        <v>9330358</v>
      </c>
      <c r="AL99">
        <v>9287473</v>
      </c>
      <c r="AM99">
        <v>9244205</v>
      </c>
      <c r="AN99">
        <v>9200648</v>
      </c>
      <c r="AO99">
        <v>9156878</v>
      </c>
      <c r="AP99">
        <v>9112956</v>
      </c>
      <c r="AQ99">
        <v>9068924</v>
      </c>
      <c r="AR99">
        <v>9024808</v>
      </c>
      <c r="AS99">
        <v>8980615</v>
      </c>
      <c r="AT99">
        <v>8936338</v>
      </c>
      <c r="AU99">
        <v>8891950</v>
      </c>
      <c r="AV99">
        <v>8847408</v>
      </c>
    </row>
    <row r="100" spans="1:48" x14ac:dyDescent="0.15">
      <c r="A100" t="s">
        <v>222</v>
      </c>
      <c r="B100" t="s">
        <v>223</v>
      </c>
      <c r="C100">
        <v>64.819999999999993</v>
      </c>
      <c r="D100">
        <v>3553810.7812521998</v>
      </c>
      <c r="E100">
        <v>3569697.06047263</v>
      </c>
      <c r="F100">
        <v>3584130.49392772</v>
      </c>
      <c r="G100">
        <v>3618272</v>
      </c>
      <c r="H100">
        <v>3644010</v>
      </c>
      <c r="I100">
        <v>3666232</v>
      </c>
      <c r="J100">
        <v>3685073</v>
      </c>
      <c r="K100">
        <v>3700668</v>
      </c>
      <c r="L100">
        <v>3713150</v>
      </c>
      <c r="M100">
        <v>3722653</v>
      </c>
      <c r="N100">
        <v>3729310</v>
      </c>
      <c r="O100">
        <v>3733250</v>
      </c>
      <c r="P100">
        <v>3734606</v>
      </c>
      <c r="Q100">
        <v>3733506</v>
      </c>
      <c r="R100">
        <v>3730081</v>
      </c>
      <c r="S100">
        <v>3724458</v>
      </c>
      <c r="T100">
        <v>3716765</v>
      </c>
      <c r="U100">
        <v>3707128</v>
      </c>
      <c r="V100">
        <v>3695674</v>
      </c>
      <c r="W100">
        <v>3682528</v>
      </c>
      <c r="X100">
        <v>3667814</v>
      </c>
      <c r="Y100">
        <v>3651656</v>
      </c>
      <c r="Z100">
        <v>3634177</v>
      </c>
      <c r="AA100">
        <v>3615499</v>
      </c>
      <c r="AB100">
        <v>3595743</v>
      </c>
      <c r="AC100">
        <v>3575029</v>
      </c>
      <c r="AD100">
        <v>3553478</v>
      </c>
      <c r="AE100">
        <v>3531208</v>
      </c>
      <c r="AF100">
        <v>3508337</v>
      </c>
      <c r="AG100">
        <v>3484984</v>
      </c>
      <c r="AH100">
        <v>3461263</v>
      </c>
      <c r="AI100">
        <v>3437292</v>
      </c>
      <c r="AJ100">
        <v>3413186</v>
      </c>
      <c r="AK100">
        <v>3389057</v>
      </c>
      <c r="AL100">
        <v>3365021</v>
      </c>
      <c r="AM100">
        <v>3341190</v>
      </c>
      <c r="AN100">
        <v>3317675</v>
      </c>
      <c r="AO100">
        <v>3294587</v>
      </c>
      <c r="AP100">
        <v>3272038</v>
      </c>
      <c r="AQ100">
        <v>3250137</v>
      </c>
      <c r="AR100">
        <v>3228992</v>
      </c>
      <c r="AS100">
        <v>3208711</v>
      </c>
      <c r="AT100">
        <v>3189402</v>
      </c>
      <c r="AU100">
        <v>3171171</v>
      </c>
      <c r="AV100">
        <v>3154123</v>
      </c>
    </row>
    <row r="101" spans="1:48" x14ac:dyDescent="0.15">
      <c r="A101" t="s">
        <v>224</v>
      </c>
      <c r="B101" t="s">
        <v>225</v>
      </c>
      <c r="C101">
        <v>55.1</v>
      </c>
      <c r="D101">
        <v>3270885.7296647402</v>
      </c>
      <c r="E101">
        <v>3285195.8906550701</v>
      </c>
      <c r="F101">
        <v>3298422.7752036299</v>
      </c>
      <c r="G101">
        <v>3277334</v>
      </c>
      <c r="H101">
        <v>3295954</v>
      </c>
      <c r="I101">
        <v>3314217</v>
      </c>
      <c r="J101">
        <v>3331947</v>
      </c>
      <c r="K101">
        <v>3348979</v>
      </c>
      <c r="L101">
        <v>3365162</v>
      </c>
      <c r="M101">
        <v>3380358</v>
      </c>
      <c r="N101">
        <v>3394441</v>
      </c>
      <c r="O101">
        <v>3407298</v>
      </c>
      <c r="P101">
        <v>3418830</v>
      </c>
      <c r="Q101">
        <v>3428950</v>
      </c>
      <c r="R101">
        <v>3437583</v>
      </c>
      <c r="S101">
        <v>3444667</v>
      </c>
      <c r="T101">
        <v>3450154</v>
      </c>
      <c r="U101">
        <v>3454009</v>
      </c>
      <c r="V101">
        <v>3456207</v>
      </c>
      <c r="W101">
        <v>3456739</v>
      </c>
      <c r="X101">
        <v>3455607</v>
      </c>
      <c r="Y101">
        <v>3452827</v>
      </c>
      <c r="Z101">
        <v>3448427</v>
      </c>
      <c r="AA101">
        <v>3442447</v>
      </c>
      <c r="AB101">
        <v>3434942</v>
      </c>
      <c r="AC101">
        <v>3425978</v>
      </c>
      <c r="AD101">
        <v>3415635</v>
      </c>
      <c r="AE101">
        <v>3404004</v>
      </c>
      <c r="AF101">
        <v>3391192</v>
      </c>
      <c r="AG101">
        <v>3377314</v>
      </c>
      <c r="AH101">
        <v>3362503</v>
      </c>
      <c r="AI101">
        <v>3346902</v>
      </c>
      <c r="AJ101">
        <v>3330666</v>
      </c>
      <c r="AK101">
        <v>3313966</v>
      </c>
      <c r="AL101">
        <v>3296983</v>
      </c>
      <c r="AM101">
        <v>3279911</v>
      </c>
      <c r="AN101">
        <v>3262958</v>
      </c>
      <c r="AO101">
        <v>3246344</v>
      </c>
      <c r="AP101">
        <v>3230303</v>
      </c>
      <c r="AQ101">
        <v>3215081</v>
      </c>
      <c r="AR101">
        <v>3200936</v>
      </c>
      <c r="AS101">
        <v>3188139</v>
      </c>
      <c r="AT101">
        <v>3176976</v>
      </c>
      <c r="AU101">
        <v>3167742</v>
      </c>
      <c r="AV101">
        <v>3160749</v>
      </c>
    </row>
    <row r="102" spans="1:48" x14ac:dyDescent="0.15">
      <c r="A102" t="s">
        <v>226</v>
      </c>
      <c r="B102" t="s">
        <v>227</v>
      </c>
      <c r="C102">
        <v>63.41</v>
      </c>
      <c r="D102">
        <v>2428399.83987989</v>
      </c>
      <c r="E102">
        <v>2441171.0284938598</v>
      </c>
      <c r="F102">
        <v>2452856.1063178298</v>
      </c>
      <c r="G102">
        <v>3018480</v>
      </c>
      <c r="H102">
        <v>3033293</v>
      </c>
      <c r="I102">
        <v>3046858</v>
      </c>
      <c r="J102">
        <v>3059116</v>
      </c>
      <c r="K102">
        <v>3070017</v>
      </c>
      <c r="L102">
        <v>3079518</v>
      </c>
      <c r="M102">
        <v>3087581</v>
      </c>
      <c r="N102">
        <v>3094177</v>
      </c>
      <c r="O102">
        <v>3099282</v>
      </c>
      <c r="P102">
        <v>3102878</v>
      </c>
      <c r="Q102">
        <v>3104955</v>
      </c>
      <c r="R102">
        <v>3105510</v>
      </c>
      <c r="S102">
        <v>3104546</v>
      </c>
      <c r="T102">
        <v>3102073</v>
      </c>
      <c r="U102">
        <v>3098106</v>
      </c>
      <c r="V102">
        <v>3092670</v>
      </c>
      <c r="W102">
        <v>3085794</v>
      </c>
      <c r="X102">
        <v>3077514</v>
      </c>
      <c r="Y102">
        <v>3067875</v>
      </c>
      <c r="Z102">
        <v>3056925</v>
      </c>
      <c r="AA102">
        <v>3044721</v>
      </c>
      <c r="AB102">
        <v>3031327</v>
      </c>
      <c r="AC102">
        <v>3016813</v>
      </c>
      <c r="AD102">
        <v>3001254</v>
      </c>
      <c r="AE102">
        <v>2984736</v>
      </c>
      <c r="AF102">
        <v>2967346</v>
      </c>
      <c r="AG102">
        <v>2949183</v>
      </c>
      <c r="AH102">
        <v>2930350</v>
      </c>
      <c r="AI102">
        <v>2910956</v>
      </c>
      <c r="AJ102">
        <v>2891119</v>
      </c>
      <c r="AK102">
        <v>2870962</v>
      </c>
      <c r="AL102">
        <v>2850614</v>
      </c>
      <c r="AM102">
        <v>2830214</v>
      </c>
      <c r="AN102">
        <v>2809904</v>
      </c>
      <c r="AO102">
        <v>2789835</v>
      </c>
      <c r="AP102">
        <v>2770163</v>
      </c>
      <c r="AQ102">
        <v>2751052</v>
      </c>
      <c r="AR102">
        <v>2732673</v>
      </c>
      <c r="AS102">
        <v>2715202</v>
      </c>
      <c r="AT102">
        <v>2698823</v>
      </c>
      <c r="AU102">
        <v>2683726</v>
      </c>
      <c r="AV102">
        <v>2670108</v>
      </c>
    </row>
    <row r="103" spans="1:48" x14ac:dyDescent="0.15">
      <c r="A103" t="s">
        <v>228</v>
      </c>
      <c r="B103" t="s">
        <v>229</v>
      </c>
      <c r="C103">
        <v>67.849999999999994</v>
      </c>
      <c r="D103">
        <v>2366897.86210276</v>
      </c>
      <c r="E103">
        <v>2375807.97610369</v>
      </c>
      <c r="F103">
        <v>2383857.0717546898</v>
      </c>
      <c r="G103">
        <v>2146333</v>
      </c>
      <c r="H103">
        <v>2159664</v>
      </c>
      <c r="I103">
        <v>2171235</v>
      </c>
      <c r="J103">
        <v>2181086</v>
      </c>
      <c r="K103">
        <v>2189257</v>
      </c>
      <c r="L103">
        <v>2195792</v>
      </c>
      <c r="M103">
        <v>2200736</v>
      </c>
      <c r="N103">
        <v>2204134</v>
      </c>
      <c r="O103">
        <v>2206034</v>
      </c>
      <c r="P103">
        <v>2206487</v>
      </c>
      <c r="Q103">
        <v>2205543</v>
      </c>
      <c r="R103">
        <v>2203255</v>
      </c>
      <c r="S103">
        <v>2199679</v>
      </c>
      <c r="T103">
        <v>2194870</v>
      </c>
      <c r="U103">
        <v>2188887</v>
      </c>
      <c r="V103">
        <v>2181789</v>
      </c>
      <c r="W103">
        <v>2173637</v>
      </c>
      <c r="X103">
        <v>2164495</v>
      </c>
      <c r="Y103">
        <v>2154428</v>
      </c>
      <c r="Z103">
        <v>2143501</v>
      </c>
      <c r="AA103">
        <v>2131783</v>
      </c>
      <c r="AB103">
        <v>2119343</v>
      </c>
      <c r="AC103">
        <v>2106254</v>
      </c>
      <c r="AD103">
        <v>2092587</v>
      </c>
      <c r="AE103">
        <v>2078419</v>
      </c>
      <c r="AF103">
        <v>2063824</v>
      </c>
      <c r="AG103">
        <v>2048882</v>
      </c>
      <c r="AH103">
        <v>2033673</v>
      </c>
      <c r="AI103">
        <v>2018277</v>
      </c>
      <c r="AJ103">
        <v>2002778</v>
      </c>
      <c r="AK103">
        <v>1987261</v>
      </c>
      <c r="AL103">
        <v>1971813</v>
      </c>
      <c r="AM103">
        <v>1956520</v>
      </c>
      <c r="AN103">
        <v>1941475</v>
      </c>
      <c r="AO103">
        <v>1926767</v>
      </c>
      <c r="AP103">
        <v>1912490</v>
      </c>
      <c r="AQ103">
        <v>1898739</v>
      </c>
      <c r="AR103">
        <v>1885611</v>
      </c>
      <c r="AS103">
        <v>1873204</v>
      </c>
      <c r="AT103">
        <v>1861617</v>
      </c>
      <c r="AU103">
        <v>1850953</v>
      </c>
      <c r="AV103">
        <v>1841315</v>
      </c>
    </row>
    <row r="104" spans="1:48" x14ac:dyDescent="0.15">
      <c r="A104" t="s">
        <v>230</v>
      </c>
      <c r="B104" t="s">
        <v>231</v>
      </c>
      <c r="C104">
        <v>63.49</v>
      </c>
      <c r="D104">
        <v>2198997.0168444701</v>
      </c>
      <c r="E104">
        <v>2212422.7616254101</v>
      </c>
      <c r="F104">
        <v>2225223.3262461498</v>
      </c>
      <c r="G104">
        <v>1951655</v>
      </c>
      <c r="H104">
        <v>1970033</v>
      </c>
      <c r="I104">
        <v>1987148</v>
      </c>
      <c r="J104">
        <v>2002990</v>
      </c>
      <c r="K104">
        <v>2017557</v>
      </c>
      <c r="L104">
        <v>2030848</v>
      </c>
      <c r="M104">
        <v>2042864</v>
      </c>
      <c r="N104">
        <v>2053611</v>
      </c>
      <c r="O104">
        <v>2063097</v>
      </c>
      <c r="P104">
        <v>2071335</v>
      </c>
      <c r="Q104">
        <v>2078339</v>
      </c>
      <c r="R104">
        <v>2084128</v>
      </c>
      <c r="S104">
        <v>2088722</v>
      </c>
      <c r="T104">
        <v>2092146</v>
      </c>
      <c r="U104">
        <v>2094429</v>
      </c>
      <c r="V104">
        <v>2095599</v>
      </c>
      <c r="W104">
        <v>2095692</v>
      </c>
      <c r="X104">
        <v>2094745</v>
      </c>
      <c r="Y104">
        <v>2092798</v>
      </c>
      <c r="Z104">
        <v>2089894</v>
      </c>
      <c r="AA104">
        <v>2086080</v>
      </c>
      <c r="AB104">
        <v>2081406</v>
      </c>
      <c r="AC104">
        <v>2075925</v>
      </c>
      <c r="AD104">
        <v>2069694</v>
      </c>
      <c r="AE104">
        <v>2062771</v>
      </c>
      <c r="AF104">
        <v>2055219</v>
      </c>
      <c r="AG104">
        <v>2047103</v>
      </c>
      <c r="AH104">
        <v>2038494</v>
      </c>
      <c r="AI104">
        <v>2029462</v>
      </c>
      <c r="AJ104">
        <v>2020083</v>
      </c>
      <c r="AK104">
        <v>2010435</v>
      </c>
      <c r="AL104">
        <v>2000600</v>
      </c>
      <c r="AM104">
        <v>1990663</v>
      </c>
      <c r="AN104">
        <v>1980712</v>
      </c>
      <c r="AO104">
        <v>1970837</v>
      </c>
      <c r="AP104">
        <v>1961133</v>
      </c>
      <c r="AQ104">
        <v>1951698</v>
      </c>
      <c r="AR104">
        <v>1942632</v>
      </c>
      <c r="AS104">
        <v>1934038</v>
      </c>
      <c r="AT104">
        <v>1926025</v>
      </c>
      <c r="AU104">
        <v>1918701</v>
      </c>
      <c r="AV104">
        <v>1912181</v>
      </c>
    </row>
    <row r="105" spans="1:48" x14ac:dyDescent="0.15">
      <c r="A105" t="s">
        <v>232</v>
      </c>
      <c r="B105" t="s">
        <v>233</v>
      </c>
      <c r="C105">
        <v>55.5</v>
      </c>
      <c r="D105">
        <v>746100.97612800205</v>
      </c>
      <c r="E105">
        <v>748860.15323634504</v>
      </c>
      <c r="F105">
        <v>751270.79085853102</v>
      </c>
      <c r="G105">
        <v>1303825</v>
      </c>
      <c r="H105">
        <v>1311669</v>
      </c>
      <c r="I105">
        <v>1318830</v>
      </c>
      <c r="J105">
        <v>1325286</v>
      </c>
      <c r="K105">
        <v>1331016</v>
      </c>
      <c r="L105">
        <v>1336002</v>
      </c>
      <c r="M105">
        <v>1340232</v>
      </c>
      <c r="N105">
        <v>1343694</v>
      </c>
      <c r="O105">
        <v>1346382</v>
      </c>
      <c r="P105">
        <v>1348291</v>
      </c>
      <c r="Q105">
        <v>1349420</v>
      </c>
      <c r="R105">
        <v>1349773</v>
      </c>
      <c r="S105">
        <v>1349355</v>
      </c>
      <c r="T105">
        <v>1348176</v>
      </c>
      <c r="U105">
        <v>1346247</v>
      </c>
      <c r="V105">
        <v>1343586</v>
      </c>
      <c r="W105">
        <v>1340209</v>
      </c>
      <c r="X105">
        <v>1336141</v>
      </c>
      <c r="Y105">
        <v>1331405</v>
      </c>
      <c r="Z105">
        <v>1326033</v>
      </c>
      <c r="AA105">
        <v>1320054</v>
      </c>
      <c r="AB105">
        <v>1313505</v>
      </c>
      <c r="AC105">
        <v>1306425</v>
      </c>
      <c r="AD105">
        <v>1298854</v>
      </c>
      <c r="AE105">
        <v>1290840</v>
      </c>
      <c r="AF105">
        <v>1282429</v>
      </c>
      <c r="AG105">
        <v>1273674</v>
      </c>
      <c r="AH105">
        <v>1264630</v>
      </c>
      <c r="AI105">
        <v>1255355</v>
      </c>
      <c r="AJ105">
        <v>1245911</v>
      </c>
      <c r="AK105">
        <v>1236363</v>
      </c>
      <c r="AL105">
        <v>1226778</v>
      </c>
      <c r="AM105">
        <v>1217229</v>
      </c>
      <c r="AN105">
        <v>1207790</v>
      </c>
      <c r="AO105">
        <v>1198538</v>
      </c>
      <c r="AP105">
        <v>1189556</v>
      </c>
      <c r="AQ105">
        <v>1180927</v>
      </c>
      <c r="AR105">
        <v>1172740</v>
      </c>
      <c r="AS105">
        <v>1165086</v>
      </c>
      <c r="AT105">
        <v>1158058</v>
      </c>
      <c r="AU105">
        <v>1151755</v>
      </c>
      <c r="AV105">
        <v>1146278</v>
      </c>
    </row>
    <row r="106" spans="1:48" x14ac:dyDescent="0.15">
      <c r="A106" t="s">
        <v>234</v>
      </c>
      <c r="B106" t="s">
        <v>235</v>
      </c>
      <c r="C106">
        <v>48.55</v>
      </c>
      <c r="D106">
        <v>5452400.8958553001</v>
      </c>
      <c r="E106">
        <v>5474495.67921142</v>
      </c>
      <c r="F106">
        <v>5495236.4784048004</v>
      </c>
      <c r="G106">
        <v>4138619</v>
      </c>
      <c r="H106">
        <v>4164770</v>
      </c>
      <c r="I106">
        <v>4189023</v>
      </c>
      <c r="J106">
        <v>4211261</v>
      </c>
      <c r="K106">
        <v>4231377</v>
      </c>
      <c r="L106">
        <v>4249279</v>
      </c>
      <c r="M106">
        <v>4264889</v>
      </c>
      <c r="N106">
        <v>4278142</v>
      </c>
      <c r="O106">
        <v>4288985</v>
      </c>
      <c r="P106">
        <v>4297380</v>
      </c>
      <c r="Q106">
        <v>4303301</v>
      </c>
      <c r="R106">
        <v>4306736</v>
      </c>
      <c r="S106">
        <v>4307686</v>
      </c>
      <c r="T106">
        <v>4306165</v>
      </c>
      <c r="U106">
        <v>4302201</v>
      </c>
      <c r="V106">
        <v>4295834</v>
      </c>
      <c r="W106">
        <v>4287120</v>
      </c>
      <c r="X106">
        <v>4276126</v>
      </c>
      <c r="Y106">
        <v>4262932</v>
      </c>
      <c r="Z106">
        <v>4247633</v>
      </c>
      <c r="AA106">
        <v>4230337</v>
      </c>
      <c r="AB106">
        <v>4211162</v>
      </c>
      <c r="AC106">
        <v>4190245</v>
      </c>
      <c r="AD106">
        <v>4167732</v>
      </c>
      <c r="AE106">
        <v>4143784</v>
      </c>
      <c r="AF106">
        <v>4118574</v>
      </c>
      <c r="AG106">
        <v>4092290</v>
      </c>
      <c r="AH106">
        <v>4065132</v>
      </c>
      <c r="AI106">
        <v>4037315</v>
      </c>
      <c r="AJ106">
        <v>4009064</v>
      </c>
      <c r="AK106">
        <v>3980621</v>
      </c>
      <c r="AL106">
        <v>3952239</v>
      </c>
      <c r="AM106">
        <v>3924186</v>
      </c>
      <c r="AN106">
        <v>3896740</v>
      </c>
      <c r="AO106">
        <v>3870197</v>
      </c>
      <c r="AP106">
        <v>3844862</v>
      </c>
      <c r="AQ106">
        <v>3821056</v>
      </c>
      <c r="AR106">
        <v>3799112</v>
      </c>
      <c r="AS106">
        <v>3779377</v>
      </c>
      <c r="AT106">
        <v>3762211</v>
      </c>
      <c r="AU106">
        <v>3747988</v>
      </c>
      <c r="AV106">
        <v>3737093</v>
      </c>
    </row>
    <row r="107" spans="1:48" x14ac:dyDescent="0.15">
      <c r="A107" t="s">
        <v>236</v>
      </c>
      <c r="B107" t="s">
        <v>237</v>
      </c>
      <c r="C107">
        <v>50.92</v>
      </c>
      <c r="D107">
        <v>1391548.8122833699</v>
      </c>
      <c r="E107">
        <v>1395270.80847175</v>
      </c>
      <c r="F107">
        <v>1398383.85974323</v>
      </c>
      <c r="G107">
        <v>1325198</v>
      </c>
      <c r="H107">
        <v>1330388</v>
      </c>
      <c r="I107">
        <v>1334701</v>
      </c>
      <c r="J107">
        <v>1338141</v>
      </c>
      <c r="K107">
        <v>1340713</v>
      </c>
      <c r="L107">
        <v>1342425</v>
      </c>
      <c r="M107">
        <v>1343287</v>
      </c>
      <c r="N107">
        <v>1343310</v>
      </c>
      <c r="O107">
        <v>1342509</v>
      </c>
      <c r="P107">
        <v>1340899</v>
      </c>
      <c r="Q107">
        <v>1338500</v>
      </c>
      <c r="R107">
        <v>1335330</v>
      </c>
      <c r="S107">
        <v>1331412</v>
      </c>
      <c r="T107">
        <v>1326770</v>
      </c>
      <c r="U107">
        <v>1321432</v>
      </c>
      <c r="V107">
        <v>1315425</v>
      </c>
      <c r="W107">
        <v>1308781</v>
      </c>
      <c r="X107">
        <v>1301531</v>
      </c>
      <c r="Y107">
        <v>1293712</v>
      </c>
      <c r="Z107">
        <v>1285359</v>
      </c>
      <c r="AA107">
        <v>1276512</v>
      </c>
      <c r="AB107">
        <v>1267212</v>
      </c>
      <c r="AC107">
        <v>1257501</v>
      </c>
      <c r="AD107">
        <v>1247427</v>
      </c>
      <c r="AE107">
        <v>1237035</v>
      </c>
      <c r="AF107">
        <v>1226375</v>
      </c>
      <c r="AG107">
        <v>1215499</v>
      </c>
      <c r="AH107">
        <v>1204460</v>
      </c>
      <c r="AI107">
        <v>1193315</v>
      </c>
      <c r="AJ107">
        <v>1182121</v>
      </c>
      <c r="AK107">
        <v>1170938</v>
      </c>
      <c r="AL107">
        <v>1159827</v>
      </c>
      <c r="AM107">
        <v>1148854</v>
      </c>
      <c r="AN107">
        <v>1138084</v>
      </c>
      <c r="AO107">
        <v>1127586</v>
      </c>
      <c r="AP107">
        <v>1117430</v>
      </c>
      <c r="AQ107">
        <v>1107688</v>
      </c>
      <c r="AR107">
        <v>1098435</v>
      </c>
      <c r="AS107">
        <v>1089748</v>
      </c>
      <c r="AT107">
        <v>1081705</v>
      </c>
      <c r="AU107">
        <v>1074388</v>
      </c>
      <c r="AV107">
        <v>1067878</v>
      </c>
    </row>
    <row r="108" spans="1:48" x14ac:dyDescent="0.15">
      <c r="A108" t="s">
        <v>238</v>
      </c>
      <c r="B108" t="s">
        <v>239</v>
      </c>
      <c r="C108">
        <v>51.76</v>
      </c>
      <c r="D108">
        <v>4030265.1521587302</v>
      </c>
      <c r="E108">
        <v>4044433.7104987302</v>
      </c>
      <c r="F108">
        <v>4057711.4720102702</v>
      </c>
      <c r="G108">
        <v>3964129</v>
      </c>
      <c r="H108">
        <v>3986497</v>
      </c>
      <c r="I108">
        <v>4007742</v>
      </c>
      <c r="J108">
        <v>4027674</v>
      </c>
      <c r="K108">
        <v>4046119</v>
      </c>
      <c r="L108">
        <v>4062920</v>
      </c>
      <c r="M108">
        <v>4077937</v>
      </c>
      <c r="N108">
        <v>4091044</v>
      </c>
      <c r="O108">
        <v>4102133</v>
      </c>
      <c r="P108">
        <v>4111112</v>
      </c>
      <c r="Q108">
        <v>4117905</v>
      </c>
      <c r="R108">
        <v>4122452</v>
      </c>
      <c r="S108">
        <v>4124710</v>
      </c>
      <c r="T108">
        <v>4124650</v>
      </c>
      <c r="U108">
        <v>4122263</v>
      </c>
      <c r="V108">
        <v>4117554</v>
      </c>
      <c r="W108">
        <v>4110543</v>
      </c>
      <c r="X108">
        <v>4101269</v>
      </c>
      <c r="Y108">
        <v>4089785</v>
      </c>
      <c r="Z108">
        <v>4076163</v>
      </c>
      <c r="AA108">
        <v>4060487</v>
      </c>
      <c r="AB108">
        <v>4042861</v>
      </c>
      <c r="AC108">
        <v>4023405</v>
      </c>
      <c r="AD108">
        <v>4002252</v>
      </c>
      <c r="AE108">
        <v>3979554</v>
      </c>
      <c r="AF108">
        <v>3955480</v>
      </c>
      <c r="AG108">
        <v>3930212</v>
      </c>
      <c r="AH108">
        <v>3903952</v>
      </c>
      <c r="AI108">
        <v>3876915</v>
      </c>
      <c r="AJ108">
        <v>3849334</v>
      </c>
      <c r="AK108">
        <v>3821459</v>
      </c>
      <c r="AL108">
        <v>3793553</v>
      </c>
      <c r="AM108">
        <v>3765899</v>
      </c>
      <c r="AN108">
        <v>3738795</v>
      </c>
      <c r="AO108">
        <v>3712553</v>
      </c>
      <c r="AP108">
        <v>3687504</v>
      </c>
      <c r="AQ108">
        <v>3663995</v>
      </c>
      <c r="AR108">
        <v>3642388</v>
      </c>
      <c r="AS108">
        <v>3623062</v>
      </c>
      <c r="AT108">
        <v>3606411</v>
      </c>
      <c r="AU108">
        <v>3592849</v>
      </c>
      <c r="AV108">
        <v>3582801</v>
      </c>
    </row>
    <row r="109" spans="1:48" x14ac:dyDescent="0.15">
      <c r="A109" t="s">
        <v>240</v>
      </c>
      <c r="B109" t="s">
        <v>241</v>
      </c>
      <c r="C109">
        <v>54.35</v>
      </c>
      <c r="D109">
        <v>7834326.6431055199</v>
      </c>
      <c r="E109">
        <v>7859466.5870511699</v>
      </c>
      <c r="F109">
        <v>7882100.4969200203</v>
      </c>
      <c r="G109">
        <v>8182583</v>
      </c>
      <c r="H109">
        <v>8199197</v>
      </c>
      <c r="I109">
        <v>8223024</v>
      </c>
      <c r="J109">
        <v>8252783</v>
      </c>
      <c r="K109">
        <v>8287260</v>
      </c>
      <c r="L109">
        <v>8325312</v>
      </c>
      <c r="M109">
        <v>8365867</v>
      </c>
      <c r="N109">
        <v>8407924</v>
      </c>
      <c r="O109">
        <v>8450550</v>
      </c>
      <c r="P109">
        <v>8492884</v>
      </c>
      <c r="Q109">
        <v>8534135</v>
      </c>
      <c r="R109">
        <v>8573582</v>
      </c>
      <c r="S109">
        <v>8610575</v>
      </c>
      <c r="T109">
        <v>8644532</v>
      </c>
      <c r="U109">
        <v>8674945</v>
      </c>
      <c r="V109">
        <v>8701374</v>
      </c>
      <c r="W109">
        <v>8723449</v>
      </c>
      <c r="X109">
        <v>8740870</v>
      </c>
      <c r="Y109">
        <v>8753411</v>
      </c>
      <c r="Z109">
        <v>8760911</v>
      </c>
      <c r="AA109">
        <v>8763282</v>
      </c>
      <c r="AB109">
        <v>8760507</v>
      </c>
      <c r="AC109">
        <v>8752639</v>
      </c>
      <c r="AD109">
        <v>8739799</v>
      </c>
      <c r="AE109">
        <v>8722180</v>
      </c>
      <c r="AF109">
        <v>8700047</v>
      </c>
      <c r="AG109">
        <v>8673732</v>
      </c>
      <c r="AH109">
        <v>8643639</v>
      </c>
      <c r="AI109">
        <v>8610243</v>
      </c>
      <c r="AJ109">
        <v>8574088</v>
      </c>
      <c r="AK109">
        <v>8535788</v>
      </c>
      <c r="AL109">
        <v>8496028</v>
      </c>
      <c r="AM109">
        <v>8455565</v>
      </c>
      <c r="AN109">
        <v>8415223</v>
      </c>
      <c r="AO109">
        <v>8375898</v>
      </c>
      <c r="AP109">
        <v>8338556</v>
      </c>
      <c r="AQ109">
        <v>8304235</v>
      </c>
      <c r="AR109">
        <v>8274040</v>
      </c>
      <c r="AS109">
        <v>8249149</v>
      </c>
      <c r="AT109">
        <v>8230809</v>
      </c>
      <c r="AU109">
        <v>8220338</v>
      </c>
      <c r="AV109">
        <v>8219123</v>
      </c>
    </row>
    <row r="110" spans="1:48" x14ac:dyDescent="0.15">
      <c r="A110" t="s">
        <v>242</v>
      </c>
      <c r="B110" t="s">
        <v>243</v>
      </c>
      <c r="C110">
        <v>41.39</v>
      </c>
      <c r="D110">
        <v>5510900.2576760501</v>
      </c>
      <c r="E110">
        <v>5534809.9789669299</v>
      </c>
      <c r="F110">
        <v>5557654.4821843999</v>
      </c>
      <c r="G110">
        <v>5291616</v>
      </c>
      <c r="H110">
        <v>5323684</v>
      </c>
      <c r="I110">
        <v>5356314</v>
      </c>
      <c r="J110">
        <v>5389072</v>
      </c>
      <c r="K110">
        <v>5421547</v>
      </c>
      <c r="L110">
        <v>5453362</v>
      </c>
      <c r="M110">
        <v>5484166</v>
      </c>
      <c r="N110">
        <v>5513636</v>
      </c>
      <c r="O110">
        <v>5541481</v>
      </c>
      <c r="P110">
        <v>5567435</v>
      </c>
      <c r="Q110">
        <v>5591262</v>
      </c>
      <c r="R110">
        <v>5612756</v>
      </c>
      <c r="S110">
        <v>5631738</v>
      </c>
      <c r="T110">
        <v>5648059</v>
      </c>
      <c r="U110">
        <v>5661596</v>
      </c>
      <c r="V110">
        <v>5672259</v>
      </c>
      <c r="W110">
        <v>5679983</v>
      </c>
      <c r="X110">
        <v>5684733</v>
      </c>
      <c r="Y110">
        <v>5686503</v>
      </c>
      <c r="Z110">
        <v>5685315</v>
      </c>
      <c r="AA110">
        <v>5681221</v>
      </c>
      <c r="AB110">
        <v>5674300</v>
      </c>
      <c r="AC110">
        <v>5664660</v>
      </c>
      <c r="AD110">
        <v>5652439</v>
      </c>
      <c r="AE110">
        <v>5637802</v>
      </c>
      <c r="AF110">
        <v>5620944</v>
      </c>
      <c r="AG110">
        <v>5602088</v>
      </c>
      <c r="AH110">
        <v>5581485</v>
      </c>
      <c r="AI110">
        <v>5559417</v>
      </c>
      <c r="AJ110">
        <v>5536192</v>
      </c>
      <c r="AK110">
        <v>5512149</v>
      </c>
      <c r="AL110">
        <v>5487653</v>
      </c>
      <c r="AM110">
        <v>5463101</v>
      </c>
      <c r="AN110">
        <v>5438915</v>
      </c>
      <c r="AO110">
        <v>5415549</v>
      </c>
      <c r="AP110">
        <v>5393483</v>
      </c>
      <c r="AQ110">
        <v>5373229</v>
      </c>
      <c r="AR110">
        <v>5355324</v>
      </c>
      <c r="AS110">
        <v>5340335</v>
      </c>
      <c r="AT110">
        <v>5328860</v>
      </c>
      <c r="AU110">
        <v>5321521</v>
      </c>
      <c r="AV110">
        <v>5318974</v>
      </c>
    </row>
    <row r="111" spans="1:48" x14ac:dyDescent="0.15">
      <c r="A111" t="s">
        <v>244</v>
      </c>
      <c r="B111" t="s">
        <v>245</v>
      </c>
      <c r="C111">
        <v>45.35</v>
      </c>
      <c r="D111">
        <v>5775351.3520463202</v>
      </c>
      <c r="E111">
        <v>5794840.2782278899</v>
      </c>
      <c r="F111">
        <v>5812062.9605801804</v>
      </c>
      <c r="G111">
        <v>4372321</v>
      </c>
      <c r="H111">
        <v>4393083</v>
      </c>
      <c r="I111">
        <v>4413087</v>
      </c>
      <c r="J111">
        <v>4432118</v>
      </c>
      <c r="K111">
        <v>4449977</v>
      </c>
      <c r="L111">
        <v>4466481</v>
      </c>
      <c r="M111">
        <v>4481464</v>
      </c>
      <c r="N111">
        <v>4494778</v>
      </c>
      <c r="O111">
        <v>4506290</v>
      </c>
      <c r="P111">
        <v>4515887</v>
      </c>
      <c r="Q111">
        <v>4523470</v>
      </c>
      <c r="R111">
        <v>4528957</v>
      </c>
      <c r="S111">
        <v>4532286</v>
      </c>
      <c r="T111">
        <v>4533408</v>
      </c>
      <c r="U111">
        <v>4532294</v>
      </c>
      <c r="V111">
        <v>4528930</v>
      </c>
      <c r="W111">
        <v>4523319</v>
      </c>
      <c r="X111">
        <v>4515482</v>
      </c>
      <c r="Y111">
        <v>4505455</v>
      </c>
      <c r="Z111">
        <v>4493295</v>
      </c>
      <c r="AA111">
        <v>4479070</v>
      </c>
      <c r="AB111">
        <v>4462870</v>
      </c>
      <c r="AC111">
        <v>4444799</v>
      </c>
      <c r="AD111">
        <v>4424980</v>
      </c>
      <c r="AE111">
        <v>4403550</v>
      </c>
      <c r="AF111">
        <v>4380666</v>
      </c>
      <c r="AG111">
        <v>4356500</v>
      </c>
      <c r="AH111">
        <v>4331242</v>
      </c>
      <c r="AI111">
        <v>4305097</v>
      </c>
      <c r="AJ111">
        <v>4278290</v>
      </c>
      <c r="AK111">
        <v>4251060</v>
      </c>
      <c r="AL111">
        <v>4223664</v>
      </c>
      <c r="AM111">
        <v>4196377</v>
      </c>
      <c r="AN111">
        <v>4169489</v>
      </c>
      <c r="AO111">
        <v>4143309</v>
      </c>
      <c r="AP111">
        <v>4118160</v>
      </c>
      <c r="AQ111">
        <v>4094384</v>
      </c>
      <c r="AR111">
        <v>4072341</v>
      </c>
      <c r="AS111">
        <v>4052405</v>
      </c>
      <c r="AT111">
        <v>4034969</v>
      </c>
      <c r="AU111">
        <v>4020441</v>
      </c>
      <c r="AV111">
        <v>4009249</v>
      </c>
    </row>
    <row r="112" spans="1:48" x14ac:dyDescent="0.15">
      <c r="A112" t="s">
        <v>246</v>
      </c>
      <c r="B112" t="s">
        <v>247</v>
      </c>
      <c r="C112">
        <v>39.64</v>
      </c>
      <c r="D112">
        <v>5035926.23236968</v>
      </c>
      <c r="E112">
        <v>5056315.8506400501</v>
      </c>
      <c r="F112">
        <v>5074828.1164479898</v>
      </c>
      <c r="G112">
        <v>4981946</v>
      </c>
      <c r="H112">
        <v>4996204</v>
      </c>
      <c r="I112">
        <v>5014820</v>
      </c>
      <c r="J112">
        <v>5037041</v>
      </c>
      <c r="K112">
        <v>5062154</v>
      </c>
      <c r="L112">
        <v>5089486</v>
      </c>
      <c r="M112">
        <v>5118403</v>
      </c>
      <c r="N112">
        <v>5148315</v>
      </c>
      <c r="O112">
        <v>5178668</v>
      </c>
      <c r="P112">
        <v>5208951</v>
      </c>
      <c r="Q112">
        <v>5238692</v>
      </c>
      <c r="R112">
        <v>5267460</v>
      </c>
      <c r="S112">
        <v>5294862</v>
      </c>
      <c r="T112">
        <v>5320549</v>
      </c>
      <c r="U112">
        <v>5344209</v>
      </c>
      <c r="V112">
        <v>5365572</v>
      </c>
      <c r="W112">
        <v>5384407</v>
      </c>
      <c r="X112">
        <v>5400524</v>
      </c>
      <c r="Y112">
        <v>5413774</v>
      </c>
      <c r="Z112">
        <v>5424047</v>
      </c>
      <c r="AA112">
        <v>5431273</v>
      </c>
      <c r="AB112">
        <v>5435423</v>
      </c>
      <c r="AC112">
        <v>5436509</v>
      </c>
      <c r="AD112">
        <v>5434581</v>
      </c>
      <c r="AE112">
        <v>5429731</v>
      </c>
      <c r="AF112">
        <v>5422091</v>
      </c>
      <c r="AG112">
        <v>5411833</v>
      </c>
      <c r="AH112">
        <v>5399168</v>
      </c>
      <c r="AI112">
        <v>5384350</v>
      </c>
      <c r="AJ112">
        <v>5367671</v>
      </c>
      <c r="AK112">
        <v>5349464</v>
      </c>
      <c r="AL112">
        <v>5330101</v>
      </c>
      <c r="AM112">
        <v>5309998</v>
      </c>
      <c r="AN112">
        <v>5289606</v>
      </c>
      <c r="AO112">
        <v>5269420</v>
      </c>
      <c r="AP112">
        <v>5249974</v>
      </c>
      <c r="AQ112">
        <v>5231841</v>
      </c>
      <c r="AR112">
        <v>5215638</v>
      </c>
      <c r="AS112">
        <v>5202018</v>
      </c>
      <c r="AT112">
        <v>5191676</v>
      </c>
      <c r="AU112">
        <v>5185348</v>
      </c>
      <c r="AV112">
        <v>5183809</v>
      </c>
    </row>
    <row r="113" spans="1:48" x14ac:dyDescent="0.15">
      <c r="A113" t="s">
        <v>248</v>
      </c>
      <c r="B113" t="s">
        <v>249</v>
      </c>
      <c r="C113">
        <v>53.66</v>
      </c>
      <c r="D113">
        <v>1442834.6262093899</v>
      </c>
      <c r="E113">
        <v>1448107.27843485</v>
      </c>
      <c r="F113">
        <v>1452854.75124947</v>
      </c>
      <c r="G113">
        <v>1336052</v>
      </c>
      <c r="H113">
        <v>1342618</v>
      </c>
      <c r="I113">
        <v>1348708</v>
      </c>
      <c r="J113">
        <v>1354278</v>
      </c>
      <c r="K113">
        <v>1359287</v>
      </c>
      <c r="L113">
        <v>1363698</v>
      </c>
      <c r="M113">
        <v>1367481</v>
      </c>
      <c r="N113">
        <v>1370606</v>
      </c>
      <c r="O113">
        <v>1373052</v>
      </c>
      <c r="P113">
        <v>1374798</v>
      </c>
      <c r="Q113">
        <v>1375830</v>
      </c>
      <c r="R113">
        <v>1376138</v>
      </c>
      <c r="S113">
        <v>1375715</v>
      </c>
      <c r="T113">
        <v>1374560</v>
      </c>
      <c r="U113">
        <v>1372676</v>
      </c>
      <c r="V113">
        <v>1370070</v>
      </c>
      <c r="W113">
        <v>1366752</v>
      </c>
      <c r="X113">
        <v>1362739</v>
      </c>
      <c r="Y113">
        <v>1358050</v>
      </c>
      <c r="Z113">
        <v>1352709</v>
      </c>
      <c r="AA113">
        <v>1346746</v>
      </c>
      <c r="AB113">
        <v>1340193</v>
      </c>
      <c r="AC113">
        <v>1333087</v>
      </c>
      <c r="AD113">
        <v>1325470</v>
      </c>
      <c r="AE113">
        <v>1317387</v>
      </c>
      <c r="AF113">
        <v>1308890</v>
      </c>
      <c r="AG113">
        <v>1300032</v>
      </c>
      <c r="AH113">
        <v>1290873</v>
      </c>
      <c r="AI113">
        <v>1281474</v>
      </c>
      <c r="AJ113">
        <v>1271905</v>
      </c>
      <c r="AK113">
        <v>1262237</v>
      </c>
      <c r="AL113">
        <v>1252546</v>
      </c>
      <c r="AM113">
        <v>1242913</v>
      </c>
      <c r="AN113">
        <v>1233422</v>
      </c>
      <c r="AO113">
        <v>1224162</v>
      </c>
      <c r="AP113">
        <v>1215228</v>
      </c>
      <c r="AQ113">
        <v>1206716</v>
      </c>
      <c r="AR113">
        <v>1198729</v>
      </c>
      <c r="AS113">
        <v>1191374</v>
      </c>
      <c r="AT113">
        <v>1184761</v>
      </c>
      <c r="AU113">
        <v>1179005</v>
      </c>
      <c r="AV113">
        <v>1174225</v>
      </c>
    </row>
    <row r="114" spans="1:48" x14ac:dyDescent="0.15">
      <c r="A114" t="s">
        <v>250</v>
      </c>
      <c r="B114" t="s">
        <v>251</v>
      </c>
      <c r="C114">
        <v>53.5</v>
      </c>
      <c r="D114">
        <v>2593456.1929388898</v>
      </c>
      <c r="E114">
        <v>2600098.9144584602</v>
      </c>
      <c r="F114">
        <v>2605584.2117251698</v>
      </c>
      <c r="G114">
        <v>2491131</v>
      </c>
      <c r="H114">
        <v>2499744</v>
      </c>
      <c r="I114">
        <v>2507039</v>
      </c>
      <c r="J114">
        <v>2512994</v>
      </c>
      <c r="K114">
        <v>2517593</v>
      </c>
      <c r="L114">
        <v>2520822</v>
      </c>
      <c r="M114">
        <v>2522675</v>
      </c>
      <c r="N114">
        <v>2523150</v>
      </c>
      <c r="O114">
        <v>2522250</v>
      </c>
      <c r="P114">
        <v>2519982</v>
      </c>
      <c r="Q114">
        <v>2516358</v>
      </c>
      <c r="R114">
        <v>2511396</v>
      </c>
      <c r="S114">
        <v>2505117</v>
      </c>
      <c r="T114">
        <v>2497549</v>
      </c>
      <c r="U114">
        <v>2488723</v>
      </c>
      <c r="V114">
        <v>2478677</v>
      </c>
      <c r="W114">
        <v>2467451</v>
      </c>
      <c r="X114">
        <v>2455092</v>
      </c>
      <c r="Y114">
        <v>2441651</v>
      </c>
      <c r="Z114">
        <v>2427185</v>
      </c>
      <c r="AA114">
        <v>2411754</v>
      </c>
      <c r="AB114">
        <v>2395424</v>
      </c>
      <c r="AC114">
        <v>2378267</v>
      </c>
      <c r="AD114">
        <v>2360356</v>
      </c>
      <c r="AE114">
        <v>2341773</v>
      </c>
      <c r="AF114">
        <v>2322604</v>
      </c>
      <c r="AG114">
        <v>2302937</v>
      </c>
      <c r="AH114">
        <v>2282869</v>
      </c>
      <c r="AI114">
        <v>2262499</v>
      </c>
      <c r="AJ114">
        <v>2241932</v>
      </c>
      <c r="AK114">
        <v>2221277</v>
      </c>
      <c r="AL114">
        <v>2200649</v>
      </c>
      <c r="AM114">
        <v>2180167</v>
      </c>
      <c r="AN114">
        <v>2159956</v>
      </c>
      <c r="AO114">
        <v>2140143</v>
      </c>
      <c r="AP114">
        <v>2120864</v>
      </c>
      <c r="AQ114">
        <v>2102257</v>
      </c>
      <c r="AR114">
        <v>2084466</v>
      </c>
      <c r="AS114">
        <v>2067638</v>
      </c>
      <c r="AT114">
        <v>2051928</v>
      </c>
      <c r="AU114">
        <v>2037493</v>
      </c>
      <c r="AV114">
        <v>2024497</v>
      </c>
    </row>
    <row r="115" spans="1:48" x14ac:dyDescent="0.15">
      <c r="A115" t="s">
        <v>252</v>
      </c>
      <c r="B115" t="s">
        <v>253</v>
      </c>
      <c r="C115">
        <v>69.14</v>
      </c>
      <c r="D115">
        <v>7496004.6388847101</v>
      </c>
      <c r="E115">
        <v>7548921.2527841199</v>
      </c>
      <c r="F115">
        <v>7597788.5794338901</v>
      </c>
      <c r="G115">
        <v>8210632</v>
      </c>
      <c r="H115">
        <v>8290312</v>
      </c>
      <c r="I115">
        <v>8360713</v>
      </c>
      <c r="J115">
        <v>8422387</v>
      </c>
      <c r="K115">
        <v>8475867</v>
      </c>
      <c r="L115">
        <v>8521666</v>
      </c>
      <c r="M115">
        <v>8560278</v>
      </c>
      <c r="N115">
        <v>8592180</v>
      </c>
      <c r="O115">
        <v>8617827</v>
      </c>
      <c r="P115">
        <v>8637657</v>
      </c>
      <c r="Q115">
        <v>8652091</v>
      </c>
      <c r="R115">
        <v>8661527</v>
      </c>
      <c r="S115">
        <v>8666346</v>
      </c>
      <c r="T115">
        <v>8666911</v>
      </c>
      <c r="U115">
        <v>8663565</v>
      </c>
      <c r="V115">
        <v>8656633</v>
      </c>
      <c r="W115">
        <v>8646419</v>
      </c>
      <c r="X115">
        <v>8633211</v>
      </c>
      <c r="Y115">
        <v>8617276</v>
      </c>
      <c r="Z115">
        <v>8598862</v>
      </c>
      <c r="AA115">
        <v>8578200</v>
      </c>
      <c r="AB115">
        <v>8555500</v>
      </c>
      <c r="AC115">
        <v>8530955</v>
      </c>
      <c r="AD115">
        <v>8504737</v>
      </c>
      <c r="AE115">
        <v>8477000</v>
      </c>
      <c r="AF115">
        <v>8447880</v>
      </c>
      <c r="AG115">
        <v>8417493</v>
      </c>
      <c r="AH115">
        <v>8385937</v>
      </c>
      <c r="AI115">
        <v>8353290</v>
      </c>
      <c r="AJ115">
        <v>8319612</v>
      </c>
      <c r="AK115">
        <v>8284942</v>
      </c>
      <c r="AL115">
        <v>8249304</v>
      </c>
      <c r="AM115">
        <v>8212700</v>
      </c>
      <c r="AN115">
        <v>8175114</v>
      </c>
      <c r="AO115">
        <v>8136511</v>
      </c>
      <c r="AP115">
        <v>8096836</v>
      </c>
      <c r="AQ115">
        <v>8056018</v>
      </c>
      <c r="AR115">
        <v>8013965</v>
      </c>
      <c r="AS115">
        <v>7970566</v>
      </c>
      <c r="AT115">
        <v>7925691</v>
      </c>
      <c r="AU115">
        <v>7879193</v>
      </c>
      <c r="AV115">
        <v>7830903</v>
      </c>
    </row>
    <row r="116" spans="1:48" x14ac:dyDescent="0.15">
      <c r="A116" t="s">
        <v>254</v>
      </c>
      <c r="B116" t="s">
        <v>255</v>
      </c>
      <c r="C116">
        <v>69.14</v>
      </c>
      <c r="D116">
        <v>3856858.2010324998</v>
      </c>
      <c r="E116">
        <v>3903052.57688356</v>
      </c>
      <c r="F116">
        <v>3946172.2965772399</v>
      </c>
      <c r="G116">
        <v>5080899</v>
      </c>
      <c r="H116">
        <v>5163708</v>
      </c>
      <c r="I116">
        <v>5236450</v>
      </c>
      <c r="J116">
        <v>5299988</v>
      </c>
      <c r="K116">
        <v>5355140</v>
      </c>
      <c r="L116">
        <v>5402689</v>
      </c>
      <c r="M116">
        <v>5443373</v>
      </c>
      <c r="N116">
        <v>5477892</v>
      </c>
      <c r="O116">
        <v>5506905</v>
      </c>
      <c r="P116">
        <v>5531033</v>
      </c>
      <c r="Q116">
        <v>5550854</v>
      </c>
      <c r="R116">
        <v>5566906</v>
      </c>
      <c r="S116">
        <v>5579689</v>
      </c>
      <c r="T116">
        <v>5589660</v>
      </c>
      <c r="U116">
        <v>5597238</v>
      </c>
      <c r="V116">
        <v>5602800</v>
      </c>
      <c r="W116">
        <v>5606685</v>
      </c>
      <c r="X116">
        <v>5609188</v>
      </c>
      <c r="Y116">
        <v>5610568</v>
      </c>
      <c r="Z116">
        <v>5611041</v>
      </c>
      <c r="AA116">
        <v>5610784</v>
      </c>
      <c r="AB116">
        <v>5609933</v>
      </c>
      <c r="AC116">
        <v>5608585</v>
      </c>
      <c r="AD116">
        <v>5606794</v>
      </c>
      <c r="AE116">
        <v>5604578</v>
      </c>
      <c r="AF116">
        <v>5601910</v>
      </c>
      <c r="AG116">
        <v>5598727</v>
      </c>
      <c r="AH116">
        <v>5594924</v>
      </c>
      <c r="AI116">
        <v>5590354</v>
      </c>
      <c r="AJ116">
        <v>5584832</v>
      </c>
      <c r="AK116">
        <v>5578133</v>
      </c>
      <c r="AL116">
        <v>5569990</v>
      </c>
      <c r="AM116">
        <v>5560098</v>
      </c>
      <c r="AN116">
        <v>5548109</v>
      </c>
      <c r="AO116">
        <v>5533637</v>
      </c>
      <c r="AP116">
        <v>5516255</v>
      </c>
      <c r="AQ116">
        <v>5495496</v>
      </c>
      <c r="AR116">
        <v>5470851</v>
      </c>
      <c r="AS116">
        <v>5441774</v>
      </c>
      <c r="AT116">
        <v>5407677</v>
      </c>
      <c r="AU116">
        <v>5367930</v>
      </c>
      <c r="AV116">
        <v>5321866</v>
      </c>
    </row>
    <row r="117" spans="1:48" x14ac:dyDescent="0.15">
      <c r="A117" t="s">
        <v>256</v>
      </c>
      <c r="B117" t="s">
        <v>257</v>
      </c>
      <c r="C117">
        <v>65.959999999999994</v>
      </c>
      <c r="D117">
        <v>2885778.2293807501</v>
      </c>
      <c r="E117">
        <v>2901735.12715967</v>
      </c>
      <c r="F117">
        <v>2916843.16325534</v>
      </c>
      <c r="G117">
        <v>3186190</v>
      </c>
      <c r="H117">
        <v>3210316</v>
      </c>
      <c r="I117">
        <v>3233201</v>
      </c>
      <c r="J117">
        <v>3254766</v>
      </c>
      <c r="K117">
        <v>3274938</v>
      </c>
      <c r="L117">
        <v>3293651</v>
      </c>
      <c r="M117">
        <v>3310849</v>
      </c>
      <c r="N117">
        <v>3326485</v>
      </c>
      <c r="O117">
        <v>3340518</v>
      </c>
      <c r="P117">
        <v>3352916</v>
      </c>
      <c r="Q117">
        <v>3363657</v>
      </c>
      <c r="R117">
        <v>3372725</v>
      </c>
      <c r="S117">
        <v>3380114</v>
      </c>
      <c r="T117">
        <v>3385824</v>
      </c>
      <c r="U117">
        <v>3389866</v>
      </c>
      <c r="V117">
        <v>3392257</v>
      </c>
      <c r="W117">
        <v>3393025</v>
      </c>
      <c r="X117">
        <v>3392203</v>
      </c>
      <c r="Y117">
        <v>3389834</v>
      </c>
      <c r="Z117">
        <v>3385969</v>
      </c>
      <c r="AA117">
        <v>3380668</v>
      </c>
      <c r="AB117">
        <v>3373997</v>
      </c>
      <c r="AC117">
        <v>3366034</v>
      </c>
      <c r="AD117">
        <v>3356862</v>
      </c>
      <c r="AE117">
        <v>3346573</v>
      </c>
      <c r="AF117">
        <v>3335269</v>
      </c>
      <c r="AG117">
        <v>3323057</v>
      </c>
      <c r="AH117">
        <v>3310056</v>
      </c>
      <c r="AI117">
        <v>3296390</v>
      </c>
      <c r="AJ117">
        <v>3282194</v>
      </c>
      <c r="AK117">
        <v>3267609</v>
      </c>
      <c r="AL117">
        <v>3252786</v>
      </c>
      <c r="AM117">
        <v>3237883</v>
      </c>
      <c r="AN117">
        <v>3223066</v>
      </c>
      <c r="AO117">
        <v>3208512</v>
      </c>
      <c r="AP117">
        <v>3194402</v>
      </c>
      <c r="AQ117">
        <v>3180930</v>
      </c>
      <c r="AR117">
        <v>3168294</v>
      </c>
      <c r="AS117">
        <v>3156703</v>
      </c>
      <c r="AT117">
        <v>3146374</v>
      </c>
      <c r="AU117">
        <v>3137529</v>
      </c>
      <c r="AV117">
        <v>3130404</v>
      </c>
    </row>
    <row r="118" spans="1:48" x14ac:dyDescent="0.15">
      <c r="A118" t="s">
        <v>258</v>
      </c>
      <c r="B118" t="s">
        <v>259</v>
      </c>
      <c r="C118">
        <v>59.6</v>
      </c>
      <c r="D118">
        <v>2594947.0632507899</v>
      </c>
      <c r="E118">
        <v>2605227.8547960701</v>
      </c>
      <c r="F118">
        <v>2614228.02956384</v>
      </c>
      <c r="G118">
        <v>2475368</v>
      </c>
      <c r="H118">
        <v>2486182</v>
      </c>
      <c r="I118">
        <v>2496289</v>
      </c>
      <c r="J118">
        <v>2505615</v>
      </c>
      <c r="K118">
        <v>2514092</v>
      </c>
      <c r="L118">
        <v>2521659</v>
      </c>
      <c r="M118">
        <v>2528260</v>
      </c>
      <c r="N118">
        <v>2533847</v>
      </c>
      <c r="O118">
        <v>2538377</v>
      </c>
      <c r="P118">
        <v>2541814</v>
      </c>
      <c r="Q118">
        <v>2544126</v>
      </c>
      <c r="R118">
        <v>2545292</v>
      </c>
      <c r="S118">
        <v>2545292</v>
      </c>
      <c r="T118">
        <v>2544115</v>
      </c>
      <c r="U118">
        <v>2541758</v>
      </c>
      <c r="V118">
        <v>2538220</v>
      </c>
      <c r="W118">
        <v>2533509</v>
      </c>
      <c r="X118">
        <v>2527639</v>
      </c>
      <c r="Y118">
        <v>2520630</v>
      </c>
      <c r="Z118">
        <v>2512508</v>
      </c>
      <c r="AA118">
        <v>2503306</v>
      </c>
      <c r="AB118">
        <v>2493063</v>
      </c>
      <c r="AC118">
        <v>2481823</v>
      </c>
      <c r="AD118">
        <v>2469638</v>
      </c>
      <c r="AE118">
        <v>2456567</v>
      </c>
      <c r="AF118">
        <v>2442671</v>
      </c>
      <c r="AG118">
        <v>2428023</v>
      </c>
      <c r="AH118">
        <v>2412698</v>
      </c>
      <c r="AI118">
        <v>2396778</v>
      </c>
      <c r="AJ118">
        <v>2380354</v>
      </c>
      <c r="AK118">
        <v>2363519</v>
      </c>
      <c r="AL118">
        <v>2346377</v>
      </c>
      <c r="AM118">
        <v>2329034</v>
      </c>
      <c r="AN118">
        <v>2311604</v>
      </c>
      <c r="AO118">
        <v>2294208</v>
      </c>
      <c r="AP118">
        <v>2276972</v>
      </c>
      <c r="AQ118">
        <v>2260030</v>
      </c>
      <c r="AR118">
        <v>2243520</v>
      </c>
      <c r="AS118">
        <v>2227588</v>
      </c>
      <c r="AT118">
        <v>2212386</v>
      </c>
      <c r="AU118">
        <v>2198070</v>
      </c>
      <c r="AV118">
        <v>2184807</v>
      </c>
    </row>
    <row r="119" spans="1:48" x14ac:dyDescent="0.15">
      <c r="A119" t="s">
        <v>260</v>
      </c>
      <c r="B119" t="s">
        <v>261</v>
      </c>
      <c r="C119">
        <v>69.14</v>
      </c>
      <c r="D119">
        <v>8662491.2252312694</v>
      </c>
      <c r="E119">
        <v>8740091.0044915304</v>
      </c>
      <c r="F119">
        <v>8813143.0011833701</v>
      </c>
      <c r="G119">
        <v>8674444</v>
      </c>
      <c r="H119">
        <v>8781622</v>
      </c>
      <c r="I119">
        <v>8878754</v>
      </c>
      <c r="J119">
        <v>8966399</v>
      </c>
      <c r="K119">
        <v>9045093</v>
      </c>
      <c r="L119">
        <v>9115355</v>
      </c>
      <c r="M119">
        <v>9177684</v>
      </c>
      <c r="N119">
        <v>9232557</v>
      </c>
      <c r="O119">
        <v>9280435</v>
      </c>
      <c r="P119">
        <v>9321756</v>
      </c>
      <c r="Q119">
        <v>9356941</v>
      </c>
      <c r="R119">
        <v>9386391</v>
      </c>
      <c r="S119">
        <v>9410487</v>
      </c>
      <c r="T119">
        <v>9429590</v>
      </c>
      <c r="U119">
        <v>9444042</v>
      </c>
      <c r="V119">
        <v>9454165</v>
      </c>
      <c r="W119">
        <v>9460262</v>
      </c>
      <c r="X119">
        <v>9462616</v>
      </c>
      <c r="Y119">
        <v>9461491</v>
      </c>
      <c r="Z119">
        <v>9457132</v>
      </c>
      <c r="AA119">
        <v>9449762</v>
      </c>
      <c r="AB119">
        <v>9439586</v>
      </c>
      <c r="AC119">
        <v>9426791</v>
      </c>
      <c r="AD119">
        <v>9411541</v>
      </c>
      <c r="AE119">
        <v>9393983</v>
      </c>
      <c r="AF119">
        <v>9374244</v>
      </c>
      <c r="AG119">
        <v>9352432</v>
      </c>
      <c r="AH119">
        <v>9328632</v>
      </c>
      <c r="AI119">
        <v>9302915</v>
      </c>
      <c r="AJ119">
        <v>9275328</v>
      </c>
      <c r="AK119">
        <v>9245899</v>
      </c>
      <c r="AL119">
        <v>9214640</v>
      </c>
      <c r="AM119">
        <v>9181538</v>
      </c>
      <c r="AN119">
        <v>9146565</v>
      </c>
      <c r="AO119">
        <v>9109672</v>
      </c>
      <c r="AP119">
        <v>9070788</v>
      </c>
      <c r="AQ119">
        <v>9029827</v>
      </c>
      <c r="AR119">
        <v>8986680</v>
      </c>
      <c r="AS119">
        <v>8941219</v>
      </c>
      <c r="AT119">
        <v>8893297</v>
      </c>
      <c r="AU119">
        <v>8842748</v>
      </c>
      <c r="AV119">
        <v>8789385</v>
      </c>
    </row>
    <row r="120" spans="1:48" x14ac:dyDescent="0.15">
      <c r="A120" t="s">
        <v>262</v>
      </c>
      <c r="B120" t="s">
        <v>263</v>
      </c>
      <c r="C120">
        <v>65.959999999999994</v>
      </c>
      <c r="D120">
        <v>5023460.7657081699</v>
      </c>
      <c r="E120">
        <v>5051675.7834746595</v>
      </c>
      <c r="F120">
        <v>5077619.3542049499</v>
      </c>
      <c r="G120">
        <v>5017973</v>
      </c>
      <c r="H120">
        <v>5053796</v>
      </c>
      <c r="I120">
        <v>5086994</v>
      </c>
      <c r="J120">
        <v>5117536</v>
      </c>
      <c r="K120">
        <v>5145402</v>
      </c>
      <c r="L120">
        <v>5170576</v>
      </c>
      <c r="M120">
        <v>5193050</v>
      </c>
      <c r="N120">
        <v>5212823</v>
      </c>
      <c r="O120">
        <v>5229902</v>
      </c>
      <c r="P120">
        <v>5244299</v>
      </c>
      <c r="Q120">
        <v>5256035</v>
      </c>
      <c r="R120">
        <v>5265136</v>
      </c>
      <c r="S120">
        <v>5271636</v>
      </c>
      <c r="T120">
        <v>5275576</v>
      </c>
      <c r="U120">
        <v>5277005</v>
      </c>
      <c r="V120">
        <v>5275976</v>
      </c>
      <c r="W120">
        <v>5272553</v>
      </c>
      <c r="X120">
        <v>5266803</v>
      </c>
      <c r="Y120">
        <v>5258802</v>
      </c>
      <c r="Z120">
        <v>5248633</v>
      </c>
      <c r="AA120">
        <v>5236387</v>
      </c>
      <c r="AB120">
        <v>5222159</v>
      </c>
      <c r="AC120">
        <v>5206053</v>
      </c>
      <c r="AD120">
        <v>5188180</v>
      </c>
      <c r="AE120">
        <v>5168658</v>
      </c>
      <c r="AF120">
        <v>5147611</v>
      </c>
      <c r="AG120">
        <v>5125171</v>
      </c>
      <c r="AH120">
        <v>5101477</v>
      </c>
      <c r="AI120">
        <v>5076673</v>
      </c>
      <c r="AJ120">
        <v>5050913</v>
      </c>
      <c r="AK120">
        <v>5024355</v>
      </c>
      <c r="AL120">
        <v>4997167</v>
      </c>
      <c r="AM120">
        <v>4969522</v>
      </c>
      <c r="AN120">
        <v>4941600</v>
      </c>
      <c r="AO120">
        <v>4913589</v>
      </c>
      <c r="AP120">
        <v>4885683</v>
      </c>
      <c r="AQ120">
        <v>4858084</v>
      </c>
      <c r="AR120">
        <v>4830999</v>
      </c>
      <c r="AS120">
        <v>4804644</v>
      </c>
      <c r="AT120">
        <v>4779241</v>
      </c>
      <c r="AU120">
        <v>4755020</v>
      </c>
      <c r="AV120">
        <v>4732217</v>
      </c>
    </row>
    <row r="121" spans="1:48" x14ac:dyDescent="0.15">
      <c r="A121" t="s">
        <v>264</v>
      </c>
      <c r="B121" t="s">
        <v>265</v>
      </c>
      <c r="C121">
        <v>59.6</v>
      </c>
      <c r="D121">
        <v>2715843.3738259398</v>
      </c>
      <c r="E121">
        <v>2720860.17314367</v>
      </c>
      <c r="F121">
        <v>2724511.8026490598</v>
      </c>
      <c r="G121">
        <v>2679773</v>
      </c>
      <c r="H121">
        <v>2680320</v>
      </c>
      <c r="I121">
        <v>2681662</v>
      </c>
      <c r="J121">
        <v>2683552</v>
      </c>
      <c r="K121">
        <v>2685756</v>
      </c>
      <c r="L121">
        <v>2688055</v>
      </c>
      <c r="M121">
        <v>2690245</v>
      </c>
      <c r="N121">
        <v>2692140</v>
      </c>
      <c r="O121">
        <v>2693564</v>
      </c>
      <c r="P121">
        <v>2694361</v>
      </c>
      <c r="Q121">
        <v>2694385</v>
      </c>
      <c r="R121">
        <v>2693510</v>
      </c>
      <c r="S121">
        <v>2691621</v>
      </c>
      <c r="T121">
        <v>2688621</v>
      </c>
      <c r="U121">
        <v>2684426</v>
      </c>
      <c r="V121">
        <v>2678968</v>
      </c>
      <c r="W121">
        <v>2672193</v>
      </c>
      <c r="X121">
        <v>2664063</v>
      </c>
      <c r="Y121">
        <v>2654556</v>
      </c>
      <c r="Z121">
        <v>2643662</v>
      </c>
      <c r="AA121">
        <v>2631389</v>
      </c>
      <c r="AB121">
        <v>2617758</v>
      </c>
      <c r="AC121">
        <v>2602806</v>
      </c>
      <c r="AD121">
        <v>2586586</v>
      </c>
      <c r="AE121">
        <v>2569163</v>
      </c>
      <c r="AF121">
        <v>2550620</v>
      </c>
      <c r="AG121">
        <v>2531054</v>
      </c>
      <c r="AH121">
        <v>2510577</v>
      </c>
      <c r="AI121">
        <v>2489314</v>
      </c>
      <c r="AJ121">
        <v>2467409</v>
      </c>
      <c r="AK121">
        <v>2445019</v>
      </c>
      <c r="AL121">
        <v>2422314</v>
      </c>
      <c r="AM121">
        <v>2399483</v>
      </c>
      <c r="AN121">
        <v>2376727</v>
      </c>
      <c r="AO121">
        <v>2354263</v>
      </c>
      <c r="AP121">
        <v>2332324</v>
      </c>
      <c r="AQ121">
        <v>2311156</v>
      </c>
      <c r="AR121">
        <v>2291021</v>
      </c>
      <c r="AS121">
        <v>2272196</v>
      </c>
      <c r="AT121">
        <v>2254974</v>
      </c>
      <c r="AU121">
        <v>2239661</v>
      </c>
      <c r="AV121">
        <v>2226580</v>
      </c>
    </row>
    <row r="122" spans="1:48" x14ac:dyDescent="0.15">
      <c r="A122" t="s">
        <v>266</v>
      </c>
      <c r="B122" t="s">
        <v>267</v>
      </c>
      <c r="C122">
        <v>59.6</v>
      </c>
      <c r="D122">
        <v>2649844.4496005001</v>
      </c>
      <c r="E122">
        <v>2659213.09555742</v>
      </c>
      <c r="F122">
        <v>2667224.4451484699</v>
      </c>
      <c r="G122">
        <v>2714006</v>
      </c>
      <c r="H122">
        <v>2723286</v>
      </c>
      <c r="I122">
        <v>2732179</v>
      </c>
      <c r="J122">
        <v>2740574</v>
      </c>
      <c r="K122">
        <v>2748368</v>
      </c>
      <c r="L122">
        <v>2755468</v>
      </c>
      <c r="M122">
        <v>2761787</v>
      </c>
      <c r="N122">
        <v>2767246</v>
      </c>
      <c r="O122">
        <v>2771773</v>
      </c>
      <c r="P122">
        <v>2775307</v>
      </c>
      <c r="Q122">
        <v>2777791</v>
      </c>
      <c r="R122">
        <v>2779179</v>
      </c>
      <c r="S122">
        <v>2779431</v>
      </c>
      <c r="T122">
        <v>2778516</v>
      </c>
      <c r="U122">
        <v>2776410</v>
      </c>
      <c r="V122">
        <v>2773098</v>
      </c>
      <c r="W122">
        <v>2768571</v>
      </c>
      <c r="X122">
        <v>2762830</v>
      </c>
      <c r="Y122">
        <v>2755882</v>
      </c>
      <c r="Z122">
        <v>2747744</v>
      </c>
      <c r="AA122">
        <v>2738439</v>
      </c>
      <c r="AB122">
        <v>2727998</v>
      </c>
      <c r="AC122">
        <v>2716462</v>
      </c>
      <c r="AD122">
        <v>2703877</v>
      </c>
      <c r="AE122">
        <v>2690298</v>
      </c>
      <c r="AF122">
        <v>2675790</v>
      </c>
      <c r="AG122">
        <v>2660422</v>
      </c>
      <c r="AH122">
        <v>2644274</v>
      </c>
      <c r="AI122">
        <v>2627433</v>
      </c>
      <c r="AJ122">
        <v>2609992</v>
      </c>
      <c r="AK122">
        <v>2592055</v>
      </c>
      <c r="AL122">
        <v>2573732</v>
      </c>
      <c r="AM122">
        <v>2555142</v>
      </c>
      <c r="AN122">
        <v>2536410</v>
      </c>
      <c r="AO122">
        <v>2517670</v>
      </c>
      <c r="AP122">
        <v>2499065</v>
      </c>
      <c r="AQ122">
        <v>2480744</v>
      </c>
      <c r="AR122">
        <v>2462866</v>
      </c>
      <c r="AS122">
        <v>2445594</v>
      </c>
      <c r="AT122">
        <v>2429104</v>
      </c>
      <c r="AU122">
        <v>2413577</v>
      </c>
      <c r="AV122">
        <v>2399201</v>
      </c>
    </row>
    <row r="123" spans="1:48" x14ac:dyDescent="0.15">
      <c r="A123" t="s">
        <v>268</v>
      </c>
      <c r="B123" t="s">
        <v>269</v>
      </c>
      <c r="C123">
        <v>65.959999999999994</v>
      </c>
      <c r="D123">
        <v>2922906.6681388901</v>
      </c>
      <c r="E123">
        <v>2936002.3199673402</v>
      </c>
      <c r="F123">
        <v>2947940.1822807598</v>
      </c>
      <c r="G123">
        <v>3128796</v>
      </c>
      <c r="H123">
        <v>3146348</v>
      </c>
      <c r="I123">
        <v>3162739</v>
      </c>
      <c r="J123">
        <v>3177897</v>
      </c>
      <c r="K123">
        <v>3191756</v>
      </c>
      <c r="L123">
        <v>3204260</v>
      </c>
      <c r="M123">
        <v>3215357</v>
      </c>
      <c r="N123">
        <v>3225005</v>
      </c>
      <c r="O123">
        <v>3233168</v>
      </c>
      <c r="P123">
        <v>3239817</v>
      </c>
      <c r="Q123">
        <v>3244933</v>
      </c>
      <c r="R123">
        <v>3248500</v>
      </c>
      <c r="S123">
        <v>3250514</v>
      </c>
      <c r="T123">
        <v>3250975</v>
      </c>
      <c r="U123">
        <v>3249891</v>
      </c>
      <c r="V123">
        <v>3247279</v>
      </c>
      <c r="W123">
        <v>3243162</v>
      </c>
      <c r="X123">
        <v>3237570</v>
      </c>
      <c r="Y123">
        <v>3230541</v>
      </c>
      <c r="Z123">
        <v>3222121</v>
      </c>
      <c r="AA123">
        <v>3212362</v>
      </c>
      <c r="AB123">
        <v>3201325</v>
      </c>
      <c r="AC123">
        <v>3189076</v>
      </c>
      <c r="AD123">
        <v>3175690</v>
      </c>
      <c r="AE123">
        <v>3161249</v>
      </c>
      <c r="AF123">
        <v>3145844</v>
      </c>
      <c r="AG123">
        <v>3129570</v>
      </c>
      <c r="AH123">
        <v>3112532</v>
      </c>
      <c r="AI123">
        <v>3094841</v>
      </c>
      <c r="AJ123">
        <v>3076616</v>
      </c>
      <c r="AK123">
        <v>3057984</v>
      </c>
      <c r="AL123">
        <v>3039078</v>
      </c>
      <c r="AM123">
        <v>3020038</v>
      </c>
      <c r="AN123">
        <v>3001014</v>
      </c>
      <c r="AO123">
        <v>2982161</v>
      </c>
      <c r="AP123">
        <v>2963641</v>
      </c>
      <c r="AQ123">
        <v>2945626</v>
      </c>
      <c r="AR123">
        <v>2928293</v>
      </c>
      <c r="AS123">
        <v>2911827</v>
      </c>
      <c r="AT123">
        <v>2896420</v>
      </c>
      <c r="AU123">
        <v>2882273</v>
      </c>
      <c r="AV123">
        <v>2869592</v>
      </c>
    </row>
    <row r="124" spans="1:48" x14ac:dyDescent="0.15">
      <c r="A124" t="s">
        <v>270</v>
      </c>
      <c r="B124" t="s">
        <v>271</v>
      </c>
      <c r="C124">
        <v>73.649997533243038</v>
      </c>
      <c r="D124">
        <v>5289173.4846480498</v>
      </c>
      <c r="E124">
        <v>5328431.0254601603</v>
      </c>
      <c r="F124">
        <v>5366064.5098181497</v>
      </c>
      <c r="G124">
        <v>6186020</v>
      </c>
      <c r="H124">
        <v>6254505</v>
      </c>
      <c r="I124">
        <v>6318497</v>
      </c>
      <c r="J124">
        <v>6378027</v>
      </c>
      <c r="K124">
        <v>6433132</v>
      </c>
      <c r="L124">
        <v>6483858</v>
      </c>
      <c r="M124">
        <v>6530259</v>
      </c>
      <c r="N124">
        <v>6572395</v>
      </c>
      <c r="O124">
        <v>6610336</v>
      </c>
      <c r="P124">
        <v>6644160</v>
      </c>
      <c r="Q124">
        <v>6673950</v>
      </c>
      <c r="R124">
        <v>6699801</v>
      </c>
      <c r="S124">
        <v>6721811</v>
      </c>
      <c r="T124">
        <v>6740092</v>
      </c>
      <c r="U124">
        <v>6754757</v>
      </c>
      <c r="V124">
        <v>6765933</v>
      </c>
      <c r="W124">
        <v>6773751</v>
      </c>
      <c r="X124">
        <v>6778351</v>
      </c>
      <c r="Y124">
        <v>6779882</v>
      </c>
      <c r="Z124">
        <v>6778499</v>
      </c>
      <c r="AA124">
        <v>6774365</v>
      </c>
      <c r="AB124">
        <v>6767653</v>
      </c>
      <c r="AC124">
        <v>6758543</v>
      </c>
      <c r="AD124">
        <v>6747220</v>
      </c>
      <c r="AE124">
        <v>6733881</v>
      </c>
      <c r="AF124">
        <v>6718729</v>
      </c>
      <c r="AG124">
        <v>6701974</v>
      </c>
      <c r="AH124">
        <v>6683835</v>
      </c>
      <c r="AI124">
        <v>6664540</v>
      </c>
      <c r="AJ124">
        <v>6644323</v>
      </c>
      <c r="AK124">
        <v>6623426</v>
      </c>
      <c r="AL124">
        <v>6602100</v>
      </c>
      <c r="AM124">
        <v>6580603</v>
      </c>
      <c r="AN124">
        <v>6559200</v>
      </c>
      <c r="AO124">
        <v>6538167</v>
      </c>
      <c r="AP124">
        <v>6517785</v>
      </c>
      <c r="AQ124">
        <v>6498343</v>
      </c>
      <c r="AR124">
        <v>6480140</v>
      </c>
      <c r="AS124">
        <v>6463480</v>
      </c>
      <c r="AT124">
        <v>6448677</v>
      </c>
      <c r="AU124">
        <v>6436053</v>
      </c>
      <c r="AV124">
        <v>6425936</v>
      </c>
    </row>
    <row r="125" spans="1:48" x14ac:dyDescent="0.15">
      <c r="A125" t="s">
        <v>272</v>
      </c>
      <c r="B125" t="s">
        <v>273</v>
      </c>
      <c r="C125">
        <v>66.149992845471857</v>
      </c>
      <c r="D125">
        <v>1664861.2731965899</v>
      </c>
      <c r="E125">
        <v>1674772.6245360801</v>
      </c>
      <c r="F125">
        <v>1683920.10957187</v>
      </c>
      <c r="G125">
        <v>1608271</v>
      </c>
      <c r="H125">
        <v>1618889</v>
      </c>
      <c r="I125">
        <v>1629463</v>
      </c>
      <c r="J125">
        <v>1639888</v>
      </c>
      <c r="K125">
        <v>1650064</v>
      </c>
      <c r="L125">
        <v>1659901</v>
      </c>
      <c r="M125">
        <v>1669313</v>
      </c>
      <c r="N125">
        <v>1678222</v>
      </c>
      <c r="O125">
        <v>1686559</v>
      </c>
      <c r="P125">
        <v>1694258</v>
      </c>
      <c r="Q125">
        <v>1701264</v>
      </c>
      <c r="R125">
        <v>1707526</v>
      </c>
      <c r="S125">
        <v>1713001</v>
      </c>
      <c r="T125">
        <v>1717655</v>
      </c>
      <c r="U125">
        <v>1721457</v>
      </c>
      <c r="V125">
        <v>1724387</v>
      </c>
      <c r="W125">
        <v>1726428</v>
      </c>
      <c r="X125">
        <v>1727575</v>
      </c>
      <c r="Y125">
        <v>1727825</v>
      </c>
      <c r="Z125">
        <v>1727184</v>
      </c>
      <c r="AA125">
        <v>1725667</v>
      </c>
      <c r="AB125">
        <v>1723292</v>
      </c>
      <c r="AC125">
        <v>1720088</v>
      </c>
      <c r="AD125">
        <v>1716087</v>
      </c>
      <c r="AE125">
        <v>1711332</v>
      </c>
      <c r="AF125">
        <v>1705870</v>
      </c>
      <c r="AG125">
        <v>1699757</v>
      </c>
      <c r="AH125">
        <v>1693054</v>
      </c>
      <c r="AI125">
        <v>1685830</v>
      </c>
      <c r="AJ125">
        <v>1678162</v>
      </c>
      <c r="AK125">
        <v>1670133</v>
      </c>
      <c r="AL125">
        <v>1661832</v>
      </c>
      <c r="AM125">
        <v>1653356</v>
      </c>
      <c r="AN125">
        <v>1644810</v>
      </c>
      <c r="AO125">
        <v>1636305</v>
      </c>
      <c r="AP125">
        <v>1627958</v>
      </c>
      <c r="AQ125">
        <v>1619894</v>
      </c>
      <c r="AR125">
        <v>1612246</v>
      </c>
      <c r="AS125">
        <v>1605153</v>
      </c>
      <c r="AT125">
        <v>1598759</v>
      </c>
      <c r="AU125">
        <v>1593219</v>
      </c>
      <c r="AV125">
        <v>1588693</v>
      </c>
    </row>
    <row r="126" spans="1:48" x14ac:dyDescent="0.15">
      <c r="A126" t="s">
        <v>274</v>
      </c>
      <c r="B126" t="s">
        <v>275</v>
      </c>
      <c r="C126">
        <v>68.389981862101834</v>
      </c>
      <c r="D126">
        <v>1927615.11976681</v>
      </c>
      <c r="E126">
        <v>1935840.4537341299</v>
      </c>
      <c r="F126">
        <v>1943160.7328113001</v>
      </c>
      <c r="G126">
        <v>1797889</v>
      </c>
      <c r="H126">
        <v>1804643</v>
      </c>
      <c r="I126">
        <v>1811786</v>
      </c>
      <c r="J126">
        <v>1819160</v>
      </c>
      <c r="K126">
        <v>1826616</v>
      </c>
      <c r="L126">
        <v>1834015</v>
      </c>
      <c r="M126">
        <v>1841229</v>
      </c>
      <c r="N126">
        <v>1848139</v>
      </c>
      <c r="O126">
        <v>1854635</v>
      </c>
      <c r="P126">
        <v>1860618</v>
      </c>
      <c r="Q126">
        <v>1865996</v>
      </c>
      <c r="R126">
        <v>1870691</v>
      </c>
      <c r="S126">
        <v>1874630</v>
      </c>
      <c r="T126">
        <v>1877753</v>
      </c>
      <c r="U126">
        <v>1880009</v>
      </c>
      <c r="V126">
        <v>1881356</v>
      </c>
      <c r="W126">
        <v>1881762</v>
      </c>
      <c r="X126">
        <v>1881205</v>
      </c>
      <c r="Y126">
        <v>1879671</v>
      </c>
      <c r="Z126">
        <v>1877159</v>
      </c>
      <c r="AA126">
        <v>1873674</v>
      </c>
      <c r="AB126">
        <v>1869234</v>
      </c>
      <c r="AC126">
        <v>1863864</v>
      </c>
      <c r="AD126">
        <v>1857600</v>
      </c>
      <c r="AE126">
        <v>1850488</v>
      </c>
      <c r="AF126">
        <v>1842583</v>
      </c>
      <c r="AG126">
        <v>1833950</v>
      </c>
      <c r="AH126">
        <v>1824663</v>
      </c>
      <c r="AI126">
        <v>1814807</v>
      </c>
      <c r="AJ126">
        <v>1804475</v>
      </c>
      <c r="AK126">
        <v>1793772</v>
      </c>
      <c r="AL126">
        <v>1782809</v>
      </c>
      <c r="AM126">
        <v>1771712</v>
      </c>
      <c r="AN126">
        <v>1760611</v>
      </c>
      <c r="AO126">
        <v>1749651</v>
      </c>
      <c r="AP126">
        <v>1738981</v>
      </c>
      <c r="AQ126">
        <v>1728765</v>
      </c>
      <c r="AR126">
        <v>1719174</v>
      </c>
      <c r="AS126">
        <v>1710389</v>
      </c>
      <c r="AT126">
        <v>1702600</v>
      </c>
      <c r="AU126">
        <v>1696009</v>
      </c>
      <c r="AV126">
        <v>1690825</v>
      </c>
    </row>
    <row r="127" spans="1:48" x14ac:dyDescent="0.15">
      <c r="A127" t="s">
        <v>276</v>
      </c>
      <c r="B127" t="s">
        <v>277</v>
      </c>
      <c r="C127">
        <v>53.537732046211623</v>
      </c>
      <c r="D127">
        <v>4950703.8137591397</v>
      </c>
      <c r="E127">
        <v>4979400.8696295302</v>
      </c>
      <c r="F127">
        <v>5006004.8228915399</v>
      </c>
      <c r="G127">
        <v>4571029</v>
      </c>
      <c r="H127">
        <v>4599925</v>
      </c>
      <c r="I127">
        <v>4629272</v>
      </c>
      <c r="J127">
        <v>4658718</v>
      </c>
      <c r="K127">
        <v>4687933</v>
      </c>
      <c r="L127">
        <v>4716612</v>
      </c>
      <c r="M127">
        <v>4744467</v>
      </c>
      <c r="N127">
        <v>4771237</v>
      </c>
      <c r="O127">
        <v>4796681</v>
      </c>
      <c r="P127">
        <v>4820579</v>
      </c>
      <c r="Q127">
        <v>4842735</v>
      </c>
      <c r="R127">
        <v>4862973</v>
      </c>
      <c r="S127">
        <v>4881142</v>
      </c>
      <c r="T127">
        <v>4897109</v>
      </c>
      <c r="U127">
        <v>4910767</v>
      </c>
      <c r="V127">
        <v>4922028</v>
      </c>
      <c r="W127">
        <v>4930829</v>
      </c>
      <c r="X127">
        <v>4937126</v>
      </c>
      <c r="Y127">
        <v>4940900</v>
      </c>
      <c r="Z127">
        <v>4942150</v>
      </c>
      <c r="AA127">
        <v>4940902</v>
      </c>
      <c r="AB127">
        <v>4937201</v>
      </c>
      <c r="AC127">
        <v>4931114</v>
      </c>
      <c r="AD127">
        <v>4922731</v>
      </c>
      <c r="AE127">
        <v>4912164</v>
      </c>
      <c r="AF127">
        <v>4899547</v>
      </c>
      <c r="AG127">
        <v>4885036</v>
      </c>
      <c r="AH127">
        <v>4868808</v>
      </c>
      <c r="AI127">
        <v>4851063</v>
      </c>
      <c r="AJ127">
        <v>4832024</v>
      </c>
      <c r="AK127">
        <v>4811934</v>
      </c>
      <c r="AL127">
        <v>4791060</v>
      </c>
      <c r="AM127">
        <v>4769690</v>
      </c>
      <c r="AN127">
        <v>4748134</v>
      </c>
      <c r="AO127">
        <v>4726724</v>
      </c>
      <c r="AP127">
        <v>4705814</v>
      </c>
      <c r="AQ127">
        <v>4685782</v>
      </c>
      <c r="AR127">
        <v>4667025</v>
      </c>
      <c r="AS127">
        <v>4649963</v>
      </c>
      <c r="AT127">
        <v>4635040</v>
      </c>
      <c r="AU127">
        <v>4622720</v>
      </c>
      <c r="AV127">
        <v>4613489</v>
      </c>
    </row>
    <row r="128" spans="1:48" x14ac:dyDescent="0.15">
      <c r="A128" t="s">
        <v>278</v>
      </c>
      <c r="B128" t="s">
        <v>279</v>
      </c>
      <c r="C128">
        <v>70.220030655010149</v>
      </c>
      <c r="D128">
        <v>1187713.7343115599</v>
      </c>
      <c r="E128">
        <v>1193303.1365414499</v>
      </c>
      <c r="F128">
        <v>1198290.00398849</v>
      </c>
      <c r="G128">
        <v>1196995</v>
      </c>
      <c r="H128">
        <v>1202401</v>
      </c>
      <c r="I128">
        <v>1207875</v>
      </c>
      <c r="J128">
        <v>1213331</v>
      </c>
      <c r="K128">
        <v>1218692</v>
      </c>
      <c r="L128">
        <v>1223882</v>
      </c>
      <c r="M128">
        <v>1228834</v>
      </c>
      <c r="N128">
        <v>1233485</v>
      </c>
      <c r="O128">
        <v>1237777</v>
      </c>
      <c r="P128">
        <v>1241658</v>
      </c>
      <c r="Q128">
        <v>1245082</v>
      </c>
      <c r="R128">
        <v>1248006</v>
      </c>
      <c r="S128">
        <v>1250395</v>
      </c>
      <c r="T128">
        <v>1252218</v>
      </c>
      <c r="U128">
        <v>1253450</v>
      </c>
      <c r="V128">
        <v>1254071</v>
      </c>
      <c r="W128">
        <v>1254066</v>
      </c>
      <c r="X128">
        <v>1253427</v>
      </c>
      <c r="Y128">
        <v>1252149</v>
      </c>
      <c r="Z128">
        <v>1250234</v>
      </c>
      <c r="AA128">
        <v>1247689</v>
      </c>
      <c r="AB128">
        <v>1244526</v>
      </c>
      <c r="AC128">
        <v>1240764</v>
      </c>
      <c r="AD128">
        <v>1236425</v>
      </c>
      <c r="AE128">
        <v>1231537</v>
      </c>
      <c r="AF128">
        <v>1226136</v>
      </c>
      <c r="AG128">
        <v>1220259</v>
      </c>
      <c r="AH128">
        <v>1213952</v>
      </c>
      <c r="AI128">
        <v>1207264</v>
      </c>
      <c r="AJ128">
        <v>1200252</v>
      </c>
      <c r="AK128">
        <v>1192975</v>
      </c>
      <c r="AL128">
        <v>1185501</v>
      </c>
      <c r="AM128">
        <v>1177900</v>
      </c>
      <c r="AN128">
        <v>1170249</v>
      </c>
      <c r="AO128">
        <v>1162632</v>
      </c>
      <c r="AP128">
        <v>1155134</v>
      </c>
      <c r="AQ128">
        <v>1147851</v>
      </c>
      <c r="AR128">
        <v>1140879</v>
      </c>
      <c r="AS128">
        <v>1134323</v>
      </c>
      <c r="AT128">
        <v>1128292</v>
      </c>
      <c r="AU128">
        <v>1122901</v>
      </c>
      <c r="AV128">
        <v>1118269</v>
      </c>
    </row>
    <row r="129" spans="1:48" x14ac:dyDescent="0.15">
      <c r="A129" t="s">
        <v>280</v>
      </c>
      <c r="B129" t="s">
        <v>281</v>
      </c>
      <c r="C129">
        <v>58.839978745208185</v>
      </c>
      <c r="D129">
        <v>1176001.4121758901</v>
      </c>
      <c r="E129">
        <v>1181474.0607304601</v>
      </c>
      <c r="F129">
        <v>1186344.2422247899</v>
      </c>
      <c r="G129">
        <v>1150219</v>
      </c>
      <c r="H129">
        <v>1154140</v>
      </c>
      <c r="I129">
        <v>1158646</v>
      </c>
      <c r="J129">
        <v>1163601</v>
      </c>
      <c r="K129">
        <v>1168880</v>
      </c>
      <c r="L129">
        <v>1174364</v>
      </c>
      <c r="M129">
        <v>1179941</v>
      </c>
      <c r="N129">
        <v>1185506</v>
      </c>
      <c r="O129">
        <v>1190964</v>
      </c>
      <c r="P129">
        <v>1196225</v>
      </c>
      <c r="Q129">
        <v>1201209</v>
      </c>
      <c r="R129">
        <v>1205840</v>
      </c>
      <c r="S129">
        <v>1210054</v>
      </c>
      <c r="T129">
        <v>1213790</v>
      </c>
      <c r="U129">
        <v>1216998</v>
      </c>
      <c r="V129">
        <v>1219634</v>
      </c>
      <c r="W129">
        <v>1221661</v>
      </c>
      <c r="X129">
        <v>1223052</v>
      </c>
      <c r="Y129">
        <v>1223784</v>
      </c>
      <c r="Z129">
        <v>1223845</v>
      </c>
      <c r="AA129">
        <v>1223228</v>
      </c>
      <c r="AB129">
        <v>1221934</v>
      </c>
      <c r="AC129">
        <v>1219973</v>
      </c>
      <c r="AD129">
        <v>1217362</v>
      </c>
      <c r="AE129">
        <v>1214123</v>
      </c>
      <c r="AF129">
        <v>1210289</v>
      </c>
      <c r="AG129">
        <v>1205899</v>
      </c>
      <c r="AH129">
        <v>1200999</v>
      </c>
      <c r="AI129">
        <v>1195644</v>
      </c>
      <c r="AJ129">
        <v>1189896</v>
      </c>
      <c r="AK129">
        <v>1183823</v>
      </c>
      <c r="AL129">
        <v>1177502</v>
      </c>
      <c r="AM129">
        <v>1171019</v>
      </c>
      <c r="AN129">
        <v>1164464</v>
      </c>
      <c r="AO129">
        <v>1157937</v>
      </c>
      <c r="AP129">
        <v>1151545</v>
      </c>
      <c r="AQ129">
        <v>1145402</v>
      </c>
      <c r="AR129">
        <v>1139631</v>
      </c>
      <c r="AS129">
        <v>1134360</v>
      </c>
      <c r="AT129">
        <v>1129728</v>
      </c>
      <c r="AU129">
        <v>1125878</v>
      </c>
      <c r="AV129">
        <v>1122963</v>
      </c>
    </row>
    <row r="130" spans="1:48" x14ac:dyDescent="0.15">
      <c r="A130" t="s">
        <v>282</v>
      </c>
      <c r="B130" t="s">
        <v>283</v>
      </c>
      <c r="C130">
        <v>48.486942660408651</v>
      </c>
      <c r="D130">
        <v>8696195.4663633108</v>
      </c>
      <c r="E130">
        <v>8736800.7063498106</v>
      </c>
      <c r="F130">
        <v>8774778.3494878598</v>
      </c>
      <c r="G130">
        <v>8931722</v>
      </c>
      <c r="H130">
        <v>8969301</v>
      </c>
      <c r="I130">
        <v>9014058</v>
      </c>
      <c r="J130">
        <v>9064591</v>
      </c>
      <c r="K130">
        <v>9119580</v>
      </c>
      <c r="L130">
        <v>9177778</v>
      </c>
      <c r="M130">
        <v>9238021</v>
      </c>
      <c r="N130">
        <v>9299218</v>
      </c>
      <c r="O130">
        <v>9360360</v>
      </c>
      <c r="P130">
        <v>9420513</v>
      </c>
      <c r="Q130">
        <v>9478823</v>
      </c>
      <c r="R130">
        <v>9534511</v>
      </c>
      <c r="S130">
        <v>9586880</v>
      </c>
      <c r="T130">
        <v>9635308</v>
      </c>
      <c r="U130">
        <v>9679252</v>
      </c>
      <c r="V130">
        <v>9718245</v>
      </c>
      <c r="W130">
        <v>9751900</v>
      </c>
      <c r="X130">
        <v>9779908</v>
      </c>
      <c r="Y130">
        <v>9802037</v>
      </c>
      <c r="Z130">
        <v>9818132</v>
      </c>
      <c r="AA130">
        <v>9828118</v>
      </c>
      <c r="AB130">
        <v>9831997</v>
      </c>
      <c r="AC130">
        <v>9829847</v>
      </c>
      <c r="AD130">
        <v>9821828</v>
      </c>
      <c r="AE130">
        <v>9808174</v>
      </c>
      <c r="AF130">
        <v>9789199</v>
      </c>
      <c r="AG130">
        <v>9765294</v>
      </c>
      <c r="AH130">
        <v>9736928</v>
      </c>
      <c r="AI130">
        <v>9704649</v>
      </c>
      <c r="AJ130">
        <v>9669081</v>
      </c>
      <c r="AK130">
        <v>9630928</v>
      </c>
      <c r="AL130">
        <v>9590969</v>
      </c>
      <c r="AM130">
        <v>9550064</v>
      </c>
      <c r="AN130">
        <v>9509150</v>
      </c>
      <c r="AO130">
        <v>9469240</v>
      </c>
      <c r="AP130">
        <v>9431427</v>
      </c>
      <c r="AQ130">
        <v>9396881</v>
      </c>
      <c r="AR130">
        <v>9366851</v>
      </c>
      <c r="AS130">
        <v>9342663</v>
      </c>
      <c r="AT130">
        <v>9325719</v>
      </c>
      <c r="AU130">
        <v>9317503</v>
      </c>
      <c r="AV130">
        <v>9319574</v>
      </c>
    </row>
    <row r="131" spans="1:48" x14ac:dyDescent="0.15">
      <c r="A131" t="s">
        <v>284</v>
      </c>
      <c r="B131" t="s">
        <v>285</v>
      </c>
      <c r="C131">
        <v>49.117969764114214</v>
      </c>
      <c r="D131">
        <v>5034764.8207833003</v>
      </c>
      <c r="E131">
        <v>5060446.1555001698</v>
      </c>
      <c r="F131">
        <v>5083650.8261135099</v>
      </c>
      <c r="G131">
        <v>4449391</v>
      </c>
      <c r="H131">
        <v>4468837</v>
      </c>
      <c r="I131">
        <v>4490083</v>
      </c>
      <c r="J131">
        <v>4512661</v>
      </c>
      <c r="K131">
        <v>4536129</v>
      </c>
      <c r="L131">
        <v>4560072</v>
      </c>
      <c r="M131">
        <v>4584102</v>
      </c>
      <c r="N131">
        <v>4607856</v>
      </c>
      <c r="O131">
        <v>4631000</v>
      </c>
      <c r="P131">
        <v>4653224</v>
      </c>
      <c r="Q131">
        <v>4674246</v>
      </c>
      <c r="R131">
        <v>4693810</v>
      </c>
      <c r="S131">
        <v>4711685</v>
      </c>
      <c r="T131">
        <v>4727670</v>
      </c>
      <c r="U131">
        <v>4741588</v>
      </c>
      <c r="V131">
        <v>4753288</v>
      </c>
      <c r="W131">
        <v>4762648</v>
      </c>
      <c r="X131">
        <v>4769570</v>
      </c>
      <c r="Y131">
        <v>4773984</v>
      </c>
      <c r="Z131">
        <v>4775845</v>
      </c>
      <c r="AA131">
        <v>4775137</v>
      </c>
      <c r="AB131">
        <v>4771869</v>
      </c>
      <c r="AC131">
        <v>4766075</v>
      </c>
      <c r="AD131">
        <v>4757819</v>
      </c>
      <c r="AE131">
        <v>4747188</v>
      </c>
      <c r="AF131">
        <v>4734298</v>
      </c>
      <c r="AG131">
        <v>4719290</v>
      </c>
      <c r="AH131">
        <v>4702333</v>
      </c>
      <c r="AI131">
        <v>4683620</v>
      </c>
      <c r="AJ131">
        <v>4663373</v>
      </c>
      <c r="AK131">
        <v>4641841</v>
      </c>
      <c r="AL131">
        <v>4619295</v>
      </c>
      <c r="AM131">
        <v>4596038</v>
      </c>
      <c r="AN131">
        <v>4572397</v>
      </c>
      <c r="AO131">
        <v>4548724</v>
      </c>
      <c r="AP131">
        <v>4525401</v>
      </c>
      <c r="AQ131">
        <v>4502833</v>
      </c>
      <c r="AR131">
        <v>4481454</v>
      </c>
      <c r="AS131">
        <v>4461724</v>
      </c>
      <c r="AT131">
        <v>4444128</v>
      </c>
      <c r="AU131">
        <v>4429180</v>
      </c>
      <c r="AV131">
        <v>4417418</v>
      </c>
    </row>
    <row r="132" spans="1:48" x14ac:dyDescent="0.15">
      <c r="A132" t="s">
        <v>286</v>
      </c>
      <c r="B132" t="s">
        <v>287</v>
      </c>
      <c r="C132">
        <v>47.869553889147667</v>
      </c>
      <c r="D132">
        <v>5643430.7809937997</v>
      </c>
      <c r="E132">
        <v>5670682.1450680103</v>
      </c>
      <c r="F132">
        <v>5695786.4649593299</v>
      </c>
      <c r="G132">
        <v>4984179</v>
      </c>
      <c r="H132">
        <v>5007290</v>
      </c>
      <c r="I132">
        <v>5032674</v>
      </c>
      <c r="J132">
        <v>5059738</v>
      </c>
      <c r="K132">
        <v>5087926</v>
      </c>
      <c r="L132">
        <v>5116717</v>
      </c>
      <c r="M132">
        <v>5145621</v>
      </c>
      <c r="N132">
        <v>5174186</v>
      </c>
      <c r="O132">
        <v>5201993</v>
      </c>
      <c r="P132">
        <v>5228656</v>
      </c>
      <c r="Q132">
        <v>5253826</v>
      </c>
      <c r="R132">
        <v>5277186</v>
      </c>
      <c r="S132">
        <v>5298454</v>
      </c>
      <c r="T132">
        <v>5317383</v>
      </c>
      <c r="U132">
        <v>5333761</v>
      </c>
      <c r="V132">
        <v>5347408</v>
      </c>
      <c r="W132">
        <v>5358181</v>
      </c>
      <c r="X132">
        <v>5365968</v>
      </c>
      <c r="Y132">
        <v>5370695</v>
      </c>
      <c r="Z132">
        <v>5372321</v>
      </c>
      <c r="AA132">
        <v>5370838</v>
      </c>
      <c r="AB132">
        <v>5366275</v>
      </c>
      <c r="AC132">
        <v>5358692</v>
      </c>
      <c r="AD132">
        <v>5348186</v>
      </c>
      <c r="AE132">
        <v>5334888</v>
      </c>
      <c r="AF132">
        <v>5318962</v>
      </c>
      <c r="AG132">
        <v>5300609</v>
      </c>
      <c r="AH132">
        <v>5280060</v>
      </c>
      <c r="AI132">
        <v>5257585</v>
      </c>
      <c r="AJ132">
        <v>5233486</v>
      </c>
      <c r="AK132">
        <v>5208099</v>
      </c>
      <c r="AL132">
        <v>5181795</v>
      </c>
      <c r="AM132">
        <v>5154981</v>
      </c>
      <c r="AN132">
        <v>5128094</v>
      </c>
      <c r="AO132">
        <v>5101611</v>
      </c>
      <c r="AP132">
        <v>5076039</v>
      </c>
      <c r="AQ132">
        <v>5051920</v>
      </c>
      <c r="AR132">
        <v>5029833</v>
      </c>
      <c r="AS132">
        <v>5010388</v>
      </c>
      <c r="AT132">
        <v>4994232</v>
      </c>
      <c r="AU132">
        <v>4982044</v>
      </c>
      <c r="AV132">
        <v>4974540</v>
      </c>
    </row>
    <row r="133" spans="1:48" x14ac:dyDescent="0.15">
      <c r="A133" t="s">
        <v>288</v>
      </c>
      <c r="B133" t="s">
        <v>289</v>
      </c>
      <c r="C133">
        <v>48.0099968086422</v>
      </c>
      <c r="D133">
        <v>4101189.6369302198</v>
      </c>
      <c r="E133">
        <v>4124992.6054398599</v>
      </c>
      <c r="F133">
        <v>4147048.5786889</v>
      </c>
      <c r="G133">
        <v>3593080</v>
      </c>
      <c r="H133">
        <v>3614645</v>
      </c>
      <c r="I133">
        <v>3637242</v>
      </c>
      <c r="J133">
        <v>3660518</v>
      </c>
      <c r="K133">
        <v>3684139</v>
      </c>
      <c r="L133">
        <v>3707793</v>
      </c>
      <c r="M133">
        <v>3731187</v>
      </c>
      <c r="N133">
        <v>3754050</v>
      </c>
      <c r="O133">
        <v>3776133</v>
      </c>
      <c r="P133">
        <v>3797205</v>
      </c>
      <c r="Q133">
        <v>3817059</v>
      </c>
      <c r="R133">
        <v>3835508</v>
      </c>
      <c r="S133">
        <v>3852383</v>
      </c>
      <c r="T133">
        <v>3867540</v>
      </c>
      <c r="U133">
        <v>3880854</v>
      </c>
      <c r="V133">
        <v>3892220</v>
      </c>
      <c r="W133">
        <v>3901555</v>
      </c>
      <c r="X133">
        <v>3908796</v>
      </c>
      <c r="Y133">
        <v>3913903</v>
      </c>
      <c r="Z133">
        <v>3916855</v>
      </c>
      <c r="AA133">
        <v>3917651</v>
      </c>
      <c r="AB133">
        <v>3916313</v>
      </c>
      <c r="AC133">
        <v>3912882</v>
      </c>
      <c r="AD133">
        <v>3907422</v>
      </c>
      <c r="AE133">
        <v>3900016</v>
      </c>
      <c r="AF133">
        <v>3890768</v>
      </c>
      <c r="AG133">
        <v>3879804</v>
      </c>
      <c r="AH133">
        <v>3867271</v>
      </c>
      <c r="AI133">
        <v>3853334</v>
      </c>
      <c r="AJ133">
        <v>3838182</v>
      </c>
      <c r="AK133">
        <v>3822024</v>
      </c>
      <c r="AL133">
        <v>3805089</v>
      </c>
      <c r="AM133">
        <v>3787628</v>
      </c>
      <c r="AN133">
        <v>3769912</v>
      </c>
      <c r="AO133">
        <v>3752234</v>
      </c>
      <c r="AP133">
        <v>3734906</v>
      </c>
      <c r="AQ133">
        <v>3718262</v>
      </c>
      <c r="AR133">
        <v>3702658</v>
      </c>
      <c r="AS133">
        <v>3688469</v>
      </c>
      <c r="AT133">
        <v>3676091</v>
      </c>
      <c r="AU133">
        <v>3665942</v>
      </c>
      <c r="AV133">
        <v>3658459</v>
      </c>
    </row>
    <row r="134" spans="1:48" x14ac:dyDescent="0.15">
      <c r="A134" t="s">
        <v>290</v>
      </c>
      <c r="B134" t="s">
        <v>291</v>
      </c>
      <c r="C134">
        <v>50.270001855851717</v>
      </c>
      <c r="D134">
        <v>6867889.5676097497</v>
      </c>
      <c r="E134">
        <v>6902206.1369518498</v>
      </c>
      <c r="F134">
        <v>6933800.1324344398</v>
      </c>
      <c r="G134">
        <v>6463028</v>
      </c>
      <c r="H134">
        <v>6490614</v>
      </c>
      <c r="I134">
        <v>6522389</v>
      </c>
      <c r="J134">
        <v>6557475</v>
      </c>
      <c r="K134">
        <v>6595045</v>
      </c>
      <c r="L134">
        <v>6634322</v>
      </c>
      <c r="M134">
        <v>6674574</v>
      </c>
      <c r="N134">
        <v>6715124</v>
      </c>
      <c r="O134">
        <v>6755337</v>
      </c>
      <c r="P134">
        <v>6794633</v>
      </c>
      <c r="Q134">
        <v>6832478</v>
      </c>
      <c r="R134">
        <v>6868388</v>
      </c>
      <c r="S134">
        <v>6901927</v>
      </c>
      <c r="T134">
        <v>6932708</v>
      </c>
      <c r="U134">
        <v>6960395</v>
      </c>
      <c r="V134">
        <v>6984699</v>
      </c>
      <c r="W134">
        <v>7005380</v>
      </c>
      <c r="X134">
        <v>7022248</v>
      </c>
      <c r="Y134">
        <v>7035163</v>
      </c>
      <c r="Z134">
        <v>7044030</v>
      </c>
      <c r="AA134">
        <v>7048808</v>
      </c>
      <c r="AB134">
        <v>7049502</v>
      </c>
      <c r="AC134">
        <v>7046165</v>
      </c>
      <c r="AD134">
        <v>7038903</v>
      </c>
      <c r="AE134">
        <v>7027867</v>
      </c>
      <c r="AF134">
        <v>7013259</v>
      </c>
      <c r="AG134">
        <v>6995330</v>
      </c>
      <c r="AH134">
        <v>6974380</v>
      </c>
      <c r="AI134">
        <v>6950756</v>
      </c>
      <c r="AJ134">
        <v>6924857</v>
      </c>
      <c r="AK134">
        <v>6897129</v>
      </c>
      <c r="AL134">
        <v>6868068</v>
      </c>
      <c r="AM134">
        <v>6838219</v>
      </c>
      <c r="AN134">
        <v>6808175</v>
      </c>
      <c r="AO134">
        <v>6778578</v>
      </c>
      <c r="AP134">
        <v>6750121</v>
      </c>
      <c r="AQ134">
        <v>6723544</v>
      </c>
      <c r="AR134">
        <v>6699637</v>
      </c>
      <c r="AS134">
        <v>6679238</v>
      </c>
      <c r="AT134">
        <v>6663235</v>
      </c>
      <c r="AU134">
        <v>6652565</v>
      </c>
      <c r="AV134">
        <v>6648212</v>
      </c>
    </row>
    <row r="135" spans="1:48" x14ac:dyDescent="0.15">
      <c r="A135" t="s">
        <v>11</v>
      </c>
      <c r="B135" t="s">
        <v>292</v>
      </c>
      <c r="C135">
        <v>80.546102621843346</v>
      </c>
      <c r="D135">
        <v>7153248.2007163996</v>
      </c>
      <c r="E135">
        <v>7197585.9132746104</v>
      </c>
      <c r="F135">
        <v>7237508.1668370096</v>
      </c>
      <c r="G135">
        <v>9124789</v>
      </c>
      <c r="H135">
        <v>9201490</v>
      </c>
      <c r="I135">
        <v>9266483</v>
      </c>
      <c r="J135">
        <v>9320566</v>
      </c>
      <c r="K135">
        <v>9364509</v>
      </c>
      <c r="L135">
        <v>9399053</v>
      </c>
      <c r="M135">
        <v>9424908</v>
      </c>
      <c r="N135">
        <v>9442756</v>
      </c>
      <c r="O135">
        <v>9453249</v>
      </c>
      <c r="P135">
        <v>9457010</v>
      </c>
      <c r="Q135">
        <v>9454632</v>
      </c>
      <c r="R135">
        <v>9446679</v>
      </c>
      <c r="S135">
        <v>9433686</v>
      </c>
      <c r="T135">
        <v>9416158</v>
      </c>
      <c r="U135">
        <v>9394571</v>
      </c>
      <c r="V135">
        <v>9369372</v>
      </c>
      <c r="W135">
        <v>9340977</v>
      </c>
      <c r="X135">
        <v>9309775</v>
      </c>
      <c r="Y135">
        <v>9276123</v>
      </c>
      <c r="Z135">
        <v>9240351</v>
      </c>
      <c r="AA135">
        <v>9202758</v>
      </c>
      <c r="AB135">
        <v>9163614</v>
      </c>
      <c r="AC135">
        <v>9123161</v>
      </c>
      <c r="AD135">
        <v>9081609</v>
      </c>
      <c r="AE135">
        <v>9039142</v>
      </c>
      <c r="AF135">
        <v>8995911</v>
      </c>
      <c r="AG135">
        <v>8952040</v>
      </c>
      <c r="AH135">
        <v>8907623</v>
      </c>
      <c r="AI135">
        <v>8862724</v>
      </c>
      <c r="AJ135">
        <v>8817379</v>
      </c>
      <c r="AK135">
        <v>8771593</v>
      </c>
      <c r="AL135">
        <v>8725344</v>
      </c>
      <c r="AM135">
        <v>8678577</v>
      </c>
      <c r="AN135">
        <v>8631211</v>
      </c>
      <c r="AO135">
        <v>8583134</v>
      </c>
      <c r="AP135">
        <v>8534204</v>
      </c>
      <c r="AQ135">
        <v>8484252</v>
      </c>
      <c r="AR135">
        <v>8433078</v>
      </c>
      <c r="AS135">
        <v>8380452</v>
      </c>
      <c r="AT135">
        <v>8326116</v>
      </c>
      <c r="AU135">
        <v>8269781</v>
      </c>
      <c r="AV135">
        <v>8211131</v>
      </c>
    </row>
    <row r="136" spans="1:48" x14ac:dyDescent="0.15">
      <c r="A136" t="s">
        <v>9</v>
      </c>
      <c r="B136" t="s">
        <v>293</v>
      </c>
      <c r="C136">
        <v>72.889769665362891</v>
      </c>
      <c r="D136">
        <v>9076176.8298011906</v>
      </c>
      <c r="E136">
        <v>9120417.7974925991</v>
      </c>
      <c r="F136">
        <v>9159350.6758135296</v>
      </c>
      <c r="G136">
        <v>10004648</v>
      </c>
      <c r="H136">
        <v>10070342</v>
      </c>
      <c r="I136">
        <v>10125262</v>
      </c>
      <c r="J136">
        <v>10170056</v>
      </c>
      <c r="K136">
        <v>10205351</v>
      </c>
      <c r="L136">
        <v>10231753</v>
      </c>
      <c r="M136">
        <v>10249849</v>
      </c>
      <c r="N136">
        <v>10260204</v>
      </c>
      <c r="O136">
        <v>10263363</v>
      </c>
      <c r="P136">
        <v>10259848</v>
      </c>
      <c r="Q136">
        <v>10250163</v>
      </c>
      <c r="R136">
        <v>10234790</v>
      </c>
      <c r="S136">
        <v>10214192</v>
      </c>
      <c r="T136">
        <v>10188808</v>
      </c>
      <c r="U136">
        <v>10159060</v>
      </c>
      <c r="V136">
        <v>10125346</v>
      </c>
      <c r="W136">
        <v>10088046</v>
      </c>
      <c r="X136">
        <v>10047517</v>
      </c>
      <c r="Y136">
        <v>10004098</v>
      </c>
      <c r="Z136">
        <v>9958105</v>
      </c>
      <c r="AA136">
        <v>9909833</v>
      </c>
      <c r="AB136">
        <v>9859559</v>
      </c>
      <c r="AC136">
        <v>9807537</v>
      </c>
      <c r="AD136">
        <v>9754000</v>
      </c>
      <c r="AE136">
        <v>9699163</v>
      </c>
      <c r="AF136">
        <v>9643217</v>
      </c>
      <c r="AG136">
        <v>9586335</v>
      </c>
      <c r="AH136">
        <v>9528667</v>
      </c>
      <c r="AI136">
        <v>9470344</v>
      </c>
      <c r="AJ136">
        <v>9411477</v>
      </c>
      <c r="AK136">
        <v>9352153</v>
      </c>
      <c r="AL136">
        <v>9292441</v>
      </c>
      <c r="AM136">
        <v>9232388</v>
      </c>
      <c r="AN136">
        <v>9172023</v>
      </c>
      <c r="AO136">
        <v>9111351</v>
      </c>
      <c r="AP136">
        <v>9050357</v>
      </c>
      <c r="AQ136">
        <v>8989006</v>
      </c>
      <c r="AR136">
        <v>8927242</v>
      </c>
      <c r="AS136">
        <v>8864990</v>
      </c>
      <c r="AT136">
        <v>8802151</v>
      </c>
      <c r="AU136">
        <v>8738608</v>
      </c>
      <c r="AV136">
        <v>8674222</v>
      </c>
    </row>
    <row r="137" spans="1:48" x14ac:dyDescent="0.15">
      <c r="A137" t="s">
        <v>13</v>
      </c>
      <c r="B137" t="s">
        <v>294</v>
      </c>
      <c r="C137">
        <v>70.469646034692445</v>
      </c>
      <c r="D137">
        <v>4672924.2410387201</v>
      </c>
      <c r="E137">
        <v>4690194.1956025204</v>
      </c>
      <c r="F137">
        <v>4705252.0862190202</v>
      </c>
      <c r="G137">
        <v>4681060</v>
      </c>
      <c r="H137">
        <v>4703603</v>
      </c>
      <c r="I137">
        <v>4722676</v>
      </c>
      <c r="J137">
        <v>4738360</v>
      </c>
      <c r="K137">
        <v>4750739</v>
      </c>
      <c r="L137">
        <v>4759897</v>
      </c>
      <c r="M137">
        <v>4765924</v>
      </c>
      <c r="N137">
        <v>4768912</v>
      </c>
      <c r="O137">
        <v>4768955</v>
      </c>
      <c r="P137">
        <v>4766151</v>
      </c>
      <c r="Q137">
        <v>4760600</v>
      </c>
      <c r="R137">
        <v>4752406</v>
      </c>
      <c r="S137">
        <v>4741674</v>
      </c>
      <c r="T137">
        <v>4728514</v>
      </c>
      <c r="U137">
        <v>4713037</v>
      </c>
      <c r="V137">
        <v>4695359</v>
      </c>
      <c r="W137">
        <v>4675596</v>
      </c>
      <c r="X137">
        <v>4653869</v>
      </c>
      <c r="Y137">
        <v>4630301</v>
      </c>
      <c r="Z137">
        <v>4605020</v>
      </c>
      <c r="AA137">
        <v>4578153</v>
      </c>
      <c r="AB137">
        <v>4549833</v>
      </c>
      <c r="AC137">
        <v>4520194</v>
      </c>
      <c r="AD137">
        <v>4489375</v>
      </c>
      <c r="AE137">
        <v>4457515</v>
      </c>
      <c r="AF137">
        <v>4424759</v>
      </c>
      <c r="AG137">
        <v>4391252</v>
      </c>
      <c r="AH137">
        <v>4357143</v>
      </c>
      <c r="AI137">
        <v>4322585</v>
      </c>
      <c r="AJ137">
        <v>4287733</v>
      </c>
      <c r="AK137">
        <v>4252744</v>
      </c>
      <c r="AL137">
        <v>4217779</v>
      </c>
      <c r="AM137">
        <v>4183001</v>
      </c>
      <c r="AN137">
        <v>4148578</v>
      </c>
      <c r="AO137">
        <v>4114677</v>
      </c>
      <c r="AP137">
        <v>4081471</v>
      </c>
      <c r="AQ137">
        <v>4049136</v>
      </c>
      <c r="AR137">
        <v>4017848</v>
      </c>
      <c r="AS137">
        <v>3987790</v>
      </c>
      <c r="AT137">
        <v>3959143</v>
      </c>
      <c r="AU137">
        <v>3932096</v>
      </c>
      <c r="AV137">
        <v>3906836</v>
      </c>
    </row>
    <row r="138" spans="1:48" x14ac:dyDescent="0.15">
      <c r="A138" t="s">
        <v>21</v>
      </c>
      <c r="B138" t="s">
        <v>295</v>
      </c>
      <c r="C138">
        <v>56.830425988354271</v>
      </c>
      <c r="D138">
        <v>3887695.98302266</v>
      </c>
      <c r="E138">
        <v>3908490.7784454799</v>
      </c>
      <c r="F138">
        <v>3927510.21989077</v>
      </c>
      <c r="G138">
        <v>3828414</v>
      </c>
      <c r="H138">
        <v>3855201</v>
      </c>
      <c r="I138">
        <v>3879651</v>
      </c>
      <c r="J138">
        <v>3901786</v>
      </c>
      <c r="K138">
        <v>3921634</v>
      </c>
      <c r="L138">
        <v>3939224</v>
      </c>
      <c r="M138">
        <v>3954589</v>
      </c>
      <c r="N138">
        <v>3967767</v>
      </c>
      <c r="O138">
        <v>3978797</v>
      </c>
      <c r="P138">
        <v>3987722</v>
      </c>
      <c r="Q138">
        <v>3994588</v>
      </c>
      <c r="R138">
        <v>3999445</v>
      </c>
      <c r="S138">
        <v>4002346</v>
      </c>
      <c r="T138">
        <v>4003348</v>
      </c>
      <c r="U138">
        <v>4002509</v>
      </c>
      <c r="V138">
        <v>3999893</v>
      </c>
      <c r="W138">
        <v>3995565</v>
      </c>
      <c r="X138">
        <v>3989596</v>
      </c>
      <c r="Y138">
        <v>3982057</v>
      </c>
      <c r="Z138">
        <v>3973024</v>
      </c>
      <c r="AA138">
        <v>3962578</v>
      </c>
      <c r="AB138">
        <v>3950800</v>
      </c>
      <c r="AC138">
        <v>3937776</v>
      </c>
      <c r="AD138">
        <v>3923595</v>
      </c>
      <c r="AE138">
        <v>3908350</v>
      </c>
      <c r="AF138">
        <v>3892136</v>
      </c>
      <c r="AG138">
        <v>3875053</v>
      </c>
      <c r="AH138">
        <v>3857202</v>
      </c>
      <c r="AI138">
        <v>3838689</v>
      </c>
      <c r="AJ138">
        <v>3819623</v>
      </c>
      <c r="AK138">
        <v>3800116</v>
      </c>
      <c r="AL138">
        <v>3780283</v>
      </c>
      <c r="AM138">
        <v>3760243</v>
      </c>
      <c r="AN138">
        <v>3740118</v>
      </c>
      <c r="AO138">
        <v>3720033</v>
      </c>
      <c r="AP138">
        <v>3700117</v>
      </c>
      <c r="AQ138">
        <v>3680501</v>
      </c>
      <c r="AR138">
        <v>3661320</v>
      </c>
      <c r="AS138">
        <v>3642714</v>
      </c>
      <c r="AT138">
        <v>3624823</v>
      </c>
      <c r="AU138">
        <v>3607793</v>
      </c>
      <c r="AV138">
        <v>3591771</v>
      </c>
    </row>
    <row r="139" spans="1:48" x14ac:dyDescent="0.15">
      <c r="A139" t="s">
        <v>8</v>
      </c>
      <c r="B139" t="s">
        <v>296</v>
      </c>
      <c r="C139">
        <v>68.031356878195197</v>
      </c>
      <c r="D139">
        <v>2122104.1417969898</v>
      </c>
      <c r="E139">
        <v>2132592.9678929201</v>
      </c>
      <c r="F139">
        <v>2141833.5940283402</v>
      </c>
      <c r="G139">
        <v>2181073</v>
      </c>
      <c r="H139">
        <v>2193342</v>
      </c>
      <c r="I139">
        <v>2203929</v>
      </c>
      <c r="J139">
        <v>2212897</v>
      </c>
      <c r="K139">
        <v>2220309</v>
      </c>
      <c r="L139">
        <v>2226225</v>
      </c>
      <c r="M139">
        <v>2230707</v>
      </c>
      <c r="N139">
        <v>2233814</v>
      </c>
      <c r="O139">
        <v>2235605</v>
      </c>
      <c r="P139">
        <v>2236138</v>
      </c>
      <c r="Q139">
        <v>2235472</v>
      </c>
      <c r="R139">
        <v>2233662</v>
      </c>
      <c r="S139">
        <v>2230764</v>
      </c>
      <c r="T139">
        <v>2226835</v>
      </c>
      <c r="U139">
        <v>2221927</v>
      </c>
      <c r="V139">
        <v>2216095</v>
      </c>
      <c r="W139">
        <v>2209392</v>
      </c>
      <c r="X139">
        <v>2201870</v>
      </c>
      <c r="Y139">
        <v>2193579</v>
      </c>
      <c r="Z139">
        <v>2184571</v>
      </c>
      <c r="AA139">
        <v>2174895</v>
      </c>
      <c r="AB139">
        <v>2164600</v>
      </c>
      <c r="AC139">
        <v>2153734</v>
      </c>
      <c r="AD139">
        <v>2142346</v>
      </c>
      <c r="AE139">
        <v>2130480</v>
      </c>
      <c r="AF139">
        <v>2118184</v>
      </c>
      <c r="AG139">
        <v>2105503</v>
      </c>
      <c r="AH139">
        <v>2092480</v>
      </c>
      <c r="AI139">
        <v>2079160</v>
      </c>
      <c r="AJ139">
        <v>2065584</v>
      </c>
      <c r="AK139">
        <v>2051796</v>
      </c>
      <c r="AL139">
        <v>2037836</v>
      </c>
      <c r="AM139">
        <v>2023745</v>
      </c>
      <c r="AN139">
        <v>2009563</v>
      </c>
      <c r="AO139">
        <v>1995328</v>
      </c>
      <c r="AP139">
        <v>1981078</v>
      </c>
      <c r="AQ139">
        <v>1966852</v>
      </c>
      <c r="AR139">
        <v>1952685</v>
      </c>
      <c r="AS139">
        <v>1938613</v>
      </c>
      <c r="AT139">
        <v>1924672</v>
      </c>
      <c r="AU139">
        <v>1910895</v>
      </c>
      <c r="AV139">
        <v>1897317</v>
      </c>
    </row>
    <row r="140" spans="1:48" x14ac:dyDescent="0.15">
      <c r="A140" t="s">
        <v>10</v>
      </c>
      <c r="B140" t="s">
        <v>297</v>
      </c>
      <c r="C140">
        <v>63.459377123442813</v>
      </c>
      <c r="D140">
        <v>7165620.5942308204</v>
      </c>
      <c r="E140">
        <v>7190724.7190858703</v>
      </c>
      <c r="F140">
        <v>7212152.6918334505</v>
      </c>
      <c r="G140">
        <v>7061298</v>
      </c>
      <c r="H140">
        <v>7101116</v>
      </c>
      <c r="I140">
        <v>7131386</v>
      </c>
      <c r="J140">
        <v>7152720</v>
      </c>
      <c r="K140">
        <v>7165713</v>
      </c>
      <c r="L140">
        <v>7170939</v>
      </c>
      <c r="M140">
        <v>7168958</v>
      </c>
      <c r="N140">
        <v>7160307</v>
      </c>
      <c r="O140">
        <v>7145508</v>
      </c>
      <c r="P140">
        <v>7125064</v>
      </c>
      <c r="Q140">
        <v>7099459</v>
      </c>
      <c r="R140">
        <v>7069158</v>
      </c>
      <c r="S140">
        <v>7034610</v>
      </c>
      <c r="T140">
        <v>6996243</v>
      </c>
      <c r="U140">
        <v>6954468</v>
      </c>
      <c r="V140">
        <v>6909677</v>
      </c>
      <c r="W140">
        <v>6862246</v>
      </c>
      <c r="X140">
        <v>6812529</v>
      </c>
      <c r="Y140">
        <v>6760864</v>
      </c>
      <c r="Z140">
        <v>6707570</v>
      </c>
      <c r="AA140">
        <v>6652948</v>
      </c>
      <c r="AB140">
        <v>6597281</v>
      </c>
      <c r="AC140">
        <v>6540832</v>
      </c>
      <c r="AD140">
        <v>6483847</v>
      </c>
      <c r="AE140">
        <v>6426553</v>
      </c>
      <c r="AF140">
        <v>6369161</v>
      </c>
      <c r="AG140">
        <v>6311859</v>
      </c>
      <c r="AH140">
        <v>6254821</v>
      </c>
      <c r="AI140">
        <v>6198200</v>
      </c>
      <c r="AJ140">
        <v>6142133</v>
      </c>
      <c r="AK140">
        <v>6086736</v>
      </c>
      <c r="AL140">
        <v>6032108</v>
      </c>
      <c r="AM140">
        <v>5978331</v>
      </c>
      <c r="AN140">
        <v>5925466</v>
      </c>
      <c r="AO140">
        <v>5873557</v>
      </c>
      <c r="AP140">
        <v>5822630</v>
      </c>
      <c r="AQ140">
        <v>5772692</v>
      </c>
      <c r="AR140">
        <v>5723732</v>
      </c>
      <c r="AS140">
        <v>5675720</v>
      </c>
      <c r="AT140">
        <v>5628609</v>
      </c>
      <c r="AU140">
        <v>5582333</v>
      </c>
      <c r="AV140">
        <v>5536807</v>
      </c>
    </row>
    <row r="141" spans="1:48" x14ac:dyDescent="0.15">
      <c r="A141" t="s">
        <v>16</v>
      </c>
      <c r="B141" t="s">
        <v>298</v>
      </c>
      <c r="C141">
        <v>59.510048092337286</v>
      </c>
      <c r="D141">
        <v>9392237.1989144105</v>
      </c>
      <c r="E141">
        <v>9429194.16048689</v>
      </c>
      <c r="F141">
        <v>9461592.2137169093</v>
      </c>
      <c r="G141">
        <v>9338971</v>
      </c>
      <c r="H141">
        <v>9385514</v>
      </c>
      <c r="I141">
        <v>9425574</v>
      </c>
      <c r="J141">
        <v>9459303</v>
      </c>
      <c r="K141">
        <v>9486859</v>
      </c>
      <c r="L141">
        <v>9508405</v>
      </c>
      <c r="M141">
        <v>9524107</v>
      </c>
      <c r="N141">
        <v>9534139</v>
      </c>
      <c r="O141">
        <v>9538675</v>
      </c>
      <c r="P141">
        <v>9537899</v>
      </c>
      <c r="Q141">
        <v>9531996</v>
      </c>
      <c r="R141">
        <v>9521158</v>
      </c>
      <c r="S141">
        <v>9505580</v>
      </c>
      <c r="T141">
        <v>9485464</v>
      </c>
      <c r="U141">
        <v>9461014</v>
      </c>
      <c r="V141">
        <v>9432441</v>
      </c>
      <c r="W141">
        <v>9399961</v>
      </c>
      <c r="X141">
        <v>9363792</v>
      </c>
      <c r="Y141">
        <v>9324161</v>
      </c>
      <c r="Z141">
        <v>9281295</v>
      </c>
      <c r="AA141">
        <v>9235430</v>
      </c>
      <c r="AB141">
        <v>9186805</v>
      </c>
      <c r="AC141">
        <v>9135663</v>
      </c>
      <c r="AD141">
        <v>9082252</v>
      </c>
      <c r="AE141">
        <v>9026828</v>
      </c>
      <c r="AF141">
        <v>8969646</v>
      </c>
      <c r="AG141">
        <v>8910972</v>
      </c>
      <c r="AH141">
        <v>8851072</v>
      </c>
      <c r="AI141">
        <v>8790219</v>
      </c>
      <c r="AJ141">
        <v>8728690</v>
      </c>
      <c r="AK141">
        <v>8666767</v>
      </c>
      <c r="AL141">
        <v>8604738</v>
      </c>
      <c r="AM141">
        <v>8542894</v>
      </c>
      <c r="AN141">
        <v>8481532</v>
      </c>
      <c r="AO141">
        <v>8420953</v>
      </c>
      <c r="AP141">
        <v>8361463</v>
      </c>
      <c r="AQ141">
        <v>8303373</v>
      </c>
      <c r="AR141">
        <v>8246999</v>
      </c>
      <c r="AS141">
        <v>8192661</v>
      </c>
      <c r="AT141">
        <v>8140684</v>
      </c>
      <c r="AU141">
        <v>8091399</v>
      </c>
      <c r="AV141">
        <v>8045140</v>
      </c>
    </row>
    <row r="142" spans="1:48" x14ac:dyDescent="0.15">
      <c r="A142" t="s">
        <v>18</v>
      </c>
      <c r="B142" t="s">
        <v>299</v>
      </c>
      <c r="C142">
        <v>56.609928181557017</v>
      </c>
      <c r="D142">
        <v>8443720.4326959103</v>
      </c>
      <c r="E142">
        <v>8482607.0765136201</v>
      </c>
      <c r="F142">
        <v>8516310.6746231299</v>
      </c>
      <c r="G142">
        <v>8319940</v>
      </c>
      <c r="H142">
        <v>8356958</v>
      </c>
      <c r="I142">
        <v>8391066</v>
      </c>
      <c r="J142">
        <v>8422171</v>
      </c>
      <c r="K142">
        <v>8450190</v>
      </c>
      <c r="L142">
        <v>8475052</v>
      </c>
      <c r="M142">
        <v>8496696</v>
      </c>
      <c r="N142">
        <v>8515074</v>
      </c>
      <c r="O142">
        <v>8530148</v>
      </c>
      <c r="P142">
        <v>8541892</v>
      </c>
      <c r="Q142">
        <v>8550288</v>
      </c>
      <c r="R142">
        <v>8555335</v>
      </c>
      <c r="S142">
        <v>8557037</v>
      </c>
      <c r="T142">
        <v>8555413</v>
      </c>
      <c r="U142">
        <v>8550493</v>
      </c>
      <c r="V142">
        <v>8542315</v>
      </c>
      <c r="W142">
        <v>8530932</v>
      </c>
      <c r="X142">
        <v>8516406</v>
      </c>
      <c r="Y142">
        <v>8498811</v>
      </c>
      <c r="Z142">
        <v>8478231</v>
      </c>
      <c r="AA142">
        <v>8454762</v>
      </c>
      <c r="AB142">
        <v>8428512</v>
      </c>
      <c r="AC142">
        <v>8399598</v>
      </c>
      <c r="AD142">
        <v>8368150</v>
      </c>
      <c r="AE142">
        <v>8334309</v>
      </c>
      <c r="AF142">
        <v>8298226</v>
      </c>
      <c r="AG142">
        <v>8260064</v>
      </c>
      <c r="AH142">
        <v>8219996</v>
      </c>
      <c r="AI142">
        <v>8178209</v>
      </c>
      <c r="AJ142">
        <v>8134897</v>
      </c>
      <c r="AK142">
        <v>8090269</v>
      </c>
      <c r="AL142">
        <v>8044543</v>
      </c>
      <c r="AM142">
        <v>7997949</v>
      </c>
      <c r="AN142">
        <v>7950727</v>
      </c>
      <c r="AO142">
        <v>7903130</v>
      </c>
      <c r="AP142">
        <v>7855420</v>
      </c>
      <c r="AQ142">
        <v>7807872</v>
      </c>
      <c r="AR142">
        <v>7760772</v>
      </c>
      <c r="AS142">
        <v>7714415</v>
      </c>
      <c r="AT142">
        <v>7669109</v>
      </c>
      <c r="AU142">
        <v>7625174</v>
      </c>
      <c r="AV142">
        <v>7582939</v>
      </c>
    </row>
    <row r="143" spans="1:48" x14ac:dyDescent="0.15">
      <c r="A143" t="s">
        <v>19</v>
      </c>
      <c r="B143" t="s">
        <v>300</v>
      </c>
      <c r="C143">
        <v>60.419140738638376</v>
      </c>
      <c r="D143">
        <v>5726357.4597800002</v>
      </c>
      <c r="E143">
        <v>5749849.7715559201</v>
      </c>
      <c r="F143">
        <v>5769404.7822046904</v>
      </c>
      <c r="G143">
        <v>5450865</v>
      </c>
      <c r="H143">
        <v>5471633</v>
      </c>
      <c r="I143">
        <v>5488885</v>
      </c>
      <c r="J143">
        <v>5502735</v>
      </c>
      <c r="K143">
        <v>5513301</v>
      </c>
      <c r="L143">
        <v>5520697</v>
      </c>
      <c r="M143">
        <v>5525037</v>
      </c>
      <c r="N143">
        <v>5526435</v>
      </c>
      <c r="O143">
        <v>5525005</v>
      </c>
      <c r="P143">
        <v>5520859</v>
      </c>
      <c r="Q143">
        <v>5514108</v>
      </c>
      <c r="R143">
        <v>5504865</v>
      </c>
      <c r="S143">
        <v>5493240</v>
      </c>
      <c r="T143">
        <v>5479343</v>
      </c>
      <c r="U143">
        <v>5463284</v>
      </c>
      <c r="V143">
        <v>5445172</v>
      </c>
      <c r="W143">
        <v>5425115</v>
      </c>
      <c r="X143">
        <v>5403221</v>
      </c>
      <c r="Y143">
        <v>5379598</v>
      </c>
      <c r="Z143">
        <v>5354351</v>
      </c>
      <c r="AA143">
        <v>5327587</v>
      </c>
      <c r="AB143">
        <v>5299412</v>
      </c>
      <c r="AC143">
        <v>5269929</v>
      </c>
      <c r="AD143">
        <v>5239244</v>
      </c>
      <c r="AE143">
        <v>5207459</v>
      </c>
      <c r="AF143">
        <v>5174678</v>
      </c>
      <c r="AG143">
        <v>5141003</v>
      </c>
      <c r="AH143">
        <v>5106537</v>
      </c>
      <c r="AI143">
        <v>5071379</v>
      </c>
      <c r="AJ143">
        <v>5035631</v>
      </c>
      <c r="AK143">
        <v>4999393</v>
      </c>
      <c r="AL143">
        <v>4962765</v>
      </c>
      <c r="AM143">
        <v>4925844</v>
      </c>
      <c r="AN143">
        <v>4888729</v>
      </c>
      <c r="AO143">
        <v>4851518</v>
      </c>
      <c r="AP143">
        <v>4814308</v>
      </c>
      <c r="AQ143">
        <v>4777195</v>
      </c>
      <c r="AR143">
        <v>4740275</v>
      </c>
      <c r="AS143">
        <v>4703643</v>
      </c>
      <c r="AT143">
        <v>4667394</v>
      </c>
      <c r="AU143">
        <v>4631621</v>
      </c>
      <c r="AV143">
        <v>4596419</v>
      </c>
    </row>
    <row r="144" spans="1:48" x14ac:dyDescent="0.15">
      <c r="A144" t="s">
        <v>12</v>
      </c>
      <c r="B144" t="s">
        <v>301</v>
      </c>
      <c r="C144">
        <v>66.358403859113963</v>
      </c>
      <c r="D144">
        <v>2876434.7419035998</v>
      </c>
      <c r="E144">
        <v>2886186.9244663501</v>
      </c>
      <c r="F144">
        <v>2894544.9059271901</v>
      </c>
      <c r="G144">
        <v>2888794</v>
      </c>
      <c r="H144">
        <v>2906105</v>
      </c>
      <c r="I144">
        <v>2919006</v>
      </c>
      <c r="J144">
        <v>2927801</v>
      </c>
      <c r="K144">
        <v>2932786</v>
      </c>
      <c r="L144">
        <v>2934246</v>
      </c>
      <c r="M144">
        <v>2932455</v>
      </c>
      <c r="N144">
        <v>2927679</v>
      </c>
      <c r="O144">
        <v>2920174</v>
      </c>
      <c r="P144">
        <v>2910185</v>
      </c>
      <c r="Q144">
        <v>2897948</v>
      </c>
      <c r="R144">
        <v>2883691</v>
      </c>
      <c r="S144">
        <v>2867628</v>
      </c>
      <c r="T144">
        <v>2849966</v>
      </c>
      <c r="U144">
        <v>2830904</v>
      </c>
      <c r="V144">
        <v>2810626</v>
      </c>
      <c r="W144">
        <v>2789311</v>
      </c>
      <c r="X144">
        <v>2767127</v>
      </c>
      <c r="Y144">
        <v>2744230</v>
      </c>
      <c r="Z144">
        <v>2720768</v>
      </c>
      <c r="AA144">
        <v>2696880</v>
      </c>
      <c r="AB144">
        <v>2672694</v>
      </c>
      <c r="AC144">
        <v>2648328</v>
      </c>
      <c r="AD144">
        <v>2623891</v>
      </c>
      <c r="AE144">
        <v>2599481</v>
      </c>
      <c r="AF144">
        <v>2575189</v>
      </c>
      <c r="AG144">
        <v>2551092</v>
      </c>
      <c r="AH144">
        <v>2527260</v>
      </c>
      <c r="AI144">
        <v>2503754</v>
      </c>
      <c r="AJ144">
        <v>2480622</v>
      </c>
      <c r="AK144">
        <v>2457905</v>
      </c>
      <c r="AL144">
        <v>2435634</v>
      </c>
      <c r="AM144">
        <v>2413828</v>
      </c>
      <c r="AN144">
        <v>2392498</v>
      </c>
      <c r="AO144">
        <v>2371646</v>
      </c>
      <c r="AP144">
        <v>2351262</v>
      </c>
      <c r="AQ144">
        <v>2331327</v>
      </c>
      <c r="AR144">
        <v>2311814</v>
      </c>
      <c r="AS144">
        <v>2292683</v>
      </c>
      <c r="AT144">
        <v>2273886</v>
      </c>
      <c r="AU144">
        <v>2255366</v>
      </c>
      <c r="AV144">
        <v>2237055</v>
      </c>
    </row>
    <row r="145" spans="1:48" x14ac:dyDescent="0.15">
      <c r="A145" t="s">
        <v>14</v>
      </c>
      <c r="B145" t="s">
        <v>302</v>
      </c>
      <c r="C145">
        <v>58.22119058288235</v>
      </c>
      <c r="D145">
        <v>2886114.0690466398</v>
      </c>
      <c r="E145">
        <v>2895561.68170057</v>
      </c>
      <c r="F145">
        <v>2903659.3357607801</v>
      </c>
      <c r="G145">
        <v>2957601</v>
      </c>
      <c r="H145">
        <v>2967964</v>
      </c>
      <c r="I145">
        <v>2977190</v>
      </c>
      <c r="J145">
        <v>2985231</v>
      </c>
      <c r="K145">
        <v>2992046</v>
      </c>
      <c r="L145">
        <v>2997598</v>
      </c>
      <c r="M145">
        <v>3001857</v>
      </c>
      <c r="N145">
        <v>3004801</v>
      </c>
      <c r="O145">
        <v>3006410</v>
      </c>
      <c r="P145">
        <v>3006673</v>
      </c>
      <c r="Q145">
        <v>3005585</v>
      </c>
      <c r="R145">
        <v>3003146</v>
      </c>
      <c r="S145">
        <v>2999363</v>
      </c>
      <c r="T145">
        <v>2994247</v>
      </c>
      <c r="U145">
        <v>2987818</v>
      </c>
      <c r="V145">
        <v>2980100</v>
      </c>
      <c r="W145">
        <v>2971123</v>
      </c>
      <c r="X145">
        <v>2960925</v>
      </c>
      <c r="Y145">
        <v>2949547</v>
      </c>
      <c r="Z145">
        <v>2937040</v>
      </c>
      <c r="AA145">
        <v>2923457</v>
      </c>
      <c r="AB145">
        <v>2908859</v>
      </c>
      <c r="AC145">
        <v>2893314</v>
      </c>
      <c r="AD145">
        <v>2876893</v>
      </c>
      <c r="AE145">
        <v>2859677</v>
      </c>
      <c r="AF145">
        <v>2841750</v>
      </c>
      <c r="AG145">
        <v>2823203</v>
      </c>
      <c r="AH145">
        <v>2804133</v>
      </c>
      <c r="AI145">
        <v>2784644</v>
      </c>
      <c r="AJ145">
        <v>2764844</v>
      </c>
      <c r="AK145">
        <v>2744849</v>
      </c>
      <c r="AL145">
        <v>2724780</v>
      </c>
      <c r="AM145">
        <v>2704765</v>
      </c>
      <c r="AN145">
        <v>2684937</v>
      </c>
      <c r="AO145">
        <v>2665434</v>
      </c>
      <c r="AP145">
        <v>2646403</v>
      </c>
      <c r="AQ145">
        <v>2627996</v>
      </c>
      <c r="AR145">
        <v>2610369</v>
      </c>
      <c r="AS145">
        <v>2593686</v>
      </c>
      <c r="AT145">
        <v>2578118</v>
      </c>
      <c r="AU145">
        <v>2563839</v>
      </c>
      <c r="AV145">
        <v>2551031</v>
      </c>
    </row>
    <row r="146" spans="1:48" x14ac:dyDescent="0.15">
      <c r="A146" t="s">
        <v>20</v>
      </c>
      <c r="B146" t="s">
        <v>303</v>
      </c>
      <c r="C146">
        <v>57.200275782821031</v>
      </c>
      <c r="D146">
        <v>10443637.360043099</v>
      </c>
      <c r="E146">
        <v>10484426.1345511</v>
      </c>
      <c r="F146">
        <v>10519189.746764399</v>
      </c>
      <c r="G146">
        <v>10982491</v>
      </c>
      <c r="H146">
        <v>11017081</v>
      </c>
      <c r="I146">
        <v>11050803</v>
      </c>
      <c r="J146">
        <v>11083213</v>
      </c>
      <c r="K146">
        <v>11113899</v>
      </c>
      <c r="L146">
        <v>11142479</v>
      </c>
      <c r="M146">
        <v>11168600</v>
      </c>
      <c r="N146">
        <v>11191943</v>
      </c>
      <c r="O146">
        <v>11212215</v>
      </c>
      <c r="P146">
        <v>11229157</v>
      </c>
      <c r="Q146">
        <v>11242538</v>
      </c>
      <c r="R146">
        <v>11252160</v>
      </c>
      <c r="S146">
        <v>11257852</v>
      </c>
      <c r="T146">
        <v>11259476</v>
      </c>
      <c r="U146">
        <v>11256924</v>
      </c>
      <c r="V146">
        <v>11250118</v>
      </c>
      <c r="W146">
        <v>11239010</v>
      </c>
      <c r="X146">
        <v>11223583</v>
      </c>
      <c r="Y146">
        <v>11203851</v>
      </c>
      <c r="Z146">
        <v>11179857</v>
      </c>
      <c r="AA146">
        <v>11151675</v>
      </c>
      <c r="AB146">
        <v>11119411</v>
      </c>
      <c r="AC146">
        <v>11083198</v>
      </c>
      <c r="AD146">
        <v>11043203</v>
      </c>
      <c r="AE146">
        <v>10999621</v>
      </c>
      <c r="AF146">
        <v>10952678</v>
      </c>
      <c r="AG146">
        <v>10902632</v>
      </c>
      <c r="AH146">
        <v>10849768</v>
      </c>
      <c r="AI146">
        <v>10794406</v>
      </c>
      <c r="AJ146">
        <v>10736892</v>
      </c>
      <c r="AK146">
        <v>10677605</v>
      </c>
      <c r="AL146">
        <v>10616953</v>
      </c>
      <c r="AM146">
        <v>10555376</v>
      </c>
      <c r="AN146">
        <v>10493344</v>
      </c>
      <c r="AO146">
        <v>10431356</v>
      </c>
      <c r="AP146">
        <v>10369943</v>
      </c>
      <c r="AQ146">
        <v>10309665</v>
      </c>
      <c r="AR146">
        <v>10251114</v>
      </c>
      <c r="AS146">
        <v>10194912</v>
      </c>
      <c r="AT146">
        <v>10141710</v>
      </c>
      <c r="AU146">
        <v>10092191</v>
      </c>
      <c r="AV146">
        <v>10047068</v>
      </c>
    </row>
    <row r="147" spans="1:48" x14ac:dyDescent="0.15">
      <c r="A147" t="s">
        <v>17</v>
      </c>
      <c r="B147" t="s">
        <v>304</v>
      </c>
      <c r="C147">
        <v>55.129659720663639</v>
      </c>
      <c r="D147">
        <v>5815395.4883765904</v>
      </c>
      <c r="E147">
        <v>5841039.1740132803</v>
      </c>
      <c r="F147">
        <v>5862841.6159373503</v>
      </c>
      <c r="G147">
        <v>5589820</v>
      </c>
      <c r="H147">
        <v>5610690</v>
      </c>
      <c r="I147">
        <v>5629458</v>
      </c>
      <c r="J147">
        <v>5646084</v>
      </c>
      <c r="K147">
        <v>5660533</v>
      </c>
      <c r="L147">
        <v>5672777</v>
      </c>
      <c r="M147">
        <v>5682794</v>
      </c>
      <c r="N147">
        <v>5690569</v>
      </c>
      <c r="O147">
        <v>5696092</v>
      </c>
      <c r="P147">
        <v>5699361</v>
      </c>
      <c r="Q147">
        <v>5700379</v>
      </c>
      <c r="R147">
        <v>5699158</v>
      </c>
      <c r="S147">
        <v>5695714</v>
      </c>
      <c r="T147">
        <v>5690070</v>
      </c>
      <c r="U147">
        <v>5682254</v>
      </c>
      <c r="V147">
        <v>5672304</v>
      </c>
      <c r="W147">
        <v>5660261</v>
      </c>
      <c r="X147">
        <v>5646174</v>
      </c>
      <c r="Y147">
        <v>5630098</v>
      </c>
      <c r="Z147">
        <v>5612094</v>
      </c>
      <c r="AA147">
        <v>5592231</v>
      </c>
      <c r="AB147">
        <v>5570582</v>
      </c>
      <c r="AC147">
        <v>5547229</v>
      </c>
      <c r="AD147">
        <v>5522258</v>
      </c>
      <c r="AE147">
        <v>5495764</v>
      </c>
      <c r="AF147">
        <v>5467845</v>
      </c>
      <c r="AG147">
        <v>5438608</v>
      </c>
      <c r="AH147">
        <v>5408166</v>
      </c>
      <c r="AI147">
        <v>5376638</v>
      </c>
      <c r="AJ147">
        <v>5344150</v>
      </c>
      <c r="AK147">
        <v>5310833</v>
      </c>
      <c r="AL147">
        <v>5276826</v>
      </c>
      <c r="AM147">
        <v>5242273</v>
      </c>
      <c r="AN147">
        <v>5207327</v>
      </c>
      <c r="AO147">
        <v>5172143</v>
      </c>
      <c r="AP147">
        <v>5136887</v>
      </c>
      <c r="AQ147">
        <v>5101728</v>
      </c>
      <c r="AR147">
        <v>5066844</v>
      </c>
      <c r="AS147">
        <v>5032418</v>
      </c>
      <c r="AT147">
        <v>4998638</v>
      </c>
      <c r="AU147">
        <v>4965702</v>
      </c>
      <c r="AV147">
        <v>4933811</v>
      </c>
    </row>
    <row r="148" spans="1:48" x14ac:dyDescent="0.15">
      <c r="A148" t="s">
        <v>23</v>
      </c>
      <c r="B148" t="s">
        <v>305</v>
      </c>
      <c r="C148">
        <v>49.859204876755896</v>
      </c>
      <c r="D148">
        <v>6074342.2728431504</v>
      </c>
      <c r="E148">
        <v>6104618.5076427003</v>
      </c>
      <c r="F148">
        <v>6130781.2540149596</v>
      </c>
      <c r="G148">
        <v>5924990</v>
      </c>
      <c r="H148">
        <v>5951569</v>
      </c>
      <c r="I148">
        <v>5975991</v>
      </c>
      <c r="J148">
        <v>5998226</v>
      </c>
      <c r="K148">
        <v>6018247</v>
      </c>
      <c r="L148">
        <v>6036033</v>
      </c>
      <c r="M148">
        <v>6051569</v>
      </c>
      <c r="N148">
        <v>6064845</v>
      </c>
      <c r="O148">
        <v>6075856</v>
      </c>
      <c r="P148">
        <v>6084601</v>
      </c>
      <c r="Q148">
        <v>6091088</v>
      </c>
      <c r="R148">
        <v>6095327</v>
      </c>
      <c r="S148">
        <v>6097335</v>
      </c>
      <c r="T148">
        <v>6097133</v>
      </c>
      <c r="U148">
        <v>6094748</v>
      </c>
      <c r="V148">
        <v>6090213</v>
      </c>
      <c r="W148">
        <v>6083566</v>
      </c>
      <c r="X148">
        <v>6074849</v>
      </c>
      <c r="Y148">
        <v>6064112</v>
      </c>
      <c r="Z148">
        <v>6051407</v>
      </c>
      <c r="AA148">
        <v>6036795</v>
      </c>
      <c r="AB148">
        <v>6020338</v>
      </c>
      <c r="AC148">
        <v>6002108</v>
      </c>
      <c r="AD148">
        <v>5982178</v>
      </c>
      <c r="AE148">
        <v>5960630</v>
      </c>
      <c r="AF148">
        <v>5937549</v>
      </c>
      <c r="AG148">
        <v>5913026</v>
      </c>
      <c r="AH148">
        <v>5887157</v>
      </c>
      <c r="AI148">
        <v>5860045</v>
      </c>
      <c r="AJ148">
        <v>5831795</v>
      </c>
      <c r="AK148">
        <v>5802521</v>
      </c>
      <c r="AL148">
        <v>5772340</v>
      </c>
      <c r="AM148">
        <v>5741374</v>
      </c>
      <c r="AN148">
        <v>5709753</v>
      </c>
      <c r="AO148">
        <v>5677611</v>
      </c>
      <c r="AP148">
        <v>5645084</v>
      </c>
      <c r="AQ148">
        <v>5612319</v>
      </c>
      <c r="AR148">
        <v>5579465</v>
      </c>
      <c r="AS148">
        <v>5546677</v>
      </c>
      <c r="AT148">
        <v>5514114</v>
      </c>
      <c r="AU148">
        <v>5481943</v>
      </c>
      <c r="AV148">
        <v>5450335</v>
      </c>
    </row>
    <row r="149" spans="1:48" x14ac:dyDescent="0.15">
      <c r="A149" t="s">
        <v>15</v>
      </c>
      <c r="B149" t="s">
        <v>306</v>
      </c>
      <c r="C149">
        <v>58.191148804934457</v>
      </c>
      <c r="D149">
        <v>3886050.2213227702</v>
      </c>
      <c r="E149">
        <v>3900951.5550917699</v>
      </c>
      <c r="F149">
        <v>3913636.7467409498</v>
      </c>
      <c r="G149">
        <v>3913234</v>
      </c>
      <c r="H149">
        <v>3928160</v>
      </c>
      <c r="I149">
        <v>3941117</v>
      </c>
      <c r="J149">
        <v>3952112</v>
      </c>
      <c r="K149">
        <v>3961153</v>
      </c>
      <c r="L149">
        <v>3968253</v>
      </c>
      <c r="M149">
        <v>3973430</v>
      </c>
      <c r="N149">
        <v>3976705</v>
      </c>
      <c r="O149">
        <v>3978102</v>
      </c>
      <c r="P149">
        <v>3977650</v>
      </c>
      <c r="Q149">
        <v>3975383</v>
      </c>
      <c r="R149">
        <v>3971338</v>
      </c>
      <c r="S149">
        <v>3965555</v>
      </c>
      <c r="T149">
        <v>3958079</v>
      </c>
      <c r="U149">
        <v>3948960</v>
      </c>
      <c r="V149">
        <v>3938251</v>
      </c>
      <c r="W149">
        <v>3926007</v>
      </c>
      <c r="X149">
        <v>3912290</v>
      </c>
      <c r="Y149">
        <v>3897165</v>
      </c>
      <c r="Z149">
        <v>3880700</v>
      </c>
      <c r="AA149">
        <v>3862969</v>
      </c>
      <c r="AB149">
        <v>3844048</v>
      </c>
      <c r="AC149">
        <v>3824018</v>
      </c>
      <c r="AD149">
        <v>3802963</v>
      </c>
      <c r="AE149">
        <v>3780973</v>
      </c>
      <c r="AF149">
        <v>3758139</v>
      </c>
      <c r="AG149">
        <v>3734560</v>
      </c>
      <c r="AH149">
        <v>3710334</v>
      </c>
      <c r="AI149">
        <v>3685567</v>
      </c>
      <c r="AJ149">
        <v>3660367</v>
      </c>
      <c r="AK149">
        <v>3634847</v>
      </c>
      <c r="AL149">
        <v>3609124</v>
      </c>
      <c r="AM149">
        <v>3583318</v>
      </c>
      <c r="AN149">
        <v>3557553</v>
      </c>
      <c r="AO149">
        <v>3531958</v>
      </c>
      <c r="AP149">
        <v>3506666</v>
      </c>
      <c r="AQ149">
        <v>3481812</v>
      </c>
      <c r="AR149">
        <v>3457538</v>
      </c>
      <c r="AS149">
        <v>3433987</v>
      </c>
      <c r="AT149">
        <v>3411308</v>
      </c>
      <c r="AU149">
        <v>3389653</v>
      </c>
      <c r="AV149">
        <v>3369180</v>
      </c>
    </row>
    <row r="150" spans="1:48" x14ac:dyDescent="0.15">
      <c r="A150" t="s">
        <v>22</v>
      </c>
      <c r="B150" t="s">
        <v>307</v>
      </c>
      <c r="C150">
        <v>48.720424929835545</v>
      </c>
      <c r="D150">
        <v>8595732.2865279894</v>
      </c>
      <c r="E150">
        <v>8624741.7317274697</v>
      </c>
      <c r="F150">
        <v>8649429.2510792799</v>
      </c>
      <c r="G150">
        <v>8780329</v>
      </c>
      <c r="H150">
        <v>8794781</v>
      </c>
      <c r="I150">
        <v>8813631</v>
      </c>
      <c r="J150">
        <v>8835977</v>
      </c>
      <c r="K150">
        <v>8860965</v>
      </c>
      <c r="L150">
        <v>8887791</v>
      </c>
      <c r="M150">
        <v>8915703</v>
      </c>
      <c r="N150">
        <v>8943995</v>
      </c>
      <c r="O150">
        <v>8972013</v>
      </c>
      <c r="P150">
        <v>8999151</v>
      </c>
      <c r="Q150">
        <v>9024854</v>
      </c>
      <c r="R150">
        <v>9048616</v>
      </c>
      <c r="S150">
        <v>9069980</v>
      </c>
      <c r="T150">
        <v>9088538</v>
      </c>
      <c r="U150">
        <v>9103935</v>
      </c>
      <c r="V150">
        <v>9115861</v>
      </c>
      <c r="W150">
        <v>9124059</v>
      </c>
      <c r="X150">
        <v>9128320</v>
      </c>
      <c r="Y150">
        <v>9128484</v>
      </c>
      <c r="Z150">
        <v>9124443</v>
      </c>
      <c r="AA150">
        <v>9116135</v>
      </c>
      <c r="AB150">
        <v>9103551</v>
      </c>
      <c r="AC150">
        <v>9086729</v>
      </c>
      <c r="AD150">
        <v>9065759</v>
      </c>
      <c r="AE150">
        <v>9040778</v>
      </c>
      <c r="AF150">
        <v>9011975</v>
      </c>
      <c r="AG150">
        <v>8979586</v>
      </c>
      <c r="AH150">
        <v>8943899</v>
      </c>
      <c r="AI150">
        <v>8905249</v>
      </c>
      <c r="AJ150">
        <v>8864024</v>
      </c>
      <c r="AK150">
        <v>8820659</v>
      </c>
      <c r="AL150">
        <v>8775638</v>
      </c>
      <c r="AM150">
        <v>8729497</v>
      </c>
      <c r="AN150">
        <v>8682820</v>
      </c>
      <c r="AO150">
        <v>8636241</v>
      </c>
      <c r="AP150">
        <v>8590443</v>
      </c>
      <c r="AQ150">
        <v>8546160</v>
      </c>
      <c r="AR150">
        <v>8504173</v>
      </c>
      <c r="AS150">
        <v>8465315</v>
      </c>
      <c r="AT150">
        <v>8430468</v>
      </c>
      <c r="AU150">
        <v>8400563</v>
      </c>
      <c r="AV150">
        <v>8376580</v>
      </c>
    </row>
    <row r="151" spans="1:48" x14ac:dyDescent="0.15">
      <c r="A151" t="s">
        <v>308</v>
      </c>
      <c r="B151" t="s">
        <v>309</v>
      </c>
      <c r="C151">
        <v>72.379370314379997</v>
      </c>
      <c r="D151">
        <v>9197088.6575132497</v>
      </c>
      <c r="E151">
        <v>9277148.3259894308</v>
      </c>
      <c r="F151">
        <v>9351792.2318070699</v>
      </c>
      <c r="G151">
        <v>12452701</v>
      </c>
      <c r="H151">
        <v>12599581</v>
      </c>
      <c r="I151">
        <v>12732437</v>
      </c>
      <c r="J151">
        <v>12852072</v>
      </c>
      <c r="K151">
        <v>12959261</v>
      </c>
      <c r="L151">
        <v>13054751</v>
      </c>
      <c r="M151">
        <v>13139262</v>
      </c>
      <c r="N151">
        <v>13213489</v>
      </c>
      <c r="O151">
        <v>13278096</v>
      </c>
      <c r="P151">
        <v>13333722</v>
      </c>
      <c r="Q151">
        <v>13380978</v>
      </c>
      <c r="R151">
        <v>13420447</v>
      </c>
      <c r="S151">
        <v>13452686</v>
      </c>
      <c r="T151">
        <v>13478223</v>
      </c>
      <c r="U151">
        <v>13497561</v>
      </c>
      <c r="V151">
        <v>13511173</v>
      </c>
      <c r="W151">
        <v>13519506</v>
      </c>
      <c r="X151">
        <v>13522980</v>
      </c>
      <c r="Y151">
        <v>13521987</v>
      </c>
      <c r="Z151">
        <v>13516892</v>
      </c>
      <c r="AA151">
        <v>13508032</v>
      </c>
      <c r="AB151">
        <v>13495717</v>
      </c>
      <c r="AC151">
        <v>13480230</v>
      </c>
      <c r="AD151">
        <v>13461826</v>
      </c>
      <c r="AE151">
        <v>13440734</v>
      </c>
      <c r="AF151">
        <v>13417154</v>
      </c>
      <c r="AG151">
        <v>13391259</v>
      </c>
      <c r="AH151">
        <v>13363196</v>
      </c>
      <c r="AI151">
        <v>13333083</v>
      </c>
      <c r="AJ151">
        <v>13301011</v>
      </c>
      <c r="AK151">
        <v>13267044</v>
      </c>
      <c r="AL151">
        <v>13231220</v>
      </c>
      <c r="AM151">
        <v>13193546</v>
      </c>
      <c r="AN151">
        <v>13154005</v>
      </c>
      <c r="AO151">
        <v>13112551</v>
      </c>
      <c r="AP151">
        <v>13069112</v>
      </c>
      <c r="AQ151">
        <v>13023587</v>
      </c>
      <c r="AR151">
        <v>12975849</v>
      </c>
      <c r="AS151">
        <v>12925743</v>
      </c>
      <c r="AT151">
        <v>12873086</v>
      </c>
      <c r="AU151">
        <v>12817669</v>
      </c>
      <c r="AV151">
        <v>12759256</v>
      </c>
    </row>
    <row r="152" spans="1:48" x14ac:dyDescent="0.15">
      <c r="A152" t="s">
        <v>310</v>
      </c>
      <c r="B152" t="s">
        <v>311</v>
      </c>
      <c r="C152">
        <v>47.242857237117001</v>
      </c>
      <c r="D152">
        <v>4885770.8492215797</v>
      </c>
      <c r="E152">
        <v>4912157.9744140496</v>
      </c>
      <c r="F152">
        <v>4936523.2325642304</v>
      </c>
      <c r="G152">
        <v>4796683</v>
      </c>
      <c r="H152">
        <v>4823497</v>
      </c>
      <c r="I152">
        <v>4851218</v>
      </c>
      <c r="J152">
        <v>4879454</v>
      </c>
      <c r="K152">
        <v>4907836</v>
      </c>
      <c r="L152">
        <v>4936021</v>
      </c>
      <c r="M152">
        <v>4963690</v>
      </c>
      <c r="N152">
        <v>4990547</v>
      </c>
      <c r="O152">
        <v>5016322</v>
      </c>
      <c r="P152">
        <v>5040768</v>
      </c>
      <c r="Q152">
        <v>5063664</v>
      </c>
      <c r="R152">
        <v>5084810</v>
      </c>
      <c r="S152">
        <v>5104035</v>
      </c>
      <c r="T152">
        <v>5121188</v>
      </c>
      <c r="U152">
        <v>5136144</v>
      </c>
      <c r="V152">
        <v>5148803</v>
      </c>
      <c r="W152">
        <v>5159089</v>
      </c>
      <c r="X152">
        <v>5166949</v>
      </c>
      <c r="Y152">
        <v>5172356</v>
      </c>
      <c r="Z152">
        <v>5175306</v>
      </c>
      <c r="AA152">
        <v>5175819</v>
      </c>
      <c r="AB152">
        <v>5173942</v>
      </c>
      <c r="AC152">
        <v>5169743</v>
      </c>
      <c r="AD152">
        <v>5163317</v>
      </c>
      <c r="AE152">
        <v>5154780</v>
      </c>
      <c r="AF152">
        <v>5144277</v>
      </c>
      <c r="AG152">
        <v>5131972</v>
      </c>
      <c r="AH152">
        <v>5118057</v>
      </c>
      <c r="AI152">
        <v>5102748</v>
      </c>
      <c r="AJ152">
        <v>5086283</v>
      </c>
      <c r="AK152">
        <v>5068926</v>
      </c>
      <c r="AL152">
        <v>5050967</v>
      </c>
      <c r="AM152">
        <v>5032716</v>
      </c>
      <c r="AN152">
        <v>5014511</v>
      </c>
      <c r="AO152">
        <v>4996712</v>
      </c>
      <c r="AP152">
        <v>4979706</v>
      </c>
      <c r="AQ152">
        <v>4963901</v>
      </c>
      <c r="AR152">
        <v>4949731</v>
      </c>
      <c r="AS152">
        <v>4937655</v>
      </c>
      <c r="AT152">
        <v>4928155</v>
      </c>
      <c r="AU152">
        <v>4921738</v>
      </c>
      <c r="AV152">
        <v>4918934</v>
      </c>
    </row>
    <row r="153" spans="1:48" x14ac:dyDescent="0.15">
      <c r="A153" t="s">
        <v>312</v>
      </c>
      <c r="B153" t="s">
        <v>313</v>
      </c>
      <c r="C153">
        <v>55.71</v>
      </c>
      <c r="D153">
        <v>6804756.74409818</v>
      </c>
      <c r="E153">
        <v>6842558.1939298697</v>
      </c>
      <c r="F153">
        <v>6878512.7543785498</v>
      </c>
      <c r="G153">
        <v>7003978</v>
      </c>
      <c r="H153">
        <v>7056103</v>
      </c>
      <c r="I153">
        <v>7107379</v>
      </c>
      <c r="J153">
        <v>7157361</v>
      </c>
      <c r="K153">
        <v>7205634</v>
      </c>
      <c r="L153">
        <v>7251816</v>
      </c>
      <c r="M153">
        <v>7295560</v>
      </c>
      <c r="N153">
        <v>7336550</v>
      </c>
      <c r="O153">
        <v>7374503</v>
      </c>
      <c r="P153">
        <v>7409169</v>
      </c>
      <c r="Q153">
        <v>7440333</v>
      </c>
      <c r="R153">
        <v>7467809</v>
      </c>
      <c r="S153">
        <v>7491448</v>
      </c>
      <c r="T153">
        <v>7511132</v>
      </c>
      <c r="U153">
        <v>7526774</v>
      </c>
      <c r="V153">
        <v>7538324</v>
      </c>
      <c r="W153">
        <v>7545762</v>
      </c>
      <c r="X153">
        <v>7549101</v>
      </c>
      <c r="Y153">
        <v>7548388</v>
      </c>
      <c r="Z153">
        <v>7543703</v>
      </c>
      <c r="AA153">
        <v>7535157</v>
      </c>
      <c r="AB153">
        <v>7522897</v>
      </c>
      <c r="AC153">
        <v>7507101</v>
      </c>
      <c r="AD153">
        <v>7487979</v>
      </c>
      <c r="AE153">
        <v>7465776</v>
      </c>
      <c r="AF153">
        <v>7440768</v>
      </c>
      <c r="AG153">
        <v>7413266</v>
      </c>
      <c r="AH153">
        <v>7383612</v>
      </c>
      <c r="AI153">
        <v>7352183</v>
      </c>
      <c r="AJ153">
        <v>7319385</v>
      </c>
      <c r="AK153">
        <v>7285662</v>
      </c>
      <c r="AL153">
        <v>7251488</v>
      </c>
      <c r="AM153">
        <v>7217369</v>
      </c>
      <c r="AN153">
        <v>7183846</v>
      </c>
      <c r="AO153">
        <v>7151492</v>
      </c>
      <c r="AP153">
        <v>7120914</v>
      </c>
      <c r="AQ153">
        <v>7092750</v>
      </c>
      <c r="AR153">
        <v>7067672</v>
      </c>
      <c r="AS153">
        <v>7046385</v>
      </c>
      <c r="AT153">
        <v>7029626</v>
      </c>
      <c r="AU153">
        <v>7018167</v>
      </c>
      <c r="AV153">
        <v>7012811</v>
      </c>
    </row>
    <row r="154" spans="1:48" x14ac:dyDescent="0.15">
      <c r="A154" t="s">
        <v>314</v>
      </c>
      <c r="B154" t="s">
        <v>315</v>
      </c>
      <c r="C154">
        <v>52.158538060747198</v>
      </c>
      <c r="D154">
        <v>5136714.0228754403</v>
      </c>
      <c r="E154">
        <v>5159671.00075706</v>
      </c>
      <c r="F154">
        <v>5179470.0356143303</v>
      </c>
      <c r="G154">
        <v>4972670</v>
      </c>
      <c r="H154">
        <v>4986670</v>
      </c>
      <c r="I154">
        <v>5002673</v>
      </c>
      <c r="J154">
        <v>5020211</v>
      </c>
      <c r="K154">
        <v>5038845</v>
      </c>
      <c r="L154">
        <v>5058158</v>
      </c>
      <c r="M154">
        <v>5077763</v>
      </c>
      <c r="N154">
        <v>5097295</v>
      </c>
      <c r="O154">
        <v>5116418</v>
      </c>
      <c r="P154">
        <v>5134818</v>
      </c>
      <c r="Q154">
        <v>5152212</v>
      </c>
      <c r="R154">
        <v>5168337</v>
      </c>
      <c r="S154">
        <v>5182960</v>
      </c>
      <c r="T154">
        <v>5195871</v>
      </c>
      <c r="U154">
        <v>5206888</v>
      </c>
      <c r="V154">
        <v>5215854</v>
      </c>
      <c r="W154">
        <v>5222637</v>
      </c>
      <c r="X154">
        <v>5227131</v>
      </c>
      <c r="Y154">
        <v>5229257</v>
      </c>
      <c r="Z154">
        <v>5228959</v>
      </c>
      <c r="AA154">
        <v>5226211</v>
      </c>
      <c r="AB154">
        <v>5221008</v>
      </c>
      <c r="AC154">
        <v>5213375</v>
      </c>
      <c r="AD154">
        <v>5203360</v>
      </c>
      <c r="AE154">
        <v>5191037</v>
      </c>
      <c r="AF154">
        <v>5176508</v>
      </c>
      <c r="AG154">
        <v>5159898</v>
      </c>
      <c r="AH154">
        <v>5141359</v>
      </c>
      <c r="AI154">
        <v>5121068</v>
      </c>
      <c r="AJ154">
        <v>5099230</v>
      </c>
      <c r="AK154">
        <v>5076074</v>
      </c>
      <c r="AL154">
        <v>5051854</v>
      </c>
      <c r="AM154">
        <v>5026851</v>
      </c>
      <c r="AN154">
        <v>5001372</v>
      </c>
      <c r="AO154">
        <v>4975748</v>
      </c>
      <c r="AP154">
        <v>4950339</v>
      </c>
      <c r="AQ154">
        <v>4925527</v>
      </c>
      <c r="AR154">
        <v>4901723</v>
      </c>
      <c r="AS154">
        <v>4879361</v>
      </c>
      <c r="AT154">
        <v>4858902</v>
      </c>
      <c r="AU154">
        <v>4840834</v>
      </c>
      <c r="AV154">
        <v>4825669</v>
      </c>
    </row>
    <row r="155" spans="1:48" x14ac:dyDescent="0.15">
      <c r="A155" t="s">
        <v>316</v>
      </c>
      <c r="B155" t="s">
        <v>317</v>
      </c>
      <c r="C155">
        <v>49.869474602265797</v>
      </c>
      <c r="D155">
        <v>5422871.9628966898</v>
      </c>
      <c r="E155">
        <v>5450964.3520905897</v>
      </c>
      <c r="F155">
        <v>5476220.8605808802</v>
      </c>
      <c r="G155">
        <v>5455314</v>
      </c>
      <c r="H155">
        <v>5477175</v>
      </c>
      <c r="I155">
        <v>5501344</v>
      </c>
      <c r="J155">
        <v>5527263</v>
      </c>
      <c r="K155">
        <v>5554407</v>
      </c>
      <c r="L155">
        <v>5582280</v>
      </c>
      <c r="M155">
        <v>5610420</v>
      </c>
      <c r="N155">
        <v>5638395</v>
      </c>
      <c r="O155">
        <v>5665805</v>
      </c>
      <c r="P155">
        <v>5692284</v>
      </c>
      <c r="Q155">
        <v>5717493</v>
      </c>
      <c r="R155">
        <v>5741129</v>
      </c>
      <c r="S155">
        <v>5762917</v>
      </c>
      <c r="T155">
        <v>5782617</v>
      </c>
      <c r="U155">
        <v>5800018</v>
      </c>
      <c r="V155">
        <v>5814942</v>
      </c>
      <c r="W155">
        <v>5827242</v>
      </c>
      <c r="X155">
        <v>5836803</v>
      </c>
      <c r="Y155">
        <v>5843541</v>
      </c>
      <c r="Z155">
        <v>5847405</v>
      </c>
      <c r="AA155">
        <v>5848373</v>
      </c>
      <c r="AB155">
        <v>5846457</v>
      </c>
      <c r="AC155">
        <v>5841700</v>
      </c>
      <c r="AD155">
        <v>5834176</v>
      </c>
      <c r="AE155">
        <v>5823992</v>
      </c>
      <c r="AF155">
        <v>5811284</v>
      </c>
      <c r="AG155">
        <v>5796223</v>
      </c>
      <c r="AH155">
        <v>5779010</v>
      </c>
      <c r="AI155">
        <v>5759875</v>
      </c>
      <c r="AJ155">
        <v>5739085</v>
      </c>
      <c r="AK155">
        <v>5716934</v>
      </c>
      <c r="AL155">
        <v>5693750</v>
      </c>
      <c r="AM155">
        <v>5669891</v>
      </c>
      <c r="AN155">
        <v>5645749</v>
      </c>
      <c r="AO155">
        <v>5621745</v>
      </c>
      <c r="AP155">
        <v>5598333</v>
      </c>
      <c r="AQ155">
        <v>5575999</v>
      </c>
      <c r="AR155">
        <v>5555259</v>
      </c>
      <c r="AS155">
        <v>5536662</v>
      </c>
      <c r="AT155">
        <v>5520788</v>
      </c>
      <c r="AU155">
        <v>5508249</v>
      </c>
      <c r="AV155">
        <v>5499689</v>
      </c>
    </row>
    <row r="156" spans="1:48" x14ac:dyDescent="0.15">
      <c r="A156" t="s">
        <v>318</v>
      </c>
      <c r="B156" t="s">
        <v>319</v>
      </c>
      <c r="C156">
        <v>58.566332954702297</v>
      </c>
      <c r="D156">
        <v>1643198.6711674</v>
      </c>
      <c r="E156">
        <v>1653014.8740763401</v>
      </c>
      <c r="F156">
        <v>1662230.6551296499</v>
      </c>
      <c r="G156">
        <v>1555806</v>
      </c>
      <c r="H156">
        <v>1565872</v>
      </c>
      <c r="I156">
        <v>1576371</v>
      </c>
      <c r="J156">
        <v>1587143</v>
      </c>
      <c r="K156">
        <v>1598041</v>
      </c>
      <c r="L156">
        <v>1608925</v>
      </c>
      <c r="M156">
        <v>1619665</v>
      </c>
      <c r="N156">
        <v>1630142</v>
      </c>
      <c r="O156">
        <v>1640245</v>
      </c>
      <c r="P156">
        <v>1649874</v>
      </c>
      <c r="Q156">
        <v>1658936</v>
      </c>
      <c r="R156">
        <v>1667351</v>
      </c>
      <c r="S156">
        <v>1675047</v>
      </c>
      <c r="T156">
        <v>1681959</v>
      </c>
      <c r="U156">
        <v>1688036</v>
      </c>
      <c r="V156">
        <v>1693233</v>
      </c>
      <c r="W156">
        <v>1697518</v>
      </c>
      <c r="X156">
        <v>1700864</v>
      </c>
      <c r="Y156">
        <v>1703258</v>
      </c>
      <c r="Z156">
        <v>1704693</v>
      </c>
      <c r="AA156">
        <v>1705175</v>
      </c>
      <c r="AB156">
        <v>1704716</v>
      </c>
      <c r="AC156">
        <v>1703340</v>
      </c>
      <c r="AD156">
        <v>1701081</v>
      </c>
      <c r="AE156">
        <v>1697979</v>
      </c>
      <c r="AF156">
        <v>1694087</v>
      </c>
      <c r="AG156">
        <v>1689467</v>
      </c>
      <c r="AH156">
        <v>1684189</v>
      </c>
      <c r="AI156">
        <v>1678335</v>
      </c>
      <c r="AJ156">
        <v>1671993</v>
      </c>
      <c r="AK156">
        <v>1665264</v>
      </c>
      <c r="AL156">
        <v>1658258</v>
      </c>
      <c r="AM156">
        <v>1651091</v>
      </c>
      <c r="AN156">
        <v>1643894</v>
      </c>
      <c r="AO156">
        <v>1636804</v>
      </c>
      <c r="AP156">
        <v>1629968</v>
      </c>
      <c r="AQ156">
        <v>1623543</v>
      </c>
      <c r="AR156">
        <v>1617695</v>
      </c>
      <c r="AS156">
        <v>1612601</v>
      </c>
      <c r="AT156">
        <v>1608446</v>
      </c>
      <c r="AU156">
        <v>1605425</v>
      </c>
      <c r="AV156">
        <v>1603744</v>
      </c>
    </row>
    <row r="157" spans="1:48" x14ac:dyDescent="0.15">
      <c r="A157" t="s">
        <v>320</v>
      </c>
      <c r="B157" t="s">
        <v>321</v>
      </c>
      <c r="C157">
        <v>51.796905798363198</v>
      </c>
      <c r="D157">
        <v>5986909.0012026802</v>
      </c>
      <c r="E157">
        <v>6020670.9078700002</v>
      </c>
      <c r="F157">
        <v>6051508.0695322696</v>
      </c>
      <c r="G157">
        <v>6217054</v>
      </c>
      <c r="H157">
        <v>6251368</v>
      </c>
      <c r="I157">
        <v>6286655</v>
      </c>
      <c r="J157">
        <v>6322440</v>
      </c>
      <c r="K157">
        <v>6358279</v>
      </c>
      <c r="L157">
        <v>6393754</v>
      </c>
      <c r="M157">
        <v>6428479</v>
      </c>
      <c r="N157">
        <v>6462094</v>
      </c>
      <c r="O157">
        <v>6494271</v>
      </c>
      <c r="P157">
        <v>6524708</v>
      </c>
      <c r="Q157">
        <v>6553134</v>
      </c>
      <c r="R157">
        <v>6579305</v>
      </c>
      <c r="S157">
        <v>6603007</v>
      </c>
      <c r="T157">
        <v>6624056</v>
      </c>
      <c r="U157">
        <v>6642295</v>
      </c>
      <c r="V157">
        <v>6657595</v>
      </c>
      <c r="W157">
        <v>6669860</v>
      </c>
      <c r="X157">
        <v>6679018</v>
      </c>
      <c r="Y157">
        <v>6685030</v>
      </c>
      <c r="Z157">
        <v>6687882</v>
      </c>
      <c r="AA157">
        <v>6687593</v>
      </c>
      <c r="AB157">
        <v>6684208</v>
      </c>
      <c r="AC157">
        <v>6677801</v>
      </c>
      <c r="AD157">
        <v>6668477</v>
      </c>
      <c r="AE157">
        <v>6656367</v>
      </c>
      <c r="AF157">
        <v>6641633</v>
      </c>
      <c r="AG157">
        <v>6624466</v>
      </c>
      <c r="AH157">
        <v>6605084</v>
      </c>
      <c r="AI157">
        <v>6583735</v>
      </c>
      <c r="AJ157">
        <v>6560697</v>
      </c>
      <c r="AK157">
        <v>6536275</v>
      </c>
      <c r="AL157">
        <v>6510803</v>
      </c>
      <c r="AM157">
        <v>6484645</v>
      </c>
      <c r="AN157">
        <v>6458194</v>
      </c>
      <c r="AO157">
        <v>6431871</v>
      </c>
      <c r="AP157">
        <v>6406127</v>
      </c>
      <c r="AQ157">
        <v>6381439</v>
      </c>
      <c r="AR157">
        <v>6358316</v>
      </c>
      <c r="AS157">
        <v>6337296</v>
      </c>
      <c r="AT157">
        <v>6318943</v>
      </c>
      <c r="AU157">
        <v>6303852</v>
      </c>
      <c r="AV157">
        <v>6292647</v>
      </c>
    </row>
    <row r="158" spans="1:48" x14ac:dyDescent="0.15">
      <c r="A158" t="s">
        <v>322</v>
      </c>
      <c r="B158" t="s">
        <v>323</v>
      </c>
      <c r="C158">
        <v>57.81</v>
      </c>
      <c r="D158">
        <v>3690369.5331901801</v>
      </c>
      <c r="E158">
        <v>3713957.2320912802</v>
      </c>
      <c r="F158">
        <v>3736555.32577813</v>
      </c>
      <c r="G158">
        <v>3488574</v>
      </c>
      <c r="H158">
        <v>3520778</v>
      </c>
      <c r="I158">
        <v>3551383</v>
      </c>
      <c r="J158">
        <v>3580284</v>
      </c>
      <c r="K158">
        <v>3607388</v>
      </c>
      <c r="L158">
        <v>3632610</v>
      </c>
      <c r="M158">
        <v>3655880</v>
      </c>
      <c r="N158">
        <v>3677137</v>
      </c>
      <c r="O158">
        <v>3696330</v>
      </c>
      <c r="P158">
        <v>3713421</v>
      </c>
      <c r="Q158">
        <v>3728383</v>
      </c>
      <c r="R158">
        <v>3741199</v>
      </c>
      <c r="S158">
        <v>3751862</v>
      </c>
      <c r="T158">
        <v>3760380</v>
      </c>
      <c r="U158">
        <v>3766768</v>
      </c>
      <c r="V158">
        <v>3771053</v>
      </c>
      <c r="W158">
        <v>3773276</v>
      </c>
      <c r="X158">
        <v>3773484</v>
      </c>
      <c r="Y158">
        <v>3771740</v>
      </c>
      <c r="Z158">
        <v>3768115</v>
      </c>
      <c r="AA158">
        <v>3762691</v>
      </c>
      <c r="AB158">
        <v>3755563</v>
      </c>
      <c r="AC158">
        <v>3746836</v>
      </c>
      <c r="AD158">
        <v>3736626</v>
      </c>
      <c r="AE158">
        <v>3725059</v>
      </c>
      <c r="AF158">
        <v>3712274</v>
      </c>
      <c r="AG158">
        <v>3698421</v>
      </c>
      <c r="AH158">
        <v>3683658</v>
      </c>
      <c r="AI158">
        <v>3668159</v>
      </c>
      <c r="AJ158">
        <v>3652105</v>
      </c>
      <c r="AK158">
        <v>3635689</v>
      </c>
      <c r="AL158">
        <v>3619116</v>
      </c>
      <c r="AM158">
        <v>3602601</v>
      </c>
      <c r="AN158">
        <v>3586372</v>
      </c>
      <c r="AO158">
        <v>3570665</v>
      </c>
      <c r="AP158">
        <v>3555729</v>
      </c>
      <c r="AQ158">
        <v>3541825</v>
      </c>
      <c r="AR158">
        <v>3529222</v>
      </c>
      <c r="AS158">
        <v>3518203</v>
      </c>
      <c r="AT158">
        <v>3509060</v>
      </c>
      <c r="AU158">
        <v>3502098</v>
      </c>
      <c r="AV158">
        <v>3497632</v>
      </c>
    </row>
    <row r="159" spans="1:48" x14ac:dyDescent="0.15">
      <c r="A159" t="s">
        <v>324</v>
      </c>
      <c r="B159" t="s">
        <v>325</v>
      </c>
      <c r="C159">
        <v>43.4</v>
      </c>
      <c r="D159">
        <v>3770462.50284814</v>
      </c>
      <c r="E159">
        <v>3791755.9989078902</v>
      </c>
      <c r="F159">
        <v>3811373.6844719402</v>
      </c>
      <c r="G159">
        <v>3751446</v>
      </c>
      <c r="H159">
        <v>3771781</v>
      </c>
      <c r="I159">
        <v>3793216</v>
      </c>
      <c r="J159">
        <v>3815403</v>
      </c>
      <c r="K159">
        <v>3838014</v>
      </c>
      <c r="L159">
        <v>3860744</v>
      </c>
      <c r="M159">
        <v>3883308</v>
      </c>
      <c r="N159">
        <v>3905439</v>
      </c>
      <c r="O159">
        <v>3926895</v>
      </c>
      <c r="P159">
        <v>3947451</v>
      </c>
      <c r="Q159">
        <v>3966903</v>
      </c>
      <c r="R159">
        <v>3985070</v>
      </c>
      <c r="S159">
        <v>4001788</v>
      </c>
      <c r="T159">
        <v>4016916</v>
      </c>
      <c r="U159">
        <v>4030333</v>
      </c>
      <c r="V159">
        <v>4041938</v>
      </c>
      <c r="W159">
        <v>4051653</v>
      </c>
      <c r="X159">
        <v>4059416</v>
      </c>
      <c r="Y159">
        <v>4065189</v>
      </c>
      <c r="Z159">
        <v>4068955</v>
      </c>
      <c r="AA159">
        <v>4070715</v>
      </c>
      <c r="AB159">
        <v>4070491</v>
      </c>
      <c r="AC159">
        <v>4068329</v>
      </c>
      <c r="AD159">
        <v>4064290</v>
      </c>
      <c r="AE159">
        <v>4058461</v>
      </c>
      <c r="AF159">
        <v>4050945</v>
      </c>
      <c r="AG159">
        <v>4041869</v>
      </c>
      <c r="AH159">
        <v>4031379</v>
      </c>
      <c r="AI159">
        <v>4019641</v>
      </c>
      <c r="AJ159">
        <v>4006843</v>
      </c>
      <c r="AK159">
        <v>3993193</v>
      </c>
      <c r="AL159">
        <v>3978919</v>
      </c>
      <c r="AM159">
        <v>3964270</v>
      </c>
      <c r="AN159">
        <v>3949515</v>
      </c>
      <c r="AO159">
        <v>3934945</v>
      </c>
      <c r="AP159">
        <v>3920870</v>
      </c>
      <c r="AQ159">
        <v>3907621</v>
      </c>
      <c r="AR159">
        <v>3895551</v>
      </c>
      <c r="AS159">
        <v>3885032</v>
      </c>
      <c r="AT159">
        <v>3876455</v>
      </c>
      <c r="AU159">
        <v>3870236</v>
      </c>
      <c r="AV159">
        <v>3866808</v>
      </c>
    </row>
    <row r="160" spans="1:48" x14ac:dyDescent="0.15">
      <c r="A160" t="s">
        <v>326</v>
      </c>
      <c r="B160" t="s">
        <v>327</v>
      </c>
      <c r="C160">
        <v>50.741714784107401</v>
      </c>
      <c r="D160">
        <v>4482321.3402368203</v>
      </c>
      <c r="E160">
        <v>4502395.0027318802</v>
      </c>
      <c r="F160">
        <v>4520387.5378640601</v>
      </c>
      <c r="G160">
        <v>4361110</v>
      </c>
      <c r="H160">
        <v>4379540</v>
      </c>
      <c r="I160">
        <v>4398737</v>
      </c>
      <c r="J160">
        <v>4418357</v>
      </c>
      <c r="K160">
        <v>4438076</v>
      </c>
      <c r="L160">
        <v>4457592</v>
      </c>
      <c r="M160">
        <v>4476625</v>
      </c>
      <c r="N160">
        <v>4494915</v>
      </c>
      <c r="O160">
        <v>4512225</v>
      </c>
      <c r="P160">
        <v>4528339</v>
      </c>
      <c r="Q160">
        <v>4543061</v>
      </c>
      <c r="R160">
        <v>4556218</v>
      </c>
      <c r="S160">
        <v>4567657</v>
      </c>
      <c r="T160">
        <v>4577248</v>
      </c>
      <c r="U160">
        <v>4584882</v>
      </c>
      <c r="V160">
        <v>4590469</v>
      </c>
      <c r="W160">
        <v>4593944</v>
      </c>
      <c r="X160">
        <v>4595262</v>
      </c>
      <c r="Y160">
        <v>4594398</v>
      </c>
      <c r="Z160">
        <v>4591350</v>
      </c>
      <c r="AA160">
        <v>4586136</v>
      </c>
      <c r="AB160">
        <v>4578798</v>
      </c>
      <c r="AC160">
        <v>4569396</v>
      </c>
      <c r="AD160">
        <v>4558014</v>
      </c>
      <c r="AE160">
        <v>4544756</v>
      </c>
      <c r="AF160">
        <v>4529748</v>
      </c>
      <c r="AG160">
        <v>4513137</v>
      </c>
      <c r="AH160">
        <v>4495092</v>
      </c>
      <c r="AI160">
        <v>4475802</v>
      </c>
      <c r="AJ160">
        <v>4455480</v>
      </c>
      <c r="AK160">
        <v>4434358</v>
      </c>
      <c r="AL160">
        <v>4412689</v>
      </c>
      <c r="AM160">
        <v>4390750</v>
      </c>
      <c r="AN160">
        <v>4368838</v>
      </c>
      <c r="AO160">
        <v>4347270</v>
      </c>
      <c r="AP160">
        <v>4326386</v>
      </c>
      <c r="AQ160">
        <v>4306548</v>
      </c>
      <c r="AR160">
        <v>4288138</v>
      </c>
      <c r="AS160">
        <v>4271559</v>
      </c>
      <c r="AT160">
        <v>4257238</v>
      </c>
      <c r="AU160">
        <v>4245620</v>
      </c>
      <c r="AV160">
        <v>4237174</v>
      </c>
    </row>
    <row r="161" spans="1:48" x14ac:dyDescent="0.15">
      <c r="A161" t="s">
        <v>328</v>
      </c>
      <c r="B161" t="s">
        <v>329</v>
      </c>
      <c r="C161">
        <v>50.59</v>
      </c>
      <c r="D161">
        <v>2642672.24596914</v>
      </c>
      <c r="E161">
        <v>2655317.8628727398</v>
      </c>
      <c r="F161">
        <v>2666855.8306761999</v>
      </c>
      <c r="G161">
        <v>2353506</v>
      </c>
      <c r="H161">
        <v>2367186</v>
      </c>
      <c r="I161">
        <v>2380292</v>
      </c>
      <c r="J161">
        <v>2392738</v>
      </c>
      <c r="K161">
        <v>2404446</v>
      </c>
      <c r="L161">
        <v>2415343</v>
      </c>
      <c r="M161">
        <v>2425365</v>
      </c>
      <c r="N161">
        <v>2434454</v>
      </c>
      <c r="O161">
        <v>2442561</v>
      </c>
      <c r="P161">
        <v>2449642</v>
      </c>
      <c r="Q161">
        <v>2455662</v>
      </c>
      <c r="R161">
        <v>2460590</v>
      </c>
      <c r="S161">
        <v>2464406</v>
      </c>
      <c r="T161">
        <v>2467096</v>
      </c>
      <c r="U161">
        <v>2468650</v>
      </c>
      <c r="V161">
        <v>2469070</v>
      </c>
      <c r="W161">
        <v>2468362</v>
      </c>
      <c r="X161">
        <v>2466541</v>
      </c>
      <c r="Y161">
        <v>2463626</v>
      </c>
      <c r="Z161">
        <v>2459647</v>
      </c>
      <c r="AA161">
        <v>2454639</v>
      </c>
      <c r="AB161">
        <v>2448644</v>
      </c>
      <c r="AC161">
        <v>2441712</v>
      </c>
      <c r="AD161">
        <v>2433901</v>
      </c>
      <c r="AE161">
        <v>2425273</v>
      </c>
      <c r="AF161">
        <v>2415900</v>
      </c>
      <c r="AG161">
        <v>2405861</v>
      </c>
      <c r="AH161">
        <v>2395240</v>
      </c>
      <c r="AI161">
        <v>2384130</v>
      </c>
      <c r="AJ161">
        <v>2372632</v>
      </c>
      <c r="AK161">
        <v>2360851</v>
      </c>
      <c r="AL161">
        <v>2348901</v>
      </c>
      <c r="AM161">
        <v>2336905</v>
      </c>
      <c r="AN161">
        <v>2324989</v>
      </c>
      <c r="AO161">
        <v>2313289</v>
      </c>
      <c r="AP161">
        <v>2301949</v>
      </c>
      <c r="AQ161">
        <v>2291117</v>
      </c>
      <c r="AR161">
        <v>2280950</v>
      </c>
      <c r="AS161">
        <v>2271612</v>
      </c>
      <c r="AT161">
        <v>2263275</v>
      </c>
      <c r="AU161">
        <v>2256116</v>
      </c>
      <c r="AV161">
        <v>2250321</v>
      </c>
    </row>
    <row r="162" spans="1:48" x14ac:dyDescent="0.15">
      <c r="A162" t="s">
        <v>330</v>
      </c>
      <c r="B162" t="s">
        <v>331</v>
      </c>
      <c r="C162">
        <v>54.47</v>
      </c>
      <c r="D162">
        <v>2331829.5631243498</v>
      </c>
      <c r="E162">
        <v>2345933.6098143002</v>
      </c>
      <c r="F162">
        <v>2359050.3032721202</v>
      </c>
      <c r="G162">
        <v>2017298</v>
      </c>
      <c r="H162">
        <v>2034724</v>
      </c>
      <c r="I162">
        <v>2050493</v>
      </c>
      <c r="J162">
        <v>2064638</v>
      </c>
      <c r="K162">
        <v>2077189</v>
      </c>
      <c r="L162">
        <v>2088182</v>
      </c>
      <c r="M162">
        <v>2097652</v>
      </c>
      <c r="N162">
        <v>2105637</v>
      </c>
      <c r="O162">
        <v>2112176</v>
      </c>
      <c r="P162">
        <v>2117311</v>
      </c>
      <c r="Q162">
        <v>2121084</v>
      </c>
      <c r="R162">
        <v>2123539</v>
      </c>
      <c r="S162">
        <v>2124722</v>
      </c>
      <c r="T162">
        <v>2124682</v>
      </c>
      <c r="U162">
        <v>2123466</v>
      </c>
      <c r="V162">
        <v>2121127</v>
      </c>
      <c r="W162">
        <v>2117717</v>
      </c>
      <c r="X162">
        <v>2113291</v>
      </c>
      <c r="Y162">
        <v>2107904</v>
      </c>
      <c r="Z162">
        <v>2101614</v>
      </c>
      <c r="AA162">
        <v>2094480</v>
      </c>
      <c r="AB162">
        <v>2086564</v>
      </c>
      <c r="AC162">
        <v>2077929</v>
      </c>
      <c r="AD162">
        <v>2068638</v>
      </c>
      <c r="AE162">
        <v>2058758</v>
      </c>
      <c r="AF162">
        <v>2048356</v>
      </c>
      <c r="AG162">
        <v>2037503</v>
      </c>
      <c r="AH162">
        <v>2026268</v>
      </c>
      <c r="AI162">
        <v>2014726</v>
      </c>
      <c r="AJ162">
        <v>2002949</v>
      </c>
      <c r="AK162">
        <v>1991015</v>
      </c>
      <c r="AL162">
        <v>1979002</v>
      </c>
      <c r="AM162">
        <v>1966988</v>
      </c>
      <c r="AN162">
        <v>1955054</v>
      </c>
      <c r="AO162">
        <v>1943285</v>
      </c>
      <c r="AP162">
        <v>1931763</v>
      </c>
      <c r="AQ162">
        <v>1920576</v>
      </c>
      <c r="AR162">
        <v>1909811</v>
      </c>
      <c r="AS162">
        <v>1899557</v>
      </c>
      <c r="AT162">
        <v>1889906</v>
      </c>
      <c r="AU162">
        <v>1880951</v>
      </c>
      <c r="AV162">
        <v>1872785</v>
      </c>
    </row>
    <row r="163" spans="1:48" x14ac:dyDescent="0.15">
      <c r="A163" t="s">
        <v>332</v>
      </c>
      <c r="B163" t="s">
        <v>333</v>
      </c>
      <c r="C163">
        <v>44.334797242941001</v>
      </c>
      <c r="D163">
        <v>10734430.4967943</v>
      </c>
      <c r="E163">
        <v>10777569.2763636</v>
      </c>
      <c r="F163">
        <v>10814241.3064742</v>
      </c>
      <c r="G163">
        <v>9700448</v>
      </c>
      <c r="H163">
        <v>9712360</v>
      </c>
      <c r="I163">
        <v>9732203</v>
      </c>
      <c r="J163">
        <v>9758625</v>
      </c>
      <c r="K163">
        <v>9790347</v>
      </c>
      <c r="L163">
        <v>9826160</v>
      </c>
      <c r="M163">
        <v>9864928</v>
      </c>
      <c r="N163">
        <v>9905585</v>
      </c>
      <c r="O163">
        <v>9947137</v>
      </c>
      <c r="P163">
        <v>9988661</v>
      </c>
      <c r="Q163">
        <v>10029307</v>
      </c>
      <c r="R163">
        <v>10068294</v>
      </c>
      <c r="S163">
        <v>10104914</v>
      </c>
      <c r="T163">
        <v>10138530</v>
      </c>
      <c r="U163">
        <v>10168577</v>
      </c>
      <c r="V163">
        <v>10194559</v>
      </c>
      <c r="W163">
        <v>10216055</v>
      </c>
      <c r="X163">
        <v>10232714</v>
      </c>
      <c r="Y163">
        <v>10244254</v>
      </c>
      <c r="Z163">
        <v>10250467</v>
      </c>
      <c r="AA163">
        <v>10251217</v>
      </c>
      <c r="AB163">
        <v>10246438</v>
      </c>
      <c r="AC163">
        <v>10236135</v>
      </c>
      <c r="AD163">
        <v>10220385</v>
      </c>
      <c r="AE163">
        <v>10199337</v>
      </c>
      <c r="AF163">
        <v>10173211</v>
      </c>
      <c r="AG163">
        <v>10142297</v>
      </c>
      <c r="AH163">
        <v>10106959</v>
      </c>
      <c r="AI163">
        <v>10067631</v>
      </c>
      <c r="AJ163">
        <v>10024818</v>
      </c>
      <c r="AK163">
        <v>9979097</v>
      </c>
      <c r="AL163">
        <v>9931117</v>
      </c>
      <c r="AM163">
        <v>9881596</v>
      </c>
      <c r="AN163">
        <v>9831327</v>
      </c>
      <c r="AO163">
        <v>9781172</v>
      </c>
      <c r="AP163">
        <v>9732065</v>
      </c>
      <c r="AQ163">
        <v>9685010</v>
      </c>
      <c r="AR163">
        <v>9641085</v>
      </c>
      <c r="AS163">
        <v>9601439</v>
      </c>
      <c r="AT163">
        <v>9567290</v>
      </c>
      <c r="AU163">
        <v>9539929</v>
      </c>
      <c r="AV163">
        <v>9520719</v>
      </c>
    </row>
    <row r="164" spans="1:48" x14ac:dyDescent="0.15">
      <c r="A164" t="s">
        <v>334</v>
      </c>
      <c r="B164" t="s">
        <v>335</v>
      </c>
      <c r="C164">
        <v>41.363998791490999</v>
      </c>
      <c r="D164">
        <v>7627542.4392344896</v>
      </c>
      <c r="E164">
        <v>7672919.5792315695</v>
      </c>
      <c r="F164">
        <v>7717335.5198902898</v>
      </c>
      <c r="G164">
        <v>7745083</v>
      </c>
      <c r="H164">
        <v>7815946</v>
      </c>
      <c r="I164">
        <v>7885364</v>
      </c>
      <c r="J164">
        <v>7952878</v>
      </c>
      <c r="K164">
        <v>8018062</v>
      </c>
      <c r="L164">
        <v>8080530</v>
      </c>
      <c r="M164">
        <v>8139929</v>
      </c>
      <c r="N164">
        <v>8195943</v>
      </c>
      <c r="O164">
        <v>8248290</v>
      </c>
      <c r="P164">
        <v>8296726</v>
      </c>
      <c r="Q164">
        <v>8341042</v>
      </c>
      <c r="R164">
        <v>8381066</v>
      </c>
      <c r="S164">
        <v>8416659</v>
      </c>
      <c r="T164">
        <v>8447720</v>
      </c>
      <c r="U164">
        <v>8474184</v>
      </c>
      <c r="V164">
        <v>8496021</v>
      </c>
      <c r="W164">
        <v>8513237</v>
      </c>
      <c r="X164">
        <v>8525874</v>
      </c>
      <c r="Y164">
        <v>8534010</v>
      </c>
      <c r="Z164">
        <v>8537759</v>
      </c>
      <c r="AA164">
        <v>8537269</v>
      </c>
      <c r="AB164">
        <v>8532727</v>
      </c>
      <c r="AC164">
        <v>8524353</v>
      </c>
      <c r="AD164">
        <v>8512404</v>
      </c>
      <c r="AE164">
        <v>8497174</v>
      </c>
      <c r="AF164">
        <v>8478991</v>
      </c>
      <c r="AG164">
        <v>8458219</v>
      </c>
      <c r="AH164">
        <v>8435259</v>
      </c>
      <c r="AI164">
        <v>8410546</v>
      </c>
      <c r="AJ164">
        <v>8384554</v>
      </c>
      <c r="AK164">
        <v>8357790</v>
      </c>
      <c r="AL164">
        <v>8330797</v>
      </c>
      <c r="AM164">
        <v>8304155</v>
      </c>
      <c r="AN164">
        <v>8278480</v>
      </c>
      <c r="AO164">
        <v>8254423</v>
      </c>
      <c r="AP164">
        <v>8232671</v>
      </c>
      <c r="AQ164">
        <v>8213947</v>
      </c>
      <c r="AR164">
        <v>8199009</v>
      </c>
      <c r="AS164">
        <v>8188652</v>
      </c>
      <c r="AT164">
        <v>8183707</v>
      </c>
      <c r="AU164">
        <v>8185040</v>
      </c>
      <c r="AV164">
        <v>8193553</v>
      </c>
    </row>
    <row r="165" spans="1:48" x14ac:dyDescent="0.15">
      <c r="A165" t="s">
        <v>336</v>
      </c>
      <c r="B165" t="s">
        <v>337</v>
      </c>
      <c r="C165">
        <v>45.782309888881997</v>
      </c>
      <c r="D165">
        <v>6270272.8748655096</v>
      </c>
      <c r="E165">
        <v>6290618.3573471801</v>
      </c>
      <c r="F165">
        <v>6309672.0608579796</v>
      </c>
      <c r="G165">
        <v>6215117</v>
      </c>
      <c r="H165">
        <v>6233908</v>
      </c>
      <c r="I165">
        <v>6257410</v>
      </c>
      <c r="J165">
        <v>6284641</v>
      </c>
      <c r="K165">
        <v>6314674</v>
      </c>
      <c r="L165">
        <v>6346641</v>
      </c>
      <c r="M165">
        <v>6379732</v>
      </c>
      <c r="N165">
        <v>6413194</v>
      </c>
      <c r="O165">
        <v>6446331</v>
      </c>
      <c r="P165">
        <v>6478506</v>
      </c>
      <c r="Q165">
        <v>6509136</v>
      </c>
      <c r="R165">
        <v>6537700</v>
      </c>
      <c r="S165">
        <v>6563731</v>
      </c>
      <c r="T165">
        <v>6586822</v>
      </c>
      <c r="U165">
        <v>6606621</v>
      </c>
      <c r="V165">
        <v>6622835</v>
      </c>
      <c r="W165">
        <v>6635229</v>
      </c>
      <c r="X165">
        <v>6643624</v>
      </c>
      <c r="Y165">
        <v>6647900</v>
      </c>
      <c r="Z165">
        <v>6647993</v>
      </c>
      <c r="AA165">
        <v>6643897</v>
      </c>
      <c r="AB165">
        <v>6635664</v>
      </c>
      <c r="AC165">
        <v>6623404</v>
      </c>
      <c r="AD165">
        <v>6607282</v>
      </c>
      <c r="AE165">
        <v>6587522</v>
      </c>
      <c r="AF165">
        <v>6564408</v>
      </c>
      <c r="AG165">
        <v>6538276</v>
      </c>
      <c r="AH165">
        <v>6509525</v>
      </c>
      <c r="AI165">
        <v>6478607</v>
      </c>
      <c r="AJ165">
        <v>6446035</v>
      </c>
      <c r="AK165">
        <v>6412377</v>
      </c>
      <c r="AL165">
        <v>6378260</v>
      </c>
      <c r="AM165">
        <v>6344368</v>
      </c>
      <c r="AN165">
        <v>6311442</v>
      </c>
      <c r="AO165">
        <v>6280282</v>
      </c>
      <c r="AP165">
        <v>6251742</v>
      </c>
      <c r="AQ165">
        <v>6226739</v>
      </c>
      <c r="AR165">
        <v>6206241</v>
      </c>
      <c r="AS165">
        <v>6191280</v>
      </c>
      <c r="AT165">
        <v>6182940</v>
      </c>
      <c r="AU165">
        <v>6182366</v>
      </c>
      <c r="AV165">
        <v>6190759</v>
      </c>
    </row>
    <row r="166" spans="1:48" x14ac:dyDescent="0.15">
      <c r="A166" t="s">
        <v>338</v>
      </c>
      <c r="B166" t="s">
        <v>339</v>
      </c>
      <c r="C166">
        <v>40.869283730316198</v>
      </c>
      <c r="D166">
        <v>9234596.4874806497</v>
      </c>
      <c r="E166">
        <v>9283409.9110670201</v>
      </c>
      <c r="F166">
        <v>9331727.92006162</v>
      </c>
      <c r="G166">
        <v>8957328</v>
      </c>
      <c r="H166">
        <v>9025102</v>
      </c>
      <c r="I166">
        <v>9095455</v>
      </c>
      <c r="J166">
        <v>9167366</v>
      </c>
      <c r="K166">
        <v>9239880</v>
      </c>
      <c r="L166">
        <v>9312110</v>
      </c>
      <c r="M166">
        <v>9383231</v>
      </c>
      <c r="N166">
        <v>9452488</v>
      </c>
      <c r="O166">
        <v>9519190</v>
      </c>
      <c r="P166">
        <v>9582712</v>
      </c>
      <c r="Q166">
        <v>9642493</v>
      </c>
      <c r="R166">
        <v>9698043</v>
      </c>
      <c r="S166">
        <v>9748932</v>
      </c>
      <c r="T166">
        <v>9794801</v>
      </c>
      <c r="U166">
        <v>9835353</v>
      </c>
      <c r="V166">
        <v>9870359</v>
      </c>
      <c r="W166">
        <v>9899656</v>
      </c>
      <c r="X166">
        <v>9923146</v>
      </c>
      <c r="Y166">
        <v>9940798</v>
      </c>
      <c r="Z166">
        <v>9952646</v>
      </c>
      <c r="AA166">
        <v>9958789</v>
      </c>
      <c r="AB166">
        <v>9959395</v>
      </c>
      <c r="AC166">
        <v>9954695</v>
      </c>
      <c r="AD166">
        <v>9944987</v>
      </c>
      <c r="AE166">
        <v>9930636</v>
      </c>
      <c r="AF166">
        <v>9912070</v>
      </c>
      <c r="AG166">
        <v>9889786</v>
      </c>
      <c r="AH166">
        <v>9864346</v>
      </c>
      <c r="AI166">
        <v>9836377</v>
      </c>
      <c r="AJ166">
        <v>9806572</v>
      </c>
      <c r="AK166">
        <v>9775692</v>
      </c>
      <c r="AL166">
        <v>9744561</v>
      </c>
      <c r="AM166">
        <v>9714071</v>
      </c>
      <c r="AN166">
        <v>9685178</v>
      </c>
      <c r="AO166">
        <v>9658908</v>
      </c>
      <c r="AP166">
        <v>9636347</v>
      </c>
      <c r="AQ166">
        <v>9618652</v>
      </c>
      <c r="AR166">
        <v>9607043</v>
      </c>
      <c r="AS166">
        <v>9602808</v>
      </c>
      <c r="AT166">
        <v>9607298</v>
      </c>
      <c r="AU166">
        <v>9621933</v>
      </c>
      <c r="AV166">
        <v>9648198</v>
      </c>
    </row>
    <row r="167" spans="1:48" x14ac:dyDescent="0.15">
      <c r="A167" t="s">
        <v>340</v>
      </c>
      <c r="B167" t="s">
        <v>341</v>
      </c>
      <c r="C167">
        <v>41.162812099922398</v>
      </c>
      <c r="D167">
        <v>7440758.0358009599</v>
      </c>
      <c r="E167">
        <v>7467900.5320021901</v>
      </c>
      <c r="F167">
        <v>7493347.4884193698</v>
      </c>
      <c r="G167">
        <v>6980998</v>
      </c>
      <c r="H167">
        <v>7007675</v>
      </c>
      <c r="I167">
        <v>7038492</v>
      </c>
      <c r="J167">
        <v>7072489</v>
      </c>
      <c r="K167">
        <v>7108762</v>
      </c>
      <c r="L167">
        <v>7146464</v>
      </c>
      <c r="M167">
        <v>7184807</v>
      </c>
      <c r="N167">
        <v>7223055</v>
      </c>
      <c r="O167">
        <v>7260534</v>
      </c>
      <c r="P167">
        <v>7296622</v>
      </c>
      <c r="Q167">
        <v>7330757</v>
      </c>
      <c r="R167">
        <v>7362431</v>
      </c>
      <c r="S167">
        <v>7391195</v>
      </c>
      <c r="T167">
        <v>7416656</v>
      </c>
      <c r="U167">
        <v>7438476</v>
      </c>
      <c r="V167">
        <v>7456375</v>
      </c>
      <c r="W167">
        <v>7470131</v>
      </c>
      <c r="X167">
        <v>7479576</v>
      </c>
      <c r="Y167">
        <v>7484601</v>
      </c>
      <c r="Z167">
        <v>7485152</v>
      </c>
      <c r="AA167">
        <v>7481233</v>
      </c>
      <c r="AB167">
        <v>7472902</v>
      </c>
      <c r="AC167">
        <v>7460278</v>
      </c>
      <c r="AD167">
        <v>7443533</v>
      </c>
      <c r="AE167">
        <v>7422898</v>
      </c>
      <c r="AF167">
        <v>7398658</v>
      </c>
      <c r="AG167">
        <v>7371157</v>
      </c>
      <c r="AH167">
        <v>7340795</v>
      </c>
      <c r="AI167">
        <v>7308029</v>
      </c>
      <c r="AJ167">
        <v>7273372</v>
      </c>
      <c r="AK167">
        <v>7237394</v>
      </c>
      <c r="AL167">
        <v>7200721</v>
      </c>
      <c r="AM167">
        <v>7164037</v>
      </c>
      <c r="AN167">
        <v>7128081</v>
      </c>
      <c r="AO167">
        <v>7093651</v>
      </c>
      <c r="AP167">
        <v>7061599</v>
      </c>
      <c r="AQ167">
        <v>7032835</v>
      </c>
      <c r="AR167">
        <v>7008326</v>
      </c>
      <c r="AS167">
        <v>6989095</v>
      </c>
      <c r="AT167">
        <v>6976223</v>
      </c>
      <c r="AU167">
        <v>6970845</v>
      </c>
      <c r="AV167">
        <v>6974155</v>
      </c>
    </row>
    <row r="168" spans="1:48" x14ac:dyDescent="0.15">
      <c r="A168" t="s">
        <v>342</v>
      </c>
      <c r="B168" t="s">
        <v>343</v>
      </c>
      <c r="C168">
        <v>60.960556002909001</v>
      </c>
      <c r="D168">
        <v>707632.91476392804</v>
      </c>
      <c r="E168">
        <v>712403.04579731298</v>
      </c>
      <c r="F168">
        <v>716910.57798751199</v>
      </c>
      <c r="G168">
        <v>720495</v>
      </c>
      <c r="H168">
        <v>727210</v>
      </c>
      <c r="I168">
        <v>733444</v>
      </c>
      <c r="J168">
        <v>739196</v>
      </c>
      <c r="K168">
        <v>744464</v>
      </c>
      <c r="L168">
        <v>749248</v>
      </c>
      <c r="M168">
        <v>753551</v>
      </c>
      <c r="N168">
        <v>757374</v>
      </c>
      <c r="O168">
        <v>760723</v>
      </c>
      <c r="P168">
        <v>763601</v>
      </c>
      <c r="Q168">
        <v>766017</v>
      </c>
      <c r="R168">
        <v>767978</v>
      </c>
      <c r="S168">
        <v>769492</v>
      </c>
      <c r="T168">
        <v>770572</v>
      </c>
      <c r="U168">
        <v>771228</v>
      </c>
      <c r="V168">
        <v>771474</v>
      </c>
      <c r="W168">
        <v>771323</v>
      </c>
      <c r="X168">
        <v>770792</v>
      </c>
      <c r="Y168">
        <v>769898</v>
      </c>
      <c r="Z168">
        <v>768658</v>
      </c>
      <c r="AA168">
        <v>767092</v>
      </c>
      <c r="AB168">
        <v>765221</v>
      </c>
      <c r="AC168">
        <v>763066</v>
      </c>
      <c r="AD168">
        <v>760652</v>
      </c>
      <c r="AE168">
        <v>758003</v>
      </c>
      <c r="AF168">
        <v>755143</v>
      </c>
      <c r="AG168">
        <v>752102</v>
      </c>
      <c r="AH168">
        <v>748906</v>
      </c>
      <c r="AI168">
        <v>745587</v>
      </c>
      <c r="AJ168">
        <v>742174</v>
      </c>
      <c r="AK168">
        <v>738699</v>
      </c>
      <c r="AL168">
        <v>735198</v>
      </c>
      <c r="AM168">
        <v>731703</v>
      </c>
      <c r="AN168">
        <v>728252</v>
      </c>
      <c r="AO168">
        <v>724882</v>
      </c>
      <c r="AP168">
        <v>721630</v>
      </c>
      <c r="AQ168">
        <v>718538</v>
      </c>
      <c r="AR168">
        <v>715647</v>
      </c>
      <c r="AS168">
        <v>712998</v>
      </c>
      <c r="AT168">
        <v>710636</v>
      </c>
      <c r="AU168">
        <v>708605</v>
      </c>
      <c r="AV168">
        <v>706953</v>
      </c>
    </row>
    <row r="169" spans="1:48" x14ac:dyDescent="0.15">
      <c r="A169" t="s">
        <v>344</v>
      </c>
      <c r="B169" t="s">
        <v>345</v>
      </c>
      <c r="C169">
        <v>66.27</v>
      </c>
      <c r="D169">
        <v>10336243.303530199</v>
      </c>
      <c r="E169">
        <v>10422785.4987581</v>
      </c>
      <c r="F169">
        <v>10503781.623002101</v>
      </c>
      <c r="G169">
        <v>12157596</v>
      </c>
      <c r="H169">
        <v>12325536</v>
      </c>
      <c r="I169">
        <v>12467232</v>
      </c>
      <c r="J169">
        <v>12584748</v>
      </c>
      <c r="K169">
        <v>12680067</v>
      </c>
      <c r="L169">
        <v>12755090</v>
      </c>
      <c r="M169">
        <v>12811638</v>
      </c>
      <c r="N169">
        <v>12851448</v>
      </c>
      <c r="O169">
        <v>12876177</v>
      </c>
      <c r="P169">
        <v>12887399</v>
      </c>
      <c r="Q169">
        <v>12886607</v>
      </c>
      <c r="R169">
        <v>12875213</v>
      </c>
      <c r="S169">
        <v>12854546</v>
      </c>
      <c r="T169">
        <v>12825854</v>
      </c>
      <c r="U169">
        <v>12790303</v>
      </c>
      <c r="V169">
        <v>12748978</v>
      </c>
      <c r="W169">
        <v>12702881</v>
      </c>
      <c r="X169">
        <v>12652934</v>
      </c>
      <c r="Y169">
        <v>12599976</v>
      </c>
      <c r="Z169">
        <v>12544765</v>
      </c>
      <c r="AA169">
        <v>12487976</v>
      </c>
      <c r="AB169">
        <v>12430205</v>
      </c>
      <c r="AC169">
        <v>12371964</v>
      </c>
      <c r="AD169">
        <v>12313684</v>
      </c>
      <c r="AE169">
        <v>12255714</v>
      </c>
      <c r="AF169">
        <v>12198322</v>
      </c>
      <c r="AG169">
        <v>12141693</v>
      </c>
      <c r="AH169">
        <v>12085932</v>
      </c>
      <c r="AI169">
        <v>12031062</v>
      </c>
      <c r="AJ169">
        <v>11977023</v>
      </c>
      <c r="AK169">
        <v>11923674</v>
      </c>
      <c r="AL169">
        <v>11870793</v>
      </c>
      <c r="AM169">
        <v>11818076</v>
      </c>
      <c r="AN169">
        <v>11765137</v>
      </c>
      <c r="AO169">
        <v>11711507</v>
      </c>
      <c r="AP169">
        <v>11656639</v>
      </c>
      <c r="AQ169">
        <v>11599900</v>
      </c>
      <c r="AR169">
        <v>11540578</v>
      </c>
      <c r="AS169">
        <v>11477879</v>
      </c>
      <c r="AT169">
        <v>11410927</v>
      </c>
      <c r="AU169">
        <v>11338763</v>
      </c>
      <c r="AV169">
        <v>11260349</v>
      </c>
    </row>
    <row r="170" spans="1:48" x14ac:dyDescent="0.15">
      <c r="A170" t="s">
        <v>346</v>
      </c>
      <c r="B170" t="s">
        <v>347</v>
      </c>
      <c r="C170">
        <v>54.65</v>
      </c>
      <c r="D170">
        <v>2537151.0112435701</v>
      </c>
      <c r="E170">
        <v>2552585.7544672298</v>
      </c>
      <c r="F170">
        <v>2567100.5333433198</v>
      </c>
      <c r="G170">
        <v>2448955</v>
      </c>
      <c r="H170">
        <v>2468906</v>
      </c>
      <c r="I170">
        <v>2487850</v>
      </c>
      <c r="J170">
        <v>2505725</v>
      </c>
      <c r="K170">
        <v>2522477</v>
      </c>
      <c r="L170">
        <v>2538058</v>
      </c>
      <c r="M170">
        <v>2552425</v>
      </c>
      <c r="N170">
        <v>2565543</v>
      </c>
      <c r="O170">
        <v>2577382</v>
      </c>
      <c r="P170">
        <v>2587919</v>
      </c>
      <c r="Q170">
        <v>2597136</v>
      </c>
      <c r="R170">
        <v>2605023</v>
      </c>
      <c r="S170">
        <v>2611575</v>
      </c>
      <c r="T170">
        <v>2616794</v>
      </c>
      <c r="U170">
        <v>2620687</v>
      </c>
      <c r="V170">
        <v>2623267</v>
      </c>
      <c r="W170">
        <v>2624556</v>
      </c>
      <c r="X170">
        <v>2624580</v>
      </c>
      <c r="Y170">
        <v>2623371</v>
      </c>
      <c r="Z170">
        <v>2620969</v>
      </c>
      <c r="AA170">
        <v>2617418</v>
      </c>
      <c r="AB170">
        <v>2612770</v>
      </c>
      <c r="AC170">
        <v>2607082</v>
      </c>
      <c r="AD170">
        <v>2600418</v>
      </c>
      <c r="AE170">
        <v>2592848</v>
      </c>
      <c r="AF170">
        <v>2584448</v>
      </c>
      <c r="AG170">
        <v>2575301</v>
      </c>
      <c r="AH170">
        <v>2565496</v>
      </c>
      <c r="AI170">
        <v>2555127</v>
      </c>
      <c r="AJ170">
        <v>2544295</v>
      </c>
      <c r="AK170">
        <v>2533108</v>
      </c>
      <c r="AL170">
        <v>2521680</v>
      </c>
      <c r="AM170">
        <v>2510130</v>
      </c>
      <c r="AN170">
        <v>2498584</v>
      </c>
      <c r="AO170">
        <v>2487175</v>
      </c>
      <c r="AP170">
        <v>2476042</v>
      </c>
      <c r="AQ170">
        <v>2465328</v>
      </c>
      <c r="AR170">
        <v>2455184</v>
      </c>
      <c r="AS170">
        <v>2445769</v>
      </c>
      <c r="AT170">
        <v>2437245</v>
      </c>
      <c r="AU170">
        <v>2429782</v>
      </c>
      <c r="AV170">
        <v>2423556</v>
      </c>
    </row>
    <row r="171" spans="1:48" x14ac:dyDescent="0.15">
      <c r="A171" t="s">
        <v>348</v>
      </c>
      <c r="B171" t="s">
        <v>349</v>
      </c>
      <c r="C171">
        <v>54.65</v>
      </c>
      <c r="D171">
        <v>3482133.0899974098</v>
      </c>
      <c r="E171">
        <v>3501077.4909806498</v>
      </c>
      <c r="F171">
        <v>3518387.8570080702</v>
      </c>
      <c r="G171">
        <v>3186003</v>
      </c>
      <c r="H171">
        <v>3208734</v>
      </c>
      <c r="I171">
        <v>3229260</v>
      </c>
      <c r="J171">
        <v>3247614</v>
      </c>
      <c r="K171">
        <v>3263829</v>
      </c>
      <c r="L171">
        <v>3277945</v>
      </c>
      <c r="M171">
        <v>3290000</v>
      </c>
      <c r="N171">
        <v>3300038</v>
      </c>
      <c r="O171">
        <v>3308104</v>
      </c>
      <c r="P171">
        <v>3314245</v>
      </c>
      <c r="Q171">
        <v>3318511</v>
      </c>
      <c r="R171">
        <v>3320955</v>
      </c>
      <c r="S171">
        <v>3321633</v>
      </c>
      <c r="T171">
        <v>3320603</v>
      </c>
      <c r="U171">
        <v>3317925</v>
      </c>
      <c r="V171">
        <v>3313662</v>
      </c>
      <c r="W171">
        <v>3307879</v>
      </c>
      <c r="X171">
        <v>3300645</v>
      </c>
      <c r="Y171">
        <v>3292031</v>
      </c>
      <c r="Z171">
        <v>3282110</v>
      </c>
      <c r="AA171">
        <v>3270957</v>
      </c>
      <c r="AB171">
        <v>3258652</v>
      </c>
      <c r="AC171">
        <v>3245274</v>
      </c>
      <c r="AD171">
        <v>3230908</v>
      </c>
      <c r="AE171">
        <v>3215639</v>
      </c>
      <c r="AF171">
        <v>3199556</v>
      </c>
      <c r="AG171">
        <v>3182751</v>
      </c>
      <c r="AH171">
        <v>3165317</v>
      </c>
      <c r="AI171">
        <v>3147350</v>
      </c>
      <c r="AJ171">
        <v>3128949</v>
      </c>
      <c r="AK171">
        <v>3110216</v>
      </c>
      <c r="AL171">
        <v>3091255</v>
      </c>
      <c r="AM171">
        <v>3072172</v>
      </c>
      <c r="AN171">
        <v>3053076</v>
      </c>
      <c r="AO171">
        <v>3034079</v>
      </c>
      <c r="AP171">
        <v>3015295</v>
      </c>
      <c r="AQ171">
        <v>2996840</v>
      </c>
      <c r="AR171">
        <v>2978835</v>
      </c>
      <c r="AS171">
        <v>2961401</v>
      </c>
      <c r="AT171">
        <v>2944663</v>
      </c>
      <c r="AU171">
        <v>2928746</v>
      </c>
      <c r="AV171">
        <v>2913782</v>
      </c>
    </row>
    <row r="172" spans="1:48" x14ac:dyDescent="0.15">
      <c r="A172" t="s">
        <v>350</v>
      </c>
      <c r="B172" t="s">
        <v>351</v>
      </c>
      <c r="C172">
        <v>60.46</v>
      </c>
      <c r="D172">
        <v>4182544.1508758301</v>
      </c>
      <c r="E172">
        <v>4197581.8619992398</v>
      </c>
      <c r="F172">
        <v>4210364.7601195797</v>
      </c>
      <c r="G172">
        <v>3994116</v>
      </c>
      <c r="H172">
        <v>4017126</v>
      </c>
      <c r="I172">
        <v>4034992</v>
      </c>
      <c r="J172">
        <v>4048013</v>
      </c>
      <c r="K172">
        <v>4056483</v>
      </c>
      <c r="L172">
        <v>4060685</v>
      </c>
      <c r="M172">
        <v>4060896</v>
      </c>
      <c r="N172">
        <v>4057384</v>
      </c>
      <c r="O172">
        <v>4050409</v>
      </c>
      <c r="P172">
        <v>4040222</v>
      </c>
      <c r="Q172">
        <v>4027069</v>
      </c>
      <c r="R172">
        <v>4011183</v>
      </c>
      <c r="S172">
        <v>3992793</v>
      </c>
      <c r="T172">
        <v>3972119</v>
      </c>
      <c r="U172">
        <v>3949370</v>
      </c>
      <c r="V172">
        <v>3924752</v>
      </c>
      <c r="W172">
        <v>3898458</v>
      </c>
      <c r="X172">
        <v>3870675</v>
      </c>
      <c r="Y172">
        <v>3841583</v>
      </c>
      <c r="Z172">
        <v>3811352</v>
      </c>
      <c r="AA172">
        <v>3780145</v>
      </c>
      <c r="AB172">
        <v>3748116</v>
      </c>
      <c r="AC172">
        <v>3715411</v>
      </c>
      <c r="AD172">
        <v>3682169</v>
      </c>
      <c r="AE172">
        <v>3648520</v>
      </c>
      <c r="AF172">
        <v>3614585</v>
      </c>
      <c r="AG172">
        <v>3580479</v>
      </c>
      <c r="AH172">
        <v>3546308</v>
      </c>
      <c r="AI172">
        <v>3512168</v>
      </c>
      <c r="AJ172">
        <v>3478150</v>
      </c>
      <c r="AK172">
        <v>3444334</v>
      </c>
      <c r="AL172">
        <v>3410795</v>
      </c>
      <c r="AM172">
        <v>3377597</v>
      </c>
      <c r="AN172">
        <v>3344797</v>
      </c>
      <c r="AO172">
        <v>3312444</v>
      </c>
      <c r="AP172">
        <v>3280579</v>
      </c>
      <c r="AQ172">
        <v>3249235</v>
      </c>
      <c r="AR172">
        <v>3218436</v>
      </c>
      <c r="AS172">
        <v>3188199</v>
      </c>
      <c r="AT172">
        <v>3158531</v>
      </c>
      <c r="AU172">
        <v>3129434</v>
      </c>
      <c r="AV172">
        <v>3100898</v>
      </c>
    </row>
    <row r="173" spans="1:48" x14ac:dyDescent="0.15">
      <c r="A173" t="s">
        <v>352</v>
      </c>
      <c r="B173" t="s">
        <v>353</v>
      </c>
      <c r="C173">
        <v>60.46</v>
      </c>
      <c r="D173">
        <v>5724586.7524093501</v>
      </c>
      <c r="E173">
        <v>5754004.4075248996</v>
      </c>
      <c r="F173">
        <v>5780690.6495781001</v>
      </c>
      <c r="G173">
        <v>5224700</v>
      </c>
      <c r="H173">
        <v>5260536</v>
      </c>
      <c r="I173">
        <v>5292517</v>
      </c>
      <c r="J173">
        <v>5320707</v>
      </c>
      <c r="K173">
        <v>5345175</v>
      </c>
      <c r="L173">
        <v>5365995</v>
      </c>
      <c r="M173">
        <v>5383244</v>
      </c>
      <c r="N173">
        <v>5397004</v>
      </c>
      <c r="O173">
        <v>5407362</v>
      </c>
      <c r="P173">
        <v>5414408</v>
      </c>
      <c r="Q173">
        <v>5418239</v>
      </c>
      <c r="R173">
        <v>5418953</v>
      </c>
      <c r="S173">
        <v>5416655</v>
      </c>
      <c r="T173">
        <v>5411453</v>
      </c>
      <c r="U173">
        <v>5403461</v>
      </c>
      <c r="V173">
        <v>5392795</v>
      </c>
      <c r="W173">
        <v>5379578</v>
      </c>
      <c r="X173">
        <v>5363935</v>
      </c>
      <c r="Y173">
        <v>5345998</v>
      </c>
      <c r="Z173">
        <v>5325900</v>
      </c>
      <c r="AA173">
        <v>5303781</v>
      </c>
      <c r="AB173">
        <v>5279786</v>
      </c>
      <c r="AC173">
        <v>5254062</v>
      </c>
      <c r="AD173">
        <v>5226762</v>
      </c>
      <c r="AE173">
        <v>5198042</v>
      </c>
      <c r="AF173">
        <v>5168065</v>
      </c>
      <c r="AG173">
        <v>5136996</v>
      </c>
      <c r="AH173">
        <v>5105004</v>
      </c>
      <c r="AI173">
        <v>5072265</v>
      </c>
      <c r="AJ173">
        <v>5038958</v>
      </c>
      <c r="AK173">
        <v>5005266</v>
      </c>
      <c r="AL173">
        <v>4971376</v>
      </c>
      <c r="AM173">
        <v>4937482</v>
      </c>
      <c r="AN173">
        <v>4903779</v>
      </c>
      <c r="AO173">
        <v>4870468</v>
      </c>
      <c r="AP173">
        <v>4837756</v>
      </c>
      <c r="AQ173">
        <v>4805850</v>
      </c>
      <c r="AR173">
        <v>4774967</v>
      </c>
      <c r="AS173">
        <v>4745325</v>
      </c>
      <c r="AT173">
        <v>4717145</v>
      </c>
      <c r="AU173">
        <v>4690657</v>
      </c>
      <c r="AV173">
        <v>4666091</v>
      </c>
    </row>
    <row r="174" spans="1:48" x14ac:dyDescent="0.15">
      <c r="A174" t="s">
        <v>354</v>
      </c>
      <c r="B174" t="s">
        <v>355</v>
      </c>
      <c r="C174">
        <v>54.65</v>
      </c>
      <c r="D174">
        <v>1091738.8431709299</v>
      </c>
      <c r="E174">
        <v>1098227.2683453299</v>
      </c>
      <c r="F174">
        <v>1104324.05610326</v>
      </c>
      <c r="G174">
        <v>1069831</v>
      </c>
      <c r="H174">
        <v>1079276</v>
      </c>
      <c r="I174">
        <v>1087840</v>
      </c>
      <c r="J174">
        <v>1095538</v>
      </c>
      <c r="K174">
        <v>1102386</v>
      </c>
      <c r="L174">
        <v>1108404</v>
      </c>
      <c r="M174">
        <v>1113610</v>
      </c>
      <c r="N174">
        <v>1118024</v>
      </c>
      <c r="O174">
        <v>1121666</v>
      </c>
      <c r="P174">
        <v>1124558</v>
      </c>
      <c r="Q174">
        <v>1126723</v>
      </c>
      <c r="R174">
        <v>1128186</v>
      </c>
      <c r="S174">
        <v>1128969</v>
      </c>
      <c r="T174">
        <v>1129099</v>
      </c>
      <c r="U174">
        <v>1128603</v>
      </c>
      <c r="V174">
        <v>1127508</v>
      </c>
      <c r="W174">
        <v>1125842</v>
      </c>
      <c r="X174">
        <v>1123635</v>
      </c>
      <c r="Y174">
        <v>1120917</v>
      </c>
      <c r="Z174">
        <v>1117719</v>
      </c>
      <c r="AA174">
        <v>1114075</v>
      </c>
      <c r="AB174">
        <v>1110016</v>
      </c>
      <c r="AC174">
        <v>1105577</v>
      </c>
      <c r="AD174">
        <v>1100793</v>
      </c>
      <c r="AE174">
        <v>1095701</v>
      </c>
      <c r="AF174">
        <v>1090338</v>
      </c>
      <c r="AG174">
        <v>1084740</v>
      </c>
      <c r="AH174">
        <v>1078948</v>
      </c>
      <c r="AI174">
        <v>1073001</v>
      </c>
      <c r="AJ174">
        <v>1066941</v>
      </c>
      <c r="AK174">
        <v>1060808</v>
      </c>
      <c r="AL174">
        <v>1054646</v>
      </c>
      <c r="AM174">
        <v>1048499</v>
      </c>
      <c r="AN174">
        <v>1042411</v>
      </c>
      <c r="AO174">
        <v>1036427</v>
      </c>
      <c r="AP174">
        <v>1030595</v>
      </c>
      <c r="AQ174">
        <v>1024962</v>
      </c>
      <c r="AR174">
        <v>1019577</v>
      </c>
      <c r="AS174">
        <v>1014488</v>
      </c>
      <c r="AT174">
        <v>1009747</v>
      </c>
      <c r="AU174">
        <v>1005404</v>
      </c>
      <c r="AV174">
        <v>1001513</v>
      </c>
    </row>
    <row r="175" spans="1:48" x14ac:dyDescent="0.15">
      <c r="A175" t="s">
        <v>356</v>
      </c>
      <c r="B175" t="s">
        <v>357</v>
      </c>
      <c r="C175">
        <v>54.65</v>
      </c>
      <c r="D175">
        <v>2981737.18422584</v>
      </c>
      <c r="E175">
        <v>2997170.9744914598</v>
      </c>
      <c r="F175">
        <v>3011234.65283912</v>
      </c>
      <c r="G175">
        <v>2575447</v>
      </c>
      <c r="H175">
        <v>2596700</v>
      </c>
      <c r="I175">
        <v>2614643</v>
      </c>
      <c r="J175">
        <v>2629443</v>
      </c>
      <c r="K175">
        <v>2641264</v>
      </c>
      <c r="L175">
        <v>2650265</v>
      </c>
      <c r="M175">
        <v>2656603</v>
      </c>
      <c r="N175">
        <v>2660429</v>
      </c>
      <c r="O175">
        <v>2661894</v>
      </c>
      <c r="P175">
        <v>2661142</v>
      </c>
      <c r="Q175">
        <v>2658315</v>
      </c>
      <c r="R175">
        <v>2653552</v>
      </c>
      <c r="S175">
        <v>2646987</v>
      </c>
      <c r="T175">
        <v>2638751</v>
      </c>
      <c r="U175">
        <v>2628972</v>
      </c>
      <c r="V175">
        <v>2617773</v>
      </c>
      <c r="W175">
        <v>2605274</v>
      </c>
      <c r="X175">
        <v>2591592</v>
      </c>
      <c r="Y175">
        <v>2576841</v>
      </c>
      <c r="Z175">
        <v>2561129</v>
      </c>
      <c r="AA175">
        <v>2544563</v>
      </c>
      <c r="AB175">
        <v>2527244</v>
      </c>
      <c r="AC175">
        <v>2509271</v>
      </c>
      <c r="AD175">
        <v>2490740</v>
      </c>
      <c r="AE175">
        <v>2471741</v>
      </c>
      <c r="AF175">
        <v>2452363</v>
      </c>
      <c r="AG175">
        <v>2432689</v>
      </c>
      <c r="AH175">
        <v>2412801</v>
      </c>
      <c r="AI175">
        <v>2392776</v>
      </c>
      <c r="AJ175">
        <v>2372686</v>
      </c>
      <c r="AK175">
        <v>2352602</v>
      </c>
      <c r="AL175">
        <v>2332590</v>
      </c>
      <c r="AM175">
        <v>2312713</v>
      </c>
      <c r="AN175">
        <v>2293029</v>
      </c>
      <c r="AO175">
        <v>2273595</v>
      </c>
      <c r="AP175">
        <v>2254462</v>
      </c>
      <c r="AQ175">
        <v>2235677</v>
      </c>
      <c r="AR175">
        <v>2217287</v>
      </c>
      <c r="AS175">
        <v>2199332</v>
      </c>
      <c r="AT175">
        <v>2181849</v>
      </c>
      <c r="AU175">
        <v>2164872</v>
      </c>
      <c r="AV175">
        <v>2148432</v>
      </c>
    </row>
    <row r="176" spans="1:48" x14ac:dyDescent="0.15">
      <c r="A176" t="s">
        <v>358</v>
      </c>
      <c r="B176" t="s">
        <v>359</v>
      </c>
      <c r="C176">
        <v>54.65</v>
      </c>
      <c r="D176">
        <v>4995929.53915386</v>
      </c>
      <c r="E176">
        <v>5023084.5332723698</v>
      </c>
      <c r="F176">
        <v>5048391.7222375199</v>
      </c>
      <c r="G176">
        <v>4234844</v>
      </c>
      <c r="H176">
        <v>4270040</v>
      </c>
      <c r="I176">
        <v>4301418</v>
      </c>
      <c r="J176">
        <v>4329088</v>
      </c>
      <c r="K176">
        <v>4353159</v>
      </c>
      <c r="L176">
        <v>4373746</v>
      </c>
      <c r="M176">
        <v>4390961</v>
      </c>
      <c r="N176">
        <v>4404919</v>
      </c>
      <c r="O176">
        <v>4415739</v>
      </c>
      <c r="P176">
        <v>4423539</v>
      </c>
      <c r="Q176">
        <v>4428440</v>
      </c>
      <c r="R176">
        <v>4430563</v>
      </c>
      <c r="S176">
        <v>4430032</v>
      </c>
      <c r="T176">
        <v>4426972</v>
      </c>
      <c r="U176">
        <v>4421511</v>
      </c>
      <c r="V176">
        <v>4413776</v>
      </c>
      <c r="W176">
        <v>4403899</v>
      </c>
      <c r="X176">
        <v>4392011</v>
      </c>
      <c r="Y176">
        <v>4378244</v>
      </c>
      <c r="Z176">
        <v>4362735</v>
      </c>
      <c r="AA176">
        <v>4345620</v>
      </c>
      <c r="AB176">
        <v>4327037</v>
      </c>
      <c r="AC176">
        <v>4307126</v>
      </c>
      <c r="AD176">
        <v>4286029</v>
      </c>
      <c r="AE176">
        <v>4263889</v>
      </c>
      <c r="AF176">
        <v>4240850</v>
      </c>
      <c r="AG176">
        <v>4217058</v>
      </c>
      <c r="AH176">
        <v>4192663</v>
      </c>
      <c r="AI176">
        <v>4167813</v>
      </c>
      <c r="AJ176">
        <v>4142660</v>
      </c>
      <c r="AK176">
        <v>4117357</v>
      </c>
      <c r="AL176">
        <v>4092057</v>
      </c>
      <c r="AM176">
        <v>4066918</v>
      </c>
      <c r="AN176">
        <v>4042097</v>
      </c>
      <c r="AO176">
        <v>4017753</v>
      </c>
      <c r="AP176">
        <v>3994048</v>
      </c>
      <c r="AQ176">
        <v>3971144</v>
      </c>
      <c r="AR176">
        <v>3949204</v>
      </c>
      <c r="AS176">
        <v>3928396</v>
      </c>
      <c r="AT176">
        <v>3908886</v>
      </c>
      <c r="AU176">
        <v>3890844</v>
      </c>
      <c r="AV176">
        <v>3874440</v>
      </c>
    </row>
    <row r="177" spans="1:48" x14ac:dyDescent="0.15">
      <c r="A177" t="s">
        <v>360</v>
      </c>
      <c r="B177" t="s">
        <v>361</v>
      </c>
      <c r="C177">
        <v>60.46</v>
      </c>
      <c r="D177">
        <v>5885063.13609525</v>
      </c>
      <c r="E177">
        <v>5910642.6012265701</v>
      </c>
      <c r="F177">
        <v>5933500.5772359101</v>
      </c>
      <c r="G177">
        <v>5196918</v>
      </c>
      <c r="H177">
        <v>5230702</v>
      </c>
      <c r="I177">
        <v>5259520</v>
      </c>
      <c r="J177">
        <v>5283562</v>
      </c>
      <c r="K177">
        <v>5303012</v>
      </c>
      <c r="L177">
        <v>5318058</v>
      </c>
      <c r="M177">
        <v>5328884</v>
      </c>
      <c r="N177">
        <v>5335675</v>
      </c>
      <c r="O177">
        <v>5338614</v>
      </c>
      <c r="P177">
        <v>5337883</v>
      </c>
      <c r="Q177">
        <v>5333664</v>
      </c>
      <c r="R177">
        <v>5326138</v>
      </c>
      <c r="S177">
        <v>5315484</v>
      </c>
      <c r="T177">
        <v>5301883</v>
      </c>
      <c r="U177">
        <v>5285512</v>
      </c>
      <c r="V177">
        <v>5266548</v>
      </c>
      <c r="W177">
        <v>5245168</v>
      </c>
      <c r="X177">
        <v>5221548</v>
      </c>
      <c r="Y177">
        <v>5195862</v>
      </c>
      <c r="Z177">
        <v>5168284</v>
      </c>
      <c r="AA177">
        <v>5138988</v>
      </c>
      <c r="AB177">
        <v>5108145</v>
      </c>
      <c r="AC177">
        <v>5075927</v>
      </c>
      <c r="AD177">
        <v>5042504</v>
      </c>
      <c r="AE177">
        <v>5008047</v>
      </c>
      <c r="AF177">
        <v>4972723</v>
      </c>
      <c r="AG177">
        <v>4936701</v>
      </c>
      <c r="AH177">
        <v>4900147</v>
      </c>
      <c r="AI177">
        <v>4863229</v>
      </c>
      <c r="AJ177">
        <v>4826111</v>
      </c>
      <c r="AK177">
        <v>4788958</v>
      </c>
      <c r="AL177">
        <v>4751933</v>
      </c>
      <c r="AM177">
        <v>4715199</v>
      </c>
      <c r="AN177">
        <v>4678918</v>
      </c>
      <c r="AO177">
        <v>4643251</v>
      </c>
      <c r="AP177">
        <v>4608359</v>
      </c>
      <c r="AQ177">
        <v>4574400</v>
      </c>
      <c r="AR177">
        <v>4541534</v>
      </c>
      <c r="AS177">
        <v>4509917</v>
      </c>
      <c r="AT177">
        <v>4479706</v>
      </c>
      <c r="AU177">
        <v>4451058</v>
      </c>
      <c r="AV177">
        <v>4424128</v>
      </c>
    </row>
    <row r="178" spans="1:48" x14ac:dyDescent="0.15">
      <c r="A178" t="s">
        <v>362</v>
      </c>
      <c r="B178" t="s">
        <v>363</v>
      </c>
      <c r="C178">
        <v>60.46</v>
      </c>
      <c r="D178">
        <v>6339610.4997289004</v>
      </c>
      <c r="E178">
        <v>6366161.7550325096</v>
      </c>
      <c r="F178">
        <v>6390939.7955834102</v>
      </c>
      <c r="G178">
        <v>5844910</v>
      </c>
      <c r="H178">
        <v>5882241</v>
      </c>
      <c r="I178">
        <v>5916680</v>
      </c>
      <c r="J178">
        <v>5948097</v>
      </c>
      <c r="K178">
        <v>5976377</v>
      </c>
      <c r="L178">
        <v>6001425</v>
      </c>
      <c r="M178">
        <v>6023160</v>
      </c>
      <c r="N178">
        <v>6041519</v>
      </c>
      <c r="O178">
        <v>6056459</v>
      </c>
      <c r="P178">
        <v>6067949</v>
      </c>
      <c r="Q178">
        <v>6075979</v>
      </c>
      <c r="R178">
        <v>6080555</v>
      </c>
      <c r="S178">
        <v>6081698</v>
      </c>
      <c r="T178">
        <v>6079450</v>
      </c>
      <c r="U178">
        <v>6073866</v>
      </c>
      <c r="V178">
        <v>6065021</v>
      </c>
      <c r="W178">
        <v>6053006</v>
      </c>
      <c r="X178">
        <v>6037928</v>
      </c>
      <c r="Y178">
        <v>6019913</v>
      </c>
      <c r="Z178">
        <v>5999103</v>
      </c>
      <c r="AA178">
        <v>5975657</v>
      </c>
      <c r="AB178">
        <v>5949751</v>
      </c>
      <c r="AC178">
        <v>5921579</v>
      </c>
      <c r="AD178">
        <v>5891350</v>
      </c>
      <c r="AE178">
        <v>5859293</v>
      </c>
      <c r="AF178">
        <v>5825652</v>
      </c>
      <c r="AG178">
        <v>5790687</v>
      </c>
      <c r="AH178">
        <v>5754678</v>
      </c>
      <c r="AI178">
        <v>5717921</v>
      </c>
      <c r="AJ178">
        <v>5680728</v>
      </c>
      <c r="AK178">
        <v>5643428</v>
      </c>
      <c r="AL178">
        <v>5606369</v>
      </c>
      <c r="AM178">
        <v>5569914</v>
      </c>
      <c r="AN178">
        <v>5534444</v>
      </c>
      <c r="AO178">
        <v>5500357</v>
      </c>
      <c r="AP178">
        <v>5468069</v>
      </c>
      <c r="AQ178">
        <v>5438010</v>
      </c>
      <c r="AR178">
        <v>5410630</v>
      </c>
      <c r="AS178">
        <v>5386396</v>
      </c>
      <c r="AT178">
        <v>5365790</v>
      </c>
      <c r="AU178">
        <v>5349313</v>
      </c>
      <c r="AV178">
        <v>5337482</v>
      </c>
    </row>
    <row r="179" spans="1:48" x14ac:dyDescent="0.15">
      <c r="A179" t="s">
        <v>364</v>
      </c>
      <c r="B179" t="s">
        <v>365</v>
      </c>
      <c r="C179">
        <v>54.65</v>
      </c>
      <c r="D179">
        <v>2560558.6067288602</v>
      </c>
      <c r="E179">
        <v>2573709.1820493801</v>
      </c>
      <c r="F179">
        <v>2585939.7454867298</v>
      </c>
      <c r="G179">
        <v>2641424</v>
      </c>
      <c r="H179">
        <v>2658105</v>
      </c>
      <c r="I179">
        <v>2674403</v>
      </c>
      <c r="J179">
        <v>2690171</v>
      </c>
      <c r="K179">
        <v>2705272</v>
      </c>
      <c r="L179">
        <v>2719579</v>
      </c>
      <c r="M179">
        <v>2732978</v>
      </c>
      <c r="N179">
        <v>2745364</v>
      </c>
      <c r="O179">
        <v>2756644</v>
      </c>
      <c r="P179">
        <v>2766736</v>
      </c>
      <c r="Q179">
        <v>2775567</v>
      </c>
      <c r="R179">
        <v>2783077</v>
      </c>
      <c r="S179">
        <v>2789217</v>
      </c>
      <c r="T179">
        <v>2793946</v>
      </c>
      <c r="U179">
        <v>2797238</v>
      </c>
      <c r="V179">
        <v>2799074</v>
      </c>
      <c r="W179">
        <v>2799448</v>
      </c>
      <c r="X179">
        <v>2798366</v>
      </c>
      <c r="Y179">
        <v>2795841</v>
      </c>
      <c r="Z179">
        <v>2791901</v>
      </c>
      <c r="AA179">
        <v>2786582</v>
      </c>
      <c r="AB179">
        <v>2779933</v>
      </c>
      <c r="AC179">
        <v>2772012</v>
      </c>
      <c r="AD179">
        <v>2762889</v>
      </c>
      <c r="AE179">
        <v>2752645</v>
      </c>
      <c r="AF179">
        <v>2741371</v>
      </c>
      <c r="AG179">
        <v>2729169</v>
      </c>
      <c r="AH179">
        <v>2716153</v>
      </c>
      <c r="AI179">
        <v>2702447</v>
      </c>
      <c r="AJ179">
        <v>2688185</v>
      </c>
      <c r="AK179">
        <v>2673514</v>
      </c>
      <c r="AL179">
        <v>2658590</v>
      </c>
      <c r="AM179">
        <v>2643581</v>
      </c>
      <c r="AN179">
        <v>2628666</v>
      </c>
      <c r="AO179">
        <v>2614033</v>
      </c>
      <c r="AP179">
        <v>2599883</v>
      </c>
      <c r="AQ179">
        <v>2586428</v>
      </c>
      <c r="AR179">
        <v>2573888</v>
      </c>
      <c r="AS179">
        <v>2562497</v>
      </c>
      <c r="AT179">
        <v>2552498</v>
      </c>
      <c r="AU179">
        <v>2544146</v>
      </c>
      <c r="AV179">
        <v>2537708</v>
      </c>
    </row>
    <row r="180" spans="1:48" x14ac:dyDescent="0.15">
      <c r="A180" t="s">
        <v>366</v>
      </c>
      <c r="B180" t="s">
        <v>367</v>
      </c>
      <c r="C180">
        <v>51.744999999999997</v>
      </c>
      <c r="D180">
        <v>2246239.8912340598</v>
      </c>
      <c r="E180">
        <v>2257356.2561298702</v>
      </c>
      <c r="F180">
        <v>2267407.1109481701</v>
      </c>
      <c r="G180">
        <v>2033353</v>
      </c>
      <c r="H180">
        <v>2047758</v>
      </c>
      <c r="I180">
        <v>2060356</v>
      </c>
      <c r="J180">
        <v>2071205</v>
      </c>
      <c r="K180">
        <v>2080362</v>
      </c>
      <c r="L180">
        <v>2087885</v>
      </c>
      <c r="M180">
        <v>2093831</v>
      </c>
      <c r="N180">
        <v>2098260</v>
      </c>
      <c r="O180">
        <v>2101231</v>
      </c>
      <c r="P180">
        <v>2102802</v>
      </c>
      <c r="Q180">
        <v>2103032</v>
      </c>
      <c r="R180">
        <v>2101983</v>
      </c>
      <c r="S180">
        <v>2099713</v>
      </c>
      <c r="T180">
        <v>2096284</v>
      </c>
      <c r="U180">
        <v>2091757</v>
      </c>
      <c r="V180">
        <v>2086192</v>
      </c>
      <c r="W180">
        <v>2079651</v>
      </c>
      <c r="X180">
        <v>2072196</v>
      </c>
      <c r="Y180">
        <v>2063890</v>
      </c>
      <c r="Z180">
        <v>2054795</v>
      </c>
      <c r="AA180">
        <v>2044973</v>
      </c>
      <c r="AB180">
        <v>2034488</v>
      </c>
      <c r="AC180">
        <v>2023405</v>
      </c>
      <c r="AD180">
        <v>2011786</v>
      </c>
      <c r="AE180">
        <v>1999696</v>
      </c>
      <c r="AF180">
        <v>1987199</v>
      </c>
      <c r="AG180">
        <v>1974362</v>
      </c>
      <c r="AH180">
        <v>1961248</v>
      </c>
      <c r="AI180">
        <v>1947924</v>
      </c>
      <c r="AJ180">
        <v>1934455</v>
      </c>
      <c r="AK180">
        <v>1920909</v>
      </c>
      <c r="AL180">
        <v>1907351</v>
      </c>
      <c r="AM180">
        <v>1893849</v>
      </c>
      <c r="AN180">
        <v>1880471</v>
      </c>
      <c r="AO180">
        <v>1867283</v>
      </c>
      <c r="AP180">
        <v>1854354</v>
      </c>
      <c r="AQ180">
        <v>1841753</v>
      </c>
      <c r="AR180">
        <v>1829548</v>
      </c>
      <c r="AS180">
        <v>1817808</v>
      </c>
      <c r="AT180">
        <v>1806603</v>
      </c>
      <c r="AU180">
        <v>1796002</v>
      </c>
      <c r="AV180">
        <v>1786076</v>
      </c>
    </row>
    <row r="181" spans="1:48" x14ac:dyDescent="0.15">
      <c r="A181" t="s">
        <v>368</v>
      </c>
      <c r="B181" t="s">
        <v>369</v>
      </c>
      <c r="C181">
        <v>54.65</v>
      </c>
      <c r="D181">
        <v>3369462.1091224402</v>
      </c>
      <c r="E181">
        <v>3378154.3775818902</v>
      </c>
      <c r="F181">
        <v>3385691.3465938899</v>
      </c>
      <c r="G181">
        <v>3446566</v>
      </c>
      <c r="H181">
        <v>3455765</v>
      </c>
      <c r="I181">
        <v>3465345</v>
      </c>
      <c r="J181">
        <v>3475037</v>
      </c>
      <c r="K181">
        <v>3484589</v>
      </c>
      <c r="L181">
        <v>3493768</v>
      </c>
      <c r="M181">
        <v>3502360</v>
      </c>
      <c r="N181">
        <v>3510166</v>
      </c>
      <c r="O181">
        <v>3517009</v>
      </c>
      <c r="P181">
        <v>3522726</v>
      </c>
      <c r="Q181">
        <v>3527176</v>
      </c>
      <c r="R181">
        <v>3530232</v>
      </c>
      <c r="S181">
        <v>3531789</v>
      </c>
      <c r="T181">
        <v>3531757</v>
      </c>
      <c r="U181">
        <v>3530065</v>
      </c>
      <c r="V181">
        <v>3526661</v>
      </c>
      <c r="W181">
        <v>3521510</v>
      </c>
      <c r="X181">
        <v>3514594</v>
      </c>
      <c r="Y181">
        <v>3505916</v>
      </c>
      <c r="Z181">
        <v>3495494</v>
      </c>
      <c r="AA181">
        <v>3483366</v>
      </c>
      <c r="AB181">
        <v>3469587</v>
      </c>
      <c r="AC181">
        <v>3454230</v>
      </c>
      <c r="AD181">
        <v>3437388</v>
      </c>
      <c r="AE181">
        <v>3419168</v>
      </c>
      <c r="AF181">
        <v>3399700</v>
      </c>
      <c r="AG181">
        <v>3379128</v>
      </c>
      <c r="AH181">
        <v>3357615</v>
      </c>
      <c r="AI181">
        <v>3335344</v>
      </c>
      <c r="AJ181">
        <v>3312514</v>
      </c>
      <c r="AK181">
        <v>3289342</v>
      </c>
      <c r="AL181">
        <v>3266065</v>
      </c>
      <c r="AM181">
        <v>3242935</v>
      </c>
      <c r="AN181">
        <v>3220225</v>
      </c>
      <c r="AO181">
        <v>3198224</v>
      </c>
      <c r="AP181">
        <v>3177241</v>
      </c>
      <c r="AQ181">
        <v>3157600</v>
      </c>
      <c r="AR181">
        <v>3139646</v>
      </c>
      <c r="AS181">
        <v>3123740</v>
      </c>
      <c r="AT181">
        <v>3110263</v>
      </c>
      <c r="AU181">
        <v>3099612</v>
      </c>
      <c r="AV181">
        <v>3092203</v>
      </c>
    </row>
    <row r="182" spans="1:48" x14ac:dyDescent="0.15">
      <c r="A182" t="s">
        <v>370</v>
      </c>
      <c r="B182" t="s">
        <v>371</v>
      </c>
      <c r="C182">
        <v>36.795488115077603</v>
      </c>
      <c r="D182">
        <v>1304558.5221589</v>
      </c>
      <c r="E182">
        <v>1310313.8707640299</v>
      </c>
      <c r="F182">
        <v>1315546.09247772</v>
      </c>
      <c r="G182">
        <v>1126911</v>
      </c>
      <c r="H182">
        <v>1134613</v>
      </c>
      <c r="I182">
        <v>1141247</v>
      </c>
      <c r="J182">
        <v>1146848</v>
      </c>
      <c r="K182">
        <v>1151452</v>
      </c>
      <c r="L182">
        <v>1155096</v>
      </c>
      <c r="M182">
        <v>1157814</v>
      </c>
      <c r="N182">
        <v>1159645</v>
      </c>
      <c r="O182">
        <v>1160625</v>
      </c>
      <c r="P182">
        <v>1160790</v>
      </c>
      <c r="Q182">
        <v>1160179</v>
      </c>
      <c r="R182">
        <v>1158829</v>
      </c>
      <c r="S182">
        <v>1156778</v>
      </c>
      <c r="T182">
        <v>1154064</v>
      </c>
      <c r="U182">
        <v>1150726</v>
      </c>
      <c r="V182">
        <v>1146801</v>
      </c>
      <c r="W182">
        <v>1142329</v>
      </c>
      <c r="X182">
        <v>1137349</v>
      </c>
      <c r="Y182">
        <v>1131900</v>
      </c>
      <c r="Z182">
        <v>1126023</v>
      </c>
      <c r="AA182">
        <v>1119756</v>
      </c>
      <c r="AB182">
        <v>1113140</v>
      </c>
      <c r="AC182">
        <v>1106216</v>
      </c>
      <c r="AD182">
        <v>1099023</v>
      </c>
      <c r="AE182">
        <v>1091603</v>
      </c>
      <c r="AF182">
        <v>1083998</v>
      </c>
      <c r="AG182">
        <v>1076248</v>
      </c>
      <c r="AH182">
        <v>1068394</v>
      </c>
      <c r="AI182">
        <v>1060480</v>
      </c>
      <c r="AJ182">
        <v>1052547</v>
      </c>
      <c r="AK182">
        <v>1044637</v>
      </c>
      <c r="AL182">
        <v>1036793</v>
      </c>
      <c r="AM182">
        <v>1029059</v>
      </c>
      <c r="AN182">
        <v>1021476</v>
      </c>
      <c r="AO182">
        <v>1014089</v>
      </c>
      <c r="AP182">
        <v>1006942</v>
      </c>
      <c r="AQ182">
        <v>1000077</v>
      </c>
      <c r="AR182">
        <v>993539</v>
      </c>
      <c r="AS182">
        <v>987374</v>
      </c>
      <c r="AT182">
        <v>981624</v>
      </c>
      <c r="AU182">
        <v>976336</v>
      </c>
      <c r="AV182">
        <v>971554</v>
      </c>
    </row>
    <row r="183" spans="1:48" x14ac:dyDescent="0.15">
      <c r="A183" t="s">
        <v>372</v>
      </c>
      <c r="B183" t="s">
        <v>373</v>
      </c>
      <c r="C183">
        <v>47.059202981057901</v>
      </c>
      <c r="D183">
        <v>1019244.87130637</v>
      </c>
      <c r="E183">
        <v>1023741.49560395</v>
      </c>
      <c r="F183">
        <v>1027829.40354877</v>
      </c>
      <c r="G183">
        <v>880450</v>
      </c>
      <c r="H183">
        <v>886468</v>
      </c>
      <c r="I183">
        <v>891651</v>
      </c>
      <c r="J183">
        <v>896027</v>
      </c>
      <c r="K183">
        <v>899624</v>
      </c>
      <c r="L183">
        <v>902470</v>
      </c>
      <c r="M183">
        <v>904594</v>
      </c>
      <c r="N183">
        <v>906025</v>
      </c>
      <c r="O183">
        <v>906790</v>
      </c>
      <c r="P183">
        <v>906920</v>
      </c>
      <c r="Q183">
        <v>906442</v>
      </c>
      <c r="R183">
        <v>905387</v>
      </c>
      <c r="S183">
        <v>903785</v>
      </c>
      <c r="T183">
        <v>901664</v>
      </c>
      <c r="U183">
        <v>899056</v>
      </c>
      <c r="V183">
        <v>895989</v>
      </c>
      <c r="W183">
        <v>892496</v>
      </c>
      <c r="X183">
        <v>888605</v>
      </c>
      <c r="Y183">
        <v>884348</v>
      </c>
      <c r="Z183">
        <v>879756</v>
      </c>
      <c r="AA183">
        <v>874859</v>
      </c>
      <c r="AB183">
        <v>869690</v>
      </c>
      <c r="AC183">
        <v>864280</v>
      </c>
      <c r="AD183">
        <v>858661</v>
      </c>
      <c r="AE183">
        <v>852864</v>
      </c>
      <c r="AF183">
        <v>846922</v>
      </c>
      <c r="AG183">
        <v>840866</v>
      </c>
      <c r="AH183">
        <v>834731</v>
      </c>
      <c r="AI183">
        <v>828547</v>
      </c>
      <c r="AJ183">
        <v>822349</v>
      </c>
      <c r="AK183">
        <v>816169</v>
      </c>
      <c r="AL183">
        <v>810041</v>
      </c>
      <c r="AM183">
        <v>803998</v>
      </c>
      <c r="AN183">
        <v>798074</v>
      </c>
      <c r="AO183">
        <v>792302</v>
      </c>
      <c r="AP183">
        <v>786718</v>
      </c>
      <c r="AQ183">
        <v>781354</v>
      </c>
      <c r="AR183">
        <v>776247</v>
      </c>
      <c r="AS183">
        <v>771429</v>
      </c>
      <c r="AT183">
        <v>766937</v>
      </c>
      <c r="AU183">
        <v>762806</v>
      </c>
      <c r="AV183">
        <v>759070</v>
      </c>
    </row>
    <row r="184" spans="1:48" x14ac:dyDescent="0.15">
      <c r="A184" t="s">
        <v>374</v>
      </c>
      <c r="B184" t="s">
        <v>375</v>
      </c>
      <c r="C184">
        <v>36.200468173801497</v>
      </c>
      <c r="D184">
        <v>1332064.6031066701</v>
      </c>
      <c r="E184">
        <v>1337941.3008747001</v>
      </c>
      <c r="F184">
        <v>1343283.84183552</v>
      </c>
      <c r="G184">
        <v>1150671</v>
      </c>
      <c r="H184">
        <v>1158536</v>
      </c>
      <c r="I184">
        <v>1165310</v>
      </c>
      <c r="J184">
        <v>1171029</v>
      </c>
      <c r="K184">
        <v>1175730</v>
      </c>
      <c r="L184">
        <v>1179450</v>
      </c>
      <c r="M184">
        <v>1182226</v>
      </c>
      <c r="N184">
        <v>1184096</v>
      </c>
      <c r="O184">
        <v>1185096</v>
      </c>
      <c r="P184">
        <v>1185265</v>
      </c>
      <c r="Q184">
        <v>1184641</v>
      </c>
      <c r="R184">
        <v>1183263</v>
      </c>
      <c r="S184">
        <v>1181168</v>
      </c>
      <c r="T184">
        <v>1178397</v>
      </c>
      <c r="U184">
        <v>1174988</v>
      </c>
      <c r="V184">
        <v>1170980</v>
      </c>
      <c r="W184">
        <v>1166414</v>
      </c>
      <c r="X184">
        <v>1161329</v>
      </c>
      <c r="Y184">
        <v>1155765</v>
      </c>
      <c r="Z184">
        <v>1149764</v>
      </c>
      <c r="AA184">
        <v>1143365</v>
      </c>
      <c r="AB184">
        <v>1136609</v>
      </c>
      <c r="AC184">
        <v>1129539</v>
      </c>
      <c r="AD184">
        <v>1122195</v>
      </c>
      <c r="AE184">
        <v>1114619</v>
      </c>
      <c r="AF184">
        <v>1106853</v>
      </c>
      <c r="AG184">
        <v>1098939</v>
      </c>
      <c r="AH184">
        <v>1090920</v>
      </c>
      <c r="AI184">
        <v>1082839</v>
      </c>
      <c r="AJ184">
        <v>1074738</v>
      </c>
      <c r="AK184">
        <v>1066662</v>
      </c>
      <c r="AL184">
        <v>1058653</v>
      </c>
      <c r="AM184">
        <v>1050755</v>
      </c>
      <c r="AN184">
        <v>1043013</v>
      </c>
      <c r="AO184">
        <v>1035470</v>
      </c>
      <c r="AP184">
        <v>1028172</v>
      </c>
      <c r="AQ184">
        <v>1021162</v>
      </c>
      <c r="AR184">
        <v>1014487</v>
      </c>
      <c r="AS184">
        <v>1008191</v>
      </c>
      <c r="AT184">
        <v>1002321</v>
      </c>
      <c r="AU184">
        <v>996921</v>
      </c>
      <c r="AV184">
        <v>992038</v>
      </c>
    </row>
    <row r="185" spans="1:48" x14ac:dyDescent="0.15">
      <c r="A185" t="s">
        <v>376</v>
      </c>
      <c r="B185" t="s">
        <v>377</v>
      </c>
      <c r="C185">
        <v>49.91</v>
      </c>
      <c r="D185">
        <v>76535.310962347197</v>
      </c>
      <c r="E185">
        <v>76872.963423090798</v>
      </c>
      <c r="F185">
        <v>77179.925287260994</v>
      </c>
      <c r="G185">
        <v>66113</v>
      </c>
      <c r="H185">
        <v>66565</v>
      </c>
      <c r="I185">
        <v>66954</v>
      </c>
      <c r="J185">
        <v>67283</v>
      </c>
      <c r="K185">
        <v>67553</v>
      </c>
      <c r="L185">
        <v>67767</v>
      </c>
      <c r="M185">
        <v>67926</v>
      </c>
      <c r="N185">
        <v>68034</v>
      </c>
      <c r="O185">
        <v>68091</v>
      </c>
      <c r="P185">
        <v>68101</v>
      </c>
      <c r="Q185">
        <v>68065</v>
      </c>
      <c r="R185">
        <v>67986</v>
      </c>
      <c r="S185">
        <v>67866</v>
      </c>
      <c r="T185">
        <v>67706</v>
      </c>
      <c r="U185">
        <v>67510</v>
      </c>
      <c r="V185">
        <v>67280</v>
      </c>
      <c r="W185">
        <v>67018</v>
      </c>
      <c r="X185">
        <v>66726</v>
      </c>
      <c r="Y185">
        <v>66406</v>
      </c>
      <c r="Z185">
        <v>66061</v>
      </c>
      <c r="AA185">
        <v>65694</v>
      </c>
      <c r="AB185">
        <v>65306</v>
      </c>
      <c r="AC185">
        <v>64899</v>
      </c>
      <c r="AD185">
        <v>64477</v>
      </c>
      <c r="AE185">
        <v>64042</v>
      </c>
      <c r="AF185">
        <v>63596</v>
      </c>
      <c r="AG185">
        <v>63141</v>
      </c>
      <c r="AH185">
        <v>62680</v>
      </c>
      <c r="AI185">
        <v>62216</v>
      </c>
      <c r="AJ185">
        <v>61751</v>
      </c>
      <c r="AK185">
        <v>61287</v>
      </c>
      <c r="AL185">
        <v>60827</v>
      </c>
      <c r="AM185">
        <v>60373</v>
      </c>
      <c r="AN185">
        <v>59928</v>
      </c>
      <c r="AO185">
        <v>59495</v>
      </c>
      <c r="AP185">
        <v>59075</v>
      </c>
      <c r="AQ185">
        <v>58672</v>
      </c>
      <c r="AR185">
        <v>58289</v>
      </c>
      <c r="AS185">
        <v>57927</v>
      </c>
      <c r="AT185">
        <v>57590</v>
      </c>
      <c r="AU185">
        <v>57280</v>
      </c>
      <c r="AV185">
        <v>56999</v>
      </c>
    </row>
    <row r="186" spans="1:48" x14ac:dyDescent="0.15">
      <c r="A186" t="s">
        <v>378</v>
      </c>
      <c r="B186" t="s">
        <v>379</v>
      </c>
      <c r="C186">
        <v>60.384999999999998</v>
      </c>
      <c r="D186">
        <v>7414590.9761208901</v>
      </c>
      <c r="E186">
        <v>7462703.9208639003</v>
      </c>
      <c r="F186">
        <v>7506002.3630290199</v>
      </c>
      <c r="G186">
        <v>9960891</v>
      </c>
      <c r="H186">
        <v>10046963</v>
      </c>
      <c r="I186">
        <v>10120601</v>
      </c>
      <c r="J186">
        <v>10182652</v>
      </c>
      <c r="K186">
        <v>10233932</v>
      </c>
      <c r="L186">
        <v>10275225</v>
      </c>
      <c r="M186">
        <v>10307281</v>
      </c>
      <c r="N186">
        <v>10330821</v>
      </c>
      <c r="O186">
        <v>10346530</v>
      </c>
      <c r="P186">
        <v>10355065</v>
      </c>
      <c r="Q186">
        <v>10357047</v>
      </c>
      <c r="R186">
        <v>10353067</v>
      </c>
      <c r="S186">
        <v>10343684</v>
      </c>
      <c r="T186">
        <v>10329424</v>
      </c>
      <c r="U186">
        <v>10310780</v>
      </c>
      <c r="V186">
        <v>10288215</v>
      </c>
      <c r="W186">
        <v>10262158</v>
      </c>
      <c r="X186">
        <v>10233007</v>
      </c>
      <c r="Y186">
        <v>10201128</v>
      </c>
      <c r="Z186">
        <v>10166853</v>
      </c>
      <c r="AA186">
        <v>10130484</v>
      </c>
      <c r="AB186">
        <v>10092290</v>
      </c>
      <c r="AC186">
        <v>10052507</v>
      </c>
      <c r="AD186">
        <v>10011340</v>
      </c>
      <c r="AE186">
        <v>9968962</v>
      </c>
      <c r="AF186">
        <v>9925512</v>
      </c>
      <c r="AG186">
        <v>9881099</v>
      </c>
      <c r="AH186">
        <v>9835799</v>
      </c>
      <c r="AI186">
        <v>9789656</v>
      </c>
      <c r="AJ186">
        <v>9742681</v>
      </c>
      <c r="AK186">
        <v>9694854</v>
      </c>
      <c r="AL186">
        <v>9646122</v>
      </c>
      <c r="AM186">
        <v>9596401</v>
      </c>
      <c r="AN186">
        <v>9545573</v>
      </c>
      <c r="AO186">
        <v>9493489</v>
      </c>
      <c r="AP186">
        <v>9439968</v>
      </c>
      <c r="AQ186">
        <v>9384796</v>
      </c>
      <c r="AR186">
        <v>9327728</v>
      </c>
      <c r="AS186">
        <v>9268487</v>
      </c>
      <c r="AT186">
        <v>9206761</v>
      </c>
      <c r="AU186">
        <v>9142209</v>
      </c>
      <c r="AV186">
        <v>9074457</v>
      </c>
    </row>
    <row r="187" spans="1:48" x14ac:dyDescent="0.15">
      <c r="A187" t="s">
        <v>380</v>
      </c>
      <c r="B187" t="s">
        <v>381</v>
      </c>
      <c r="C187">
        <v>55.11</v>
      </c>
      <c r="D187">
        <v>4026503.3714462002</v>
      </c>
      <c r="E187">
        <v>4044495.5755267199</v>
      </c>
      <c r="F187">
        <v>4059837.11103212</v>
      </c>
      <c r="G187">
        <v>3884715</v>
      </c>
      <c r="H187">
        <v>3902352</v>
      </c>
      <c r="I187">
        <v>3917712</v>
      </c>
      <c r="J187">
        <v>3930847</v>
      </c>
      <c r="K187">
        <v>3941809</v>
      </c>
      <c r="L187">
        <v>3950654</v>
      </c>
      <c r="M187">
        <v>3957434</v>
      </c>
      <c r="N187">
        <v>3962206</v>
      </c>
      <c r="O187">
        <v>3965025</v>
      </c>
      <c r="P187">
        <v>3965949</v>
      </c>
      <c r="Q187">
        <v>3965035</v>
      </c>
      <c r="R187">
        <v>3962342</v>
      </c>
      <c r="S187">
        <v>3957930</v>
      </c>
      <c r="T187">
        <v>3951859</v>
      </c>
      <c r="U187">
        <v>3944190</v>
      </c>
      <c r="V187">
        <v>3934986</v>
      </c>
      <c r="W187">
        <v>3924308</v>
      </c>
      <c r="X187">
        <v>3912222</v>
      </c>
      <c r="Y187">
        <v>3898791</v>
      </c>
      <c r="Z187">
        <v>3884081</v>
      </c>
      <c r="AA187">
        <v>3868158</v>
      </c>
      <c r="AB187">
        <v>3851089</v>
      </c>
      <c r="AC187">
        <v>3832943</v>
      </c>
      <c r="AD187">
        <v>3813788</v>
      </c>
      <c r="AE187">
        <v>3793693</v>
      </c>
      <c r="AF187">
        <v>3772730</v>
      </c>
      <c r="AG187">
        <v>3750969</v>
      </c>
      <c r="AH187">
        <v>3728482</v>
      </c>
      <c r="AI187">
        <v>3705344</v>
      </c>
      <c r="AJ187">
        <v>3681627</v>
      </c>
      <c r="AK187">
        <v>3657406</v>
      </c>
      <c r="AL187">
        <v>3632756</v>
      </c>
      <c r="AM187">
        <v>3607755</v>
      </c>
      <c r="AN187">
        <v>3582479</v>
      </c>
      <c r="AO187">
        <v>3557006</v>
      </c>
      <c r="AP187">
        <v>3531415</v>
      </c>
      <c r="AQ187">
        <v>3505787</v>
      </c>
      <c r="AR187">
        <v>3480200</v>
      </c>
      <c r="AS187">
        <v>3454738</v>
      </c>
      <c r="AT187">
        <v>3429482</v>
      </c>
      <c r="AU187">
        <v>3404515</v>
      </c>
      <c r="AV187">
        <v>3379921</v>
      </c>
    </row>
    <row r="188" spans="1:48" x14ac:dyDescent="0.15">
      <c r="A188" t="s">
        <v>382</v>
      </c>
      <c r="B188" t="s">
        <v>383</v>
      </c>
      <c r="C188">
        <v>49.835000000000001</v>
      </c>
      <c r="D188">
        <v>2846823.3327143299</v>
      </c>
      <c r="E188">
        <v>2858419.9537016298</v>
      </c>
      <c r="F188">
        <v>2868548.2653739699</v>
      </c>
      <c r="G188">
        <v>2710752</v>
      </c>
      <c r="H188">
        <v>2725862</v>
      </c>
      <c r="I188">
        <v>2738586</v>
      </c>
      <c r="J188">
        <v>2749036</v>
      </c>
      <c r="K188">
        <v>2757320</v>
      </c>
      <c r="L188">
        <v>2763547</v>
      </c>
      <c r="M188">
        <v>2767820</v>
      </c>
      <c r="N188">
        <v>2770243</v>
      </c>
      <c r="O188">
        <v>2770917</v>
      </c>
      <c r="P188">
        <v>2769941</v>
      </c>
      <c r="Q188">
        <v>2767412</v>
      </c>
      <c r="R188">
        <v>2763424</v>
      </c>
      <c r="S188">
        <v>2758072</v>
      </c>
      <c r="T188">
        <v>2751445</v>
      </c>
      <c r="U188">
        <v>2743633</v>
      </c>
      <c r="V188">
        <v>2734722</v>
      </c>
      <c r="W188">
        <v>2724798</v>
      </c>
      <c r="X188">
        <v>2713943</v>
      </c>
      <c r="Y188">
        <v>2702239</v>
      </c>
      <c r="Z188">
        <v>2689763</v>
      </c>
      <c r="AA188">
        <v>2676593</v>
      </c>
      <c r="AB188">
        <v>2662803</v>
      </c>
      <c r="AC188">
        <v>2648467</v>
      </c>
      <c r="AD188">
        <v>2633654</v>
      </c>
      <c r="AE188">
        <v>2618435</v>
      </c>
      <c r="AF188">
        <v>2602874</v>
      </c>
      <c r="AG188">
        <v>2587038</v>
      </c>
      <c r="AH188">
        <v>2570988</v>
      </c>
      <c r="AI188">
        <v>2554786</v>
      </c>
      <c r="AJ188">
        <v>2538490</v>
      </c>
      <c r="AK188">
        <v>2522156</v>
      </c>
      <c r="AL188">
        <v>2505840</v>
      </c>
      <c r="AM188">
        <v>2489593</v>
      </c>
      <c r="AN188">
        <v>2473466</v>
      </c>
      <c r="AO188">
        <v>2457508</v>
      </c>
      <c r="AP188">
        <v>2441765</v>
      </c>
      <c r="AQ188">
        <v>2426282</v>
      </c>
      <c r="AR188">
        <v>2411101</v>
      </c>
      <c r="AS188">
        <v>2396263</v>
      </c>
      <c r="AT188">
        <v>2381806</v>
      </c>
      <c r="AU188">
        <v>2367766</v>
      </c>
      <c r="AV188">
        <v>2354178</v>
      </c>
    </row>
    <row r="189" spans="1:48" x14ac:dyDescent="0.15">
      <c r="A189" t="s">
        <v>384</v>
      </c>
      <c r="B189" t="s">
        <v>385</v>
      </c>
      <c r="C189">
        <v>55.11</v>
      </c>
      <c r="D189">
        <v>7416091.9087097598</v>
      </c>
      <c r="E189">
        <v>7446553.2360382397</v>
      </c>
      <c r="F189">
        <v>7473913.9237465505</v>
      </c>
      <c r="G189">
        <v>6620593</v>
      </c>
      <c r="H189">
        <v>6644564</v>
      </c>
      <c r="I189">
        <v>6670330</v>
      </c>
      <c r="J189">
        <v>6697304</v>
      </c>
      <c r="K189">
        <v>6724939</v>
      </c>
      <c r="L189">
        <v>6752719</v>
      </c>
      <c r="M189">
        <v>6780165</v>
      </c>
      <c r="N189">
        <v>6806834</v>
      </c>
      <c r="O189">
        <v>6832317</v>
      </c>
      <c r="P189">
        <v>6856241</v>
      </c>
      <c r="Q189">
        <v>6878268</v>
      </c>
      <c r="R189">
        <v>6898095</v>
      </c>
      <c r="S189">
        <v>6915453</v>
      </c>
      <c r="T189">
        <v>6930112</v>
      </c>
      <c r="U189">
        <v>6941873</v>
      </c>
      <c r="V189">
        <v>6950574</v>
      </c>
      <c r="W189">
        <v>6956088</v>
      </c>
      <c r="X189">
        <v>6958325</v>
      </c>
      <c r="Y189">
        <v>6957227</v>
      </c>
      <c r="Z189">
        <v>6952774</v>
      </c>
      <c r="AA189">
        <v>6944979</v>
      </c>
      <c r="AB189">
        <v>6933892</v>
      </c>
      <c r="AC189">
        <v>6919597</v>
      </c>
      <c r="AD189">
        <v>6902214</v>
      </c>
      <c r="AE189">
        <v>6881898</v>
      </c>
      <c r="AF189">
        <v>6858839</v>
      </c>
      <c r="AG189">
        <v>6833263</v>
      </c>
      <c r="AH189">
        <v>6805429</v>
      </c>
      <c r="AI189">
        <v>6775635</v>
      </c>
      <c r="AJ189">
        <v>6744210</v>
      </c>
      <c r="AK189">
        <v>6711521</v>
      </c>
      <c r="AL189">
        <v>6677970</v>
      </c>
      <c r="AM189">
        <v>6643993</v>
      </c>
      <c r="AN189">
        <v>6610062</v>
      </c>
      <c r="AO189">
        <v>6576684</v>
      </c>
      <c r="AP189">
        <v>6544401</v>
      </c>
      <c r="AQ189">
        <v>6513792</v>
      </c>
      <c r="AR189">
        <v>6485469</v>
      </c>
      <c r="AS189">
        <v>6460079</v>
      </c>
      <c r="AT189">
        <v>6438306</v>
      </c>
      <c r="AU189">
        <v>6420869</v>
      </c>
      <c r="AV189">
        <v>6408521</v>
      </c>
    </row>
    <row r="190" spans="1:48" x14ac:dyDescent="0.15">
      <c r="A190" t="s">
        <v>386</v>
      </c>
      <c r="B190" t="s">
        <v>387</v>
      </c>
      <c r="C190">
        <v>49.835000000000001</v>
      </c>
      <c r="D190">
        <v>7352213.7240901804</v>
      </c>
      <c r="E190">
        <v>7378079.6652015699</v>
      </c>
      <c r="F190">
        <v>7399976.08349285</v>
      </c>
      <c r="G190">
        <v>6552936</v>
      </c>
      <c r="H190">
        <v>6562799</v>
      </c>
      <c r="I190">
        <v>6576485</v>
      </c>
      <c r="J190">
        <v>6593273</v>
      </c>
      <c r="K190">
        <v>6612485</v>
      </c>
      <c r="L190">
        <v>6633478</v>
      </c>
      <c r="M190">
        <v>6655649</v>
      </c>
      <c r="N190">
        <v>6678434</v>
      </c>
      <c r="O190">
        <v>6701307</v>
      </c>
      <c r="P190">
        <v>6723781</v>
      </c>
      <c r="Q190">
        <v>6745409</v>
      </c>
      <c r="R190">
        <v>6765781</v>
      </c>
      <c r="S190">
        <v>6784525</v>
      </c>
      <c r="T190">
        <v>6801311</v>
      </c>
      <c r="U190">
        <v>6815844</v>
      </c>
      <c r="V190">
        <v>6827870</v>
      </c>
      <c r="W190">
        <v>6837172</v>
      </c>
      <c r="X190">
        <v>6843575</v>
      </c>
      <c r="Y190">
        <v>6846938</v>
      </c>
      <c r="Z190">
        <v>6847163</v>
      </c>
      <c r="AA190">
        <v>6844188</v>
      </c>
      <c r="AB190">
        <v>6837990</v>
      </c>
      <c r="AC190">
        <v>6828585</v>
      </c>
      <c r="AD190">
        <v>6816030</v>
      </c>
      <c r="AE190">
        <v>6800417</v>
      </c>
      <c r="AF190">
        <v>6781878</v>
      </c>
      <c r="AG190">
        <v>6760585</v>
      </c>
      <c r="AH190">
        <v>6736747</v>
      </c>
      <c r="AI190">
        <v>6710613</v>
      </c>
      <c r="AJ190">
        <v>6682470</v>
      </c>
      <c r="AK190">
        <v>6652644</v>
      </c>
      <c r="AL190">
        <v>6621498</v>
      </c>
      <c r="AM190">
        <v>6589438</v>
      </c>
      <c r="AN190">
        <v>6556903</v>
      </c>
      <c r="AO190">
        <v>6524376</v>
      </c>
      <c r="AP190">
        <v>6492375</v>
      </c>
      <c r="AQ190">
        <v>6461458</v>
      </c>
      <c r="AR190">
        <v>6432222</v>
      </c>
      <c r="AS190">
        <v>6405303</v>
      </c>
      <c r="AT190">
        <v>6381374</v>
      </c>
      <c r="AU190">
        <v>6361149</v>
      </c>
      <c r="AV190">
        <v>6345379</v>
      </c>
    </row>
    <row r="191" spans="1:48" x14ac:dyDescent="0.15">
      <c r="A191" t="s">
        <v>388</v>
      </c>
      <c r="B191" t="s">
        <v>389</v>
      </c>
      <c r="C191">
        <v>55.11</v>
      </c>
      <c r="D191">
        <v>5694836.6305914996</v>
      </c>
      <c r="E191">
        <v>5721890.8769130101</v>
      </c>
      <c r="F191">
        <v>5746124.4419879196</v>
      </c>
      <c r="G191">
        <v>5022842</v>
      </c>
      <c r="H191">
        <v>5051459</v>
      </c>
      <c r="I191">
        <v>5077489</v>
      </c>
      <c r="J191">
        <v>5100907</v>
      </c>
      <c r="K191">
        <v>5121695</v>
      </c>
      <c r="L191">
        <v>5139842</v>
      </c>
      <c r="M191">
        <v>5155344</v>
      </c>
      <c r="N191">
        <v>5168204</v>
      </c>
      <c r="O191">
        <v>5178432</v>
      </c>
      <c r="P191">
        <v>5186045</v>
      </c>
      <c r="Q191">
        <v>5191066</v>
      </c>
      <c r="R191">
        <v>5193528</v>
      </c>
      <c r="S191">
        <v>5193467</v>
      </c>
      <c r="T191">
        <v>5190928</v>
      </c>
      <c r="U191">
        <v>5185964</v>
      </c>
      <c r="V191">
        <v>5178633</v>
      </c>
      <c r="W191">
        <v>5169001</v>
      </c>
      <c r="X191">
        <v>5157140</v>
      </c>
      <c r="Y191">
        <v>5143131</v>
      </c>
      <c r="Z191">
        <v>5127059</v>
      </c>
      <c r="AA191">
        <v>5109020</v>
      </c>
      <c r="AB191">
        <v>5089113</v>
      </c>
      <c r="AC191">
        <v>5067446</v>
      </c>
      <c r="AD191">
        <v>5044133</v>
      </c>
      <c r="AE191">
        <v>5019297</v>
      </c>
      <c r="AF191">
        <v>4993066</v>
      </c>
      <c r="AG191">
        <v>4965575</v>
      </c>
      <c r="AH191">
        <v>4936967</v>
      </c>
      <c r="AI191">
        <v>4907392</v>
      </c>
      <c r="AJ191">
        <v>4877005</v>
      </c>
      <c r="AK191">
        <v>4845971</v>
      </c>
      <c r="AL191">
        <v>4814459</v>
      </c>
      <c r="AM191">
        <v>4782648</v>
      </c>
      <c r="AN191">
        <v>4750721</v>
      </c>
      <c r="AO191">
        <v>4718870</v>
      </c>
      <c r="AP191">
        <v>4687294</v>
      </c>
      <c r="AQ191">
        <v>4656196</v>
      </c>
      <c r="AR191">
        <v>4625791</v>
      </c>
      <c r="AS191">
        <v>4596297</v>
      </c>
      <c r="AT191">
        <v>4567940</v>
      </c>
      <c r="AU191">
        <v>4540954</v>
      </c>
      <c r="AV191">
        <v>4515579</v>
      </c>
    </row>
    <row r="192" spans="1:48" x14ac:dyDescent="0.15">
      <c r="A192" t="s">
        <v>390</v>
      </c>
      <c r="B192" t="s">
        <v>391</v>
      </c>
      <c r="C192">
        <v>49.835000000000001</v>
      </c>
      <c r="D192">
        <v>5862854.6033145599</v>
      </c>
      <c r="E192">
        <v>5878988.7304464597</v>
      </c>
      <c r="F192">
        <v>5892191.1729116496</v>
      </c>
      <c r="G192">
        <v>5259812</v>
      </c>
      <c r="H192">
        <v>5278493</v>
      </c>
      <c r="I192">
        <v>5293283</v>
      </c>
      <c r="J192">
        <v>5304290</v>
      </c>
      <c r="K192">
        <v>5311627</v>
      </c>
      <c r="L192">
        <v>5315408</v>
      </c>
      <c r="M192">
        <v>5315748</v>
      </c>
      <c r="N192">
        <v>5312765</v>
      </c>
      <c r="O192">
        <v>5306580</v>
      </c>
      <c r="P192">
        <v>5297313</v>
      </c>
      <c r="Q192">
        <v>5285090</v>
      </c>
      <c r="R192">
        <v>5270037</v>
      </c>
      <c r="S192">
        <v>5252281</v>
      </c>
      <c r="T192">
        <v>5231953</v>
      </c>
      <c r="U192">
        <v>5209186</v>
      </c>
      <c r="V192">
        <v>5184114</v>
      </c>
      <c r="W192">
        <v>5156873</v>
      </c>
      <c r="X192">
        <v>5127603</v>
      </c>
      <c r="Y192">
        <v>5096444</v>
      </c>
      <c r="Z192">
        <v>5063538</v>
      </c>
      <c r="AA192">
        <v>5029031</v>
      </c>
      <c r="AB192">
        <v>4993070</v>
      </c>
      <c r="AC192">
        <v>4955803</v>
      </c>
      <c r="AD192">
        <v>4917381</v>
      </c>
      <c r="AE192">
        <v>4877959</v>
      </c>
      <c r="AF192">
        <v>4837690</v>
      </c>
      <c r="AG192">
        <v>4796733</v>
      </c>
      <c r="AH192">
        <v>4755246</v>
      </c>
      <c r="AI192">
        <v>4713392</v>
      </c>
      <c r="AJ192">
        <v>4671333</v>
      </c>
      <c r="AK192">
        <v>4629236</v>
      </c>
      <c r="AL192">
        <v>4587267</v>
      </c>
      <c r="AM192">
        <v>4545597</v>
      </c>
      <c r="AN192">
        <v>4504398</v>
      </c>
      <c r="AO192">
        <v>4463843</v>
      </c>
      <c r="AP192">
        <v>4424109</v>
      </c>
      <c r="AQ192">
        <v>4385373</v>
      </c>
      <c r="AR192">
        <v>4347816</v>
      </c>
      <c r="AS192">
        <v>4311619</v>
      </c>
      <c r="AT192">
        <v>4276968</v>
      </c>
      <c r="AU192">
        <v>4244048</v>
      </c>
      <c r="AV192">
        <v>4213047</v>
      </c>
    </row>
    <row r="193" spans="1:48" x14ac:dyDescent="0.15">
      <c r="A193" t="s">
        <v>392</v>
      </c>
      <c r="B193" t="s">
        <v>393</v>
      </c>
      <c r="C193">
        <v>47.197499999999998</v>
      </c>
      <c r="D193">
        <v>1522209.1161182499</v>
      </c>
      <c r="E193">
        <v>1526347.2628858699</v>
      </c>
      <c r="F193">
        <v>1529714.5270781801</v>
      </c>
      <c r="G193">
        <v>1514082</v>
      </c>
      <c r="H193">
        <v>1516846</v>
      </c>
      <c r="I193">
        <v>1519621</v>
      </c>
      <c r="J193">
        <v>1522329</v>
      </c>
      <c r="K193">
        <v>1524894</v>
      </c>
      <c r="L193">
        <v>1527249</v>
      </c>
      <c r="M193">
        <v>1529330</v>
      </c>
      <c r="N193">
        <v>1531077</v>
      </c>
      <c r="O193">
        <v>1532440</v>
      </c>
      <c r="P193">
        <v>1533370</v>
      </c>
      <c r="Q193">
        <v>1533824</v>
      </c>
      <c r="R193">
        <v>1533767</v>
      </c>
      <c r="S193">
        <v>1533166</v>
      </c>
      <c r="T193">
        <v>1531996</v>
      </c>
      <c r="U193">
        <v>1530235</v>
      </c>
      <c r="V193">
        <v>1527868</v>
      </c>
      <c r="W193">
        <v>1524886</v>
      </c>
      <c r="X193">
        <v>1521283</v>
      </c>
      <c r="Y193">
        <v>1517060</v>
      </c>
      <c r="Z193">
        <v>1512223</v>
      </c>
      <c r="AA193">
        <v>1506782</v>
      </c>
      <c r="AB193">
        <v>1500756</v>
      </c>
      <c r="AC193">
        <v>1494165</v>
      </c>
      <c r="AD193">
        <v>1487037</v>
      </c>
      <c r="AE193">
        <v>1479404</v>
      </c>
      <c r="AF193">
        <v>1471305</v>
      </c>
      <c r="AG193">
        <v>1462783</v>
      </c>
      <c r="AH193">
        <v>1453886</v>
      </c>
      <c r="AI193">
        <v>1444669</v>
      </c>
      <c r="AJ193">
        <v>1435191</v>
      </c>
      <c r="AK193">
        <v>1425516</v>
      </c>
      <c r="AL193">
        <v>1415715</v>
      </c>
      <c r="AM193">
        <v>1405862</v>
      </c>
      <c r="AN193">
        <v>1396040</v>
      </c>
      <c r="AO193">
        <v>1386333</v>
      </c>
      <c r="AP193">
        <v>1376833</v>
      </c>
      <c r="AQ193">
        <v>1367638</v>
      </c>
      <c r="AR193">
        <v>1358848</v>
      </c>
      <c r="AS193">
        <v>1350571</v>
      </c>
      <c r="AT193">
        <v>1342921</v>
      </c>
      <c r="AU193">
        <v>1336016</v>
      </c>
      <c r="AV193">
        <v>1329978</v>
      </c>
    </row>
    <row r="194" spans="1:48" x14ac:dyDescent="0.15">
      <c r="A194" t="s">
        <v>394</v>
      </c>
      <c r="B194" t="s">
        <v>395</v>
      </c>
      <c r="C194">
        <v>49.835000000000001</v>
      </c>
      <c r="D194">
        <v>4461909.8204829302</v>
      </c>
      <c r="E194">
        <v>4477911.1011609603</v>
      </c>
      <c r="F194">
        <v>4491297.6581684202</v>
      </c>
      <c r="G194">
        <v>3836292</v>
      </c>
      <c r="H194">
        <v>3851078</v>
      </c>
      <c r="I194">
        <v>3863796</v>
      </c>
      <c r="J194">
        <v>3874483</v>
      </c>
      <c r="K194">
        <v>3883174</v>
      </c>
      <c r="L194">
        <v>3889909</v>
      </c>
      <c r="M194">
        <v>3894729</v>
      </c>
      <c r="N194">
        <v>3897675</v>
      </c>
      <c r="O194">
        <v>3898792</v>
      </c>
      <c r="P194">
        <v>3898126</v>
      </c>
      <c r="Q194">
        <v>3895725</v>
      </c>
      <c r="R194">
        <v>3891639</v>
      </c>
      <c r="S194">
        <v>3885918</v>
      </c>
      <c r="T194">
        <v>3878617</v>
      </c>
      <c r="U194">
        <v>3869791</v>
      </c>
      <c r="V194">
        <v>3859496</v>
      </c>
      <c r="W194">
        <v>3847791</v>
      </c>
      <c r="X194">
        <v>3834737</v>
      </c>
      <c r="Y194">
        <v>3820397</v>
      </c>
      <c r="Z194">
        <v>3804834</v>
      </c>
      <c r="AA194">
        <v>3788115</v>
      </c>
      <c r="AB194">
        <v>3770308</v>
      </c>
      <c r="AC194">
        <v>3751482</v>
      </c>
      <c r="AD194">
        <v>3731709</v>
      </c>
      <c r="AE194">
        <v>3711062</v>
      </c>
      <c r="AF194">
        <v>3689617</v>
      </c>
      <c r="AG194">
        <v>3667450</v>
      </c>
      <c r="AH194">
        <v>3644641</v>
      </c>
      <c r="AI194">
        <v>3621269</v>
      </c>
      <c r="AJ194">
        <v>3597418</v>
      </c>
      <c r="AK194">
        <v>3573172</v>
      </c>
      <c r="AL194">
        <v>3548617</v>
      </c>
      <c r="AM194">
        <v>3523841</v>
      </c>
      <c r="AN194">
        <v>3498933</v>
      </c>
      <c r="AO194">
        <v>3473986</v>
      </c>
      <c r="AP194">
        <v>3449092</v>
      </c>
      <c r="AQ194">
        <v>3424347</v>
      </c>
      <c r="AR194">
        <v>3399848</v>
      </c>
      <c r="AS194">
        <v>3375694</v>
      </c>
      <c r="AT194">
        <v>3351985</v>
      </c>
      <c r="AU194">
        <v>3328824</v>
      </c>
      <c r="AV194">
        <v>3306316</v>
      </c>
    </row>
    <row r="195" spans="1:48" x14ac:dyDescent="0.15">
      <c r="A195" t="s">
        <v>396</v>
      </c>
      <c r="B195" t="s">
        <v>397</v>
      </c>
      <c r="C195">
        <v>49.835000000000001</v>
      </c>
      <c r="D195">
        <v>4807575.2491455004</v>
      </c>
      <c r="E195">
        <v>4827111.5739570698</v>
      </c>
      <c r="F195">
        <v>4843491.48987165</v>
      </c>
      <c r="G195">
        <v>4662263</v>
      </c>
      <c r="H195">
        <v>4666720</v>
      </c>
      <c r="I195">
        <v>4674886</v>
      </c>
      <c r="J195">
        <v>4686153</v>
      </c>
      <c r="K195">
        <v>4699940</v>
      </c>
      <c r="L195">
        <v>4715701</v>
      </c>
      <c r="M195">
        <v>4732918</v>
      </c>
      <c r="N195">
        <v>4751107</v>
      </c>
      <c r="O195">
        <v>4769813</v>
      </c>
      <c r="P195">
        <v>4788612</v>
      </c>
      <c r="Q195">
        <v>4807113</v>
      </c>
      <c r="R195">
        <v>4824955</v>
      </c>
      <c r="S195">
        <v>4841807</v>
      </c>
      <c r="T195">
        <v>4857370</v>
      </c>
      <c r="U195">
        <v>4871378</v>
      </c>
      <c r="V195">
        <v>4883592</v>
      </c>
      <c r="W195">
        <v>4893809</v>
      </c>
      <c r="X195">
        <v>4901852</v>
      </c>
      <c r="Y195">
        <v>4907579</v>
      </c>
      <c r="Z195">
        <v>4910877</v>
      </c>
      <c r="AA195">
        <v>4911665</v>
      </c>
      <c r="AB195">
        <v>4909894</v>
      </c>
      <c r="AC195">
        <v>4905543</v>
      </c>
      <c r="AD195">
        <v>4898625</v>
      </c>
      <c r="AE195">
        <v>4889184</v>
      </c>
      <c r="AF195">
        <v>4877294</v>
      </c>
      <c r="AG195">
        <v>4863059</v>
      </c>
      <c r="AH195">
        <v>4846616</v>
      </c>
      <c r="AI195">
        <v>4828134</v>
      </c>
      <c r="AJ195">
        <v>4807810</v>
      </c>
      <c r="AK195">
        <v>4785874</v>
      </c>
      <c r="AL195">
        <v>4762588</v>
      </c>
      <c r="AM195">
        <v>4738242</v>
      </c>
      <c r="AN195">
        <v>4713161</v>
      </c>
      <c r="AO195">
        <v>4687698</v>
      </c>
      <c r="AP195">
        <v>4662239</v>
      </c>
      <c r="AQ195">
        <v>4637199</v>
      </c>
      <c r="AR195">
        <v>4613027</v>
      </c>
      <c r="AS195">
        <v>4590200</v>
      </c>
      <c r="AT195">
        <v>4569229</v>
      </c>
      <c r="AU195">
        <v>4550654</v>
      </c>
      <c r="AV195">
        <v>4535046</v>
      </c>
    </row>
    <row r="196" spans="1:48" x14ac:dyDescent="0.15">
      <c r="A196" t="s">
        <v>398</v>
      </c>
      <c r="B196" t="s">
        <v>399</v>
      </c>
      <c r="C196">
        <v>49.835000000000001</v>
      </c>
      <c r="D196">
        <v>5412256.0948325498</v>
      </c>
      <c r="E196">
        <v>5434322.59086983</v>
      </c>
      <c r="F196">
        <v>5453524.7442620303</v>
      </c>
      <c r="G196">
        <v>5275986</v>
      </c>
      <c r="H196">
        <v>5289326</v>
      </c>
      <c r="I196">
        <v>5304963</v>
      </c>
      <c r="J196">
        <v>5322387</v>
      </c>
      <c r="K196">
        <v>5341117</v>
      </c>
      <c r="L196">
        <v>5360702</v>
      </c>
      <c r="M196">
        <v>5380718</v>
      </c>
      <c r="N196">
        <v>5400769</v>
      </c>
      <c r="O196">
        <v>5420487</v>
      </c>
      <c r="P196">
        <v>5439534</v>
      </c>
      <c r="Q196">
        <v>5457599</v>
      </c>
      <c r="R196">
        <v>5474399</v>
      </c>
      <c r="S196">
        <v>5489679</v>
      </c>
      <c r="T196">
        <v>5503215</v>
      </c>
      <c r="U196">
        <v>5514808</v>
      </c>
      <c r="V196">
        <v>5524288</v>
      </c>
      <c r="W196">
        <v>5531516</v>
      </c>
      <c r="X196">
        <v>5536378</v>
      </c>
      <c r="Y196">
        <v>5538789</v>
      </c>
      <c r="Z196">
        <v>5538693</v>
      </c>
      <c r="AA196">
        <v>5536063</v>
      </c>
      <c r="AB196">
        <v>5530898</v>
      </c>
      <c r="AC196">
        <v>5523227</v>
      </c>
      <c r="AD196">
        <v>5513108</v>
      </c>
      <c r="AE196">
        <v>5500625</v>
      </c>
      <c r="AF196">
        <v>5485891</v>
      </c>
      <c r="AG196">
        <v>5469050</v>
      </c>
      <c r="AH196">
        <v>5450269</v>
      </c>
      <c r="AI196">
        <v>5429749</v>
      </c>
      <c r="AJ196">
        <v>5407716</v>
      </c>
      <c r="AK196">
        <v>5384423</v>
      </c>
      <c r="AL196">
        <v>5360156</v>
      </c>
      <c r="AM196">
        <v>5335224</v>
      </c>
      <c r="AN196">
        <v>5309969</v>
      </c>
      <c r="AO196">
        <v>5284757</v>
      </c>
      <c r="AP196">
        <v>5259985</v>
      </c>
      <c r="AQ196">
        <v>5236079</v>
      </c>
      <c r="AR196">
        <v>5213490</v>
      </c>
      <c r="AS196">
        <v>5192700</v>
      </c>
      <c r="AT196">
        <v>5174219</v>
      </c>
      <c r="AU196">
        <v>5158583</v>
      </c>
      <c r="AV196">
        <v>5146360</v>
      </c>
    </row>
    <row r="197" spans="1:48" x14ac:dyDescent="0.15">
      <c r="A197" t="s">
        <v>400</v>
      </c>
      <c r="B197" t="s">
        <v>401</v>
      </c>
      <c r="C197">
        <v>49.835000000000001</v>
      </c>
      <c r="D197">
        <v>4923306.6031327397</v>
      </c>
      <c r="E197">
        <v>4941533.9698125897</v>
      </c>
      <c r="F197">
        <v>4956838.28053346</v>
      </c>
      <c r="G197">
        <v>4572891</v>
      </c>
      <c r="H197">
        <v>4587107</v>
      </c>
      <c r="I197">
        <v>4600368</v>
      </c>
      <c r="J197">
        <v>4612557</v>
      </c>
      <c r="K197">
        <v>4623568</v>
      </c>
      <c r="L197">
        <v>4633301</v>
      </c>
      <c r="M197">
        <v>4641667</v>
      </c>
      <c r="N197">
        <v>4648586</v>
      </c>
      <c r="O197">
        <v>4653989</v>
      </c>
      <c r="P197">
        <v>4657815</v>
      </c>
      <c r="Q197">
        <v>4660011</v>
      </c>
      <c r="R197">
        <v>4660537</v>
      </c>
      <c r="S197">
        <v>4659359</v>
      </c>
      <c r="T197">
        <v>4656455</v>
      </c>
      <c r="U197">
        <v>4651810</v>
      </c>
      <c r="V197">
        <v>4645420</v>
      </c>
      <c r="W197">
        <v>4637291</v>
      </c>
      <c r="X197">
        <v>4627436</v>
      </c>
      <c r="Y197">
        <v>4615880</v>
      </c>
      <c r="Z197">
        <v>4602655</v>
      </c>
      <c r="AA197">
        <v>4587805</v>
      </c>
      <c r="AB197">
        <v>4571382</v>
      </c>
      <c r="AC197">
        <v>4553446</v>
      </c>
      <c r="AD197">
        <v>4534070</v>
      </c>
      <c r="AE197">
        <v>4513333</v>
      </c>
      <c r="AF197">
        <v>4491325</v>
      </c>
      <c r="AG197">
        <v>4468146</v>
      </c>
      <c r="AH197">
        <v>4443903</v>
      </c>
      <c r="AI197">
        <v>4418715</v>
      </c>
      <c r="AJ197">
        <v>4392708</v>
      </c>
      <c r="AK197">
        <v>4366021</v>
      </c>
      <c r="AL197">
        <v>4338799</v>
      </c>
      <c r="AM197">
        <v>4311197</v>
      </c>
      <c r="AN197">
        <v>4283382</v>
      </c>
      <c r="AO197">
        <v>4255526</v>
      </c>
      <c r="AP197">
        <v>4227814</v>
      </c>
      <c r="AQ197">
        <v>4200439</v>
      </c>
      <c r="AR197">
        <v>4173604</v>
      </c>
      <c r="AS197">
        <v>4147521</v>
      </c>
      <c r="AT197">
        <v>4122412</v>
      </c>
      <c r="AU197">
        <v>4098507</v>
      </c>
      <c r="AV197">
        <v>4076046</v>
      </c>
    </row>
    <row r="198" spans="1:48" x14ac:dyDescent="0.15">
      <c r="A198" t="s">
        <v>402</v>
      </c>
      <c r="B198" t="s">
        <v>403</v>
      </c>
      <c r="C198">
        <v>49.835000000000001</v>
      </c>
      <c r="D198">
        <v>3929112.7914236998</v>
      </c>
      <c r="E198">
        <v>3945594.41185873</v>
      </c>
      <c r="F198">
        <v>3960258.2949979501</v>
      </c>
      <c r="G198">
        <v>3811408</v>
      </c>
      <c r="H198">
        <v>3826564</v>
      </c>
      <c r="I198">
        <v>3841933</v>
      </c>
      <c r="J198">
        <v>3857290</v>
      </c>
      <c r="K198">
        <v>3872423</v>
      </c>
      <c r="L198">
        <v>3887137</v>
      </c>
      <c r="M198">
        <v>3901249</v>
      </c>
      <c r="N198">
        <v>3914592</v>
      </c>
      <c r="O198">
        <v>3927011</v>
      </c>
      <c r="P198">
        <v>3938367</v>
      </c>
      <c r="Q198">
        <v>3948534</v>
      </c>
      <c r="R198">
        <v>3957403</v>
      </c>
      <c r="S198">
        <v>3964875</v>
      </c>
      <c r="T198">
        <v>3970869</v>
      </c>
      <c r="U198">
        <v>3975316</v>
      </c>
      <c r="V198">
        <v>3978162</v>
      </c>
      <c r="W198">
        <v>3979367</v>
      </c>
      <c r="X198">
        <v>3978906</v>
      </c>
      <c r="Y198">
        <v>3976767</v>
      </c>
      <c r="Z198">
        <v>3972954</v>
      </c>
      <c r="AA198">
        <v>3967482</v>
      </c>
      <c r="AB198">
        <v>3960385</v>
      </c>
      <c r="AC198">
        <v>3951707</v>
      </c>
      <c r="AD198">
        <v>3941508</v>
      </c>
      <c r="AE198">
        <v>3929862</v>
      </c>
      <c r="AF198">
        <v>3916858</v>
      </c>
      <c r="AG198">
        <v>3902598</v>
      </c>
      <c r="AH198">
        <v>3887199</v>
      </c>
      <c r="AI198">
        <v>3870792</v>
      </c>
      <c r="AJ198">
        <v>3853523</v>
      </c>
      <c r="AK198">
        <v>3835551</v>
      </c>
      <c r="AL198">
        <v>3817049</v>
      </c>
      <c r="AM198">
        <v>3798207</v>
      </c>
      <c r="AN198">
        <v>3779225</v>
      </c>
      <c r="AO198">
        <v>3760321</v>
      </c>
      <c r="AP198">
        <v>3741725</v>
      </c>
      <c r="AQ198">
        <v>3723682</v>
      </c>
      <c r="AR198">
        <v>3706452</v>
      </c>
      <c r="AS198">
        <v>3690308</v>
      </c>
      <c r="AT198">
        <v>3675538</v>
      </c>
      <c r="AU198">
        <v>3662443</v>
      </c>
      <c r="AV198">
        <v>3651340</v>
      </c>
    </row>
    <row r="199" spans="1:48" x14ac:dyDescent="0.15">
      <c r="A199" t="s">
        <v>404</v>
      </c>
      <c r="B199" t="s">
        <v>405</v>
      </c>
      <c r="C199">
        <v>47.197499999999998</v>
      </c>
      <c r="D199">
        <v>2637978.74811449</v>
      </c>
      <c r="E199">
        <v>2651289.4528123899</v>
      </c>
      <c r="F199">
        <v>2663963.8081474602</v>
      </c>
      <c r="G199">
        <v>2471188</v>
      </c>
      <c r="H199">
        <v>2487853</v>
      </c>
      <c r="I199">
        <v>2504305</v>
      </c>
      <c r="J199">
        <v>2520405</v>
      </c>
      <c r="K199">
        <v>2536021</v>
      </c>
      <c r="L199">
        <v>2551034</v>
      </c>
      <c r="M199">
        <v>2565335</v>
      </c>
      <c r="N199">
        <v>2578822</v>
      </c>
      <c r="O199">
        <v>2591407</v>
      </c>
      <c r="P199">
        <v>2603008</v>
      </c>
      <c r="Q199">
        <v>2613557</v>
      </c>
      <c r="R199">
        <v>2622992</v>
      </c>
      <c r="S199">
        <v>2631265</v>
      </c>
      <c r="T199">
        <v>2638334</v>
      </c>
      <c r="U199">
        <v>2644170</v>
      </c>
      <c r="V199">
        <v>2648754</v>
      </c>
      <c r="W199">
        <v>2652074</v>
      </c>
      <c r="X199">
        <v>2654131</v>
      </c>
      <c r="Y199">
        <v>2654935</v>
      </c>
      <c r="Z199">
        <v>2654505</v>
      </c>
      <c r="AA199">
        <v>2652873</v>
      </c>
      <c r="AB199">
        <v>2650077</v>
      </c>
      <c r="AC199">
        <v>2646169</v>
      </c>
      <c r="AD199">
        <v>2641207</v>
      </c>
      <c r="AE199">
        <v>2635261</v>
      </c>
      <c r="AF199">
        <v>2628413</v>
      </c>
      <c r="AG199">
        <v>2620751</v>
      </c>
      <c r="AH199">
        <v>2612376</v>
      </c>
      <c r="AI199">
        <v>2603397</v>
      </c>
      <c r="AJ199">
        <v>2593936</v>
      </c>
      <c r="AK199">
        <v>2584120</v>
      </c>
      <c r="AL199">
        <v>2574092</v>
      </c>
      <c r="AM199">
        <v>2564000</v>
      </c>
      <c r="AN199">
        <v>2554004</v>
      </c>
      <c r="AO199">
        <v>2544275</v>
      </c>
      <c r="AP199">
        <v>2534993</v>
      </c>
      <c r="AQ199">
        <v>2526347</v>
      </c>
      <c r="AR199">
        <v>2518537</v>
      </c>
      <c r="AS199">
        <v>2511774</v>
      </c>
      <c r="AT199">
        <v>2506278</v>
      </c>
      <c r="AU199">
        <v>2502277</v>
      </c>
      <c r="AV199">
        <v>2500013</v>
      </c>
    </row>
    <row r="200" spans="1:48" x14ac:dyDescent="0.15">
      <c r="A200" t="s">
        <v>406</v>
      </c>
      <c r="B200" t="s">
        <v>407</v>
      </c>
      <c r="C200">
        <v>85.4</v>
      </c>
      <c r="D200">
        <v>13591601.8117509</v>
      </c>
      <c r="E200">
        <v>13727032.9670006</v>
      </c>
      <c r="F200">
        <v>13854308.2545365</v>
      </c>
      <c r="G200">
        <v>18402895</v>
      </c>
      <c r="H200">
        <v>18675050</v>
      </c>
      <c r="I200">
        <v>18910104</v>
      </c>
      <c r="J200">
        <v>19111063</v>
      </c>
      <c r="K200">
        <v>19280805</v>
      </c>
      <c r="L200">
        <v>19422077</v>
      </c>
      <c r="M200">
        <v>19537495</v>
      </c>
      <c r="N200">
        <v>19629545</v>
      </c>
      <c r="O200">
        <v>19700581</v>
      </c>
      <c r="P200">
        <v>19752829</v>
      </c>
      <c r="Q200">
        <v>19788380</v>
      </c>
      <c r="R200">
        <v>19809200</v>
      </c>
      <c r="S200">
        <v>19817120</v>
      </c>
      <c r="T200">
        <v>19813843</v>
      </c>
      <c r="U200">
        <v>19800939</v>
      </c>
      <c r="V200">
        <v>19779849</v>
      </c>
      <c r="W200">
        <v>19751884</v>
      </c>
      <c r="X200">
        <v>19718223</v>
      </c>
      <c r="Y200">
        <v>19679915</v>
      </c>
      <c r="Z200">
        <v>19637878</v>
      </c>
      <c r="AA200">
        <v>19592900</v>
      </c>
      <c r="AB200">
        <v>19545638</v>
      </c>
      <c r="AC200">
        <v>19496618</v>
      </c>
      <c r="AD200">
        <v>19446237</v>
      </c>
      <c r="AE200">
        <v>19394759</v>
      </c>
      <c r="AF200">
        <v>19342320</v>
      </c>
      <c r="AG200">
        <v>19288923</v>
      </c>
      <c r="AH200">
        <v>19234441</v>
      </c>
      <c r="AI200">
        <v>19178619</v>
      </c>
      <c r="AJ200">
        <v>19121067</v>
      </c>
      <c r="AK200">
        <v>19061267</v>
      </c>
      <c r="AL200">
        <v>18998571</v>
      </c>
      <c r="AM200">
        <v>18932199</v>
      </c>
      <c r="AN200">
        <v>18861241</v>
      </c>
      <c r="AO200">
        <v>18784655</v>
      </c>
      <c r="AP200">
        <v>18701272</v>
      </c>
      <c r="AQ200">
        <v>18609787</v>
      </c>
      <c r="AR200">
        <v>18508770</v>
      </c>
      <c r="AS200">
        <v>18396656</v>
      </c>
      <c r="AT200">
        <v>18271752</v>
      </c>
      <c r="AU200">
        <v>18132233</v>
      </c>
      <c r="AV200">
        <v>17976145</v>
      </c>
    </row>
    <row r="201" spans="1:48" x14ac:dyDescent="0.15">
      <c r="A201" t="s">
        <v>408</v>
      </c>
      <c r="B201" t="s">
        <v>409</v>
      </c>
      <c r="C201">
        <v>64.64</v>
      </c>
      <c r="D201">
        <v>2891205.64897796</v>
      </c>
      <c r="E201">
        <v>2899997.3806014098</v>
      </c>
      <c r="F201">
        <v>2908153.8714397899</v>
      </c>
      <c r="G201">
        <v>2844937</v>
      </c>
      <c r="H201">
        <v>2854785</v>
      </c>
      <c r="I201">
        <v>2865054</v>
      </c>
      <c r="J201">
        <v>2875489</v>
      </c>
      <c r="K201">
        <v>2885856</v>
      </c>
      <c r="L201">
        <v>2895936</v>
      </c>
      <c r="M201">
        <v>2905526</v>
      </c>
      <c r="N201">
        <v>2914441</v>
      </c>
      <c r="O201">
        <v>2922510</v>
      </c>
      <c r="P201">
        <v>2929580</v>
      </c>
      <c r="Q201">
        <v>2935515</v>
      </c>
      <c r="R201">
        <v>2940195</v>
      </c>
      <c r="S201">
        <v>2943515</v>
      </c>
      <c r="T201">
        <v>2945389</v>
      </c>
      <c r="U201">
        <v>2945747</v>
      </c>
      <c r="V201">
        <v>2944532</v>
      </c>
      <c r="W201">
        <v>2941709</v>
      </c>
      <c r="X201">
        <v>2937256</v>
      </c>
      <c r="Y201">
        <v>2931167</v>
      </c>
      <c r="Z201">
        <v>2923456</v>
      </c>
      <c r="AA201">
        <v>2914148</v>
      </c>
      <c r="AB201">
        <v>2903291</v>
      </c>
      <c r="AC201">
        <v>2890944</v>
      </c>
      <c r="AD201">
        <v>2877185</v>
      </c>
      <c r="AE201">
        <v>2862108</v>
      </c>
      <c r="AF201">
        <v>2845824</v>
      </c>
      <c r="AG201">
        <v>2828461</v>
      </c>
      <c r="AH201">
        <v>2810160</v>
      </c>
      <c r="AI201">
        <v>2791084</v>
      </c>
      <c r="AJ201">
        <v>2771407</v>
      </c>
      <c r="AK201">
        <v>2751323</v>
      </c>
      <c r="AL201">
        <v>2731042</v>
      </c>
      <c r="AM201">
        <v>2710789</v>
      </c>
      <c r="AN201">
        <v>2690807</v>
      </c>
      <c r="AO201">
        <v>2671355</v>
      </c>
      <c r="AP201">
        <v>2652708</v>
      </c>
      <c r="AQ201">
        <v>2635158</v>
      </c>
      <c r="AR201">
        <v>2619013</v>
      </c>
      <c r="AS201">
        <v>2604599</v>
      </c>
      <c r="AT201">
        <v>2592256</v>
      </c>
      <c r="AU201">
        <v>2582343</v>
      </c>
      <c r="AV201">
        <v>2575234</v>
      </c>
    </row>
    <row r="202" spans="1:48" x14ac:dyDescent="0.15">
      <c r="A202" t="s">
        <v>410</v>
      </c>
      <c r="B202" t="s">
        <v>411</v>
      </c>
      <c r="C202">
        <v>85.4</v>
      </c>
      <c r="D202">
        <v>11564374.0871746</v>
      </c>
      <c r="E202">
        <v>11744739.7860396</v>
      </c>
      <c r="F202">
        <v>11914877.728333199</v>
      </c>
      <c r="G202">
        <v>17182096</v>
      </c>
      <c r="H202">
        <v>17559804</v>
      </c>
      <c r="I202">
        <v>17888768</v>
      </c>
      <c r="J202">
        <v>18173498</v>
      </c>
      <c r="K202">
        <v>18418288</v>
      </c>
      <c r="L202">
        <v>18627210</v>
      </c>
      <c r="M202">
        <v>18804123</v>
      </c>
      <c r="N202">
        <v>18952663</v>
      </c>
      <c r="O202">
        <v>19076252</v>
      </c>
      <c r="P202">
        <v>19178091</v>
      </c>
      <c r="Q202">
        <v>19261164</v>
      </c>
      <c r="R202">
        <v>19328237</v>
      </c>
      <c r="S202">
        <v>19381858</v>
      </c>
      <c r="T202">
        <v>19424357</v>
      </c>
      <c r="U202">
        <v>19457845</v>
      </c>
      <c r="V202">
        <v>19484217</v>
      </c>
      <c r="W202">
        <v>19505147</v>
      </c>
      <c r="X202">
        <v>19522093</v>
      </c>
      <c r="Y202">
        <v>19536294</v>
      </c>
      <c r="Z202">
        <v>19548772</v>
      </c>
      <c r="AA202">
        <v>19560330</v>
      </c>
      <c r="AB202">
        <v>19571553</v>
      </c>
      <c r="AC202">
        <v>19582807</v>
      </c>
      <c r="AD202">
        <v>19594242</v>
      </c>
      <c r="AE202">
        <v>19605789</v>
      </c>
      <c r="AF202">
        <v>19617160</v>
      </c>
      <c r="AG202">
        <v>19627850</v>
      </c>
      <c r="AH202">
        <v>19637136</v>
      </c>
      <c r="AI202">
        <v>19644076</v>
      </c>
      <c r="AJ202">
        <v>19647510</v>
      </c>
      <c r="AK202">
        <v>19646061</v>
      </c>
      <c r="AL202">
        <v>19638134</v>
      </c>
      <c r="AM202">
        <v>19621913</v>
      </c>
      <c r="AN202">
        <v>19595368</v>
      </c>
      <c r="AO202">
        <v>19556249</v>
      </c>
      <c r="AP202">
        <v>19502086</v>
      </c>
      <c r="AQ202">
        <v>19430195</v>
      </c>
      <c r="AR202">
        <v>19337670</v>
      </c>
      <c r="AS202">
        <v>19221390</v>
      </c>
      <c r="AT202">
        <v>19078015</v>
      </c>
      <c r="AU202">
        <v>18903984</v>
      </c>
      <c r="AV202">
        <v>18695523</v>
      </c>
    </row>
    <row r="203" spans="1:48" x14ac:dyDescent="0.15">
      <c r="A203" t="s">
        <v>412</v>
      </c>
      <c r="B203" t="s">
        <v>413</v>
      </c>
      <c r="C203">
        <v>75.02</v>
      </c>
      <c r="D203">
        <v>1672089.51610802</v>
      </c>
      <c r="E203">
        <v>1689409.80865597</v>
      </c>
      <c r="F203">
        <v>1705924.4965546001</v>
      </c>
      <c r="G203">
        <v>2402908</v>
      </c>
      <c r="H203">
        <v>2439449</v>
      </c>
      <c r="I203">
        <v>2471918</v>
      </c>
      <c r="J203">
        <v>2500596</v>
      </c>
      <c r="K203">
        <v>2525753</v>
      </c>
      <c r="L203">
        <v>2547648</v>
      </c>
      <c r="M203">
        <v>2566528</v>
      </c>
      <c r="N203">
        <v>2582628</v>
      </c>
      <c r="O203">
        <v>2596174</v>
      </c>
      <c r="P203">
        <v>2607380</v>
      </c>
      <c r="Q203">
        <v>2616447</v>
      </c>
      <c r="R203">
        <v>2623567</v>
      </c>
      <c r="S203">
        <v>2628920</v>
      </c>
      <c r="T203">
        <v>2632675</v>
      </c>
      <c r="U203">
        <v>2634990</v>
      </c>
      <c r="V203">
        <v>2636011</v>
      </c>
      <c r="W203">
        <v>2635872</v>
      </c>
      <c r="X203">
        <v>2634699</v>
      </c>
      <c r="Y203">
        <v>2632604</v>
      </c>
      <c r="Z203">
        <v>2629689</v>
      </c>
      <c r="AA203">
        <v>2626043</v>
      </c>
      <c r="AB203">
        <v>2621747</v>
      </c>
      <c r="AC203">
        <v>2616868</v>
      </c>
      <c r="AD203">
        <v>2611463</v>
      </c>
      <c r="AE203">
        <v>2605577</v>
      </c>
      <c r="AF203">
        <v>2599246</v>
      </c>
      <c r="AG203">
        <v>2592491</v>
      </c>
      <c r="AH203">
        <v>2585326</v>
      </c>
      <c r="AI203">
        <v>2577751</v>
      </c>
      <c r="AJ203">
        <v>2569755</v>
      </c>
      <c r="AK203">
        <v>2561317</v>
      </c>
      <c r="AL203">
        <v>2552404</v>
      </c>
      <c r="AM203">
        <v>2542971</v>
      </c>
      <c r="AN203">
        <v>2532965</v>
      </c>
      <c r="AO203">
        <v>2522317</v>
      </c>
      <c r="AP203">
        <v>2510952</v>
      </c>
      <c r="AQ203">
        <v>2498779</v>
      </c>
      <c r="AR203">
        <v>2485698</v>
      </c>
      <c r="AS203">
        <v>2471599</v>
      </c>
      <c r="AT203">
        <v>2456359</v>
      </c>
      <c r="AU203">
        <v>2439844</v>
      </c>
      <c r="AV203">
        <v>2421909</v>
      </c>
    </row>
    <row r="204" spans="1:48" x14ac:dyDescent="0.15">
      <c r="A204" t="s">
        <v>414</v>
      </c>
      <c r="B204" t="s">
        <v>415</v>
      </c>
      <c r="C204">
        <v>71.56</v>
      </c>
      <c r="D204">
        <v>5563238.05634706</v>
      </c>
      <c r="E204">
        <v>5605074.9668012001</v>
      </c>
      <c r="F204">
        <v>5648201.7874652902</v>
      </c>
      <c r="G204">
        <v>5432228</v>
      </c>
      <c r="H204">
        <v>5501462</v>
      </c>
      <c r="I204">
        <v>5568630</v>
      </c>
      <c r="J204">
        <v>5633430</v>
      </c>
      <c r="K204">
        <v>5695584</v>
      </c>
      <c r="L204">
        <v>5754845</v>
      </c>
      <c r="M204">
        <v>5810989</v>
      </c>
      <c r="N204">
        <v>5863818</v>
      </c>
      <c r="O204">
        <v>5913163</v>
      </c>
      <c r="P204">
        <v>5958880</v>
      </c>
      <c r="Q204">
        <v>6000851</v>
      </c>
      <c r="R204">
        <v>6038985</v>
      </c>
      <c r="S204">
        <v>6073216</v>
      </c>
      <c r="T204">
        <v>6103508</v>
      </c>
      <c r="U204">
        <v>6129847</v>
      </c>
      <c r="V204">
        <v>6152249</v>
      </c>
      <c r="W204">
        <v>6170753</v>
      </c>
      <c r="X204">
        <v>6185428</v>
      </c>
      <c r="Y204">
        <v>6196365</v>
      </c>
      <c r="Z204">
        <v>6203687</v>
      </c>
      <c r="AA204">
        <v>6207538</v>
      </c>
      <c r="AB204">
        <v>6208092</v>
      </c>
      <c r="AC204">
        <v>6205547</v>
      </c>
      <c r="AD204">
        <v>6200130</v>
      </c>
      <c r="AE204">
        <v>6192092</v>
      </c>
      <c r="AF204">
        <v>6181710</v>
      </c>
      <c r="AG204">
        <v>6169291</v>
      </c>
      <c r="AH204">
        <v>6155165</v>
      </c>
      <c r="AI204">
        <v>6139690</v>
      </c>
      <c r="AJ204">
        <v>6123249</v>
      </c>
      <c r="AK204">
        <v>6106252</v>
      </c>
      <c r="AL204">
        <v>6089137</v>
      </c>
      <c r="AM204">
        <v>6072366</v>
      </c>
      <c r="AN204">
        <v>6056428</v>
      </c>
      <c r="AO204">
        <v>6041840</v>
      </c>
      <c r="AP204">
        <v>6029143</v>
      </c>
      <c r="AQ204">
        <v>6018907</v>
      </c>
      <c r="AR204">
        <v>6011725</v>
      </c>
      <c r="AS204">
        <v>6008220</v>
      </c>
      <c r="AT204">
        <v>6009039</v>
      </c>
      <c r="AU204">
        <v>6014857</v>
      </c>
      <c r="AV204">
        <v>6026373</v>
      </c>
    </row>
    <row r="205" spans="1:48" x14ac:dyDescent="0.15">
      <c r="A205" t="s">
        <v>416</v>
      </c>
      <c r="B205" t="s">
        <v>417</v>
      </c>
      <c r="C205">
        <v>78.48</v>
      </c>
      <c r="D205">
        <v>7710190.6213900503</v>
      </c>
      <c r="E205">
        <v>7789581.5035305899</v>
      </c>
      <c r="F205">
        <v>7864704.9634969598</v>
      </c>
      <c r="G205">
        <v>9357480</v>
      </c>
      <c r="H205">
        <v>9498230</v>
      </c>
      <c r="I205">
        <v>9621603</v>
      </c>
      <c r="J205">
        <v>9728896</v>
      </c>
      <c r="K205">
        <v>9821354</v>
      </c>
      <c r="L205">
        <v>9900164</v>
      </c>
      <c r="M205">
        <v>9966461</v>
      </c>
      <c r="N205">
        <v>10021323</v>
      </c>
      <c r="O205">
        <v>10065774</v>
      </c>
      <c r="P205">
        <v>10100782</v>
      </c>
      <c r="Q205">
        <v>10127263</v>
      </c>
      <c r="R205">
        <v>10146074</v>
      </c>
      <c r="S205">
        <v>10158020</v>
      </c>
      <c r="T205">
        <v>10163850</v>
      </c>
      <c r="U205">
        <v>10164258</v>
      </c>
      <c r="V205">
        <v>10159885</v>
      </c>
      <c r="W205">
        <v>10151313</v>
      </c>
      <c r="X205">
        <v>10139073</v>
      </c>
      <c r="Y205">
        <v>10123640</v>
      </c>
      <c r="Z205">
        <v>10105433</v>
      </c>
      <c r="AA205">
        <v>10084817</v>
      </c>
      <c r="AB205">
        <v>10062101</v>
      </c>
      <c r="AC205">
        <v>10037541</v>
      </c>
      <c r="AD205">
        <v>10011338</v>
      </c>
      <c r="AE205">
        <v>9983635</v>
      </c>
      <c r="AF205">
        <v>9954523</v>
      </c>
      <c r="AG205">
        <v>9924038</v>
      </c>
      <c r="AH205">
        <v>9892160</v>
      </c>
      <c r="AI205">
        <v>9858814</v>
      </c>
      <c r="AJ205">
        <v>9823871</v>
      </c>
      <c r="AK205">
        <v>9787146</v>
      </c>
      <c r="AL205">
        <v>9748401</v>
      </c>
      <c r="AM205">
        <v>9707341</v>
      </c>
      <c r="AN205">
        <v>9663617</v>
      </c>
      <c r="AO205">
        <v>9616825</v>
      </c>
      <c r="AP205">
        <v>9566506</v>
      </c>
      <c r="AQ205">
        <v>9512146</v>
      </c>
      <c r="AR205">
        <v>9453177</v>
      </c>
      <c r="AS205">
        <v>9388975</v>
      </c>
      <c r="AT205">
        <v>9318860</v>
      </c>
      <c r="AU205">
        <v>9242101</v>
      </c>
      <c r="AV205">
        <v>9157907</v>
      </c>
    </row>
    <row r="206" spans="1:48" x14ac:dyDescent="0.15">
      <c r="A206" t="s">
        <v>418</v>
      </c>
      <c r="B206" t="s">
        <v>419</v>
      </c>
      <c r="C206">
        <v>71.56</v>
      </c>
      <c r="D206">
        <v>4604415.2245413996</v>
      </c>
      <c r="E206">
        <v>4630512.1633395301</v>
      </c>
      <c r="F206">
        <v>4655408.5989654204</v>
      </c>
      <c r="G206">
        <v>4754551</v>
      </c>
      <c r="H206">
        <v>4797405</v>
      </c>
      <c r="I206">
        <v>4835400</v>
      </c>
      <c r="J206">
        <v>4868726</v>
      </c>
      <c r="K206">
        <v>4897574</v>
      </c>
      <c r="L206">
        <v>4922129</v>
      </c>
      <c r="M206">
        <v>4942578</v>
      </c>
      <c r="N206">
        <v>4959103</v>
      </c>
      <c r="O206">
        <v>4971887</v>
      </c>
      <c r="P206">
        <v>4981107</v>
      </c>
      <c r="Q206">
        <v>4986943</v>
      </c>
      <c r="R206">
        <v>4989568</v>
      </c>
      <c r="S206">
        <v>4989156</v>
      </c>
      <c r="T206">
        <v>4985880</v>
      </c>
      <c r="U206">
        <v>4979908</v>
      </c>
      <c r="V206">
        <v>4971408</v>
      </c>
      <c r="W206">
        <v>4960545</v>
      </c>
      <c r="X206">
        <v>4947483</v>
      </c>
      <c r="Y206">
        <v>4932384</v>
      </c>
      <c r="Z206">
        <v>4915408</v>
      </c>
      <c r="AA206">
        <v>4896711</v>
      </c>
      <c r="AB206">
        <v>4876451</v>
      </c>
      <c r="AC206">
        <v>4854780</v>
      </c>
      <c r="AD206">
        <v>4831850</v>
      </c>
      <c r="AE206">
        <v>4807811</v>
      </c>
      <c r="AF206">
        <v>4782812</v>
      </c>
      <c r="AG206">
        <v>4756997</v>
      </c>
      <c r="AH206">
        <v>4730511</v>
      </c>
      <c r="AI206">
        <v>4703496</v>
      </c>
      <c r="AJ206">
        <v>4676091</v>
      </c>
      <c r="AK206">
        <v>4648436</v>
      </c>
      <c r="AL206">
        <v>4620665</v>
      </c>
      <c r="AM206">
        <v>4592913</v>
      </c>
      <c r="AN206">
        <v>4565312</v>
      </c>
      <c r="AO206">
        <v>4537992</v>
      </c>
      <c r="AP206">
        <v>4511082</v>
      </c>
      <c r="AQ206">
        <v>4484707</v>
      </c>
      <c r="AR206">
        <v>4458992</v>
      </c>
      <c r="AS206">
        <v>4434059</v>
      </c>
      <c r="AT206">
        <v>4410029</v>
      </c>
      <c r="AU206">
        <v>4387019</v>
      </c>
      <c r="AV206">
        <v>4365146</v>
      </c>
    </row>
    <row r="207" spans="1:48" x14ac:dyDescent="0.15">
      <c r="A207" t="s">
        <v>420</v>
      </c>
      <c r="B207" t="s">
        <v>421</v>
      </c>
      <c r="C207">
        <v>71.56</v>
      </c>
      <c r="D207">
        <v>7180691.65540908</v>
      </c>
      <c r="E207">
        <v>7226013.1860766197</v>
      </c>
      <c r="F207">
        <v>7272925.8713231999</v>
      </c>
      <c r="G207">
        <v>6906768</v>
      </c>
      <c r="H207">
        <v>6980364</v>
      </c>
      <c r="I207">
        <v>7053361</v>
      </c>
      <c r="J207">
        <v>7125201</v>
      </c>
      <c r="K207">
        <v>7195370</v>
      </c>
      <c r="L207">
        <v>7263390</v>
      </c>
      <c r="M207">
        <v>7328829</v>
      </c>
      <c r="N207">
        <v>7391293</v>
      </c>
      <c r="O207">
        <v>7450428</v>
      </c>
      <c r="P207">
        <v>7505923</v>
      </c>
      <c r="Q207">
        <v>7557508</v>
      </c>
      <c r="R207">
        <v>7604951</v>
      </c>
      <c r="S207">
        <v>7648064</v>
      </c>
      <c r="T207">
        <v>7686698</v>
      </c>
      <c r="U207">
        <v>7720746</v>
      </c>
      <c r="V207">
        <v>7750141</v>
      </c>
      <c r="W207">
        <v>7774857</v>
      </c>
      <c r="X207">
        <v>7794908</v>
      </c>
      <c r="Y207">
        <v>7810352</v>
      </c>
      <c r="Z207">
        <v>7821284</v>
      </c>
      <c r="AA207">
        <v>7827843</v>
      </c>
      <c r="AB207">
        <v>7830205</v>
      </c>
      <c r="AC207">
        <v>7828592</v>
      </c>
      <c r="AD207">
        <v>7823262</v>
      </c>
      <c r="AE207">
        <v>7814517</v>
      </c>
      <c r="AF207">
        <v>7802699</v>
      </c>
      <c r="AG207">
        <v>7788189</v>
      </c>
      <c r="AH207">
        <v>7771413</v>
      </c>
      <c r="AI207">
        <v>7752834</v>
      </c>
      <c r="AJ207">
        <v>7732956</v>
      </c>
      <c r="AK207">
        <v>7712328</v>
      </c>
      <c r="AL207">
        <v>7691534</v>
      </c>
      <c r="AM207">
        <v>7671203</v>
      </c>
      <c r="AN207">
        <v>7652004</v>
      </c>
      <c r="AO207">
        <v>7634647</v>
      </c>
      <c r="AP207">
        <v>7619880</v>
      </c>
      <c r="AQ207">
        <v>7608496</v>
      </c>
      <c r="AR207">
        <v>7601327</v>
      </c>
      <c r="AS207">
        <v>7599245</v>
      </c>
      <c r="AT207">
        <v>7603164</v>
      </c>
      <c r="AU207">
        <v>7614040</v>
      </c>
      <c r="AV207">
        <v>7632866</v>
      </c>
    </row>
    <row r="208" spans="1:48" x14ac:dyDescent="0.15">
      <c r="A208" t="s">
        <v>422</v>
      </c>
      <c r="B208" t="s">
        <v>423</v>
      </c>
      <c r="C208">
        <v>64.64</v>
      </c>
      <c r="D208">
        <v>5913913.4590554498</v>
      </c>
      <c r="E208">
        <v>5941352.9915964203</v>
      </c>
      <c r="F208">
        <v>5970763.8683544602</v>
      </c>
      <c r="G208">
        <v>6128516</v>
      </c>
      <c r="H208">
        <v>6173260</v>
      </c>
      <c r="I208">
        <v>6222647</v>
      </c>
      <c r="J208">
        <v>6275608</v>
      </c>
      <c r="K208">
        <v>6331138</v>
      </c>
      <c r="L208">
        <v>6388295</v>
      </c>
      <c r="M208">
        <v>6446202</v>
      </c>
      <c r="N208">
        <v>6504049</v>
      </c>
      <c r="O208">
        <v>6561088</v>
      </c>
      <c r="P208">
        <v>6616634</v>
      </c>
      <c r="Q208">
        <v>6670070</v>
      </c>
      <c r="R208">
        <v>6720841</v>
      </c>
      <c r="S208">
        <v>6768457</v>
      </c>
      <c r="T208">
        <v>6812492</v>
      </c>
      <c r="U208">
        <v>6852585</v>
      </c>
      <c r="V208">
        <v>6888439</v>
      </c>
      <c r="W208">
        <v>6919823</v>
      </c>
      <c r="X208">
        <v>6946567</v>
      </c>
      <c r="Y208">
        <v>6968568</v>
      </c>
      <c r="Z208">
        <v>6985788</v>
      </c>
      <c r="AA208">
        <v>6998250</v>
      </c>
      <c r="AB208">
        <v>7006046</v>
      </c>
      <c r="AC208">
        <v>7009328</v>
      </c>
      <c r="AD208">
        <v>7008316</v>
      </c>
      <c r="AE208">
        <v>7003291</v>
      </c>
      <c r="AF208">
        <v>6994602</v>
      </c>
      <c r="AG208">
        <v>6982660</v>
      </c>
      <c r="AH208">
        <v>6967940</v>
      </c>
      <c r="AI208">
        <v>6950984</v>
      </c>
      <c r="AJ208">
        <v>6932396</v>
      </c>
      <c r="AK208">
        <v>6912845</v>
      </c>
      <c r="AL208">
        <v>6893065</v>
      </c>
      <c r="AM208">
        <v>6873854</v>
      </c>
      <c r="AN208">
        <v>6856075</v>
      </c>
      <c r="AO208">
        <v>6840653</v>
      </c>
      <c r="AP208">
        <v>6828581</v>
      </c>
      <c r="AQ208">
        <v>6820914</v>
      </c>
      <c r="AR208">
        <v>6818772</v>
      </c>
      <c r="AS208">
        <v>6823339</v>
      </c>
      <c r="AT208">
        <v>6835865</v>
      </c>
      <c r="AU208">
        <v>6857662</v>
      </c>
      <c r="AV208">
        <v>6890109</v>
      </c>
    </row>
    <row r="209" spans="1:48" x14ac:dyDescent="0.15">
      <c r="A209" t="s">
        <v>424</v>
      </c>
      <c r="B209" t="s">
        <v>425</v>
      </c>
      <c r="C209">
        <v>71.56</v>
      </c>
      <c r="D209">
        <v>4027261.4671801799</v>
      </c>
      <c r="E209">
        <v>4046756.0985077498</v>
      </c>
      <c r="F209">
        <v>4065979.3370423298</v>
      </c>
      <c r="G209">
        <v>4085565</v>
      </c>
      <c r="H209">
        <v>4113118</v>
      </c>
      <c r="I209">
        <v>4140951</v>
      </c>
      <c r="J209">
        <v>4168716</v>
      </c>
      <c r="K209">
        <v>4196089</v>
      </c>
      <c r="L209">
        <v>4222771</v>
      </c>
      <c r="M209">
        <v>4248484</v>
      </c>
      <c r="N209">
        <v>4272974</v>
      </c>
      <c r="O209">
        <v>4296010</v>
      </c>
      <c r="P209">
        <v>4317387</v>
      </c>
      <c r="Q209">
        <v>4336919</v>
      </c>
      <c r="R209">
        <v>4354446</v>
      </c>
      <c r="S209">
        <v>4369830</v>
      </c>
      <c r="T209">
        <v>4382958</v>
      </c>
      <c r="U209">
        <v>4393739</v>
      </c>
      <c r="V209">
        <v>4402106</v>
      </c>
      <c r="W209">
        <v>4408014</v>
      </c>
      <c r="X209">
        <v>4411443</v>
      </c>
      <c r="Y209">
        <v>4412395</v>
      </c>
      <c r="Z209">
        <v>4410895</v>
      </c>
      <c r="AA209">
        <v>4406994</v>
      </c>
      <c r="AB209">
        <v>4400763</v>
      </c>
      <c r="AC209">
        <v>4392299</v>
      </c>
      <c r="AD209">
        <v>4381719</v>
      </c>
      <c r="AE209">
        <v>4369167</v>
      </c>
      <c r="AF209">
        <v>4354808</v>
      </c>
      <c r="AG209">
        <v>4338831</v>
      </c>
      <c r="AH209">
        <v>4321448</v>
      </c>
      <c r="AI209">
        <v>4302895</v>
      </c>
      <c r="AJ209">
        <v>4283430</v>
      </c>
      <c r="AK209">
        <v>4263336</v>
      </c>
      <c r="AL209">
        <v>4242919</v>
      </c>
      <c r="AM209">
        <v>4222506</v>
      </c>
      <c r="AN209">
        <v>4202450</v>
      </c>
      <c r="AO209">
        <v>4183126</v>
      </c>
      <c r="AP209">
        <v>4164933</v>
      </c>
      <c r="AQ209">
        <v>4148293</v>
      </c>
      <c r="AR209">
        <v>4133651</v>
      </c>
      <c r="AS209">
        <v>4121475</v>
      </c>
      <c r="AT209">
        <v>4112258</v>
      </c>
      <c r="AU209">
        <v>4106514</v>
      </c>
      <c r="AV209">
        <v>4104783</v>
      </c>
    </row>
    <row r="210" spans="1:48" x14ac:dyDescent="0.15">
      <c r="A210" t="s">
        <v>426</v>
      </c>
      <c r="B210" t="s">
        <v>427</v>
      </c>
      <c r="C210">
        <v>75.02</v>
      </c>
      <c r="D210">
        <v>4863007.6400533495</v>
      </c>
      <c r="E210">
        <v>4906794.9279824104</v>
      </c>
      <c r="F210">
        <v>4949339.9062711904</v>
      </c>
      <c r="G210">
        <v>5964944</v>
      </c>
      <c r="H210">
        <v>6042363</v>
      </c>
      <c r="I210">
        <v>6114906</v>
      </c>
      <c r="J210">
        <v>6182669</v>
      </c>
      <c r="K210">
        <v>6245749</v>
      </c>
      <c r="L210">
        <v>6304247</v>
      </c>
      <c r="M210">
        <v>6358265</v>
      </c>
      <c r="N210">
        <v>6407906</v>
      </c>
      <c r="O210">
        <v>6453275</v>
      </c>
      <c r="P210">
        <v>6494480</v>
      </c>
      <c r="Q210">
        <v>6531630</v>
      </c>
      <c r="R210">
        <v>6564837</v>
      </c>
      <c r="S210">
        <v>6594215</v>
      </c>
      <c r="T210">
        <v>6619877</v>
      </c>
      <c r="U210">
        <v>6641942</v>
      </c>
      <c r="V210">
        <v>6660528</v>
      </c>
      <c r="W210">
        <v>6675756</v>
      </c>
      <c r="X210">
        <v>6687750</v>
      </c>
      <c r="Y210">
        <v>6696633</v>
      </c>
      <c r="Z210">
        <v>6702533</v>
      </c>
      <c r="AA210">
        <v>6705578</v>
      </c>
      <c r="AB210">
        <v>6705899</v>
      </c>
      <c r="AC210">
        <v>6703629</v>
      </c>
      <c r="AD210">
        <v>6698901</v>
      </c>
      <c r="AE210">
        <v>6691852</v>
      </c>
      <c r="AF210">
        <v>6682621</v>
      </c>
      <c r="AG210">
        <v>6671347</v>
      </c>
      <c r="AH210">
        <v>6658172</v>
      </c>
      <c r="AI210">
        <v>6643242</v>
      </c>
      <c r="AJ210">
        <v>6626701</v>
      </c>
      <c r="AK210">
        <v>6608697</v>
      </c>
      <c r="AL210">
        <v>6589381</v>
      </c>
      <c r="AM210">
        <v>6568904</v>
      </c>
      <c r="AN210">
        <v>6547419</v>
      </c>
      <c r="AO210">
        <v>6525083</v>
      </c>
      <c r="AP210">
        <v>6502053</v>
      </c>
      <c r="AQ210">
        <v>6478487</v>
      </c>
      <c r="AR210">
        <v>6454548</v>
      </c>
      <c r="AS210">
        <v>6430399</v>
      </c>
      <c r="AT210">
        <v>6406205</v>
      </c>
      <c r="AU210">
        <v>6382132</v>
      </c>
      <c r="AV210">
        <v>6358351</v>
      </c>
    </row>
    <row r="211" spans="1:48" x14ac:dyDescent="0.15">
      <c r="A211" t="s">
        <v>428</v>
      </c>
      <c r="B211" t="s">
        <v>429</v>
      </c>
      <c r="C211">
        <v>64.64</v>
      </c>
      <c r="D211">
        <v>4318260.4246002799</v>
      </c>
      <c r="E211">
        <v>4334463.6704140296</v>
      </c>
      <c r="F211">
        <v>4350798.5264778202</v>
      </c>
      <c r="G211">
        <v>3850462</v>
      </c>
      <c r="H211">
        <v>3872631</v>
      </c>
      <c r="I211">
        <v>3895489</v>
      </c>
      <c r="J211">
        <v>3918655</v>
      </c>
      <c r="K211">
        <v>3941776</v>
      </c>
      <c r="L211">
        <v>3964521</v>
      </c>
      <c r="M211">
        <v>3986586</v>
      </c>
      <c r="N211">
        <v>4007693</v>
      </c>
      <c r="O211">
        <v>4027587</v>
      </c>
      <c r="P211">
        <v>4046041</v>
      </c>
      <c r="Q211">
        <v>4062851</v>
      </c>
      <c r="R211">
        <v>4077838</v>
      </c>
      <c r="S211">
        <v>4090852</v>
      </c>
      <c r="T211">
        <v>4101763</v>
      </c>
      <c r="U211">
        <v>4110469</v>
      </c>
      <c r="V211">
        <v>4116895</v>
      </c>
      <c r="W211">
        <v>4120987</v>
      </c>
      <c r="X211">
        <v>4122719</v>
      </c>
      <c r="Y211">
        <v>4122091</v>
      </c>
      <c r="Z211">
        <v>4119125</v>
      </c>
      <c r="AA211">
        <v>4113872</v>
      </c>
      <c r="AB211">
        <v>4106405</v>
      </c>
      <c r="AC211">
        <v>4096824</v>
      </c>
      <c r="AD211">
        <v>4085255</v>
      </c>
      <c r="AE211">
        <v>4071847</v>
      </c>
      <c r="AF211">
        <v>4056776</v>
      </c>
      <c r="AG211">
        <v>4040242</v>
      </c>
      <c r="AH211">
        <v>4022471</v>
      </c>
      <c r="AI211">
        <v>4003715</v>
      </c>
      <c r="AJ211">
        <v>3984249</v>
      </c>
      <c r="AK211">
        <v>3964376</v>
      </c>
      <c r="AL211">
        <v>3944422</v>
      </c>
      <c r="AM211">
        <v>3924739</v>
      </c>
      <c r="AN211">
        <v>3905704</v>
      </c>
      <c r="AO211">
        <v>3887721</v>
      </c>
      <c r="AP211">
        <v>3871216</v>
      </c>
      <c r="AQ211">
        <v>3856643</v>
      </c>
      <c r="AR211">
        <v>3844481</v>
      </c>
      <c r="AS211">
        <v>3835232</v>
      </c>
      <c r="AT211">
        <v>3829426</v>
      </c>
      <c r="AU211">
        <v>3827616</v>
      </c>
      <c r="AV211">
        <v>3830382</v>
      </c>
    </row>
    <row r="212" spans="1:48" x14ac:dyDescent="0.15">
      <c r="A212" t="s">
        <v>430</v>
      </c>
      <c r="B212" t="s">
        <v>431</v>
      </c>
      <c r="C212">
        <v>64.64</v>
      </c>
      <c r="D212">
        <v>3028407.8938668598</v>
      </c>
      <c r="E212">
        <v>3053286.7051503402</v>
      </c>
      <c r="F212">
        <v>3079332.62582283</v>
      </c>
      <c r="G212">
        <v>2634629</v>
      </c>
      <c r="H212">
        <v>2672559</v>
      </c>
      <c r="I212">
        <v>2709707</v>
      </c>
      <c r="J212">
        <v>2745887</v>
      </c>
      <c r="K212">
        <v>2780930</v>
      </c>
      <c r="L212">
        <v>2814681</v>
      </c>
      <c r="M212">
        <v>2847000</v>
      </c>
      <c r="N212">
        <v>2877762</v>
      </c>
      <c r="O212">
        <v>2906857</v>
      </c>
      <c r="P212">
        <v>2934190</v>
      </c>
      <c r="Q212">
        <v>2959681</v>
      </c>
      <c r="R212">
        <v>2983266</v>
      </c>
      <c r="S212">
        <v>3004895</v>
      </c>
      <c r="T212">
        <v>3024532</v>
      </c>
      <c r="U212">
        <v>3042159</v>
      </c>
      <c r="V212">
        <v>3057770</v>
      </c>
      <c r="W212">
        <v>3071376</v>
      </c>
      <c r="X212">
        <v>3083001</v>
      </c>
      <c r="Y212">
        <v>3092687</v>
      </c>
      <c r="Z212">
        <v>3100488</v>
      </c>
      <c r="AA212">
        <v>3106475</v>
      </c>
      <c r="AB212">
        <v>3110733</v>
      </c>
      <c r="AC212">
        <v>3113363</v>
      </c>
      <c r="AD212">
        <v>3114479</v>
      </c>
      <c r="AE212">
        <v>3114212</v>
      </c>
      <c r="AF212">
        <v>3112708</v>
      </c>
      <c r="AG212">
        <v>3110126</v>
      </c>
      <c r="AH212">
        <v>3106643</v>
      </c>
      <c r="AI212">
        <v>3102449</v>
      </c>
      <c r="AJ212">
        <v>3097749</v>
      </c>
      <c r="AK212">
        <v>3092764</v>
      </c>
      <c r="AL212">
        <v>3087729</v>
      </c>
      <c r="AM212">
        <v>3082894</v>
      </c>
      <c r="AN212">
        <v>3078526</v>
      </c>
      <c r="AO212">
        <v>3074905</v>
      </c>
      <c r="AP212">
        <v>3072325</v>
      </c>
      <c r="AQ212">
        <v>3071099</v>
      </c>
      <c r="AR212">
        <v>3071551</v>
      </c>
      <c r="AS212">
        <v>3074021</v>
      </c>
      <c r="AT212">
        <v>3078867</v>
      </c>
      <c r="AU212">
        <v>3086457</v>
      </c>
      <c r="AV212">
        <v>3097179</v>
      </c>
    </row>
    <row r="213" spans="1:48" x14ac:dyDescent="0.15">
      <c r="A213" t="s">
        <v>432</v>
      </c>
      <c r="B213" t="s">
        <v>433</v>
      </c>
      <c r="C213">
        <v>64.64</v>
      </c>
      <c r="D213">
        <v>3034672.4457431999</v>
      </c>
      <c r="E213">
        <v>3046124.8415151699</v>
      </c>
      <c r="F213">
        <v>3057178.1440918902</v>
      </c>
      <c r="G213">
        <v>2828469</v>
      </c>
      <c r="H213">
        <v>2837349</v>
      </c>
      <c r="I213">
        <v>2848946</v>
      </c>
      <c r="J213">
        <v>2862773</v>
      </c>
      <c r="K213">
        <v>2878375</v>
      </c>
      <c r="L213">
        <v>2895318</v>
      </c>
      <c r="M213">
        <v>2913199</v>
      </c>
      <c r="N213">
        <v>2931639</v>
      </c>
      <c r="O213">
        <v>2950288</v>
      </c>
      <c r="P213">
        <v>2968819</v>
      </c>
      <c r="Q213">
        <v>2986935</v>
      </c>
      <c r="R213">
        <v>3004363</v>
      </c>
      <c r="S213">
        <v>3020859</v>
      </c>
      <c r="T213">
        <v>3036203</v>
      </c>
      <c r="U213">
        <v>3050205</v>
      </c>
      <c r="V213">
        <v>3062698</v>
      </c>
      <c r="W213">
        <v>3073543</v>
      </c>
      <c r="X213">
        <v>3082628</v>
      </c>
      <c r="Y213">
        <v>3089868</v>
      </c>
      <c r="Z213">
        <v>3095204</v>
      </c>
      <c r="AA213">
        <v>3098602</v>
      </c>
      <c r="AB213">
        <v>3100056</v>
      </c>
      <c r="AC213">
        <v>3099588</v>
      </c>
      <c r="AD213">
        <v>3097245</v>
      </c>
      <c r="AE213">
        <v>3093100</v>
      </c>
      <c r="AF213">
        <v>3087254</v>
      </c>
      <c r="AG213">
        <v>3079834</v>
      </c>
      <c r="AH213">
        <v>3070993</v>
      </c>
      <c r="AI213">
        <v>3060911</v>
      </c>
      <c r="AJ213">
        <v>3049796</v>
      </c>
      <c r="AK213">
        <v>3037880</v>
      </c>
      <c r="AL213">
        <v>3025423</v>
      </c>
      <c r="AM213">
        <v>3012711</v>
      </c>
      <c r="AN213">
        <v>3000059</v>
      </c>
      <c r="AO213">
        <v>2987805</v>
      </c>
      <c r="AP213">
        <v>2976315</v>
      </c>
      <c r="AQ213">
        <v>2965983</v>
      </c>
      <c r="AR213">
        <v>2957227</v>
      </c>
      <c r="AS213">
        <v>2950495</v>
      </c>
      <c r="AT213">
        <v>2946257</v>
      </c>
      <c r="AU213">
        <v>2945014</v>
      </c>
      <c r="AV213">
        <v>2947290</v>
      </c>
    </row>
    <row r="214" spans="1:48" x14ac:dyDescent="0.15">
      <c r="A214" t="s">
        <v>434</v>
      </c>
      <c r="B214" t="s">
        <v>435</v>
      </c>
      <c r="C214">
        <v>64.64</v>
      </c>
      <c r="D214">
        <v>2489362.0713456199</v>
      </c>
      <c r="E214">
        <v>2500449.7682976099</v>
      </c>
      <c r="F214">
        <v>2511174.6169020701</v>
      </c>
      <c r="G214">
        <v>2586287</v>
      </c>
      <c r="H214">
        <v>2602568</v>
      </c>
      <c r="I214">
        <v>2618614</v>
      </c>
      <c r="J214">
        <v>2634268</v>
      </c>
      <c r="K214">
        <v>2649385</v>
      </c>
      <c r="L214">
        <v>2663830</v>
      </c>
      <c r="M214">
        <v>2677480</v>
      </c>
      <c r="N214">
        <v>2690224</v>
      </c>
      <c r="O214">
        <v>2701960</v>
      </c>
      <c r="P214">
        <v>2712600</v>
      </c>
      <c r="Q214">
        <v>2722063</v>
      </c>
      <c r="R214">
        <v>2730284</v>
      </c>
      <c r="S214">
        <v>2737205</v>
      </c>
      <c r="T214">
        <v>2742781</v>
      </c>
      <c r="U214">
        <v>2746979</v>
      </c>
      <c r="V214">
        <v>2749777</v>
      </c>
      <c r="W214">
        <v>2751161</v>
      </c>
      <c r="X214">
        <v>2751131</v>
      </c>
      <c r="Y214">
        <v>2749699</v>
      </c>
      <c r="Z214">
        <v>2746886</v>
      </c>
      <c r="AA214">
        <v>2742725</v>
      </c>
      <c r="AB214">
        <v>2737260</v>
      </c>
      <c r="AC214">
        <v>2730545</v>
      </c>
      <c r="AD214">
        <v>2722649</v>
      </c>
      <c r="AE214">
        <v>2713647</v>
      </c>
      <c r="AF214">
        <v>2703628</v>
      </c>
      <c r="AG214">
        <v>2692693</v>
      </c>
      <c r="AH214">
        <v>2680953</v>
      </c>
      <c r="AI214">
        <v>2668528</v>
      </c>
      <c r="AJ214">
        <v>2655553</v>
      </c>
      <c r="AK214">
        <v>2642172</v>
      </c>
      <c r="AL214">
        <v>2628540</v>
      </c>
      <c r="AM214">
        <v>2614824</v>
      </c>
      <c r="AN214">
        <v>2601202</v>
      </c>
      <c r="AO214">
        <v>2587862</v>
      </c>
      <c r="AP214">
        <v>2575006</v>
      </c>
      <c r="AQ214">
        <v>2562843</v>
      </c>
      <c r="AR214">
        <v>2551596</v>
      </c>
      <c r="AS214">
        <v>2541499</v>
      </c>
      <c r="AT214">
        <v>2532797</v>
      </c>
      <c r="AU214">
        <v>2525745</v>
      </c>
      <c r="AV214">
        <v>2520610</v>
      </c>
    </row>
    <row r="215" spans="1:48" x14ac:dyDescent="0.15">
      <c r="A215" t="s">
        <v>436</v>
      </c>
      <c r="B215" t="s">
        <v>437</v>
      </c>
      <c r="C215">
        <v>71.56</v>
      </c>
      <c r="D215">
        <v>3803096.37693831</v>
      </c>
      <c r="E215">
        <v>3820704.0078691998</v>
      </c>
      <c r="F215">
        <v>3837882.1883911602</v>
      </c>
      <c r="G215">
        <v>3943328</v>
      </c>
      <c r="H215">
        <v>3968961</v>
      </c>
      <c r="I215">
        <v>3994516</v>
      </c>
      <c r="J215">
        <v>4019706</v>
      </c>
      <c r="K215">
        <v>4044264</v>
      </c>
      <c r="L215">
        <v>4067941</v>
      </c>
      <c r="M215">
        <v>4090511</v>
      </c>
      <c r="N215">
        <v>4111764</v>
      </c>
      <c r="O215">
        <v>4131514</v>
      </c>
      <c r="P215">
        <v>4149591</v>
      </c>
      <c r="Q215">
        <v>4165849</v>
      </c>
      <c r="R215">
        <v>4180157</v>
      </c>
      <c r="S215">
        <v>4192409</v>
      </c>
      <c r="T215">
        <v>4202516</v>
      </c>
      <c r="U215">
        <v>4210408</v>
      </c>
      <c r="V215">
        <v>4216038</v>
      </c>
      <c r="W215">
        <v>4219377</v>
      </c>
      <c r="X215">
        <v>4220416</v>
      </c>
      <c r="Y215">
        <v>4219165</v>
      </c>
      <c r="Z215">
        <v>4215657</v>
      </c>
      <c r="AA215">
        <v>4209942</v>
      </c>
      <c r="AB215">
        <v>4202091</v>
      </c>
      <c r="AC215">
        <v>4192194</v>
      </c>
      <c r="AD215">
        <v>4180363</v>
      </c>
      <c r="AE215">
        <v>4166728</v>
      </c>
      <c r="AF215">
        <v>4151439</v>
      </c>
      <c r="AG215">
        <v>4134666</v>
      </c>
      <c r="AH215">
        <v>4116601</v>
      </c>
      <c r="AI215">
        <v>4097453</v>
      </c>
      <c r="AJ215">
        <v>4077453</v>
      </c>
      <c r="AK215">
        <v>4056850</v>
      </c>
      <c r="AL215">
        <v>4035914</v>
      </c>
      <c r="AM215">
        <v>4014936</v>
      </c>
      <c r="AN215">
        <v>3994225</v>
      </c>
      <c r="AO215">
        <v>3974111</v>
      </c>
      <c r="AP215">
        <v>3954944</v>
      </c>
      <c r="AQ215">
        <v>3937092</v>
      </c>
      <c r="AR215">
        <v>3920946</v>
      </c>
      <c r="AS215">
        <v>3906914</v>
      </c>
      <c r="AT215">
        <v>3895427</v>
      </c>
      <c r="AU215">
        <v>3886933</v>
      </c>
      <c r="AV215">
        <v>3881901</v>
      </c>
    </row>
    <row r="216" spans="1:48" x14ac:dyDescent="0.15">
      <c r="A216" t="s">
        <v>438</v>
      </c>
      <c r="B216" t="s">
        <v>439</v>
      </c>
      <c r="C216">
        <v>78.48</v>
      </c>
      <c r="D216">
        <v>9123248.2315189894</v>
      </c>
      <c r="E216">
        <v>9267545.8312378302</v>
      </c>
      <c r="F216">
        <v>9405163.7698652502</v>
      </c>
      <c r="G216">
        <v>10223153</v>
      </c>
      <c r="H216">
        <v>10466314</v>
      </c>
      <c r="I216">
        <v>10677529</v>
      </c>
      <c r="J216">
        <v>10859712</v>
      </c>
      <c r="K216">
        <v>11015641</v>
      </c>
      <c r="L216">
        <v>11147953</v>
      </c>
      <c r="M216">
        <v>11259150</v>
      </c>
      <c r="N216">
        <v>11351596</v>
      </c>
      <c r="O216">
        <v>11427518</v>
      </c>
      <c r="P216">
        <v>11489006</v>
      </c>
      <c r="Q216">
        <v>11538012</v>
      </c>
      <c r="R216">
        <v>11576349</v>
      </c>
      <c r="S216">
        <v>11605697</v>
      </c>
      <c r="T216">
        <v>11627594</v>
      </c>
      <c r="U216">
        <v>11643444</v>
      </c>
      <c r="V216">
        <v>11654511</v>
      </c>
      <c r="W216">
        <v>11661924</v>
      </c>
      <c r="X216">
        <v>11666673</v>
      </c>
      <c r="Y216">
        <v>11669612</v>
      </c>
      <c r="Z216">
        <v>11671457</v>
      </c>
      <c r="AA216">
        <v>11672785</v>
      </c>
      <c r="AB216">
        <v>11674039</v>
      </c>
      <c r="AC216">
        <v>11675521</v>
      </c>
      <c r="AD216">
        <v>11677399</v>
      </c>
      <c r="AE216">
        <v>11679702</v>
      </c>
      <c r="AF216">
        <v>11682321</v>
      </c>
      <c r="AG216">
        <v>11685011</v>
      </c>
      <c r="AH216">
        <v>11687389</v>
      </c>
      <c r="AI216">
        <v>11688934</v>
      </c>
      <c r="AJ216">
        <v>11688990</v>
      </c>
      <c r="AK216">
        <v>11686760</v>
      </c>
      <c r="AL216">
        <v>11681313</v>
      </c>
      <c r="AM216">
        <v>11671579</v>
      </c>
      <c r="AN216">
        <v>11656351</v>
      </c>
      <c r="AO216">
        <v>11634284</v>
      </c>
      <c r="AP216">
        <v>11603897</v>
      </c>
      <c r="AQ216">
        <v>11563571</v>
      </c>
      <c r="AR216">
        <v>11511548</v>
      </c>
      <c r="AS216">
        <v>11445936</v>
      </c>
      <c r="AT216">
        <v>11364703</v>
      </c>
      <c r="AU216">
        <v>11265680</v>
      </c>
      <c r="AV216">
        <v>11146561</v>
      </c>
    </row>
    <row r="217" spans="1:48" x14ac:dyDescent="0.15">
      <c r="A217" t="s">
        <v>440</v>
      </c>
      <c r="B217" t="s">
        <v>441</v>
      </c>
      <c r="C217">
        <v>75.02</v>
      </c>
      <c r="D217">
        <v>3371892.98809765</v>
      </c>
      <c r="E217">
        <v>3411431.0804235102</v>
      </c>
      <c r="F217">
        <v>3449059.4547159001</v>
      </c>
      <c r="G217">
        <v>4342518</v>
      </c>
      <c r="H217">
        <v>4417800</v>
      </c>
      <c r="I217">
        <v>4483968</v>
      </c>
      <c r="J217">
        <v>4541743</v>
      </c>
      <c r="K217">
        <v>4591816</v>
      </c>
      <c r="L217">
        <v>4634844</v>
      </c>
      <c r="M217">
        <v>4671455</v>
      </c>
      <c r="N217">
        <v>4702242</v>
      </c>
      <c r="O217">
        <v>4727770</v>
      </c>
      <c r="P217">
        <v>4748570</v>
      </c>
      <c r="Q217">
        <v>4765141</v>
      </c>
      <c r="R217">
        <v>4777952</v>
      </c>
      <c r="S217">
        <v>4787440</v>
      </c>
      <c r="T217">
        <v>4794009</v>
      </c>
      <c r="U217">
        <v>4798032</v>
      </c>
      <c r="V217">
        <v>4799851</v>
      </c>
      <c r="W217">
        <v>4799776</v>
      </c>
      <c r="X217">
        <v>4798085</v>
      </c>
      <c r="Y217">
        <v>4795024</v>
      </c>
      <c r="Z217">
        <v>4790809</v>
      </c>
      <c r="AA217">
        <v>4785621</v>
      </c>
      <c r="AB217">
        <v>4779613</v>
      </c>
      <c r="AC217">
        <v>4772905</v>
      </c>
      <c r="AD217">
        <v>4765584</v>
      </c>
      <c r="AE217">
        <v>4757707</v>
      </c>
      <c r="AF217">
        <v>4749298</v>
      </c>
      <c r="AG217">
        <v>4740352</v>
      </c>
      <c r="AH217">
        <v>4730828</v>
      </c>
      <c r="AI217">
        <v>4720657</v>
      </c>
      <c r="AJ217">
        <v>4709736</v>
      </c>
      <c r="AK217">
        <v>4697933</v>
      </c>
      <c r="AL217">
        <v>4685081</v>
      </c>
      <c r="AM217">
        <v>4670984</v>
      </c>
      <c r="AN217">
        <v>4655414</v>
      </c>
      <c r="AO217">
        <v>4638108</v>
      </c>
      <c r="AP217">
        <v>4618777</v>
      </c>
      <c r="AQ217">
        <v>4597095</v>
      </c>
      <c r="AR217">
        <v>4572708</v>
      </c>
      <c r="AS217">
        <v>4545229</v>
      </c>
      <c r="AT217">
        <v>4514238</v>
      </c>
      <c r="AU217">
        <v>4479285</v>
      </c>
      <c r="AV217">
        <v>4439889</v>
      </c>
    </row>
    <row r="218" spans="1:48" x14ac:dyDescent="0.15">
      <c r="A218" t="s">
        <v>442</v>
      </c>
      <c r="B218" t="s">
        <v>443</v>
      </c>
      <c r="C218">
        <v>71.56</v>
      </c>
      <c r="D218">
        <v>2745158.3890497</v>
      </c>
      <c r="E218">
        <v>2760179.0158237899</v>
      </c>
      <c r="F218">
        <v>2775115.8819472701</v>
      </c>
      <c r="G218">
        <v>2545629</v>
      </c>
      <c r="H218">
        <v>2568066</v>
      </c>
      <c r="I218">
        <v>2589364</v>
      </c>
      <c r="J218">
        <v>2609429</v>
      </c>
      <c r="K218">
        <v>2628183</v>
      </c>
      <c r="L218">
        <v>2645551</v>
      </c>
      <c r="M218">
        <v>2661472</v>
      </c>
      <c r="N218">
        <v>2675891</v>
      </c>
      <c r="O218">
        <v>2688764</v>
      </c>
      <c r="P218">
        <v>2700056</v>
      </c>
      <c r="Q218">
        <v>2709741</v>
      </c>
      <c r="R218">
        <v>2717802</v>
      </c>
      <c r="S218">
        <v>2724231</v>
      </c>
      <c r="T218">
        <v>2729030</v>
      </c>
      <c r="U218">
        <v>2732210</v>
      </c>
      <c r="V218">
        <v>2733791</v>
      </c>
      <c r="W218">
        <v>2733803</v>
      </c>
      <c r="X218">
        <v>2732284</v>
      </c>
      <c r="Y218">
        <v>2729283</v>
      </c>
      <c r="Z218">
        <v>2724855</v>
      </c>
      <c r="AA218">
        <v>2719068</v>
      </c>
      <c r="AB218">
        <v>2711997</v>
      </c>
      <c r="AC218">
        <v>2703727</v>
      </c>
      <c r="AD218">
        <v>2694352</v>
      </c>
      <c r="AE218">
        <v>2683975</v>
      </c>
      <c r="AF218">
        <v>2672709</v>
      </c>
      <c r="AG218">
        <v>2660676</v>
      </c>
      <c r="AH218">
        <v>2648006</v>
      </c>
      <c r="AI218">
        <v>2634839</v>
      </c>
      <c r="AJ218">
        <v>2621326</v>
      </c>
      <c r="AK218">
        <v>2607625</v>
      </c>
      <c r="AL218">
        <v>2593904</v>
      </c>
      <c r="AM218">
        <v>2580340</v>
      </c>
      <c r="AN218">
        <v>2567120</v>
      </c>
      <c r="AO218">
        <v>2554438</v>
      </c>
      <c r="AP218">
        <v>2542500</v>
      </c>
      <c r="AQ218">
        <v>2531521</v>
      </c>
      <c r="AR218">
        <v>2521723</v>
      </c>
      <c r="AS218">
        <v>2513339</v>
      </c>
      <c r="AT218">
        <v>2506611</v>
      </c>
      <c r="AU218">
        <v>2501790</v>
      </c>
      <c r="AV218">
        <v>2499136</v>
      </c>
    </row>
    <row r="219" spans="1:48" x14ac:dyDescent="0.15">
      <c r="A219" t="s">
        <v>444</v>
      </c>
      <c r="B219" t="s">
        <v>445</v>
      </c>
      <c r="C219">
        <v>71.56</v>
      </c>
      <c r="D219">
        <v>6041985.2474779896</v>
      </c>
      <c r="E219">
        <v>6087620.5219506295</v>
      </c>
      <c r="F219">
        <v>6135830.8932041004</v>
      </c>
      <c r="G219">
        <v>5503202</v>
      </c>
      <c r="H219">
        <v>5577210</v>
      </c>
      <c r="I219">
        <v>5650335</v>
      </c>
      <c r="J219">
        <v>5722096</v>
      </c>
      <c r="K219">
        <v>5792048</v>
      </c>
      <c r="L219">
        <v>5859783</v>
      </c>
      <c r="M219">
        <v>5924930</v>
      </c>
      <c r="N219">
        <v>5987154</v>
      </c>
      <c r="O219">
        <v>6046158</v>
      </c>
      <c r="P219">
        <v>6101680</v>
      </c>
      <c r="Q219">
        <v>6153495</v>
      </c>
      <c r="R219">
        <v>6201417</v>
      </c>
      <c r="S219">
        <v>6245293</v>
      </c>
      <c r="T219">
        <v>6285010</v>
      </c>
      <c r="U219">
        <v>6320489</v>
      </c>
      <c r="V219">
        <v>6351689</v>
      </c>
      <c r="W219">
        <v>6378607</v>
      </c>
      <c r="X219">
        <v>6401273</v>
      </c>
      <c r="Y219">
        <v>6419759</v>
      </c>
      <c r="Z219">
        <v>6434168</v>
      </c>
      <c r="AA219">
        <v>6444644</v>
      </c>
      <c r="AB219">
        <v>6451366</v>
      </c>
      <c r="AC219">
        <v>6454549</v>
      </c>
      <c r="AD219">
        <v>6454446</v>
      </c>
      <c r="AE219">
        <v>6451346</v>
      </c>
      <c r="AF219">
        <v>6445575</v>
      </c>
      <c r="AG219">
        <v>6437495</v>
      </c>
      <c r="AH219">
        <v>6427506</v>
      </c>
      <c r="AI219">
        <v>6416043</v>
      </c>
      <c r="AJ219">
        <v>6403580</v>
      </c>
      <c r="AK219">
        <v>6390625</v>
      </c>
      <c r="AL219">
        <v>6377725</v>
      </c>
      <c r="AM219">
        <v>6365462</v>
      </c>
      <c r="AN219">
        <v>6354456</v>
      </c>
      <c r="AO219">
        <v>6345362</v>
      </c>
      <c r="AP219">
        <v>6338873</v>
      </c>
      <c r="AQ219">
        <v>6335720</v>
      </c>
      <c r="AR219">
        <v>6336668</v>
      </c>
      <c r="AS219">
        <v>6342519</v>
      </c>
      <c r="AT219">
        <v>6354114</v>
      </c>
      <c r="AU219">
        <v>6372328</v>
      </c>
      <c r="AV219">
        <v>6398075</v>
      </c>
    </row>
    <row r="220" spans="1:48" x14ac:dyDescent="0.15">
      <c r="A220" t="s">
        <v>446</v>
      </c>
      <c r="B220" t="s">
        <v>447</v>
      </c>
      <c r="C220">
        <v>61.18</v>
      </c>
      <c r="D220">
        <v>2418013.8592738099</v>
      </c>
      <c r="E220">
        <v>2427696.8641686901</v>
      </c>
      <c r="F220">
        <v>2437482.4666267</v>
      </c>
      <c r="G220">
        <v>2370029</v>
      </c>
      <c r="H220">
        <v>2383040</v>
      </c>
      <c r="I220">
        <v>2397176</v>
      </c>
      <c r="J220">
        <v>2412124</v>
      </c>
      <c r="K220">
        <v>2427591</v>
      </c>
      <c r="L220">
        <v>2443303</v>
      </c>
      <c r="M220">
        <v>2459003</v>
      </c>
      <c r="N220">
        <v>2474457</v>
      </c>
      <c r="O220">
        <v>2489448</v>
      </c>
      <c r="P220">
        <v>2503777</v>
      </c>
      <c r="Q220">
        <v>2517267</v>
      </c>
      <c r="R220">
        <v>2529758</v>
      </c>
      <c r="S220">
        <v>2541111</v>
      </c>
      <c r="T220">
        <v>2551203</v>
      </c>
      <c r="U220">
        <v>2559934</v>
      </c>
      <c r="V220">
        <v>2567221</v>
      </c>
      <c r="W220">
        <v>2573000</v>
      </c>
      <c r="X220">
        <v>2577227</v>
      </c>
      <c r="Y220">
        <v>2579878</v>
      </c>
      <c r="Z220">
        <v>2580946</v>
      </c>
      <c r="AA220">
        <v>2580444</v>
      </c>
      <c r="AB220">
        <v>2578405</v>
      </c>
      <c r="AC220">
        <v>2574881</v>
      </c>
      <c r="AD220">
        <v>2569942</v>
      </c>
      <c r="AE220">
        <v>2563679</v>
      </c>
      <c r="AF220">
        <v>2556200</v>
      </c>
      <c r="AG220">
        <v>2547634</v>
      </c>
      <c r="AH220">
        <v>2538128</v>
      </c>
      <c r="AI220">
        <v>2527848</v>
      </c>
      <c r="AJ220">
        <v>2516982</v>
      </c>
      <c r="AK220">
        <v>2505733</v>
      </c>
      <c r="AL220">
        <v>2494327</v>
      </c>
      <c r="AM220">
        <v>2483005</v>
      </c>
      <c r="AN220">
        <v>2472031</v>
      </c>
      <c r="AO220">
        <v>2461687</v>
      </c>
      <c r="AP220">
        <v>2452272</v>
      </c>
      <c r="AQ220">
        <v>2444108</v>
      </c>
      <c r="AR220">
        <v>2437534</v>
      </c>
      <c r="AS220">
        <v>2432907</v>
      </c>
      <c r="AT220">
        <v>2430606</v>
      </c>
      <c r="AU220">
        <v>2431026</v>
      </c>
      <c r="AV220">
        <v>2434585</v>
      </c>
    </row>
    <row r="221" spans="1:48" x14ac:dyDescent="0.15">
      <c r="A221" t="s">
        <v>448</v>
      </c>
      <c r="B221" t="s">
        <v>449</v>
      </c>
      <c r="C221">
        <v>47.696835546996702</v>
      </c>
      <c r="D221">
        <v>6955066.0237604501</v>
      </c>
      <c r="E221">
        <v>6993392.7827633303</v>
      </c>
      <c r="F221">
        <v>7028616.5489502205</v>
      </c>
      <c r="G221">
        <v>8683576</v>
      </c>
      <c r="H221">
        <v>8740684</v>
      </c>
      <c r="I221">
        <v>8794852</v>
      </c>
      <c r="J221">
        <v>8845919</v>
      </c>
      <c r="K221">
        <v>8893741</v>
      </c>
      <c r="L221">
        <v>8938189</v>
      </c>
      <c r="M221">
        <v>8979149</v>
      </c>
      <c r="N221">
        <v>9016520</v>
      </c>
      <c r="O221">
        <v>9050221</v>
      </c>
      <c r="P221">
        <v>9080181</v>
      </c>
      <c r="Q221">
        <v>9106348</v>
      </c>
      <c r="R221">
        <v>9128683</v>
      </c>
      <c r="S221">
        <v>9147164</v>
      </c>
      <c r="T221">
        <v>9161781</v>
      </c>
      <c r="U221">
        <v>9172544</v>
      </c>
      <c r="V221">
        <v>9179473</v>
      </c>
      <c r="W221">
        <v>9182606</v>
      </c>
      <c r="X221">
        <v>9181998</v>
      </c>
      <c r="Y221">
        <v>9177715</v>
      </c>
      <c r="Z221">
        <v>9169840</v>
      </c>
      <c r="AA221">
        <v>9158473</v>
      </c>
      <c r="AB221">
        <v>9143726</v>
      </c>
      <c r="AC221">
        <v>9125729</v>
      </c>
      <c r="AD221">
        <v>9104625</v>
      </c>
      <c r="AE221">
        <v>9080574</v>
      </c>
      <c r="AF221">
        <v>9053750</v>
      </c>
      <c r="AG221">
        <v>9024342</v>
      </c>
      <c r="AH221">
        <v>8992555</v>
      </c>
      <c r="AI221">
        <v>8958609</v>
      </c>
      <c r="AJ221">
        <v>8922740</v>
      </c>
      <c r="AK221">
        <v>8885196</v>
      </c>
      <c r="AL221">
        <v>8846244</v>
      </c>
      <c r="AM221">
        <v>8806164</v>
      </c>
      <c r="AN221">
        <v>8765253</v>
      </c>
      <c r="AO221">
        <v>8723820</v>
      </c>
      <c r="AP221">
        <v>8682193</v>
      </c>
      <c r="AQ221">
        <v>8640712</v>
      </c>
      <c r="AR221">
        <v>8599735</v>
      </c>
      <c r="AS221">
        <v>8559632</v>
      </c>
      <c r="AT221">
        <v>8520791</v>
      </c>
      <c r="AU221">
        <v>8483614</v>
      </c>
      <c r="AV221">
        <v>8448518</v>
      </c>
    </row>
    <row r="222" spans="1:48" x14ac:dyDescent="0.15">
      <c r="A222" t="s">
        <v>450</v>
      </c>
      <c r="B222" t="s">
        <v>451</v>
      </c>
      <c r="C222">
        <v>49.411127895521297</v>
      </c>
      <c r="D222">
        <v>3920759.7831693399</v>
      </c>
      <c r="E222">
        <v>3939237.3721481799</v>
      </c>
      <c r="F222">
        <v>3955583.0040229098</v>
      </c>
      <c r="G222">
        <v>4137334</v>
      </c>
      <c r="H222">
        <v>4157499</v>
      </c>
      <c r="I222">
        <v>4176425</v>
      </c>
      <c r="J222">
        <v>4194033</v>
      </c>
      <c r="K222">
        <v>4210248</v>
      </c>
      <c r="L222">
        <v>4225005</v>
      </c>
      <c r="M222">
        <v>4238243</v>
      </c>
      <c r="N222">
        <v>4249910</v>
      </c>
      <c r="O222">
        <v>4259961</v>
      </c>
      <c r="P222">
        <v>4268357</v>
      </c>
      <c r="Q222">
        <v>4275068</v>
      </c>
      <c r="R222">
        <v>4280069</v>
      </c>
      <c r="S222">
        <v>4283343</v>
      </c>
      <c r="T222">
        <v>4284880</v>
      </c>
      <c r="U222">
        <v>4284677</v>
      </c>
      <c r="V222">
        <v>4282739</v>
      </c>
      <c r="W222">
        <v>4279075</v>
      </c>
      <c r="X222">
        <v>4273706</v>
      </c>
      <c r="Y222">
        <v>4266655</v>
      </c>
      <c r="Z222">
        <v>4257955</v>
      </c>
      <c r="AA222">
        <v>4247646</v>
      </c>
      <c r="AB222">
        <v>4235775</v>
      </c>
      <c r="AC222">
        <v>4222394</v>
      </c>
      <c r="AD222">
        <v>4207564</v>
      </c>
      <c r="AE222">
        <v>4191353</v>
      </c>
      <c r="AF222">
        <v>4173837</v>
      </c>
      <c r="AG222">
        <v>4155095</v>
      </c>
      <c r="AH222">
        <v>4135218</v>
      </c>
      <c r="AI222">
        <v>4114302</v>
      </c>
      <c r="AJ222">
        <v>4092449</v>
      </c>
      <c r="AK222">
        <v>4069769</v>
      </c>
      <c r="AL222">
        <v>4046380</v>
      </c>
      <c r="AM222">
        <v>4022406</v>
      </c>
      <c r="AN222">
        <v>3997978</v>
      </c>
      <c r="AO222">
        <v>3973234</v>
      </c>
      <c r="AP222">
        <v>3948320</v>
      </c>
      <c r="AQ222">
        <v>3923388</v>
      </c>
      <c r="AR222">
        <v>3898598</v>
      </c>
      <c r="AS222">
        <v>3874116</v>
      </c>
      <c r="AT222">
        <v>3850116</v>
      </c>
      <c r="AU222">
        <v>3826778</v>
      </c>
      <c r="AV222">
        <v>3804292</v>
      </c>
    </row>
    <row r="223" spans="1:48" x14ac:dyDescent="0.15">
      <c r="A223" t="s">
        <v>452</v>
      </c>
      <c r="B223" t="s">
        <v>453</v>
      </c>
      <c r="C223">
        <v>34.918909250608898</v>
      </c>
      <c r="D223">
        <v>4926187.4009569101</v>
      </c>
      <c r="E223">
        <v>4943269.37018451</v>
      </c>
      <c r="F223">
        <v>4957410.4461464398</v>
      </c>
      <c r="G223">
        <v>4916630</v>
      </c>
      <c r="H223">
        <v>4930503</v>
      </c>
      <c r="I223">
        <v>4943258</v>
      </c>
      <c r="J223">
        <v>4954786</v>
      </c>
      <c r="K223">
        <v>4964986</v>
      </c>
      <c r="L223">
        <v>4973767</v>
      </c>
      <c r="M223">
        <v>4981047</v>
      </c>
      <c r="N223">
        <v>4986751</v>
      </c>
      <c r="O223">
        <v>4990816</v>
      </c>
      <c r="P223">
        <v>4993187</v>
      </c>
      <c r="Q223">
        <v>4993815</v>
      </c>
      <c r="R223">
        <v>4992665</v>
      </c>
      <c r="S223">
        <v>4989707</v>
      </c>
      <c r="T223">
        <v>4984922</v>
      </c>
      <c r="U223">
        <v>4978300</v>
      </c>
      <c r="V223">
        <v>4969838</v>
      </c>
      <c r="W223">
        <v>4959544</v>
      </c>
      <c r="X223">
        <v>4947434</v>
      </c>
      <c r="Y223">
        <v>4933535</v>
      </c>
      <c r="Z223">
        <v>4917879</v>
      </c>
      <c r="AA223">
        <v>4900511</v>
      </c>
      <c r="AB223">
        <v>4881482</v>
      </c>
      <c r="AC223">
        <v>4860855</v>
      </c>
      <c r="AD223">
        <v>4838698</v>
      </c>
      <c r="AE223">
        <v>4815092</v>
      </c>
      <c r="AF223">
        <v>4790125</v>
      </c>
      <c r="AG223">
        <v>4763893</v>
      </c>
      <c r="AH223">
        <v>4736504</v>
      </c>
      <c r="AI223">
        <v>4708072</v>
      </c>
      <c r="AJ223">
        <v>4678721</v>
      </c>
      <c r="AK223">
        <v>4648585</v>
      </c>
      <c r="AL223">
        <v>4617805</v>
      </c>
      <c r="AM223">
        <v>4586533</v>
      </c>
      <c r="AN223">
        <v>4554929</v>
      </c>
      <c r="AO223">
        <v>4523162</v>
      </c>
      <c r="AP223">
        <v>4491409</v>
      </c>
      <c r="AQ223">
        <v>4459859</v>
      </c>
      <c r="AR223">
        <v>4428706</v>
      </c>
      <c r="AS223">
        <v>4398157</v>
      </c>
      <c r="AT223">
        <v>4368424</v>
      </c>
      <c r="AU223">
        <v>4339731</v>
      </c>
      <c r="AV223">
        <v>4312310</v>
      </c>
    </row>
    <row r="224" spans="1:48" x14ac:dyDescent="0.15">
      <c r="A224" t="s">
        <v>454</v>
      </c>
      <c r="B224" t="s">
        <v>455</v>
      </c>
      <c r="C224">
        <v>55.338929234031298</v>
      </c>
      <c r="D224">
        <v>2973832.91552549</v>
      </c>
      <c r="E224">
        <v>2987092.27154885</v>
      </c>
      <c r="F224">
        <v>2999999.7470618701</v>
      </c>
      <c r="G224">
        <v>2806203</v>
      </c>
      <c r="H224">
        <v>2820636</v>
      </c>
      <c r="I224">
        <v>2836932</v>
      </c>
      <c r="J224">
        <v>2854696</v>
      </c>
      <c r="K224">
        <v>2873555</v>
      </c>
      <c r="L224">
        <v>2893160</v>
      </c>
      <c r="M224">
        <v>2913183</v>
      </c>
      <c r="N224">
        <v>2933319</v>
      </c>
      <c r="O224">
        <v>2953284</v>
      </c>
      <c r="P224">
        <v>2972819</v>
      </c>
      <c r="Q224">
        <v>2991686</v>
      </c>
      <c r="R224">
        <v>3009668</v>
      </c>
      <c r="S224">
        <v>3026574</v>
      </c>
      <c r="T224">
        <v>3042232</v>
      </c>
      <c r="U224">
        <v>3056494</v>
      </c>
      <c r="V224">
        <v>3069234</v>
      </c>
      <c r="W224">
        <v>3080349</v>
      </c>
      <c r="X224">
        <v>3089759</v>
      </c>
      <c r="Y224">
        <v>3097403</v>
      </c>
      <c r="Z224">
        <v>3103248</v>
      </c>
      <c r="AA224">
        <v>3107278</v>
      </c>
      <c r="AB224">
        <v>3109502</v>
      </c>
      <c r="AC224">
        <v>3109952</v>
      </c>
      <c r="AD224">
        <v>3108682</v>
      </c>
      <c r="AE224">
        <v>3105767</v>
      </c>
      <c r="AF224">
        <v>3101306</v>
      </c>
      <c r="AG224">
        <v>3095420</v>
      </c>
      <c r="AH224">
        <v>3088252</v>
      </c>
      <c r="AI224">
        <v>3079968</v>
      </c>
      <c r="AJ224">
        <v>3070756</v>
      </c>
      <c r="AK224">
        <v>3060828</v>
      </c>
      <c r="AL224">
        <v>3050415</v>
      </c>
      <c r="AM224">
        <v>3039773</v>
      </c>
      <c r="AN224">
        <v>3029181</v>
      </c>
      <c r="AO224">
        <v>3018938</v>
      </c>
      <c r="AP224">
        <v>3009368</v>
      </c>
      <c r="AQ224">
        <v>3000815</v>
      </c>
      <c r="AR224">
        <v>2993648</v>
      </c>
      <c r="AS224">
        <v>2988256</v>
      </c>
      <c r="AT224">
        <v>2985052</v>
      </c>
      <c r="AU224">
        <v>2984470</v>
      </c>
      <c r="AV224">
        <v>2986969</v>
      </c>
    </row>
    <row r="225" spans="1:48" x14ac:dyDescent="0.15">
      <c r="A225" t="s">
        <v>456</v>
      </c>
      <c r="B225" t="s">
        <v>457</v>
      </c>
      <c r="C225">
        <v>36.244711322017402</v>
      </c>
      <c r="D225">
        <v>1595897.1890759401</v>
      </c>
      <c r="E225">
        <v>1603520.90010576</v>
      </c>
      <c r="F225">
        <v>1610691.5560063501</v>
      </c>
      <c r="G225">
        <v>1842468</v>
      </c>
      <c r="H225">
        <v>1852987</v>
      </c>
      <c r="I225">
        <v>1863730</v>
      </c>
      <c r="J225">
        <v>1874559</v>
      </c>
      <c r="K225">
        <v>1885344</v>
      </c>
      <c r="L225">
        <v>1895963</v>
      </c>
      <c r="M225">
        <v>1906303</v>
      </c>
      <c r="N225">
        <v>1916260</v>
      </c>
      <c r="O225">
        <v>1925739</v>
      </c>
      <c r="P225">
        <v>1934652</v>
      </c>
      <c r="Q225">
        <v>1942921</v>
      </c>
      <c r="R225">
        <v>1950476</v>
      </c>
      <c r="S225">
        <v>1957256</v>
      </c>
      <c r="T225">
        <v>1963209</v>
      </c>
      <c r="U225">
        <v>1968290</v>
      </c>
      <c r="V225">
        <v>1972465</v>
      </c>
      <c r="W225">
        <v>1975707</v>
      </c>
      <c r="X225">
        <v>1977998</v>
      </c>
      <c r="Y225">
        <v>1979328</v>
      </c>
      <c r="Z225">
        <v>1979697</v>
      </c>
      <c r="AA225">
        <v>1979113</v>
      </c>
      <c r="AB225">
        <v>1977591</v>
      </c>
      <c r="AC225">
        <v>1975158</v>
      </c>
      <c r="AD225">
        <v>1971848</v>
      </c>
      <c r="AE225">
        <v>1967701</v>
      </c>
      <c r="AF225">
        <v>1962771</v>
      </c>
      <c r="AG225">
        <v>1957115</v>
      </c>
      <c r="AH225">
        <v>1950803</v>
      </c>
      <c r="AI225">
        <v>1943912</v>
      </c>
      <c r="AJ225">
        <v>1936526</v>
      </c>
      <c r="AK225">
        <v>1928741</v>
      </c>
      <c r="AL225">
        <v>1920659</v>
      </c>
      <c r="AM225">
        <v>1912391</v>
      </c>
      <c r="AN225">
        <v>1904058</v>
      </c>
      <c r="AO225">
        <v>1895787</v>
      </c>
      <c r="AP225">
        <v>1887718</v>
      </c>
      <c r="AQ225">
        <v>1879994</v>
      </c>
      <c r="AR225">
        <v>1872772</v>
      </c>
      <c r="AS225">
        <v>1866214</v>
      </c>
      <c r="AT225">
        <v>1860492</v>
      </c>
      <c r="AU225">
        <v>1855787</v>
      </c>
      <c r="AV225">
        <v>1852287</v>
      </c>
    </row>
    <row r="226" spans="1:48" x14ac:dyDescent="0.15">
      <c r="A226" t="s">
        <v>458</v>
      </c>
      <c r="B226" t="s">
        <v>459</v>
      </c>
      <c r="C226">
        <v>39.756124865446701</v>
      </c>
      <c r="D226">
        <v>907787.67412912298</v>
      </c>
      <c r="E226">
        <v>912420.09486459498</v>
      </c>
      <c r="F226">
        <v>916628.73697331501</v>
      </c>
      <c r="G226">
        <v>1041397</v>
      </c>
      <c r="H226">
        <v>1045958</v>
      </c>
      <c r="I226">
        <v>1050942</v>
      </c>
      <c r="J226">
        <v>1056249</v>
      </c>
      <c r="K226">
        <v>1061784</v>
      </c>
      <c r="L226">
        <v>1067458</v>
      </c>
      <c r="M226">
        <v>1073187</v>
      </c>
      <c r="N226">
        <v>1078891</v>
      </c>
      <c r="O226">
        <v>1084497</v>
      </c>
      <c r="P226">
        <v>1089938</v>
      </c>
      <c r="Q226">
        <v>1095151</v>
      </c>
      <c r="R226">
        <v>1100079</v>
      </c>
      <c r="S226">
        <v>1104670</v>
      </c>
      <c r="T226">
        <v>1108878</v>
      </c>
      <c r="U226">
        <v>1112663</v>
      </c>
      <c r="V226">
        <v>1115989</v>
      </c>
      <c r="W226">
        <v>1118826</v>
      </c>
      <c r="X226">
        <v>1121151</v>
      </c>
      <c r="Y226">
        <v>1122943</v>
      </c>
      <c r="Z226">
        <v>1124190</v>
      </c>
      <c r="AA226">
        <v>1124884</v>
      </c>
      <c r="AB226">
        <v>1125021</v>
      </c>
      <c r="AC226">
        <v>1124604</v>
      </c>
      <c r="AD226">
        <v>1123642</v>
      </c>
      <c r="AE226">
        <v>1122149</v>
      </c>
      <c r="AF226">
        <v>1120143</v>
      </c>
      <c r="AG226">
        <v>1117649</v>
      </c>
      <c r="AH226">
        <v>1114697</v>
      </c>
      <c r="AI226">
        <v>1111322</v>
      </c>
      <c r="AJ226">
        <v>1107566</v>
      </c>
      <c r="AK226">
        <v>1103473</v>
      </c>
      <c r="AL226">
        <v>1099097</v>
      </c>
      <c r="AM226">
        <v>1094494</v>
      </c>
      <c r="AN226">
        <v>1089727</v>
      </c>
      <c r="AO226">
        <v>1084864</v>
      </c>
      <c r="AP226">
        <v>1079978</v>
      </c>
      <c r="AQ226">
        <v>1075147</v>
      </c>
      <c r="AR226">
        <v>1070458</v>
      </c>
      <c r="AS226">
        <v>1065998</v>
      </c>
      <c r="AT226">
        <v>1061864</v>
      </c>
      <c r="AU226">
        <v>1058156</v>
      </c>
      <c r="AV226">
        <v>1054980</v>
      </c>
    </row>
    <row r="227" spans="1:48" x14ac:dyDescent="0.15">
      <c r="A227" t="s">
        <v>460</v>
      </c>
      <c r="B227" t="s">
        <v>461</v>
      </c>
      <c r="C227">
        <v>20.0093987049029</v>
      </c>
      <c r="D227">
        <v>3179662.3376341201</v>
      </c>
      <c r="E227">
        <v>3191040.2385773999</v>
      </c>
      <c r="F227">
        <v>3201854.5457502101</v>
      </c>
      <c r="G227">
        <v>3295763</v>
      </c>
      <c r="H227">
        <v>3301850</v>
      </c>
      <c r="I227">
        <v>3312742</v>
      </c>
      <c r="J227">
        <v>3327718</v>
      </c>
      <c r="K227">
        <v>3346096</v>
      </c>
      <c r="L227">
        <v>3367233</v>
      </c>
      <c r="M227">
        <v>3390520</v>
      </c>
      <c r="N227">
        <v>3415389</v>
      </c>
      <c r="O227">
        <v>3441307</v>
      </c>
      <c r="P227">
        <v>3467780</v>
      </c>
      <c r="Q227">
        <v>3494351</v>
      </c>
      <c r="R227">
        <v>3520601</v>
      </c>
      <c r="S227">
        <v>3546148</v>
      </c>
      <c r="T227">
        <v>3570647</v>
      </c>
      <c r="U227">
        <v>3593793</v>
      </c>
      <c r="V227">
        <v>3615314</v>
      </c>
      <c r="W227">
        <v>3634981</v>
      </c>
      <c r="X227">
        <v>3652598</v>
      </c>
      <c r="Y227">
        <v>3668009</v>
      </c>
      <c r="Z227">
        <v>3681095</v>
      </c>
      <c r="AA227">
        <v>3691773</v>
      </c>
      <c r="AB227">
        <v>3700001</v>
      </c>
      <c r="AC227">
        <v>3705771</v>
      </c>
      <c r="AD227">
        <v>3709115</v>
      </c>
      <c r="AE227">
        <v>3710100</v>
      </c>
      <c r="AF227">
        <v>3708834</v>
      </c>
      <c r="AG227">
        <v>3705459</v>
      </c>
      <c r="AH227">
        <v>3700156</v>
      </c>
      <c r="AI227">
        <v>3693144</v>
      </c>
      <c r="AJ227">
        <v>3684680</v>
      </c>
      <c r="AK227">
        <v>3675056</v>
      </c>
      <c r="AL227">
        <v>3664605</v>
      </c>
      <c r="AM227">
        <v>3653694</v>
      </c>
      <c r="AN227">
        <v>3642730</v>
      </c>
      <c r="AO227">
        <v>3632157</v>
      </c>
      <c r="AP227">
        <v>3622456</v>
      </c>
      <c r="AQ227">
        <v>3614145</v>
      </c>
      <c r="AR227">
        <v>3607782</v>
      </c>
      <c r="AS227">
        <v>3603960</v>
      </c>
      <c r="AT227">
        <v>3603311</v>
      </c>
      <c r="AU227">
        <v>3606503</v>
      </c>
      <c r="AV227">
        <v>3614242</v>
      </c>
    </row>
    <row r="228" spans="1:48" x14ac:dyDescent="0.15">
      <c r="A228" t="s">
        <v>462</v>
      </c>
      <c r="B228" t="s">
        <v>463</v>
      </c>
      <c r="C228">
        <v>27.858153277931699</v>
      </c>
      <c r="D228">
        <v>4242172.43083046</v>
      </c>
      <c r="E228">
        <v>4259540.35013422</v>
      </c>
      <c r="F228">
        <v>4276546.7811830696</v>
      </c>
      <c r="G228">
        <v>4298711</v>
      </c>
      <c r="H228">
        <v>4315747</v>
      </c>
      <c r="I228">
        <v>4337174</v>
      </c>
      <c r="J228">
        <v>4362219</v>
      </c>
      <c r="K228">
        <v>4390157</v>
      </c>
      <c r="L228">
        <v>4420301</v>
      </c>
      <c r="M228">
        <v>4452008</v>
      </c>
      <c r="N228">
        <v>4484678</v>
      </c>
      <c r="O228">
        <v>4517752</v>
      </c>
      <c r="P228">
        <v>4550712</v>
      </c>
      <c r="Q228">
        <v>4583084</v>
      </c>
      <c r="R228">
        <v>4614435</v>
      </c>
      <c r="S228">
        <v>4644376</v>
      </c>
      <c r="T228">
        <v>4672559</v>
      </c>
      <c r="U228">
        <v>4698677</v>
      </c>
      <c r="V228">
        <v>4722467</v>
      </c>
      <c r="W228">
        <v>4743707</v>
      </c>
      <c r="X228">
        <v>4762218</v>
      </c>
      <c r="Y228">
        <v>4777862</v>
      </c>
      <c r="Z228">
        <v>4790545</v>
      </c>
      <c r="AA228">
        <v>4800213</v>
      </c>
      <c r="AB228">
        <v>4806857</v>
      </c>
      <c r="AC228">
        <v>4810506</v>
      </c>
      <c r="AD228">
        <v>4811235</v>
      </c>
      <c r="AE228">
        <v>4809159</v>
      </c>
      <c r="AF228">
        <v>4804437</v>
      </c>
      <c r="AG228">
        <v>4797269</v>
      </c>
      <c r="AH228">
        <v>4787896</v>
      </c>
      <c r="AI228">
        <v>4776603</v>
      </c>
      <c r="AJ228">
        <v>4763717</v>
      </c>
      <c r="AK228">
        <v>4749607</v>
      </c>
      <c r="AL228">
        <v>4734683</v>
      </c>
      <c r="AM228">
        <v>4719398</v>
      </c>
      <c r="AN228">
        <v>4704248</v>
      </c>
      <c r="AO228">
        <v>4689769</v>
      </c>
      <c r="AP228">
        <v>4676543</v>
      </c>
      <c r="AQ228">
        <v>4665189</v>
      </c>
      <c r="AR228">
        <v>4656373</v>
      </c>
      <c r="AS228">
        <v>4650800</v>
      </c>
      <c r="AT228">
        <v>4649218</v>
      </c>
      <c r="AU228">
        <v>4652418</v>
      </c>
      <c r="AV228">
        <v>4661233</v>
      </c>
    </row>
    <row r="229" spans="1:48" x14ac:dyDescent="0.15">
      <c r="A229" t="s">
        <v>464</v>
      </c>
      <c r="B229" t="s">
        <v>465</v>
      </c>
      <c r="C229">
        <v>43.180708825573298</v>
      </c>
      <c r="D229">
        <v>5683496.7855681404</v>
      </c>
      <c r="E229">
        <v>5707354.0238568401</v>
      </c>
      <c r="F229">
        <v>5730004.3753183298</v>
      </c>
      <c r="G229">
        <v>5778041</v>
      </c>
      <c r="H229">
        <v>5796147</v>
      </c>
      <c r="I229">
        <v>5820721</v>
      </c>
      <c r="J229">
        <v>5850711</v>
      </c>
      <c r="K229">
        <v>5885124</v>
      </c>
      <c r="L229">
        <v>5923017</v>
      </c>
      <c r="M229">
        <v>5963509</v>
      </c>
      <c r="N229">
        <v>6005770</v>
      </c>
      <c r="O229">
        <v>6049028</v>
      </c>
      <c r="P229">
        <v>6092567</v>
      </c>
      <c r="Q229">
        <v>6135725</v>
      </c>
      <c r="R229">
        <v>6177899</v>
      </c>
      <c r="S229">
        <v>6218538</v>
      </c>
      <c r="T229">
        <v>6257150</v>
      </c>
      <c r="U229">
        <v>6293297</v>
      </c>
      <c r="V229">
        <v>6326598</v>
      </c>
      <c r="W229">
        <v>6356726</v>
      </c>
      <c r="X229">
        <v>6383411</v>
      </c>
      <c r="Y229">
        <v>6406439</v>
      </c>
      <c r="Z229">
        <v>6425653</v>
      </c>
      <c r="AA229">
        <v>6440948</v>
      </c>
      <c r="AB229">
        <v>6452278</v>
      </c>
      <c r="AC229">
        <v>6459653</v>
      </c>
      <c r="AD229">
        <v>6463137</v>
      </c>
      <c r="AE229">
        <v>6462850</v>
      </c>
      <c r="AF229">
        <v>6458970</v>
      </c>
      <c r="AG229">
        <v>6451727</v>
      </c>
      <c r="AH229">
        <v>6441411</v>
      </c>
      <c r="AI229">
        <v>6428365</v>
      </c>
      <c r="AJ229">
        <v>6412989</v>
      </c>
      <c r="AK229">
        <v>6395738</v>
      </c>
      <c r="AL229">
        <v>6377124</v>
      </c>
      <c r="AM229">
        <v>6357713</v>
      </c>
      <c r="AN229">
        <v>6338129</v>
      </c>
      <c r="AO229">
        <v>6319049</v>
      </c>
      <c r="AP229">
        <v>6301210</v>
      </c>
      <c r="AQ229">
        <v>6285400</v>
      </c>
      <c r="AR229">
        <v>6272466</v>
      </c>
      <c r="AS229">
        <v>6263311</v>
      </c>
      <c r="AT229">
        <v>6258891</v>
      </c>
      <c r="AU229">
        <v>6260221</v>
      </c>
      <c r="AV229">
        <v>6268369</v>
      </c>
    </row>
    <row r="230" spans="1:48" x14ac:dyDescent="0.15">
      <c r="A230" t="s">
        <v>466</v>
      </c>
      <c r="B230" t="s">
        <v>467</v>
      </c>
      <c r="C230">
        <v>29.952342964477101</v>
      </c>
      <c r="D230">
        <v>3606045.9791643899</v>
      </c>
      <c r="E230">
        <v>3620622.6046595201</v>
      </c>
      <c r="F230">
        <v>3633482.9421170801</v>
      </c>
      <c r="G230">
        <v>3561458</v>
      </c>
      <c r="H230">
        <v>3571155</v>
      </c>
      <c r="I230">
        <v>3582475</v>
      </c>
      <c r="J230">
        <v>3595064</v>
      </c>
      <c r="K230">
        <v>3608585</v>
      </c>
      <c r="L230">
        <v>3622724</v>
      </c>
      <c r="M230">
        <v>3637182</v>
      </c>
      <c r="N230">
        <v>3651683</v>
      </c>
      <c r="O230">
        <v>3665968</v>
      </c>
      <c r="P230">
        <v>3679798</v>
      </c>
      <c r="Q230">
        <v>3692953</v>
      </c>
      <c r="R230">
        <v>3705234</v>
      </c>
      <c r="S230">
        <v>3716460</v>
      </c>
      <c r="T230">
        <v>3726468</v>
      </c>
      <c r="U230">
        <v>3735118</v>
      </c>
      <c r="V230">
        <v>3742285</v>
      </c>
      <c r="W230">
        <v>3747866</v>
      </c>
      <c r="X230">
        <v>3751778</v>
      </c>
      <c r="Y230">
        <v>3753955</v>
      </c>
      <c r="Z230">
        <v>3754351</v>
      </c>
      <c r="AA230">
        <v>3752942</v>
      </c>
      <c r="AB230">
        <v>3749718</v>
      </c>
      <c r="AC230">
        <v>3744694</v>
      </c>
      <c r="AD230">
        <v>3737901</v>
      </c>
      <c r="AE230">
        <v>3729390</v>
      </c>
      <c r="AF230">
        <v>3719231</v>
      </c>
      <c r="AG230">
        <v>3707515</v>
      </c>
      <c r="AH230">
        <v>3694350</v>
      </c>
      <c r="AI230">
        <v>3679865</v>
      </c>
      <c r="AJ230">
        <v>3664208</v>
      </c>
      <c r="AK230">
        <v>3647546</v>
      </c>
      <c r="AL230">
        <v>3630065</v>
      </c>
      <c r="AM230">
        <v>3611971</v>
      </c>
      <c r="AN230">
        <v>3593490</v>
      </c>
      <c r="AO230">
        <v>3574865</v>
      </c>
      <c r="AP230">
        <v>3556361</v>
      </c>
      <c r="AQ230">
        <v>3538261</v>
      </c>
      <c r="AR230">
        <v>3520867</v>
      </c>
      <c r="AS230">
        <v>3504501</v>
      </c>
      <c r="AT230">
        <v>3489504</v>
      </c>
      <c r="AU230">
        <v>3476238</v>
      </c>
      <c r="AV230">
        <v>3465080</v>
      </c>
    </row>
    <row r="231" spans="1:48" x14ac:dyDescent="0.15">
      <c r="A231" t="s">
        <v>468</v>
      </c>
      <c r="B231" t="s">
        <v>469</v>
      </c>
      <c r="C231">
        <v>18.410080933928501</v>
      </c>
      <c r="D231">
        <v>2023526.8866759799</v>
      </c>
      <c r="E231">
        <v>2032670.2922691901</v>
      </c>
      <c r="F231">
        <v>2041312.88051887</v>
      </c>
      <c r="G231">
        <v>1997805</v>
      </c>
      <c r="H231">
        <v>2007622</v>
      </c>
      <c r="I231">
        <v>2018329</v>
      </c>
      <c r="J231">
        <v>2029709</v>
      </c>
      <c r="K231">
        <v>2041553</v>
      </c>
      <c r="L231">
        <v>2053669</v>
      </c>
      <c r="M231">
        <v>2065876</v>
      </c>
      <c r="N231">
        <v>2078004</v>
      </c>
      <c r="O231">
        <v>2089897</v>
      </c>
      <c r="P231">
        <v>2101413</v>
      </c>
      <c r="Q231">
        <v>2112419</v>
      </c>
      <c r="R231">
        <v>2122799</v>
      </c>
      <c r="S231">
        <v>2132446</v>
      </c>
      <c r="T231">
        <v>2141267</v>
      </c>
      <c r="U231">
        <v>2149182</v>
      </c>
      <c r="V231">
        <v>2156123</v>
      </c>
      <c r="W231">
        <v>2162035</v>
      </c>
      <c r="X231">
        <v>2166874</v>
      </c>
      <c r="Y231">
        <v>2170612</v>
      </c>
      <c r="Z231">
        <v>2173230</v>
      </c>
      <c r="AA231">
        <v>2174724</v>
      </c>
      <c r="AB231">
        <v>2175101</v>
      </c>
      <c r="AC231">
        <v>2174383</v>
      </c>
      <c r="AD231">
        <v>2172601</v>
      </c>
      <c r="AE231">
        <v>2169801</v>
      </c>
      <c r="AF231">
        <v>2166042</v>
      </c>
      <c r="AG231">
        <v>2161394</v>
      </c>
      <c r="AH231">
        <v>2155941</v>
      </c>
      <c r="AI231">
        <v>2149779</v>
      </c>
      <c r="AJ231">
        <v>2143015</v>
      </c>
      <c r="AK231">
        <v>2135772</v>
      </c>
      <c r="AL231">
        <v>2128184</v>
      </c>
      <c r="AM231">
        <v>2120395</v>
      </c>
      <c r="AN231">
        <v>2112567</v>
      </c>
      <c r="AO231">
        <v>2104869</v>
      </c>
      <c r="AP231">
        <v>2097487</v>
      </c>
      <c r="AQ231">
        <v>2090616</v>
      </c>
      <c r="AR231">
        <v>2084467</v>
      </c>
      <c r="AS231">
        <v>2079262</v>
      </c>
      <c r="AT231">
        <v>2075234</v>
      </c>
      <c r="AU231">
        <v>2072632</v>
      </c>
      <c r="AV231">
        <v>2071714</v>
      </c>
    </row>
    <row r="232" spans="1:48" x14ac:dyDescent="0.15">
      <c r="A232" t="s">
        <v>470</v>
      </c>
      <c r="B232" t="s">
        <v>471</v>
      </c>
      <c r="C232">
        <v>28.733535295798799</v>
      </c>
      <c r="D232">
        <v>3491503.2083713799</v>
      </c>
      <c r="E232">
        <v>3503148.86344779</v>
      </c>
      <c r="F232">
        <v>3513220.3928464199</v>
      </c>
      <c r="G232">
        <v>3412574</v>
      </c>
      <c r="H232">
        <v>3417554</v>
      </c>
      <c r="I232">
        <v>3424955</v>
      </c>
      <c r="J232">
        <v>3434346</v>
      </c>
      <c r="K232">
        <v>3445318</v>
      </c>
      <c r="L232">
        <v>3457486</v>
      </c>
      <c r="M232">
        <v>3470488</v>
      </c>
      <c r="N232">
        <v>3483984</v>
      </c>
      <c r="O232">
        <v>3497658</v>
      </c>
      <c r="P232">
        <v>3511215</v>
      </c>
      <c r="Q232">
        <v>3524386</v>
      </c>
      <c r="R232">
        <v>3536922</v>
      </c>
      <c r="S232">
        <v>3548599</v>
      </c>
      <c r="T232">
        <v>3559216</v>
      </c>
      <c r="U232">
        <v>3568592</v>
      </c>
      <c r="V232">
        <v>3576573</v>
      </c>
      <c r="W232">
        <v>3583024</v>
      </c>
      <c r="X232">
        <v>3587837</v>
      </c>
      <c r="Y232">
        <v>3590924</v>
      </c>
      <c r="Z232">
        <v>3592220</v>
      </c>
      <c r="AA232">
        <v>3591685</v>
      </c>
      <c r="AB232">
        <v>3589300</v>
      </c>
      <c r="AC232">
        <v>3585070</v>
      </c>
      <c r="AD232">
        <v>3579023</v>
      </c>
      <c r="AE232">
        <v>3571208</v>
      </c>
      <c r="AF232">
        <v>3561700</v>
      </c>
      <c r="AG232">
        <v>3550594</v>
      </c>
      <c r="AH232">
        <v>3538011</v>
      </c>
      <c r="AI232">
        <v>3524092</v>
      </c>
      <c r="AJ232">
        <v>3509002</v>
      </c>
      <c r="AK232">
        <v>3492930</v>
      </c>
      <c r="AL232">
        <v>3476087</v>
      </c>
      <c r="AM232">
        <v>3458707</v>
      </c>
      <c r="AN232">
        <v>3441047</v>
      </c>
      <c r="AO232">
        <v>3423387</v>
      </c>
      <c r="AP232">
        <v>3406029</v>
      </c>
      <c r="AQ232">
        <v>3389300</v>
      </c>
      <c r="AR232">
        <v>3373548</v>
      </c>
      <c r="AS232">
        <v>3359145</v>
      </c>
      <c r="AT232">
        <v>3346486</v>
      </c>
      <c r="AU232">
        <v>3335988</v>
      </c>
      <c r="AV232">
        <v>3328091</v>
      </c>
    </row>
    <row r="233" spans="1:48" x14ac:dyDescent="0.15">
      <c r="A233" t="s">
        <v>472</v>
      </c>
      <c r="B233" t="s">
        <v>473</v>
      </c>
      <c r="C233">
        <v>29.558136787093801</v>
      </c>
      <c r="D233">
        <v>2179016.0652251099</v>
      </c>
      <c r="E233">
        <v>2187529.1907885401</v>
      </c>
      <c r="F233">
        <v>2195112.92752147</v>
      </c>
      <c r="G233">
        <v>2068047</v>
      </c>
      <c r="H233">
        <v>2074343</v>
      </c>
      <c r="I233">
        <v>2081525</v>
      </c>
      <c r="J233">
        <v>2089391</v>
      </c>
      <c r="K233">
        <v>2097752</v>
      </c>
      <c r="L233">
        <v>2106427</v>
      </c>
      <c r="M233">
        <v>2115248</v>
      </c>
      <c r="N233">
        <v>2124057</v>
      </c>
      <c r="O233">
        <v>2132708</v>
      </c>
      <c r="P233">
        <v>2141067</v>
      </c>
      <c r="Q233">
        <v>2149009</v>
      </c>
      <c r="R233">
        <v>2156421</v>
      </c>
      <c r="S233">
        <v>2163202</v>
      </c>
      <c r="T233">
        <v>2169261</v>
      </c>
      <c r="U233">
        <v>2174518</v>
      </c>
      <c r="V233">
        <v>2178906</v>
      </c>
      <c r="W233">
        <v>2182367</v>
      </c>
      <c r="X233">
        <v>2184854</v>
      </c>
      <c r="Y233">
        <v>2186333</v>
      </c>
      <c r="Z233">
        <v>2186781</v>
      </c>
      <c r="AA233">
        <v>2186183</v>
      </c>
      <c r="AB233">
        <v>2184539</v>
      </c>
      <c r="AC233">
        <v>2181858</v>
      </c>
      <c r="AD233">
        <v>2178160</v>
      </c>
      <c r="AE233">
        <v>2173478</v>
      </c>
      <c r="AF233">
        <v>2167854</v>
      </c>
      <c r="AG233">
        <v>2161342</v>
      </c>
      <c r="AH233">
        <v>2154007</v>
      </c>
      <c r="AI233">
        <v>2145926</v>
      </c>
      <c r="AJ233">
        <v>2137185</v>
      </c>
      <c r="AK233">
        <v>2127884</v>
      </c>
      <c r="AL233">
        <v>2118131</v>
      </c>
      <c r="AM233">
        <v>2108048</v>
      </c>
      <c r="AN233">
        <v>2097766</v>
      </c>
      <c r="AO233">
        <v>2087428</v>
      </c>
      <c r="AP233">
        <v>2077188</v>
      </c>
      <c r="AQ233">
        <v>2067211</v>
      </c>
      <c r="AR233">
        <v>2057674</v>
      </c>
      <c r="AS233">
        <v>2048765</v>
      </c>
      <c r="AT233">
        <v>2040680</v>
      </c>
      <c r="AU233">
        <v>2033631</v>
      </c>
      <c r="AV233">
        <v>2027838</v>
      </c>
    </row>
    <row r="234" spans="1:48" x14ac:dyDescent="0.15">
      <c r="A234" t="s">
        <v>474</v>
      </c>
      <c r="B234" t="s">
        <v>475</v>
      </c>
      <c r="C234">
        <v>29.047028803402299</v>
      </c>
      <c r="D234">
        <v>2071854.157019</v>
      </c>
      <c r="E234">
        <v>2078617.4005152199</v>
      </c>
      <c r="F234">
        <v>2084148.1189146801</v>
      </c>
      <c r="G234">
        <v>2085698</v>
      </c>
      <c r="H234">
        <v>2088452</v>
      </c>
      <c r="I234">
        <v>2091879</v>
      </c>
      <c r="J234">
        <v>2095813</v>
      </c>
      <c r="K234">
        <v>2100097</v>
      </c>
      <c r="L234">
        <v>2104581</v>
      </c>
      <c r="M234">
        <v>2109128</v>
      </c>
      <c r="N234">
        <v>2113607</v>
      </c>
      <c r="O234">
        <v>2117896</v>
      </c>
      <c r="P234">
        <v>2121885</v>
      </c>
      <c r="Q234">
        <v>2125470</v>
      </c>
      <c r="R234">
        <v>2128558</v>
      </c>
      <c r="S234">
        <v>2131064</v>
      </c>
      <c r="T234">
        <v>2132913</v>
      </c>
      <c r="U234">
        <v>2134040</v>
      </c>
      <c r="V234">
        <v>2134387</v>
      </c>
      <c r="W234">
        <v>2133906</v>
      </c>
      <c r="X234">
        <v>2132559</v>
      </c>
      <c r="Y234">
        <v>2130315</v>
      </c>
      <c r="Z234">
        <v>2127156</v>
      </c>
      <c r="AA234">
        <v>2123069</v>
      </c>
      <c r="AB234">
        <v>2118053</v>
      </c>
      <c r="AC234">
        <v>2112114</v>
      </c>
      <c r="AD234">
        <v>2105269</v>
      </c>
      <c r="AE234">
        <v>2097542</v>
      </c>
      <c r="AF234">
        <v>2088969</v>
      </c>
      <c r="AG234">
        <v>2079593</v>
      </c>
      <c r="AH234">
        <v>2069467</v>
      </c>
      <c r="AI234">
        <v>2058652</v>
      </c>
      <c r="AJ234">
        <v>2047220</v>
      </c>
      <c r="AK234">
        <v>2035251</v>
      </c>
      <c r="AL234">
        <v>2022835</v>
      </c>
      <c r="AM234">
        <v>2010068</v>
      </c>
      <c r="AN234">
        <v>1997061</v>
      </c>
      <c r="AO234">
        <v>1983928</v>
      </c>
      <c r="AP234">
        <v>1970796</v>
      </c>
      <c r="AQ234">
        <v>1957800</v>
      </c>
      <c r="AR234">
        <v>1945084</v>
      </c>
      <c r="AS234">
        <v>1932802</v>
      </c>
      <c r="AT234">
        <v>1921115</v>
      </c>
      <c r="AU234">
        <v>1910196</v>
      </c>
      <c r="AV234">
        <v>1900225</v>
      </c>
    </row>
    <row r="235" spans="1:48" x14ac:dyDescent="0.15">
      <c r="A235" t="s">
        <v>476</v>
      </c>
      <c r="B235" t="s">
        <v>477</v>
      </c>
      <c r="C235">
        <v>76.945113948285297</v>
      </c>
      <c r="D235">
        <v>2153975.87670048</v>
      </c>
      <c r="E235">
        <v>2170757.5604850398</v>
      </c>
      <c r="F235">
        <v>2186809.2145349002</v>
      </c>
      <c r="G235">
        <v>2841398</v>
      </c>
      <c r="H235">
        <v>2873101</v>
      </c>
      <c r="I235">
        <v>2902504</v>
      </c>
      <c r="J235">
        <v>2929662</v>
      </c>
      <c r="K235">
        <v>2954632</v>
      </c>
      <c r="L235">
        <v>2977472</v>
      </c>
      <c r="M235">
        <v>2998239</v>
      </c>
      <c r="N235">
        <v>3016990</v>
      </c>
      <c r="O235">
        <v>3033786</v>
      </c>
      <c r="P235">
        <v>3048683</v>
      </c>
      <c r="Q235">
        <v>3061743</v>
      </c>
      <c r="R235">
        <v>3073024</v>
      </c>
      <c r="S235">
        <v>3082586</v>
      </c>
      <c r="T235">
        <v>3090492</v>
      </c>
      <c r="U235">
        <v>3096800</v>
      </c>
      <c r="V235">
        <v>3101574</v>
      </c>
      <c r="W235">
        <v>3104876</v>
      </c>
      <c r="X235">
        <v>3106766</v>
      </c>
      <c r="Y235">
        <v>3107310</v>
      </c>
      <c r="Z235">
        <v>3106569</v>
      </c>
      <c r="AA235">
        <v>3104608</v>
      </c>
      <c r="AB235">
        <v>3101491</v>
      </c>
      <c r="AC235">
        <v>3097283</v>
      </c>
      <c r="AD235">
        <v>3092048</v>
      </c>
      <c r="AE235">
        <v>3085852</v>
      </c>
      <c r="AF235">
        <v>3078762</v>
      </c>
      <c r="AG235">
        <v>3070844</v>
      </c>
      <c r="AH235">
        <v>3062164</v>
      </c>
      <c r="AI235">
        <v>3052790</v>
      </c>
      <c r="AJ235">
        <v>3042790</v>
      </c>
      <c r="AK235">
        <v>3032232</v>
      </c>
      <c r="AL235">
        <v>3021184</v>
      </c>
      <c r="AM235">
        <v>3009716</v>
      </c>
      <c r="AN235">
        <v>2997898</v>
      </c>
      <c r="AO235">
        <v>2985799</v>
      </c>
      <c r="AP235">
        <v>2973489</v>
      </c>
      <c r="AQ235">
        <v>2961040</v>
      </c>
      <c r="AR235">
        <v>2948524</v>
      </c>
      <c r="AS235">
        <v>2936010</v>
      </c>
      <c r="AT235">
        <v>2923573</v>
      </c>
      <c r="AU235">
        <v>2911284</v>
      </c>
      <c r="AV235">
        <v>2899217</v>
      </c>
    </row>
    <row r="236" spans="1:48" x14ac:dyDescent="0.15">
      <c r="A236" t="s">
        <v>478</v>
      </c>
      <c r="B236" t="s">
        <v>479</v>
      </c>
      <c r="C236">
        <v>74.338779668618699</v>
      </c>
      <c r="D236">
        <v>732164.513909542</v>
      </c>
      <c r="E236">
        <v>739661.84888929198</v>
      </c>
      <c r="F236">
        <v>746903.41645605594</v>
      </c>
      <c r="G236">
        <v>1016558</v>
      </c>
      <c r="H236">
        <v>1031350</v>
      </c>
      <c r="I236">
        <v>1045103</v>
      </c>
      <c r="J236">
        <v>1057858</v>
      </c>
      <c r="K236">
        <v>1069655</v>
      </c>
      <c r="L236">
        <v>1080533</v>
      </c>
      <c r="M236">
        <v>1090529</v>
      </c>
      <c r="N236">
        <v>1099682</v>
      </c>
      <c r="O236">
        <v>1108025</v>
      </c>
      <c r="P236">
        <v>1115596</v>
      </c>
      <c r="Q236">
        <v>1122428</v>
      </c>
      <c r="R236">
        <v>1128554</v>
      </c>
      <c r="S236">
        <v>1134007</v>
      </c>
      <c r="T236">
        <v>1138817</v>
      </c>
      <c r="U236">
        <v>1143017</v>
      </c>
      <c r="V236">
        <v>1146634</v>
      </c>
      <c r="W236">
        <v>1149698</v>
      </c>
      <c r="X236">
        <v>1152237</v>
      </c>
      <c r="Y236">
        <v>1154277</v>
      </c>
      <c r="Z236">
        <v>1155843</v>
      </c>
      <c r="AA236">
        <v>1156962</v>
      </c>
      <c r="AB236">
        <v>1157657</v>
      </c>
      <c r="AC236">
        <v>1157951</v>
      </c>
      <c r="AD236">
        <v>1157866</v>
      </c>
      <c r="AE236">
        <v>1157423</v>
      </c>
      <c r="AF236">
        <v>1156643</v>
      </c>
      <c r="AG236">
        <v>1155546</v>
      </c>
      <c r="AH236">
        <v>1154148</v>
      </c>
      <c r="AI236">
        <v>1152469</v>
      </c>
      <c r="AJ236">
        <v>1150524</v>
      </c>
      <c r="AK236">
        <v>1148330</v>
      </c>
      <c r="AL236">
        <v>1145900</v>
      </c>
      <c r="AM236">
        <v>1143250</v>
      </c>
      <c r="AN236">
        <v>1140391</v>
      </c>
      <c r="AO236">
        <v>1137335</v>
      </c>
      <c r="AP236">
        <v>1134094</v>
      </c>
      <c r="AQ236">
        <v>1130678</v>
      </c>
      <c r="AR236">
        <v>1127096</v>
      </c>
      <c r="AS236">
        <v>1123356</v>
      </c>
      <c r="AT236">
        <v>1119465</v>
      </c>
      <c r="AU236">
        <v>1115430</v>
      </c>
      <c r="AV236">
        <v>1111256</v>
      </c>
    </row>
    <row r="237" spans="1:48" x14ac:dyDescent="0.15">
      <c r="A237" t="s">
        <v>480</v>
      </c>
      <c r="B237" t="s">
        <v>481</v>
      </c>
      <c r="C237">
        <v>97.4768781237985</v>
      </c>
      <c r="D237">
        <v>1800</v>
      </c>
      <c r="E237">
        <v>1800</v>
      </c>
      <c r="F237">
        <v>1800</v>
      </c>
      <c r="G237">
        <v>2307</v>
      </c>
      <c r="H237">
        <v>2333</v>
      </c>
      <c r="I237">
        <v>2357</v>
      </c>
      <c r="J237">
        <v>2379</v>
      </c>
      <c r="K237">
        <v>2399</v>
      </c>
      <c r="L237">
        <v>2417</v>
      </c>
      <c r="M237">
        <v>2434</v>
      </c>
      <c r="N237">
        <v>2450</v>
      </c>
      <c r="O237">
        <v>2463</v>
      </c>
      <c r="P237">
        <v>2475</v>
      </c>
      <c r="Q237">
        <v>2486</v>
      </c>
      <c r="R237">
        <v>2495</v>
      </c>
      <c r="S237">
        <v>2503</v>
      </c>
      <c r="T237">
        <v>2509</v>
      </c>
      <c r="U237">
        <v>2514</v>
      </c>
      <c r="V237">
        <v>2518</v>
      </c>
      <c r="W237">
        <v>2521</v>
      </c>
      <c r="X237">
        <v>2522</v>
      </c>
      <c r="Y237">
        <v>2523</v>
      </c>
      <c r="Z237">
        <v>2522</v>
      </c>
      <c r="AA237">
        <v>2520</v>
      </c>
      <c r="AB237">
        <v>2518</v>
      </c>
      <c r="AC237">
        <v>2514</v>
      </c>
      <c r="AD237">
        <v>2510</v>
      </c>
      <c r="AE237">
        <v>2505</v>
      </c>
      <c r="AF237">
        <v>2499</v>
      </c>
      <c r="AG237">
        <v>2493</v>
      </c>
      <c r="AH237">
        <v>2486</v>
      </c>
      <c r="AI237">
        <v>2478</v>
      </c>
      <c r="AJ237">
        <v>2470</v>
      </c>
      <c r="AK237">
        <v>2462</v>
      </c>
      <c r="AL237">
        <v>2453</v>
      </c>
      <c r="AM237">
        <v>2443</v>
      </c>
      <c r="AN237">
        <v>2434</v>
      </c>
      <c r="AO237">
        <v>2424</v>
      </c>
      <c r="AP237">
        <v>2414</v>
      </c>
      <c r="AQ237">
        <v>2404</v>
      </c>
      <c r="AR237">
        <v>2394</v>
      </c>
      <c r="AS237">
        <v>2384</v>
      </c>
      <c r="AT237">
        <v>2373</v>
      </c>
      <c r="AU237">
        <v>2363</v>
      </c>
      <c r="AV237">
        <v>2354</v>
      </c>
    </row>
    <row r="238" spans="1:48" x14ac:dyDescent="0.15">
      <c r="A238" t="s">
        <v>482</v>
      </c>
      <c r="B238" t="s">
        <v>483</v>
      </c>
      <c r="C238">
        <v>54.491916102288101</v>
      </c>
      <c r="D238">
        <v>949796.37672026304</v>
      </c>
      <c r="E238">
        <v>954201.83259265497</v>
      </c>
      <c r="F238">
        <v>958382.88826415897</v>
      </c>
      <c r="G238">
        <v>946182</v>
      </c>
      <c r="H238">
        <v>954165</v>
      </c>
      <c r="I238">
        <v>962405</v>
      </c>
      <c r="J238">
        <v>970800</v>
      </c>
      <c r="K238">
        <v>979253</v>
      </c>
      <c r="L238">
        <v>987673</v>
      </c>
      <c r="M238">
        <v>995976</v>
      </c>
      <c r="N238">
        <v>1004083</v>
      </c>
      <c r="O238">
        <v>1011924</v>
      </c>
      <c r="P238">
        <v>1019433</v>
      </c>
      <c r="Q238">
        <v>1026550</v>
      </c>
      <c r="R238">
        <v>1033224</v>
      </c>
      <c r="S238">
        <v>1039407</v>
      </c>
      <c r="T238">
        <v>1045061</v>
      </c>
      <c r="U238">
        <v>1050150</v>
      </c>
      <c r="V238">
        <v>1054648</v>
      </c>
      <c r="W238">
        <v>1058533</v>
      </c>
      <c r="X238">
        <v>1061791</v>
      </c>
      <c r="Y238">
        <v>1064414</v>
      </c>
      <c r="Z238">
        <v>1066398</v>
      </c>
      <c r="AA238">
        <v>1067750</v>
      </c>
      <c r="AB238">
        <v>1068478</v>
      </c>
      <c r="AC238">
        <v>1068601</v>
      </c>
      <c r="AD238">
        <v>1068141</v>
      </c>
      <c r="AE238">
        <v>1067127</v>
      </c>
      <c r="AF238">
        <v>1065596</v>
      </c>
      <c r="AG238">
        <v>1063590</v>
      </c>
      <c r="AH238">
        <v>1061157</v>
      </c>
      <c r="AI238">
        <v>1058353</v>
      </c>
      <c r="AJ238">
        <v>1055237</v>
      </c>
      <c r="AK238">
        <v>1051879</v>
      </c>
      <c r="AL238">
        <v>1048351</v>
      </c>
      <c r="AM238">
        <v>1044734</v>
      </c>
      <c r="AN238">
        <v>1041114</v>
      </c>
      <c r="AO238">
        <v>1037584</v>
      </c>
      <c r="AP238">
        <v>1034243</v>
      </c>
      <c r="AQ238">
        <v>1031197</v>
      </c>
      <c r="AR238">
        <v>1028557</v>
      </c>
      <c r="AS238">
        <v>1026442</v>
      </c>
      <c r="AT238">
        <v>1024975</v>
      </c>
      <c r="AU238">
        <v>1024288</v>
      </c>
      <c r="AV238">
        <v>1024518</v>
      </c>
    </row>
    <row r="239" spans="1:48" x14ac:dyDescent="0.15">
      <c r="A239" t="s">
        <v>484</v>
      </c>
      <c r="B239" t="s">
        <v>485</v>
      </c>
      <c r="C239">
        <v>57.360870167367203</v>
      </c>
      <c r="D239">
        <v>111743.970366543</v>
      </c>
      <c r="E239">
        <v>112262.274228846</v>
      </c>
      <c r="F239">
        <v>112754.17730671501</v>
      </c>
      <c r="G239">
        <v>111020</v>
      </c>
      <c r="H239">
        <v>112259</v>
      </c>
      <c r="I239">
        <v>113408</v>
      </c>
      <c r="J239">
        <v>114469</v>
      </c>
      <c r="K239">
        <v>115444</v>
      </c>
      <c r="L239">
        <v>116337</v>
      </c>
      <c r="M239">
        <v>117148</v>
      </c>
      <c r="N239">
        <v>117881</v>
      </c>
      <c r="O239">
        <v>118537</v>
      </c>
      <c r="P239">
        <v>119119</v>
      </c>
      <c r="Q239">
        <v>119629</v>
      </c>
      <c r="R239">
        <v>120070</v>
      </c>
      <c r="S239">
        <v>120444</v>
      </c>
      <c r="T239">
        <v>120753</v>
      </c>
      <c r="U239">
        <v>120999</v>
      </c>
      <c r="V239">
        <v>121186</v>
      </c>
      <c r="W239">
        <v>121315</v>
      </c>
      <c r="X239">
        <v>121388</v>
      </c>
      <c r="Y239">
        <v>121410</v>
      </c>
      <c r="Z239">
        <v>121381</v>
      </c>
      <c r="AA239">
        <v>121304</v>
      </c>
      <c r="AB239">
        <v>121182</v>
      </c>
      <c r="AC239">
        <v>121018</v>
      </c>
      <c r="AD239">
        <v>120813</v>
      </c>
      <c r="AE239">
        <v>120571</v>
      </c>
      <c r="AF239">
        <v>120294</v>
      </c>
      <c r="AG239">
        <v>119985</v>
      </c>
      <c r="AH239">
        <v>119646</v>
      </c>
      <c r="AI239">
        <v>119279</v>
      </c>
      <c r="AJ239">
        <v>118889</v>
      </c>
      <c r="AK239">
        <v>118476</v>
      </c>
      <c r="AL239">
        <v>118044</v>
      </c>
      <c r="AM239">
        <v>117596</v>
      </c>
      <c r="AN239">
        <v>117135</v>
      </c>
      <c r="AO239">
        <v>116662</v>
      </c>
      <c r="AP239">
        <v>116181</v>
      </c>
      <c r="AQ239">
        <v>115694</v>
      </c>
      <c r="AR239">
        <v>115205</v>
      </c>
      <c r="AS239">
        <v>114716</v>
      </c>
      <c r="AT239">
        <v>114230</v>
      </c>
      <c r="AU239">
        <v>113750</v>
      </c>
      <c r="AV239">
        <v>113279</v>
      </c>
    </row>
    <row r="240" spans="1:48" x14ac:dyDescent="0.15">
      <c r="A240" t="s">
        <v>486</v>
      </c>
      <c r="B240" t="s">
        <v>487</v>
      </c>
      <c r="C240">
        <v>51.086552420844399</v>
      </c>
      <c r="D240">
        <v>525767.67779602599</v>
      </c>
      <c r="E240">
        <v>528206.35450656398</v>
      </c>
      <c r="F240">
        <v>530520.81262097904</v>
      </c>
      <c r="G240">
        <v>522363</v>
      </c>
      <c r="H240">
        <v>528191</v>
      </c>
      <c r="I240">
        <v>533596</v>
      </c>
      <c r="J240">
        <v>538589</v>
      </c>
      <c r="K240">
        <v>543179</v>
      </c>
      <c r="L240">
        <v>547378</v>
      </c>
      <c r="M240">
        <v>551196</v>
      </c>
      <c r="N240">
        <v>554643</v>
      </c>
      <c r="O240">
        <v>557731</v>
      </c>
      <c r="P240">
        <v>560469</v>
      </c>
      <c r="Q240">
        <v>562870</v>
      </c>
      <c r="R240">
        <v>564944</v>
      </c>
      <c r="S240">
        <v>566702</v>
      </c>
      <c r="T240">
        <v>568155</v>
      </c>
      <c r="U240">
        <v>569315</v>
      </c>
      <c r="V240">
        <v>570193</v>
      </c>
      <c r="W240">
        <v>570800</v>
      </c>
      <c r="X240">
        <v>571147</v>
      </c>
      <c r="Y240">
        <v>571247</v>
      </c>
      <c r="Z240">
        <v>571111</v>
      </c>
      <c r="AA240">
        <v>570750</v>
      </c>
      <c r="AB240">
        <v>570177</v>
      </c>
      <c r="AC240">
        <v>569404</v>
      </c>
      <c r="AD240">
        <v>568441</v>
      </c>
      <c r="AE240">
        <v>567302</v>
      </c>
      <c r="AF240">
        <v>565999</v>
      </c>
      <c r="AG240">
        <v>564543</v>
      </c>
      <c r="AH240">
        <v>562947</v>
      </c>
      <c r="AI240">
        <v>561224</v>
      </c>
      <c r="AJ240">
        <v>559385</v>
      </c>
      <c r="AK240">
        <v>557444</v>
      </c>
      <c r="AL240">
        <v>555413</v>
      </c>
      <c r="AM240">
        <v>553305</v>
      </c>
      <c r="AN240">
        <v>551132</v>
      </c>
      <c r="AO240">
        <v>548908</v>
      </c>
      <c r="AP240">
        <v>546645</v>
      </c>
      <c r="AQ240">
        <v>544356</v>
      </c>
      <c r="AR240">
        <v>542055</v>
      </c>
      <c r="AS240">
        <v>539755</v>
      </c>
      <c r="AT240">
        <v>537468</v>
      </c>
      <c r="AU240">
        <v>535209</v>
      </c>
      <c r="AV240">
        <v>532991</v>
      </c>
    </row>
    <row r="241" spans="1:48" x14ac:dyDescent="0.15">
      <c r="A241" t="s">
        <v>488</v>
      </c>
      <c r="B241" t="s">
        <v>489</v>
      </c>
      <c r="C241">
        <v>53.025567463978902</v>
      </c>
      <c r="D241">
        <v>558270.96094889904</v>
      </c>
      <c r="E241">
        <v>560860.39816257905</v>
      </c>
      <c r="F241">
        <v>563317.93750966596</v>
      </c>
      <c r="G241">
        <v>554655</v>
      </c>
      <c r="H241">
        <v>560844</v>
      </c>
      <c r="I241">
        <v>566583</v>
      </c>
      <c r="J241">
        <v>571885</v>
      </c>
      <c r="K241">
        <v>576759</v>
      </c>
      <c r="L241">
        <v>581218</v>
      </c>
      <c r="M241">
        <v>585272</v>
      </c>
      <c r="N241">
        <v>588932</v>
      </c>
      <c r="O241">
        <v>592211</v>
      </c>
      <c r="P241">
        <v>595119</v>
      </c>
      <c r="Q241">
        <v>597668</v>
      </c>
      <c r="R241">
        <v>599870</v>
      </c>
      <c r="S241">
        <v>601737</v>
      </c>
      <c r="T241">
        <v>603280</v>
      </c>
      <c r="U241">
        <v>604511</v>
      </c>
      <c r="V241">
        <v>605443</v>
      </c>
      <c r="W241">
        <v>606088</v>
      </c>
      <c r="X241">
        <v>606457</v>
      </c>
      <c r="Y241">
        <v>606563</v>
      </c>
      <c r="Z241">
        <v>606418</v>
      </c>
      <c r="AA241">
        <v>606035</v>
      </c>
      <c r="AB241">
        <v>605427</v>
      </c>
      <c r="AC241">
        <v>604605</v>
      </c>
      <c r="AD241">
        <v>603583</v>
      </c>
      <c r="AE241">
        <v>602374</v>
      </c>
      <c r="AF241">
        <v>600990</v>
      </c>
      <c r="AG241">
        <v>599444</v>
      </c>
      <c r="AH241">
        <v>597750</v>
      </c>
      <c r="AI241">
        <v>595920</v>
      </c>
      <c r="AJ241">
        <v>593968</v>
      </c>
      <c r="AK241">
        <v>591907</v>
      </c>
      <c r="AL241">
        <v>589750</v>
      </c>
      <c r="AM241">
        <v>587512</v>
      </c>
      <c r="AN241">
        <v>585205</v>
      </c>
      <c r="AO241">
        <v>582843</v>
      </c>
      <c r="AP241">
        <v>580440</v>
      </c>
      <c r="AQ241">
        <v>578010</v>
      </c>
      <c r="AR241">
        <v>575567</v>
      </c>
      <c r="AS241">
        <v>573124</v>
      </c>
      <c r="AT241">
        <v>570696</v>
      </c>
      <c r="AU241">
        <v>568297</v>
      </c>
      <c r="AV241">
        <v>565942</v>
      </c>
    </row>
    <row r="242" spans="1:48" x14ac:dyDescent="0.15">
      <c r="A242" t="s">
        <v>490</v>
      </c>
      <c r="B242" t="s">
        <v>491</v>
      </c>
      <c r="C242">
        <v>50.398545492819402</v>
      </c>
      <c r="D242">
        <v>543438.65063703898</v>
      </c>
      <c r="E242">
        <v>545959.29090627294</v>
      </c>
      <c r="F242">
        <v>548351.53761098895</v>
      </c>
      <c r="G242">
        <v>539919</v>
      </c>
      <c r="H242">
        <v>545943</v>
      </c>
      <c r="I242">
        <v>551530</v>
      </c>
      <c r="J242">
        <v>556691</v>
      </c>
      <c r="K242">
        <v>561436</v>
      </c>
      <c r="L242">
        <v>565776</v>
      </c>
      <c r="M242">
        <v>569722</v>
      </c>
      <c r="N242">
        <v>573285</v>
      </c>
      <c r="O242">
        <v>576476</v>
      </c>
      <c r="P242">
        <v>579307</v>
      </c>
      <c r="Q242">
        <v>581789</v>
      </c>
      <c r="R242">
        <v>583932</v>
      </c>
      <c r="S242">
        <v>585749</v>
      </c>
      <c r="T242">
        <v>587251</v>
      </c>
      <c r="U242">
        <v>588450</v>
      </c>
      <c r="V242">
        <v>589357</v>
      </c>
      <c r="W242">
        <v>589985</v>
      </c>
      <c r="X242">
        <v>590344</v>
      </c>
      <c r="Y242">
        <v>590447</v>
      </c>
      <c r="Z242">
        <v>590307</v>
      </c>
      <c r="AA242">
        <v>589934</v>
      </c>
      <c r="AB242">
        <v>589342</v>
      </c>
      <c r="AC242">
        <v>588542</v>
      </c>
      <c r="AD242">
        <v>587547</v>
      </c>
      <c r="AE242">
        <v>586370</v>
      </c>
      <c r="AF242">
        <v>585023</v>
      </c>
      <c r="AG242">
        <v>583518</v>
      </c>
      <c r="AH242">
        <v>581869</v>
      </c>
      <c r="AI242">
        <v>580088</v>
      </c>
      <c r="AJ242">
        <v>578188</v>
      </c>
      <c r="AK242">
        <v>576181</v>
      </c>
      <c r="AL242">
        <v>574082</v>
      </c>
      <c r="AM242">
        <v>571903</v>
      </c>
      <c r="AN242">
        <v>569657</v>
      </c>
      <c r="AO242">
        <v>567358</v>
      </c>
      <c r="AP242">
        <v>565019</v>
      </c>
      <c r="AQ242">
        <v>562654</v>
      </c>
      <c r="AR242">
        <v>560275</v>
      </c>
      <c r="AS242">
        <v>557898</v>
      </c>
      <c r="AT242">
        <v>555534</v>
      </c>
      <c r="AU242">
        <v>553199</v>
      </c>
      <c r="AV242">
        <v>550906</v>
      </c>
    </row>
    <row r="243" spans="1:48" x14ac:dyDescent="0.15">
      <c r="A243" t="s">
        <v>492</v>
      </c>
      <c r="B243" t="s">
        <v>493</v>
      </c>
      <c r="C243">
        <v>47.550680317813402</v>
      </c>
      <c r="D243">
        <v>442379.47769351403</v>
      </c>
      <c r="E243">
        <v>444431.37356888002</v>
      </c>
      <c r="F243">
        <v>446378.75225919898</v>
      </c>
      <c r="G243">
        <v>439514</v>
      </c>
      <c r="H243">
        <v>444418</v>
      </c>
      <c r="I243">
        <v>448966</v>
      </c>
      <c r="J243">
        <v>453167</v>
      </c>
      <c r="K243">
        <v>457030</v>
      </c>
      <c r="L243">
        <v>460563</v>
      </c>
      <c r="M243">
        <v>463775</v>
      </c>
      <c r="N243">
        <v>466676</v>
      </c>
      <c r="O243">
        <v>469274</v>
      </c>
      <c r="P243">
        <v>471578</v>
      </c>
      <c r="Q243">
        <v>473598</v>
      </c>
      <c r="R243">
        <v>475343</v>
      </c>
      <c r="S243">
        <v>476822</v>
      </c>
      <c r="T243">
        <v>478045</v>
      </c>
      <c r="U243">
        <v>479021</v>
      </c>
      <c r="V243">
        <v>479760</v>
      </c>
      <c r="W243">
        <v>480270</v>
      </c>
      <c r="X243">
        <v>480563</v>
      </c>
      <c r="Y243">
        <v>480647</v>
      </c>
      <c r="Z243">
        <v>480532</v>
      </c>
      <c r="AA243">
        <v>480229</v>
      </c>
      <c r="AB243">
        <v>479747</v>
      </c>
      <c r="AC243">
        <v>479096</v>
      </c>
      <c r="AD243">
        <v>478286</v>
      </c>
      <c r="AE243">
        <v>477328</v>
      </c>
      <c r="AF243">
        <v>476231</v>
      </c>
      <c r="AG243">
        <v>475006</v>
      </c>
      <c r="AH243">
        <v>473664</v>
      </c>
      <c r="AI243">
        <v>472214</v>
      </c>
      <c r="AJ243">
        <v>470667</v>
      </c>
      <c r="AK243">
        <v>469034</v>
      </c>
      <c r="AL243">
        <v>467325</v>
      </c>
      <c r="AM243">
        <v>465551</v>
      </c>
      <c r="AN243">
        <v>463723</v>
      </c>
      <c r="AO243">
        <v>461851</v>
      </c>
      <c r="AP243">
        <v>459947</v>
      </c>
      <c r="AQ243">
        <v>458022</v>
      </c>
      <c r="AR243">
        <v>456086</v>
      </c>
      <c r="AS243">
        <v>454150</v>
      </c>
      <c r="AT243">
        <v>452226</v>
      </c>
      <c r="AU243">
        <v>450326</v>
      </c>
      <c r="AV243">
        <v>448459</v>
      </c>
    </row>
    <row r="244" spans="1:48" x14ac:dyDescent="0.15">
      <c r="A244" t="s">
        <v>494</v>
      </c>
      <c r="B244" t="s">
        <v>495</v>
      </c>
      <c r="C244">
        <v>45.865731873183599</v>
      </c>
      <c r="D244">
        <v>283358.63794681698</v>
      </c>
      <c r="E244">
        <v>284672.94489316101</v>
      </c>
      <c r="F244">
        <v>285920.30513720401</v>
      </c>
      <c r="G244">
        <v>281523</v>
      </c>
      <c r="H244">
        <v>284665</v>
      </c>
      <c r="I244">
        <v>287578</v>
      </c>
      <c r="J244">
        <v>290269</v>
      </c>
      <c r="K244">
        <v>292743</v>
      </c>
      <c r="L244">
        <v>295006</v>
      </c>
      <c r="M244">
        <v>297063</v>
      </c>
      <c r="N244">
        <v>298921</v>
      </c>
      <c r="O244">
        <v>300585</v>
      </c>
      <c r="P244">
        <v>302061</v>
      </c>
      <c r="Q244">
        <v>303355</v>
      </c>
      <c r="R244">
        <v>304473</v>
      </c>
      <c r="S244">
        <v>305420</v>
      </c>
      <c r="T244">
        <v>306203</v>
      </c>
      <c r="U244">
        <v>306828</v>
      </c>
      <c r="V244">
        <v>307301</v>
      </c>
      <c r="W244">
        <v>307629</v>
      </c>
      <c r="X244">
        <v>307816</v>
      </c>
      <c r="Y244">
        <v>307870</v>
      </c>
      <c r="Z244">
        <v>307796</v>
      </c>
      <c r="AA244">
        <v>307602</v>
      </c>
      <c r="AB244">
        <v>307293</v>
      </c>
      <c r="AC244">
        <v>306876</v>
      </c>
      <c r="AD244">
        <v>306357</v>
      </c>
      <c r="AE244">
        <v>305744</v>
      </c>
      <c r="AF244">
        <v>305041</v>
      </c>
      <c r="AG244">
        <v>304256</v>
      </c>
      <c r="AH244">
        <v>303396</v>
      </c>
      <c r="AI244">
        <v>302468</v>
      </c>
      <c r="AJ244">
        <v>301477</v>
      </c>
      <c r="AK244">
        <v>300431</v>
      </c>
      <c r="AL244">
        <v>299336</v>
      </c>
      <c r="AM244">
        <v>298200</v>
      </c>
      <c r="AN244">
        <v>297029</v>
      </c>
      <c r="AO244">
        <v>295830</v>
      </c>
      <c r="AP244">
        <v>294610</v>
      </c>
      <c r="AQ244">
        <v>293377</v>
      </c>
      <c r="AR244">
        <v>292137</v>
      </c>
      <c r="AS244">
        <v>290897</v>
      </c>
      <c r="AT244">
        <v>289665</v>
      </c>
      <c r="AU244">
        <v>288447</v>
      </c>
      <c r="AV244">
        <v>287252</v>
      </c>
    </row>
    <row r="245" spans="1:48" x14ac:dyDescent="0.15">
      <c r="A245" t="s">
        <v>496</v>
      </c>
      <c r="B245" t="s">
        <v>497</v>
      </c>
      <c r="C245">
        <v>46.715711204042002</v>
      </c>
      <c r="D245">
        <v>254140.91755997899</v>
      </c>
      <c r="E245">
        <v>255319.70348201599</v>
      </c>
      <c r="F245">
        <v>256438.44572063701</v>
      </c>
      <c r="G245">
        <v>252495</v>
      </c>
      <c r="H245">
        <v>255312</v>
      </c>
      <c r="I245">
        <v>257925</v>
      </c>
      <c r="J245">
        <v>260338</v>
      </c>
      <c r="K245">
        <v>262557</v>
      </c>
      <c r="L245">
        <v>264587</v>
      </c>
      <c r="M245">
        <v>266432</v>
      </c>
      <c r="N245">
        <v>268098</v>
      </c>
      <c r="O245">
        <v>269591</v>
      </c>
      <c r="P245">
        <v>270915</v>
      </c>
      <c r="Q245">
        <v>272075</v>
      </c>
      <c r="R245">
        <v>273078</v>
      </c>
      <c r="S245">
        <v>273927</v>
      </c>
      <c r="T245">
        <v>274630</v>
      </c>
      <c r="U245">
        <v>275190</v>
      </c>
      <c r="V245">
        <v>275615</v>
      </c>
      <c r="W245">
        <v>275908</v>
      </c>
      <c r="X245">
        <v>276076</v>
      </c>
      <c r="Y245">
        <v>276124</v>
      </c>
      <c r="Z245">
        <v>276058</v>
      </c>
      <c r="AA245">
        <v>275884</v>
      </c>
      <c r="AB245">
        <v>275607</v>
      </c>
      <c r="AC245">
        <v>275233</v>
      </c>
      <c r="AD245">
        <v>274768</v>
      </c>
      <c r="AE245">
        <v>274217</v>
      </c>
      <c r="AF245">
        <v>273587</v>
      </c>
      <c r="AG245">
        <v>272883</v>
      </c>
      <c r="AH245">
        <v>272112</v>
      </c>
      <c r="AI245">
        <v>271279</v>
      </c>
      <c r="AJ245">
        <v>270390</v>
      </c>
      <c r="AK245">
        <v>269452</v>
      </c>
      <c r="AL245">
        <v>268471</v>
      </c>
      <c r="AM245">
        <v>267451</v>
      </c>
      <c r="AN245">
        <v>266401</v>
      </c>
      <c r="AO245">
        <v>265326</v>
      </c>
      <c r="AP245">
        <v>264232</v>
      </c>
      <c r="AQ245">
        <v>263126</v>
      </c>
      <c r="AR245">
        <v>262014</v>
      </c>
      <c r="AS245">
        <v>260902</v>
      </c>
      <c r="AT245">
        <v>259796</v>
      </c>
      <c r="AU245">
        <v>258704</v>
      </c>
      <c r="AV245">
        <v>257632</v>
      </c>
    </row>
    <row r="246" spans="1:48" x14ac:dyDescent="0.15">
      <c r="A246" t="s">
        <v>498</v>
      </c>
      <c r="B246" t="s">
        <v>499</v>
      </c>
      <c r="C246">
        <v>56.700622024623101</v>
      </c>
      <c r="D246">
        <v>495624.30658446503</v>
      </c>
      <c r="E246">
        <v>497923.16880952701</v>
      </c>
      <c r="F246">
        <v>500104.93415289</v>
      </c>
      <c r="G246">
        <v>492414</v>
      </c>
      <c r="H246">
        <v>497908</v>
      </c>
      <c r="I246">
        <v>503004</v>
      </c>
      <c r="J246">
        <v>507710</v>
      </c>
      <c r="K246">
        <v>512038</v>
      </c>
      <c r="L246">
        <v>515996</v>
      </c>
      <c r="M246">
        <v>519595</v>
      </c>
      <c r="N246">
        <v>522844</v>
      </c>
      <c r="O246">
        <v>525755</v>
      </c>
      <c r="P246">
        <v>528337</v>
      </c>
      <c r="Q246">
        <v>530600</v>
      </c>
      <c r="R246">
        <v>532555</v>
      </c>
      <c r="S246">
        <v>534212</v>
      </c>
      <c r="T246">
        <v>535582</v>
      </c>
      <c r="U246">
        <v>536675</v>
      </c>
      <c r="V246">
        <v>537503</v>
      </c>
      <c r="W246">
        <v>538075</v>
      </c>
      <c r="X246">
        <v>538402</v>
      </c>
      <c r="Y246">
        <v>538497</v>
      </c>
      <c r="Z246">
        <v>538368</v>
      </c>
      <c r="AA246">
        <v>538028</v>
      </c>
      <c r="AB246">
        <v>537488</v>
      </c>
      <c r="AC246">
        <v>536759</v>
      </c>
      <c r="AD246">
        <v>535852</v>
      </c>
      <c r="AE246">
        <v>534778</v>
      </c>
      <c r="AF246">
        <v>533549</v>
      </c>
      <c r="AG246">
        <v>532177</v>
      </c>
      <c r="AH246">
        <v>530673</v>
      </c>
      <c r="AI246">
        <v>529048</v>
      </c>
      <c r="AJ246">
        <v>527315</v>
      </c>
      <c r="AK246">
        <v>525485</v>
      </c>
      <c r="AL246">
        <v>523571</v>
      </c>
      <c r="AM246">
        <v>521583</v>
      </c>
      <c r="AN246">
        <v>519535</v>
      </c>
      <c r="AO246">
        <v>517438</v>
      </c>
      <c r="AP246">
        <v>515305</v>
      </c>
      <c r="AQ246">
        <v>513148</v>
      </c>
      <c r="AR246">
        <v>510979</v>
      </c>
      <c r="AS246">
        <v>508810</v>
      </c>
      <c r="AT246">
        <v>506655</v>
      </c>
      <c r="AU246">
        <v>504525</v>
      </c>
      <c r="AV246">
        <v>502434</v>
      </c>
    </row>
    <row r="247" spans="1:48" x14ac:dyDescent="0.15">
      <c r="A247" t="s">
        <v>500</v>
      </c>
      <c r="B247" t="s">
        <v>501</v>
      </c>
      <c r="C247">
        <v>45.731472340077303</v>
      </c>
      <c r="D247">
        <v>418627.07846641401</v>
      </c>
      <c r="E247">
        <v>420568.80320486898</v>
      </c>
      <c r="F247">
        <v>422411.62253285001</v>
      </c>
      <c r="G247">
        <v>415916</v>
      </c>
      <c r="H247">
        <v>420556</v>
      </c>
      <c r="I247">
        <v>424860</v>
      </c>
      <c r="J247">
        <v>428836</v>
      </c>
      <c r="K247">
        <v>432491</v>
      </c>
      <c r="L247">
        <v>435834</v>
      </c>
      <c r="M247">
        <v>438874</v>
      </c>
      <c r="N247">
        <v>441619</v>
      </c>
      <c r="O247">
        <v>444077</v>
      </c>
      <c r="P247">
        <v>446258</v>
      </c>
      <c r="Q247">
        <v>448169</v>
      </c>
      <c r="R247">
        <v>449821</v>
      </c>
      <c r="S247">
        <v>451220</v>
      </c>
      <c r="T247">
        <v>452378</v>
      </c>
      <c r="U247">
        <v>453301</v>
      </c>
      <c r="V247">
        <v>454000</v>
      </c>
      <c r="W247">
        <v>454483</v>
      </c>
      <c r="X247">
        <v>454760</v>
      </c>
      <c r="Y247">
        <v>454839</v>
      </c>
      <c r="Z247">
        <v>454731</v>
      </c>
      <c r="AA247">
        <v>454444</v>
      </c>
      <c r="AB247">
        <v>453988</v>
      </c>
      <c r="AC247">
        <v>453372</v>
      </c>
      <c r="AD247">
        <v>452605</v>
      </c>
      <c r="AE247">
        <v>451699</v>
      </c>
      <c r="AF247">
        <v>450661</v>
      </c>
      <c r="AG247">
        <v>449502</v>
      </c>
      <c r="AH247">
        <v>448231</v>
      </c>
      <c r="AI247">
        <v>446859</v>
      </c>
      <c r="AJ247">
        <v>445395</v>
      </c>
      <c r="AK247">
        <v>443850</v>
      </c>
      <c r="AL247">
        <v>442233</v>
      </c>
      <c r="AM247">
        <v>440554</v>
      </c>
      <c r="AN247">
        <v>438824</v>
      </c>
      <c r="AO247">
        <v>437053</v>
      </c>
      <c r="AP247">
        <v>435251</v>
      </c>
      <c r="AQ247">
        <v>433429</v>
      </c>
      <c r="AR247">
        <v>431597</v>
      </c>
      <c r="AS247">
        <v>429765</v>
      </c>
      <c r="AT247">
        <v>427945</v>
      </c>
      <c r="AU247">
        <v>426146</v>
      </c>
      <c r="AV247">
        <v>424380</v>
      </c>
    </row>
    <row r="248" spans="1:48" x14ac:dyDescent="0.15">
      <c r="A248" t="s">
        <v>502</v>
      </c>
      <c r="B248" t="s">
        <v>503</v>
      </c>
      <c r="C248">
        <v>37.722555968403597</v>
      </c>
      <c r="D248">
        <v>163928.77976466599</v>
      </c>
      <c r="E248">
        <v>164689.133271133</v>
      </c>
      <c r="F248">
        <v>165410.75673818</v>
      </c>
      <c r="G248">
        <v>162867</v>
      </c>
      <c r="H248">
        <v>164684</v>
      </c>
      <c r="I248">
        <v>166370</v>
      </c>
      <c r="J248">
        <v>167926</v>
      </c>
      <c r="K248">
        <v>169357</v>
      </c>
      <c r="L248">
        <v>170666</v>
      </c>
      <c r="M248">
        <v>171857</v>
      </c>
      <c r="N248">
        <v>172932</v>
      </c>
      <c r="O248">
        <v>173894</v>
      </c>
      <c r="P248">
        <v>174748</v>
      </c>
      <c r="Q248">
        <v>175497</v>
      </c>
      <c r="R248">
        <v>176143</v>
      </c>
      <c r="S248">
        <v>176691</v>
      </c>
      <c r="T248">
        <v>177144</v>
      </c>
      <c r="U248">
        <v>177506</v>
      </c>
      <c r="V248">
        <v>177780</v>
      </c>
      <c r="W248">
        <v>177969</v>
      </c>
      <c r="X248">
        <v>178077</v>
      </c>
      <c r="Y248">
        <v>178108</v>
      </c>
      <c r="Z248">
        <v>178066</v>
      </c>
      <c r="AA248">
        <v>177953</v>
      </c>
      <c r="AB248">
        <v>177775</v>
      </c>
      <c r="AC248">
        <v>177533</v>
      </c>
      <c r="AD248">
        <v>177233</v>
      </c>
      <c r="AE248">
        <v>176878</v>
      </c>
      <c r="AF248">
        <v>176472</v>
      </c>
      <c r="AG248">
        <v>176018</v>
      </c>
      <c r="AH248">
        <v>175520</v>
      </c>
      <c r="AI248">
        <v>174983</v>
      </c>
      <c r="AJ248">
        <v>174410</v>
      </c>
      <c r="AK248">
        <v>173805</v>
      </c>
      <c r="AL248">
        <v>173171</v>
      </c>
      <c r="AM248">
        <v>172514</v>
      </c>
      <c r="AN248">
        <v>171837</v>
      </c>
      <c r="AO248">
        <v>171143</v>
      </c>
      <c r="AP248">
        <v>170437</v>
      </c>
      <c r="AQ248">
        <v>169724</v>
      </c>
      <c r="AR248">
        <v>169006</v>
      </c>
      <c r="AS248">
        <v>168289</v>
      </c>
      <c r="AT248">
        <v>167576</v>
      </c>
      <c r="AU248">
        <v>166872</v>
      </c>
      <c r="AV248">
        <v>166180</v>
      </c>
    </row>
    <row r="249" spans="1:48" x14ac:dyDescent="0.15">
      <c r="A249" t="s">
        <v>504</v>
      </c>
      <c r="B249" t="s">
        <v>505</v>
      </c>
      <c r="C249">
        <v>54.913772350776</v>
      </c>
      <c r="D249">
        <v>231038.464557122</v>
      </c>
      <c r="E249">
        <v>232110.093998314</v>
      </c>
      <c r="F249">
        <v>233127.13797347399</v>
      </c>
      <c r="G249">
        <v>229542</v>
      </c>
      <c r="H249">
        <v>232103</v>
      </c>
      <c r="I249">
        <v>234479</v>
      </c>
      <c r="J249">
        <v>236673</v>
      </c>
      <c r="K249">
        <v>238690</v>
      </c>
      <c r="L249">
        <v>240535</v>
      </c>
      <c r="M249">
        <v>242213</v>
      </c>
      <c r="N249">
        <v>243727</v>
      </c>
      <c r="O249">
        <v>245084</v>
      </c>
      <c r="P249">
        <v>246288</v>
      </c>
      <c r="Q249">
        <v>247343</v>
      </c>
      <c r="R249">
        <v>248254</v>
      </c>
      <c r="S249">
        <v>249027</v>
      </c>
      <c r="T249">
        <v>249665</v>
      </c>
      <c r="U249">
        <v>250175</v>
      </c>
      <c r="V249">
        <v>250560</v>
      </c>
      <c r="W249">
        <v>250827</v>
      </c>
      <c r="X249">
        <v>250980</v>
      </c>
      <c r="Y249">
        <v>251024</v>
      </c>
      <c r="Z249">
        <v>250964</v>
      </c>
      <c r="AA249">
        <v>250805</v>
      </c>
      <c r="AB249">
        <v>250554</v>
      </c>
      <c r="AC249">
        <v>250214</v>
      </c>
      <c r="AD249">
        <v>249791</v>
      </c>
      <c r="AE249">
        <v>249290</v>
      </c>
      <c r="AF249">
        <v>248717</v>
      </c>
      <c r="AG249">
        <v>248078</v>
      </c>
      <c r="AH249">
        <v>247376</v>
      </c>
      <c r="AI249">
        <v>246619</v>
      </c>
      <c r="AJ249">
        <v>245811</v>
      </c>
      <c r="AK249">
        <v>244958</v>
      </c>
      <c r="AL249">
        <v>244066</v>
      </c>
      <c r="AM249">
        <v>243139</v>
      </c>
      <c r="AN249">
        <v>242185</v>
      </c>
      <c r="AO249">
        <v>241207</v>
      </c>
      <c r="AP249">
        <v>240213</v>
      </c>
      <c r="AQ249">
        <v>239207</v>
      </c>
      <c r="AR249">
        <v>238196</v>
      </c>
      <c r="AS249">
        <v>237185</v>
      </c>
      <c r="AT249">
        <v>236180</v>
      </c>
      <c r="AU249">
        <v>235188</v>
      </c>
      <c r="AV249">
        <v>234213</v>
      </c>
    </row>
    <row r="250" spans="1:48" x14ac:dyDescent="0.15">
      <c r="A250" t="s">
        <v>506</v>
      </c>
      <c r="B250" t="s">
        <v>507</v>
      </c>
      <c r="C250">
        <v>39.054064696157198</v>
      </c>
      <c r="D250">
        <v>462263.054602655</v>
      </c>
      <c r="E250">
        <v>464407.17679389898</v>
      </c>
      <c r="F250">
        <v>466442.08407881297</v>
      </c>
      <c r="G250">
        <v>459269</v>
      </c>
      <c r="H250">
        <v>464393</v>
      </c>
      <c r="I250">
        <v>469146</v>
      </c>
      <c r="J250">
        <v>473536</v>
      </c>
      <c r="K250">
        <v>477572</v>
      </c>
      <c r="L250">
        <v>481263</v>
      </c>
      <c r="M250">
        <v>484620</v>
      </c>
      <c r="N250">
        <v>487651</v>
      </c>
      <c r="O250">
        <v>490366</v>
      </c>
      <c r="P250">
        <v>492774</v>
      </c>
      <c r="Q250">
        <v>494884</v>
      </c>
      <c r="R250">
        <v>496708</v>
      </c>
      <c r="S250">
        <v>498253</v>
      </c>
      <c r="T250">
        <v>499531</v>
      </c>
      <c r="U250">
        <v>500551</v>
      </c>
      <c r="V250">
        <v>501322</v>
      </c>
      <c r="W250">
        <v>501856</v>
      </c>
      <c r="X250">
        <v>502162</v>
      </c>
      <c r="Y250">
        <v>502249</v>
      </c>
      <c r="Z250">
        <v>502130</v>
      </c>
      <c r="AA250">
        <v>501813</v>
      </c>
      <c r="AB250">
        <v>501309</v>
      </c>
      <c r="AC250">
        <v>500629</v>
      </c>
      <c r="AD250">
        <v>499783</v>
      </c>
      <c r="AE250">
        <v>498781</v>
      </c>
      <c r="AF250">
        <v>497635</v>
      </c>
      <c r="AG250">
        <v>496355</v>
      </c>
      <c r="AH250">
        <v>494952</v>
      </c>
      <c r="AI250">
        <v>493437</v>
      </c>
      <c r="AJ250">
        <v>491821</v>
      </c>
      <c r="AK250">
        <v>490114</v>
      </c>
      <c r="AL250">
        <v>488329</v>
      </c>
      <c r="AM250">
        <v>486475</v>
      </c>
      <c r="AN250">
        <v>484565</v>
      </c>
      <c r="AO250">
        <v>482609</v>
      </c>
      <c r="AP250">
        <v>480619</v>
      </c>
      <c r="AQ250">
        <v>478607</v>
      </c>
      <c r="AR250">
        <v>476584</v>
      </c>
      <c r="AS250">
        <v>474562</v>
      </c>
      <c r="AT250">
        <v>472551</v>
      </c>
      <c r="AU250">
        <v>470565</v>
      </c>
      <c r="AV250">
        <v>468614</v>
      </c>
    </row>
    <row r="251" spans="1:48" x14ac:dyDescent="0.15">
      <c r="A251" t="s">
        <v>508</v>
      </c>
      <c r="B251" t="s">
        <v>509</v>
      </c>
      <c r="C251">
        <v>46.352716534141102</v>
      </c>
      <c r="D251">
        <v>370768.94018127403</v>
      </c>
      <c r="E251">
        <v>372488.683744059</v>
      </c>
      <c r="F251">
        <v>374120.82892607799</v>
      </c>
      <c r="G251">
        <v>368368</v>
      </c>
      <c r="H251">
        <v>372478</v>
      </c>
      <c r="I251">
        <v>376290</v>
      </c>
      <c r="J251">
        <v>379810</v>
      </c>
      <c r="K251">
        <v>383048</v>
      </c>
      <c r="L251">
        <v>386009</v>
      </c>
      <c r="M251">
        <v>388701</v>
      </c>
      <c r="N251">
        <v>391132</v>
      </c>
      <c r="O251">
        <v>393309</v>
      </c>
      <c r="P251">
        <v>395241</v>
      </c>
      <c r="Q251">
        <v>396934</v>
      </c>
      <c r="R251">
        <v>398396</v>
      </c>
      <c r="S251">
        <v>399636</v>
      </c>
      <c r="T251">
        <v>400661</v>
      </c>
      <c r="U251">
        <v>401479</v>
      </c>
      <c r="V251">
        <v>402098</v>
      </c>
      <c r="W251">
        <v>402526</v>
      </c>
      <c r="X251">
        <v>402771</v>
      </c>
      <c r="Y251">
        <v>402842</v>
      </c>
      <c r="Z251">
        <v>402746</v>
      </c>
      <c r="AA251">
        <v>402491</v>
      </c>
      <c r="AB251">
        <v>402087</v>
      </c>
      <c r="AC251">
        <v>401542</v>
      </c>
      <c r="AD251">
        <v>400863</v>
      </c>
      <c r="AE251">
        <v>400060</v>
      </c>
      <c r="AF251">
        <v>399141</v>
      </c>
      <c r="AG251">
        <v>398114</v>
      </c>
      <c r="AH251">
        <v>396989</v>
      </c>
      <c r="AI251">
        <v>395773</v>
      </c>
      <c r="AJ251">
        <v>394477</v>
      </c>
      <c r="AK251">
        <v>393108</v>
      </c>
      <c r="AL251">
        <v>391676</v>
      </c>
      <c r="AM251">
        <v>390189</v>
      </c>
      <c r="AN251">
        <v>388657</v>
      </c>
      <c r="AO251">
        <v>387089</v>
      </c>
      <c r="AP251">
        <v>385493</v>
      </c>
      <c r="AQ251">
        <v>383879</v>
      </c>
      <c r="AR251">
        <v>382256</v>
      </c>
      <c r="AS251">
        <v>380634</v>
      </c>
      <c r="AT251">
        <v>379021</v>
      </c>
      <c r="AU251">
        <v>377428</v>
      </c>
      <c r="AV251">
        <v>375864</v>
      </c>
    </row>
    <row r="252" spans="1:48" x14ac:dyDescent="0.15">
      <c r="A252" t="s">
        <v>510</v>
      </c>
      <c r="B252" t="s">
        <v>511</v>
      </c>
      <c r="C252">
        <v>40.297400234706302</v>
      </c>
      <c r="D252">
        <v>155377.955855849</v>
      </c>
      <c r="E252">
        <v>156098.647937692</v>
      </c>
      <c r="F252">
        <v>156782.63020955701</v>
      </c>
      <c r="G252">
        <v>154372</v>
      </c>
      <c r="H252">
        <v>156094</v>
      </c>
      <c r="I252">
        <v>157691</v>
      </c>
      <c r="J252">
        <v>159167</v>
      </c>
      <c r="K252">
        <v>160523</v>
      </c>
      <c r="L252">
        <v>161764</v>
      </c>
      <c r="M252">
        <v>162893</v>
      </c>
      <c r="N252">
        <v>163911</v>
      </c>
      <c r="O252">
        <v>164824</v>
      </c>
      <c r="P252">
        <v>165633</v>
      </c>
      <c r="Q252">
        <v>166343</v>
      </c>
      <c r="R252">
        <v>166956</v>
      </c>
      <c r="S252">
        <v>167475</v>
      </c>
      <c r="T252">
        <v>167905</v>
      </c>
      <c r="U252">
        <v>168247</v>
      </c>
      <c r="V252">
        <v>168507</v>
      </c>
      <c r="W252">
        <v>168686</v>
      </c>
      <c r="X252">
        <v>168789</v>
      </c>
      <c r="Y252">
        <v>168819</v>
      </c>
      <c r="Z252">
        <v>168778</v>
      </c>
      <c r="AA252">
        <v>168672</v>
      </c>
      <c r="AB252">
        <v>168502</v>
      </c>
      <c r="AC252">
        <v>168274</v>
      </c>
      <c r="AD252">
        <v>167989</v>
      </c>
      <c r="AE252">
        <v>167653</v>
      </c>
      <c r="AF252">
        <v>167268</v>
      </c>
      <c r="AG252">
        <v>166838</v>
      </c>
      <c r="AH252">
        <v>166366</v>
      </c>
      <c r="AI252">
        <v>165857</v>
      </c>
      <c r="AJ252">
        <v>165313</v>
      </c>
      <c r="AK252">
        <v>164740</v>
      </c>
      <c r="AL252">
        <v>164140</v>
      </c>
      <c r="AM252">
        <v>163517</v>
      </c>
      <c r="AN252">
        <v>162875</v>
      </c>
      <c r="AO252">
        <v>162217</v>
      </c>
      <c r="AP252">
        <v>161548</v>
      </c>
      <c r="AQ252">
        <v>160872</v>
      </c>
      <c r="AR252">
        <v>160192</v>
      </c>
      <c r="AS252">
        <v>159512</v>
      </c>
      <c r="AT252">
        <v>158836</v>
      </c>
      <c r="AU252">
        <v>158169</v>
      </c>
      <c r="AV252">
        <v>157513</v>
      </c>
    </row>
    <row r="253" spans="1:48" x14ac:dyDescent="0.15">
      <c r="A253" t="s">
        <v>512</v>
      </c>
      <c r="B253" t="s">
        <v>513</v>
      </c>
      <c r="C253">
        <v>41.897640052212502</v>
      </c>
      <c r="D253">
        <v>178746.16022451501</v>
      </c>
      <c r="E253">
        <v>179575.24142605401</v>
      </c>
      <c r="F253">
        <v>180362.09181344599</v>
      </c>
      <c r="G253">
        <v>177588</v>
      </c>
      <c r="H253">
        <v>179570</v>
      </c>
      <c r="I253">
        <v>181408</v>
      </c>
      <c r="J253">
        <v>183105</v>
      </c>
      <c r="K253">
        <v>184666</v>
      </c>
      <c r="L253">
        <v>186093</v>
      </c>
      <c r="M253">
        <v>187391</v>
      </c>
      <c r="N253">
        <v>188563</v>
      </c>
      <c r="O253">
        <v>189613</v>
      </c>
      <c r="P253">
        <v>190544</v>
      </c>
      <c r="Q253">
        <v>191360</v>
      </c>
      <c r="R253">
        <v>192066</v>
      </c>
      <c r="S253">
        <v>192663</v>
      </c>
      <c r="T253">
        <v>193157</v>
      </c>
      <c r="U253">
        <v>193552</v>
      </c>
      <c r="V253">
        <v>193850</v>
      </c>
      <c r="W253">
        <v>194056</v>
      </c>
      <c r="X253">
        <v>194175</v>
      </c>
      <c r="Y253">
        <v>194209</v>
      </c>
      <c r="Z253">
        <v>194162</v>
      </c>
      <c r="AA253">
        <v>194040</v>
      </c>
      <c r="AB253">
        <v>193845</v>
      </c>
      <c r="AC253">
        <v>193582</v>
      </c>
      <c r="AD253">
        <v>193255</v>
      </c>
      <c r="AE253">
        <v>192868</v>
      </c>
      <c r="AF253">
        <v>192425</v>
      </c>
      <c r="AG253">
        <v>191930</v>
      </c>
      <c r="AH253">
        <v>191387</v>
      </c>
      <c r="AI253">
        <v>190801</v>
      </c>
      <c r="AJ253">
        <v>190176</v>
      </c>
      <c r="AK253">
        <v>189517</v>
      </c>
      <c r="AL253">
        <v>188826</v>
      </c>
      <c r="AM253">
        <v>188109</v>
      </c>
      <c r="AN253">
        <v>187371</v>
      </c>
      <c r="AO253">
        <v>186615</v>
      </c>
      <c r="AP253">
        <v>185845</v>
      </c>
      <c r="AQ253">
        <v>185067</v>
      </c>
      <c r="AR253">
        <v>184285</v>
      </c>
      <c r="AS253">
        <v>183503</v>
      </c>
      <c r="AT253">
        <v>182726</v>
      </c>
      <c r="AU253">
        <v>181957</v>
      </c>
      <c r="AV253">
        <v>181203</v>
      </c>
    </row>
    <row r="254" spans="1:48" x14ac:dyDescent="0.15">
      <c r="A254" t="s">
        <v>514</v>
      </c>
      <c r="B254" t="s">
        <v>515</v>
      </c>
      <c r="C254">
        <v>66.959999999999994</v>
      </c>
      <c r="D254">
        <v>29478580.217052601</v>
      </c>
      <c r="E254">
        <v>29568435.062054899</v>
      </c>
      <c r="F254">
        <v>29650286.316274401</v>
      </c>
      <c r="G254">
        <v>31913910</v>
      </c>
      <c r="H254">
        <v>32050209</v>
      </c>
      <c r="I254">
        <v>32175887</v>
      </c>
      <c r="J254">
        <v>32290061</v>
      </c>
      <c r="K254">
        <v>32391939</v>
      </c>
      <c r="L254">
        <v>32480820</v>
      </c>
      <c r="M254">
        <v>32556098</v>
      </c>
      <c r="N254">
        <v>32617255</v>
      </c>
      <c r="O254">
        <v>32663869</v>
      </c>
      <c r="P254">
        <v>32695608</v>
      </c>
      <c r="Q254">
        <v>32712231</v>
      </c>
      <c r="R254">
        <v>32713592</v>
      </c>
      <c r="S254">
        <v>32699636</v>
      </c>
      <c r="T254">
        <v>32670397</v>
      </c>
      <c r="U254">
        <v>32626007</v>
      </c>
      <c r="V254">
        <v>32566684</v>
      </c>
      <c r="W254">
        <v>32492742</v>
      </c>
      <c r="X254">
        <v>32404586</v>
      </c>
      <c r="Y254">
        <v>32302713</v>
      </c>
      <c r="Z254">
        <v>32187712</v>
      </c>
      <c r="AA254">
        <v>32060263</v>
      </c>
      <c r="AB254">
        <v>31921141</v>
      </c>
      <c r="AC254">
        <v>31771210</v>
      </c>
      <c r="AD254">
        <v>31611428</v>
      </c>
      <c r="AE254">
        <v>31442843</v>
      </c>
      <c r="AF254">
        <v>31266599</v>
      </c>
      <c r="AG254">
        <v>31083927</v>
      </c>
      <c r="AH254">
        <v>30896154</v>
      </c>
      <c r="AI254">
        <v>30704697</v>
      </c>
      <c r="AJ254">
        <v>30511066</v>
      </c>
      <c r="AK254">
        <v>30316864</v>
      </c>
      <c r="AL254">
        <v>30123782</v>
      </c>
      <c r="AM254">
        <v>29933609</v>
      </c>
      <c r="AN254">
        <v>29748221</v>
      </c>
      <c r="AO254">
        <v>29569590</v>
      </c>
      <c r="AP254">
        <v>29399776</v>
      </c>
      <c r="AQ254">
        <v>29240934</v>
      </c>
      <c r="AR254">
        <v>29095311</v>
      </c>
      <c r="AS254">
        <v>28965245</v>
      </c>
      <c r="AT254">
        <v>28853166</v>
      </c>
      <c r="AU254">
        <v>28761597</v>
      </c>
      <c r="AV254">
        <v>28693153</v>
      </c>
    </row>
    <row r="255" spans="1:48" x14ac:dyDescent="0.15">
      <c r="A255" t="s">
        <v>516</v>
      </c>
      <c r="B255" t="s">
        <v>517</v>
      </c>
      <c r="C255">
        <v>71.98</v>
      </c>
      <c r="D255">
        <v>15779040.157548301</v>
      </c>
      <c r="E255">
        <v>15873867.531135401</v>
      </c>
      <c r="F255">
        <v>15960356.150793999</v>
      </c>
      <c r="G255">
        <v>20738729</v>
      </c>
      <c r="H255">
        <v>20935566</v>
      </c>
      <c r="I255">
        <v>21098739</v>
      </c>
      <c r="J255">
        <v>21230755</v>
      </c>
      <c r="K255">
        <v>21334023</v>
      </c>
      <c r="L255">
        <v>21410857</v>
      </c>
      <c r="M255">
        <v>21463472</v>
      </c>
      <c r="N255">
        <v>21493987</v>
      </c>
      <c r="O255">
        <v>21504422</v>
      </c>
      <c r="P255">
        <v>21496701</v>
      </c>
      <c r="Q255">
        <v>21472653</v>
      </c>
      <c r="R255">
        <v>21434006</v>
      </c>
      <c r="S255">
        <v>21382393</v>
      </c>
      <c r="T255">
        <v>21319349</v>
      </c>
      <c r="U255">
        <v>21246314</v>
      </c>
      <c r="V255">
        <v>21164628</v>
      </c>
      <c r="W255">
        <v>21075536</v>
      </c>
      <c r="X255">
        <v>20980184</v>
      </c>
      <c r="Y255">
        <v>20879622</v>
      </c>
      <c r="Z255">
        <v>20774804</v>
      </c>
      <c r="AA255">
        <v>20666584</v>
      </c>
      <c r="AB255">
        <v>20555720</v>
      </c>
      <c r="AC255">
        <v>20442875</v>
      </c>
      <c r="AD255">
        <v>20328612</v>
      </c>
      <c r="AE255">
        <v>20213399</v>
      </c>
      <c r="AF255">
        <v>20097605</v>
      </c>
      <c r="AG255">
        <v>19981503</v>
      </c>
      <c r="AH255">
        <v>19865268</v>
      </c>
      <c r="AI255">
        <v>19748979</v>
      </c>
      <c r="AJ255">
        <v>19632617</v>
      </c>
      <c r="AK255">
        <v>19516066</v>
      </c>
      <c r="AL255">
        <v>19399114</v>
      </c>
      <c r="AM255">
        <v>19281450</v>
      </c>
      <c r="AN255">
        <v>19162667</v>
      </c>
      <c r="AO255">
        <v>19042261</v>
      </c>
      <c r="AP255">
        <v>18919629</v>
      </c>
      <c r="AQ255">
        <v>18794074</v>
      </c>
      <c r="AR255">
        <v>18664799</v>
      </c>
      <c r="AS255">
        <v>18530912</v>
      </c>
      <c r="AT255">
        <v>18391422</v>
      </c>
      <c r="AU255">
        <v>18245242</v>
      </c>
      <c r="AV255">
        <v>18091188</v>
      </c>
    </row>
    <row r="256" spans="1:48" x14ac:dyDescent="0.15">
      <c r="A256" t="s">
        <v>518</v>
      </c>
      <c r="B256" t="s">
        <v>519</v>
      </c>
      <c r="C256">
        <v>50.5</v>
      </c>
      <c r="D256">
        <v>2722160.0102441902</v>
      </c>
      <c r="E256">
        <v>2726019.33069477</v>
      </c>
      <c r="F256">
        <v>2728918.1761677898</v>
      </c>
      <c r="G256">
        <v>2486142</v>
      </c>
      <c r="H256">
        <v>2488903</v>
      </c>
      <c r="I256">
        <v>2491428</v>
      </c>
      <c r="J256">
        <v>2493604</v>
      </c>
      <c r="K256">
        <v>2495329</v>
      </c>
      <c r="L256">
        <v>2496506</v>
      </c>
      <c r="M256">
        <v>2497051</v>
      </c>
      <c r="N256">
        <v>2496886</v>
      </c>
      <c r="O256">
        <v>2495944</v>
      </c>
      <c r="P256">
        <v>2494165</v>
      </c>
      <c r="Q256">
        <v>2491498</v>
      </c>
      <c r="R256">
        <v>2487901</v>
      </c>
      <c r="S256">
        <v>2483343</v>
      </c>
      <c r="T256">
        <v>2477799</v>
      </c>
      <c r="U256">
        <v>2471253</v>
      </c>
      <c r="V256">
        <v>2463700</v>
      </c>
      <c r="W256">
        <v>2455142</v>
      </c>
      <c r="X256">
        <v>2445590</v>
      </c>
      <c r="Y256">
        <v>2435064</v>
      </c>
      <c r="Z256">
        <v>2423594</v>
      </c>
      <c r="AA256">
        <v>2411217</v>
      </c>
      <c r="AB256">
        <v>2397980</v>
      </c>
      <c r="AC256">
        <v>2383938</v>
      </c>
      <c r="AD256">
        <v>2369155</v>
      </c>
      <c r="AE256">
        <v>2353705</v>
      </c>
      <c r="AF256">
        <v>2337670</v>
      </c>
      <c r="AG256">
        <v>2321141</v>
      </c>
      <c r="AH256">
        <v>2304216</v>
      </c>
      <c r="AI256">
        <v>2287005</v>
      </c>
      <c r="AJ256">
        <v>2269625</v>
      </c>
      <c r="AK256">
        <v>2252202</v>
      </c>
      <c r="AL256">
        <v>2234871</v>
      </c>
      <c r="AM256">
        <v>2217775</v>
      </c>
      <c r="AN256">
        <v>2201068</v>
      </c>
      <c r="AO256">
        <v>2184910</v>
      </c>
      <c r="AP256">
        <v>2169473</v>
      </c>
      <c r="AQ256">
        <v>2154934</v>
      </c>
      <c r="AR256">
        <v>2141483</v>
      </c>
      <c r="AS256">
        <v>2129315</v>
      </c>
      <c r="AT256">
        <v>2118637</v>
      </c>
      <c r="AU256">
        <v>2109662</v>
      </c>
      <c r="AV256">
        <v>2102615</v>
      </c>
    </row>
    <row r="257" spans="1:48" x14ac:dyDescent="0.15">
      <c r="A257" t="s">
        <v>520</v>
      </c>
      <c r="B257" t="s">
        <v>521</v>
      </c>
      <c r="C257">
        <v>66.7</v>
      </c>
      <c r="D257">
        <v>1260827.3023229099</v>
      </c>
      <c r="E257">
        <v>1267397.84586932</v>
      </c>
      <c r="F257">
        <v>1273456.9420115801</v>
      </c>
      <c r="G257">
        <v>1203871</v>
      </c>
      <c r="H257">
        <v>1212134</v>
      </c>
      <c r="I257">
        <v>1219617</v>
      </c>
      <c r="J257">
        <v>1226328</v>
      </c>
      <c r="K257">
        <v>1232278</v>
      </c>
      <c r="L257">
        <v>1237478</v>
      </c>
      <c r="M257">
        <v>1241939</v>
      </c>
      <c r="N257">
        <v>1245673</v>
      </c>
      <c r="O257">
        <v>1248695</v>
      </c>
      <c r="P257">
        <v>1251019</v>
      </c>
      <c r="Q257">
        <v>1252660</v>
      </c>
      <c r="R257">
        <v>1253634</v>
      </c>
      <c r="S257">
        <v>1253960</v>
      </c>
      <c r="T257">
        <v>1253654</v>
      </c>
      <c r="U257">
        <v>1252737</v>
      </c>
      <c r="V257">
        <v>1251229</v>
      </c>
      <c r="W257">
        <v>1249151</v>
      </c>
      <c r="X257">
        <v>1246524</v>
      </c>
      <c r="Y257">
        <v>1243372</v>
      </c>
      <c r="Z257">
        <v>1239719</v>
      </c>
      <c r="AA257">
        <v>1235590</v>
      </c>
      <c r="AB257">
        <v>1231010</v>
      </c>
      <c r="AC257">
        <v>1226006</v>
      </c>
      <c r="AD257">
        <v>1220607</v>
      </c>
      <c r="AE257">
        <v>1214840</v>
      </c>
      <c r="AF257">
        <v>1208735</v>
      </c>
      <c r="AG257">
        <v>1202324</v>
      </c>
      <c r="AH257">
        <v>1195636</v>
      </c>
      <c r="AI257">
        <v>1188706</v>
      </c>
      <c r="AJ257">
        <v>1181566</v>
      </c>
      <c r="AK257">
        <v>1174250</v>
      </c>
      <c r="AL257">
        <v>1166794</v>
      </c>
      <c r="AM257">
        <v>1159234</v>
      </c>
      <c r="AN257">
        <v>1151608</v>
      </c>
      <c r="AO257">
        <v>1143953</v>
      </c>
      <c r="AP257">
        <v>1136308</v>
      </c>
      <c r="AQ257">
        <v>1128714</v>
      </c>
      <c r="AR257">
        <v>1121211</v>
      </c>
      <c r="AS257">
        <v>1113841</v>
      </c>
      <c r="AT257">
        <v>1106647</v>
      </c>
      <c r="AU257">
        <v>1099674</v>
      </c>
      <c r="AV257">
        <v>1092965</v>
      </c>
    </row>
    <row r="258" spans="1:48" x14ac:dyDescent="0.15">
      <c r="A258" t="s">
        <v>522</v>
      </c>
      <c r="B258" t="s">
        <v>523</v>
      </c>
      <c r="C258">
        <v>48.86</v>
      </c>
      <c r="D258">
        <v>4294248.2690731902</v>
      </c>
      <c r="E258">
        <v>4301448.8093662402</v>
      </c>
      <c r="F258">
        <v>4307671.5412183199</v>
      </c>
      <c r="G258">
        <v>4252340</v>
      </c>
      <c r="H258">
        <v>4253646</v>
      </c>
      <c r="I258">
        <v>4258188</v>
      </c>
      <c r="J258">
        <v>4265348</v>
      </c>
      <c r="K258">
        <v>4274544</v>
      </c>
      <c r="L258">
        <v>4285232</v>
      </c>
      <c r="M258">
        <v>4296900</v>
      </c>
      <c r="N258">
        <v>4309073</v>
      </c>
      <c r="O258">
        <v>4321311</v>
      </c>
      <c r="P258">
        <v>4333211</v>
      </c>
      <c r="Q258">
        <v>4344403</v>
      </c>
      <c r="R258">
        <v>4354555</v>
      </c>
      <c r="S258">
        <v>4363369</v>
      </c>
      <c r="T258">
        <v>4370582</v>
      </c>
      <c r="U258">
        <v>4375968</v>
      </c>
      <c r="V258">
        <v>4379335</v>
      </c>
      <c r="W258">
        <v>4380528</v>
      </c>
      <c r="X258">
        <v>4379427</v>
      </c>
      <c r="Y258">
        <v>4375945</v>
      </c>
      <c r="Z258">
        <v>4370035</v>
      </c>
      <c r="AA258">
        <v>4361681</v>
      </c>
      <c r="AB258">
        <v>4350907</v>
      </c>
      <c r="AC258">
        <v>4337767</v>
      </c>
      <c r="AD258">
        <v>4322356</v>
      </c>
      <c r="AE258">
        <v>4304801</v>
      </c>
      <c r="AF258">
        <v>4285266</v>
      </c>
      <c r="AG258">
        <v>4263949</v>
      </c>
      <c r="AH258">
        <v>4241085</v>
      </c>
      <c r="AI258">
        <v>4216943</v>
      </c>
      <c r="AJ258">
        <v>4191829</v>
      </c>
      <c r="AK258">
        <v>4166085</v>
      </c>
      <c r="AL258">
        <v>4140085</v>
      </c>
      <c r="AM258">
        <v>4114242</v>
      </c>
      <c r="AN258">
        <v>4089004</v>
      </c>
      <c r="AO258">
        <v>4064852</v>
      </c>
      <c r="AP258">
        <v>4042305</v>
      </c>
      <c r="AQ258">
        <v>4021917</v>
      </c>
      <c r="AR258">
        <v>4004276</v>
      </c>
      <c r="AS258">
        <v>3990008</v>
      </c>
      <c r="AT258">
        <v>3979773</v>
      </c>
      <c r="AU258">
        <v>3974265</v>
      </c>
      <c r="AV258">
        <v>3974217</v>
      </c>
    </row>
    <row r="259" spans="1:48" x14ac:dyDescent="0.15">
      <c r="A259" t="s">
        <v>524</v>
      </c>
      <c r="B259" t="s">
        <v>525</v>
      </c>
      <c r="C259">
        <v>50.94</v>
      </c>
      <c r="D259">
        <v>3696331.87185521</v>
      </c>
      <c r="E259">
        <v>3707012.0734996698</v>
      </c>
      <c r="F259">
        <v>3716271.99557336</v>
      </c>
      <c r="G259">
        <v>3439786</v>
      </c>
      <c r="H259">
        <v>3455741</v>
      </c>
      <c r="I259">
        <v>3468552</v>
      </c>
      <c r="J259">
        <v>3478340</v>
      </c>
      <c r="K259">
        <v>3485228</v>
      </c>
      <c r="L259">
        <v>3489338</v>
      </c>
      <c r="M259">
        <v>3490791</v>
      </c>
      <c r="N259">
        <v>3489708</v>
      </c>
      <c r="O259">
        <v>3486209</v>
      </c>
      <c r="P259">
        <v>3480415</v>
      </c>
      <c r="Q259">
        <v>3472446</v>
      </c>
      <c r="R259">
        <v>3462419</v>
      </c>
      <c r="S259">
        <v>3450455</v>
      </c>
      <c r="T259">
        <v>3436673</v>
      </c>
      <c r="U259">
        <v>3421188</v>
      </c>
      <c r="V259">
        <v>3404121</v>
      </c>
      <c r="W259">
        <v>3385587</v>
      </c>
      <c r="X259">
        <v>3365704</v>
      </c>
      <c r="Y259">
        <v>3344587</v>
      </c>
      <c r="Z259">
        <v>3322353</v>
      </c>
      <c r="AA259">
        <v>3299118</v>
      </c>
      <c r="AB259">
        <v>3274996</v>
      </c>
      <c r="AC259">
        <v>3250102</v>
      </c>
      <c r="AD259">
        <v>3224551</v>
      </c>
      <c r="AE259">
        <v>3198456</v>
      </c>
      <c r="AF259">
        <v>3171930</v>
      </c>
      <c r="AG259">
        <v>3145087</v>
      </c>
      <c r="AH259">
        <v>3118040</v>
      </c>
      <c r="AI259">
        <v>3090900</v>
      </c>
      <c r="AJ259">
        <v>3063780</v>
      </c>
      <c r="AK259">
        <v>3036790</v>
      </c>
      <c r="AL259">
        <v>3010042</v>
      </c>
      <c r="AM259">
        <v>2983647</v>
      </c>
      <c r="AN259">
        <v>2957713</v>
      </c>
      <c r="AO259">
        <v>2932352</v>
      </c>
      <c r="AP259">
        <v>2907672</v>
      </c>
      <c r="AQ259">
        <v>2883783</v>
      </c>
      <c r="AR259">
        <v>2860792</v>
      </c>
      <c r="AS259">
        <v>2838807</v>
      </c>
      <c r="AT259">
        <v>2817937</v>
      </c>
      <c r="AU259">
        <v>2798289</v>
      </c>
      <c r="AV259">
        <v>2779969</v>
      </c>
    </row>
    <row r="260" spans="1:48" x14ac:dyDescent="0.15">
      <c r="A260" t="s">
        <v>526</v>
      </c>
      <c r="B260" t="s">
        <v>527</v>
      </c>
      <c r="C260">
        <v>50.86</v>
      </c>
      <c r="D260">
        <v>4707617.7535170102</v>
      </c>
      <c r="E260">
        <v>4722013.39021187</v>
      </c>
      <c r="F260">
        <v>4735037.7371647405</v>
      </c>
      <c r="G260">
        <v>4842758</v>
      </c>
      <c r="H260">
        <v>4867708</v>
      </c>
      <c r="I260">
        <v>4888699</v>
      </c>
      <c r="J260">
        <v>4905833</v>
      </c>
      <c r="K260">
        <v>4919213</v>
      </c>
      <c r="L260">
        <v>4928949</v>
      </c>
      <c r="M260">
        <v>4935152</v>
      </c>
      <c r="N260">
        <v>4937938</v>
      </c>
      <c r="O260">
        <v>4937426</v>
      </c>
      <c r="P260">
        <v>4933738</v>
      </c>
      <c r="Q260">
        <v>4927000</v>
      </c>
      <c r="R260">
        <v>4917341</v>
      </c>
      <c r="S260">
        <v>4904893</v>
      </c>
      <c r="T260">
        <v>4889794</v>
      </c>
      <c r="U260">
        <v>4872181</v>
      </c>
      <c r="V260">
        <v>4852200</v>
      </c>
      <c r="W260">
        <v>4829995</v>
      </c>
      <c r="X260">
        <v>4805717</v>
      </c>
      <c r="Y260">
        <v>4779520</v>
      </c>
      <c r="Z260">
        <v>4751560</v>
      </c>
      <c r="AA260">
        <v>4721998</v>
      </c>
      <c r="AB260">
        <v>4690997</v>
      </c>
      <c r="AC260">
        <v>4658725</v>
      </c>
      <c r="AD260">
        <v>4625353</v>
      </c>
      <c r="AE260">
        <v>4591055</v>
      </c>
      <c r="AF260">
        <v>4556008</v>
      </c>
      <c r="AG260">
        <v>4520394</v>
      </c>
      <c r="AH260">
        <v>4484397</v>
      </c>
      <c r="AI260">
        <v>4448205</v>
      </c>
      <c r="AJ260">
        <v>4412010</v>
      </c>
      <c r="AK260">
        <v>4376007</v>
      </c>
      <c r="AL260">
        <v>4340394</v>
      </c>
      <c r="AM260">
        <v>4305373</v>
      </c>
      <c r="AN260">
        <v>4271149</v>
      </c>
      <c r="AO260">
        <v>4237931</v>
      </c>
      <c r="AP260">
        <v>4205932</v>
      </c>
      <c r="AQ260">
        <v>4175367</v>
      </c>
      <c r="AR260">
        <v>4146456</v>
      </c>
      <c r="AS260">
        <v>4119421</v>
      </c>
      <c r="AT260">
        <v>4094487</v>
      </c>
      <c r="AU260">
        <v>4071886</v>
      </c>
      <c r="AV260">
        <v>4051849</v>
      </c>
    </row>
    <row r="261" spans="1:48" x14ac:dyDescent="0.15">
      <c r="A261" t="s">
        <v>528</v>
      </c>
      <c r="B261" t="s">
        <v>529</v>
      </c>
      <c r="C261">
        <v>43.76</v>
      </c>
      <c r="D261">
        <v>2524608.93483186</v>
      </c>
      <c r="E261">
        <v>2532373.1371213398</v>
      </c>
      <c r="F261">
        <v>2539813.3814205402</v>
      </c>
      <c r="G261">
        <v>2293590</v>
      </c>
      <c r="H261">
        <v>2305457</v>
      </c>
      <c r="I261">
        <v>2316281</v>
      </c>
      <c r="J261">
        <v>2325996</v>
      </c>
      <c r="K261">
        <v>2334541</v>
      </c>
      <c r="L261">
        <v>2341865</v>
      </c>
      <c r="M261">
        <v>2347924</v>
      </c>
      <c r="N261">
        <v>2352684</v>
      </c>
      <c r="O261">
        <v>2356116</v>
      </c>
      <c r="P261">
        <v>2358200</v>
      </c>
      <c r="Q261">
        <v>2358924</v>
      </c>
      <c r="R261">
        <v>2358284</v>
      </c>
      <c r="S261">
        <v>2356284</v>
      </c>
      <c r="T261">
        <v>2352935</v>
      </c>
      <c r="U261">
        <v>2348258</v>
      </c>
      <c r="V261">
        <v>2342278</v>
      </c>
      <c r="W261">
        <v>2335032</v>
      </c>
      <c r="X261">
        <v>2326562</v>
      </c>
      <c r="Y261">
        <v>2316920</v>
      </c>
      <c r="Z261">
        <v>2306165</v>
      </c>
      <c r="AA261">
        <v>2294362</v>
      </c>
      <c r="AB261">
        <v>2281588</v>
      </c>
      <c r="AC261">
        <v>2267923</v>
      </c>
      <c r="AD261">
        <v>2253459</v>
      </c>
      <c r="AE261">
        <v>2238295</v>
      </c>
      <c r="AF261">
        <v>2222535</v>
      </c>
      <c r="AG261">
        <v>2206294</v>
      </c>
      <c r="AH261">
        <v>2189695</v>
      </c>
      <c r="AI261">
        <v>2172866</v>
      </c>
      <c r="AJ261">
        <v>2155946</v>
      </c>
      <c r="AK261">
        <v>2139079</v>
      </c>
      <c r="AL261">
        <v>2122420</v>
      </c>
      <c r="AM261">
        <v>2106130</v>
      </c>
      <c r="AN261">
        <v>2090377</v>
      </c>
      <c r="AO261">
        <v>2075340</v>
      </c>
      <c r="AP261">
        <v>2061202</v>
      </c>
      <c r="AQ261">
        <v>2048156</v>
      </c>
      <c r="AR261">
        <v>2036405</v>
      </c>
      <c r="AS261">
        <v>2026155</v>
      </c>
      <c r="AT261">
        <v>2017623</v>
      </c>
      <c r="AU261">
        <v>2011034</v>
      </c>
      <c r="AV261">
        <v>2006619</v>
      </c>
    </row>
    <row r="262" spans="1:48" x14ac:dyDescent="0.15">
      <c r="A262" t="s">
        <v>530</v>
      </c>
      <c r="B262" t="s">
        <v>531</v>
      </c>
      <c r="C262">
        <v>48.37</v>
      </c>
      <c r="D262">
        <v>3328139.12240262</v>
      </c>
      <c r="E262">
        <v>3341935.5862316801</v>
      </c>
      <c r="F262">
        <v>3355097.5172056602</v>
      </c>
      <c r="G262">
        <v>2793119</v>
      </c>
      <c r="H262">
        <v>2813842</v>
      </c>
      <c r="I262">
        <v>2832032</v>
      </c>
      <c r="J262">
        <v>2847772</v>
      </c>
      <c r="K262">
        <v>2861146</v>
      </c>
      <c r="L262">
        <v>2872242</v>
      </c>
      <c r="M262">
        <v>2881144</v>
      </c>
      <c r="N262">
        <v>2887941</v>
      </c>
      <c r="O262">
        <v>2892719</v>
      </c>
      <c r="P262">
        <v>2895569</v>
      </c>
      <c r="Q262">
        <v>2896580</v>
      </c>
      <c r="R262">
        <v>2895842</v>
      </c>
      <c r="S262">
        <v>2893446</v>
      </c>
      <c r="T262">
        <v>2889484</v>
      </c>
      <c r="U262">
        <v>2884049</v>
      </c>
      <c r="V262">
        <v>2877235</v>
      </c>
      <c r="W262">
        <v>2869136</v>
      </c>
      <c r="X262">
        <v>2859846</v>
      </c>
      <c r="Y262">
        <v>2849463</v>
      </c>
      <c r="Z262">
        <v>2838082</v>
      </c>
      <c r="AA262">
        <v>2825802</v>
      </c>
      <c r="AB262">
        <v>2812720</v>
      </c>
      <c r="AC262">
        <v>2798936</v>
      </c>
      <c r="AD262">
        <v>2784550</v>
      </c>
      <c r="AE262">
        <v>2769661</v>
      </c>
      <c r="AF262">
        <v>2754372</v>
      </c>
      <c r="AG262">
        <v>2738786</v>
      </c>
      <c r="AH262">
        <v>2723004</v>
      </c>
      <c r="AI262">
        <v>2707132</v>
      </c>
      <c r="AJ262">
        <v>2691273</v>
      </c>
      <c r="AK262">
        <v>2675533</v>
      </c>
      <c r="AL262">
        <v>2660018</v>
      </c>
      <c r="AM262">
        <v>2644835</v>
      </c>
      <c r="AN262">
        <v>2630093</v>
      </c>
      <c r="AO262">
        <v>2615899</v>
      </c>
      <c r="AP262">
        <v>2602364</v>
      </c>
      <c r="AQ262">
        <v>2589597</v>
      </c>
      <c r="AR262">
        <v>2577709</v>
      </c>
      <c r="AS262">
        <v>2566812</v>
      </c>
      <c r="AT262">
        <v>2557019</v>
      </c>
      <c r="AU262">
        <v>2548443</v>
      </c>
      <c r="AV262">
        <v>2541199</v>
      </c>
    </row>
    <row r="263" spans="1:48" x14ac:dyDescent="0.15">
      <c r="A263" t="s">
        <v>532</v>
      </c>
      <c r="B263" t="s">
        <v>533</v>
      </c>
      <c r="C263">
        <v>48.06</v>
      </c>
      <c r="D263">
        <v>3806119.7377392398</v>
      </c>
      <c r="E263">
        <v>3817199.0790282502</v>
      </c>
      <c r="F263">
        <v>3826571.5043625999</v>
      </c>
      <c r="G263">
        <v>3130498</v>
      </c>
      <c r="H263">
        <v>3140250</v>
      </c>
      <c r="I263">
        <v>3149015</v>
      </c>
      <c r="J263">
        <v>3156741</v>
      </c>
      <c r="K263">
        <v>3163384</v>
      </c>
      <c r="L263">
        <v>3168904</v>
      </c>
      <c r="M263">
        <v>3173269</v>
      </c>
      <c r="N263">
        <v>3176451</v>
      </c>
      <c r="O263">
        <v>3178427</v>
      </c>
      <c r="P263">
        <v>3179181</v>
      </c>
      <c r="Q263">
        <v>3178701</v>
      </c>
      <c r="R263">
        <v>3176982</v>
      </c>
      <c r="S263">
        <v>3174025</v>
      </c>
      <c r="T263">
        <v>3169834</v>
      </c>
      <c r="U263">
        <v>3164422</v>
      </c>
      <c r="V263">
        <v>3157805</v>
      </c>
      <c r="W263">
        <v>3150006</v>
      </c>
      <c r="X263">
        <v>3141053</v>
      </c>
      <c r="Y263">
        <v>3130980</v>
      </c>
      <c r="Z263">
        <v>3119825</v>
      </c>
      <c r="AA263">
        <v>3107635</v>
      </c>
      <c r="AB263">
        <v>3094459</v>
      </c>
      <c r="AC263">
        <v>3080354</v>
      </c>
      <c r="AD263">
        <v>3065381</v>
      </c>
      <c r="AE263">
        <v>3049608</v>
      </c>
      <c r="AF263">
        <v>3033108</v>
      </c>
      <c r="AG263">
        <v>3015960</v>
      </c>
      <c r="AH263">
        <v>2998246</v>
      </c>
      <c r="AI263">
        <v>2980058</v>
      </c>
      <c r="AJ263">
        <v>2961491</v>
      </c>
      <c r="AK263">
        <v>2942646</v>
      </c>
      <c r="AL263">
        <v>2923628</v>
      </c>
      <c r="AM263">
        <v>2904551</v>
      </c>
      <c r="AN263">
        <v>2885532</v>
      </c>
      <c r="AO263">
        <v>2866695</v>
      </c>
      <c r="AP263">
        <v>2848168</v>
      </c>
      <c r="AQ263">
        <v>2830086</v>
      </c>
      <c r="AR263">
        <v>2812590</v>
      </c>
      <c r="AS263">
        <v>2795824</v>
      </c>
      <c r="AT263">
        <v>2779941</v>
      </c>
      <c r="AU263">
        <v>2765098</v>
      </c>
      <c r="AV263">
        <v>2751456</v>
      </c>
    </row>
    <row r="264" spans="1:48" x14ac:dyDescent="0.15">
      <c r="A264" t="s">
        <v>534</v>
      </c>
      <c r="B264" t="s">
        <v>535</v>
      </c>
      <c r="C264">
        <v>50.09</v>
      </c>
      <c r="D264">
        <v>3298598.1488563898</v>
      </c>
      <c r="E264">
        <v>3307137.0823430801</v>
      </c>
      <c r="F264">
        <v>3314594.2675317801</v>
      </c>
      <c r="G264">
        <v>3146663</v>
      </c>
      <c r="H264">
        <v>3159755</v>
      </c>
      <c r="I264">
        <v>3170645</v>
      </c>
      <c r="J264">
        <v>3179373</v>
      </c>
      <c r="K264">
        <v>3185980</v>
      </c>
      <c r="L264">
        <v>3190511</v>
      </c>
      <c r="M264">
        <v>3193014</v>
      </c>
      <c r="N264">
        <v>3193539</v>
      </c>
      <c r="O264">
        <v>3192142</v>
      </c>
      <c r="P264">
        <v>3188878</v>
      </c>
      <c r="Q264">
        <v>3183808</v>
      </c>
      <c r="R264">
        <v>3176994</v>
      </c>
      <c r="S264">
        <v>3168502</v>
      </c>
      <c r="T264">
        <v>3158402</v>
      </c>
      <c r="U264">
        <v>3146764</v>
      </c>
      <c r="V264">
        <v>3133665</v>
      </c>
      <c r="W264">
        <v>3119181</v>
      </c>
      <c r="X264">
        <v>3103394</v>
      </c>
      <c r="Y264">
        <v>3086388</v>
      </c>
      <c r="Z264">
        <v>3068248</v>
      </c>
      <c r="AA264">
        <v>3049066</v>
      </c>
      <c r="AB264">
        <v>3028934</v>
      </c>
      <c r="AC264">
        <v>3007948</v>
      </c>
      <c r="AD264">
        <v>2986206</v>
      </c>
      <c r="AE264">
        <v>2963811</v>
      </c>
      <c r="AF264">
        <v>2940868</v>
      </c>
      <c r="AG264">
        <v>2917483</v>
      </c>
      <c r="AH264">
        <v>2893769</v>
      </c>
      <c r="AI264">
        <v>2869838</v>
      </c>
      <c r="AJ264">
        <v>2845808</v>
      </c>
      <c r="AK264">
        <v>2821798</v>
      </c>
      <c r="AL264">
        <v>2797931</v>
      </c>
      <c r="AM264">
        <v>2774334</v>
      </c>
      <c r="AN264">
        <v>2751134</v>
      </c>
      <c r="AO264">
        <v>2728463</v>
      </c>
      <c r="AP264">
        <v>2706457</v>
      </c>
      <c r="AQ264">
        <v>2685253</v>
      </c>
      <c r="AR264">
        <v>2664992</v>
      </c>
      <c r="AS264">
        <v>2645818</v>
      </c>
      <c r="AT264">
        <v>2627877</v>
      </c>
      <c r="AU264">
        <v>2611319</v>
      </c>
      <c r="AV264">
        <v>2596297</v>
      </c>
    </row>
    <row r="265" spans="1:48" x14ac:dyDescent="0.15">
      <c r="A265" t="s">
        <v>536</v>
      </c>
      <c r="B265" t="s">
        <v>537</v>
      </c>
      <c r="C265">
        <v>46.43</v>
      </c>
      <c r="D265">
        <v>6391598.1088853497</v>
      </c>
      <c r="E265">
        <v>6411804.5974105801</v>
      </c>
      <c r="F265">
        <v>6430944.1959903399</v>
      </c>
      <c r="G265">
        <v>5577567</v>
      </c>
      <c r="H265">
        <v>5606906</v>
      </c>
      <c r="I265">
        <v>5633460</v>
      </c>
      <c r="J265">
        <v>5657156</v>
      </c>
      <c r="K265">
        <v>5677934</v>
      </c>
      <c r="L265">
        <v>5695746</v>
      </c>
      <c r="M265">
        <v>5710561</v>
      </c>
      <c r="N265">
        <v>5722356</v>
      </c>
      <c r="O265">
        <v>5731126</v>
      </c>
      <c r="P265">
        <v>5736878</v>
      </c>
      <c r="Q265">
        <v>5739629</v>
      </c>
      <c r="R265">
        <v>5739415</v>
      </c>
      <c r="S265">
        <v>5736281</v>
      </c>
      <c r="T265">
        <v>5730288</v>
      </c>
      <c r="U265">
        <v>5721507</v>
      </c>
      <c r="V265">
        <v>5710026</v>
      </c>
      <c r="W265">
        <v>5695944</v>
      </c>
      <c r="X265">
        <v>5679374</v>
      </c>
      <c r="Y265">
        <v>5660443</v>
      </c>
      <c r="Z265">
        <v>5639290</v>
      </c>
      <c r="AA265">
        <v>5616069</v>
      </c>
      <c r="AB265">
        <v>5590945</v>
      </c>
      <c r="AC265">
        <v>5564098</v>
      </c>
      <c r="AD265">
        <v>5535721</v>
      </c>
      <c r="AE265">
        <v>5506021</v>
      </c>
      <c r="AF265">
        <v>5475217</v>
      </c>
      <c r="AG265">
        <v>5443541</v>
      </c>
      <c r="AH265">
        <v>5411240</v>
      </c>
      <c r="AI265">
        <v>5378575</v>
      </c>
      <c r="AJ265">
        <v>5345816</v>
      </c>
      <c r="AK265">
        <v>5313251</v>
      </c>
      <c r="AL265">
        <v>5281179</v>
      </c>
      <c r="AM265">
        <v>5249913</v>
      </c>
      <c r="AN265">
        <v>5219779</v>
      </c>
      <c r="AO265">
        <v>5191117</v>
      </c>
      <c r="AP265">
        <v>5164279</v>
      </c>
      <c r="AQ265">
        <v>5139631</v>
      </c>
      <c r="AR265">
        <v>5117552</v>
      </c>
      <c r="AS265">
        <v>5098437</v>
      </c>
      <c r="AT265">
        <v>5082689</v>
      </c>
      <c r="AU265">
        <v>5070730</v>
      </c>
      <c r="AV265">
        <v>5062991</v>
      </c>
    </row>
    <row r="266" spans="1:48" x14ac:dyDescent="0.15">
      <c r="A266" t="s">
        <v>538</v>
      </c>
      <c r="B266" t="s">
        <v>539</v>
      </c>
      <c r="C266">
        <v>44.74</v>
      </c>
      <c r="D266">
        <v>2984450.5790343601</v>
      </c>
      <c r="E266">
        <v>2990176.2750534201</v>
      </c>
      <c r="F266">
        <v>2995262.40961895</v>
      </c>
      <c r="G266">
        <v>2943361</v>
      </c>
      <c r="H266">
        <v>2954765</v>
      </c>
      <c r="I266">
        <v>2964261</v>
      </c>
      <c r="J266">
        <v>2971865</v>
      </c>
      <c r="K266">
        <v>2977595</v>
      </c>
      <c r="L266">
        <v>2981474</v>
      </c>
      <c r="M266">
        <v>2983530</v>
      </c>
      <c r="N266">
        <v>2983795</v>
      </c>
      <c r="O266">
        <v>2982305</v>
      </c>
      <c r="P266">
        <v>2979101</v>
      </c>
      <c r="Q266">
        <v>2974227</v>
      </c>
      <c r="R266">
        <v>2967735</v>
      </c>
      <c r="S266">
        <v>2959676</v>
      </c>
      <c r="T266">
        <v>2950111</v>
      </c>
      <c r="U266">
        <v>2939101</v>
      </c>
      <c r="V266">
        <v>2926713</v>
      </c>
      <c r="W266">
        <v>2913020</v>
      </c>
      <c r="X266">
        <v>2898096</v>
      </c>
      <c r="Y266">
        <v>2882023</v>
      </c>
      <c r="Z266">
        <v>2864884</v>
      </c>
      <c r="AA266">
        <v>2846770</v>
      </c>
      <c r="AB266">
        <v>2827773</v>
      </c>
      <c r="AC266">
        <v>2807991</v>
      </c>
      <c r="AD266">
        <v>2787527</v>
      </c>
      <c r="AE266">
        <v>2766487</v>
      </c>
      <c r="AF266">
        <v>2744982</v>
      </c>
      <c r="AG266">
        <v>2723127</v>
      </c>
      <c r="AH266">
        <v>2701043</v>
      </c>
      <c r="AI266">
        <v>2678854</v>
      </c>
      <c r="AJ266">
        <v>2656688</v>
      </c>
      <c r="AK266">
        <v>2634678</v>
      </c>
      <c r="AL266">
        <v>2612962</v>
      </c>
      <c r="AM266">
        <v>2591682</v>
      </c>
      <c r="AN266">
        <v>2570983</v>
      </c>
      <c r="AO266">
        <v>2551016</v>
      </c>
      <c r="AP266">
        <v>2531936</v>
      </c>
      <c r="AQ266">
        <v>2513903</v>
      </c>
      <c r="AR266">
        <v>2497080</v>
      </c>
      <c r="AS266">
        <v>2481636</v>
      </c>
      <c r="AT266">
        <v>2467743</v>
      </c>
      <c r="AU266">
        <v>2455577</v>
      </c>
      <c r="AV266">
        <v>2445321</v>
      </c>
    </row>
    <row r="267" spans="1:48" x14ac:dyDescent="0.15">
      <c r="A267" t="s">
        <v>540</v>
      </c>
      <c r="B267" t="s">
        <v>541</v>
      </c>
      <c r="C267">
        <v>47.99</v>
      </c>
      <c r="D267">
        <v>4557322.3237829003</v>
      </c>
      <c r="E267">
        <v>4569217.6650688704</v>
      </c>
      <c r="F267">
        <v>4580495.9540871102</v>
      </c>
      <c r="G267">
        <v>4575669</v>
      </c>
      <c r="H267">
        <v>4588296</v>
      </c>
      <c r="I267">
        <v>4603049</v>
      </c>
      <c r="J267">
        <v>4619370</v>
      </c>
      <c r="K267">
        <v>4636738</v>
      </c>
      <c r="L267">
        <v>4654663</v>
      </c>
      <c r="M267">
        <v>4672690</v>
      </c>
      <c r="N267">
        <v>4690398</v>
      </c>
      <c r="O267">
        <v>4707401</v>
      </c>
      <c r="P267">
        <v>4723346</v>
      </c>
      <c r="Q267">
        <v>4737914</v>
      </c>
      <c r="R267">
        <v>4750820</v>
      </c>
      <c r="S267">
        <v>4761814</v>
      </c>
      <c r="T267">
        <v>4770679</v>
      </c>
      <c r="U267">
        <v>4777233</v>
      </c>
      <c r="V267">
        <v>4781326</v>
      </c>
      <c r="W267">
        <v>4782844</v>
      </c>
      <c r="X267">
        <v>4781707</v>
      </c>
      <c r="Y267">
        <v>4777868</v>
      </c>
      <c r="Z267">
        <v>4771315</v>
      </c>
      <c r="AA267">
        <v>4762069</v>
      </c>
      <c r="AB267">
        <v>4750185</v>
      </c>
      <c r="AC267">
        <v>4735755</v>
      </c>
      <c r="AD267">
        <v>4718900</v>
      </c>
      <c r="AE267">
        <v>4699779</v>
      </c>
      <c r="AF267">
        <v>4678583</v>
      </c>
      <c r="AG267">
        <v>4655538</v>
      </c>
      <c r="AH267">
        <v>4630904</v>
      </c>
      <c r="AI267">
        <v>4604975</v>
      </c>
      <c r="AJ267">
        <v>4578078</v>
      </c>
      <c r="AK267">
        <v>4550576</v>
      </c>
      <c r="AL267">
        <v>4522864</v>
      </c>
      <c r="AM267">
        <v>4495371</v>
      </c>
      <c r="AN267">
        <v>4468563</v>
      </c>
      <c r="AO267">
        <v>4442937</v>
      </c>
      <c r="AP267">
        <v>4419025</v>
      </c>
      <c r="AQ267">
        <v>4397392</v>
      </c>
      <c r="AR267">
        <v>4378640</v>
      </c>
      <c r="AS267">
        <v>4363401</v>
      </c>
      <c r="AT267">
        <v>4352345</v>
      </c>
      <c r="AU267">
        <v>4346173</v>
      </c>
      <c r="AV267">
        <v>4345622</v>
      </c>
    </row>
    <row r="268" spans="1:48" x14ac:dyDescent="0.15">
      <c r="A268" t="s">
        <v>542</v>
      </c>
      <c r="B268" t="s">
        <v>543</v>
      </c>
      <c r="C268">
        <v>40.17</v>
      </c>
      <c r="D268">
        <v>3225557.3404523898</v>
      </c>
      <c r="E268">
        <v>3231743.6262349999</v>
      </c>
      <c r="F268">
        <v>3238143.51205935</v>
      </c>
      <c r="G268">
        <v>3243754</v>
      </c>
      <c r="H268">
        <v>3254514</v>
      </c>
      <c r="I268">
        <v>3266175</v>
      </c>
      <c r="J268">
        <v>3278389</v>
      </c>
      <c r="K268">
        <v>3290830</v>
      </c>
      <c r="L268">
        <v>3303200</v>
      </c>
      <c r="M268">
        <v>3315221</v>
      </c>
      <c r="N268">
        <v>3326640</v>
      </c>
      <c r="O268">
        <v>3337228</v>
      </c>
      <c r="P268">
        <v>3346777</v>
      </c>
      <c r="Q268">
        <v>3355106</v>
      </c>
      <c r="R268">
        <v>3362055</v>
      </c>
      <c r="S268">
        <v>3367489</v>
      </c>
      <c r="T268">
        <v>3371296</v>
      </c>
      <c r="U268">
        <v>3373388</v>
      </c>
      <c r="V268">
        <v>3373700</v>
      </c>
      <c r="W268">
        <v>3372191</v>
      </c>
      <c r="X268">
        <v>3368843</v>
      </c>
      <c r="Y268">
        <v>3363662</v>
      </c>
      <c r="Z268">
        <v>3356678</v>
      </c>
      <c r="AA268">
        <v>3347944</v>
      </c>
      <c r="AB268">
        <v>3337537</v>
      </c>
      <c r="AC268">
        <v>3325556</v>
      </c>
      <c r="AD268">
        <v>3312126</v>
      </c>
      <c r="AE268">
        <v>3297394</v>
      </c>
      <c r="AF268">
        <v>3281531</v>
      </c>
      <c r="AG268">
        <v>3264731</v>
      </c>
      <c r="AH268">
        <v>3247213</v>
      </c>
      <c r="AI268">
        <v>3229218</v>
      </c>
      <c r="AJ268">
        <v>3211012</v>
      </c>
      <c r="AK268">
        <v>3192882</v>
      </c>
      <c r="AL268">
        <v>3175143</v>
      </c>
      <c r="AM268">
        <v>3158129</v>
      </c>
      <c r="AN268">
        <v>3142200</v>
      </c>
      <c r="AO268">
        <v>3127739</v>
      </c>
      <c r="AP268">
        <v>3115154</v>
      </c>
      <c r="AQ268">
        <v>3104873</v>
      </c>
      <c r="AR268">
        <v>3097351</v>
      </c>
      <c r="AS268">
        <v>3093065</v>
      </c>
      <c r="AT268">
        <v>3092517</v>
      </c>
      <c r="AU268">
        <v>3096230</v>
      </c>
      <c r="AV268">
        <v>3104752</v>
      </c>
    </row>
    <row r="269" spans="1:48" x14ac:dyDescent="0.15">
      <c r="A269" t="s">
        <v>544</v>
      </c>
      <c r="B269" t="s">
        <v>545</v>
      </c>
      <c r="C269">
        <v>43.78</v>
      </c>
      <c r="D269">
        <v>5584216.4870836698</v>
      </c>
      <c r="E269">
        <v>5599145.9969054302</v>
      </c>
      <c r="F269">
        <v>5612815.2547091302</v>
      </c>
      <c r="G269">
        <v>5371125</v>
      </c>
      <c r="H269">
        <v>5384919</v>
      </c>
      <c r="I269">
        <v>5400322</v>
      </c>
      <c r="J269">
        <v>5416820</v>
      </c>
      <c r="K269">
        <v>5433927</v>
      </c>
      <c r="L269">
        <v>5451193</v>
      </c>
      <c r="M269">
        <v>5468199</v>
      </c>
      <c r="N269">
        <v>5484559</v>
      </c>
      <c r="O269">
        <v>5499919</v>
      </c>
      <c r="P269">
        <v>5513958</v>
      </c>
      <c r="Q269">
        <v>5526386</v>
      </c>
      <c r="R269">
        <v>5536948</v>
      </c>
      <c r="S269">
        <v>5545419</v>
      </c>
      <c r="T269">
        <v>5551607</v>
      </c>
      <c r="U269">
        <v>5555353</v>
      </c>
      <c r="V269">
        <v>5556532</v>
      </c>
      <c r="W269">
        <v>5555047</v>
      </c>
      <c r="X269">
        <v>5550838</v>
      </c>
      <c r="Y269">
        <v>5543876</v>
      </c>
      <c r="Z269">
        <v>5534162</v>
      </c>
      <c r="AA269">
        <v>5521734</v>
      </c>
      <c r="AB269">
        <v>5506658</v>
      </c>
      <c r="AC269">
        <v>5489036</v>
      </c>
      <c r="AD269">
        <v>5469000</v>
      </c>
      <c r="AE269">
        <v>5446715</v>
      </c>
      <c r="AF269">
        <v>5422379</v>
      </c>
      <c r="AG269">
        <v>5396223</v>
      </c>
      <c r="AH269">
        <v>5368509</v>
      </c>
      <c r="AI269">
        <v>5339532</v>
      </c>
      <c r="AJ269">
        <v>5309620</v>
      </c>
      <c r="AK269">
        <v>5279132</v>
      </c>
      <c r="AL269">
        <v>5248462</v>
      </c>
      <c r="AM269">
        <v>5218034</v>
      </c>
      <c r="AN269">
        <v>5188305</v>
      </c>
      <c r="AO269">
        <v>5159765</v>
      </c>
      <c r="AP269">
        <v>5132937</v>
      </c>
      <c r="AQ269">
        <v>5108375</v>
      </c>
      <c r="AR269">
        <v>5086667</v>
      </c>
      <c r="AS269">
        <v>5068431</v>
      </c>
      <c r="AT269">
        <v>5054320</v>
      </c>
      <c r="AU269">
        <v>5045018</v>
      </c>
      <c r="AV269">
        <v>5041243</v>
      </c>
    </row>
    <row r="270" spans="1:48" x14ac:dyDescent="0.15">
      <c r="A270" t="s">
        <v>546</v>
      </c>
      <c r="B270" t="s">
        <v>547</v>
      </c>
      <c r="C270">
        <v>45.31</v>
      </c>
      <c r="D270">
        <v>1548902.81916974</v>
      </c>
      <c r="E270">
        <v>1554853.3374308101</v>
      </c>
      <c r="F270">
        <v>1560343.4172004601</v>
      </c>
      <c r="G270">
        <v>1426430</v>
      </c>
      <c r="H270">
        <v>1434440</v>
      </c>
      <c r="I270">
        <v>1441758</v>
      </c>
      <c r="J270">
        <v>1448367</v>
      </c>
      <c r="K270">
        <v>1454249</v>
      </c>
      <c r="L270">
        <v>1459392</v>
      </c>
      <c r="M270">
        <v>1463786</v>
      </c>
      <c r="N270">
        <v>1467423</v>
      </c>
      <c r="O270">
        <v>1470300</v>
      </c>
      <c r="P270">
        <v>1472413</v>
      </c>
      <c r="Q270">
        <v>1473766</v>
      </c>
      <c r="R270">
        <v>1474362</v>
      </c>
      <c r="S270">
        <v>1474208</v>
      </c>
      <c r="T270">
        <v>1473315</v>
      </c>
      <c r="U270">
        <v>1471695</v>
      </c>
      <c r="V270">
        <v>1469365</v>
      </c>
      <c r="W270">
        <v>1466342</v>
      </c>
      <c r="X270">
        <v>1462650</v>
      </c>
      <c r="Y270">
        <v>1458312</v>
      </c>
      <c r="Z270">
        <v>1453356</v>
      </c>
      <c r="AA270">
        <v>1447813</v>
      </c>
      <c r="AB270">
        <v>1441715</v>
      </c>
      <c r="AC270">
        <v>1435099</v>
      </c>
      <c r="AD270">
        <v>1428004</v>
      </c>
      <c r="AE270">
        <v>1420471</v>
      </c>
      <c r="AF270">
        <v>1412547</v>
      </c>
      <c r="AG270">
        <v>1404278</v>
      </c>
      <c r="AH270">
        <v>1395715</v>
      </c>
      <c r="AI270">
        <v>1386911</v>
      </c>
      <c r="AJ270">
        <v>1377924</v>
      </c>
      <c r="AK270">
        <v>1368813</v>
      </c>
      <c r="AL270">
        <v>1359639</v>
      </c>
      <c r="AM270">
        <v>1350469</v>
      </c>
      <c r="AN270">
        <v>1341369</v>
      </c>
      <c r="AO270">
        <v>1332412</v>
      </c>
      <c r="AP270">
        <v>1323670</v>
      </c>
      <c r="AQ270">
        <v>1315221</v>
      </c>
      <c r="AR270">
        <v>1307144</v>
      </c>
      <c r="AS270">
        <v>1299522</v>
      </c>
      <c r="AT270">
        <v>1292441</v>
      </c>
      <c r="AU270">
        <v>1285988</v>
      </c>
      <c r="AV270">
        <v>1280255</v>
      </c>
    </row>
    <row r="271" spans="1:48" x14ac:dyDescent="0.15">
      <c r="A271" t="s">
        <v>548</v>
      </c>
      <c r="B271" t="s">
        <v>549</v>
      </c>
      <c r="C271">
        <v>40.46</v>
      </c>
      <c r="D271">
        <v>3341374.0997195002</v>
      </c>
      <c r="E271">
        <v>3355543.0275005298</v>
      </c>
      <c r="F271">
        <v>3369939.2370778099</v>
      </c>
      <c r="G271">
        <v>2693347</v>
      </c>
      <c r="H271">
        <v>2712641</v>
      </c>
      <c r="I271">
        <v>2731441</v>
      </c>
      <c r="J271">
        <v>2749580</v>
      </c>
      <c r="K271">
        <v>2766907</v>
      </c>
      <c r="L271">
        <v>2783282</v>
      </c>
      <c r="M271">
        <v>2798581</v>
      </c>
      <c r="N271">
        <v>2812691</v>
      </c>
      <c r="O271">
        <v>2825515</v>
      </c>
      <c r="P271">
        <v>2836968</v>
      </c>
      <c r="Q271">
        <v>2846978</v>
      </c>
      <c r="R271">
        <v>2855487</v>
      </c>
      <c r="S271">
        <v>2862452</v>
      </c>
      <c r="T271">
        <v>2867842</v>
      </c>
      <c r="U271">
        <v>2871640</v>
      </c>
      <c r="V271">
        <v>2873841</v>
      </c>
      <c r="W271">
        <v>2874456</v>
      </c>
      <c r="X271">
        <v>2873508</v>
      </c>
      <c r="Y271">
        <v>2871033</v>
      </c>
      <c r="Z271">
        <v>2867082</v>
      </c>
      <c r="AA271">
        <v>2861720</v>
      </c>
      <c r="AB271">
        <v>2855022</v>
      </c>
      <c r="AC271">
        <v>2847080</v>
      </c>
      <c r="AD271">
        <v>2837999</v>
      </c>
      <c r="AE271">
        <v>2827895</v>
      </c>
      <c r="AF271">
        <v>2816901</v>
      </c>
      <c r="AG271">
        <v>2805162</v>
      </c>
      <c r="AH271">
        <v>2792834</v>
      </c>
      <c r="AI271">
        <v>2780091</v>
      </c>
      <c r="AJ271">
        <v>2767118</v>
      </c>
      <c r="AK271">
        <v>2754113</v>
      </c>
      <c r="AL271">
        <v>2741289</v>
      </c>
      <c r="AM271">
        <v>2728872</v>
      </c>
      <c r="AN271">
        <v>2717101</v>
      </c>
      <c r="AO271">
        <v>2706229</v>
      </c>
      <c r="AP271">
        <v>2696522</v>
      </c>
      <c r="AQ271">
        <v>2688260</v>
      </c>
      <c r="AR271">
        <v>2681737</v>
      </c>
      <c r="AS271">
        <v>2677259</v>
      </c>
      <c r="AT271">
        <v>2675147</v>
      </c>
      <c r="AU271">
        <v>2675734</v>
      </c>
      <c r="AV271">
        <v>2679369</v>
      </c>
    </row>
    <row r="272" spans="1:48" x14ac:dyDescent="0.15">
      <c r="A272" t="s">
        <v>550</v>
      </c>
      <c r="B272" t="s">
        <v>551</v>
      </c>
      <c r="C272">
        <v>41.44</v>
      </c>
      <c r="D272">
        <v>2639553.2741989898</v>
      </c>
      <c r="E272">
        <v>2641888.0292196102</v>
      </c>
      <c r="F272">
        <v>2643031.3136037202</v>
      </c>
      <c r="G272">
        <v>2310197</v>
      </c>
      <c r="H272">
        <v>2308279</v>
      </c>
      <c r="I272">
        <v>2306829</v>
      </c>
      <c r="J272">
        <v>2305695</v>
      </c>
      <c r="K272">
        <v>2304734</v>
      </c>
      <c r="L272">
        <v>2303814</v>
      </c>
      <c r="M272">
        <v>2302811</v>
      </c>
      <c r="N272">
        <v>2301613</v>
      </c>
      <c r="O272">
        <v>2300115</v>
      </c>
      <c r="P272">
        <v>2298224</v>
      </c>
      <c r="Q272">
        <v>2295855</v>
      </c>
      <c r="R272">
        <v>2292933</v>
      </c>
      <c r="S272">
        <v>2289393</v>
      </c>
      <c r="T272">
        <v>2285179</v>
      </c>
      <c r="U272">
        <v>2280245</v>
      </c>
      <c r="V272">
        <v>2274556</v>
      </c>
      <c r="W272">
        <v>2268084</v>
      </c>
      <c r="X272">
        <v>2260812</v>
      </c>
      <c r="Y272">
        <v>2252733</v>
      </c>
      <c r="Z272">
        <v>2243850</v>
      </c>
      <c r="AA272">
        <v>2234173</v>
      </c>
      <c r="AB272">
        <v>2223724</v>
      </c>
      <c r="AC272">
        <v>2212535</v>
      </c>
      <c r="AD272">
        <v>2200647</v>
      </c>
      <c r="AE272">
        <v>2188108</v>
      </c>
      <c r="AF272">
        <v>2174981</v>
      </c>
      <c r="AG272">
        <v>2161333</v>
      </c>
      <c r="AH272">
        <v>2147246</v>
      </c>
      <c r="AI272">
        <v>2132806</v>
      </c>
      <c r="AJ272">
        <v>2118113</v>
      </c>
      <c r="AK272">
        <v>2103276</v>
      </c>
      <c r="AL272">
        <v>2088411</v>
      </c>
      <c r="AM272">
        <v>2073647</v>
      </c>
      <c r="AN272">
        <v>2059120</v>
      </c>
      <c r="AO272">
        <v>2044977</v>
      </c>
      <c r="AP272">
        <v>2031374</v>
      </c>
      <c r="AQ272">
        <v>2018478</v>
      </c>
      <c r="AR272">
        <v>2006463</v>
      </c>
      <c r="AS272">
        <v>1995516</v>
      </c>
      <c r="AT272">
        <v>1985831</v>
      </c>
      <c r="AU272">
        <v>1977612</v>
      </c>
      <c r="AV272">
        <v>1971074</v>
      </c>
    </row>
    <row r="273" spans="1:48" x14ac:dyDescent="0.15">
      <c r="A273" t="s">
        <v>552</v>
      </c>
      <c r="B273" t="s">
        <v>553</v>
      </c>
      <c r="C273">
        <v>39.22</v>
      </c>
      <c r="D273">
        <v>942803.19541405595</v>
      </c>
      <c r="E273">
        <v>950127.52732746897</v>
      </c>
      <c r="F273">
        <v>957252.92403096799</v>
      </c>
      <c r="G273">
        <v>813427</v>
      </c>
      <c r="H273">
        <v>822535</v>
      </c>
      <c r="I273">
        <v>831178</v>
      </c>
      <c r="J273">
        <v>839349</v>
      </c>
      <c r="K273">
        <v>847043</v>
      </c>
      <c r="L273">
        <v>854255</v>
      </c>
      <c r="M273">
        <v>860983</v>
      </c>
      <c r="N273">
        <v>867224</v>
      </c>
      <c r="O273">
        <v>872979</v>
      </c>
      <c r="P273">
        <v>878248</v>
      </c>
      <c r="Q273">
        <v>883033</v>
      </c>
      <c r="R273">
        <v>887338</v>
      </c>
      <c r="S273">
        <v>891169</v>
      </c>
      <c r="T273">
        <v>894530</v>
      </c>
      <c r="U273">
        <v>897431</v>
      </c>
      <c r="V273">
        <v>899879</v>
      </c>
      <c r="W273">
        <v>901885</v>
      </c>
      <c r="X273">
        <v>903461</v>
      </c>
      <c r="Y273">
        <v>904619</v>
      </c>
      <c r="Z273">
        <v>905374</v>
      </c>
      <c r="AA273">
        <v>905740</v>
      </c>
      <c r="AB273">
        <v>905736</v>
      </c>
      <c r="AC273">
        <v>905379</v>
      </c>
      <c r="AD273">
        <v>904689</v>
      </c>
      <c r="AE273">
        <v>903686</v>
      </c>
      <c r="AF273">
        <v>902392</v>
      </c>
      <c r="AG273">
        <v>900832</v>
      </c>
      <c r="AH273">
        <v>899029</v>
      </c>
      <c r="AI273">
        <v>897011</v>
      </c>
      <c r="AJ273">
        <v>894804</v>
      </c>
      <c r="AK273">
        <v>892437</v>
      </c>
      <c r="AL273">
        <v>889940</v>
      </c>
      <c r="AM273">
        <v>887345</v>
      </c>
      <c r="AN273">
        <v>884685</v>
      </c>
      <c r="AO273">
        <v>881993</v>
      </c>
      <c r="AP273">
        <v>879306</v>
      </c>
      <c r="AQ273">
        <v>876658</v>
      </c>
      <c r="AR273">
        <v>874090</v>
      </c>
      <c r="AS273">
        <v>871639</v>
      </c>
      <c r="AT273">
        <v>869348</v>
      </c>
      <c r="AU273">
        <v>867257</v>
      </c>
      <c r="AV273">
        <v>865410</v>
      </c>
    </row>
    <row r="274" spans="1:48" x14ac:dyDescent="0.15">
      <c r="A274" t="s">
        <v>554</v>
      </c>
      <c r="B274" t="s">
        <v>554</v>
      </c>
      <c r="C274">
        <v>30.62</v>
      </c>
      <c r="D274">
        <v>1150702.80278277</v>
      </c>
      <c r="E274">
        <v>1159192.1167758501</v>
      </c>
      <c r="F274">
        <v>1167335.9215063599</v>
      </c>
      <c r="G274">
        <v>1097851</v>
      </c>
      <c r="H274">
        <v>1107370</v>
      </c>
      <c r="I274">
        <v>1117030</v>
      </c>
      <c r="J274">
        <v>1126747</v>
      </c>
      <c r="K274">
        <v>1136441</v>
      </c>
      <c r="L274">
        <v>1146037</v>
      </c>
      <c r="M274">
        <v>1155466</v>
      </c>
      <c r="N274">
        <v>1164664</v>
      </c>
      <c r="O274">
        <v>1173570</v>
      </c>
      <c r="P274">
        <v>1182130</v>
      </c>
      <c r="Q274">
        <v>1190294</v>
      </c>
      <c r="R274">
        <v>1198018</v>
      </c>
      <c r="S274">
        <v>1205261</v>
      </c>
      <c r="T274">
        <v>1211988</v>
      </c>
      <c r="U274">
        <v>1218170</v>
      </c>
      <c r="V274">
        <v>1223781</v>
      </c>
      <c r="W274">
        <v>1228801</v>
      </c>
      <c r="X274">
        <v>1233216</v>
      </c>
      <c r="Y274">
        <v>1237014</v>
      </c>
      <c r="Z274">
        <v>1240191</v>
      </c>
      <c r="AA274">
        <v>1242747</v>
      </c>
      <c r="AB274">
        <v>1244685</v>
      </c>
      <c r="AC274">
        <v>1246016</v>
      </c>
      <c r="AD274">
        <v>1246754</v>
      </c>
      <c r="AE274">
        <v>1246919</v>
      </c>
      <c r="AF274">
        <v>1246534</v>
      </c>
      <c r="AG274">
        <v>1245630</v>
      </c>
      <c r="AH274">
        <v>1244241</v>
      </c>
      <c r="AI274">
        <v>1242406</v>
      </c>
      <c r="AJ274">
        <v>1240168</v>
      </c>
      <c r="AK274">
        <v>1237578</v>
      </c>
      <c r="AL274">
        <v>1234690</v>
      </c>
      <c r="AM274">
        <v>1231562</v>
      </c>
      <c r="AN274">
        <v>1228259</v>
      </c>
      <c r="AO274">
        <v>1224849</v>
      </c>
      <c r="AP274">
        <v>1221406</v>
      </c>
      <c r="AQ274">
        <v>1218010</v>
      </c>
      <c r="AR274">
        <v>1214743</v>
      </c>
      <c r="AS274">
        <v>1211696</v>
      </c>
      <c r="AT274">
        <v>1208960</v>
      </c>
      <c r="AU274">
        <v>1206636</v>
      </c>
      <c r="AV274">
        <v>1204827</v>
      </c>
    </row>
    <row r="275" spans="1:48" x14ac:dyDescent="0.15">
      <c r="A275" t="s">
        <v>555</v>
      </c>
      <c r="B275" t="s">
        <v>556</v>
      </c>
      <c r="C275">
        <v>34.4</v>
      </c>
      <c r="D275">
        <v>4730163.2687679101</v>
      </c>
      <c r="E275">
        <v>4757985.79027774</v>
      </c>
      <c r="F275">
        <v>4785098.0192878498</v>
      </c>
      <c r="G275">
        <v>4830059</v>
      </c>
      <c r="H275">
        <v>4858109</v>
      </c>
      <c r="I275">
        <v>4891026</v>
      </c>
      <c r="J275">
        <v>4927953</v>
      </c>
      <c r="K275">
        <v>4968079</v>
      </c>
      <c r="L275">
        <v>5010640</v>
      </c>
      <c r="M275">
        <v>5054915</v>
      </c>
      <c r="N275">
        <v>5100233</v>
      </c>
      <c r="O275">
        <v>5145966</v>
      </c>
      <c r="P275">
        <v>5191531</v>
      </c>
      <c r="Q275">
        <v>5236394</v>
      </c>
      <c r="R275">
        <v>5280065</v>
      </c>
      <c r="S275">
        <v>5322099</v>
      </c>
      <c r="T275">
        <v>5362099</v>
      </c>
      <c r="U275">
        <v>5399711</v>
      </c>
      <c r="V275">
        <v>5434630</v>
      </c>
      <c r="W275">
        <v>5466595</v>
      </c>
      <c r="X275">
        <v>5495391</v>
      </c>
      <c r="Y275">
        <v>5520848</v>
      </c>
      <c r="Z275">
        <v>5542844</v>
      </c>
      <c r="AA275">
        <v>5561300</v>
      </c>
      <c r="AB275">
        <v>5576187</v>
      </c>
      <c r="AC275">
        <v>5587517</v>
      </c>
      <c r="AD275">
        <v>5595351</v>
      </c>
      <c r="AE275">
        <v>5599794</v>
      </c>
      <c r="AF275">
        <v>5600999</v>
      </c>
      <c r="AG275">
        <v>5599163</v>
      </c>
      <c r="AH275">
        <v>5594530</v>
      </c>
      <c r="AI275">
        <v>5587388</v>
      </c>
      <c r="AJ275">
        <v>5578073</v>
      </c>
      <c r="AK275">
        <v>5566965</v>
      </c>
      <c r="AL275">
        <v>5554492</v>
      </c>
      <c r="AM275">
        <v>5541126</v>
      </c>
      <c r="AN275">
        <v>5527385</v>
      </c>
      <c r="AO275">
        <v>5513833</v>
      </c>
      <c r="AP275">
        <v>5501080</v>
      </c>
      <c r="AQ275">
        <v>5489783</v>
      </c>
      <c r="AR275">
        <v>5480643</v>
      </c>
      <c r="AS275">
        <v>5474408</v>
      </c>
      <c r="AT275">
        <v>5471870</v>
      </c>
      <c r="AU275">
        <v>5473869</v>
      </c>
      <c r="AV275">
        <v>5481291</v>
      </c>
    </row>
    <row r="276" spans="1:48" x14ac:dyDescent="0.15">
      <c r="A276" t="s">
        <v>557</v>
      </c>
      <c r="B276" t="s">
        <v>558</v>
      </c>
      <c r="C276">
        <v>48.691249999999997</v>
      </c>
      <c r="D276">
        <v>4530214.6957566598</v>
      </c>
      <c r="E276">
        <v>4561631.0737081803</v>
      </c>
      <c r="F276">
        <v>4591320.2225546399</v>
      </c>
      <c r="G276">
        <v>5930175</v>
      </c>
      <c r="H276">
        <v>5986628</v>
      </c>
      <c r="I276">
        <v>6038287</v>
      </c>
      <c r="J276">
        <v>6085281</v>
      </c>
      <c r="K276">
        <v>6127743</v>
      </c>
      <c r="L276">
        <v>6165802</v>
      </c>
      <c r="M276">
        <v>6199592</v>
      </c>
      <c r="N276">
        <v>6229245</v>
      </c>
      <c r="O276">
        <v>6254895</v>
      </c>
      <c r="P276">
        <v>6276676</v>
      </c>
      <c r="Q276">
        <v>6294723</v>
      </c>
      <c r="R276">
        <v>6309172</v>
      </c>
      <c r="S276">
        <v>6320158</v>
      </c>
      <c r="T276">
        <v>6327820</v>
      </c>
      <c r="U276">
        <v>6332295</v>
      </c>
      <c r="V276">
        <v>6333720</v>
      </c>
      <c r="W276">
        <v>6332237</v>
      </c>
      <c r="X276">
        <v>6327983</v>
      </c>
      <c r="Y276">
        <v>6321100</v>
      </c>
      <c r="Z276">
        <v>6311729</v>
      </c>
      <c r="AA276">
        <v>6300011</v>
      </c>
      <c r="AB276">
        <v>6286090</v>
      </c>
      <c r="AC276">
        <v>6270109</v>
      </c>
      <c r="AD276">
        <v>6252211</v>
      </c>
      <c r="AE276">
        <v>6232541</v>
      </c>
      <c r="AF276">
        <v>6211245</v>
      </c>
      <c r="AG276">
        <v>6188469</v>
      </c>
      <c r="AH276">
        <v>6164360</v>
      </c>
      <c r="AI276">
        <v>6139064</v>
      </c>
      <c r="AJ276">
        <v>6112730</v>
      </c>
      <c r="AK276">
        <v>6085507</v>
      </c>
      <c r="AL276">
        <v>6057545</v>
      </c>
      <c r="AM276">
        <v>6028993</v>
      </c>
      <c r="AN276">
        <v>6000003</v>
      </c>
      <c r="AO276">
        <v>5970726</v>
      </c>
      <c r="AP276">
        <v>5941314</v>
      </c>
      <c r="AQ276">
        <v>5911921</v>
      </c>
      <c r="AR276">
        <v>5882700</v>
      </c>
      <c r="AS276">
        <v>5853806</v>
      </c>
      <c r="AT276">
        <v>5825393</v>
      </c>
      <c r="AU276">
        <v>5797618</v>
      </c>
      <c r="AV276">
        <v>5770636</v>
      </c>
    </row>
    <row r="277" spans="1:48" x14ac:dyDescent="0.15">
      <c r="A277" t="s">
        <v>559</v>
      </c>
      <c r="B277" t="s">
        <v>560</v>
      </c>
      <c r="C277">
        <v>39.866250000000001</v>
      </c>
      <c r="D277">
        <v>2953125.11245223</v>
      </c>
      <c r="E277">
        <v>2972523.96347372</v>
      </c>
      <c r="F277">
        <v>2991968.2404638901</v>
      </c>
      <c r="G277">
        <v>3002928</v>
      </c>
      <c r="H277">
        <v>3031418</v>
      </c>
      <c r="I277">
        <v>3060053</v>
      </c>
      <c r="J277">
        <v>3088560</v>
      </c>
      <c r="K277">
        <v>3116686</v>
      </c>
      <c r="L277">
        <v>3144193</v>
      </c>
      <c r="M277">
        <v>3170864</v>
      </c>
      <c r="N277">
        <v>3196499</v>
      </c>
      <c r="O277">
        <v>3220916</v>
      </c>
      <c r="P277">
        <v>3243950</v>
      </c>
      <c r="Q277">
        <v>3265458</v>
      </c>
      <c r="R277">
        <v>3285313</v>
      </c>
      <c r="S277">
        <v>3303404</v>
      </c>
      <c r="T277">
        <v>3319642</v>
      </c>
      <c r="U277">
        <v>3333954</v>
      </c>
      <c r="V277">
        <v>3346286</v>
      </c>
      <c r="W277">
        <v>3356601</v>
      </c>
      <c r="X277">
        <v>3364883</v>
      </c>
      <c r="Y277">
        <v>3371132</v>
      </c>
      <c r="Z277">
        <v>3375366</v>
      </c>
      <c r="AA277">
        <v>3377622</v>
      </c>
      <c r="AB277">
        <v>3377955</v>
      </c>
      <c r="AC277">
        <v>3376439</v>
      </c>
      <c r="AD277">
        <v>3373165</v>
      </c>
      <c r="AE277">
        <v>3368243</v>
      </c>
      <c r="AF277">
        <v>3361800</v>
      </c>
      <c r="AG277">
        <v>3353984</v>
      </c>
      <c r="AH277">
        <v>3344958</v>
      </c>
      <c r="AI277">
        <v>3334905</v>
      </c>
      <c r="AJ277">
        <v>3324026</v>
      </c>
      <c r="AK277">
        <v>3312539</v>
      </c>
      <c r="AL277">
        <v>3300683</v>
      </c>
      <c r="AM277">
        <v>3288713</v>
      </c>
      <c r="AN277">
        <v>3276901</v>
      </c>
      <c r="AO277">
        <v>3265541</v>
      </c>
      <c r="AP277">
        <v>3254942</v>
      </c>
      <c r="AQ277">
        <v>3245433</v>
      </c>
      <c r="AR277">
        <v>3237361</v>
      </c>
      <c r="AS277">
        <v>3231089</v>
      </c>
      <c r="AT277">
        <v>3227001</v>
      </c>
      <c r="AU277">
        <v>3225499</v>
      </c>
      <c r="AV277">
        <v>3227001</v>
      </c>
    </row>
    <row r="278" spans="1:48" x14ac:dyDescent="0.15">
      <c r="A278" t="s">
        <v>561</v>
      </c>
      <c r="B278" t="s">
        <v>562</v>
      </c>
      <c r="C278">
        <v>46.484999999999999</v>
      </c>
      <c r="D278">
        <v>6254409.9661816796</v>
      </c>
      <c r="E278">
        <v>6277895.7600823101</v>
      </c>
      <c r="F278">
        <v>6301338.2923193797</v>
      </c>
      <c r="G278">
        <v>6575302</v>
      </c>
      <c r="H278">
        <v>6606192</v>
      </c>
      <c r="I278">
        <v>6640338</v>
      </c>
      <c r="J278">
        <v>6676848</v>
      </c>
      <c r="K278">
        <v>6714881</v>
      </c>
      <c r="L278">
        <v>6753654</v>
      </c>
      <c r="M278">
        <v>6792439</v>
      </c>
      <c r="N278">
        <v>6830560</v>
      </c>
      <c r="O278">
        <v>6867398</v>
      </c>
      <c r="P278">
        <v>6902390</v>
      </c>
      <c r="Q278">
        <v>6935026</v>
      </c>
      <c r="R278">
        <v>6964850</v>
      </c>
      <c r="S278">
        <v>6991465</v>
      </c>
      <c r="T278">
        <v>7014524</v>
      </c>
      <c r="U278">
        <v>7033739</v>
      </c>
      <c r="V278">
        <v>7048874</v>
      </c>
      <c r="W278">
        <v>7059750</v>
      </c>
      <c r="X278">
        <v>7066241</v>
      </c>
      <c r="Y278">
        <v>7068277</v>
      </c>
      <c r="Z278">
        <v>7065843</v>
      </c>
      <c r="AA278">
        <v>7058979</v>
      </c>
      <c r="AB278">
        <v>7047780</v>
      </c>
      <c r="AC278">
        <v>7032395</v>
      </c>
      <c r="AD278">
        <v>7013029</v>
      </c>
      <c r="AE278">
        <v>6989940</v>
      </c>
      <c r="AF278">
        <v>6963444</v>
      </c>
      <c r="AG278">
        <v>6933909</v>
      </c>
      <c r="AH278">
        <v>6901760</v>
      </c>
      <c r="AI278">
        <v>6867475</v>
      </c>
      <c r="AJ278">
        <v>6831589</v>
      </c>
      <c r="AK278">
        <v>6794691</v>
      </c>
      <c r="AL278">
        <v>6757424</v>
      </c>
      <c r="AM278">
        <v>6720487</v>
      </c>
      <c r="AN278">
        <v>6684633</v>
      </c>
      <c r="AO278">
        <v>6650672</v>
      </c>
      <c r="AP278">
        <v>6619467</v>
      </c>
      <c r="AQ278">
        <v>6591936</v>
      </c>
      <c r="AR278">
        <v>6569052</v>
      </c>
      <c r="AS278">
        <v>6551843</v>
      </c>
      <c r="AT278">
        <v>6541394</v>
      </c>
      <c r="AU278">
        <v>6538841</v>
      </c>
      <c r="AV278">
        <v>6545378</v>
      </c>
    </row>
    <row r="279" spans="1:48" x14ac:dyDescent="0.15">
      <c r="A279" t="s">
        <v>563</v>
      </c>
      <c r="B279" t="s">
        <v>564</v>
      </c>
      <c r="C279">
        <v>39.866250000000001</v>
      </c>
      <c r="D279">
        <v>2364956.06197169</v>
      </c>
      <c r="E279">
        <v>2375544.8302064301</v>
      </c>
      <c r="F279">
        <v>2385960.4392831302</v>
      </c>
      <c r="G279">
        <v>2458977</v>
      </c>
      <c r="H279">
        <v>2470443</v>
      </c>
      <c r="I279">
        <v>2483790</v>
      </c>
      <c r="J279">
        <v>2498630</v>
      </c>
      <c r="K279">
        <v>2514598</v>
      </c>
      <c r="L279">
        <v>2531349</v>
      </c>
      <c r="M279">
        <v>2548563</v>
      </c>
      <c r="N279">
        <v>2565940</v>
      </c>
      <c r="O279">
        <v>2583204</v>
      </c>
      <c r="P279">
        <v>2600099</v>
      </c>
      <c r="Q279">
        <v>2616394</v>
      </c>
      <c r="R279">
        <v>2631878</v>
      </c>
      <c r="S279">
        <v>2646363</v>
      </c>
      <c r="T279">
        <v>2659684</v>
      </c>
      <c r="U279">
        <v>2671697</v>
      </c>
      <c r="V279">
        <v>2682282</v>
      </c>
      <c r="W279">
        <v>2691338</v>
      </c>
      <c r="X279">
        <v>2698789</v>
      </c>
      <c r="Y279">
        <v>2704582</v>
      </c>
      <c r="Z279">
        <v>2708682</v>
      </c>
      <c r="AA279">
        <v>2711082</v>
      </c>
      <c r="AB279">
        <v>2711792</v>
      </c>
      <c r="AC279">
        <v>2710847</v>
      </c>
      <c r="AD279">
        <v>2708304</v>
      </c>
      <c r="AE279">
        <v>2704242</v>
      </c>
      <c r="AF279">
        <v>2698762</v>
      </c>
      <c r="AG279">
        <v>2691987</v>
      </c>
      <c r="AH279">
        <v>2684064</v>
      </c>
      <c r="AI279">
        <v>2675159</v>
      </c>
      <c r="AJ279">
        <v>2665464</v>
      </c>
      <c r="AK279">
        <v>2655189</v>
      </c>
      <c r="AL279">
        <v>2644571</v>
      </c>
      <c r="AM279">
        <v>2633866</v>
      </c>
      <c r="AN279">
        <v>2623352</v>
      </c>
      <c r="AO279">
        <v>2613332</v>
      </c>
      <c r="AP279">
        <v>2604129</v>
      </c>
      <c r="AQ279">
        <v>2596088</v>
      </c>
      <c r="AR279">
        <v>2589577</v>
      </c>
      <c r="AS279">
        <v>2584988</v>
      </c>
      <c r="AT279">
        <v>2582732</v>
      </c>
      <c r="AU279">
        <v>2583244</v>
      </c>
      <c r="AV279">
        <v>2586980</v>
      </c>
    </row>
    <row r="280" spans="1:48" x14ac:dyDescent="0.15">
      <c r="A280" t="s">
        <v>565</v>
      </c>
      <c r="B280" t="s">
        <v>566</v>
      </c>
      <c r="C280">
        <v>39.866250000000001</v>
      </c>
      <c r="D280">
        <v>6710809.6457947101</v>
      </c>
      <c r="E280">
        <v>6743147.6210519299</v>
      </c>
      <c r="F280">
        <v>6776667.8536192495</v>
      </c>
      <c r="G280">
        <v>6864173</v>
      </c>
      <c r="H280">
        <v>6899184</v>
      </c>
      <c r="I280">
        <v>6944225</v>
      </c>
      <c r="J280">
        <v>6997603</v>
      </c>
      <c r="K280">
        <v>7057716</v>
      </c>
      <c r="L280">
        <v>7123058</v>
      </c>
      <c r="M280">
        <v>7192212</v>
      </c>
      <c r="N280">
        <v>7263857</v>
      </c>
      <c r="O280">
        <v>7336766</v>
      </c>
      <c r="P280">
        <v>7409801</v>
      </c>
      <c r="Q280">
        <v>7481922</v>
      </c>
      <c r="R280">
        <v>7552178</v>
      </c>
      <c r="S280">
        <v>7619712</v>
      </c>
      <c r="T280">
        <v>7683762</v>
      </c>
      <c r="U280">
        <v>7743658</v>
      </c>
      <c r="V280">
        <v>7798821</v>
      </c>
      <c r="W280">
        <v>7848768</v>
      </c>
      <c r="X280">
        <v>7893107</v>
      </c>
      <c r="Y280">
        <v>7931540</v>
      </c>
      <c r="Z280">
        <v>7963863</v>
      </c>
      <c r="AA280">
        <v>7989962</v>
      </c>
      <c r="AB280">
        <v>8009820</v>
      </c>
      <c r="AC280">
        <v>8023509</v>
      </c>
      <c r="AD280">
        <v>8031198</v>
      </c>
      <c r="AE280">
        <v>8033146</v>
      </c>
      <c r="AF280">
        <v>8029707</v>
      </c>
      <c r="AG280">
        <v>8021326</v>
      </c>
      <c r="AH280">
        <v>8008543</v>
      </c>
      <c r="AI280">
        <v>7991989</v>
      </c>
      <c r="AJ280">
        <v>7972392</v>
      </c>
      <c r="AK280">
        <v>7950568</v>
      </c>
      <c r="AL280">
        <v>7927430</v>
      </c>
      <c r="AM280">
        <v>7903981</v>
      </c>
      <c r="AN280">
        <v>7881319</v>
      </c>
      <c r="AO280">
        <v>7860636</v>
      </c>
      <c r="AP280">
        <v>7843213</v>
      </c>
      <c r="AQ280">
        <v>7830429</v>
      </c>
      <c r="AR280">
        <v>7823753</v>
      </c>
      <c r="AS280">
        <v>7824747</v>
      </c>
      <c r="AT280">
        <v>7835067</v>
      </c>
      <c r="AU280">
        <v>7856462</v>
      </c>
      <c r="AV280">
        <v>7890774</v>
      </c>
    </row>
    <row r="281" spans="1:48" x14ac:dyDescent="0.15">
      <c r="A281" t="s">
        <v>567</v>
      </c>
      <c r="B281" t="s">
        <v>568</v>
      </c>
      <c r="C281">
        <v>42.072499999999998</v>
      </c>
      <c r="D281">
        <v>3145872.9836622099</v>
      </c>
      <c r="E281">
        <v>3156207.48491662</v>
      </c>
      <c r="F281">
        <v>3166894.12572663</v>
      </c>
      <c r="G281">
        <v>3287298</v>
      </c>
      <c r="H281">
        <v>3298213</v>
      </c>
      <c r="I281">
        <v>3312913</v>
      </c>
      <c r="J281">
        <v>3330718</v>
      </c>
      <c r="K281">
        <v>3350985</v>
      </c>
      <c r="L281">
        <v>3373112</v>
      </c>
      <c r="M281">
        <v>3396535</v>
      </c>
      <c r="N281">
        <v>3420727</v>
      </c>
      <c r="O281">
        <v>3445203</v>
      </c>
      <c r="P281">
        <v>3469514</v>
      </c>
      <c r="Q281">
        <v>3493250</v>
      </c>
      <c r="R281">
        <v>3516041</v>
      </c>
      <c r="S281">
        <v>3537555</v>
      </c>
      <c r="T281">
        <v>3557498</v>
      </c>
      <c r="U281">
        <v>3575615</v>
      </c>
      <c r="V281">
        <v>3591692</v>
      </c>
      <c r="W281">
        <v>3605550</v>
      </c>
      <c r="X281">
        <v>3617052</v>
      </c>
      <c r="Y281">
        <v>3626097</v>
      </c>
      <c r="Z281">
        <v>3632624</v>
      </c>
      <c r="AA281">
        <v>3636611</v>
      </c>
      <c r="AB281">
        <v>3638075</v>
      </c>
      <c r="AC281">
        <v>3637070</v>
      </c>
      <c r="AD281">
        <v>3633691</v>
      </c>
      <c r="AE281">
        <v>3628069</v>
      </c>
      <c r="AF281">
        <v>3620375</v>
      </c>
      <c r="AG281">
        <v>3610821</v>
      </c>
      <c r="AH281">
        <v>3599654</v>
      </c>
      <c r="AI281">
        <v>3587161</v>
      </c>
      <c r="AJ281">
        <v>3573670</v>
      </c>
      <c r="AK281">
        <v>3559543</v>
      </c>
      <c r="AL281">
        <v>3545186</v>
      </c>
      <c r="AM281">
        <v>3531039</v>
      </c>
      <c r="AN281">
        <v>3517585</v>
      </c>
      <c r="AO281">
        <v>3505342</v>
      </c>
      <c r="AP281">
        <v>3494868</v>
      </c>
      <c r="AQ281">
        <v>3486762</v>
      </c>
      <c r="AR281">
        <v>3481657</v>
      </c>
      <c r="AS281">
        <v>3480230</v>
      </c>
      <c r="AT281">
        <v>3483192</v>
      </c>
      <c r="AU281">
        <v>3491297</v>
      </c>
      <c r="AV281">
        <v>3505333</v>
      </c>
    </row>
    <row r="282" spans="1:48" x14ac:dyDescent="0.15">
      <c r="A282" t="s">
        <v>569</v>
      </c>
      <c r="B282" t="s">
        <v>569</v>
      </c>
      <c r="C282">
        <v>39.866250000000001</v>
      </c>
      <c r="D282">
        <v>2893616.2321292502</v>
      </c>
      <c r="E282">
        <v>2907615.7102349601</v>
      </c>
      <c r="F282">
        <v>2921555.16480307</v>
      </c>
      <c r="G282">
        <v>3000660</v>
      </c>
      <c r="H282">
        <v>3014901</v>
      </c>
      <c r="I282">
        <v>3032436</v>
      </c>
      <c r="J282">
        <v>3052674</v>
      </c>
      <c r="K282">
        <v>3075057</v>
      </c>
      <c r="L282">
        <v>3099060</v>
      </c>
      <c r="M282">
        <v>3124190</v>
      </c>
      <c r="N282">
        <v>3149987</v>
      </c>
      <c r="O282">
        <v>3176025</v>
      </c>
      <c r="P282">
        <v>3201908</v>
      </c>
      <c r="Q282">
        <v>3227276</v>
      </c>
      <c r="R282">
        <v>3251797</v>
      </c>
      <c r="S282">
        <v>3275176</v>
      </c>
      <c r="T282">
        <v>3297150</v>
      </c>
      <c r="U282">
        <v>3317486</v>
      </c>
      <c r="V282">
        <v>3335986</v>
      </c>
      <c r="W282">
        <v>3352485</v>
      </c>
      <c r="X282">
        <v>3366848</v>
      </c>
      <c r="Y282">
        <v>3378976</v>
      </c>
      <c r="Z282">
        <v>3388800</v>
      </c>
      <c r="AA282">
        <v>3396285</v>
      </c>
      <c r="AB282">
        <v>3401429</v>
      </c>
      <c r="AC282">
        <v>3404261</v>
      </c>
      <c r="AD282">
        <v>3404844</v>
      </c>
      <c r="AE282">
        <v>3403274</v>
      </c>
      <c r="AF282">
        <v>3399679</v>
      </c>
      <c r="AG282">
        <v>3394218</v>
      </c>
      <c r="AH282">
        <v>3387086</v>
      </c>
      <c r="AI282">
        <v>3378509</v>
      </c>
      <c r="AJ282">
        <v>3368745</v>
      </c>
      <c r="AK282">
        <v>3358085</v>
      </c>
      <c r="AL282">
        <v>3346854</v>
      </c>
      <c r="AM282">
        <v>3335408</v>
      </c>
      <c r="AN282">
        <v>3324137</v>
      </c>
      <c r="AO282">
        <v>3313462</v>
      </c>
      <c r="AP282">
        <v>3303838</v>
      </c>
      <c r="AQ282">
        <v>3295752</v>
      </c>
      <c r="AR282">
        <v>3289725</v>
      </c>
      <c r="AS282">
        <v>3286308</v>
      </c>
      <c r="AT282">
        <v>3286088</v>
      </c>
      <c r="AU282">
        <v>3289682</v>
      </c>
      <c r="AV282">
        <v>3297741</v>
      </c>
    </row>
    <row r="283" spans="1:48" x14ac:dyDescent="0.15">
      <c r="A283" t="s">
        <v>570</v>
      </c>
      <c r="B283" t="s">
        <v>570</v>
      </c>
      <c r="C283">
        <v>42.072499999999998</v>
      </c>
      <c r="D283">
        <v>3563711.2561939801</v>
      </c>
      <c r="E283">
        <v>3575540.22559939</v>
      </c>
      <c r="F283">
        <v>3586986.01572396</v>
      </c>
      <c r="G283">
        <v>3747198</v>
      </c>
      <c r="H283">
        <v>3758358</v>
      </c>
      <c r="I283">
        <v>3772587</v>
      </c>
      <c r="J283">
        <v>3789281</v>
      </c>
      <c r="K283">
        <v>3807871</v>
      </c>
      <c r="L283">
        <v>3827823</v>
      </c>
      <c r="M283">
        <v>3848636</v>
      </c>
      <c r="N283">
        <v>3869845</v>
      </c>
      <c r="O283">
        <v>3891020</v>
      </c>
      <c r="P283">
        <v>3911765</v>
      </c>
      <c r="Q283">
        <v>3931716</v>
      </c>
      <c r="R283">
        <v>3950549</v>
      </c>
      <c r="S283">
        <v>3967970</v>
      </c>
      <c r="T283">
        <v>3983720</v>
      </c>
      <c r="U283">
        <v>3997577</v>
      </c>
      <c r="V283">
        <v>4009353</v>
      </c>
      <c r="W283">
        <v>4018891</v>
      </c>
      <c r="X283">
        <v>4026074</v>
      </c>
      <c r="Y283">
        <v>4030815</v>
      </c>
      <c r="Z283">
        <v>4033064</v>
      </c>
      <c r="AA283">
        <v>4032806</v>
      </c>
      <c r="AB283">
        <v>4030058</v>
      </c>
      <c r="AC283">
        <v>4024873</v>
      </c>
      <c r="AD283">
        <v>4017340</v>
      </c>
      <c r="AE283">
        <v>4007581</v>
      </c>
      <c r="AF283">
        <v>3995752</v>
      </c>
      <c r="AG283">
        <v>3982045</v>
      </c>
      <c r="AH283">
        <v>3966685</v>
      </c>
      <c r="AI283">
        <v>3949934</v>
      </c>
      <c r="AJ283">
        <v>3932086</v>
      </c>
      <c r="AK283">
        <v>3913470</v>
      </c>
      <c r="AL283">
        <v>3894452</v>
      </c>
      <c r="AM283">
        <v>3875429</v>
      </c>
      <c r="AN283">
        <v>3856836</v>
      </c>
      <c r="AO283">
        <v>3839139</v>
      </c>
      <c r="AP283">
        <v>3822841</v>
      </c>
      <c r="AQ283">
        <v>3808480</v>
      </c>
      <c r="AR283">
        <v>3796626</v>
      </c>
      <c r="AS283">
        <v>3787886</v>
      </c>
      <c r="AT283">
        <v>3782901</v>
      </c>
      <c r="AU283">
        <v>3782346</v>
      </c>
      <c r="AV283">
        <v>3786930</v>
      </c>
    </row>
    <row r="284" spans="1:48" x14ac:dyDescent="0.15">
      <c r="A284" t="s">
        <v>571</v>
      </c>
      <c r="B284" t="s">
        <v>571</v>
      </c>
      <c r="C284">
        <v>42.072499999999998</v>
      </c>
      <c r="D284">
        <v>3312770.2347298702</v>
      </c>
      <c r="E284">
        <v>3326830.0157975801</v>
      </c>
      <c r="F284">
        <v>3340744.1503956802</v>
      </c>
      <c r="G284">
        <v>3475404</v>
      </c>
      <c r="H284">
        <v>3494130</v>
      </c>
      <c r="I284">
        <v>3514226</v>
      </c>
      <c r="J284">
        <v>3535271</v>
      </c>
      <c r="K284">
        <v>3556868</v>
      </c>
      <c r="L284">
        <v>3578646</v>
      </c>
      <c r="M284">
        <v>3600261</v>
      </c>
      <c r="N284">
        <v>3621395</v>
      </c>
      <c r="O284">
        <v>3641757</v>
      </c>
      <c r="P284">
        <v>3661082</v>
      </c>
      <c r="Q284">
        <v>3679130</v>
      </c>
      <c r="R284">
        <v>3695689</v>
      </c>
      <c r="S284">
        <v>3710571</v>
      </c>
      <c r="T284">
        <v>3723617</v>
      </c>
      <c r="U284">
        <v>3734691</v>
      </c>
      <c r="V284">
        <v>3743688</v>
      </c>
      <c r="W284">
        <v>3750523</v>
      </c>
      <c r="X284">
        <v>3755143</v>
      </c>
      <c r="Y284">
        <v>3757518</v>
      </c>
      <c r="Z284">
        <v>3757645</v>
      </c>
      <c r="AA284">
        <v>3755547</v>
      </c>
      <c r="AB284">
        <v>3751273</v>
      </c>
      <c r="AC284">
        <v>3744900</v>
      </c>
      <c r="AD284">
        <v>3736530</v>
      </c>
      <c r="AE284">
        <v>3726290</v>
      </c>
      <c r="AF284">
        <v>3714336</v>
      </c>
      <c r="AG284">
        <v>3700847</v>
      </c>
      <c r="AH284">
        <v>3686031</v>
      </c>
      <c r="AI284">
        <v>3670122</v>
      </c>
      <c r="AJ284">
        <v>3653377</v>
      </c>
      <c r="AK284">
        <v>3636084</v>
      </c>
      <c r="AL284">
        <v>3618553</v>
      </c>
      <c r="AM284">
        <v>3601124</v>
      </c>
      <c r="AN284">
        <v>3584160</v>
      </c>
      <c r="AO284">
        <v>3568053</v>
      </c>
      <c r="AP284">
        <v>3553218</v>
      </c>
      <c r="AQ284">
        <v>3540099</v>
      </c>
      <c r="AR284">
        <v>3529166</v>
      </c>
      <c r="AS284">
        <v>3520914</v>
      </c>
      <c r="AT284">
        <v>3515864</v>
      </c>
      <c r="AU284">
        <v>3514566</v>
      </c>
      <c r="AV284">
        <v>3517592</v>
      </c>
    </row>
    <row r="285" spans="1:48" x14ac:dyDescent="0.15">
      <c r="A285" t="s">
        <v>572</v>
      </c>
      <c r="B285" t="s">
        <v>573</v>
      </c>
      <c r="C285">
        <v>72.406373365041603</v>
      </c>
      <c r="D285">
        <v>6737942.2623768002</v>
      </c>
      <c r="E285">
        <v>6780534.7812824901</v>
      </c>
      <c r="F285">
        <v>6820034.08504319</v>
      </c>
      <c r="G285">
        <v>8388967</v>
      </c>
      <c r="H285">
        <v>8459386</v>
      </c>
      <c r="I285">
        <v>8522601</v>
      </c>
      <c r="J285">
        <v>8578923</v>
      </c>
      <c r="K285">
        <v>8628656</v>
      </c>
      <c r="L285">
        <v>8672095</v>
      </c>
      <c r="M285">
        <v>8709528</v>
      </c>
      <c r="N285">
        <v>8741233</v>
      </c>
      <c r="O285">
        <v>8767483</v>
      </c>
      <c r="P285">
        <v>8788541</v>
      </c>
      <c r="Q285">
        <v>8804663</v>
      </c>
      <c r="R285">
        <v>8816096</v>
      </c>
      <c r="S285">
        <v>8823081</v>
      </c>
      <c r="T285">
        <v>8825849</v>
      </c>
      <c r="U285">
        <v>8824624</v>
      </c>
      <c r="V285">
        <v>8819623</v>
      </c>
      <c r="W285">
        <v>8811053</v>
      </c>
      <c r="X285">
        <v>8799116</v>
      </c>
      <c r="Y285">
        <v>8784003</v>
      </c>
      <c r="Z285">
        <v>8765898</v>
      </c>
      <c r="AA285">
        <v>8744979</v>
      </c>
      <c r="AB285">
        <v>8721414</v>
      </c>
      <c r="AC285">
        <v>8695363</v>
      </c>
      <c r="AD285">
        <v>8666980</v>
      </c>
      <c r="AE285">
        <v>8636409</v>
      </c>
      <c r="AF285">
        <v>8603787</v>
      </c>
      <c r="AG285">
        <v>8569243</v>
      </c>
      <c r="AH285">
        <v>8532898</v>
      </c>
      <c r="AI285">
        <v>8494866</v>
      </c>
      <c r="AJ285">
        <v>8455251</v>
      </c>
      <c r="AK285">
        <v>8414151</v>
      </c>
      <c r="AL285">
        <v>8371656</v>
      </c>
      <c r="AM285">
        <v>8327847</v>
      </c>
      <c r="AN285">
        <v>8282797</v>
      </c>
      <c r="AO285">
        <v>8236572</v>
      </c>
      <c r="AP285">
        <v>8189230</v>
      </c>
      <c r="AQ285">
        <v>8140821</v>
      </c>
      <c r="AR285">
        <v>8091387</v>
      </c>
      <c r="AS285">
        <v>8040961</v>
      </c>
      <c r="AT285">
        <v>7989570</v>
      </c>
      <c r="AU285">
        <v>7937232</v>
      </c>
      <c r="AV285">
        <v>7883956</v>
      </c>
    </row>
    <row r="286" spans="1:48" x14ac:dyDescent="0.15">
      <c r="A286" t="s">
        <v>574</v>
      </c>
      <c r="B286" t="s">
        <v>575</v>
      </c>
      <c r="C286">
        <v>46.938566732412902</v>
      </c>
      <c r="D286">
        <v>6067717.8725815602</v>
      </c>
      <c r="E286">
        <v>6099478.7074205298</v>
      </c>
      <c r="F286">
        <v>6130538.4482977204</v>
      </c>
      <c r="G286">
        <v>5733278</v>
      </c>
      <c r="H286">
        <v>5765367</v>
      </c>
      <c r="I286">
        <v>5801225</v>
      </c>
      <c r="J286">
        <v>5840034</v>
      </c>
      <c r="K286">
        <v>5881026</v>
      </c>
      <c r="L286">
        <v>5923474</v>
      </c>
      <c r="M286">
        <v>5966701</v>
      </c>
      <c r="N286">
        <v>6010073</v>
      </c>
      <c r="O286">
        <v>6053002</v>
      </c>
      <c r="P286">
        <v>6094946</v>
      </c>
      <c r="Q286">
        <v>6135409</v>
      </c>
      <c r="R286">
        <v>6173941</v>
      </c>
      <c r="S286">
        <v>6210136</v>
      </c>
      <c r="T286">
        <v>6243634</v>
      </c>
      <c r="U286">
        <v>6274123</v>
      </c>
      <c r="V286">
        <v>6301334</v>
      </c>
      <c r="W286">
        <v>6325045</v>
      </c>
      <c r="X286">
        <v>6345078</v>
      </c>
      <c r="Y286">
        <v>6361304</v>
      </c>
      <c r="Z286">
        <v>6373636</v>
      </c>
      <c r="AA286">
        <v>6382035</v>
      </c>
      <c r="AB286">
        <v>6386506</v>
      </c>
      <c r="AC286">
        <v>6387102</v>
      </c>
      <c r="AD286">
        <v>6383919</v>
      </c>
      <c r="AE286">
        <v>6377100</v>
      </c>
      <c r="AF286">
        <v>6366834</v>
      </c>
      <c r="AG286">
        <v>6353355</v>
      </c>
      <c r="AH286">
        <v>6336942</v>
      </c>
      <c r="AI286">
        <v>6317922</v>
      </c>
      <c r="AJ286">
        <v>6296665</v>
      </c>
      <c r="AK286">
        <v>6273588</v>
      </c>
      <c r="AL286">
        <v>6249154</v>
      </c>
      <c r="AM286">
        <v>6223870</v>
      </c>
      <c r="AN286">
        <v>6198291</v>
      </c>
      <c r="AO286">
        <v>6173016</v>
      </c>
      <c r="AP286">
        <v>6148690</v>
      </c>
      <c r="AQ286">
        <v>6126004</v>
      </c>
      <c r="AR286">
        <v>6105694</v>
      </c>
      <c r="AS286">
        <v>6088542</v>
      </c>
      <c r="AT286">
        <v>6075376</v>
      </c>
      <c r="AU286">
        <v>6067069</v>
      </c>
      <c r="AV286">
        <v>6064541</v>
      </c>
    </row>
    <row r="287" spans="1:48" x14ac:dyDescent="0.15">
      <c r="A287" t="s">
        <v>576</v>
      </c>
      <c r="B287" t="s">
        <v>577</v>
      </c>
      <c r="C287">
        <v>50.286315789473697</v>
      </c>
      <c r="D287">
        <v>2385759.8075965098</v>
      </c>
      <c r="E287">
        <v>2398069.4361644499</v>
      </c>
      <c r="F287">
        <v>2409780.36544374</v>
      </c>
      <c r="G287">
        <v>2234051</v>
      </c>
      <c r="H287">
        <v>2249310</v>
      </c>
      <c r="I287">
        <v>2264000</v>
      </c>
      <c r="J287">
        <v>2278032</v>
      </c>
      <c r="K287">
        <v>2291324</v>
      </c>
      <c r="L287">
        <v>2303802</v>
      </c>
      <c r="M287">
        <v>2315399</v>
      </c>
      <c r="N287">
        <v>2326053</v>
      </c>
      <c r="O287">
        <v>2335711</v>
      </c>
      <c r="P287">
        <v>2344324</v>
      </c>
      <c r="Q287">
        <v>2351852</v>
      </c>
      <c r="R287">
        <v>2358262</v>
      </c>
      <c r="S287">
        <v>2363526</v>
      </c>
      <c r="T287">
        <v>2367625</v>
      </c>
      <c r="U287">
        <v>2370545</v>
      </c>
      <c r="V287">
        <v>2372279</v>
      </c>
      <c r="W287">
        <v>2372828</v>
      </c>
      <c r="X287">
        <v>2372198</v>
      </c>
      <c r="Y287">
        <v>2370404</v>
      </c>
      <c r="Z287">
        <v>2367467</v>
      </c>
      <c r="AA287">
        <v>2363413</v>
      </c>
      <c r="AB287">
        <v>2358277</v>
      </c>
      <c r="AC287">
        <v>2352101</v>
      </c>
      <c r="AD287">
        <v>2344931</v>
      </c>
      <c r="AE287">
        <v>2336823</v>
      </c>
      <c r="AF287">
        <v>2327838</v>
      </c>
      <c r="AG287">
        <v>2318044</v>
      </c>
      <c r="AH287">
        <v>2307516</v>
      </c>
      <c r="AI287">
        <v>2296337</v>
      </c>
      <c r="AJ287">
        <v>2284595</v>
      </c>
      <c r="AK287">
        <v>2272386</v>
      </c>
      <c r="AL287">
        <v>2259811</v>
      </c>
      <c r="AM287">
        <v>2246980</v>
      </c>
      <c r="AN287">
        <v>2234008</v>
      </c>
      <c r="AO287">
        <v>2221019</v>
      </c>
      <c r="AP287">
        <v>2208143</v>
      </c>
      <c r="AQ287">
        <v>2195514</v>
      </c>
      <c r="AR287">
        <v>2183276</v>
      </c>
      <c r="AS287">
        <v>2171580</v>
      </c>
      <c r="AT287">
        <v>2160582</v>
      </c>
      <c r="AU287">
        <v>2150445</v>
      </c>
      <c r="AV287">
        <v>2141340</v>
      </c>
    </row>
    <row r="288" spans="1:48" x14ac:dyDescent="0.15">
      <c r="A288" t="s">
        <v>578</v>
      </c>
      <c r="B288" t="s">
        <v>579</v>
      </c>
      <c r="C288">
        <v>35.168240277243001</v>
      </c>
      <c r="D288">
        <v>2585605.7360764602</v>
      </c>
      <c r="E288">
        <v>2597400.3358924198</v>
      </c>
      <c r="F288">
        <v>2608724.4368467499</v>
      </c>
      <c r="G288">
        <v>2417493</v>
      </c>
      <c r="H288">
        <v>2430980</v>
      </c>
      <c r="I288">
        <v>2444740</v>
      </c>
      <c r="J288">
        <v>2458575</v>
      </c>
      <c r="K288">
        <v>2472300</v>
      </c>
      <c r="L288">
        <v>2485743</v>
      </c>
      <c r="M288">
        <v>2498745</v>
      </c>
      <c r="N288">
        <v>2511157</v>
      </c>
      <c r="O288">
        <v>2522847</v>
      </c>
      <c r="P288">
        <v>2533691</v>
      </c>
      <c r="Q288">
        <v>2543582</v>
      </c>
      <c r="R288">
        <v>2552421</v>
      </c>
      <c r="S288">
        <v>2560126</v>
      </c>
      <c r="T288">
        <v>2566625</v>
      </c>
      <c r="U288">
        <v>2571858</v>
      </c>
      <c r="V288">
        <v>2575780</v>
      </c>
      <c r="W288">
        <v>2578358</v>
      </c>
      <c r="X288">
        <v>2579569</v>
      </c>
      <c r="Y288">
        <v>2579406</v>
      </c>
      <c r="Z288">
        <v>2577874</v>
      </c>
      <c r="AA288">
        <v>2574988</v>
      </c>
      <c r="AB288">
        <v>2570778</v>
      </c>
      <c r="AC288">
        <v>2565286</v>
      </c>
      <c r="AD288">
        <v>2558567</v>
      </c>
      <c r="AE288">
        <v>2550688</v>
      </c>
      <c r="AF288">
        <v>2541729</v>
      </c>
      <c r="AG288">
        <v>2531782</v>
      </c>
      <c r="AH288">
        <v>2520952</v>
      </c>
      <c r="AI288">
        <v>2509358</v>
      </c>
      <c r="AJ288">
        <v>2497128</v>
      </c>
      <c r="AK288">
        <v>2484406</v>
      </c>
      <c r="AL288">
        <v>2471348</v>
      </c>
      <c r="AM288">
        <v>2458121</v>
      </c>
      <c r="AN288">
        <v>2444906</v>
      </c>
      <c r="AO288">
        <v>2431896</v>
      </c>
      <c r="AP288">
        <v>2419297</v>
      </c>
      <c r="AQ288">
        <v>2407328</v>
      </c>
      <c r="AR288">
        <v>2396220</v>
      </c>
      <c r="AS288">
        <v>2386216</v>
      </c>
      <c r="AT288">
        <v>2377572</v>
      </c>
      <c r="AU288">
        <v>2370558</v>
      </c>
      <c r="AV288">
        <v>2365454</v>
      </c>
    </row>
    <row r="289" spans="1:48" x14ac:dyDescent="0.15">
      <c r="A289" t="s">
        <v>580</v>
      </c>
      <c r="B289" t="s">
        <v>581</v>
      </c>
      <c r="C289">
        <v>32.848584474885797</v>
      </c>
      <c r="D289">
        <v>5420730.4891395904</v>
      </c>
      <c r="E289">
        <v>5458744.1907440098</v>
      </c>
      <c r="F289">
        <v>5497217.1296142796</v>
      </c>
      <c r="G289">
        <v>5044987</v>
      </c>
      <c r="H289">
        <v>5092298</v>
      </c>
      <c r="I289">
        <v>5142085</v>
      </c>
      <c r="J289">
        <v>5193678</v>
      </c>
      <c r="K289">
        <v>5246450</v>
      </c>
      <c r="L289">
        <v>5299809</v>
      </c>
      <c r="M289">
        <v>5353205</v>
      </c>
      <c r="N289">
        <v>5406125</v>
      </c>
      <c r="O289">
        <v>5458096</v>
      </c>
      <c r="P289">
        <v>5508684</v>
      </c>
      <c r="Q289">
        <v>5557494</v>
      </c>
      <c r="R289">
        <v>5604168</v>
      </c>
      <c r="S289">
        <v>5648390</v>
      </c>
      <c r="T289">
        <v>5689882</v>
      </c>
      <c r="U289">
        <v>5728404</v>
      </c>
      <c r="V289">
        <v>5763757</v>
      </c>
      <c r="W289">
        <v>5795777</v>
      </c>
      <c r="X289">
        <v>5824344</v>
      </c>
      <c r="Y289">
        <v>5849374</v>
      </c>
      <c r="Z289">
        <v>5870823</v>
      </c>
      <c r="AA289">
        <v>5888685</v>
      </c>
      <c r="AB289">
        <v>5902993</v>
      </c>
      <c r="AC289">
        <v>5913821</v>
      </c>
      <c r="AD289">
        <v>5921281</v>
      </c>
      <c r="AE289">
        <v>5925521</v>
      </c>
      <c r="AF289">
        <v>5926734</v>
      </c>
      <c r="AG289">
        <v>5925146</v>
      </c>
      <c r="AH289">
        <v>5921025</v>
      </c>
      <c r="AI289">
        <v>5914679</v>
      </c>
      <c r="AJ289">
        <v>5906453</v>
      </c>
      <c r="AK289">
        <v>5896730</v>
      </c>
      <c r="AL289">
        <v>5885936</v>
      </c>
      <c r="AM289">
        <v>5874531</v>
      </c>
      <c r="AN289">
        <v>5863019</v>
      </c>
      <c r="AO289">
        <v>5851939</v>
      </c>
      <c r="AP289">
        <v>5841870</v>
      </c>
      <c r="AQ289">
        <v>5833432</v>
      </c>
      <c r="AR289">
        <v>5827283</v>
      </c>
      <c r="AS289">
        <v>5824117</v>
      </c>
      <c r="AT289">
        <v>5824671</v>
      </c>
      <c r="AU289">
        <v>5829720</v>
      </c>
      <c r="AV289">
        <v>5840077</v>
      </c>
    </row>
    <row r="290" spans="1:48" x14ac:dyDescent="0.15">
      <c r="A290" t="s">
        <v>582</v>
      </c>
      <c r="B290" t="s">
        <v>583</v>
      </c>
      <c r="C290">
        <v>38.791906614786001</v>
      </c>
      <c r="D290">
        <v>1300692.93343024</v>
      </c>
      <c r="E290">
        <v>1309364.67538043</v>
      </c>
      <c r="F290">
        <v>1317665.0305697599</v>
      </c>
      <c r="G290">
        <v>1242418</v>
      </c>
      <c r="H290">
        <v>1253798</v>
      </c>
      <c r="I290">
        <v>1264471</v>
      </c>
      <c r="J290">
        <v>1274431</v>
      </c>
      <c r="K290">
        <v>1283674</v>
      </c>
      <c r="L290">
        <v>1292196</v>
      </c>
      <c r="M290">
        <v>1299998</v>
      </c>
      <c r="N290">
        <v>1307079</v>
      </c>
      <c r="O290">
        <v>1313442</v>
      </c>
      <c r="P290">
        <v>1319090</v>
      </c>
      <c r="Q290">
        <v>1324030</v>
      </c>
      <c r="R290">
        <v>1328268</v>
      </c>
      <c r="S290">
        <v>1331813</v>
      </c>
      <c r="T290">
        <v>1334675</v>
      </c>
      <c r="U290">
        <v>1336867</v>
      </c>
      <c r="V290">
        <v>1338402</v>
      </c>
      <c r="W290">
        <v>1339296</v>
      </c>
      <c r="X290">
        <v>1339565</v>
      </c>
      <c r="Y290">
        <v>1339228</v>
      </c>
      <c r="Z290">
        <v>1338305</v>
      </c>
      <c r="AA290">
        <v>1336819</v>
      </c>
      <c r="AB290">
        <v>1334792</v>
      </c>
      <c r="AC290">
        <v>1332250</v>
      </c>
      <c r="AD290">
        <v>1329220</v>
      </c>
      <c r="AE290">
        <v>1325729</v>
      </c>
      <c r="AF290">
        <v>1321809</v>
      </c>
      <c r="AG290">
        <v>1317490</v>
      </c>
      <c r="AH290">
        <v>1312807</v>
      </c>
      <c r="AI290">
        <v>1307793</v>
      </c>
      <c r="AJ290">
        <v>1302487</v>
      </c>
      <c r="AK290">
        <v>1296925</v>
      </c>
      <c r="AL290">
        <v>1291147</v>
      </c>
      <c r="AM290">
        <v>1285196</v>
      </c>
      <c r="AN290">
        <v>1279114</v>
      </c>
      <c r="AO290">
        <v>1272947</v>
      </c>
      <c r="AP290">
        <v>1266740</v>
      </c>
      <c r="AQ290">
        <v>1260542</v>
      </c>
      <c r="AR290">
        <v>1254402</v>
      </c>
      <c r="AS290">
        <v>1248371</v>
      </c>
      <c r="AT290">
        <v>1242504</v>
      </c>
      <c r="AU290">
        <v>1236853</v>
      </c>
      <c r="AV290">
        <v>1231476</v>
      </c>
    </row>
    <row r="291" spans="1:48" x14ac:dyDescent="0.15">
      <c r="A291" t="s">
        <v>584</v>
      </c>
      <c r="B291" t="s">
        <v>585</v>
      </c>
      <c r="C291">
        <v>42.017241115781403</v>
      </c>
      <c r="D291">
        <v>2673812.4011440999</v>
      </c>
      <c r="E291">
        <v>2691231.9355390701</v>
      </c>
      <c r="F291">
        <v>2707374.4123528199</v>
      </c>
      <c r="G291">
        <v>2386658</v>
      </c>
      <c r="H291">
        <v>2404792</v>
      </c>
      <c r="I291">
        <v>2421771</v>
      </c>
      <c r="J291">
        <v>2437589</v>
      </c>
      <c r="K291">
        <v>2452242</v>
      </c>
      <c r="L291">
        <v>2465727</v>
      </c>
      <c r="M291">
        <v>2478044</v>
      </c>
      <c r="N291">
        <v>2489196</v>
      </c>
      <c r="O291">
        <v>2499186</v>
      </c>
      <c r="P291">
        <v>2508019</v>
      </c>
      <c r="Q291">
        <v>2515703</v>
      </c>
      <c r="R291">
        <v>2522249</v>
      </c>
      <c r="S291">
        <v>2527667</v>
      </c>
      <c r="T291">
        <v>2531972</v>
      </c>
      <c r="U291">
        <v>2535178</v>
      </c>
      <c r="V291">
        <v>2537304</v>
      </c>
      <c r="W291">
        <v>2538369</v>
      </c>
      <c r="X291">
        <v>2538394</v>
      </c>
      <c r="Y291">
        <v>2537404</v>
      </c>
      <c r="Z291">
        <v>2535422</v>
      </c>
      <c r="AA291">
        <v>2532478</v>
      </c>
      <c r="AB291">
        <v>2528600</v>
      </c>
      <c r="AC291">
        <v>2523820</v>
      </c>
      <c r="AD291">
        <v>2518171</v>
      </c>
      <c r="AE291">
        <v>2511688</v>
      </c>
      <c r="AF291">
        <v>2504408</v>
      </c>
      <c r="AG291">
        <v>2496372</v>
      </c>
      <c r="AH291">
        <v>2487620</v>
      </c>
      <c r="AI291">
        <v>2478195</v>
      </c>
      <c r="AJ291">
        <v>2468143</v>
      </c>
      <c r="AK291">
        <v>2457511</v>
      </c>
      <c r="AL291">
        <v>2446348</v>
      </c>
      <c r="AM291">
        <v>2434704</v>
      </c>
      <c r="AN291">
        <v>2422634</v>
      </c>
      <c r="AO291">
        <v>2410192</v>
      </c>
      <c r="AP291">
        <v>2397435</v>
      </c>
      <c r="AQ291">
        <v>2384422</v>
      </c>
      <c r="AR291">
        <v>2371215</v>
      </c>
      <c r="AS291">
        <v>2357875</v>
      </c>
      <c r="AT291">
        <v>2344469</v>
      </c>
      <c r="AU291">
        <v>2331062</v>
      </c>
      <c r="AV291">
        <v>2317725</v>
      </c>
    </row>
    <row r="292" spans="1:48" x14ac:dyDescent="0.15">
      <c r="A292" t="s">
        <v>586</v>
      </c>
      <c r="B292" t="s">
        <v>587</v>
      </c>
      <c r="C292">
        <v>40.328253968254003</v>
      </c>
      <c r="D292">
        <v>2551602.4123951201</v>
      </c>
      <c r="E292">
        <v>2568962.2411632198</v>
      </c>
      <c r="F292">
        <v>2585406.7904526</v>
      </c>
      <c r="G292">
        <v>2239293</v>
      </c>
      <c r="H292">
        <v>2257841</v>
      </c>
      <c r="I292">
        <v>2275739</v>
      </c>
      <c r="J292">
        <v>2292925</v>
      </c>
      <c r="K292">
        <v>2309339</v>
      </c>
      <c r="L292">
        <v>2324930</v>
      </c>
      <c r="M292">
        <v>2339646</v>
      </c>
      <c r="N292">
        <v>2353446</v>
      </c>
      <c r="O292">
        <v>2366290</v>
      </c>
      <c r="P292">
        <v>2378144</v>
      </c>
      <c r="Q292">
        <v>2388979</v>
      </c>
      <c r="R292">
        <v>2398771</v>
      </c>
      <c r="S292">
        <v>2407501</v>
      </c>
      <c r="T292">
        <v>2415153</v>
      </c>
      <c r="U292">
        <v>2421719</v>
      </c>
      <c r="V292">
        <v>2427194</v>
      </c>
      <c r="W292">
        <v>2431578</v>
      </c>
      <c r="X292">
        <v>2434876</v>
      </c>
      <c r="Y292">
        <v>2437098</v>
      </c>
      <c r="Z292">
        <v>2438259</v>
      </c>
      <c r="AA292">
        <v>2438379</v>
      </c>
      <c r="AB292">
        <v>2437483</v>
      </c>
      <c r="AC292">
        <v>2435600</v>
      </c>
      <c r="AD292">
        <v>2432764</v>
      </c>
      <c r="AE292">
        <v>2429016</v>
      </c>
      <c r="AF292">
        <v>2424398</v>
      </c>
      <c r="AG292">
        <v>2418961</v>
      </c>
      <c r="AH292">
        <v>2412758</v>
      </c>
      <c r="AI292">
        <v>2405848</v>
      </c>
      <c r="AJ292">
        <v>2398295</v>
      </c>
      <c r="AK292">
        <v>2390168</v>
      </c>
      <c r="AL292">
        <v>2381540</v>
      </c>
      <c r="AM292">
        <v>2372489</v>
      </c>
      <c r="AN292">
        <v>2363100</v>
      </c>
      <c r="AO292">
        <v>2353459</v>
      </c>
      <c r="AP292">
        <v>2343661</v>
      </c>
      <c r="AQ292">
        <v>2333804</v>
      </c>
      <c r="AR292">
        <v>2323989</v>
      </c>
      <c r="AS292">
        <v>2314326</v>
      </c>
      <c r="AT292">
        <v>2304926</v>
      </c>
      <c r="AU292">
        <v>2295908</v>
      </c>
      <c r="AV292">
        <v>2287393</v>
      </c>
    </row>
    <row r="293" spans="1:48" x14ac:dyDescent="0.15">
      <c r="A293" t="s">
        <v>588</v>
      </c>
      <c r="B293" t="s">
        <v>589</v>
      </c>
      <c r="C293">
        <v>43.638203723986898</v>
      </c>
      <c r="D293">
        <v>2782207.9471996701</v>
      </c>
      <c r="E293">
        <v>2796496.4471372101</v>
      </c>
      <c r="F293">
        <v>2809962.73145193</v>
      </c>
      <c r="G293">
        <v>2400395</v>
      </c>
      <c r="H293">
        <v>2416565</v>
      </c>
      <c r="I293">
        <v>2431829</v>
      </c>
      <c r="J293">
        <v>2446121</v>
      </c>
      <c r="K293">
        <v>2459380</v>
      </c>
      <c r="L293">
        <v>2471552</v>
      </c>
      <c r="M293">
        <v>2482590</v>
      </c>
      <c r="N293">
        <v>2492452</v>
      </c>
      <c r="O293">
        <v>2501102</v>
      </c>
      <c r="P293">
        <v>2508511</v>
      </c>
      <c r="Q293">
        <v>2514655</v>
      </c>
      <c r="R293">
        <v>2519518</v>
      </c>
      <c r="S293">
        <v>2523087</v>
      </c>
      <c r="T293">
        <v>2525359</v>
      </c>
      <c r="U293">
        <v>2526334</v>
      </c>
      <c r="V293">
        <v>2526021</v>
      </c>
      <c r="W293">
        <v>2524431</v>
      </c>
      <c r="X293">
        <v>2521586</v>
      </c>
      <c r="Y293">
        <v>2517510</v>
      </c>
      <c r="Z293">
        <v>2512236</v>
      </c>
      <c r="AA293">
        <v>2505802</v>
      </c>
      <c r="AB293">
        <v>2498252</v>
      </c>
      <c r="AC293">
        <v>2489637</v>
      </c>
      <c r="AD293">
        <v>2480012</v>
      </c>
      <c r="AE293">
        <v>2469440</v>
      </c>
      <c r="AF293">
        <v>2457991</v>
      </c>
      <c r="AG293">
        <v>2445739</v>
      </c>
      <c r="AH293">
        <v>2432765</v>
      </c>
      <c r="AI293">
        <v>2419157</v>
      </c>
      <c r="AJ293">
        <v>2405007</v>
      </c>
      <c r="AK293">
        <v>2390415</v>
      </c>
      <c r="AL293">
        <v>2375488</v>
      </c>
      <c r="AM293">
        <v>2360335</v>
      </c>
      <c r="AN293">
        <v>2345076</v>
      </c>
      <c r="AO293">
        <v>2329834</v>
      </c>
      <c r="AP293">
        <v>2314740</v>
      </c>
      <c r="AQ293">
        <v>2299930</v>
      </c>
      <c r="AR293">
        <v>2285546</v>
      </c>
      <c r="AS293">
        <v>2271737</v>
      </c>
      <c r="AT293">
        <v>2258657</v>
      </c>
      <c r="AU293">
        <v>2246468</v>
      </c>
      <c r="AV293">
        <v>2235336</v>
      </c>
    </row>
    <row r="294" spans="1:48" x14ac:dyDescent="0.15">
      <c r="A294" t="s">
        <v>590</v>
      </c>
      <c r="B294" t="s">
        <v>591</v>
      </c>
      <c r="C294">
        <v>46.414475539414703</v>
      </c>
      <c r="D294">
        <v>4698157.8456558296</v>
      </c>
      <c r="E294">
        <v>4724436.5305621801</v>
      </c>
      <c r="F294">
        <v>4749212.42669426</v>
      </c>
      <c r="G294">
        <v>4451889</v>
      </c>
      <c r="H294">
        <v>4478110</v>
      </c>
      <c r="I294">
        <v>4505313</v>
      </c>
      <c r="J294">
        <v>4533120</v>
      </c>
      <c r="K294">
        <v>4561172</v>
      </c>
      <c r="L294">
        <v>4589132</v>
      </c>
      <c r="M294">
        <v>4616686</v>
      </c>
      <c r="N294">
        <v>4643541</v>
      </c>
      <c r="O294">
        <v>4669428</v>
      </c>
      <c r="P294">
        <v>4694099</v>
      </c>
      <c r="Q294">
        <v>4717327</v>
      </c>
      <c r="R294">
        <v>4738909</v>
      </c>
      <c r="S294">
        <v>4758663</v>
      </c>
      <c r="T294">
        <v>4776429</v>
      </c>
      <c r="U294">
        <v>4792070</v>
      </c>
      <c r="V294">
        <v>4805470</v>
      </c>
      <c r="W294">
        <v>4816536</v>
      </c>
      <c r="X294">
        <v>4825197</v>
      </c>
      <c r="Y294">
        <v>4831404</v>
      </c>
      <c r="Z294">
        <v>4835129</v>
      </c>
      <c r="AA294">
        <v>4836367</v>
      </c>
      <c r="AB294">
        <v>4835136</v>
      </c>
      <c r="AC294">
        <v>4831475</v>
      </c>
      <c r="AD294">
        <v>4825445</v>
      </c>
      <c r="AE294">
        <v>4817129</v>
      </c>
      <c r="AF294">
        <v>4806633</v>
      </c>
      <c r="AG294">
        <v>4794085</v>
      </c>
      <c r="AH294">
        <v>4779634</v>
      </c>
      <c r="AI294">
        <v>4763452</v>
      </c>
      <c r="AJ294">
        <v>4745733</v>
      </c>
      <c r="AK294">
        <v>4726693</v>
      </c>
      <c r="AL294">
        <v>4706570</v>
      </c>
      <c r="AM294">
        <v>4685624</v>
      </c>
      <c r="AN294">
        <v>4664137</v>
      </c>
      <c r="AO294">
        <v>4642414</v>
      </c>
      <c r="AP294">
        <v>4620781</v>
      </c>
      <c r="AQ294">
        <v>4599587</v>
      </c>
      <c r="AR294">
        <v>4579202</v>
      </c>
      <c r="AS294">
        <v>4560019</v>
      </c>
      <c r="AT294">
        <v>4542454</v>
      </c>
      <c r="AU294">
        <v>4526942</v>
      </c>
      <c r="AV294">
        <v>4513943</v>
      </c>
    </row>
    <row r="295" spans="1:48" x14ac:dyDescent="0.15">
      <c r="A295" t="s">
        <v>592</v>
      </c>
      <c r="B295" t="s">
        <v>593</v>
      </c>
      <c r="C295">
        <v>40.327136150234701</v>
      </c>
      <c r="D295">
        <v>3677538.1075276802</v>
      </c>
      <c r="E295">
        <v>3699614.3620712399</v>
      </c>
      <c r="F295">
        <v>3720748.26208094</v>
      </c>
      <c r="G295">
        <v>3481538</v>
      </c>
      <c r="H295">
        <v>3502975</v>
      </c>
      <c r="I295">
        <v>3526053</v>
      </c>
      <c r="J295">
        <v>3550381</v>
      </c>
      <c r="K295">
        <v>3575593</v>
      </c>
      <c r="L295">
        <v>3601342</v>
      </c>
      <c r="M295">
        <v>3627305</v>
      </c>
      <c r="N295">
        <v>3653177</v>
      </c>
      <c r="O295">
        <v>3678678</v>
      </c>
      <c r="P295">
        <v>3703546</v>
      </c>
      <c r="Q295">
        <v>3727543</v>
      </c>
      <c r="R295">
        <v>3750451</v>
      </c>
      <c r="S295">
        <v>3772074</v>
      </c>
      <c r="T295">
        <v>3792238</v>
      </c>
      <c r="U295">
        <v>3810788</v>
      </c>
      <c r="V295">
        <v>3827593</v>
      </c>
      <c r="W295">
        <v>3842543</v>
      </c>
      <c r="X295">
        <v>3855548</v>
      </c>
      <c r="Y295">
        <v>3866541</v>
      </c>
      <c r="Z295">
        <v>3875476</v>
      </c>
      <c r="AA295">
        <v>3882327</v>
      </c>
      <c r="AB295">
        <v>3887090</v>
      </c>
      <c r="AC295">
        <v>3889785</v>
      </c>
      <c r="AD295">
        <v>3890450</v>
      </c>
      <c r="AE295">
        <v>3889146</v>
      </c>
      <c r="AF295">
        <v>3885955</v>
      </c>
      <c r="AG295">
        <v>3880981</v>
      </c>
      <c r="AH295">
        <v>3874348</v>
      </c>
      <c r="AI295">
        <v>3866203</v>
      </c>
      <c r="AJ295">
        <v>3856714</v>
      </c>
      <c r="AK295">
        <v>3846070</v>
      </c>
      <c r="AL295">
        <v>3834481</v>
      </c>
      <c r="AM295">
        <v>3822180</v>
      </c>
      <c r="AN295">
        <v>3809419</v>
      </c>
      <c r="AO295">
        <v>3796475</v>
      </c>
      <c r="AP295">
        <v>3783642</v>
      </c>
      <c r="AQ295">
        <v>3771238</v>
      </c>
      <c r="AR295">
        <v>3759603</v>
      </c>
      <c r="AS295">
        <v>3749097</v>
      </c>
      <c r="AT295">
        <v>3740101</v>
      </c>
      <c r="AU295">
        <v>3733019</v>
      </c>
      <c r="AV295">
        <v>3728276</v>
      </c>
    </row>
    <row r="296" spans="1:48" x14ac:dyDescent="0.15">
      <c r="A296" t="s">
        <v>594</v>
      </c>
      <c r="B296" t="s">
        <v>595</v>
      </c>
      <c r="C296">
        <v>46.581843003412999</v>
      </c>
      <c r="D296">
        <v>1193922.8668084899</v>
      </c>
      <c r="E296">
        <v>1202008.3128897599</v>
      </c>
      <c r="F296">
        <v>1209557.4039992201</v>
      </c>
      <c r="G296">
        <v>1290923</v>
      </c>
      <c r="H296">
        <v>1301331</v>
      </c>
      <c r="I296">
        <v>1311232</v>
      </c>
      <c r="J296">
        <v>1320601</v>
      </c>
      <c r="K296">
        <v>1329417</v>
      </c>
      <c r="L296">
        <v>1337659</v>
      </c>
      <c r="M296">
        <v>1345310</v>
      </c>
      <c r="N296">
        <v>1352354</v>
      </c>
      <c r="O296">
        <v>1358778</v>
      </c>
      <c r="P296">
        <v>1364570</v>
      </c>
      <c r="Q296">
        <v>1369723</v>
      </c>
      <c r="R296">
        <v>1374228</v>
      </c>
      <c r="S296">
        <v>1378082</v>
      </c>
      <c r="T296">
        <v>1381282</v>
      </c>
      <c r="U296">
        <v>1383828</v>
      </c>
      <c r="V296">
        <v>1385722</v>
      </c>
      <c r="W296">
        <v>1386968</v>
      </c>
      <c r="X296">
        <v>1387572</v>
      </c>
      <c r="Y296">
        <v>1387543</v>
      </c>
      <c r="Z296">
        <v>1386891</v>
      </c>
      <c r="AA296">
        <v>1385630</v>
      </c>
      <c r="AB296">
        <v>1383775</v>
      </c>
      <c r="AC296">
        <v>1381343</v>
      </c>
      <c r="AD296">
        <v>1378353</v>
      </c>
      <c r="AE296">
        <v>1374827</v>
      </c>
      <c r="AF296">
        <v>1370790</v>
      </c>
      <c r="AG296">
        <v>1366266</v>
      </c>
      <c r="AH296">
        <v>1361284</v>
      </c>
      <c r="AI296">
        <v>1355875</v>
      </c>
      <c r="AJ296">
        <v>1350072</v>
      </c>
      <c r="AK296">
        <v>1343908</v>
      </c>
      <c r="AL296">
        <v>1337422</v>
      </c>
      <c r="AM296">
        <v>1330652</v>
      </c>
      <c r="AN296">
        <v>1323639</v>
      </c>
      <c r="AO296">
        <v>1316427</v>
      </c>
      <c r="AP296">
        <v>1309063</v>
      </c>
      <c r="AQ296">
        <v>1301593</v>
      </c>
      <c r="AR296">
        <v>1294068</v>
      </c>
      <c r="AS296">
        <v>1286540</v>
      </c>
      <c r="AT296">
        <v>1279063</v>
      </c>
      <c r="AU296">
        <v>1271696</v>
      </c>
      <c r="AV296">
        <v>1264495</v>
      </c>
    </row>
    <row r="297" spans="1:48" x14ac:dyDescent="0.15">
      <c r="A297" t="s">
        <v>596</v>
      </c>
      <c r="B297" t="s">
        <v>597</v>
      </c>
      <c r="C297">
        <v>45.395924782486702</v>
      </c>
      <c r="D297">
        <v>3585840.8381789699</v>
      </c>
      <c r="E297">
        <v>3603917.89660704</v>
      </c>
      <c r="F297">
        <v>3620939.9243803299</v>
      </c>
      <c r="G297">
        <v>3317758</v>
      </c>
      <c r="H297">
        <v>3337303</v>
      </c>
      <c r="I297">
        <v>3356632</v>
      </c>
      <c r="J297">
        <v>3375550</v>
      </c>
      <c r="K297">
        <v>3393876</v>
      </c>
      <c r="L297">
        <v>3411441</v>
      </c>
      <c r="M297">
        <v>3428090</v>
      </c>
      <c r="N297">
        <v>3443679</v>
      </c>
      <c r="O297">
        <v>3458079</v>
      </c>
      <c r="P297">
        <v>3471173</v>
      </c>
      <c r="Q297">
        <v>3482857</v>
      </c>
      <c r="R297">
        <v>3493040</v>
      </c>
      <c r="S297">
        <v>3501645</v>
      </c>
      <c r="T297">
        <v>3508606</v>
      </c>
      <c r="U297">
        <v>3513871</v>
      </c>
      <c r="V297">
        <v>3517401</v>
      </c>
      <c r="W297">
        <v>3519170</v>
      </c>
      <c r="X297">
        <v>3519166</v>
      </c>
      <c r="Y297">
        <v>3517387</v>
      </c>
      <c r="Z297">
        <v>3513848</v>
      </c>
      <c r="AA297">
        <v>3508573</v>
      </c>
      <c r="AB297">
        <v>3501602</v>
      </c>
      <c r="AC297">
        <v>3492985</v>
      </c>
      <c r="AD297">
        <v>3482789</v>
      </c>
      <c r="AE297">
        <v>3471091</v>
      </c>
      <c r="AF297">
        <v>3457980</v>
      </c>
      <c r="AG297">
        <v>3443562</v>
      </c>
      <c r="AH297">
        <v>3427952</v>
      </c>
      <c r="AI297">
        <v>3411281</v>
      </c>
      <c r="AJ297">
        <v>3393690</v>
      </c>
      <c r="AK297">
        <v>3375335</v>
      </c>
      <c r="AL297">
        <v>3356385</v>
      </c>
      <c r="AM297">
        <v>3337021</v>
      </c>
      <c r="AN297">
        <v>3317438</v>
      </c>
      <c r="AO297">
        <v>3297842</v>
      </c>
      <c r="AP297">
        <v>3278455</v>
      </c>
      <c r="AQ297">
        <v>3259509</v>
      </c>
      <c r="AR297">
        <v>3241251</v>
      </c>
      <c r="AS297">
        <v>3223941</v>
      </c>
      <c r="AT297">
        <v>3207849</v>
      </c>
      <c r="AU297">
        <v>3193263</v>
      </c>
      <c r="AV297">
        <v>3180479</v>
      </c>
    </row>
    <row r="298" spans="1:48" x14ac:dyDescent="0.15">
      <c r="A298" t="s">
        <v>598</v>
      </c>
      <c r="B298" t="s">
        <v>599</v>
      </c>
      <c r="C298">
        <v>44.868500772797503</v>
      </c>
      <c r="D298">
        <v>1275080.5729184099</v>
      </c>
      <c r="E298">
        <v>1283794.80462018</v>
      </c>
      <c r="F298">
        <v>1292025.7389044401</v>
      </c>
      <c r="G298">
        <v>1305541</v>
      </c>
      <c r="H298">
        <v>1315638</v>
      </c>
      <c r="I298">
        <v>1325626</v>
      </c>
      <c r="J298">
        <v>1335438</v>
      </c>
      <c r="K298">
        <v>1345010</v>
      </c>
      <c r="L298">
        <v>1354282</v>
      </c>
      <c r="M298">
        <v>1363199</v>
      </c>
      <c r="N298">
        <v>1371710</v>
      </c>
      <c r="O298">
        <v>1379768</v>
      </c>
      <c r="P298">
        <v>1387332</v>
      </c>
      <c r="Q298">
        <v>1394362</v>
      </c>
      <c r="R298">
        <v>1400826</v>
      </c>
      <c r="S298">
        <v>1406694</v>
      </c>
      <c r="T298">
        <v>1411940</v>
      </c>
      <c r="U298">
        <v>1416545</v>
      </c>
      <c r="V298">
        <v>1420491</v>
      </c>
      <c r="W298">
        <v>1423767</v>
      </c>
      <c r="X298">
        <v>1426364</v>
      </c>
      <c r="Y298">
        <v>1428280</v>
      </c>
      <c r="Z298">
        <v>1429514</v>
      </c>
      <c r="AA298">
        <v>1430072</v>
      </c>
      <c r="AB298">
        <v>1429963</v>
      </c>
      <c r="AC298">
        <v>1429201</v>
      </c>
      <c r="AD298">
        <v>1427804</v>
      </c>
      <c r="AE298">
        <v>1425794</v>
      </c>
      <c r="AF298">
        <v>1423198</v>
      </c>
      <c r="AG298">
        <v>1420047</v>
      </c>
      <c r="AH298">
        <v>1416375</v>
      </c>
      <c r="AI298">
        <v>1412222</v>
      </c>
      <c r="AJ298">
        <v>1407633</v>
      </c>
      <c r="AK298">
        <v>1402655</v>
      </c>
      <c r="AL298">
        <v>1397341</v>
      </c>
      <c r="AM298">
        <v>1391748</v>
      </c>
      <c r="AN298">
        <v>1385936</v>
      </c>
      <c r="AO298">
        <v>1379970</v>
      </c>
      <c r="AP298">
        <v>1373922</v>
      </c>
      <c r="AQ298">
        <v>1367864</v>
      </c>
      <c r="AR298">
        <v>1361874</v>
      </c>
      <c r="AS298">
        <v>1356036</v>
      </c>
      <c r="AT298">
        <v>1350436</v>
      </c>
      <c r="AU298">
        <v>1345166</v>
      </c>
      <c r="AV298">
        <v>1340321</v>
      </c>
    </row>
    <row r="299" spans="1:48" x14ac:dyDescent="0.15">
      <c r="A299" t="s">
        <v>600</v>
      </c>
      <c r="B299" t="s">
        <v>601</v>
      </c>
      <c r="C299">
        <v>31.507058823529398</v>
      </c>
      <c r="D299">
        <v>563305.88098488003</v>
      </c>
      <c r="E299">
        <v>567372.59351055697</v>
      </c>
      <c r="F299">
        <v>571244.05689922697</v>
      </c>
      <c r="G299">
        <v>548146</v>
      </c>
      <c r="H299">
        <v>552662</v>
      </c>
      <c r="I299">
        <v>557176</v>
      </c>
      <c r="J299">
        <v>561655</v>
      </c>
      <c r="K299">
        <v>566070</v>
      </c>
      <c r="L299">
        <v>570391</v>
      </c>
      <c r="M299">
        <v>574591</v>
      </c>
      <c r="N299">
        <v>578645</v>
      </c>
      <c r="O299">
        <v>582532</v>
      </c>
      <c r="P299">
        <v>586229</v>
      </c>
      <c r="Q299">
        <v>589717</v>
      </c>
      <c r="R299">
        <v>592980</v>
      </c>
      <c r="S299">
        <v>596003</v>
      </c>
      <c r="T299">
        <v>598771</v>
      </c>
      <c r="U299">
        <v>601275</v>
      </c>
      <c r="V299">
        <v>603504</v>
      </c>
      <c r="W299">
        <v>605452</v>
      </c>
      <c r="X299">
        <v>607112</v>
      </c>
      <c r="Y299">
        <v>608482</v>
      </c>
      <c r="Z299">
        <v>609560</v>
      </c>
      <c r="AA299">
        <v>610346</v>
      </c>
      <c r="AB299">
        <v>610843</v>
      </c>
      <c r="AC299">
        <v>611056</v>
      </c>
      <c r="AD299">
        <v>610989</v>
      </c>
      <c r="AE299">
        <v>610652</v>
      </c>
      <c r="AF299">
        <v>610055</v>
      </c>
      <c r="AG299">
        <v>609210</v>
      </c>
      <c r="AH299">
        <v>608131</v>
      </c>
      <c r="AI299">
        <v>606833</v>
      </c>
      <c r="AJ299">
        <v>605336</v>
      </c>
      <c r="AK299">
        <v>603658</v>
      </c>
      <c r="AL299">
        <v>601822</v>
      </c>
      <c r="AM299">
        <v>599852</v>
      </c>
      <c r="AN299">
        <v>597772</v>
      </c>
      <c r="AO299">
        <v>595612</v>
      </c>
      <c r="AP299">
        <v>593400</v>
      </c>
      <c r="AQ299">
        <v>591168</v>
      </c>
      <c r="AR299">
        <v>588950</v>
      </c>
      <c r="AS299">
        <v>586781</v>
      </c>
      <c r="AT299">
        <v>584698</v>
      </c>
      <c r="AU299">
        <v>582741</v>
      </c>
      <c r="AV299">
        <v>580951</v>
      </c>
    </row>
    <row r="300" spans="1:48" x14ac:dyDescent="0.15">
      <c r="A300" t="s">
        <v>602</v>
      </c>
      <c r="B300" t="s">
        <v>603</v>
      </c>
      <c r="C300">
        <v>34.286829268292699</v>
      </c>
      <c r="D300">
        <v>423178.00432567601</v>
      </c>
      <c r="E300">
        <v>426590.30208152399</v>
      </c>
      <c r="F300">
        <v>429834.273023571</v>
      </c>
      <c r="G300">
        <v>383410</v>
      </c>
      <c r="H300">
        <v>387491</v>
      </c>
      <c r="I300">
        <v>391291</v>
      </c>
      <c r="J300">
        <v>394817</v>
      </c>
      <c r="K300">
        <v>398077</v>
      </c>
      <c r="L300">
        <v>401078</v>
      </c>
      <c r="M300">
        <v>403828</v>
      </c>
      <c r="N300">
        <v>406335</v>
      </c>
      <c r="O300">
        <v>408604</v>
      </c>
      <c r="P300">
        <v>410644</v>
      </c>
      <c r="Q300">
        <v>412462</v>
      </c>
      <c r="R300">
        <v>414064</v>
      </c>
      <c r="S300">
        <v>415458</v>
      </c>
      <c r="T300">
        <v>416650</v>
      </c>
      <c r="U300">
        <v>417648</v>
      </c>
      <c r="V300">
        <v>418458</v>
      </c>
      <c r="W300">
        <v>419086</v>
      </c>
      <c r="X300">
        <v>419540</v>
      </c>
      <c r="Y300">
        <v>419825</v>
      </c>
      <c r="Z300">
        <v>419948</v>
      </c>
      <c r="AA300">
        <v>419916</v>
      </c>
      <c r="AB300">
        <v>419734</v>
      </c>
      <c r="AC300">
        <v>419409</v>
      </c>
      <c r="AD300">
        <v>418947</v>
      </c>
      <c r="AE300">
        <v>418354</v>
      </c>
      <c r="AF300">
        <v>417636</v>
      </c>
      <c r="AG300">
        <v>416799</v>
      </c>
      <c r="AH300">
        <v>415849</v>
      </c>
      <c r="AI300">
        <v>414790</v>
      </c>
      <c r="AJ300">
        <v>413630</v>
      </c>
      <c r="AK300">
        <v>412373</v>
      </c>
      <c r="AL300">
        <v>411025</v>
      </c>
      <c r="AM300">
        <v>409591</v>
      </c>
      <c r="AN300">
        <v>408078</v>
      </c>
      <c r="AO300">
        <v>406489</v>
      </c>
      <c r="AP300">
        <v>404830</v>
      </c>
      <c r="AQ300">
        <v>403107</v>
      </c>
      <c r="AR300">
        <v>401324</v>
      </c>
      <c r="AS300">
        <v>399486</v>
      </c>
      <c r="AT300">
        <v>397598</v>
      </c>
      <c r="AU300">
        <v>395665</v>
      </c>
      <c r="AV300">
        <v>393692</v>
      </c>
    </row>
    <row r="301" spans="1:48" x14ac:dyDescent="0.15">
      <c r="A301" t="s">
        <v>604</v>
      </c>
      <c r="B301" t="s">
        <v>605</v>
      </c>
      <c r="C301">
        <v>84.088424933748101</v>
      </c>
      <c r="D301">
        <v>596867.00327679701</v>
      </c>
      <c r="E301">
        <v>602345.406498175</v>
      </c>
      <c r="F301">
        <v>607552.65278159198</v>
      </c>
      <c r="G301">
        <v>857369</v>
      </c>
      <c r="H301">
        <v>867877</v>
      </c>
      <c r="I301">
        <v>877567</v>
      </c>
      <c r="J301">
        <v>886480</v>
      </c>
      <c r="K301">
        <v>894650</v>
      </c>
      <c r="L301">
        <v>902113</v>
      </c>
      <c r="M301">
        <v>908904</v>
      </c>
      <c r="N301">
        <v>915054</v>
      </c>
      <c r="O301">
        <v>920596</v>
      </c>
      <c r="P301">
        <v>925558</v>
      </c>
      <c r="Q301">
        <v>929970</v>
      </c>
      <c r="R301">
        <v>933858</v>
      </c>
      <c r="S301">
        <v>937250</v>
      </c>
      <c r="T301">
        <v>940168</v>
      </c>
      <c r="U301">
        <v>942637</v>
      </c>
      <c r="V301">
        <v>944679</v>
      </c>
      <c r="W301">
        <v>946314</v>
      </c>
      <c r="X301">
        <v>947561</v>
      </c>
      <c r="Y301">
        <v>948439</v>
      </c>
      <c r="Z301">
        <v>948964</v>
      </c>
      <c r="AA301">
        <v>949151</v>
      </c>
      <c r="AB301">
        <v>949015</v>
      </c>
      <c r="AC301">
        <v>948568</v>
      </c>
      <c r="AD301">
        <v>947822</v>
      </c>
      <c r="AE301">
        <v>946785</v>
      </c>
      <c r="AF301">
        <v>945469</v>
      </c>
      <c r="AG301">
        <v>943878</v>
      </c>
      <c r="AH301">
        <v>942021</v>
      </c>
      <c r="AI301">
        <v>939900</v>
      </c>
      <c r="AJ301">
        <v>937521</v>
      </c>
      <c r="AK301">
        <v>934884</v>
      </c>
      <c r="AL301">
        <v>931991</v>
      </c>
      <c r="AM301">
        <v>928841</v>
      </c>
      <c r="AN301">
        <v>925431</v>
      </c>
      <c r="AO301">
        <v>921760</v>
      </c>
      <c r="AP301">
        <v>917822</v>
      </c>
      <c r="AQ301">
        <v>913611</v>
      </c>
      <c r="AR301">
        <v>909120</v>
      </c>
      <c r="AS301">
        <v>904341</v>
      </c>
      <c r="AT301">
        <v>899264</v>
      </c>
      <c r="AU301">
        <v>893877</v>
      </c>
      <c r="AV301">
        <v>888168</v>
      </c>
    </row>
    <row r="302" spans="1:48" x14ac:dyDescent="0.15">
      <c r="A302" t="s">
        <v>606</v>
      </c>
      <c r="B302" t="s">
        <v>607</v>
      </c>
      <c r="C302">
        <v>24.098661989476302</v>
      </c>
      <c r="D302">
        <v>742566.68928576203</v>
      </c>
      <c r="E302">
        <v>748436.90970865299</v>
      </c>
      <c r="F302">
        <v>754172.70087057096</v>
      </c>
      <c r="G302">
        <v>790981</v>
      </c>
      <c r="H302">
        <v>798177</v>
      </c>
      <c r="I302">
        <v>805686</v>
      </c>
      <c r="J302">
        <v>813423</v>
      </c>
      <c r="K302">
        <v>821307</v>
      </c>
      <c r="L302">
        <v>829264</v>
      </c>
      <c r="M302">
        <v>837223</v>
      </c>
      <c r="N302">
        <v>845119</v>
      </c>
      <c r="O302">
        <v>852888</v>
      </c>
      <c r="P302">
        <v>860476</v>
      </c>
      <c r="Q302">
        <v>867830</v>
      </c>
      <c r="R302">
        <v>874903</v>
      </c>
      <c r="S302">
        <v>881653</v>
      </c>
      <c r="T302">
        <v>888040</v>
      </c>
      <c r="U302">
        <v>894033</v>
      </c>
      <c r="V302">
        <v>899602</v>
      </c>
      <c r="W302">
        <v>904723</v>
      </c>
      <c r="X302">
        <v>909378</v>
      </c>
      <c r="Y302">
        <v>913551</v>
      </c>
      <c r="Z302">
        <v>917234</v>
      </c>
      <c r="AA302">
        <v>920419</v>
      </c>
      <c r="AB302">
        <v>923108</v>
      </c>
      <c r="AC302">
        <v>925303</v>
      </c>
      <c r="AD302">
        <v>927014</v>
      </c>
      <c r="AE302">
        <v>928255</v>
      </c>
      <c r="AF302">
        <v>929042</v>
      </c>
      <c r="AG302">
        <v>929399</v>
      </c>
      <c r="AH302">
        <v>929354</v>
      </c>
      <c r="AI302">
        <v>928939</v>
      </c>
      <c r="AJ302">
        <v>928189</v>
      </c>
      <c r="AK302">
        <v>927148</v>
      </c>
      <c r="AL302">
        <v>925860</v>
      </c>
      <c r="AM302">
        <v>924377</v>
      </c>
      <c r="AN302">
        <v>922753</v>
      </c>
      <c r="AO302">
        <v>921050</v>
      </c>
      <c r="AP302">
        <v>919332</v>
      </c>
      <c r="AQ302">
        <v>917669</v>
      </c>
      <c r="AR302">
        <v>916133</v>
      </c>
      <c r="AS302">
        <v>914806</v>
      </c>
      <c r="AT302">
        <v>913768</v>
      </c>
      <c r="AU302">
        <v>913110</v>
      </c>
      <c r="AV302">
        <v>912924</v>
      </c>
    </row>
    <row r="303" spans="1:48" x14ac:dyDescent="0.15">
      <c r="A303" t="s">
        <v>608</v>
      </c>
      <c r="B303" t="s">
        <v>609</v>
      </c>
      <c r="C303">
        <v>29.743705650459901</v>
      </c>
      <c r="D303">
        <v>693394.06795604504</v>
      </c>
      <c r="E303">
        <v>698802.38936245302</v>
      </c>
      <c r="F303">
        <v>704104.28392139799</v>
      </c>
      <c r="G303">
        <v>754276</v>
      </c>
      <c r="H303">
        <v>760964</v>
      </c>
      <c r="I303">
        <v>768041</v>
      </c>
      <c r="J303">
        <v>775420</v>
      </c>
      <c r="K303">
        <v>783020</v>
      </c>
      <c r="L303">
        <v>790764</v>
      </c>
      <c r="M303">
        <v>798578</v>
      </c>
      <c r="N303">
        <v>806396</v>
      </c>
      <c r="O303">
        <v>814152</v>
      </c>
      <c r="P303">
        <v>821789</v>
      </c>
      <c r="Q303">
        <v>829253</v>
      </c>
      <c r="R303">
        <v>836493</v>
      </c>
      <c r="S303">
        <v>843464</v>
      </c>
      <c r="T303">
        <v>850127</v>
      </c>
      <c r="U303">
        <v>856445</v>
      </c>
      <c r="V303">
        <v>862386</v>
      </c>
      <c r="W303">
        <v>867925</v>
      </c>
      <c r="X303">
        <v>873039</v>
      </c>
      <c r="Y303">
        <v>877711</v>
      </c>
      <c r="Z303">
        <v>881928</v>
      </c>
      <c r="AA303">
        <v>885681</v>
      </c>
      <c r="AB303">
        <v>888967</v>
      </c>
      <c r="AC303">
        <v>891786</v>
      </c>
      <c r="AD303">
        <v>894145</v>
      </c>
      <c r="AE303">
        <v>896053</v>
      </c>
      <c r="AF303">
        <v>897525</v>
      </c>
      <c r="AG303">
        <v>898580</v>
      </c>
      <c r="AH303">
        <v>899243</v>
      </c>
      <c r="AI303">
        <v>899541</v>
      </c>
      <c r="AJ303">
        <v>899507</v>
      </c>
      <c r="AK303">
        <v>899180</v>
      </c>
      <c r="AL303">
        <v>898602</v>
      </c>
      <c r="AM303">
        <v>897819</v>
      </c>
      <c r="AN303">
        <v>896883</v>
      </c>
      <c r="AO303">
        <v>895850</v>
      </c>
      <c r="AP303">
        <v>894781</v>
      </c>
      <c r="AQ303">
        <v>893740</v>
      </c>
      <c r="AR303">
        <v>892799</v>
      </c>
      <c r="AS303">
        <v>892030</v>
      </c>
      <c r="AT303">
        <v>891514</v>
      </c>
      <c r="AU303">
        <v>891334</v>
      </c>
      <c r="AV303">
        <v>891577</v>
      </c>
    </row>
    <row r="304" spans="1:48" x14ac:dyDescent="0.15">
      <c r="A304" t="s">
        <v>610</v>
      </c>
      <c r="B304" t="s">
        <v>611</v>
      </c>
      <c r="C304">
        <v>42.213913771452503</v>
      </c>
      <c r="D304">
        <v>207489.56472979099</v>
      </c>
      <c r="E304">
        <v>209360.58582721901</v>
      </c>
      <c r="F304">
        <v>211175.555538368</v>
      </c>
      <c r="G304">
        <v>236212</v>
      </c>
      <c r="H304">
        <v>238893</v>
      </c>
      <c r="I304">
        <v>241530</v>
      </c>
      <c r="J304">
        <v>244114</v>
      </c>
      <c r="K304">
        <v>246635</v>
      </c>
      <c r="L304">
        <v>249083</v>
      </c>
      <c r="M304">
        <v>251451</v>
      </c>
      <c r="N304">
        <v>253731</v>
      </c>
      <c r="O304">
        <v>255916</v>
      </c>
      <c r="P304">
        <v>257999</v>
      </c>
      <c r="Q304">
        <v>259976</v>
      </c>
      <c r="R304">
        <v>261840</v>
      </c>
      <c r="S304">
        <v>263588</v>
      </c>
      <c r="T304">
        <v>265215</v>
      </c>
      <c r="U304">
        <v>266719</v>
      </c>
      <c r="V304">
        <v>268097</v>
      </c>
      <c r="W304">
        <v>269347</v>
      </c>
      <c r="X304">
        <v>270468</v>
      </c>
      <c r="Y304">
        <v>271460</v>
      </c>
      <c r="Z304">
        <v>272322</v>
      </c>
      <c r="AA304">
        <v>273055</v>
      </c>
      <c r="AB304">
        <v>273661</v>
      </c>
      <c r="AC304">
        <v>274141</v>
      </c>
      <c r="AD304">
        <v>274499</v>
      </c>
      <c r="AE304">
        <v>274738</v>
      </c>
      <c r="AF304">
        <v>274860</v>
      </c>
      <c r="AG304">
        <v>274872</v>
      </c>
      <c r="AH304">
        <v>274779</v>
      </c>
      <c r="AI304">
        <v>274585</v>
      </c>
      <c r="AJ304">
        <v>274299</v>
      </c>
      <c r="AK304">
        <v>273926</v>
      </c>
      <c r="AL304">
        <v>273475</v>
      </c>
      <c r="AM304">
        <v>272953</v>
      </c>
      <c r="AN304">
        <v>272372</v>
      </c>
      <c r="AO304">
        <v>271739</v>
      </c>
      <c r="AP304">
        <v>271065</v>
      </c>
      <c r="AQ304">
        <v>270362</v>
      </c>
      <c r="AR304">
        <v>269640</v>
      </c>
      <c r="AS304">
        <v>268913</v>
      </c>
      <c r="AT304">
        <v>268193</v>
      </c>
      <c r="AU304">
        <v>267494</v>
      </c>
      <c r="AV304">
        <v>266830</v>
      </c>
    </row>
    <row r="305" spans="1:48" x14ac:dyDescent="0.15">
      <c r="A305" t="s">
        <v>612</v>
      </c>
      <c r="B305" t="s">
        <v>613</v>
      </c>
      <c r="C305">
        <v>37.4899435028249</v>
      </c>
      <c r="D305">
        <v>346723.44039630197</v>
      </c>
      <c r="E305">
        <v>349491.56476950599</v>
      </c>
      <c r="F305">
        <v>352174.322266654</v>
      </c>
      <c r="G305">
        <v>350321</v>
      </c>
      <c r="H305">
        <v>353990</v>
      </c>
      <c r="I305">
        <v>357522</v>
      </c>
      <c r="J305">
        <v>360911</v>
      </c>
      <c r="K305">
        <v>364147</v>
      </c>
      <c r="L305">
        <v>367225</v>
      </c>
      <c r="M305">
        <v>370137</v>
      </c>
      <c r="N305">
        <v>372879</v>
      </c>
      <c r="O305">
        <v>375445</v>
      </c>
      <c r="P305">
        <v>377832</v>
      </c>
      <c r="Q305">
        <v>380036</v>
      </c>
      <c r="R305">
        <v>382055</v>
      </c>
      <c r="S305">
        <v>383887</v>
      </c>
      <c r="T305">
        <v>385531</v>
      </c>
      <c r="U305">
        <v>386986</v>
      </c>
      <c r="V305">
        <v>388253</v>
      </c>
      <c r="W305">
        <v>389334</v>
      </c>
      <c r="X305">
        <v>390229</v>
      </c>
      <c r="Y305">
        <v>390942</v>
      </c>
      <c r="Z305">
        <v>391475</v>
      </c>
      <c r="AA305">
        <v>391834</v>
      </c>
      <c r="AB305">
        <v>392022</v>
      </c>
      <c r="AC305">
        <v>392046</v>
      </c>
      <c r="AD305">
        <v>391911</v>
      </c>
      <c r="AE305">
        <v>391624</v>
      </c>
      <c r="AF305">
        <v>391194</v>
      </c>
      <c r="AG305">
        <v>390629</v>
      </c>
      <c r="AH305">
        <v>389938</v>
      </c>
      <c r="AI305">
        <v>389131</v>
      </c>
      <c r="AJ305">
        <v>388218</v>
      </c>
      <c r="AK305">
        <v>387212</v>
      </c>
      <c r="AL305">
        <v>386124</v>
      </c>
      <c r="AM305">
        <v>384967</v>
      </c>
      <c r="AN305">
        <v>383754</v>
      </c>
      <c r="AO305">
        <v>382501</v>
      </c>
      <c r="AP305">
        <v>381222</v>
      </c>
      <c r="AQ305">
        <v>379933</v>
      </c>
      <c r="AR305">
        <v>378650</v>
      </c>
      <c r="AS305">
        <v>377392</v>
      </c>
      <c r="AT305">
        <v>376175</v>
      </c>
      <c r="AU305">
        <v>375019</v>
      </c>
      <c r="AV305">
        <v>373943</v>
      </c>
    </row>
    <row r="306" spans="1:48" x14ac:dyDescent="0.15">
      <c r="A306" t="s">
        <v>614</v>
      </c>
      <c r="B306" t="s">
        <v>615</v>
      </c>
      <c r="C306">
        <v>41.217369255150601</v>
      </c>
      <c r="D306">
        <v>491147.68629926798</v>
      </c>
      <c r="E306">
        <v>495104.44212743198</v>
      </c>
      <c r="F306">
        <v>498968.32684378501</v>
      </c>
      <c r="G306">
        <v>501068</v>
      </c>
      <c r="H306">
        <v>504786</v>
      </c>
      <c r="I306">
        <v>509135</v>
      </c>
      <c r="J306">
        <v>514020</v>
      </c>
      <c r="K306">
        <v>519349</v>
      </c>
      <c r="L306">
        <v>525038</v>
      </c>
      <c r="M306">
        <v>531005</v>
      </c>
      <c r="N306">
        <v>537173</v>
      </c>
      <c r="O306">
        <v>543472</v>
      </c>
      <c r="P306">
        <v>549833</v>
      </c>
      <c r="Q306">
        <v>556195</v>
      </c>
      <c r="R306">
        <v>562500</v>
      </c>
      <c r="S306">
        <v>568695</v>
      </c>
      <c r="T306">
        <v>574731</v>
      </c>
      <c r="U306">
        <v>580565</v>
      </c>
      <c r="V306">
        <v>586158</v>
      </c>
      <c r="W306">
        <v>591476</v>
      </c>
      <c r="X306">
        <v>596489</v>
      </c>
      <c r="Y306">
        <v>601173</v>
      </c>
      <c r="Z306">
        <v>605506</v>
      </c>
      <c r="AA306">
        <v>609475</v>
      </c>
      <c r="AB306">
        <v>613067</v>
      </c>
      <c r="AC306">
        <v>616278</v>
      </c>
      <c r="AD306">
        <v>619104</v>
      </c>
      <c r="AE306">
        <v>621551</v>
      </c>
      <c r="AF306">
        <v>623625</v>
      </c>
      <c r="AG306">
        <v>625339</v>
      </c>
      <c r="AH306">
        <v>626711</v>
      </c>
      <c r="AI306">
        <v>627762</v>
      </c>
      <c r="AJ306">
        <v>628520</v>
      </c>
      <c r="AK306">
        <v>629016</v>
      </c>
      <c r="AL306">
        <v>629286</v>
      </c>
      <c r="AM306">
        <v>629370</v>
      </c>
      <c r="AN306">
        <v>629315</v>
      </c>
      <c r="AO306">
        <v>629170</v>
      </c>
      <c r="AP306">
        <v>628990</v>
      </c>
      <c r="AQ306">
        <v>628834</v>
      </c>
      <c r="AR306">
        <v>628768</v>
      </c>
      <c r="AS306">
        <v>628859</v>
      </c>
      <c r="AT306">
        <v>629182</v>
      </c>
      <c r="AU306">
        <v>629815</v>
      </c>
      <c r="AV306">
        <v>630840</v>
      </c>
    </row>
    <row r="307" spans="1:48" x14ac:dyDescent="0.15">
      <c r="A307" t="s">
        <v>616</v>
      </c>
      <c r="B307" t="s">
        <v>617</v>
      </c>
      <c r="C307">
        <v>31.36</v>
      </c>
      <c r="D307">
        <v>101793.628481024</v>
      </c>
      <c r="E307">
        <v>102687.53061113801</v>
      </c>
      <c r="F307">
        <v>103553.022344646</v>
      </c>
      <c r="G307">
        <v>122132</v>
      </c>
      <c r="H307">
        <v>123296</v>
      </c>
      <c r="I307">
        <v>124521</v>
      </c>
      <c r="J307">
        <v>125795</v>
      </c>
      <c r="K307">
        <v>127105</v>
      </c>
      <c r="L307">
        <v>128440</v>
      </c>
      <c r="M307">
        <v>129788</v>
      </c>
      <c r="N307">
        <v>131139</v>
      </c>
      <c r="O307">
        <v>132484</v>
      </c>
      <c r="P307">
        <v>133812</v>
      </c>
      <c r="Q307">
        <v>135116</v>
      </c>
      <c r="R307">
        <v>136388</v>
      </c>
      <c r="S307">
        <v>137621</v>
      </c>
      <c r="T307">
        <v>138808</v>
      </c>
      <c r="U307">
        <v>139943</v>
      </c>
      <c r="V307">
        <v>141022</v>
      </c>
      <c r="W307">
        <v>142039</v>
      </c>
      <c r="X307">
        <v>142991</v>
      </c>
      <c r="Y307">
        <v>143875</v>
      </c>
      <c r="Z307">
        <v>144687</v>
      </c>
      <c r="AA307">
        <v>145428</v>
      </c>
      <c r="AB307">
        <v>146094</v>
      </c>
      <c r="AC307">
        <v>146686</v>
      </c>
      <c r="AD307">
        <v>147203</v>
      </c>
      <c r="AE307">
        <v>147647</v>
      </c>
      <c r="AF307">
        <v>148019</v>
      </c>
      <c r="AG307">
        <v>148321</v>
      </c>
      <c r="AH307">
        <v>148555</v>
      </c>
      <c r="AI307">
        <v>148726</v>
      </c>
      <c r="AJ307">
        <v>148837</v>
      </c>
      <c r="AK307">
        <v>148893</v>
      </c>
      <c r="AL307">
        <v>148900</v>
      </c>
      <c r="AM307">
        <v>148863</v>
      </c>
      <c r="AN307">
        <v>148789</v>
      </c>
      <c r="AO307">
        <v>148685</v>
      </c>
      <c r="AP307">
        <v>148561</v>
      </c>
      <c r="AQ307">
        <v>148423</v>
      </c>
      <c r="AR307">
        <v>148283</v>
      </c>
      <c r="AS307">
        <v>148149</v>
      </c>
      <c r="AT307">
        <v>148032</v>
      </c>
      <c r="AU307">
        <v>147945</v>
      </c>
      <c r="AV307">
        <v>147898</v>
      </c>
    </row>
    <row r="308" spans="1:48" x14ac:dyDescent="0.15">
      <c r="A308" t="s">
        <v>618</v>
      </c>
      <c r="B308" t="s">
        <v>619</v>
      </c>
      <c r="C308">
        <v>63.234000000000002</v>
      </c>
      <c r="D308">
        <v>8910168.2640192304</v>
      </c>
      <c r="E308">
        <v>8978511.5343363602</v>
      </c>
      <c r="F308">
        <v>9042636.7265949808</v>
      </c>
      <c r="G308">
        <v>12798586</v>
      </c>
      <c r="H308">
        <v>12952097</v>
      </c>
      <c r="I308">
        <v>13084293</v>
      </c>
      <c r="J308">
        <v>13196698</v>
      </c>
      <c r="K308">
        <v>13290783</v>
      </c>
      <c r="L308">
        <v>13367958</v>
      </c>
      <c r="M308">
        <v>13429580</v>
      </c>
      <c r="N308">
        <v>13476945</v>
      </c>
      <c r="O308">
        <v>13511296</v>
      </c>
      <c r="P308">
        <v>13533816</v>
      </c>
      <c r="Q308">
        <v>13545632</v>
      </c>
      <c r="R308">
        <v>13547816</v>
      </c>
      <c r="S308">
        <v>13541379</v>
      </c>
      <c r="T308">
        <v>13527278</v>
      </c>
      <c r="U308">
        <v>13506413</v>
      </c>
      <c r="V308">
        <v>13479627</v>
      </c>
      <c r="W308">
        <v>13447705</v>
      </c>
      <c r="X308">
        <v>13411375</v>
      </c>
      <c r="Y308">
        <v>13371309</v>
      </c>
      <c r="Z308">
        <v>13328122</v>
      </c>
      <c r="AA308">
        <v>13282371</v>
      </c>
      <c r="AB308">
        <v>13234558</v>
      </c>
      <c r="AC308">
        <v>13185126</v>
      </c>
      <c r="AD308">
        <v>13134462</v>
      </c>
      <c r="AE308">
        <v>13082897</v>
      </c>
      <c r="AF308">
        <v>13030703</v>
      </c>
      <c r="AG308">
        <v>12978096</v>
      </c>
      <c r="AH308">
        <v>12925235</v>
      </c>
      <c r="AI308">
        <v>12872224</v>
      </c>
      <c r="AJ308">
        <v>12819106</v>
      </c>
      <c r="AK308">
        <v>12765871</v>
      </c>
      <c r="AL308">
        <v>12712449</v>
      </c>
      <c r="AM308">
        <v>12658716</v>
      </c>
      <c r="AN308">
        <v>12604488</v>
      </c>
      <c r="AO308">
        <v>12549526</v>
      </c>
      <c r="AP308">
        <v>12493534</v>
      </c>
      <c r="AQ308">
        <v>12436159</v>
      </c>
      <c r="AR308">
        <v>12376989</v>
      </c>
      <c r="AS308">
        <v>12315559</v>
      </c>
      <c r="AT308">
        <v>12251343</v>
      </c>
      <c r="AU308">
        <v>12183761</v>
      </c>
      <c r="AV308">
        <v>12112175</v>
      </c>
    </row>
    <row r="309" spans="1:48" x14ac:dyDescent="0.15">
      <c r="A309" t="s">
        <v>620</v>
      </c>
      <c r="B309" t="s">
        <v>621</v>
      </c>
      <c r="C309">
        <v>49.399000000000001</v>
      </c>
      <c r="D309">
        <v>861769.191417831</v>
      </c>
      <c r="E309">
        <v>866175.83233467105</v>
      </c>
      <c r="F309">
        <v>870310.91048230801</v>
      </c>
      <c r="G309">
        <v>692388</v>
      </c>
      <c r="H309">
        <v>698279</v>
      </c>
      <c r="I309">
        <v>703375</v>
      </c>
      <c r="J309">
        <v>707709</v>
      </c>
      <c r="K309">
        <v>711314</v>
      </c>
      <c r="L309">
        <v>714221</v>
      </c>
      <c r="M309">
        <v>716462</v>
      </c>
      <c r="N309">
        <v>718068</v>
      </c>
      <c r="O309">
        <v>719072</v>
      </c>
      <c r="P309">
        <v>719502</v>
      </c>
      <c r="Q309">
        <v>719391</v>
      </c>
      <c r="R309">
        <v>718768</v>
      </c>
      <c r="S309">
        <v>717663</v>
      </c>
      <c r="T309">
        <v>716105</v>
      </c>
      <c r="U309">
        <v>714125</v>
      </c>
      <c r="V309">
        <v>711750</v>
      </c>
      <c r="W309">
        <v>709009</v>
      </c>
      <c r="X309">
        <v>705931</v>
      </c>
      <c r="Y309">
        <v>702544</v>
      </c>
      <c r="Z309">
        <v>698876</v>
      </c>
      <c r="AA309">
        <v>694953</v>
      </c>
      <c r="AB309">
        <v>690803</v>
      </c>
      <c r="AC309">
        <v>686453</v>
      </c>
      <c r="AD309">
        <v>681929</v>
      </c>
      <c r="AE309">
        <v>677257</v>
      </c>
      <c r="AF309">
        <v>672464</v>
      </c>
      <c r="AG309">
        <v>667574</v>
      </c>
      <c r="AH309">
        <v>662613</v>
      </c>
      <c r="AI309">
        <v>657605</v>
      </c>
      <c r="AJ309">
        <v>652576</v>
      </c>
      <c r="AK309">
        <v>647550</v>
      </c>
      <c r="AL309">
        <v>642550</v>
      </c>
      <c r="AM309">
        <v>637601</v>
      </c>
      <c r="AN309">
        <v>632725</v>
      </c>
      <c r="AO309">
        <v>627946</v>
      </c>
      <c r="AP309">
        <v>623287</v>
      </c>
      <c r="AQ309">
        <v>618769</v>
      </c>
      <c r="AR309">
        <v>614415</v>
      </c>
      <c r="AS309">
        <v>610247</v>
      </c>
      <c r="AT309">
        <v>606286</v>
      </c>
      <c r="AU309">
        <v>602554</v>
      </c>
      <c r="AV309">
        <v>599070</v>
      </c>
    </row>
    <row r="310" spans="1:48" x14ac:dyDescent="0.15">
      <c r="A310" t="s">
        <v>622</v>
      </c>
      <c r="B310" t="s">
        <v>623</v>
      </c>
      <c r="C310">
        <v>52.165999999999997</v>
      </c>
      <c r="D310">
        <v>3847588.8758953498</v>
      </c>
      <c r="E310">
        <v>3869578.3472308898</v>
      </c>
      <c r="F310">
        <v>3890506.43435639</v>
      </c>
      <c r="G310">
        <v>3291628</v>
      </c>
      <c r="H310">
        <v>3321687</v>
      </c>
      <c r="I310">
        <v>3348218</v>
      </c>
      <c r="J310">
        <v>3371349</v>
      </c>
      <c r="K310">
        <v>3391207</v>
      </c>
      <c r="L310">
        <v>3407918</v>
      </c>
      <c r="M310">
        <v>3421610</v>
      </c>
      <c r="N310">
        <v>3432411</v>
      </c>
      <c r="O310">
        <v>3440446</v>
      </c>
      <c r="P310">
        <v>3445844</v>
      </c>
      <c r="Q310">
        <v>3448732</v>
      </c>
      <c r="R310">
        <v>3449237</v>
      </c>
      <c r="S310">
        <v>3447485</v>
      </c>
      <c r="T310">
        <v>3443605</v>
      </c>
      <c r="U310">
        <v>3437723</v>
      </c>
      <c r="V310">
        <v>3429966</v>
      </c>
      <c r="W310">
        <v>3420462</v>
      </c>
      <c r="X310">
        <v>3409338</v>
      </c>
      <c r="Y310">
        <v>3396720</v>
      </c>
      <c r="Z310">
        <v>3382737</v>
      </c>
      <c r="AA310">
        <v>3367516</v>
      </c>
      <c r="AB310">
        <v>3351182</v>
      </c>
      <c r="AC310">
        <v>3333865</v>
      </c>
      <c r="AD310">
        <v>3315690</v>
      </c>
      <c r="AE310">
        <v>3296786</v>
      </c>
      <c r="AF310">
        <v>3277279</v>
      </c>
      <c r="AG310">
        <v>3257296</v>
      </c>
      <c r="AH310">
        <v>3236965</v>
      </c>
      <c r="AI310">
        <v>3216412</v>
      </c>
      <c r="AJ310">
        <v>3195766</v>
      </c>
      <c r="AK310">
        <v>3175153</v>
      </c>
      <c r="AL310">
        <v>3154700</v>
      </c>
      <c r="AM310">
        <v>3134535</v>
      </c>
      <c r="AN310">
        <v>3114785</v>
      </c>
      <c r="AO310">
        <v>3095577</v>
      </c>
      <c r="AP310">
        <v>3077037</v>
      </c>
      <c r="AQ310">
        <v>3059295</v>
      </c>
      <c r="AR310">
        <v>3042476</v>
      </c>
      <c r="AS310">
        <v>3026707</v>
      </c>
      <c r="AT310">
        <v>3012117</v>
      </c>
      <c r="AU310">
        <v>2998832</v>
      </c>
      <c r="AV310">
        <v>2986979</v>
      </c>
    </row>
    <row r="311" spans="1:48" x14ac:dyDescent="0.15">
      <c r="A311" t="s">
        <v>624</v>
      </c>
      <c r="B311" t="s">
        <v>625</v>
      </c>
      <c r="C311">
        <v>57.7</v>
      </c>
      <c r="D311">
        <v>5298293.3560812203</v>
      </c>
      <c r="E311">
        <v>5332866.1511642402</v>
      </c>
      <c r="F311">
        <v>5366046.68376543</v>
      </c>
      <c r="G311">
        <v>4169751</v>
      </c>
      <c r="H311">
        <v>4213498</v>
      </c>
      <c r="I311">
        <v>4252514</v>
      </c>
      <c r="J311">
        <v>4286997</v>
      </c>
      <c r="K311">
        <v>4317146</v>
      </c>
      <c r="L311">
        <v>4343156</v>
      </c>
      <c r="M311">
        <v>4365219</v>
      </c>
      <c r="N311">
        <v>4383526</v>
      </c>
      <c r="O311">
        <v>4398265</v>
      </c>
      <c r="P311">
        <v>4409621</v>
      </c>
      <c r="Q311">
        <v>4417778</v>
      </c>
      <c r="R311">
        <v>4422916</v>
      </c>
      <c r="S311">
        <v>4425214</v>
      </c>
      <c r="T311">
        <v>4424848</v>
      </c>
      <c r="U311">
        <v>4421992</v>
      </c>
      <c r="V311">
        <v>4416818</v>
      </c>
      <c r="W311">
        <v>4409494</v>
      </c>
      <c r="X311">
        <v>4400186</v>
      </c>
      <c r="Y311">
        <v>4389060</v>
      </c>
      <c r="Z311">
        <v>4376277</v>
      </c>
      <c r="AA311">
        <v>4361996</v>
      </c>
      <c r="AB311">
        <v>4346375</v>
      </c>
      <c r="AC311">
        <v>4329569</v>
      </c>
      <c r="AD311">
        <v>4311729</v>
      </c>
      <c r="AE311">
        <v>4293007</v>
      </c>
      <c r="AF311">
        <v>4273549</v>
      </c>
      <c r="AG311">
        <v>4253500</v>
      </c>
      <c r="AH311">
        <v>4233005</v>
      </c>
      <c r="AI311">
        <v>4212202</v>
      </c>
      <c r="AJ311">
        <v>4191231</v>
      </c>
      <c r="AK311">
        <v>4170227</v>
      </c>
      <c r="AL311">
        <v>4149324</v>
      </c>
      <c r="AM311">
        <v>4128652</v>
      </c>
      <c r="AN311">
        <v>4108341</v>
      </c>
      <c r="AO311">
        <v>4088516</v>
      </c>
      <c r="AP311">
        <v>4069301</v>
      </c>
      <c r="AQ311">
        <v>4050819</v>
      </c>
      <c r="AR311">
        <v>4033188</v>
      </c>
      <c r="AS311">
        <v>4016524</v>
      </c>
      <c r="AT311">
        <v>4000943</v>
      </c>
      <c r="AU311">
        <v>3986557</v>
      </c>
      <c r="AV311">
        <v>3973474</v>
      </c>
    </row>
    <row r="312" spans="1:48" x14ac:dyDescent="0.15">
      <c r="A312" t="s">
        <v>626</v>
      </c>
      <c r="B312" t="s">
        <v>627</v>
      </c>
      <c r="C312">
        <v>52.165999999999997</v>
      </c>
      <c r="D312">
        <v>5462729.3442521403</v>
      </c>
      <c r="E312">
        <v>5492993.5860347599</v>
      </c>
      <c r="F312">
        <v>5521827.83206964</v>
      </c>
      <c r="G312">
        <v>4645759</v>
      </c>
      <c r="H312">
        <v>4688435</v>
      </c>
      <c r="I312">
        <v>4725821</v>
      </c>
      <c r="J312">
        <v>4758130</v>
      </c>
      <c r="K312">
        <v>4785572</v>
      </c>
      <c r="L312">
        <v>4808354</v>
      </c>
      <c r="M312">
        <v>4826685</v>
      </c>
      <c r="N312">
        <v>4840769</v>
      </c>
      <c r="O312">
        <v>4850813</v>
      </c>
      <c r="P312">
        <v>4857019</v>
      </c>
      <c r="Q312">
        <v>4859589</v>
      </c>
      <c r="R312">
        <v>4858725</v>
      </c>
      <c r="S312">
        <v>4854624</v>
      </c>
      <c r="T312">
        <v>4847486</v>
      </c>
      <c r="U312">
        <v>4837508</v>
      </c>
      <c r="V312">
        <v>4824883</v>
      </c>
      <c r="W312">
        <v>4809808</v>
      </c>
      <c r="X312">
        <v>4792474</v>
      </c>
      <c r="Y312">
        <v>4773073</v>
      </c>
      <c r="Z312">
        <v>4751794</v>
      </c>
      <c r="AA312">
        <v>4728828</v>
      </c>
      <c r="AB312">
        <v>4704361</v>
      </c>
      <c r="AC312">
        <v>4678580</v>
      </c>
      <c r="AD312">
        <v>4651669</v>
      </c>
      <c r="AE312">
        <v>4623811</v>
      </c>
      <c r="AF312">
        <v>4595190</v>
      </c>
      <c r="AG312">
        <v>4565986</v>
      </c>
      <c r="AH312">
        <v>4536378</v>
      </c>
      <c r="AI312">
        <v>4506545</v>
      </c>
      <c r="AJ312">
        <v>4476663</v>
      </c>
      <c r="AK312">
        <v>4446909</v>
      </c>
      <c r="AL312">
        <v>4417456</v>
      </c>
      <c r="AM312">
        <v>4388477</v>
      </c>
      <c r="AN312">
        <v>4360145</v>
      </c>
      <c r="AO312">
        <v>4332629</v>
      </c>
      <c r="AP312">
        <v>4306098</v>
      </c>
      <c r="AQ312">
        <v>4280720</v>
      </c>
      <c r="AR312">
        <v>4256662</v>
      </c>
      <c r="AS312">
        <v>4234088</v>
      </c>
      <c r="AT312">
        <v>4213162</v>
      </c>
      <c r="AU312">
        <v>4194046</v>
      </c>
      <c r="AV312">
        <v>4176902</v>
      </c>
    </row>
    <row r="313" spans="1:48" x14ac:dyDescent="0.15">
      <c r="A313" t="s">
        <v>628</v>
      </c>
      <c r="B313" t="s">
        <v>629</v>
      </c>
      <c r="C313">
        <v>52.165999999999997</v>
      </c>
      <c r="D313">
        <v>2310236.7446197998</v>
      </c>
      <c r="E313">
        <v>2328949.0800706102</v>
      </c>
      <c r="F313">
        <v>2346776.8000123599</v>
      </c>
      <c r="G313">
        <v>2256558</v>
      </c>
      <c r="H313">
        <v>2282486</v>
      </c>
      <c r="I313">
        <v>2306356</v>
      </c>
      <c r="J313">
        <v>2328237</v>
      </c>
      <c r="K313">
        <v>2348194</v>
      </c>
      <c r="L313">
        <v>2366296</v>
      </c>
      <c r="M313">
        <v>2382607</v>
      </c>
      <c r="N313">
        <v>2397193</v>
      </c>
      <c r="O313">
        <v>2410121</v>
      </c>
      <c r="P313">
        <v>2421453</v>
      </c>
      <c r="Q313">
        <v>2431255</v>
      </c>
      <c r="R313">
        <v>2439589</v>
      </c>
      <c r="S313">
        <v>2446519</v>
      </c>
      <c r="T313">
        <v>2452107</v>
      </c>
      <c r="U313">
        <v>2456416</v>
      </c>
      <c r="V313">
        <v>2459507</v>
      </c>
      <c r="W313">
        <v>2461440</v>
      </c>
      <c r="X313">
        <v>2462276</v>
      </c>
      <c r="Y313">
        <v>2462076</v>
      </c>
      <c r="Z313">
        <v>2460898</v>
      </c>
      <c r="AA313">
        <v>2458802</v>
      </c>
      <c r="AB313">
        <v>2455846</v>
      </c>
      <c r="AC313">
        <v>2452087</v>
      </c>
      <c r="AD313">
        <v>2447584</v>
      </c>
      <c r="AE313">
        <v>2442392</v>
      </c>
      <c r="AF313">
        <v>2436570</v>
      </c>
      <c r="AG313">
        <v>2430171</v>
      </c>
      <c r="AH313">
        <v>2423252</v>
      </c>
      <c r="AI313">
        <v>2415867</v>
      </c>
      <c r="AJ313">
        <v>2408070</v>
      </c>
      <c r="AK313">
        <v>2399916</v>
      </c>
      <c r="AL313">
        <v>2391458</v>
      </c>
      <c r="AM313">
        <v>2382748</v>
      </c>
      <c r="AN313">
        <v>2373839</v>
      </c>
      <c r="AO313">
        <v>2364782</v>
      </c>
      <c r="AP313">
        <v>2355629</v>
      </c>
      <c r="AQ313">
        <v>2346429</v>
      </c>
      <c r="AR313">
        <v>2337234</v>
      </c>
      <c r="AS313">
        <v>2328093</v>
      </c>
      <c r="AT313">
        <v>2319056</v>
      </c>
      <c r="AU313">
        <v>2310170</v>
      </c>
      <c r="AV313">
        <v>2301484</v>
      </c>
    </row>
    <row r="314" spans="1:48" x14ac:dyDescent="0.15">
      <c r="A314" t="s">
        <v>630</v>
      </c>
      <c r="B314" t="s">
        <v>631</v>
      </c>
      <c r="C314">
        <v>49.399000000000001</v>
      </c>
      <c r="D314">
        <v>3499611.54213185</v>
      </c>
      <c r="E314">
        <v>3511174.1565591898</v>
      </c>
      <c r="F314">
        <v>3521550.6098972298</v>
      </c>
      <c r="G314">
        <v>3196382</v>
      </c>
      <c r="H314">
        <v>3211204</v>
      </c>
      <c r="I314">
        <v>3224075</v>
      </c>
      <c r="J314">
        <v>3234989</v>
      </c>
      <c r="K314">
        <v>3243944</v>
      </c>
      <c r="L314">
        <v>3250946</v>
      </c>
      <c r="M314">
        <v>3256004</v>
      </c>
      <c r="N314">
        <v>3259136</v>
      </c>
      <c r="O314">
        <v>3260363</v>
      </c>
      <c r="P314">
        <v>3259712</v>
      </c>
      <c r="Q314">
        <v>3257217</v>
      </c>
      <c r="R314">
        <v>3252916</v>
      </c>
      <c r="S314">
        <v>3246854</v>
      </c>
      <c r="T314">
        <v>3239081</v>
      </c>
      <c r="U314">
        <v>3229654</v>
      </c>
      <c r="V314">
        <v>3218632</v>
      </c>
      <c r="W314">
        <v>3206084</v>
      </c>
      <c r="X314">
        <v>3192082</v>
      </c>
      <c r="Y314">
        <v>3176705</v>
      </c>
      <c r="Z314">
        <v>3160037</v>
      </c>
      <c r="AA314">
        <v>3142168</v>
      </c>
      <c r="AB314">
        <v>3123193</v>
      </c>
      <c r="AC314">
        <v>3103214</v>
      </c>
      <c r="AD314">
        <v>3082336</v>
      </c>
      <c r="AE314">
        <v>3060674</v>
      </c>
      <c r="AF314">
        <v>3038344</v>
      </c>
      <c r="AG314">
        <v>3015470</v>
      </c>
      <c r="AH314">
        <v>2992183</v>
      </c>
      <c r="AI314">
        <v>2968617</v>
      </c>
      <c r="AJ314">
        <v>2944913</v>
      </c>
      <c r="AK314">
        <v>2921217</v>
      </c>
      <c r="AL314">
        <v>2897683</v>
      </c>
      <c r="AM314">
        <v>2874466</v>
      </c>
      <c r="AN314">
        <v>2851732</v>
      </c>
      <c r="AO314">
        <v>2829648</v>
      </c>
      <c r="AP314">
        <v>2808390</v>
      </c>
      <c r="AQ314">
        <v>2788139</v>
      </c>
      <c r="AR314">
        <v>2769080</v>
      </c>
      <c r="AS314">
        <v>2751405</v>
      </c>
      <c r="AT314">
        <v>2735312</v>
      </c>
      <c r="AU314">
        <v>2721003</v>
      </c>
      <c r="AV314">
        <v>2708689</v>
      </c>
    </row>
    <row r="315" spans="1:48" x14ac:dyDescent="0.15">
      <c r="A315" t="s">
        <v>632</v>
      </c>
      <c r="B315" t="s">
        <v>633</v>
      </c>
      <c r="C315">
        <v>52.165999999999997</v>
      </c>
      <c r="D315">
        <v>3524934.0043058898</v>
      </c>
      <c r="E315">
        <v>3552520.96323486</v>
      </c>
      <c r="F315">
        <v>3578928.28660877</v>
      </c>
      <c r="G315">
        <v>3582544</v>
      </c>
      <c r="H315">
        <v>3624543</v>
      </c>
      <c r="I315">
        <v>3662749</v>
      </c>
      <c r="J315">
        <v>3697324</v>
      </c>
      <c r="K315">
        <v>3728430</v>
      </c>
      <c r="L315">
        <v>3756224</v>
      </c>
      <c r="M315">
        <v>3780861</v>
      </c>
      <c r="N315">
        <v>3802492</v>
      </c>
      <c r="O315">
        <v>3821265</v>
      </c>
      <c r="P315">
        <v>3837325</v>
      </c>
      <c r="Q315">
        <v>3850816</v>
      </c>
      <c r="R315">
        <v>3861875</v>
      </c>
      <c r="S315">
        <v>3870639</v>
      </c>
      <c r="T315">
        <v>3877242</v>
      </c>
      <c r="U315">
        <v>3881812</v>
      </c>
      <c r="V315">
        <v>3884477</v>
      </c>
      <c r="W315">
        <v>3885361</v>
      </c>
      <c r="X315">
        <v>3884585</v>
      </c>
      <c r="Y315">
        <v>3882266</v>
      </c>
      <c r="Z315">
        <v>3878519</v>
      </c>
      <c r="AA315">
        <v>3873456</v>
      </c>
      <c r="AB315">
        <v>3867185</v>
      </c>
      <c r="AC315">
        <v>3859812</v>
      </c>
      <c r="AD315">
        <v>3851439</v>
      </c>
      <c r="AE315">
        <v>3842166</v>
      </c>
      <c r="AF315">
        <v>3832089</v>
      </c>
      <c r="AG315">
        <v>3821301</v>
      </c>
      <c r="AH315">
        <v>3809892</v>
      </c>
      <c r="AI315">
        <v>3797951</v>
      </c>
      <c r="AJ315">
        <v>3785560</v>
      </c>
      <c r="AK315">
        <v>3772801</v>
      </c>
      <c r="AL315">
        <v>3759752</v>
      </c>
      <c r="AM315">
        <v>3746488</v>
      </c>
      <c r="AN315">
        <v>3733080</v>
      </c>
      <c r="AO315">
        <v>3719598</v>
      </c>
      <c r="AP315">
        <v>3706108</v>
      </c>
      <c r="AQ315">
        <v>3692671</v>
      </c>
      <c r="AR315">
        <v>3679349</v>
      </c>
      <c r="AS315">
        <v>3666196</v>
      </c>
      <c r="AT315">
        <v>3653268</v>
      </c>
      <c r="AU315">
        <v>3640614</v>
      </c>
      <c r="AV315">
        <v>3628281</v>
      </c>
    </row>
    <row r="316" spans="1:48" x14ac:dyDescent="0.15">
      <c r="A316" t="s">
        <v>634</v>
      </c>
      <c r="B316" t="s">
        <v>635</v>
      </c>
      <c r="C316">
        <v>49.399000000000001</v>
      </c>
      <c r="D316">
        <v>2718091.8571836101</v>
      </c>
      <c r="E316">
        <v>2731798.3846812202</v>
      </c>
      <c r="F316">
        <v>2744738.7877909401</v>
      </c>
      <c r="G316">
        <v>2475296</v>
      </c>
      <c r="H316">
        <v>2493256</v>
      </c>
      <c r="I316">
        <v>2509673</v>
      </c>
      <c r="J316">
        <v>2524536</v>
      </c>
      <c r="K316">
        <v>2537837</v>
      </c>
      <c r="L316">
        <v>2549577</v>
      </c>
      <c r="M316">
        <v>2559757</v>
      </c>
      <c r="N316">
        <v>2568385</v>
      </c>
      <c r="O316">
        <v>2575473</v>
      </c>
      <c r="P316">
        <v>2581036</v>
      </c>
      <c r="Q316">
        <v>2585097</v>
      </c>
      <c r="R316">
        <v>2587681</v>
      </c>
      <c r="S316">
        <v>2588817</v>
      </c>
      <c r="T316">
        <v>2588540</v>
      </c>
      <c r="U316">
        <v>2586890</v>
      </c>
      <c r="V316">
        <v>2583910</v>
      </c>
      <c r="W316">
        <v>2579649</v>
      </c>
      <c r="X316">
        <v>2574159</v>
      </c>
      <c r="Y316">
        <v>2567497</v>
      </c>
      <c r="Z316">
        <v>2559725</v>
      </c>
      <c r="AA316">
        <v>2550911</v>
      </c>
      <c r="AB316">
        <v>2541124</v>
      </c>
      <c r="AC316">
        <v>2530441</v>
      </c>
      <c r="AD316">
        <v>2518941</v>
      </c>
      <c r="AE316">
        <v>2506710</v>
      </c>
      <c r="AF316">
        <v>2493835</v>
      </c>
      <c r="AG316">
        <v>2480411</v>
      </c>
      <c r="AH316">
        <v>2466537</v>
      </c>
      <c r="AI316">
        <v>2452314</v>
      </c>
      <c r="AJ316">
        <v>2437851</v>
      </c>
      <c r="AK316">
        <v>2423259</v>
      </c>
      <c r="AL316">
        <v>2408655</v>
      </c>
      <c r="AM316">
        <v>2394159</v>
      </c>
      <c r="AN316">
        <v>2379897</v>
      </c>
      <c r="AO316">
        <v>2366000</v>
      </c>
      <c r="AP316">
        <v>2352601</v>
      </c>
      <c r="AQ316">
        <v>2339840</v>
      </c>
      <c r="AR316">
        <v>2327861</v>
      </c>
      <c r="AS316">
        <v>2316812</v>
      </c>
      <c r="AT316">
        <v>2306845</v>
      </c>
      <c r="AU316">
        <v>2298118</v>
      </c>
      <c r="AV316">
        <v>2290794</v>
      </c>
    </row>
    <row r="317" spans="1:48" x14ac:dyDescent="0.15">
      <c r="A317" t="s">
        <v>636</v>
      </c>
      <c r="B317" t="s">
        <v>637</v>
      </c>
      <c r="C317">
        <v>49.399000000000001</v>
      </c>
      <c r="D317">
        <v>2440418.0424580202</v>
      </c>
      <c r="E317">
        <v>2456849.2281388999</v>
      </c>
      <c r="F317">
        <v>2472610.5566308298</v>
      </c>
      <c r="G317">
        <v>2020105</v>
      </c>
      <c r="H317">
        <v>2041130</v>
      </c>
      <c r="I317">
        <v>2060091</v>
      </c>
      <c r="J317">
        <v>2077057</v>
      </c>
      <c r="K317">
        <v>2092097</v>
      </c>
      <c r="L317">
        <v>2105282</v>
      </c>
      <c r="M317">
        <v>2116681</v>
      </c>
      <c r="N317">
        <v>2126364</v>
      </c>
      <c r="O317">
        <v>2134401</v>
      </c>
      <c r="P317">
        <v>2140862</v>
      </c>
      <c r="Q317">
        <v>2145817</v>
      </c>
      <c r="R317">
        <v>2149335</v>
      </c>
      <c r="S317">
        <v>2151486</v>
      </c>
      <c r="T317">
        <v>2152341</v>
      </c>
      <c r="U317">
        <v>2151970</v>
      </c>
      <c r="V317">
        <v>2150442</v>
      </c>
      <c r="W317">
        <v>2147828</v>
      </c>
      <c r="X317">
        <v>2144197</v>
      </c>
      <c r="Y317">
        <v>2139621</v>
      </c>
      <c r="Z317">
        <v>2134168</v>
      </c>
      <c r="AA317">
        <v>2127909</v>
      </c>
      <c r="AB317">
        <v>2120914</v>
      </c>
      <c r="AC317">
        <v>2113254</v>
      </c>
      <c r="AD317">
        <v>2104998</v>
      </c>
      <c r="AE317">
        <v>2096217</v>
      </c>
      <c r="AF317">
        <v>2086981</v>
      </c>
      <c r="AG317">
        <v>2077361</v>
      </c>
      <c r="AH317">
        <v>2067427</v>
      </c>
      <c r="AI317">
        <v>2057249</v>
      </c>
      <c r="AJ317">
        <v>2046897</v>
      </c>
      <c r="AK317">
        <v>2036443</v>
      </c>
      <c r="AL317">
        <v>2025956</v>
      </c>
      <c r="AM317">
        <v>2015507</v>
      </c>
      <c r="AN317">
        <v>2005166</v>
      </c>
      <c r="AO317">
        <v>1995004</v>
      </c>
      <c r="AP317">
        <v>1985092</v>
      </c>
      <c r="AQ317">
        <v>1975500</v>
      </c>
      <c r="AR317">
        <v>1966298</v>
      </c>
      <c r="AS317">
        <v>1957558</v>
      </c>
      <c r="AT317">
        <v>1949350</v>
      </c>
      <c r="AU317">
        <v>1941744</v>
      </c>
      <c r="AV317">
        <v>1934811</v>
      </c>
    </row>
    <row r="318" spans="1:48" x14ac:dyDescent="0.15">
      <c r="A318" t="s">
        <v>638</v>
      </c>
      <c r="B318" t="s">
        <v>639</v>
      </c>
      <c r="C318">
        <v>82.37</v>
      </c>
      <c r="D318">
        <v>3802281.5336918798</v>
      </c>
      <c r="E318">
        <v>3830019.5465468802</v>
      </c>
      <c r="F318">
        <v>3855879.78523432</v>
      </c>
      <c r="G318">
        <v>4311693</v>
      </c>
      <c r="H318">
        <v>4359210</v>
      </c>
      <c r="I318">
        <v>4400350</v>
      </c>
      <c r="J318">
        <v>4435536</v>
      </c>
      <c r="K318">
        <v>4465175</v>
      </c>
      <c r="L318">
        <v>4489661</v>
      </c>
      <c r="M318">
        <v>4509372</v>
      </c>
      <c r="N318">
        <v>4524671</v>
      </c>
      <c r="O318">
        <v>4535908</v>
      </c>
      <c r="P318">
        <v>4543415</v>
      </c>
      <c r="Q318">
        <v>4547511</v>
      </c>
      <c r="R318">
        <v>4548499</v>
      </c>
      <c r="S318">
        <v>4546669</v>
      </c>
      <c r="T318">
        <v>4542294</v>
      </c>
      <c r="U318">
        <v>4535633</v>
      </c>
      <c r="V318">
        <v>4526929</v>
      </c>
      <c r="W318">
        <v>4516413</v>
      </c>
      <c r="X318">
        <v>4504297</v>
      </c>
      <c r="Y318">
        <v>4490782</v>
      </c>
      <c r="Z318">
        <v>4476050</v>
      </c>
      <c r="AA318">
        <v>4460272</v>
      </c>
      <c r="AB318">
        <v>4443602</v>
      </c>
      <c r="AC318">
        <v>4426179</v>
      </c>
      <c r="AD318">
        <v>4408128</v>
      </c>
      <c r="AE318">
        <v>4389558</v>
      </c>
      <c r="AF318">
        <v>4370563</v>
      </c>
      <c r="AG318">
        <v>4351225</v>
      </c>
      <c r="AH318">
        <v>4331606</v>
      </c>
      <c r="AI318">
        <v>4311758</v>
      </c>
      <c r="AJ318">
        <v>4291714</v>
      </c>
      <c r="AK318">
        <v>4271496</v>
      </c>
      <c r="AL318">
        <v>4251107</v>
      </c>
      <c r="AM318">
        <v>4230539</v>
      </c>
      <c r="AN318">
        <v>4209765</v>
      </c>
      <c r="AO318">
        <v>4188748</v>
      </c>
      <c r="AP318">
        <v>4167431</v>
      </c>
      <c r="AQ318">
        <v>4145745</v>
      </c>
      <c r="AR318">
        <v>4123606</v>
      </c>
      <c r="AS318">
        <v>4100914</v>
      </c>
      <c r="AT318">
        <v>4077554</v>
      </c>
      <c r="AU318">
        <v>4053398</v>
      </c>
      <c r="AV318">
        <v>4028302</v>
      </c>
    </row>
    <row r="319" spans="1:48" x14ac:dyDescent="0.15">
      <c r="A319" t="s">
        <v>640</v>
      </c>
      <c r="B319" t="s">
        <v>641</v>
      </c>
      <c r="C319">
        <v>94.8</v>
      </c>
      <c r="D319">
        <v>243328.48133330399</v>
      </c>
      <c r="E319">
        <v>244864.53651441401</v>
      </c>
      <c r="F319">
        <v>246263.72513685</v>
      </c>
      <c r="G319">
        <v>310145</v>
      </c>
      <c r="H319">
        <v>312653</v>
      </c>
      <c r="I319">
        <v>314849</v>
      </c>
      <c r="J319">
        <v>316747</v>
      </c>
      <c r="K319">
        <v>318361</v>
      </c>
      <c r="L319">
        <v>319704</v>
      </c>
      <c r="M319">
        <v>320789</v>
      </c>
      <c r="N319">
        <v>321629</v>
      </c>
      <c r="O319">
        <v>322236</v>
      </c>
      <c r="P319">
        <v>322623</v>
      </c>
      <c r="Q319">
        <v>322801</v>
      </c>
      <c r="R319">
        <v>322781</v>
      </c>
      <c r="S319">
        <v>322575</v>
      </c>
      <c r="T319">
        <v>322193</v>
      </c>
      <c r="U319">
        <v>321645</v>
      </c>
      <c r="V319">
        <v>320942</v>
      </c>
      <c r="W319">
        <v>320093</v>
      </c>
      <c r="X319">
        <v>319107</v>
      </c>
      <c r="Y319">
        <v>317995</v>
      </c>
      <c r="Z319">
        <v>316763</v>
      </c>
      <c r="AA319">
        <v>315421</v>
      </c>
      <c r="AB319">
        <v>313976</v>
      </c>
      <c r="AC319">
        <v>312437</v>
      </c>
      <c r="AD319">
        <v>310811</v>
      </c>
      <c r="AE319">
        <v>309104</v>
      </c>
      <c r="AF319">
        <v>307324</v>
      </c>
      <c r="AG319">
        <v>305476</v>
      </c>
      <c r="AH319">
        <v>303567</v>
      </c>
      <c r="AI319">
        <v>301602</v>
      </c>
      <c r="AJ319">
        <v>299587</v>
      </c>
      <c r="AK319">
        <v>297526</v>
      </c>
      <c r="AL319">
        <v>295425</v>
      </c>
      <c r="AM319">
        <v>293288</v>
      </c>
      <c r="AN319">
        <v>291118</v>
      </c>
      <c r="AO319">
        <v>288920</v>
      </c>
      <c r="AP319">
        <v>286696</v>
      </c>
      <c r="AQ319">
        <v>284450</v>
      </c>
      <c r="AR319">
        <v>282184</v>
      </c>
      <c r="AS319">
        <v>279901</v>
      </c>
      <c r="AT319">
        <v>277602</v>
      </c>
      <c r="AU319">
        <v>275290</v>
      </c>
      <c r="AV319">
        <v>272965</v>
      </c>
    </row>
    <row r="320" spans="1:48" x14ac:dyDescent="0.15">
      <c r="A320" t="s">
        <v>642</v>
      </c>
      <c r="B320" t="s">
        <v>643</v>
      </c>
      <c r="C320">
        <v>70.45</v>
      </c>
      <c r="D320">
        <v>481794.102460358</v>
      </c>
      <c r="E320">
        <v>484219.57565585099</v>
      </c>
      <c r="F320">
        <v>486454.54249957501</v>
      </c>
      <c r="G320">
        <v>435207</v>
      </c>
      <c r="H320">
        <v>438011</v>
      </c>
      <c r="I320">
        <v>440597</v>
      </c>
      <c r="J320">
        <v>442956</v>
      </c>
      <c r="K320">
        <v>445079</v>
      </c>
      <c r="L320">
        <v>446959</v>
      </c>
      <c r="M320">
        <v>448591</v>
      </c>
      <c r="N320">
        <v>449969</v>
      </c>
      <c r="O320">
        <v>451089</v>
      </c>
      <c r="P320">
        <v>451950</v>
      </c>
      <c r="Q320">
        <v>452549</v>
      </c>
      <c r="R320">
        <v>452885</v>
      </c>
      <c r="S320">
        <v>452959</v>
      </c>
      <c r="T320">
        <v>452774</v>
      </c>
      <c r="U320">
        <v>452331</v>
      </c>
      <c r="V320">
        <v>451635</v>
      </c>
      <c r="W320">
        <v>450689</v>
      </c>
      <c r="X320">
        <v>449502</v>
      </c>
      <c r="Y320">
        <v>448078</v>
      </c>
      <c r="Z320">
        <v>446428</v>
      </c>
      <c r="AA320">
        <v>444559</v>
      </c>
      <c r="AB320">
        <v>442483</v>
      </c>
      <c r="AC320">
        <v>440210</v>
      </c>
      <c r="AD320">
        <v>437754</v>
      </c>
      <c r="AE320">
        <v>435128</v>
      </c>
      <c r="AF320">
        <v>432346</v>
      </c>
      <c r="AG320">
        <v>429425</v>
      </c>
      <c r="AH320">
        <v>426381</v>
      </c>
      <c r="AI320">
        <v>423233</v>
      </c>
      <c r="AJ320">
        <v>419999</v>
      </c>
      <c r="AK320">
        <v>416700</v>
      </c>
      <c r="AL320">
        <v>413357</v>
      </c>
      <c r="AM320">
        <v>409992</v>
      </c>
      <c r="AN320">
        <v>406630</v>
      </c>
      <c r="AO320">
        <v>403293</v>
      </c>
      <c r="AP320">
        <v>400009</v>
      </c>
      <c r="AQ320">
        <v>396803</v>
      </c>
      <c r="AR320">
        <v>393704</v>
      </c>
      <c r="AS320">
        <v>390741</v>
      </c>
      <c r="AT320">
        <v>387943</v>
      </c>
      <c r="AU320">
        <v>385341</v>
      </c>
      <c r="AV320">
        <v>382969</v>
      </c>
    </row>
    <row r="321" spans="1:48" x14ac:dyDescent="0.15">
      <c r="A321" t="s">
        <v>644</v>
      </c>
      <c r="B321" t="s">
        <v>645</v>
      </c>
      <c r="C321">
        <v>49.27</v>
      </c>
      <c r="D321">
        <v>1764351.51740617</v>
      </c>
      <c r="E321">
        <v>1777082.18439572</v>
      </c>
      <c r="F321">
        <v>1789946.8627877899</v>
      </c>
      <c r="G321">
        <v>1492358</v>
      </c>
      <c r="H321">
        <v>1512043</v>
      </c>
      <c r="I321">
        <v>1530216</v>
      </c>
      <c r="J321">
        <v>1546896</v>
      </c>
      <c r="K321">
        <v>1562103</v>
      </c>
      <c r="L321">
        <v>1575858</v>
      </c>
      <c r="M321">
        <v>1588188</v>
      </c>
      <c r="N321">
        <v>1599120</v>
      </c>
      <c r="O321">
        <v>1608685</v>
      </c>
      <c r="P321">
        <v>1616917</v>
      </c>
      <c r="Q321">
        <v>1623852</v>
      </c>
      <c r="R321">
        <v>1629529</v>
      </c>
      <c r="S321">
        <v>1633990</v>
      </c>
      <c r="T321">
        <v>1637278</v>
      </c>
      <c r="U321">
        <v>1639441</v>
      </c>
      <c r="V321">
        <v>1640529</v>
      </c>
      <c r="W321">
        <v>1640594</v>
      </c>
      <c r="X321">
        <v>1639692</v>
      </c>
      <c r="Y321">
        <v>1637880</v>
      </c>
      <c r="Z321">
        <v>1635219</v>
      </c>
      <c r="AA321">
        <v>1631772</v>
      </c>
      <c r="AB321">
        <v>1627606</v>
      </c>
      <c r="AC321">
        <v>1622789</v>
      </c>
      <c r="AD321">
        <v>1617392</v>
      </c>
      <c r="AE321">
        <v>1611491</v>
      </c>
      <c r="AF321">
        <v>1605161</v>
      </c>
      <c r="AG321">
        <v>1598483</v>
      </c>
      <c r="AH321">
        <v>1591538</v>
      </c>
      <c r="AI321">
        <v>1584413</v>
      </c>
      <c r="AJ321">
        <v>1577193</v>
      </c>
      <c r="AK321">
        <v>1569971</v>
      </c>
      <c r="AL321">
        <v>1562840</v>
      </c>
      <c r="AM321">
        <v>1555894</v>
      </c>
      <c r="AN321">
        <v>1549234</v>
      </c>
      <c r="AO321">
        <v>1542959</v>
      </c>
      <c r="AP321">
        <v>1537175</v>
      </c>
      <c r="AQ321">
        <v>1531988</v>
      </c>
      <c r="AR321">
        <v>1527507</v>
      </c>
      <c r="AS321">
        <v>1523845</v>
      </c>
      <c r="AT321">
        <v>1521116</v>
      </c>
      <c r="AU321">
        <v>1519439</v>
      </c>
      <c r="AV321">
        <v>1518934</v>
      </c>
    </row>
    <row r="322" spans="1:48" x14ac:dyDescent="0.15">
      <c r="A322" t="s">
        <v>646</v>
      </c>
      <c r="B322" t="s">
        <v>647</v>
      </c>
      <c r="C322">
        <v>39</v>
      </c>
      <c r="D322">
        <v>3378140.0978031801</v>
      </c>
      <c r="E322">
        <v>3399960.9720488102</v>
      </c>
      <c r="F322">
        <v>3421660.76528164</v>
      </c>
      <c r="G322">
        <v>2955044</v>
      </c>
      <c r="H322">
        <v>2984502</v>
      </c>
      <c r="I322">
        <v>3013088</v>
      </c>
      <c r="J322">
        <v>3040647</v>
      </c>
      <c r="K322">
        <v>3067035</v>
      </c>
      <c r="L322">
        <v>3092121</v>
      </c>
      <c r="M322">
        <v>3115788</v>
      </c>
      <c r="N322">
        <v>3137931</v>
      </c>
      <c r="O322">
        <v>3158457</v>
      </c>
      <c r="P322">
        <v>3177289</v>
      </c>
      <c r="Q322">
        <v>3194360</v>
      </c>
      <c r="R322">
        <v>3209618</v>
      </c>
      <c r="S322">
        <v>3223022</v>
      </c>
      <c r="T322">
        <v>3234545</v>
      </c>
      <c r="U322">
        <v>3244173</v>
      </c>
      <c r="V322">
        <v>3251904</v>
      </c>
      <c r="W322">
        <v>3257751</v>
      </c>
      <c r="X322">
        <v>3261738</v>
      </c>
      <c r="Y322">
        <v>3263902</v>
      </c>
      <c r="Z322">
        <v>3264294</v>
      </c>
      <c r="AA322">
        <v>3262977</v>
      </c>
      <c r="AB322">
        <v>3260027</v>
      </c>
      <c r="AC322">
        <v>3255534</v>
      </c>
      <c r="AD322">
        <v>3249600</v>
      </c>
      <c r="AE322">
        <v>3242340</v>
      </c>
      <c r="AF322">
        <v>3233881</v>
      </c>
      <c r="AG322">
        <v>3224366</v>
      </c>
      <c r="AH322">
        <v>3213947</v>
      </c>
      <c r="AI322">
        <v>3202791</v>
      </c>
      <c r="AJ322">
        <v>3191079</v>
      </c>
      <c r="AK322">
        <v>3179003</v>
      </c>
      <c r="AL322">
        <v>3166767</v>
      </c>
      <c r="AM322">
        <v>3154592</v>
      </c>
      <c r="AN322">
        <v>3142708</v>
      </c>
      <c r="AO322">
        <v>3131360</v>
      </c>
      <c r="AP322">
        <v>3120805</v>
      </c>
      <c r="AQ322">
        <v>3111313</v>
      </c>
      <c r="AR322">
        <v>3103167</v>
      </c>
      <c r="AS322">
        <v>3096664</v>
      </c>
      <c r="AT322">
        <v>3092112</v>
      </c>
      <c r="AU322">
        <v>3089834</v>
      </c>
      <c r="AV322">
        <v>3090163</v>
      </c>
    </row>
    <row r="323" spans="1:48" x14ac:dyDescent="0.15">
      <c r="A323" t="s">
        <v>648</v>
      </c>
      <c r="B323" t="s">
        <v>649</v>
      </c>
      <c r="C323">
        <v>39.08</v>
      </c>
      <c r="D323">
        <v>1882353.65474464</v>
      </c>
      <c r="E323">
        <v>1895180.8268110501</v>
      </c>
      <c r="F323">
        <v>1907838.24386851</v>
      </c>
      <c r="G323">
        <v>1448492</v>
      </c>
      <c r="H323">
        <v>1464902</v>
      </c>
      <c r="I323">
        <v>1480098</v>
      </c>
      <c r="J323">
        <v>1494079</v>
      </c>
      <c r="K323">
        <v>1506847</v>
      </c>
      <c r="L323">
        <v>1518409</v>
      </c>
      <c r="M323">
        <v>1528773</v>
      </c>
      <c r="N323">
        <v>1537950</v>
      </c>
      <c r="O323">
        <v>1545956</v>
      </c>
      <c r="P323">
        <v>1552808</v>
      </c>
      <c r="Q323">
        <v>1558526</v>
      </c>
      <c r="R323">
        <v>1563135</v>
      </c>
      <c r="S323">
        <v>1566660</v>
      </c>
      <c r="T323">
        <v>1569133</v>
      </c>
      <c r="U323">
        <v>1570585</v>
      </c>
      <c r="V323">
        <v>1571053</v>
      </c>
      <c r="W323">
        <v>1570575</v>
      </c>
      <c r="X323">
        <v>1569193</v>
      </c>
      <c r="Y323">
        <v>1566953</v>
      </c>
      <c r="Z323">
        <v>1563901</v>
      </c>
      <c r="AA323">
        <v>1560089</v>
      </c>
      <c r="AB323">
        <v>1555570</v>
      </c>
      <c r="AC323">
        <v>1550403</v>
      </c>
      <c r="AD323">
        <v>1544646</v>
      </c>
      <c r="AE323">
        <v>1538363</v>
      </c>
      <c r="AF323">
        <v>1531619</v>
      </c>
      <c r="AG323">
        <v>1524484</v>
      </c>
      <c r="AH323">
        <v>1517030</v>
      </c>
      <c r="AI323">
        <v>1509332</v>
      </c>
      <c r="AJ323">
        <v>1501467</v>
      </c>
      <c r="AK323">
        <v>1493518</v>
      </c>
      <c r="AL323">
        <v>1485568</v>
      </c>
      <c r="AM323">
        <v>1477704</v>
      </c>
      <c r="AN323">
        <v>1470017</v>
      </c>
      <c r="AO323">
        <v>1462599</v>
      </c>
      <c r="AP323">
        <v>1455547</v>
      </c>
      <c r="AQ323">
        <v>1448961</v>
      </c>
      <c r="AR323">
        <v>1442942</v>
      </c>
      <c r="AS323">
        <v>1437595</v>
      </c>
      <c r="AT323">
        <v>1433030</v>
      </c>
      <c r="AU323">
        <v>1429357</v>
      </c>
      <c r="AV323">
        <v>1426690</v>
      </c>
    </row>
    <row r="324" spans="1:48" x14ac:dyDescent="0.15">
      <c r="A324" t="s">
        <v>650</v>
      </c>
      <c r="B324" t="s">
        <v>651</v>
      </c>
      <c r="C324">
        <v>45.29</v>
      </c>
      <c r="D324">
        <v>1246480.1088471101</v>
      </c>
      <c r="E324">
        <v>1253401.2817911601</v>
      </c>
      <c r="F324">
        <v>1259892.34468729</v>
      </c>
      <c r="G324">
        <v>1122656</v>
      </c>
      <c r="H324">
        <v>1130987</v>
      </c>
      <c r="I324">
        <v>1138658</v>
      </c>
      <c r="J324">
        <v>1145652</v>
      </c>
      <c r="K324">
        <v>1151953</v>
      </c>
      <c r="L324">
        <v>1157549</v>
      </c>
      <c r="M324">
        <v>1162432</v>
      </c>
      <c r="N324">
        <v>1166595</v>
      </c>
      <c r="O324">
        <v>1170034</v>
      </c>
      <c r="P324">
        <v>1172748</v>
      </c>
      <c r="Q324">
        <v>1174738</v>
      </c>
      <c r="R324">
        <v>1176009</v>
      </c>
      <c r="S324">
        <v>1176568</v>
      </c>
      <c r="T324">
        <v>1176425</v>
      </c>
      <c r="U324">
        <v>1175592</v>
      </c>
      <c r="V324">
        <v>1174085</v>
      </c>
      <c r="W324">
        <v>1171921</v>
      </c>
      <c r="X324">
        <v>1169122</v>
      </c>
      <c r="Y324">
        <v>1165710</v>
      </c>
      <c r="Z324">
        <v>1161712</v>
      </c>
      <c r="AA324">
        <v>1157156</v>
      </c>
      <c r="AB324">
        <v>1152075</v>
      </c>
      <c r="AC324">
        <v>1146503</v>
      </c>
      <c r="AD324">
        <v>1140476</v>
      </c>
      <c r="AE324">
        <v>1134035</v>
      </c>
      <c r="AF324">
        <v>1127222</v>
      </c>
      <c r="AG324">
        <v>1120083</v>
      </c>
      <c r="AH324">
        <v>1112664</v>
      </c>
      <c r="AI324">
        <v>1105018</v>
      </c>
      <c r="AJ324">
        <v>1097197</v>
      </c>
      <c r="AK324">
        <v>1089257</v>
      </c>
      <c r="AL324">
        <v>1081258</v>
      </c>
      <c r="AM324">
        <v>1073261</v>
      </c>
      <c r="AN324">
        <v>1065331</v>
      </c>
      <c r="AO324">
        <v>1057533</v>
      </c>
      <c r="AP324">
        <v>1049939</v>
      </c>
      <c r="AQ324">
        <v>1042621</v>
      </c>
      <c r="AR324">
        <v>1035653</v>
      </c>
      <c r="AS324">
        <v>1029114</v>
      </c>
      <c r="AT324">
        <v>1023085</v>
      </c>
      <c r="AU324">
        <v>1017649</v>
      </c>
      <c r="AV324">
        <v>1012892</v>
      </c>
    </row>
    <row r="325" spans="1:48" x14ac:dyDescent="0.15">
      <c r="A325" t="s">
        <v>652</v>
      </c>
      <c r="B325" t="s">
        <v>653</v>
      </c>
      <c r="C325">
        <v>39.159999999999997</v>
      </c>
      <c r="D325">
        <v>2125773.1062151399</v>
      </c>
      <c r="E325">
        <v>2137428.1862403699</v>
      </c>
      <c r="F325">
        <v>2149073.4135589702</v>
      </c>
      <c r="G325">
        <v>1832064</v>
      </c>
      <c r="H325">
        <v>1848518</v>
      </c>
      <c r="I325">
        <v>1864381</v>
      </c>
      <c r="J325">
        <v>1879551</v>
      </c>
      <c r="K325">
        <v>1893940</v>
      </c>
      <c r="L325">
        <v>1907464</v>
      </c>
      <c r="M325">
        <v>1920050</v>
      </c>
      <c r="N325">
        <v>1931632</v>
      </c>
      <c r="O325">
        <v>1942156</v>
      </c>
      <c r="P325">
        <v>1951572</v>
      </c>
      <c r="Q325">
        <v>1959842</v>
      </c>
      <c r="R325">
        <v>1966934</v>
      </c>
      <c r="S325">
        <v>1972828</v>
      </c>
      <c r="T325">
        <v>1977508</v>
      </c>
      <c r="U325">
        <v>1980972</v>
      </c>
      <c r="V325">
        <v>1983221</v>
      </c>
      <c r="W325">
        <v>1984269</v>
      </c>
      <c r="X325">
        <v>1984136</v>
      </c>
      <c r="Y325">
        <v>1982852</v>
      </c>
      <c r="Z325">
        <v>1980455</v>
      </c>
      <c r="AA325">
        <v>1976991</v>
      </c>
      <c r="AB325">
        <v>1972516</v>
      </c>
      <c r="AC325">
        <v>1967093</v>
      </c>
      <c r="AD325">
        <v>1960795</v>
      </c>
      <c r="AE325">
        <v>1953703</v>
      </c>
      <c r="AF325">
        <v>1945906</v>
      </c>
      <c r="AG325">
        <v>1937503</v>
      </c>
      <c r="AH325">
        <v>1928600</v>
      </c>
      <c r="AI325">
        <v>1919312</v>
      </c>
      <c r="AJ325">
        <v>1909764</v>
      </c>
      <c r="AK325">
        <v>1900087</v>
      </c>
      <c r="AL325">
        <v>1890423</v>
      </c>
      <c r="AM325">
        <v>1880922</v>
      </c>
      <c r="AN325">
        <v>1871741</v>
      </c>
      <c r="AO325">
        <v>1863048</v>
      </c>
      <c r="AP325">
        <v>1855018</v>
      </c>
      <c r="AQ325">
        <v>1847835</v>
      </c>
      <c r="AR325">
        <v>1841691</v>
      </c>
      <c r="AS325">
        <v>1836788</v>
      </c>
      <c r="AT325">
        <v>1833335</v>
      </c>
      <c r="AU325">
        <v>1831550</v>
      </c>
      <c r="AV325">
        <v>1831661</v>
      </c>
    </row>
    <row r="326" spans="1:48" x14ac:dyDescent="0.15">
      <c r="A326" t="s">
        <v>654</v>
      </c>
      <c r="B326" t="s">
        <v>655</v>
      </c>
      <c r="C326">
        <v>60.12</v>
      </c>
      <c r="D326">
        <v>1139456.9394056499</v>
      </c>
      <c r="E326">
        <v>1145923.8160043301</v>
      </c>
      <c r="F326">
        <v>1152004.7807235799</v>
      </c>
      <c r="G326">
        <v>1047479</v>
      </c>
      <c r="H326">
        <v>1055671</v>
      </c>
      <c r="I326">
        <v>1063202</v>
      </c>
      <c r="J326">
        <v>1070060</v>
      </c>
      <c r="K326">
        <v>1076237</v>
      </c>
      <c r="L326">
        <v>1081724</v>
      </c>
      <c r="M326">
        <v>1086516</v>
      </c>
      <c r="N326">
        <v>1090611</v>
      </c>
      <c r="O326">
        <v>1094009</v>
      </c>
      <c r="P326">
        <v>1096710</v>
      </c>
      <c r="Q326">
        <v>1098720</v>
      </c>
      <c r="R326">
        <v>1100044</v>
      </c>
      <c r="S326">
        <v>1100692</v>
      </c>
      <c r="T326">
        <v>1100675</v>
      </c>
      <c r="U326">
        <v>1100005</v>
      </c>
      <c r="V326">
        <v>1098699</v>
      </c>
      <c r="W326">
        <v>1096774</v>
      </c>
      <c r="X326">
        <v>1094251</v>
      </c>
      <c r="Y326">
        <v>1091152</v>
      </c>
      <c r="Z326">
        <v>1087503</v>
      </c>
      <c r="AA326">
        <v>1083329</v>
      </c>
      <c r="AB326">
        <v>1078660</v>
      </c>
      <c r="AC326">
        <v>1073529</v>
      </c>
      <c r="AD326">
        <v>1067969</v>
      </c>
      <c r="AE326">
        <v>1062017</v>
      </c>
      <c r="AF326">
        <v>1055710</v>
      </c>
      <c r="AG326">
        <v>1049091</v>
      </c>
      <c r="AH326">
        <v>1042202</v>
      </c>
      <c r="AI326">
        <v>1035088</v>
      </c>
      <c r="AJ326">
        <v>1027798</v>
      </c>
      <c r="AK326">
        <v>1020382</v>
      </c>
      <c r="AL326">
        <v>1012891</v>
      </c>
      <c r="AM326">
        <v>1005381</v>
      </c>
      <c r="AN326">
        <v>997908</v>
      </c>
      <c r="AO326">
        <v>990532</v>
      </c>
      <c r="AP326">
        <v>983315</v>
      </c>
      <c r="AQ326">
        <v>976320</v>
      </c>
      <c r="AR326">
        <v>969613</v>
      </c>
      <c r="AS326">
        <v>963262</v>
      </c>
      <c r="AT326">
        <v>957340</v>
      </c>
      <c r="AU326">
        <v>951917</v>
      </c>
      <c r="AV326">
        <v>947071</v>
      </c>
    </row>
    <row r="327" spans="1:48" x14ac:dyDescent="0.15">
      <c r="A327" t="s">
        <v>656</v>
      </c>
      <c r="B327" t="s">
        <v>657</v>
      </c>
      <c r="C327">
        <v>36.35</v>
      </c>
      <c r="D327">
        <v>2288181.7356577702</v>
      </c>
      <c r="E327">
        <v>2301407.2399902199</v>
      </c>
      <c r="F327">
        <v>2314300.2319742301</v>
      </c>
      <c r="G327">
        <v>2160976</v>
      </c>
      <c r="H327">
        <v>2179622</v>
      </c>
      <c r="I327">
        <v>2197483</v>
      </c>
      <c r="J327">
        <v>2214470</v>
      </c>
      <c r="K327">
        <v>2230502</v>
      </c>
      <c r="L327">
        <v>2245508</v>
      </c>
      <c r="M327">
        <v>2259422</v>
      </c>
      <c r="N327">
        <v>2272189</v>
      </c>
      <c r="O327">
        <v>2283762</v>
      </c>
      <c r="P327">
        <v>2294100</v>
      </c>
      <c r="Q327">
        <v>2303172</v>
      </c>
      <c r="R327">
        <v>2310956</v>
      </c>
      <c r="S327">
        <v>2317435</v>
      </c>
      <c r="T327">
        <v>2322603</v>
      </c>
      <c r="U327">
        <v>2326461</v>
      </c>
      <c r="V327">
        <v>2329019</v>
      </c>
      <c r="W327">
        <v>2330293</v>
      </c>
      <c r="X327">
        <v>2330311</v>
      </c>
      <c r="Y327">
        <v>2329105</v>
      </c>
      <c r="Z327">
        <v>2326718</v>
      </c>
      <c r="AA327">
        <v>2323199</v>
      </c>
      <c r="AB327">
        <v>2318608</v>
      </c>
      <c r="AC327">
        <v>2313011</v>
      </c>
      <c r="AD327">
        <v>2306483</v>
      </c>
      <c r="AE327">
        <v>2299105</v>
      </c>
      <c r="AF327">
        <v>2290971</v>
      </c>
      <c r="AG327">
        <v>2282178</v>
      </c>
      <c r="AH327">
        <v>2272834</v>
      </c>
      <c r="AI327">
        <v>2263054</v>
      </c>
      <c r="AJ327">
        <v>2252963</v>
      </c>
      <c r="AK327">
        <v>2242693</v>
      </c>
      <c r="AL327">
        <v>2232382</v>
      </c>
      <c r="AM327">
        <v>2222180</v>
      </c>
      <c r="AN327">
        <v>2212243</v>
      </c>
      <c r="AO327">
        <v>2202735</v>
      </c>
      <c r="AP327">
        <v>2193829</v>
      </c>
      <c r="AQ327">
        <v>2185707</v>
      </c>
      <c r="AR327">
        <v>2178556</v>
      </c>
      <c r="AS327">
        <v>2172574</v>
      </c>
      <c r="AT327">
        <v>2167967</v>
      </c>
      <c r="AU327">
        <v>2164948</v>
      </c>
      <c r="AV327">
        <v>2163739</v>
      </c>
    </row>
    <row r="328" spans="1:48" x14ac:dyDescent="0.15">
      <c r="A328" t="s">
        <v>658</v>
      </c>
      <c r="B328" t="s">
        <v>659</v>
      </c>
      <c r="C328">
        <v>33.26</v>
      </c>
      <c r="D328">
        <v>2776797.3218833101</v>
      </c>
      <c r="E328">
        <v>2792396.3501704801</v>
      </c>
      <c r="F328">
        <v>2807910.3117354298</v>
      </c>
      <c r="G328">
        <v>2500598</v>
      </c>
      <c r="H328">
        <v>2523979</v>
      </c>
      <c r="I328">
        <v>2546188</v>
      </c>
      <c r="J328">
        <v>2567129</v>
      </c>
      <c r="K328">
        <v>2586717</v>
      </c>
      <c r="L328">
        <v>2604874</v>
      </c>
      <c r="M328">
        <v>2621534</v>
      </c>
      <c r="N328">
        <v>2636640</v>
      </c>
      <c r="O328">
        <v>2650145</v>
      </c>
      <c r="P328">
        <v>2662013</v>
      </c>
      <c r="Q328">
        <v>2672214</v>
      </c>
      <c r="R328">
        <v>2680732</v>
      </c>
      <c r="S328">
        <v>2687559</v>
      </c>
      <c r="T328">
        <v>2692697</v>
      </c>
      <c r="U328">
        <v>2696156</v>
      </c>
      <c r="V328">
        <v>2697959</v>
      </c>
      <c r="W328">
        <v>2698137</v>
      </c>
      <c r="X328">
        <v>2696730</v>
      </c>
      <c r="Y328">
        <v>2693789</v>
      </c>
      <c r="Z328">
        <v>2689375</v>
      </c>
      <c r="AA328">
        <v>2683558</v>
      </c>
      <c r="AB328">
        <v>2676418</v>
      </c>
      <c r="AC328">
        <v>2668044</v>
      </c>
      <c r="AD328">
        <v>2658537</v>
      </c>
      <c r="AE328">
        <v>2648005</v>
      </c>
      <c r="AF328">
        <v>2636569</v>
      </c>
      <c r="AG328">
        <v>2624356</v>
      </c>
      <c r="AH328">
        <v>2611505</v>
      </c>
      <c r="AI328">
        <v>2598165</v>
      </c>
      <c r="AJ328">
        <v>2584495</v>
      </c>
      <c r="AK328">
        <v>2570661</v>
      </c>
      <c r="AL328">
        <v>2556842</v>
      </c>
      <c r="AM328">
        <v>2543225</v>
      </c>
      <c r="AN328">
        <v>2530008</v>
      </c>
      <c r="AO328">
        <v>2517398</v>
      </c>
      <c r="AP328">
        <v>2505612</v>
      </c>
      <c r="AQ328">
        <v>2494876</v>
      </c>
      <c r="AR328">
        <v>2485427</v>
      </c>
      <c r="AS328">
        <v>2477510</v>
      </c>
      <c r="AT328">
        <v>2471383</v>
      </c>
      <c r="AU328">
        <v>2467310</v>
      </c>
      <c r="AV328">
        <v>2465568</v>
      </c>
    </row>
    <row r="329" spans="1:48" x14ac:dyDescent="0.15">
      <c r="A329" t="s">
        <v>660</v>
      </c>
      <c r="B329" t="s">
        <v>661</v>
      </c>
      <c r="C329">
        <v>31.84</v>
      </c>
      <c r="D329">
        <v>2663424.2464195802</v>
      </c>
      <c r="E329">
        <v>2678880.7911478202</v>
      </c>
      <c r="F329">
        <v>2693783.4642541199</v>
      </c>
      <c r="G329">
        <v>2387693</v>
      </c>
      <c r="H329">
        <v>2407135</v>
      </c>
      <c r="I329">
        <v>2425870</v>
      </c>
      <c r="J329">
        <v>2443797</v>
      </c>
      <c r="K329">
        <v>2460825</v>
      </c>
      <c r="L329">
        <v>2476872</v>
      </c>
      <c r="M329">
        <v>2491862</v>
      </c>
      <c r="N329">
        <v>2505730</v>
      </c>
      <c r="O329">
        <v>2518416</v>
      </c>
      <c r="P329">
        <v>2529872</v>
      </c>
      <c r="Q329">
        <v>2540056</v>
      </c>
      <c r="R329">
        <v>2548934</v>
      </c>
      <c r="S329">
        <v>2556481</v>
      </c>
      <c r="T329">
        <v>2562681</v>
      </c>
      <c r="U329">
        <v>2567526</v>
      </c>
      <c r="V329">
        <v>2571015</v>
      </c>
      <c r="W329">
        <v>2573157</v>
      </c>
      <c r="X329">
        <v>2573968</v>
      </c>
      <c r="Y329">
        <v>2573473</v>
      </c>
      <c r="Z329">
        <v>2571705</v>
      </c>
      <c r="AA329">
        <v>2568705</v>
      </c>
      <c r="AB329">
        <v>2564523</v>
      </c>
      <c r="AC329">
        <v>2559218</v>
      </c>
      <c r="AD329">
        <v>2552854</v>
      </c>
      <c r="AE329">
        <v>2545507</v>
      </c>
      <c r="AF329">
        <v>2537260</v>
      </c>
      <c r="AG329">
        <v>2528204</v>
      </c>
      <c r="AH329">
        <v>2518437</v>
      </c>
      <c r="AI329">
        <v>2508069</v>
      </c>
      <c r="AJ329">
        <v>2497214</v>
      </c>
      <c r="AK329">
        <v>2485998</v>
      </c>
      <c r="AL329">
        <v>2474552</v>
      </c>
      <c r="AM329">
        <v>2463017</v>
      </c>
      <c r="AN329">
        <v>2451544</v>
      </c>
      <c r="AO329">
        <v>2440288</v>
      </c>
      <c r="AP329">
        <v>2429416</v>
      </c>
      <c r="AQ329">
        <v>2419103</v>
      </c>
      <c r="AR329">
        <v>2409529</v>
      </c>
      <c r="AS329">
        <v>2400886</v>
      </c>
      <c r="AT329">
        <v>2393373</v>
      </c>
      <c r="AU329">
        <v>2387197</v>
      </c>
      <c r="AV329">
        <v>2382573</v>
      </c>
    </row>
    <row r="330" spans="1:48" x14ac:dyDescent="0.15">
      <c r="A330" t="s">
        <v>662</v>
      </c>
      <c r="B330" t="s">
        <v>662</v>
      </c>
      <c r="C330">
        <v>34.090000000000003</v>
      </c>
      <c r="D330">
        <v>2026906.55692704</v>
      </c>
      <c r="E330">
        <v>2040001.1630184299</v>
      </c>
      <c r="F330">
        <v>2052793.19790114</v>
      </c>
      <c r="G330">
        <v>2091401</v>
      </c>
      <c r="H330">
        <v>2109641</v>
      </c>
      <c r="I330">
        <v>2127897</v>
      </c>
      <c r="J330">
        <v>2146014</v>
      </c>
      <c r="K330">
        <v>2163844</v>
      </c>
      <c r="L330">
        <v>2181254</v>
      </c>
      <c r="M330">
        <v>2198117</v>
      </c>
      <c r="N330">
        <v>2214320</v>
      </c>
      <c r="O330">
        <v>2229757</v>
      </c>
      <c r="P330">
        <v>2244336</v>
      </c>
      <c r="Q330">
        <v>2257972</v>
      </c>
      <c r="R330">
        <v>2270593</v>
      </c>
      <c r="S330">
        <v>2282136</v>
      </c>
      <c r="T330">
        <v>2292549</v>
      </c>
      <c r="U330">
        <v>2301789</v>
      </c>
      <c r="V330">
        <v>2309826</v>
      </c>
      <c r="W330">
        <v>2316638</v>
      </c>
      <c r="X330">
        <v>2322214</v>
      </c>
      <c r="Y330">
        <v>2326554</v>
      </c>
      <c r="Z330">
        <v>2329669</v>
      </c>
      <c r="AA330">
        <v>2331579</v>
      </c>
      <c r="AB330">
        <v>2332314</v>
      </c>
      <c r="AC330">
        <v>2331916</v>
      </c>
      <c r="AD330">
        <v>2330437</v>
      </c>
      <c r="AE330">
        <v>2327938</v>
      </c>
      <c r="AF330">
        <v>2324493</v>
      </c>
      <c r="AG330">
        <v>2320183</v>
      </c>
      <c r="AH330">
        <v>2315103</v>
      </c>
      <c r="AI330">
        <v>2309355</v>
      </c>
      <c r="AJ330">
        <v>2303054</v>
      </c>
      <c r="AK330">
        <v>2296324</v>
      </c>
      <c r="AL330">
        <v>2289301</v>
      </c>
      <c r="AM330">
        <v>2282128</v>
      </c>
      <c r="AN330">
        <v>2274963</v>
      </c>
      <c r="AO330">
        <v>2267970</v>
      </c>
      <c r="AP330">
        <v>2261326</v>
      </c>
      <c r="AQ330">
        <v>2255218</v>
      </c>
      <c r="AR330">
        <v>2249844</v>
      </c>
      <c r="AS330">
        <v>2245410</v>
      </c>
      <c r="AT330">
        <v>2242134</v>
      </c>
      <c r="AU330">
        <v>2240246</v>
      </c>
      <c r="AV330">
        <v>2239984</v>
      </c>
    </row>
    <row r="331" spans="1:48" x14ac:dyDescent="0.15">
      <c r="A331" t="s">
        <v>663</v>
      </c>
      <c r="B331" t="s">
        <v>663</v>
      </c>
      <c r="C331">
        <v>33.36</v>
      </c>
      <c r="D331">
        <v>721801.78191339504</v>
      </c>
      <c r="E331">
        <v>727014.29321321496</v>
      </c>
      <c r="F331">
        <v>732088.12070094503</v>
      </c>
      <c r="G331">
        <v>685296</v>
      </c>
      <c r="H331">
        <v>691775</v>
      </c>
      <c r="I331">
        <v>698232</v>
      </c>
      <c r="J331">
        <v>704618</v>
      </c>
      <c r="K331">
        <v>710889</v>
      </c>
      <c r="L331">
        <v>717005</v>
      </c>
      <c r="M331">
        <v>722926</v>
      </c>
      <c r="N331">
        <v>728619</v>
      </c>
      <c r="O331">
        <v>734050</v>
      </c>
      <c r="P331">
        <v>739192</v>
      </c>
      <c r="Q331">
        <v>744019</v>
      </c>
      <c r="R331">
        <v>748509</v>
      </c>
      <c r="S331">
        <v>752641</v>
      </c>
      <c r="T331">
        <v>756400</v>
      </c>
      <c r="U331">
        <v>759772</v>
      </c>
      <c r="V331">
        <v>762748</v>
      </c>
      <c r="W331">
        <v>765320</v>
      </c>
      <c r="X331">
        <v>767484</v>
      </c>
      <c r="Y331">
        <v>769241</v>
      </c>
      <c r="Z331">
        <v>770591</v>
      </c>
      <c r="AA331">
        <v>771542</v>
      </c>
      <c r="AB331">
        <v>772100</v>
      </c>
      <c r="AC331">
        <v>772279</v>
      </c>
      <c r="AD331">
        <v>772093</v>
      </c>
      <c r="AE331">
        <v>771559</v>
      </c>
      <c r="AF331">
        <v>770699</v>
      </c>
      <c r="AG331">
        <v>769537</v>
      </c>
      <c r="AH331">
        <v>768101</v>
      </c>
      <c r="AI331">
        <v>766420</v>
      </c>
      <c r="AJ331">
        <v>764528</v>
      </c>
      <c r="AK331">
        <v>762463</v>
      </c>
      <c r="AL331">
        <v>760262</v>
      </c>
      <c r="AM331">
        <v>757970</v>
      </c>
      <c r="AN331">
        <v>755633</v>
      </c>
      <c r="AO331">
        <v>753298</v>
      </c>
      <c r="AP331">
        <v>751019</v>
      </c>
      <c r="AQ331">
        <v>748851</v>
      </c>
      <c r="AR331">
        <v>746853</v>
      </c>
      <c r="AS331">
        <v>745084</v>
      </c>
      <c r="AT331">
        <v>743612</v>
      </c>
      <c r="AU331">
        <v>742502</v>
      </c>
      <c r="AV331">
        <v>741826</v>
      </c>
    </row>
    <row r="332" spans="1:48" x14ac:dyDescent="0.15">
      <c r="A332" t="s">
        <v>664</v>
      </c>
      <c r="B332" t="s">
        <v>665</v>
      </c>
      <c r="C332">
        <v>48.826999999999998</v>
      </c>
      <c r="D332">
        <v>2303987.98563122</v>
      </c>
      <c r="E332">
        <v>2317942.6985684098</v>
      </c>
      <c r="F332">
        <v>2331134.5117563098</v>
      </c>
      <c r="G332">
        <v>2448699</v>
      </c>
      <c r="H332">
        <v>2467879</v>
      </c>
      <c r="I332">
        <v>2485816</v>
      </c>
      <c r="J332">
        <v>2502476</v>
      </c>
      <c r="K332">
        <v>2517832</v>
      </c>
      <c r="L332">
        <v>2531861</v>
      </c>
      <c r="M332">
        <v>2544543</v>
      </c>
      <c r="N332">
        <v>2555863</v>
      </c>
      <c r="O332">
        <v>2565811</v>
      </c>
      <c r="P332">
        <v>2574381</v>
      </c>
      <c r="Q332">
        <v>2581571</v>
      </c>
      <c r="R332">
        <v>2587383</v>
      </c>
      <c r="S332">
        <v>2591825</v>
      </c>
      <c r="T332">
        <v>2594909</v>
      </c>
      <c r="U332">
        <v>2596649</v>
      </c>
      <c r="V332">
        <v>2597066</v>
      </c>
      <c r="W332">
        <v>2596186</v>
      </c>
      <c r="X332">
        <v>2594035</v>
      </c>
      <c r="Y332">
        <v>2590649</v>
      </c>
      <c r="Z332">
        <v>2586065</v>
      </c>
      <c r="AA332">
        <v>2580324</v>
      </c>
      <c r="AB332">
        <v>2573474</v>
      </c>
      <c r="AC332">
        <v>2565565</v>
      </c>
      <c r="AD332">
        <v>2556652</v>
      </c>
      <c r="AE332">
        <v>2546795</v>
      </c>
      <c r="AF332">
        <v>2536058</v>
      </c>
      <c r="AG332">
        <v>2524509</v>
      </c>
      <c r="AH332">
        <v>2512222</v>
      </c>
      <c r="AI332">
        <v>2499273</v>
      </c>
      <c r="AJ332">
        <v>2485743</v>
      </c>
      <c r="AK332">
        <v>2471720</v>
      </c>
      <c r="AL332">
        <v>2457292</v>
      </c>
      <c r="AM332">
        <v>2442555</v>
      </c>
      <c r="AN332">
        <v>2427607</v>
      </c>
      <c r="AO332">
        <v>2412553</v>
      </c>
      <c r="AP332">
        <v>2397499</v>
      </c>
      <c r="AQ332">
        <v>2382559</v>
      </c>
      <c r="AR332">
        <v>2367848</v>
      </c>
      <c r="AS332">
        <v>2353488</v>
      </c>
      <c r="AT332">
        <v>2339604</v>
      </c>
      <c r="AU332">
        <v>2326325</v>
      </c>
      <c r="AV332">
        <v>2313786</v>
      </c>
    </row>
    <row r="333" spans="1:48" x14ac:dyDescent="0.15">
      <c r="A333" t="s">
        <v>666</v>
      </c>
      <c r="B333" t="s">
        <v>667</v>
      </c>
      <c r="C333">
        <v>46.2455</v>
      </c>
      <c r="D333">
        <v>1452781.93021985</v>
      </c>
      <c r="E333">
        <v>1461508.3671762701</v>
      </c>
      <c r="F333">
        <v>1470028.3075081899</v>
      </c>
      <c r="G333">
        <v>1349112</v>
      </c>
      <c r="H333">
        <v>1358427</v>
      </c>
      <c r="I333">
        <v>1368125</v>
      </c>
      <c r="J333">
        <v>1378064</v>
      </c>
      <c r="K333">
        <v>1388112</v>
      </c>
      <c r="L333">
        <v>1398143</v>
      </c>
      <c r="M333">
        <v>1408042</v>
      </c>
      <c r="N333">
        <v>1417701</v>
      </c>
      <c r="O333">
        <v>1427021</v>
      </c>
      <c r="P333">
        <v>1435913</v>
      </c>
      <c r="Q333">
        <v>1444293</v>
      </c>
      <c r="R333">
        <v>1452088</v>
      </c>
      <c r="S333">
        <v>1459234</v>
      </c>
      <c r="T333">
        <v>1465674</v>
      </c>
      <c r="U333">
        <v>1471358</v>
      </c>
      <c r="V333">
        <v>1476249</v>
      </c>
      <c r="W333">
        <v>1480315</v>
      </c>
      <c r="X333">
        <v>1483533</v>
      </c>
      <c r="Y333">
        <v>1485888</v>
      </c>
      <c r="Z333">
        <v>1487376</v>
      </c>
      <c r="AA333">
        <v>1487999</v>
      </c>
      <c r="AB333">
        <v>1487768</v>
      </c>
      <c r="AC333">
        <v>1486704</v>
      </c>
      <c r="AD333">
        <v>1484833</v>
      </c>
      <c r="AE333">
        <v>1482194</v>
      </c>
      <c r="AF333">
        <v>1478831</v>
      </c>
      <c r="AG333">
        <v>1474798</v>
      </c>
      <c r="AH333">
        <v>1470157</v>
      </c>
      <c r="AI333">
        <v>1464979</v>
      </c>
      <c r="AJ333">
        <v>1459342</v>
      </c>
      <c r="AK333">
        <v>1453335</v>
      </c>
      <c r="AL333">
        <v>1447054</v>
      </c>
      <c r="AM333">
        <v>1440602</v>
      </c>
      <c r="AN333">
        <v>1434094</v>
      </c>
      <c r="AO333">
        <v>1427650</v>
      </c>
      <c r="AP333">
        <v>1421401</v>
      </c>
      <c r="AQ333">
        <v>1415486</v>
      </c>
      <c r="AR333">
        <v>1410050</v>
      </c>
      <c r="AS333">
        <v>1405250</v>
      </c>
      <c r="AT333">
        <v>1401250</v>
      </c>
      <c r="AU333">
        <v>1398222</v>
      </c>
      <c r="AV333">
        <v>1396347</v>
      </c>
    </row>
    <row r="334" spans="1:48" x14ac:dyDescent="0.15">
      <c r="A334" t="s">
        <v>668</v>
      </c>
      <c r="B334" t="s">
        <v>668</v>
      </c>
      <c r="C334">
        <v>46.2455</v>
      </c>
      <c r="D334">
        <v>286369.623103916</v>
      </c>
      <c r="E334">
        <v>288541.42994404997</v>
      </c>
      <c r="F334">
        <v>290680.734323518</v>
      </c>
      <c r="G334">
        <v>262734</v>
      </c>
      <c r="H334">
        <v>265316</v>
      </c>
      <c r="I334">
        <v>267890</v>
      </c>
      <c r="J334">
        <v>270437</v>
      </c>
      <c r="K334">
        <v>272937</v>
      </c>
      <c r="L334">
        <v>275373</v>
      </c>
      <c r="M334">
        <v>277729</v>
      </c>
      <c r="N334">
        <v>279989</v>
      </c>
      <c r="O334">
        <v>282139</v>
      </c>
      <c r="P334">
        <v>284168</v>
      </c>
      <c r="Q334">
        <v>286064</v>
      </c>
      <c r="R334">
        <v>287817</v>
      </c>
      <c r="S334">
        <v>289419</v>
      </c>
      <c r="T334">
        <v>290862</v>
      </c>
      <c r="U334">
        <v>292141</v>
      </c>
      <c r="V334">
        <v>293251</v>
      </c>
      <c r="W334">
        <v>294189</v>
      </c>
      <c r="X334">
        <v>294952</v>
      </c>
      <c r="Y334">
        <v>295539</v>
      </c>
      <c r="Z334">
        <v>295953</v>
      </c>
      <c r="AA334">
        <v>296193</v>
      </c>
      <c r="AB334">
        <v>296264</v>
      </c>
      <c r="AC334">
        <v>296169</v>
      </c>
      <c r="AD334">
        <v>295916</v>
      </c>
      <c r="AE334">
        <v>295509</v>
      </c>
      <c r="AF334">
        <v>294959</v>
      </c>
      <c r="AG334">
        <v>294275</v>
      </c>
      <c r="AH334">
        <v>293467</v>
      </c>
      <c r="AI334">
        <v>292548</v>
      </c>
      <c r="AJ334">
        <v>291531</v>
      </c>
      <c r="AK334">
        <v>290432</v>
      </c>
      <c r="AL334">
        <v>289266</v>
      </c>
      <c r="AM334">
        <v>288051</v>
      </c>
      <c r="AN334">
        <v>286805</v>
      </c>
      <c r="AO334">
        <v>285550</v>
      </c>
      <c r="AP334">
        <v>284305</v>
      </c>
      <c r="AQ334">
        <v>283093</v>
      </c>
      <c r="AR334">
        <v>281940</v>
      </c>
      <c r="AS334">
        <v>280869</v>
      </c>
      <c r="AT334">
        <v>279908</v>
      </c>
      <c r="AU334">
        <v>279084</v>
      </c>
      <c r="AV334">
        <v>278426</v>
      </c>
    </row>
    <row r="335" spans="1:48" x14ac:dyDescent="0.15">
      <c r="A335" t="s">
        <v>669</v>
      </c>
      <c r="B335" t="s">
        <v>669</v>
      </c>
      <c r="C335">
        <v>46.2455</v>
      </c>
      <c r="D335">
        <v>269305.284784463</v>
      </c>
      <c r="E335">
        <v>271419.88542182301</v>
      </c>
      <c r="F335">
        <v>273529.92448517698</v>
      </c>
      <c r="G335">
        <v>273551</v>
      </c>
      <c r="H335">
        <v>276202</v>
      </c>
      <c r="I335">
        <v>278991</v>
      </c>
      <c r="J335">
        <v>281883</v>
      </c>
      <c r="K335">
        <v>284847</v>
      </c>
      <c r="L335">
        <v>287851</v>
      </c>
      <c r="M335">
        <v>290868</v>
      </c>
      <c r="N335">
        <v>293869</v>
      </c>
      <c r="O335">
        <v>296831</v>
      </c>
      <c r="P335">
        <v>299731</v>
      </c>
      <c r="Q335">
        <v>302546</v>
      </c>
      <c r="R335">
        <v>305259</v>
      </c>
      <c r="S335">
        <v>307851</v>
      </c>
      <c r="T335">
        <v>310308</v>
      </c>
      <c r="U335">
        <v>312615</v>
      </c>
      <c r="V335">
        <v>314762</v>
      </c>
      <c r="W335">
        <v>316738</v>
      </c>
      <c r="X335">
        <v>318535</v>
      </c>
      <c r="Y335">
        <v>320149</v>
      </c>
      <c r="Z335">
        <v>321574</v>
      </c>
      <c r="AA335">
        <v>322808</v>
      </c>
      <c r="AB335">
        <v>323852</v>
      </c>
      <c r="AC335">
        <v>324706</v>
      </c>
      <c r="AD335">
        <v>325375</v>
      </c>
      <c r="AE335">
        <v>325863</v>
      </c>
      <c r="AF335">
        <v>326179</v>
      </c>
      <c r="AG335">
        <v>326331</v>
      </c>
      <c r="AH335">
        <v>326330</v>
      </c>
      <c r="AI335">
        <v>326190</v>
      </c>
      <c r="AJ335">
        <v>325925</v>
      </c>
      <c r="AK335">
        <v>325553</v>
      </c>
      <c r="AL335">
        <v>325090</v>
      </c>
      <c r="AM335">
        <v>324560</v>
      </c>
      <c r="AN335">
        <v>323983</v>
      </c>
      <c r="AO335">
        <v>323384</v>
      </c>
      <c r="AP335">
        <v>322790</v>
      </c>
      <c r="AQ335">
        <v>322228</v>
      </c>
      <c r="AR335">
        <v>321730</v>
      </c>
      <c r="AS335">
        <v>321325</v>
      </c>
      <c r="AT335">
        <v>321049</v>
      </c>
      <c r="AU335">
        <v>320937</v>
      </c>
      <c r="AV335">
        <v>321027</v>
      </c>
    </row>
    <row r="336" spans="1:48" x14ac:dyDescent="0.15">
      <c r="A336" t="s">
        <v>670</v>
      </c>
      <c r="B336" t="s">
        <v>670</v>
      </c>
      <c r="C336">
        <v>46.2455</v>
      </c>
      <c r="D336">
        <v>464529.40547687199</v>
      </c>
      <c r="E336">
        <v>468035.85966488998</v>
      </c>
      <c r="F336">
        <v>471470.21845207998</v>
      </c>
      <c r="G336">
        <v>443159</v>
      </c>
      <c r="H336">
        <v>446981</v>
      </c>
      <c r="I336">
        <v>450990</v>
      </c>
      <c r="J336">
        <v>455135</v>
      </c>
      <c r="K336">
        <v>459368</v>
      </c>
      <c r="L336">
        <v>463644</v>
      </c>
      <c r="M336">
        <v>467919</v>
      </c>
      <c r="N336">
        <v>472155</v>
      </c>
      <c r="O336">
        <v>476315</v>
      </c>
      <c r="P336">
        <v>480364</v>
      </c>
      <c r="Q336">
        <v>484272</v>
      </c>
      <c r="R336">
        <v>488010</v>
      </c>
      <c r="S336">
        <v>491552</v>
      </c>
      <c r="T336">
        <v>494876</v>
      </c>
      <c r="U336">
        <v>497962</v>
      </c>
      <c r="V336">
        <v>500793</v>
      </c>
      <c r="W336">
        <v>503355</v>
      </c>
      <c r="X336">
        <v>505636</v>
      </c>
      <c r="Y336">
        <v>507628</v>
      </c>
      <c r="Z336">
        <v>509324</v>
      </c>
      <c r="AA336">
        <v>510722</v>
      </c>
      <c r="AB336">
        <v>511822</v>
      </c>
      <c r="AC336">
        <v>512627</v>
      </c>
      <c r="AD336">
        <v>513142</v>
      </c>
      <c r="AE336">
        <v>513374</v>
      </c>
      <c r="AF336">
        <v>513337</v>
      </c>
      <c r="AG336">
        <v>513043</v>
      </c>
      <c r="AH336">
        <v>512509</v>
      </c>
      <c r="AI336">
        <v>511755</v>
      </c>
      <c r="AJ336">
        <v>510804</v>
      </c>
      <c r="AK336">
        <v>509680</v>
      </c>
      <c r="AL336">
        <v>508412</v>
      </c>
      <c r="AM336">
        <v>507030</v>
      </c>
      <c r="AN336">
        <v>505569</v>
      </c>
      <c r="AO336">
        <v>504066</v>
      </c>
      <c r="AP336">
        <v>502558</v>
      </c>
      <c r="AQ336">
        <v>501089</v>
      </c>
      <c r="AR336">
        <v>499704</v>
      </c>
      <c r="AS336">
        <v>498451</v>
      </c>
      <c r="AT336">
        <v>497379</v>
      </c>
      <c r="AU336">
        <v>496543</v>
      </c>
      <c r="AV336">
        <v>496000</v>
      </c>
    </row>
    <row r="337" spans="1:48" x14ac:dyDescent="0.15">
      <c r="A337" t="s">
        <v>671</v>
      </c>
      <c r="B337" t="s">
        <v>671</v>
      </c>
      <c r="C337">
        <v>46.2455</v>
      </c>
      <c r="D337">
        <v>191859.45638907401</v>
      </c>
      <c r="E337">
        <v>193355.989379245</v>
      </c>
      <c r="F337">
        <v>194825.72223200201</v>
      </c>
      <c r="G337">
        <v>213880</v>
      </c>
      <c r="H337">
        <v>215565</v>
      </c>
      <c r="I337">
        <v>217457</v>
      </c>
      <c r="J337">
        <v>219522</v>
      </c>
      <c r="K337">
        <v>221725</v>
      </c>
      <c r="L337">
        <v>224033</v>
      </c>
      <c r="M337">
        <v>226417</v>
      </c>
      <c r="N337">
        <v>228846</v>
      </c>
      <c r="O337">
        <v>231295</v>
      </c>
      <c r="P337">
        <v>233737</v>
      </c>
      <c r="Q337">
        <v>236151</v>
      </c>
      <c r="R337">
        <v>238514</v>
      </c>
      <c r="S337">
        <v>240808</v>
      </c>
      <c r="T337">
        <v>243013</v>
      </c>
      <c r="U337">
        <v>245115</v>
      </c>
      <c r="V337">
        <v>247100</v>
      </c>
      <c r="W337">
        <v>248954</v>
      </c>
      <c r="X337">
        <v>250669</v>
      </c>
      <c r="Y337">
        <v>252235</v>
      </c>
      <c r="Z337">
        <v>253646</v>
      </c>
      <c r="AA337">
        <v>254897</v>
      </c>
      <c r="AB337">
        <v>255985</v>
      </c>
      <c r="AC337">
        <v>256909</v>
      </c>
      <c r="AD337">
        <v>257670</v>
      </c>
      <c r="AE337">
        <v>258270</v>
      </c>
      <c r="AF337">
        <v>258714</v>
      </c>
      <c r="AG337">
        <v>259008</v>
      </c>
      <c r="AH337">
        <v>259160</v>
      </c>
      <c r="AI337">
        <v>259180</v>
      </c>
      <c r="AJ337">
        <v>259080</v>
      </c>
      <c r="AK337">
        <v>258873</v>
      </c>
      <c r="AL337">
        <v>258576</v>
      </c>
      <c r="AM337">
        <v>258204</v>
      </c>
      <c r="AN337">
        <v>257778</v>
      </c>
      <c r="AO337">
        <v>257319</v>
      </c>
      <c r="AP337">
        <v>256849</v>
      </c>
      <c r="AQ337">
        <v>256393</v>
      </c>
      <c r="AR337">
        <v>255977</v>
      </c>
      <c r="AS337">
        <v>255631</v>
      </c>
      <c r="AT337">
        <v>255384</v>
      </c>
      <c r="AU337">
        <v>255268</v>
      </c>
      <c r="AV337">
        <v>255317</v>
      </c>
    </row>
    <row r="338" spans="1:48" x14ac:dyDescent="0.15">
      <c r="A338" t="s">
        <v>672</v>
      </c>
      <c r="B338" t="s">
        <v>672</v>
      </c>
      <c r="C338">
        <v>46.2455</v>
      </c>
      <c r="D338">
        <v>399758.971366435</v>
      </c>
      <c r="E338">
        <v>402540.07323912799</v>
      </c>
      <c r="F338">
        <v>405245.91646436002</v>
      </c>
      <c r="G338">
        <v>423156</v>
      </c>
      <c r="H338">
        <v>425184</v>
      </c>
      <c r="I338">
        <v>427948</v>
      </c>
      <c r="J338">
        <v>431345</v>
      </c>
      <c r="K338">
        <v>435278</v>
      </c>
      <c r="L338">
        <v>439653</v>
      </c>
      <c r="M338">
        <v>444385</v>
      </c>
      <c r="N338">
        <v>449390</v>
      </c>
      <c r="O338">
        <v>454591</v>
      </c>
      <c r="P338">
        <v>459915</v>
      </c>
      <c r="Q338">
        <v>465295</v>
      </c>
      <c r="R338">
        <v>470669</v>
      </c>
      <c r="S338">
        <v>475979</v>
      </c>
      <c r="T338">
        <v>481172</v>
      </c>
      <c r="U338">
        <v>486202</v>
      </c>
      <c r="V338">
        <v>491024</v>
      </c>
      <c r="W338">
        <v>495603</v>
      </c>
      <c r="X338">
        <v>499905</v>
      </c>
      <c r="Y338">
        <v>503903</v>
      </c>
      <c r="Z338">
        <v>507575</v>
      </c>
      <c r="AA338">
        <v>510902</v>
      </c>
      <c r="AB338">
        <v>513872</v>
      </c>
      <c r="AC338">
        <v>516478</v>
      </c>
      <c r="AD338">
        <v>518716</v>
      </c>
      <c r="AE338">
        <v>520591</v>
      </c>
      <c r="AF338">
        <v>522108</v>
      </c>
      <c r="AG338">
        <v>523280</v>
      </c>
      <c r="AH338">
        <v>524124</v>
      </c>
      <c r="AI338">
        <v>524664</v>
      </c>
      <c r="AJ338">
        <v>524925</v>
      </c>
      <c r="AK338">
        <v>524942</v>
      </c>
      <c r="AL338">
        <v>524750</v>
      </c>
      <c r="AM338">
        <v>524392</v>
      </c>
      <c r="AN338">
        <v>523915</v>
      </c>
      <c r="AO338">
        <v>523373</v>
      </c>
      <c r="AP338">
        <v>522821</v>
      </c>
      <c r="AQ338">
        <v>522323</v>
      </c>
      <c r="AR338">
        <v>521946</v>
      </c>
      <c r="AS338">
        <v>521761</v>
      </c>
      <c r="AT338">
        <v>521846</v>
      </c>
      <c r="AU338">
        <v>522284</v>
      </c>
      <c r="AV338">
        <v>523162</v>
      </c>
    </row>
    <row r="339" spans="1:48" x14ac:dyDescent="0.15">
      <c r="A339" t="s">
        <v>673</v>
      </c>
      <c r="B339" t="s">
        <v>673</v>
      </c>
      <c r="C339">
        <v>46.2455</v>
      </c>
      <c r="D339">
        <v>520150.69437893701</v>
      </c>
      <c r="E339">
        <v>524872.56836061704</v>
      </c>
      <c r="F339">
        <v>529415.20397383603</v>
      </c>
      <c r="G339">
        <v>462569</v>
      </c>
      <c r="H339">
        <v>468210</v>
      </c>
      <c r="I339">
        <v>473509</v>
      </c>
      <c r="J339">
        <v>478467</v>
      </c>
      <c r="K339">
        <v>483088</v>
      </c>
      <c r="L339">
        <v>487373</v>
      </c>
      <c r="M339">
        <v>491325</v>
      </c>
      <c r="N339">
        <v>494947</v>
      </c>
      <c r="O339">
        <v>498242</v>
      </c>
      <c r="P339">
        <v>501215</v>
      </c>
      <c r="Q339">
        <v>503869</v>
      </c>
      <c r="R339">
        <v>506209</v>
      </c>
      <c r="S339">
        <v>508239</v>
      </c>
      <c r="T339">
        <v>509965</v>
      </c>
      <c r="U339">
        <v>511393</v>
      </c>
      <c r="V339">
        <v>512528</v>
      </c>
      <c r="W339">
        <v>513377</v>
      </c>
      <c r="X339">
        <v>513945</v>
      </c>
      <c r="Y339">
        <v>514241</v>
      </c>
      <c r="Z339">
        <v>514271</v>
      </c>
      <c r="AA339">
        <v>514043</v>
      </c>
      <c r="AB339">
        <v>513566</v>
      </c>
      <c r="AC339">
        <v>512847</v>
      </c>
      <c r="AD339">
        <v>511894</v>
      </c>
      <c r="AE339">
        <v>510719</v>
      </c>
      <c r="AF339">
        <v>509328</v>
      </c>
      <c r="AG339">
        <v>507734</v>
      </c>
      <c r="AH339">
        <v>505945</v>
      </c>
      <c r="AI339">
        <v>503972</v>
      </c>
      <c r="AJ339">
        <v>501825</v>
      </c>
      <c r="AK339">
        <v>499517</v>
      </c>
      <c r="AL339">
        <v>497059</v>
      </c>
      <c r="AM339">
        <v>494462</v>
      </c>
      <c r="AN339">
        <v>491740</v>
      </c>
      <c r="AO339">
        <v>488903</v>
      </c>
      <c r="AP339">
        <v>485966</v>
      </c>
      <c r="AQ339">
        <v>482942</v>
      </c>
      <c r="AR339">
        <v>479844</v>
      </c>
      <c r="AS339">
        <v>476686</v>
      </c>
      <c r="AT339">
        <v>473483</v>
      </c>
      <c r="AU339">
        <v>470250</v>
      </c>
      <c r="AV339">
        <v>467002</v>
      </c>
    </row>
    <row r="340" spans="1:48" x14ac:dyDescent="0.15">
      <c r="A340" t="s">
        <v>674</v>
      </c>
      <c r="B340" t="s">
        <v>675</v>
      </c>
      <c r="C340">
        <v>58.65</v>
      </c>
      <c r="D340">
        <v>2107277.8755751899</v>
      </c>
      <c r="E340">
        <v>2124536.5064035999</v>
      </c>
      <c r="F340">
        <v>2140933.2977690501</v>
      </c>
      <c r="G340">
        <v>2827726</v>
      </c>
      <c r="H340">
        <v>2858948</v>
      </c>
      <c r="I340">
        <v>2887523</v>
      </c>
      <c r="J340">
        <v>2913555</v>
      </c>
      <c r="K340">
        <v>2937146</v>
      </c>
      <c r="L340">
        <v>2958395</v>
      </c>
      <c r="M340">
        <v>2977399</v>
      </c>
      <c r="N340">
        <v>2994254</v>
      </c>
      <c r="O340">
        <v>3009051</v>
      </c>
      <c r="P340">
        <v>3021882</v>
      </c>
      <c r="Q340">
        <v>3032834</v>
      </c>
      <c r="R340">
        <v>3041995</v>
      </c>
      <c r="S340">
        <v>3049448</v>
      </c>
      <c r="T340">
        <v>3055275</v>
      </c>
      <c r="U340">
        <v>3059556</v>
      </c>
      <c r="V340">
        <v>3062368</v>
      </c>
      <c r="W340">
        <v>3063787</v>
      </c>
      <c r="X340">
        <v>3063885</v>
      </c>
      <c r="Y340">
        <v>3062733</v>
      </c>
      <c r="Z340">
        <v>3060401</v>
      </c>
      <c r="AA340">
        <v>3056954</v>
      </c>
      <c r="AB340">
        <v>3052458</v>
      </c>
      <c r="AC340">
        <v>3046974</v>
      </c>
      <c r="AD340">
        <v>3040563</v>
      </c>
      <c r="AE340">
        <v>3033281</v>
      </c>
      <c r="AF340">
        <v>3025186</v>
      </c>
      <c r="AG340">
        <v>3016329</v>
      </c>
      <c r="AH340">
        <v>3006764</v>
      </c>
      <c r="AI340">
        <v>2996538</v>
      </c>
      <c r="AJ340">
        <v>2985698</v>
      </c>
      <c r="AK340">
        <v>2974290</v>
      </c>
      <c r="AL340">
        <v>2962355</v>
      </c>
      <c r="AM340">
        <v>2949935</v>
      </c>
      <c r="AN340">
        <v>2937067</v>
      </c>
      <c r="AO340">
        <v>2923787</v>
      </c>
      <c r="AP340">
        <v>2910129</v>
      </c>
      <c r="AQ340">
        <v>2896125</v>
      </c>
      <c r="AR340">
        <v>2881803</v>
      </c>
      <c r="AS340">
        <v>2867193</v>
      </c>
      <c r="AT340">
        <v>2852317</v>
      </c>
      <c r="AU340">
        <v>2837200</v>
      </c>
      <c r="AV340">
        <v>2821862</v>
      </c>
    </row>
    <row r="341" spans="1:48" x14ac:dyDescent="0.15">
      <c r="A341" t="s">
        <v>676</v>
      </c>
      <c r="B341" t="s">
        <v>677</v>
      </c>
      <c r="C341">
        <v>50.206499999999998</v>
      </c>
      <c r="D341">
        <v>754405.43012902397</v>
      </c>
      <c r="E341">
        <v>758331.60173152201</v>
      </c>
      <c r="F341">
        <v>761958.83323572401</v>
      </c>
      <c r="G341">
        <v>746659</v>
      </c>
      <c r="H341">
        <v>751349</v>
      </c>
      <c r="I341">
        <v>755702</v>
      </c>
      <c r="J341">
        <v>759706</v>
      </c>
      <c r="K341">
        <v>763347</v>
      </c>
      <c r="L341">
        <v>766613</v>
      </c>
      <c r="M341">
        <v>769495</v>
      </c>
      <c r="N341">
        <v>771985</v>
      </c>
      <c r="O341">
        <v>774076</v>
      </c>
      <c r="P341">
        <v>775762</v>
      </c>
      <c r="Q341">
        <v>777041</v>
      </c>
      <c r="R341">
        <v>777911</v>
      </c>
      <c r="S341">
        <v>778371</v>
      </c>
      <c r="T341">
        <v>778424</v>
      </c>
      <c r="U341">
        <v>778071</v>
      </c>
      <c r="V341">
        <v>777318</v>
      </c>
      <c r="W341">
        <v>776172</v>
      </c>
      <c r="X341">
        <v>774639</v>
      </c>
      <c r="Y341">
        <v>772729</v>
      </c>
      <c r="Z341">
        <v>770454</v>
      </c>
      <c r="AA341">
        <v>767827</v>
      </c>
      <c r="AB341">
        <v>764860</v>
      </c>
      <c r="AC341">
        <v>761571</v>
      </c>
      <c r="AD341">
        <v>757978</v>
      </c>
      <c r="AE341">
        <v>754098</v>
      </c>
      <c r="AF341">
        <v>749953</v>
      </c>
      <c r="AG341">
        <v>745566</v>
      </c>
      <c r="AH341">
        <v>740959</v>
      </c>
      <c r="AI341">
        <v>736160</v>
      </c>
      <c r="AJ341">
        <v>731195</v>
      </c>
      <c r="AK341">
        <v>726092</v>
      </c>
      <c r="AL341">
        <v>720883</v>
      </c>
      <c r="AM341">
        <v>715599</v>
      </c>
      <c r="AN341">
        <v>710274</v>
      </c>
      <c r="AO341">
        <v>704943</v>
      </c>
      <c r="AP341">
        <v>699643</v>
      </c>
      <c r="AQ341">
        <v>694412</v>
      </c>
      <c r="AR341">
        <v>689291</v>
      </c>
      <c r="AS341">
        <v>684322</v>
      </c>
      <c r="AT341">
        <v>679547</v>
      </c>
      <c r="AU341">
        <v>675011</v>
      </c>
      <c r="AV341">
        <v>670762</v>
      </c>
    </row>
    <row r="342" spans="1:48" x14ac:dyDescent="0.15">
      <c r="A342" t="s">
        <v>678</v>
      </c>
      <c r="B342" t="s">
        <v>679</v>
      </c>
      <c r="C342">
        <v>50.206499999999998</v>
      </c>
      <c r="D342">
        <v>1332746.01724584</v>
      </c>
      <c r="E342">
        <v>1342078.91754893</v>
      </c>
      <c r="F342">
        <v>1351258.2143880001</v>
      </c>
      <c r="G342">
        <v>1371716</v>
      </c>
      <c r="H342">
        <v>1382655</v>
      </c>
      <c r="I342">
        <v>1394258</v>
      </c>
      <c r="J342">
        <v>1406350</v>
      </c>
      <c r="K342">
        <v>1418765</v>
      </c>
      <c r="L342">
        <v>1431349</v>
      </c>
      <c r="M342">
        <v>1443954</v>
      </c>
      <c r="N342">
        <v>1456447</v>
      </c>
      <c r="O342">
        <v>1468701</v>
      </c>
      <c r="P342">
        <v>1480601</v>
      </c>
      <c r="Q342">
        <v>1492042</v>
      </c>
      <c r="R342">
        <v>1502929</v>
      </c>
      <c r="S342">
        <v>1513177</v>
      </c>
      <c r="T342">
        <v>1522709</v>
      </c>
      <c r="U342">
        <v>1531463</v>
      </c>
      <c r="V342">
        <v>1539381</v>
      </c>
      <c r="W342">
        <v>1546420</v>
      </c>
      <c r="X342">
        <v>1552544</v>
      </c>
      <c r="Y342">
        <v>1557729</v>
      </c>
      <c r="Z342">
        <v>1561959</v>
      </c>
      <c r="AA342">
        <v>1565231</v>
      </c>
      <c r="AB342">
        <v>1567549</v>
      </c>
      <c r="AC342">
        <v>1568929</v>
      </c>
      <c r="AD342">
        <v>1569396</v>
      </c>
      <c r="AE342">
        <v>1568986</v>
      </c>
      <c r="AF342">
        <v>1567744</v>
      </c>
      <c r="AG342">
        <v>1565725</v>
      </c>
      <c r="AH342">
        <v>1562997</v>
      </c>
      <c r="AI342">
        <v>1559633</v>
      </c>
      <c r="AJ342">
        <v>1555720</v>
      </c>
      <c r="AK342">
        <v>1551353</v>
      </c>
      <c r="AL342">
        <v>1546640</v>
      </c>
      <c r="AM342">
        <v>1541694</v>
      </c>
      <c r="AN342">
        <v>1536643</v>
      </c>
      <c r="AO342">
        <v>1531623</v>
      </c>
      <c r="AP342">
        <v>1526778</v>
      </c>
      <c r="AQ342">
        <v>1522267</v>
      </c>
      <c r="AR342">
        <v>1518254</v>
      </c>
      <c r="AS342">
        <v>1514916</v>
      </c>
      <c r="AT342">
        <v>1512440</v>
      </c>
      <c r="AU342">
        <v>1511021</v>
      </c>
      <c r="AV342">
        <v>1510866</v>
      </c>
    </row>
    <row r="343" spans="1:48" x14ac:dyDescent="0.15">
      <c r="A343" t="s">
        <v>680</v>
      </c>
      <c r="B343" t="s">
        <v>681</v>
      </c>
      <c r="C343">
        <v>50.206499999999998</v>
      </c>
      <c r="D343">
        <v>1274907.3094359101</v>
      </c>
      <c r="E343">
        <v>1282619.3938819999</v>
      </c>
      <c r="F343">
        <v>1290332.3022787899</v>
      </c>
      <c r="G343">
        <v>1134833</v>
      </c>
      <c r="H343">
        <v>1142097</v>
      </c>
      <c r="I343">
        <v>1150422</v>
      </c>
      <c r="J343">
        <v>1159606</v>
      </c>
      <c r="K343">
        <v>1169457</v>
      </c>
      <c r="L343">
        <v>1179794</v>
      </c>
      <c r="M343">
        <v>1190450</v>
      </c>
      <c r="N343">
        <v>1201265</v>
      </c>
      <c r="O343">
        <v>1212093</v>
      </c>
      <c r="P343">
        <v>1222799</v>
      </c>
      <c r="Q343">
        <v>1233258</v>
      </c>
      <c r="R343">
        <v>1243357</v>
      </c>
      <c r="S343">
        <v>1252996</v>
      </c>
      <c r="T343">
        <v>1262083</v>
      </c>
      <c r="U343">
        <v>1270539</v>
      </c>
      <c r="V343">
        <v>1278297</v>
      </c>
      <c r="W343">
        <v>1285299</v>
      </c>
      <c r="X343">
        <v>1291500</v>
      </c>
      <c r="Y343">
        <v>1296867</v>
      </c>
      <c r="Z343">
        <v>1301376</v>
      </c>
      <c r="AA343">
        <v>1305015</v>
      </c>
      <c r="AB343">
        <v>1307785</v>
      </c>
      <c r="AC343">
        <v>1309695</v>
      </c>
      <c r="AD343">
        <v>1310768</v>
      </c>
      <c r="AE343">
        <v>1311038</v>
      </c>
      <c r="AF343">
        <v>1310548</v>
      </c>
      <c r="AG343">
        <v>1309355</v>
      </c>
      <c r="AH343">
        <v>1307526</v>
      </c>
      <c r="AI343">
        <v>1305139</v>
      </c>
      <c r="AJ343">
        <v>1302284</v>
      </c>
      <c r="AK343">
        <v>1299061</v>
      </c>
      <c r="AL343">
        <v>1295583</v>
      </c>
      <c r="AM343">
        <v>1291972</v>
      </c>
      <c r="AN343">
        <v>1288364</v>
      </c>
      <c r="AO343">
        <v>1284904</v>
      </c>
      <c r="AP343">
        <v>1281750</v>
      </c>
      <c r="AQ343">
        <v>1279069</v>
      </c>
      <c r="AR343">
        <v>1277041</v>
      </c>
      <c r="AS343">
        <v>1275857</v>
      </c>
      <c r="AT343">
        <v>1275720</v>
      </c>
      <c r="AU343">
        <v>1276841</v>
      </c>
      <c r="AV343">
        <v>1279447</v>
      </c>
    </row>
    <row r="344" spans="1:48" x14ac:dyDescent="0.15">
      <c r="A344" t="s">
        <v>682</v>
      </c>
      <c r="B344" t="s">
        <v>683</v>
      </c>
      <c r="C344">
        <v>50.206499999999998</v>
      </c>
      <c r="D344">
        <v>1128826.17931158</v>
      </c>
      <c r="E344">
        <v>1136926.1298235799</v>
      </c>
      <c r="F344">
        <v>1144964.8392984199</v>
      </c>
      <c r="G344">
        <v>1057994</v>
      </c>
      <c r="H344">
        <v>1067297</v>
      </c>
      <c r="I344">
        <v>1076975</v>
      </c>
      <c r="J344">
        <v>1086906</v>
      </c>
      <c r="K344">
        <v>1096970</v>
      </c>
      <c r="L344">
        <v>1107059</v>
      </c>
      <c r="M344">
        <v>1117069</v>
      </c>
      <c r="N344">
        <v>1126906</v>
      </c>
      <c r="O344">
        <v>1136481</v>
      </c>
      <c r="P344">
        <v>1145715</v>
      </c>
      <c r="Q344">
        <v>1154534</v>
      </c>
      <c r="R344">
        <v>1162874</v>
      </c>
      <c r="S344">
        <v>1170676</v>
      </c>
      <c r="T344">
        <v>1177891</v>
      </c>
      <c r="U344">
        <v>1184474</v>
      </c>
      <c r="V344">
        <v>1190391</v>
      </c>
      <c r="W344">
        <v>1195614</v>
      </c>
      <c r="X344">
        <v>1200122</v>
      </c>
      <c r="Y344">
        <v>1203901</v>
      </c>
      <c r="Z344">
        <v>1206947</v>
      </c>
      <c r="AA344">
        <v>1209260</v>
      </c>
      <c r="AB344">
        <v>1210851</v>
      </c>
      <c r="AC344">
        <v>1211735</v>
      </c>
      <c r="AD344">
        <v>1211936</v>
      </c>
      <c r="AE344">
        <v>1211487</v>
      </c>
      <c r="AF344">
        <v>1210426</v>
      </c>
      <c r="AG344">
        <v>1208800</v>
      </c>
      <c r="AH344">
        <v>1206662</v>
      </c>
      <c r="AI344">
        <v>1204075</v>
      </c>
      <c r="AJ344">
        <v>1201106</v>
      </c>
      <c r="AK344">
        <v>1197831</v>
      </c>
      <c r="AL344">
        <v>1194336</v>
      </c>
      <c r="AM344">
        <v>1190710</v>
      </c>
      <c r="AN344">
        <v>1187052</v>
      </c>
      <c r="AO344">
        <v>1183469</v>
      </c>
      <c r="AP344">
        <v>1180073</v>
      </c>
      <c r="AQ344">
        <v>1176986</v>
      </c>
      <c r="AR344">
        <v>1174337</v>
      </c>
      <c r="AS344">
        <v>1172260</v>
      </c>
      <c r="AT344">
        <v>1170900</v>
      </c>
      <c r="AU344">
        <v>1170406</v>
      </c>
      <c r="AV344">
        <v>1170938</v>
      </c>
    </row>
    <row r="345" spans="1:48" x14ac:dyDescent="0.15">
      <c r="A345" t="s">
        <v>684</v>
      </c>
      <c r="B345" t="s">
        <v>685</v>
      </c>
      <c r="C345">
        <v>85.669946698612804</v>
      </c>
      <c r="D345">
        <v>3284518.1761582098</v>
      </c>
      <c r="E345">
        <v>3307775.6707613398</v>
      </c>
      <c r="F345">
        <v>3329176.9772104202</v>
      </c>
      <c r="G345">
        <v>4015917</v>
      </c>
      <c r="H345">
        <v>4054222</v>
      </c>
      <c r="I345">
        <v>4087866</v>
      </c>
      <c r="J345">
        <v>4117141</v>
      </c>
      <c r="K345">
        <v>4142326</v>
      </c>
      <c r="L345">
        <v>4163689</v>
      </c>
      <c r="M345">
        <v>4181487</v>
      </c>
      <c r="N345">
        <v>4195965</v>
      </c>
      <c r="O345">
        <v>4207358</v>
      </c>
      <c r="P345">
        <v>4215889</v>
      </c>
      <c r="Q345">
        <v>4221768</v>
      </c>
      <c r="R345">
        <v>4225196</v>
      </c>
      <c r="S345">
        <v>4226361</v>
      </c>
      <c r="T345">
        <v>4225441</v>
      </c>
      <c r="U345">
        <v>4222601</v>
      </c>
      <c r="V345">
        <v>4217995</v>
      </c>
      <c r="W345">
        <v>4211766</v>
      </c>
      <c r="X345">
        <v>4204047</v>
      </c>
      <c r="Y345">
        <v>4194957</v>
      </c>
      <c r="Z345">
        <v>4184605</v>
      </c>
      <c r="AA345">
        <v>4173088</v>
      </c>
      <c r="AB345">
        <v>4160493</v>
      </c>
      <c r="AC345">
        <v>4146895</v>
      </c>
      <c r="AD345">
        <v>4132355</v>
      </c>
      <c r="AE345">
        <v>4116927</v>
      </c>
      <c r="AF345">
        <v>4100651</v>
      </c>
      <c r="AG345">
        <v>4083556</v>
      </c>
      <c r="AH345">
        <v>4065659</v>
      </c>
      <c r="AI345">
        <v>4046967</v>
      </c>
      <c r="AJ345">
        <v>4027475</v>
      </c>
      <c r="AK345">
        <v>4007166</v>
      </c>
      <c r="AL345">
        <v>3986012</v>
      </c>
      <c r="AM345">
        <v>3963975</v>
      </c>
      <c r="AN345">
        <v>3941003</v>
      </c>
      <c r="AO345">
        <v>3917035</v>
      </c>
      <c r="AP345">
        <v>3891997</v>
      </c>
      <c r="AQ345">
        <v>3865804</v>
      </c>
      <c r="AR345">
        <v>3838360</v>
      </c>
      <c r="AS345">
        <v>3809557</v>
      </c>
      <c r="AT345">
        <v>3779277</v>
      </c>
      <c r="AU345">
        <v>3747389</v>
      </c>
      <c r="AV345">
        <v>3713751</v>
      </c>
    </row>
    <row r="346" spans="1:48" x14ac:dyDescent="0.15">
      <c r="A346" t="s">
        <v>686</v>
      </c>
      <c r="B346" t="s">
        <v>687</v>
      </c>
      <c r="C346">
        <v>100</v>
      </c>
      <c r="D346">
        <v>409229.47036489099</v>
      </c>
      <c r="E346">
        <v>411501.57562764699</v>
      </c>
      <c r="F346">
        <v>413553.93431486498</v>
      </c>
      <c r="G346">
        <v>486957</v>
      </c>
      <c r="H346">
        <v>490335</v>
      </c>
      <c r="I346">
        <v>493337</v>
      </c>
      <c r="J346">
        <v>495974</v>
      </c>
      <c r="K346">
        <v>498254</v>
      </c>
      <c r="L346">
        <v>500189</v>
      </c>
      <c r="M346">
        <v>501786</v>
      </c>
      <c r="N346">
        <v>503056</v>
      </c>
      <c r="O346">
        <v>504008</v>
      </c>
      <c r="P346">
        <v>504652</v>
      </c>
      <c r="Q346">
        <v>504997</v>
      </c>
      <c r="R346">
        <v>505054</v>
      </c>
      <c r="S346">
        <v>504830</v>
      </c>
      <c r="T346">
        <v>504337</v>
      </c>
      <c r="U346">
        <v>503583</v>
      </c>
      <c r="V346">
        <v>502579</v>
      </c>
      <c r="W346">
        <v>501333</v>
      </c>
      <c r="X346">
        <v>499855</v>
      </c>
      <c r="Y346">
        <v>498154</v>
      </c>
      <c r="Z346">
        <v>496241</v>
      </c>
      <c r="AA346">
        <v>494124</v>
      </c>
      <c r="AB346">
        <v>491813</v>
      </c>
      <c r="AC346">
        <v>489318</v>
      </c>
      <c r="AD346">
        <v>486647</v>
      </c>
      <c r="AE346">
        <v>483811</v>
      </c>
      <c r="AF346">
        <v>480819</v>
      </c>
      <c r="AG346">
        <v>477680</v>
      </c>
      <c r="AH346">
        <v>474403</v>
      </c>
      <c r="AI346">
        <v>470999</v>
      </c>
      <c r="AJ346">
        <v>467476</v>
      </c>
      <c r="AK346">
        <v>463844</v>
      </c>
      <c r="AL346">
        <v>460113</v>
      </c>
      <c r="AM346">
        <v>456291</v>
      </c>
      <c r="AN346">
        <v>452388</v>
      </c>
      <c r="AO346">
        <v>448413</v>
      </c>
      <c r="AP346">
        <v>444376</v>
      </c>
      <c r="AQ346">
        <v>440286</v>
      </c>
      <c r="AR346">
        <v>436153</v>
      </c>
      <c r="AS346">
        <v>431986</v>
      </c>
      <c r="AT346">
        <v>427793</v>
      </c>
      <c r="AU346">
        <v>423585</v>
      </c>
      <c r="AV346">
        <v>419371</v>
      </c>
    </row>
    <row r="347" spans="1:48" x14ac:dyDescent="0.15">
      <c r="A347" t="s">
        <v>688</v>
      </c>
      <c r="B347" t="s">
        <v>689</v>
      </c>
      <c r="C347">
        <v>25.72</v>
      </c>
      <c r="D347">
        <v>659251.05217510799</v>
      </c>
      <c r="E347">
        <v>663815.51729357697</v>
      </c>
      <c r="F347">
        <v>668058.15914665395</v>
      </c>
      <c r="G347">
        <v>689266</v>
      </c>
      <c r="H347">
        <v>693971</v>
      </c>
      <c r="I347">
        <v>698734</v>
      </c>
      <c r="J347">
        <v>703511</v>
      </c>
      <c r="K347">
        <v>708261</v>
      </c>
      <c r="L347">
        <v>712946</v>
      </c>
      <c r="M347">
        <v>717527</v>
      </c>
      <c r="N347">
        <v>721972</v>
      </c>
      <c r="O347">
        <v>726248</v>
      </c>
      <c r="P347">
        <v>730326</v>
      </c>
      <c r="Q347">
        <v>734179</v>
      </c>
      <c r="R347">
        <v>737783</v>
      </c>
      <c r="S347">
        <v>741116</v>
      </c>
      <c r="T347">
        <v>744157</v>
      </c>
      <c r="U347">
        <v>746891</v>
      </c>
      <c r="V347">
        <v>749302</v>
      </c>
      <c r="W347">
        <v>751378</v>
      </c>
      <c r="X347">
        <v>753109</v>
      </c>
      <c r="Y347">
        <v>754488</v>
      </c>
      <c r="Z347">
        <v>755509</v>
      </c>
      <c r="AA347">
        <v>756172</v>
      </c>
      <c r="AB347">
        <v>756474</v>
      </c>
      <c r="AC347">
        <v>756419</v>
      </c>
      <c r="AD347">
        <v>756012</v>
      </c>
      <c r="AE347">
        <v>755259</v>
      </c>
      <c r="AF347">
        <v>754171</v>
      </c>
      <c r="AG347">
        <v>752760</v>
      </c>
      <c r="AH347">
        <v>751039</v>
      </c>
      <c r="AI347">
        <v>749027</v>
      </c>
      <c r="AJ347">
        <v>746742</v>
      </c>
      <c r="AK347">
        <v>744207</v>
      </c>
      <c r="AL347">
        <v>741445</v>
      </c>
      <c r="AM347">
        <v>738484</v>
      </c>
      <c r="AN347">
        <v>735352</v>
      </c>
      <c r="AO347">
        <v>732082</v>
      </c>
      <c r="AP347">
        <v>728707</v>
      </c>
      <c r="AQ347">
        <v>725264</v>
      </c>
      <c r="AR347">
        <v>721792</v>
      </c>
      <c r="AS347">
        <v>718332</v>
      </c>
      <c r="AT347">
        <v>714928</v>
      </c>
      <c r="AU347">
        <v>711627</v>
      </c>
      <c r="AV347">
        <v>708476</v>
      </c>
    </row>
    <row r="348" spans="1:48" x14ac:dyDescent="0.15">
      <c r="A348" t="s">
        <v>690</v>
      </c>
      <c r="B348" t="s">
        <v>691</v>
      </c>
      <c r="C348">
        <v>50.41</v>
      </c>
      <c r="D348">
        <v>594983.81518759101</v>
      </c>
      <c r="E348">
        <v>597861.85188497906</v>
      </c>
      <c r="F348">
        <v>600478.36504729604</v>
      </c>
      <c r="G348">
        <v>669410</v>
      </c>
      <c r="H348">
        <v>673355</v>
      </c>
      <c r="I348">
        <v>676950</v>
      </c>
      <c r="J348">
        <v>680190</v>
      </c>
      <c r="K348">
        <v>683070</v>
      </c>
      <c r="L348">
        <v>685586</v>
      </c>
      <c r="M348">
        <v>687737</v>
      </c>
      <c r="N348">
        <v>689521</v>
      </c>
      <c r="O348">
        <v>690937</v>
      </c>
      <c r="P348">
        <v>691985</v>
      </c>
      <c r="Q348">
        <v>692668</v>
      </c>
      <c r="R348">
        <v>692987</v>
      </c>
      <c r="S348">
        <v>692946</v>
      </c>
      <c r="T348">
        <v>692550</v>
      </c>
      <c r="U348">
        <v>691802</v>
      </c>
      <c r="V348">
        <v>690711</v>
      </c>
      <c r="W348">
        <v>689283</v>
      </c>
      <c r="X348">
        <v>687525</v>
      </c>
      <c r="Y348">
        <v>685449</v>
      </c>
      <c r="Z348">
        <v>683062</v>
      </c>
      <c r="AA348">
        <v>680377</v>
      </c>
      <c r="AB348">
        <v>677406</v>
      </c>
      <c r="AC348">
        <v>674162</v>
      </c>
      <c r="AD348">
        <v>670658</v>
      </c>
      <c r="AE348">
        <v>666909</v>
      </c>
      <c r="AF348">
        <v>662933</v>
      </c>
      <c r="AG348">
        <v>658744</v>
      </c>
      <c r="AH348">
        <v>654362</v>
      </c>
      <c r="AI348">
        <v>649805</v>
      </c>
      <c r="AJ348">
        <v>645093</v>
      </c>
      <c r="AK348">
        <v>640247</v>
      </c>
      <c r="AL348">
        <v>635288</v>
      </c>
      <c r="AM348">
        <v>630239</v>
      </c>
      <c r="AN348">
        <v>625124</v>
      </c>
      <c r="AO348">
        <v>619967</v>
      </c>
      <c r="AP348">
        <v>614794</v>
      </c>
      <c r="AQ348">
        <v>609632</v>
      </c>
      <c r="AR348">
        <v>604508</v>
      </c>
      <c r="AS348">
        <v>599451</v>
      </c>
      <c r="AT348">
        <v>594489</v>
      </c>
      <c r="AU348">
        <v>589654</v>
      </c>
      <c r="AV348">
        <v>584977</v>
      </c>
    </row>
    <row r="349" spans="1:48" x14ac:dyDescent="0.15">
      <c r="A349" t="s">
        <v>692</v>
      </c>
      <c r="B349" t="s">
        <v>692</v>
      </c>
      <c r="C349">
        <v>71.72</v>
      </c>
      <c r="D349">
        <v>1477431.2878922201</v>
      </c>
      <c r="E349">
        <v>1483518.8838162499</v>
      </c>
      <c r="F349">
        <v>1488988.5663377801</v>
      </c>
      <c r="G349">
        <v>1605620</v>
      </c>
      <c r="H349">
        <v>1613511</v>
      </c>
      <c r="I349">
        <v>1620649</v>
      </c>
      <c r="J349">
        <v>1627010</v>
      </c>
      <c r="K349">
        <v>1632572</v>
      </c>
      <c r="L349">
        <v>1637316</v>
      </c>
      <c r="M349">
        <v>1641228</v>
      </c>
      <c r="N349">
        <v>1644295</v>
      </c>
      <c r="O349">
        <v>1646508</v>
      </c>
      <c r="P349">
        <v>1647860</v>
      </c>
      <c r="Q349">
        <v>1648349</v>
      </c>
      <c r="R349">
        <v>1647974</v>
      </c>
      <c r="S349">
        <v>1646738</v>
      </c>
      <c r="T349">
        <v>1644648</v>
      </c>
      <c r="U349">
        <v>1641711</v>
      </c>
      <c r="V349">
        <v>1637941</v>
      </c>
      <c r="W349">
        <v>1633353</v>
      </c>
      <c r="X349">
        <v>1627964</v>
      </c>
      <c r="Y349">
        <v>1621797</v>
      </c>
      <c r="Z349">
        <v>1614875</v>
      </c>
      <c r="AA349">
        <v>1607226</v>
      </c>
      <c r="AB349">
        <v>1598880</v>
      </c>
      <c r="AC349">
        <v>1589870</v>
      </c>
      <c r="AD349">
        <v>1580234</v>
      </c>
      <c r="AE349">
        <v>1570011</v>
      </c>
      <c r="AF349">
        <v>1559244</v>
      </c>
      <c r="AG349">
        <v>1547978</v>
      </c>
      <c r="AH349">
        <v>1536262</v>
      </c>
      <c r="AI349">
        <v>1524148</v>
      </c>
      <c r="AJ349">
        <v>1511691</v>
      </c>
      <c r="AK349">
        <v>1498949</v>
      </c>
      <c r="AL349">
        <v>1485983</v>
      </c>
      <c r="AM349">
        <v>1472856</v>
      </c>
      <c r="AN349">
        <v>1459637</v>
      </c>
      <c r="AO349">
        <v>1446395</v>
      </c>
      <c r="AP349">
        <v>1433203</v>
      </c>
      <c r="AQ349">
        <v>1420138</v>
      </c>
      <c r="AR349">
        <v>1407278</v>
      </c>
      <c r="AS349">
        <v>1394708</v>
      </c>
      <c r="AT349">
        <v>1382511</v>
      </c>
      <c r="AU349">
        <v>1370777</v>
      </c>
      <c r="AV349">
        <v>1359596</v>
      </c>
    </row>
    <row r="350" spans="1:48" x14ac:dyDescent="0.15">
      <c r="A350" t="s">
        <v>693</v>
      </c>
      <c r="B350" t="s">
        <v>693</v>
      </c>
      <c r="C350">
        <v>43.457500000000003</v>
      </c>
      <c r="D350">
        <v>462607.62220792798</v>
      </c>
      <c r="E350">
        <v>465070.10588310403</v>
      </c>
      <c r="F350">
        <v>467350.70001040702</v>
      </c>
      <c r="G350">
        <v>485264</v>
      </c>
      <c r="H350">
        <v>488183</v>
      </c>
      <c r="I350">
        <v>491004</v>
      </c>
      <c r="J350">
        <v>493704</v>
      </c>
      <c r="K350">
        <v>496264</v>
      </c>
      <c r="L350">
        <v>498663</v>
      </c>
      <c r="M350">
        <v>500885</v>
      </c>
      <c r="N350">
        <v>502913</v>
      </c>
      <c r="O350">
        <v>504732</v>
      </c>
      <c r="P350">
        <v>506331</v>
      </c>
      <c r="Q350">
        <v>507696</v>
      </c>
      <c r="R350">
        <v>508820</v>
      </c>
      <c r="S350">
        <v>509693</v>
      </c>
      <c r="T350">
        <v>510309</v>
      </c>
      <c r="U350">
        <v>510662</v>
      </c>
      <c r="V350">
        <v>510751</v>
      </c>
      <c r="W350">
        <v>510572</v>
      </c>
      <c r="X350">
        <v>510125</v>
      </c>
      <c r="Y350">
        <v>509412</v>
      </c>
      <c r="Z350">
        <v>508436</v>
      </c>
      <c r="AA350">
        <v>507200</v>
      </c>
      <c r="AB350">
        <v>505712</v>
      </c>
      <c r="AC350">
        <v>503977</v>
      </c>
      <c r="AD350">
        <v>502007</v>
      </c>
      <c r="AE350">
        <v>499811</v>
      </c>
      <c r="AF350">
        <v>497402</v>
      </c>
      <c r="AG350">
        <v>494793</v>
      </c>
      <c r="AH350">
        <v>492000</v>
      </c>
      <c r="AI350">
        <v>489041</v>
      </c>
      <c r="AJ350">
        <v>485933</v>
      </c>
      <c r="AK350">
        <v>482697</v>
      </c>
      <c r="AL350">
        <v>479355</v>
      </c>
      <c r="AM350">
        <v>475930</v>
      </c>
      <c r="AN350">
        <v>472447</v>
      </c>
      <c r="AO350">
        <v>468932</v>
      </c>
      <c r="AP350">
        <v>465413</v>
      </c>
      <c r="AQ350">
        <v>461921</v>
      </c>
      <c r="AR350">
        <v>458486</v>
      </c>
      <c r="AS350">
        <v>455141</v>
      </c>
      <c r="AT350">
        <v>451921</v>
      </c>
      <c r="AU350">
        <v>448861</v>
      </c>
      <c r="AV350">
        <v>445999</v>
      </c>
    </row>
    <row r="351" spans="1:48" x14ac:dyDescent="0.15">
      <c r="A351" t="s">
        <v>694</v>
      </c>
      <c r="B351" t="s">
        <v>694</v>
      </c>
      <c r="C351">
        <v>43.457500000000003</v>
      </c>
      <c r="D351">
        <v>1342750.41860955</v>
      </c>
      <c r="E351">
        <v>1351258.4649543001</v>
      </c>
      <c r="F351">
        <v>1359184.25903052</v>
      </c>
      <c r="G351">
        <v>1602088</v>
      </c>
      <c r="H351">
        <v>1613925</v>
      </c>
      <c r="I351">
        <v>1625249</v>
      </c>
      <c r="J351">
        <v>1636015</v>
      </c>
      <c r="K351">
        <v>1646182</v>
      </c>
      <c r="L351">
        <v>1655712</v>
      </c>
      <c r="M351">
        <v>1664570</v>
      </c>
      <c r="N351">
        <v>1672725</v>
      </c>
      <c r="O351">
        <v>1680149</v>
      </c>
      <c r="P351">
        <v>1686819</v>
      </c>
      <c r="Q351">
        <v>1692713</v>
      </c>
      <c r="R351">
        <v>1697814</v>
      </c>
      <c r="S351">
        <v>1702108</v>
      </c>
      <c r="T351">
        <v>1705585</v>
      </c>
      <c r="U351">
        <v>1708238</v>
      </c>
      <c r="V351">
        <v>1710063</v>
      </c>
      <c r="W351">
        <v>1711060</v>
      </c>
      <c r="X351">
        <v>1711233</v>
      </c>
      <c r="Y351">
        <v>1710589</v>
      </c>
      <c r="Z351">
        <v>1709138</v>
      </c>
      <c r="AA351">
        <v>1706893</v>
      </c>
      <c r="AB351">
        <v>1703872</v>
      </c>
      <c r="AC351">
        <v>1700096</v>
      </c>
      <c r="AD351">
        <v>1695588</v>
      </c>
      <c r="AE351">
        <v>1690377</v>
      </c>
      <c r="AF351">
        <v>1684493</v>
      </c>
      <c r="AG351">
        <v>1677971</v>
      </c>
      <c r="AH351">
        <v>1670849</v>
      </c>
      <c r="AI351">
        <v>1663168</v>
      </c>
      <c r="AJ351">
        <v>1654974</v>
      </c>
      <c r="AK351">
        <v>1646314</v>
      </c>
      <c r="AL351">
        <v>1637240</v>
      </c>
      <c r="AM351">
        <v>1627808</v>
      </c>
      <c r="AN351">
        <v>1618076</v>
      </c>
      <c r="AO351">
        <v>1608107</v>
      </c>
      <c r="AP351">
        <v>1597965</v>
      </c>
      <c r="AQ351">
        <v>1587721</v>
      </c>
      <c r="AR351">
        <v>1577446</v>
      </c>
      <c r="AS351">
        <v>1567217</v>
      </c>
      <c r="AT351">
        <v>1557113</v>
      </c>
      <c r="AU351">
        <v>1547217</v>
      </c>
      <c r="AV351">
        <v>1537616</v>
      </c>
    </row>
    <row r="352" spans="1:48" x14ac:dyDescent="0.15">
      <c r="A352" t="s">
        <v>695</v>
      </c>
      <c r="B352" t="s">
        <v>695</v>
      </c>
      <c r="C352">
        <v>57.02</v>
      </c>
      <c r="D352">
        <v>2505550.7741942098</v>
      </c>
      <c r="E352">
        <v>2524775.3056313498</v>
      </c>
      <c r="F352">
        <v>2543232.6099388599</v>
      </c>
      <c r="G352">
        <v>2690874</v>
      </c>
      <c r="H352">
        <v>2714341</v>
      </c>
      <c r="I352">
        <v>2738164</v>
      </c>
      <c r="J352">
        <v>2762144</v>
      </c>
      <c r="K352">
        <v>2786091</v>
      </c>
      <c r="L352">
        <v>2809827</v>
      </c>
      <c r="M352">
        <v>2833187</v>
      </c>
      <c r="N352">
        <v>2856014</v>
      </c>
      <c r="O352">
        <v>2878167</v>
      </c>
      <c r="P352">
        <v>2899511</v>
      </c>
      <c r="Q352">
        <v>2919928</v>
      </c>
      <c r="R352">
        <v>2939308</v>
      </c>
      <c r="S352">
        <v>2957552</v>
      </c>
      <c r="T352">
        <v>2974575</v>
      </c>
      <c r="U352">
        <v>2990302</v>
      </c>
      <c r="V352">
        <v>3004668</v>
      </c>
      <c r="W352">
        <v>3017623</v>
      </c>
      <c r="X352">
        <v>3029124</v>
      </c>
      <c r="Y352">
        <v>3039144</v>
      </c>
      <c r="Z352">
        <v>3047664</v>
      </c>
      <c r="AA352">
        <v>3054677</v>
      </c>
      <c r="AB352">
        <v>3060190</v>
      </c>
      <c r="AC352">
        <v>3064217</v>
      </c>
      <c r="AD352">
        <v>3066787</v>
      </c>
      <c r="AE352">
        <v>3067939</v>
      </c>
      <c r="AF352">
        <v>3067724</v>
      </c>
      <c r="AG352">
        <v>3066204</v>
      </c>
      <c r="AH352">
        <v>3063453</v>
      </c>
      <c r="AI352">
        <v>3059554</v>
      </c>
      <c r="AJ352">
        <v>3054606</v>
      </c>
      <c r="AK352">
        <v>3048715</v>
      </c>
      <c r="AL352">
        <v>3042001</v>
      </c>
      <c r="AM352">
        <v>3034594</v>
      </c>
      <c r="AN352">
        <v>3026637</v>
      </c>
      <c r="AO352">
        <v>3018282</v>
      </c>
      <c r="AP352">
        <v>3009696</v>
      </c>
      <c r="AQ352">
        <v>3001053</v>
      </c>
      <c r="AR352">
        <v>2992542</v>
      </c>
      <c r="AS352">
        <v>2984362</v>
      </c>
      <c r="AT352">
        <v>2976724</v>
      </c>
      <c r="AU352">
        <v>2969849</v>
      </c>
      <c r="AV352">
        <v>2963971</v>
      </c>
    </row>
    <row r="353" spans="1:48" x14ac:dyDescent="0.15">
      <c r="A353" t="s">
        <v>696</v>
      </c>
      <c r="B353" t="s">
        <v>696</v>
      </c>
      <c r="C353">
        <v>43.457500000000003</v>
      </c>
      <c r="D353">
        <v>558870.70568754501</v>
      </c>
      <c r="E353">
        <v>563135.701767158</v>
      </c>
      <c r="F353">
        <v>567206.997499399</v>
      </c>
      <c r="G353">
        <v>618280</v>
      </c>
      <c r="H353">
        <v>622206</v>
      </c>
      <c r="I353">
        <v>626784</v>
      </c>
      <c r="J353">
        <v>631914</v>
      </c>
      <c r="K353">
        <v>637497</v>
      </c>
      <c r="L353">
        <v>643444</v>
      </c>
      <c r="M353">
        <v>649668</v>
      </c>
      <c r="N353">
        <v>656086</v>
      </c>
      <c r="O353">
        <v>662623</v>
      </c>
      <c r="P353">
        <v>669207</v>
      </c>
      <c r="Q353">
        <v>675771</v>
      </c>
      <c r="R353">
        <v>682255</v>
      </c>
      <c r="S353">
        <v>688601</v>
      </c>
      <c r="T353">
        <v>694758</v>
      </c>
      <c r="U353">
        <v>700680</v>
      </c>
      <c r="V353">
        <v>706324</v>
      </c>
      <c r="W353">
        <v>711655</v>
      </c>
      <c r="X353">
        <v>716641</v>
      </c>
      <c r="Y353">
        <v>721254</v>
      </c>
      <c r="Z353">
        <v>725475</v>
      </c>
      <c r="AA353">
        <v>729285</v>
      </c>
      <c r="AB353">
        <v>732674</v>
      </c>
      <c r="AC353">
        <v>735634</v>
      </c>
      <c r="AD353">
        <v>738165</v>
      </c>
      <c r="AE353">
        <v>740269</v>
      </c>
      <c r="AF353">
        <v>741956</v>
      </c>
      <c r="AG353">
        <v>743237</v>
      </c>
      <c r="AH353">
        <v>744132</v>
      </c>
      <c r="AI353">
        <v>744664</v>
      </c>
      <c r="AJ353">
        <v>744861</v>
      </c>
      <c r="AK353">
        <v>744757</v>
      </c>
      <c r="AL353">
        <v>744390</v>
      </c>
      <c r="AM353">
        <v>743803</v>
      </c>
      <c r="AN353">
        <v>743044</v>
      </c>
      <c r="AO353">
        <v>742167</v>
      </c>
      <c r="AP353">
        <v>741230</v>
      </c>
      <c r="AQ353">
        <v>740296</v>
      </c>
      <c r="AR353">
        <v>739434</v>
      </c>
      <c r="AS353">
        <v>738717</v>
      </c>
      <c r="AT353">
        <v>738222</v>
      </c>
      <c r="AU353">
        <v>738034</v>
      </c>
      <c r="AV353">
        <v>738240</v>
      </c>
    </row>
    <row r="354" spans="1:48" x14ac:dyDescent="0.15">
      <c r="A354" t="s">
        <v>697</v>
      </c>
      <c r="B354" t="s">
        <v>697</v>
      </c>
      <c r="C354">
        <v>48.62</v>
      </c>
      <c r="D354">
        <v>4212171.3848868599</v>
      </c>
      <c r="E354">
        <v>4247975.5820400603</v>
      </c>
      <c r="F354">
        <v>4283128.1488763299</v>
      </c>
      <c r="G354">
        <v>4452733</v>
      </c>
      <c r="H354">
        <v>4496260</v>
      </c>
      <c r="I354">
        <v>4541882</v>
      </c>
      <c r="J354">
        <v>4589095</v>
      </c>
      <c r="K354">
        <v>4637419</v>
      </c>
      <c r="L354">
        <v>4686406</v>
      </c>
      <c r="M354">
        <v>4735633</v>
      </c>
      <c r="N354">
        <v>4784705</v>
      </c>
      <c r="O354">
        <v>4833254</v>
      </c>
      <c r="P354">
        <v>4880940</v>
      </c>
      <c r="Q354">
        <v>4927452</v>
      </c>
      <c r="R354">
        <v>4972504</v>
      </c>
      <c r="S354">
        <v>5015838</v>
      </c>
      <c r="T354">
        <v>5057226</v>
      </c>
      <c r="U354">
        <v>5096464</v>
      </c>
      <c r="V354">
        <v>5133379</v>
      </c>
      <c r="W354">
        <v>5167822</v>
      </c>
      <c r="X354">
        <v>5199674</v>
      </c>
      <c r="Y354">
        <v>5228844</v>
      </c>
      <c r="Z354">
        <v>5255266</v>
      </c>
      <c r="AA354">
        <v>5278903</v>
      </c>
      <c r="AB354">
        <v>5299745</v>
      </c>
      <c r="AC354">
        <v>5317812</v>
      </c>
      <c r="AD354">
        <v>5333147</v>
      </c>
      <c r="AE354">
        <v>5345825</v>
      </c>
      <c r="AF354">
        <v>5355945</v>
      </c>
      <c r="AG354">
        <v>5363636</v>
      </c>
      <c r="AH354">
        <v>5369054</v>
      </c>
      <c r="AI354">
        <v>5372381</v>
      </c>
      <c r="AJ354">
        <v>5373828</v>
      </c>
      <c r="AK354">
        <v>5373633</v>
      </c>
      <c r="AL354">
        <v>5372063</v>
      </c>
      <c r="AM354">
        <v>5369410</v>
      </c>
      <c r="AN354">
        <v>5365996</v>
      </c>
      <c r="AO354">
        <v>5362168</v>
      </c>
      <c r="AP354">
        <v>5358302</v>
      </c>
      <c r="AQ354">
        <v>5354802</v>
      </c>
      <c r="AR354">
        <v>5352099</v>
      </c>
      <c r="AS354">
        <v>5350650</v>
      </c>
      <c r="AT354">
        <v>5350943</v>
      </c>
      <c r="AU354">
        <v>5353490</v>
      </c>
      <c r="AV354">
        <v>5358833</v>
      </c>
    </row>
    <row r="355" spans="1:48" x14ac:dyDescent="0.15">
      <c r="A355" t="s">
        <v>698</v>
      </c>
      <c r="B355" t="s">
        <v>698</v>
      </c>
      <c r="C355">
        <v>49.82</v>
      </c>
      <c r="D355">
        <v>2142243.4941112502</v>
      </c>
      <c r="E355">
        <v>2161460.2022596202</v>
      </c>
      <c r="F355">
        <v>2180195.9369974402</v>
      </c>
      <c r="G355">
        <v>2479254</v>
      </c>
      <c r="H355">
        <v>2504659</v>
      </c>
      <c r="I355">
        <v>2530886</v>
      </c>
      <c r="J355">
        <v>2557700</v>
      </c>
      <c r="K355">
        <v>2584876</v>
      </c>
      <c r="L355">
        <v>2612203</v>
      </c>
      <c r="M355">
        <v>2639483</v>
      </c>
      <c r="N355">
        <v>2666532</v>
      </c>
      <c r="O355">
        <v>2693175</v>
      </c>
      <c r="P355">
        <v>2719254</v>
      </c>
      <c r="Q355">
        <v>2744622</v>
      </c>
      <c r="R355">
        <v>2769145</v>
      </c>
      <c r="S355">
        <v>2792702</v>
      </c>
      <c r="T355">
        <v>2815185</v>
      </c>
      <c r="U355">
        <v>2836497</v>
      </c>
      <c r="V355">
        <v>2856557</v>
      </c>
      <c r="W355">
        <v>2875295</v>
      </c>
      <c r="X355">
        <v>2892653</v>
      </c>
      <c r="Y355">
        <v>2908589</v>
      </c>
      <c r="Z355">
        <v>2923069</v>
      </c>
      <c r="AA355">
        <v>2936077</v>
      </c>
      <c r="AB355">
        <v>2947607</v>
      </c>
      <c r="AC355">
        <v>2957666</v>
      </c>
      <c r="AD355">
        <v>2966273</v>
      </c>
      <c r="AE355">
        <v>2973463</v>
      </c>
      <c r="AF355">
        <v>2979281</v>
      </c>
      <c r="AG355">
        <v>2983785</v>
      </c>
      <c r="AH355">
        <v>2987047</v>
      </c>
      <c r="AI355">
        <v>2989152</v>
      </c>
      <c r="AJ355">
        <v>2990196</v>
      </c>
      <c r="AK355">
        <v>2990289</v>
      </c>
      <c r="AL355">
        <v>2989555</v>
      </c>
      <c r="AM355">
        <v>2988130</v>
      </c>
      <c r="AN355">
        <v>2986161</v>
      </c>
      <c r="AO355">
        <v>2983810</v>
      </c>
      <c r="AP355">
        <v>2981252</v>
      </c>
      <c r="AQ355">
        <v>2978673</v>
      </c>
      <c r="AR355">
        <v>2976273</v>
      </c>
      <c r="AS355">
        <v>2974266</v>
      </c>
      <c r="AT355">
        <v>2972876</v>
      </c>
      <c r="AU355">
        <v>2972342</v>
      </c>
      <c r="AV355">
        <v>2972916</v>
      </c>
    </row>
    <row r="356" spans="1:48" x14ac:dyDescent="0.15">
      <c r="A356" t="s">
        <v>699</v>
      </c>
      <c r="B356" t="s">
        <v>699</v>
      </c>
      <c r="C356">
        <v>43.457500000000003</v>
      </c>
      <c r="D356">
        <v>2610175.7188761099</v>
      </c>
      <c r="E356">
        <v>2627605.45123437</v>
      </c>
      <c r="F356">
        <v>2644133.0000603502</v>
      </c>
      <c r="G356">
        <v>2827455</v>
      </c>
      <c r="H356">
        <v>2848309</v>
      </c>
      <c r="I356">
        <v>2869390</v>
      </c>
      <c r="J356">
        <v>2890497</v>
      </c>
      <c r="K356">
        <v>2911441</v>
      </c>
      <c r="L356">
        <v>2932046</v>
      </c>
      <c r="M356">
        <v>2952146</v>
      </c>
      <c r="N356">
        <v>2971589</v>
      </c>
      <c r="O356">
        <v>2990233</v>
      </c>
      <c r="P356">
        <v>3007949</v>
      </c>
      <c r="Q356">
        <v>3024619</v>
      </c>
      <c r="R356">
        <v>3040137</v>
      </c>
      <c r="S356">
        <v>3054409</v>
      </c>
      <c r="T356">
        <v>3067352</v>
      </c>
      <c r="U356">
        <v>3078898</v>
      </c>
      <c r="V356">
        <v>3088986</v>
      </c>
      <c r="W356">
        <v>3097570</v>
      </c>
      <c r="X356">
        <v>3104616</v>
      </c>
      <c r="Y356">
        <v>3110100</v>
      </c>
      <c r="Z356">
        <v>3114010</v>
      </c>
      <c r="AA356">
        <v>3116348</v>
      </c>
      <c r="AB356">
        <v>3117125</v>
      </c>
      <c r="AC356">
        <v>3116366</v>
      </c>
      <c r="AD356">
        <v>3114106</v>
      </c>
      <c r="AE356">
        <v>3110394</v>
      </c>
      <c r="AF356">
        <v>3105289</v>
      </c>
      <c r="AG356">
        <v>3098862</v>
      </c>
      <c r="AH356">
        <v>3091197</v>
      </c>
      <c r="AI356">
        <v>3082389</v>
      </c>
      <c r="AJ356">
        <v>3072544</v>
      </c>
      <c r="AK356">
        <v>3061782</v>
      </c>
      <c r="AL356">
        <v>3050232</v>
      </c>
      <c r="AM356">
        <v>3038037</v>
      </c>
      <c r="AN356">
        <v>3025352</v>
      </c>
      <c r="AO356">
        <v>3012342</v>
      </c>
      <c r="AP356">
        <v>2999184</v>
      </c>
      <c r="AQ356">
        <v>2986070</v>
      </c>
      <c r="AR356">
        <v>2973199</v>
      </c>
      <c r="AS356">
        <v>2960785</v>
      </c>
      <c r="AT356">
        <v>2949054</v>
      </c>
      <c r="AU356">
        <v>2938242</v>
      </c>
      <c r="AV356">
        <v>2928597</v>
      </c>
    </row>
    <row r="357" spans="1:48" x14ac:dyDescent="0.15">
      <c r="A357" t="s">
        <v>700</v>
      </c>
      <c r="B357" t="s">
        <v>701</v>
      </c>
      <c r="C357">
        <v>43.457500000000003</v>
      </c>
      <c r="D357">
        <v>1260675.01621909</v>
      </c>
      <c r="E357">
        <v>1265978.67542734</v>
      </c>
      <c r="F357">
        <v>1270822.4816614301</v>
      </c>
      <c r="G357">
        <v>1132923</v>
      </c>
      <c r="H357">
        <v>1138586</v>
      </c>
      <c r="I357">
        <v>1143912</v>
      </c>
      <c r="J357">
        <v>1148859</v>
      </c>
      <c r="K357">
        <v>1153389</v>
      </c>
      <c r="L357">
        <v>1157468</v>
      </c>
      <c r="M357">
        <v>1161062</v>
      </c>
      <c r="N357">
        <v>1164145</v>
      </c>
      <c r="O357">
        <v>1166690</v>
      </c>
      <c r="P357">
        <v>1168678</v>
      </c>
      <c r="Q357">
        <v>1170089</v>
      </c>
      <c r="R357">
        <v>1170908</v>
      </c>
      <c r="S357">
        <v>1171125</v>
      </c>
      <c r="T357">
        <v>1170730</v>
      </c>
      <c r="U357">
        <v>1169721</v>
      </c>
      <c r="V357">
        <v>1168094</v>
      </c>
      <c r="W357">
        <v>1165852</v>
      </c>
      <c r="X357">
        <v>1163001</v>
      </c>
      <c r="Y357">
        <v>1159549</v>
      </c>
      <c r="Z357">
        <v>1155509</v>
      </c>
      <c r="AA357">
        <v>1150895</v>
      </c>
      <c r="AB357">
        <v>1145727</v>
      </c>
      <c r="AC357">
        <v>1140027</v>
      </c>
      <c r="AD357">
        <v>1133820</v>
      </c>
      <c r="AE357">
        <v>1127135</v>
      </c>
      <c r="AF357">
        <v>1120005</v>
      </c>
      <c r="AG357">
        <v>1112466</v>
      </c>
      <c r="AH357">
        <v>1104556</v>
      </c>
      <c r="AI357">
        <v>1096317</v>
      </c>
      <c r="AJ357">
        <v>1087796</v>
      </c>
      <c r="AK357">
        <v>1079041</v>
      </c>
      <c r="AL357">
        <v>1070106</v>
      </c>
      <c r="AM357">
        <v>1061045</v>
      </c>
      <c r="AN357">
        <v>1051919</v>
      </c>
      <c r="AO357">
        <v>1042789</v>
      </c>
      <c r="AP357">
        <v>1033722</v>
      </c>
      <c r="AQ357">
        <v>1024786</v>
      </c>
      <c r="AR357">
        <v>1016055</v>
      </c>
      <c r="AS357">
        <v>1007605</v>
      </c>
      <c r="AT357">
        <v>999515</v>
      </c>
      <c r="AU357">
        <v>991868</v>
      </c>
      <c r="AV357">
        <v>984749</v>
      </c>
    </row>
    <row r="358" spans="1:48" x14ac:dyDescent="0.15">
      <c r="A358" t="s">
        <v>702</v>
      </c>
      <c r="B358" t="s">
        <v>703</v>
      </c>
      <c r="C358">
        <v>45.45</v>
      </c>
      <c r="D358">
        <v>636403.32845898101</v>
      </c>
      <c r="E358">
        <v>640560.78439658997</v>
      </c>
      <c r="F358">
        <v>644415.43939171603</v>
      </c>
      <c r="G358">
        <v>664171</v>
      </c>
      <c r="H358">
        <v>668567</v>
      </c>
      <c r="I358">
        <v>672974</v>
      </c>
      <c r="J358">
        <v>677354</v>
      </c>
      <c r="K358">
        <v>681670</v>
      </c>
      <c r="L358">
        <v>685889</v>
      </c>
      <c r="M358">
        <v>689979</v>
      </c>
      <c r="N358">
        <v>693912</v>
      </c>
      <c r="O358">
        <v>697659</v>
      </c>
      <c r="P358">
        <v>701196</v>
      </c>
      <c r="Q358">
        <v>704501</v>
      </c>
      <c r="R358">
        <v>707552</v>
      </c>
      <c r="S358">
        <v>710332</v>
      </c>
      <c r="T358">
        <v>712823</v>
      </c>
      <c r="U358">
        <v>715012</v>
      </c>
      <c r="V358">
        <v>716887</v>
      </c>
      <c r="W358">
        <v>718439</v>
      </c>
      <c r="X358">
        <v>719659</v>
      </c>
      <c r="Y358">
        <v>720542</v>
      </c>
      <c r="Z358">
        <v>721085</v>
      </c>
      <c r="AA358">
        <v>721287</v>
      </c>
      <c r="AB358">
        <v>721149</v>
      </c>
      <c r="AC358">
        <v>720675</v>
      </c>
      <c r="AD358">
        <v>719870</v>
      </c>
      <c r="AE358">
        <v>718741</v>
      </c>
      <c r="AF358">
        <v>717299</v>
      </c>
      <c r="AG358">
        <v>715555</v>
      </c>
      <c r="AH358">
        <v>713524</v>
      </c>
      <c r="AI358">
        <v>711221</v>
      </c>
      <c r="AJ358">
        <v>708667</v>
      </c>
      <c r="AK358">
        <v>705881</v>
      </c>
      <c r="AL358">
        <v>702885</v>
      </c>
      <c r="AM358">
        <v>699706</v>
      </c>
      <c r="AN358">
        <v>696371</v>
      </c>
      <c r="AO358">
        <v>692908</v>
      </c>
      <c r="AP358">
        <v>689350</v>
      </c>
      <c r="AQ358">
        <v>685731</v>
      </c>
      <c r="AR358">
        <v>682085</v>
      </c>
      <c r="AS358">
        <v>678452</v>
      </c>
      <c r="AT358">
        <v>674871</v>
      </c>
      <c r="AU358">
        <v>671385</v>
      </c>
      <c r="AV358">
        <v>668040</v>
      </c>
    </row>
    <row r="359" spans="1:48" x14ac:dyDescent="0.15">
      <c r="A359" t="s">
        <v>704</v>
      </c>
      <c r="B359" t="s">
        <v>705</v>
      </c>
      <c r="C359">
        <v>69.914576825729</v>
      </c>
      <c r="D359">
        <v>400999.19481488498</v>
      </c>
      <c r="E359">
        <v>403618.817322983</v>
      </c>
      <c r="F359">
        <v>406047.64426371799</v>
      </c>
      <c r="G359">
        <v>687179</v>
      </c>
      <c r="H359">
        <v>691006</v>
      </c>
      <c r="I359">
        <v>694248</v>
      </c>
      <c r="J359">
        <v>696921</v>
      </c>
      <c r="K359">
        <v>699044</v>
      </c>
      <c r="L359">
        <v>700633</v>
      </c>
      <c r="M359">
        <v>701706</v>
      </c>
      <c r="N359">
        <v>702282</v>
      </c>
      <c r="O359">
        <v>702378</v>
      </c>
      <c r="P359">
        <v>702012</v>
      </c>
      <c r="Q359">
        <v>701204</v>
      </c>
      <c r="R359">
        <v>699971</v>
      </c>
      <c r="S359">
        <v>698333</v>
      </c>
      <c r="T359">
        <v>696307</v>
      </c>
      <c r="U359">
        <v>693914</v>
      </c>
      <c r="V359">
        <v>691173</v>
      </c>
      <c r="W359">
        <v>688103</v>
      </c>
      <c r="X359">
        <v>684723</v>
      </c>
      <c r="Y359">
        <v>681053</v>
      </c>
      <c r="Z359">
        <v>677114</v>
      </c>
      <c r="AA359">
        <v>672926</v>
      </c>
      <c r="AB359">
        <v>668508</v>
      </c>
      <c r="AC359">
        <v>663881</v>
      </c>
      <c r="AD359">
        <v>659066</v>
      </c>
      <c r="AE359">
        <v>654084</v>
      </c>
      <c r="AF359">
        <v>648955</v>
      </c>
      <c r="AG359">
        <v>643701</v>
      </c>
      <c r="AH359">
        <v>638342</v>
      </c>
      <c r="AI359">
        <v>632902</v>
      </c>
      <c r="AJ359">
        <v>627400</v>
      </c>
      <c r="AK359">
        <v>621860</v>
      </c>
      <c r="AL359">
        <v>616302</v>
      </c>
      <c r="AM359">
        <v>610750</v>
      </c>
      <c r="AN359">
        <v>605225</v>
      </c>
      <c r="AO359">
        <v>599750</v>
      </c>
      <c r="AP359">
        <v>594347</v>
      </c>
      <c r="AQ359">
        <v>589041</v>
      </c>
      <c r="AR359">
        <v>583852</v>
      </c>
      <c r="AS359">
        <v>578805</v>
      </c>
      <c r="AT359">
        <v>573924</v>
      </c>
      <c r="AU359">
        <v>569231</v>
      </c>
      <c r="AV359">
        <v>564750</v>
      </c>
    </row>
    <row r="360" spans="1:48" x14ac:dyDescent="0.15">
      <c r="A360" t="s">
        <v>706</v>
      </c>
      <c r="B360" t="s">
        <v>707</v>
      </c>
      <c r="C360">
        <v>68.450210956263703</v>
      </c>
      <c r="D360">
        <v>167299.77982079101</v>
      </c>
      <c r="E360">
        <v>168392.70537896</v>
      </c>
      <c r="F360">
        <v>169406.029639113</v>
      </c>
      <c r="G360">
        <v>405412</v>
      </c>
      <c r="H360">
        <v>408970</v>
      </c>
      <c r="I360">
        <v>412242</v>
      </c>
      <c r="J360">
        <v>415226</v>
      </c>
      <c r="K360">
        <v>417918</v>
      </c>
      <c r="L360">
        <v>420319</v>
      </c>
      <c r="M360">
        <v>422427</v>
      </c>
      <c r="N360">
        <v>424242</v>
      </c>
      <c r="O360">
        <v>425766</v>
      </c>
      <c r="P360">
        <v>427001</v>
      </c>
      <c r="Q360">
        <v>427949</v>
      </c>
      <c r="R360">
        <v>428614</v>
      </c>
      <c r="S360">
        <v>429000</v>
      </c>
      <c r="T360">
        <v>429111</v>
      </c>
      <c r="U360">
        <v>428954</v>
      </c>
      <c r="V360">
        <v>428536</v>
      </c>
      <c r="W360">
        <v>427863</v>
      </c>
      <c r="X360">
        <v>426944</v>
      </c>
      <c r="Y360">
        <v>425788</v>
      </c>
      <c r="Z360">
        <v>424404</v>
      </c>
      <c r="AA360">
        <v>422803</v>
      </c>
      <c r="AB360">
        <v>420997</v>
      </c>
      <c r="AC360">
        <v>418998</v>
      </c>
      <c r="AD360">
        <v>416817</v>
      </c>
      <c r="AE360">
        <v>414470</v>
      </c>
      <c r="AF360">
        <v>411970</v>
      </c>
      <c r="AG360">
        <v>409334</v>
      </c>
      <c r="AH360">
        <v>406576</v>
      </c>
      <c r="AI360">
        <v>403714</v>
      </c>
      <c r="AJ360">
        <v>400765</v>
      </c>
      <c r="AK360">
        <v>397749</v>
      </c>
      <c r="AL360">
        <v>394683</v>
      </c>
      <c r="AM360">
        <v>391589</v>
      </c>
      <c r="AN360">
        <v>388486</v>
      </c>
      <c r="AO360">
        <v>385397</v>
      </c>
      <c r="AP360">
        <v>382343</v>
      </c>
      <c r="AQ360">
        <v>379349</v>
      </c>
      <c r="AR360">
        <v>376438</v>
      </c>
      <c r="AS360">
        <v>373634</v>
      </c>
      <c r="AT360">
        <v>370964</v>
      </c>
      <c r="AU360">
        <v>368453</v>
      </c>
      <c r="AV360">
        <v>366129</v>
      </c>
    </row>
    <row r="361" spans="1:48" x14ac:dyDescent="0.15">
      <c r="A361" t="s">
        <v>708</v>
      </c>
      <c r="B361" t="s">
        <v>709</v>
      </c>
      <c r="C361">
        <v>46.090709036472497</v>
      </c>
      <c r="D361">
        <v>150429.81658852901</v>
      </c>
      <c r="E361">
        <v>151412.53510397699</v>
      </c>
      <c r="F361">
        <v>152323.67905624499</v>
      </c>
      <c r="G361">
        <v>267871</v>
      </c>
      <c r="H361">
        <v>270128</v>
      </c>
      <c r="I361">
        <v>272540</v>
      </c>
      <c r="J361">
        <v>275071</v>
      </c>
      <c r="K361">
        <v>277686</v>
      </c>
      <c r="L361">
        <v>280352</v>
      </c>
      <c r="M361">
        <v>283039</v>
      </c>
      <c r="N361">
        <v>285718</v>
      </c>
      <c r="O361">
        <v>288363</v>
      </c>
      <c r="P361">
        <v>290949</v>
      </c>
      <c r="Q361">
        <v>293453</v>
      </c>
      <c r="R361">
        <v>295856</v>
      </c>
      <c r="S361">
        <v>298138</v>
      </c>
      <c r="T361">
        <v>300284</v>
      </c>
      <c r="U361">
        <v>302278</v>
      </c>
      <c r="V361">
        <v>304109</v>
      </c>
      <c r="W361">
        <v>305766</v>
      </c>
      <c r="X361">
        <v>307240</v>
      </c>
      <c r="Y361">
        <v>308527</v>
      </c>
      <c r="Z361">
        <v>309620</v>
      </c>
      <c r="AA361">
        <v>310518</v>
      </c>
      <c r="AB361">
        <v>311221</v>
      </c>
      <c r="AC361">
        <v>311731</v>
      </c>
      <c r="AD361">
        <v>312051</v>
      </c>
      <c r="AE361">
        <v>312187</v>
      </c>
      <c r="AF361">
        <v>312148</v>
      </c>
      <c r="AG361">
        <v>311942</v>
      </c>
      <c r="AH361">
        <v>311583</v>
      </c>
      <c r="AI361">
        <v>311084</v>
      </c>
      <c r="AJ361">
        <v>310460</v>
      </c>
      <c r="AK361">
        <v>309731</v>
      </c>
      <c r="AL361">
        <v>308916</v>
      </c>
      <c r="AM361">
        <v>308037</v>
      </c>
      <c r="AN361">
        <v>307119</v>
      </c>
      <c r="AO361">
        <v>306186</v>
      </c>
      <c r="AP361">
        <v>305269</v>
      </c>
      <c r="AQ361">
        <v>304396</v>
      </c>
      <c r="AR361">
        <v>303601</v>
      </c>
      <c r="AS361">
        <v>302916</v>
      </c>
      <c r="AT361">
        <v>302379</v>
      </c>
      <c r="AU361">
        <v>302029</v>
      </c>
      <c r="AV361">
        <v>301904</v>
      </c>
    </row>
    <row r="362" spans="1:48" x14ac:dyDescent="0.15">
      <c r="A362" t="s">
        <v>710</v>
      </c>
      <c r="B362" t="s">
        <v>711</v>
      </c>
      <c r="C362">
        <v>61.259332726371703</v>
      </c>
      <c r="D362">
        <v>94941.013688316307</v>
      </c>
      <c r="E362">
        <v>95561.238415985295</v>
      </c>
      <c r="F362">
        <v>96136.290173715999</v>
      </c>
      <c r="G362">
        <v>369396</v>
      </c>
      <c r="H362">
        <v>371213</v>
      </c>
      <c r="I362">
        <v>372845</v>
      </c>
      <c r="J362">
        <v>374285</v>
      </c>
      <c r="K362">
        <v>375523</v>
      </c>
      <c r="L362">
        <v>376553</v>
      </c>
      <c r="M362">
        <v>377369</v>
      </c>
      <c r="N362">
        <v>377967</v>
      </c>
      <c r="O362">
        <v>378341</v>
      </c>
      <c r="P362">
        <v>378491</v>
      </c>
      <c r="Q362">
        <v>378413</v>
      </c>
      <c r="R362">
        <v>378108</v>
      </c>
      <c r="S362">
        <v>377576</v>
      </c>
      <c r="T362">
        <v>376818</v>
      </c>
      <c r="U362">
        <v>375837</v>
      </c>
      <c r="V362">
        <v>374637</v>
      </c>
      <c r="W362">
        <v>373223</v>
      </c>
      <c r="X362">
        <v>371600</v>
      </c>
      <c r="Y362">
        <v>369775</v>
      </c>
      <c r="Z362">
        <v>367756</v>
      </c>
      <c r="AA362">
        <v>365553</v>
      </c>
      <c r="AB362">
        <v>363174</v>
      </c>
      <c r="AC362">
        <v>360632</v>
      </c>
      <c r="AD362">
        <v>357939</v>
      </c>
      <c r="AE362">
        <v>355107</v>
      </c>
      <c r="AF362">
        <v>352151</v>
      </c>
      <c r="AG362">
        <v>349087</v>
      </c>
      <c r="AH362">
        <v>345931</v>
      </c>
      <c r="AI362">
        <v>342700</v>
      </c>
      <c r="AJ362">
        <v>339414</v>
      </c>
      <c r="AK362">
        <v>336091</v>
      </c>
      <c r="AL362">
        <v>332753</v>
      </c>
      <c r="AM362">
        <v>329420</v>
      </c>
      <c r="AN362">
        <v>326117</v>
      </c>
      <c r="AO362">
        <v>322867</v>
      </c>
      <c r="AP362">
        <v>319695</v>
      </c>
      <c r="AQ362">
        <v>316626</v>
      </c>
      <c r="AR362">
        <v>313689</v>
      </c>
      <c r="AS362">
        <v>310911</v>
      </c>
      <c r="AT362">
        <v>308322</v>
      </c>
      <c r="AU362">
        <v>305951</v>
      </c>
      <c r="AV362">
        <v>303830</v>
      </c>
    </row>
    <row r="363" spans="1:48" x14ac:dyDescent="0.15">
      <c r="A363" t="s">
        <v>712</v>
      </c>
      <c r="B363" t="s">
        <v>713</v>
      </c>
      <c r="C363">
        <v>80.798824893370394</v>
      </c>
      <c r="D363">
        <v>80488.881604650407</v>
      </c>
      <c r="E363">
        <v>81014.694345996395</v>
      </c>
      <c r="F363">
        <v>81502.210447272504</v>
      </c>
      <c r="G363">
        <v>110754</v>
      </c>
      <c r="H363">
        <v>111128</v>
      </c>
      <c r="I363">
        <v>111460</v>
      </c>
      <c r="J363">
        <v>111748</v>
      </c>
      <c r="K363">
        <v>111988</v>
      </c>
      <c r="L363">
        <v>112176</v>
      </c>
      <c r="M363">
        <v>112311</v>
      </c>
      <c r="N363">
        <v>112389</v>
      </c>
      <c r="O363">
        <v>112410</v>
      </c>
      <c r="P363">
        <v>112371</v>
      </c>
      <c r="Q363">
        <v>112271</v>
      </c>
      <c r="R363">
        <v>112110</v>
      </c>
      <c r="S363">
        <v>111886</v>
      </c>
      <c r="T363">
        <v>111600</v>
      </c>
      <c r="U363">
        <v>111252</v>
      </c>
      <c r="V363">
        <v>110842</v>
      </c>
      <c r="W363">
        <v>110371</v>
      </c>
      <c r="X363">
        <v>109840</v>
      </c>
      <c r="Y363">
        <v>109252</v>
      </c>
      <c r="Z363">
        <v>108607</v>
      </c>
      <c r="AA363">
        <v>107908</v>
      </c>
      <c r="AB363">
        <v>107158</v>
      </c>
      <c r="AC363">
        <v>106359</v>
      </c>
      <c r="AD363">
        <v>105516</v>
      </c>
      <c r="AE363">
        <v>104630</v>
      </c>
      <c r="AF363">
        <v>103708</v>
      </c>
      <c r="AG363">
        <v>102752</v>
      </c>
      <c r="AH363">
        <v>101768</v>
      </c>
      <c r="AI363">
        <v>100761</v>
      </c>
      <c r="AJ363">
        <v>99735</v>
      </c>
      <c r="AK363">
        <v>98697</v>
      </c>
      <c r="AL363">
        <v>97654</v>
      </c>
      <c r="AM363">
        <v>96610</v>
      </c>
      <c r="AN363">
        <v>95574</v>
      </c>
      <c r="AO363">
        <v>94552</v>
      </c>
      <c r="AP363">
        <v>93551</v>
      </c>
      <c r="AQ363">
        <v>92580</v>
      </c>
      <c r="AR363">
        <v>91647</v>
      </c>
      <c r="AS363">
        <v>90760</v>
      </c>
      <c r="AT363">
        <v>89928</v>
      </c>
      <c r="AU363">
        <v>89161</v>
      </c>
      <c r="AV363">
        <v>88467</v>
      </c>
    </row>
    <row r="364" spans="1:48" x14ac:dyDescent="0.15">
      <c r="A364" t="s">
        <v>714</v>
      </c>
      <c r="B364" t="s">
        <v>715</v>
      </c>
      <c r="C364">
        <v>75.167851124802297</v>
      </c>
      <c r="D364">
        <v>52745.007604620201</v>
      </c>
      <c r="E364">
        <v>53089.576897769599</v>
      </c>
      <c r="F364">
        <v>53409.050096508901</v>
      </c>
      <c r="G364">
        <v>230981</v>
      </c>
      <c r="H364">
        <v>231547</v>
      </c>
      <c r="I364">
        <v>231959</v>
      </c>
      <c r="J364">
        <v>232219</v>
      </c>
      <c r="K364">
        <v>232327</v>
      </c>
      <c r="L364">
        <v>232283</v>
      </c>
      <c r="M364">
        <v>232089</v>
      </c>
      <c r="N364">
        <v>231747</v>
      </c>
      <c r="O364">
        <v>231259</v>
      </c>
      <c r="P364">
        <v>230626</v>
      </c>
      <c r="Q364">
        <v>229853</v>
      </c>
      <c r="R364">
        <v>228941</v>
      </c>
      <c r="S364">
        <v>227895</v>
      </c>
      <c r="T364">
        <v>226718</v>
      </c>
      <c r="U364">
        <v>225415</v>
      </c>
      <c r="V364">
        <v>223990</v>
      </c>
      <c r="W364">
        <v>222449</v>
      </c>
      <c r="X364">
        <v>220797</v>
      </c>
      <c r="Y364">
        <v>219040</v>
      </c>
      <c r="Z364">
        <v>217184</v>
      </c>
      <c r="AA364">
        <v>215236</v>
      </c>
      <c r="AB364">
        <v>213203</v>
      </c>
      <c r="AC364">
        <v>211091</v>
      </c>
      <c r="AD364">
        <v>208910</v>
      </c>
      <c r="AE364">
        <v>206667</v>
      </c>
      <c r="AF364">
        <v>204370</v>
      </c>
      <c r="AG364">
        <v>202028</v>
      </c>
      <c r="AH364">
        <v>199652</v>
      </c>
      <c r="AI364">
        <v>197250</v>
      </c>
      <c r="AJ364">
        <v>194832</v>
      </c>
      <c r="AK364">
        <v>192410</v>
      </c>
      <c r="AL364">
        <v>189993</v>
      </c>
      <c r="AM364">
        <v>187594</v>
      </c>
      <c r="AN364">
        <v>185223</v>
      </c>
      <c r="AO364">
        <v>182893</v>
      </c>
      <c r="AP364">
        <v>180616</v>
      </c>
      <c r="AQ364">
        <v>178404</v>
      </c>
      <c r="AR364">
        <v>176272</v>
      </c>
      <c r="AS364">
        <v>174232</v>
      </c>
      <c r="AT364">
        <v>172298</v>
      </c>
      <c r="AU364">
        <v>170485</v>
      </c>
      <c r="AV364">
        <v>168807</v>
      </c>
    </row>
    <row r="365" spans="1:48" x14ac:dyDescent="0.15">
      <c r="A365" t="s">
        <v>716</v>
      </c>
      <c r="B365" t="s">
        <v>717</v>
      </c>
      <c r="C365">
        <v>50.033603260914397</v>
      </c>
      <c r="D365">
        <v>56753.628182571301</v>
      </c>
      <c r="E365">
        <v>57124.384742000097</v>
      </c>
      <c r="F365">
        <v>57468.137903843599</v>
      </c>
      <c r="G365">
        <v>132388</v>
      </c>
      <c r="H365">
        <v>133171</v>
      </c>
      <c r="I365">
        <v>133896</v>
      </c>
      <c r="J365">
        <v>134560</v>
      </c>
      <c r="K365">
        <v>135156</v>
      </c>
      <c r="L365">
        <v>135680</v>
      </c>
      <c r="M365">
        <v>136128</v>
      </c>
      <c r="N365">
        <v>136496</v>
      </c>
      <c r="O365">
        <v>136782</v>
      </c>
      <c r="P365">
        <v>136984</v>
      </c>
      <c r="Q365">
        <v>137098</v>
      </c>
      <c r="R365">
        <v>137124</v>
      </c>
      <c r="S365">
        <v>137062</v>
      </c>
      <c r="T365">
        <v>136909</v>
      </c>
      <c r="U365">
        <v>136667</v>
      </c>
      <c r="V365">
        <v>136337</v>
      </c>
      <c r="W365">
        <v>135919</v>
      </c>
      <c r="X365">
        <v>135415</v>
      </c>
      <c r="Y365">
        <v>134827</v>
      </c>
      <c r="Z365">
        <v>134158</v>
      </c>
      <c r="AA365">
        <v>133411</v>
      </c>
      <c r="AB365">
        <v>132590</v>
      </c>
      <c r="AC365">
        <v>131699</v>
      </c>
      <c r="AD365">
        <v>130743</v>
      </c>
      <c r="AE365">
        <v>129727</v>
      </c>
      <c r="AF365">
        <v>128657</v>
      </c>
      <c r="AG365">
        <v>127539</v>
      </c>
      <c r="AH365">
        <v>126380</v>
      </c>
      <c r="AI365">
        <v>125188</v>
      </c>
      <c r="AJ365">
        <v>123969</v>
      </c>
      <c r="AK365">
        <v>122734</v>
      </c>
      <c r="AL365">
        <v>121489</v>
      </c>
      <c r="AM365">
        <v>120246</v>
      </c>
      <c r="AN365">
        <v>119013</v>
      </c>
      <c r="AO365">
        <v>117801</v>
      </c>
      <c r="AP365">
        <v>116622</v>
      </c>
      <c r="AQ365">
        <v>115486</v>
      </c>
      <c r="AR365">
        <v>114405</v>
      </c>
      <c r="AS365">
        <v>113392</v>
      </c>
      <c r="AT365">
        <v>112461</v>
      </c>
      <c r="AU365">
        <v>111624</v>
      </c>
      <c r="AV365">
        <v>110895</v>
      </c>
    </row>
    <row r="366" spans="1:48" x14ac:dyDescent="0.15">
      <c r="A366" t="s">
        <v>718</v>
      </c>
      <c r="B366" t="s">
        <v>719</v>
      </c>
      <c r="C366">
        <v>69.400447438015107</v>
      </c>
      <c r="D366">
        <v>79117.511406930294</v>
      </c>
      <c r="E366">
        <v>79634.365346654406</v>
      </c>
      <c r="F366">
        <v>80113.575144763294</v>
      </c>
      <c r="G366">
        <v>255927</v>
      </c>
      <c r="H366">
        <v>256541</v>
      </c>
      <c r="I366">
        <v>257115</v>
      </c>
      <c r="J366">
        <v>257634</v>
      </c>
      <c r="K366">
        <v>258086</v>
      </c>
      <c r="L366">
        <v>258458</v>
      </c>
      <c r="M366">
        <v>258740</v>
      </c>
      <c r="N366">
        <v>258922</v>
      </c>
      <c r="O366">
        <v>258996</v>
      </c>
      <c r="P366">
        <v>258953</v>
      </c>
      <c r="Q366">
        <v>258787</v>
      </c>
      <c r="R366">
        <v>258493</v>
      </c>
      <c r="S366">
        <v>258067</v>
      </c>
      <c r="T366">
        <v>257503</v>
      </c>
      <c r="U366">
        <v>256801</v>
      </c>
      <c r="V366">
        <v>255959</v>
      </c>
      <c r="W366">
        <v>254976</v>
      </c>
      <c r="X366">
        <v>253854</v>
      </c>
      <c r="Y366">
        <v>252593</v>
      </c>
      <c r="Z366">
        <v>251198</v>
      </c>
      <c r="AA366">
        <v>249671</v>
      </c>
      <c r="AB366">
        <v>248018</v>
      </c>
      <c r="AC366">
        <v>246244</v>
      </c>
      <c r="AD366">
        <v>244357</v>
      </c>
      <c r="AE366">
        <v>242365</v>
      </c>
      <c r="AF366">
        <v>240277</v>
      </c>
      <c r="AG366">
        <v>238103</v>
      </c>
      <c r="AH366">
        <v>235854</v>
      </c>
      <c r="AI366">
        <v>233542</v>
      </c>
      <c r="AJ366">
        <v>231181</v>
      </c>
      <c r="AK366">
        <v>228786</v>
      </c>
      <c r="AL366">
        <v>226371</v>
      </c>
      <c r="AM366">
        <v>223953</v>
      </c>
      <c r="AN366">
        <v>221549</v>
      </c>
      <c r="AO366">
        <v>219179</v>
      </c>
      <c r="AP366">
        <v>216861</v>
      </c>
      <c r="AQ366">
        <v>214617</v>
      </c>
      <c r="AR366">
        <v>212468</v>
      </c>
      <c r="AS366">
        <v>210436</v>
      </c>
      <c r="AT366">
        <v>208546</v>
      </c>
      <c r="AU366">
        <v>206822</v>
      </c>
      <c r="AV366">
        <v>205291</v>
      </c>
    </row>
    <row r="367" spans="1:48" x14ac:dyDescent="0.15">
      <c r="A367" t="s">
        <v>720</v>
      </c>
      <c r="B367" t="s">
        <v>721</v>
      </c>
      <c r="C367">
        <v>24.6192766741115</v>
      </c>
      <c r="D367">
        <v>50107.757224389199</v>
      </c>
      <c r="E367">
        <v>50435.098052881098</v>
      </c>
      <c r="F367">
        <v>50738.5975916834</v>
      </c>
      <c r="G367">
        <v>72333</v>
      </c>
      <c r="H367">
        <v>73023</v>
      </c>
      <c r="I367">
        <v>73769</v>
      </c>
      <c r="J367">
        <v>74561</v>
      </c>
      <c r="K367">
        <v>75388</v>
      </c>
      <c r="L367">
        <v>76240</v>
      </c>
      <c r="M367">
        <v>77107</v>
      </c>
      <c r="N367">
        <v>77982</v>
      </c>
      <c r="O367">
        <v>78855</v>
      </c>
      <c r="P367">
        <v>79720</v>
      </c>
      <c r="Q367">
        <v>80569</v>
      </c>
      <c r="R367">
        <v>81395</v>
      </c>
      <c r="S367">
        <v>82194</v>
      </c>
      <c r="T367">
        <v>82960</v>
      </c>
      <c r="U367">
        <v>83688</v>
      </c>
      <c r="V367">
        <v>84373</v>
      </c>
      <c r="W367">
        <v>85013</v>
      </c>
      <c r="X367">
        <v>85604</v>
      </c>
      <c r="Y367">
        <v>86145</v>
      </c>
      <c r="Z367">
        <v>86632</v>
      </c>
      <c r="AA367">
        <v>87066</v>
      </c>
      <c r="AB367">
        <v>87445</v>
      </c>
      <c r="AC367">
        <v>87769</v>
      </c>
      <c r="AD367">
        <v>88038</v>
      </c>
      <c r="AE367">
        <v>88255</v>
      </c>
      <c r="AF367">
        <v>88419</v>
      </c>
      <c r="AG367">
        <v>88535</v>
      </c>
      <c r="AH367">
        <v>88604</v>
      </c>
      <c r="AI367">
        <v>88629</v>
      </c>
      <c r="AJ367">
        <v>88616</v>
      </c>
      <c r="AK367">
        <v>88567</v>
      </c>
      <c r="AL367">
        <v>88489</v>
      </c>
      <c r="AM367">
        <v>88387</v>
      </c>
      <c r="AN367">
        <v>88268</v>
      </c>
      <c r="AO367">
        <v>88137</v>
      </c>
      <c r="AP367">
        <v>88003</v>
      </c>
      <c r="AQ367">
        <v>87874</v>
      </c>
      <c r="AR367">
        <v>87757</v>
      </c>
      <c r="AS367">
        <v>87663</v>
      </c>
      <c r="AT367">
        <v>87600</v>
      </c>
      <c r="AU367">
        <v>87580</v>
      </c>
      <c r="AV367">
        <v>87613</v>
      </c>
    </row>
    <row r="368" spans="1:48" x14ac:dyDescent="0.15">
      <c r="A368" t="s">
        <v>722</v>
      </c>
      <c r="B368" t="s">
        <v>723</v>
      </c>
      <c r="C368">
        <v>69.322783434153806</v>
      </c>
      <c r="D368">
        <v>84392.012167392299</v>
      </c>
      <c r="E368">
        <v>84943.323036431393</v>
      </c>
      <c r="F368">
        <v>85454.480154414196</v>
      </c>
      <c r="G368">
        <v>247189</v>
      </c>
      <c r="H368">
        <v>248110</v>
      </c>
      <c r="I368">
        <v>248922</v>
      </c>
      <c r="J368">
        <v>249616</v>
      </c>
      <c r="K368">
        <v>250186</v>
      </c>
      <c r="L368">
        <v>250624</v>
      </c>
      <c r="M368">
        <v>250926</v>
      </c>
      <c r="N368">
        <v>251084</v>
      </c>
      <c r="O368">
        <v>251097</v>
      </c>
      <c r="P368">
        <v>250960</v>
      </c>
      <c r="Q368">
        <v>250671</v>
      </c>
      <c r="R368">
        <v>250228</v>
      </c>
      <c r="S368">
        <v>249630</v>
      </c>
      <c r="T368">
        <v>248878</v>
      </c>
      <c r="U368">
        <v>247972</v>
      </c>
      <c r="V368">
        <v>246914</v>
      </c>
      <c r="W368">
        <v>245707</v>
      </c>
      <c r="X368">
        <v>244354</v>
      </c>
      <c r="Y368">
        <v>242859</v>
      </c>
      <c r="Z368">
        <v>241228</v>
      </c>
      <c r="AA368">
        <v>239465</v>
      </c>
      <c r="AB368">
        <v>237579</v>
      </c>
      <c r="AC368">
        <v>235577</v>
      </c>
      <c r="AD368">
        <v>233467</v>
      </c>
      <c r="AE368">
        <v>231258</v>
      </c>
      <c r="AF368">
        <v>228960</v>
      </c>
      <c r="AG368">
        <v>226586</v>
      </c>
      <c r="AH368">
        <v>224145</v>
      </c>
      <c r="AI368">
        <v>221651</v>
      </c>
      <c r="AJ368">
        <v>219118</v>
      </c>
      <c r="AK368">
        <v>216559</v>
      </c>
      <c r="AL368">
        <v>213991</v>
      </c>
      <c r="AM368">
        <v>211428</v>
      </c>
      <c r="AN368">
        <v>208888</v>
      </c>
      <c r="AO368">
        <v>206389</v>
      </c>
      <c r="AP368">
        <v>203948</v>
      </c>
      <c r="AQ368">
        <v>201586</v>
      </c>
      <c r="AR368">
        <v>199322</v>
      </c>
      <c r="AS368">
        <v>197178</v>
      </c>
      <c r="AT368">
        <v>195175</v>
      </c>
      <c r="AU368">
        <v>193336</v>
      </c>
      <c r="AV368">
        <v>191685</v>
      </c>
    </row>
    <row r="369" spans="1:48" x14ac:dyDescent="0.15">
      <c r="A369" t="s">
        <v>724</v>
      </c>
      <c r="D369">
        <v>1386002387.7281156</v>
      </c>
      <c r="E369">
        <v>1393442752.5707853</v>
      </c>
      <c r="F369">
        <v>1400313390.5626495</v>
      </c>
      <c r="G369">
        <v>1400793135</v>
      </c>
      <c r="H369">
        <v>1410976903</v>
      </c>
      <c r="I369">
        <v>1420266066</v>
      </c>
      <c r="J369">
        <v>1428670957</v>
      </c>
      <c r="K369">
        <v>1436203098</v>
      </c>
      <c r="L369">
        <v>1442875150</v>
      </c>
      <c r="M369">
        <v>1448701015</v>
      </c>
      <c r="N369">
        <v>1453695689</v>
      </c>
      <c r="O369">
        <v>1457875428</v>
      </c>
      <c r="P369">
        <v>1461257603</v>
      </c>
      <c r="Q369">
        <v>1463860785</v>
      </c>
      <c r="R369">
        <v>1465704725</v>
      </c>
      <c r="S369">
        <v>1466810320</v>
      </c>
      <c r="T369">
        <v>1467199701</v>
      </c>
      <c r="U369">
        <v>1466896114</v>
      </c>
      <c r="V369">
        <v>1465924022</v>
      </c>
      <c r="W369">
        <v>1464309042</v>
      </c>
      <c r="X369">
        <v>1462077972</v>
      </c>
      <c r="Y369">
        <v>1459258813</v>
      </c>
      <c r="Z369">
        <v>1455880691</v>
      </c>
      <c r="AA369">
        <v>1451973938</v>
      </c>
      <c r="AB369">
        <v>1447570066</v>
      </c>
      <c r="AC369">
        <v>1442701773</v>
      </c>
      <c r="AD369">
        <v>1437402901</v>
      </c>
      <c r="AE369">
        <v>1431708470</v>
      </c>
      <c r="AF369">
        <v>1425654722</v>
      </c>
      <c r="AG369">
        <v>1419279033</v>
      </c>
      <c r="AH369">
        <v>1412619937</v>
      </c>
      <c r="AI369">
        <v>1405717218</v>
      </c>
      <c r="AJ369">
        <v>1398611771</v>
      </c>
      <c r="AK369">
        <v>1391345677</v>
      </c>
      <c r="AL369">
        <v>1383962233</v>
      </c>
      <c r="AM369">
        <v>1376505845</v>
      </c>
      <c r="AN369">
        <v>1369022176</v>
      </c>
      <c r="AO369">
        <v>1361557975</v>
      </c>
      <c r="AP369">
        <v>1354161244</v>
      </c>
      <c r="AQ369">
        <v>1346881133</v>
      </c>
      <c r="AR369">
        <v>1339767961</v>
      </c>
      <c r="AS369">
        <v>1332873221</v>
      </c>
      <c r="AT369">
        <v>1326249585</v>
      </c>
      <c r="AU369">
        <v>1319950938</v>
      </c>
      <c r="AV369">
        <v>1314032289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F4F1E-46F0-4768-9170-033D5A34401E}">
  <dimension ref="A1:AV373"/>
  <sheetViews>
    <sheetView workbookViewId="0"/>
  </sheetViews>
  <sheetFormatPr defaultRowHeight="13.5" x14ac:dyDescent="0.15"/>
  <cols>
    <col min="1" max="1" width="12.625" customWidth="1"/>
    <col min="3" max="3" width="19.75" customWidth="1"/>
  </cols>
  <sheetData>
    <row r="1" spans="1:48" x14ac:dyDescent="0.15">
      <c r="D1" s="46" t="s">
        <v>886</v>
      </c>
      <c r="E1" s="46"/>
      <c r="F1" s="46"/>
      <c r="G1" s="46"/>
    </row>
    <row r="2" spans="1:48" x14ac:dyDescent="0.15">
      <c r="D2" s="6" t="s">
        <v>887</v>
      </c>
      <c r="E2" s="6" t="s">
        <v>888</v>
      </c>
      <c r="F2" s="6" t="s">
        <v>889</v>
      </c>
      <c r="G2" s="6" t="s">
        <v>890</v>
      </c>
    </row>
    <row r="3" spans="1:48" x14ac:dyDescent="0.15">
      <c r="D3" s="41">
        <f>POWER(0.639/0.588,1/4)-0.004</f>
        <v>1.0170120860949137</v>
      </c>
      <c r="E3" s="42">
        <v>1.01</v>
      </c>
      <c r="F3" s="42">
        <v>1.0049999999999999</v>
      </c>
      <c r="G3" s="43">
        <f>POWER(0.8/0.742,1/20)</f>
        <v>1.0037702136670215</v>
      </c>
    </row>
    <row r="5" spans="1:48" x14ac:dyDescent="0.15">
      <c r="A5" s="2" t="s">
        <v>24</v>
      </c>
      <c r="B5" s="3"/>
      <c r="C5" s="4" t="s">
        <v>25</v>
      </c>
      <c r="D5" s="4">
        <v>2016</v>
      </c>
      <c r="E5" s="4">
        <v>2017</v>
      </c>
      <c r="F5" s="4">
        <v>2018</v>
      </c>
      <c r="G5" s="4">
        <v>2019</v>
      </c>
      <c r="H5" s="4">
        <v>2020</v>
      </c>
      <c r="I5">
        <v>2021</v>
      </c>
      <c r="J5">
        <v>2022</v>
      </c>
      <c r="K5">
        <v>2023</v>
      </c>
      <c r="L5">
        <v>2024</v>
      </c>
      <c r="M5">
        <v>2025</v>
      </c>
      <c r="N5">
        <v>2026</v>
      </c>
      <c r="O5">
        <v>2027</v>
      </c>
      <c r="P5">
        <v>2028</v>
      </c>
      <c r="Q5">
        <v>2029</v>
      </c>
      <c r="R5">
        <v>2030</v>
      </c>
      <c r="S5">
        <v>2031</v>
      </c>
      <c r="T5">
        <v>2032</v>
      </c>
      <c r="U5">
        <v>2033</v>
      </c>
      <c r="V5">
        <v>2034</v>
      </c>
      <c r="W5">
        <v>2035</v>
      </c>
      <c r="X5">
        <v>2036</v>
      </c>
      <c r="Y5">
        <v>2037</v>
      </c>
      <c r="Z5">
        <v>2038</v>
      </c>
      <c r="AA5">
        <v>2039</v>
      </c>
      <c r="AB5">
        <v>2040</v>
      </c>
      <c r="AC5">
        <v>2041</v>
      </c>
      <c r="AD5">
        <v>2042</v>
      </c>
      <c r="AE5">
        <v>2043</v>
      </c>
      <c r="AF5">
        <v>2044</v>
      </c>
      <c r="AG5">
        <v>2045</v>
      </c>
      <c r="AH5">
        <v>2046</v>
      </c>
      <c r="AI5">
        <v>2047</v>
      </c>
      <c r="AJ5">
        <v>2048</v>
      </c>
      <c r="AK5">
        <v>2049</v>
      </c>
      <c r="AL5">
        <v>2050</v>
      </c>
      <c r="AM5">
        <v>2051</v>
      </c>
      <c r="AN5">
        <v>2052</v>
      </c>
      <c r="AO5">
        <v>2053</v>
      </c>
      <c r="AP5">
        <v>2054</v>
      </c>
      <c r="AQ5">
        <v>2055</v>
      </c>
      <c r="AR5">
        <v>2056</v>
      </c>
      <c r="AS5">
        <v>2057</v>
      </c>
      <c r="AT5">
        <v>2058</v>
      </c>
      <c r="AU5">
        <v>2059</v>
      </c>
      <c r="AV5">
        <v>2060</v>
      </c>
    </row>
    <row r="6" spans="1:48" x14ac:dyDescent="0.15">
      <c r="A6" t="s">
        <v>26</v>
      </c>
      <c r="B6" t="s">
        <v>27</v>
      </c>
      <c r="C6">
        <v>87.86</v>
      </c>
      <c r="D6">
        <f>C6</f>
        <v>87.86</v>
      </c>
      <c r="E6">
        <f>IF($C6*$D$3^(E$5-$D$5)&lt;100,$C6*$D$3^(E$5-$D$5),100)</f>
        <v>89.354681884299112</v>
      </c>
      <c r="F6">
        <f t="shared" ref="F6:H21" si="0">IF($C6*$D$3^(F$5-$D$5)&lt;100,$C6*$D$3^(F$5-$D$5),100)</f>
        <v>90.874791425498429</v>
      </c>
      <c r="G6">
        <f t="shared" si="0"/>
        <v>92.420761201086336</v>
      </c>
      <c r="H6">
        <f t="shared" si="0"/>
        <v>93.993031147596668</v>
      </c>
      <c r="I6">
        <f>IF($H6*$E$3^(I$5-$H$5)&lt;100,$H6*$E$3^(I$5-$H$5),100)</f>
        <v>94.932961459072629</v>
      </c>
      <c r="J6">
        <f t="shared" ref="J6:R21" si="1">IF($H6*$E$3^(J$5-$H$5)&lt;100,$H6*$E$3^(J$5-$H$5),100)</f>
        <v>95.882291073663367</v>
      </c>
      <c r="K6">
        <f t="shared" si="1"/>
        <v>96.841113984399982</v>
      </c>
      <c r="L6">
        <f t="shared" si="1"/>
        <v>97.80952512424399</v>
      </c>
      <c r="M6">
        <f t="shared" si="1"/>
        <v>98.787620375486426</v>
      </c>
      <c r="N6">
        <f t="shared" si="1"/>
        <v>99.775496579241306</v>
      </c>
      <c r="O6">
        <f t="shared" si="1"/>
        <v>100</v>
      </c>
      <c r="P6">
        <f t="shared" si="1"/>
        <v>100</v>
      </c>
      <c r="Q6">
        <f t="shared" si="1"/>
        <v>100</v>
      </c>
      <c r="R6">
        <f t="shared" si="1"/>
        <v>100</v>
      </c>
      <c r="S6">
        <f>IF($R6*$F$3^(S$5-$R$5)&lt;100,$R6*$F$3^(S$5-$R$5),100)</f>
        <v>100</v>
      </c>
      <c r="T6">
        <f t="shared" ref="T6:AB21" si="2">IF($R6*$F$3^(T$5-$R$5)&lt;100,$R6*$F$3^(T$5-$R$5),100)</f>
        <v>100</v>
      </c>
      <c r="U6">
        <f t="shared" si="2"/>
        <v>100</v>
      </c>
      <c r="V6">
        <f t="shared" si="2"/>
        <v>100</v>
      </c>
      <c r="W6">
        <f t="shared" si="2"/>
        <v>100</v>
      </c>
      <c r="X6">
        <f t="shared" si="2"/>
        <v>100</v>
      </c>
      <c r="Y6">
        <f t="shared" si="2"/>
        <v>100</v>
      </c>
      <c r="Z6">
        <f t="shared" si="2"/>
        <v>100</v>
      </c>
      <c r="AA6">
        <f t="shared" si="2"/>
        <v>100</v>
      </c>
      <c r="AB6">
        <f t="shared" si="2"/>
        <v>100</v>
      </c>
      <c r="AC6">
        <f>IF($AB6*$G$3^(AC$5-$AB$5)&lt;100,$AB6*$G$3^(AC$5-$AB$5),100)</f>
        <v>100</v>
      </c>
      <c r="AD6">
        <f t="shared" ref="AD6:AV19" si="3">IF($AB6*$G$3^(AD$5-$AB$5)&lt;100,$AB6*$G$3^(AD$5-$AB$5),100)</f>
        <v>100</v>
      </c>
      <c r="AE6">
        <f t="shared" si="3"/>
        <v>100</v>
      </c>
      <c r="AF6">
        <f t="shared" si="3"/>
        <v>100</v>
      </c>
      <c r="AG6">
        <f t="shared" si="3"/>
        <v>100</v>
      </c>
      <c r="AH6">
        <f t="shared" si="3"/>
        <v>100</v>
      </c>
      <c r="AI6">
        <f t="shared" si="3"/>
        <v>100</v>
      </c>
      <c r="AJ6">
        <f t="shared" si="3"/>
        <v>100</v>
      </c>
      <c r="AK6">
        <f t="shared" si="3"/>
        <v>100</v>
      </c>
      <c r="AL6">
        <f t="shared" si="3"/>
        <v>100</v>
      </c>
      <c r="AM6">
        <f t="shared" si="3"/>
        <v>100</v>
      </c>
      <c r="AN6">
        <f t="shared" si="3"/>
        <v>100</v>
      </c>
      <c r="AO6">
        <f t="shared" si="3"/>
        <v>100</v>
      </c>
      <c r="AP6">
        <f t="shared" si="3"/>
        <v>100</v>
      </c>
      <c r="AQ6">
        <f t="shared" si="3"/>
        <v>100</v>
      </c>
      <c r="AR6">
        <f t="shared" si="3"/>
        <v>100</v>
      </c>
      <c r="AS6">
        <f t="shared" si="3"/>
        <v>100</v>
      </c>
      <c r="AT6">
        <f t="shared" si="3"/>
        <v>100</v>
      </c>
      <c r="AU6">
        <f t="shared" si="3"/>
        <v>100</v>
      </c>
      <c r="AV6">
        <f t="shared" si="3"/>
        <v>100</v>
      </c>
    </row>
    <row r="7" spans="1:48" x14ac:dyDescent="0.15">
      <c r="A7" t="s">
        <v>28</v>
      </c>
      <c r="B7" t="s">
        <v>29</v>
      </c>
      <c r="C7">
        <v>84.29</v>
      </c>
      <c r="D7">
        <f t="shared" ref="D7:D70" si="4">C7</f>
        <v>84.29</v>
      </c>
      <c r="E7">
        <f t="shared" ref="E7:H70" si="5">IF($C7*$D$3^(E$5-$D$5)&lt;100,$C7*$D$3^(E$5-$D$5),100)</f>
        <v>85.723948736940287</v>
      </c>
      <c r="F7">
        <f t="shared" si="0"/>
        <v>87.182291933249076</v>
      </c>
      <c r="G7">
        <f t="shared" si="0"/>
        <v>88.665444589569404</v>
      </c>
      <c r="H7">
        <f t="shared" si="0"/>
        <v>90.173828766570949</v>
      </c>
      <c r="I7">
        <f t="shared" ref="I7:R45" si="6">IF($H7*$E$3^(I$5-$H$5)&lt;100,$H7*$E$3^(I$5-$H$5),100)</f>
        <v>91.075567054236657</v>
      </c>
      <c r="J7">
        <f t="shared" si="1"/>
        <v>91.986322724779029</v>
      </c>
      <c r="K7">
        <f t="shared" si="1"/>
        <v>92.906185952026803</v>
      </c>
      <c r="L7">
        <f t="shared" si="1"/>
        <v>93.835247811547092</v>
      </c>
      <c r="M7">
        <f t="shared" si="1"/>
        <v>94.773600289662554</v>
      </c>
      <c r="N7">
        <f t="shared" si="1"/>
        <v>95.721336292559187</v>
      </c>
      <c r="O7">
        <f t="shared" si="1"/>
        <v>96.678549655484758</v>
      </c>
      <c r="P7">
        <f t="shared" si="1"/>
        <v>97.645335152039635</v>
      </c>
      <c r="Q7">
        <f t="shared" si="1"/>
        <v>98.62178850356004</v>
      </c>
      <c r="R7">
        <f t="shared" si="1"/>
        <v>99.608006388595641</v>
      </c>
      <c r="S7">
        <f t="shared" ref="S7:AB45" si="7">IF($R7*$F$3^(S$5-$R$5)&lt;100,$R7*$F$3^(S$5-$R$5),100)</f>
        <v>100</v>
      </c>
      <c r="T7">
        <f t="shared" si="2"/>
        <v>100</v>
      </c>
      <c r="U7">
        <f t="shared" si="2"/>
        <v>100</v>
      </c>
      <c r="V7">
        <f t="shared" si="2"/>
        <v>100</v>
      </c>
      <c r="W7">
        <f t="shared" si="2"/>
        <v>100</v>
      </c>
      <c r="X7">
        <f t="shared" si="2"/>
        <v>100</v>
      </c>
      <c r="Y7">
        <f t="shared" si="2"/>
        <v>100</v>
      </c>
      <c r="Z7">
        <f t="shared" si="2"/>
        <v>100</v>
      </c>
      <c r="AA7">
        <f t="shared" si="2"/>
        <v>100</v>
      </c>
      <c r="AB7">
        <f t="shared" si="2"/>
        <v>100</v>
      </c>
      <c r="AC7">
        <f t="shared" ref="AC7:AR35" si="8">IF($AB7*$G$3^(AC$5-$AB$5)&lt;100,$AB7*$G$3^(AC$5-$AB$5),100)</f>
        <v>100</v>
      </c>
      <c r="AD7">
        <f t="shared" si="3"/>
        <v>100</v>
      </c>
      <c r="AE7">
        <f t="shared" si="3"/>
        <v>100</v>
      </c>
      <c r="AF7">
        <f t="shared" si="3"/>
        <v>100</v>
      </c>
      <c r="AG7">
        <f t="shared" si="3"/>
        <v>100</v>
      </c>
      <c r="AH7">
        <f t="shared" si="3"/>
        <v>100</v>
      </c>
      <c r="AI7">
        <f t="shared" si="3"/>
        <v>100</v>
      </c>
      <c r="AJ7">
        <f t="shared" si="3"/>
        <v>100</v>
      </c>
      <c r="AK7">
        <f t="shared" si="3"/>
        <v>100</v>
      </c>
      <c r="AL7">
        <f t="shared" si="3"/>
        <v>100</v>
      </c>
      <c r="AM7">
        <f t="shared" si="3"/>
        <v>100</v>
      </c>
      <c r="AN7">
        <f t="shared" si="3"/>
        <v>100</v>
      </c>
      <c r="AO7">
        <f t="shared" si="3"/>
        <v>100</v>
      </c>
      <c r="AP7">
        <f t="shared" si="3"/>
        <v>100</v>
      </c>
      <c r="AQ7">
        <f t="shared" si="3"/>
        <v>100</v>
      </c>
      <c r="AR7">
        <f t="shared" si="3"/>
        <v>100</v>
      </c>
      <c r="AS7">
        <f t="shared" si="3"/>
        <v>100</v>
      </c>
      <c r="AT7">
        <f t="shared" si="3"/>
        <v>100</v>
      </c>
      <c r="AU7">
        <f t="shared" si="3"/>
        <v>100</v>
      </c>
      <c r="AV7">
        <f t="shared" si="3"/>
        <v>100</v>
      </c>
    </row>
    <row r="8" spans="1:48" x14ac:dyDescent="0.15">
      <c r="A8" t="s">
        <v>30</v>
      </c>
      <c r="B8" t="s">
        <v>31</v>
      </c>
      <c r="C8">
        <v>58.345999999999997</v>
      </c>
      <c r="D8">
        <f t="shared" si="4"/>
        <v>58.345999999999997</v>
      </c>
      <c r="E8">
        <f t="shared" si="5"/>
        <v>59.338587175293831</v>
      </c>
      <c r="F8">
        <f t="shared" si="0"/>
        <v>60.348060329070464</v>
      </c>
      <c r="G8">
        <f t="shared" si="0"/>
        <v>61.374706727049656</v>
      </c>
      <c r="H8">
        <f t="shared" si="0"/>
        <v>62.418818521940302</v>
      </c>
      <c r="I8">
        <f t="shared" si="6"/>
        <v>63.043006707159705</v>
      </c>
      <c r="J8">
        <f t="shared" si="1"/>
        <v>63.673436774231305</v>
      </c>
      <c r="K8">
        <f t="shared" si="1"/>
        <v>64.310171141973612</v>
      </c>
      <c r="L8">
        <f t="shared" si="1"/>
        <v>64.953272853393358</v>
      </c>
      <c r="M8">
        <f t="shared" si="1"/>
        <v>65.602805581927285</v>
      </c>
      <c r="N8">
        <f t="shared" si="1"/>
        <v>66.258833637746562</v>
      </c>
      <c r="O8">
        <f t="shared" si="1"/>
        <v>66.921421974124016</v>
      </c>
      <c r="P8">
        <f t="shared" si="1"/>
        <v>67.590636193865265</v>
      </c>
      <c r="Q8">
        <f t="shared" si="1"/>
        <v>68.266542555803923</v>
      </c>
      <c r="R8">
        <f t="shared" si="1"/>
        <v>68.949207981361965</v>
      </c>
      <c r="S8">
        <f t="shared" si="7"/>
        <v>69.293954021268775</v>
      </c>
      <c r="T8">
        <f t="shared" si="2"/>
        <v>69.640423791375099</v>
      </c>
      <c r="U8">
        <f t="shared" si="2"/>
        <v>69.988625910331976</v>
      </c>
      <c r="V8">
        <f t="shared" si="2"/>
        <v>70.338569039883609</v>
      </c>
      <c r="W8">
        <f t="shared" si="2"/>
        <v>70.690261885083018</v>
      </c>
      <c r="X8">
        <f t="shared" si="2"/>
        <v>71.043713194508413</v>
      </c>
      <c r="Y8">
        <f t="shared" si="2"/>
        <v>71.398931760480949</v>
      </c>
      <c r="Z8">
        <f t="shared" si="2"/>
        <v>71.755926419283355</v>
      </c>
      <c r="AA8">
        <f t="shared" si="2"/>
        <v>72.11470605137977</v>
      </c>
      <c r="AB8">
        <f t="shared" si="2"/>
        <v>72.475279581636656</v>
      </c>
      <c r="AC8">
        <f t="shared" si="8"/>
        <v>72.74852687123655</v>
      </c>
      <c r="AD8">
        <f t="shared" si="3"/>
        <v>73.022804361502168</v>
      </c>
      <c r="AE8">
        <f t="shared" si="3"/>
        <v>73.298115936510143</v>
      </c>
      <c r="AF8">
        <f t="shared" si="3"/>
        <v>73.574465494980899</v>
      </c>
      <c r="AG8">
        <f t="shared" si="3"/>
        <v>73.851856950333868</v>
      </c>
      <c r="AH8">
        <f t="shared" si="3"/>
        <v>74.130294230742948</v>
      </c>
      <c r="AI8">
        <f t="shared" si="3"/>
        <v>74.409781279192003</v>
      </c>
      <c r="AJ8">
        <f t="shared" si="3"/>
        <v>74.690322053530906</v>
      </c>
      <c r="AK8">
        <f t="shared" si="3"/>
        <v>74.971920526531349</v>
      </c>
      <c r="AL8">
        <f t="shared" si="3"/>
        <v>75.254580685943338</v>
      </c>
      <c r="AM8">
        <f t="shared" si="3"/>
        <v>75.538306534551452</v>
      </c>
      <c r="AN8">
        <f t="shared" si="3"/>
        <v>75.823102090231671</v>
      </c>
      <c r="AO8">
        <f t="shared" si="3"/>
        <v>76.108971386008221</v>
      </c>
      <c r="AP8">
        <f t="shared" si="3"/>
        <v>76.395918470110715</v>
      </c>
      <c r="AQ8">
        <f t="shared" si="3"/>
        <v>76.683947406031379</v>
      </c>
      <c r="AR8">
        <f t="shared" si="3"/>
        <v>76.973062272582766</v>
      </c>
      <c r="AS8">
        <f t="shared" si="3"/>
        <v>77.263267163955348</v>
      </c>
      <c r="AT8">
        <f t="shared" si="3"/>
        <v>77.554566189775628</v>
      </c>
      <c r="AU8">
        <f t="shared" si="3"/>
        <v>77.846963475164245</v>
      </c>
      <c r="AV8">
        <f t="shared" si="3"/>
        <v>78.14046316079444</v>
      </c>
    </row>
    <row r="9" spans="1:48" x14ac:dyDescent="0.15">
      <c r="A9" t="s">
        <v>32</v>
      </c>
      <c r="B9" t="s">
        <v>33</v>
      </c>
      <c r="C9">
        <v>55.68</v>
      </c>
      <c r="D9">
        <f t="shared" si="4"/>
        <v>55.68</v>
      </c>
      <c r="E9">
        <f t="shared" si="5"/>
        <v>56.627232953764796</v>
      </c>
      <c r="F9">
        <f t="shared" si="0"/>
        <v>57.590580316090971</v>
      </c>
      <c r="G9">
        <f t="shared" si="0"/>
        <v>58.570316226684355</v>
      </c>
      <c r="H9">
        <f t="shared" si="0"/>
        <v>59.566719488939022</v>
      </c>
      <c r="I9">
        <f t="shared" si="6"/>
        <v>60.162386683828416</v>
      </c>
      <c r="J9">
        <f t="shared" si="1"/>
        <v>60.764010550666697</v>
      </c>
      <c r="K9">
        <f t="shared" si="1"/>
        <v>61.371650656173358</v>
      </c>
      <c r="L9">
        <f t="shared" si="1"/>
        <v>61.985367162735095</v>
      </c>
      <c r="M9">
        <f t="shared" si="1"/>
        <v>62.605220834362441</v>
      </c>
      <c r="N9">
        <f t="shared" si="1"/>
        <v>63.231273042706079</v>
      </c>
      <c r="O9">
        <f t="shared" si="1"/>
        <v>63.863585773133124</v>
      </c>
      <c r="P9">
        <f t="shared" si="1"/>
        <v>64.502221630864469</v>
      </c>
      <c r="Q9">
        <f t="shared" si="1"/>
        <v>65.147243847173115</v>
      </c>
      <c r="R9">
        <f t="shared" si="1"/>
        <v>65.798716285644858</v>
      </c>
      <c r="S9">
        <f t="shared" si="7"/>
        <v>66.127709867073079</v>
      </c>
      <c r="T9">
        <f t="shared" si="2"/>
        <v>66.458348416408427</v>
      </c>
      <c r="U9">
        <f t="shared" si="2"/>
        <v>66.790640158490461</v>
      </c>
      <c r="V9">
        <f t="shared" si="2"/>
        <v>67.124593359282898</v>
      </c>
      <c r="W9">
        <f t="shared" si="2"/>
        <v>67.460216326079305</v>
      </c>
      <c r="X9">
        <f t="shared" si="2"/>
        <v>67.797517407709691</v>
      </c>
      <c r="Y9">
        <f t="shared" si="2"/>
        <v>68.136504994748222</v>
      </c>
      <c r="Z9">
        <f t="shared" si="2"/>
        <v>68.477187519721966</v>
      </c>
      <c r="AA9">
        <f t="shared" si="2"/>
        <v>68.819573457320573</v>
      </c>
      <c r="AB9">
        <f t="shared" si="2"/>
        <v>69.163671324607165</v>
      </c>
      <c r="AC9">
        <f t="shared" si="8"/>
        <v>69.424433143496586</v>
      </c>
      <c r="AD9">
        <f t="shared" si="3"/>
        <v>69.686178090159416</v>
      </c>
      <c r="AE9">
        <f t="shared" si="3"/>
        <v>69.948909871197429</v>
      </c>
      <c r="AF9">
        <f t="shared" si="3"/>
        <v>70.21263220718707</v>
      </c>
      <c r="AG9">
        <f t="shared" si="3"/>
        <v>70.477348832732162</v>
      </c>
      <c r="AH9">
        <f t="shared" si="3"/>
        <v>70.743063496516783</v>
      </c>
      <c r="AI9">
        <f t="shared" si="3"/>
        <v>71.009779961358305</v>
      </c>
      <c r="AJ9">
        <f t="shared" si="3"/>
        <v>71.277502004260811</v>
      </c>
      <c r="AK9">
        <f t="shared" si="3"/>
        <v>71.546233416468425</v>
      </c>
      <c r="AL9">
        <f t="shared" si="3"/>
        <v>71.815978003519106</v>
      </c>
      <c r="AM9">
        <f t="shared" si="3"/>
        <v>72.086739585298488</v>
      </c>
      <c r="AN9">
        <f t="shared" si="3"/>
        <v>72.358521996093998</v>
      </c>
      <c r="AO9">
        <f t="shared" si="3"/>
        <v>72.631329084649138</v>
      </c>
      <c r="AP9">
        <f t="shared" si="3"/>
        <v>72.905164714218031</v>
      </c>
      <c r="AQ9">
        <f t="shared" si="3"/>
        <v>73.18003276262003</v>
      </c>
      <c r="AR9">
        <f t="shared" si="3"/>
        <v>73.455937122294742</v>
      </c>
      <c r="AS9">
        <f t="shared" si="3"/>
        <v>73.732881700357083</v>
      </c>
      <c r="AT9">
        <f t="shared" si="3"/>
        <v>74.010870418652658</v>
      </c>
      <c r="AU9">
        <f t="shared" si="3"/>
        <v>74.289907213813208</v>
      </c>
      <c r="AV9">
        <f t="shared" si="3"/>
        <v>74.569996037312507</v>
      </c>
    </row>
    <row r="10" spans="1:48" x14ac:dyDescent="0.15">
      <c r="A10" t="s">
        <v>34</v>
      </c>
      <c r="B10" t="s">
        <v>35</v>
      </c>
      <c r="C10">
        <v>55.68</v>
      </c>
      <c r="D10">
        <f t="shared" si="4"/>
        <v>55.68</v>
      </c>
      <c r="E10">
        <f t="shared" si="5"/>
        <v>56.627232953764796</v>
      </c>
      <c r="F10">
        <f t="shared" si="0"/>
        <v>57.590580316090971</v>
      </c>
      <c r="G10">
        <f t="shared" si="0"/>
        <v>58.570316226684355</v>
      </c>
      <c r="H10">
        <f t="shared" si="0"/>
        <v>59.566719488939022</v>
      </c>
      <c r="I10">
        <f t="shared" si="6"/>
        <v>60.162386683828416</v>
      </c>
      <c r="J10">
        <f t="shared" si="1"/>
        <v>60.764010550666697</v>
      </c>
      <c r="K10">
        <f t="shared" si="1"/>
        <v>61.371650656173358</v>
      </c>
      <c r="L10">
        <f t="shared" si="1"/>
        <v>61.985367162735095</v>
      </c>
      <c r="M10">
        <f t="shared" si="1"/>
        <v>62.605220834362441</v>
      </c>
      <c r="N10">
        <f t="shared" si="1"/>
        <v>63.231273042706079</v>
      </c>
      <c r="O10">
        <f t="shared" si="1"/>
        <v>63.863585773133124</v>
      </c>
      <c r="P10">
        <f t="shared" si="1"/>
        <v>64.502221630864469</v>
      </c>
      <c r="Q10">
        <f t="shared" si="1"/>
        <v>65.147243847173115</v>
      </c>
      <c r="R10">
        <f t="shared" si="1"/>
        <v>65.798716285644858</v>
      </c>
      <c r="S10">
        <f t="shared" si="7"/>
        <v>66.127709867073079</v>
      </c>
      <c r="T10">
        <f t="shared" si="2"/>
        <v>66.458348416408427</v>
      </c>
      <c r="U10">
        <f t="shared" si="2"/>
        <v>66.790640158490461</v>
      </c>
      <c r="V10">
        <f t="shared" si="2"/>
        <v>67.124593359282898</v>
      </c>
      <c r="W10">
        <f t="shared" si="2"/>
        <v>67.460216326079305</v>
      </c>
      <c r="X10">
        <f t="shared" si="2"/>
        <v>67.797517407709691</v>
      </c>
      <c r="Y10">
        <f t="shared" si="2"/>
        <v>68.136504994748222</v>
      </c>
      <c r="Z10">
        <f t="shared" si="2"/>
        <v>68.477187519721966</v>
      </c>
      <c r="AA10">
        <f t="shared" si="2"/>
        <v>68.819573457320573</v>
      </c>
      <c r="AB10">
        <f t="shared" si="2"/>
        <v>69.163671324607165</v>
      </c>
      <c r="AC10">
        <f t="shared" si="8"/>
        <v>69.424433143496586</v>
      </c>
      <c r="AD10">
        <f t="shared" si="3"/>
        <v>69.686178090159416</v>
      </c>
      <c r="AE10">
        <f t="shared" si="3"/>
        <v>69.948909871197429</v>
      </c>
      <c r="AF10">
        <f t="shared" si="3"/>
        <v>70.21263220718707</v>
      </c>
      <c r="AG10">
        <f t="shared" si="3"/>
        <v>70.477348832732162</v>
      </c>
      <c r="AH10">
        <f t="shared" si="3"/>
        <v>70.743063496516783</v>
      </c>
      <c r="AI10">
        <f t="shared" si="3"/>
        <v>71.009779961358305</v>
      </c>
      <c r="AJ10">
        <f t="shared" si="3"/>
        <v>71.277502004260811</v>
      </c>
      <c r="AK10">
        <f t="shared" si="3"/>
        <v>71.546233416468425</v>
      </c>
      <c r="AL10">
        <f t="shared" si="3"/>
        <v>71.815978003519106</v>
      </c>
      <c r="AM10">
        <f t="shared" si="3"/>
        <v>72.086739585298488</v>
      </c>
      <c r="AN10">
        <f t="shared" si="3"/>
        <v>72.358521996093998</v>
      </c>
      <c r="AO10">
        <f t="shared" si="3"/>
        <v>72.631329084649138</v>
      </c>
      <c r="AP10">
        <f t="shared" si="3"/>
        <v>72.905164714218031</v>
      </c>
      <c r="AQ10">
        <f t="shared" si="3"/>
        <v>73.18003276262003</v>
      </c>
      <c r="AR10">
        <f t="shared" si="3"/>
        <v>73.455937122294742</v>
      </c>
      <c r="AS10">
        <f t="shared" si="3"/>
        <v>73.732881700357083</v>
      </c>
      <c r="AT10">
        <f t="shared" si="3"/>
        <v>74.010870418652658</v>
      </c>
      <c r="AU10">
        <f t="shared" si="3"/>
        <v>74.289907213813208</v>
      </c>
      <c r="AV10">
        <f t="shared" si="3"/>
        <v>74.569996037312507</v>
      </c>
    </row>
    <row r="11" spans="1:48" x14ac:dyDescent="0.15">
      <c r="A11" t="s">
        <v>36</v>
      </c>
      <c r="B11" t="s">
        <v>37</v>
      </c>
      <c r="C11">
        <v>55.68</v>
      </c>
      <c r="D11">
        <f t="shared" si="4"/>
        <v>55.68</v>
      </c>
      <c r="E11">
        <f t="shared" si="5"/>
        <v>56.627232953764796</v>
      </c>
      <c r="F11">
        <f t="shared" si="0"/>
        <v>57.590580316090971</v>
      </c>
      <c r="G11">
        <f t="shared" si="0"/>
        <v>58.570316226684355</v>
      </c>
      <c r="H11">
        <f t="shared" si="0"/>
        <v>59.566719488939022</v>
      </c>
      <c r="I11">
        <f t="shared" si="6"/>
        <v>60.162386683828416</v>
      </c>
      <c r="J11">
        <f t="shared" si="1"/>
        <v>60.764010550666697</v>
      </c>
      <c r="K11">
        <f t="shared" si="1"/>
        <v>61.371650656173358</v>
      </c>
      <c r="L11">
        <f t="shared" si="1"/>
        <v>61.985367162735095</v>
      </c>
      <c r="M11">
        <f t="shared" si="1"/>
        <v>62.605220834362441</v>
      </c>
      <c r="N11">
        <f t="shared" si="1"/>
        <v>63.231273042706079</v>
      </c>
      <c r="O11">
        <f t="shared" si="1"/>
        <v>63.863585773133124</v>
      </c>
      <c r="P11">
        <f t="shared" si="1"/>
        <v>64.502221630864469</v>
      </c>
      <c r="Q11">
        <f t="shared" si="1"/>
        <v>65.147243847173115</v>
      </c>
      <c r="R11">
        <f t="shared" si="1"/>
        <v>65.798716285644858</v>
      </c>
      <c r="S11">
        <f t="shared" si="7"/>
        <v>66.127709867073079</v>
      </c>
      <c r="T11">
        <f t="shared" si="2"/>
        <v>66.458348416408427</v>
      </c>
      <c r="U11">
        <f t="shared" si="2"/>
        <v>66.790640158490461</v>
      </c>
      <c r="V11">
        <f t="shared" si="2"/>
        <v>67.124593359282898</v>
      </c>
      <c r="W11">
        <f t="shared" si="2"/>
        <v>67.460216326079305</v>
      </c>
      <c r="X11">
        <f t="shared" si="2"/>
        <v>67.797517407709691</v>
      </c>
      <c r="Y11">
        <f t="shared" si="2"/>
        <v>68.136504994748222</v>
      </c>
      <c r="Z11">
        <f t="shared" si="2"/>
        <v>68.477187519721966</v>
      </c>
      <c r="AA11">
        <f t="shared" si="2"/>
        <v>68.819573457320573</v>
      </c>
      <c r="AB11">
        <f t="shared" si="2"/>
        <v>69.163671324607165</v>
      </c>
      <c r="AC11">
        <f t="shared" si="8"/>
        <v>69.424433143496586</v>
      </c>
      <c r="AD11">
        <f t="shared" si="3"/>
        <v>69.686178090159416</v>
      </c>
      <c r="AE11">
        <f t="shared" si="3"/>
        <v>69.948909871197429</v>
      </c>
      <c r="AF11">
        <f t="shared" si="3"/>
        <v>70.21263220718707</v>
      </c>
      <c r="AG11">
        <f t="shared" si="3"/>
        <v>70.477348832732162</v>
      </c>
      <c r="AH11">
        <f t="shared" si="3"/>
        <v>70.743063496516783</v>
      </c>
      <c r="AI11">
        <f t="shared" si="3"/>
        <v>71.009779961358305</v>
      </c>
      <c r="AJ11">
        <f t="shared" si="3"/>
        <v>71.277502004260811</v>
      </c>
      <c r="AK11">
        <f t="shared" si="3"/>
        <v>71.546233416468425</v>
      </c>
      <c r="AL11">
        <f t="shared" si="3"/>
        <v>71.815978003519106</v>
      </c>
      <c r="AM11">
        <f t="shared" si="3"/>
        <v>72.086739585298488</v>
      </c>
      <c r="AN11">
        <f t="shared" si="3"/>
        <v>72.358521996093998</v>
      </c>
      <c r="AO11">
        <f t="shared" si="3"/>
        <v>72.631329084649138</v>
      </c>
      <c r="AP11">
        <f t="shared" si="3"/>
        <v>72.905164714218031</v>
      </c>
      <c r="AQ11">
        <f t="shared" si="3"/>
        <v>73.18003276262003</v>
      </c>
      <c r="AR11">
        <f t="shared" si="3"/>
        <v>73.455937122294742</v>
      </c>
      <c r="AS11">
        <f t="shared" si="3"/>
        <v>73.732881700357083</v>
      </c>
      <c r="AT11">
        <f t="shared" si="3"/>
        <v>74.010870418652658</v>
      </c>
      <c r="AU11">
        <f t="shared" si="3"/>
        <v>74.289907213813208</v>
      </c>
      <c r="AV11">
        <f t="shared" si="3"/>
        <v>74.569996037312507</v>
      </c>
    </row>
    <row r="12" spans="1:48" x14ac:dyDescent="0.15">
      <c r="A12" t="s">
        <v>38</v>
      </c>
      <c r="B12" t="s">
        <v>39</v>
      </c>
      <c r="C12">
        <v>55.68</v>
      </c>
      <c r="D12">
        <f t="shared" si="4"/>
        <v>55.68</v>
      </c>
      <c r="E12">
        <f t="shared" si="5"/>
        <v>56.627232953764796</v>
      </c>
      <c r="F12">
        <f t="shared" si="0"/>
        <v>57.590580316090971</v>
      </c>
      <c r="G12">
        <f t="shared" si="0"/>
        <v>58.570316226684355</v>
      </c>
      <c r="H12">
        <f t="shared" si="0"/>
        <v>59.566719488939022</v>
      </c>
      <c r="I12">
        <f t="shared" si="6"/>
        <v>60.162386683828416</v>
      </c>
      <c r="J12">
        <f t="shared" si="1"/>
        <v>60.764010550666697</v>
      </c>
      <c r="K12">
        <f t="shared" si="1"/>
        <v>61.371650656173358</v>
      </c>
      <c r="L12">
        <f t="shared" si="1"/>
        <v>61.985367162735095</v>
      </c>
      <c r="M12">
        <f t="shared" si="1"/>
        <v>62.605220834362441</v>
      </c>
      <c r="N12">
        <f t="shared" si="1"/>
        <v>63.231273042706079</v>
      </c>
      <c r="O12">
        <f t="shared" si="1"/>
        <v>63.863585773133124</v>
      </c>
      <c r="P12">
        <f t="shared" si="1"/>
        <v>64.502221630864469</v>
      </c>
      <c r="Q12">
        <f t="shared" si="1"/>
        <v>65.147243847173115</v>
      </c>
      <c r="R12">
        <f t="shared" si="1"/>
        <v>65.798716285644858</v>
      </c>
      <c r="S12">
        <f t="shared" si="7"/>
        <v>66.127709867073079</v>
      </c>
      <c r="T12">
        <f t="shared" si="2"/>
        <v>66.458348416408427</v>
      </c>
      <c r="U12">
        <f t="shared" si="2"/>
        <v>66.790640158490461</v>
      </c>
      <c r="V12">
        <f t="shared" si="2"/>
        <v>67.124593359282898</v>
      </c>
      <c r="W12">
        <f t="shared" si="2"/>
        <v>67.460216326079305</v>
      </c>
      <c r="X12">
        <f t="shared" si="2"/>
        <v>67.797517407709691</v>
      </c>
      <c r="Y12">
        <f t="shared" si="2"/>
        <v>68.136504994748222</v>
      </c>
      <c r="Z12">
        <f t="shared" si="2"/>
        <v>68.477187519721966</v>
      </c>
      <c r="AA12">
        <f t="shared" si="2"/>
        <v>68.819573457320573</v>
      </c>
      <c r="AB12">
        <f t="shared" si="2"/>
        <v>69.163671324607165</v>
      </c>
      <c r="AC12">
        <f t="shared" si="8"/>
        <v>69.424433143496586</v>
      </c>
      <c r="AD12">
        <f t="shared" si="3"/>
        <v>69.686178090159416</v>
      </c>
      <c r="AE12">
        <f t="shared" si="3"/>
        <v>69.948909871197429</v>
      </c>
      <c r="AF12">
        <f t="shared" si="3"/>
        <v>70.21263220718707</v>
      </c>
      <c r="AG12">
        <f t="shared" si="3"/>
        <v>70.477348832732162</v>
      </c>
      <c r="AH12">
        <f t="shared" si="3"/>
        <v>70.743063496516783</v>
      </c>
      <c r="AI12">
        <f t="shared" si="3"/>
        <v>71.009779961358305</v>
      </c>
      <c r="AJ12">
        <f t="shared" si="3"/>
        <v>71.277502004260811</v>
      </c>
      <c r="AK12">
        <f t="shared" si="3"/>
        <v>71.546233416468425</v>
      </c>
      <c r="AL12">
        <f t="shared" si="3"/>
        <v>71.815978003519106</v>
      </c>
      <c r="AM12">
        <f t="shared" si="3"/>
        <v>72.086739585298488</v>
      </c>
      <c r="AN12">
        <f t="shared" si="3"/>
        <v>72.358521996093998</v>
      </c>
      <c r="AO12">
        <f t="shared" si="3"/>
        <v>72.631329084649138</v>
      </c>
      <c r="AP12">
        <f t="shared" si="3"/>
        <v>72.905164714218031</v>
      </c>
      <c r="AQ12">
        <f t="shared" si="3"/>
        <v>73.18003276262003</v>
      </c>
      <c r="AR12">
        <f t="shared" si="3"/>
        <v>73.455937122294742</v>
      </c>
      <c r="AS12">
        <f t="shared" si="3"/>
        <v>73.732881700357083</v>
      </c>
      <c r="AT12">
        <f t="shared" si="3"/>
        <v>74.010870418652658</v>
      </c>
      <c r="AU12">
        <f t="shared" si="3"/>
        <v>74.289907213813208</v>
      </c>
      <c r="AV12">
        <f t="shared" si="3"/>
        <v>74.569996037312507</v>
      </c>
    </row>
    <row r="13" spans="1:48" x14ac:dyDescent="0.15">
      <c r="A13" t="s">
        <v>40</v>
      </c>
      <c r="B13" t="s">
        <v>41</v>
      </c>
      <c r="C13">
        <v>58.345999999999997</v>
      </c>
      <c r="D13">
        <f t="shared" si="4"/>
        <v>58.345999999999997</v>
      </c>
      <c r="E13">
        <f t="shared" si="5"/>
        <v>59.338587175293831</v>
      </c>
      <c r="F13">
        <f t="shared" si="0"/>
        <v>60.348060329070464</v>
      </c>
      <c r="G13">
        <f t="shared" si="0"/>
        <v>61.374706727049656</v>
      </c>
      <c r="H13">
        <f t="shared" si="0"/>
        <v>62.418818521940302</v>
      </c>
      <c r="I13">
        <f t="shared" si="6"/>
        <v>63.043006707159705</v>
      </c>
      <c r="J13">
        <f t="shared" si="1"/>
        <v>63.673436774231305</v>
      </c>
      <c r="K13">
        <f t="shared" si="1"/>
        <v>64.310171141973612</v>
      </c>
      <c r="L13">
        <f t="shared" si="1"/>
        <v>64.953272853393358</v>
      </c>
      <c r="M13">
        <f t="shared" si="1"/>
        <v>65.602805581927285</v>
      </c>
      <c r="N13">
        <f t="shared" si="1"/>
        <v>66.258833637746562</v>
      </c>
      <c r="O13">
        <f t="shared" si="1"/>
        <v>66.921421974124016</v>
      </c>
      <c r="P13">
        <f t="shared" si="1"/>
        <v>67.590636193865265</v>
      </c>
      <c r="Q13">
        <f t="shared" si="1"/>
        <v>68.266542555803923</v>
      </c>
      <c r="R13">
        <f t="shared" si="1"/>
        <v>68.949207981361965</v>
      </c>
      <c r="S13">
        <f t="shared" si="7"/>
        <v>69.293954021268775</v>
      </c>
      <c r="T13">
        <f t="shared" si="2"/>
        <v>69.640423791375099</v>
      </c>
      <c r="U13">
        <f t="shared" si="2"/>
        <v>69.988625910331976</v>
      </c>
      <c r="V13">
        <f t="shared" si="2"/>
        <v>70.338569039883609</v>
      </c>
      <c r="W13">
        <f t="shared" si="2"/>
        <v>70.690261885083018</v>
      </c>
      <c r="X13">
        <f t="shared" si="2"/>
        <v>71.043713194508413</v>
      </c>
      <c r="Y13">
        <f t="shared" si="2"/>
        <v>71.398931760480949</v>
      </c>
      <c r="Z13">
        <f t="shared" si="2"/>
        <v>71.755926419283355</v>
      </c>
      <c r="AA13">
        <f t="shared" si="2"/>
        <v>72.11470605137977</v>
      </c>
      <c r="AB13">
        <f t="shared" si="2"/>
        <v>72.475279581636656</v>
      </c>
      <c r="AC13">
        <f t="shared" si="8"/>
        <v>72.74852687123655</v>
      </c>
      <c r="AD13">
        <f t="shared" si="3"/>
        <v>73.022804361502168</v>
      </c>
      <c r="AE13">
        <f t="shared" si="3"/>
        <v>73.298115936510143</v>
      </c>
      <c r="AF13">
        <f t="shared" si="3"/>
        <v>73.574465494980899</v>
      </c>
      <c r="AG13">
        <f t="shared" si="3"/>
        <v>73.851856950333868</v>
      </c>
      <c r="AH13">
        <f t="shared" si="3"/>
        <v>74.130294230742948</v>
      </c>
      <c r="AI13">
        <f t="shared" si="3"/>
        <v>74.409781279192003</v>
      </c>
      <c r="AJ13">
        <f t="shared" si="3"/>
        <v>74.690322053530906</v>
      </c>
      <c r="AK13">
        <f t="shared" si="3"/>
        <v>74.971920526531349</v>
      </c>
      <c r="AL13">
        <f t="shared" si="3"/>
        <v>75.254580685943338</v>
      </c>
      <c r="AM13">
        <f t="shared" si="3"/>
        <v>75.538306534551452</v>
      </c>
      <c r="AN13">
        <f t="shared" si="3"/>
        <v>75.823102090231671</v>
      </c>
      <c r="AO13">
        <f t="shared" si="3"/>
        <v>76.108971386008221</v>
      </c>
      <c r="AP13">
        <f t="shared" si="3"/>
        <v>76.395918470110715</v>
      </c>
      <c r="AQ13">
        <f t="shared" si="3"/>
        <v>76.683947406031379</v>
      </c>
      <c r="AR13">
        <f t="shared" si="3"/>
        <v>76.973062272582766</v>
      </c>
      <c r="AS13">
        <f t="shared" si="3"/>
        <v>77.263267163955348</v>
      </c>
      <c r="AT13">
        <f t="shared" si="3"/>
        <v>77.554566189775628</v>
      </c>
      <c r="AU13">
        <f t="shared" si="3"/>
        <v>77.846963475164245</v>
      </c>
      <c r="AV13">
        <f t="shared" si="3"/>
        <v>78.14046316079444</v>
      </c>
    </row>
    <row r="14" spans="1:48" x14ac:dyDescent="0.15">
      <c r="A14" t="s">
        <v>42</v>
      </c>
      <c r="B14" t="s">
        <v>43</v>
      </c>
      <c r="C14">
        <v>50.347999999999999</v>
      </c>
      <c r="D14">
        <f t="shared" si="4"/>
        <v>50.347999999999999</v>
      </c>
      <c r="E14">
        <f t="shared" si="5"/>
        <v>51.204524510706712</v>
      </c>
      <c r="F14">
        <f t="shared" si="0"/>
        <v>52.075620290131972</v>
      </c>
      <c r="G14">
        <f t="shared" si="0"/>
        <v>52.961535225953732</v>
      </c>
      <c r="H14">
        <f t="shared" si="0"/>
        <v>53.862521422936453</v>
      </c>
      <c r="I14">
        <f t="shared" si="6"/>
        <v>54.401146637165816</v>
      </c>
      <c r="J14">
        <f t="shared" si="1"/>
        <v>54.945158103537473</v>
      </c>
      <c r="K14">
        <f t="shared" si="1"/>
        <v>55.494609684572843</v>
      </c>
      <c r="L14">
        <f t="shared" si="1"/>
        <v>56.049555781418583</v>
      </c>
      <c r="M14">
        <f t="shared" si="1"/>
        <v>56.610051339232761</v>
      </c>
      <c r="N14">
        <f t="shared" si="1"/>
        <v>57.176151852625097</v>
      </c>
      <c r="O14">
        <f t="shared" si="1"/>
        <v>57.747913371151334</v>
      </c>
      <c r="P14">
        <f t="shared" si="1"/>
        <v>58.325392504862862</v>
      </c>
      <c r="Q14">
        <f t="shared" si="1"/>
        <v>58.908646429911499</v>
      </c>
      <c r="R14">
        <f t="shared" si="1"/>
        <v>59.497732894210614</v>
      </c>
      <c r="S14">
        <f t="shared" si="7"/>
        <v>59.795221558681661</v>
      </c>
      <c r="T14">
        <f t="shared" si="2"/>
        <v>60.094197666475061</v>
      </c>
      <c r="U14">
        <f t="shared" si="2"/>
        <v>60.394668654807433</v>
      </c>
      <c r="V14">
        <f t="shared" si="2"/>
        <v>60.696641998081446</v>
      </c>
      <c r="W14">
        <f t="shared" si="2"/>
        <v>61.000125208071843</v>
      </c>
      <c r="X14">
        <f t="shared" si="2"/>
        <v>61.305125834112197</v>
      </c>
      <c r="Y14">
        <f t="shared" si="2"/>
        <v>61.611651463282747</v>
      </c>
      <c r="Z14">
        <f t="shared" si="2"/>
        <v>61.919709720599158</v>
      </c>
      <c r="AA14">
        <f t="shared" si="2"/>
        <v>62.22930826920215</v>
      </c>
      <c r="AB14">
        <f t="shared" si="2"/>
        <v>62.540454810548148</v>
      </c>
      <c r="AC14">
        <f t="shared" si="8"/>
        <v>62.776245688016616</v>
      </c>
      <c r="AD14">
        <f t="shared" si="3"/>
        <v>63.012925547473877</v>
      </c>
      <c r="AE14">
        <f t="shared" si="3"/>
        <v>63.250497740571973</v>
      </c>
      <c r="AF14">
        <f t="shared" si="3"/>
        <v>63.488965631599392</v>
      </c>
      <c r="AG14">
        <f t="shared" si="3"/>
        <v>63.728332597528698</v>
      </c>
      <c r="AH14">
        <f t="shared" si="3"/>
        <v>63.968602028064403</v>
      </c>
      <c r="AI14">
        <f t="shared" si="3"/>
        <v>64.209777325690865</v>
      </c>
      <c r="AJ14">
        <f t="shared" si="3"/>
        <v>64.451861905720591</v>
      </c>
      <c r="AK14">
        <f t="shared" si="3"/>
        <v>64.69485919634252</v>
      </c>
      <c r="AL14">
        <f t="shared" si="3"/>
        <v>64.938772638670599</v>
      </c>
      <c r="AM14">
        <f t="shared" si="3"/>
        <v>65.183605686792532</v>
      </c>
      <c r="AN14">
        <f t="shared" si="3"/>
        <v>65.429361807818609</v>
      </c>
      <c r="AO14">
        <f t="shared" si="3"/>
        <v>65.67604448193093</v>
      </c>
      <c r="AP14">
        <f t="shared" si="3"/>
        <v>65.923657202432636</v>
      </c>
      <c r="AQ14">
        <f t="shared" si="3"/>
        <v>66.172203475797275</v>
      </c>
      <c r="AR14">
        <f t="shared" si="3"/>
        <v>66.421686821718666</v>
      </c>
      <c r="AS14">
        <f t="shared" si="3"/>
        <v>66.672110773160526</v>
      </c>
      <c r="AT14">
        <f t="shared" si="3"/>
        <v>66.923478876406662</v>
      </c>
      <c r="AU14">
        <f t="shared" si="3"/>
        <v>67.175794691111122</v>
      </c>
      <c r="AV14">
        <f t="shared" si="3"/>
        <v>67.429061790348584</v>
      </c>
    </row>
    <row r="15" spans="1:48" x14ac:dyDescent="0.15">
      <c r="A15" t="s">
        <v>44</v>
      </c>
      <c r="B15" t="s">
        <v>45</v>
      </c>
      <c r="C15">
        <v>50.347999999999999</v>
      </c>
      <c r="D15">
        <f t="shared" si="4"/>
        <v>50.347999999999999</v>
      </c>
      <c r="E15">
        <f t="shared" si="5"/>
        <v>51.204524510706712</v>
      </c>
      <c r="F15">
        <f t="shared" si="0"/>
        <v>52.075620290131972</v>
      </c>
      <c r="G15">
        <f t="shared" si="0"/>
        <v>52.961535225953732</v>
      </c>
      <c r="H15">
        <f t="shared" si="0"/>
        <v>53.862521422936453</v>
      </c>
      <c r="I15">
        <f t="shared" si="6"/>
        <v>54.401146637165816</v>
      </c>
      <c r="J15">
        <f t="shared" si="1"/>
        <v>54.945158103537473</v>
      </c>
      <c r="K15">
        <f t="shared" si="1"/>
        <v>55.494609684572843</v>
      </c>
      <c r="L15">
        <f t="shared" si="1"/>
        <v>56.049555781418583</v>
      </c>
      <c r="M15">
        <f t="shared" si="1"/>
        <v>56.610051339232761</v>
      </c>
      <c r="N15">
        <f t="shared" si="1"/>
        <v>57.176151852625097</v>
      </c>
      <c r="O15">
        <f t="shared" si="1"/>
        <v>57.747913371151334</v>
      </c>
      <c r="P15">
        <f t="shared" si="1"/>
        <v>58.325392504862862</v>
      </c>
      <c r="Q15">
        <f t="shared" si="1"/>
        <v>58.908646429911499</v>
      </c>
      <c r="R15">
        <f t="shared" si="1"/>
        <v>59.497732894210614</v>
      </c>
      <c r="S15">
        <f t="shared" si="7"/>
        <v>59.795221558681661</v>
      </c>
      <c r="T15">
        <f t="shared" si="2"/>
        <v>60.094197666475061</v>
      </c>
      <c r="U15">
        <f t="shared" si="2"/>
        <v>60.394668654807433</v>
      </c>
      <c r="V15">
        <f t="shared" si="2"/>
        <v>60.696641998081446</v>
      </c>
      <c r="W15">
        <f t="shared" si="2"/>
        <v>61.000125208071843</v>
      </c>
      <c r="X15">
        <f t="shared" si="2"/>
        <v>61.305125834112197</v>
      </c>
      <c r="Y15">
        <f t="shared" si="2"/>
        <v>61.611651463282747</v>
      </c>
      <c r="Z15">
        <f t="shared" si="2"/>
        <v>61.919709720599158</v>
      </c>
      <c r="AA15">
        <f t="shared" si="2"/>
        <v>62.22930826920215</v>
      </c>
      <c r="AB15">
        <f t="shared" si="2"/>
        <v>62.540454810548148</v>
      </c>
      <c r="AC15">
        <f t="shared" si="8"/>
        <v>62.776245688016616</v>
      </c>
      <c r="AD15">
        <f t="shared" si="3"/>
        <v>63.012925547473877</v>
      </c>
      <c r="AE15">
        <f t="shared" si="3"/>
        <v>63.250497740571973</v>
      </c>
      <c r="AF15">
        <f t="shared" si="3"/>
        <v>63.488965631599392</v>
      </c>
      <c r="AG15">
        <f t="shared" si="3"/>
        <v>63.728332597528698</v>
      </c>
      <c r="AH15">
        <f t="shared" si="3"/>
        <v>63.968602028064403</v>
      </c>
      <c r="AI15">
        <f t="shared" si="3"/>
        <v>64.209777325690865</v>
      </c>
      <c r="AJ15">
        <f t="shared" si="3"/>
        <v>64.451861905720591</v>
      </c>
      <c r="AK15">
        <f t="shared" si="3"/>
        <v>64.69485919634252</v>
      </c>
      <c r="AL15">
        <f t="shared" si="3"/>
        <v>64.938772638670599</v>
      </c>
      <c r="AM15">
        <f t="shared" si="3"/>
        <v>65.183605686792532</v>
      </c>
      <c r="AN15">
        <f t="shared" si="3"/>
        <v>65.429361807818609</v>
      </c>
      <c r="AO15">
        <f t="shared" si="3"/>
        <v>65.67604448193093</v>
      </c>
      <c r="AP15">
        <f t="shared" si="3"/>
        <v>65.923657202432636</v>
      </c>
      <c r="AQ15">
        <f t="shared" si="3"/>
        <v>66.172203475797275</v>
      </c>
      <c r="AR15">
        <f t="shared" si="3"/>
        <v>66.421686821718666</v>
      </c>
      <c r="AS15">
        <f t="shared" si="3"/>
        <v>66.672110773160526</v>
      </c>
      <c r="AT15">
        <f t="shared" si="3"/>
        <v>66.923478876406662</v>
      </c>
      <c r="AU15">
        <f t="shared" si="3"/>
        <v>67.175794691111122</v>
      </c>
      <c r="AV15">
        <f t="shared" si="3"/>
        <v>67.429061790348584</v>
      </c>
    </row>
    <row r="16" spans="1:48" x14ac:dyDescent="0.15">
      <c r="A16" t="s">
        <v>46</v>
      </c>
      <c r="B16" t="s">
        <v>47</v>
      </c>
      <c r="C16">
        <v>55.68</v>
      </c>
      <c r="D16">
        <f t="shared" si="4"/>
        <v>55.68</v>
      </c>
      <c r="E16">
        <f t="shared" si="5"/>
        <v>56.627232953764796</v>
      </c>
      <c r="F16">
        <f t="shared" si="0"/>
        <v>57.590580316090971</v>
      </c>
      <c r="G16">
        <f t="shared" si="0"/>
        <v>58.570316226684355</v>
      </c>
      <c r="H16">
        <f t="shared" si="0"/>
        <v>59.566719488939022</v>
      </c>
      <c r="I16">
        <f t="shared" si="6"/>
        <v>60.162386683828416</v>
      </c>
      <c r="J16">
        <f t="shared" si="1"/>
        <v>60.764010550666697</v>
      </c>
      <c r="K16">
        <f t="shared" si="1"/>
        <v>61.371650656173358</v>
      </c>
      <c r="L16">
        <f t="shared" si="1"/>
        <v>61.985367162735095</v>
      </c>
      <c r="M16">
        <f t="shared" si="1"/>
        <v>62.605220834362441</v>
      </c>
      <c r="N16">
        <f t="shared" si="1"/>
        <v>63.231273042706079</v>
      </c>
      <c r="O16">
        <f t="shared" si="1"/>
        <v>63.863585773133124</v>
      </c>
      <c r="P16">
        <f t="shared" si="1"/>
        <v>64.502221630864469</v>
      </c>
      <c r="Q16">
        <f t="shared" si="1"/>
        <v>65.147243847173115</v>
      </c>
      <c r="R16">
        <f t="shared" si="1"/>
        <v>65.798716285644858</v>
      </c>
      <c r="S16">
        <f t="shared" si="7"/>
        <v>66.127709867073079</v>
      </c>
      <c r="T16">
        <f t="shared" si="2"/>
        <v>66.458348416408427</v>
      </c>
      <c r="U16">
        <f t="shared" si="2"/>
        <v>66.790640158490461</v>
      </c>
      <c r="V16">
        <f t="shared" si="2"/>
        <v>67.124593359282898</v>
      </c>
      <c r="W16">
        <f t="shared" si="2"/>
        <v>67.460216326079305</v>
      </c>
      <c r="X16">
        <f t="shared" si="2"/>
        <v>67.797517407709691</v>
      </c>
      <c r="Y16">
        <f t="shared" si="2"/>
        <v>68.136504994748222</v>
      </c>
      <c r="Z16">
        <f t="shared" si="2"/>
        <v>68.477187519721966</v>
      </c>
      <c r="AA16">
        <f t="shared" si="2"/>
        <v>68.819573457320573</v>
      </c>
      <c r="AB16">
        <f t="shared" si="2"/>
        <v>69.163671324607165</v>
      </c>
      <c r="AC16">
        <f t="shared" si="8"/>
        <v>69.424433143496586</v>
      </c>
      <c r="AD16">
        <f t="shared" si="3"/>
        <v>69.686178090159416</v>
      </c>
      <c r="AE16">
        <f t="shared" si="3"/>
        <v>69.948909871197429</v>
      </c>
      <c r="AF16">
        <f t="shared" si="3"/>
        <v>70.21263220718707</v>
      </c>
      <c r="AG16">
        <f t="shared" si="3"/>
        <v>70.477348832732162</v>
      </c>
      <c r="AH16">
        <f t="shared" si="3"/>
        <v>70.743063496516783</v>
      </c>
      <c r="AI16">
        <f t="shared" si="3"/>
        <v>71.009779961358305</v>
      </c>
      <c r="AJ16">
        <f t="shared" si="3"/>
        <v>71.277502004260811</v>
      </c>
      <c r="AK16">
        <f t="shared" si="3"/>
        <v>71.546233416468425</v>
      </c>
      <c r="AL16">
        <f t="shared" si="3"/>
        <v>71.815978003519106</v>
      </c>
      <c r="AM16">
        <f t="shared" si="3"/>
        <v>72.086739585298488</v>
      </c>
      <c r="AN16">
        <f t="shared" si="3"/>
        <v>72.358521996093998</v>
      </c>
      <c r="AO16">
        <f t="shared" si="3"/>
        <v>72.631329084649138</v>
      </c>
      <c r="AP16">
        <f t="shared" si="3"/>
        <v>72.905164714218031</v>
      </c>
      <c r="AQ16">
        <f t="shared" si="3"/>
        <v>73.18003276262003</v>
      </c>
      <c r="AR16">
        <f t="shared" si="3"/>
        <v>73.455937122294742</v>
      </c>
      <c r="AS16">
        <f t="shared" si="3"/>
        <v>73.732881700357083</v>
      </c>
      <c r="AT16">
        <f t="shared" si="3"/>
        <v>74.010870418652658</v>
      </c>
      <c r="AU16">
        <f t="shared" si="3"/>
        <v>74.289907213813208</v>
      </c>
      <c r="AV16">
        <f t="shared" si="3"/>
        <v>74.569996037312507</v>
      </c>
    </row>
    <row r="17" spans="1:48" x14ac:dyDescent="0.15">
      <c r="A17" t="s">
        <v>48</v>
      </c>
      <c r="B17" t="s">
        <v>49</v>
      </c>
      <c r="C17">
        <v>58.345999999999997</v>
      </c>
      <c r="D17">
        <f t="shared" si="4"/>
        <v>58.345999999999997</v>
      </c>
      <c r="E17">
        <f t="shared" si="5"/>
        <v>59.338587175293831</v>
      </c>
      <c r="F17">
        <f t="shared" si="0"/>
        <v>60.348060329070464</v>
      </c>
      <c r="G17">
        <f t="shared" si="0"/>
        <v>61.374706727049656</v>
      </c>
      <c r="H17">
        <f t="shared" si="0"/>
        <v>62.418818521940302</v>
      </c>
      <c r="I17">
        <f t="shared" si="6"/>
        <v>63.043006707159705</v>
      </c>
      <c r="J17">
        <f t="shared" si="1"/>
        <v>63.673436774231305</v>
      </c>
      <c r="K17">
        <f t="shared" si="1"/>
        <v>64.310171141973612</v>
      </c>
      <c r="L17">
        <f t="shared" si="1"/>
        <v>64.953272853393358</v>
      </c>
      <c r="M17">
        <f t="shared" si="1"/>
        <v>65.602805581927285</v>
      </c>
      <c r="N17">
        <f t="shared" si="1"/>
        <v>66.258833637746562</v>
      </c>
      <c r="O17">
        <f t="shared" si="1"/>
        <v>66.921421974124016</v>
      </c>
      <c r="P17">
        <f t="shared" si="1"/>
        <v>67.590636193865265</v>
      </c>
      <c r="Q17">
        <f t="shared" si="1"/>
        <v>68.266542555803923</v>
      </c>
      <c r="R17">
        <f t="shared" si="1"/>
        <v>68.949207981361965</v>
      </c>
      <c r="S17">
        <f t="shared" si="7"/>
        <v>69.293954021268775</v>
      </c>
      <c r="T17">
        <f t="shared" si="2"/>
        <v>69.640423791375099</v>
      </c>
      <c r="U17">
        <f t="shared" si="2"/>
        <v>69.988625910331976</v>
      </c>
      <c r="V17">
        <f t="shared" si="2"/>
        <v>70.338569039883609</v>
      </c>
      <c r="W17">
        <f t="shared" si="2"/>
        <v>70.690261885083018</v>
      </c>
      <c r="X17">
        <f t="shared" si="2"/>
        <v>71.043713194508413</v>
      </c>
      <c r="Y17">
        <f t="shared" si="2"/>
        <v>71.398931760480949</v>
      </c>
      <c r="Z17">
        <f t="shared" si="2"/>
        <v>71.755926419283355</v>
      </c>
      <c r="AA17">
        <f t="shared" si="2"/>
        <v>72.11470605137977</v>
      </c>
      <c r="AB17">
        <f t="shared" si="2"/>
        <v>72.475279581636656</v>
      </c>
      <c r="AC17">
        <f t="shared" si="8"/>
        <v>72.74852687123655</v>
      </c>
      <c r="AD17">
        <f t="shared" si="3"/>
        <v>73.022804361502168</v>
      </c>
      <c r="AE17">
        <f t="shared" si="3"/>
        <v>73.298115936510143</v>
      </c>
      <c r="AF17">
        <f t="shared" si="3"/>
        <v>73.574465494980899</v>
      </c>
      <c r="AG17">
        <f t="shared" si="3"/>
        <v>73.851856950333868</v>
      </c>
      <c r="AH17">
        <f t="shared" si="3"/>
        <v>74.130294230742948</v>
      </c>
      <c r="AI17">
        <f t="shared" si="3"/>
        <v>74.409781279192003</v>
      </c>
      <c r="AJ17">
        <f t="shared" si="3"/>
        <v>74.690322053530906</v>
      </c>
      <c r="AK17">
        <f t="shared" si="3"/>
        <v>74.971920526531349</v>
      </c>
      <c r="AL17">
        <f t="shared" si="3"/>
        <v>75.254580685943338</v>
      </c>
      <c r="AM17">
        <f t="shared" si="3"/>
        <v>75.538306534551452</v>
      </c>
      <c r="AN17">
        <f t="shared" si="3"/>
        <v>75.823102090231671</v>
      </c>
      <c r="AO17">
        <f t="shared" si="3"/>
        <v>76.108971386008221</v>
      </c>
      <c r="AP17">
        <f t="shared" si="3"/>
        <v>76.395918470110715</v>
      </c>
      <c r="AQ17">
        <f t="shared" si="3"/>
        <v>76.683947406031379</v>
      </c>
      <c r="AR17">
        <f t="shared" si="3"/>
        <v>76.973062272582766</v>
      </c>
      <c r="AS17">
        <f t="shared" si="3"/>
        <v>77.263267163955348</v>
      </c>
      <c r="AT17">
        <f t="shared" si="3"/>
        <v>77.554566189775628</v>
      </c>
      <c r="AU17">
        <f t="shared" si="3"/>
        <v>77.846963475164245</v>
      </c>
      <c r="AV17">
        <f t="shared" si="3"/>
        <v>78.14046316079444</v>
      </c>
    </row>
    <row r="18" spans="1:48" x14ac:dyDescent="0.15">
      <c r="A18" t="s">
        <v>50</v>
      </c>
      <c r="B18" t="s">
        <v>51</v>
      </c>
      <c r="C18">
        <v>50.347999999999999</v>
      </c>
      <c r="D18">
        <f t="shared" si="4"/>
        <v>50.347999999999999</v>
      </c>
      <c r="E18">
        <f t="shared" si="5"/>
        <v>51.204524510706712</v>
      </c>
      <c r="F18">
        <f t="shared" si="0"/>
        <v>52.075620290131972</v>
      </c>
      <c r="G18">
        <f t="shared" si="0"/>
        <v>52.961535225953732</v>
      </c>
      <c r="H18">
        <f t="shared" si="0"/>
        <v>53.862521422936453</v>
      </c>
      <c r="I18">
        <f t="shared" si="6"/>
        <v>54.401146637165816</v>
      </c>
      <c r="J18">
        <f t="shared" si="1"/>
        <v>54.945158103537473</v>
      </c>
      <c r="K18">
        <f t="shared" si="1"/>
        <v>55.494609684572843</v>
      </c>
      <c r="L18">
        <f t="shared" si="1"/>
        <v>56.049555781418583</v>
      </c>
      <c r="M18">
        <f t="shared" si="1"/>
        <v>56.610051339232761</v>
      </c>
      <c r="N18">
        <f t="shared" si="1"/>
        <v>57.176151852625097</v>
      </c>
      <c r="O18">
        <f t="shared" si="1"/>
        <v>57.747913371151334</v>
      </c>
      <c r="P18">
        <f t="shared" si="1"/>
        <v>58.325392504862862</v>
      </c>
      <c r="Q18">
        <f t="shared" si="1"/>
        <v>58.908646429911499</v>
      </c>
      <c r="R18">
        <f t="shared" si="1"/>
        <v>59.497732894210614</v>
      </c>
      <c r="S18">
        <f t="shared" si="7"/>
        <v>59.795221558681661</v>
      </c>
      <c r="T18">
        <f t="shared" si="2"/>
        <v>60.094197666475061</v>
      </c>
      <c r="U18">
        <f t="shared" si="2"/>
        <v>60.394668654807433</v>
      </c>
      <c r="V18">
        <f t="shared" si="2"/>
        <v>60.696641998081446</v>
      </c>
      <c r="W18">
        <f t="shared" si="2"/>
        <v>61.000125208071843</v>
      </c>
      <c r="X18">
        <f t="shared" si="2"/>
        <v>61.305125834112197</v>
      </c>
      <c r="Y18">
        <f t="shared" si="2"/>
        <v>61.611651463282747</v>
      </c>
      <c r="Z18">
        <f t="shared" si="2"/>
        <v>61.919709720599158</v>
      </c>
      <c r="AA18">
        <f t="shared" si="2"/>
        <v>62.22930826920215</v>
      </c>
      <c r="AB18">
        <f t="shared" si="2"/>
        <v>62.540454810548148</v>
      </c>
      <c r="AC18">
        <f t="shared" si="8"/>
        <v>62.776245688016616</v>
      </c>
      <c r="AD18">
        <f t="shared" si="3"/>
        <v>63.012925547473877</v>
      </c>
      <c r="AE18">
        <f t="shared" si="3"/>
        <v>63.250497740571973</v>
      </c>
      <c r="AF18">
        <f t="shared" si="3"/>
        <v>63.488965631599392</v>
      </c>
      <c r="AG18">
        <f t="shared" si="3"/>
        <v>63.728332597528698</v>
      </c>
      <c r="AH18">
        <f t="shared" si="3"/>
        <v>63.968602028064403</v>
      </c>
      <c r="AI18">
        <f t="shared" si="3"/>
        <v>64.209777325690865</v>
      </c>
      <c r="AJ18">
        <f t="shared" si="3"/>
        <v>64.451861905720591</v>
      </c>
      <c r="AK18">
        <f t="shared" si="3"/>
        <v>64.69485919634252</v>
      </c>
      <c r="AL18">
        <f t="shared" si="3"/>
        <v>64.938772638670599</v>
      </c>
      <c r="AM18">
        <f t="shared" si="3"/>
        <v>65.183605686792532</v>
      </c>
      <c r="AN18">
        <f t="shared" si="3"/>
        <v>65.429361807818609</v>
      </c>
      <c r="AO18">
        <f t="shared" si="3"/>
        <v>65.67604448193093</v>
      </c>
      <c r="AP18">
        <f t="shared" si="3"/>
        <v>65.923657202432636</v>
      </c>
      <c r="AQ18">
        <f t="shared" si="3"/>
        <v>66.172203475797275</v>
      </c>
      <c r="AR18">
        <f t="shared" si="3"/>
        <v>66.421686821718666</v>
      </c>
      <c r="AS18">
        <f t="shared" si="3"/>
        <v>66.672110773160526</v>
      </c>
      <c r="AT18">
        <f t="shared" si="3"/>
        <v>66.923478876406662</v>
      </c>
      <c r="AU18">
        <f t="shared" si="3"/>
        <v>67.175794691111122</v>
      </c>
      <c r="AV18">
        <f t="shared" si="3"/>
        <v>67.429061790348584</v>
      </c>
    </row>
    <row r="19" spans="1:48" x14ac:dyDescent="0.15">
      <c r="A19" t="s">
        <v>52</v>
      </c>
      <c r="B19" t="s">
        <v>53</v>
      </c>
      <c r="C19">
        <v>61.380499999999998</v>
      </c>
      <c r="D19">
        <f t="shared" si="4"/>
        <v>61.380499999999998</v>
      </c>
      <c r="E19">
        <f t="shared" si="5"/>
        <v>62.42471035054885</v>
      </c>
      <c r="F19">
        <f t="shared" si="0"/>
        <v>63.486684897482426</v>
      </c>
      <c r="G19">
        <f t="shared" si="0"/>
        <v>64.566725846839063</v>
      </c>
      <c r="H19">
        <f t="shared" si="0"/>
        <v>65.665140545812164</v>
      </c>
      <c r="I19">
        <f t="shared" si="6"/>
        <v>66.321791951270285</v>
      </c>
      <c r="J19">
        <f t="shared" si="1"/>
        <v>66.985009870782989</v>
      </c>
      <c r="K19">
        <f t="shared" si="1"/>
        <v>67.654859969490815</v>
      </c>
      <c r="L19">
        <f t="shared" si="1"/>
        <v>68.331408569185726</v>
      </c>
      <c r="M19">
        <f t="shared" si="1"/>
        <v>69.014722654877573</v>
      </c>
      <c r="N19">
        <f t="shared" si="1"/>
        <v>69.704869881426376</v>
      </c>
      <c r="O19">
        <f t="shared" si="1"/>
        <v>70.401918580240618</v>
      </c>
      <c r="P19">
        <f t="shared" si="1"/>
        <v>71.105937766043041</v>
      </c>
      <c r="Q19">
        <f t="shared" si="1"/>
        <v>71.816997143703475</v>
      </c>
      <c r="R19">
        <f t="shared" si="1"/>
        <v>72.53516711514051</v>
      </c>
      <c r="S19">
        <f t="shared" si="7"/>
        <v>72.89784295071621</v>
      </c>
      <c r="T19">
        <f t="shared" si="2"/>
        <v>73.262332165469772</v>
      </c>
      <c r="U19">
        <f t="shared" si="2"/>
        <v>73.628643826297122</v>
      </c>
      <c r="V19">
        <f t="shared" si="2"/>
        <v>73.996787045428576</v>
      </c>
      <c r="W19">
        <f t="shared" si="2"/>
        <v>74.366770980655716</v>
      </c>
      <c r="X19">
        <f t="shared" si="2"/>
        <v>74.738604835558974</v>
      </c>
      <c r="Y19">
        <f t="shared" si="2"/>
        <v>75.112297859736756</v>
      </c>
      <c r="Z19">
        <f t="shared" si="2"/>
        <v>75.487859349035446</v>
      </c>
      <c r="AA19">
        <f t="shared" si="2"/>
        <v>75.865298645780612</v>
      </c>
      <c r="AB19">
        <f t="shared" si="2"/>
        <v>76.2446251390095</v>
      </c>
      <c r="AC19">
        <f t="shared" si="8"/>
        <v>76.532083666745521</v>
      </c>
      <c r="AD19">
        <f t="shared" si="3"/>
        <v>76.820625974551518</v>
      </c>
      <c r="AE19">
        <f t="shared" si="3"/>
        <v>77.110256148509919</v>
      </c>
      <c r="AF19">
        <f t="shared" si="3"/>
        <v>77.400978290108569</v>
      </c>
      <c r="AG19">
        <f t="shared" si="3"/>
        <v>77.692796516298756</v>
      </c>
      <c r="AH19">
        <f t="shared" si="3"/>
        <v>77.985714959553647</v>
      </c>
      <c r="AI19">
        <f t="shared" si="3"/>
        <v>78.279737767926591</v>
      </c>
      <c r="AJ19">
        <f t="shared" si="3"/>
        <v>78.574869105110082</v>
      </c>
      <c r="AK19">
        <f t="shared" si="3"/>
        <v>78.871113150494594</v>
      </c>
      <c r="AL19">
        <f t="shared" ref="AL19:AV50" si="9">IF($AB19*$G$3^(AL$5-$AB$5)&lt;100,$AB19*$G$3^(AL$5-$AB$5),100)</f>
        <v>79.16847409922778</v>
      </c>
      <c r="AM19">
        <f t="shared" si="9"/>
        <v>79.466956162273945</v>
      </c>
      <c r="AN19">
        <f t="shared" si="9"/>
        <v>79.766563566473536</v>
      </c>
      <c r="AO19">
        <f t="shared" si="9"/>
        <v>80.067300554603179</v>
      </c>
      <c r="AP19">
        <f t="shared" si="9"/>
        <v>80.369171385435678</v>
      </c>
      <c r="AQ19">
        <f t="shared" si="9"/>
        <v>80.672180333800242</v>
      </c>
      <c r="AR19">
        <f t="shared" si="9"/>
        <v>80.976331690643164</v>
      </c>
      <c r="AS19">
        <f t="shared" si="9"/>
        <v>81.281629763088489</v>
      </c>
      <c r="AT19">
        <f t="shared" si="9"/>
        <v>81.588078874499061</v>
      </c>
      <c r="AU19">
        <f t="shared" si="9"/>
        <v>81.895683364537732</v>
      </c>
      <c r="AV19">
        <f t="shared" si="9"/>
        <v>82.204447589228792</v>
      </c>
    </row>
    <row r="20" spans="1:48" x14ac:dyDescent="0.15">
      <c r="A20" t="s">
        <v>54</v>
      </c>
      <c r="B20" t="s">
        <v>55</v>
      </c>
      <c r="C20">
        <v>52.948999999999998</v>
      </c>
      <c r="D20">
        <f t="shared" si="4"/>
        <v>52.948999999999998</v>
      </c>
      <c r="E20">
        <f t="shared" si="5"/>
        <v>53.849772946639582</v>
      </c>
      <c r="F20">
        <f t="shared" si="0"/>
        <v>54.765869920199364</v>
      </c>
      <c r="G20">
        <f t="shared" si="0"/>
        <v>55.69755161434464</v>
      </c>
      <c r="H20">
        <f t="shared" si="0"/>
        <v>56.645083157683764</v>
      </c>
      <c r="I20">
        <f t="shared" si="6"/>
        <v>57.211533989260602</v>
      </c>
      <c r="J20">
        <f t="shared" si="1"/>
        <v>57.783649329153207</v>
      </c>
      <c r="K20">
        <f t="shared" si="1"/>
        <v>58.361485822444735</v>
      </c>
      <c r="L20">
        <f t="shared" si="1"/>
        <v>58.945100680669192</v>
      </c>
      <c r="M20">
        <f t="shared" si="1"/>
        <v>59.534551687475876</v>
      </c>
      <c r="N20">
        <f t="shared" si="1"/>
        <v>60.129897204350648</v>
      </c>
      <c r="O20">
        <f t="shared" si="1"/>
        <v>60.731196176394135</v>
      </c>
      <c r="P20">
        <f t="shared" si="1"/>
        <v>61.33850813815809</v>
      </c>
      <c r="Q20">
        <f t="shared" si="1"/>
        <v>61.951893219539677</v>
      </c>
      <c r="R20">
        <f t="shared" si="1"/>
        <v>62.571412151735075</v>
      </c>
      <c r="S20">
        <f t="shared" si="7"/>
        <v>62.884269212493741</v>
      </c>
      <c r="T20">
        <f t="shared" si="2"/>
        <v>63.198690558556201</v>
      </c>
      <c r="U20">
        <f t="shared" si="2"/>
        <v>63.514684011348976</v>
      </c>
      <c r="V20">
        <f t="shared" si="2"/>
        <v>63.832257431405701</v>
      </c>
      <c r="W20">
        <f t="shared" si="2"/>
        <v>64.151418718562724</v>
      </c>
      <c r="X20">
        <f t="shared" si="2"/>
        <v>64.472175812155527</v>
      </c>
      <c r="Y20">
        <f t="shared" si="2"/>
        <v>64.794536691216294</v>
      </c>
      <c r="Z20">
        <f t="shared" si="2"/>
        <v>65.118509374672371</v>
      </c>
      <c r="AA20">
        <f t="shared" si="2"/>
        <v>65.444101921545723</v>
      </c>
      <c r="AB20">
        <f t="shared" si="2"/>
        <v>65.77132243115345</v>
      </c>
      <c r="AC20">
        <f t="shared" si="8"/>
        <v>66.019294369881464</v>
      </c>
      <c r="AD20">
        <f t="shared" si="8"/>
        <v>66.268201215801909</v>
      </c>
      <c r="AE20">
        <f t="shared" si="8"/>
        <v>66.51804649371465</v>
      </c>
      <c r="AF20">
        <f t="shared" si="8"/>
        <v>66.768833741708832</v>
      </c>
      <c r="AG20">
        <f t="shared" si="8"/>
        <v>67.020566511212891</v>
      </c>
      <c r="AH20">
        <f t="shared" si="8"/>
        <v>67.273248367045014</v>
      </c>
      <c r="AI20">
        <f t="shared" si="8"/>
        <v>67.526882887463373</v>
      </c>
      <c r="AJ20">
        <f t="shared" si="8"/>
        <v>67.781473664217046</v>
      </c>
      <c r="AK20">
        <f t="shared" si="8"/>
        <v>68.03702430259672</v>
      </c>
      <c r="AL20">
        <f t="shared" si="8"/>
        <v>68.293538421485849</v>
      </c>
      <c r="AM20">
        <f t="shared" si="8"/>
        <v>68.551019653411799</v>
      </c>
      <c r="AN20">
        <f t="shared" si="8"/>
        <v>68.809471644597352</v>
      </c>
      <c r="AO20">
        <f t="shared" si="8"/>
        <v>69.068898055012326</v>
      </c>
      <c r="AP20">
        <f t="shared" si="8"/>
        <v>69.329302558425468</v>
      </c>
      <c r="AQ20">
        <f t="shared" si="8"/>
        <v>69.590688842456302</v>
      </c>
      <c r="AR20">
        <f t="shared" si="8"/>
        <v>69.853060608627572</v>
      </c>
      <c r="AS20">
        <f t="shared" si="9"/>
        <v>70.116421572417508</v>
      </c>
      <c r="AT20">
        <f t="shared" si="9"/>
        <v>70.380775463312474</v>
      </c>
      <c r="AU20">
        <f t="shared" si="9"/>
        <v>70.646126024859825</v>
      </c>
      <c r="AV20">
        <f t="shared" si="9"/>
        <v>70.912477014720892</v>
      </c>
    </row>
    <row r="21" spans="1:48" x14ac:dyDescent="0.15">
      <c r="A21" t="s">
        <v>56</v>
      </c>
      <c r="B21" t="s">
        <v>57</v>
      </c>
      <c r="C21">
        <v>50.138500000000001</v>
      </c>
      <c r="D21">
        <f t="shared" si="4"/>
        <v>50.138500000000001</v>
      </c>
      <c r="E21">
        <f t="shared" si="5"/>
        <v>50.991460478669829</v>
      </c>
      <c r="F21">
        <f t="shared" si="0"/>
        <v>51.858931594438346</v>
      </c>
      <c r="G21">
        <f t="shared" si="0"/>
        <v>52.741160203513175</v>
      </c>
      <c r="H21">
        <f t="shared" si="0"/>
        <v>53.638397361640969</v>
      </c>
      <c r="I21">
        <f t="shared" si="6"/>
        <v>54.174781335257379</v>
      </c>
      <c r="J21">
        <f t="shared" si="1"/>
        <v>54.716529148609951</v>
      </c>
      <c r="K21">
        <f t="shared" si="1"/>
        <v>55.263694440096046</v>
      </c>
      <c r="L21">
        <f t="shared" si="1"/>
        <v>55.816331384497012</v>
      </c>
      <c r="M21">
        <f t="shared" si="1"/>
        <v>56.374494698341977</v>
      </c>
      <c r="N21">
        <f t="shared" si="1"/>
        <v>56.93823964532541</v>
      </c>
      <c r="O21">
        <f t="shared" si="1"/>
        <v>57.507622041778646</v>
      </c>
      <c r="P21">
        <f t="shared" si="1"/>
        <v>58.082698262196452</v>
      </c>
      <c r="Q21">
        <f t="shared" si="1"/>
        <v>58.663525244818416</v>
      </c>
      <c r="R21">
        <f t="shared" si="1"/>
        <v>59.250160497266606</v>
      </c>
      <c r="S21">
        <f t="shared" si="7"/>
        <v>59.546411299752933</v>
      </c>
      <c r="T21">
        <f t="shared" si="2"/>
        <v>59.844143356251685</v>
      </c>
      <c r="U21">
        <f t="shared" si="2"/>
        <v>60.143364073032942</v>
      </c>
      <c r="V21">
        <f t="shared" si="2"/>
        <v>60.444080893398088</v>
      </c>
      <c r="W21">
        <f t="shared" si="2"/>
        <v>60.746301297865067</v>
      </c>
      <c r="X21">
        <f t="shared" si="2"/>
        <v>61.05003280435438</v>
      </c>
      <c r="Y21">
        <f t="shared" si="2"/>
        <v>61.355282968376144</v>
      </c>
      <c r="Z21">
        <f t="shared" si="2"/>
        <v>61.662059383218022</v>
      </c>
      <c r="AA21">
        <f t="shared" si="2"/>
        <v>61.970369680134112</v>
      </c>
      <c r="AB21">
        <f t="shared" si="2"/>
        <v>62.280221528534767</v>
      </c>
      <c r="AC21">
        <f t="shared" si="8"/>
        <v>62.515031270926777</v>
      </c>
      <c r="AD21">
        <f t="shared" si="8"/>
        <v>62.750726296218701</v>
      </c>
      <c r="AE21">
        <f t="shared" si="8"/>
        <v>62.987309942116234</v>
      </c>
      <c r="AF21">
        <f t="shared" si="8"/>
        <v>63.22478555890892</v>
      </c>
      <c r="AG21">
        <f t="shared" si="8"/>
        <v>63.46315650951761</v>
      </c>
      <c r="AH21">
        <f t="shared" si="8"/>
        <v>63.702426169542129</v>
      </c>
      <c r="AI21">
        <f t="shared" si="8"/>
        <v>63.94259792730896</v>
      </c>
      <c r="AJ21">
        <f t="shared" si="8"/>
        <v>64.183675183919362</v>
      </c>
      <c r="AK21">
        <f t="shared" si="8"/>
        <v>64.425661353297443</v>
      </c>
      <c r="AL21">
        <f t="shared" si="8"/>
        <v>64.668559862238538</v>
      </c>
      <c r="AM21">
        <f t="shared" si="8"/>
        <v>64.912374150457765</v>
      </c>
      <c r="AN21">
        <f t="shared" si="8"/>
        <v>65.157107670638624</v>
      </c>
      <c r="AO21">
        <f t="shared" si="8"/>
        <v>65.402763888482042</v>
      </c>
      <c r="AP21">
        <f t="shared" si="8"/>
        <v>65.649346282755388</v>
      </c>
      <c r="AQ21">
        <f t="shared" si="8"/>
        <v>65.896858345341656</v>
      </c>
      <c r="AR21">
        <f t="shared" si="8"/>
        <v>66.145303581289056</v>
      </c>
      <c r="AS21">
        <f t="shared" si="9"/>
        <v>66.394685508860519</v>
      </c>
      <c r="AT21">
        <f t="shared" si="9"/>
        <v>66.645007659583612</v>
      </c>
      <c r="AU21">
        <f t="shared" si="9"/>
        <v>66.896273578300523</v>
      </c>
      <c r="AV21">
        <f t="shared" si="9"/>
        <v>67.148486823218249</v>
      </c>
    </row>
    <row r="22" spans="1:48" x14ac:dyDescent="0.15">
      <c r="A22" t="s">
        <v>58</v>
      </c>
      <c r="B22" t="s">
        <v>59</v>
      </c>
      <c r="C22">
        <v>52.948999999999998</v>
      </c>
      <c r="D22">
        <f t="shared" si="4"/>
        <v>52.948999999999998</v>
      </c>
      <c r="E22">
        <f t="shared" si="5"/>
        <v>53.849772946639582</v>
      </c>
      <c r="F22">
        <f t="shared" si="5"/>
        <v>54.765869920199364</v>
      </c>
      <c r="G22">
        <f t="shared" si="5"/>
        <v>55.69755161434464</v>
      </c>
      <c r="H22">
        <f t="shared" si="5"/>
        <v>56.645083157683764</v>
      </c>
      <c r="I22">
        <f t="shared" si="6"/>
        <v>57.211533989260602</v>
      </c>
      <c r="J22">
        <f t="shared" si="6"/>
        <v>57.783649329153207</v>
      </c>
      <c r="K22">
        <f t="shared" si="6"/>
        <v>58.361485822444735</v>
      </c>
      <c r="L22">
        <f t="shared" si="6"/>
        <v>58.945100680669192</v>
      </c>
      <c r="M22">
        <f t="shared" si="6"/>
        <v>59.534551687475876</v>
      </c>
      <c r="N22">
        <f t="shared" si="6"/>
        <v>60.129897204350648</v>
      </c>
      <c r="O22">
        <f t="shared" si="6"/>
        <v>60.731196176394135</v>
      </c>
      <c r="P22">
        <f t="shared" si="6"/>
        <v>61.33850813815809</v>
      </c>
      <c r="Q22">
        <f t="shared" si="6"/>
        <v>61.951893219539677</v>
      </c>
      <c r="R22">
        <f t="shared" si="6"/>
        <v>62.571412151735075</v>
      </c>
      <c r="S22">
        <f t="shared" si="7"/>
        <v>62.884269212493741</v>
      </c>
      <c r="T22">
        <f t="shared" si="7"/>
        <v>63.198690558556201</v>
      </c>
      <c r="U22">
        <f t="shared" si="7"/>
        <v>63.514684011348976</v>
      </c>
      <c r="V22">
        <f t="shared" si="7"/>
        <v>63.832257431405701</v>
      </c>
      <c r="W22">
        <f t="shared" si="7"/>
        <v>64.151418718562724</v>
      </c>
      <c r="X22">
        <f t="shared" si="7"/>
        <v>64.472175812155527</v>
      </c>
      <c r="Y22">
        <f t="shared" si="7"/>
        <v>64.794536691216294</v>
      </c>
      <c r="Z22">
        <f t="shared" si="7"/>
        <v>65.118509374672371</v>
      </c>
      <c r="AA22">
        <f t="shared" si="7"/>
        <v>65.444101921545723</v>
      </c>
      <c r="AB22">
        <f t="shared" si="7"/>
        <v>65.77132243115345</v>
      </c>
      <c r="AC22">
        <f t="shared" si="8"/>
        <v>66.019294369881464</v>
      </c>
      <c r="AD22">
        <f t="shared" si="8"/>
        <v>66.268201215801909</v>
      </c>
      <c r="AE22">
        <f t="shared" si="8"/>
        <v>66.51804649371465</v>
      </c>
      <c r="AF22">
        <f t="shared" si="8"/>
        <v>66.768833741708832</v>
      </c>
      <c r="AG22">
        <f t="shared" si="8"/>
        <v>67.020566511212891</v>
      </c>
      <c r="AH22">
        <f t="shared" si="8"/>
        <v>67.273248367045014</v>
      </c>
      <c r="AI22">
        <f t="shared" si="8"/>
        <v>67.526882887463373</v>
      </c>
      <c r="AJ22">
        <f t="shared" si="8"/>
        <v>67.781473664217046</v>
      </c>
      <c r="AK22">
        <f t="shared" si="8"/>
        <v>68.03702430259672</v>
      </c>
      <c r="AL22">
        <f t="shared" si="8"/>
        <v>68.293538421485849</v>
      </c>
      <c r="AM22">
        <f t="shared" si="8"/>
        <v>68.551019653411799</v>
      </c>
      <c r="AN22">
        <f t="shared" si="8"/>
        <v>68.809471644597352</v>
      </c>
      <c r="AO22">
        <f t="shared" si="8"/>
        <v>69.068898055012326</v>
      </c>
      <c r="AP22">
        <f t="shared" si="8"/>
        <v>69.329302558425468</v>
      </c>
      <c r="AQ22">
        <f t="shared" si="8"/>
        <v>69.590688842456302</v>
      </c>
      <c r="AR22">
        <f t="shared" si="8"/>
        <v>69.853060608627572</v>
      </c>
      <c r="AS22">
        <f t="shared" si="9"/>
        <v>70.116421572417508</v>
      </c>
      <c r="AT22">
        <f t="shared" si="9"/>
        <v>70.380775463312474</v>
      </c>
      <c r="AU22">
        <f t="shared" si="9"/>
        <v>70.646126024859825</v>
      </c>
      <c r="AV22">
        <f t="shared" si="9"/>
        <v>70.912477014720892</v>
      </c>
    </row>
    <row r="23" spans="1:48" x14ac:dyDescent="0.15">
      <c r="A23" t="s">
        <v>60</v>
      </c>
      <c r="B23" t="s">
        <v>61</v>
      </c>
      <c r="C23">
        <v>50.138500000000001</v>
      </c>
      <c r="D23">
        <f t="shared" si="4"/>
        <v>50.138500000000001</v>
      </c>
      <c r="E23">
        <f t="shared" si="5"/>
        <v>50.991460478669829</v>
      </c>
      <c r="F23">
        <f t="shared" si="5"/>
        <v>51.858931594438346</v>
      </c>
      <c r="G23">
        <f t="shared" si="5"/>
        <v>52.741160203513175</v>
      </c>
      <c r="H23">
        <f t="shared" si="5"/>
        <v>53.638397361640969</v>
      </c>
      <c r="I23">
        <f t="shared" si="6"/>
        <v>54.174781335257379</v>
      </c>
      <c r="J23">
        <f t="shared" si="6"/>
        <v>54.716529148609951</v>
      </c>
      <c r="K23">
        <f t="shared" si="6"/>
        <v>55.263694440096046</v>
      </c>
      <c r="L23">
        <f t="shared" si="6"/>
        <v>55.816331384497012</v>
      </c>
      <c r="M23">
        <f t="shared" si="6"/>
        <v>56.374494698341977</v>
      </c>
      <c r="N23">
        <f t="shared" si="6"/>
        <v>56.93823964532541</v>
      </c>
      <c r="O23">
        <f t="shared" si="6"/>
        <v>57.507622041778646</v>
      </c>
      <c r="P23">
        <f t="shared" si="6"/>
        <v>58.082698262196452</v>
      </c>
      <c r="Q23">
        <f t="shared" si="6"/>
        <v>58.663525244818416</v>
      </c>
      <c r="R23">
        <f t="shared" si="6"/>
        <v>59.250160497266606</v>
      </c>
      <c r="S23">
        <f t="shared" si="7"/>
        <v>59.546411299752933</v>
      </c>
      <c r="T23">
        <f t="shared" si="7"/>
        <v>59.844143356251685</v>
      </c>
      <c r="U23">
        <f t="shared" si="7"/>
        <v>60.143364073032942</v>
      </c>
      <c r="V23">
        <f t="shared" si="7"/>
        <v>60.444080893398088</v>
      </c>
      <c r="W23">
        <f t="shared" si="7"/>
        <v>60.746301297865067</v>
      </c>
      <c r="X23">
        <f t="shared" si="7"/>
        <v>61.05003280435438</v>
      </c>
      <c r="Y23">
        <f t="shared" si="7"/>
        <v>61.355282968376144</v>
      </c>
      <c r="Z23">
        <f t="shared" si="7"/>
        <v>61.662059383218022</v>
      </c>
      <c r="AA23">
        <f t="shared" si="7"/>
        <v>61.970369680134112</v>
      </c>
      <c r="AB23">
        <f t="shared" si="7"/>
        <v>62.280221528534767</v>
      </c>
      <c r="AC23">
        <f t="shared" si="8"/>
        <v>62.515031270926777</v>
      </c>
      <c r="AD23">
        <f t="shared" si="8"/>
        <v>62.750726296218701</v>
      </c>
      <c r="AE23">
        <f t="shared" si="8"/>
        <v>62.987309942116234</v>
      </c>
      <c r="AF23">
        <f t="shared" si="8"/>
        <v>63.22478555890892</v>
      </c>
      <c r="AG23">
        <f t="shared" si="8"/>
        <v>63.46315650951761</v>
      </c>
      <c r="AH23">
        <f t="shared" si="8"/>
        <v>63.702426169542129</v>
      </c>
      <c r="AI23">
        <f t="shared" si="8"/>
        <v>63.94259792730896</v>
      </c>
      <c r="AJ23">
        <f t="shared" si="8"/>
        <v>64.183675183919362</v>
      </c>
      <c r="AK23">
        <f t="shared" si="8"/>
        <v>64.425661353297443</v>
      </c>
      <c r="AL23">
        <f t="shared" si="8"/>
        <v>64.668559862238538</v>
      </c>
      <c r="AM23">
        <f t="shared" si="8"/>
        <v>64.912374150457765</v>
      </c>
      <c r="AN23">
        <f t="shared" si="8"/>
        <v>65.157107670638624</v>
      </c>
      <c r="AO23">
        <f t="shared" si="8"/>
        <v>65.402763888482042</v>
      </c>
      <c r="AP23">
        <f t="shared" si="8"/>
        <v>65.649346282755388</v>
      </c>
      <c r="AQ23">
        <f t="shared" si="8"/>
        <v>65.896858345341656</v>
      </c>
      <c r="AR23">
        <f t="shared" si="8"/>
        <v>66.145303581289056</v>
      </c>
      <c r="AS23">
        <f t="shared" si="9"/>
        <v>66.394685508860519</v>
      </c>
      <c r="AT23">
        <f t="shared" si="9"/>
        <v>66.645007659583612</v>
      </c>
      <c r="AU23">
        <f t="shared" si="9"/>
        <v>66.896273578300523</v>
      </c>
      <c r="AV23">
        <f t="shared" si="9"/>
        <v>67.148486823218249</v>
      </c>
    </row>
    <row r="24" spans="1:48" x14ac:dyDescent="0.15">
      <c r="A24" t="s">
        <v>62</v>
      </c>
      <c r="B24" t="s">
        <v>63</v>
      </c>
      <c r="C24">
        <v>50.138500000000001</v>
      </c>
      <c r="D24">
        <f t="shared" si="4"/>
        <v>50.138500000000001</v>
      </c>
      <c r="E24">
        <f t="shared" si="5"/>
        <v>50.991460478669829</v>
      </c>
      <c r="F24">
        <f t="shared" si="5"/>
        <v>51.858931594438346</v>
      </c>
      <c r="G24">
        <f t="shared" si="5"/>
        <v>52.741160203513175</v>
      </c>
      <c r="H24">
        <f t="shared" si="5"/>
        <v>53.638397361640969</v>
      </c>
      <c r="I24">
        <f t="shared" si="6"/>
        <v>54.174781335257379</v>
      </c>
      <c r="J24">
        <f t="shared" si="6"/>
        <v>54.716529148609951</v>
      </c>
      <c r="K24">
        <f t="shared" si="6"/>
        <v>55.263694440096046</v>
      </c>
      <c r="L24">
        <f t="shared" si="6"/>
        <v>55.816331384497012</v>
      </c>
      <c r="M24">
        <f t="shared" si="6"/>
        <v>56.374494698341977</v>
      </c>
      <c r="N24">
        <f t="shared" si="6"/>
        <v>56.93823964532541</v>
      </c>
      <c r="O24">
        <f t="shared" si="6"/>
        <v>57.507622041778646</v>
      </c>
      <c r="P24">
        <f t="shared" si="6"/>
        <v>58.082698262196452</v>
      </c>
      <c r="Q24">
        <f t="shared" si="6"/>
        <v>58.663525244818416</v>
      </c>
      <c r="R24">
        <f t="shared" si="6"/>
        <v>59.250160497266606</v>
      </c>
      <c r="S24">
        <f t="shared" si="7"/>
        <v>59.546411299752933</v>
      </c>
      <c r="T24">
        <f t="shared" si="7"/>
        <v>59.844143356251685</v>
      </c>
      <c r="U24">
        <f t="shared" si="7"/>
        <v>60.143364073032942</v>
      </c>
      <c r="V24">
        <f t="shared" si="7"/>
        <v>60.444080893398088</v>
      </c>
      <c r="W24">
        <f t="shared" si="7"/>
        <v>60.746301297865067</v>
      </c>
      <c r="X24">
        <f t="shared" si="7"/>
        <v>61.05003280435438</v>
      </c>
      <c r="Y24">
        <f t="shared" si="7"/>
        <v>61.355282968376144</v>
      </c>
      <c r="Z24">
        <f t="shared" si="7"/>
        <v>61.662059383218022</v>
      </c>
      <c r="AA24">
        <f t="shared" si="7"/>
        <v>61.970369680134112</v>
      </c>
      <c r="AB24">
        <f t="shared" si="7"/>
        <v>62.280221528534767</v>
      </c>
      <c r="AC24">
        <f t="shared" si="8"/>
        <v>62.515031270926777</v>
      </c>
      <c r="AD24">
        <f t="shared" si="8"/>
        <v>62.750726296218701</v>
      </c>
      <c r="AE24">
        <f t="shared" si="8"/>
        <v>62.987309942116234</v>
      </c>
      <c r="AF24">
        <f t="shared" si="8"/>
        <v>63.22478555890892</v>
      </c>
      <c r="AG24">
        <f t="shared" si="8"/>
        <v>63.46315650951761</v>
      </c>
      <c r="AH24">
        <f t="shared" si="8"/>
        <v>63.702426169542129</v>
      </c>
      <c r="AI24">
        <f t="shared" si="8"/>
        <v>63.94259792730896</v>
      </c>
      <c r="AJ24">
        <f t="shared" si="8"/>
        <v>64.183675183919362</v>
      </c>
      <c r="AK24">
        <f t="shared" si="8"/>
        <v>64.425661353297443</v>
      </c>
      <c r="AL24">
        <f t="shared" si="8"/>
        <v>64.668559862238538</v>
      </c>
      <c r="AM24">
        <f t="shared" si="8"/>
        <v>64.912374150457765</v>
      </c>
      <c r="AN24">
        <f t="shared" si="8"/>
        <v>65.157107670638624</v>
      </c>
      <c r="AO24">
        <f t="shared" si="8"/>
        <v>65.402763888482042</v>
      </c>
      <c r="AP24">
        <f t="shared" si="8"/>
        <v>65.649346282755388</v>
      </c>
      <c r="AQ24">
        <f t="shared" si="8"/>
        <v>65.896858345341656</v>
      </c>
      <c r="AR24">
        <f t="shared" si="8"/>
        <v>66.145303581289056</v>
      </c>
      <c r="AS24">
        <f t="shared" si="9"/>
        <v>66.394685508860519</v>
      </c>
      <c r="AT24">
        <f t="shared" si="9"/>
        <v>66.645007659583612</v>
      </c>
      <c r="AU24">
        <f t="shared" si="9"/>
        <v>66.896273578300523</v>
      </c>
      <c r="AV24">
        <f t="shared" si="9"/>
        <v>67.148486823218249</v>
      </c>
    </row>
    <row r="25" spans="1:48" x14ac:dyDescent="0.15">
      <c r="A25" t="s">
        <v>64</v>
      </c>
      <c r="B25" t="s">
        <v>65</v>
      </c>
      <c r="C25">
        <v>52.948999999999998</v>
      </c>
      <c r="D25">
        <f t="shared" si="4"/>
        <v>52.948999999999998</v>
      </c>
      <c r="E25">
        <f t="shared" si="5"/>
        <v>53.849772946639582</v>
      </c>
      <c r="F25">
        <f t="shared" si="5"/>
        <v>54.765869920199364</v>
      </c>
      <c r="G25">
        <f t="shared" si="5"/>
        <v>55.69755161434464</v>
      </c>
      <c r="H25">
        <f t="shared" si="5"/>
        <v>56.645083157683764</v>
      </c>
      <c r="I25">
        <f t="shared" si="6"/>
        <v>57.211533989260602</v>
      </c>
      <c r="J25">
        <f t="shared" si="6"/>
        <v>57.783649329153207</v>
      </c>
      <c r="K25">
        <f t="shared" si="6"/>
        <v>58.361485822444735</v>
      </c>
      <c r="L25">
        <f t="shared" si="6"/>
        <v>58.945100680669192</v>
      </c>
      <c r="M25">
        <f t="shared" si="6"/>
        <v>59.534551687475876</v>
      </c>
      <c r="N25">
        <f t="shared" si="6"/>
        <v>60.129897204350648</v>
      </c>
      <c r="O25">
        <f t="shared" si="6"/>
        <v>60.731196176394135</v>
      </c>
      <c r="P25">
        <f t="shared" si="6"/>
        <v>61.33850813815809</v>
      </c>
      <c r="Q25">
        <f t="shared" si="6"/>
        <v>61.951893219539677</v>
      </c>
      <c r="R25">
        <f t="shared" si="6"/>
        <v>62.571412151735075</v>
      </c>
      <c r="S25">
        <f t="shared" si="7"/>
        <v>62.884269212493741</v>
      </c>
      <c r="T25">
        <f t="shared" si="7"/>
        <v>63.198690558556201</v>
      </c>
      <c r="U25">
        <f t="shared" si="7"/>
        <v>63.514684011348976</v>
      </c>
      <c r="V25">
        <f t="shared" si="7"/>
        <v>63.832257431405701</v>
      </c>
      <c r="W25">
        <f t="shared" si="7"/>
        <v>64.151418718562724</v>
      </c>
      <c r="X25">
        <f t="shared" si="7"/>
        <v>64.472175812155527</v>
      </c>
      <c r="Y25">
        <f t="shared" si="7"/>
        <v>64.794536691216294</v>
      </c>
      <c r="Z25">
        <f t="shared" si="7"/>
        <v>65.118509374672371</v>
      </c>
      <c r="AA25">
        <f t="shared" si="7"/>
        <v>65.444101921545723</v>
      </c>
      <c r="AB25">
        <f t="shared" si="7"/>
        <v>65.77132243115345</v>
      </c>
      <c r="AC25">
        <f t="shared" si="8"/>
        <v>66.019294369881464</v>
      </c>
      <c r="AD25">
        <f t="shared" si="8"/>
        <v>66.268201215801909</v>
      </c>
      <c r="AE25">
        <f t="shared" si="8"/>
        <v>66.51804649371465</v>
      </c>
      <c r="AF25">
        <f t="shared" si="8"/>
        <v>66.768833741708832</v>
      </c>
      <c r="AG25">
        <f t="shared" si="8"/>
        <v>67.020566511212891</v>
      </c>
      <c r="AH25">
        <f t="shared" si="8"/>
        <v>67.273248367045014</v>
      </c>
      <c r="AI25">
        <f t="shared" si="8"/>
        <v>67.526882887463373</v>
      </c>
      <c r="AJ25">
        <f t="shared" si="8"/>
        <v>67.781473664217046</v>
      </c>
      <c r="AK25">
        <f t="shared" si="8"/>
        <v>68.03702430259672</v>
      </c>
      <c r="AL25">
        <f t="shared" si="8"/>
        <v>68.293538421485849</v>
      </c>
      <c r="AM25">
        <f t="shared" si="8"/>
        <v>68.551019653411799</v>
      </c>
      <c r="AN25">
        <f t="shared" si="8"/>
        <v>68.809471644597352</v>
      </c>
      <c r="AO25">
        <f t="shared" si="8"/>
        <v>69.068898055012326</v>
      </c>
      <c r="AP25">
        <f t="shared" si="8"/>
        <v>69.329302558425468</v>
      </c>
      <c r="AQ25">
        <f t="shared" si="8"/>
        <v>69.590688842456302</v>
      </c>
      <c r="AR25">
        <f t="shared" si="8"/>
        <v>69.853060608627572</v>
      </c>
      <c r="AS25">
        <f t="shared" si="9"/>
        <v>70.116421572417508</v>
      </c>
      <c r="AT25">
        <f t="shared" si="9"/>
        <v>70.380775463312474</v>
      </c>
      <c r="AU25">
        <f t="shared" si="9"/>
        <v>70.646126024859825</v>
      </c>
      <c r="AV25">
        <f t="shared" si="9"/>
        <v>70.912477014720892</v>
      </c>
    </row>
    <row r="26" spans="1:48" x14ac:dyDescent="0.15">
      <c r="A26" t="s">
        <v>66</v>
      </c>
      <c r="B26" t="s">
        <v>67</v>
      </c>
      <c r="C26">
        <v>52.948999999999998</v>
      </c>
      <c r="D26">
        <f t="shared" si="4"/>
        <v>52.948999999999998</v>
      </c>
      <c r="E26">
        <f t="shared" si="5"/>
        <v>53.849772946639582</v>
      </c>
      <c r="F26">
        <f t="shared" si="5"/>
        <v>54.765869920199364</v>
      </c>
      <c r="G26">
        <f t="shared" si="5"/>
        <v>55.69755161434464</v>
      </c>
      <c r="H26">
        <f t="shared" si="5"/>
        <v>56.645083157683764</v>
      </c>
      <c r="I26">
        <f t="shared" si="6"/>
        <v>57.211533989260602</v>
      </c>
      <c r="J26">
        <f t="shared" si="6"/>
        <v>57.783649329153207</v>
      </c>
      <c r="K26">
        <f t="shared" si="6"/>
        <v>58.361485822444735</v>
      </c>
      <c r="L26">
        <f t="shared" si="6"/>
        <v>58.945100680669192</v>
      </c>
      <c r="M26">
        <f t="shared" si="6"/>
        <v>59.534551687475876</v>
      </c>
      <c r="N26">
        <f t="shared" si="6"/>
        <v>60.129897204350648</v>
      </c>
      <c r="O26">
        <f t="shared" si="6"/>
        <v>60.731196176394135</v>
      </c>
      <c r="P26">
        <f t="shared" si="6"/>
        <v>61.33850813815809</v>
      </c>
      <c r="Q26">
        <f t="shared" si="6"/>
        <v>61.951893219539677</v>
      </c>
      <c r="R26">
        <f t="shared" si="6"/>
        <v>62.571412151735075</v>
      </c>
      <c r="S26">
        <f t="shared" si="7"/>
        <v>62.884269212493741</v>
      </c>
      <c r="T26">
        <f t="shared" si="7"/>
        <v>63.198690558556201</v>
      </c>
      <c r="U26">
        <f t="shared" si="7"/>
        <v>63.514684011348976</v>
      </c>
      <c r="V26">
        <f t="shared" si="7"/>
        <v>63.832257431405701</v>
      </c>
      <c r="W26">
        <f t="shared" si="7"/>
        <v>64.151418718562724</v>
      </c>
      <c r="X26">
        <f t="shared" si="7"/>
        <v>64.472175812155527</v>
      </c>
      <c r="Y26">
        <f t="shared" si="7"/>
        <v>64.794536691216294</v>
      </c>
      <c r="Z26">
        <f t="shared" si="7"/>
        <v>65.118509374672371</v>
      </c>
      <c r="AA26">
        <f t="shared" si="7"/>
        <v>65.444101921545723</v>
      </c>
      <c r="AB26">
        <f t="shared" si="7"/>
        <v>65.77132243115345</v>
      </c>
      <c r="AC26">
        <f t="shared" si="8"/>
        <v>66.019294369881464</v>
      </c>
      <c r="AD26">
        <f t="shared" si="8"/>
        <v>66.268201215801909</v>
      </c>
      <c r="AE26">
        <f t="shared" si="8"/>
        <v>66.51804649371465</v>
      </c>
      <c r="AF26">
        <f t="shared" si="8"/>
        <v>66.768833741708832</v>
      </c>
      <c r="AG26">
        <f t="shared" si="8"/>
        <v>67.020566511212891</v>
      </c>
      <c r="AH26">
        <f t="shared" si="8"/>
        <v>67.273248367045014</v>
      </c>
      <c r="AI26">
        <f t="shared" si="8"/>
        <v>67.526882887463373</v>
      </c>
      <c r="AJ26">
        <f t="shared" si="8"/>
        <v>67.781473664217046</v>
      </c>
      <c r="AK26">
        <f t="shared" si="8"/>
        <v>68.03702430259672</v>
      </c>
      <c r="AL26">
        <f t="shared" si="8"/>
        <v>68.293538421485849</v>
      </c>
      <c r="AM26">
        <f t="shared" si="8"/>
        <v>68.551019653411799</v>
      </c>
      <c r="AN26">
        <f t="shared" si="8"/>
        <v>68.809471644597352</v>
      </c>
      <c r="AO26">
        <f t="shared" si="8"/>
        <v>69.068898055012326</v>
      </c>
      <c r="AP26">
        <f t="shared" si="8"/>
        <v>69.329302558425468</v>
      </c>
      <c r="AQ26">
        <f t="shared" si="8"/>
        <v>69.590688842456302</v>
      </c>
      <c r="AR26">
        <f t="shared" si="8"/>
        <v>69.853060608627572</v>
      </c>
      <c r="AS26">
        <f t="shared" si="9"/>
        <v>70.116421572417508</v>
      </c>
      <c r="AT26">
        <f t="shared" si="9"/>
        <v>70.380775463312474</v>
      </c>
      <c r="AU26">
        <f t="shared" si="9"/>
        <v>70.646126024859825</v>
      </c>
      <c r="AV26">
        <f t="shared" si="9"/>
        <v>70.912477014720892</v>
      </c>
    </row>
    <row r="27" spans="1:48" x14ac:dyDescent="0.15">
      <c r="A27" t="s">
        <v>68</v>
      </c>
      <c r="B27" t="s">
        <v>69</v>
      </c>
      <c r="C27">
        <v>52.948999999999998</v>
      </c>
      <c r="D27">
        <f t="shared" si="4"/>
        <v>52.948999999999998</v>
      </c>
      <c r="E27">
        <f t="shared" si="5"/>
        <v>53.849772946639582</v>
      </c>
      <c r="F27">
        <f t="shared" si="5"/>
        <v>54.765869920199364</v>
      </c>
      <c r="G27">
        <f t="shared" si="5"/>
        <v>55.69755161434464</v>
      </c>
      <c r="H27">
        <f t="shared" si="5"/>
        <v>56.645083157683764</v>
      </c>
      <c r="I27">
        <f t="shared" si="6"/>
        <v>57.211533989260602</v>
      </c>
      <c r="J27">
        <f t="shared" si="6"/>
        <v>57.783649329153207</v>
      </c>
      <c r="K27">
        <f t="shared" si="6"/>
        <v>58.361485822444735</v>
      </c>
      <c r="L27">
        <f t="shared" si="6"/>
        <v>58.945100680669192</v>
      </c>
      <c r="M27">
        <f t="shared" si="6"/>
        <v>59.534551687475876</v>
      </c>
      <c r="N27">
        <f t="shared" si="6"/>
        <v>60.129897204350648</v>
      </c>
      <c r="O27">
        <f t="shared" si="6"/>
        <v>60.731196176394135</v>
      </c>
      <c r="P27">
        <f t="shared" si="6"/>
        <v>61.33850813815809</v>
      </c>
      <c r="Q27">
        <f t="shared" si="6"/>
        <v>61.951893219539677</v>
      </c>
      <c r="R27">
        <f t="shared" si="6"/>
        <v>62.571412151735075</v>
      </c>
      <c r="S27">
        <f t="shared" si="7"/>
        <v>62.884269212493741</v>
      </c>
      <c r="T27">
        <f t="shared" si="7"/>
        <v>63.198690558556201</v>
      </c>
      <c r="U27">
        <f t="shared" si="7"/>
        <v>63.514684011348976</v>
      </c>
      <c r="V27">
        <f t="shared" si="7"/>
        <v>63.832257431405701</v>
      </c>
      <c r="W27">
        <f t="shared" si="7"/>
        <v>64.151418718562724</v>
      </c>
      <c r="X27">
        <f t="shared" si="7"/>
        <v>64.472175812155527</v>
      </c>
      <c r="Y27">
        <f t="shared" si="7"/>
        <v>64.794536691216294</v>
      </c>
      <c r="Z27">
        <f t="shared" si="7"/>
        <v>65.118509374672371</v>
      </c>
      <c r="AA27">
        <f t="shared" si="7"/>
        <v>65.444101921545723</v>
      </c>
      <c r="AB27">
        <f t="shared" si="7"/>
        <v>65.77132243115345</v>
      </c>
      <c r="AC27">
        <f t="shared" si="8"/>
        <v>66.019294369881464</v>
      </c>
      <c r="AD27">
        <f t="shared" si="8"/>
        <v>66.268201215801909</v>
      </c>
      <c r="AE27">
        <f t="shared" si="8"/>
        <v>66.51804649371465</v>
      </c>
      <c r="AF27">
        <f t="shared" si="8"/>
        <v>66.768833741708832</v>
      </c>
      <c r="AG27">
        <f t="shared" si="8"/>
        <v>67.020566511212891</v>
      </c>
      <c r="AH27">
        <f t="shared" si="8"/>
        <v>67.273248367045014</v>
      </c>
      <c r="AI27">
        <f t="shared" si="8"/>
        <v>67.526882887463373</v>
      </c>
      <c r="AJ27">
        <f t="shared" si="8"/>
        <v>67.781473664217046</v>
      </c>
      <c r="AK27">
        <f t="shared" si="8"/>
        <v>68.03702430259672</v>
      </c>
      <c r="AL27">
        <f t="shared" si="8"/>
        <v>68.293538421485849</v>
      </c>
      <c r="AM27">
        <f t="shared" si="8"/>
        <v>68.551019653411799</v>
      </c>
      <c r="AN27">
        <f t="shared" si="8"/>
        <v>68.809471644597352</v>
      </c>
      <c r="AO27">
        <f t="shared" si="8"/>
        <v>69.068898055012326</v>
      </c>
      <c r="AP27">
        <f t="shared" si="8"/>
        <v>69.329302558425468</v>
      </c>
      <c r="AQ27">
        <f t="shared" si="8"/>
        <v>69.590688842456302</v>
      </c>
      <c r="AR27">
        <f t="shared" si="8"/>
        <v>69.853060608627572</v>
      </c>
      <c r="AS27">
        <f t="shared" si="9"/>
        <v>70.116421572417508</v>
      </c>
      <c r="AT27">
        <f t="shared" si="9"/>
        <v>70.380775463312474</v>
      </c>
      <c r="AU27">
        <f t="shared" si="9"/>
        <v>70.646126024859825</v>
      </c>
      <c r="AV27">
        <f t="shared" si="9"/>
        <v>70.912477014720892</v>
      </c>
    </row>
    <row r="28" spans="1:48" x14ac:dyDescent="0.15">
      <c r="A28" t="s">
        <v>70</v>
      </c>
      <c r="B28" t="s">
        <v>71</v>
      </c>
      <c r="C28">
        <v>52.948999999999998</v>
      </c>
      <c r="D28">
        <f t="shared" si="4"/>
        <v>52.948999999999998</v>
      </c>
      <c r="E28">
        <f t="shared" si="5"/>
        <v>53.849772946639582</v>
      </c>
      <c r="F28">
        <f t="shared" si="5"/>
        <v>54.765869920199364</v>
      </c>
      <c r="G28">
        <f t="shared" si="5"/>
        <v>55.69755161434464</v>
      </c>
      <c r="H28">
        <f t="shared" si="5"/>
        <v>56.645083157683764</v>
      </c>
      <c r="I28">
        <f t="shared" si="6"/>
        <v>57.211533989260602</v>
      </c>
      <c r="J28">
        <f t="shared" si="6"/>
        <v>57.783649329153207</v>
      </c>
      <c r="K28">
        <f t="shared" si="6"/>
        <v>58.361485822444735</v>
      </c>
      <c r="L28">
        <f t="shared" si="6"/>
        <v>58.945100680669192</v>
      </c>
      <c r="M28">
        <f t="shared" si="6"/>
        <v>59.534551687475876</v>
      </c>
      <c r="N28">
        <f t="shared" si="6"/>
        <v>60.129897204350648</v>
      </c>
      <c r="O28">
        <f t="shared" si="6"/>
        <v>60.731196176394135</v>
      </c>
      <c r="P28">
        <f t="shared" si="6"/>
        <v>61.33850813815809</v>
      </c>
      <c r="Q28">
        <f t="shared" si="6"/>
        <v>61.951893219539677</v>
      </c>
      <c r="R28">
        <f t="shared" si="6"/>
        <v>62.571412151735075</v>
      </c>
      <c r="S28">
        <f t="shared" si="7"/>
        <v>62.884269212493741</v>
      </c>
      <c r="T28">
        <f t="shared" si="7"/>
        <v>63.198690558556201</v>
      </c>
      <c r="U28">
        <f t="shared" si="7"/>
        <v>63.514684011348976</v>
      </c>
      <c r="V28">
        <f t="shared" si="7"/>
        <v>63.832257431405701</v>
      </c>
      <c r="W28">
        <f t="shared" si="7"/>
        <v>64.151418718562724</v>
      </c>
      <c r="X28">
        <f t="shared" si="7"/>
        <v>64.472175812155527</v>
      </c>
      <c r="Y28">
        <f t="shared" si="7"/>
        <v>64.794536691216294</v>
      </c>
      <c r="Z28">
        <f t="shared" si="7"/>
        <v>65.118509374672371</v>
      </c>
      <c r="AA28">
        <f t="shared" si="7"/>
        <v>65.444101921545723</v>
      </c>
      <c r="AB28">
        <f t="shared" si="7"/>
        <v>65.77132243115345</v>
      </c>
      <c r="AC28">
        <f t="shared" si="8"/>
        <v>66.019294369881464</v>
      </c>
      <c r="AD28">
        <f t="shared" si="8"/>
        <v>66.268201215801909</v>
      </c>
      <c r="AE28">
        <f t="shared" si="8"/>
        <v>66.51804649371465</v>
      </c>
      <c r="AF28">
        <f t="shared" si="8"/>
        <v>66.768833741708832</v>
      </c>
      <c r="AG28">
        <f t="shared" si="8"/>
        <v>67.020566511212891</v>
      </c>
      <c r="AH28">
        <f t="shared" si="8"/>
        <v>67.273248367045014</v>
      </c>
      <c r="AI28">
        <f t="shared" si="8"/>
        <v>67.526882887463373</v>
      </c>
      <c r="AJ28">
        <f t="shared" si="8"/>
        <v>67.781473664217046</v>
      </c>
      <c r="AK28">
        <f t="shared" si="8"/>
        <v>68.03702430259672</v>
      </c>
      <c r="AL28">
        <f t="shared" si="8"/>
        <v>68.293538421485849</v>
      </c>
      <c r="AM28">
        <f t="shared" si="8"/>
        <v>68.551019653411799</v>
      </c>
      <c r="AN28">
        <f t="shared" si="8"/>
        <v>68.809471644597352</v>
      </c>
      <c r="AO28">
        <f t="shared" si="8"/>
        <v>69.068898055012326</v>
      </c>
      <c r="AP28">
        <f t="shared" si="8"/>
        <v>69.329302558425468</v>
      </c>
      <c r="AQ28">
        <f t="shared" si="8"/>
        <v>69.590688842456302</v>
      </c>
      <c r="AR28">
        <f t="shared" si="8"/>
        <v>69.853060608627572</v>
      </c>
      <c r="AS28">
        <f t="shared" si="9"/>
        <v>70.116421572417508</v>
      </c>
      <c r="AT28">
        <f t="shared" si="9"/>
        <v>70.380775463312474</v>
      </c>
      <c r="AU28">
        <f t="shared" si="9"/>
        <v>70.646126024859825</v>
      </c>
      <c r="AV28">
        <f t="shared" si="9"/>
        <v>70.912477014720892</v>
      </c>
    </row>
    <row r="29" spans="1:48" x14ac:dyDescent="0.15">
      <c r="A29" t="s">
        <v>72</v>
      </c>
      <c r="B29" t="s">
        <v>73</v>
      </c>
      <c r="C29">
        <v>52.948999999999998</v>
      </c>
      <c r="D29">
        <f t="shared" si="4"/>
        <v>52.948999999999998</v>
      </c>
      <c r="E29">
        <f t="shared" si="5"/>
        <v>53.849772946639582</v>
      </c>
      <c r="F29">
        <f t="shared" si="5"/>
        <v>54.765869920199364</v>
      </c>
      <c r="G29">
        <f t="shared" si="5"/>
        <v>55.69755161434464</v>
      </c>
      <c r="H29">
        <f t="shared" si="5"/>
        <v>56.645083157683764</v>
      </c>
      <c r="I29">
        <f t="shared" si="6"/>
        <v>57.211533989260602</v>
      </c>
      <c r="J29">
        <f t="shared" si="6"/>
        <v>57.783649329153207</v>
      </c>
      <c r="K29">
        <f t="shared" si="6"/>
        <v>58.361485822444735</v>
      </c>
      <c r="L29">
        <f t="shared" si="6"/>
        <v>58.945100680669192</v>
      </c>
      <c r="M29">
        <f t="shared" si="6"/>
        <v>59.534551687475876</v>
      </c>
      <c r="N29">
        <f t="shared" si="6"/>
        <v>60.129897204350648</v>
      </c>
      <c r="O29">
        <f t="shared" si="6"/>
        <v>60.731196176394135</v>
      </c>
      <c r="P29">
        <f t="shared" si="6"/>
        <v>61.33850813815809</v>
      </c>
      <c r="Q29">
        <f t="shared" si="6"/>
        <v>61.951893219539677</v>
      </c>
      <c r="R29">
        <f t="shared" si="6"/>
        <v>62.571412151735075</v>
      </c>
      <c r="S29">
        <f t="shared" si="7"/>
        <v>62.884269212493741</v>
      </c>
      <c r="T29">
        <f t="shared" si="7"/>
        <v>63.198690558556201</v>
      </c>
      <c r="U29">
        <f t="shared" si="7"/>
        <v>63.514684011348976</v>
      </c>
      <c r="V29">
        <f t="shared" si="7"/>
        <v>63.832257431405701</v>
      </c>
      <c r="W29">
        <f t="shared" si="7"/>
        <v>64.151418718562724</v>
      </c>
      <c r="X29">
        <f t="shared" si="7"/>
        <v>64.472175812155527</v>
      </c>
      <c r="Y29">
        <f t="shared" si="7"/>
        <v>64.794536691216294</v>
      </c>
      <c r="Z29">
        <f t="shared" si="7"/>
        <v>65.118509374672371</v>
      </c>
      <c r="AA29">
        <f t="shared" si="7"/>
        <v>65.444101921545723</v>
      </c>
      <c r="AB29">
        <f t="shared" si="7"/>
        <v>65.77132243115345</v>
      </c>
      <c r="AC29">
        <f t="shared" si="8"/>
        <v>66.019294369881464</v>
      </c>
      <c r="AD29">
        <f t="shared" si="8"/>
        <v>66.268201215801909</v>
      </c>
      <c r="AE29">
        <f t="shared" si="8"/>
        <v>66.51804649371465</v>
      </c>
      <c r="AF29">
        <f t="shared" si="8"/>
        <v>66.768833741708832</v>
      </c>
      <c r="AG29">
        <f t="shared" si="8"/>
        <v>67.020566511212891</v>
      </c>
      <c r="AH29">
        <f t="shared" si="8"/>
        <v>67.273248367045014</v>
      </c>
      <c r="AI29">
        <f t="shared" si="8"/>
        <v>67.526882887463373</v>
      </c>
      <c r="AJ29">
        <f t="shared" si="8"/>
        <v>67.781473664217046</v>
      </c>
      <c r="AK29">
        <f t="shared" si="8"/>
        <v>68.03702430259672</v>
      </c>
      <c r="AL29">
        <f t="shared" si="8"/>
        <v>68.293538421485849</v>
      </c>
      <c r="AM29">
        <f t="shared" si="8"/>
        <v>68.551019653411799</v>
      </c>
      <c r="AN29">
        <f t="shared" si="8"/>
        <v>68.809471644597352</v>
      </c>
      <c r="AO29">
        <f t="shared" si="8"/>
        <v>69.068898055012326</v>
      </c>
      <c r="AP29">
        <f t="shared" si="8"/>
        <v>69.329302558425468</v>
      </c>
      <c r="AQ29">
        <f t="shared" si="8"/>
        <v>69.590688842456302</v>
      </c>
      <c r="AR29">
        <f t="shared" si="8"/>
        <v>69.853060608627572</v>
      </c>
      <c r="AS29">
        <f t="shared" si="9"/>
        <v>70.116421572417508</v>
      </c>
      <c r="AT29">
        <f t="shared" si="9"/>
        <v>70.380775463312474</v>
      </c>
      <c r="AU29">
        <f t="shared" si="9"/>
        <v>70.646126024859825</v>
      </c>
      <c r="AV29">
        <f t="shared" si="9"/>
        <v>70.912477014720892</v>
      </c>
    </row>
    <row r="30" spans="1:48" x14ac:dyDescent="0.15">
      <c r="A30" t="s">
        <v>74</v>
      </c>
      <c r="B30" t="s">
        <v>75</v>
      </c>
      <c r="C30">
        <v>63.55</v>
      </c>
      <c r="D30">
        <f t="shared" si="4"/>
        <v>63.55</v>
      </c>
      <c r="E30">
        <f t="shared" si="5"/>
        <v>64.631118071331755</v>
      </c>
      <c r="F30">
        <f t="shared" si="5"/>
        <v>65.730628216371784</v>
      </c>
      <c r="G30">
        <f t="shared" si="5"/>
        <v>66.848843322661466</v>
      </c>
      <c r="H30">
        <f t="shared" si="5"/>
        <v>67.986081600611968</v>
      </c>
      <c r="I30">
        <f t="shared" si="6"/>
        <v>68.665942416618094</v>
      </c>
      <c r="J30">
        <f t="shared" si="6"/>
        <v>69.352601840784274</v>
      </c>
      <c r="K30">
        <f t="shared" si="6"/>
        <v>70.046127859192111</v>
      </c>
      <c r="L30">
        <f t="shared" si="6"/>
        <v>70.746589137784028</v>
      </c>
      <c r="M30">
        <f t="shared" si="6"/>
        <v>71.454055029161864</v>
      </c>
      <c r="N30">
        <f t="shared" si="6"/>
        <v>72.168595579453495</v>
      </c>
      <c r="O30">
        <f t="shared" si="6"/>
        <v>72.890281535248008</v>
      </c>
      <c r="P30">
        <f t="shared" si="6"/>
        <v>73.61918435060052</v>
      </c>
      <c r="Q30">
        <f t="shared" si="6"/>
        <v>74.355376194106526</v>
      </c>
      <c r="R30">
        <f t="shared" si="6"/>
        <v>75.098929956047598</v>
      </c>
      <c r="S30">
        <f t="shared" si="7"/>
        <v>75.474424605827835</v>
      </c>
      <c r="T30">
        <f t="shared" si="7"/>
        <v>75.851796728856954</v>
      </c>
      <c r="U30">
        <f t="shared" si="7"/>
        <v>76.231055712501231</v>
      </c>
      <c r="V30">
        <f t="shared" si="7"/>
        <v>76.612210991063719</v>
      </c>
      <c r="W30">
        <f t="shared" si="7"/>
        <v>76.995272046019025</v>
      </c>
      <c r="X30">
        <f t="shared" si="7"/>
        <v>77.380248406249109</v>
      </c>
      <c r="Y30">
        <f t="shared" si="7"/>
        <v>77.767149648280338</v>
      </c>
      <c r="Z30">
        <f t="shared" si="7"/>
        <v>78.155985396521743</v>
      </c>
      <c r="AA30">
        <f t="shared" si="7"/>
        <v>78.546765323504346</v>
      </c>
      <c r="AB30">
        <f t="shared" si="7"/>
        <v>78.939499150121847</v>
      </c>
      <c r="AC30">
        <f t="shared" si="8"/>
        <v>79.237117928685464</v>
      </c>
      <c r="AD30">
        <f t="shared" si="8"/>
        <v>79.535858793635597</v>
      </c>
      <c r="AE30">
        <f t="shared" si="8"/>
        <v>79.835725975477658</v>
      </c>
      <c r="AF30">
        <f t="shared" si="8"/>
        <v>80.136723720666978</v>
      </c>
      <c r="AG30">
        <f t="shared" si="8"/>
        <v>80.438856291668955</v>
      </c>
      <c r="AH30">
        <f t="shared" si="8"/>
        <v>80.7421279670194</v>
      </c>
      <c r="AI30">
        <f t="shared" si="8"/>
        <v>81.04654304138505</v>
      </c>
      <c r="AJ30">
        <f t="shared" si="8"/>
        <v>81.35210582562452</v>
      </c>
      <c r="AK30">
        <f t="shared" si="8"/>
        <v>81.658820646849264</v>
      </c>
      <c r="AL30">
        <f t="shared" si="8"/>
        <v>81.966691848484885</v>
      </c>
      <c r="AM30">
        <f t="shared" si="8"/>
        <v>82.275723790332592</v>
      </c>
      <c r="AN30">
        <f t="shared" si="8"/>
        <v>82.585920848630977</v>
      </c>
      <c r="AO30">
        <f t="shared" si="8"/>
        <v>82.897287416118033</v>
      </c>
      <c r="AP30">
        <f t="shared" si="8"/>
        <v>83.209827902093295</v>
      </c>
      <c r="AQ30">
        <f t="shared" si="8"/>
        <v>83.52354673248027</v>
      </c>
      <c r="AR30">
        <f t="shared" si="8"/>
        <v>83.838448349889191</v>
      </c>
      <c r="AS30">
        <f t="shared" si="9"/>
        <v>84.154537213679816</v>
      </c>
      <c r="AT30">
        <f t="shared" si="9"/>
        <v>84.471817800024695</v>
      </c>
      <c r="AU30">
        <f t="shared" si="9"/>
        <v>84.790294601972505</v>
      </c>
      <c r="AV30">
        <f t="shared" si="9"/>
        <v>85.109972129511647</v>
      </c>
    </row>
    <row r="31" spans="1:48" x14ac:dyDescent="0.15">
      <c r="A31" t="s">
        <v>76</v>
      </c>
      <c r="B31" t="s">
        <v>77</v>
      </c>
      <c r="C31">
        <v>57.430999999999997</v>
      </c>
      <c r="D31">
        <f t="shared" si="4"/>
        <v>57.430999999999997</v>
      </c>
      <c r="E31">
        <f t="shared" si="5"/>
        <v>58.408021116516984</v>
      </c>
      <c r="F31">
        <f t="shared" si="5"/>
        <v>59.401663400384706</v>
      </c>
      <c r="G31">
        <f t="shared" si="5"/>
        <v>60.412209612333136</v>
      </c>
      <c r="H31">
        <f t="shared" si="5"/>
        <v>61.439947323442112</v>
      </c>
      <c r="I31">
        <f t="shared" si="6"/>
        <v>62.054346796676533</v>
      </c>
      <c r="J31">
        <f t="shared" si="6"/>
        <v>62.674890264643302</v>
      </c>
      <c r="K31">
        <f t="shared" si="6"/>
        <v>63.301639167289729</v>
      </c>
      <c r="L31">
        <f t="shared" si="6"/>
        <v>63.934655558962632</v>
      </c>
      <c r="M31">
        <f t="shared" si="6"/>
        <v>64.574002114552258</v>
      </c>
      <c r="N31">
        <f t="shared" si="6"/>
        <v>65.219742135697786</v>
      </c>
      <c r="O31">
        <f t="shared" si="6"/>
        <v>65.871939557054745</v>
      </c>
      <c r="P31">
        <f t="shared" si="6"/>
        <v>66.530658952625316</v>
      </c>
      <c r="Q31">
        <f t="shared" si="6"/>
        <v>67.195965542151569</v>
      </c>
      <c r="R31">
        <f t="shared" si="6"/>
        <v>67.867925197573086</v>
      </c>
      <c r="S31">
        <f t="shared" si="7"/>
        <v>68.207264823560948</v>
      </c>
      <c r="T31">
        <f t="shared" si="7"/>
        <v>68.548301147678742</v>
      </c>
      <c r="U31">
        <f t="shared" si="7"/>
        <v>68.891042653417131</v>
      </c>
      <c r="V31">
        <f t="shared" si="7"/>
        <v>69.235497866684199</v>
      </c>
      <c r="W31">
        <f t="shared" si="7"/>
        <v>69.581675356017598</v>
      </c>
      <c r="X31">
        <f t="shared" si="7"/>
        <v>69.929583732797681</v>
      </c>
      <c r="Y31">
        <f t="shared" si="7"/>
        <v>70.279231651461657</v>
      </c>
      <c r="Z31">
        <f t="shared" si="7"/>
        <v>70.630627809718959</v>
      </c>
      <c r="AA31">
        <f t="shared" si="7"/>
        <v>70.983780948767546</v>
      </c>
      <c r="AB31">
        <f t="shared" si="7"/>
        <v>71.338699853511372</v>
      </c>
      <c r="AC31">
        <f t="shared" si="8"/>
        <v>71.607661994686623</v>
      </c>
      <c r="AD31">
        <f t="shared" si="8"/>
        <v>71.877638180602446</v>
      </c>
      <c r="AE31">
        <f t="shared" si="8"/>
        <v>72.148632234424184</v>
      </c>
      <c r="AF31">
        <f t="shared" si="8"/>
        <v>72.420647993731322</v>
      </c>
      <c r="AG31">
        <f t="shared" si="8"/>
        <v>72.693689310571827</v>
      </c>
      <c r="AH31">
        <f t="shared" si="8"/>
        <v>72.967760051516777</v>
      </c>
      <c r="AI31">
        <f t="shared" si="8"/>
        <v>73.242864097714943</v>
      </c>
      <c r="AJ31">
        <f t="shared" si="8"/>
        <v>73.519005344947942</v>
      </c>
      <c r="AK31">
        <f t="shared" si="8"/>
        <v>73.796187703685291</v>
      </c>
      <c r="AL31">
        <f t="shared" si="8"/>
        <v>74.074415099139813</v>
      </c>
      <c r="AM31">
        <f t="shared" si="8"/>
        <v>74.353691471323216</v>
      </c>
      <c r="AN31">
        <f t="shared" si="8"/>
        <v>74.634020775101902</v>
      </c>
      <c r="AO31">
        <f t="shared" si="8"/>
        <v>74.915406980252939</v>
      </c>
      <c r="AP31">
        <f t="shared" si="8"/>
        <v>75.197854071520382</v>
      </c>
      <c r="AQ31">
        <f t="shared" si="8"/>
        <v>75.481366048671504</v>
      </c>
      <c r="AR31">
        <f t="shared" si="8"/>
        <v>75.765946926553667</v>
      </c>
      <c r="AS31">
        <f t="shared" si="9"/>
        <v>76.051600735150984</v>
      </c>
      <c r="AT31">
        <f t="shared" si="9"/>
        <v>76.338331519641514</v>
      </c>
      <c r="AU31">
        <f t="shared" si="9"/>
        <v>76.62614334045449</v>
      </c>
      <c r="AV31">
        <f t="shared" si="9"/>
        <v>76.915040273327818</v>
      </c>
    </row>
    <row r="32" spans="1:48" x14ac:dyDescent="0.15">
      <c r="A32" t="s">
        <v>78</v>
      </c>
      <c r="B32" t="s">
        <v>79</v>
      </c>
      <c r="C32">
        <v>54.371499999999997</v>
      </c>
      <c r="D32">
        <f t="shared" si="4"/>
        <v>54.371499999999997</v>
      </c>
      <c r="E32">
        <f t="shared" si="5"/>
        <v>55.296472639109595</v>
      </c>
      <c r="F32">
        <f t="shared" si="5"/>
        <v>56.237180992391167</v>
      </c>
      <c r="G32">
        <f t="shared" si="5"/>
        <v>57.193892757168967</v>
      </c>
      <c r="H32">
        <f t="shared" si="5"/>
        <v>58.166880184857185</v>
      </c>
      <c r="I32">
        <f t="shared" si="6"/>
        <v>58.748548986705757</v>
      </c>
      <c r="J32">
        <f t="shared" si="6"/>
        <v>59.336034476572813</v>
      </c>
      <c r="K32">
        <f t="shared" si="6"/>
        <v>59.929394821338533</v>
      </c>
      <c r="L32">
        <f t="shared" si="6"/>
        <v>60.528688769551927</v>
      </c>
      <c r="M32">
        <f t="shared" si="6"/>
        <v>61.13397565724744</v>
      </c>
      <c r="N32">
        <f t="shared" si="6"/>
        <v>61.745315413819931</v>
      </c>
      <c r="O32">
        <f t="shared" si="6"/>
        <v>62.362768567958113</v>
      </c>
      <c r="P32">
        <f t="shared" si="6"/>
        <v>62.986396253637707</v>
      </c>
      <c r="Q32">
        <f t="shared" si="6"/>
        <v>63.616260216174091</v>
      </c>
      <c r="R32">
        <f t="shared" si="6"/>
        <v>64.25242281833583</v>
      </c>
      <c r="S32">
        <f t="shared" si="7"/>
        <v>64.573684932427497</v>
      </c>
      <c r="T32">
        <f t="shared" si="7"/>
        <v>64.89655335708963</v>
      </c>
      <c r="U32">
        <f t="shared" si="7"/>
        <v>65.221036123875066</v>
      </c>
      <c r="V32">
        <f t="shared" si="7"/>
        <v>65.547141304494431</v>
      </c>
      <c r="W32">
        <f t="shared" si="7"/>
        <v>65.874877011016892</v>
      </c>
      <c r="X32">
        <f t="shared" si="7"/>
        <v>66.204251396071967</v>
      </c>
      <c r="Y32">
        <f t="shared" si="7"/>
        <v>66.535272653052317</v>
      </c>
      <c r="Z32">
        <f t="shared" si="7"/>
        <v>66.867949016317567</v>
      </c>
      <c r="AA32">
        <f t="shared" si="7"/>
        <v>67.20228876139916</v>
      </c>
      <c r="AB32">
        <f t="shared" si="7"/>
        <v>67.538300205206141</v>
      </c>
      <c r="AC32">
        <f t="shared" si="8"/>
        <v>67.79293402768721</v>
      </c>
      <c r="AD32">
        <f t="shared" si="8"/>
        <v>68.048527874085877</v>
      </c>
      <c r="AE32">
        <f t="shared" si="8"/>
        <v>68.305085363897462</v>
      </c>
      <c r="AF32">
        <f t="shared" si="8"/>
        <v>68.562610130263494</v>
      </c>
      <c r="AG32">
        <f t="shared" si="8"/>
        <v>68.821105820023277</v>
      </c>
      <c r="AH32">
        <f t="shared" si="8"/>
        <v>69.080576093765472</v>
      </c>
      <c r="AI32">
        <f t="shared" si="8"/>
        <v>69.341024625879896</v>
      </c>
      <c r="AJ32">
        <f t="shared" si="8"/>
        <v>69.60245510460966</v>
      </c>
      <c r="AK32">
        <f t="shared" si="8"/>
        <v>69.864871232103312</v>
      </c>
      <c r="AL32">
        <f t="shared" si="8"/>
        <v>70.128276724467284</v>
      </c>
      <c r="AM32">
        <f t="shared" si="8"/>
        <v>70.39267531181855</v>
      </c>
      <c r="AN32">
        <f t="shared" si="8"/>
        <v>70.658070738337358</v>
      </c>
      <c r="AO32">
        <f t="shared" si="8"/>
        <v>70.924466762320407</v>
      </c>
      <c r="AP32">
        <f t="shared" si="8"/>
        <v>71.191867156233926</v>
      </c>
      <c r="AQ32">
        <f t="shared" si="8"/>
        <v>71.460275706767135</v>
      </c>
      <c r="AR32">
        <f t="shared" si="8"/>
        <v>71.729696214885919</v>
      </c>
      <c r="AS32">
        <f t="shared" si="9"/>
        <v>72.000132495886589</v>
      </c>
      <c r="AT32">
        <f t="shared" si="9"/>
        <v>72.271588379449938</v>
      </c>
      <c r="AU32">
        <f t="shared" si="9"/>
        <v>72.544067709695483</v>
      </c>
      <c r="AV32">
        <f t="shared" si="9"/>
        <v>72.817574345235926</v>
      </c>
    </row>
    <row r="33" spans="1:48" x14ac:dyDescent="0.15">
      <c r="A33" t="s">
        <v>80</v>
      </c>
      <c r="B33" t="s">
        <v>81</v>
      </c>
      <c r="C33">
        <v>54.371499999999997</v>
      </c>
      <c r="D33">
        <f t="shared" si="4"/>
        <v>54.371499999999997</v>
      </c>
      <c r="E33">
        <f t="shared" si="5"/>
        <v>55.296472639109595</v>
      </c>
      <c r="F33">
        <f t="shared" si="5"/>
        <v>56.237180992391167</v>
      </c>
      <c r="G33">
        <f t="shared" si="5"/>
        <v>57.193892757168967</v>
      </c>
      <c r="H33">
        <f t="shared" si="5"/>
        <v>58.166880184857185</v>
      </c>
      <c r="I33">
        <f t="shared" si="6"/>
        <v>58.748548986705757</v>
      </c>
      <c r="J33">
        <f t="shared" si="6"/>
        <v>59.336034476572813</v>
      </c>
      <c r="K33">
        <f t="shared" si="6"/>
        <v>59.929394821338533</v>
      </c>
      <c r="L33">
        <f t="shared" si="6"/>
        <v>60.528688769551927</v>
      </c>
      <c r="M33">
        <f t="shared" si="6"/>
        <v>61.13397565724744</v>
      </c>
      <c r="N33">
        <f t="shared" si="6"/>
        <v>61.745315413819931</v>
      </c>
      <c r="O33">
        <f t="shared" si="6"/>
        <v>62.362768567958113</v>
      </c>
      <c r="P33">
        <f t="shared" si="6"/>
        <v>62.986396253637707</v>
      </c>
      <c r="Q33">
        <f t="shared" si="6"/>
        <v>63.616260216174091</v>
      </c>
      <c r="R33">
        <f t="shared" si="6"/>
        <v>64.25242281833583</v>
      </c>
      <c r="S33">
        <f t="shared" si="7"/>
        <v>64.573684932427497</v>
      </c>
      <c r="T33">
        <f t="shared" si="7"/>
        <v>64.89655335708963</v>
      </c>
      <c r="U33">
        <f t="shared" si="7"/>
        <v>65.221036123875066</v>
      </c>
      <c r="V33">
        <f t="shared" si="7"/>
        <v>65.547141304494431</v>
      </c>
      <c r="W33">
        <f t="shared" si="7"/>
        <v>65.874877011016892</v>
      </c>
      <c r="X33">
        <f t="shared" si="7"/>
        <v>66.204251396071967</v>
      </c>
      <c r="Y33">
        <f t="shared" si="7"/>
        <v>66.535272653052317</v>
      </c>
      <c r="Z33">
        <f t="shared" si="7"/>
        <v>66.867949016317567</v>
      </c>
      <c r="AA33">
        <f t="shared" si="7"/>
        <v>67.20228876139916</v>
      </c>
      <c r="AB33">
        <f t="shared" si="7"/>
        <v>67.538300205206141</v>
      </c>
      <c r="AC33">
        <f t="shared" si="8"/>
        <v>67.79293402768721</v>
      </c>
      <c r="AD33">
        <f t="shared" si="8"/>
        <v>68.048527874085877</v>
      </c>
      <c r="AE33">
        <f t="shared" si="8"/>
        <v>68.305085363897462</v>
      </c>
      <c r="AF33">
        <f t="shared" si="8"/>
        <v>68.562610130263494</v>
      </c>
      <c r="AG33">
        <f t="shared" si="8"/>
        <v>68.821105820023277</v>
      </c>
      <c r="AH33">
        <f t="shared" si="8"/>
        <v>69.080576093765472</v>
      </c>
      <c r="AI33">
        <f t="shared" si="8"/>
        <v>69.341024625879896</v>
      </c>
      <c r="AJ33">
        <f t="shared" si="8"/>
        <v>69.60245510460966</v>
      </c>
      <c r="AK33">
        <f t="shared" si="8"/>
        <v>69.864871232103312</v>
      </c>
      <c r="AL33">
        <f t="shared" si="8"/>
        <v>70.128276724467284</v>
      </c>
      <c r="AM33">
        <f t="shared" si="8"/>
        <v>70.39267531181855</v>
      </c>
      <c r="AN33">
        <f t="shared" si="8"/>
        <v>70.658070738337358</v>
      </c>
      <c r="AO33">
        <f t="shared" si="8"/>
        <v>70.924466762320407</v>
      </c>
      <c r="AP33">
        <f t="shared" si="8"/>
        <v>71.191867156233926</v>
      </c>
      <c r="AQ33">
        <f t="shared" si="8"/>
        <v>71.460275706767135</v>
      </c>
      <c r="AR33">
        <f t="shared" si="8"/>
        <v>71.729696214885919</v>
      </c>
      <c r="AS33">
        <f t="shared" si="9"/>
        <v>72.000132495886589</v>
      </c>
      <c r="AT33">
        <f t="shared" si="9"/>
        <v>72.271588379449938</v>
      </c>
      <c r="AU33">
        <f t="shared" si="9"/>
        <v>72.544067709695483</v>
      </c>
      <c r="AV33">
        <f t="shared" si="9"/>
        <v>72.817574345235926</v>
      </c>
    </row>
    <row r="34" spans="1:48" x14ac:dyDescent="0.15">
      <c r="A34" t="s">
        <v>82</v>
      </c>
      <c r="B34" t="s">
        <v>83</v>
      </c>
      <c r="C34">
        <v>54.371499999999997</v>
      </c>
      <c r="D34">
        <f t="shared" si="4"/>
        <v>54.371499999999997</v>
      </c>
      <c r="E34">
        <f t="shared" si="5"/>
        <v>55.296472639109595</v>
      </c>
      <c r="F34">
        <f t="shared" si="5"/>
        <v>56.237180992391167</v>
      </c>
      <c r="G34">
        <f t="shared" si="5"/>
        <v>57.193892757168967</v>
      </c>
      <c r="H34">
        <f t="shared" si="5"/>
        <v>58.166880184857185</v>
      </c>
      <c r="I34">
        <f t="shared" si="6"/>
        <v>58.748548986705757</v>
      </c>
      <c r="J34">
        <f t="shared" si="6"/>
        <v>59.336034476572813</v>
      </c>
      <c r="K34">
        <f t="shared" si="6"/>
        <v>59.929394821338533</v>
      </c>
      <c r="L34">
        <f t="shared" si="6"/>
        <v>60.528688769551927</v>
      </c>
      <c r="M34">
        <f t="shared" si="6"/>
        <v>61.13397565724744</v>
      </c>
      <c r="N34">
        <f t="shared" si="6"/>
        <v>61.745315413819931</v>
      </c>
      <c r="O34">
        <f t="shared" si="6"/>
        <v>62.362768567958113</v>
      </c>
      <c r="P34">
        <f t="shared" si="6"/>
        <v>62.986396253637707</v>
      </c>
      <c r="Q34">
        <f t="shared" si="6"/>
        <v>63.616260216174091</v>
      </c>
      <c r="R34">
        <f t="shared" si="6"/>
        <v>64.25242281833583</v>
      </c>
      <c r="S34">
        <f t="shared" si="7"/>
        <v>64.573684932427497</v>
      </c>
      <c r="T34">
        <f t="shared" si="7"/>
        <v>64.89655335708963</v>
      </c>
      <c r="U34">
        <f t="shared" si="7"/>
        <v>65.221036123875066</v>
      </c>
      <c r="V34">
        <f t="shared" si="7"/>
        <v>65.547141304494431</v>
      </c>
      <c r="W34">
        <f t="shared" si="7"/>
        <v>65.874877011016892</v>
      </c>
      <c r="X34">
        <f t="shared" si="7"/>
        <v>66.204251396071967</v>
      </c>
      <c r="Y34">
        <f t="shared" si="7"/>
        <v>66.535272653052317</v>
      </c>
      <c r="Z34">
        <f t="shared" si="7"/>
        <v>66.867949016317567</v>
      </c>
      <c r="AA34">
        <f t="shared" si="7"/>
        <v>67.20228876139916</v>
      </c>
      <c r="AB34">
        <f t="shared" si="7"/>
        <v>67.538300205206141</v>
      </c>
      <c r="AC34">
        <f t="shared" si="8"/>
        <v>67.79293402768721</v>
      </c>
      <c r="AD34">
        <f t="shared" si="8"/>
        <v>68.048527874085877</v>
      </c>
      <c r="AE34">
        <f t="shared" si="8"/>
        <v>68.305085363897462</v>
      </c>
      <c r="AF34">
        <f t="shared" si="8"/>
        <v>68.562610130263494</v>
      </c>
      <c r="AG34">
        <f t="shared" si="8"/>
        <v>68.821105820023277</v>
      </c>
      <c r="AH34">
        <f t="shared" si="8"/>
        <v>69.080576093765472</v>
      </c>
      <c r="AI34">
        <f t="shared" si="8"/>
        <v>69.341024625879896</v>
      </c>
      <c r="AJ34">
        <f t="shared" si="8"/>
        <v>69.60245510460966</v>
      </c>
      <c r="AK34">
        <f t="shared" si="8"/>
        <v>69.864871232103312</v>
      </c>
      <c r="AL34">
        <f t="shared" si="8"/>
        <v>70.128276724467284</v>
      </c>
      <c r="AM34">
        <f t="shared" si="8"/>
        <v>70.39267531181855</v>
      </c>
      <c r="AN34">
        <f t="shared" si="8"/>
        <v>70.658070738337358</v>
      </c>
      <c r="AO34">
        <f t="shared" si="8"/>
        <v>70.924466762320407</v>
      </c>
      <c r="AP34">
        <f t="shared" si="8"/>
        <v>71.191867156233926</v>
      </c>
      <c r="AQ34">
        <f t="shared" si="8"/>
        <v>71.460275706767135</v>
      </c>
      <c r="AR34">
        <f t="shared" si="8"/>
        <v>71.729696214885919</v>
      </c>
      <c r="AS34">
        <f t="shared" si="9"/>
        <v>72.000132495886589</v>
      </c>
      <c r="AT34">
        <f t="shared" si="9"/>
        <v>72.271588379449938</v>
      </c>
      <c r="AU34">
        <f t="shared" si="9"/>
        <v>72.544067709695483</v>
      </c>
      <c r="AV34">
        <f t="shared" si="9"/>
        <v>72.817574345235926</v>
      </c>
    </row>
    <row r="35" spans="1:48" x14ac:dyDescent="0.15">
      <c r="A35" t="s">
        <v>84</v>
      </c>
      <c r="B35" t="s">
        <v>85</v>
      </c>
      <c r="C35">
        <v>57.430999999999997</v>
      </c>
      <c r="D35">
        <f t="shared" si="4"/>
        <v>57.430999999999997</v>
      </c>
      <c r="E35">
        <f t="shared" si="5"/>
        <v>58.408021116516984</v>
      </c>
      <c r="F35">
        <f t="shared" si="5"/>
        <v>59.401663400384706</v>
      </c>
      <c r="G35">
        <f t="shared" si="5"/>
        <v>60.412209612333136</v>
      </c>
      <c r="H35">
        <f t="shared" si="5"/>
        <v>61.439947323442112</v>
      </c>
      <c r="I35">
        <f t="shared" si="6"/>
        <v>62.054346796676533</v>
      </c>
      <c r="J35">
        <f t="shared" si="6"/>
        <v>62.674890264643302</v>
      </c>
      <c r="K35">
        <f t="shared" si="6"/>
        <v>63.301639167289729</v>
      </c>
      <c r="L35">
        <f t="shared" si="6"/>
        <v>63.934655558962632</v>
      </c>
      <c r="M35">
        <f t="shared" si="6"/>
        <v>64.574002114552258</v>
      </c>
      <c r="N35">
        <f t="shared" si="6"/>
        <v>65.219742135697786</v>
      </c>
      <c r="O35">
        <f t="shared" si="6"/>
        <v>65.871939557054745</v>
      </c>
      <c r="P35">
        <f t="shared" si="6"/>
        <v>66.530658952625316</v>
      </c>
      <c r="Q35">
        <f t="shared" si="6"/>
        <v>67.195965542151569</v>
      </c>
      <c r="R35">
        <f t="shared" si="6"/>
        <v>67.867925197573086</v>
      </c>
      <c r="S35">
        <f t="shared" si="7"/>
        <v>68.207264823560948</v>
      </c>
      <c r="T35">
        <f t="shared" si="7"/>
        <v>68.548301147678742</v>
      </c>
      <c r="U35">
        <f t="shared" si="7"/>
        <v>68.891042653417131</v>
      </c>
      <c r="V35">
        <f t="shared" si="7"/>
        <v>69.235497866684199</v>
      </c>
      <c r="W35">
        <f t="shared" si="7"/>
        <v>69.581675356017598</v>
      </c>
      <c r="X35">
        <f t="shared" si="7"/>
        <v>69.929583732797681</v>
      </c>
      <c r="Y35">
        <f t="shared" si="7"/>
        <v>70.279231651461657</v>
      </c>
      <c r="Z35">
        <f t="shared" si="7"/>
        <v>70.630627809718959</v>
      </c>
      <c r="AA35">
        <f t="shared" si="7"/>
        <v>70.983780948767546</v>
      </c>
      <c r="AB35">
        <f t="shared" si="7"/>
        <v>71.338699853511372</v>
      </c>
      <c r="AC35">
        <f t="shared" si="8"/>
        <v>71.607661994686623</v>
      </c>
      <c r="AD35">
        <f t="shared" si="8"/>
        <v>71.877638180602446</v>
      </c>
      <c r="AE35">
        <f t="shared" ref="AE35:AT50" si="10">IF($AB35*$G$3^(AE$5-$AB$5)&lt;100,$AB35*$G$3^(AE$5-$AB$5),100)</f>
        <v>72.148632234424184</v>
      </c>
      <c r="AF35">
        <f t="shared" si="10"/>
        <v>72.420647993731322</v>
      </c>
      <c r="AG35">
        <f t="shared" si="10"/>
        <v>72.693689310571827</v>
      </c>
      <c r="AH35">
        <f t="shared" si="10"/>
        <v>72.967760051516777</v>
      </c>
      <c r="AI35">
        <f t="shared" si="10"/>
        <v>73.242864097714943</v>
      </c>
      <c r="AJ35">
        <f t="shared" si="10"/>
        <v>73.519005344947942</v>
      </c>
      <c r="AK35">
        <f t="shared" si="10"/>
        <v>73.796187703685291</v>
      </c>
      <c r="AL35">
        <f t="shared" si="10"/>
        <v>74.074415099139813</v>
      </c>
      <c r="AM35">
        <f t="shared" si="10"/>
        <v>74.353691471323216</v>
      </c>
      <c r="AN35">
        <f t="shared" si="10"/>
        <v>74.634020775101902</v>
      </c>
      <c r="AO35">
        <f t="shared" si="10"/>
        <v>74.915406980252939</v>
      </c>
      <c r="AP35">
        <f t="shared" si="10"/>
        <v>75.197854071520382</v>
      </c>
      <c r="AQ35">
        <f t="shared" si="10"/>
        <v>75.481366048671504</v>
      </c>
      <c r="AR35">
        <f t="shared" si="10"/>
        <v>75.765946926553667</v>
      </c>
      <c r="AS35">
        <f t="shared" si="10"/>
        <v>76.051600735150984</v>
      </c>
      <c r="AT35">
        <f t="shared" si="10"/>
        <v>76.338331519641514</v>
      </c>
      <c r="AU35">
        <f t="shared" si="9"/>
        <v>76.62614334045449</v>
      </c>
      <c r="AV35">
        <f t="shared" si="9"/>
        <v>76.915040273327818</v>
      </c>
    </row>
    <row r="36" spans="1:48" x14ac:dyDescent="0.15">
      <c r="A36" t="s">
        <v>86</v>
      </c>
      <c r="B36" t="s">
        <v>87</v>
      </c>
      <c r="C36">
        <v>54.371499999999997</v>
      </c>
      <c r="D36">
        <f t="shared" si="4"/>
        <v>54.371499999999997</v>
      </c>
      <c r="E36">
        <f t="shared" si="5"/>
        <v>55.296472639109595</v>
      </c>
      <c r="F36">
        <f t="shared" si="5"/>
        <v>56.237180992391167</v>
      </c>
      <c r="G36">
        <f t="shared" si="5"/>
        <v>57.193892757168967</v>
      </c>
      <c r="H36">
        <f t="shared" si="5"/>
        <v>58.166880184857185</v>
      </c>
      <c r="I36">
        <f t="shared" si="6"/>
        <v>58.748548986705757</v>
      </c>
      <c r="J36">
        <f t="shared" si="6"/>
        <v>59.336034476572813</v>
      </c>
      <c r="K36">
        <f t="shared" si="6"/>
        <v>59.929394821338533</v>
      </c>
      <c r="L36">
        <f t="shared" si="6"/>
        <v>60.528688769551927</v>
      </c>
      <c r="M36">
        <f t="shared" si="6"/>
        <v>61.13397565724744</v>
      </c>
      <c r="N36">
        <f t="shared" si="6"/>
        <v>61.745315413819931</v>
      </c>
      <c r="O36">
        <f t="shared" si="6"/>
        <v>62.362768567958113</v>
      </c>
      <c r="P36">
        <f t="shared" si="6"/>
        <v>62.986396253637707</v>
      </c>
      <c r="Q36">
        <f t="shared" si="6"/>
        <v>63.616260216174091</v>
      </c>
      <c r="R36">
        <f t="shared" si="6"/>
        <v>64.25242281833583</v>
      </c>
      <c r="S36">
        <f t="shared" si="7"/>
        <v>64.573684932427497</v>
      </c>
      <c r="T36">
        <f t="shared" si="7"/>
        <v>64.89655335708963</v>
      </c>
      <c r="U36">
        <f t="shared" si="7"/>
        <v>65.221036123875066</v>
      </c>
      <c r="V36">
        <f t="shared" si="7"/>
        <v>65.547141304494431</v>
      </c>
      <c r="W36">
        <f t="shared" si="7"/>
        <v>65.874877011016892</v>
      </c>
      <c r="X36">
        <f t="shared" si="7"/>
        <v>66.204251396071967</v>
      </c>
      <c r="Y36">
        <f t="shared" si="7"/>
        <v>66.535272653052317</v>
      </c>
      <c r="Z36">
        <f t="shared" si="7"/>
        <v>66.867949016317567</v>
      </c>
      <c r="AA36">
        <f t="shared" si="7"/>
        <v>67.20228876139916</v>
      </c>
      <c r="AB36">
        <f t="shared" si="7"/>
        <v>67.538300205206141</v>
      </c>
      <c r="AC36">
        <f t="shared" ref="AC36:AR51" si="11">IF($AB36*$G$3^(AC$5-$AB$5)&lt;100,$AB36*$G$3^(AC$5-$AB$5),100)</f>
        <v>67.79293402768721</v>
      </c>
      <c r="AD36">
        <f t="shared" si="11"/>
        <v>68.048527874085877</v>
      </c>
      <c r="AE36">
        <f t="shared" si="11"/>
        <v>68.305085363897462</v>
      </c>
      <c r="AF36">
        <f t="shared" si="11"/>
        <v>68.562610130263494</v>
      </c>
      <c r="AG36">
        <f t="shared" si="11"/>
        <v>68.821105820023277</v>
      </c>
      <c r="AH36">
        <f t="shared" si="11"/>
        <v>69.080576093765472</v>
      </c>
      <c r="AI36">
        <f t="shared" si="11"/>
        <v>69.341024625879896</v>
      </c>
      <c r="AJ36">
        <f t="shared" si="11"/>
        <v>69.60245510460966</v>
      </c>
      <c r="AK36">
        <f t="shared" si="11"/>
        <v>69.864871232103312</v>
      </c>
      <c r="AL36">
        <f t="shared" si="11"/>
        <v>70.128276724467284</v>
      </c>
      <c r="AM36">
        <f t="shared" si="11"/>
        <v>70.39267531181855</v>
      </c>
      <c r="AN36">
        <f t="shared" si="11"/>
        <v>70.658070738337358</v>
      </c>
      <c r="AO36">
        <f t="shared" si="11"/>
        <v>70.924466762320407</v>
      </c>
      <c r="AP36">
        <f t="shared" si="11"/>
        <v>71.191867156233926</v>
      </c>
      <c r="AQ36">
        <f t="shared" si="11"/>
        <v>71.460275706767135</v>
      </c>
      <c r="AR36">
        <f t="shared" si="11"/>
        <v>71.729696214885919</v>
      </c>
      <c r="AS36">
        <f t="shared" si="10"/>
        <v>72.000132495886589</v>
      </c>
      <c r="AT36">
        <f t="shared" si="10"/>
        <v>72.271588379449938</v>
      </c>
      <c r="AU36">
        <f t="shared" si="9"/>
        <v>72.544067709695483</v>
      </c>
      <c r="AV36">
        <f t="shared" si="9"/>
        <v>72.817574345235926</v>
      </c>
    </row>
    <row r="37" spans="1:48" x14ac:dyDescent="0.15">
      <c r="A37" t="s">
        <v>88</v>
      </c>
      <c r="B37" t="s">
        <v>89</v>
      </c>
      <c r="C37">
        <v>54.371499999999997</v>
      </c>
      <c r="D37">
        <f t="shared" si="4"/>
        <v>54.371499999999997</v>
      </c>
      <c r="E37">
        <f t="shared" si="5"/>
        <v>55.296472639109595</v>
      </c>
      <c r="F37">
        <f t="shared" si="5"/>
        <v>56.237180992391167</v>
      </c>
      <c r="G37">
        <f t="shared" si="5"/>
        <v>57.193892757168967</v>
      </c>
      <c r="H37">
        <f t="shared" si="5"/>
        <v>58.166880184857185</v>
      </c>
      <c r="I37">
        <f t="shared" si="6"/>
        <v>58.748548986705757</v>
      </c>
      <c r="J37">
        <f t="shared" si="6"/>
        <v>59.336034476572813</v>
      </c>
      <c r="K37">
        <f t="shared" si="6"/>
        <v>59.929394821338533</v>
      </c>
      <c r="L37">
        <f t="shared" si="6"/>
        <v>60.528688769551927</v>
      </c>
      <c r="M37">
        <f t="shared" si="6"/>
        <v>61.13397565724744</v>
      </c>
      <c r="N37">
        <f t="shared" si="6"/>
        <v>61.745315413819931</v>
      </c>
      <c r="O37">
        <f t="shared" si="6"/>
        <v>62.362768567958113</v>
      </c>
      <c r="P37">
        <f t="shared" si="6"/>
        <v>62.986396253637707</v>
      </c>
      <c r="Q37">
        <f t="shared" si="6"/>
        <v>63.616260216174091</v>
      </c>
      <c r="R37">
        <f t="shared" si="6"/>
        <v>64.25242281833583</v>
      </c>
      <c r="S37">
        <f t="shared" si="7"/>
        <v>64.573684932427497</v>
      </c>
      <c r="T37">
        <f t="shared" si="7"/>
        <v>64.89655335708963</v>
      </c>
      <c r="U37">
        <f t="shared" si="7"/>
        <v>65.221036123875066</v>
      </c>
      <c r="V37">
        <f t="shared" si="7"/>
        <v>65.547141304494431</v>
      </c>
      <c r="W37">
        <f t="shared" si="7"/>
        <v>65.874877011016892</v>
      </c>
      <c r="X37">
        <f t="shared" si="7"/>
        <v>66.204251396071967</v>
      </c>
      <c r="Y37">
        <f t="shared" si="7"/>
        <v>66.535272653052317</v>
      </c>
      <c r="Z37">
        <f t="shared" si="7"/>
        <v>66.867949016317567</v>
      </c>
      <c r="AA37">
        <f t="shared" si="7"/>
        <v>67.20228876139916</v>
      </c>
      <c r="AB37">
        <f t="shared" si="7"/>
        <v>67.538300205206141</v>
      </c>
      <c r="AC37">
        <f t="shared" si="11"/>
        <v>67.79293402768721</v>
      </c>
      <c r="AD37">
        <f t="shared" si="11"/>
        <v>68.048527874085877</v>
      </c>
      <c r="AE37">
        <f t="shared" si="11"/>
        <v>68.305085363897462</v>
      </c>
      <c r="AF37">
        <f t="shared" si="11"/>
        <v>68.562610130263494</v>
      </c>
      <c r="AG37">
        <f t="shared" si="11"/>
        <v>68.821105820023277</v>
      </c>
      <c r="AH37">
        <f t="shared" si="11"/>
        <v>69.080576093765472</v>
      </c>
      <c r="AI37">
        <f t="shared" si="11"/>
        <v>69.341024625879896</v>
      </c>
      <c r="AJ37">
        <f t="shared" si="11"/>
        <v>69.60245510460966</v>
      </c>
      <c r="AK37">
        <f t="shared" si="11"/>
        <v>69.864871232103312</v>
      </c>
      <c r="AL37">
        <f t="shared" si="11"/>
        <v>70.128276724467284</v>
      </c>
      <c r="AM37">
        <f t="shared" si="11"/>
        <v>70.39267531181855</v>
      </c>
      <c r="AN37">
        <f t="shared" si="11"/>
        <v>70.658070738337358</v>
      </c>
      <c r="AO37">
        <f t="shared" si="11"/>
        <v>70.924466762320407</v>
      </c>
      <c r="AP37">
        <f t="shared" si="11"/>
        <v>71.191867156233926</v>
      </c>
      <c r="AQ37">
        <f t="shared" si="11"/>
        <v>71.460275706767135</v>
      </c>
      <c r="AR37">
        <f t="shared" si="11"/>
        <v>71.729696214885919</v>
      </c>
      <c r="AS37">
        <f t="shared" si="10"/>
        <v>72.000132495886589</v>
      </c>
      <c r="AT37">
        <f t="shared" si="10"/>
        <v>72.271588379449938</v>
      </c>
      <c r="AU37">
        <f t="shared" si="9"/>
        <v>72.544067709695483</v>
      </c>
      <c r="AV37">
        <f t="shared" si="9"/>
        <v>72.817574345235926</v>
      </c>
    </row>
    <row r="38" spans="1:48" x14ac:dyDescent="0.15">
      <c r="A38" t="s">
        <v>90</v>
      </c>
      <c r="B38" t="s">
        <v>91</v>
      </c>
      <c r="C38">
        <v>54.371499999999997</v>
      </c>
      <c r="D38">
        <f t="shared" si="4"/>
        <v>54.371499999999997</v>
      </c>
      <c r="E38">
        <f t="shared" si="5"/>
        <v>55.296472639109595</v>
      </c>
      <c r="F38">
        <f t="shared" si="5"/>
        <v>56.237180992391167</v>
      </c>
      <c r="G38">
        <f t="shared" si="5"/>
        <v>57.193892757168967</v>
      </c>
      <c r="H38">
        <f t="shared" si="5"/>
        <v>58.166880184857185</v>
      </c>
      <c r="I38">
        <f t="shared" si="6"/>
        <v>58.748548986705757</v>
      </c>
      <c r="J38">
        <f t="shared" si="6"/>
        <v>59.336034476572813</v>
      </c>
      <c r="K38">
        <f t="shared" si="6"/>
        <v>59.929394821338533</v>
      </c>
      <c r="L38">
        <f t="shared" si="6"/>
        <v>60.528688769551927</v>
      </c>
      <c r="M38">
        <f t="shared" si="6"/>
        <v>61.13397565724744</v>
      </c>
      <c r="N38">
        <f t="shared" si="6"/>
        <v>61.745315413819931</v>
      </c>
      <c r="O38">
        <f t="shared" si="6"/>
        <v>62.362768567958113</v>
      </c>
      <c r="P38">
        <f t="shared" si="6"/>
        <v>62.986396253637707</v>
      </c>
      <c r="Q38">
        <f t="shared" si="6"/>
        <v>63.616260216174091</v>
      </c>
      <c r="R38">
        <f t="shared" si="6"/>
        <v>64.25242281833583</v>
      </c>
      <c r="S38">
        <f t="shared" si="7"/>
        <v>64.573684932427497</v>
      </c>
      <c r="T38">
        <f t="shared" si="7"/>
        <v>64.89655335708963</v>
      </c>
      <c r="U38">
        <f t="shared" si="7"/>
        <v>65.221036123875066</v>
      </c>
      <c r="V38">
        <f t="shared" si="7"/>
        <v>65.547141304494431</v>
      </c>
      <c r="W38">
        <f t="shared" si="7"/>
        <v>65.874877011016892</v>
      </c>
      <c r="X38">
        <f t="shared" si="7"/>
        <v>66.204251396071967</v>
      </c>
      <c r="Y38">
        <f t="shared" si="7"/>
        <v>66.535272653052317</v>
      </c>
      <c r="Z38">
        <f t="shared" si="7"/>
        <v>66.867949016317567</v>
      </c>
      <c r="AA38">
        <f t="shared" si="7"/>
        <v>67.20228876139916</v>
      </c>
      <c r="AB38">
        <f t="shared" si="7"/>
        <v>67.538300205206141</v>
      </c>
      <c r="AC38">
        <f t="shared" si="11"/>
        <v>67.79293402768721</v>
      </c>
      <c r="AD38">
        <f t="shared" si="11"/>
        <v>68.048527874085877</v>
      </c>
      <c r="AE38">
        <f t="shared" si="11"/>
        <v>68.305085363897462</v>
      </c>
      <c r="AF38">
        <f t="shared" si="11"/>
        <v>68.562610130263494</v>
      </c>
      <c r="AG38">
        <f t="shared" si="11"/>
        <v>68.821105820023277</v>
      </c>
      <c r="AH38">
        <f t="shared" si="11"/>
        <v>69.080576093765472</v>
      </c>
      <c r="AI38">
        <f t="shared" si="11"/>
        <v>69.341024625879896</v>
      </c>
      <c r="AJ38">
        <f t="shared" si="11"/>
        <v>69.60245510460966</v>
      </c>
      <c r="AK38">
        <f t="shared" si="11"/>
        <v>69.864871232103312</v>
      </c>
      <c r="AL38">
        <f t="shared" si="11"/>
        <v>70.128276724467284</v>
      </c>
      <c r="AM38">
        <f t="shared" si="11"/>
        <v>70.39267531181855</v>
      </c>
      <c r="AN38">
        <f t="shared" si="11"/>
        <v>70.658070738337358</v>
      </c>
      <c r="AO38">
        <f t="shared" si="11"/>
        <v>70.924466762320407</v>
      </c>
      <c r="AP38">
        <f t="shared" si="11"/>
        <v>71.191867156233926</v>
      </c>
      <c r="AQ38">
        <f t="shared" si="11"/>
        <v>71.460275706767135</v>
      </c>
      <c r="AR38">
        <f t="shared" si="11"/>
        <v>71.729696214885919</v>
      </c>
      <c r="AS38">
        <f t="shared" si="10"/>
        <v>72.000132495886589</v>
      </c>
      <c r="AT38">
        <f t="shared" si="10"/>
        <v>72.271588379449938</v>
      </c>
      <c r="AU38">
        <f t="shared" si="9"/>
        <v>72.544067709695483</v>
      </c>
      <c r="AV38">
        <f t="shared" si="9"/>
        <v>72.817574345235926</v>
      </c>
    </row>
    <row r="39" spans="1:48" x14ac:dyDescent="0.15">
      <c r="A39" t="s">
        <v>92</v>
      </c>
      <c r="B39" t="s">
        <v>93</v>
      </c>
      <c r="C39">
        <v>54.371499999999997</v>
      </c>
      <c r="D39">
        <f t="shared" si="4"/>
        <v>54.371499999999997</v>
      </c>
      <c r="E39">
        <f t="shared" si="5"/>
        <v>55.296472639109595</v>
      </c>
      <c r="F39">
        <f t="shared" si="5"/>
        <v>56.237180992391167</v>
      </c>
      <c r="G39">
        <f t="shared" si="5"/>
        <v>57.193892757168967</v>
      </c>
      <c r="H39">
        <f t="shared" si="5"/>
        <v>58.166880184857185</v>
      </c>
      <c r="I39">
        <f t="shared" si="6"/>
        <v>58.748548986705757</v>
      </c>
      <c r="J39">
        <f t="shared" si="6"/>
        <v>59.336034476572813</v>
      </c>
      <c r="K39">
        <f t="shared" si="6"/>
        <v>59.929394821338533</v>
      </c>
      <c r="L39">
        <f t="shared" si="6"/>
        <v>60.528688769551927</v>
      </c>
      <c r="M39">
        <f t="shared" si="6"/>
        <v>61.13397565724744</v>
      </c>
      <c r="N39">
        <f t="shared" si="6"/>
        <v>61.745315413819931</v>
      </c>
      <c r="O39">
        <f t="shared" si="6"/>
        <v>62.362768567958113</v>
      </c>
      <c r="P39">
        <f t="shared" si="6"/>
        <v>62.986396253637707</v>
      </c>
      <c r="Q39">
        <f t="shared" si="6"/>
        <v>63.616260216174091</v>
      </c>
      <c r="R39">
        <f t="shared" si="6"/>
        <v>64.25242281833583</v>
      </c>
      <c r="S39">
        <f t="shared" si="7"/>
        <v>64.573684932427497</v>
      </c>
      <c r="T39">
        <f t="shared" si="7"/>
        <v>64.89655335708963</v>
      </c>
      <c r="U39">
        <f t="shared" si="7"/>
        <v>65.221036123875066</v>
      </c>
      <c r="V39">
        <f t="shared" si="7"/>
        <v>65.547141304494431</v>
      </c>
      <c r="W39">
        <f t="shared" si="7"/>
        <v>65.874877011016892</v>
      </c>
      <c r="X39">
        <f t="shared" si="7"/>
        <v>66.204251396071967</v>
      </c>
      <c r="Y39">
        <f t="shared" si="7"/>
        <v>66.535272653052317</v>
      </c>
      <c r="Z39">
        <f t="shared" si="7"/>
        <v>66.867949016317567</v>
      </c>
      <c r="AA39">
        <f t="shared" si="7"/>
        <v>67.20228876139916</v>
      </c>
      <c r="AB39">
        <f t="shared" si="7"/>
        <v>67.538300205206141</v>
      </c>
      <c r="AC39">
        <f t="shared" si="11"/>
        <v>67.79293402768721</v>
      </c>
      <c r="AD39">
        <f t="shared" si="11"/>
        <v>68.048527874085877</v>
      </c>
      <c r="AE39">
        <f t="shared" si="11"/>
        <v>68.305085363897462</v>
      </c>
      <c r="AF39">
        <f t="shared" si="11"/>
        <v>68.562610130263494</v>
      </c>
      <c r="AG39">
        <f t="shared" si="11"/>
        <v>68.821105820023277</v>
      </c>
      <c r="AH39">
        <f t="shared" si="11"/>
        <v>69.080576093765472</v>
      </c>
      <c r="AI39">
        <f t="shared" si="11"/>
        <v>69.341024625879896</v>
      </c>
      <c r="AJ39">
        <f t="shared" si="11"/>
        <v>69.60245510460966</v>
      </c>
      <c r="AK39">
        <f t="shared" si="11"/>
        <v>69.864871232103312</v>
      </c>
      <c r="AL39">
        <f t="shared" si="11"/>
        <v>70.128276724467284</v>
      </c>
      <c r="AM39">
        <f t="shared" si="11"/>
        <v>70.39267531181855</v>
      </c>
      <c r="AN39">
        <f t="shared" si="11"/>
        <v>70.658070738337358</v>
      </c>
      <c r="AO39">
        <f t="shared" si="11"/>
        <v>70.924466762320407</v>
      </c>
      <c r="AP39">
        <f t="shared" si="11"/>
        <v>71.191867156233926</v>
      </c>
      <c r="AQ39">
        <f t="shared" si="11"/>
        <v>71.460275706767135</v>
      </c>
      <c r="AR39">
        <f t="shared" si="11"/>
        <v>71.729696214885919</v>
      </c>
      <c r="AS39">
        <f t="shared" si="10"/>
        <v>72.000132495886589</v>
      </c>
      <c r="AT39">
        <f t="shared" si="10"/>
        <v>72.271588379449938</v>
      </c>
      <c r="AU39">
        <f t="shared" si="9"/>
        <v>72.544067709695483</v>
      </c>
      <c r="AV39">
        <f t="shared" si="9"/>
        <v>72.817574345235926</v>
      </c>
    </row>
    <row r="40" spans="1:48" x14ac:dyDescent="0.15">
      <c r="A40" t="s">
        <v>94</v>
      </c>
      <c r="B40" t="s">
        <v>95</v>
      </c>
      <c r="C40">
        <v>54.371499999999997</v>
      </c>
      <c r="D40">
        <f t="shared" si="4"/>
        <v>54.371499999999997</v>
      </c>
      <c r="E40">
        <f t="shared" si="5"/>
        <v>55.296472639109595</v>
      </c>
      <c r="F40">
        <f t="shared" si="5"/>
        <v>56.237180992391167</v>
      </c>
      <c r="G40">
        <f t="shared" si="5"/>
        <v>57.193892757168967</v>
      </c>
      <c r="H40">
        <f t="shared" si="5"/>
        <v>58.166880184857185</v>
      </c>
      <c r="I40">
        <f t="shared" si="6"/>
        <v>58.748548986705757</v>
      </c>
      <c r="J40">
        <f t="shared" si="6"/>
        <v>59.336034476572813</v>
      </c>
      <c r="K40">
        <f t="shared" si="6"/>
        <v>59.929394821338533</v>
      </c>
      <c r="L40">
        <f t="shared" si="6"/>
        <v>60.528688769551927</v>
      </c>
      <c r="M40">
        <f t="shared" si="6"/>
        <v>61.13397565724744</v>
      </c>
      <c r="N40">
        <f t="shared" si="6"/>
        <v>61.745315413819931</v>
      </c>
      <c r="O40">
        <f t="shared" si="6"/>
        <v>62.362768567958113</v>
      </c>
      <c r="P40">
        <f t="shared" si="6"/>
        <v>62.986396253637707</v>
      </c>
      <c r="Q40">
        <f t="shared" si="6"/>
        <v>63.616260216174091</v>
      </c>
      <c r="R40">
        <f t="shared" si="6"/>
        <v>64.25242281833583</v>
      </c>
      <c r="S40">
        <f t="shared" si="7"/>
        <v>64.573684932427497</v>
      </c>
      <c r="T40">
        <f t="shared" si="7"/>
        <v>64.89655335708963</v>
      </c>
      <c r="U40">
        <f t="shared" si="7"/>
        <v>65.221036123875066</v>
      </c>
      <c r="V40">
        <f t="shared" si="7"/>
        <v>65.547141304494431</v>
      </c>
      <c r="W40">
        <f t="shared" si="7"/>
        <v>65.874877011016892</v>
      </c>
      <c r="X40">
        <f t="shared" si="7"/>
        <v>66.204251396071967</v>
      </c>
      <c r="Y40">
        <f t="shared" si="7"/>
        <v>66.535272653052317</v>
      </c>
      <c r="Z40">
        <f t="shared" si="7"/>
        <v>66.867949016317567</v>
      </c>
      <c r="AA40">
        <f t="shared" si="7"/>
        <v>67.20228876139916</v>
      </c>
      <c r="AB40">
        <f t="shared" si="7"/>
        <v>67.538300205206141</v>
      </c>
      <c r="AC40">
        <f t="shared" si="11"/>
        <v>67.79293402768721</v>
      </c>
      <c r="AD40">
        <f t="shared" si="11"/>
        <v>68.048527874085877</v>
      </c>
      <c r="AE40">
        <f t="shared" si="11"/>
        <v>68.305085363897462</v>
      </c>
      <c r="AF40">
        <f t="shared" si="11"/>
        <v>68.562610130263494</v>
      </c>
      <c r="AG40">
        <f t="shared" si="11"/>
        <v>68.821105820023277</v>
      </c>
      <c r="AH40">
        <f t="shared" si="11"/>
        <v>69.080576093765472</v>
      </c>
      <c r="AI40">
        <f t="shared" si="11"/>
        <v>69.341024625879896</v>
      </c>
      <c r="AJ40">
        <f t="shared" si="11"/>
        <v>69.60245510460966</v>
      </c>
      <c r="AK40">
        <f t="shared" si="11"/>
        <v>69.864871232103312</v>
      </c>
      <c r="AL40">
        <f t="shared" si="11"/>
        <v>70.128276724467284</v>
      </c>
      <c r="AM40">
        <f t="shared" si="11"/>
        <v>70.39267531181855</v>
      </c>
      <c r="AN40">
        <f t="shared" si="11"/>
        <v>70.658070738337358</v>
      </c>
      <c r="AO40">
        <f t="shared" si="11"/>
        <v>70.924466762320407</v>
      </c>
      <c r="AP40">
        <f t="shared" si="11"/>
        <v>71.191867156233926</v>
      </c>
      <c r="AQ40">
        <f t="shared" si="11"/>
        <v>71.460275706767135</v>
      </c>
      <c r="AR40">
        <f t="shared" si="11"/>
        <v>71.729696214885919</v>
      </c>
      <c r="AS40">
        <f t="shared" si="10"/>
        <v>72.000132495886589</v>
      </c>
      <c r="AT40">
        <f t="shared" si="10"/>
        <v>72.271588379449938</v>
      </c>
      <c r="AU40">
        <f t="shared" si="9"/>
        <v>72.544067709695483</v>
      </c>
      <c r="AV40">
        <f t="shared" si="9"/>
        <v>72.817574345235926</v>
      </c>
    </row>
    <row r="41" spans="1:48" x14ac:dyDescent="0.15">
      <c r="A41" t="s">
        <v>96</v>
      </c>
      <c r="B41" t="s">
        <v>97</v>
      </c>
      <c r="C41">
        <v>54.371499999999997</v>
      </c>
      <c r="D41">
        <f t="shared" si="4"/>
        <v>54.371499999999997</v>
      </c>
      <c r="E41">
        <f t="shared" si="5"/>
        <v>55.296472639109595</v>
      </c>
      <c r="F41">
        <f t="shared" si="5"/>
        <v>56.237180992391167</v>
      </c>
      <c r="G41">
        <f t="shared" si="5"/>
        <v>57.193892757168967</v>
      </c>
      <c r="H41">
        <f t="shared" si="5"/>
        <v>58.166880184857185</v>
      </c>
      <c r="I41">
        <f t="shared" si="6"/>
        <v>58.748548986705757</v>
      </c>
      <c r="J41">
        <f t="shared" si="6"/>
        <v>59.336034476572813</v>
      </c>
      <c r="K41">
        <f t="shared" si="6"/>
        <v>59.929394821338533</v>
      </c>
      <c r="L41">
        <f t="shared" si="6"/>
        <v>60.528688769551927</v>
      </c>
      <c r="M41">
        <f t="shared" si="6"/>
        <v>61.13397565724744</v>
      </c>
      <c r="N41">
        <f t="shared" si="6"/>
        <v>61.745315413819931</v>
      </c>
      <c r="O41">
        <f t="shared" si="6"/>
        <v>62.362768567958113</v>
      </c>
      <c r="P41">
        <f t="shared" si="6"/>
        <v>62.986396253637707</v>
      </c>
      <c r="Q41">
        <f t="shared" si="6"/>
        <v>63.616260216174091</v>
      </c>
      <c r="R41">
        <f t="shared" si="6"/>
        <v>64.25242281833583</v>
      </c>
      <c r="S41">
        <f t="shared" si="7"/>
        <v>64.573684932427497</v>
      </c>
      <c r="T41">
        <f t="shared" si="7"/>
        <v>64.89655335708963</v>
      </c>
      <c r="U41">
        <f t="shared" si="7"/>
        <v>65.221036123875066</v>
      </c>
      <c r="V41">
        <f t="shared" si="7"/>
        <v>65.547141304494431</v>
      </c>
      <c r="W41">
        <f t="shared" si="7"/>
        <v>65.874877011016892</v>
      </c>
      <c r="X41">
        <f t="shared" si="7"/>
        <v>66.204251396071967</v>
      </c>
      <c r="Y41">
        <f t="shared" si="7"/>
        <v>66.535272653052317</v>
      </c>
      <c r="Z41">
        <f t="shared" si="7"/>
        <v>66.867949016317567</v>
      </c>
      <c r="AA41">
        <f t="shared" si="7"/>
        <v>67.20228876139916</v>
      </c>
      <c r="AB41">
        <f t="shared" si="7"/>
        <v>67.538300205206141</v>
      </c>
      <c r="AC41">
        <f t="shared" si="11"/>
        <v>67.79293402768721</v>
      </c>
      <c r="AD41">
        <f t="shared" si="11"/>
        <v>68.048527874085877</v>
      </c>
      <c r="AE41">
        <f t="shared" si="11"/>
        <v>68.305085363897462</v>
      </c>
      <c r="AF41">
        <f t="shared" si="11"/>
        <v>68.562610130263494</v>
      </c>
      <c r="AG41">
        <f t="shared" si="11"/>
        <v>68.821105820023277</v>
      </c>
      <c r="AH41">
        <f t="shared" si="11"/>
        <v>69.080576093765472</v>
      </c>
      <c r="AI41">
        <f t="shared" si="11"/>
        <v>69.341024625879896</v>
      </c>
      <c r="AJ41">
        <f t="shared" si="11"/>
        <v>69.60245510460966</v>
      </c>
      <c r="AK41">
        <f t="shared" si="11"/>
        <v>69.864871232103312</v>
      </c>
      <c r="AL41">
        <f t="shared" si="11"/>
        <v>70.128276724467284</v>
      </c>
      <c r="AM41">
        <f t="shared" si="11"/>
        <v>70.39267531181855</v>
      </c>
      <c r="AN41">
        <f t="shared" si="11"/>
        <v>70.658070738337358</v>
      </c>
      <c r="AO41">
        <f t="shared" si="11"/>
        <v>70.924466762320407</v>
      </c>
      <c r="AP41">
        <f t="shared" si="11"/>
        <v>71.191867156233926</v>
      </c>
      <c r="AQ41">
        <f t="shared" si="11"/>
        <v>71.460275706767135</v>
      </c>
      <c r="AR41">
        <f t="shared" si="11"/>
        <v>71.729696214885919</v>
      </c>
      <c r="AS41">
        <f t="shared" si="10"/>
        <v>72.000132495886589</v>
      </c>
      <c r="AT41">
        <f t="shared" si="10"/>
        <v>72.271588379449938</v>
      </c>
      <c r="AU41">
        <f t="shared" si="9"/>
        <v>72.544067709695483</v>
      </c>
      <c r="AV41">
        <f t="shared" si="9"/>
        <v>72.817574345235926</v>
      </c>
    </row>
    <row r="42" spans="1:48" x14ac:dyDescent="0.15">
      <c r="A42" t="s">
        <v>98</v>
      </c>
      <c r="B42" t="s">
        <v>99</v>
      </c>
      <c r="C42">
        <v>76.466999999999999</v>
      </c>
      <c r="D42">
        <f t="shared" si="4"/>
        <v>76.466999999999999</v>
      </c>
      <c r="E42">
        <f t="shared" si="5"/>
        <v>77.767863187419763</v>
      </c>
      <c r="F42">
        <f t="shared" si="5"/>
        <v>79.09085677138161</v>
      </c>
      <c r="G42">
        <f t="shared" si="5"/>
        <v>80.436357236096839</v>
      </c>
      <c r="H42">
        <f t="shared" si="5"/>
        <v>81.804747470558553</v>
      </c>
      <c r="I42">
        <f t="shared" si="6"/>
        <v>82.622794945264133</v>
      </c>
      <c r="J42">
        <f t="shared" si="6"/>
        <v>83.449022894716776</v>
      </c>
      <c r="K42">
        <f t="shared" si="6"/>
        <v>84.283513123663937</v>
      </c>
      <c r="L42">
        <f t="shared" si="6"/>
        <v>85.126348254900591</v>
      </c>
      <c r="M42">
        <f t="shared" si="6"/>
        <v>85.977611737449593</v>
      </c>
      <c r="N42">
        <f t="shared" si="6"/>
        <v>86.837387854824101</v>
      </c>
      <c r="O42">
        <f t="shared" si="6"/>
        <v>87.705761733372313</v>
      </c>
      <c r="P42">
        <f t="shared" si="6"/>
        <v>88.58281935070606</v>
      </c>
      <c r="Q42">
        <f t="shared" si="6"/>
        <v>89.468647544213127</v>
      </c>
      <c r="R42">
        <f t="shared" si="6"/>
        <v>90.363334019655269</v>
      </c>
      <c r="S42">
        <f t="shared" si="7"/>
        <v>90.815150689753537</v>
      </c>
      <c r="T42">
        <f t="shared" si="7"/>
        <v>91.269226443202285</v>
      </c>
      <c r="U42">
        <f t="shared" si="7"/>
        <v>91.725572575418298</v>
      </c>
      <c r="V42">
        <f t="shared" si="7"/>
        <v>92.184200438295363</v>
      </c>
      <c r="W42">
        <f t="shared" si="7"/>
        <v>92.645121440486818</v>
      </c>
      <c r="X42">
        <f t="shared" si="7"/>
        <v>93.108347047689236</v>
      </c>
      <c r="Y42">
        <f t="shared" si="7"/>
        <v>93.573888782927668</v>
      </c>
      <c r="Z42">
        <f t="shared" si="7"/>
        <v>94.041758226842305</v>
      </c>
      <c r="AA42">
        <f t="shared" si="7"/>
        <v>94.511967017976502</v>
      </c>
      <c r="AB42">
        <f t="shared" si="7"/>
        <v>94.98452685306637</v>
      </c>
      <c r="AC42">
        <f t="shared" si="11"/>
        <v>95.342638814363369</v>
      </c>
      <c r="AD42">
        <f t="shared" si="11"/>
        <v>95.702100934271172</v>
      </c>
      <c r="AE42">
        <f t="shared" si="11"/>
        <v>96.062918303176247</v>
      </c>
      <c r="AF42">
        <f t="shared" si="11"/>
        <v>96.425096030656846</v>
      </c>
      <c r="AG42">
        <f t="shared" si="11"/>
        <v>96.788639245555473</v>
      </c>
      <c r="AH42">
        <f t="shared" si="11"/>
        <v>97.15355309605151</v>
      </c>
      <c r="AI42">
        <f t="shared" si="11"/>
        <v>97.519842749733925</v>
      </c>
      <c r="AJ42">
        <f t="shared" si="11"/>
        <v>97.887513393674766</v>
      </c>
      <c r="AK42">
        <f t="shared" si="11"/>
        <v>98.256570234502334</v>
      </c>
      <c r="AL42">
        <f t="shared" si="11"/>
        <v>98.627018498475124</v>
      </c>
      <c r="AM42">
        <f t="shared" si="11"/>
        <v>98.998863431555662</v>
      </c>
      <c r="AN42">
        <f t="shared" si="11"/>
        <v>99.372110299484902</v>
      </c>
      <c r="AO42">
        <f t="shared" si="11"/>
        <v>99.746764387856771</v>
      </c>
      <c r="AP42">
        <f t="shared" si="11"/>
        <v>100</v>
      </c>
      <c r="AQ42">
        <f t="shared" si="11"/>
        <v>100</v>
      </c>
      <c r="AR42">
        <f t="shared" si="11"/>
        <v>100</v>
      </c>
      <c r="AS42">
        <f t="shared" si="10"/>
        <v>100</v>
      </c>
      <c r="AT42">
        <f t="shared" si="10"/>
        <v>100</v>
      </c>
      <c r="AU42">
        <f t="shared" si="9"/>
        <v>100</v>
      </c>
      <c r="AV42">
        <f t="shared" si="9"/>
        <v>100</v>
      </c>
    </row>
    <row r="43" spans="1:48" x14ac:dyDescent="0.15">
      <c r="A43" t="s">
        <v>100</v>
      </c>
      <c r="B43" t="s">
        <v>101</v>
      </c>
      <c r="C43">
        <v>73.098500000000001</v>
      </c>
      <c r="D43">
        <f t="shared" si="4"/>
        <v>73.098500000000001</v>
      </c>
      <c r="E43">
        <f t="shared" si="5"/>
        <v>74.342057975409048</v>
      </c>
      <c r="F43">
        <f t="shared" si="5"/>
        <v>75.606771466159771</v>
      </c>
      <c r="G43">
        <f t="shared" si="5"/>
        <v>76.893000371700538</v>
      </c>
      <c r="H43">
        <f t="shared" si="5"/>
        <v>78.201110714120134</v>
      </c>
      <c r="I43">
        <f t="shared" si="6"/>
        <v>78.983121821261335</v>
      </c>
      <c r="J43">
        <f t="shared" si="6"/>
        <v>79.772953039473947</v>
      </c>
      <c r="K43">
        <f t="shared" si="6"/>
        <v>80.57068256986868</v>
      </c>
      <c r="L43">
        <f t="shared" si="6"/>
        <v>81.376389395567372</v>
      </c>
      <c r="M43">
        <f t="shared" si="6"/>
        <v>82.190153289523039</v>
      </c>
      <c r="N43">
        <f t="shared" si="6"/>
        <v>83.012054822418293</v>
      </c>
      <c r="O43">
        <f t="shared" si="6"/>
        <v>83.842175370642451</v>
      </c>
      <c r="P43">
        <f t="shared" si="6"/>
        <v>84.680597124348893</v>
      </c>
      <c r="Q43">
        <f t="shared" si="6"/>
        <v>85.527403095592391</v>
      </c>
      <c r="R43">
        <f t="shared" si="6"/>
        <v>86.382677126548316</v>
      </c>
      <c r="S43">
        <f t="shared" si="7"/>
        <v>86.814590512181042</v>
      </c>
      <c r="T43">
        <f t="shared" si="7"/>
        <v>87.248663464741938</v>
      </c>
      <c r="U43">
        <f t="shared" si="7"/>
        <v>87.684906782065639</v>
      </c>
      <c r="V43">
        <f t="shared" si="7"/>
        <v>88.123331315975946</v>
      </c>
      <c r="W43">
        <f t="shared" si="7"/>
        <v>88.563947972555809</v>
      </c>
      <c r="X43">
        <f t="shared" si="7"/>
        <v>89.006767712418565</v>
      </c>
      <c r="Y43">
        <f t="shared" si="7"/>
        <v>89.451801550980662</v>
      </c>
      <c r="Z43">
        <f t="shared" si="7"/>
        <v>89.899060558735556</v>
      </c>
      <c r="AA43">
        <f t="shared" si="7"/>
        <v>90.348555861529221</v>
      </c>
      <c r="AB43">
        <f t="shared" si="7"/>
        <v>90.800298640836857</v>
      </c>
      <c r="AC43">
        <f t="shared" si="11"/>
        <v>91.142635167742171</v>
      </c>
      <c r="AD43">
        <f t="shared" si="11"/>
        <v>91.486262376499951</v>
      </c>
      <c r="AE43">
        <f t="shared" si="11"/>
        <v>91.831185133256554</v>
      </c>
      <c r="AF43">
        <f t="shared" si="11"/>
        <v>92.177408322504732</v>
      </c>
      <c r="AG43">
        <f t="shared" si="11"/>
        <v>92.524936847152844</v>
      </c>
      <c r="AH43">
        <f t="shared" si="11"/>
        <v>92.873775628594302</v>
      </c>
      <c r="AI43">
        <f t="shared" si="11"/>
        <v>93.223929606777105</v>
      </c>
      <c r="AJ43">
        <f t="shared" si="11"/>
        <v>93.575403740274027</v>
      </c>
      <c r="AK43">
        <f t="shared" si="11"/>
        <v>93.928203006352661</v>
      </c>
      <c r="AL43">
        <f t="shared" si="11"/>
        <v>94.282332401045991</v>
      </c>
      <c r="AM43">
        <f t="shared" si="11"/>
        <v>94.63779693922308</v>
      </c>
      <c r="AN43">
        <f t="shared" si="11"/>
        <v>94.994601654660144</v>
      </c>
      <c r="AO43">
        <f t="shared" si="11"/>
        <v>95.352751600111787</v>
      </c>
      <c r="AP43">
        <f t="shared" si="11"/>
        <v>95.71225184738266</v>
      </c>
      <c r="AQ43">
        <f t="shared" si="11"/>
        <v>96.073107487399056</v>
      </c>
      <c r="AR43">
        <f t="shared" si="11"/>
        <v>96.435323630281275</v>
      </c>
      <c r="AS43">
        <f t="shared" si="10"/>
        <v>96.798905405415809</v>
      </c>
      <c r="AT43">
        <f t="shared" si="10"/>
        <v>97.163857961528024</v>
      </c>
      <c r="AU43">
        <f t="shared" si="9"/>
        <v>97.530186466755111</v>
      </c>
      <c r="AV43">
        <f t="shared" si="9"/>
        <v>97.897896108719237</v>
      </c>
    </row>
    <row r="44" spans="1:48" x14ac:dyDescent="0.15">
      <c r="A44" t="s">
        <v>102</v>
      </c>
      <c r="B44" t="s">
        <v>103</v>
      </c>
      <c r="C44">
        <v>69.73</v>
      </c>
      <c r="D44">
        <f t="shared" si="4"/>
        <v>69.73</v>
      </c>
      <c r="E44">
        <f t="shared" si="5"/>
        <v>70.916252763398333</v>
      </c>
      <c r="F44">
        <f t="shared" si="5"/>
        <v>72.122686160937917</v>
      </c>
      <c r="G44">
        <f t="shared" si="5"/>
        <v>73.349643507304236</v>
      </c>
      <c r="H44">
        <f t="shared" si="5"/>
        <v>74.597473957681714</v>
      </c>
      <c r="I44">
        <f t="shared" si="6"/>
        <v>75.343448697258538</v>
      </c>
      <c r="J44">
        <f t="shared" si="6"/>
        <v>76.096883184231118</v>
      </c>
      <c r="K44">
        <f t="shared" si="6"/>
        <v>76.857852016073423</v>
      </c>
      <c r="L44">
        <f t="shared" si="6"/>
        <v>77.626430536234167</v>
      </c>
      <c r="M44">
        <f t="shared" si="6"/>
        <v>78.402694841596499</v>
      </c>
      <c r="N44">
        <f t="shared" si="6"/>
        <v>79.186721790012484</v>
      </c>
      <c r="O44">
        <f t="shared" si="6"/>
        <v>79.978589007912575</v>
      </c>
      <c r="P44">
        <f t="shared" si="6"/>
        <v>80.778374897991725</v>
      </c>
      <c r="Q44">
        <f t="shared" si="6"/>
        <v>81.586158646971654</v>
      </c>
      <c r="R44">
        <f t="shared" si="6"/>
        <v>82.402020233441377</v>
      </c>
      <c r="S44">
        <f t="shared" si="7"/>
        <v>82.814030334608574</v>
      </c>
      <c r="T44">
        <f t="shared" si="7"/>
        <v>83.228100486281605</v>
      </c>
      <c r="U44">
        <f t="shared" si="7"/>
        <v>83.644240988713008</v>
      </c>
      <c r="V44">
        <f t="shared" si="7"/>
        <v>84.062462193656543</v>
      </c>
      <c r="W44">
        <f t="shared" si="7"/>
        <v>84.482774504624814</v>
      </c>
      <c r="X44">
        <f t="shared" si="7"/>
        <v>84.905188377147923</v>
      </c>
      <c r="Y44">
        <f t="shared" si="7"/>
        <v>85.329714319033656</v>
      </c>
      <c r="Z44">
        <f t="shared" si="7"/>
        <v>85.756362890628807</v>
      </c>
      <c r="AA44">
        <f t="shared" si="7"/>
        <v>86.185144705081953</v>
      </c>
      <c r="AB44">
        <f t="shared" si="7"/>
        <v>86.616070428607344</v>
      </c>
      <c r="AC44">
        <f t="shared" si="11"/>
        <v>86.942631521120973</v>
      </c>
      <c r="AD44">
        <f t="shared" si="11"/>
        <v>87.270423818728716</v>
      </c>
      <c r="AE44">
        <f t="shared" si="11"/>
        <v>87.599451963336847</v>
      </c>
      <c r="AF44">
        <f t="shared" si="11"/>
        <v>87.929720614352618</v>
      </c>
      <c r="AG44">
        <f t="shared" si="11"/>
        <v>88.26123444875023</v>
      </c>
      <c r="AH44">
        <f t="shared" si="11"/>
        <v>88.593998161137108</v>
      </c>
      <c r="AI44">
        <f t="shared" si="11"/>
        <v>88.928016463820299</v>
      </c>
      <c r="AJ44">
        <f t="shared" si="11"/>
        <v>89.263294086873302</v>
      </c>
      <c r="AK44">
        <f t="shared" si="11"/>
        <v>89.599835778202987</v>
      </c>
      <c r="AL44">
        <f t="shared" si="11"/>
        <v>89.937646303616859</v>
      </c>
      <c r="AM44">
        <f t="shared" si="11"/>
        <v>90.276730446890497</v>
      </c>
      <c r="AN44">
        <f t="shared" si="11"/>
        <v>90.617093009835372</v>
      </c>
      <c r="AO44">
        <f t="shared" si="11"/>
        <v>90.958738812366803</v>
      </c>
      <c r="AP44">
        <f t="shared" si="11"/>
        <v>91.301672692572239</v>
      </c>
      <c r="AQ44">
        <f t="shared" si="11"/>
        <v>91.645899506779699</v>
      </c>
      <c r="AR44">
        <f t="shared" si="11"/>
        <v>91.991424129626651</v>
      </c>
      <c r="AS44">
        <f t="shared" si="10"/>
        <v>92.338251454128937</v>
      </c>
      <c r="AT44">
        <f t="shared" si="10"/>
        <v>92.686386391750162</v>
      </c>
      <c r="AU44">
        <f t="shared" si="9"/>
        <v>93.035833872471173</v>
      </c>
      <c r="AV44">
        <f t="shared" si="9"/>
        <v>93.386598844859918</v>
      </c>
    </row>
    <row r="45" spans="1:48" x14ac:dyDescent="0.15">
      <c r="A45" t="s">
        <v>104</v>
      </c>
      <c r="B45" t="s">
        <v>105</v>
      </c>
      <c r="C45">
        <v>62.993000000000002</v>
      </c>
      <c r="D45">
        <f t="shared" si="4"/>
        <v>62.993000000000002</v>
      </c>
      <c r="E45">
        <f t="shared" si="5"/>
        <v>64.064642339376903</v>
      </c>
      <c r="F45">
        <f t="shared" si="5"/>
        <v>65.154515550494224</v>
      </c>
      <c r="G45">
        <f t="shared" si="5"/>
        <v>66.262929778511634</v>
      </c>
      <c r="H45">
        <f t="shared" si="5"/>
        <v>67.39020044480489</v>
      </c>
      <c r="I45">
        <f t="shared" si="6"/>
        <v>68.064102449252943</v>
      </c>
      <c r="J45">
        <f t="shared" si="6"/>
        <v>68.744743473745473</v>
      </c>
      <c r="K45">
        <f t="shared" si="6"/>
        <v>69.432190908482923</v>
      </c>
      <c r="L45">
        <f t="shared" si="6"/>
        <v>70.126512817567757</v>
      </c>
      <c r="M45">
        <f t="shared" si="6"/>
        <v>70.827777945743421</v>
      </c>
      <c r="N45">
        <f t="shared" si="6"/>
        <v>71.536055725200868</v>
      </c>
      <c r="O45">
        <f t="shared" si="6"/>
        <v>72.251416282452865</v>
      </c>
      <c r="P45">
        <f t="shared" si="6"/>
        <v>72.973930445277404</v>
      </c>
      <c r="Q45">
        <f t="shared" si="6"/>
        <v>73.703669749730196</v>
      </c>
      <c r="R45">
        <f t="shared" si="6"/>
        <v>74.440706447227498</v>
      </c>
      <c r="S45">
        <f t="shared" si="7"/>
        <v>74.812909979463626</v>
      </c>
      <c r="T45">
        <f t="shared" si="7"/>
        <v>75.186974529360938</v>
      </c>
      <c r="U45">
        <f t="shared" si="7"/>
        <v>75.562909402007733</v>
      </c>
      <c r="V45">
        <f t="shared" si="7"/>
        <v>75.940723949017752</v>
      </c>
      <c r="W45">
        <f t="shared" si="7"/>
        <v>76.320427568762824</v>
      </c>
      <c r="X45">
        <f t="shared" si="7"/>
        <v>76.702029706606623</v>
      </c>
      <c r="Y45">
        <f t="shared" si="7"/>
        <v>77.085539855139643</v>
      </c>
      <c r="Z45">
        <f t="shared" si="7"/>
        <v>77.470967554415338</v>
      </c>
      <c r="AA45">
        <f t="shared" si="7"/>
        <v>77.858322392187418</v>
      </c>
      <c r="AB45">
        <f t="shared" si="7"/>
        <v>78.247614004148332</v>
      </c>
      <c r="AC45">
        <f t="shared" si="11"/>
        <v>78.542624227878591</v>
      </c>
      <c r="AD45">
        <f t="shared" si="11"/>
        <v>78.838746703186274</v>
      </c>
      <c r="AE45">
        <f t="shared" si="11"/>
        <v>79.135985623497476</v>
      </c>
      <c r="AF45">
        <f t="shared" si="11"/>
        <v>79.434345198048405</v>
      </c>
      <c r="AG45">
        <f t="shared" si="11"/>
        <v>79.733829651944987</v>
      </c>
      <c r="AH45">
        <f t="shared" si="11"/>
        <v>80.03444322622272</v>
      </c>
      <c r="AI45">
        <f t="shared" si="11"/>
        <v>80.336190177906673</v>
      </c>
      <c r="AJ45">
        <f t="shared" si="11"/>
        <v>80.639074780071851</v>
      </c>
      <c r="AK45">
        <f t="shared" si="11"/>
        <v>80.943101321903654</v>
      </c>
      <c r="AL45">
        <f t="shared" si="11"/>
        <v>81.248274108758594</v>
      </c>
      <c r="AM45">
        <f t="shared" si="11"/>
        <v>81.55459746222536</v>
      </c>
      <c r="AN45">
        <f t="shared" si="11"/>
        <v>81.862075720185871</v>
      </c>
      <c r="AO45">
        <f t="shared" si="11"/>
        <v>82.17071323687685</v>
      </c>
      <c r="AP45">
        <f t="shared" si="11"/>
        <v>82.480514382951441</v>
      </c>
      <c r="AQ45">
        <f t="shared" si="11"/>
        <v>82.791483545540999</v>
      </c>
      <c r="AR45">
        <f t="shared" si="11"/>
        <v>83.10362512831739</v>
      </c>
      <c r="AS45">
        <f t="shared" si="10"/>
        <v>83.416943551555207</v>
      </c>
      <c r="AT45">
        <f t="shared" si="10"/>
        <v>83.731443252194438</v>
      </c>
      <c r="AU45">
        <f t="shared" si="9"/>
        <v>84.047128683903296</v>
      </c>
      <c r="AV45">
        <f t="shared" si="9"/>
        <v>84.36400431714128</v>
      </c>
    </row>
    <row r="46" spans="1:48" x14ac:dyDescent="0.15">
      <c r="A46" t="s">
        <v>106</v>
      </c>
      <c r="B46" t="s">
        <v>107</v>
      </c>
      <c r="C46">
        <v>59.624499999999998</v>
      </c>
      <c r="D46">
        <f t="shared" si="4"/>
        <v>59.624499999999998</v>
      </c>
      <c r="E46">
        <f t="shared" si="5"/>
        <v>60.63883712736618</v>
      </c>
      <c r="F46">
        <f t="shared" si="5"/>
        <v>61.670430245272378</v>
      </c>
      <c r="G46">
        <f t="shared" si="5"/>
        <v>62.719572914115318</v>
      </c>
      <c r="H46">
        <f t="shared" si="5"/>
        <v>63.786563688366464</v>
      </c>
      <c r="I46">
        <f t="shared" ref="I46:R71" si="12">IF($H46*$E$3^(I$5-$H$5)&lt;100,$H46*$E$3^(I$5-$H$5),100)</f>
        <v>64.424429325250131</v>
      </c>
      <c r="J46">
        <f t="shared" si="12"/>
        <v>65.068673618502629</v>
      </c>
      <c r="K46">
        <f t="shared" si="12"/>
        <v>65.719360354687652</v>
      </c>
      <c r="L46">
        <f t="shared" si="12"/>
        <v>66.376553958234538</v>
      </c>
      <c r="M46">
        <f t="shared" si="12"/>
        <v>67.040319497816867</v>
      </c>
      <c r="N46">
        <f t="shared" si="12"/>
        <v>67.710722692795059</v>
      </c>
      <c r="O46">
        <f t="shared" si="12"/>
        <v>68.387829919722989</v>
      </c>
      <c r="P46">
        <f t="shared" si="12"/>
        <v>69.071708218920236</v>
      </c>
      <c r="Q46">
        <f t="shared" si="12"/>
        <v>69.762425301109445</v>
      </c>
      <c r="R46">
        <f t="shared" si="12"/>
        <v>70.460049554120545</v>
      </c>
      <c r="S46">
        <f t="shared" ref="S46:AB71" si="13">IF($R46*$F$3^(S$5-$R$5)&lt;100,$R46*$F$3^(S$5-$R$5),100)</f>
        <v>70.812349801891145</v>
      </c>
      <c r="T46">
        <f t="shared" si="13"/>
        <v>71.166411550900591</v>
      </c>
      <c r="U46">
        <f t="shared" si="13"/>
        <v>71.522243608655074</v>
      </c>
      <c r="V46">
        <f t="shared" si="13"/>
        <v>71.879854826698335</v>
      </c>
      <c r="W46">
        <f t="shared" si="13"/>
        <v>72.239254100831815</v>
      </c>
      <c r="X46">
        <f t="shared" si="13"/>
        <v>72.600450371335967</v>
      </c>
      <c r="Y46">
        <f t="shared" si="13"/>
        <v>72.963452623192637</v>
      </c>
      <c r="Z46">
        <f t="shared" si="13"/>
        <v>73.32826988630859</v>
      </c>
      <c r="AA46">
        <f t="shared" si="13"/>
        <v>73.694911235740122</v>
      </c>
      <c r="AB46">
        <f t="shared" si="13"/>
        <v>74.063385791918819</v>
      </c>
      <c r="AC46">
        <f t="shared" si="11"/>
        <v>74.342620581257393</v>
      </c>
      <c r="AD46">
        <f t="shared" si="11"/>
        <v>74.622908145415053</v>
      </c>
      <c r="AE46">
        <f t="shared" si="11"/>
        <v>74.904252453577783</v>
      </c>
      <c r="AF46">
        <f t="shared" si="11"/>
        <v>75.186657489896291</v>
      </c>
      <c r="AG46">
        <f t="shared" si="11"/>
        <v>75.470127253542358</v>
      </c>
      <c r="AH46">
        <f t="shared" si="11"/>
        <v>75.754665758765526</v>
      </c>
      <c r="AI46">
        <f t="shared" si="11"/>
        <v>76.040277034949867</v>
      </c>
      <c r="AJ46">
        <f t="shared" si="11"/>
        <v>76.326965126671126</v>
      </c>
      <c r="AK46">
        <f t="shared" si="11"/>
        <v>76.614734093753967</v>
      </c>
      <c r="AL46">
        <f t="shared" si="11"/>
        <v>76.903588011329461</v>
      </c>
      <c r="AM46">
        <f t="shared" si="11"/>
        <v>77.193530969892777</v>
      </c>
      <c r="AN46">
        <f t="shared" si="11"/>
        <v>77.484567075361113</v>
      </c>
      <c r="AO46">
        <f t="shared" si="11"/>
        <v>77.776700449131866</v>
      </c>
      <c r="AP46">
        <f t="shared" si="11"/>
        <v>78.069935228141034</v>
      </c>
      <c r="AQ46">
        <f t="shared" si="11"/>
        <v>78.364275564921655</v>
      </c>
      <c r="AR46">
        <f t="shared" si="11"/>
        <v>78.659725627662766</v>
      </c>
      <c r="AS46">
        <f t="shared" si="10"/>
        <v>78.956289600268335</v>
      </c>
      <c r="AT46">
        <f t="shared" si="10"/>
        <v>79.253971682416577</v>
      </c>
      <c r="AU46">
        <f t="shared" si="9"/>
        <v>79.552776089619357</v>
      </c>
      <c r="AV46">
        <f t="shared" si="9"/>
        <v>79.852707053281947</v>
      </c>
    </row>
    <row r="47" spans="1:48" x14ac:dyDescent="0.15">
      <c r="A47" t="s">
        <v>108</v>
      </c>
      <c r="B47" t="s">
        <v>109</v>
      </c>
      <c r="C47">
        <v>62.993000000000002</v>
      </c>
      <c r="D47">
        <f t="shared" si="4"/>
        <v>62.993000000000002</v>
      </c>
      <c r="E47">
        <f t="shared" si="5"/>
        <v>64.064642339376903</v>
      </c>
      <c r="F47">
        <f t="shared" si="5"/>
        <v>65.154515550494224</v>
      </c>
      <c r="G47">
        <f t="shared" si="5"/>
        <v>66.262929778511634</v>
      </c>
      <c r="H47">
        <f t="shared" si="5"/>
        <v>67.39020044480489</v>
      </c>
      <c r="I47">
        <f t="shared" si="12"/>
        <v>68.064102449252943</v>
      </c>
      <c r="J47">
        <f t="shared" si="12"/>
        <v>68.744743473745473</v>
      </c>
      <c r="K47">
        <f t="shared" si="12"/>
        <v>69.432190908482923</v>
      </c>
      <c r="L47">
        <f t="shared" si="12"/>
        <v>70.126512817567757</v>
      </c>
      <c r="M47">
        <f t="shared" si="12"/>
        <v>70.827777945743421</v>
      </c>
      <c r="N47">
        <f t="shared" si="12"/>
        <v>71.536055725200868</v>
      </c>
      <c r="O47">
        <f t="shared" si="12"/>
        <v>72.251416282452865</v>
      </c>
      <c r="P47">
        <f t="shared" si="12"/>
        <v>72.973930445277404</v>
      </c>
      <c r="Q47">
        <f t="shared" si="12"/>
        <v>73.703669749730196</v>
      </c>
      <c r="R47">
        <f t="shared" si="12"/>
        <v>74.440706447227498</v>
      </c>
      <c r="S47">
        <f t="shared" si="13"/>
        <v>74.812909979463626</v>
      </c>
      <c r="T47">
        <f t="shared" si="13"/>
        <v>75.186974529360938</v>
      </c>
      <c r="U47">
        <f t="shared" si="13"/>
        <v>75.562909402007733</v>
      </c>
      <c r="V47">
        <f t="shared" si="13"/>
        <v>75.940723949017752</v>
      </c>
      <c r="W47">
        <f t="shared" si="13"/>
        <v>76.320427568762824</v>
      </c>
      <c r="X47">
        <f t="shared" si="13"/>
        <v>76.702029706606623</v>
      </c>
      <c r="Y47">
        <f t="shared" si="13"/>
        <v>77.085539855139643</v>
      </c>
      <c r="Z47">
        <f t="shared" si="13"/>
        <v>77.470967554415338</v>
      </c>
      <c r="AA47">
        <f t="shared" si="13"/>
        <v>77.858322392187418</v>
      </c>
      <c r="AB47">
        <f t="shared" si="13"/>
        <v>78.247614004148332</v>
      </c>
      <c r="AC47">
        <f t="shared" si="11"/>
        <v>78.542624227878591</v>
      </c>
      <c r="AD47">
        <f t="shared" si="11"/>
        <v>78.838746703186274</v>
      </c>
      <c r="AE47">
        <f t="shared" si="11"/>
        <v>79.135985623497476</v>
      </c>
      <c r="AF47">
        <f t="shared" si="11"/>
        <v>79.434345198048405</v>
      </c>
      <c r="AG47">
        <f t="shared" si="11"/>
        <v>79.733829651944987</v>
      </c>
      <c r="AH47">
        <f t="shared" si="11"/>
        <v>80.03444322622272</v>
      </c>
      <c r="AI47">
        <f t="shared" si="11"/>
        <v>80.336190177906673</v>
      </c>
      <c r="AJ47">
        <f t="shared" si="11"/>
        <v>80.639074780071851</v>
      </c>
      <c r="AK47">
        <f t="shared" si="11"/>
        <v>80.943101321903654</v>
      </c>
      <c r="AL47">
        <f t="shared" si="11"/>
        <v>81.248274108758594</v>
      </c>
      <c r="AM47">
        <f t="shared" si="11"/>
        <v>81.55459746222536</v>
      </c>
      <c r="AN47">
        <f t="shared" si="11"/>
        <v>81.862075720185871</v>
      </c>
      <c r="AO47">
        <f t="shared" si="11"/>
        <v>82.17071323687685</v>
      </c>
      <c r="AP47">
        <f t="shared" si="11"/>
        <v>82.480514382951441</v>
      </c>
      <c r="AQ47">
        <f t="shared" si="11"/>
        <v>82.791483545540999</v>
      </c>
      <c r="AR47">
        <f t="shared" si="11"/>
        <v>83.10362512831739</v>
      </c>
      <c r="AS47">
        <f t="shared" si="10"/>
        <v>83.416943551555207</v>
      </c>
      <c r="AT47">
        <f t="shared" si="10"/>
        <v>83.731443252194438</v>
      </c>
      <c r="AU47">
        <f t="shared" si="9"/>
        <v>84.047128683903296</v>
      </c>
      <c r="AV47">
        <f t="shared" si="9"/>
        <v>84.36400431714128</v>
      </c>
    </row>
    <row r="48" spans="1:48" x14ac:dyDescent="0.15">
      <c r="A48" t="s">
        <v>110</v>
      </c>
      <c r="B48" t="s">
        <v>111</v>
      </c>
      <c r="C48">
        <v>62.993000000000002</v>
      </c>
      <c r="D48">
        <f t="shared" si="4"/>
        <v>62.993000000000002</v>
      </c>
      <c r="E48">
        <f t="shared" si="5"/>
        <v>64.064642339376903</v>
      </c>
      <c r="F48">
        <f t="shared" si="5"/>
        <v>65.154515550494224</v>
      </c>
      <c r="G48">
        <f t="shared" si="5"/>
        <v>66.262929778511634</v>
      </c>
      <c r="H48">
        <f t="shared" si="5"/>
        <v>67.39020044480489</v>
      </c>
      <c r="I48">
        <f t="shared" si="12"/>
        <v>68.064102449252943</v>
      </c>
      <c r="J48">
        <f t="shared" si="12"/>
        <v>68.744743473745473</v>
      </c>
      <c r="K48">
        <f t="shared" si="12"/>
        <v>69.432190908482923</v>
      </c>
      <c r="L48">
        <f t="shared" si="12"/>
        <v>70.126512817567757</v>
      </c>
      <c r="M48">
        <f t="shared" si="12"/>
        <v>70.827777945743421</v>
      </c>
      <c r="N48">
        <f t="shared" si="12"/>
        <v>71.536055725200868</v>
      </c>
      <c r="O48">
        <f t="shared" si="12"/>
        <v>72.251416282452865</v>
      </c>
      <c r="P48">
        <f t="shared" si="12"/>
        <v>72.973930445277404</v>
      </c>
      <c r="Q48">
        <f t="shared" si="12"/>
        <v>73.703669749730196</v>
      </c>
      <c r="R48">
        <f t="shared" si="12"/>
        <v>74.440706447227498</v>
      </c>
      <c r="S48">
        <f t="shared" si="13"/>
        <v>74.812909979463626</v>
      </c>
      <c r="T48">
        <f t="shared" si="13"/>
        <v>75.186974529360938</v>
      </c>
      <c r="U48">
        <f t="shared" si="13"/>
        <v>75.562909402007733</v>
      </c>
      <c r="V48">
        <f t="shared" si="13"/>
        <v>75.940723949017752</v>
      </c>
      <c r="W48">
        <f t="shared" si="13"/>
        <v>76.320427568762824</v>
      </c>
      <c r="X48">
        <f t="shared" si="13"/>
        <v>76.702029706606623</v>
      </c>
      <c r="Y48">
        <f t="shared" si="13"/>
        <v>77.085539855139643</v>
      </c>
      <c r="Z48">
        <f t="shared" si="13"/>
        <v>77.470967554415338</v>
      </c>
      <c r="AA48">
        <f t="shared" si="13"/>
        <v>77.858322392187418</v>
      </c>
      <c r="AB48">
        <f t="shared" si="13"/>
        <v>78.247614004148332</v>
      </c>
      <c r="AC48">
        <f t="shared" si="11"/>
        <v>78.542624227878591</v>
      </c>
      <c r="AD48">
        <f t="shared" si="11"/>
        <v>78.838746703186274</v>
      </c>
      <c r="AE48">
        <f t="shared" si="11"/>
        <v>79.135985623497476</v>
      </c>
      <c r="AF48">
        <f t="shared" si="11"/>
        <v>79.434345198048405</v>
      </c>
      <c r="AG48">
        <f t="shared" si="11"/>
        <v>79.733829651944987</v>
      </c>
      <c r="AH48">
        <f t="shared" si="11"/>
        <v>80.03444322622272</v>
      </c>
      <c r="AI48">
        <f t="shared" si="11"/>
        <v>80.336190177906673</v>
      </c>
      <c r="AJ48">
        <f t="shared" si="11"/>
        <v>80.639074780071851</v>
      </c>
      <c r="AK48">
        <f t="shared" si="11"/>
        <v>80.943101321903654</v>
      </c>
      <c r="AL48">
        <f t="shared" si="11"/>
        <v>81.248274108758594</v>
      </c>
      <c r="AM48">
        <f t="shared" si="11"/>
        <v>81.55459746222536</v>
      </c>
      <c r="AN48">
        <f t="shared" si="11"/>
        <v>81.862075720185871</v>
      </c>
      <c r="AO48">
        <f t="shared" si="11"/>
        <v>82.17071323687685</v>
      </c>
      <c r="AP48">
        <f t="shared" si="11"/>
        <v>82.480514382951441</v>
      </c>
      <c r="AQ48">
        <f t="shared" si="11"/>
        <v>82.791483545540999</v>
      </c>
      <c r="AR48">
        <f t="shared" si="11"/>
        <v>83.10362512831739</v>
      </c>
      <c r="AS48">
        <f t="shared" si="10"/>
        <v>83.416943551555207</v>
      </c>
      <c r="AT48">
        <f t="shared" si="10"/>
        <v>83.731443252194438</v>
      </c>
      <c r="AU48">
        <f t="shared" si="9"/>
        <v>84.047128683903296</v>
      </c>
      <c r="AV48">
        <f t="shared" si="9"/>
        <v>84.36400431714128</v>
      </c>
    </row>
    <row r="49" spans="1:48" x14ac:dyDescent="0.15">
      <c r="A49" t="s">
        <v>112</v>
      </c>
      <c r="B49" t="s">
        <v>113</v>
      </c>
      <c r="C49">
        <v>62.993000000000002</v>
      </c>
      <c r="D49">
        <f t="shared" si="4"/>
        <v>62.993000000000002</v>
      </c>
      <c r="E49">
        <f t="shared" si="5"/>
        <v>64.064642339376903</v>
      </c>
      <c r="F49">
        <f t="shared" si="5"/>
        <v>65.154515550494224</v>
      </c>
      <c r="G49">
        <f t="shared" si="5"/>
        <v>66.262929778511634</v>
      </c>
      <c r="H49">
        <f t="shared" si="5"/>
        <v>67.39020044480489</v>
      </c>
      <c r="I49">
        <f t="shared" si="12"/>
        <v>68.064102449252943</v>
      </c>
      <c r="J49">
        <f t="shared" si="12"/>
        <v>68.744743473745473</v>
      </c>
      <c r="K49">
        <f t="shared" si="12"/>
        <v>69.432190908482923</v>
      </c>
      <c r="L49">
        <f t="shared" si="12"/>
        <v>70.126512817567757</v>
      </c>
      <c r="M49">
        <f t="shared" si="12"/>
        <v>70.827777945743421</v>
      </c>
      <c r="N49">
        <f t="shared" si="12"/>
        <v>71.536055725200868</v>
      </c>
      <c r="O49">
        <f t="shared" si="12"/>
        <v>72.251416282452865</v>
      </c>
      <c r="P49">
        <f t="shared" si="12"/>
        <v>72.973930445277404</v>
      </c>
      <c r="Q49">
        <f t="shared" si="12"/>
        <v>73.703669749730196</v>
      </c>
      <c r="R49">
        <f t="shared" si="12"/>
        <v>74.440706447227498</v>
      </c>
      <c r="S49">
        <f t="shared" si="13"/>
        <v>74.812909979463626</v>
      </c>
      <c r="T49">
        <f t="shared" si="13"/>
        <v>75.186974529360938</v>
      </c>
      <c r="U49">
        <f t="shared" si="13"/>
        <v>75.562909402007733</v>
      </c>
      <c r="V49">
        <f t="shared" si="13"/>
        <v>75.940723949017752</v>
      </c>
      <c r="W49">
        <f t="shared" si="13"/>
        <v>76.320427568762824</v>
      </c>
      <c r="X49">
        <f t="shared" si="13"/>
        <v>76.702029706606623</v>
      </c>
      <c r="Y49">
        <f t="shared" si="13"/>
        <v>77.085539855139643</v>
      </c>
      <c r="Z49">
        <f t="shared" si="13"/>
        <v>77.470967554415338</v>
      </c>
      <c r="AA49">
        <f t="shared" si="13"/>
        <v>77.858322392187418</v>
      </c>
      <c r="AB49">
        <f t="shared" si="13"/>
        <v>78.247614004148332</v>
      </c>
      <c r="AC49">
        <f t="shared" si="11"/>
        <v>78.542624227878591</v>
      </c>
      <c r="AD49">
        <f t="shared" si="11"/>
        <v>78.838746703186274</v>
      </c>
      <c r="AE49">
        <f t="shared" si="11"/>
        <v>79.135985623497476</v>
      </c>
      <c r="AF49">
        <f t="shared" si="11"/>
        <v>79.434345198048405</v>
      </c>
      <c r="AG49">
        <f t="shared" si="11"/>
        <v>79.733829651944987</v>
      </c>
      <c r="AH49">
        <f t="shared" si="11"/>
        <v>80.03444322622272</v>
      </c>
      <c r="AI49">
        <f t="shared" si="11"/>
        <v>80.336190177906673</v>
      </c>
      <c r="AJ49">
        <f t="shared" si="11"/>
        <v>80.639074780071851</v>
      </c>
      <c r="AK49">
        <f t="shared" si="11"/>
        <v>80.943101321903654</v>
      </c>
      <c r="AL49">
        <f t="shared" si="11"/>
        <v>81.248274108758594</v>
      </c>
      <c r="AM49">
        <f t="shared" si="11"/>
        <v>81.55459746222536</v>
      </c>
      <c r="AN49">
        <f t="shared" si="11"/>
        <v>81.862075720185871</v>
      </c>
      <c r="AO49">
        <f t="shared" si="11"/>
        <v>82.17071323687685</v>
      </c>
      <c r="AP49">
        <f t="shared" si="11"/>
        <v>82.480514382951441</v>
      </c>
      <c r="AQ49">
        <f t="shared" si="11"/>
        <v>82.791483545540999</v>
      </c>
      <c r="AR49">
        <f t="shared" si="11"/>
        <v>83.10362512831739</v>
      </c>
      <c r="AS49">
        <f t="shared" si="10"/>
        <v>83.416943551555207</v>
      </c>
      <c r="AT49">
        <f t="shared" si="10"/>
        <v>83.731443252194438</v>
      </c>
      <c r="AU49">
        <f t="shared" si="9"/>
        <v>84.047128683903296</v>
      </c>
      <c r="AV49">
        <f t="shared" si="9"/>
        <v>84.36400431714128</v>
      </c>
    </row>
    <row r="50" spans="1:48" x14ac:dyDescent="0.15">
      <c r="A50" t="s">
        <v>114</v>
      </c>
      <c r="B50" t="s">
        <v>115</v>
      </c>
      <c r="C50">
        <v>59.624499999999998</v>
      </c>
      <c r="D50">
        <f t="shared" si="4"/>
        <v>59.624499999999998</v>
      </c>
      <c r="E50">
        <f t="shared" si="5"/>
        <v>60.63883712736618</v>
      </c>
      <c r="F50">
        <f t="shared" si="5"/>
        <v>61.670430245272378</v>
      </c>
      <c r="G50">
        <f t="shared" si="5"/>
        <v>62.719572914115318</v>
      </c>
      <c r="H50">
        <f t="shared" si="5"/>
        <v>63.786563688366464</v>
      </c>
      <c r="I50">
        <f t="shared" si="12"/>
        <v>64.424429325250131</v>
      </c>
      <c r="J50">
        <f t="shared" si="12"/>
        <v>65.068673618502629</v>
      </c>
      <c r="K50">
        <f t="shared" si="12"/>
        <v>65.719360354687652</v>
      </c>
      <c r="L50">
        <f t="shared" si="12"/>
        <v>66.376553958234538</v>
      </c>
      <c r="M50">
        <f t="shared" si="12"/>
        <v>67.040319497816867</v>
      </c>
      <c r="N50">
        <f t="shared" si="12"/>
        <v>67.710722692795059</v>
      </c>
      <c r="O50">
        <f t="shared" si="12"/>
        <v>68.387829919722989</v>
      </c>
      <c r="P50">
        <f t="shared" si="12"/>
        <v>69.071708218920236</v>
      </c>
      <c r="Q50">
        <f t="shared" si="12"/>
        <v>69.762425301109445</v>
      </c>
      <c r="R50">
        <f t="shared" si="12"/>
        <v>70.460049554120545</v>
      </c>
      <c r="S50">
        <f t="shared" si="13"/>
        <v>70.812349801891145</v>
      </c>
      <c r="T50">
        <f t="shared" si="13"/>
        <v>71.166411550900591</v>
      </c>
      <c r="U50">
        <f t="shared" si="13"/>
        <v>71.522243608655074</v>
      </c>
      <c r="V50">
        <f t="shared" si="13"/>
        <v>71.879854826698335</v>
      </c>
      <c r="W50">
        <f t="shared" si="13"/>
        <v>72.239254100831815</v>
      </c>
      <c r="X50">
        <f t="shared" si="13"/>
        <v>72.600450371335967</v>
      </c>
      <c r="Y50">
        <f t="shared" si="13"/>
        <v>72.963452623192637</v>
      </c>
      <c r="Z50">
        <f t="shared" si="13"/>
        <v>73.32826988630859</v>
      </c>
      <c r="AA50">
        <f t="shared" si="13"/>
        <v>73.694911235740122</v>
      </c>
      <c r="AB50">
        <f t="shared" si="13"/>
        <v>74.063385791918819</v>
      </c>
      <c r="AC50">
        <f t="shared" si="11"/>
        <v>74.342620581257393</v>
      </c>
      <c r="AD50">
        <f t="shared" si="11"/>
        <v>74.622908145415053</v>
      </c>
      <c r="AE50">
        <f t="shared" si="11"/>
        <v>74.904252453577783</v>
      </c>
      <c r="AF50">
        <f t="shared" si="11"/>
        <v>75.186657489896291</v>
      </c>
      <c r="AG50">
        <f t="shared" si="11"/>
        <v>75.470127253542358</v>
      </c>
      <c r="AH50">
        <f t="shared" si="11"/>
        <v>75.754665758765526</v>
      </c>
      <c r="AI50">
        <f t="shared" si="11"/>
        <v>76.040277034949867</v>
      </c>
      <c r="AJ50">
        <f t="shared" si="11"/>
        <v>76.326965126671126</v>
      </c>
      <c r="AK50">
        <f t="shared" si="11"/>
        <v>76.614734093753967</v>
      </c>
      <c r="AL50">
        <f t="shared" si="11"/>
        <v>76.903588011329461</v>
      </c>
      <c r="AM50">
        <f t="shared" si="11"/>
        <v>77.193530969892777</v>
      </c>
      <c r="AN50">
        <f t="shared" si="11"/>
        <v>77.484567075361113</v>
      </c>
      <c r="AO50">
        <f t="shared" si="11"/>
        <v>77.776700449131866</v>
      </c>
      <c r="AP50">
        <f t="shared" si="11"/>
        <v>78.069935228141034</v>
      </c>
      <c r="AQ50">
        <f t="shared" si="11"/>
        <v>78.364275564921655</v>
      </c>
      <c r="AR50">
        <f t="shared" si="11"/>
        <v>78.659725627662766</v>
      </c>
      <c r="AS50">
        <f t="shared" si="10"/>
        <v>78.956289600268335</v>
      </c>
      <c r="AT50">
        <f t="shared" si="10"/>
        <v>79.253971682416577</v>
      </c>
      <c r="AU50">
        <f t="shared" si="9"/>
        <v>79.552776089619357</v>
      </c>
      <c r="AV50">
        <f t="shared" si="9"/>
        <v>79.852707053281947</v>
      </c>
    </row>
    <row r="51" spans="1:48" x14ac:dyDescent="0.15">
      <c r="A51" t="s">
        <v>116</v>
      </c>
      <c r="B51" t="s">
        <v>117</v>
      </c>
      <c r="C51">
        <v>59.624499999999998</v>
      </c>
      <c r="D51">
        <f t="shared" si="4"/>
        <v>59.624499999999998</v>
      </c>
      <c r="E51">
        <f t="shared" si="5"/>
        <v>60.63883712736618</v>
      </c>
      <c r="F51">
        <f t="shared" si="5"/>
        <v>61.670430245272378</v>
      </c>
      <c r="G51">
        <f t="shared" si="5"/>
        <v>62.719572914115318</v>
      </c>
      <c r="H51">
        <f t="shared" si="5"/>
        <v>63.786563688366464</v>
      </c>
      <c r="I51">
        <f t="shared" si="12"/>
        <v>64.424429325250131</v>
      </c>
      <c r="J51">
        <f t="shared" si="12"/>
        <v>65.068673618502629</v>
      </c>
      <c r="K51">
        <f t="shared" si="12"/>
        <v>65.719360354687652</v>
      </c>
      <c r="L51">
        <f t="shared" si="12"/>
        <v>66.376553958234538</v>
      </c>
      <c r="M51">
        <f t="shared" si="12"/>
        <v>67.040319497816867</v>
      </c>
      <c r="N51">
        <f t="shared" si="12"/>
        <v>67.710722692795059</v>
      </c>
      <c r="O51">
        <f t="shared" si="12"/>
        <v>68.387829919722989</v>
      </c>
      <c r="P51">
        <f t="shared" si="12"/>
        <v>69.071708218920236</v>
      </c>
      <c r="Q51">
        <f t="shared" si="12"/>
        <v>69.762425301109445</v>
      </c>
      <c r="R51">
        <f t="shared" si="12"/>
        <v>70.460049554120545</v>
      </c>
      <c r="S51">
        <f t="shared" si="13"/>
        <v>70.812349801891145</v>
      </c>
      <c r="T51">
        <f t="shared" si="13"/>
        <v>71.166411550900591</v>
      </c>
      <c r="U51">
        <f t="shared" si="13"/>
        <v>71.522243608655074</v>
      </c>
      <c r="V51">
        <f t="shared" si="13"/>
        <v>71.879854826698335</v>
      </c>
      <c r="W51">
        <f t="shared" si="13"/>
        <v>72.239254100831815</v>
      </c>
      <c r="X51">
        <f t="shared" si="13"/>
        <v>72.600450371335967</v>
      </c>
      <c r="Y51">
        <f t="shared" si="13"/>
        <v>72.963452623192637</v>
      </c>
      <c r="Z51">
        <f t="shared" si="13"/>
        <v>73.32826988630859</v>
      </c>
      <c r="AA51">
        <f t="shared" si="13"/>
        <v>73.694911235740122</v>
      </c>
      <c r="AB51">
        <f t="shared" si="13"/>
        <v>74.063385791918819</v>
      </c>
      <c r="AC51">
        <f t="shared" si="11"/>
        <v>74.342620581257393</v>
      </c>
      <c r="AD51">
        <f t="shared" si="11"/>
        <v>74.622908145415053</v>
      </c>
      <c r="AE51">
        <f t="shared" si="11"/>
        <v>74.904252453577783</v>
      </c>
      <c r="AF51">
        <f t="shared" si="11"/>
        <v>75.186657489896291</v>
      </c>
      <c r="AG51">
        <f t="shared" si="11"/>
        <v>75.470127253542358</v>
      </c>
      <c r="AH51">
        <f t="shared" si="11"/>
        <v>75.754665758765526</v>
      </c>
      <c r="AI51">
        <f t="shared" si="11"/>
        <v>76.040277034949867</v>
      </c>
      <c r="AJ51">
        <f t="shared" si="11"/>
        <v>76.326965126671126</v>
      </c>
      <c r="AK51">
        <f t="shared" si="11"/>
        <v>76.614734093753967</v>
      </c>
      <c r="AL51">
        <f t="shared" si="11"/>
        <v>76.903588011329461</v>
      </c>
      <c r="AM51">
        <f t="shared" si="11"/>
        <v>77.193530969892777</v>
      </c>
      <c r="AN51">
        <f t="shared" si="11"/>
        <v>77.484567075361113</v>
      </c>
      <c r="AO51">
        <f t="shared" si="11"/>
        <v>77.776700449131866</v>
      </c>
      <c r="AP51">
        <f t="shared" si="11"/>
        <v>78.069935228141034</v>
      </c>
      <c r="AQ51">
        <f t="shared" si="11"/>
        <v>78.364275564921655</v>
      </c>
      <c r="AR51">
        <f t="shared" ref="AR51:AV66" si="14">IF($AB51*$G$3^(AR$5-$AB$5)&lt;100,$AB51*$G$3^(AR$5-$AB$5),100)</f>
        <v>78.659725627662766</v>
      </c>
      <c r="AS51">
        <f t="shared" si="14"/>
        <v>78.956289600268335</v>
      </c>
      <c r="AT51">
        <f t="shared" si="14"/>
        <v>79.253971682416577</v>
      </c>
      <c r="AU51">
        <f t="shared" si="14"/>
        <v>79.552776089619357</v>
      </c>
      <c r="AV51">
        <f t="shared" si="14"/>
        <v>79.852707053281947</v>
      </c>
    </row>
    <row r="52" spans="1:48" x14ac:dyDescent="0.15">
      <c r="A52" t="s">
        <v>118</v>
      </c>
      <c r="B52" t="s">
        <v>119</v>
      </c>
      <c r="C52">
        <v>62.993000000000002</v>
      </c>
      <c r="D52">
        <f t="shared" si="4"/>
        <v>62.993000000000002</v>
      </c>
      <c r="E52">
        <f t="shared" si="5"/>
        <v>64.064642339376903</v>
      </c>
      <c r="F52">
        <f t="shared" si="5"/>
        <v>65.154515550494224</v>
      </c>
      <c r="G52">
        <f t="shared" si="5"/>
        <v>66.262929778511634</v>
      </c>
      <c r="H52">
        <f t="shared" si="5"/>
        <v>67.39020044480489</v>
      </c>
      <c r="I52">
        <f t="shared" si="12"/>
        <v>68.064102449252943</v>
      </c>
      <c r="J52">
        <f t="shared" si="12"/>
        <v>68.744743473745473</v>
      </c>
      <c r="K52">
        <f t="shared" si="12"/>
        <v>69.432190908482923</v>
      </c>
      <c r="L52">
        <f t="shared" si="12"/>
        <v>70.126512817567757</v>
      </c>
      <c r="M52">
        <f t="shared" si="12"/>
        <v>70.827777945743421</v>
      </c>
      <c r="N52">
        <f t="shared" si="12"/>
        <v>71.536055725200868</v>
      </c>
      <c r="O52">
        <f t="shared" si="12"/>
        <v>72.251416282452865</v>
      </c>
      <c r="P52">
        <f t="shared" si="12"/>
        <v>72.973930445277404</v>
      </c>
      <c r="Q52">
        <f t="shared" si="12"/>
        <v>73.703669749730196</v>
      </c>
      <c r="R52">
        <f t="shared" si="12"/>
        <v>74.440706447227498</v>
      </c>
      <c r="S52">
        <f t="shared" si="13"/>
        <v>74.812909979463626</v>
      </c>
      <c r="T52">
        <f t="shared" si="13"/>
        <v>75.186974529360938</v>
      </c>
      <c r="U52">
        <f t="shared" si="13"/>
        <v>75.562909402007733</v>
      </c>
      <c r="V52">
        <f t="shared" si="13"/>
        <v>75.940723949017752</v>
      </c>
      <c r="W52">
        <f t="shared" si="13"/>
        <v>76.320427568762824</v>
      </c>
      <c r="X52">
        <f t="shared" si="13"/>
        <v>76.702029706606623</v>
      </c>
      <c r="Y52">
        <f t="shared" si="13"/>
        <v>77.085539855139643</v>
      </c>
      <c r="Z52">
        <f t="shared" si="13"/>
        <v>77.470967554415338</v>
      </c>
      <c r="AA52">
        <f t="shared" si="13"/>
        <v>77.858322392187418</v>
      </c>
      <c r="AB52">
        <f t="shared" si="13"/>
        <v>78.247614004148332</v>
      </c>
      <c r="AC52">
        <f t="shared" ref="AC52:AR67" si="15">IF($AB52*$G$3^(AC$5-$AB$5)&lt;100,$AB52*$G$3^(AC$5-$AB$5),100)</f>
        <v>78.542624227878591</v>
      </c>
      <c r="AD52">
        <f t="shared" si="15"/>
        <v>78.838746703186274</v>
      </c>
      <c r="AE52">
        <f t="shared" si="15"/>
        <v>79.135985623497476</v>
      </c>
      <c r="AF52">
        <f t="shared" si="15"/>
        <v>79.434345198048405</v>
      </c>
      <c r="AG52">
        <f t="shared" si="15"/>
        <v>79.733829651944987</v>
      </c>
      <c r="AH52">
        <f t="shared" si="15"/>
        <v>80.03444322622272</v>
      </c>
      <c r="AI52">
        <f t="shared" si="15"/>
        <v>80.336190177906673</v>
      </c>
      <c r="AJ52">
        <f t="shared" si="15"/>
        <v>80.639074780071851</v>
      </c>
      <c r="AK52">
        <f t="shared" si="15"/>
        <v>80.943101321903654</v>
      </c>
      <c r="AL52">
        <f t="shared" si="15"/>
        <v>81.248274108758594</v>
      </c>
      <c r="AM52">
        <f t="shared" si="15"/>
        <v>81.55459746222536</v>
      </c>
      <c r="AN52">
        <f t="shared" si="15"/>
        <v>81.862075720185871</v>
      </c>
      <c r="AO52">
        <f t="shared" si="15"/>
        <v>82.17071323687685</v>
      </c>
      <c r="AP52">
        <f t="shared" si="15"/>
        <v>82.480514382951441</v>
      </c>
      <c r="AQ52">
        <f t="shared" si="15"/>
        <v>82.791483545540999</v>
      </c>
      <c r="AR52">
        <f t="shared" si="15"/>
        <v>83.10362512831739</v>
      </c>
      <c r="AS52">
        <f t="shared" si="14"/>
        <v>83.416943551555207</v>
      </c>
      <c r="AT52">
        <f t="shared" si="14"/>
        <v>83.731443252194438</v>
      </c>
      <c r="AU52">
        <f t="shared" si="14"/>
        <v>84.047128683903296</v>
      </c>
      <c r="AV52">
        <f t="shared" si="14"/>
        <v>84.36400431714128</v>
      </c>
    </row>
    <row r="53" spans="1:48" x14ac:dyDescent="0.15">
      <c r="A53" t="s">
        <v>120</v>
      </c>
      <c r="B53" t="s">
        <v>121</v>
      </c>
      <c r="C53">
        <v>59.624499999999998</v>
      </c>
      <c r="D53">
        <f t="shared" si="4"/>
        <v>59.624499999999998</v>
      </c>
      <c r="E53">
        <f t="shared" si="5"/>
        <v>60.63883712736618</v>
      </c>
      <c r="F53">
        <f t="shared" si="5"/>
        <v>61.670430245272378</v>
      </c>
      <c r="G53">
        <f t="shared" si="5"/>
        <v>62.719572914115318</v>
      </c>
      <c r="H53">
        <f t="shared" si="5"/>
        <v>63.786563688366464</v>
      </c>
      <c r="I53">
        <f t="shared" si="12"/>
        <v>64.424429325250131</v>
      </c>
      <c r="J53">
        <f t="shared" si="12"/>
        <v>65.068673618502629</v>
      </c>
      <c r="K53">
        <f t="shared" si="12"/>
        <v>65.719360354687652</v>
      </c>
      <c r="L53">
        <f t="shared" si="12"/>
        <v>66.376553958234538</v>
      </c>
      <c r="M53">
        <f t="shared" si="12"/>
        <v>67.040319497816867</v>
      </c>
      <c r="N53">
        <f t="shared" si="12"/>
        <v>67.710722692795059</v>
      </c>
      <c r="O53">
        <f t="shared" si="12"/>
        <v>68.387829919722989</v>
      </c>
      <c r="P53">
        <f t="shared" si="12"/>
        <v>69.071708218920236</v>
      </c>
      <c r="Q53">
        <f t="shared" si="12"/>
        <v>69.762425301109445</v>
      </c>
      <c r="R53">
        <f t="shared" si="12"/>
        <v>70.460049554120545</v>
      </c>
      <c r="S53">
        <f t="shared" si="13"/>
        <v>70.812349801891145</v>
      </c>
      <c r="T53">
        <f t="shared" si="13"/>
        <v>71.166411550900591</v>
      </c>
      <c r="U53">
        <f t="shared" si="13"/>
        <v>71.522243608655074</v>
      </c>
      <c r="V53">
        <f t="shared" si="13"/>
        <v>71.879854826698335</v>
      </c>
      <c r="W53">
        <f t="shared" si="13"/>
        <v>72.239254100831815</v>
      </c>
      <c r="X53">
        <f t="shared" si="13"/>
        <v>72.600450371335967</v>
      </c>
      <c r="Y53">
        <f t="shared" si="13"/>
        <v>72.963452623192637</v>
      </c>
      <c r="Z53">
        <f t="shared" si="13"/>
        <v>73.32826988630859</v>
      </c>
      <c r="AA53">
        <f t="shared" si="13"/>
        <v>73.694911235740122</v>
      </c>
      <c r="AB53">
        <f t="shared" si="13"/>
        <v>74.063385791918819</v>
      </c>
      <c r="AC53">
        <f t="shared" si="15"/>
        <v>74.342620581257393</v>
      </c>
      <c r="AD53">
        <f t="shared" si="15"/>
        <v>74.622908145415053</v>
      </c>
      <c r="AE53">
        <f t="shared" si="15"/>
        <v>74.904252453577783</v>
      </c>
      <c r="AF53">
        <f t="shared" si="15"/>
        <v>75.186657489896291</v>
      </c>
      <c r="AG53">
        <f t="shared" si="15"/>
        <v>75.470127253542358</v>
      </c>
      <c r="AH53">
        <f t="shared" si="15"/>
        <v>75.754665758765526</v>
      </c>
      <c r="AI53">
        <f t="shared" si="15"/>
        <v>76.040277034949867</v>
      </c>
      <c r="AJ53">
        <f t="shared" si="15"/>
        <v>76.326965126671126</v>
      </c>
      <c r="AK53">
        <f t="shared" si="15"/>
        <v>76.614734093753967</v>
      </c>
      <c r="AL53">
        <f t="shared" si="15"/>
        <v>76.903588011329461</v>
      </c>
      <c r="AM53">
        <f t="shared" si="15"/>
        <v>77.193530969892777</v>
      </c>
      <c r="AN53">
        <f t="shared" si="15"/>
        <v>77.484567075361113</v>
      </c>
      <c r="AO53">
        <f t="shared" si="15"/>
        <v>77.776700449131866</v>
      </c>
      <c r="AP53">
        <f t="shared" si="15"/>
        <v>78.069935228141034</v>
      </c>
      <c r="AQ53">
        <f t="shared" si="15"/>
        <v>78.364275564921655</v>
      </c>
      <c r="AR53">
        <f t="shared" si="15"/>
        <v>78.659725627662766</v>
      </c>
      <c r="AS53">
        <f t="shared" si="14"/>
        <v>78.956289600268335</v>
      </c>
      <c r="AT53">
        <f t="shared" si="14"/>
        <v>79.253971682416577</v>
      </c>
      <c r="AU53">
        <f t="shared" si="14"/>
        <v>79.552776089619357</v>
      </c>
      <c r="AV53">
        <f t="shared" si="14"/>
        <v>79.852707053281947</v>
      </c>
    </row>
    <row r="54" spans="1:48" x14ac:dyDescent="0.15">
      <c r="A54" t="s">
        <v>122</v>
      </c>
      <c r="B54" t="s">
        <v>123</v>
      </c>
      <c r="C54">
        <v>59.624499999999998</v>
      </c>
      <c r="D54">
        <f t="shared" si="4"/>
        <v>59.624499999999998</v>
      </c>
      <c r="E54">
        <f t="shared" si="5"/>
        <v>60.63883712736618</v>
      </c>
      <c r="F54">
        <f t="shared" si="5"/>
        <v>61.670430245272378</v>
      </c>
      <c r="G54">
        <f t="shared" si="5"/>
        <v>62.719572914115318</v>
      </c>
      <c r="H54">
        <f t="shared" si="5"/>
        <v>63.786563688366464</v>
      </c>
      <c r="I54">
        <f t="shared" si="12"/>
        <v>64.424429325250131</v>
      </c>
      <c r="J54">
        <f t="shared" si="12"/>
        <v>65.068673618502629</v>
      </c>
      <c r="K54">
        <f t="shared" si="12"/>
        <v>65.719360354687652</v>
      </c>
      <c r="L54">
        <f t="shared" si="12"/>
        <v>66.376553958234538</v>
      </c>
      <c r="M54">
        <f t="shared" si="12"/>
        <v>67.040319497816867</v>
      </c>
      <c r="N54">
        <f t="shared" si="12"/>
        <v>67.710722692795059</v>
      </c>
      <c r="O54">
        <f t="shared" si="12"/>
        <v>68.387829919722989</v>
      </c>
      <c r="P54">
        <f t="shared" si="12"/>
        <v>69.071708218920236</v>
      </c>
      <c r="Q54">
        <f t="shared" si="12"/>
        <v>69.762425301109445</v>
      </c>
      <c r="R54">
        <f t="shared" si="12"/>
        <v>70.460049554120545</v>
      </c>
      <c r="S54">
        <f t="shared" si="13"/>
        <v>70.812349801891145</v>
      </c>
      <c r="T54">
        <f t="shared" si="13"/>
        <v>71.166411550900591</v>
      </c>
      <c r="U54">
        <f t="shared" si="13"/>
        <v>71.522243608655074</v>
      </c>
      <c r="V54">
        <f t="shared" si="13"/>
        <v>71.879854826698335</v>
      </c>
      <c r="W54">
        <f t="shared" si="13"/>
        <v>72.239254100831815</v>
      </c>
      <c r="X54">
        <f t="shared" si="13"/>
        <v>72.600450371335967</v>
      </c>
      <c r="Y54">
        <f t="shared" si="13"/>
        <v>72.963452623192637</v>
      </c>
      <c r="Z54">
        <f t="shared" si="13"/>
        <v>73.32826988630859</v>
      </c>
      <c r="AA54">
        <f t="shared" si="13"/>
        <v>73.694911235740122</v>
      </c>
      <c r="AB54">
        <f t="shared" si="13"/>
        <v>74.063385791918819</v>
      </c>
      <c r="AC54">
        <f t="shared" si="15"/>
        <v>74.342620581257393</v>
      </c>
      <c r="AD54">
        <f t="shared" si="15"/>
        <v>74.622908145415053</v>
      </c>
      <c r="AE54">
        <f t="shared" si="15"/>
        <v>74.904252453577783</v>
      </c>
      <c r="AF54">
        <f t="shared" si="15"/>
        <v>75.186657489896291</v>
      </c>
      <c r="AG54">
        <f t="shared" si="15"/>
        <v>75.470127253542358</v>
      </c>
      <c r="AH54">
        <f t="shared" si="15"/>
        <v>75.754665758765526</v>
      </c>
      <c r="AI54">
        <f t="shared" si="15"/>
        <v>76.040277034949867</v>
      </c>
      <c r="AJ54">
        <f t="shared" si="15"/>
        <v>76.326965126671126</v>
      </c>
      <c r="AK54">
        <f t="shared" si="15"/>
        <v>76.614734093753967</v>
      </c>
      <c r="AL54">
        <f t="shared" si="15"/>
        <v>76.903588011329461</v>
      </c>
      <c r="AM54">
        <f t="shared" si="15"/>
        <v>77.193530969892777</v>
      </c>
      <c r="AN54">
        <f t="shared" si="15"/>
        <v>77.484567075361113</v>
      </c>
      <c r="AO54">
        <f t="shared" si="15"/>
        <v>77.776700449131866</v>
      </c>
      <c r="AP54">
        <f t="shared" si="15"/>
        <v>78.069935228141034</v>
      </c>
      <c r="AQ54">
        <f t="shared" si="15"/>
        <v>78.364275564921655</v>
      </c>
      <c r="AR54">
        <f t="shared" si="15"/>
        <v>78.659725627662766</v>
      </c>
      <c r="AS54">
        <f t="shared" si="14"/>
        <v>78.956289600268335</v>
      </c>
      <c r="AT54">
        <f t="shared" si="14"/>
        <v>79.253971682416577</v>
      </c>
      <c r="AU54">
        <f t="shared" si="14"/>
        <v>79.552776089619357</v>
      </c>
      <c r="AV54">
        <f t="shared" si="14"/>
        <v>79.852707053281947</v>
      </c>
    </row>
    <row r="55" spans="1:48" x14ac:dyDescent="0.15">
      <c r="A55" t="s">
        <v>124</v>
      </c>
      <c r="B55" t="s">
        <v>125</v>
      </c>
      <c r="C55">
        <v>62.993000000000002</v>
      </c>
      <c r="D55">
        <f t="shared" si="4"/>
        <v>62.993000000000002</v>
      </c>
      <c r="E55">
        <f t="shared" si="5"/>
        <v>64.064642339376903</v>
      </c>
      <c r="F55">
        <f t="shared" si="5"/>
        <v>65.154515550494224</v>
      </c>
      <c r="G55">
        <f t="shared" si="5"/>
        <v>66.262929778511634</v>
      </c>
      <c r="H55">
        <f t="shared" si="5"/>
        <v>67.39020044480489</v>
      </c>
      <c r="I55">
        <f t="shared" si="12"/>
        <v>68.064102449252943</v>
      </c>
      <c r="J55">
        <f t="shared" si="12"/>
        <v>68.744743473745473</v>
      </c>
      <c r="K55">
        <f t="shared" si="12"/>
        <v>69.432190908482923</v>
      </c>
      <c r="L55">
        <f t="shared" si="12"/>
        <v>70.126512817567757</v>
      </c>
      <c r="M55">
        <f t="shared" si="12"/>
        <v>70.827777945743421</v>
      </c>
      <c r="N55">
        <f t="shared" si="12"/>
        <v>71.536055725200868</v>
      </c>
      <c r="O55">
        <f t="shared" si="12"/>
        <v>72.251416282452865</v>
      </c>
      <c r="P55">
        <f t="shared" si="12"/>
        <v>72.973930445277404</v>
      </c>
      <c r="Q55">
        <f t="shared" si="12"/>
        <v>73.703669749730196</v>
      </c>
      <c r="R55">
        <f t="shared" si="12"/>
        <v>74.440706447227498</v>
      </c>
      <c r="S55">
        <f t="shared" si="13"/>
        <v>74.812909979463626</v>
      </c>
      <c r="T55">
        <f t="shared" si="13"/>
        <v>75.186974529360938</v>
      </c>
      <c r="U55">
        <f t="shared" si="13"/>
        <v>75.562909402007733</v>
      </c>
      <c r="V55">
        <f t="shared" si="13"/>
        <v>75.940723949017752</v>
      </c>
      <c r="W55">
        <f t="shared" si="13"/>
        <v>76.320427568762824</v>
      </c>
      <c r="X55">
        <f t="shared" si="13"/>
        <v>76.702029706606623</v>
      </c>
      <c r="Y55">
        <f t="shared" si="13"/>
        <v>77.085539855139643</v>
      </c>
      <c r="Z55">
        <f t="shared" si="13"/>
        <v>77.470967554415338</v>
      </c>
      <c r="AA55">
        <f t="shared" si="13"/>
        <v>77.858322392187418</v>
      </c>
      <c r="AB55">
        <f t="shared" si="13"/>
        <v>78.247614004148332</v>
      </c>
      <c r="AC55">
        <f t="shared" si="15"/>
        <v>78.542624227878591</v>
      </c>
      <c r="AD55">
        <f t="shared" si="15"/>
        <v>78.838746703186274</v>
      </c>
      <c r="AE55">
        <f t="shared" si="15"/>
        <v>79.135985623497476</v>
      </c>
      <c r="AF55">
        <f t="shared" si="15"/>
        <v>79.434345198048405</v>
      </c>
      <c r="AG55">
        <f t="shared" si="15"/>
        <v>79.733829651944987</v>
      </c>
      <c r="AH55">
        <f t="shared" si="15"/>
        <v>80.03444322622272</v>
      </c>
      <c r="AI55">
        <f t="shared" si="15"/>
        <v>80.336190177906673</v>
      </c>
      <c r="AJ55">
        <f t="shared" si="15"/>
        <v>80.639074780071851</v>
      </c>
      <c r="AK55">
        <f t="shared" si="15"/>
        <v>80.943101321903654</v>
      </c>
      <c r="AL55">
        <f t="shared" si="15"/>
        <v>81.248274108758594</v>
      </c>
      <c r="AM55">
        <f t="shared" si="15"/>
        <v>81.55459746222536</v>
      </c>
      <c r="AN55">
        <f t="shared" si="15"/>
        <v>81.862075720185871</v>
      </c>
      <c r="AO55">
        <f t="shared" si="15"/>
        <v>82.17071323687685</v>
      </c>
      <c r="AP55">
        <f t="shared" si="15"/>
        <v>82.480514382951441</v>
      </c>
      <c r="AQ55">
        <f t="shared" si="15"/>
        <v>82.791483545540999</v>
      </c>
      <c r="AR55">
        <f t="shared" si="15"/>
        <v>83.10362512831739</v>
      </c>
      <c r="AS55">
        <f t="shared" si="14"/>
        <v>83.416943551555207</v>
      </c>
      <c r="AT55">
        <f t="shared" si="14"/>
        <v>83.731443252194438</v>
      </c>
      <c r="AU55">
        <f t="shared" si="14"/>
        <v>84.047128683903296</v>
      </c>
      <c r="AV55">
        <f t="shared" si="14"/>
        <v>84.36400431714128</v>
      </c>
    </row>
    <row r="56" spans="1:48" x14ac:dyDescent="0.15">
      <c r="A56" t="s">
        <v>126</v>
      </c>
      <c r="B56" t="s">
        <v>127</v>
      </c>
      <c r="C56">
        <v>61.128500000000003</v>
      </c>
      <c r="D56">
        <f t="shared" si="4"/>
        <v>61.128500000000003</v>
      </c>
      <c r="E56">
        <f t="shared" si="5"/>
        <v>62.168423304852929</v>
      </c>
      <c r="F56">
        <f t="shared" si="5"/>
        <v>63.226037874500129</v>
      </c>
      <c r="G56">
        <f t="shared" si="5"/>
        <v>64.301644674261397</v>
      </c>
      <c r="H56">
        <f t="shared" si="5"/>
        <v>65.395549789504472</v>
      </c>
      <c r="I56">
        <f t="shared" si="12"/>
        <v>66.049505287399512</v>
      </c>
      <c r="J56">
        <f t="shared" si="12"/>
        <v>66.71000034027351</v>
      </c>
      <c r="K56">
        <f t="shared" si="12"/>
        <v>67.377100343676247</v>
      </c>
      <c r="L56">
        <f t="shared" si="12"/>
        <v>68.050871347113016</v>
      </c>
      <c r="M56">
        <f t="shared" si="12"/>
        <v>68.731380060584129</v>
      </c>
      <c r="N56">
        <f t="shared" si="12"/>
        <v>69.418693861189993</v>
      </c>
      <c r="O56">
        <f t="shared" si="12"/>
        <v>70.112880799801871</v>
      </c>
      <c r="P56">
        <f t="shared" si="12"/>
        <v>70.814009607799903</v>
      </c>
      <c r="Q56">
        <f t="shared" si="12"/>
        <v>71.522149703877915</v>
      </c>
      <c r="R56">
        <f t="shared" si="12"/>
        <v>72.237371200916698</v>
      </c>
      <c r="S56">
        <f t="shared" si="13"/>
        <v>72.598558056921277</v>
      </c>
      <c r="T56">
        <f t="shared" si="13"/>
        <v>72.961550847205871</v>
      </c>
      <c r="U56">
        <f t="shared" si="13"/>
        <v>73.326358601441896</v>
      </c>
      <c r="V56">
        <f t="shared" si="13"/>
        <v>73.692990394449083</v>
      </c>
      <c r="W56">
        <f t="shared" si="13"/>
        <v>74.061455346421312</v>
      </c>
      <c r="X56">
        <f t="shared" si="13"/>
        <v>74.431762623153404</v>
      </c>
      <c r="Y56">
        <f t="shared" si="13"/>
        <v>74.803921436269164</v>
      </c>
      <c r="Z56">
        <f t="shared" si="13"/>
        <v>75.177941043450502</v>
      </c>
      <c r="AA56">
        <f t="shared" si="13"/>
        <v>75.55383074866775</v>
      </c>
      <c r="AB56">
        <f t="shared" si="13"/>
        <v>75.931599902411079</v>
      </c>
      <c r="AC56">
        <f t="shared" si="15"/>
        <v>76.217878258121956</v>
      </c>
      <c r="AD56">
        <f t="shared" si="15"/>
        <v>76.505235944402116</v>
      </c>
      <c r="AE56">
        <f t="shared" si="15"/>
        <v>76.793677030558399</v>
      </c>
      <c r="AF56">
        <f t="shared" si="15"/>
        <v>77.083205601239854</v>
      </c>
      <c r="AG56">
        <f t="shared" si="15"/>
        <v>77.373825756495464</v>
      </c>
      <c r="AH56">
        <f t="shared" si="15"/>
        <v>77.665541611832353</v>
      </c>
      <c r="AI56">
        <f t="shared" si="15"/>
        <v>77.95835729827391</v>
      </c>
      <c r="AJ56">
        <f t="shared" si="15"/>
        <v>78.252276962418406</v>
      </c>
      <c r="AK56">
        <f t="shared" si="15"/>
        <v>78.54730476649766</v>
      </c>
      <c r="AL56">
        <f t="shared" si="15"/>
        <v>78.843444888436011</v>
      </c>
      <c r="AM56">
        <f t="shared" si="15"/>
        <v>79.140701521909463</v>
      </c>
      <c r="AN56">
        <f t="shared" si="15"/>
        <v>79.43907887640502</v>
      </c>
      <c r="AO56">
        <f t="shared" si="15"/>
        <v>79.738581177280437</v>
      </c>
      <c r="AP56">
        <f t="shared" si="15"/>
        <v>80.039212665823939</v>
      </c>
      <c r="AQ56">
        <f t="shared" si="15"/>
        <v>80.340977599314257</v>
      </c>
      <c r="AR56">
        <f t="shared" si="15"/>
        <v>80.643880251081072</v>
      </c>
      <c r="AS56">
        <f t="shared" si="14"/>
        <v>80.947924910565334</v>
      </c>
      <c r="AT56">
        <f t="shared" si="14"/>
        <v>81.25311588338019</v>
      </c>
      <c r="AU56">
        <f t="shared" si="14"/>
        <v>81.559457491371788</v>
      </c>
      <c r="AV56">
        <f t="shared" si="14"/>
        <v>81.866954072680628</v>
      </c>
    </row>
    <row r="57" spans="1:48" x14ac:dyDescent="0.15">
      <c r="A57" t="s">
        <v>128</v>
      </c>
      <c r="B57" t="s">
        <v>129</v>
      </c>
      <c r="C57">
        <v>52.732999999999997</v>
      </c>
      <c r="D57">
        <f t="shared" si="4"/>
        <v>52.732999999999997</v>
      </c>
      <c r="E57">
        <f t="shared" si="5"/>
        <v>53.630098336043076</v>
      </c>
      <c r="F57">
        <f t="shared" si="5"/>
        <v>54.542458186214532</v>
      </c>
      <c r="G57">
        <f t="shared" si="5"/>
        <v>55.470339180706638</v>
      </c>
      <c r="H57">
        <f t="shared" si="5"/>
        <v>56.414005366562883</v>
      </c>
      <c r="I57">
        <f t="shared" si="12"/>
        <v>56.978145420228515</v>
      </c>
      <c r="J57">
        <f t="shared" si="12"/>
        <v>57.5479268744308</v>
      </c>
      <c r="K57">
        <f t="shared" si="12"/>
        <v>58.123406143175103</v>
      </c>
      <c r="L57">
        <f t="shared" si="12"/>
        <v>58.704640204606854</v>
      </c>
      <c r="M57">
        <f t="shared" si="12"/>
        <v>59.291686606652917</v>
      </c>
      <c r="N57">
        <f t="shared" si="12"/>
        <v>59.884603472719462</v>
      </c>
      <c r="O57">
        <f t="shared" si="12"/>
        <v>60.483449507446636</v>
      </c>
      <c r="P57">
        <f t="shared" si="12"/>
        <v>61.088284002521121</v>
      </c>
      <c r="Q57">
        <f t="shared" si="12"/>
        <v>61.69916684254634</v>
      </c>
      <c r="R57">
        <f t="shared" si="12"/>
        <v>62.316158510971803</v>
      </c>
      <c r="S57">
        <f t="shared" si="13"/>
        <v>62.627739303526653</v>
      </c>
      <c r="T57">
        <f t="shared" si="13"/>
        <v>62.940878000044279</v>
      </c>
      <c r="U57">
        <f t="shared" si="13"/>
        <v>63.255582390044495</v>
      </c>
      <c r="V57">
        <f t="shared" si="13"/>
        <v>63.571860301994697</v>
      </c>
      <c r="W57">
        <f t="shared" si="13"/>
        <v>63.889719603504659</v>
      </c>
      <c r="X57">
        <f t="shared" si="13"/>
        <v>64.209168201522175</v>
      </c>
      <c r="Y57">
        <f t="shared" si="13"/>
        <v>64.530214042529778</v>
      </c>
      <c r="Z57">
        <f t="shared" si="13"/>
        <v>64.852865112742421</v>
      </c>
      <c r="AA57">
        <f t="shared" si="13"/>
        <v>65.177129438306125</v>
      </c>
      <c r="AB57">
        <f t="shared" si="13"/>
        <v>65.503015085497651</v>
      </c>
      <c r="AC57">
        <f t="shared" si="15"/>
        <v>65.749975448204111</v>
      </c>
      <c r="AD57">
        <f t="shared" si="15"/>
        <v>65.997866904245257</v>
      </c>
      <c r="AE57">
        <f t="shared" si="15"/>
        <v>66.246692964041912</v>
      </c>
      <c r="AF57">
        <f t="shared" si="15"/>
        <v>66.496457151249913</v>
      </c>
      <c r="AG57">
        <f t="shared" si="15"/>
        <v>66.747163002810069</v>
      </c>
      <c r="AH57">
        <f t="shared" si="15"/>
        <v>66.998814068998186</v>
      </c>
      <c r="AI57">
        <f t="shared" si="15"/>
        <v>67.251413913475346</v>
      </c>
      <c r="AJ57">
        <f t="shared" si="15"/>
        <v>67.504966113338455</v>
      </c>
      <c r="AK57">
        <f t="shared" si="15"/>
        <v>67.759474259170773</v>
      </c>
      <c r="AL57">
        <f t="shared" si="15"/>
        <v>68.014941955092894</v>
      </c>
      <c r="AM57">
        <f t="shared" si="15"/>
        <v>68.271372818813674</v>
      </c>
      <c r="AN57">
        <f t="shared" si="15"/>
        <v>68.528770481681477</v>
      </c>
      <c r="AO57">
        <f t="shared" si="15"/>
        <v>68.787138588735672</v>
      </c>
      <c r="AP57">
        <f t="shared" si="15"/>
        <v>69.046480798758239</v>
      </c>
      <c r="AQ57">
        <f t="shared" si="15"/>
        <v>69.306800784325461</v>
      </c>
      <c r="AR57">
        <f t="shared" si="15"/>
        <v>69.568102231860067</v>
      </c>
      <c r="AS57">
        <f t="shared" si="14"/>
        <v>69.830388841683373</v>
      </c>
      <c r="AT57">
        <f t="shared" si="14"/>
        <v>70.093664328067703</v>
      </c>
      <c r="AU57">
        <f t="shared" si="14"/>
        <v>70.357932419289</v>
      </c>
      <c r="AV57">
        <f t="shared" si="14"/>
        <v>70.623196857679588</v>
      </c>
    </row>
    <row r="58" spans="1:48" x14ac:dyDescent="0.15">
      <c r="A58" t="s">
        <v>130</v>
      </c>
      <c r="B58" t="s">
        <v>131</v>
      </c>
      <c r="C58">
        <v>49.9345</v>
      </c>
      <c r="D58">
        <f t="shared" si="4"/>
        <v>49.9345</v>
      </c>
      <c r="E58">
        <f t="shared" si="5"/>
        <v>50.783990013106468</v>
      </c>
      <c r="F58">
        <f t="shared" si="5"/>
        <v>51.647931623452671</v>
      </c>
      <c r="G58">
        <f t="shared" si="5"/>
        <v>52.526570682855059</v>
      </c>
      <c r="H58">
        <f t="shared" si="5"/>
        <v>53.420157225582358</v>
      </c>
      <c r="I58">
        <f t="shared" si="12"/>
        <v>53.954358797838182</v>
      </c>
      <c r="J58">
        <f t="shared" si="12"/>
        <v>54.493902385816561</v>
      </c>
      <c r="K58">
        <f t="shared" si="12"/>
        <v>55.038841409674724</v>
      </c>
      <c r="L58">
        <f t="shared" si="12"/>
        <v>55.589229823771475</v>
      </c>
      <c r="M58">
        <f t="shared" si="12"/>
        <v>56.145122122009184</v>
      </c>
      <c r="N58">
        <f t="shared" si="12"/>
        <v>56.706573343229287</v>
      </c>
      <c r="O58">
        <f t="shared" si="12"/>
        <v>57.273639076661567</v>
      </c>
      <c r="P58">
        <f t="shared" si="12"/>
        <v>57.846375467428196</v>
      </c>
      <c r="Q58">
        <f t="shared" si="12"/>
        <v>58.424839222102484</v>
      </c>
      <c r="R58">
        <f t="shared" si="12"/>
        <v>59.009087614323512</v>
      </c>
      <c r="S58">
        <f t="shared" si="13"/>
        <v>59.304133052395123</v>
      </c>
      <c r="T58">
        <f t="shared" si="13"/>
        <v>59.600653717657089</v>
      </c>
      <c r="U58">
        <f t="shared" si="13"/>
        <v>59.898656986245371</v>
      </c>
      <c r="V58">
        <f t="shared" si="13"/>
        <v>60.19815027117658</v>
      </c>
      <c r="W58">
        <f t="shared" si="13"/>
        <v>60.499141022532449</v>
      </c>
      <c r="X58">
        <f t="shared" si="13"/>
        <v>60.801636727645104</v>
      </c>
      <c r="Y58">
        <f t="shared" si="13"/>
        <v>61.105644911283321</v>
      </c>
      <c r="Z58">
        <f t="shared" si="13"/>
        <v>61.411173135839732</v>
      </c>
      <c r="AA58">
        <f t="shared" si="13"/>
        <v>61.718229001518928</v>
      </c>
      <c r="AB58">
        <f t="shared" si="13"/>
        <v>62.026820146526511</v>
      </c>
      <c r="AC58">
        <f t="shared" si="15"/>
        <v>62.260674511564829</v>
      </c>
      <c r="AD58">
        <f t="shared" si="15"/>
        <v>62.495410557526306</v>
      </c>
      <c r="AE58">
        <f t="shared" si="15"/>
        <v>62.731031608536412</v>
      </c>
      <c r="AF58">
        <f t="shared" si="15"/>
        <v>62.967541001253281</v>
      </c>
      <c r="AG58">
        <f t="shared" si="15"/>
        <v>63.204942084914933</v>
      </c>
      <c r="AH58">
        <f t="shared" si="15"/>
        <v>63.443238221386792</v>
      </c>
      <c r="AI58">
        <f t="shared" si="15"/>
        <v>63.682432785209159</v>
      </c>
      <c r="AJ58">
        <f t="shared" si="15"/>
        <v>63.92252916364513</v>
      </c>
      <c r="AK58">
        <f t="shared" si="15"/>
        <v>64.163530756728477</v>
      </c>
      <c r="AL58">
        <f t="shared" si="15"/>
        <v>64.405440977311855</v>
      </c>
      <c r="AM58">
        <f t="shared" si="15"/>
        <v>64.648263251115068</v>
      </c>
      <c r="AN58">
        <f t="shared" si="15"/>
        <v>64.892001016773619</v>
      </c>
      <c r="AO58">
        <f t="shared" si="15"/>
        <v>65.136657725887432</v>
      </c>
      <c r="AP58">
        <f t="shared" si="15"/>
        <v>65.382236843069677</v>
      </c>
      <c r="AQ58">
        <f t="shared" si="15"/>
        <v>65.628741845995862</v>
      </c>
      <c r="AR58">
        <f t="shared" si="15"/>
        <v>65.876176225453065</v>
      </c>
      <c r="AS58">
        <f t="shared" si="14"/>
        <v>66.124543485389381</v>
      </c>
      <c r="AT58">
        <f t="shared" si="14"/>
        <v>66.373847142963555</v>
      </c>
      <c r="AU58">
        <f t="shared" si="14"/>
        <v>66.624090728594751</v>
      </c>
      <c r="AV58">
        <f t="shared" si="14"/>
        <v>66.875277786012589</v>
      </c>
    </row>
    <row r="59" spans="1:48" x14ac:dyDescent="0.15">
      <c r="A59" t="s">
        <v>132</v>
      </c>
      <c r="B59" t="s">
        <v>133</v>
      </c>
      <c r="C59">
        <v>49.9345</v>
      </c>
      <c r="D59">
        <f t="shared" si="4"/>
        <v>49.9345</v>
      </c>
      <c r="E59">
        <f t="shared" si="5"/>
        <v>50.783990013106468</v>
      </c>
      <c r="F59">
        <f t="shared" si="5"/>
        <v>51.647931623452671</v>
      </c>
      <c r="G59">
        <f t="shared" si="5"/>
        <v>52.526570682855059</v>
      </c>
      <c r="H59">
        <f t="shared" si="5"/>
        <v>53.420157225582358</v>
      </c>
      <c r="I59">
        <f t="shared" si="12"/>
        <v>53.954358797838182</v>
      </c>
      <c r="J59">
        <f t="shared" si="12"/>
        <v>54.493902385816561</v>
      </c>
      <c r="K59">
        <f t="shared" si="12"/>
        <v>55.038841409674724</v>
      </c>
      <c r="L59">
        <f t="shared" si="12"/>
        <v>55.589229823771475</v>
      </c>
      <c r="M59">
        <f t="shared" si="12"/>
        <v>56.145122122009184</v>
      </c>
      <c r="N59">
        <f t="shared" si="12"/>
        <v>56.706573343229287</v>
      </c>
      <c r="O59">
        <f t="shared" si="12"/>
        <v>57.273639076661567</v>
      </c>
      <c r="P59">
        <f t="shared" si="12"/>
        <v>57.846375467428196</v>
      </c>
      <c r="Q59">
        <f t="shared" si="12"/>
        <v>58.424839222102484</v>
      </c>
      <c r="R59">
        <f t="shared" si="12"/>
        <v>59.009087614323512</v>
      </c>
      <c r="S59">
        <f t="shared" si="13"/>
        <v>59.304133052395123</v>
      </c>
      <c r="T59">
        <f t="shared" si="13"/>
        <v>59.600653717657089</v>
      </c>
      <c r="U59">
        <f t="shared" si="13"/>
        <v>59.898656986245371</v>
      </c>
      <c r="V59">
        <f t="shared" si="13"/>
        <v>60.19815027117658</v>
      </c>
      <c r="W59">
        <f t="shared" si="13"/>
        <v>60.499141022532449</v>
      </c>
      <c r="X59">
        <f t="shared" si="13"/>
        <v>60.801636727645104</v>
      </c>
      <c r="Y59">
        <f t="shared" si="13"/>
        <v>61.105644911283321</v>
      </c>
      <c r="Z59">
        <f t="shared" si="13"/>
        <v>61.411173135839732</v>
      </c>
      <c r="AA59">
        <f t="shared" si="13"/>
        <v>61.718229001518928</v>
      </c>
      <c r="AB59">
        <f t="shared" si="13"/>
        <v>62.026820146526511</v>
      </c>
      <c r="AC59">
        <f t="shared" si="15"/>
        <v>62.260674511564829</v>
      </c>
      <c r="AD59">
        <f t="shared" si="15"/>
        <v>62.495410557526306</v>
      </c>
      <c r="AE59">
        <f t="shared" si="15"/>
        <v>62.731031608536412</v>
      </c>
      <c r="AF59">
        <f t="shared" si="15"/>
        <v>62.967541001253281</v>
      </c>
      <c r="AG59">
        <f t="shared" si="15"/>
        <v>63.204942084914933</v>
      </c>
      <c r="AH59">
        <f t="shared" si="15"/>
        <v>63.443238221386792</v>
      </c>
      <c r="AI59">
        <f t="shared" si="15"/>
        <v>63.682432785209159</v>
      </c>
      <c r="AJ59">
        <f t="shared" si="15"/>
        <v>63.92252916364513</v>
      </c>
      <c r="AK59">
        <f t="shared" si="15"/>
        <v>64.163530756728477</v>
      </c>
      <c r="AL59">
        <f t="shared" si="15"/>
        <v>64.405440977311855</v>
      </c>
      <c r="AM59">
        <f t="shared" si="15"/>
        <v>64.648263251115068</v>
      </c>
      <c r="AN59">
        <f t="shared" si="15"/>
        <v>64.892001016773619</v>
      </c>
      <c r="AO59">
        <f t="shared" si="15"/>
        <v>65.136657725887432</v>
      </c>
      <c r="AP59">
        <f t="shared" si="15"/>
        <v>65.382236843069677</v>
      </c>
      <c r="AQ59">
        <f t="shared" si="15"/>
        <v>65.628741845995862</v>
      </c>
      <c r="AR59">
        <f t="shared" si="15"/>
        <v>65.876176225453065</v>
      </c>
      <c r="AS59">
        <f t="shared" si="14"/>
        <v>66.124543485389381</v>
      </c>
      <c r="AT59">
        <f t="shared" si="14"/>
        <v>66.373847142963555</v>
      </c>
      <c r="AU59">
        <f t="shared" si="14"/>
        <v>66.624090728594751</v>
      </c>
      <c r="AV59">
        <f t="shared" si="14"/>
        <v>66.875277786012589</v>
      </c>
    </row>
    <row r="60" spans="1:48" x14ac:dyDescent="0.15">
      <c r="A60" t="s">
        <v>134</v>
      </c>
      <c r="B60" t="s">
        <v>135</v>
      </c>
      <c r="C60">
        <v>49.9345</v>
      </c>
      <c r="D60">
        <f t="shared" si="4"/>
        <v>49.9345</v>
      </c>
      <c r="E60">
        <f t="shared" si="5"/>
        <v>50.783990013106468</v>
      </c>
      <c r="F60">
        <f t="shared" si="5"/>
        <v>51.647931623452671</v>
      </c>
      <c r="G60">
        <f t="shared" si="5"/>
        <v>52.526570682855059</v>
      </c>
      <c r="H60">
        <f t="shared" si="5"/>
        <v>53.420157225582358</v>
      </c>
      <c r="I60">
        <f t="shared" si="12"/>
        <v>53.954358797838182</v>
      </c>
      <c r="J60">
        <f t="shared" si="12"/>
        <v>54.493902385816561</v>
      </c>
      <c r="K60">
        <f t="shared" si="12"/>
        <v>55.038841409674724</v>
      </c>
      <c r="L60">
        <f t="shared" si="12"/>
        <v>55.589229823771475</v>
      </c>
      <c r="M60">
        <f t="shared" si="12"/>
        <v>56.145122122009184</v>
      </c>
      <c r="N60">
        <f t="shared" si="12"/>
        <v>56.706573343229287</v>
      </c>
      <c r="O60">
        <f t="shared" si="12"/>
        <v>57.273639076661567</v>
      </c>
      <c r="P60">
        <f t="shared" si="12"/>
        <v>57.846375467428196</v>
      </c>
      <c r="Q60">
        <f t="shared" si="12"/>
        <v>58.424839222102484</v>
      </c>
      <c r="R60">
        <f t="shared" si="12"/>
        <v>59.009087614323512</v>
      </c>
      <c r="S60">
        <f t="shared" si="13"/>
        <v>59.304133052395123</v>
      </c>
      <c r="T60">
        <f t="shared" si="13"/>
        <v>59.600653717657089</v>
      </c>
      <c r="U60">
        <f t="shared" si="13"/>
        <v>59.898656986245371</v>
      </c>
      <c r="V60">
        <f t="shared" si="13"/>
        <v>60.19815027117658</v>
      </c>
      <c r="W60">
        <f t="shared" si="13"/>
        <v>60.499141022532449</v>
      </c>
      <c r="X60">
        <f t="shared" si="13"/>
        <v>60.801636727645104</v>
      </c>
      <c r="Y60">
        <f t="shared" si="13"/>
        <v>61.105644911283321</v>
      </c>
      <c r="Z60">
        <f t="shared" si="13"/>
        <v>61.411173135839732</v>
      </c>
      <c r="AA60">
        <f t="shared" si="13"/>
        <v>61.718229001518928</v>
      </c>
      <c r="AB60">
        <f t="shared" si="13"/>
        <v>62.026820146526511</v>
      </c>
      <c r="AC60">
        <f t="shared" si="15"/>
        <v>62.260674511564829</v>
      </c>
      <c r="AD60">
        <f t="shared" si="15"/>
        <v>62.495410557526306</v>
      </c>
      <c r="AE60">
        <f t="shared" si="15"/>
        <v>62.731031608536412</v>
      </c>
      <c r="AF60">
        <f t="shared" si="15"/>
        <v>62.967541001253281</v>
      </c>
      <c r="AG60">
        <f t="shared" si="15"/>
        <v>63.204942084914933</v>
      </c>
      <c r="AH60">
        <f t="shared" si="15"/>
        <v>63.443238221386792</v>
      </c>
      <c r="AI60">
        <f t="shared" si="15"/>
        <v>63.682432785209159</v>
      </c>
      <c r="AJ60">
        <f t="shared" si="15"/>
        <v>63.92252916364513</v>
      </c>
      <c r="AK60">
        <f t="shared" si="15"/>
        <v>64.163530756728477</v>
      </c>
      <c r="AL60">
        <f t="shared" si="15"/>
        <v>64.405440977311855</v>
      </c>
      <c r="AM60">
        <f t="shared" si="15"/>
        <v>64.648263251115068</v>
      </c>
      <c r="AN60">
        <f t="shared" si="15"/>
        <v>64.892001016773619</v>
      </c>
      <c r="AO60">
        <f t="shared" si="15"/>
        <v>65.136657725887432</v>
      </c>
      <c r="AP60">
        <f t="shared" si="15"/>
        <v>65.382236843069677</v>
      </c>
      <c r="AQ60">
        <f t="shared" si="15"/>
        <v>65.628741845995862</v>
      </c>
      <c r="AR60">
        <f t="shared" si="15"/>
        <v>65.876176225453065</v>
      </c>
      <c r="AS60">
        <f t="shared" si="14"/>
        <v>66.124543485389381</v>
      </c>
      <c r="AT60">
        <f t="shared" si="14"/>
        <v>66.373847142963555</v>
      </c>
      <c r="AU60">
        <f t="shared" si="14"/>
        <v>66.624090728594751</v>
      </c>
      <c r="AV60">
        <f t="shared" si="14"/>
        <v>66.875277786012589</v>
      </c>
    </row>
    <row r="61" spans="1:48" x14ac:dyDescent="0.15">
      <c r="A61" t="s">
        <v>136</v>
      </c>
      <c r="B61" t="s">
        <v>137</v>
      </c>
      <c r="C61">
        <v>49.9345</v>
      </c>
      <c r="D61">
        <f t="shared" si="4"/>
        <v>49.9345</v>
      </c>
      <c r="E61">
        <f t="shared" si="5"/>
        <v>50.783990013106468</v>
      </c>
      <c r="F61">
        <f t="shared" si="5"/>
        <v>51.647931623452671</v>
      </c>
      <c r="G61">
        <f t="shared" si="5"/>
        <v>52.526570682855059</v>
      </c>
      <c r="H61">
        <f t="shared" si="5"/>
        <v>53.420157225582358</v>
      </c>
      <c r="I61">
        <f t="shared" si="12"/>
        <v>53.954358797838182</v>
      </c>
      <c r="J61">
        <f t="shared" si="12"/>
        <v>54.493902385816561</v>
      </c>
      <c r="K61">
        <f t="shared" si="12"/>
        <v>55.038841409674724</v>
      </c>
      <c r="L61">
        <f t="shared" si="12"/>
        <v>55.589229823771475</v>
      </c>
      <c r="M61">
        <f t="shared" si="12"/>
        <v>56.145122122009184</v>
      </c>
      <c r="N61">
        <f t="shared" si="12"/>
        <v>56.706573343229287</v>
      </c>
      <c r="O61">
        <f t="shared" si="12"/>
        <v>57.273639076661567</v>
      </c>
      <c r="P61">
        <f t="shared" si="12"/>
        <v>57.846375467428196</v>
      </c>
      <c r="Q61">
        <f t="shared" si="12"/>
        <v>58.424839222102484</v>
      </c>
      <c r="R61">
        <f t="shared" si="12"/>
        <v>59.009087614323512</v>
      </c>
      <c r="S61">
        <f t="shared" si="13"/>
        <v>59.304133052395123</v>
      </c>
      <c r="T61">
        <f t="shared" si="13"/>
        <v>59.600653717657089</v>
      </c>
      <c r="U61">
        <f t="shared" si="13"/>
        <v>59.898656986245371</v>
      </c>
      <c r="V61">
        <f t="shared" si="13"/>
        <v>60.19815027117658</v>
      </c>
      <c r="W61">
        <f t="shared" si="13"/>
        <v>60.499141022532449</v>
      </c>
      <c r="X61">
        <f t="shared" si="13"/>
        <v>60.801636727645104</v>
      </c>
      <c r="Y61">
        <f t="shared" si="13"/>
        <v>61.105644911283321</v>
      </c>
      <c r="Z61">
        <f t="shared" si="13"/>
        <v>61.411173135839732</v>
      </c>
      <c r="AA61">
        <f t="shared" si="13"/>
        <v>61.718229001518928</v>
      </c>
      <c r="AB61">
        <f t="shared" si="13"/>
        <v>62.026820146526511</v>
      </c>
      <c r="AC61">
        <f t="shared" si="15"/>
        <v>62.260674511564829</v>
      </c>
      <c r="AD61">
        <f t="shared" si="15"/>
        <v>62.495410557526306</v>
      </c>
      <c r="AE61">
        <f t="shared" si="15"/>
        <v>62.731031608536412</v>
      </c>
      <c r="AF61">
        <f t="shared" si="15"/>
        <v>62.967541001253281</v>
      </c>
      <c r="AG61">
        <f t="shared" si="15"/>
        <v>63.204942084914933</v>
      </c>
      <c r="AH61">
        <f t="shared" si="15"/>
        <v>63.443238221386792</v>
      </c>
      <c r="AI61">
        <f t="shared" si="15"/>
        <v>63.682432785209159</v>
      </c>
      <c r="AJ61">
        <f t="shared" si="15"/>
        <v>63.92252916364513</v>
      </c>
      <c r="AK61">
        <f t="shared" si="15"/>
        <v>64.163530756728477</v>
      </c>
      <c r="AL61">
        <f t="shared" si="15"/>
        <v>64.405440977311855</v>
      </c>
      <c r="AM61">
        <f t="shared" si="15"/>
        <v>64.648263251115068</v>
      </c>
      <c r="AN61">
        <f t="shared" si="15"/>
        <v>64.892001016773619</v>
      </c>
      <c r="AO61">
        <f t="shared" si="15"/>
        <v>65.136657725887432</v>
      </c>
      <c r="AP61">
        <f t="shared" si="15"/>
        <v>65.382236843069677</v>
      </c>
      <c r="AQ61">
        <f t="shared" si="15"/>
        <v>65.628741845995862</v>
      </c>
      <c r="AR61">
        <f t="shared" si="15"/>
        <v>65.876176225453065</v>
      </c>
      <c r="AS61">
        <f t="shared" si="14"/>
        <v>66.124543485389381</v>
      </c>
      <c r="AT61">
        <f t="shared" si="14"/>
        <v>66.373847142963555</v>
      </c>
      <c r="AU61">
        <f t="shared" si="14"/>
        <v>66.624090728594751</v>
      </c>
      <c r="AV61">
        <f t="shared" si="14"/>
        <v>66.875277786012589</v>
      </c>
    </row>
    <row r="62" spans="1:48" x14ac:dyDescent="0.15">
      <c r="A62" t="s">
        <v>138</v>
      </c>
      <c r="B62" t="s">
        <v>139</v>
      </c>
      <c r="C62">
        <v>49.9345</v>
      </c>
      <c r="D62">
        <f t="shared" si="4"/>
        <v>49.9345</v>
      </c>
      <c r="E62">
        <f t="shared" si="5"/>
        <v>50.783990013106468</v>
      </c>
      <c r="F62">
        <f t="shared" si="5"/>
        <v>51.647931623452671</v>
      </c>
      <c r="G62">
        <f t="shared" si="5"/>
        <v>52.526570682855059</v>
      </c>
      <c r="H62">
        <f t="shared" si="5"/>
        <v>53.420157225582358</v>
      </c>
      <c r="I62">
        <f t="shared" si="12"/>
        <v>53.954358797838182</v>
      </c>
      <c r="J62">
        <f t="shared" si="12"/>
        <v>54.493902385816561</v>
      </c>
      <c r="K62">
        <f t="shared" si="12"/>
        <v>55.038841409674724</v>
      </c>
      <c r="L62">
        <f t="shared" si="12"/>
        <v>55.589229823771475</v>
      </c>
      <c r="M62">
        <f t="shared" si="12"/>
        <v>56.145122122009184</v>
      </c>
      <c r="N62">
        <f t="shared" si="12"/>
        <v>56.706573343229287</v>
      </c>
      <c r="O62">
        <f t="shared" si="12"/>
        <v>57.273639076661567</v>
      </c>
      <c r="P62">
        <f t="shared" si="12"/>
        <v>57.846375467428196</v>
      </c>
      <c r="Q62">
        <f t="shared" si="12"/>
        <v>58.424839222102484</v>
      </c>
      <c r="R62">
        <f t="shared" si="12"/>
        <v>59.009087614323512</v>
      </c>
      <c r="S62">
        <f t="shared" si="13"/>
        <v>59.304133052395123</v>
      </c>
      <c r="T62">
        <f t="shared" si="13"/>
        <v>59.600653717657089</v>
      </c>
      <c r="U62">
        <f t="shared" si="13"/>
        <v>59.898656986245371</v>
      </c>
      <c r="V62">
        <f t="shared" si="13"/>
        <v>60.19815027117658</v>
      </c>
      <c r="W62">
        <f t="shared" si="13"/>
        <v>60.499141022532449</v>
      </c>
      <c r="X62">
        <f t="shared" si="13"/>
        <v>60.801636727645104</v>
      </c>
      <c r="Y62">
        <f t="shared" si="13"/>
        <v>61.105644911283321</v>
      </c>
      <c r="Z62">
        <f t="shared" si="13"/>
        <v>61.411173135839732</v>
      </c>
      <c r="AA62">
        <f t="shared" si="13"/>
        <v>61.718229001518928</v>
      </c>
      <c r="AB62">
        <f t="shared" si="13"/>
        <v>62.026820146526511</v>
      </c>
      <c r="AC62">
        <f t="shared" si="15"/>
        <v>62.260674511564829</v>
      </c>
      <c r="AD62">
        <f t="shared" si="15"/>
        <v>62.495410557526306</v>
      </c>
      <c r="AE62">
        <f t="shared" si="15"/>
        <v>62.731031608536412</v>
      </c>
      <c r="AF62">
        <f t="shared" si="15"/>
        <v>62.967541001253281</v>
      </c>
      <c r="AG62">
        <f t="shared" si="15"/>
        <v>63.204942084914933</v>
      </c>
      <c r="AH62">
        <f t="shared" si="15"/>
        <v>63.443238221386792</v>
      </c>
      <c r="AI62">
        <f t="shared" si="15"/>
        <v>63.682432785209159</v>
      </c>
      <c r="AJ62">
        <f t="shared" si="15"/>
        <v>63.92252916364513</v>
      </c>
      <c r="AK62">
        <f t="shared" si="15"/>
        <v>64.163530756728477</v>
      </c>
      <c r="AL62">
        <f t="shared" si="15"/>
        <v>64.405440977311855</v>
      </c>
      <c r="AM62">
        <f t="shared" si="15"/>
        <v>64.648263251115068</v>
      </c>
      <c r="AN62">
        <f t="shared" si="15"/>
        <v>64.892001016773619</v>
      </c>
      <c r="AO62">
        <f t="shared" si="15"/>
        <v>65.136657725887432</v>
      </c>
      <c r="AP62">
        <f t="shared" si="15"/>
        <v>65.382236843069677</v>
      </c>
      <c r="AQ62">
        <f t="shared" si="15"/>
        <v>65.628741845995862</v>
      </c>
      <c r="AR62">
        <f t="shared" si="15"/>
        <v>65.876176225453065</v>
      </c>
      <c r="AS62">
        <f t="shared" si="14"/>
        <v>66.124543485389381</v>
      </c>
      <c r="AT62">
        <f t="shared" si="14"/>
        <v>66.373847142963555</v>
      </c>
      <c r="AU62">
        <f t="shared" si="14"/>
        <v>66.624090728594751</v>
      </c>
      <c r="AV62">
        <f t="shared" si="14"/>
        <v>66.875277786012589</v>
      </c>
    </row>
    <row r="63" spans="1:48" x14ac:dyDescent="0.15">
      <c r="A63" t="s">
        <v>140</v>
      </c>
      <c r="B63" t="s">
        <v>141</v>
      </c>
      <c r="C63">
        <v>49.9345</v>
      </c>
      <c r="D63">
        <f t="shared" si="4"/>
        <v>49.9345</v>
      </c>
      <c r="E63">
        <f t="shared" si="5"/>
        <v>50.783990013106468</v>
      </c>
      <c r="F63">
        <f t="shared" si="5"/>
        <v>51.647931623452671</v>
      </c>
      <c r="G63">
        <f t="shared" si="5"/>
        <v>52.526570682855059</v>
      </c>
      <c r="H63">
        <f t="shared" si="5"/>
        <v>53.420157225582358</v>
      </c>
      <c r="I63">
        <f t="shared" si="12"/>
        <v>53.954358797838182</v>
      </c>
      <c r="J63">
        <f t="shared" si="12"/>
        <v>54.493902385816561</v>
      </c>
      <c r="K63">
        <f t="shared" si="12"/>
        <v>55.038841409674724</v>
      </c>
      <c r="L63">
        <f t="shared" si="12"/>
        <v>55.589229823771475</v>
      </c>
      <c r="M63">
        <f t="shared" si="12"/>
        <v>56.145122122009184</v>
      </c>
      <c r="N63">
        <f t="shared" si="12"/>
        <v>56.706573343229287</v>
      </c>
      <c r="O63">
        <f t="shared" si="12"/>
        <v>57.273639076661567</v>
      </c>
      <c r="P63">
        <f t="shared" si="12"/>
        <v>57.846375467428196</v>
      </c>
      <c r="Q63">
        <f t="shared" si="12"/>
        <v>58.424839222102484</v>
      </c>
      <c r="R63">
        <f t="shared" si="12"/>
        <v>59.009087614323512</v>
      </c>
      <c r="S63">
        <f t="shared" si="13"/>
        <v>59.304133052395123</v>
      </c>
      <c r="T63">
        <f t="shared" si="13"/>
        <v>59.600653717657089</v>
      </c>
      <c r="U63">
        <f t="shared" si="13"/>
        <v>59.898656986245371</v>
      </c>
      <c r="V63">
        <f t="shared" si="13"/>
        <v>60.19815027117658</v>
      </c>
      <c r="W63">
        <f t="shared" si="13"/>
        <v>60.499141022532449</v>
      </c>
      <c r="X63">
        <f t="shared" si="13"/>
        <v>60.801636727645104</v>
      </c>
      <c r="Y63">
        <f t="shared" si="13"/>
        <v>61.105644911283321</v>
      </c>
      <c r="Z63">
        <f t="shared" si="13"/>
        <v>61.411173135839732</v>
      </c>
      <c r="AA63">
        <f t="shared" si="13"/>
        <v>61.718229001518928</v>
      </c>
      <c r="AB63">
        <f t="shared" si="13"/>
        <v>62.026820146526511</v>
      </c>
      <c r="AC63">
        <f t="shared" si="15"/>
        <v>62.260674511564829</v>
      </c>
      <c r="AD63">
        <f t="shared" si="15"/>
        <v>62.495410557526306</v>
      </c>
      <c r="AE63">
        <f t="shared" si="15"/>
        <v>62.731031608536412</v>
      </c>
      <c r="AF63">
        <f t="shared" si="15"/>
        <v>62.967541001253281</v>
      </c>
      <c r="AG63">
        <f t="shared" si="15"/>
        <v>63.204942084914933</v>
      </c>
      <c r="AH63">
        <f t="shared" si="15"/>
        <v>63.443238221386792</v>
      </c>
      <c r="AI63">
        <f t="shared" si="15"/>
        <v>63.682432785209159</v>
      </c>
      <c r="AJ63">
        <f t="shared" si="15"/>
        <v>63.92252916364513</v>
      </c>
      <c r="AK63">
        <f t="shared" si="15"/>
        <v>64.163530756728477</v>
      </c>
      <c r="AL63">
        <f t="shared" si="15"/>
        <v>64.405440977311855</v>
      </c>
      <c r="AM63">
        <f t="shared" si="15"/>
        <v>64.648263251115068</v>
      </c>
      <c r="AN63">
        <f t="shared" si="15"/>
        <v>64.892001016773619</v>
      </c>
      <c r="AO63">
        <f t="shared" si="15"/>
        <v>65.136657725887432</v>
      </c>
      <c r="AP63">
        <f t="shared" si="15"/>
        <v>65.382236843069677</v>
      </c>
      <c r="AQ63">
        <f t="shared" si="15"/>
        <v>65.628741845995862</v>
      </c>
      <c r="AR63">
        <f t="shared" si="15"/>
        <v>65.876176225453065</v>
      </c>
      <c r="AS63">
        <f t="shared" si="14"/>
        <v>66.124543485389381</v>
      </c>
      <c r="AT63">
        <f t="shared" si="14"/>
        <v>66.373847142963555</v>
      </c>
      <c r="AU63">
        <f t="shared" si="14"/>
        <v>66.624090728594751</v>
      </c>
      <c r="AV63">
        <f t="shared" si="14"/>
        <v>66.875277786012589</v>
      </c>
    </row>
    <row r="64" spans="1:48" x14ac:dyDescent="0.15">
      <c r="A64" t="s">
        <v>142</v>
      </c>
      <c r="B64" t="s">
        <v>143</v>
      </c>
      <c r="C64">
        <v>52.732999999999997</v>
      </c>
      <c r="D64">
        <f t="shared" si="4"/>
        <v>52.732999999999997</v>
      </c>
      <c r="E64">
        <f t="shared" si="5"/>
        <v>53.630098336043076</v>
      </c>
      <c r="F64">
        <f t="shared" si="5"/>
        <v>54.542458186214532</v>
      </c>
      <c r="G64">
        <f t="shared" si="5"/>
        <v>55.470339180706638</v>
      </c>
      <c r="H64">
        <f t="shared" si="5"/>
        <v>56.414005366562883</v>
      </c>
      <c r="I64">
        <f t="shared" si="12"/>
        <v>56.978145420228515</v>
      </c>
      <c r="J64">
        <f t="shared" si="12"/>
        <v>57.5479268744308</v>
      </c>
      <c r="K64">
        <f t="shared" si="12"/>
        <v>58.123406143175103</v>
      </c>
      <c r="L64">
        <f t="shared" si="12"/>
        <v>58.704640204606854</v>
      </c>
      <c r="M64">
        <f t="shared" si="12"/>
        <v>59.291686606652917</v>
      </c>
      <c r="N64">
        <f t="shared" si="12"/>
        <v>59.884603472719462</v>
      </c>
      <c r="O64">
        <f t="shared" si="12"/>
        <v>60.483449507446636</v>
      </c>
      <c r="P64">
        <f t="shared" si="12"/>
        <v>61.088284002521121</v>
      </c>
      <c r="Q64">
        <f t="shared" si="12"/>
        <v>61.69916684254634</v>
      </c>
      <c r="R64">
        <f t="shared" si="12"/>
        <v>62.316158510971803</v>
      </c>
      <c r="S64">
        <f t="shared" si="13"/>
        <v>62.627739303526653</v>
      </c>
      <c r="T64">
        <f t="shared" si="13"/>
        <v>62.940878000044279</v>
      </c>
      <c r="U64">
        <f t="shared" si="13"/>
        <v>63.255582390044495</v>
      </c>
      <c r="V64">
        <f t="shared" si="13"/>
        <v>63.571860301994697</v>
      </c>
      <c r="W64">
        <f t="shared" si="13"/>
        <v>63.889719603504659</v>
      </c>
      <c r="X64">
        <f t="shared" si="13"/>
        <v>64.209168201522175</v>
      </c>
      <c r="Y64">
        <f t="shared" si="13"/>
        <v>64.530214042529778</v>
      </c>
      <c r="Z64">
        <f t="shared" si="13"/>
        <v>64.852865112742421</v>
      </c>
      <c r="AA64">
        <f t="shared" si="13"/>
        <v>65.177129438306125</v>
      </c>
      <c r="AB64">
        <f t="shared" si="13"/>
        <v>65.503015085497651</v>
      </c>
      <c r="AC64">
        <f t="shared" si="15"/>
        <v>65.749975448204111</v>
      </c>
      <c r="AD64">
        <f t="shared" si="15"/>
        <v>65.997866904245257</v>
      </c>
      <c r="AE64">
        <f t="shared" si="15"/>
        <v>66.246692964041912</v>
      </c>
      <c r="AF64">
        <f t="shared" si="15"/>
        <v>66.496457151249913</v>
      </c>
      <c r="AG64">
        <f t="shared" si="15"/>
        <v>66.747163002810069</v>
      </c>
      <c r="AH64">
        <f t="shared" si="15"/>
        <v>66.998814068998186</v>
      </c>
      <c r="AI64">
        <f t="shared" si="15"/>
        <v>67.251413913475346</v>
      </c>
      <c r="AJ64">
        <f t="shared" si="15"/>
        <v>67.504966113338455</v>
      </c>
      <c r="AK64">
        <f t="shared" si="15"/>
        <v>67.759474259170773</v>
      </c>
      <c r="AL64">
        <f t="shared" si="15"/>
        <v>68.014941955092894</v>
      </c>
      <c r="AM64">
        <f t="shared" si="15"/>
        <v>68.271372818813674</v>
      </c>
      <c r="AN64">
        <f t="shared" si="15"/>
        <v>68.528770481681477</v>
      </c>
      <c r="AO64">
        <f t="shared" si="15"/>
        <v>68.787138588735672</v>
      </c>
      <c r="AP64">
        <f t="shared" si="15"/>
        <v>69.046480798758239</v>
      </c>
      <c r="AQ64">
        <f t="shared" si="15"/>
        <v>69.306800784325461</v>
      </c>
      <c r="AR64">
        <f t="shared" si="15"/>
        <v>69.568102231860067</v>
      </c>
      <c r="AS64">
        <f t="shared" si="14"/>
        <v>69.830388841683373</v>
      </c>
      <c r="AT64">
        <f t="shared" si="14"/>
        <v>70.093664328067703</v>
      </c>
      <c r="AU64">
        <f t="shared" si="14"/>
        <v>70.357932419289</v>
      </c>
      <c r="AV64">
        <f t="shared" si="14"/>
        <v>70.623196857679588</v>
      </c>
    </row>
    <row r="65" spans="1:48" x14ac:dyDescent="0.15">
      <c r="A65" t="s">
        <v>144</v>
      </c>
      <c r="B65" t="s">
        <v>145</v>
      </c>
      <c r="C65">
        <v>64.52</v>
      </c>
      <c r="D65">
        <f t="shared" si="4"/>
        <v>64.52</v>
      </c>
      <c r="E65">
        <f t="shared" si="5"/>
        <v>65.617619794843833</v>
      </c>
      <c r="F65">
        <f t="shared" si="5"/>
        <v>66.733912392137015</v>
      </c>
      <c r="G65">
        <f t="shared" si="5"/>
        <v>67.869195455202487</v>
      </c>
      <c r="H65">
        <f t="shared" si="5"/>
        <v>69.023792051478907</v>
      </c>
      <c r="I65">
        <f t="shared" si="12"/>
        <v>69.714029971993696</v>
      </c>
      <c r="J65">
        <f t="shared" si="12"/>
        <v>70.41117027171363</v>
      </c>
      <c r="K65">
        <f t="shared" si="12"/>
        <v>71.115281974430758</v>
      </c>
      <c r="L65">
        <f t="shared" si="12"/>
        <v>71.826434794175071</v>
      </c>
      <c r="M65">
        <f t="shared" si="12"/>
        <v>72.544699142116826</v>
      </c>
      <c r="N65">
        <f t="shared" si="12"/>
        <v>73.270146133538006</v>
      </c>
      <c r="O65">
        <f t="shared" si="12"/>
        <v>74.002847594873359</v>
      </c>
      <c r="P65">
        <f t="shared" si="12"/>
        <v>74.74287607082212</v>
      </c>
      <c r="Q65">
        <f t="shared" si="12"/>
        <v>75.490304831530338</v>
      </c>
      <c r="R65">
        <f t="shared" si="12"/>
        <v>76.245207879845651</v>
      </c>
      <c r="S65">
        <f t="shared" si="13"/>
        <v>76.626433919244874</v>
      </c>
      <c r="T65">
        <f t="shared" si="13"/>
        <v>77.009566088841083</v>
      </c>
      <c r="U65">
        <f t="shared" si="13"/>
        <v>77.394613919285277</v>
      </c>
      <c r="V65">
        <f t="shared" si="13"/>
        <v>77.781586988881685</v>
      </c>
      <c r="W65">
        <f t="shared" si="13"/>
        <v>78.170494923826084</v>
      </c>
      <c r="X65">
        <f t="shared" si="13"/>
        <v>78.561347398445193</v>
      </c>
      <c r="Y65">
        <f t="shared" si="13"/>
        <v>78.95415413543742</v>
      </c>
      <c r="Z65">
        <f t="shared" si="13"/>
        <v>79.34892490611459</v>
      </c>
      <c r="AA65">
        <f t="shared" si="13"/>
        <v>79.745669530645159</v>
      </c>
      <c r="AB65">
        <f t="shared" si="13"/>
        <v>80.144397878298378</v>
      </c>
      <c r="AC65">
        <f t="shared" si="15"/>
        <v>80.446559382514337</v>
      </c>
      <c r="AD65">
        <f t="shared" si="15"/>
        <v>80.749860100163161</v>
      </c>
      <c r="AE65">
        <f t="shared" si="15"/>
        <v>81.054304326322864</v>
      </c>
      <c r="AF65">
        <f t="shared" si="15"/>
        <v>81.359896372264899</v>
      </c>
      <c r="AG65">
        <f t="shared" si="15"/>
        <v>81.666640565515053</v>
      </c>
      <c r="AH65">
        <f t="shared" si="15"/>
        <v>81.974541249914907</v>
      </c>
      <c r="AI65">
        <f t="shared" si="15"/>
        <v>82.283602785683144</v>
      </c>
      <c r="AJ65">
        <f t="shared" si="15"/>
        <v>82.593829549477491</v>
      </c>
      <c r="AK65">
        <f t="shared" si="15"/>
        <v>82.905225934456567</v>
      </c>
      <c r="AL65">
        <f t="shared" si="15"/>
        <v>83.217796350342169</v>
      </c>
      <c r="AM65">
        <f t="shared" si="15"/>
        <v>83.531545223481643</v>
      </c>
      <c r="AN65">
        <f t="shared" si="15"/>
        <v>83.846476996910638</v>
      </c>
      <c r="AO65">
        <f t="shared" si="15"/>
        <v>84.162596130415977</v>
      </c>
      <c r="AP65">
        <f t="shared" si="15"/>
        <v>84.479907100598908</v>
      </c>
      <c r="AQ65">
        <f t="shared" si="15"/>
        <v>84.798414400938285</v>
      </c>
      <c r="AR65">
        <f t="shared" si="15"/>
        <v>85.118122541854461</v>
      </c>
      <c r="AS65">
        <f t="shared" si="14"/>
        <v>85.43903605077297</v>
      </c>
      <c r="AT65">
        <f t="shared" si="14"/>
        <v>85.761159472188737</v>
      </c>
      <c r="AU65">
        <f t="shared" si="14"/>
        <v>86.084497367730378</v>
      </c>
      <c r="AV65">
        <f t="shared" si="14"/>
        <v>86.409054316224896</v>
      </c>
    </row>
    <row r="66" spans="1:48" x14ac:dyDescent="0.15">
      <c r="A66" t="s">
        <v>146</v>
      </c>
      <c r="B66" t="s">
        <v>147</v>
      </c>
      <c r="C66">
        <v>55.64</v>
      </c>
      <c r="D66">
        <f t="shared" si="4"/>
        <v>55.64</v>
      </c>
      <c r="E66">
        <f t="shared" si="5"/>
        <v>56.586552470320996</v>
      </c>
      <c r="F66">
        <f t="shared" si="5"/>
        <v>57.549207772760447</v>
      </c>
      <c r="G66">
        <f t="shared" si="5"/>
        <v>58.528239850084724</v>
      </c>
      <c r="H66">
        <f t="shared" si="5"/>
        <v>59.523927305398118</v>
      </c>
      <c r="I66">
        <f t="shared" si="12"/>
        <v>60.119166578452102</v>
      </c>
      <c r="J66">
        <f t="shared" si="12"/>
        <v>60.720358244236621</v>
      </c>
      <c r="K66">
        <f t="shared" si="12"/>
        <v>61.327561826678981</v>
      </c>
      <c r="L66">
        <f t="shared" si="12"/>
        <v>61.940837444945778</v>
      </c>
      <c r="M66">
        <f t="shared" si="12"/>
        <v>62.560245819395227</v>
      </c>
      <c r="N66">
        <f t="shared" si="12"/>
        <v>63.185848277589194</v>
      </c>
      <c r="O66">
        <f t="shared" si="12"/>
        <v>63.81770676036507</v>
      </c>
      <c r="P66">
        <f t="shared" si="12"/>
        <v>64.455883827968734</v>
      </c>
      <c r="Q66">
        <f t="shared" si="12"/>
        <v>65.100442666248426</v>
      </c>
      <c r="R66">
        <f t="shared" si="12"/>
        <v>65.751447092910908</v>
      </c>
      <c r="S66">
        <f t="shared" si="13"/>
        <v>66.080204328375459</v>
      </c>
      <c r="T66">
        <f t="shared" si="13"/>
        <v>66.41060535001732</v>
      </c>
      <c r="U66">
        <f t="shared" si="13"/>
        <v>66.742658376767409</v>
      </c>
      <c r="V66">
        <f t="shared" si="13"/>
        <v>67.07637166865122</v>
      </c>
      <c r="W66">
        <f t="shared" si="13"/>
        <v>67.41175352699446</v>
      </c>
      <c r="X66">
        <f t="shared" si="13"/>
        <v>67.748812294629431</v>
      </c>
      <c r="Y66">
        <f t="shared" si="13"/>
        <v>68.087556356102567</v>
      </c>
      <c r="Z66">
        <f t="shared" si="13"/>
        <v>68.427994137883076</v>
      </c>
      <c r="AA66">
        <f t="shared" si="13"/>
        <v>68.770134108572478</v>
      </c>
      <c r="AB66">
        <f t="shared" si="13"/>
        <v>69.113984779115327</v>
      </c>
      <c r="AC66">
        <f t="shared" si="15"/>
        <v>69.374559269111856</v>
      </c>
      <c r="AD66">
        <f t="shared" si="15"/>
        <v>69.636116180611864</v>
      </c>
      <c r="AE66">
        <f t="shared" si="15"/>
        <v>69.898659217554311</v>
      </c>
      <c r="AF66">
        <f t="shared" si="15"/>
        <v>70.162192097842805</v>
      </c>
      <c r="AG66">
        <f t="shared" si="15"/>
        <v>70.426718553398274</v>
      </c>
      <c r="AH66">
        <f t="shared" si="15"/>
        <v>70.692242330211783</v>
      </c>
      <c r="AI66">
        <f t="shared" si="15"/>
        <v>70.958767188397545</v>
      </c>
      <c r="AJ66">
        <f t="shared" si="15"/>
        <v>71.226296902246233</v>
      </c>
      <c r="AK66">
        <f t="shared" si="15"/>
        <v>71.494835260278407</v>
      </c>
      <c r="AL66">
        <f t="shared" si="15"/>
        <v>71.764386065298154</v>
      </c>
      <c r="AM66">
        <f t="shared" si="15"/>
        <v>72.034953134446965</v>
      </c>
      <c r="AN66">
        <f t="shared" si="15"/>
        <v>72.306540299257705</v>
      </c>
      <c r="AO66">
        <f t="shared" si="15"/>
        <v>72.579151405708998</v>
      </c>
      <c r="AP66">
        <f t="shared" si="15"/>
        <v>72.85279031427963</v>
      </c>
      <c r="AQ66">
        <f t="shared" si="15"/>
        <v>73.127460900003172</v>
      </c>
      <c r="AR66">
        <f t="shared" si="15"/>
        <v>73.40316705252296</v>
      </c>
      <c r="AS66">
        <f t="shared" si="14"/>
        <v>73.67991267614704</v>
      </c>
      <c r="AT66">
        <f t="shared" si="14"/>
        <v>73.957701689903601</v>
      </c>
      <c r="AU66">
        <f t="shared" si="14"/>
        <v>74.236538027596367</v>
      </c>
      <c r="AV66">
        <f t="shared" si="14"/>
        <v>74.51642563786038</v>
      </c>
    </row>
    <row r="67" spans="1:48" x14ac:dyDescent="0.15">
      <c r="A67" t="s">
        <v>148</v>
      </c>
      <c r="B67" t="s">
        <v>149</v>
      </c>
      <c r="C67">
        <v>52.68</v>
      </c>
      <c r="D67">
        <f t="shared" si="4"/>
        <v>52.68</v>
      </c>
      <c r="E67">
        <f t="shared" si="5"/>
        <v>53.57619669548005</v>
      </c>
      <c r="F67">
        <f t="shared" si="5"/>
        <v>54.487639566301588</v>
      </c>
      <c r="G67">
        <f t="shared" si="5"/>
        <v>55.414587981712138</v>
      </c>
      <c r="H67">
        <f t="shared" si="5"/>
        <v>56.357305723371184</v>
      </c>
      <c r="I67">
        <f t="shared" si="12"/>
        <v>56.920878780604895</v>
      </c>
      <c r="J67">
        <f t="shared" si="12"/>
        <v>57.490087568410942</v>
      </c>
      <c r="K67">
        <f t="shared" si="12"/>
        <v>58.06498844409505</v>
      </c>
      <c r="L67">
        <f t="shared" si="12"/>
        <v>58.645638328536009</v>
      </c>
      <c r="M67">
        <f t="shared" si="12"/>
        <v>59.232094711821361</v>
      </c>
      <c r="N67">
        <f t="shared" si="12"/>
        <v>59.824415658939586</v>
      </c>
      <c r="O67">
        <f t="shared" si="12"/>
        <v>60.422659815528966</v>
      </c>
      <c r="P67">
        <f t="shared" si="12"/>
        <v>61.026886413684274</v>
      </c>
      <c r="Q67">
        <f t="shared" si="12"/>
        <v>61.637155277821115</v>
      </c>
      <c r="R67">
        <f t="shared" si="12"/>
        <v>62.253526830599334</v>
      </c>
      <c r="S67">
        <f t="shared" si="13"/>
        <v>62.564794464752325</v>
      </c>
      <c r="T67">
        <f t="shared" si="13"/>
        <v>62.877618437076073</v>
      </c>
      <c r="U67">
        <f t="shared" si="13"/>
        <v>63.192006529261448</v>
      </c>
      <c r="V67">
        <f t="shared" si="13"/>
        <v>63.507966561907736</v>
      </c>
      <c r="W67">
        <f t="shared" si="13"/>
        <v>63.825506394717266</v>
      </c>
      <c r="X67">
        <f t="shared" si="13"/>
        <v>64.144633926690844</v>
      </c>
      <c r="Y67">
        <f t="shared" si="13"/>
        <v>64.465357096324283</v>
      </c>
      <c r="Z67">
        <f t="shared" si="13"/>
        <v>64.787683881805904</v>
      </c>
      <c r="AA67">
        <f t="shared" si="13"/>
        <v>65.111622301214936</v>
      </c>
      <c r="AB67">
        <f t="shared" si="13"/>
        <v>65.437180412720991</v>
      </c>
      <c r="AC67">
        <f t="shared" si="15"/>
        <v>65.683892564644381</v>
      </c>
      <c r="AD67">
        <f t="shared" si="15"/>
        <v>65.93153487409478</v>
      </c>
      <c r="AE67">
        <f t="shared" si="15"/>
        <v>66.180110847964798</v>
      </c>
      <c r="AF67">
        <f t="shared" si="15"/>
        <v>66.429624006368797</v>
      </c>
      <c r="AG67">
        <f t="shared" si="15"/>
        <v>66.6800778826927</v>
      </c>
      <c r="AH67">
        <f t="shared" si="15"/>
        <v>66.931476023644095</v>
      </c>
      <c r="AI67">
        <f t="shared" si="15"/>
        <v>67.183821989302345</v>
      </c>
      <c r="AJ67">
        <f t="shared" si="15"/>
        <v>67.437119353169152</v>
      </c>
      <c r="AK67">
        <f t="shared" si="15"/>
        <v>67.69137170221903</v>
      </c>
      <c r="AL67">
        <f t="shared" si="15"/>
        <v>67.946582636950168</v>
      </c>
      <c r="AM67">
        <f t="shared" si="15"/>
        <v>68.20275577143542</v>
      </c>
      <c r="AN67">
        <f t="shared" si="15"/>
        <v>68.459894733373403</v>
      </c>
      <c r="AO67">
        <f t="shared" si="15"/>
        <v>68.718003164140015</v>
      </c>
      <c r="AP67">
        <f t="shared" si="15"/>
        <v>68.97708471883989</v>
      </c>
      <c r="AQ67">
        <f t="shared" si="15"/>
        <v>69.237143066358158</v>
      </c>
      <c r="AR67">
        <f t="shared" ref="AR67:AV82" si="16">IF($AB67*$G$3^(AR$5-$AB$5)&lt;100,$AB67*$G$3^(AR$5-$AB$5),100)</f>
        <v>69.498181889412464</v>
      </c>
      <c r="AS67">
        <f t="shared" si="16"/>
        <v>69.760204884605074</v>
      </c>
      <c r="AT67">
        <f t="shared" si="16"/>
        <v>70.023215762475232</v>
      </c>
      <c r="AU67">
        <f t="shared" si="16"/>
        <v>70.287218247551706</v>
      </c>
      <c r="AV67">
        <f t="shared" si="16"/>
        <v>70.552216078405564</v>
      </c>
    </row>
    <row r="68" spans="1:48" x14ac:dyDescent="0.15">
      <c r="A68" t="s">
        <v>150</v>
      </c>
      <c r="B68" t="s">
        <v>151</v>
      </c>
      <c r="C68">
        <v>52.68</v>
      </c>
      <c r="D68">
        <f t="shared" si="4"/>
        <v>52.68</v>
      </c>
      <c r="E68">
        <f t="shared" si="5"/>
        <v>53.57619669548005</v>
      </c>
      <c r="F68">
        <f t="shared" si="5"/>
        <v>54.487639566301588</v>
      </c>
      <c r="G68">
        <f t="shared" si="5"/>
        <v>55.414587981712138</v>
      </c>
      <c r="H68">
        <f t="shared" si="5"/>
        <v>56.357305723371184</v>
      </c>
      <c r="I68">
        <f t="shared" si="12"/>
        <v>56.920878780604895</v>
      </c>
      <c r="J68">
        <f t="shared" si="12"/>
        <v>57.490087568410942</v>
      </c>
      <c r="K68">
        <f t="shared" si="12"/>
        <v>58.06498844409505</v>
      </c>
      <c r="L68">
        <f t="shared" si="12"/>
        <v>58.645638328536009</v>
      </c>
      <c r="M68">
        <f t="shared" si="12"/>
        <v>59.232094711821361</v>
      </c>
      <c r="N68">
        <f t="shared" si="12"/>
        <v>59.824415658939586</v>
      </c>
      <c r="O68">
        <f t="shared" si="12"/>
        <v>60.422659815528966</v>
      </c>
      <c r="P68">
        <f t="shared" si="12"/>
        <v>61.026886413684274</v>
      </c>
      <c r="Q68">
        <f t="shared" si="12"/>
        <v>61.637155277821115</v>
      </c>
      <c r="R68">
        <f t="shared" si="12"/>
        <v>62.253526830599334</v>
      </c>
      <c r="S68">
        <f t="shared" si="13"/>
        <v>62.564794464752325</v>
      </c>
      <c r="T68">
        <f t="shared" si="13"/>
        <v>62.877618437076073</v>
      </c>
      <c r="U68">
        <f t="shared" si="13"/>
        <v>63.192006529261448</v>
      </c>
      <c r="V68">
        <f t="shared" si="13"/>
        <v>63.507966561907736</v>
      </c>
      <c r="W68">
        <f t="shared" si="13"/>
        <v>63.825506394717266</v>
      </c>
      <c r="X68">
        <f t="shared" si="13"/>
        <v>64.144633926690844</v>
      </c>
      <c r="Y68">
        <f t="shared" si="13"/>
        <v>64.465357096324283</v>
      </c>
      <c r="Z68">
        <f t="shared" si="13"/>
        <v>64.787683881805904</v>
      </c>
      <c r="AA68">
        <f t="shared" si="13"/>
        <v>65.111622301214936</v>
      </c>
      <c r="AB68">
        <f t="shared" si="13"/>
        <v>65.437180412720991</v>
      </c>
      <c r="AC68">
        <f t="shared" ref="AC68:AR83" si="17">IF($AB68*$G$3^(AC$5-$AB$5)&lt;100,$AB68*$G$3^(AC$5-$AB$5),100)</f>
        <v>65.683892564644381</v>
      </c>
      <c r="AD68">
        <f t="shared" si="17"/>
        <v>65.93153487409478</v>
      </c>
      <c r="AE68">
        <f t="shared" si="17"/>
        <v>66.180110847964798</v>
      </c>
      <c r="AF68">
        <f t="shared" si="17"/>
        <v>66.429624006368797</v>
      </c>
      <c r="AG68">
        <f t="shared" si="17"/>
        <v>66.6800778826927</v>
      </c>
      <c r="AH68">
        <f t="shared" si="17"/>
        <v>66.931476023644095</v>
      </c>
      <c r="AI68">
        <f t="shared" si="17"/>
        <v>67.183821989302345</v>
      </c>
      <c r="AJ68">
        <f t="shared" si="17"/>
        <v>67.437119353169152</v>
      </c>
      <c r="AK68">
        <f t="shared" si="17"/>
        <v>67.69137170221903</v>
      </c>
      <c r="AL68">
        <f t="shared" si="17"/>
        <v>67.946582636950168</v>
      </c>
      <c r="AM68">
        <f t="shared" si="17"/>
        <v>68.20275577143542</v>
      </c>
      <c r="AN68">
        <f t="shared" si="17"/>
        <v>68.459894733373403</v>
      </c>
      <c r="AO68">
        <f t="shared" si="17"/>
        <v>68.718003164140015</v>
      </c>
      <c r="AP68">
        <f t="shared" si="17"/>
        <v>68.97708471883989</v>
      </c>
      <c r="AQ68">
        <f t="shared" si="17"/>
        <v>69.237143066358158</v>
      </c>
      <c r="AR68">
        <f t="shared" si="17"/>
        <v>69.498181889412464</v>
      </c>
      <c r="AS68">
        <f t="shared" si="16"/>
        <v>69.760204884605074</v>
      </c>
      <c r="AT68">
        <f t="shared" si="16"/>
        <v>70.023215762475232</v>
      </c>
      <c r="AU68">
        <f t="shared" si="16"/>
        <v>70.287218247551706</v>
      </c>
      <c r="AV68">
        <f t="shared" si="16"/>
        <v>70.552216078405564</v>
      </c>
    </row>
    <row r="69" spans="1:48" x14ac:dyDescent="0.15">
      <c r="A69" t="s">
        <v>152</v>
      </c>
      <c r="B69" t="s">
        <v>153</v>
      </c>
      <c r="C69">
        <v>52.68</v>
      </c>
      <c r="D69">
        <f t="shared" si="4"/>
        <v>52.68</v>
      </c>
      <c r="E69">
        <f t="shared" si="5"/>
        <v>53.57619669548005</v>
      </c>
      <c r="F69">
        <f t="shared" si="5"/>
        <v>54.487639566301588</v>
      </c>
      <c r="G69">
        <f t="shared" si="5"/>
        <v>55.414587981712138</v>
      </c>
      <c r="H69">
        <f t="shared" si="5"/>
        <v>56.357305723371184</v>
      </c>
      <c r="I69">
        <f t="shared" si="12"/>
        <v>56.920878780604895</v>
      </c>
      <c r="J69">
        <f t="shared" si="12"/>
        <v>57.490087568410942</v>
      </c>
      <c r="K69">
        <f t="shared" si="12"/>
        <v>58.06498844409505</v>
      </c>
      <c r="L69">
        <f t="shared" si="12"/>
        <v>58.645638328536009</v>
      </c>
      <c r="M69">
        <f t="shared" si="12"/>
        <v>59.232094711821361</v>
      </c>
      <c r="N69">
        <f t="shared" si="12"/>
        <v>59.824415658939586</v>
      </c>
      <c r="O69">
        <f t="shared" si="12"/>
        <v>60.422659815528966</v>
      </c>
      <c r="P69">
        <f t="shared" si="12"/>
        <v>61.026886413684274</v>
      </c>
      <c r="Q69">
        <f t="shared" si="12"/>
        <v>61.637155277821115</v>
      </c>
      <c r="R69">
        <f t="shared" si="12"/>
        <v>62.253526830599334</v>
      </c>
      <c r="S69">
        <f t="shared" si="13"/>
        <v>62.564794464752325</v>
      </c>
      <c r="T69">
        <f t="shared" si="13"/>
        <v>62.877618437076073</v>
      </c>
      <c r="U69">
        <f t="shared" si="13"/>
        <v>63.192006529261448</v>
      </c>
      <c r="V69">
        <f t="shared" si="13"/>
        <v>63.507966561907736</v>
      </c>
      <c r="W69">
        <f t="shared" si="13"/>
        <v>63.825506394717266</v>
      </c>
      <c r="X69">
        <f t="shared" si="13"/>
        <v>64.144633926690844</v>
      </c>
      <c r="Y69">
        <f t="shared" si="13"/>
        <v>64.465357096324283</v>
      </c>
      <c r="Z69">
        <f t="shared" si="13"/>
        <v>64.787683881805904</v>
      </c>
      <c r="AA69">
        <f t="shared" si="13"/>
        <v>65.111622301214936</v>
      </c>
      <c r="AB69">
        <f t="shared" si="13"/>
        <v>65.437180412720991</v>
      </c>
      <c r="AC69">
        <f t="shared" si="17"/>
        <v>65.683892564644381</v>
      </c>
      <c r="AD69">
        <f t="shared" si="17"/>
        <v>65.93153487409478</v>
      </c>
      <c r="AE69">
        <f t="shared" si="17"/>
        <v>66.180110847964798</v>
      </c>
      <c r="AF69">
        <f t="shared" si="17"/>
        <v>66.429624006368797</v>
      </c>
      <c r="AG69">
        <f t="shared" si="17"/>
        <v>66.6800778826927</v>
      </c>
      <c r="AH69">
        <f t="shared" si="17"/>
        <v>66.931476023644095</v>
      </c>
      <c r="AI69">
        <f t="shared" si="17"/>
        <v>67.183821989302345</v>
      </c>
      <c r="AJ69">
        <f t="shared" si="17"/>
        <v>67.437119353169152</v>
      </c>
      <c r="AK69">
        <f t="shared" si="17"/>
        <v>67.69137170221903</v>
      </c>
      <c r="AL69">
        <f t="shared" si="17"/>
        <v>67.946582636950168</v>
      </c>
      <c r="AM69">
        <f t="shared" si="17"/>
        <v>68.20275577143542</v>
      </c>
      <c r="AN69">
        <f t="shared" si="17"/>
        <v>68.459894733373403</v>
      </c>
      <c r="AO69">
        <f t="shared" si="17"/>
        <v>68.718003164140015</v>
      </c>
      <c r="AP69">
        <f t="shared" si="17"/>
        <v>68.97708471883989</v>
      </c>
      <c r="AQ69">
        <f t="shared" si="17"/>
        <v>69.237143066358158</v>
      </c>
      <c r="AR69">
        <f t="shared" si="17"/>
        <v>69.498181889412464</v>
      </c>
      <c r="AS69">
        <f t="shared" si="16"/>
        <v>69.760204884605074</v>
      </c>
      <c r="AT69">
        <f t="shared" si="16"/>
        <v>70.023215762475232</v>
      </c>
      <c r="AU69">
        <f t="shared" si="16"/>
        <v>70.287218247551706</v>
      </c>
      <c r="AV69">
        <f t="shared" si="16"/>
        <v>70.552216078405564</v>
      </c>
    </row>
    <row r="70" spans="1:48" x14ac:dyDescent="0.15">
      <c r="A70" t="s">
        <v>154</v>
      </c>
      <c r="B70" t="s">
        <v>155</v>
      </c>
      <c r="C70">
        <v>61.56</v>
      </c>
      <c r="D70">
        <f t="shared" si="4"/>
        <v>61.56</v>
      </c>
      <c r="E70">
        <f t="shared" si="5"/>
        <v>62.607264020002887</v>
      </c>
      <c r="F70">
        <f t="shared" si="5"/>
        <v>63.672344185678163</v>
      </c>
      <c r="G70">
        <f t="shared" si="5"/>
        <v>64.755543586829901</v>
      </c>
      <c r="H70">
        <f t="shared" si="5"/>
        <v>65.857170469451987</v>
      </c>
      <c r="I70">
        <f t="shared" si="12"/>
        <v>66.51574217414651</v>
      </c>
      <c r="J70">
        <f t="shared" si="12"/>
        <v>67.180899595887965</v>
      </c>
      <c r="K70">
        <f t="shared" si="12"/>
        <v>67.852708591846849</v>
      </c>
      <c r="L70">
        <f t="shared" si="12"/>
        <v>68.531235677765324</v>
      </c>
      <c r="M70">
        <f t="shared" si="12"/>
        <v>69.216548034542967</v>
      </c>
      <c r="N70">
        <f t="shared" si="12"/>
        <v>69.908713514888404</v>
      </c>
      <c r="O70">
        <f t="shared" si="12"/>
        <v>70.607800650037277</v>
      </c>
      <c r="P70">
        <f t="shared" si="12"/>
        <v>71.313878656537668</v>
      </c>
      <c r="Q70">
        <f t="shared" si="12"/>
        <v>72.027017443103048</v>
      </c>
      <c r="R70">
        <f t="shared" si="12"/>
        <v>72.747287617534084</v>
      </c>
      <c r="S70">
        <f t="shared" si="13"/>
        <v>73.111024055621741</v>
      </c>
      <c r="T70">
        <f t="shared" si="13"/>
        <v>73.476579175899843</v>
      </c>
      <c r="U70">
        <f t="shared" si="13"/>
        <v>73.84396207177933</v>
      </c>
      <c r="V70">
        <f t="shared" si="13"/>
        <v>74.213181882138215</v>
      </c>
      <c r="W70">
        <f t="shared" si="13"/>
        <v>74.58424779154889</v>
      </c>
      <c r="X70">
        <f t="shared" si="13"/>
        <v>74.95716903050662</v>
      </c>
      <c r="Y70">
        <f t="shared" si="13"/>
        <v>75.33195487565915</v>
      </c>
      <c r="Z70">
        <f t="shared" si="13"/>
        <v>75.708614650037433</v>
      </c>
      <c r="AA70">
        <f t="shared" si="13"/>
        <v>76.087157723287618</v>
      </c>
      <c r="AB70">
        <f t="shared" si="13"/>
        <v>76.467593511904042</v>
      </c>
      <c r="AC70">
        <f t="shared" si="17"/>
        <v>76.755892678046862</v>
      </c>
      <c r="AD70">
        <f t="shared" si="17"/>
        <v>77.045278793646077</v>
      </c>
      <c r="AE70">
        <f t="shared" si="17"/>
        <v>77.335755956733365</v>
      </c>
      <c r="AF70">
        <f t="shared" si="17"/>
        <v>77.627328280790877</v>
      </c>
      <c r="AG70">
        <f t="shared" si="17"/>
        <v>77.919999894809479</v>
      </c>
      <c r="AH70">
        <f t="shared" si="17"/>
        <v>78.213774943347204</v>
      </c>
      <c r="AI70">
        <f t="shared" si="17"/>
        <v>78.508657586587958</v>
      </c>
      <c r="AJ70">
        <f t="shared" si="17"/>
        <v>78.804652000400424</v>
      </c>
      <c r="AK70">
        <f t="shared" si="17"/>
        <v>79.10176237639719</v>
      </c>
      <c r="AL70">
        <f t="shared" si="17"/>
        <v>79.399992921994183</v>
      </c>
      <c r="AM70">
        <f t="shared" si="17"/>
        <v>79.699347860470098</v>
      </c>
      <c r="AN70">
        <f t="shared" si="17"/>
        <v>79.999831431026337</v>
      </c>
      <c r="AO70">
        <f t="shared" si="17"/>
        <v>80.301447888846994</v>
      </c>
      <c r="AP70">
        <f t="shared" si="17"/>
        <v>80.604201505159168</v>
      </c>
      <c r="AQ70">
        <f t="shared" si="17"/>
        <v>80.908096567293256</v>
      </c>
      <c r="AR70">
        <f t="shared" si="17"/>
        <v>81.213137378743966</v>
      </c>
      <c r="AS70">
        <f t="shared" si="16"/>
        <v>81.519328259231003</v>
      </c>
      <c r="AT70">
        <f t="shared" si="16"/>
        <v>81.826673544760368</v>
      </c>
      <c r="AU70">
        <f t="shared" si="16"/>
        <v>82.135177587685732</v>
      </c>
      <c r="AV70">
        <f t="shared" si="16"/>
        <v>82.444844756770067</v>
      </c>
    </row>
    <row r="71" spans="1:48" x14ac:dyDescent="0.15">
      <c r="A71" t="s">
        <v>156</v>
      </c>
      <c r="B71" t="s">
        <v>157</v>
      </c>
      <c r="C71">
        <v>52.68</v>
      </c>
      <c r="D71">
        <f t="shared" ref="D71:D134" si="18">C71</f>
        <v>52.68</v>
      </c>
      <c r="E71">
        <f t="shared" ref="E71:H134" si="19">IF($C71*$D$3^(E$5-$D$5)&lt;100,$C71*$D$3^(E$5-$D$5),100)</f>
        <v>53.57619669548005</v>
      </c>
      <c r="F71">
        <f t="shared" si="19"/>
        <v>54.487639566301588</v>
      </c>
      <c r="G71">
        <f t="shared" si="19"/>
        <v>55.414587981712138</v>
      </c>
      <c r="H71">
        <f t="shared" si="19"/>
        <v>56.357305723371184</v>
      </c>
      <c r="I71">
        <f t="shared" si="12"/>
        <v>56.920878780604895</v>
      </c>
      <c r="J71">
        <f t="shared" si="12"/>
        <v>57.490087568410942</v>
      </c>
      <c r="K71">
        <f t="shared" si="12"/>
        <v>58.06498844409505</v>
      </c>
      <c r="L71">
        <f t="shared" si="12"/>
        <v>58.645638328536009</v>
      </c>
      <c r="M71">
        <f t="shared" si="12"/>
        <v>59.232094711821361</v>
      </c>
      <c r="N71">
        <f t="shared" ref="J71:R99" si="20">IF($H71*$E$3^(N$5-$H$5)&lt;100,$H71*$E$3^(N$5-$H$5),100)</f>
        <v>59.824415658939586</v>
      </c>
      <c r="O71">
        <f t="shared" si="20"/>
        <v>60.422659815528966</v>
      </c>
      <c r="P71">
        <f t="shared" si="20"/>
        <v>61.026886413684274</v>
      </c>
      <c r="Q71">
        <f t="shared" si="20"/>
        <v>61.637155277821115</v>
      </c>
      <c r="R71">
        <f t="shared" si="20"/>
        <v>62.253526830599334</v>
      </c>
      <c r="S71">
        <f t="shared" si="13"/>
        <v>62.564794464752325</v>
      </c>
      <c r="T71">
        <f t="shared" si="13"/>
        <v>62.877618437076073</v>
      </c>
      <c r="U71">
        <f t="shared" si="13"/>
        <v>63.192006529261448</v>
      </c>
      <c r="V71">
        <f t="shared" si="13"/>
        <v>63.507966561907736</v>
      </c>
      <c r="W71">
        <f t="shared" si="13"/>
        <v>63.825506394717266</v>
      </c>
      <c r="X71">
        <f t="shared" ref="T71:AB99" si="21">IF($R71*$F$3^(X$5-$R$5)&lt;100,$R71*$F$3^(X$5-$R$5),100)</f>
        <v>64.144633926690844</v>
      </c>
      <c r="Y71">
        <f t="shared" si="21"/>
        <v>64.465357096324283</v>
      </c>
      <c r="Z71">
        <f t="shared" si="21"/>
        <v>64.787683881805904</v>
      </c>
      <c r="AA71">
        <f t="shared" si="21"/>
        <v>65.111622301214936</v>
      </c>
      <c r="AB71">
        <f t="shared" si="21"/>
        <v>65.437180412720991</v>
      </c>
      <c r="AC71">
        <f t="shared" si="17"/>
        <v>65.683892564644381</v>
      </c>
      <c r="AD71">
        <f t="shared" si="17"/>
        <v>65.93153487409478</v>
      </c>
      <c r="AE71">
        <f t="shared" si="17"/>
        <v>66.180110847964798</v>
      </c>
      <c r="AF71">
        <f t="shared" si="17"/>
        <v>66.429624006368797</v>
      </c>
      <c r="AG71">
        <f t="shared" si="17"/>
        <v>66.6800778826927</v>
      </c>
      <c r="AH71">
        <f t="shared" si="17"/>
        <v>66.931476023644095</v>
      </c>
      <c r="AI71">
        <f t="shared" si="17"/>
        <v>67.183821989302345</v>
      </c>
      <c r="AJ71">
        <f t="shared" si="17"/>
        <v>67.437119353169152</v>
      </c>
      <c r="AK71">
        <f t="shared" si="17"/>
        <v>67.69137170221903</v>
      </c>
      <c r="AL71">
        <f t="shared" si="17"/>
        <v>67.946582636950168</v>
      </c>
      <c r="AM71">
        <f t="shared" si="17"/>
        <v>68.20275577143542</v>
      </c>
      <c r="AN71">
        <f t="shared" si="17"/>
        <v>68.459894733373403</v>
      </c>
      <c r="AO71">
        <f t="shared" si="17"/>
        <v>68.718003164140015</v>
      </c>
      <c r="AP71">
        <f t="shared" si="17"/>
        <v>68.97708471883989</v>
      </c>
      <c r="AQ71">
        <f t="shared" si="17"/>
        <v>69.237143066358158</v>
      </c>
      <c r="AR71">
        <f t="shared" si="17"/>
        <v>69.498181889412464</v>
      </c>
      <c r="AS71">
        <f t="shared" si="16"/>
        <v>69.760204884605074</v>
      </c>
      <c r="AT71">
        <f t="shared" si="16"/>
        <v>70.023215762475232</v>
      </c>
      <c r="AU71">
        <f t="shared" si="16"/>
        <v>70.287218247551706</v>
      </c>
      <c r="AV71">
        <f t="shared" si="16"/>
        <v>70.552216078405564</v>
      </c>
    </row>
    <row r="72" spans="1:48" x14ac:dyDescent="0.15">
      <c r="A72" t="s">
        <v>158</v>
      </c>
      <c r="B72" t="s">
        <v>159</v>
      </c>
      <c r="C72">
        <v>52.68</v>
      </c>
      <c r="D72">
        <f t="shared" si="18"/>
        <v>52.68</v>
      </c>
      <c r="E72">
        <f t="shared" si="19"/>
        <v>53.57619669548005</v>
      </c>
      <c r="F72">
        <f t="shared" si="19"/>
        <v>54.487639566301588</v>
      </c>
      <c r="G72">
        <f t="shared" si="19"/>
        <v>55.414587981712138</v>
      </c>
      <c r="H72">
        <f t="shared" si="19"/>
        <v>56.357305723371184</v>
      </c>
      <c r="I72">
        <f t="shared" ref="I72:I135" si="22">IF($H72*$E$3^(I$5-$H$5)&lt;100,$H72*$E$3^(I$5-$H$5),100)</f>
        <v>56.920878780604895</v>
      </c>
      <c r="J72">
        <f t="shared" si="20"/>
        <v>57.490087568410942</v>
      </c>
      <c r="K72">
        <f t="shared" si="20"/>
        <v>58.06498844409505</v>
      </c>
      <c r="L72">
        <f t="shared" si="20"/>
        <v>58.645638328536009</v>
      </c>
      <c r="M72">
        <f t="shared" si="20"/>
        <v>59.232094711821361</v>
      </c>
      <c r="N72">
        <f t="shared" si="20"/>
        <v>59.824415658939586</v>
      </c>
      <c r="O72">
        <f t="shared" si="20"/>
        <v>60.422659815528966</v>
      </c>
      <c r="P72">
        <f t="shared" si="20"/>
        <v>61.026886413684274</v>
      </c>
      <c r="Q72">
        <f t="shared" si="20"/>
        <v>61.637155277821115</v>
      </c>
      <c r="R72">
        <f t="shared" si="20"/>
        <v>62.253526830599334</v>
      </c>
      <c r="S72">
        <f t="shared" ref="S72:S135" si="23">IF($R72*$F$3^(S$5-$R$5)&lt;100,$R72*$F$3^(S$5-$R$5),100)</f>
        <v>62.564794464752325</v>
      </c>
      <c r="T72">
        <f t="shared" si="21"/>
        <v>62.877618437076073</v>
      </c>
      <c r="U72">
        <f t="shared" si="21"/>
        <v>63.192006529261448</v>
      </c>
      <c r="V72">
        <f t="shared" si="21"/>
        <v>63.507966561907736</v>
      </c>
      <c r="W72">
        <f t="shared" si="21"/>
        <v>63.825506394717266</v>
      </c>
      <c r="X72">
        <f t="shared" si="21"/>
        <v>64.144633926690844</v>
      </c>
      <c r="Y72">
        <f t="shared" si="21"/>
        <v>64.465357096324283</v>
      </c>
      <c r="Z72">
        <f t="shared" si="21"/>
        <v>64.787683881805904</v>
      </c>
      <c r="AA72">
        <f t="shared" si="21"/>
        <v>65.111622301214936</v>
      </c>
      <c r="AB72">
        <f t="shared" si="21"/>
        <v>65.437180412720991</v>
      </c>
      <c r="AC72">
        <f t="shared" si="17"/>
        <v>65.683892564644381</v>
      </c>
      <c r="AD72">
        <f t="shared" si="17"/>
        <v>65.93153487409478</v>
      </c>
      <c r="AE72">
        <f t="shared" si="17"/>
        <v>66.180110847964798</v>
      </c>
      <c r="AF72">
        <f t="shared" si="17"/>
        <v>66.429624006368797</v>
      </c>
      <c r="AG72">
        <f t="shared" si="17"/>
        <v>66.6800778826927</v>
      </c>
      <c r="AH72">
        <f t="shared" si="17"/>
        <v>66.931476023644095</v>
      </c>
      <c r="AI72">
        <f t="shared" si="17"/>
        <v>67.183821989302345</v>
      </c>
      <c r="AJ72">
        <f t="shared" si="17"/>
        <v>67.437119353169152</v>
      </c>
      <c r="AK72">
        <f t="shared" si="17"/>
        <v>67.69137170221903</v>
      </c>
      <c r="AL72">
        <f t="shared" si="17"/>
        <v>67.946582636950168</v>
      </c>
      <c r="AM72">
        <f t="shared" si="17"/>
        <v>68.20275577143542</v>
      </c>
      <c r="AN72">
        <f t="shared" si="17"/>
        <v>68.459894733373403</v>
      </c>
      <c r="AO72">
        <f t="shared" si="17"/>
        <v>68.718003164140015</v>
      </c>
      <c r="AP72">
        <f t="shared" si="17"/>
        <v>68.97708471883989</v>
      </c>
      <c r="AQ72">
        <f t="shared" si="17"/>
        <v>69.237143066358158</v>
      </c>
      <c r="AR72">
        <f t="shared" si="17"/>
        <v>69.498181889412464</v>
      </c>
      <c r="AS72">
        <f t="shared" si="16"/>
        <v>69.760204884605074</v>
      </c>
      <c r="AT72">
        <f t="shared" si="16"/>
        <v>70.023215762475232</v>
      </c>
      <c r="AU72">
        <f t="shared" si="16"/>
        <v>70.287218247551706</v>
      </c>
      <c r="AV72">
        <f t="shared" si="16"/>
        <v>70.552216078405564</v>
      </c>
    </row>
    <row r="73" spans="1:48" x14ac:dyDescent="0.15">
      <c r="A73" t="s">
        <v>160</v>
      </c>
      <c r="B73" t="s">
        <v>161</v>
      </c>
      <c r="C73">
        <v>52.68</v>
      </c>
      <c r="D73">
        <f t="shared" si="18"/>
        <v>52.68</v>
      </c>
      <c r="E73">
        <f t="shared" si="19"/>
        <v>53.57619669548005</v>
      </c>
      <c r="F73">
        <f t="shared" si="19"/>
        <v>54.487639566301588</v>
      </c>
      <c r="G73">
        <f t="shared" si="19"/>
        <v>55.414587981712138</v>
      </c>
      <c r="H73">
        <f t="shared" si="19"/>
        <v>56.357305723371184</v>
      </c>
      <c r="I73">
        <f t="shared" si="22"/>
        <v>56.920878780604895</v>
      </c>
      <c r="J73">
        <f t="shared" si="20"/>
        <v>57.490087568410942</v>
      </c>
      <c r="K73">
        <f t="shared" si="20"/>
        <v>58.06498844409505</v>
      </c>
      <c r="L73">
        <f t="shared" si="20"/>
        <v>58.645638328536009</v>
      </c>
      <c r="M73">
        <f t="shared" si="20"/>
        <v>59.232094711821361</v>
      </c>
      <c r="N73">
        <f t="shared" si="20"/>
        <v>59.824415658939586</v>
      </c>
      <c r="O73">
        <f t="shared" si="20"/>
        <v>60.422659815528966</v>
      </c>
      <c r="P73">
        <f t="shared" si="20"/>
        <v>61.026886413684274</v>
      </c>
      <c r="Q73">
        <f t="shared" si="20"/>
        <v>61.637155277821115</v>
      </c>
      <c r="R73">
        <f t="shared" si="20"/>
        <v>62.253526830599334</v>
      </c>
      <c r="S73">
        <f t="shared" si="23"/>
        <v>62.564794464752325</v>
      </c>
      <c r="T73">
        <f t="shared" si="21"/>
        <v>62.877618437076073</v>
      </c>
      <c r="U73">
        <f t="shared" si="21"/>
        <v>63.192006529261448</v>
      </c>
      <c r="V73">
        <f t="shared" si="21"/>
        <v>63.507966561907736</v>
      </c>
      <c r="W73">
        <f t="shared" si="21"/>
        <v>63.825506394717266</v>
      </c>
      <c r="X73">
        <f t="shared" si="21"/>
        <v>64.144633926690844</v>
      </c>
      <c r="Y73">
        <f t="shared" si="21"/>
        <v>64.465357096324283</v>
      </c>
      <c r="Z73">
        <f t="shared" si="21"/>
        <v>64.787683881805904</v>
      </c>
      <c r="AA73">
        <f t="shared" si="21"/>
        <v>65.111622301214936</v>
      </c>
      <c r="AB73">
        <f t="shared" si="21"/>
        <v>65.437180412720991</v>
      </c>
      <c r="AC73">
        <f t="shared" si="17"/>
        <v>65.683892564644381</v>
      </c>
      <c r="AD73">
        <f t="shared" si="17"/>
        <v>65.93153487409478</v>
      </c>
      <c r="AE73">
        <f t="shared" si="17"/>
        <v>66.180110847964798</v>
      </c>
      <c r="AF73">
        <f t="shared" si="17"/>
        <v>66.429624006368797</v>
      </c>
      <c r="AG73">
        <f t="shared" si="17"/>
        <v>66.6800778826927</v>
      </c>
      <c r="AH73">
        <f t="shared" si="17"/>
        <v>66.931476023644095</v>
      </c>
      <c r="AI73">
        <f t="shared" si="17"/>
        <v>67.183821989302345</v>
      </c>
      <c r="AJ73">
        <f t="shared" si="17"/>
        <v>67.437119353169152</v>
      </c>
      <c r="AK73">
        <f t="shared" si="17"/>
        <v>67.69137170221903</v>
      </c>
      <c r="AL73">
        <f t="shared" si="17"/>
        <v>67.946582636950168</v>
      </c>
      <c r="AM73">
        <f t="shared" si="17"/>
        <v>68.20275577143542</v>
      </c>
      <c r="AN73">
        <f t="shared" si="17"/>
        <v>68.459894733373403</v>
      </c>
      <c r="AO73">
        <f t="shared" si="17"/>
        <v>68.718003164140015</v>
      </c>
      <c r="AP73">
        <f t="shared" si="17"/>
        <v>68.97708471883989</v>
      </c>
      <c r="AQ73">
        <f t="shared" si="17"/>
        <v>69.237143066358158</v>
      </c>
      <c r="AR73">
        <f t="shared" si="17"/>
        <v>69.498181889412464</v>
      </c>
      <c r="AS73">
        <f t="shared" si="16"/>
        <v>69.760204884605074</v>
      </c>
      <c r="AT73">
        <f t="shared" si="16"/>
        <v>70.023215762475232</v>
      </c>
      <c r="AU73">
        <f t="shared" si="16"/>
        <v>70.287218247551706</v>
      </c>
      <c r="AV73">
        <f t="shared" si="16"/>
        <v>70.552216078405564</v>
      </c>
    </row>
    <row r="74" spans="1:48" x14ac:dyDescent="0.15">
      <c r="A74" t="s">
        <v>162</v>
      </c>
      <c r="B74" t="s">
        <v>163</v>
      </c>
      <c r="C74">
        <v>52.68</v>
      </c>
      <c r="D74">
        <f t="shared" si="18"/>
        <v>52.68</v>
      </c>
      <c r="E74">
        <f t="shared" si="19"/>
        <v>53.57619669548005</v>
      </c>
      <c r="F74">
        <f t="shared" si="19"/>
        <v>54.487639566301588</v>
      </c>
      <c r="G74">
        <f t="shared" si="19"/>
        <v>55.414587981712138</v>
      </c>
      <c r="H74">
        <f t="shared" si="19"/>
        <v>56.357305723371184</v>
      </c>
      <c r="I74">
        <f t="shared" si="22"/>
        <v>56.920878780604895</v>
      </c>
      <c r="J74">
        <f t="shared" si="20"/>
        <v>57.490087568410942</v>
      </c>
      <c r="K74">
        <f t="shared" si="20"/>
        <v>58.06498844409505</v>
      </c>
      <c r="L74">
        <f t="shared" si="20"/>
        <v>58.645638328536009</v>
      </c>
      <c r="M74">
        <f t="shared" si="20"/>
        <v>59.232094711821361</v>
      </c>
      <c r="N74">
        <f t="shared" si="20"/>
        <v>59.824415658939586</v>
      </c>
      <c r="O74">
        <f t="shared" si="20"/>
        <v>60.422659815528966</v>
      </c>
      <c r="P74">
        <f t="shared" si="20"/>
        <v>61.026886413684274</v>
      </c>
      <c r="Q74">
        <f t="shared" si="20"/>
        <v>61.637155277821115</v>
      </c>
      <c r="R74">
        <f t="shared" si="20"/>
        <v>62.253526830599334</v>
      </c>
      <c r="S74">
        <f t="shared" si="23"/>
        <v>62.564794464752325</v>
      </c>
      <c r="T74">
        <f t="shared" si="21"/>
        <v>62.877618437076073</v>
      </c>
      <c r="U74">
        <f t="shared" si="21"/>
        <v>63.192006529261448</v>
      </c>
      <c r="V74">
        <f t="shared" si="21"/>
        <v>63.507966561907736</v>
      </c>
      <c r="W74">
        <f t="shared" si="21"/>
        <v>63.825506394717266</v>
      </c>
      <c r="X74">
        <f t="shared" si="21"/>
        <v>64.144633926690844</v>
      </c>
      <c r="Y74">
        <f t="shared" si="21"/>
        <v>64.465357096324283</v>
      </c>
      <c r="Z74">
        <f t="shared" si="21"/>
        <v>64.787683881805904</v>
      </c>
      <c r="AA74">
        <f t="shared" si="21"/>
        <v>65.111622301214936</v>
      </c>
      <c r="AB74">
        <f t="shared" si="21"/>
        <v>65.437180412720991</v>
      </c>
      <c r="AC74">
        <f t="shared" si="17"/>
        <v>65.683892564644381</v>
      </c>
      <c r="AD74">
        <f t="shared" si="17"/>
        <v>65.93153487409478</v>
      </c>
      <c r="AE74">
        <f t="shared" si="17"/>
        <v>66.180110847964798</v>
      </c>
      <c r="AF74">
        <f t="shared" si="17"/>
        <v>66.429624006368797</v>
      </c>
      <c r="AG74">
        <f t="shared" si="17"/>
        <v>66.6800778826927</v>
      </c>
      <c r="AH74">
        <f t="shared" si="17"/>
        <v>66.931476023644095</v>
      </c>
      <c r="AI74">
        <f t="shared" si="17"/>
        <v>67.183821989302345</v>
      </c>
      <c r="AJ74">
        <f t="shared" si="17"/>
        <v>67.437119353169152</v>
      </c>
      <c r="AK74">
        <f t="shared" si="17"/>
        <v>67.69137170221903</v>
      </c>
      <c r="AL74">
        <f t="shared" si="17"/>
        <v>67.946582636950168</v>
      </c>
      <c r="AM74">
        <f t="shared" si="17"/>
        <v>68.20275577143542</v>
      </c>
      <c r="AN74">
        <f t="shared" si="17"/>
        <v>68.459894733373403</v>
      </c>
      <c r="AO74">
        <f t="shared" si="17"/>
        <v>68.718003164140015</v>
      </c>
      <c r="AP74">
        <f t="shared" si="17"/>
        <v>68.97708471883989</v>
      </c>
      <c r="AQ74">
        <f t="shared" si="17"/>
        <v>69.237143066358158</v>
      </c>
      <c r="AR74">
        <f t="shared" si="17"/>
        <v>69.498181889412464</v>
      </c>
      <c r="AS74">
        <f t="shared" si="16"/>
        <v>69.760204884605074</v>
      </c>
      <c r="AT74">
        <f t="shared" si="16"/>
        <v>70.023215762475232</v>
      </c>
      <c r="AU74">
        <f t="shared" si="16"/>
        <v>70.287218247551706</v>
      </c>
      <c r="AV74">
        <f t="shared" si="16"/>
        <v>70.552216078405564</v>
      </c>
    </row>
    <row r="75" spans="1:48" x14ac:dyDescent="0.15">
      <c r="A75" t="s">
        <v>164</v>
      </c>
      <c r="B75" t="s">
        <v>165</v>
      </c>
      <c r="C75">
        <v>52.68</v>
      </c>
      <c r="D75">
        <f t="shared" si="18"/>
        <v>52.68</v>
      </c>
      <c r="E75">
        <f t="shared" si="19"/>
        <v>53.57619669548005</v>
      </c>
      <c r="F75">
        <f t="shared" si="19"/>
        <v>54.487639566301588</v>
      </c>
      <c r="G75">
        <f t="shared" si="19"/>
        <v>55.414587981712138</v>
      </c>
      <c r="H75">
        <f t="shared" si="19"/>
        <v>56.357305723371184</v>
      </c>
      <c r="I75">
        <f t="shared" si="22"/>
        <v>56.920878780604895</v>
      </c>
      <c r="J75">
        <f t="shared" si="20"/>
        <v>57.490087568410942</v>
      </c>
      <c r="K75">
        <f t="shared" si="20"/>
        <v>58.06498844409505</v>
      </c>
      <c r="L75">
        <f t="shared" si="20"/>
        <v>58.645638328536009</v>
      </c>
      <c r="M75">
        <f t="shared" si="20"/>
        <v>59.232094711821361</v>
      </c>
      <c r="N75">
        <f t="shared" si="20"/>
        <v>59.824415658939586</v>
      </c>
      <c r="O75">
        <f t="shared" si="20"/>
        <v>60.422659815528966</v>
      </c>
      <c r="P75">
        <f t="shared" si="20"/>
        <v>61.026886413684274</v>
      </c>
      <c r="Q75">
        <f t="shared" si="20"/>
        <v>61.637155277821115</v>
      </c>
      <c r="R75">
        <f t="shared" si="20"/>
        <v>62.253526830599334</v>
      </c>
      <c r="S75">
        <f t="shared" si="23"/>
        <v>62.564794464752325</v>
      </c>
      <c r="T75">
        <f t="shared" si="21"/>
        <v>62.877618437076073</v>
      </c>
      <c r="U75">
        <f t="shared" si="21"/>
        <v>63.192006529261448</v>
      </c>
      <c r="V75">
        <f t="shared" si="21"/>
        <v>63.507966561907736</v>
      </c>
      <c r="W75">
        <f t="shared" si="21"/>
        <v>63.825506394717266</v>
      </c>
      <c r="X75">
        <f t="shared" si="21"/>
        <v>64.144633926690844</v>
      </c>
      <c r="Y75">
        <f t="shared" si="21"/>
        <v>64.465357096324283</v>
      </c>
      <c r="Z75">
        <f t="shared" si="21"/>
        <v>64.787683881805904</v>
      </c>
      <c r="AA75">
        <f t="shared" si="21"/>
        <v>65.111622301214936</v>
      </c>
      <c r="AB75">
        <f t="shared" si="21"/>
        <v>65.437180412720991</v>
      </c>
      <c r="AC75">
        <f t="shared" si="17"/>
        <v>65.683892564644381</v>
      </c>
      <c r="AD75">
        <f t="shared" si="17"/>
        <v>65.93153487409478</v>
      </c>
      <c r="AE75">
        <f t="shared" si="17"/>
        <v>66.180110847964798</v>
      </c>
      <c r="AF75">
        <f t="shared" si="17"/>
        <v>66.429624006368797</v>
      </c>
      <c r="AG75">
        <f t="shared" si="17"/>
        <v>66.6800778826927</v>
      </c>
      <c r="AH75">
        <f t="shared" si="17"/>
        <v>66.931476023644095</v>
      </c>
      <c r="AI75">
        <f t="shared" si="17"/>
        <v>67.183821989302345</v>
      </c>
      <c r="AJ75">
        <f t="shared" si="17"/>
        <v>67.437119353169152</v>
      </c>
      <c r="AK75">
        <f t="shared" si="17"/>
        <v>67.69137170221903</v>
      </c>
      <c r="AL75">
        <f t="shared" si="17"/>
        <v>67.946582636950168</v>
      </c>
      <c r="AM75">
        <f t="shared" si="17"/>
        <v>68.20275577143542</v>
      </c>
      <c r="AN75">
        <f t="shared" si="17"/>
        <v>68.459894733373403</v>
      </c>
      <c r="AO75">
        <f t="shared" si="17"/>
        <v>68.718003164140015</v>
      </c>
      <c r="AP75">
        <f t="shared" si="17"/>
        <v>68.97708471883989</v>
      </c>
      <c r="AQ75">
        <f t="shared" si="17"/>
        <v>69.237143066358158</v>
      </c>
      <c r="AR75">
        <f t="shared" si="17"/>
        <v>69.498181889412464</v>
      </c>
      <c r="AS75">
        <f t="shared" si="16"/>
        <v>69.760204884605074</v>
      </c>
      <c r="AT75">
        <f t="shared" si="16"/>
        <v>70.023215762475232</v>
      </c>
      <c r="AU75">
        <f t="shared" si="16"/>
        <v>70.287218247551706</v>
      </c>
      <c r="AV75">
        <f t="shared" si="16"/>
        <v>70.552216078405564</v>
      </c>
    </row>
    <row r="76" spans="1:48" x14ac:dyDescent="0.15">
      <c r="A76" t="s">
        <v>166</v>
      </c>
      <c r="B76" t="s">
        <v>167</v>
      </c>
      <c r="C76">
        <v>52.68</v>
      </c>
      <c r="D76">
        <f t="shared" si="18"/>
        <v>52.68</v>
      </c>
      <c r="E76">
        <f t="shared" si="19"/>
        <v>53.57619669548005</v>
      </c>
      <c r="F76">
        <f t="shared" si="19"/>
        <v>54.487639566301588</v>
      </c>
      <c r="G76">
        <f t="shared" si="19"/>
        <v>55.414587981712138</v>
      </c>
      <c r="H76">
        <f t="shared" si="19"/>
        <v>56.357305723371184</v>
      </c>
      <c r="I76">
        <f t="shared" si="22"/>
        <v>56.920878780604895</v>
      </c>
      <c r="J76">
        <f t="shared" si="20"/>
        <v>57.490087568410942</v>
      </c>
      <c r="K76">
        <f t="shared" si="20"/>
        <v>58.06498844409505</v>
      </c>
      <c r="L76">
        <f t="shared" si="20"/>
        <v>58.645638328536009</v>
      </c>
      <c r="M76">
        <f t="shared" si="20"/>
        <v>59.232094711821361</v>
      </c>
      <c r="N76">
        <f t="shared" si="20"/>
        <v>59.824415658939586</v>
      </c>
      <c r="O76">
        <f t="shared" si="20"/>
        <v>60.422659815528966</v>
      </c>
      <c r="P76">
        <f t="shared" si="20"/>
        <v>61.026886413684274</v>
      </c>
      <c r="Q76">
        <f t="shared" si="20"/>
        <v>61.637155277821115</v>
      </c>
      <c r="R76">
        <f t="shared" si="20"/>
        <v>62.253526830599334</v>
      </c>
      <c r="S76">
        <f t="shared" si="23"/>
        <v>62.564794464752325</v>
      </c>
      <c r="T76">
        <f t="shared" si="21"/>
        <v>62.877618437076073</v>
      </c>
      <c r="U76">
        <f t="shared" si="21"/>
        <v>63.192006529261448</v>
      </c>
      <c r="V76">
        <f t="shared" si="21"/>
        <v>63.507966561907736</v>
      </c>
      <c r="W76">
        <f t="shared" si="21"/>
        <v>63.825506394717266</v>
      </c>
      <c r="X76">
        <f t="shared" si="21"/>
        <v>64.144633926690844</v>
      </c>
      <c r="Y76">
        <f t="shared" si="21"/>
        <v>64.465357096324283</v>
      </c>
      <c r="Z76">
        <f t="shared" si="21"/>
        <v>64.787683881805904</v>
      </c>
      <c r="AA76">
        <f t="shared" si="21"/>
        <v>65.111622301214936</v>
      </c>
      <c r="AB76">
        <f t="shared" si="21"/>
        <v>65.437180412720991</v>
      </c>
      <c r="AC76">
        <f t="shared" si="17"/>
        <v>65.683892564644381</v>
      </c>
      <c r="AD76">
        <f t="shared" si="17"/>
        <v>65.93153487409478</v>
      </c>
      <c r="AE76">
        <f t="shared" si="17"/>
        <v>66.180110847964798</v>
      </c>
      <c r="AF76">
        <f t="shared" si="17"/>
        <v>66.429624006368797</v>
      </c>
      <c r="AG76">
        <f t="shared" si="17"/>
        <v>66.6800778826927</v>
      </c>
      <c r="AH76">
        <f t="shared" si="17"/>
        <v>66.931476023644095</v>
      </c>
      <c r="AI76">
        <f t="shared" si="17"/>
        <v>67.183821989302345</v>
      </c>
      <c r="AJ76">
        <f t="shared" si="17"/>
        <v>67.437119353169152</v>
      </c>
      <c r="AK76">
        <f t="shared" si="17"/>
        <v>67.69137170221903</v>
      </c>
      <c r="AL76">
        <f t="shared" si="17"/>
        <v>67.946582636950168</v>
      </c>
      <c r="AM76">
        <f t="shared" si="17"/>
        <v>68.20275577143542</v>
      </c>
      <c r="AN76">
        <f t="shared" si="17"/>
        <v>68.459894733373403</v>
      </c>
      <c r="AO76">
        <f t="shared" si="17"/>
        <v>68.718003164140015</v>
      </c>
      <c r="AP76">
        <f t="shared" si="17"/>
        <v>68.97708471883989</v>
      </c>
      <c r="AQ76">
        <f t="shared" si="17"/>
        <v>69.237143066358158</v>
      </c>
      <c r="AR76">
        <f t="shared" si="17"/>
        <v>69.498181889412464</v>
      </c>
      <c r="AS76">
        <f t="shared" si="16"/>
        <v>69.760204884605074</v>
      </c>
      <c r="AT76">
        <f t="shared" si="16"/>
        <v>70.023215762475232</v>
      </c>
      <c r="AU76">
        <f t="shared" si="16"/>
        <v>70.287218247551706</v>
      </c>
      <c r="AV76">
        <f t="shared" si="16"/>
        <v>70.552216078405564</v>
      </c>
    </row>
    <row r="77" spans="1:48" x14ac:dyDescent="0.15">
      <c r="A77" t="s">
        <v>168</v>
      </c>
      <c r="B77" t="s">
        <v>169</v>
      </c>
      <c r="C77">
        <v>52.68</v>
      </c>
      <c r="D77">
        <f t="shared" si="18"/>
        <v>52.68</v>
      </c>
      <c r="E77">
        <f t="shared" si="19"/>
        <v>53.57619669548005</v>
      </c>
      <c r="F77">
        <f t="shared" si="19"/>
        <v>54.487639566301588</v>
      </c>
      <c r="G77">
        <f t="shared" si="19"/>
        <v>55.414587981712138</v>
      </c>
      <c r="H77">
        <f t="shared" si="19"/>
        <v>56.357305723371184</v>
      </c>
      <c r="I77">
        <f t="shared" si="22"/>
        <v>56.920878780604895</v>
      </c>
      <c r="J77">
        <f t="shared" si="20"/>
        <v>57.490087568410942</v>
      </c>
      <c r="K77">
        <f t="shared" si="20"/>
        <v>58.06498844409505</v>
      </c>
      <c r="L77">
        <f t="shared" si="20"/>
        <v>58.645638328536009</v>
      </c>
      <c r="M77">
        <f t="shared" si="20"/>
        <v>59.232094711821361</v>
      </c>
      <c r="N77">
        <f t="shared" si="20"/>
        <v>59.824415658939586</v>
      </c>
      <c r="O77">
        <f t="shared" si="20"/>
        <v>60.422659815528966</v>
      </c>
      <c r="P77">
        <f t="shared" si="20"/>
        <v>61.026886413684274</v>
      </c>
      <c r="Q77">
        <f t="shared" si="20"/>
        <v>61.637155277821115</v>
      </c>
      <c r="R77">
        <f t="shared" si="20"/>
        <v>62.253526830599334</v>
      </c>
      <c r="S77">
        <f t="shared" si="23"/>
        <v>62.564794464752325</v>
      </c>
      <c r="T77">
        <f t="shared" si="21"/>
        <v>62.877618437076073</v>
      </c>
      <c r="U77">
        <f t="shared" si="21"/>
        <v>63.192006529261448</v>
      </c>
      <c r="V77">
        <f t="shared" si="21"/>
        <v>63.507966561907736</v>
      </c>
      <c r="W77">
        <f t="shared" si="21"/>
        <v>63.825506394717266</v>
      </c>
      <c r="X77">
        <f t="shared" si="21"/>
        <v>64.144633926690844</v>
      </c>
      <c r="Y77">
        <f t="shared" si="21"/>
        <v>64.465357096324283</v>
      </c>
      <c r="Z77">
        <f t="shared" si="21"/>
        <v>64.787683881805904</v>
      </c>
      <c r="AA77">
        <f t="shared" si="21"/>
        <v>65.111622301214936</v>
      </c>
      <c r="AB77">
        <f t="shared" si="21"/>
        <v>65.437180412720991</v>
      </c>
      <c r="AC77">
        <f t="shared" si="17"/>
        <v>65.683892564644381</v>
      </c>
      <c r="AD77">
        <f t="shared" si="17"/>
        <v>65.93153487409478</v>
      </c>
      <c r="AE77">
        <f t="shared" si="17"/>
        <v>66.180110847964798</v>
      </c>
      <c r="AF77">
        <f t="shared" si="17"/>
        <v>66.429624006368797</v>
      </c>
      <c r="AG77">
        <f t="shared" si="17"/>
        <v>66.6800778826927</v>
      </c>
      <c r="AH77">
        <f t="shared" si="17"/>
        <v>66.931476023644095</v>
      </c>
      <c r="AI77">
        <f t="shared" si="17"/>
        <v>67.183821989302345</v>
      </c>
      <c r="AJ77">
        <f t="shared" si="17"/>
        <v>67.437119353169152</v>
      </c>
      <c r="AK77">
        <f t="shared" si="17"/>
        <v>67.69137170221903</v>
      </c>
      <c r="AL77">
        <f t="shared" si="17"/>
        <v>67.946582636950168</v>
      </c>
      <c r="AM77">
        <f t="shared" si="17"/>
        <v>68.20275577143542</v>
      </c>
      <c r="AN77">
        <f t="shared" si="17"/>
        <v>68.459894733373403</v>
      </c>
      <c r="AO77">
        <f t="shared" si="17"/>
        <v>68.718003164140015</v>
      </c>
      <c r="AP77">
        <f t="shared" si="17"/>
        <v>68.97708471883989</v>
      </c>
      <c r="AQ77">
        <f t="shared" si="17"/>
        <v>69.237143066358158</v>
      </c>
      <c r="AR77">
        <f t="shared" si="17"/>
        <v>69.498181889412464</v>
      </c>
      <c r="AS77">
        <f t="shared" si="16"/>
        <v>69.760204884605074</v>
      </c>
      <c r="AT77">
        <f t="shared" si="16"/>
        <v>70.023215762475232</v>
      </c>
      <c r="AU77">
        <f t="shared" si="16"/>
        <v>70.287218247551706</v>
      </c>
      <c r="AV77">
        <f t="shared" si="16"/>
        <v>70.552216078405564</v>
      </c>
    </row>
    <row r="78" spans="1:48" x14ac:dyDescent="0.15">
      <c r="A78" t="s">
        <v>170</v>
      </c>
      <c r="B78" t="s">
        <v>171</v>
      </c>
      <c r="C78">
        <v>89.26</v>
      </c>
      <c r="D78">
        <f t="shared" si="18"/>
        <v>89.26</v>
      </c>
      <c r="E78">
        <f t="shared" si="19"/>
        <v>90.778498804831997</v>
      </c>
      <c r="F78">
        <f t="shared" si="19"/>
        <v>92.322830442066817</v>
      </c>
      <c r="G78">
        <f t="shared" si="19"/>
        <v>93.89343438207338</v>
      </c>
      <c r="H78">
        <f t="shared" si="19"/>
        <v>95.490757571528334</v>
      </c>
      <c r="I78">
        <f t="shared" si="22"/>
        <v>96.445665147243616</v>
      </c>
      <c r="J78">
        <f t="shared" si="20"/>
        <v>97.410121798716048</v>
      </c>
      <c r="K78">
        <f t="shared" si="20"/>
        <v>98.384223016703203</v>
      </c>
      <c r="L78">
        <f t="shared" si="20"/>
        <v>99.368065246870245</v>
      </c>
      <c r="M78">
        <f t="shared" si="20"/>
        <v>100</v>
      </c>
      <c r="N78">
        <f t="shared" si="20"/>
        <v>100</v>
      </c>
      <c r="O78">
        <f t="shared" si="20"/>
        <v>100</v>
      </c>
      <c r="P78">
        <f t="shared" si="20"/>
        <v>100</v>
      </c>
      <c r="Q78">
        <f t="shared" si="20"/>
        <v>100</v>
      </c>
      <c r="R78">
        <f t="shared" si="20"/>
        <v>100</v>
      </c>
      <c r="S78">
        <f t="shared" si="23"/>
        <v>100</v>
      </c>
      <c r="T78">
        <f t="shared" si="21"/>
        <v>100</v>
      </c>
      <c r="U78">
        <f t="shared" si="21"/>
        <v>100</v>
      </c>
      <c r="V78">
        <f t="shared" si="21"/>
        <v>100</v>
      </c>
      <c r="W78">
        <f t="shared" si="21"/>
        <v>100</v>
      </c>
      <c r="X78">
        <f t="shared" si="21"/>
        <v>100</v>
      </c>
      <c r="Y78">
        <f t="shared" si="21"/>
        <v>100</v>
      </c>
      <c r="Z78">
        <f t="shared" si="21"/>
        <v>100</v>
      </c>
      <c r="AA78">
        <f t="shared" si="21"/>
        <v>100</v>
      </c>
      <c r="AB78">
        <f t="shared" si="21"/>
        <v>100</v>
      </c>
      <c r="AC78">
        <f t="shared" si="17"/>
        <v>100</v>
      </c>
      <c r="AD78">
        <f t="shared" si="17"/>
        <v>100</v>
      </c>
      <c r="AE78">
        <f t="shared" si="17"/>
        <v>100</v>
      </c>
      <c r="AF78">
        <f t="shared" si="17"/>
        <v>100</v>
      </c>
      <c r="AG78">
        <f t="shared" si="17"/>
        <v>100</v>
      </c>
      <c r="AH78">
        <f t="shared" si="17"/>
        <v>100</v>
      </c>
      <c r="AI78">
        <f t="shared" si="17"/>
        <v>100</v>
      </c>
      <c r="AJ78">
        <f t="shared" si="17"/>
        <v>100</v>
      </c>
      <c r="AK78">
        <f t="shared" si="17"/>
        <v>100</v>
      </c>
      <c r="AL78">
        <f t="shared" si="17"/>
        <v>100</v>
      </c>
      <c r="AM78">
        <f t="shared" si="17"/>
        <v>100</v>
      </c>
      <c r="AN78">
        <f t="shared" si="17"/>
        <v>100</v>
      </c>
      <c r="AO78">
        <f t="shared" si="17"/>
        <v>100</v>
      </c>
      <c r="AP78">
        <f t="shared" si="17"/>
        <v>100</v>
      </c>
      <c r="AQ78">
        <f t="shared" si="17"/>
        <v>100</v>
      </c>
      <c r="AR78">
        <f t="shared" si="17"/>
        <v>100</v>
      </c>
      <c r="AS78">
        <f t="shared" si="16"/>
        <v>100</v>
      </c>
      <c r="AT78">
        <f t="shared" si="16"/>
        <v>100</v>
      </c>
      <c r="AU78">
        <f t="shared" si="16"/>
        <v>100</v>
      </c>
      <c r="AV78">
        <f t="shared" si="16"/>
        <v>100</v>
      </c>
    </row>
    <row r="79" spans="1:48" x14ac:dyDescent="0.15">
      <c r="A79" t="s">
        <v>172</v>
      </c>
      <c r="B79" t="s">
        <v>173</v>
      </c>
      <c r="C79">
        <v>76.852000000000004</v>
      </c>
      <c r="D79">
        <f t="shared" si="18"/>
        <v>76.852000000000004</v>
      </c>
      <c r="E79">
        <f t="shared" si="19"/>
        <v>78.159412840566304</v>
      </c>
      <c r="F79">
        <f t="shared" si="19"/>
        <v>79.489067500937921</v>
      </c>
      <c r="G79">
        <f t="shared" si="19"/>
        <v>80.841342360868282</v>
      </c>
      <c r="H79">
        <f t="shared" si="19"/>
        <v>82.216622237139759</v>
      </c>
      <c r="I79">
        <f t="shared" si="22"/>
        <v>83.038788459511153</v>
      </c>
      <c r="J79">
        <f t="shared" si="20"/>
        <v>83.869176344106265</v>
      </c>
      <c r="K79">
        <f t="shared" si="20"/>
        <v>84.707868107547327</v>
      </c>
      <c r="L79">
        <f t="shared" si="20"/>
        <v>85.5549467886228</v>
      </c>
      <c r="M79">
        <f t="shared" si="20"/>
        <v>86.41049625650902</v>
      </c>
      <c r="N79">
        <f t="shared" si="20"/>
        <v>87.274601219074128</v>
      </c>
      <c r="O79">
        <f t="shared" si="20"/>
        <v>88.147347231264845</v>
      </c>
      <c r="P79">
        <f t="shared" si="20"/>
        <v>89.028820703577523</v>
      </c>
      <c r="Q79">
        <f t="shared" si="20"/>
        <v>89.919108910613303</v>
      </c>
      <c r="R79">
        <f t="shared" si="20"/>
        <v>90.818299999719443</v>
      </c>
      <c r="S79">
        <f t="shared" si="23"/>
        <v>91.272391499718026</v>
      </c>
      <c r="T79">
        <f t="shared" si="21"/>
        <v>91.728753457216612</v>
      </c>
      <c r="U79">
        <f t="shared" si="21"/>
        <v>92.187397224502675</v>
      </c>
      <c r="V79">
        <f t="shared" si="21"/>
        <v>92.648334210625165</v>
      </c>
      <c r="W79">
        <f t="shared" si="21"/>
        <v>93.111575881678277</v>
      </c>
      <c r="X79">
        <f t="shared" si="21"/>
        <v>93.577133761086657</v>
      </c>
      <c r="Y79">
        <f t="shared" si="21"/>
        <v>94.045019429892079</v>
      </c>
      <c r="Z79">
        <f t="shared" si="21"/>
        <v>94.515244527041531</v>
      </c>
      <c r="AA79">
        <f t="shared" si="21"/>
        <v>94.987820749676729</v>
      </c>
      <c r="AB79">
        <f t="shared" si="21"/>
        <v>95.462759853425098</v>
      </c>
      <c r="AC79">
        <f t="shared" si="17"/>
        <v>95.822674855316066</v>
      </c>
      <c r="AD79">
        <f t="shared" si="17"/>
        <v>96.18394681366614</v>
      </c>
      <c r="AE79">
        <f t="shared" si="17"/>
        <v>96.546580844491103</v>
      </c>
      <c r="AF79">
        <f t="shared" si="17"/>
        <v>96.910582083095193</v>
      </c>
      <c r="AG79">
        <f t="shared" si="17"/>
        <v>97.275955684143881</v>
      </c>
      <c r="AH79">
        <f t="shared" si="17"/>
        <v>97.642706821736837</v>
      </c>
      <c r="AI79">
        <f t="shared" si="17"/>
        <v>98.010840689481114</v>
      </c>
      <c r="AJ79">
        <f t="shared" si="17"/>
        <v>98.380362500564857</v>
      </c>
      <c r="AK79">
        <f t="shared" si="17"/>
        <v>98.751277487831004</v>
      </c>
      <c r="AL79">
        <f t="shared" si="17"/>
        <v>99.123590903851465</v>
      </c>
      <c r="AM79">
        <f t="shared" si="17"/>
        <v>99.49730802100143</v>
      </c>
      <c r="AN79">
        <f t="shared" si="17"/>
        <v>99.87243413153405</v>
      </c>
      <c r="AO79">
        <f t="shared" si="17"/>
        <v>100</v>
      </c>
      <c r="AP79">
        <f t="shared" si="17"/>
        <v>100</v>
      </c>
      <c r="AQ79">
        <f t="shared" si="17"/>
        <v>100</v>
      </c>
      <c r="AR79">
        <f t="shared" si="17"/>
        <v>100</v>
      </c>
      <c r="AS79">
        <f t="shared" si="16"/>
        <v>100</v>
      </c>
      <c r="AT79">
        <f t="shared" si="16"/>
        <v>100</v>
      </c>
      <c r="AU79">
        <f t="shared" si="16"/>
        <v>100</v>
      </c>
      <c r="AV79">
        <f t="shared" si="16"/>
        <v>100</v>
      </c>
    </row>
    <row r="80" spans="1:48" x14ac:dyDescent="0.15">
      <c r="A80" t="s">
        <v>174</v>
      </c>
      <c r="B80" t="s">
        <v>175</v>
      </c>
      <c r="C80">
        <v>73.465999999999994</v>
      </c>
      <c r="D80">
        <f t="shared" si="18"/>
        <v>73.465999999999994</v>
      </c>
      <c r="E80">
        <f t="shared" si="19"/>
        <v>74.715809917048915</v>
      </c>
      <c r="F80">
        <f t="shared" si="19"/>
        <v>75.986881708008966</v>
      </c>
      <c r="G80">
        <f t="shared" si="19"/>
        <v>77.279577081709633</v>
      </c>
      <c r="H80">
        <f t="shared" si="19"/>
        <v>78.594263900402183</v>
      </c>
      <c r="I80">
        <f t="shared" si="22"/>
        <v>79.380206539406203</v>
      </c>
      <c r="J80">
        <f t="shared" si="20"/>
        <v>80.174008604800264</v>
      </c>
      <c r="K80">
        <f t="shared" si="20"/>
        <v>80.975748690848263</v>
      </c>
      <c r="L80">
        <f t="shared" si="20"/>
        <v>81.785506177756758</v>
      </c>
      <c r="M80">
        <f t="shared" si="20"/>
        <v>82.603361239534308</v>
      </c>
      <c r="N80">
        <f t="shared" si="20"/>
        <v>83.429394851929672</v>
      </c>
      <c r="O80">
        <f t="shared" si="20"/>
        <v>84.263688800448946</v>
      </c>
      <c r="P80">
        <f t="shared" si="20"/>
        <v>85.106325688453452</v>
      </c>
      <c r="Q80">
        <f t="shared" si="20"/>
        <v>85.957388945337996</v>
      </c>
      <c r="R80">
        <f t="shared" si="20"/>
        <v>86.816962834791383</v>
      </c>
      <c r="S80">
        <f t="shared" si="23"/>
        <v>87.251047648965326</v>
      </c>
      <c r="T80">
        <f t="shared" si="21"/>
        <v>87.687302887210137</v>
      </c>
      <c r="U80">
        <f t="shared" si="21"/>
        <v>88.125739401646186</v>
      </c>
      <c r="V80">
        <f t="shared" si="21"/>
        <v>88.566368098654394</v>
      </c>
      <c r="W80">
        <f t="shared" si="21"/>
        <v>89.009199939147649</v>
      </c>
      <c r="X80">
        <f t="shared" si="21"/>
        <v>89.454245938843371</v>
      </c>
      <c r="Y80">
        <f t="shared" si="21"/>
        <v>89.90151716853758</v>
      </c>
      <c r="Z80">
        <f t="shared" si="21"/>
        <v>90.351024754380262</v>
      </c>
      <c r="AA80">
        <f t="shared" si="21"/>
        <v>90.802779878152151</v>
      </c>
      <c r="AB80">
        <f t="shared" si="21"/>
        <v>91.256793777542896</v>
      </c>
      <c r="AC80">
        <f t="shared" si="17"/>
        <v>91.600851388651549</v>
      </c>
      <c r="AD80">
        <f t="shared" si="17"/>
        <v>91.946206170467846</v>
      </c>
      <c r="AE80">
        <f t="shared" si="17"/>
        <v>92.292863013602528</v>
      </c>
      <c r="AF80">
        <f t="shared" si="17"/>
        <v>92.640826827104959</v>
      </c>
      <c r="AG80">
        <f t="shared" si="17"/>
        <v>92.990102538532668</v>
      </c>
      <c r="AH80">
        <f t="shared" si="17"/>
        <v>93.340695094021186</v>
      </c>
      <c r="AI80">
        <f t="shared" si="17"/>
        <v>93.692609458353942</v>
      </c>
      <c r="AJ80">
        <f t="shared" si="17"/>
        <v>94.045850615032734</v>
      </c>
      <c r="AK80">
        <f t="shared" si="17"/>
        <v>94.400423566348195</v>
      </c>
      <c r="AL80">
        <f t="shared" si="17"/>
        <v>94.756333333450655</v>
      </c>
      <c r="AM80">
        <f t="shared" si="17"/>
        <v>95.113584956421292</v>
      </c>
      <c r="AN80">
        <f t="shared" si="17"/>
        <v>95.472183494343398</v>
      </c>
      <c r="AO80">
        <f t="shared" si="17"/>
        <v>95.832134025374131</v>
      </c>
      <c r="AP80">
        <f t="shared" si="17"/>
        <v>96.193441646816453</v>
      </c>
      <c r="AQ80">
        <f t="shared" si="17"/>
        <v>96.556111475191116</v>
      </c>
      <c r="AR80">
        <f t="shared" si="17"/>
        <v>96.920148646309343</v>
      </c>
      <c r="AS80">
        <f t="shared" si="16"/>
        <v>97.285558315345412</v>
      </c>
      <c r="AT80">
        <f t="shared" si="16"/>
        <v>97.652345656909745</v>
      </c>
      <c r="AU80">
        <f t="shared" si="16"/>
        <v>98.020515865122121</v>
      </c>
      <c r="AV80">
        <f t="shared" si="16"/>
        <v>98.390074153685319</v>
      </c>
    </row>
    <row r="81" spans="1:48" x14ac:dyDescent="0.15">
      <c r="A81" t="s">
        <v>176</v>
      </c>
      <c r="B81" t="s">
        <v>177</v>
      </c>
      <c r="C81">
        <v>73.465999999999994</v>
      </c>
      <c r="D81">
        <f t="shared" si="18"/>
        <v>73.465999999999994</v>
      </c>
      <c r="E81">
        <f t="shared" si="19"/>
        <v>74.715809917048915</v>
      </c>
      <c r="F81">
        <f t="shared" si="19"/>
        <v>75.986881708008966</v>
      </c>
      <c r="G81">
        <f t="shared" si="19"/>
        <v>77.279577081709633</v>
      </c>
      <c r="H81">
        <f t="shared" si="19"/>
        <v>78.594263900402183</v>
      </c>
      <c r="I81">
        <f t="shared" si="22"/>
        <v>79.380206539406203</v>
      </c>
      <c r="J81">
        <f t="shared" si="20"/>
        <v>80.174008604800264</v>
      </c>
      <c r="K81">
        <f t="shared" si="20"/>
        <v>80.975748690848263</v>
      </c>
      <c r="L81">
        <f t="shared" si="20"/>
        <v>81.785506177756758</v>
      </c>
      <c r="M81">
        <f t="shared" si="20"/>
        <v>82.603361239534308</v>
      </c>
      <c r="N81">
        <f t="shared" si="20"/>
        <v>83.429394851929672</v>
      </c>
      <c r="O81">
        <f t="shared" si="20"/>
        <v>84.263688800448946</v>
      </c>
      <c r="P81">
        <f t="shared" si="20"/>
        <v>85.106325688453452</v>
      </c>
      <c r="Q81">
        <f t="shared" si="20"/>
        <v>85.957388945337996</v>
      </c>
      <c r="R81">
        <f t="shared" si="20"/>
        <v>86.816962834791383</v>
      </c>
      <c r="S81">
        <f t="shared" si="23"/>
        <v>87.251047648965326</v>
      </c>
      <c r="T81">
        <f t="shared" si="21"/>
        <v>87.687302887210137</v>
      </c>
      <c r="U81">
        <f t="shared" si="21"/>
        <v>88.125739401646186</v>
      </c>
      <c r="V81">
        <f t="shared" si="21"/>
        <v>88.566368098654394</v>
      </c>
      <c r="W81">
        <f t="shared" si="21"/>
        <v>89.009199939147649</v>
      </c>
      <c r="X81">
        <f t="shared" si="21"/>
        <v>89.454245938843371</v>
      </c>
      <c r="Y81">
        <f t="shared" si="21"/>
        <v>89.90151716853758</v>
      </c>
      <c r="Z81">
        <f t="shared" si="21"/>
        <v>90.351024754380262</v>
      </c>
      <c r="AA81">
        <f t="shared" si="21"/>
        <v>90.802779878152151</v>
      </c>
      <c r="AB81">
        <f t="shared" si="21"/>
        <v>91.256793777542896</v>
      </c>
      <c r="AC81">
        <f t="shared" si="17"/>
        <v>91.600851388651549</v>
      </c>
      <c r="AD81">
        <f t="shared" si="17"/>
        <v>91.946206170467846</v>
      </c>
      <c r="AE81">
        <f t="shared" si="17"/>
        <v>92.292863013602528</v>
      </c>
      <c r="AF81">
        <f t="shared" si="17"/>
        <v>92.640826827104959</v>
      </c>
      <c r="AG81">
        <f t="shared" si="17"/>
        <v>92.990102538532668</v>
      </c>
      <c r="AH81">
        <f t="shared" si="17"/>
        <v>93.340695094021186</v>
      </c>
      <c r="AI81">
        <f t="shared" si="17"/>
        <v>93.692609458353942</v>
      </c>
      <c r="AJ81">
        <f t="shared" si="17"/>
        <v>94.045850615032734</v>
      </c>
      <c r="AK81">
        <f t="shared" si="17"/>
        <v>94.400423566348195</v>
      </c>
      <c r="AL81">
        <f t="shared" si="17"/>
        <v>94.756333333450655</v>
      </c>
      <c r="AM81">
        <f t="shared" si="17"/>
        <v>95.113584956421292</v>
      </c>
      <c r="AN81">
        <f t="shared" si="17"/>
        <v>95.472183494343398</v>
      </c>
      <c r="AO81">
        <f t="shared" si="17"/>
        <v>95.832134025374131</v>
      </c>
      <c r="AP81">
        <f t="shared" si="17"/>
        <v>96.193441646816453</v>
      </c>
      <c r="AQ81">
        <f t="shared" si="17"/>
        <v>96.556111475191116</v>
      </c>
      <c r="AR81">
        <f t="shared" si="17"/>
        <v>96.920148646309343</v>
      </c>
      <c r="AS81">
        <f t="shared" si="16"/>
        <v>97.285558315345412</v>
      </c>
      <c r="AT81">
        <f t="shared" si="16"/>
        <v>97.652345656909745</v>
      </c>
      <c r="AU81">
        <f t="shared" si="16"/>
        <v>98.020515865122121</v>
      </c>
      <c r="AV81">
        <f t="shared" si="16"/>
        <v>98.390074153685319</v>
      </c>
    </row>
    <row r="82" spans="1:48" x14ac:dyDescent="0.15">
      <c r="A82" t="s">
        <v>178</v>
      </c>
      <c r="B82" t="s">
        <v>179</v>
      </c>
      <c r="C82">
        <v>73.465999999999994</v>
      </c>
      <c r="D82">
        <f t="shared" si="18"/>
        <v>73.465999999999994</v>
      </c>
      <c r="E82">
        <f t="shared" si="19"/>
        <v>74.715809917048915</v>
      </c>
      <c r="F82">
        <f t="shared" si="19"/>
        <v>75.986881708008966</v>
      </c>
      <c r="G82">
        <f t="shared" si="19"/>
        <v>77.279577081709633</v>
      </c>
      <c r="H82">
        <f t="shared" si="19"/>
        <v>78.594263900402183</v>
      </c>
      <c r="I82">
        <f t="shared" si="22"/>
        <v>79.380206539406203</v>
      </c>
      <c r="J82">
        <f t="shared" si="20"/>
        <v>80.174008604800264</v>
      </c>
      <c r="K82">
        <f t="shared" si="20"/>
        <v>80.975748690848263</v>
      </c>
      <c r="L82">
        <f t="shared" si="20"/>
        <v>81.785506177756758</v>
      </c>
      <c r="M82">
        <f t="shared" si="20"/>
        <v>82.603361239534308</v>
      </c>
      <c r="N82">
        <f t="shared" si="20"/>
        <v>83.429394851929672</v>
      </c>
      <c r="O82">
        <f t="shared" si="20"/>
        <v>84.263688800448946</v>
      </c>
      <c r="P82">
        <f t="shared" si="20"/>
        <v>85.106325688453452</v>
      </c>
      <c r="Q82">
        <f t="shared" si="20"/>
        <v>85.957388945337996</v>
      </c>
      <c r="R82">
        <f t="shared" si="20"/>
        <v>86.816962834791383</v>
      </c>
      <c r="S82">
        <f t="shared" si="23"/>
        <v>87.251047648965326</v>
      </c>
      <c r="T82">
        <f t="shared" si="21"/>
        <v>87.687302887210137</v>
      </c>
      <c r="U82">
        <f t="shared" si="21"/>
        <v>88.125739401646186</v>
      </c>
      <c r="V82">
        <f t="shared" si="21"/>
        <v>88.566368098654394</v>
      </c>
      <c r="W82">
        <f t="shared" si="21"/>
        <v>89.009199939147649</v>
      </c>
      <c r="X82">
        <f t="shared" si="21"/>
        <v>89.454245938843371</v>
      </c>
      <c r="Y82">
        <f t="shared" si="21"/>
        <v>89.90151716853758</v>
      </c>
      <c r="Z82">
        <f t="shared" si="21"/>
        <v>90.351024754380262</v>
      </c>
      <c r="AA82">
        <f t="shared" si="21"/>
        <v>90.802779878152151</v>
      </c>
      <c r="AB82">
        <f t="shared" si="21"/>
        <v>91.256793777542896</v>
      </c>
      <c r="AC82">
        <f t="shared" si="17"/>
        <v>91.600851388651549</v>
      </c>
      <c r="AD82">
        <f t="shared" si="17"/>
        <v>91.946206170467846</v>
      </c>
      <c r="AE82">
        <f t="shared" si="17"/>
        <v>92.292863013602528</v>
      </c>
      <c r="AF82">
        <f t="shared" si="17"/>
        <v>92.640826827104959</v>
      </c>
      <c r="AG82">
        <f t="shared" si="17"/>
        <v>92.990102538532668</v>
      </c>
      <c r="AH82">
        <f t="shared" si="17"/>
        <v>93.340695094021186</v>
      </c>
      <c r="AI82">
        <f t="shared" si="17"/>
        <v>93.692609458353942</v>
      </c>
      <c r="AJ82">
        <f t="shared" si="17"/>
        <v>94.045850615032734</v>
      </c>
      <c r="AK82">
        <f t="shared" si="17"/>
        <v>94.400423566348195</v>
      </c>
      <c r="AL82">
        <f t="shared" si="17"/>
        <v>94.756333333450655</v>
      </c>
      <c r="AM82">
        <f t="shared" si="17"/>
        <v>95.113584956421292</v>
      </c>
      <c r="AN82">
        <f t="shared" si="17"/>
        <v>95.472183494343398</v>
      </c>
      <c r="AO82">
        <f t="shared" si="17"/>
        <v>95.832134025374131</v>
      </c>
      <c r="AP82">
        <f t="shared" si="17"/>
        <v>96.193441646816453</v>
      </c>
      <c r="AQ82">
        <f t="shared" si="17"/>
        <v>96.556111475191116</v>
      </c>
      <c r="AR82">
        <f t="shared" si="17"/>
        <v>96.920148646309343</v>
      </c>
      <c r="AS82">
        <f t="shared" si="16"/>
        <v>97.285558315345412</v>
      </c>
      <c r="AT82">
        <f t="shared" si="16"/>
        <v>97.652345656909745</v>
      </c>
      <c r="AU82">
        <f t="shared" si="16"/>
        <v>98.020515865122121</v>
      </c>
      <c r="AV82">
        <f t="shared" si="16"/>
        <v>98.390074153685319</v>
      </c>
    </row>
    <row r="83" spans="1:48" x14ac:dyDescent="0.15">
      <c r="A83" t="s">
        <v>180</v>
      </c>
      <c r="B83" t="s">
        <v>181</v>
      </c>
      <c r="C83">
        <v>76.852000000000004</v>
      </c>
      <c r="D83">
        <f t="shared" si="18"/>
        <v>76.852000000000004</v>
      </c>
      <c r="E83">
        <f t="shared" si="19"/>
        <v>78.159412840566304</v>
      </c>
      <c r="F83">
        <f t="shared" si="19"/>
        <v>79.489067500937921</v>
      </c>
      <c r="G83">
        <f t="shared" si="19"/>
        <v>80.841342360868282</v>
      </c>
      <c r="H83">
        <f t="shared" si="19"/>
        <v>82.216622237139759</v>
      </c>
      <c r="I83">
        <f t="shared" si="22"/>
        <v>83.038788459511153</v>
      </c>
      <c r="J83">
        <f t="shared" si="20"/>
        <v>83.869176344106265</v>
      </c>
      <c r="K83">
        <f t="shared" si="20"/>
        <v>84.707868107547327</v>
      </c>
      <c r="L83">
        <f t="shared" si="20"/>
        <v>85.5549467886228</v>
      </c>
      <c r="M83">
        <f t="shared" si="20"/>
        <v>86.41049625650902</v>
      </c>
      <c r="N83">
        <f t="shared" si="20"/>
        <v>87.274601219074128</v>
      </c>
      <c r="O83">
        <f t="shared" si="20"/>
        <v>88.147347231264845</v>
      </c>
      <c r="P83">
        <f t="shared" si="20"/>
        <v>89.028820703577523</v>
      </c>
      <c r="Q83">
        <f t="shared" si="20"/>
        <v>89.919108910613303</v>
      </c>
      <c r="R83">
        <f t="shared" si="20"/>
        <v>90.818299999719443</v>
      </c>
      <c r="S83">
        <f t="shared" si="23"/>
        <v>91.272391499718026</v>
      </c>
      <c r="T83">
        <f t="shared" si="21"/>
        <v>91.728753457216612</v>
      </c>
      <c r="U83">
        <f t="shared" si="21"/>
        <v>92.187397224502675</v>
      </c>
      <c r="V83">
        <f t="shared" si="21"/>
        <v>92.648334210625165</v>
      </c>
      <c r="W83">
        <f t="shared" si="21"/>
        <v>93.111575881678277</v>
      </c>
      <c r="X83">
        <f t="shared" si="21"/>
        <v>93.577133761086657</v>
      </c>
      <c r="Y83">
        <f t="shared" si="21"/>
        <v>94.045019429892079</v>
      </c>
      <c r="Z83">
        <f t="shared" si="21"/>
        <v>94.515244527041531</v>
      </c>
      <c r="AA83">
        <f t="shared" si="21"/>
        <v>94.987820749676729</v>
      </c>
      <c r="AB83">
        <f t="shared" si="21"/>
        <v>95.462759853425098</v>
      </c>
      <c r="AC83">
        <f t="shared" si="17"/>
        <v>95.822674855316066</v>
      </c>
      <c r="AD83">
        <f t="shared" si="17"/>
        <v>96.18394681366614</v>
      </c>
      <c r="AE83">
        <f t="shared" si="17"/>
        <v>96.546580844491103</v>
      </c>
      <c r="AF83">
        <f t="shared" si="17"/>
        <v>96.910582083095193</v>
      </c>
      <c r="AG83">
        <f t="shared" si="17"/>
        <v>97.275955684143881</v>
      </c>
      <c r="AH83">
        <f t="shared" si="17"/>
        <v>97.642706821736837</v>
      </c>
      <c r="AI83">
        <f t="shared" si="17"/>
        <v>98.010840689481114</v>
      </c>
      <c r="AJ83">
        <f t="shared" si="17"/>
        <v>98.380362500564857</v>
      </c>
      <c r="AK83">
        <f t="shared" si="17"/>
        <v>98.751277487831004</v>
      </c>
      <c r="AL83">
        <f t="shared" si="17"/>
        <v>99.123590903851465</v>
      </c>
      <c r="AM83">
        <f t="shared" si="17"/>
        <v>99.49730802100143</v>
      </c>
      <c r="AN83">
        <f t="shared" si="17"/>
        <v>99.87243413153405</v>
      </c>
      <c r="AO83">
        <f t="shared" si="17"/>
        <v>100</v>
      </c>
      <c r="AP83">
        <f t="shared" si="17"/>
        <v>100</v>
      </c>
      <c r="AQ83">
        <f t="shared" si="17"/>
        <v>100</v>
      </c>
      <c r="AR83">
        <f t="shared" ref="AR83:AV98" si="24">IF($AB83*$G$3^(AR$5-$AB$5)&lt;100,$AB83*$G$3^(AR$5-$AB$5),100)</f>
        <v>100</v>
      </c>
      <c r="AS83">
        <f t="shared" si="24"/>
        <v>100</v>
      </c>
      <c r="AT83">
        <f t="shared" si="24"/>
        <v>100</v>
      </c>
      <c r="AU83">
        <f t="shared" si="24"/>
        <v>100</v>
      </c>
      <c r="AV83">
        <f t="shared" si="24"/>
        <v>100</v>
      </c>
    </row>
    <row r="84" spans="1:48" x14ac:dyDescent="0.15">
      <c r="A84" t="s">
        <v>182</v>
      </c>
      <c r="B84" t="s">
        <v>183</v>
      </c>
      <c r="C84">
        <v>73.465999999999994</v>
      </c>
      <c r="D84">
        <f t="shared" si="18"/>
        <v>73.465999999999994</v>
      </c>
      <c r="E84">
        <f t="shared" si="19"/>
        <v>74.715809917048915</v>
      </c>
      <c r="F84">
        <f t="shared" si="19"/>
        <v>75.986881708008966</v>
      </c>
      <c r="G84">
        <f t="shared" si="19"/>
        <v>77.279577081709633</v>
      </c>
      <c r="H84">
        <f t="shared" si="19"/>
        <v>78.594263900402183</v>
      </c>
      <c r="I84">
        <f t="shared" si="22"/>
        <v>79.380206539406203</v>
      </c>
      <c r="J84">
        <f t="shared" si="20"/>
        <v>80.174008604800264</v>
      </c>
      <c r="K84">
        <f t="shared" si="20"/>
        <v>80.975748690848263</v>
      </c>
      <c r="L84">
        <f t="shared" si="20"/>
        <v>81.785506177756758</v>
      </c>
      <c r="M84">
        <f t="shared" si="20"/>
        <v>82.603361239534308</v>
      </c>
      <c r="N84">
        <f t="shared" si="20"/>
        <v>83.429394851929672</v>
      </c>
      <c r="O84">
        <f t="shared" si="20"/>
        <v>84.263688800448946</v>
      </c>
      <c r="P84">
        <f t="shared" si="20"/>
        <v>85.106325688453452</v>
      </c>
      <c r="Q84">
        <f t="shared" si="20"/>
        <v>85.957388945337996</v>
      </c>
      <c r="R84">
        <f t="shared" si="20"/>
        <v>86.816962834791383</v>
      </c>
      <c r="S84">
        <f t="shared" si="23"/>
        <v>87.251047648965326</v>
      </c>
      <c r="T84">
        <f t="shared" si="21"/>
        <v>87.687302887210137</v>
      </c>
      <c r="U84">
        <f t="shared" si="21"/>
        <v>88.125739401646186</v>
      </c>
      <c r="V84">
        <f t="shared" si="21"/>
        <v>88.566368098654394</v>
      </c>
      <c r="W84">
        <f t="shared" si="21"/>
        <v>89.009199939147649</v>
      </c>
      <c r="X84">
        <f t="shared" si="21"/>
        <v>89.454245938843371</v>
      </c>
      <c r="Y84">
        <f t="shared" si="21"/>
        <v>89.90151716853758</v>
      </c>
      <c r="Z84">
        <f t="shared" si="21"/>
        <v>90.351024754380262</v>
      </c>
      <c r="AA84">
        <f t="shared" si="21"/>
        <v>90.802779878152151</v>
      </c>
      <c r="AB84">
        <f t="shared" si="21"/>
        <v>91.256793777542896</v>
      </c>
      <c r="AC84">
        <f t="shared" ref="AC84:AR99" si="25">IF($AB84*$G$3^(AC$5-$AB$5)&lt;100,$AB84*$G$3^(AC$5-$AB$5),100)</f>
        <v>91.600851388651549</v>
      </c>
      <c r="AD84">
        <f t="shared" si="25"/>
        <v>91.946206170467846</v>
      </c>
      <c r="AE84">
        <f t="shared" si="25"/>
        <v>92.292863013602528</v>
      </c>
      <c r="AF84">
        <f t="shared" si="25"/>
        <v>92.640826827104959</v>
      </c>
      <c r="AG84">
        <f t="shared" si="25"/>
        <v>92.990102538532668</v>
      </c>
      <c r="AH84">
        <f t="shared" si="25"/>
        <v>93.340695094021186</v>
      </c>
      <c r="AI84">
        <f t="shared" si="25"/>
        <v>93.692609458353942</v>
      </c>
      <c r="AJ84">
        <f t="shared" si="25"/>
        <v>94.045850615032734</v>
      </c>
      <c r="AK84">
        <f t="shared" si="25"/>
        <v>94.400423566348195</v>
      </c>
      <c r="AL84">
        <f t="shared" si="25"/>
        <v>94.756333333450655</v>
      </c>
      <c r="AM84">
        <f t="shared" si="25"/>
        <v>95.113584956421292</v>
      </c>
      <c r="AN84">
        <f t="shared" si="25"/>
        <v>95.472183494343398</v>
      </c>
      <c r="AO84">
        <f t="shared" si="25"/>
        <v>95.832134025374131</v>
      </c>
      <c r="AP84">
        <f t="shared" si="25"/>
        <v>96.193441646816453</v>
      </c>
      <c r="AQ84">
        <f t="shared" si="25"/>
        <v>96.556111475191116</v>
      </c>
      <c r="AR84">
        <f t="shared" si="25"/>
        <v>96.920148646309343</v>
      </c>
      <c r="AS84">
        <f t="shared" si="24"/>
        <v>97.285558315345412</v>
      </c>
      <c r="AT84">
        <f t="shared" si="24"/>
        <v>97.652345656909745</v>
      </c>
      <c r="AU84">
        <f t="shared" si="24"/>
        <v>98.020515865122121</v>
      </c>
      <c r="AV84">
        <f t="shared" si="24"/>
        <v>98.390074153685319</v>
      </c>
    </row>
    <row r="85" spans="1:48" x14ac:dyDescent="0.15">
      <c r="A85" t="s">
        <v>184</v>
      </c>
      <c r="B85" t="s">
        <v>185</v>
      </c>
      <c r="C85">
        <v>70.08</v>
      </c>
      <c r="D85">
        <f t="shared" si="18"/>
        <v>70.08</v>
      </c>
      <c r="E85">
        <f t="shared" si="19"/>
        <v>71.272206993531555</v>
      </c>
      <c r="F85">
        <f t="shared" si="19"/>
        <v>72.48469591508001</v>
      </c>
      <c r="G85">
        <f t="shared" si="19"/>
        <v>73.717811802550997</v>
      </c>
      <c r="H85">
        <f t="shared" si="19"/>
        <v>74.971905563664635</v>
      </c>
      <c r="I85">
        <f t="shared" si="22"/>
        <v>75.721624619301281</v>
      </c>
      <c r="J85">
        <f t="shared" si="20"/>
        <v>76.478840865494291</v>
      </c>
      <c r="K85">
        <f t="shared" si="20"/>
        <v>77.243629274149228</v>
      </c>
      <c r="L85">
        <f t="shared" si="20"/>
        <v>78.016065566890731</v>
      </c>
      <c r="M85">
        <f t="shared" si="20"/>
        <v>78.796226222559625</v>
      </c>
      <c r="N85">
        <f t="shared" si="20"/>
        <v>79.584188484785244</v>
      </c>
      <c r="O85">
        <f t="shared" si="20"/>
        <v>80.380030369633076</v>
      </c>
      <c r="P85">
        <f t="shared" si="20"/>
        <v>81.183830673329425</v>
      </c>
      <c r="Q85">
        <f t="shared" si="20"/>
        <v>81.995668980062732</v>
      </c>
      <c r="R85">
        <f t="shared" si="20"/>
        <v>82.815625669863351</v>
      </c>
      <c r="S85">
        <f t="shared" si="23"/>
        <v>83.229703798212654</v>
      </c>
      <c r="T85">
        <f t="shared" si="21"/>
        <v>83.645852317203705</v>
      </c>
      <c r="U85">
        <f t="shared" si="21"/>
        <v>84.064081578789725</v>
      </c>
      <c r="V85">
        <f t="shared" si="21"/>
        <v>84.48440198668365</v>
      </c>
      <c r="W85">
        <f t="shared" si="21"/>
        <v>84.906823996617049</v>
      </c>
      <c r="X85">
        <f t="shared" si="21"/>
        <v>85.331358116600114</v>
      </c>
      <c r="Y85">
        <f t="shared" si="21"/>
        <v>85.75801490718311</v>
      </c>
      <c r="Z85">
        <f t="shared" si="21"/>
        <v>86.186804981719021</v>
      </c>
      <c r="AA85">
        <f t="shared" si="21"/>
        <v>86.617739006627602</v>
      </c>
      <c r="AB85">
        <f t="shared" si="21"/>
        <v>87.050827701660737</v>
      </c>
      <c r="AC85">
        <f t="shared" si="25"/>
        <v>87.379027921987074</v>
      </c>
      <c r="AD85">
        <f t="shared" si="25"/>
        <v>87.708465527269595</v>
      </c>
      <c r="AE85">
        <f t="shared" si="25"/>
        <v>88.039145182713995</v>
      </c>
      <c r="AF85">
        <f t="shared" si="25"/>
        <v>88.371071571114754</v>
      </c>
      <c r="AG85">
        <f t="shared" si="25"/>
        <v>88.704249392921497</v>
      </c>
      <c r="AH85">
        <f t="shared" si="25"/>
        <v>89.038683366305591</v>
      </c>
      <c r="AI85">
        <f t="shared" si="25"/>
        <v>89.374378227226828</v>
      </c>
      <c r="AJ85">
        <f t="shared" si="25"/>
        <v>89.711338729500667</v>
      </c>
      <c r="AK85">
        <f t="shared" si="25"/>
        <v>90.049569644865414</v>
      </c>
      <c r="AL85">
        <f t="shared" si="25"/>
        <v>90.389075763049902</v>
      </c>
      <c r="AM85">
        <f t="shared" si="25"/>
        <v>90.729861891841196</v>
      </c>
      <c r="AN85">
        <f t="shared" si="25"/>
        <v>91.071932857152788</v>
      </c>
      <c r="AO85">
        <f t="shared" si="25"/>
        <v>91.415293503092869</v>
      </c>
      <c r="AP85">
        <f t="shared" si="25"/>
        <v>91.759948692033035</v>
      </c>
      <c r="AQ85">
        <f t="shared" si="25"/>
        <v>92.105903304676914</v>
      </c>
      <c r="AR85">
        <f t="shared" si="25"/>
        <v>92.453162240129586</v>
      </c>
      <c r="AS85">
        <f t="shared" si="24"/>
        <v>92.801730415966674</v>
      </c>
      <c r="AT85">
        <f t="shared" si="24"/>
        <v>93.151612768304204</v>
      </c>
      <c r="AU85">
        <f t="shared" si="24"/>
        <v>93.502814251868344</v>
      </c>
      <c r="AV85">
        <f t="shared" si="24"/>
        <v>93.855339840065724</v>
      </c>
    </row>
    <row r="86" spans="1:48" x14ac:dyDescent="0.15">
      <c r="A86" t="s">
        <v>186</v>
      </c>
      <c r="B86" t="s">
        <v>187</v>
      </c>
      <c r="C86">
        <v>70.08</v>
      </c>
      <c r="D86">
        <f t="shared" si="18"/>
        <v>70.08</v>
      </c>
      <c r="E86">
        <f t="shared" si="19"/>
        <v>71.272206993531555</v>
      </c>
      <c r="F86">
        <f t="shared" si="19"/>
        <v>72.48469591508001</v>
      </c>
      <c r="G86">
        <f t="shared" si="19"/>
        <v>73.717811802550997</v>
      </c>
      <c r="H86">
        <f t="shared" si="19"/>
        <v>74.971905563664635</v>
      </c>
      <c r="I86">
        <f t="shared" si="22"/>
        <v>75.721624619301281</v>
      </c>
      <c r="J86">
        <f t="shared" si="20"/>
        <v>76.478840865494291</v>
      </c>
      <c r="K86">
        <f t="shared" si="20"/>
        <v>77.243629274149228</v>
      </c>
      <c r="L86">
        <f t="shared" si="20"/>
        <v>78.016065566890731</v>
      </c>
      <c r="M86">
        <f t="shared" si="20"/>
        <v>78.796226222559625</v>
      </c>
      <c r="N86">
        <f t="shared" si="20"/>
        <v>79.584188484785244</v>
      </c>
      <c r="O86">
        <f t="shared" si="20"/>
        <v>80.380030369633076</v>
      </c>
      <c r="P86">
        <f t="shared" si="20"/>
        <v>81.183830673329425</v>
      </c>
      <c r="Q86">
        <f t="shared" si="20"/>
        <v>81.995668980062732</v>
      </c>
      <c r="R86">
        <f t="shared" si="20"/>
        <v>82.815625669863351</v>
      </c>
      <c r="S86">
        <f t="shared" si="23"/>
        <v>83.229703798212654</v>
      </c>
      <c r="T86">
        <f t="shared" si="21"/>
        <v>83.645852317203705</v>
      </c>
      <c r="U86">
        <f t="shared" si="21"/>
        <v>84.064081578789725</v>
      </c>
      <c r="V86">
        <f t="shared" si="21"/>
        <v>84.48440198668365</v>
      </c>
      <c r="W86">
        <f t="shared" si="21"/>
        <v>84.906823996617049</v>
      </c>
      <c r="X86">
        <f t="shared" si="21"/>
        <v>85.331358116600114</v>
      </c>
      <c r="Y86">
        <f t="shared" si="21"/>
        <v>85.75801490718311</v>
      </c>
      <c r="Z86">
        <f t="shared" si="21"/>
        <v>86.186804981719021</v>
      </c>
      <c r="AA86">
        <f t="shared" si="21"/>
        <v>86.617739006627602</v>
      </c>
      <c r="AB86">
        <f t="shared" si="21"/>
        <v>87.050827701660737</v>
      </c>
      <c r="AC86">
        <f t="shared" si="25"/>
        <v>87.379027921987074</v>
      </c>
      <c r="AD86">
        <f t="shared" si="25"/>
        <v>87.708465527269595</v>
      </c>
      <c r="AE86">
        <f t="shared" si="25"/>
        <v>88.039145182713995</v>
      </c>
      <c r="AF86">
        <f t="shared" si="25"/>
        <v>88.371071571114754</v>
      </c>
      <c r="AG86">
        <f t="shared" si="25"/>
        <v>88.704249392921497</v>
      </c>
      <c r="AH86">
        <f t="shared" si="25"/>
        <v>89.038683366305591</v>
      </c>
      <c r="AI86">
        <f t="shared" si="25"/>
        <v>89.374378227226828</v>
      </c>
      <c r="AJ86">
        <f t="shared" si="25"/>
        <v>89.711338729500667</v>
      </c>
      <c r="AK86">
        <f t="shared" si="25"/>
        <v>90.049569644865414</v>
      </c>
      <c r="AL86">
        <f t="shared" si="25"/>
        <v>90.389075763049902</v>
      </c>
      <c r="AM86">
        <f t="shared" si="25"/>
        <v>90.729861891841196</v>
      </c>
      <c r="AN86">
        <f t="shared" si="25"/>
        <v>91.071932857152788</v>
      </c>
      <c r="AO86">
        <f t="shared" si="25"/>
        <v>91.415293503092869</v>
      </c>
      <c r="AP86">
        <f t="shared" si="25"/>
        <v>91.759948692033035</v>
      </c>
      <c r="AQ86">
        <f t="shared" si="25"/>
        <v>92.105903304676914</v>
      </c>
      <c r="AR86">
        <f t="shared" si="25"/>
        <v>92.453162240129586</v>
      </c>
      <c r="AS86">
        <f t="shared" si="24"/>
        <v>92.801730415966674</v>
      </c>
      <c r="AT86">
        <f t="shared" si="24"/>
        <v>93.151612768304204</v>
      </c>
      <c r="AU86">
        <f t="shared" si="24"/>
        <v>93.502814251868344</v>
      </c>
      <c r="AV86">
        <f t="shared" si="24"/>
        <v>93.855339840065724</v>
      </c>
    </row>
    <row r="87" spans="1:48" x14ac:dyDescent="0.15">
      <c r="A87" t="s">
        <v>188</v>
      </c>
      <c r="B87" t="s">
        <v>189</v>
      </c>
      <c r="C87">
        <v>70.08</v>
      </c>
      <c r="D87">
        <f t="shared" si="18"/>
        <v>70.08</v>
      </c>
      <c r="E87">
        <f t="shared" si="19"/>
        <v>71.272206993531555</v>
      </c>
      <c r="F87">
        <f t="shared" si="19"/>
        <v>72.48469591508001</v>
      </c>
      <c r="G87">
        <f t="shared" si="19"/>
        <v>73.717811802550997</v>
      </c>
      <c r="H87">
        <f t="shared" si="19"/>
        <v>74.971905563664635</v>
      </c>
      <c r="I87">
        <f t="shared" si="22"/>
        <v>75.721624619301281</v>
      </c>
      <c r="J87">
        <f t="shared" si="20"/>
        <v>76.478840865494291</v>
      </c>
      <c r="K87">
        <f t="shared" si="20"/>
        <v>77.243629274149228</v>
      </c>
      <c r="L87">
        <f t="shared" si="20"/>
        <v>78.016065566890731</v>
      </c>
      <c r="M87">
        <f t="shared" si="20"/>
        <v>78.796226222559625</v>
      </c>
      <c r="N87">
        <f t="shared" si="20"/>
        <v>79.584188484785244</v>
      </c>
      <c r="O87">
        <f t="shared" si="20"/>
        <v>80.380030369633076</v>
      </c>
      <c r="P87">
        <f t="shared" si="20"/>
        <v>81.183830673329425</v>
      </c>
      <c r="Q87">
        <f t="shared" si="20"/>
        <v>81.995668980062732</v>
      </c>
      <c r="R87">
        <f t="shared" si="20"/>
        <v>82.815625669863351</v>
      </c>
      <c r="S87">
        <f t="shared" si="23"/>
        <v>83.229703798212654</v>
      </c>
      <c r="T87">
        <f t="shared" si="21"/>
        <v>83.645852317203705</v>
      </c>
      <c r="U87">
        <f t="shared" si="21"/>
        <v>84.064081578789725</v>
      </c>
      <c r="V87">
        <f t="shared" si="21"/>
        <v>84.48440198668365</v>
      </c>
      <c r="W87">
        <f t="shared" si="21"/>
        <v>84.906823996617049</v>
      </c>
      <c r="X87">
        <f t="shared" si="21"/>
        <v>85.331358116600114</v>
      </c>
      <c r="Y87">
        <f t="shared" si="21"/>
        <v>85.75801490718311</v>
      </c>
      <c r="Z87">
        <f t="shared" si="21"/>
        <v>86.186804981719021</v>
      </c>
      <c r="AA87">
        <f t="shared" si="21"/>
        <v>86.617739006627602</v>
      </c>
      <c r="AB87">
        <f t="shared" si="21"/>
        <v>87.050827701660737</v>
      </c>
      <c r="AC87">
        <f t="shared" si="25"/>
        <v>87.379027921987074</v>
      </c>
      <c r="AD87">
        <f t="shared" si="25"/>
        <v>87.708465527269595</v>
      </c>
      <c r="AE87">
        <f t="shared" si="25"/>
        <v>88.039145182713995</v>
      </c>
      <c r="AF87">
        <f t="shared" si="25"/>
        <v>88.371071571114754</v>
      </c>
      <c r="AG87">
        <f t="shared" si="25"/>
        <v>88.704249392921497</v>
      </c>
      <c r="AH87">
        <f t="shared" si="25"/>
        <v>89.038683366305591</v>
      </c>
      <c r="AI87">
        <f t="shared" si="25"/>
        <v>89.374378227226828</v>
      </c>
      <c r="AJ87">
        <f t="shared" si="25"/>
        <v>89.711338729500667</v>
      </c>
      <c r="AK87">
        <f t="shared" si="25"/>
        <v>90.049569644865414</v>
      </c>
      <c r="AL87">
        <f t="shared" si="25"/>
        <v>90.389075763049902</v>
      </c>
      <c r="AM87">
        <f t="shared" si="25"/>
        <v>90.729861891841196</v>
      </c>
      <c r="AN87">
        <f t="shared" si="25"/>
        <v>91.071932857152788</v>
      </c>
      <c r="AO87">
        <f t="shared" si="25"/>
        <v>91.415293503092869</v>
      </c>
      <c r="AP87">
        <f t="shared" si="25"/>
        <v>91.759948692033035</v>
      </c>
      <c r="AQ87">
        <f t="shared" si="25"/>
        <v>92.105903304676914</v>
      </c>
      <c r="AR87">
        <f t="shared" si="25"/>
        <v>92.453162240129586</v>
      </c>
      <c r="AS87">
        <f t="shared" si="24"/>
        <v>92.801730415966674</v>
      </c>
      <c r="AT87">
        <f t="shared" si="24"/>
        <v>93.151612768304204</v>
      </c>
      <c r="AU87">
        <f t="shared" si="24"/>
        <v>93.502814251868344</v>
      </c>
      <c r="AV87">
        <f t="shared" si="24"/>
        <v>93.855339840065724</v>
      </c>
    </row>
    <row r="88" spans="1:48" x14ac:dyDescent="0.15">
      <c r="A88" t="s">
        <v>190</v>
      </c>
      <c r="B88" t="s">
        <v>191</v>
      </c>
      <c r="C88">
        <v>70.08</v>
      </c>
      <c r="D88">
        <f t="shared" si="18"/>
        <v>70.08</v>
      </c>
      <c r="E88">
        <f t="shared" si="19"/>
        <v>71.272206993531555</v>
      </c>
      <c r="F88">
        <f t="shared" si="19"/>
        <v>72.48469591508001</v>
      </c>
      <c r="G88">
        <f t="shared" si="19"/>
        <v>73.717811802550997</v>
      </c>
      <c r="H88">
        <f t="shared" si="19"/>
        <v>74.971905563664635</v>
      </c>
      <c r="I88">
        <f t="shared" si="22"/>
        <v>75.721624619301281</v>
      </c>
      <c r="J88">
        <f t="shared" si="20"/>
        <v>76.478840865494291</v>
      </c>
      <c r="K88">
        <f t="shared" si="20"/>
        <v>77.243629274149228</v>
      </c>
      <c r="L88">
        <f t="shared" si="20"/>
        <v>78.016065566890731</v>
      </c>
      <c r="M88">
        <f t="shared" si="20"/>
        <v>78.796226222559625</v>
      </c>
      <c r="N88">
        <f t="shared" si="20"/>
        <v>79.584188484785244</v>
      </c>
      <c r="O88">
        <f t="shared" si="20"/>
        <v>80.380030369633076</v>
      </c>
      <c r="P88">
        <f t="shared" si="20"/>
        <v>81.183830673329425</v>
      </c>
      <c r="Q88">
        <f t="shared" si="20"/>
        <v>81.995668980062732</v>
      </c>
      <c r="R88">
        <f t="shared" si="20"/>
        <v>82.815625669863351</v>
      </c>
      <c r="S88">
        <f t="shared" si="23"/>
        <v>83.229703798212654</v>
      </c>
      <c r="T88">
        <f t="shared" si="21"/>
        <v>83.645852317203705</v>
      </c>
      <c r="U88">
        <f t="shared" si="21"/>
        <v>84.064081578789725</v>
      </c>
      <c r="V88">
        <f t="shared" si="21"/>
        <v>84.48440198668365</v>
      </c>
      <c r="W88">
        <f t="shared" si="21"/>
        <v>84.906823996617049</v>
      </c>
      <c r="X88">
        <f t="shared" si="21"/>
        <v>85.331358116600114</v>
      </c>
      <c r="Y88">
        <f t="shared" si="21"/>
        <v>85.75801490718311</v>
      </c>
      <c r="Z88">
        <f t="shared" si="21"/>
        <v>86.186804981719021</v>
      </c>
      <c r="AA88">
        <f t="shared" si="21"/>
        <v>86.617739006627602</v>
      </c>
      <c r="AB88">
        <f t="shared" si="21"/>
        <v>87.050827701660737</v>
      </c>
      <c r="AC88">
        <f t="shared" si="25"/>
        <v>87.379027921987074</v>
      </c>
      <c r="AD88">
        <f t="shared" si="25"/>
        <v>87.708465527269595</v>
      </c>
      <c r="AE88">
        <f t="shared" si="25"/>
        <v>88.039145182713995</v>
      </c>
      <c r="AF88">
        <f t="shared" si="25"/>
        <v>88.371071571114754</v>
      </c>
      <c r="AG88">
        <f t="shared" si="25"/>
        <v>88.704249392921497</v>
      </c>
      <c r="AH88">
        <f t="shared" si="25"/>
        <v>89.038683366305591</v>
      </c>
      <c r="AI88">
        <f t="shared" si="25"/>
        <v>89.374378227226828</v>
      </c>
      <c r="AJ88">
        <f t="shared" si="25"/>
        <v>89.711338729500667</v>
      </c>
      <c r="AK88">
        <f t="shared" si="25"/>
        <v>90.049569644865414</v>
      </c>
      <c r="AL88">
        <f t="shared" si="25"/>
        <v>90.389075763049902</v>
      </c>
      <c r="AM88">
        <f t="shared" si="25"/>
        <v>90.729861891841196</v>
      </c>
      <c r="AN88">
        <f t="shared" si="25"/>
        <v>91.071932857152788</v>
      </c>
      <c r="AO88">
        <f t="shared" si="25"/>
        <v>91.415293503092869</v>
      </c>
      <c r="AP88">
        <f t="shared" si="25"/>
        <v>91.759948692033035</v>
      </c>
      <c r="AQ88">
        <f t="shared" si="25"/>
        <v>92.105903304676914</v>
      </c>
      <c r="AR88">
        <f t="shared" si="25"/>
        <v>92.453162240129586</v>
      </c>
      <c r="AS88">
        <f t="shared" si="24"/>
        <v>92.801730415966674</v>
      </c>
      <c r="AT88">
        <f t="shared" si="24"/>
        <v>93.151612768304204</v>
      </c>
      <c r="AU88">
        <f t="shared" si="24"/>
        <v>93.502814251868344</v>
      </c>
      <c r="AV88">
        <f t="shared" si="24"/>
        <v>93.855339840065724</v>
      </c>
    </row>
    <row r="89" spans="1:48" x14ac:dyDescent="0.15">
      <c r="A89" t="s">
        <v>192</v>
      </c>
      <c r="B89" t="s">
        <v>193</v>
      </c>
      <c r="C89">
        <v>70.08</v>
      </c>
      <c r="D89">
        <f t="shared" si="18"/>
        <v>70.08</v>
      </c>
      <c r="E89">
        <f t="shared" si="19"/>
        <v>71.272206993531555</v>
      </c>
      <c r="F89">
        <f t="shared" si="19"/>
        <v>72.48469591508001</v>
      </c>
      <c r="G89">
        <f t="shared" si="19"/>
        <v>73.717811802550997</v>
      </c>
      <c r="H89">
        <f t="shared" si="19"/>
        <v>74.971905563664635</v>
      </c>
      <c r="I89">
        <f t="shared" si="22"/>
        <v>75.721624619301281</v>
      </c>
      <c r="J89">
        <f t="shared" si="20"/>
        <v>76.478840865494291</v>
      </c>
      <c r="K89">
        <f t="shared" si="20"/>
        <v>77.243629274149228</v>
      </c>
      <c r="L89">
        <f t="shared" si="20"/>
        <v>78.016065566890731</v>
      </c>
      <c r="M89">
        <f t="shared" si="20"/>
        <v>78.796226222559625</v>
      </c>
      <c r="N89">
        <f t="shared" si="20"/>
        <v>79.584188484785244</v>
      </c>
      <c r="O89">
        <f t="shared" si="20"/>
        <v>80.380030369633076</v>
      </c>
      <c r="P89">
        <f t="shared" si="20"/>
        <v>81.183830673329425</v>
      </c>
      <c r="Q89">
        <f t="shared" si="20"/>
        <v>81.995668980062732</v>
      </c>
      <c r="R89">
        <f t="shared" si="20"/>
        <v>82.815625669863351</v>
      </c>
      <c r="S89">
        <f t="shared" si="23"/>
        <v>83.229703798212654</v>
      </c>
      <c r="T89">
        <f t="shared" si="21"/>
        <v>83.645852317203705</v>
      </c>
      <c r="U89">
        <f t="shared" si="21"/>
        <v>84.064081578789725</v>
      </c>
      <c r="V89">
        <f t="shared" si="21"/>
        <v>84.48440198668365</v>
      </c>
      <c r="W89">
        <f t="shared" si="21"/>
        <v>84.906823996617049</v>
      </c>
      <c r="X89">
        <f t="shared" si="21"/>
        <v>85.331358116600114</v>
      </c>
      <c r="Y89">
        <f t="shared" si="21"/>
        <v>85.75801490718311</v>
      </c>
      <c r="Z89">
        <f t="shared" si="21"/>
        <v>86.186804981719021</v>
      </c>
      <c r="AA89">
        <f t="shared" si="21"/>
        <v>86.617739006627602</v>
      </c>
      <c r="AB89">
        <f t="shared" si="21"/>
        <v>87.050827701660737</v>
      </c>
      <c r="AC89">
        <f t="shared" si="25"/>
        <v>87.379027921987074</v>
      </c>
      <c r="AD89">
        <f t="shared" si="25"/>
        <v>87.708465527269595</v>
      </c>
      <c r="AE89">
        <f t="shared" si="25"/>
        <v>88.039145182713995</v>
      </c>
      <c r="AF89">
        <f t="shared" si="25"/>
        <v>88.371071571114754</v>
      </c>
      <c r="AG89">
        <f t="shared" si="25"/>
        <v>88.704249392921497</v>
      </c>
      <c r="AH89">
        <f t="shared" si="25"/>
        <v>89.038683366305591</v>
      </c>
      <c r="AI89">
        <f t="shared" si="25"/>
        <v>89.374378227226828</v>
      </c>
      <c r="AJ89">
        <f t="shared" si="25"/>
        <v>89.711338729500667</v>
      </c>
      <c r="AK89">
        <f t="shared" si="25"/>
        <v>90.049569644865414</v>
      </c>
      <c r="AL89">
        <f t="shared" si="25"/>
        <v>90.389075763049902</v>
      </c>
      <c r="AM89">
        <f t="shared" si="25"/>
        <v>90.729861891841196</v>
      </c>
      <c r="AN89">
        <f t="shared" si="25"/>
        <v>91.071932857152788</v>
      </c>
      <c r="AO89">
        <f t="shared" si="25"/>
        <v>91.415293503092869</v>
      </c>
      <c r="AP89">
        <f t="shared" si="25"/>
        <v>91.759948692033035</v>
      </c>
      <c r="AQ89">
        <f t="shared" si="25"/>
        <v>92.105903304676914</v>
      </c>
      <c r="AR89">
        <f t="shared" si="25"/>
        <v>92.453162240129586</v>
      </c>
      <c r="AS89">
        <f t="shared" si="24"/>
        <v>92.801730415966674</v>
      </c>
      <c r="AT89">
        <f t="shared" si="24"/>
        <v>93.151612768304204</v>
      </c>
      <c r="AU89">
        <f t="shared" si="24"/>
        <v>93.502814251868344</v>
      </c>
      <c r="AV89">
        <f t="shared" si="24"/>
        <v>93.855339840065724</v>
      </c>
    </row>
    <row r="90" spans="1:48" x14ac:dyDescent="0.15">
      <c r="A90" t="s">
        <v>194</v>
      </c>
      <c r="B90" t="s">
        <v>195</v>
      </c>
      <c r="C90">
        <v>59.921999999999997</v>
      </c>
      <c r="D90">
        <f t="shared" si="18"/>
        <v>59.921999999999997</v>
      </c>
      <c r="E90">
        <f t="shared" si="19"/>
        <v>60.941398222979416</v>
      </c>
      <c r="F90">
        <f t="shared" si="19"/>
        <v>61.978138536293159</v>
      </c>
      <c r="G90">
        <f t="shared" si="19"/>
        <v>63.032515965075063</v>
      </c>
      <c r="H90">
        <f t="shared" si="19"/>
        <v>64.104830553451933</v>
      </c>
      <c r="I90">
        <f t="shared" si="22"/>
        <v>64.745878858986458</v>
      </c>
      <c r="J90">
        <f t="shared" si="20"/>
        <v>65.393337647576317</v>
      </c>
      <c r="K90">
        <f t="shared" si="20"/>
        <v>66.04727102405208</v>
      </c>
      <c r="L90">
        <f t="shared" si="20"/>
        <v>66.707743734292606</v>
      </c>
      <c r="M90">
        <f t="shared" si="20"/>
        <v>67.374821171635517</v>
      </c>
      <c r="N90">
        <f t="shared" si="20"/>
        <v>68.048569383351889</v>
      </c>
      <c r="O90">
        <f t="shared" si="20"/>
        <v>68.729055077185393</v>
      </c>
      <c r="P90">
        <f t="shared" si="20"/>
        <v>69.41634562795727</v>
      </c>
      <c r="Q90">
        <f t="shared" si="20"/>
        <v>70.110509084236838</v>
      </c>
      <c r="R90">
        <f t="shared" si="20"/>
        <v>70.811614175079214</v>
      </c>
      <c r="S90">
        <f t="shared" si="23"/>
        <v>71.165672245954596</v>
      </c>
      <c r="T90">
        <f t="shared" si="21"/>
        <v>71.521500607184365</v>
      </c>
      <c r="U90">
        <f t="shared" si="21"/>
        <v>71.879108110220272</v>
      </c>
      <c r="V90">
        <f t="shared" si="21"/>
        <v>72.238503650771364</v>
      </c>
      <c r="W90">
        <f t="shared" si="21"/>
        <v>72.599696169025208</v>
      </c>
      <c r="X90">
        <f t="shared" si="21"/>
        <v>72.962694649870315</v>
      </c>
      <c r="Y90">
        <f t="shared" si="21"/>
        <v>73.327508123119657</v>
      </c>
      <c r="Z90">
        <f t="shared" si="21"/>
        <v>73.694145663735256</v>
      </c>
      <c r="AA90">
        <f t="shared" si="21"/>
        <v>74.062616392053926</v>
      </c>
      <c r="AB90">
        <f t="shared" si="21"/>
        <v>74.432929474014188</v>
      </c>
      <c r="AC90">
        <f t="shared" si="25"/>
        <v>74.713557521993565</v>
      </c>
      <c r="AD90">
        <f t="shared" si="25"/>
        <v>74.995243597674786</v>
      </c>
      <c r="AE90">
        <f t="shared" si="25"/>
        <v>75.277991690048339</v>
      </c>
      <c r="AF90">
        <f t="shared" si="25"/>
        <v>75.561805803144097</v>
      </c>
      <c r="AG90">
        <f t="shared" si="25"/>
        <v>75.846689956087928</v>
      </c>
      <c r="AH90">
        <f t="shared" si="25"/>
        <v>76.132648183158722</v>
      </c>
      <c r="AI90">
        <f t="shared" si="25"/>
        <v>76.419684533845398</v>
      </c>
      <c r="AJ90">
        <f t="shared" si="25"/>
        <v>76.707803072904369</v>
      </c>
      <c r="AK90">
        <f t="shared" si="25"/>
        <v>76.99700788041703</v>
      </c>
      <c r="AL90">
        <f t="shared" si="25"/>
        <v>77.287303051847545</v>
      </c>
      <c r="AM90">
        <f t="shared" si="25"/>
        <v>77.578692698100852</v>
      </c>
      <c r="AN90">
        <f t="shared" si="25"/>
        <v>77.871180945580889</v>
      </c>
      <c r="AO90">
        <f t="shared" si="25"/>
        <v>78.164771936249011</v>
      </c>
      <c r="AP90">
        <f t="shared" si="25"/>
        <v>78.459469827682696</v>
      </c>
      <c r="AQ90">
        <f t="shared" si="25"/>
        <v>78.755278793134281</v>
      </c>
      <c r="AR90">
        <f t="shared" si="25"/>
        <v>79.052203021590245</v>
      </c>
      <c r="AS90">
        <f t="shared" si="24"/>
        <v>79.350246717830402</v>
      </c>
      <c r="AT90">
        <f t="shared" si="24"/>
        <v>79.649414102487498</v>
      </c>
      <c r="AU90">
        <f t="shared" si="24"/>
        <v>79.949709412106941</v>
      </c>
      <c r="AV90">
        <f t="shared" si="24"/>
        <v>80.251136899206884</v>
      </c>
    </row>
    <row r="91" spans="1:48" x14ac:dyDescent="0.15">
      <c r="A91" t="s">
        <v>196</v>
      </c>
      <c r="B91" t="s">
        <v>197</v>
      </c>
      <c r="C91">
        <v>70.08</v>
      </c>
      <c r="D91">
        <f t="shared" si="18"/>
        <v>70.08</v>
      </c>
      <c r="E91">
        <f t="shared" si="19"/>
        <v>71.272206993531555</v>
      </c>
      <c r="F91">
        <f t="shared" si="19"/>
        <v>72.48469591508001</v>
      </c>
      <c r="G91">
        <f t="shared" si="19"/>
        <v>73.717811802550997</v>
      </c>
      <c r="H91">
        <f t="shared" si="19"/>
        <v>74.971905563664635</v>
      </c>
      <c r="I91">
        <f t="shared" si="22"/>
        <v>75.721624619301281</v>
      </c>
      <c r="J91">
        <f t="shared" si="20"/>
        <v>76.478840865494291</v>
      </c>
      <c r="K91">
        <f t="shared" si="20"/>
        <v>77.243629274149228</v>
      </c>
      <c r="L91">
        <f t="shared" si="20"/>
        <v>78.016065566890731</v>
      </c>
      <c r="M91">
        <f t="shared" si="20"/>
        <v>78.796226222559625</v>
      </c>
      <c r="N91">
        <f t="shared" si="20"/>
        <v>79.584188484785244</v>
      </c>
      <c r="O91">
        <f t="shared" si="20"/>
        <v>80.380030369633076</v>
      </c>
      <c r="P91">
        <f t="shared" si="20"/>
        <v>81.183830673329425</v>
      </c>
      <c r="Q91">
        <f t="shared" si="20"/>
        <v>81.995668980062732</v>
      </c>
      <c r="R91">
        <f t="shared" si="20"/>
        <v>82.815625669863351</v>
      </c>
      <c r="S91">
        <f t="shared" si="23"/>
        <v>83.229703798212654</v>
      </c>
      <c r="T91">
        <f t="shared" si="21"/>
        <v>83.645852317203705</v>
      </c>
      <c r="U91">
        <f t="shared" si="21"/>
        <v>84.064081578789725</v>
      </c>
      <c r="V91">
        <f t="shared" si="21"/>
        <v>84.48440198668365</v>
      </c>
      <c r="W91">
        <f t="shared" si="21"/>
        <v>84.906823996617049</v>
      </c>
      <c r="X91">
        <f t="shared" si="21"/>
        <v>85.331358116600114</v>
      </c>
      <c r="Y91">
        <f t="shared" si="21"/>
        <v>85.75801490718311</v>
      </c>
      <c r="Z91">
        <f t="shared" si="21"/>
        <v>86.186804981719021</v>
      </c>
      <c r="AA91">
        <f t="shared" si="21"/>
        <v>86.617739006627602</v>
      </c>
      <c r="AB91">
        <f t="shared" si="21"/>
        <v>87.050827701660737</v>
      </c>
      <c r="AC91">
        <f t="shared" si="25"/>
        <v>87.379027921987074</v>
      </c>
      <c r="AD91">
        <f t="shared" si="25"/>
        <v>87.708465527269595</v>
      </c>
      <c r="AE91">
        <f t="shared" si="25"/>
        <v>88.039145182713995</v>
      </c>
      <c r="AF91">
        <f t="shared" si="25"/>
        <v>88.371071571114754</v>
      </c>
      <c r="AG91">
        <f t="shared" si="25"/>
        <v>88.704249392921497</v>
      </c>
      <c r="AH91">
        <f t="shared" si="25"/>
        <v>89.038683366305591</v>
      </c>
      <c r="AI91">
        <f t="shared" si="25"/>
        <v>89.374378227226828</v>
      </c>
      <c r="AJ91">
        <f t="shared" si="25"/>
        <v>89.711338729500667</v>
      </c>
      <c r="AK91">
        <f t="shared" si="25"/>
        <v>90.049569644865414</v>
      </c>
      <c r="AL91">
        <f t="shared" si="25"/>
        <v>90.389075763049902</v>
      </c>
      <c r="AM91">
        <f t="shared" si="25"/>
        <v>90.729861891841196</v>
      </c>
      <c r="AN91">
        <f t="shared" si="25"/>
        <v>91.071932857152788</v>
      </c>
      <c r="AO91">
        <f t="shared" si="25"/>
        <v>91.415293503092869</v>
      </c>
      <c r="AP91">
        <f t="shared" si="25"/>
        <v>91.759948692033035</v>
      </c>
      <c r="AQ91">
        <f t="shared" si="25"/>
        <v>92.105903304676914</v>
      </c>
      <c r="AR91">
        <f t="shared" si="25"/>
        <v>92.453162240129586</v>
      </c>
      <c r="AS91">
        <f t="shared" si="24"/>
        <v>92.801730415966674</v>
      </c>
      <c r="AT91">
        <f t="shared" si="24"/>
        <v>93.151612768304204</v>
      </c>
      <c r="AU91">
        <f t="shared" si="24"/>
        <v>93.502814251868344</v>
      </c>
      <c r="AV91">
        <f t="shared" si="24"/>
        <v>93.855339840065724</v>
      </c>
    </row>
    <row r="92" spans="1:48" x14ac:dyDescent="0.15">
      <c r="A92" t="s">
        <v>198</v>
      </c>
      <c r="B92" t="s">
        <v>199</v>
      </c>
      <c r="C92">
        <v>77.56</v>
      </c>
      <c r="D92">
        <f t="shared" si="18"/>
        <v>77.56</v>
      </c>
      <c r="E92">
        <f t="shared" si="19"/>
        <v>78.879457397521506</v>
      </c>
      <c r="F92">
        <f t="shared" si="19"/>
        <v>80.221361517888212</v>
      </c>
      <c r="G92">
        <f t="shared" si="19"/>
        <v>81.586094226681723</v>
      </c>
      <c r="H92">
        <f t="shared" si="19"/>
        <v>82.974043885813771</v>
      </c>
      <c r="I92">
        <f t="shared" si="22"/>
        <v>83.803784324671909</v>
      </c>
      <c r="J92">
        <f t="shared" si="20"/>
        <v>84.641822167918633</v>
      </c>
      <c r="K92">
        <f t="shared" si="20"/>
        <v>85.488240389597806</v>
      </c>
      <c r="L92">
        <f t="shared" si="20"/>
        <v>86.343122793493791</v>
      </c>
      <c r="M92">
        <f t="shared" si="20"/>
        <v>87.20655402142873</v>
      </c>
      <c r="N92">
        <f t="shared" si="20"/>
        <v>88.078619561643023</v>
      </c>
      <c r="O92">
        <f t="shared" si="20"/>
        <v>88.959405757259432</v>
      </c>
      <c r="P92">
        <f t="shared" si="20"/>
        <v>89.848999814832055</v>
      </c>
      <c r="Q92">
        <f t="shared" si="20"/>
        <v>90.747489812980376</v>
      </c>
      <c r="R92">
        <f t="shared" si="20"/>
        <v>91.654964711110182</v>
      </c>
      <c r="S92">
        <f t="shared" si="23"/>
        <v>92.113239534665723</v>
      </c>
      <c r="T92">
        <f t="shared" si="21"/>
        <v>92.573805732339039</v>
      </c>
      <c r="U92">
        <f t="shared" si="21"/>
        <v>93.036674761000725</v>
      </c>
      <c r="V92">
        <f t="shared" si="21"/>
        <v>93.501858134805701</v>
      </c>
      <c r="W92">
        <f t="shared" si="21"/>
        <v>93.969367425479717</v>
      </c>
      <c r="X92">
        <f t="shared" si="21"/>
        <v>94.439214262607095</v>
      </c>
      <c r="Y92">
        <f t="shared" si="21"/>
        <v>94.911410333920116</v>
      </c>
      <c r="Z92">
        <f t="shared" si="21"/>
        <v>95.385967385589709</v>
      </c>
      <c r="AA92">
        <f t="shared" si="21"/>
        <v>95.86289722251766</v>
      </c>
      <c r="AB92">
        <f t="shared" si="21"/>
        <v>96.342211708630231</v>
      </c>
      <c r="AC92">
        <f t="shared" si="25"/>
        <v>96.705442431925178</v>
      </c>
      <c r="AD92">
        <f t="shared" si="25"/>
        <v>97.070042612657389</v>
      </c>
      <c r="AE92">
        <f t="shared" si="25"/>
        <v>97.436017413974</v>
      </c>
      <c r="AF92">
        <f t="shared" si="25"/>
        <v>97.803372018488304</v>
      </c>
      <c r="AG92">
        <f t="shared" si="25"/>
        <v>98.172111628353193</v>
      </c>
      <c r="AH92">
        <f t="shared" si="25"/>
        <v>98.542241465334783</v>
      </c>
      <c r="AI92">
        <f t="shared" si="25"/>
        <v>98.913766770886312</v>
      </c>
      <c r="AJ92">
        <f t="shared" si="25"/>
        <v>99.286692806222476</v>
      </c>
      <c r="AK92">
        <f t="shared" si="25"/>
        <v>99.661024852393865</v>
      </c>
      <c r="AL92">
        <f t="shared" si="25"/>
        <v>100</v>
      </c>
      <c r="AM92">
        <f t="shared" si="25"/>
        <v>100</v>
      </c>
      <c r="AN92">
        <f t="shared" si="25"/>
        <v>100</v>
      </c>
      <c r="AO92">
        <f t="shared" si="25"/>
        <v>100</v>
      </c>
      <c r="AP92">
        <f t="shared" si="25"/>
        <v>100</v>
      </c>
      <c r="AQ92">
        <f t="shared" si="25"/>
        <v>100</v>
      </c>
      <c r="AR92">
        <f t="shared" si="25"/>
        <v>100</v>
      </c>
      <c r="AS92">
        <f t="shared" si="24"/>
        <v>100</v>
      </c>
      <c r="AT92">
        <f t="shared" si="24"/>
        <v>100</v>
      </c>
      <c r="AU92">
        <f t="shared" si="24"/>
        <v>100</v>
      </c>
      <c r="AV92">
        <f t="shared" si="24"/>
        <v>100</v>
      </c>
    </row>
    <row r="93" spans="1:48" x14ac:dyDescent="0.15">
      <c r="A93" t="s">
        <v>200</v>
      </c>
      <c r="B93" t="s">
        <v>201</v>
      </c>
      <c r="C93">
        <v>73.260000000000005</v>
      </c>
      <c r="D93">
        <f t="shared" si="18"/>
        <v>73.260000000000005</v>
      </c>
      <c r="E93">
        <f t="shared" si="19"/>
        <v>74.506305427313379</v>
      </c>
      <c r="F93">
        <f t="shared" si="19"/>
        <v>75.773813109856761</v>
      </c>
      <c r="G93">
        <f t="shared" si="19"/>
        <v>77.062883742221544</v>
      </c>
      <c r="H93">
        <f t="shared" si="19"/>
        <v>78.373884155166536</v>
      </c>
      <c r="I93">
        <f t="shared" si="22"/>
        <v>79.157622996718203</v>
      </c>
      <c r="J93">
        <f t="shared" si="20"/>
        <v>79.94919922668538</v>
      </c>
      <c r="K93">
        <f t="shared" si="20"/>
        <v>80.748691218952231</v>
      </c>
      <c r="L93">
        <f t="shared" si="20"/>
        <v>81.556178131141763</v>
      </c>
      <c r="M93">
        <f t="shared" si="20"/>
        <v>82.371739912453165</v>
      </c>
      <c r="N93">
        <f t="shared" si="20"/>
        <v>83.195457311577727</v>
      </c>
      <c r="O93">
        <f t="shared" si="20"/>
        <v>84.027411884693478</v>
      </c>
      <c r="P93">
        <f t="shared" si="20"/>
        <v>84.867686003540427</v>
      </c>
      <c r="Q93">
        <f t="shared" si="20"/>
        <v>85.716362863575839</v>
      </c>
      <c r="R93">
        <f t="shared" si="20"/>
        <v>86.573526492211599</v>
      </c>
      <c r="S93">
        <f t="shared" si="23"/>
        <v>87.006394124672653</v>
      </c>
      <c r="T93">
        <f t="shared" si="21"/>
        <v>87.441426095295995</v>
      </c>
      <c r="U93">
        <f t="shared" si="21"/>
        <v>87.878633225772475</v>
      </c>
      <c r="V93">
        <f t="shared" si="21"/>
        <v>88.318026391901313</v>
      </c>
      <c r="W93">
        <f t="shared" si="21"/>
        <v>88.759616523860799</v>
      </c>
      <c r="X93">
        <f t="shared" si="21"/>
        <v>89.203414606480081</v>
      </c>
      <c r="Y93">
        <f t="shared" si="21"/>
        <v>89.649431679512475</v>
      </c>
      <c r="Z93">
        <f t="shared" si="21"/>
        <v>90.097678837910024</v>
      </c>
      <c r="AA93">
        <f t="shared" si="21"/>
        <v>90.548167232099573</v>
      </c>
      <c r="AB93">
        <f t="shared" si="21"/>
        <v>91.00090806826006</v>
      </c>
      <c r="AC93">
        <f t="shared" si="25"/>
        <v>91.344000935570378</v>
      </c>
      <c r="AD93">
        <f t="shared" si="25"/>
        <v>91.688387336298092</v>
      </c>
      <c r="AE93">
        <f t="shared" si="25"/>
        <v>92.034072147340567</v>
      </c>
      <c r="AF93">
        <f t="shared" si="25"/>
        <v>92.381060263982121</v>
      </c>
      <c r="AG93">
        <f t="shared" si="25"/>
        <v>92.72935659996331</v>
      </c>
      <c r="AH93">
        <f t="shared" si="25"/>
        <v>93.078966087550612</v>
      </c>
      <c r="AI93">
        <f t="shared" si="25"/>
        <v>93.429893677606117</v>
      </c>
      <c r="AJ93">
        <f t="shared" si="25"/>
        <v>93.782144339657791</v>
      </c>
      <c r="AK93">
        <f t="shared" si="25"/>
        <v>94.135723061969742</v>
      </c>
      <c r="AL93">
        <f t="shared" si="25"/>
        <v>94.490634851612938</v>
      </c>
      <c r="AM93">
        <f t="shared" si="25"/>
        <v>94.846884734536047</v>
      </c>
      <c r="AN93">
        <f t="shared" si="25"/>
        <v>95.204477755636589</v>
      </c>
      <c r="AO93">
        <f t="shared" si="25"/>
        <v>95.56341897883253</v>
      </c>
      <c r="AP93">
        <f t="shared" si="25"/>
        <v>95.923713487133838</v>
      </c>
      <c r="AQ93">
        <f t="shared" si="25"/>
        <v>96.285366382714471</v>
      </c>
      <c r="AR93">
        <f t="shared" si="25"/>
        <v>96.648382786984769</v>
      </c>
      <c r="AS93">
        <f t="shared" si="24"/>
        <v>97.012767840663784</v>
      </c>
      <c r="AT93">
        <f t="shared" si="24"/>
        <v>97.378526703852245</v>
      </c>
      <c r="AU93">
        <f t="shared" si="24"/>
        <v>97.74566455610551</v>
      </c>
      <c r="AV93">
        <f t="shared" si="24"/>
        <v>98.114186596507054</v>
      </c>
    </row>
    <row r="94" spans="1:48" x14ac:dyDescent="0.15">
      <c r="A94" t="s">
        <v>202</v>
      </c>
      <c r="B94" t="s">
        <v>203</v>
      </c>
      <c r="C94">
        <v>70.36</v>
      </c>
      <c r="D94">
        <f t="shared" si="18"/>
        <v>70.36</v>
      </c>
      <c r="E94">
        <f t="shared" si="19"/>
        <v>71.556970377638123</v>
      </c>
      <c r="F94">
        <f t="shared" si="19"/>
        <v>72.774303718393696</v>
      </c>
      <c r="G94">
        <f t="shared" si="19"/>
        <v>74.012346438748395</v>
      </c>
      <c r="H94">
        <f t="shared" si="19"/>
        <v>75.271450848450968</v>
      </c>
      <c r="I94">
        <f t="shared" si="22"/>
        <v>76.024165356935484</v>
      </c>
      <c r="J94">
        <f t="shared" si="20"/>
        <v>76.784407010504836</v>
      </c>
      <c r="K94">
        <f t="shared" si="20"/>
        <v>77.552251080609878</v>
      </c>
      <c r="L94">
        <f t="shared" si="20"/>
        <v>78.327773591415976</v>
      </c>
      <c r="M94">
        <f t="shared" si="20"/>
        <v>79.111051327330131</v>
      </c>
      <c r="N94">
        <f t="shared" si="20"/>
        <v>79.902161840603455</v>
      </c>
      <c r="O94">
        <f t="shared" si="20"/>
        <v>80.701183459009457</v>
      </c>
      <c r="P94">
        <f t="shared" si="20"/>
        <v>81.508195293599584</v>
      </c>
      <c r="Q94">
        <f t="shared" si="20"/>
        <v>82.323277246535582</v>
      </c>
      <c r="R94">
        <f t="shared" si="20"/>
        <v>83.146510019000942</v>
      </c>
      <c r="S94">
        <f t="shared" si="23"/>
        <v>83.562242569095943</v>
      </c>
      <c r="T94">
        <f t="shared" si="21"/>
        <v>83.980053781941407</v>
      </c>
      <c r="U94">
        <f t="shared" si="21"/>
        <v>84.399954050851107</v>
      </c>
      <c r="V94">
        <f t="shared" si="21"/>
        <v>84.821953821105339</v>
      </c>
      <c r="W94">
        <f t="shared" si="21"/>
        <v>85.246063590210852</v>
      </c>
      <c r="X94">
        <f t="shared" si="21"/>
        <v>85.67229390816189</v>
      </c>
      <c r="Y94">
        <f t="shared" si="21"/>
        <v>86.10065537770268</v>
      </c>
      <c r="Z94">
        <f t="shared" si="21"/>
        <v>86.531158654591195</v>
      </c>
      <c r="AA94">
        <f t="shared" si="21"/>
        <v>86.963814447864138</v>
      </c>
      <c r="AB94">
        <f t="shared" si="21"/>
        <v>87.398633520103445</v>
      </c>
      <c r="AC94">
        <f t="shared" si="25"/>
        <v>87.728145042679941</v>
      </c>
      <c r="AD94">
        <f t="shared" si="25"/>
        <v>88.058898894102299</v>
      </c>
      <c r="AE94">
        <f t="shared" si="25"/>
        <v>88.39089975821571</v>
      </c>
      <c r="AF94">
        <f t="shared" si="25"/>
        <v>88.724152336524469</v>
      </c>
      <c r="AG94">
        <f t="shared" si="25"/>
        <v>89.058661348258511</v>
      </c>
      <c r="AH94">
        <f t="shared" si="25"/>
        <v>89.394431530440372</v>
      </c>
      <c r="AI94">
        <f t="shared" si="25"/>
        <v>89.731467637952051</v>
      </c>
      <c r="AJ94">
        <f t="shared" si="25"/>
        <v>90.069774443602554</v>
      </c>
      <c r="AK94">
        <f t="shared" si="25"/>
        <v>90.409356738195356</v>
      </c>
      <c r="AL94">
        <f t="shared" si="25"/>
        <v>90.750219330596337</v>
      </c>
      <c r="AM94">
        <f t="shared" si="25"/>
        <v>91.092367047801758</v>
      </c>
      <c r="AN94">
        <f t="shared" si="25"/>
        <v>91.435804735006712</v>
      </c>
      <c r="AO94">
        <f t="shared" si="25"/>
        <v>91.780537255673721</v>
      </c>
      <c r="AP94">
        <f t="shared" si="25"/>
        <v>92.126569491601657</v>
      </c>
      <c r="AQ94">
        <f t="shared" si="25"/>
        <v>92.473906342994695</v>
      </c>
      <c r="AR94">
        <f t="shared" si="25"/>
        <v>92.822552728531932</v>
      </c>
      <c r="AS94">
        <f t="shared" si="24"/>
        <v>93.17251358543686</v>
      </c>
      <c r="AT94">
        <f t="shared" si="24"/>
        <v>93.523793869547418</v>
      </c>
      <c r="AU94">
        <f t="shared" si="24"/>
        <v>93.876398555386089</v>
      </c>
      <c r="AV94">
        <f t="shared" si="24"/>
        <v>94.230332636230372</v>
      </c>
    </row>
    <row r="95" spans="1:48" x14ac:dyDescent="0.15">
      <c r="A95" t="s">
        <v>204</v>
      </c>
      <c r="B95" t="s">
        <v>205</v>
      </c>
      <c r="C95">
        <v>64.260000000000005</v>
      </c>
      <c r="D95">
        <f t="shared" si="18"/>
        <v>64.260000000000005</v>
      </c>
      <c r="E95">
        <f t="shared" si="19"/>
        <v>65.353196652459161</v>
      </c>
      <c r="F95">
        <f t="shared" si="19"/>
        <v>66.464990860488612</v>
      </c>
      <c r="G95">
        <f t="shared" si="19"/>
        <v>67.595699007304901</v>
      </c>
      <c r="H95">
        <f t="shared" si="19"/>
        <v>68.745642858463029</v>
      </c>
      <c r="I95">
        <f t="shared" si="22"/>
        <v>69.433099287047654</v>
      </c>
      <c r="J95">
        <f t="shared" si="20"/>
        <v>70.12743027991813</v>
      </c>
      <c r="K95">
        <f t="shared" si="20"/>
        <v>70.828704582717307</v>
      </c>
      <c r="L95">
        <f t="shared" si="20"/>
        <v>71.536991628544499</v>
      </c>
      <c r="M95">
        <f t="shared" si="20"/>
        <v>72.252361544829924</v>
      </c>
      <c r="N95">
        <f t="shared" si="20"/>
        <v>72.974885160278248</v>
      </c>
      <c r="O95">
        <f t="shared" si="20"/>
        <v>73.704634011881012</v>
      </c>
      <c r="P95">
        <f t="shared" si="20"/>
        <v>74.441680351999835</v>
      </c>
      <c r="Q95">
        <f t="shared" si="20"/>
        <v>75.186097155519846</v>
      </c>
      <c r="R95">
        <f t="shared" si="20"/>
        <v>75.937958127075035</v>
      </c>
      <c r="S95">
        <f t="shared" si="23"/>
        <v>76.317647917710403</v>
      </c>
      <c r="T95">
        <f t="shared" si="21"/>
        <v>76.699236157298941</v>
      </c>
      <c r="U95">
        <f t="shared" si="21"/>
        <v>77.082732338085435</v>
      </c>
      <c r="V95">
        <f t="shared" si="21"/>
        <v>77.468145999775828</v>
      </c>
      <c r="W95">
        <f t="shared" si="21"/>
        <v>77.855486729774697</v>
      </c>
      <c r="X95">
        <f t="shared" si="21"/>
        <v>78.244764163423554</v>
      </c>
      <c r="Y95">
        <f t="shared" si="21"/>
        <v>78.635987984240671</v>
      </c>
      <c r="Z95">
        <f t="shared" si="21"/>
        <v>79.029167924161868</v>
      </c>
      <c r="AA95">
        <f t="shared" si="21"/>
        <v>79.424313763782678</v>
      </c>
      <c r="AB95">
        <f t="shared" si="21"/>
        <v>79.821435332601567</v>
      </c>
      <c r="AC95">
        <f t="shared" si="25"/>
        <v>80.122379199013807</v>
      </c>
      <c r="AD95">
        <f t="shared" si="25"/>
        <v>80.424457688104212</v>
      </c>
      <c r="AE95">
        <f t="shared" si="25"/>
        <v>80.727675077642701</v>
      </c>
      <c r="AF95">
        <f t="shared" si="25"/>
        <v>81.032035661527303</v>
      </c>
      <c r="AG95">
        <f t="shared" si="25"/>
        <v>81.337543749844954</v>
      </c>
      <c r="AH95">
        <f t="shared" si="25"/>
        <v>81.64420366893259</v>
      </c>
      <c r="AI95">
        <f t="shared" si="25"/>
        <v>81.952019761438279</v>
      </c>
      <c r="AJ95">
        <f t="shared" si="25"/>
        <v>82.260996386382871</v>
      </c>
      <c r="AK95">
        <f t="shared" si="25"/>
        <v>82.571137919221613</v>
      </c>
      <c r="AL95">
        <f t="shared" si="25"/>
        <v>82.882448751906182</v>
      </c>
      <c r="AM95">
        <f t="shared" si="25"/>
        <v>83.194933292946843</v>
      </c>
      <c r="AN95">
        <f t="shared" si="25"/>
        <v>83.508595967474847</v>
      </c>
      <c r="AO95">
        <f t="shared" si="25"/>
        <v>83.823441217305174</v>
      </c>
      <c r="AP95">
        <f t="shared" si="25"/>
        <v>84.139473500999458</v>
      </c>
      <c r="AQ95">
        <f t="shared" si="25"/>
        <v>84.456697293928912</v>
      </c>
      <c r="AR95">
        <f t="shared" si="25"/>
        <v>84.775117088337979</v>
      </c>
      <c r="AS95">
        <f t="shared" si="24"/>
        <v>85.094737393407783</v>
      </c>
      <c r="AT95">
        <f t="shared" si="24"/>
        <v>85.415562735320009</v>
      </c>
      <c r="AU95">
        <f t="shared" si="24"/>
        <v>85.737597657321047</v>
      </c>
      <c r="AV95">
        <f t="shared" si="24"/>
        <v>86.060846719786284</v>
      </c>
    </row>
    <row r="96" spans="1:48" x14ac:dyDescent="0.15">
      <c r="A96" t="s">
        <v>206</v>
      </c>
      <c r="B96" t="s">
        <v>207</v>
      </c>
      <c r="C96">
        <v>61.86</v>
      </c>
      <c r="D96">
        <f t="shared" si="18"/>
        <v>61.86</v>
      </c>
      <c r="E96">
        <f t="shared" si="19"/>
        <v>62.91236764583136</v>
      </c>
      <c r="F96">
        <f t="shared" si="19"/>
        <v>63.982638260657104</v>
      </c>
      <c r="G96">
        <f t="shared" si="19"/>
        <v>65.071116411327125</v>
      </c>
      <c r="H96">
        <f t="shared" si="19"/>
        <v>66.178111846008761</v>
      </c>
      <c r="I96">
        <f t="shared" si="22"/>
        <v>66.839892964468845</v>
      </c>
      <c r="J96">
        <f t="shared" si="20"/>
        <v>67.50829189411354</v>
      </c>
      <c r="K96">
        <f t="shared" si="20"/>
        <v>68.18337481305467</v>
      </c>
      <c r="L96">
        <f t="shared" si="20"/>
        <v>68.865208561185227</v>
      </c>
      <c r="M96">
        <f t="shared" si="20"/>
        <v>69.553860646797062</v>
      </c>
      <c r="N96">
        <f t="shared" si="20"/>
        <v>70.249399253265054</v>
      </c>
      <c r="O96">
        <f t="shared" si="20"/>
        <v>70.951893245797677</v>
      </c>
      <c r="P96">
        <f t="shared" si="20"/>
        <v>71.661412178255674</v>
      </c>
      <c r="Q96">
        <f t="shared" si="20"/>
        <v>72.378026300038243</v>
      </c>
      <c r="R96">
        <f t="shared" si="20"/>
        <v>73.101806563038622</v>
      </c>
      <c r="S96">
        <f t="shared" si="23"/>
        <v>73.467315595853805</v>
      </c>
      <c r="T96">
        <f t="shared" si="21"/>
        <v>73.834652173833064</v>
      </c>
      <c r="U96">
        <f t="shared" si="21"/>
        <v>74.203825434702225</v>
      </c>
      <c r="V96">
        <f t="shared" si="21"/>
        <v>74.574844561875707</v>
      </c>
      <c r="W96">
        <f t="shared" si="21"/>
        <v>74.94771878468508</v>
      </c>
      <c r="X96">
        <f t="shared" si="21"/>
        <v>75.32245737860849</v>
      </c>
      <c r="Y96">
        <f t="shared" si="21"/>
        <v>75.699069665501526</v>
      </c>
      <c r="Z96">
        <f t="shared" si="21"/>
        <v>76.07756501382903</v>
      </c>
      <c r="AA96">
        <f t="shared" si="21"/>
        <v>76.457952838898166</v>
      </c>
      <c r="AB96">
        <f t="shared" si="21"/>
        <v>76.840242603092648</v>
      </c>
      <c r="AC96">
        <f t="shared" si="25"/>
        <v>77.129946735932066</v>
      </c>
      <c r="AD96">
        <f t="shared" si="25"/>
        <v>77.42074311525252</v>
      </c>
      <c r="AE96">
        <f t="shared" si="25"/>
        <v>77.712635859056618</v>
      </c>
      <c r="AF96">
        <f t="shared" si="25"/>
        <v>78.005629100872696</v>
      </c>
      <c r="AG96">
        <f t="shared" si="25"/>
        <v>78.299726989813408</v>
      </c>
      <c r="AH96">
        <f t="shared" si="25"/>
        <v>78.594933690634463</v>
      </c>
      <c r="AI96">
        <f t="shared" si="25"/>
        <v>78.89125338379354</v>
      </c>
      <c r="AJ96">
        <f t="shared" si="25"/>
        <v>79.188690265509578</v>
      </c>
      <c r="AK96">
        <f t="shared" si="25"/>
        <v>79.487248547822119</v>
      </c>
      <c r="AL96">
        <f t="shared" si="25"/>
        <v>79.786932458651066</v>
      </c>
      <c r="AM96">
        <f t="shared" si="25"/>
        <v>80.087746241856394</v>
      </c>
      <c r="AN96">
        <f t="shared" si="25"/>
        <v>80.389694157298393</v>
      </c>
      <c r="AO96">
        <f t="shared" si="25"/>
        <v>80.692780480897895</v>
      </c>
      <c r="AP96">
        <f t="shared" si="25"/>
        <v>80.997009504696962</v>
      </c>
      <c r="AQ96">
        <f t="shared" si="25"/>
        <v>81.302385536919431</v>
      </c>
      <c r="AR96">
        <f t="shared" si="25"/>
        <v>81.608912902032188</v>
      </c>
      <c r="AS96">
        <f t="shared" si="24"/>
        <v>81.916595940806189</v>
      </c>
      <c r="AT96">
        <f t="shared" si="24"/>
        <v>82.225439010378096</v>
      </c>
      <c r="AU96">
        <f t="shared" si="24"/>
        <v>82.535446484311862</v>
      </c>
      <c r="AV96">
        <f t="shared" si="24"/>
        <v>82.84662275266075</v>
      </c>
    </row>
    <row r="97" spans="1:48" x14ac:dyDescent="0.15">
      <c r="A97" t="s">
        <v>208</v>
      </c>
      <c r="B97" t="s">
        <v>209</v>
      </c>
      <c r="C97">
        <v>65.66</v>
      </c>
      <c r="D97">
        <f t="shared" si="18"/>
        <v>65.66</v>
      </c>
      <c r="E97">
        <f t="shared" si="19"/>
        <v>66.777013572992033</v>
      </c>
      <c r="F97">
        <f t="shared" si="19"/>
        <v>67.913029877056985</v>
      </c>
      <c r="G97">
        <f t="shared" si="19"/>
        <v>69.068372188291931</v>
      </c>
      <c r="H97">
        <f t="shared" si="19"/>
        <v>70.243369282394681</v>
      </c>
      <c r="I97">
        <f t="shared" si="22"/>
        <v>70.945802975218626</v>
      </c>
      <c r="J97">
        <f t="shared" si="20"/>
        <v>71.655261004970811</v>
      </c>
      <c r="K97">
        <f t="shared" si="20"/>
        <v>72.371813615020514</v>
      </c>
      <c r="L97">
        <f t="shared" si="20"/>
        <v>73.095531751170725</v>
      </c>
      <c r="M97">
        <f t="shared" si="20"/>
        <v>73.826487068682425</v>
      </c>
      <c r="N97">
        <f t="shared" si="20"/>
        <v>74.564751939369273</v>
      </c>
      <c r="O97">
        <f t="shared" si="20"/>
        <v>75.310399458762944</v>
      </c>
      <c r="P97">
        <f t="shared" si="20"/>
        <v>76.063503453350592</v>
      </c>
      <c r="Q97">
        <f t="shared" si="20"/>
        <v>76.824138487884099</v>
      </c>
      <c r="R97">
        <f t="shared" si="20"/>
        <v>77.592379872762947</v>
      </c>
      <c r="S97">
        <f t="shared" si="23"/>
        <v>77.980341772126749</v>
      </c>
      <c r="T97">
        <f t="shared" si="21"/>
        <v>78.370243480987369</v>
      </c>
      <c r="U97">
        <f t="shared" si="21"/>
        <v>78.762094698392303</v>
      </c>
      <c r="V97">
        <f t="shared" si="21"/>
        <v>79.155905171884243</v>
      </c>
      <c r="W97">
        <f t="shared" si="21"/>
        <v>79.551684697743653</v>
      </c>
      <c r="X97">
        <f t="shared" si="21"/>
        <v>79.949443121232349</v>
      </c>
      <c r="Y97">
        <f t="shared" si="21"/>
        <v>80.349190336838504</v>
      </c>
      <c r="Z97">
        <f t="shared" si="21"/>
        <v>80.750936288522695</v>
      </c>
      <c r="AA97">
        <f t="shared" si="21"/>
        <v>81.154690969965301</v>
      </c>
      <c r="AB97">
        <f t="shared" si="21"/>
        <v>81.560464424815109</v>
      </c>
      <c r="AC97">
        <f t="shared" si="25"/>
        <v>81.86796480247817</v>
      </c>
      <c r="AD97">
        <f t="shared" si="25"/>
        <v>82.176624522267701</v>
      </c>
      <c r="AE97">
        <f t="shared" si="25"/>
        <v>82.486447955151263</v>
      </c>
      <c r="AF97">
        <f t="shared" si="25"/>
        <v>82.797439488575833</v>
      </c>
      <c r="AG97">
        <f t="shared" si="25"/>
        <v>83.109603526530023</v>
      </c>
      <c r="AH97">
        <f t="shared" si="25"/>
        <v>83.422944489606508</v>
      </c>
      <c r="AI97">
        <f t="shared" si="25"/>
        <v>83.737466815064394</v>
      </c>
      <c r="AJ97">
        <f t="shared" si="25"/>
        <v>84.053174956892306</v>
      </c>
      <c r="AK97">
        <f t="shared" si="25"/>
        <v>84.370073385871322</v>
      </c>
      <c r="AL97">
        <f t="shared" si="25"/>
        <v>84.688166589638342</v>
      </c>
      <c r="AM97">
        <f t="shared" si="25"/>
        <v>85.007459072749597</v>
      </c>
      <c r="AN97">
        <f t="shared" si="25"/>
        <v>85.32795535674444</v>
      </c>
      <c r="AO97">
        <f t="shared" si="25"/>
        <v>85.649659980209435</v>
      </c>
      <c r="AP97">
        <f t="shared" si="25"/>
        <v>85.972577498842583</v>
      </c>
      <c r="AQ97">
        <f t="shared" si="25"/>
        <v>86.296712485517773</v>
      </c>
      <c r="AR97">
        <f t="shared" si="25"/>
        <v>86.622069530349705</v>
      </c>
      <c r="AS97">
        <f t="shared" si="24"/>
        <v>86.948653240758716</v>
      </c>
      <c r="AT97">
        <f t="shared" si="24"/>
        <v>87.276468241536136</v>
      </c>
      <c r="AU97">
        <f t="shared" si="24"/>
        <v>87.605519174909745</v>
      </c>
      <c r="AV97">
        <f t="shared" si="24"/>
        <v>87.935810700609508</v>
      </c>
    </row>
    <row r="98" spans="1:48" x14ac:dyDescent="0.15">
      <c r="A98" t="s">
        <v>210</v>
      </c>
      <c r="B98" t="s">
        <v>211</v>
      </c>
      <c r="C98">
        <v>67.06</v>
      </c>
      <c r="D98">
        <f t="shared" si="18"/>
        <v>67.06</v>
      </c>
      <c r="E98">
        <f t="shared" si="19"/>
        <v>68.200830493524919</v>
      </c>
      <c r="F98">
        <f t="shared" si="19"/>
        <v>69.361068893625372</v>
      </c>
      <c r="G98">
        <f t="shared" si="19"/>
        <v>70.541045369278962</v>
      </c>
      <c r="H98">
        <f t="shared" si="19"/>
        <v>71.741095706326348</v>
      </c>
      <c r="I98">
        <f t="shared" si="22"/>
        <v>72.458506663389613</v>
      </c>
      <c r="J98">
        <f t="shared" si="20"/>
        <v>73.183091730023506</v>
      </c>
      <c r="K98">
        <f t="shared" si="20"/>
        <v>73.914922647323735</v>
      </c>
      <c r="L98">
        <f t="shared" si="20"/>
        <v>74.65407187379698</v>
      </c>
      <c r="M98">
        <f t="shared" si="20"/>
        <v>75.400612592534941</v>
      </c>
      <c r="N98">
        <f t="shared" si="20"/>
        <v>76.154618718460313</v>
      </c>
      <c r="O98">
        <f t="shared" si="20"/>
        <v>76.916164905644891</v>
      </c>
      <c r="P98">
        <f t="shared" si="20"/>
        <v>77.685326554701362</v>
      </c>
      <c r="Q98">
        <f t="shared" si="20"/>
        <v>78.46217982024838</v>
      </c>
      <c r="R98">
        <f t="shared" si="20"/>
        <v>79.24680161845086</v>
      </c>
      <c r="S98">
        <f t="shared" si="23"/>
        <v>79.64303562654311</v>
      </c>
      <c r="T98">
        <f t="shared" si="21"/>
        <v>80.041250804675812</v>
      </c>
      <c r="U98">
        <f t="shared" si="21"/>
        <v>80.441457058699186</v>
      </c>
      <c r="V98">
        <f t="shared" si="21"/>
        <v>80.843664343992657</v>
      </c>
      <c r="W98">
        <f t="shared" si="21"/>
        <v>81.247882665712595</v>
      </c>
      <c r="X98">
        <f t="shared" si="21"/>
        <v>81.654122079041144</v>
      </c>
      <c r="Y98">
        <f t="shared" si="21"/>
        <v>82.062392689436351</v>
      </c>
      <c r="Z98">
        <f t="shared" si="21"/>
        <v>82.472704652883522</v>
      </c>
      <c r="AA98">
        <f t="shared" si="21"/>
        <v>82.885068176147939</v>
      </c>
      <c r="AB98">
        <f t="shared" si="21"/>
        <v>83.299493517028665</v>
      </c>
      <c r="AC98">
        <f t="shared" si="25"/>
        <v>83.613550405942533</v>
      </c>
      <c r="AD98">
        <f t="shared" si="25"/>
        <v>83.928791356431205</v>
      </c>
      <c r="AE98">
        <f t="shared" si="25"/>
        <v>84.245220832659825</v>
      </c>
      <c r="AF98">
        <f t="shared" si="25"/>
        <v>84.562843315624363</v>
      </c>
      <c r="AG98">
        <f t="shared" si="25"/>
        <v>84.88166330321512</v>
      </c>
      <c r="AH98">
        <f t="shared" si="25"/>
        <v>85.201685310280439</v>
      </c>
      <c r="AI98">
        <f t="shared" si="25"/>
        <v>85.522913868690509</v>
      </c>
      <c r="AJ98">
        <f t="shared" si="25"/>
        <v>85.845353527401755</v>
      </c>
      <c r="AK98">
        <f t="shared" si="25"/>
        <v>86.169008852521046</v>
      </c>
      <c r="AL98">
        <f t="shared" si="25"/>
        <v>86.493884427370517</v>
      </c>
      <c r="AM98">
        <f t="shared" si="25"/>
        <v>86.819984852552381</v>
      </c>
      <c r="AN98">
        <f t="shared" si="25"/>
        <v>87.147314746014061</v>
      </c>
      <c r="AO98">
        <f t="shared" si="25"/>
        <v>87.475878743113697</v>
      </c>
      <c r="AP98">
        <f t="shared" si="25"/>
        <v>87.805681496685722</v>
      </c>
      <c r="AQ98">
        <f t="shared" si="25"/>
        <v>88.136727677106649</v>
      </c>
      <c r="AR98">
        <f t="shared" si="25"/>
        <v>88.469021972361446</v>
      </c>
      <c r="AS98">
        <f t="shared" si="24"/>
        <v>88.802569088109664</v>
      </c>
      <c r="AT98">
        <f t="shared" si="24"/>
        <v>89.137373747752278</v>
      </c>
      <c r="AU98">
        <f t="shared" si="24"/>
        <v>89.473440692498443</v>
      </c>
      <c r="AV98">
        <f t="shared" si="24"/>
        <v>89.810774681432761</v>
      </c>
    </row>
    <row r="99" spans="1:48" x14ac:dyDescent="0.15">
      <c r="A99" t="s">
        <v>212</v>
      </c>
      <c r="B99" t="s">
        <v>213</v>
      </c>
      <c r="C99">
        <v>55.06</v>
      </c>
      <c r="D99">
        <f t="shared" si="18"/>
        <v>55.06</v>
      </c>
      <c r="E99">
        <f t="shared" si="19"/>
        <v>55.996685460385947</v>
      </c>
      <c r="F99">
        <f t="shared" si="19"/>
        <v>56.949305894467834</v>
      </c>
      <c r="G99">
        <f t="shared" si="19"/>
        <v>57.918132389390095</v>
      </c>
      <c r="H99">
        <f t="shared" si="19"/>
        <v>58.903440644055003</v>
      </c>
      <c r="I99">
        <f t="shared" si="22"/>
        <v>59.492475050495557</v>
      </c>
      <c r="J99">
        <f t="shared" si="20"/>
        <v>60.087399801000508</v>
      </c>
      <c r="K99">
        <f t="shared" si="20"/>
        <v>60.68827379901051</v>
      </c>
      <c r="L99">
        <f t="shared" si="20"/>
        <v>61.295156537000622</v>
      </c>
      <c r="M99">
        <f t="shared" si="20"/>
        <v>61.908108102370619</v>
      </c>
      <c r="N99">
        <f t="shared" si="20"/>
        <v>62.527189183394341</v>
      </c>
      <c r="O99">
        <f t="shared" si="20"/>
        <v>63.152461075228267</v>
      </c>
      <c r="P99">
        <f t="shared" si="20"/>
        <v>63.783985685980568</v>
      </c>
      <c r="Q99">
        <f t="shared" ref="J99:R128" si="26">IF($H99*$E$3^(Q$5-$H$5)&lt;100,$H99*$E$3^(Q$5-$H$5),100)</f>
        <v>64.421825542840381</v>
      </c>
      <c r="R99">
        <f t="shared" si="26"/>
        <v>65.06604379826878</v>
      </c>
      <c r="S99">
        <f t="shared" si="23"/>
        <v>65.391374017260119</v>
      </c>
      <c r="T99">
        <f t="shared" si="21"/>
        <v>65.718330887346411</v>
      </c>
      <c r="U99">
        <f t="shared" si="21"/>
        <v>66.046922541783132</v>
      </c>
      <c r="V99">
        <f t="shared" si="21"/>
        <v>66.377157154492025</v>
      </c>
      <c r="W99">
        <f t="shared" si="21"/>
        <v>66.709042940264482</v>
      </c>
      <c r="X99">
        <f t="shared" si="21"/>
        <v>67.042588154965784</v>
      </c>
      <c r="Y99">
        <f t="shared" si="21"/>
        <v>67.377801095740608</v>
      </c>
      <c r="Z99">
        <f t="shared" si="21"/>
        <v>67.714690101219304</v>
      </c>
      <c r="AA99">
        <f t="shared" ref="T99:AB128" si="27">IF($R99*$F$3^(AA$5-$R$5)&lt;100,$R99*$F$3^(AA$5-$R$5),100)</f>
        <v>68.053263551725394</v>
      </c>
      <c r="AB99">
        <f t="shared" si="27"/>
        <v>68.393529869484013</v>
      </c>
      <c r="AC99">
        <f t="shared" si="25"/>
        <v>68.651388090533786</v>
      </c>
      <c r="AD99">
        <f t="shared" si="25"/>
        <v>68.910218492172717</v>
      </c>
      <c r="AE99">
        <f t="shared" si="25"/>
        <v>69.170024739729342</v>
      </c>
      <c r="AF99">
        <f t="shared" si="25"/>
        <v>69.430810512351286</v>
      </c>
      <c r="AG99">
        <f t="shared" si="25"/>
        <v>69.692579503057317</v>
      </c>
      <c r="AH99">
        <f t="shared" si="25"/>
        <v>69.955335418789744</v>
      </c>
      <c r="AI99">
        <f t="shared" si="25"/>
        <v>70.219081980466726</v>
      </c>
      <c r="AJ99">
        <f t="shared" si="25"/>
        <v>70.483822923035191</v>
      </c>
      <c r="AK99">
        <f t="shared" si="25"/>
        <v>70.749561995523536</v>
      </c>
      <c r="AL99">
        <f t="shared" si="25"/>
        <v>71.016302961094851</v>
      </c>
      <c r="AM99">
        <f t="shared" si="25"/>
        <v>71.284049597100108</v>
      </c>
      <c r="AN99">
        <f t="shared" si="25"/>
        <v>71.552805695131738</v>
      </c>
      <c r="AO99">
        <f t="shared" si="25"/>
        <v>71.822575061077245</v>
      </c>
      <c r="AP99">
        <f t="shared" si="25"/>
        <v>72.093361515173214</v>
      </c>
      <c r="AQ99">
        <f t="shared" si="25"/>
        <v>72.365168892059231</v>
      </c>
      <c r="AR99">
        <f t="shared" ref="AR99:AV114" si="28">IF($AB99*$G$3^(AR$5-$AB$5)&lt;100,$AB99*$G$3^(AR$5-$AB$5),100)</f>
        <v>72.638001040832393</v>
      </c>
      <c r="AS99">
        <f t="shared" si="28"/>
        <v>72.911861825101667</v>
      </c>
      <c r="AT99">
        <f t="shared" si="28"/>
        <v>73.186755123042644</v>
      </c>
      <c r="AU99">
        <f t="shared" si="28"/>
        <v>73.462684827452492</v>
      </c>
      <c r="AV99">
        <f t="shared" si="28"/>
        <v>73.739654845805063</v>
      </c>
    </row>
    <row r="100" spans="1:48" x14ac:dyDescent="0.15">
      <c r="A100" t="s">
        <v>214</v>
      </c>
      <c r="B100" t="s">
        <v>215</v>
      </c>
      <c r="C100">
        <v>68.86</v>
      </c>
      <c r="D100">
        <f t="shared" si="18"/>
        <v>68.86</v>
      </c>
      <c r="E100">
        <f t="shared" si="19"/>
        <v>70.031452248495754</v>
      </c>
      <c r="F100">
        <f t="shared" si="19"/>
        <v>71.222833343498991</v>
      </c>
      <c r="G100">
        <f t="shared" si="19"/>
        <v>72.43448231626229</v>
      </c>
      <c r="H100">
        <f t="shared" si="19"/>
        <v>73.666743965667038</v>
      </c>
      <c r="I100">
        <f t="shared" si="22"/>
        <v>74.403411405323709</v>
      </c>
      <c r="J100">
        <f t="shared" si="26"/>
        <v>75.147445519376944</v>
      </c>
      <c r="K100">
        <f t="shared" si="26"/>
        <v>75.898919974570703</v>
      </c>
      <c r="L100">
        <f t="shared" si="26"/>
        <v>76.65790917431643</v>
      </c>
      <c r="M100">
        <f t="shared" si="26"/>
        <v>77.424488266059583</v>
      </c>
      <c r="N100">
        <f t="shared" si="26"/>
        <v>78.198733148720194</v>
      </c>
      <c r="O100">
        <f t="shared" si="26"/>
        <v>78.980720480207367</v>
      </c>
      <c r="P100">
        <f t="shared" si="26"/>
        <v>79.770527685009469</v>
      </c>
      <c r="Q100">
        <f t="shared" si="26"/>
        <v>80.568232961859565</v>
      </c>
      <c r="R100">
        <f t="shared" si="26"/>
        <v>81.37391529147817</v>
      </c>
      <c r="S100">
        <f t="shared" si="23"/>
        <v>81.780784867935552</v>
      </c>
      <c r="T100">
        <f t="shared" si="27"/>
        <v>82.18968879227522</v>
      </c>
      <c r="U100">
        <f t="shared" si="27"/>
        <v>82.600637236236579</v>
      </c>
      <c r="V100">
        <f t="shared" si="27"/>
        <v>83.013640422417751</v>
      </c>
      <c r="W100">
        <f t="shared" si="27"/>
        <v>83.428708624529818</v>
      </c>
      <c r="X100">
        <f t="shared" si="27"/>
        <v>83.845852167652453</v>
      </c>
      <c r="Y100">
        <f t="shared" si="27"/>
        <v>84.265081428490703</v>
      </c>
      <c r="Z100">
        <f t="shared" si="27"/>
        <v>84.68640683563315</v>
      </c>
      <c r="AA100">
        <f t="shared" si="27"/>
        <v>85.109838869811313</v>
      </c>
      <c r="AB100">
        <f t="shared" si="27"/>
        <v>85.535388064160358</v>
      </c>
      <c r="AC100">
        <f t="shared" ref="AC100:AR115" si="29">IF($AB100*$G$3^(AC$5-$AB$5)&lt;100,$AB100*$G$3^(AC$5-$AB$5),100)</f>
        <v>85.857874753253839</v>
      </c>
      <c r="AD100">
        <f t="shared" si="29"/>
        <v>86.181577286069981</v>
      </c>
      <c r="AE100">
        <f t="shared" si="29"/>
        <v>86.506500246599387</v>
      </c>
      <c r="AF100">
        <f t="shared" si="29"/>
        <v>86.832648236115318</v>
      </c>
      <c r="AG100">
        <f t="shared" si="29"/>
        <v>87.16002587323878</v>
      </c>
      <c r="AH100">
        <f t="shared" si="29"/>
        <v>87.488637794004035</v>
      </c>
      <c r="AI100">
        <f t="shared" si="29"/>
        <v>87.818488651924071</v>
      </c>
      <c r="AJ100">
        <f t="shared" si="29"/>
        <v>88.149583118056725</v>
      </c>
      <c r="AK100">
        <f t="shared" si="29"/>
        <v>88.481925881070666</v>
      </c>
      <c r="AL100">
        <f t="shared" si="29"/>
        <v>88.815521647311868</v>
      </c>
      <c r="AM100">
        <f t="shared" si="29"/>
        <v>89.15037514087021</v>
      </c>
      <c r="AN100">
        <f t="shared" si="29"/>
        <v>89.486491103646415</v>
      </c>
      <c r="AO100">
        <f t="shared" si="29"/>
        <v>89.823874295419159</v>
      </c>
      <c r="AP100">
        <f t="shared" si="29"/>
        <v>90.162529493912587</v>
      </c>
      <c r="AQ100">
        <f t="shared" si="29"/>
        <v>90.502461494863766</v>
      </c>
      <c r="AR100">
        <f t="shared" si="29"/>
        <v>90.843675112090793</v>
      </c>
      <c r="AS100">
        <f t="shared" si="28"/>
        <v>91.186175177560855</v>
      </c>
      <c r="AT100">
        <f t="shared" si="28"/>
        <v>91.52996654145872</v>
      </c>
      <c r="AU100">
        <f t="shared" si="28"/>
        <v>91.875054072255338</v>
      </c>
      <c r="AV100">
        <f t="shared" si="28"/>
        <v>92.221442656776901</v>
      </c>
    </row>
    <row r="101" spans="1:48" x14ac:dyDescent="0.15">
      <c r="A101" t="s">
        <v>216</v>
      </c>
      <c r="B101" t="s">
        <v>217</v>
      </c>
      <c r="C101">
        <v>62.66</v>
      </c>
      <c r="D101">
        <f t="shared" si="18"/>
        <v>62.66</v>
      </c>
      <c r="E101">
        <f t="shared" si="19"/>
        <v>63.725977314707286</v>
      </c>
      <c r="F101">
        <f t="shared" si="19"/>
        <v>64.810089127267602</v>
      </c>
      <c r="G101">
        <f t="shared" si="19"/>
        <v>65.912643943319708</v>
      </c>
      <c r="H101">
        <f t="shared" si="19"/>
        <v>67.03395551682685</v>
      </c>
      <c r="I101">
        <f t="shared" si="22"/>
        <v>67.704295071995119</v>
      </c>
      <c r="J101">
        <f t="shared" si="26"/>
        <v>68.38133802271507</v>
      </c>
      <c r="K101">
        <f t="shared" si="26"/>
        <v>69.06515140294222</v>
      </c>
      <c r="L101">
        <f t="shared" si="26"/>
        <v>69.755802916971646</v>
      </c>
      <c r="M101">
        <f t="shared" si="26"/>
        <v>70.453360946141359</v>
      </c>
      <c r="N101">
        <f t="shared" si="26"/>
        <v>71.15789455560278</v>
      </c>
      <c r="O101">
        <f t="shared" si="26"/>
        <v>71.869473501158794</v>
      </c>
      <c r="P101">
        <f t="shared" si="26"/>
        <v>72.588168236170404</v>
      </c>
      <c r="Q101">
        <f t="shared" si="26"/>
        <v>73.314049918532106</v>
      </c>
      <c r="R101">
        <f t="shared" si="26"/>
        <v>74.047190417717431</v>
      </c>
      <c r="S101">
        <f t="shared" si="23"/>
        <v>74.417426369806009</v>
      </c>
      <c r="T101">
        <f t="shared" si="27"/>
        <v>74.789513501655023</v>
      </c>
      <c r="U101">
        <f t="shared" si="27"/>
        <v>75.16346106916329</v>
      </c>
      <c r="V101">
        <f t="shared" si="27"/>
        <v>75.539278374509095</v>
      </c>
      <c r="W101">
        <f t="shared" si="27"/>
        <v>75.916974766381628</v>
      </c>
      <c r="X101">
        <f t="shared" si="27"/>
        <v>76.296559640213516</v>
      </c>
      <c r="Y101">
        <f t="shared" si="27"/>
        <v>76.678042438414579</v>
      </c>
      <c r="Z101">
        <f t="shared" si="27"/>
        <v>77.061432650606648</v>
      </c>
      <c r="AA101">
        <f t="shared" si="27"/>
        <v>77.446739813859679</v>
      </c>
      <c r="AB101">
        <f t="shared" si="27"/>
        <v>77.833973512928964</v>
      </c>
      <c r="AC101">
        <f t="shared" si="29"/>
        <v>78.127424223625994</v>
      </c>
      <c r="AD101">
        <f t="shared" si="29"/>
        <v>78.421981306203094</v>
      </c>
      <c r="AE101">
        <f t="shared" si="29"/>
        <v>78.717648931918646</v>
      </c>
      <c r="AF101">
        <f t="shared" si="29"/>
        <v>79.014431287757574</v>
      </c>
      <c r="AG101">
        <f t="shared" si="29"/>
        <v>79.312332576490604</v>
      </c>
      <c r="AH101">
        <f t="shared" si="29"/>
        <v>79.611357016733848</v>
      </c>
      <c r="AI101">
        <f t="shared" si="29"/>
        <v>79.911508843008463</v>
      </c>
      <c r="AJ101">
        <f t="shared" si="29"/>
        <v>80.212792305800676</v>
      </c>
      <c r="AK101">
        <f t="shared" si="29"/>
        <v>80.515211671621969</v>
      </c>
      <c r="AL101">
        <f t="shared" si="29"/>
        <v>80.818771223069447</v>
      </c>
      <c r="AM101">
        <f t="shared" si="29"/>
        <v>81.123475258886558</v>
      </c>
      <c r="AN101">
        <f t="shared" si="29"/>
        <v>81.429328094023887</v>
      </c>
      <c r="AO101">
        <f t="shared" si="29"/>
        <v>81.73633405970034</v>
      </c>
      <c r="AP101">
        <f t="shared" si="29"/>
        <v>82.04449750346447</v>
      </c>
      <c r="AQ101">
        <f t="shared" si="29"/>
        <v>82.353822789255929</v>
      </c>
      <c r="AR101">
        <f t="shared" si="29"/>
        <v>82.664314297467456</v>
      </c>
      <c r="AS101">
        <f t="shared" si="28"/>
        <v>82.975976425006735</v>
      </c>
      <c r="AT101">
        <f t="shared" si="28"/>
        <v>83.288813585358753</v>
      </c>
      <c r="AU101">
        <f t="shared" si="28"/>
        <v>83.602830208648271</v>
      </c>
      <c r="AV101">
        <f t="shared" si="28"/>
        <v>83.918030741702609</v>
      </c>
    </row>
    <row r="102" spans="1:48" x14ac:dyDescent="0.15">
      <c r="A102" t="s">
        <v>218</v>
      </c>
      <c r="B102" t="s">
        <v>219</v>
      </c>
      <c r="C102">
        <v>59.36</v>
      </c>
      <c r="D102">
        <f t="shared" si="18"/>
        <v>59.36</v>
      </c>
      <c r="E102">
        <f t="shared" si="19"/>
        <v>60.369837430594075</v>
      </c>
      <c r="F102">
        <f t="shared" si="19"/>
        <v>61.396854302499278</v>
      </c>
      <c r="G102">
        <f t="shared" si="19"/>
        <v>62.441342873850274</v>
      </c>
      <c r="H102">
        <f t="shared" si="19"/>
        <v>63.503600374702231</v>
      </c>
      <c r="I102">
        <f t="shared" si="22"/>
        <v>64.138636378449249</v>
      </c>
      <c r="J102">
        <f t="shared" si="26"/>
        <v>64.78002274223374</v>
      </c>
      <c r="K102">
        <f t="shared" si="26"/>
        <v>65.427822969656077</v>
      </c>
      <c r="L102">
        <f t="shared" si="26"/>
        <v>66.08210119935265</v>
      </c>
      <c r="M102">
        <f t="shared" si="26"/>
        <v>66.742922211346169</v>
      </c>
      <c r="N102">
        <f t="shared" si="26"/>
        <v>67.410351433459638</v>
      </c>
      <c r="O102">
        <f t="shared" si="26"/>
        <v>68.084454947794214</v>
      </c>
      <c r="P102">
        <f t="shared" si="26"/>
        <v>68.765299497272181</v>
      </c>
      <c r="Q102">
        <f t="shared" si="26"/>
        <v>69.452952492244904</v>
      </c>
      <c r="R102">
        <f t="shared" si="26"/>
        <v>70.147482017167363</v>
      </c>
      <c r="S102">
        <f t="shared" si="23"/>
        <v>70.49821942725319</v>
      </c>
      <c r="T102">
        <f t="shared" si="27"/>
        <v>70.850710524389442</v>
      </c>
      <c r="U102">
        <f t="shared" si="27"/>
        <v>71.204964077011383</v>
      </c>
      <c r="V102">
        <f t="shared" si="27"/>
        <v>71.560988897396427</v>
      </c>
      <c r="W102">
        <f t="shared" si="27"/>
        <v>71.918793841883399</v>
      </c>
      <c r="X102">
        <f t="shared" si="27"/>
        <v>72.278387811092799</v>
      </c>
      <c r="Y102">
        <f t="shared" si="27"/>
        <v>72.63977975014825</v>
      </c>
      <c r="Z102">
        <f t="shared" si="27"/>
        <v>73.002978648898988</v>
      </c>
      <c r="AA102">
        <f t="shared" si="27"/>
        <v>73.367993542143481</v>
      </c>
      <c r="AB102">
        <f t="shared" si="27"/>
        <v>73.734833509854184</v>
      </c>
      <c r="AC102">
        <f t="shared" si="29"/>
        <v>74.012829586888586</v>
      </c>
      <c r="AD102">
        <f t="shared" si="29"/>
        <v>74.291873768532014</v>
      </c>
      <c r="AE102">
        <f t="shared" si="29"/>
        <v>74.571970006362776</v>
      </c>
      <c r="AF102">
        <f t="shared" si="29"/>
        <v>74.853122266857483</v>
      </c>
      <c r="AG102">
        <f t="shared" si="29"/>
        <v>75.135334531447199</v>
      </c>
      <c r="AH102">
        <f t="shared" si="29"/>
        <v>75.418610796573915</v>
      </c>
      <c r="AI102">
        <f t="shared" si="29"/>
        <v>75.702955073746921</v>
      </c>
      <c r="AJ102">
        <f t="shared" si="29"/>
        <v>75.988371389599877</v>
      </c>
      <c r="AK102">
        <f t="shared" si="29"/>
        <v>76.274863785947645</v>
      </c>
      <c r="AL102">
        <f t="shared" si="29"/>
        <v>76.562436319843641</v>
      </c>
      <c r="AM102">
        <f t="shared" si="29"/>
        <v>76.85109306363718</v>
      </c>
      <c r="AN102">
        <f t="shared" si="29"/>
        <v>77.140838105031236</v>
      </c>
      <c r="AO102">
        <f t="shared" si="29"/>
        <v>77.431675547140301</v>
      </c>
      <c r="AP102">
        <f t="shared" si="29"/>
        <v>77.723609508548535</v>
      </c>
      <c r="AQ102">
        <f t="shared" si="29"/>
        <v>78.016644123367897</v>
      </c>
      <c r="AR102">
        <f t="shared" si="29"/>
        <v>78.310783541296971</v>
      </c>
      <c r="AS102">
        <f t="shared" si="28"/>
        <v>78.606031927679538</v>
      </c>
      <c r="AT102">
        <f t="shared" si="28"/>
        <v>78.902393463563598</v>
      </c>
      <c r="AU102">
        <f t="shared" si="28"/>
        <v>79.199872345760625</v>
      </c>
      <c r="AV102">
        <f t="shared" si="28"/>
        <v>79.498472786904983</v>
      </c>
    </row>
    <row r="103" spans="1:48" x14ac:dyDescent="0.15">
      <c r="A103" t="s">
        <v>220</v>
      </c>
      <c r="B103" t="s">
        <v>221</v>
      </c>
      <c r="C103">
        <v>73.86</v>
      </c>
      <c r="D103">
        <f t="shared" si="18"/>
        <v>73.86</v>
      </c>
      <c r="E103">
        <f t="shared" si="19"/>
        <v>75.116512678970324</v>
      </c>
      <c r="F103">
        <f t="shared" si="19"/>
        <v>76.394401259814643</v>
      </c>
      <c r="G103">
        <f t="shared" si="19"/>
        <v>77.694029391215992</v>
      </c>
      <c r="H103">
        <f t="shared" si="19"/>
        <v>79.015766908280099</v>
      </c>
      <c r="I103">
        <f t="shared" si="22"/>
        <v>79.805924577362902</v>
      </c>
      <c r="J103">
        <f t="shared" si="26"/>
        <v>80.603983823136531</v>
      </c>
      <c r="K103">
        <f t="shared" si="26"/>
        <v>81.410023661367887</v>
      </c>
      <c r="L103">
        <f t="shared" si="26"/>
        <v>82.224123897981571</v>
      </c>
      <c r="M103">
        <f t="shared" si="26"/>
        <v>83.046365136961384</v>
      </c>
      <c r="N103">
        <f t="shared" si="26"/>
        <v>83.876828788331011</v>
      </c>
      <c r="O103">
        <f t="shared" si="26"/>
        <v>84.715597076214294</v>
      </c>
      <c r="P103">
        <f t="shared" si="26"/>
        <v>85.562753046976468</v>
      </c>
      <c r="Q103">
        <f t="shared" si="26"/>
        <v>86.418380577446243</v>
      </c>
      <c r="R103">
        <f t="shared" si="26"/>
        <v>87.282564383220702</v>
      </c>
      <c r="S103">
        <f t="shared" si="23"/>
        <v>87.718977205136795</v>
      </c>
      <c r="T103">
        <f t="shared" si="27"/>
        <v>88.157572091162464</v>
      </c>
      <c r="U103">
        <f t="shared" si="27"/>
        <v>88.598359951618264</v>
      </c>
      <c r="V103">
        <f t="shared" si="27"/>
        <v>89.04135175137634</v>
      </c>
      <c r="W103">
        <f t="shared" si="27"/>
        <v>89.486558510133207</v>
      </c>
      <c r="X103">
        <f t="shared" si="27"/>
        <v>89.93399130268385</v>
      </c>
      <c r="Y103">
        <f t="shared" si="27"/>
        <v>90.383661259197268</v>
      </c>
      <c r="Z103">
        <f t="shared" si="27"/>
        <v>90.835579565493248</v>
      </c>
      <c r="AA103">
        <f t="shared" si="27"/>
        <v>91.289757463320697</v>
      </c>
      <c r="AB103">
        <f t="shared" si="27"/>
        <v>91.746206250637286</v>
      </c>
      <c r="AC103">
        <f t="shared" si="29"/>
        <v>92.092109051340813</v>
      </c>
      <c r="AD103">
        <f t="shared" si="29"/>
        <v>92.439315979511008</v>
      </c>
      <c r="AE103">
        <f t="shared" si="29"/>
        <v>92.787831951987087</v>
      </c>
      <c r="AF103">
        <f t="shared" si="29"/>
        <v>93.137661904145759</v>
      </c>
      <c r="AG103">
        <f t="shared" si="29"/>
        <v>93.488810789971183</v>
      </c>
      <c r="AH103">
        <f t="shared" si="29"/>
        <v>93.841283582125143</v>
      </c>
      <c r="AI103">
        <f t="shared" si="29"/>
        <v>94.195085272017309</v>
      </c>
      <c r="AJ103">
        <f t="shared" si="29"/>
        <v>94.550220869876114</v>
      </c>
      <c r="AK103">
        <f t="shared" si="29"/>
        <v>94.906695404819615</v>
      </c>
      <c r="AL103">
        <f t="shared" si="29"/>
        <v>95.264513924926717</v>
      </c>
      <c r="AM103">
        <f t="shared" si="29"/>
        <v>95.623681497308652</v>
      </c>
      <c r="AN103">
        <f t="shared" si="29"/>
        <v>95.984203208180702</v>
      </c>
      <c r="AO103">
        <f t="shared" si="29"/>
        <v>96.346084162934346</v>
      </c>
      <c r="AP103">
        <f t="shared" si="29"/>
        <v>96.709329486209455</v>
      </c>
      <c r="AQ103">
        <f t="shared" si="29"/>
        <v>97.073944321966849</v>
      </c>
      <c r="AR103">
        <f t="shared" si="29"/>
        <v>97.439933833561213</v>
      </c>
      <c r="AS103">
        <f t="shared" si="28"/>
        <v>97.807303203814172</v>
      </c>
      <c r="AT103">
        <f t="shared" si="28"/>
        <v>98.176057635087716</v>
      </c>
      <c r="AU103">
        <f t="shared" si="28"/>
        <v>98.546202349357813</v>
      </c>
      <c r="AV103">
        <f t="shared" si="28"/>
        <v>98.917742588288434</v>
      </c>
    </row>
    <row r="104" spans="1:48" x14ac:dyDescent="0.15">
      <c r="A104" t="s">
        <v>222</v>
      </c>
      <c r="B104" t="s">
        <v>223</v>
      </c>
      <c r="C104">
        <v>64.819999999999993</v>
      </c>
      <c r="D104">
        <f t="shared" si="18"/>
        <v>64.819999999999993</v>
      </c>
      <c r="E104">
        <f t="shared" si="19"/>
        <v>65.922723420672298</v>
      </c>
      <c r="F104">
        <f t="shared" si="19"/>
        <v>67.044206467115956</v>
      </c>
      <c r="G104">
        <f t="shared" si="19"/>
        <v>68.184768279699696</v>
      </c>
      <c r="H104">
        <f t="shared" si="19"/>
        <v>69.344733428035681</v>
      </c>
      <c r="I104">
        <f t="shared" si="22"/>
        <v>70.038180762316046</v>
      </c>
      <c r="J104">
        <f t="shared" si="26"/>
        <v>70.738562569939205</v>
      </c>
      <c r="K104">
        <f t="shared" si="26"/>
        <v>71.445948195638579</v>
      </c>
      <c r="L104">
        <f t="shared" si="26"/>
        <v>72.160407677594975</v>
      </c>
      <c r="M104">
        <f t="shared" si="26"/>
        <v>72.882011754370922</v>
      </c>
      <c r="N104">
        <f t="shared" si="26"/>
        <v>73.610831871914641</v>
      </c>
      <c r="O104">
        <f t="shared" si="26"/>
        <v>74.346940190633774</v>
      </c>
      <c r="P104">
        <f t="shared" si="26"/>
        <v>75.090409592540126</v>
      </c>
      <c r="Q104">
        <f t="shared" si="26"/>
        <v>75.841313688465533</v>
      </c>
      <c r="R104">
        <f t="shared" si="26"/>
        <v>76.599726825350189</v>
      </c>
      <c r="S104">
        <f t="shared" si="23"/>
        <v>76.982725459476924</v>
      </c>
      <c r="T104">
        <f t="shared" si="27"/>
        <v>77.367639086774304</v>
      </c>
      <c r="U104">
        <f t="shared" si="27"/>
        <v>77.754477282208171</v>
      </c>
      <c r="V104">
        <f t="shared" si="27"/>
        <v>78.143249668619191</v>
      </c>
      <c r="W104">
        <f t="shared" si="27"/>
        <v>78.533965916962273</v>
      </c>
      <c r="X104">
        <f t="shared" si="27"/>
        <v>78.926635746547063</v>
      </c>
      <c r="Y104">
        <f t="shared" si="27"/>
        <v>79.321268925279796</v>
      </c>
      <c r="Z104">
        <f t="shared" si="27"/>
        <v>79.717875269906187</v>
      </c>
      <c r="AA104">
        <f t="shared" si="27"/>
        <v>80.116464646255707</v>
      </c>
      <c r="AB104">
        <f t="shared" si="27"/>
        <v>80.517046969486969</v>
      </c>
      <c r="AC104">
        <f t="shared" si="29"/>
        <v>80.820613440399541</v>
      </c>
      <c r="AD104">
        <f t="shared" si="29"/>
        <v>81.125324421769591</v>
      </c>
      <c r="AE104">
        <f t="shared" si="29"/>
        <v>81.431184228646103</v>
      </c>
      <c r="AF104">
        <f t="shared" si="29"/>
        <v>81.738197192346703</v>
      </c>
      <c r="AG104">
        <f t="shared" si="29"/>
        <v>82.046367660518968</v>
      </c>
      <c r="AH104">
        <f t="shared" si="29"/>
        <v>82.355699997202137</v>
      </c>
      <c r="AI104">
        <f t="shared" si="29"/>
        <v>82.666198582888711</v>
      </c>
      <c r="AJ104">
        <f t="shared" si="29"/>
        <v>82.977867814586631</v>
      </c>
      <c r="AK104">
        <f t="shared" si="29"/>
        <v>83.290712105881482</v>
      </c>
      <c r="AL104">
        <f t="shared" si="29"/>
        <v>83.604735886999038</v>
      </c>
      <c r="AM104">
        <f t="shared" si="29"/>
        <v>83.919943604867925</v>
      </c>
      <c r="AN104">
        <f t="shared" si="29"/>
        <v>84.236339723182667</v>
      </c>
      <c r="AO104">
        <f t="shared" si="29"/>
        <v>84.553928722466864</v>
      </c>
      <c r="AP104">
        <f t="shared" si="29"/>
        <v>84.872715100136688</v>
      </c>
      <c r="AQ104">
        <f t="shared" si="29"/>
        <v>85.192703370564431</v>
      </c>
      <c r="AR104">
        <f t="shared" si="29"/>
        <v>85.513898065142655</v>
      </c>
      <c r="AS104">
        <f t="shared" si="28"/>
        <v>85.836303732348142</v>
      </c>
      <c r="AT104">
        <f t="shared" si="28"/>
        <v>86.159924937806451</v>
      </c>
      <c r="AU104">
        <f t="shared" si="28"/>
        <v>86.484766264356509</v>
      </c>
      <c r="AV104">
        <f t="shared" si="28"/>
        <v>86.810832312115551</v>
      </c>
    </row>
    <row r="105" spans="1:48" x14ac:dyDescent="0.15">
      <c r="A105" t="s">
        <v>224</v>
      </c>
      <c r="B105" t="s">
        <v>225</v>
      </c>
      <c r="C105">
        <v>55.1</v>
      </c>
      <c r="D105">
        <f t="shared" si="18"/>
        <v>55.1</v>
      </c>
      <c r="E105">
        <f t="shared" si="19"/>
        <v>56.037365943829748</v>
      </c>
      <c r="F105">
        <f t="shared" si="19"/>
        <v>56.990678437798358</v>
      </c>
      <c r="G105">
        <f t="shared" si="19"/>
        <v>57.960208765989726</v>
      </c>
      <c r="H105">
        <f t="shared" si="19"/>
        <v>58.946232827595907</v>
      </c>
      <c r="I105">
        <f t="shared" si="22"/>
        <v>59.535695155871863</v>
      </c>
      <c r="J105">
        <f t="shared" si="26"/>
        <v>60.131052107430584</v>
      </c>
      <c r="K105">
        <f t="shared" si="26"/>
        <v>60.732362628504887</v>
      </c>
      <c r="L105">
        <f t="shared" si="26"/>
        <v>61.339686254789939</v>
      </c>
      <c r="M105">
        <f t="shared" si="26"/>
        <v>61.953083117337833</v>
      </c>
      <c r="N105">
        <f t="shared" si="26"/>
        <v>62.572613948511226</v>
      </c>
      <c r="O105">
        <f t="shared" si="26"/>
        <v>63.198340087996321</v>
      </c>
      <c r="P105">
        <f t="shared" si="26"/>
        <v>63.830323488876303</v>
      </c>
      <c r="Q105">
        <f t="shared" si="26"/>
        <v>64.46862672376507</v>
      </c>
      <c r="R105">
        <f t="shared" si="26"/>
        <v>65.113312991002715</v>
      </c>
      <c r="S105">
        <f t="shared" si="23"/>
        <v>65.438879555957726</v>
      </c>
      <c r="T105">
        <f t="shared" si="27"/>
        <v>65.766073953737504</v>
      </c>
      <c r="U105">
        <f t="shared" si="27"/>
        <v>66.094904323506185</v>
      </c>
      <c r="V105">
        <f t="shared" si="27"/>
        <v>66.425378845123689</v>
      </c>
      <c r="W105">
        <f t="shared" si="27"/>
        <v>66.757505739349298</v>
      </c>
      <c r="X105">
        <f t="shared" si="27"/>
        <v>67.09129326804603</v>
      </c>
      <c r="Y105">
        <f t="shared" si="27"/>
        <v>67.426749734386263</v>
      </c>
      <c r="Z105">
        <f t="shared" si="27"/>
        <v>67.76388348305818</v>
      </c>
      <c r="AA105">
        <f t="shared" si="27"/>
        <v>68.102702900473474</v>
      </c>
      <c r="AB105">
        <f t="shared" si="27"/>
        <v>68.443216414975822</v>
      </c>
      <c r="AC105">
        <f t="shared" si="29"/>
        <v>68.701261964918473</v>
      </c>
      <c r="AD105">
        <f t="shared" si="29"/>
        <v>68.96028040172024</v>
      </c>
      <c r="AE105">
        <f t="shared" si="29"/>
        <v>69.220275393372432</v>
      </c>
      <c r="AF105">
        <f t="shared" si="29"/>
        <v>69.481250621695523</v>
      </c>
      <c r="AG105">
        <f t="shared" si="29"/>
        <v>69.743209782391176</v>
      </c>
      <c r="AH105">
        <f t="shared" si="29"/>
        <v>70.006156585094715</v>
      </c>
      <c r="AI105">
        <f t="shared" si="29"/>
        <v>70.270094753427472</v>
      </c>
      <c r="AJ105">
        <f t="shared" si="29"/>
        <v>70.535028025049741</v>
      </c>
      <c r="AK105">
        <f t="shared" si="29"/>
        <v>70.800960151713525</v>
      </c>
      <c r="AL105">
        <f t="shared" si="29"/>
        <v>71.06789489931576</v>
      </c>
      <c r="AM105">
        <f t="shared" si="29"/>
        <v>71.335836047951616</v>
      </c>
      <c r="AN105">
        <f t="shared" si="29"/>
        <v>71.604787391968003</v>
      </c>
      <c r="AO105">
        <f t="shared" si="29"/>
        <v>71.874752740017357</v>
      </c>
      <c r="AP105">
        <f t="shared" si="29"/>
        <v>72.145735915111572</v>
      </c>
      <c r="AQ105">
        <f t="shared" si="29"/>
        <v>72.417740754676046</v>
      </c>
      <c r="AR105">
        <f t="shared" si="29"/>
        <v>72.690771110604146</v>
      </c>
      <c r="AS105">
        <f t="shared" si="28"/>
        <v>72.964830849311682</v>
      </c>
      <c r="AT105">
        <f t="shared" si="28"/>
        <v>73.239923851791673</v>
      </c>
      <c r="AU105">
        <f t="shared" si="28"/>
        <v>73.516054013669304</v>
      </c>
      <c r="AV105">
        <f t="shared" si="28"/>
        <v>73.793225245257148</v>
      </c>
    </row>
    <row r="106" spans="1:48" x14ac:dyDescent="0.15">
      <c r="A106" t="s">
        <v>226</v>
      </c>
      <c r="B106" t="s">
        <v>227</v>
      </c>
      <c r="C106">
        <v>63.41</v>
      </c>
      <c r="D106">
        <f t="shared" si="18"/>
        <v>63.41</v>
      </c>
      <c r="E106">
        <f t="shared" si="19"/>
        <v>64.488736379278478</v>
      </c>
      <c r="F106">
        <f t="shared" si="19"/>
        <v>65.585824314714941</v>
      </c>
      <c r="G106">
        <f t="shared" si="19"/>
        <v>66.701576004562767</v>
      </c>
      <c r="H106">
        <f t="shared" si="19"/>
        <v>67.836308958218808</v>
      </c>
      <c r="I106">
        <f t="shared" si="22"/>
        <v>68.514672047801</v>
      </c>
      <c r="J106">
        <f t="shared" si="26"/>
        <v>69.199818768279002</v>
      </c>
      <c r="K106">
        <f t="shared" si="26"/>
        <v>69.891816955961787</v>
      </c>
      <c r="L106">
        <f t="shared" si="26"/>
        <v>70.590735125521419</v>
      </c>
      <c r="M106">
        <f t="shared" si="26"/>
        <v>71.296642476776626</v>
      </c>
      <c r="N106">
        <f t="shared" si="26"/>
        <v>72.009608901544411</v>
      </c>
      <c r="O106">
        <f t="shared" si="26"/>
        <v>72.729704990559824</v>
      </c>
      <c r="P106">
        <f t="shared" si="26"/>
        <v>73.45700204046544</v>
      </c>
      <c r="Q106">
        <f t="shared" si="26"/>
        <v>74.191572060870101</v>
      </c>
      <c r="R106">
        <f t="shared" si="26"/>
        <v>74.933487781478803</v>
      </c>
      <c r="S106">
        <f t="shared" si="23"/>
        <v>75.308155220386183</v>
      </c>
      <c r="T106">
        <f t="shared" si="27"/>
        <v>75.684695996488102</v>
      </c>
      <c r="U106">
        <f t="shared" si="27"/>
        <v>76.063119476470547</v>
      </c>
      <c r="V106">
        <f t="shared" si="27"/>
        <v>76.443435073852868</v>
      </c>
      <c r="W106">
        <f t="shared" si="27"/>
        <v>76.825652249222117</v>
      </c>
      <c r="X106">
        <f t="shared" si="27"/>
        <v>77.209780510468221</v>
      </c>
      <c r="Y106">
        <f t="shared" si="27"/>
        <v>77.595829413020553</v>
      </c>
      <c r="Z106">
        <f t="shared" si="27"/>
        <v>77.983808560085649</v>
      </c>
      <c r="AA106">
        <f t="shared" si="27"/>
        <v>78.373727602886078</v>
      </c>
      <c r="AB106">
        <f t="shared" si="27"/>
        <v>78.765596240900493</v>
      </c>
      <c r="AC106">
        <f t="shared" si="29"/>
        <v>79.062559368339024</v>
      </c>
      <c r="AD106">
        <f t="shared" si="29"/>
        <v>79.360642110219246</v>
      </c>
      <c r="AE106">
        <f t="shared" si="29"/>
        <v>79.659848687726793</v>
      </c>
      <c r="AF106">
        <f t="shared" si="29"/>
        <v>79.960183337962135</v>
      </c>
      <c r="AG106">
        <f t="shared" si="29"/>
        <v>80.261650314000448</v>
      </c>
      <c r="AH106">
        <f t="shared" si="29"/>
        <v>80.564253884952009</v>
      </c>
      <c r="AI106">
        <f t="shared" si="29"/>
        <v>80.867998336022438</v>
      </c>
      <c r="AJ106">
        <f t="shared" si="29"/>
        <v>81.172887968573576</v>
      </c>
      <c r="AK106">
        <f t="shared" si="29"/>
        <v>81.478927100184293</v>
      </c>
      <c r="AL106">
        <f t="shared" si="29"/>
        <v>81.786120064711668</v>
      </c>
      <c r="AM106">
        <f t="shared" si="29"/>
        <v>82.094471212352303</v>
      </c>
      <c r="AN106">
        <f t="shared" si="29"/>
        <v>82.403984909704022</v>
      </c>
      <c r="AO106">
        <f t="shared" si="29"/>
        <v>82.714665539827607</v>
      </c>
      <c r="AP106">
        <f t="shared" si="29"/>
        <v>83.026517502308991</v>
      </c>
      <c r="AQ106">
        <f t="shared" si="29"/>
        <v>83.339545213321387</v>
      </c>
      <c r="AR106">
        <f t="shared" si="29"/>
        <v>83.653753105688011</v>
      </c>
      <c r="AS106">
        <f t="shared" si="28"/>
        <v>83.969145628944716</v>
      </c>
      <c r="AT106">
        <f t="shared" si="28"/>
        <v>84.285727249403081</v>
      </c>
      <c r="AU106">
        <f t="shared" si="28"/>
        <v>84.603502450213625</v>
      </c>
      <c r="AV106">
        <f t="shared" si="28"/>
        <v>84.92247573142933</v>
      </c>
    </row>
    <row r="107" spans="1:48" x14ac:dyDescent="0.15">
      <c r="A107" t="s">
        <v>228</v>
      </c>
      <c r="B107" t="s">
        <v>229</v>
      </c>
      <c r="C107">
        <v>67.849999999999994</v>
      </c>
      <c r="D107">
        <f t="shared" si="18"/>
        <v>67.849999999999994</v>
      </c>
      <c r="E107">
        <f t="shared" si="19"/>
        <v>69.004270041539883</v>
      </c>
      <c r="F107">
        <f t="shared" si="19"/>
        <v>70.178176624403235</v>
      </c>
      <c r="G107">
        <f t="shared" si="19"/>
        <v>71.372053807121645</v>
      </c>
      <c r="H107">
        <f t="shared" si="19"/>
        <v>72.586241331259203</v>
      </c>
      <c r="I107">
        <f t="shared" si="22"/>
        <v>73.3121037445718</v>
      </c>
      <c r="J107">
        <f t="shared" si="26"/>
        <v>74.045224782017513</v>
      </c>
      <c r="K107">
        <f t="shared" si="26"/>
        <v>74.785677029837686</v>
      </c>
      <c r="L107">
        <f t="shared" si="26"/>
        <v>75.53353380013607</v>
      </c>
      <c r="M107">
        <f t="shared" si="26"/>
        <v>76.288869138137414</v>
      </c>
      <c r="N107">
        <f t="shared" si="26"/>
        <v>77.051757829518806</v>
      </c>
      <c r="O107">
        <f t="shared" si="26"/>
        <v>77.822275407813976</v>
      </c>
      <c r="P107">
        <f t="shared" si="26"/>
        <v>78.600498161892133</v>
      </c>
      <c r="Q107">
        <f t="shared" si="26"/>
        <v>79.386503143511064</v>
      </c>
      <c r="R107">
        <f t="shared" si="26"/>
        <v>80.180368174946182</v>
      </c>
      <c r="S107">
        <f t="shared" si="23"/>
        <v>80.581270015820905</v>
      </c>
      <c r="T107">
        <f t="shared" si="27"/>
        <v>80.984176365899998</v>
      </c>
      <c r="U107">
        <f t="shared" si="27"/>
        <v>81.389097247729481</v>
      </c>
      <c r="V107">
        <f t="shared" si="27"/>
        <v>81.796042733968108</v>
      </c>
      <c r="W107">
        <f t="shared" si="27"/>
        <v>82.205022947637943</v>
      </c>
      <c r="X107">
        <f t="shared" si="27"/>
        <v>82.616048062376109</v>
      </c>
      <c r="Y107">
        <f t="shared" si="27"/>
        <v>83.02912830268798</v>
      </c>
      <c r="Z107">
        <f t="shared" si="27"/>
        <v>83.444273944201413</v>
      </c>
      <c r="AA107">
        <f t="shared" si="27"/>
        <v>83.861495313922418</v>
      </c>
      <c r="AB107">
        <f t="shared" si="27"/>
        <v>84.280802790492018</v>
      </c>
      <c r="AC107">
        <f t="shared" si="29"/>
        <v>84.598559425040278</v>
      </c>
      <c r="AD107">
        <f t="shared" si="29"/>
        <v>84.917514069994894</v>
      </c>
      <c r="AE107">
        <f t="shared" si="29"/>
        <v>85.237671242111077</v>
      </c>
      <c r="AF107">
        <f t="shared" si="29"/>
        <v>85.559035475173175</v>
      </c>
      <c r="AG107">
        <f t="shared" si="29"/>
        <v>85.881611320058838</v>
      </c>
      <c r="AH107">
        <f t="shared" si="29"/>
        <v>86.205403344803571</v>
      </c>
      <c r="AI107">
        <f t="shared" si="29"/>
        <v>86.530416134665245</v>
      </c>
      <c r="AJ107">
        <f t="shared" si="29"/>
        <v>86.856654292189205</v>
      </c>
      <c r="AK107">
        <f t="shared" si="29"/>
        <v>87.184122437273373</v>
      </c>
      <c r="AL107">
        <f t="shared" si="29"/>
        <v>87.512825207233661</v>
      </c>
      <c r="AM107">
        <f t="shared" si="29"/>
        <v>87.842767256869649</v>
      </c>
      <c r="AN107">
        <f t="shared" si="29"/>
        <v>88.173953258530489</v>
      </c>
      <c r="AO107">
        <f t="shared" si="29"/>
        <v>88.506387902181089</v>
      </c>
      <c r="AP107">
        <f t="shared" si="29"/>
        <v>88.84007589546863</v>
      </c>
      <c r="AQ107">
        <f t="shared" si="29"/>
        <v>89.175021963788936</v>
      </c>
      <c r="AR107">
        <f t="shared" si="29"/>
        <v>89.511230850353769</v>
      </c>
      <c r="AS107">
        <f t="shared" si="28"/>
        <v>89.848707316257688</v>
      </c>
      <c r="AT107">
        <f t="shared" si="28"/>
        <v>90.187456140545649</v>
      </c>
      <c r="AU107">
        <f t="shared" si="28"/>
        <v>90.527482120280638</v>
      </c>
      <c r="AV107">
        <f t="shared" si="28"/>
        <v>90.868790070611581</v>
      </c>
    </row>
    <row r="108" spans="1:48" x14ac:dyDescent="0.15">
      <c r="A108" t="s">
        <v>230</v>
      </c>
      <c r="B108" t="s">
        <v>231</v>
      </c>
      <c r="C108">
        <v>63.49</v>
      </c>
      <c r="D108">
        <f t="shared" si="18"/>
        <v>63.49</v>
      </c>
      <c r="E108">
        <f t="shared" si="19"/>
        <v>64.570097346166065</v>
      </c>
      <c r="F108">
        <f t="shared" si="19"/>
        <v>65.668569401376004</v>
      </c>
      <c r="G108">
        <f t="shared" si="19"/>
        <v>66.78572875776203</v>
      </c>
      <c r="H108">
        <f t="shared" si="19"/>
        <v>67.921893325300616</v>
      </c>
      <c r="I108">
        <f t="shared" si="22"/>
        <v>68.601112258553627</v>
      </c>
      <c r="J108">
        <f t="shared" si="26"/>
        <v>69.287123381139153</v>
      </c>
      <c r="K108">
        <f t="shared" si="26"/>
        <v>69.979994614950542</v>
      </c>
      <c r="L108">
        <f t="shared" si="26"/>
        <v>70.679794561100053</v>
      </c>
      <c r="M108">
        <f t="shared" si="26"/>
        <v>71.386592506711054</v>
      </c>
      <c r="N108">
        <f t="shared" si="26"/>
        <v>72.100458431778179</v>
      </c>
      <c r="O108">
        <f t="shared" si="26"/>
        <v>72.821463016095933</v>
      </c>
      <c r="P108">
        <f t="shared" si="26"/>
        <v>73.54967764625691</v>
      </c>
      <c r="Q108">
        <f t="shared" si="26"/>
        <v>74.285174422719493</v>
      </c>
      <c r="R108">
        <f t="shared" si="26"/>
        <v>75.028026166946688</v>
      </c>
      <c r="S108">
        <f t="shared" si="23"/>
        <v>75.403166297781411</v>
      </c>
      <c r="T108">
        <f t="shared" si="27"/>
        <v>75.780182129270315</v>
      </c>
      <c r="U108">
        <f t="shared" si="27"/>
        <v>76.159083039916652</v>
      </c>
      <c r="V108">
        <f t="shared" si="27"/>
        <v>76.539878455116209</v>
      </c>
      <c r="W108">
        <f t="shared" si="27"/>
        <v>76.922577847391779</v>
      </c>
      <c r="X108">
        <f t="shared" si="27"/>
        <v>77.307190736628726</v>
      </c>
      <c r="Y108">
        <f t="shared" si="27"/>
        <v>77.693726690311863</v>
      </c>
      <c r="Z108">
        <f t="shared" si="27"/>
        <v>78.082195323763415</v>
      </c>
      <c r="AA108">
        <f t="shared" si="27"/>
        <v>78.472606300382225</v>
      </c>
      <c r="AB108">
        <f t="shared" si="27"/>
        <v>78.864969331884126</v>
      </c>
      <c r="AC108">
        <f t="shared" si="29"/>
        <v>79.162307117108426</v>
      </c>
      <c r="AD108">
        <f t="shared" si="29"/>
        <v>79.460765929314306</v>
      </c>
      <c r="AE108">
        <f t="shared" si="29"/>
        <v>79.760349995013001</v>
      </c>
      <c r="AF108">
        <f t="shared" si="29"/>
        <v>80.061063556650623</v>
      </c>
      <c r="AG108">
        <f t="shared" si="29"/>
        <v>80.362910872668166</v>
      </c>
      <c r="AH108">
        <f t="shared" si="29"/>
        <v>80.665896217561951</v>
      </c>
      <c r="AI108">
        <f t="shared" si="29"/>
        <v>80.970023881943931</v>
      </c>
      <c r="AJ108">
        <f t="shared" si="29"/>
        <v>81.275298172602689</v>
      </c>
      <c r="AK108">
        <f t="shared" si="29"/>
        <v>81.581723412564287</v>
      </c>
      <c r="AL108">
        <f t="shared" si="29"/>
        <v>81.8893039411535</v>
      </c>
      <c r="AM108">
        <f t="shared" si="29"/>
        <v>82.198044114055321</v>
      </c>
      <c r="AN108">
        <f t="shared" si="29"/>
        <v>82.507948303376565</v>
      </c>
      <c r="AO108">
        <f t="shared" si="29"/>
        <v>82.819020897707844</v>
      </c>
      <c r="AP108">
        <f t="shared" si="29"/>
        <v>83.131266302185736</v>
      </c>
      <c r="AQ108">
        <f t="shared" si="29"/>
        <v>83.444688938555032</v>
      </c>
      <c r="AR108">
        <f t="shared" si="29"/>
        <v>83.759293245231547</v>
      </c>
      <c r="AS108">
        <f t="shared" si="28"/>
        <v>84.075083677364773</v>
      </c>
      <c r="AT108">
        <f t="shared" si="28"/>
        <v>84.392064706901152</v>
      </c>
      <c r="AU108">
        <f t="shared" si="28"/>
        <v>84.710240822647265</v>
      </c>
      <c r="AV108">
        <f t="shared" si="28"/>
        <v>85.029616530333513</v>
      </c>
    </row>
    <row r="109" spans="1:48" x14ac:dyDescent="0.15">
      <c r="A109" t="s">
        <v>232</v>
      </c>
      <c r="B109" t="s">
        <v>233</v>
      </c>
      <c r="C109">
        <v>55.5</v>
      </c>
      <c r="D109">
        <f t="shared" si="18"/>
        <v>55.5</v>
      </c>
      <c r="E109">
        <f t="shared" si="19"/>
        <v>56.444170778267711</v>
      </c>
      <c r="F109">
        <f t="shared" si="19"/>
        <v>57.404403871103604</v>
      </c>
      <c r="G109">
        <f t="shared" si="19"/>
        <v>58.380972531986018</v>
      </c>
      <c r="H109">
        <f t="shared" si="19"/>
        <v>59.374154663004951</v>
      </c>
      <c r="I109">
        <f t="shared" si="22"/>
        <v>59.967896209635001</v>
      </c>
      <c r="J109">
        <f t="shared" si="26"/>
        <v>60.567575171731349</v>
      </c>
      <c r="K109">
        <f t="shared" si="26"/>
        <v>61.173250923448656</v>
      </c>
      <c r="L109">
        <f t="shared" si="26"/>
        <v>61.784983432683156</v>
      </c>
      <c r="M109">
        <f t="shared" si="26"/>
        <v>62.402833267009981</v>
      </c>
      <c r="N109">
        <f t="shared" si="26"/>
        <v>63.026861599680089</v>
      </c>
      <c r="O109">
        <f t="shared" si="26"/>
        <v>63.657130215676872</v>
      </c>
      <c r="P109">
        <f t="shared" si="26"/>
        <v>64.293701517833654</v>
      </c>
      <c r="Q109">
        <f t="shared" si="26"/>
        <v>64.936638533012001</v>
      </c>
      <c r="R109">
        <f t="shared" si="26"/>
        <v>65.586004918342127</v>
      </c>
      <c r="S109">
        <f t="shared" si="23"/>
        <v>65.913934942933835</v>
      </c>
      <c r="T109">
        <f t="shared" si="27"/>
        <v>66.243504617648483</v>
      </c>
      <c r="U109">
        <f t="shared" si="27"/>
        <v>66.574722140736725</v>
      </c>
      <c r="V109">
        <f t="shared" si="27"/>
        <v>66.907595751440397</v>
      </c>
      <c r="W109">
        <f t="shared" si="27"/>
        <v>67.24213373019758</v>
      </c>
      <c r="X109">
        <f t="shared" si="27"/>
        <v>67.578344398848557</v>
      </c>
      <c r="Y109">
        <f t="shared" si="27"/>
        <v>67.916236120842797</v>
      </c>
      <c r="Z109">
        <f t="shared" si="27"/>
        <v>68.255817301446996</v>
      </c>
      <c r="AA109">
        <f t="shared" si="27"/>
        <v>68.597096387954238</v>
      </c>
      <c r="AB109">
        <f t="shared" si="27"/>
        <v>68.940081869893987</v>
      </c>
      <c r="AC109">
        <f t="shared" si="29"/>
        <v>69.200000708765444</v>
      </c>
      <c r="AD109">
        <f t="shared" si="29"/>
        <v>69.460899497195527</v>
      </c>
      <c r="AE109">
        <f t="shared" si="29"/>
        <v>69.72278192980346</v>
      </c>
      <c r="AF109">
        <f t="shared" si="29"/>
        <v>69.985651715137962</v>
      </c>
      <c r="AG109">
        <f t="shared" si="29"/>
        <v>70.249512575729781</v>
      </c>
      <c r="AH109">
        <f t="shared" si="29"/>
        <v>70.514368248144407</v>
      </c>
      <c r="AI109">
        <f t="shared" si="29"/>
        <v>70.780222483034947</v>
      </c>
      <c r="AJ109">
        <f t="shared" si="29"/>
        <v>71.047079045195304</v>
      </c>
      <c r="AK109">
        <f t="shared" si="29"/>
        <v>71.31494171361345</v>
      </c>
      <c r="AL109">
        <f t="shared" si="29"/>
        <v>71.583814281524965</v>
      </c>
      <c r="AM109">
        <f t="shared" si="29"/>
        <v>71.853700556466706</v>
      </c>
      <c r="AN109">
        <f t="shared" si="29"/>
        <v>72.12460436033075</v>
      </c>
      <c r="AO109">
        <f t="shared" si="29"/>
        <v>72.396529529418586</v>
      </c>
      <c r="AP109">
        <f t="shared" si="29"/>
        <v>72.669479914495341</v>
      </c>
      <c r="AQ109">
        <f t="shared" si="29"/>
        <v>72.943459380844303</v>
      </c>
      <c r="AR109">
        <f t="shared" si="29"/>
        <v>73.218471808321794</v>
      </c>
      <c r="AS109">
        <f t="shared" si="28"/>
        <v>73.494521091411954</v>
      </c>
      <c r="AT109">
        <f t="shared" si="28"/>
        <v>73.771611139282001</v>
      </c>
      <c r="AU109">
        <f t="shared" si="28"/>
        <v>74.049745875837516</v>
      </c>
      <c r="AV109">
        <f t="shared" si="28"/>
        <v>74.328929239778077</v>
      </c>
    </row>
    <row r="110" spans="1:48" x14ac:dyDescent="0.15">
      <c r="A110" t="s">
        <v>234</v>
      </c>
      <c r="B110" t="s">
        <v>235</v>
      </c>
      <c r="C110">
        <v>48.55</v>
      </c>
      <c r="D110">
        <f t="shared" si="18"/>
        <v>48.55</v>
      </c>
      <c r="E110">
        <f t="shared" si="19"/>
        <v>49.375936779908059</v>
      </c>
      <c r="F110">
        <f t="shared" si="19"/>
        <v>50.215924467424863</v>
      </c>
      <c r="G110">
        <f t="shared" si="19"/>
        <v>51.070202097800383</v>
      </c>
      <c r="H110">
        <f t="shared" si="19"/>
        <v>51.939012772772799</v>
      </c>
      <c r="I110">
        <f t="shared" si="22"/>
        <v>52.458402900500531</v>
      </c>
      <c r="J110">
        <f t="shared" si="26"/>
        <v>52.982986929505529</v>
      </c>
      <c r="K110">
        <f t="shared" si="26"/>
        <v>53.512816798800586</v>
      </c>
      <c r="L110">
        <f t="shared" si="26"/>
        <v>54.047944966788592</v>
      </c>
      <c r="M110">
        <f t="shared" si="26"/>
        <v>54.588424416456476</v>
      </c>
      <c r="N110">
        <f t="shared" si="26"/>
        <v>55.134308660621052</v>
      </c>
      <c r="O110">
        <f t="shared" si="26"/>
        <v>55.685651747227247</v>
      </c>
      <c r="P110">
        <f t="shared" si="26"/>
        <v>56.242508264699531</v>
      </c>
      <c r="Q110">
        <f t="shared" si="26"/>
        <v>56.804933347346534</v>
      </c>
      <c r="R110">
        <f t="shared" si="26"/>
        <v>57.372982680820002</v>
      </c>
      <c r="S110">
        <f t="shared" si="23"/>
        <v>57.659847594224097</v>
      </c>
      <c r="T110">
        <f t="shared" si="27"/>
        <v>57.948146832195206</v>
      </c>
      <c r="U110">
        <f t="shared" si="27"/>
        <v>58.237887566356179</v>
      </c>
      <c r="V110">
        <f t="shared" si="27"/>
        <v>58.52907700418794</v>
      </c>
      <c r="W110">
        <f t="shared" si="27"/>
        <v>58.821722389208873</v>
      </c>
      <c r="X110">
        <f t="shared" si="27"/>
        <v>59.115831001154902</v>
      </c>
      <c r="Y110">
        <f t="shared" si="27"/>
        <v>59.41141015616067</v>
      </c>
      <c r="Z110">
        <f t="shared" si="27"/>
        <v>59.708467206941471</v>
      </c>
      <c r="AA110">
        <f t="shared" si="27"/>
        <v>60.007009542976178</v>
      </c>
      <c r="AB110">
        <f t="shared" si="27"/>
        <v>60.307044590691049</v>
      </c>
      <c r="AC110">
        <f t="shared" si="29"/>
        <v>60.534415034424548</v>
      </c>
      <c r="AD110">
        <f t="shared" si="29"/>
        <v>60.762642713312488</v>
      </c>
      <c r="AE110">
        <f t="shared" si="29"/>
        <v>60.991730859314565</v>
      </c>
      <c r="AF110">
        <f t="shared" si="29"/>
        <v>61.22168271657565</v>
      </c>
      <c r="AG110">
        <f t="shared" si="29"/>
        <v>61.452501541471726</v>
      </c>
      <c r="AH110">
        <f t="shared" si="29"/>
        <v>61.684190602656059</v>
      </c>
      <c r="AI110">
        <f t="shared" si="29"/>
        <v>61.916753181105342</v>
      </c>
      <c r="AJ110">
        <f t="shared" si="29"/>
        <v>62.150192570166347</v>
      </c>
      <c r="AK110">
        <f t="shared" si="29"/>
        <v>62.384512075602395</v>
      </c>
      <c r="AL110">
        <f t="shared" si="29"/>
        <v>62.619715015640303</v>
      </c>
      <c r="AM110">
        <f t="shared" si="29"/>
        <v>62.855804721017272</v>
      </c>
      <c r="AN110">
        <f t="shared" si="29"/>
        <v>63.09278453502808</v>
      </c>
      <c r="AO110">
        <f t="shared" si="29"/>
        <v>63.330657813572472</v>
      </c>
      <c r="AP110">
        <f t="shared" si="29"/>
        <v>63.569427925202682</v>
      </c>
      <c r="AQ110">
        <f t="shared" si="29"/>
        <v>63.809098251171015</v>
      </c>
      <c r="AR110">
        <f t="shared" si="29"/>
        <v>64.049672185477903</v>
      </c>
      <c r="AS110">
        <f t="shared" si="28"/>
        <v>64.291153134919838</v>
      </c>
      <c r="AT110">
        <f t="shared" si="28"/>
        <v>64.533544519137678</v>
      </c>
      <c r="AU110">
        <f t="shared" si="28"/>
        <v>64.776849770665066</v>
      </c>
      <c r="AV110">
        <f t="shared" si="28"/>
        <v>65.021072334977035</v>
      </c>
    </row>
    <row r="111" spans="1:48" x14ac:dyDescent="0.15">
      <c r="A111" t="s">
        <v>236</v>
      </c>
      <c r="B111" t="s">
        <v>237</v>
      </c>
      <c r="C111">
        <v>50.92</v>
      </c>
      <c r="D111">
        <f t="shared" si="18"/>
        <v>50.92</v>
      </c>
      <c r="E111">
        <f t="shared" si="19"/>
        <v>51.786255423953008</v>
      </c>
      <c r="F111">
        <f t="shared" si="19"/>
        <v>52.66724765975848</v>
      </c>
      <c r="G111">
        <f t="shared" si="19"/>
        <v>53.563227411328434</v>
      </c>
      <c r="H111">
        <f t="shared" si="19"/>
        <v>54.47444964757139</v>
      </c>
      <c r="I111">
        <f t="shared" si="22"/>
        <v>55.019194144047106</v>
      </c>
      <c r="J111">
        <f t="shared" si="26"/>
        <v>55.569386085487572</v>
      </c>
      <c r="K111">
        <f t="shared" si="26"/>
        <v>56.125079946342446</v>
      </c>
      <c r="L111">
        <f t="shared" si="26"/>
        <v>56.686330745805876</v>
      </c>
      <c r="M111">
        <f t="shared" si="26"/>
        <v>57.253194053263933</v>
      </c>
      <c r="N111">
        <f t="shared" si="26"/>
        <v>57.825725993796581</v>
      </c>
      <c r="O111">
        <f t="shared" si="26"/>
        <v>58.40398325373453</v>
      </c>
      <c r="P111">
        <f t="shared" si="26"/>
        <v>58.988023086271895</v>
      </c>
      <c r="Q111">
        <f t="shared" si="26"/>
        <v>59.577903317134613</v>
      </c>
      <c r="R111">
        <f t="shared" si="26"/>
        <v>60.17368235030596</v>
      </c>
      <c r="S111">
        <f t="shared" si="23"/>
        <v>60.474550762057483</v>
      </c>
      <c r="T111">
        <f t="shared" si="27"/>
        <v>60.776923515867757</v>
      </c>
      <c r="U111">
        <f t="shared" si="27"/>
        <v>61.080808133447093</v>
      </c>
      <c r="V111">
        <f t="shared" si="27"/>
        <v>61.386212174114313</v>
      </c>
      <c r="W111">
        <f t="shared" si="27"/>
        <v>61.693143234984873</v>
      </c>
      <c r="X111">
        <f t="shared" si="27"/>
        <v>62.001608951159788</v>
      </c>
      <c r="Y111">
        <f t="shared" si="27"/>
        <v>62.311616995915578</v>
      </c>
      <c r="Z111">
        <f t="shared" si="27"/>
        <v>62.623175080895152</v>
      </c>
      <c r="AA111">
        <f t="shared" si="27"/>
        <v>62.936290956299622</v>
      </c>
      <c r="AB111">
        <f t="shared" si="27"/>
        <v>63.250972411081108</v>
      </c>
      <c r="AC111">
        <f t="shared" si="29"/>
        <v>63.489442091717763</v>
      </c>
      <c r="AD111">
        <f t="shared" si="29"/>
        <v>63.728810854003527</v>
      </c>
      <c r="AE111">
        <f t="shared" si="29"/>
        <v>63.969082087668326</v>
      </c>
      <c r="AF111">
        <f t="shared" si="29"/>
        <v>64.210259195222079</v>
      </c>
      <c r="AG111">
        <f t="shared" si="29"/>
        <v>64.452345592002885</v>
      </c>
      <c r="AH111">
        <f t="shared" si="29"/>
        <v>64.695344706225455</v>
      </c>
      <c r="AI111">
        <f t="shared" si="29"/>
        <v>64.939259979029529</v>
      </c>
      <c r="AJ111">
        <f t="shared" si="29"/>
        <v>65.184094864528731</v>
      </c>
      <c r="AK111">
        <f t="shared" si="29"/>
        <v>65.429852829859399</v>
      </c>
      <c r="AL111">
        <f t="shared" si="29"/>
        <v>65.67653735522974</v>
      </c>
      <c r="AM111">
        <f t="shared" si="29"/>
        <v>65.924151933969085</v>
      </c>
      <c r="AN111">
        <f t="shared" si="29"/>
        <v>66.172700072577328</v>
      </c>
      <c r="AO111">
        <f t="shared" si="29"/>
        <v>66.422185290774664</v>
      </c>
      <c r="AP111">
        <f t="shared" si="29"/>
        <v>66.672611121551384</v>
      </c>
      <c r="AQ111">
        <f t="shared" si="29"/>
        <v>66.92398111121787</v>
      </c>
      <c r="AR111">
        <f t="shared" si="29"/>
        <v>67.176298819454871</v>
      </c>
      <c r="AS111">
        <f t="shared" si="28"/>
        <v>67.429567819363911</v>
      </c>
      <c r="AT111">
        <f t="shared" si="28"/>
        <v>67.683791697517819</v>
      </c>
      <c r="AU111">
        <f t="shared" si="28"/>
        <v>67.938974054011638</v>
      </c>
      <c r="AV111">
        <f t="shared" si="28"/>
        <v>68.195118502513495</v>
      </c>
    </row>
    <row r="112" spans="1:48" x14ac:dyDescent="0.15">
      <c r="A112" t="s">
        <v>238</v>
      </c>
      <c r="B112" t="s">
        <v>239</v>
      </c>
      <c r="C112">
        <v>51.76</v>
      </c>
      <c r="D112">
        <f t="shared" si="18"/>
        <v>51.76</v>
      </c>
      <c r="E112">
        <f t="shared" si="19"/>
        <v>52.640545576272729</v>
      </c>
      <c r="F112">
        <f t="shared" si="19"/>
        <v>53.536071069699503</v>
      </c>
      <c r="G112">
        <f t="shared" si="19"/>
        <v>54.446831319920655</v>
      </c>
      <c r="H112">
        <f t="shared" si="19"/>
        <v>55.373085501930383</v>
      </c>
      <c r="I112">
        <f t="shared" si="22"/>
        <v>55.926816356949686</v>
      </c>
      <c r="J112">
        <f t="shared" si="26"/>
        <v>56.486084520519185</v>
      </c>
      <c r="K112">
        <f t="shared" si="26"/>
        <v>57.050945365724374</v>
      </c>
      <c r="L112">
        <f t="shared" si="26"/>
        <v>57.621454819381619</v>
      </c>
      <c r="M112">
        <f t="shared" si="26"/>
        <v>58.197669367575429</v>
      </c>
      <c r="N112">
        <f t="shared" si="26"/>
        <v>58.779646061251199</v>
      </c>
      <c r="O112">
        <f t="shared" si="26"/>
        <v>59.367442521863694</v>
      </c>
      <c r="P112">
        <f t="shared" si="26"/>
        <v>59.961116947082346</v>
      </c>
      <c r="Q112">
        <f t="shared" si="26"/>
        <v>60.560728116553172</v>
      </c>
      <c r="R112">
        <f t="shared" si="26"/>
        <v>61.166335397718704</v>
      </c>
      <c r="S112">
        <f t="shared" si="23"/>
        <v>61.472167074707293</v>
      </c>
      <c r="T112">
        <f t="shared" si="27"/>
        <v>61.779527910080816</v>
      </c>
      <c r="U112">
        <f t="shared" si="27"/>
        <v>62.088425549631218</v>
      </c>
      <c r="V112">
        <f t="shared" si="27"/>
        <v>62.398867677379357</v>
      </c>
      <c r="W112">
        <f t="shared" si="27"/>
        <v>62.710862015766239</v>
      </c>
      <c r="X112">
        <f t="shared" si="27"/>
        <v>63.02441632584506</v>
      </c>
      <c r="Y112">
        <f t="shared" si="27"/>
        <v>63.339538407474279</v>
      </c>
      <c r="Z112">
        <f t="shared" si="27"/>
        <v>63.656236099511645</v>
      </c>
      <c r="AA112">
        <f t="shared" si="27"/>
        <v>63.974517280009202</v>
      </c>
      <c r="AB112">
        <f t="shared" si="27"/>
        <v>64.294389866409233</v>
      </c>
      <c r="AC112">
        <f t="shared" si="29"/>
        <v>64.536793453796378</v>
      </c>
      <c r="AD112">
        <f t="shared" si="29"/>
        <v>64.780110954501623</v>
      </c>
      <c r="AE112">
        <f t="shared" si="29"/>
        <v>65.024345814173458</v>
      </c>
      <c r="AF112">
        <f t="shared" si="29"/>
        <v>65.269501491451194</v>
      </c>
      <c r="AG112">
        <f t="shared" si="29"/>
        <v>65.515581458013926</v>
      </c>
      <c r="AH112">
        <f t="shared" si="29"/>
        <v>65.762589198629811</v>
      </c>
      <c r="AI112">
        <f t="shared" si="29"/>
        <v>66.010528211205198</v>
      </c>
      <c r="AJ112">
        <f t="shared" si="29"/>
        <v>66.259402006834392</v>
      </c>
      <c r="AK112">
        <f t="shared" si="29"/>
        <v>66.509214109849225</v>
      </c>
      <c r="AL112">
        <f t="shared" si="29"/>
        <v>66.759968057869031</v>
      </c>
      <c r="AM112">
        <f t="shared" si="29"/>
        <v>67.011667401850744</v>
      </c>
      <c r="AN112">
        <f t="shared" si="29"/>
        <v>67.264315706139087</v>
      </c>
      <c r="AO112">
        <f t="shared" si="29"/>
        <v>67.517916548517221</v>
      </c>
      <c r="AP112">
        <f t="shared" si="29"/>
        <v>67.772473520257265</v>
      </c>
      <c r="AQ112">
        <f t="shared" si="29"/>
        <v>68.027990226171184</v>
      </c>
      <c r="AR112">
        <f t="shared" si="29"/>
        <v>68.284470284661907</v>
      </c>
      <c r="AS112">
        <f t="shared" si="28"/>
        <v>68.541917327774456</v>
      </c>
      <c r="AT112">
        <f t="shared" si="28"/>
        <v>68.80033500124749</v>
      </c>
      <c r="AU112">
        <f t="shared" si="28"/>
        <v>69.059726964564859</v>
      </c>
      <c r="AV112">
        <f t="shared" si="28"/>
        <v>69.320096891007438</v>
      </c>
    </row>
    <row r="113" spans="1:48" x14ac:dyDescent="0.15">
      <c r="A113" t="s">
        <v>240</v>
      </c>
      <c r="B113" t="s">
        <v>241</v>
      </c>
      <c r="C113">
        <v>54.35</v>
      </c>
      <c r="D113">
        <f t="shared" si="18"/>
        <v>54.35</v>
      </c>
      <c r="E113">
        <f t="shared" si="19"/>
        <v>55.274606879258556</v>
      </c>
      <c r="F113">
        <f t="shared" si="19"/>
        <v>56.214943250351013</v>
      </c>
      <c r="G113">
        <f t="shared" si="19"/>
        <v>57.171276704746674</v>
      </c>
      <c r="H113">
        <f t="shared" si="19"/>
        <v>58.143879386203949</v>
      </c>
      <c r="I113">
        <f t="shared" si="22"/>
        <v>58.72531818006599</v>
      </c>
      <c r="J113">
        <f t="shared" si="26"/>
        <v>59.312571361866645</v>
      </c>
      <c r="K113">
        <f t="shared" si="26"/>
        <v>59.905697075485307</v>
      </c>
      <c r="L113">
        <f t="shared" si="26"/>
        <v>60.504754046240173</v>
      </c>
      <c r="M113">
        <f t="shared" si="26"/>
        <v>61.109801586702567</v>
      </c>
      <c r="N113">
        <f t="shared" si="26"/>
        <v>61.720899602569602</v>
      </c>
      <c r="O113">
        <f t="shared" si="26"/>
        <v>62.338108598595284</v>
      </c>
      <c r="P113">
        <f t="shared" si="26"/>
        <v>62.961489684581252</v>
      </c>
      <c r="Q113">
        <f t="shared" si="26"/>
        <v>63.591104581427068</v>
      </c>
      <c r="R113">
        <f t="shared" si="26"/>
        <v>64.227015627241343</v>
      </c>
      <c r="S113">
        <f t="shared" si="23"/>
        <v>64.548150705377537</v>
      </c>
      <c r="T113">
        <f t="shared" si="27"/>
        <v>64.870891458904424</v>
      </c>
      <c r="U113">
        <f t="shared" si="27"/>
        <v>65.195245916198942</v>
      </c>
      <c r="V113">
        <f t="shared" si="27"/>
        <v>65.521222145779916</v>
      </c>
      <c r="W113">
        <f t="shared" si="27"/>
        <v>65.848828256508796</v>
      </c>
      <c r="X113">
        <f t="shared" si="27"/>
        <v>66.17807239779134</v>
      </c>
      <c r="Y113">
        <f t="shared" si="27"/>
        <v>66.508962759780289</v>
      </c>
      <c r="Z113">
        <f t="shared" si="27"/>
        <v>66.841507573579179</v>
      </c>
      <c r="AA113">
        <f t="shared" si="27"/>
        <v>67.175715111447076</v>
      </c>
      <c r="AB113">
        <f t="shared" si="27"/>
        <v>67.511593687004293</v>
      </c>
      <c r="AC113">
        <f t="shared" si="29"/>
        <v>67.766126820205443</v>
      </c>
      <c r="AD113">
        <f t="shared" si="29"/>
        <v>68.021619597704088</v>
      </c>
      <c r="AE113">
        <f t="shared" si="29"/>
        <v>68.278075637564299</v>
      </c>
      <c r="AF113">
        <f t="shared" si="29"/>
        <v>68.535498571490962</v>
      </c>
      <c r="AG113">
        <f t="shared" si="29"/>
        <v>68.793892044881332</v>
      </c>
      <c r="AH113">
        <f t="shared" si="29"/>
        <v>69.053259716876553</v>
      </c>
      <c r="AI113">
        <f t="shared" si="29"/>
        <v>69.313605260413496</v>
      </c>
      <c r="AJ113">
        <f t="shared" si="29"/>
        <v>69.57493236227684</v>
      </c>
      <c r="AK113">
        <f t="shared" si="29"/>
        <v>69.837244723151187</v>
      </c>
      <c r="AL113">
        <f t="shared" si="29"/>
        <v>70.10054605767354</v>
      </c>
      <c r="AM113">
        <f t="shared" si="29"/>
        <v>70.364840094485857</v>
      </c>
      <c r="AN113">
        <f t="shared" si="29"/>
        <v>70.630130576287868</v>
      </c>
      <c r="AO113">
        <f t="shared" si="29"/>
        <v>70.89642125989009</v>
      </c>
      <c r="AP113">
        <f t="shared" si="29"/>
        <v>71.163715916267051</v>
      </c>
      <c r="AQ113">
        <f t="shared" si="29"/>
        <v>71.432018330610589</v>
      </c>
      <c r="AR113">
        <f t="shared" si="29"/>
        <v>71.701332302383605</v>
      </c>
      <c r="AS113">
        <f t="shared" si="28"/>
        <v>71.9716616453737</v>
      </c>
      <c r="AT113">
        <f t="shared" si="28"/>
        <v>72.243010187747331</v>
      </c>
      <c r="AU113">
        <f t="shared" si="28"/>
        <v>72.51538177210395</v>
      </c>
      <c r="AV113">
        <f t="shared" si="28"/>
        <v>72.788780255530426</v>
      </c>
    </row>
    <row r="114" spans="1:48" x14ac:dyDescent="0.15">
      <c r="A114" t="s">
        <v>242</v>
      </c>
      <c r="B114" t="s">
        <v>243</v>
      </c>
      <c r="C114">
        <v>41.39</v>
      </c>
      <c r="D114">
        <f t="shared" si="18"/>
        <v>41.39</v>
      </c>
      <c r="E114">
        <f t="shared" si="19"/>
        <v>42.094130243468477</v>
      </c>
      <c r="F114">
        <f t="shared" si="19"/>
        <v>42.810239211260871</v>
      </c>
      <c r="G114">
        <f t="shared" si="19"/>
        <v>43.538530686466693</v>
      </c>
      <c r="H114">
        <f t="shared" si="19"/>
        <v>44.279211918950899</v>
      </c>
      <c r="I114">
        <f t="shared" si="22"/>
        <v>44.722004038140412</v>
      </c>
      <c r="J114">
        <f t="shared" si="26"/>
        <v>45.169224078521815</v>
      </c>
      <c r="K114">
        <f t="shared" si="26"/>
        <v>45.620916319307028</v>
      </c>
      <c r="L114">
        <f t="shared" si="26"/>
        <v>46.077125482500101</v>
      </c>
      <c r="M114">
        <f t="shared" si="26"/>
        <v>46.537896737325099</v>
      </c>
      <c r="N114">
        <f t="shared" si="26"/>
        <v>47.00327570469836</v>
      </c>
      <c r="O114">
        <f t="shared" si="26"/>
        <v>47.473308461745326</v>
      </c>
      <c r="P114">
        <f t="shared" si="26"/>
        <v>47.948041546362795</v>
      </c>
      <c r="Q114">
        <f t="shared" si="26"/>
        <v>48.427521961826429</v>
      </c>
      <c r="R114">
        <f t="shared" si="26"/>
        <v>48.91179718144469</v>
      </c>
      <c r="S114">
        <f t="shared" si="23"/>
        <v>49.156356167351909</v>
      </c>
      <c r="T114">
        <f t="shared" si="27"/>
        <v>49.40213794818866</v>
      </c>
      <c r="U114">
        <f t="shared" si="27"/>
        <v>49.649148637929599</v>
      </c>
      <c r="V114">
        <f t="shared" si="27"/>
        <v>49.897394381119234</v>
      </c>
      <c r="W114">
        <f t="shared" si="27"/>
        <v>50.146881353024817</v>
      </c>
      <c r="X114">
        <f t="shared" si="27"/>
        <v>50.397615759789936</v>
      </c>
      <c r="Y114">
        <f t="shared" si="27"/>
        <v>50.649603838588881</v>
      </c>
      <c r="Z114">
        <f t="shared" si="27"/>
        <v>50.902851857781819</v>
      </c>
      <c r="AA114">
        <f t="shared" si="27"/>
        <v>51.15736611707073</v>
      </c>
      <c r="AB114">
        <f t="shared" si="27"/>
        <v>51.413152947656073</v>
      </c>
      <c r="AC114">
        <f t="shared" si="29"/>
        <v>51.606991519563991</v>
      </c>
      <c r="AD114">
        <f t="shared" si="29"/>
        <v>51.801560904304914</v>
      </c>
      <c r="AE114">
        <f t="shared" si="29"/>
        <v>51.996863857199372</v>
      </c>
      <c r="AF114">
        <f t="shared" si="29"/>
        <v>52.192903143956045</v>
      </c>
      <c r="AG114">
        <f t="shared" si="29"/>
        <v>52.38968154071091</v>
      </c>
      <c r="AH114">
        <f t="shared" si="29"/>
        <v>52.587201834066612</v>
      </c>
      <c r="AI114">
        <f t="shared" si="29"/>
        <v>52.78546682113182</v>
      </c>
      <c r="AJ114">
        <f t="shared" si="29"/>
        <v>52.98447930956096</v>
      </c>
      <c r="AK114">
        <f t="shared" si="29"/>
        <v>53.184242117593882</v>
      </c>
      <c r="AL114">
        <f t="shared" si="29"/>
        <v>53.384758074095821</v>
      </c>
      <c r="AM114">
        <f t="shared" si="29"/>
        <v>53.58603001859742</v>
      </c>
      <c r="AN114">
        <f t="shared" si="29"/>
        <v>53.78806080133495</v>
      </c>
      <c r="AO114">
        <f t="shared" si="29"/>
        <v>53.990853283290718</v>
      </c>
      <c r="AP114">
        <f t="shared" si="29"/>
        <v>54.194410336233545</v>
      </c>
      <c r="AQ114">
        <f t="shared" si="29"/>
        <v>54.398734842759382</v>
      </c>
      <c r="AR114">
        <f t="shared" si="29"/>
        <v>54.603829696332234</v>
      </c>
      <c r="AS114">
        <f t="shared" si="28"/>
        <v>54.809697801325065</v>
      </c>
      <c r="AT114">
        <f t="shared" si="28"/>
        <v>55.016342073060933</v>
      </c>
      <c r="AU114">
        <f t="shared" si="28"/>
        <v>55.223765437854318</v>
      </c>
      <c r="AV114">
        <f t="shared" si="28"/>
        <v>55.431970833052517</v>
      </c>
    </row>
    <row r="115" spans="1:48" x14ac:dyDescent="0.15">
      <c r="A115" t="s">
        <v>244</v>
      </c>
      <c r="B115" t="s">
        <v>245</v>
      </c>
      <c r="C115">
        <v>45.35</v>
      </c>
      <c r="D115">
        <f t="shared" si="18"/>
        <v>45.35</v>
      </c>
      <c r="E115">
        <f t="shared" si="19"/>
        <v>46.121498104404338</v>
      </c>
      <c r="F115">
        <f t="shared" si="19"/>
        <v>46.906121000982857</v>
      </c>
      <c r="G115">
        <f t="shared" si="19"/>
        <v>47.704091969830017</v>
      </c>
      <c r="H115">
        <f t="shared" si="19"/>
        <v>48.515638089500442</v>
      </c>
      <c r="I115">
        <f t="shared" si="22"/>
        <v>49.000794470395448</v>
      </c>
      <c r="J115">
        <f t="shared" si="26"/>
        <v>49.490802415099402</v>
      </c>
      <c r="K115">
        <f t="shared" si="26"/>
        <v>49.98571043925039</v>
      </c>
      <c r="L115">
        <f t="shared" si="26"/>
        <v>50.485567543642901</v>
      </c>
      <c r="M115">
        <f t="shared" si="26"/>
        <v>50.990423219079325</v>
      </c>
      <c r="N115">
        <f t="shared" si="26"/>
        <v>51.500327451270124</v>
      </c>
      <c r="O115">
        <f t="shared" si="26"/>
        <v>52.01533072578281</v>
      </c>
      <c r="P115">
        <f t="shared" si="26"/>
        <v>52.535484033040653</v>
      </c>
      <c r="Q115">
        <f t="shared" si="26"/>
        <v>53.060838873371068</v>
      </c>
      <c r="R115">
        <f t="shared" si="26"/>
        <v>53.591447262104779</v>
      </c>
      <c r="S115">
        <f t="shared" si="23"/>
        <v>53.859404498415294</v>
      </c>
      <c r="T115">
        <f t="shared" si="27"/>
        <v>54.128701520907363</v>
      </c>
      <c r="U115">
        <f t="shared" si="27"/>
        <v>54.399345028511895</v>
      </c>
      <c r="V115">
        <f t="shared" si="27"/>
        <v>54.671341753654438</v>
      </c>
      <c r="W115">
        <f t="shared" si="27"/>
        <v>54.9446984624227</v>
      </c>
      <c r="X115">
        <f t="shared" si="27"/>
        <v>55.219421954734806</v>
      </c>
      <c r="Y115">
        <f t="shared" si="27"/>
        <v>55.495519064508478</v>
      </c>
      <c r="Z115">
        <f t="shared" si="27"/>
        <v>55.772996659831016</v>
      </c>
      <c r="AA115">
        <f t="shared" si="27"/>
        <v>56.051861643130167</v>
      </c>
      <c r="AB115">
        <f t="shared" si="27"/>
        <v>56.332120951345807</v>
      </c>
      <c r="AC115">
        <f t="shared" si="29"/>
        <v>56.544505083648879</v>
      </c>
      <c r="AD115">
        <f t="shared" si="29"/>
        <v>56.757689949510215</v>
      </c>
      <c r="AE115">
        <f t="shared" si="29"/>
        <v>56.971678567866434</v>
      </c>
      <c r="AF115">
        <f t="shared" si="29"/>
        <v>57.186473969036157</v>
      </c>
      <c r="AG115">
        <f t="shared" si="29"/>
        <v>57.402079194762983</v>
      </c>
      <c r="AH115">
        <f t="shared" si="29"/>
        <v>57.618497298258539</v>
      </c>
      <c r="AI115">
        <f t="shared" si="29"/>
        <v>57.835731344245666</v>
      </c>
      <c r="AJ115">
        <f t="shared" si="29"/>
        <v>58.053784409001928</v>
      </c>
      <c r="AK115">
        <f t="shared" si="29"/>
        <v>58.272659580403058</v>
      </c>
      <c r="AL115">
        <f t="shared" si="29"/>
        <v>58.492359957966791</v>
      </c>
      <c r="AM115">
        <f t="shared" si="29"/>
        <v>58.712888652896666</v>
      </c>
      <c r="AN115">
        <f t="shared" si="29"/>
        <v>58.934248788126119</v>
      </c>
      <c r="AO115">
        <f t="shared" si="29"/>
        <v>59.156443498362748</v>
      </c>
      <c r="AP115">
        <f t="shared" si="29"/>
        <v>59.379475930132678</v>
      </c>
      <c r="AQ115">
        <f t="shared" si="29"/>
        <v>59.603349241825029</v>
      </c>
      <c r="AR115">
        <f t="shared" ref="AR115:AV130" si="30">IF($AB115*$G$3^(AR$5-$AB$5)&lt;100,$AB115*$G$3^(AR$5-$AB$5),100)</f>
        <v>59.828066603736822</v>
      </c>
      <c r="AS115">
        <f t="shared" si="30"/>
        <v>60.053631198117699</v>
      </c>
      <c r="AT115">
        <f t="shared" si="30"/>
        <v>60.280046219215116</v>
      </c>
      <c r="AU115">
        <f t="shared" si="30"/>
        <v>60.50731487331948</v>
      </c>
      <c r="AV115">
        <f t="shared" si="30"/>
        <v>60.735440378809656</v>
      </c>
    </row>
    <row r="116" spans="1:48" x14ac:dyDescent="0.15">
      <c r="A116" t="s">
        <v>246</v>
      </c>
      <c r="B116" t="s">
        <v>247</v>
      </c>
      <c r="C116">
        <v>39.64</v>
      </c>
      <c r="D116">
        <f t="shared" si="18"/>
        <v>39.64</v>
      </c>
      <c r="E116">
        <f t="shared" si="19"/>
        <v>40.314359092802377</v>
      </c>
      <c r="F116">
        <f t="shared" si="19"/>
        <v>41.000190440550398</v>
      </c>
      <c r="G116">
        <f t="shared" si="19"/>
        <v>41.697689210232895</v>
      </c>
      <c r="H116">
        <f t="shared" si="19"/>
        <v>42.407053889036327</v>
      </c>
      <c r="I116">
        <f t="shared" si="22"/>
        <v>42.831124427926689</v>
      </c>
      <c r="J116">
        <f t="shared" si="26"/>
        <v>43.25943567220596</v>
      </c>
      <c r="K116">
        <f t="shared" si="26"/>
        <v>43.692030028928009</v>
      </c>
      <c r="L116">
        <f t="shared" si="26"/>
        <v>44.128950329217297</v>
      </c>
      <c r="M116">
        <f t="shared" si="26"/>
        <v>44.570239832509465</v>
      </c>
      <c r="N116">
        <f t="shared" si="26"/>
        <v>45.015942230834568</v>
      </c>
      <c r="O116">
        <f t="shared" si="26"/>
        <v>45.4661016531429</v>
      </c>
      <c r="P116">
        <f t="shared" si="26"/>
        <v>45.920762669674346</v>
      </c>
      <c r="Q116">
        <f t="shared" si="26"/>
        <v>46.379970296371091</v>
      </c>
      <c r="R116">
        <f t="shared" si="26"/>
        <v>46.843769999334803</v>
      </c>
      <c r="S116">
        <f t="shared" si="23"/>
        <v>47.077988849331476</v>
      </c>
      <c r="T116">
        <f t="shared" si="27"/>
        <v>47.313378793578124</v>
      </c>
      <c r="U116">
        <f t="shared" si="27"/>
        <v>47.549945687546007</v>
      </c>
      <c r="V116">
        <f t="shared" si="27"/>
        <v>47.787695415983727</v>
      </c>
      <c r="W116">
        <f t="shared" si="27"/>
        <v>48.026633893063632</v>
      </c>
      <c r="X116">
        <f t="shared" si="27"/>
        <v>48.266767062528942</v>
      </c>
      <c r="Y116">
        <f t="shared" si="27"/>
        <v>48.508100897841587</v>
      </c>
      <c r="Z116">
        <f t="shared" si="27"/>
        <v>48.750641402330785</v>
      </c>
      <c r="AA116">
        <f t="shared" si="27"/>
        <v>48.994394609342443</v>
      </c>
      <c r="AB116">
        <f t="shared" si="27"/>
        <v>49.239366582389145</v>
      </c>
      <c r="AC116">
        <f t="shared" ref="AC116:AR131" si="31">IF($AB116*$G$3^(AC$5-$AB$5)&lt;100,$AB116*$G$3^(AC$5-$AB$5),100)</f>
        <v>49.425009515233548</v>
      </c>
      <c r="AD116">
        <f t="shared" si="31"/>
        <v>49.611352361600552</v>
      </c>
      <c r="AE116">
        <f t="shared" si="31"/>
        <v>49.798397760313676</v>
      </c>
      <c r="AF116">
        <f t="shared" si="31"/>
        <v>49.986148360145386</v>
      </c>
      <c r="AG116">
        <f t="shared" si="31"/>
        <v>50.174606819854567</v>
      </c>
      <c r="AH116">
        <f t="shared" si="31"/>
        <v>50.363775808224219</v>
      </c>
      <c r="AI116">
        <f t="shared" si="31"/>
        <v>50.553658004099191</v>
      </c>
      <c r="AJ116">
        <f t="shared" si="31"/>
        <v>50.744256096424174</v>
      </c>
      <c r="AK116">
        <f t="shared" si="31"/>
        <v>50.935572784281746</v>
      </c>
      <c r="AL116">
        <f t="shared" si="31"/>
        <v>51.127610776930617</v>
      </c>
      <c r="AM116">
        <f t="shared" si="31"/>
        <v>51.320372793843966</v>
      </c>
      <c r="AN116">
        <f t="shared" si="31"/>
        <v>51.513861564747948</v>
      </c>
      <c r="AO116">
        <f t="shared" si="31"/>
        <v>51.708079829660406</v>
      </c>
      <c r="AP116">
        <f t="shared" si="31"/>
        <v>51.903030338929639</v>
      </c>
      <c r="AQ116">
        <f t="shared" si="31"/>
        <v>52.098715853273298</v>
      </c>
      <c r="AR116">
        <f t="shared" si="31"/>
        <v>52.295139143817586</v>
      </c>
      <c r="AS116">
        <f t="shared" si="30"/>
        <v>52.492302992136395</v>
      </c>
      <c r="AT116">
        <f t="shared" si="30"/>
        <v>52.690210190290784</v>
      </c>
      <c r="AU116">
        <f t="shared" si="30"/>
        <v>52.888863540868449</v>
      </c>
      <c r="AV116">
        <f t="shared" si="30"/>
        <v>53.088265857023472</v>
      </c>
    </row>
    <row r="117" spans="1:48" x14ac:dyDescent="0.15">
      <c r="A117" t="s">
        <v>248</v>
      </c>
      <c r="B117" t="s">
        <v>249</v>
      </c>
      <c r="C117">
        <v>53.66</v>
      </c>
      <c r="D117">
        <f t="shared" si="18"/>
        <v>53.66</v>
      </c>
      <c r="E117">
        <f t="shared" si="19"/>
        <v>54.572868539853062</v>
      </c>
      <c r="F117">
        <f t="shared" si="19"/>
        <v>55.501266877899447</v>
      </c>
      <c r="G117">
        <f t="shared" si="19"/>
        <v>56.445459208403058</v>
      </c>
      <c r="H117">
        <f t="shared" si="19"/>
        <v>57.405714220123343</v>
      </c>
      <c r="I117">
        <f t="shared" si="22"/>
        <v>57.979771362324577</v>
      </c>
      <c r="J117">
        <f t="shared" si="26"/>
        <v>58.55956907594782</v>
      </c>
      <c r="K117">
        <f t="shared" si="26"/>
        <v>59.145164766707296</v>
      </c>
      <c r="L117">
        <f t="shared" si="26"/>
        <v>59.736616414374375</v>
      </c>
      <c r="M117">
        <f t="shared" si="26"/>
        <v>60.333982578518111</v>
      </c>
      <c r="N117">
        <f t="shared" si="26"/>
        <v>60.937322404303309</v>
      </c>
      <c r="O117">
        <f t="shared" si="26"/>
        <v>61.54669562834632</v>
      </c>
      <c r="P117">
        <f t="shared" si="26"/>
        <v>62.162162584629804</v>
      </c>
      <c r="Q117">
        <f t="shared" si="26"/>
        <v>62.783784210476107</v>
      </c>
      <c r="R117">
        <f t="shared" si="26"/>
        <v>63.411622052580867</v>
      </c>
      <c r="S117">
        <f t="shared" si="23"/>
        <v>63.728680162843766</v>
      </c>
      <c r="T117">
        <f t="shared" si="27"/>
        <v>64.047323563657969</v>
      </c>
      <c r="U117">
        <f t="shared" si="27"/>
        <v>64.36756018147625</v>
      </c>
      <c r="V117">
        <f t="shared" si="27"/>
        <v>64.689397982383625</v>
      </c>
      <c r="W117">
        <f t="shared" si="27"/>
        <v>65.012844972295525</v>
      </c>
      <c r="X117">
        <f t="shared" si="27"/>
        <v>65.337909197156989</v>
      </c>
      <c r="Y117">
        <f t="shared" si="27"/>
        <v>65.664598743142776</v>
      </c>
      <c r="Z117">
        <f t="shared" si="27"/>
        <v>65.992921736858477</v>
      </c>
      <c r="AA117">
        <f t="shared" si="27"/>
        <v>66.32288634554277</v>
      </c>
      <c r="AB117">
        <f t="shared" si="27"/>
        <v>66.654500777270471</v>
      </c>
      <c r="AC117">
        <f t="shared" si="31"/>
        <v>66.905802487069423</v>
      </c>
      <c r="AD117">
        <f t="shared" si="31"/>
        <v>67.158051658009214</v>
      </c>
      <c r="AE117">
        <f t="shared" si="31"/>
        <v>67.41125186222078</v>
      </c>
      <c r="AF117">
        <f t="shared" si="31"/>
        <v>67.665406685302756</v>
      </c>
      <c r="AG117">
        <f t="shared" si="31"/>
        <v>67.920519726372248</v>
      </c>
      <c r="AH117">
        <f t="shared" si="31"/>
        <v>68.176594598115827</v>
      </c>
      <c r="AI117">
        <f t="shared" si="31"/>
        <v>68.433634926840625</v>
      </c>
      <c r="AJ117">
        <f t="shared" si="31"/>
        <v>68.691644352525756</v>
      </c>
      <c r="AK117">
        <f t="shared" si="31"/>
        <v>68.950626528873826</v>
      </c>
      <c r="AL117">
        <f t="shared" si="31"/>
        <v>69.210585123362691</v>
      </c>
      <c r="AM117">
        <f t="shared" si="31"/>
        <v>69.471523817297353</v>
      </c>
      <c r="AN117">
        <f t="shared" si="31"/>
        <v>69.733446305862131</v>
      </c>
      <c r="AO117">
        <f t="shared" si="31"/>
        <v>69.996356298172984</v>
      </c>
      <c r="AP117">
        <f t="shared" si="31"/>
        <v>70.260257517330075</v>
      </c>
      <c r="AQ117">
        <f t="shared" si="31"/>
        <v>70.525153700470369</v>
      </c>
      <c r="AR117">
        <f t="shared" si="31"/>
        <v>70.79104859882068</v>
      </c>
      <c r="AS117">
        <f t="shared" si="30"/>
        <v>71.057945977750734</v>
      </c>
      <c r="AT117">
        <f t="shared" si="30"/>
        <v>71.325849616826517</v>
      </c>
      <c r="AU117">
        <f t="shared" si="30"/>
        <v>71.594763309863794</v>
      </c>
      <c r="AV117">
        <f t="shared" si="30"/>
        <v>71.864690864981824</v>
      </c>
    </row>
    <row r="118" spans="1:48" x14ac:dyDescent="0.15">
      <c r="A118" t="s">
        <v>250</v>
      </c>
      <c r="B118" t="s">
        <v>251</v>
      </c>
      <c r="C118">
        <v>53.5</v>
      </c>
      <c r="D118">
        <f t="shared" si="18"/>
        <v>53.5</v>
      </c>
      <c r="E118">
        <f t="shared" si="19"/>
        <v>54.41014660607788</v>
      </c>
      <c r="F118">
        <f t="shared" si="19"/>
        <v>55.335776704577349</v>
      </c>
      <c r="G118">
        <f t="shared" si="19"/>
        <v>56.27715370200454</v>
      </c>
      <c r="H118">
        <f t="shared" si="19"/>
        <v>57.234545485959728</v>
      </c>
      <c r="I118">
        <f t="shared" si="22"/>
        <v>57.806890940819329</v>
      </c>
      <c r="J118">
        <f t="shared" si="26"/>
        <v>58.384959850227517</v>
      </c>
      <c r="K118">
        <f t="shared" si="26"/>
        <v>58.968809448729786</v>
      </c>
      <c r="L118">
        <f t="shared" si="26"/>
        <v>59.558497543217094</v>
      </c>
      <c r="M118">
        <f t="shared" si="26"/>
        <v>60.154082518649261</v>
      </c>
      <c r="N118">
        <f t="shared" si="26"/>
        <v>60.755623343835765</v>
      </c>
      <c r="O118">
        <f t="shared" si="26"/>
        <v>61.363179577274103</v>
      </c>
      <c r="P118">
        <f t="shared" si="26"/>
        <v>61.976811373046864</v>
      </c>
      <c r="Q118">
        <f t="shared" si="26"/>
        <v>62.596579486777337</v>
      </c>
      <c r="R118">
        <f t="shared" si="26"/>
        <v>63.222545281645111</v>
      </c>
      <c r="S118">
        <f t="shared" si="23"/>
        <v>63.538658008053332</v>
      </c>
      <c r="T118">
        <f t="shared" si="27"/>
        <v>63.856351298093585</v>
      </c>
      <c r="U118">
        <f t="shared" si="27"/>
        <v>64.175633054584054</v>
      </c>
      <c r="V118">
        <f t="shared" si="27"/>
        <v>64.496511219856956</v>
      </c>
      <c r="W118">
        <f t="shared" si="27"/>
        <v>64.81899377595623</v>
      </c>
      <c r="X118">
        <f t="shared" si="27"/>
        <v>65.143088744835993</v>
      </c>
      <c r="Y118">
        <f t="shared" si="27"/>
        <v>65.468804188560171</v>
      </c>
      <c r="Z118">
        <f t="shared" si="27"/>
        <v>65.79614820950296</v>
      </c>
      <c r="AA118">
        <f t="shared" si="27"/>
        <v>66.125128950550476</v>
      </c>
      <c r="AB118">
        <f t="shared" si="27"/>
        <v>66.455754595303219</v>
      </c>
      <c r="AC118">
        <f t="shared" si="31"/>
        <v>66.70630698953066</v>
      </c>
      <c r="AD118">
        <f t="shared" si="31"/>
        <v>66.957804019819122</v>
      </c>
      <c r="AE118">
        <f t="shared" si="31"/>
        <v>67.210249247648392</v>
      </c>
      <c r="AF118">
        <f t="shared" si="31"/>
        <v>67.463646247925794</v>
      </c>
      <c r="AG118">
        <f t="shared" si="31"/>
        <v>67.717998609036826</v>
      </c>
      <c r="AH118">
        <f t="shared" si="31"/>
        <v>67.973309932895972</v>
      </c>
      <c r="AI118">
        <f t="shared" si="31"/>
        <v>68.229583834997655</v>
      </c>
      <c r="AJ118">
        <f t="shared" si="31"/>
        <v>68.486823944467545</v>
      </c>
      <c r="AK118">
        <f t="shared" si="31"/>
        <v>68.745033904113868</v>
      </c>
      <c r="AL118">
        <f t="shared" si="31"/>
        <v>69.004217370479026</v>
      </c>
      <c r="AM118">
        <f t="shared" si="31"/>
        <v>69.264378013891331</v>
      </c>
      <c r="AN118">
        <f t="shared" si="31"/>
        <v>69.525519518517044</v>
      </c>
      <c r="AO118">
        <f t="shared" si="31"/>
        <v>69.787645582412509</v>
      </c>
      <c r="AP118">
        <f t="shared" si="31"/>
        <v>70.050759917576599</v>
      </c>
      <c r="AQ118">
        <f t="shared" si="31"/>
        <v>70.314866250003078</v>
      </c>
      <c r="AR118">
        <f t="shared" si="31"/>
        <v>70.579968319733638</v>
      </c>
      <c r="AS118">
        <f t="shared" si="30"/>
        <v>70.846069880910633</v>
      </c>
      <c r="AT118">
        <f t="shared" si="30"/>
        <v>71.113174701830403</v>
      </c>
      <c r="AU118">
        <f t="shared" si="30"/>
        <v>71.381286564996529</v>
      </c>
      <c r="AV118">
        <f t="shared" si="30"/>
        <v>71.650409267173472</v>
      </c>
    </row>
    <row r="119" spans="1:48" x14ac:dyDescent="0.15">
      <c r="A119" t="s">
        <v>252</v>
      </c>
      <c r="B119" t="s">
        <v>253</v>
      </c>
      <c r="C119">
        <v>69.14</v>
      </c>
      <c r="D119">
        <f t="shared" si="18"/>
        <v>69.14</v>
      </c>
      <c r="E119">
        <f t="shared" si="19"/>
        <v>70.316215632602336</v>
      </c>
      <c r="F119">
        <f t="shared" si="19"/>
        <v>71.512441146812677</v>
      </c>
      <c r="G119">
        <f t="shared" si="19"/>
        <v>72.729016952459702</v>
      </c>
      <c r="H119">
        <f t="shared" si="19"/>
        <v>73.966289250453372</v>
      </c>
      <c r="I119">
        <f t="shared" si="22"/>
        <v>74.705952142957912</v>
      </c>
      <c r="J119">
        <f t="shared" si="26"/>
        <v>75.453011664387489</v>
      </c>
      <c r="K119">
        <f t="shared" si="26"/>
        <v>76.207541781031352</v>
      </c>
      <c r="L119">
        <f t="shared" si="26"/>
        <v>76.969617198841675</v>
      </c>
      <c r="M119">
        <f t="shared" si="26"/>
        <v>77.739313370830089</v>
      </c>
      <c r="N119">
        <f t="shared" si="26"/>
        <v>78.516706504538405</v>
      </c>
      <c r="O119">
        <f t="shared" si="26"/>
        <v>79.301873569583762</v>
      </c>
      <c r="P119">
        <f t="shared" si="26"/>
        <v>80.094892305279615</v>
      </c>
      <c r="Q119">
        <f t="shared" si="26"/>
        <v>80.895841228332429</v>
      </c>
      <c r="R119">
        <f t="shared" si="26"/>
        <v>81.704799640615747</v>
      </c>
      <c r="S119">
        <f t="shared" si="23"/>
        <v>82.113323638818812</v>
      </c>
      <c r="T119">
        <f t="shared" si="27"/>
        <v>82.523890257012894</v>
      </c>
      <c r="U119">
        <f t="shared" si="27"/>
        <v>82.936509708297947</v>
      </c>
      <c r="V119">
        <f t="shared" si="27"/>
        <v>83.351192256839425</v>
      </c>
      <c r="W119">
        <f t="shared" si="27"/>
        <v>83.767948218123607</v>
      </c>
      <c r="X119">
        <f t="shared" si="27"/>
        <v>84.1867879592142</v>
      </c>
      <c r="Y119">
        <f t="shared" si="27"/>
        <v>84.607721899010272</v>
      </c>
      <c r="Z119">
        <f t="shared" si="27"/>
        <v>85.03076050850531</v>
      </c>
      <c r="AA119">
        <f t="shared" si="27"/>
        <v>85.455914311047835</v>
      </c>
      <c r="AB119">
        <f t="shared" si="27"/>
        <v>85.883193882603052</v>
      </c>
      <c r="AC119">
        <f t="shared" si="31"/>
        <v>86.206991873946691</v>
      </c>
      <c r="AD119">
        <f t="shared" si="31"/>
        <v>86.53201065290267</v>
      </c>
      <c r="AE119">
        <f t="shared" si="31"/>
        <v>86.858254822101088</v>
      </c>
      <c r="AF119">
        <f t="shared" si="31"/>
        <v>87.185729001525019</v>
      </c>
      <c r="AG119">
        <f t="shared" si="31"/>
        <v>87.51443782857578</v>
      </c>
      <c r="AH119">
        <f t="shared" si="31"/>
        <v>87.844385958138801</v>
      </c>
      <c r="AI119">
        <f t="shared" si="31"/>
        <v>88.175578062649279</v>
      </c>
      <c r="AJ119">
        <f t="shared" si="31"/>
        <v>88.508018832158598</v>
      </c>
      <c r="AK119">
        <f t="shared" si="31"/>
        <v>88.841712974400593</v>
      </c>
      <c r="AL119">
        <f t="shared" si="31"/>
        <v>89.176665214858289</v>
      </c>
      <c r="AM119">
        <f t="shared" si="31"/>
        <v>89.512880296830758</v>
      </c>
      <c r="AN119">
        <f t="shared" si="31"/>
        <v>89.850362981500311</v>
      </c>
      <c r="AO119">
        <f t="shared" si="31"/>
        <v>90.189118047999997</v>
      </c>
      <c r="AP119">
        <f t="shared" si="31"/>
        <v>90.529150293481194</v>
      </c>
      <c r="AQ119">
        <f t="shared" si="31"/>
        <v>90.870464533181519</v>
      </c>
      <c r="AR119">
        <f t="shared" si="31"/>
        <v>91.213065600493124</v>
      </c>
      <c r="AS119">
        <f t="shared" si="30"/>
        <v>91.556958347031028</v>
      </c>
      <c r="AT119">
        <f t="shared" si="30"/>
        <v>91.902147642701919</v>
      </c>
      <c r="AU119">
        <f t="shared" si="30"/>
        <v>92.248638375773055</v>
      </c>
      <c r="AV119">
        <f t="shared" si="30"/>
        <v>92.596435452941535</v>
      </c>
    </row>
    <row r="120" spans="1:48" x14ac:dyDescent="0.15">
      <c r="A120" t="s">
        <v>254</v>
      </c>
      <c r="B120" t="s">
        <v>255</v>
      </c>
      <c r="C120">
        <v>69.14</v>
      </c>
      <c r="D120">
        <f t="shared" si="18"/>
        <v>69.14</v>
      </c>
      <c r="E120">
        <f t="shared" si="19"/>
        <v>70.316215632602336</v>
      </c>
      <c r="F120">
        <f t="shared" si="19"/>
        <v>71.512441146812677</v>
      </c>
      <c r="G120">
        <f t="shared" si="19"/>
        <v>72.729016952459702</v>
      </c>
      <c r="H120">
        <f t="shared" si="19"/>
        <v>73.966289250453372</v>
      </c>
      <c r="I120">
        <f t="shared" si="22"/>
        <v>74.705952142957912</v>
      </c>
      <c r="J120">
        <f t="shared" si="26"/>
        <v>75.453011664387489</v>
      </c>
      <c r="K120">
        <f t="shared" si="26"/>
        <v>76.207541781031352</v>
      </c>
      <c r="L120">
        <f t="shared" si="26"/>
        <v>76.969617198841675</v>
      </c>
      <c r="M120">
        <f t="shared" si="26"/>
        <v>77.739313370830089</v>
      </c>
      <c r="N120">
        <f t="shared" si="26"/>
        <v>78.516706504538405</v>
      </c>
      <c r="O120">
        <f t="shared" si="26"/>
        <v>79.301873569583762</v>
      </c>
      <c r="P120">
        <f t="shared" si="26"/>
        <v>80.094892305279615</v>
      </c>
      <c r="Q120">
        <f t="shared" si="26"/>
        <v>80.895841228332429</v>
      </c>
      <c r="R120">
        <f t="shared" si="26"/>
        <v>81.704799640615747</v>
      </c>
      <c r="S120">
        <f t="shared" si="23"/>
        <v>82.113323638818812</v>
      </c>
      <c r="T120">
        <f t="shared" si="27"/>
        <v>82.523890257012894</v>
      </c>
      <c r="U120">
        <f t="shared" si="27"/>
        <v>82.936509708297947</v>
      </c>
      <c r="V120">
        <f t="shared" si="27"/>
        <v>83.351192256839425</v>
      </c>
      <c r="W120">
        <f t="shared" si="27"/>
        <v>83.767948218123607</v>
      </c>
      <c r="X120">
        <f t="shared" si="27"/>
        <v>84.1867879592142</v>
      </c>
      <c r="Y120">
        <f t="shared" si="27"/>
        <v>84.607721899010272</v>
      </c>
      <c r="Z120">
        <f t="shared" si="27"/>
        <v>85.03076050850531</v>
      </c>
      <c r="AA120">
        <f t="shared" si="27"/>
        <v>85.455914311047835</v>
      </c>
      <c r="AB120">
        <f t="shared" si="27"/>
        <v>85.883193882603052</v>
      </c>
      <c r="AC120">
        <f t="shared" si="31"/>
        <v>86.206991873946691</v>
      </c>
      <c r="AD120">
        <f t="shared" si="31"/>
        <v>86.53201065290267</v>
      </c>
      <c r="AE120">
        <f t="shared" si="31"/>
        <v>86.858254822101088</v>
      </c>
      <c r="AF120">
        <f t="shared" si="31"/>
        <v>87.185729001525019</v>
      </c>
      <c r="AG120">
        <f t="shared" si="31"/>
        <v>87.51443782857578</v>
      </c>
      <c r="AH120">
        <f t="shared" si="31"/>
        <v>87.844385958138801</v>
      </c>
      <c r="AI120">
        <f t="shared" si="31"/>
        <v>88.175578062649279</v>
      </c>
      <c r="AJ120">
        <f t="shared" si="31"/>
        <v>88.508018832158598</v>
      </c>
      <c r="AK120">
        <f t="shared" si="31"/>
        <v>88.841712974400593</v>
      </c>
      <c r="AL120">
        <f t="shared" si="31"/>
        <v>89.176665214858289</v>
      </c>
      <c r="AM120">
        <f t="shared" si="31"/>
        <v>89.512880296830758</v>
      </c>
      <c r="AN120">
        <f t="shared" si="31"/>
        <v>89.850362981500311</v>
      </c>
      <c r="AO120">
        <f t="shared" si="31"/>
        <v>90.189118047999997</v>
      </c>
      <c r="AP120">
        <f t="shared" si="31"/>
        <v>90.529150293481194</v>
      </c>
      <c r="AQ120">
        <f t="shared" si="31"/>
        <v>90.870464533181519</v>
      </c>
      <c r="AR120">
        <f t="shared" si="31"/>
        <v>91.213065600493124</v>
      </c>
      <c r="AS120">
        <f t="shared" si="30"/>
        <v>91.556958347031028</v>
      </c>
      <c r="AT120">
        <f t="shared" si="30"/>
        <v>91.902147642701919</v>
      </c>
      <c r="AU120">
        <f t="shared" si="30"/>
        <v>92.248638375773055</v>
      </c>
      <c r="AV120">
        <f t="shared" si="30"/>
        <v>92.596435452941535</v>
      </c>
    </row>
    <row r="121" spans="1:48" x14ac:dyDescent="0.15">
      <c r="A121" t="s">
        <v>256</v>
      </c>
      <c r="B121" t="s">
        <v>257</v>
      </c>
      <c r="C121">
        <v>65.959999999999994</v>
      </c>
      <c r="D121">
        <f t="shared" si="18"/>
        <v>65.959999999999994</v>
      </c>
      <c r="E121">
        <f t="shared" si="19"/>
        <v>67.082117198820498</v>
      </c>
      <c r="F121">
        <f t="shared" si="19"/>
        <v>68.223323952035926</v>
      </c>
      <c r="G121">
        <f t="shared" si="19"/>
        <v>69.383945012789141</v>
      </c>
      <c r="H121">
        <f t="shared" si="19"/>
        <v>70.56431065895147</v>
      </c>
      <c r="I121">
        <f t="shared" si="22"/>
        <v>71.26995376554099</v>
      </c>
      <c r="J121">
        <f t="shared" si="26"/>
        <v>71.9826533031964</v>
      </c>
      <c r="K121">
        <f t="shared" si="26"/>
        <v>72.702479836228349</v>
      </c>
      <c r="L121">
        <f t="shared" si="26"/>
        <v>73.429504634590643</v>
      </c>
      <c r="M121">
        <f t="shared" si="26"/>
        <v>74.163799680936549</v>
      </c>
      <c r="N121">
        <f t="shared" si="26"/>
        <v>74.905437677745923</v>
      </c>
      <c r="O121">
        <f t="shared" si="26"/>
        <v>75.654492054523359</v>
      </c>
      <c r="P121">
        <f t="shared" si="26"/>
        <v>76.411036975068612</v>
      </c>
      <c r="Q121">
        <f t="shared" si="26"/>
        <v>77.175147344819308</v>
      </c>
      <c r="R121">
        <f t="shared" si="26"/>
        <v>77.946898818267499</v>
      </c>
      <c r="S121">
        <f t="shared" si="23"/>
        <v>78.336633312358828</v>
      </c>
      <c r="T121">
        <f t="shared" si="27"/>
        <v>78.728316478920604</v>
      </c>
      <c r="U121">
        <f t="shared" si="27"/>
        <v>79.121958061315212</v>
      </c>
      <c r="V121">
        <f t="shared" si="27"/>
        <v>79.517567851621763</v>
      </c>
      <c r="W121">
        <f t="shared" si="27"/>
        <v>79.915155690879857</v>
      </c>
      <c r="X121">
        <f t="shared" si="27"/>
        <v>80.314731469334234</v>
      </c>
      <c r="Y121">
        <f t="shared" si="27"/>
        <v>80.716305126680908</v>
      </c>
      <c r="Z121">
        <f t="shared" si="27"/>
        <v>81.119886652314293</v>
      </c>
      <c r="AA121">
        <f t="shared" si="27"/>
        <v>81.525486085575864</v>
      </c>
      <c r="AB121">
        <f t="shared" si="27"/>
        <v>81.933113516003729</v>
      </c>
      <c r="AC121">
        <f t="shared" si="31"/>
        <v>82.242018860363387</v>
      </c>
      <c r="AD121">
        <f t="shared" si="31"/>
        <v>82.552088843874174</v>
      </c>
      <c r="AE121">
        <f t="shared" si="31"/>
        <v>82.863327857474516</v>
      </c>
      <c r="AF121">
        <f t="shared" si="31"/>
        <v>83.175740308657652</v>
      </c>
      <c r="AG121">
        <f t="shared" si="31"/>
        <v>83.489330621533981</v>
      </c>
      <c r="AH121">
        <f t="shared" si="31"/>
        <v>83.804103236893781</v>
      </c>
      <c r="AI121">
        <f t="shared" si="31"/>
        <v>84.12006261226999</v>
      </c>
      <c r="AJ121">
        <f t="shared" si="31"/>
        <v>84.437213222001475</v>
      </c>
      <c r="AK121">
        <f t="shared" si="31"/>
        <v>84.755559557296266</v>
      </c>
      <c r="AL121">
        <f t="shared" si="31"/>
        <v>85.075106126295239</v>
      </c>
      <c r="AM121">
        <f t="shared" si="31"/>
        <v>85.395857454135907</v>
      </c>
      <c r="AN121">
        <f t="shared" si="31"/>
        <v>85.71781808301651</v>
      </c>
      <c r="AO121">
        <f t="shared" si="31"/>
        <v>86.04099257226035</v>
      </c>
      <c r="AP121">
        <f t="shared" si="31"/>
        <v>86.365385498380391</v>
      </c>
      <c r="AQ121">
        <f t="shared" si="31"/>
        <v>86.691001455143962</v>
      </c>
      <c r="AR121">
        <f t="shared" si="31"/>
        <v>87.017845053637927</v>
      </c>
      <c r="AS121">
        <f t="shared" si="30"/>
        <v>87.345920922333917</v>
      </c>
      <c r="AT121">
        <f t="shared" si="30"/>
        <v>87.675233707153879</v>
      </c>
      <c r="AU121">
        <f t="shared" si="30"/>
        <v>88.005788071535889</v>
      </c>
      <c r="AV121">
        <f t="shared" si="30"/>
        <v>88.337588696500205</v>
      </c>
    </row>
    <row r="122" spans="1:48" x14ac:dyDescent="0.15">
      <c r="A122" t="s">
        <v>258</v>
      </c>
      <c r="B122" t="s">
        <v>259</v>
      </c>
      <c r="C122">
        <v>59.6</v>
      </c>
      <c r="D122">
        <f t="shared" si="18"/>
        <v>59.6</v>
      </c>
      <c r="E122">
        <f t="shared" si="19"/>
        <v>60.613920331256857</v>
      </c>
      <c r="F122">
        <f t="shared" si="19"/>
        <v>61.645089562482433</v>
      </c>
      <c r="G122">
        <f t="shared" si="19"/>
        <v>62.693801133448048</v>
      </c>
      <c r="H122">
        <f t="shared" si="19"/>
        <v>63.76035347594766</v>
      </c>
      <c r="I122">
        <f t="shared" si="22"/>
        <v>64.397957010707131</v>
      </c>
      <c r="J122">
        <f t="shared" si="26"/>
        <v>65.041936580814209</v>
      </c>
      <c r="K122">
        <f t="shared" si="26"/>
        <v>65.692355946622342</v>
      </c>
      <c r="L122">
        <f t="shared" si="26"/>
        <v>66.349279506088578</v>
      </c>
      <c r="M122">
        <f t="shared" si="26"/>
        <v>67.012772301149454</v>
      </c>
      <c r="N122">
        <f t="shared" si="26"/>
        <v>67.682900024160958</v>
      </c>
      <c r="O122">
        <f t="shared" si="26"/>
        <v>68.359729024402554</v>
      </c>
      <c r="P122">
        <f t="shared" si="26"/>
        <v>69.043326314646592</v>
      </c>
      <c r="Q122">
        <f t="shared" si="26"/>
        <v>69.733759577793066</v>
      </c>
      <c r="R122">
        <f t="shared" si="26"/>
        <v>70.431097173571004</v>
      </c>
      <c r="S122">
        <f t="shared" si="23"/>
        <v>70.783252659438858</v>
      </c>
      <c r="T122">
        <f t="shared" si="27"/>
        <v>71.137168922736038</v>
      </c>
      <c r="U122">
        <f t="shared" si="27"/>
        <v>71.492854767349712</v>
      </c>
      <c r="V122">
        <f t="shared" si="27"/>
        <v>71.850319041186438</v>
      </c>
      <c r="W122">
        <f t="shared" si="27"/>
        <v>72.209570636392357</v>
      </c>
      <c r="X122">
        <f t="shared" si="27"/>
        <v>72.570618489574301</v>
      </c>
      <c r="Y122">
        <f t="shared" si="27"/>
        <v>72.933471582022165</v>
      </c>
      <c r="Z122">
        <f t="shared" si="27"/>
        <v>73.298138939932272</v>
      </c>
      <c r="AA122">
        <f t="shared" si="27"/>
        <v>73.664629634631936</v>
      </c>
      <c r="AB122">
        <f t="shared" si="27"/>
        <v>74.032952782805083</v>
      </c>
      <c r="AC122">
        <f t="shared" si="31"/>
        <v>74.312072833196765</v>
      </c>
      <c r="AD122">
        <f t="shared" si="31"/>
        <v>74.59224522581718</v>
      </c>
      <c r="AE122">
        <f t="shared" si="31"/>
        <v>74.873473928221387</v>
      </c>
      <c r="AF122">
        <f t="shared" si="31"/>
        <v>75.155762922922946</v>
      </c>
      <c r="AG122">
        <f t="shared" si="31"/>
        <v>75.439116207450368</v>
      </c>
      <c r="AH122">
        <f t="shared" si="31"/>
        <v>75.72353779440374</v>
      </c>
      <c r="AI122">
        <f t="shared" si="31"/>
        <v>76.009031711511412</v>
      </c>
      <c r="AJ122">
        <f t="shared" si="31"/>
        <v>76.295602001687215</v>
      </c>
      <c r="AK122">
        <f t="shared" si="31"/>
        <v>76.583252723087597</v>
      </c>
      <c r="AL122">
        <f t="shared" si="31"/>
        <v>76.871987949169153</v>
      </c>
      <c r="AM122">
        <f t="shared" si="31"/>
        <v>77.161811768746233</v>
      </c>
      <c r="AN122">
        <f t="shared" si="31"/>
        <v>77.452728286048895</v>
      </c>
      <c r="AO122">
        <f t="shared" si="31"/>
        <v>77.744741620781042</v>
      </c>
      <c r="AP122">
        <f t="shared" si="31"/>
        <v>78.037855908178784</v>
      </c>
      <c r="AQ122">
        <f t="shared" si="31"/>
        <v>78.332075299068848</v>
      </c>
      <c r="AR122">
        <f t="shared" si="31"/>
        <v>78.627403959927562</v>
      </c>
      <c r="AS122">
        <f t="shared" si="30"/>
        <v>78.923846072939696</v>
      </c>
      <c r="AT122">
        <f t="shared" si="30"/>
        <v>79.221405836057798</v>
      </c>
      <c r="AU122">
        <f t="shared" si="30"/>
        <v>79.520087463061557</v>
      </c>
      <c r="AV122">
        <f t="shared" si="30"/>
        <v>79.819895183617547</v>
      </c>
    </row>
    <row r="123" spans="1:48" x14ac:dyDescent="0.15">
      <c r="A123" t="s">
        <v>260</v>
      </c>
      <c r="B123" t="s">
        <v>261</v>
      </c>
      <c r="C123">
        <v>69.14</v>
      </c>
      <c r="D123">
        <f t="shared" si="18"/>
        <v>69.14</v>
      </c>
      <c r="E123">
        <f t="shared" si="19"/>
        <v>70.316215632602336</v>
      </c>
      <c r="F123">
        <f t="shared" si="19"/>
        <v>71.512441146812677</v>
      </c>
      <c r="G123">
        <f t="shared" si="19"/>
        <v>72.729016952459702</v>
      </c>
      <c r="H123">
        <f t="shared" si="19"/>
        <v>73.966289250453372</v>
      </c>
      <c r="I123">
        <f t="shared" si="22"/>
        <v>74.705952142957912</v>
      </c>
      <c r="J123">
        <f t="shared" si="26"/>
        <v>75.453011664387489</v>
      </c>
      <c r="K123">
        <f t="shared" si="26"/>
        <v>76.207541781031352</v>
      </c>
      <c r="L123">
        <f t="shared" si="26"/>
        <v>76.969617198841675</v>
      </c>
      <c r="M123">
        <f t="shared" si="26"/>
        <v>77.739313370830089</v>
      </c>
      <c r="N123">
        <f t="shared" si="26"/>
        <v>78.516706504538405</v>
      </c>
      <c r="O123">
        <f t="shared" si="26"/>
        <v>79.301873569583762</v>
      </c>
      <c r="P123">
        <f t="shared" si="26"/>
        <v>80.094892305279615</v>
      </c>
      <c r="Q123">
        <f t="shared" si="26"/>
        <v>80.895841228332429</v>
      </c>
      <c r="R123">
        <f t="shared" si="26"/>
        <v>81.704799640615747</v>
      </c>
      <c r="S123">
        <f t="shared" si="23"/>
        <v>82.113323638818812</v>
      </c>
      <c r="T123">
        <f t="shared" si="27"/>
        <v>82.523890257012894</v>
      </c>
      <c r="U123">
        <f t="shared" si="27"/>
        <v>82.936509708297947</v>
      </c>
      <c r="V123">
        <f t="shared" si="27"/>
        <v>83.351192256839425</v>
      </c>
      <c r="W123">
        <f t="shared" si="27"/>
        <v>83.767948218123607</v>
      </c>
      <c r="X123">
        <f t="shared" si="27"/>
        <v>84.1867879592142</v>
      </c>
      <c r="Y123">
        <f t="shared" si="27"/>
        <v>84.607721899010272</v>
      </c>
      <c r="Z123">
        <f t="shared" si="27"/>
        <v>85.03076050850531</v>
      </c>
      <c r="AA123">
        <f t="shared" si="27"/>
        <v>85.455914311047835</v>
      </c>
      <c r="AB123">
        <f t="shared" si="27"/>
        <v>85.883193882603052</v>
      </c>
      <c r="AC123">
        <f t="shared" si="31"/>
        <v>86.206991873946691</v>
      </c>
      <c r="AD123">
        <f t="shared" si="31"/>
        <v>86.53201065290267</v>
      </c>
      <c r="AE123">
        <f t="shared" si="31"/>
        <v>86.858254822101088</v>
      </c>
      <c r="AF123">
        <f t="shared" si="31"/>
        <v>87.185729001525019</v>
      </c>
      <c r="AG123">
        <f t="shared" si="31"/>
        <v>87.51443782857578</v>
      </c>
      <c r="AH123">
        <f t="shared" si="31"/>
        <v>87.844385958138801</v>
      </c>
      <c r="AI123">
        <f t="shared" si="31"/>
        <v>88.175578062649279</v>
      </c>
      <c r="AJ123">
        <f t="shared" si="31"/>
        <v>88.508018832158598</v>
      </c>
      <c r="AK123">
        <f t="shared" si="31"/>
        <v>88.841712974400593</v>
      </c>
      <c r="AL123">
        <f t="shared" si="31"/>
        <v>89.176665214858289</v>
      </c>
      <c r="AM123">
        <f t="shared" si="31"/>
        <v>89.512880296830758</v>
      </c>
      <c r="AN123">
        <f t="shared" si="31"/>
        <v>89.850362981500311</v>
      </c>
      <c r="AO123">
        <f t="shared" si="31"/>
        <v>90.189118047999997</v>
      </c>
      <c r="AP123">
        <f t="shared" si="31"/>
        <v>90.529150293481194</v>
      </c>
      <c r="AQ123">
        <f t="shared" si="31"/>
        <v>90.870464533181519</v>
      </c>
      <c r="AR123">
        <f t="shared" si="31"/>
        <v>91.213065600493124</v>
      </c>
      <c r="AS123">
        <f t="shared" si="30"/>
        <v>91.556958347031028</v>
      </c>
      <c r="AT123">
        <f t="shared" si="30"/>
        <v>91.902147642701919</v>
      </c>
      <c r="AU123">
        <f t="shared" si="30"/>
        <v>92.248638375773055</v>
      </c>
      <c r="AV123">
        <f t="shared" si="30"/>
        <v>92.596435452941535</v>
      </c>
    </row>
    <row r="124" spans="1:48" x14ac:dyDescent="0.15">
      <c r="A124" t="s">
        <v>262</v>
      </c>
      <c r="B124" t="s">
        <v>263</v>
      </c>
      <c r="C124">
        <v>65.959999999999994</v>
      </c>
      <c r="D124">
        <f t="shared" si="18"/>
        <v>65.959999999999994</v>
      </c>
      <c r="E124">
        <f t="shared" si="19"/>
        <v>67.082117198820498</v>
      </c>
      <c r="F124">
        <f t="shared" si="19"/>
        <v>68.223323952035926</v>
      </c>
      <c r="G124">
        <f t="shared" si="19"/>
        <v>69.383945012789141</v>
      </c>
      <c r="H124">
        <f t="shared" si="19"/>
        <v>70.56431065895147</v>
      </c>
      <c r="I124">
        <f t="shared" si="22"/>
        <v>71.26995376554099</v>
      </c>
      <c r="J124">
        <f t="shared" si="26"/>
        <v>71.9826533031964</v>
      </c>
      <c r="K124">
        <f t="shared" si="26"/>
        <v>72.702479836228349</v>
      </c>
      <c r="L124">
        <f t="shared" si="26"/>
        <v>73.429504634590643</v>
      </c>
      <c r="M124">
        <f t="shared" si="26"/>
        <v>74.163799680936549</v>
      </c>
      <c r="N124">
        <f t="shared" si="26"/>
        <v>74.905437677745923</v>
      </c>
      <c r="O124">
        <f t="shared" si="26"/>
        <v>75.654492054523359</v>
      </c>
      <c r="P124">
        <f t="shared" si="26"/>
        <v>76.411036975068612</v>
      </c>
      <c r="Q124">
        <f t="shared" si="26"/>
        <v>77.175147344819308</v>
      </c>
      <c r="R124">
        <f t="shared" si="26"/>
        <v>77.946898818267499</v>
      </c>
      <c r="S124">
        <f t="shared" si="23"/>
        <v>78.336633312358828</v>
      </c>
      <c r="T124">
        <f t="shared" si="27"/>
        <v>78.728316478920604</v>
      </c>
      <c r="U124">
        <f t="shared" si="27"/>
        <v>79.121958061315212</v>
      </c>
      <c r="V124">
        <f t="shared" si="27"/>
        <v>79.517567851621763</v>
      </c>
      <c r="W124">
        <f t="shared" si="27"/>
        <v>79.915155690879857</v>
      </c>
      <c r="X124">
        <f t="shared" si="27"/>
        <v>80.314731469334234</v>
      </c>
      <c r="Y124">
        <f t="shared" si="27"/>
        <v>80.716305126680908</v>
      </c>
      <c r="Z124">
        <f t="shared" si="27"/>
        <v>81.119886652314293</v>
      </c>
      <c r="AA124">
        <f t="shared" si="27"/>
        <v>81.525486085575864</v>
      </c>
      <c r="AB124">
        <f t="shared" si="27"/>
        <v>81.933113516003729</v>
      </c>
      <c r="AC124">
        <f t="shared" si="31"/>
        <v>82.242018860363387</v>
      </c>
      <c r="AD124">
        <f t="shared" si="31"/>
        <v>82.552088843874174</v>
      </c>
      <c r="AE124">
        <f t="shared" si="31"/>
        <v>82.863327857474516</v>
      </c>
      <c r="AF124">
        <f t="shared" si="31"/>
        <v>83.175740308657652</v>
      </c>
      <c r="AG124">
        <f t="shared" si="31"/>
        <v>83.489330621533981</v>
      </c>
      <c r="AH124">
        <f t="shared" si="31"/>
        <v>83.804103236893781</v>
      </c>
      <c r="AI124">
        <f t="shared" si="31"/>
        <v>84.12006261226999</v>
      </c>
      <c r="AJ124">
        <f t="shared" si="31"/>
        <v>84.437213222001475</v>
      </c>
      <c r="AK124">
        <f t="shared" si="31"/>
        <v>84.755559557296266</v>
      </c>
      <c r="AL124">
        <f t="shared" si="31"/>
        <v>85.075106126295239</v>
      </c>
      <c r="AM124">
        <f t="shared" si="31"/>
        <v>85.395857454135907</v>
      </c>
      <c r="AN124">
        <f t="shared" si="31"/>
        <v>85.71781808301651</v>
      </c>
      <c r="AO124">
        <f t="shared" si="31"/>
        <v>86.04099257226035</v>
      </c>
      <c r="AP124">
        <f t="shared" si="31"/>
        <v>86.365385498380391</v>
      </c>
      <c r="AQ124">
        <f t="shared" si="31"/>
        <v>86.691001455143962</v>
      </c>
      <c r="AR124">
        <f t="shared" si="31"/>
        <v>87.017845053637927</v>
      </c>
      <c r="AS124">
        <f t="shared" si="30"/>
        <v>87.345920922333917</v>
      </c>
      <c r="AT124">
        <f t="shared" si="30"/>
        <v>87.675233707153879</v>
      </c>
      <c r="AU124">
        <f t="shared" si="30"/>
        <v>88.005788071535889</v>
      </c>
      <c r="AV124">
        <f t="shared" si="30"/>
        <v>88.337588696500205</v>
      </c>
    </row>
    <row r="125" spans="1:48" x14ac:dyDescent="0.15">
      <c r="A125" t="s">
        <v>264</v>
      </c>
      <c r="B125" t="s">
        <v>265</v>
      </c>
      <c r="C125">
        <v>59.6</v>
      </c>
      <c r="D125">
        <f t="shared" si="18"/>
        <v>59.6</v>
      </c>
      <c r="E125">
        <f t="shared" si="19"/>
        <v>60.613920331256857</v>
      </c>
      <c r="F125">
        <f t="shared" si="19"/>
        <v>61.645089562482433</v>
      </c>
      <c r="G125">
        <f t="shared" si="19"/>
        <v>62.693801133448048</v>
      </c>
      <c r="H125">
        <f t="shared" si="19"/>
        <v>63.76035347594766</v>
      </c>
      <c r="I125">
        <f t="shared" si="22"/>
        <v>64.397957010707131</v>
      </c>
      <c r="J125">
        <f t="shared" si="26"/>
        <v>65.041936580814209</v>
      </c>
      <c r="K125">
        <f t="shared" si="26"/>
        <v>65.692355946622342</v>
      </c>
      <c r="L125">
        <f t="shared" si="26"/>
        <v>66.349279506088578</v>
      </c>
      <c r="M125">
        <f t="shared" si="26"/>
        <v>67.012772301149454</v>
      </c>
      <c r="N125">
        <f t="shared" si="26"/>
        <v>67.682900024160958</v>
      </c>
      <c r="O125">
        <f t="shared" si="26"/>
        <v>68.359729024402554</v>
      </c>
      <c r="P125">
        <f t="shared" si="26"/>
        <v>69.043326314646592</v>
      </c>
      <c r="Q125">
        <f t="shared" si="26"/>
        <v>69.733759577793066</v>
      </c>
      <c r="R125">
        <f t="shared" si="26"/>
        <v>70.431097173571004</v>
      </c>
      <c r="S125">
        <f t="shared" si="23"/>
        <v>70.783252659438858</v>
      </c>
      <c r="T125">
        <f t="shared" si="27"/>
        <v>71.137168922736038</v>
      </c>
      <c r="U125">
        <f t="shared" si="27"/>
        <v>71.492854767349712</v>
      </c>
      <c r="V125">
        <f t="shared" si="27"/>
        <v>71.850319041186438</v>
      </c>
      <c r="W125">
        <f t="shared" si="27"/>
        <v>72.209570636392357</v>
      </c>
      <c r="X125">
        <f t="shared" si="27"/>
        <v>72.570618489574301</v>
      </c>
      <c r="Y125">
        <f t="shared" si="27"/>
        <v>72.933471582022165</v>
      </c>
      <c r="Z125">
        <f t="shared" si="27"/>
        <v>73.298138939932272</v>
      </c>
      <c r="AA125">
        <f t="shared" si="27"/>
        <v>73.664629634631936</v>
      </c>
      <c r="AB125">
        <f t="shared" si="27"/>
        <v>74.032952782805083</v>
      </c>
      <c r="AC125">
        <f t="shared" si="31"/>
        <v>74.312072833196765</v>
      </c>
      <c r="AD125">
        <f t="shared" si="31"/>
        <v>74.59224522581718</v>
      </c>
      <c r="AE125">
        <f t="shared" si="31"/>
        <v>74.873473928221387</v>
      </c>
      <c r="AF125">
        <f t="shared" si="31"/>
        <v>75.155762922922946</v>
      </c>
      <c r="AG125">
        <f t="shared" si="31"/>
        <v>75.439116207450368</v>
      </c>
      <c r="AH125">
        <f t="shared" si="31"/>
        <v>75.72353779440374</v>
      </c>
      <c r="AI125">
        <f t="shared" si="31"/>
        <v>76.009031711511412</v>
      </c>
      <c r="AJ125">
        <f t="shared" si="31"/>
        <v>76.295602001687215</v>
      </c>
      <c r="AK125">
        <f t="shared" si="31"/>
        <v>76.583252723087597</v>
      </c>
      <c r="AL125">
        <f t="shared" si="31"/>
        <v>76.871987949169153</v>
      </c>
      <c r="AM125">
        <f t="shared" si="31"/>
        <v>77.161811768746233</v>
      </c>
      <c r="AN125">
        <f t="shared" si="31"/>
        <v>77.452728286048895</v>
      </c>
      <c r="AO125">
        <f t="shared" si="31"/>
        <v>77.744741620781042</v>
      </c>
      <c r="AP125">
        <f t="shared" si="31"/>
        <v>78.037855908178784</v>
      </c>
      <c r="AQ125">
        <f t="shared" si="31"/>
        <v>78.332075299068848</v>
      </c>
      <c r="AR125">
        <f t="shared" si="31"/>
        <v>78.627403959927562</v>
      </c>
      <c r="AS125">
        <f t="shared" si="30"/>
        <v>78.923846072939696</v>
      </c>
      <c r="AT125">
        <f t="shared" si="30"/>
        <v>79.221405836057798</v>
      </c>
      <c r="AU125">
        <f t="shared" si="30"/>
        <v>79.520087463061557</v>
      </c>
      <c r="AV125">
        <f t="shared" si="30"/>
        <v>79.819895183617547</v>
      </c>
    </row>
    <row r="126" spans="1:48" x14ac:dyDescent="0.15">
      <c r="A126" t="s">
        <v>266</v>
      </c>
      <c r="B126" t="s">
        <v>267</v>
      </c>
      <c r="C126">
        <v>59.6</v>
      </c>
      <c r="D126">
        <f t="shared" si="18"/>
        <v>59.6</v>
      </c>
      <c r="E126">
        <f t="shared" si="19"/>
        <v>60.613920331256857</v>
      </c>
      <c r="F126">
        <f t="shared" si="19"/>
        <v>61.645089562482433</v>
      </c>
      <c r="G126">
        <f t="shared" si="19"/>
        <v>62.693801133448048</v>
      </c>
      <c r="H126">
        <f t="shared" si="19"/>
        <v>63.76035347594766</v>
      </c>
      <c r="I126">
        <f t="shared" si="22"/>
        <v>64.397957010707131</v>
      </c>
      <c r="J126">
        <f t="shared" si="26"/>
        <v>65.041936580814209</v>
      </c>
      <c r="K126">
        <f t="shared" si="26"/>
        <v>65.692355946622342</v>
      </c>
      <c r="L126">
        <f t="shared" si="26"/>
        <v>66.349279506088578</v>
      </c>
      <c r="M126">
        <f t="shared" si="26"/>
        <v>67.012772301149454</v>
      </c>
      <c r="N126">
        <f t="shared" si="26"/>
        <v>67.682900024160958</v>
      </c>
      <c r="O126">
        <f t="shared" si="26"/>
        <v>68.359729024402554</v>
      </c>
      <c r="P126">
        <f t="shared" si="26"/>
        <v>69.043326314646592</v>
      </c>
      <c r="Q126">
        <f t="shared" si="26"/>
        <v>69.733759577793066</v>
      </c>
      <c r="R126">
        <f t="shared" si="26"/>
        <v>70.431097173571004</v>
      </c>
      <c r="S126">
        <f t="shared" si="23"/>
        <v>70.783252659438858</v>
      </c>
      <c r="T126">
        <f t="shared" si="27"/>
        <v>71.137168922736038</v>
      </c>
      <c r="U126">
        <f t="shared" si="27"/>
        <v>71.492854767349712</v>
      </c>
      <c r="V126">
        <f t="shared" si="27"/>
        <v>71.850319041186438</v>
      </c>
      <c r="W126">
        <f t="shared" si="27"/>
        <v>72.209570636392357</v>
      </c>
      <c r="X126">
        <f t="shared" si="27"/>
        <v>72.570618489574301</v>
      </c>
      <c r="Y126">
        <f t="shared" si="27"/>
        <v>72.933471582022165</v>
      </c>
      <c r="Z126">
        <f t="shared" si="27"/>
        <v>73.298138939932272</v>
      </c>
      <c r="AA126">
        <f t="shared" si="27"/>
        <v>73.664629634631936</v>
      </c>
      <c r="AB126">
        <f t="shared" si="27"/>
        <v>74.032952782805083</v>
      </c>
      <c r="AC126">
        <f t="shared" si="31"/>
        <v>74.312072833196765</v>
      </c>
      <c r="AD126">
        <f t="shared" si="31"/>
        <v>74.59224522581718</v>
      </c>
      <c r="AE126">
        <f t="shared" si="31"/>
        <v>74.873473928221387</v>
      </c>
      <c r="AF126">
        <f t="shared" si="31"/>
        <v>75.155762922922946</v>
      </c>
      <c r="AG126">
        <f t="shared" si="31"/>
        <v>75.439116207450368</v>
      </c>
      <c r="AH126">
        <f t="shared" si="31"/>
        <v>75.72353779440374</v>
      </c>
      <c r="AI126">
        <f t="shared" si="31"/>
        <v>76.009031711511412</v>
      </c>
      <c r="AJ126">
        <f t="shared" si="31"/>
        <v>76.295602001687215</v>
      </c>
      <c r="AK126">
        <f t="shared" si="31"/>
        <v>76.583252723087597</v>
      </c>
      <c r="AL126">
        <f t="shared" si="31"/>
        <v>76.871987949169153</v>
      </c>
      <c r="AM126">
        <f t="shared" si="31"/>
        <v>77.161811768746233</v>
      </c>
      <c r="AN126">
        <f t="shared" si="31"/>
        <v>77.452728286048895</v>
      </c>
      <c r="AO126">
        <f t="shared" si="31"/>
        <v>77.744741620781042</v>
      </c>
      <c r="AP126">
        <f t="shared" si="31"/>
        <v>78.037855908178784</v>
      </c>
      <c r="AQ126">
        <f t="shared" si="31"/>
        <v>78.332075299068848</v>
      </c>
      <c r="AR126">
        <f t="shared" si="31"/>
        <v>78.627403959927562</v>
      </c>
      <c r="AS126">
        <f t="shared" si="30"/>
        <v>78.923846072939696</v>
      </c>
      <c r="AT126">
        <f t="shared" si="30"/>
        <v>79.221405836057798</v>
      </c>
      <c r="AU126">
        <f t="shared" si="30"/>
        <v>79.520087463061557</v>
      </c>
      <c r="AV126">
        <f t="shared" si="30"/>
        <v>79.819895183617547</v>
      </c>
    </row>
    <row r="127" spans="1:48" x14ac:dyDescent="0.15">
      <c r="A127" t="s">
        <v>268</v>
      </c>
      <c r="B127" t="s">
        <v>269</v>
      </c>
      <c r="C127">
        <v>65.959999999999994</v>
      </c>
      <c r="D127">
        <f t="shared" si="18"/>
        <v>65.959999999999994</v>
      </c>
      <c r="E127">
        <f t="shared" si="19"/>
        <v>67.082117198820498</v>
      </c>
      <c r="F127">
        <f t="shared" si="19"/>
        <v>68.223323952035926</v>
      </c>
      <c r="G127">
        <f t="shared" si="19"/>
        <v>69.383945012789141</v>
      </c>
      <c r="H127">
        <f t="shared" si="19"/>
        <v>70.56431065895147</v>
      </c>
      <c r="I127">
        <f t="shared" si="22"/>
        <v>71.26995376554099</v>
      </c>
      <c r="J127">
        <f t="shared" si="26"/>
        <v>71.9826533031964</v>
      </c>
      <c r="K127">
        <f t="shared" si="26"/>
        <v>72.702479836228349</v>
      </c>
      <c r="L127">
        <f t="shared" si="26"/>
        <v>73.429504634590643</v>
      </c>
      <c r="M127">
        <f t="shared" si="26"/>
        <v>74.163799680936549</v>
      </c>
      <c r="N127">
        <f t="shared" si="26"/>
        <v>74.905437677745923</v>
      </c>
      <c r="O127">
        <f t="shared" si="26"/>
        <v>75.654492054523359</v>
      </c>
      <c r="P127">
        <f t="shared" si="26"/>
        <v>76.411036975068612</v>
      </c>
      <c r="Q127">
        <f t="shared" si="26"/>
        <v>77.175147344819308</v>
      </c>
      <c r="R127">
        <f t="shared" si="26"/>
        <v>77.946898818267499</v>
      </c>
      <c r="S127">
        <f t="shared" si="23"/>
        <v>78.336633312358828</v>
      </c>
      <c r="T127">
        <f t="shared" si="27"/>
        <v>78.728316478920604</v>
      </c>
      <c r="U127">
        <f t="shared" si="27"/>
        <v>79.121958061315212</v>
      </c>
      <c r="V127">
        <f t="shared" si="27"/>
        <v>79.517567851621763</v>
      </c>
      <c r="W127">
        <f t="shared" si="27"/>
        <v>79.915155690879857</v>
      </c>
      <c r="X127">
        <f t="shared" si="27"/>
        <v>80.314731469334234</v>
      </c>
      <c r="Y127">
        <f t="shared" si="27"/>
        <v>80.716305126680908</v>
      </c>
      <c r="Z127">
        <f t="shared" si="27"/>
        <v>81.119886652314293</v>
      </c>
      <c r="AA127">
        <f t="shared" si="27"/>
        <v>81.525486085575864</v>
      </c>
      <c r="AB127">
        <f t="shared" si="27"/>
        <v>81.933113516003729</v>
      </c>
      <c r="AC127">
        <f t="shared" si="31"/>
        <v>82.242018860363387</v>
      </c>
      <c r="AD127">
        <f t="shared" si="31"/>
        <v>82.552088843874174</v>
      </c>
      <c r="AE127">
        <f t="shared" si="31"/>
        <v>82.863327857474516</v>
      </c>
      <c r="AF127">
        <f t="shared" si="31"/>
        <v>83.175740308657652</v>
      </c>
      <c r="AG127">
        <f t="shared" si="31"/>
        <v>83.489330621533981</v>
      </c>
      <c r="AH127">
        <f t="shared" si="31"/>
        <v>83.804103236893781</v>
      </c>
      <c r="AI127">
        <f t="shared" si="31"/>
        <v>84.12006261226999</v>
      </c>
      <c r="AJ127">
        <f t="shared" si="31"/>
        <v>84.437213222001475</v>
      </c>
      <c r="AK127">
        <f t="shared" si="31"/>
        <v>84.755559557296266</v>
      </c>
      <c r="AL127">
        <f t="shared" si="31"/>
        <v>85.075106126295239</v>
      </c>
      <c r="AM127">
        <f t="shared" si="31"/>
        <v>85.395857454135907</v>
      </c>
      <c r="AN127">
        <f t="shared" si="31"/>
        <v>85.71781808301651</v>
      </c>
      <c r="AO127">
        <f t="shared" si="31"/>
        <v>86.04099257226035</v>
      </c>
      <c r="AP127">
        <f t="shared" si="31"/>
        <v>86.365385498380391</v>
      </c>
      <c r="AQ127">
        <f t="shared" si="31"/>
        <v>86.691001455143962</v>
      </c>
      <c r="AR127">
        <f t="shared" si="31"/>
        <v>87.017845053637927</v>
      </c>
      <c r="AS127">
        <f t="shared" si="30"/>
        <v>87.345920922333917</v>
      </c>
      <c r="AT127">
        <f t="shared" si="30"/>
        <v>87.675233707153879</v>
      </c>
      <c r="AU127">
        <f t="shared" si="30"/>
        <v>88.005788071535889</v>
      </c>
      <c r="AV127">
        <f t="shared" si="30"/>
        <v>88.337588696500205</v>
      </c>
    </row>
    <row r="128" spans="1:48" x14ac:dyDescent="0.15">
      <c r="A128" t="s">
        <v>270</v>
      </c>
      <c r="B128" t="s">
        <v>271</v>
      </c>
      <c r="C128">
        <v>73.649997533243038</v>
      </c>
      <c r="D128">
        <f t="shared" si="18"/>
        <v>73.649997533243038</v>
      </c>
      <c r="E128">
        <f t="shared" si="19"/>
        <v>74.902937632168744</v>
      </c>
      <c r="F128">
        <f t="shared" si="19"/>
        <v>76.17719285592915</v>
      </c>
      <c r="G128">
        <f t="shared" si="19"/>
        <v>77.473125819263061</v>
      </c>
      <c r="H128">
        <f t="shared" si="19"/>
        <v>78.791105305742434</v>
      </c>
      <c r="I128">
        <f t="shared" si="22"/>
        <v>79.579016358799862</v>
      </c>
      <c r="J128">
        <f t="shared" si="26"/>
        <v>80.374806522387857</v>
      </c>
      <c r="K128">
        <f t="shared" ref="J128:R156" si="32">IF($H128*$E$3^(K$5-$H$5)&lt;100,$H128*$E$3^(K$5-$H$5),100)</f>
        <v>81.178554587611728</v>
      </c>
      <c r="L128">
        <f t="shared" si="32"/>
        <v>81.990340133487848</v>
      </c>
      <c r="M128">
        <f t="shared" si="32"/>
        <v>82.810243534822732</v>
      </c>
      <c r="N128">
        <f t="shared" si="32"/>
        <v>83.638345970170974</v>
      </c>
      <c r="O128">
        <f t="shared" si="32"/>
        <v>84.474729429872653</v>
      </c>
      <c r="P128">
        <f t="shared" si="32"/>
        <v>85.319476724171409</v>
      </c>
      <c r="Q128">
        <f t="shared" si="32"/>
        <v>86.172671491413126</v>
      </c>
      <c r="R128">
        <f t="shared" si="32"/>
        <v>87.034398206327253</v>
      </c>
      <c r="S128">
        <f t="shared" si="23"/>
        <v>87.469570197358877</v>
      </c>
      <c r="T128">
        <f t="shared" si="27"/>
        <v>87.906918048345659</v>
      </c>
      <c r="U128">
        <f t="shared" ref="T128:AB156" si="33">IF($R128*$F$3^(U$5-$R$5)&lt;100,$R128*$F$3^(U$5-$R$5),100)</f>
        <v>88.34645263858738</v>
      </c>
      <c r="V128">
        <f t="shared" si="33"/>
        <v>88.788184901780298</v>
      </c>
      <c r="W128">
        <f t="shared" si="33"/>
        <v>89.232125826289177</v>
      </c>
      <c r="X128">
        <f t="shared" si="33"/>
        <v>89.678286455420604</v>
      </c>
      <c r="Y128">
        <f t="shared" si="33"/>
        <v>90.126677887697696</v>
      </c>
      <c r="Z128">
        <f t="shared" si="33"/>
        <v>90.577311277136189</v>
      </c>
      <c r="AA128">
        <f t="shared" si="33"/>
        <v>91.030197833521854</v>
      </c>
      <c r="AB128">
        <f t="shared" si="33"/>
        <v>91.485348822689446</v>
      </c>
      <c r="AC128">
        <f t="shared" si="31"/>
        <v>91.830268135152977</v>
      </c>
      <c r="AD128">
        <f t="shared" si="31"/>
        <v>92.176487867122376</v>
      </c>
      <c r="AE128">
        <f t="shared" si="31"/>
        <v>92.524012921457043</v>
      </c>
      <c r="AF128">
        <f t="shared" si="31"/>
        <v>92.872848219501208</v>
      </c>
      <c r="AG128">
        <f t="shared" si="31"/>
        <v>93.222998701153571</v>
      </c>
      <c r="AH128">
        <f t="shared" si="31"/>
        <v>93.574469324937397</v>
      </c>
      <c r="AI128">
        <f t="shared" si="31"/>
        <v>93.927265068070554</v>
      </c>
      <c r="AJ128">
        <f t="shared" si="31"/>
        <v>94.281390926536147</v>
      </c>
      <c r="AK128">
        <f t="shared" si="31"/>
        <v>94.636851915153159</v>
      </c>
      <c r="AL128">
        <f t="shared" si="31"/>
        <v>94.993653067647571</v>
      </c>
      <c r="AM128">
        <f t="shared" si="31"/>
        <v>95.351799436723525</v>
      </c>
      <c r="AN128">
        <f t="shared" si="31"/>
        <v>95.711296094134937</v>
      </c>
      <c r="AO128">
        <f t="shared" si="31"/>
        <v>96.07214813075737</v>
      </c>
      <c r="AP128">
        <f t="shared" si="31"/>
        <v>96.43436065666009</v>
      </c>
      <c r="AQ128">
        <f t="shared" si="31"/>
        <v>96.797938801178304</v>
      </c>
      <c r="AR128">
        <f t="shared" si="31"/>
        <v>97.16288771298602</v>
      </c>
      <c r="AS128">
        <f t="shared" si="30"/>
        <v>97.529212560168801</v>
      </c>
      <c r="AT128">
        <f t="shared" si="30"/>
        <v>97.896918530296986</v>
      </c>
      <c r="AU128">
        <f t="shared" si="30"/>
        <v>98.266010830499198</v>
      </c>
      <c r="AV128">
        <f t="shared" si="30"/>
        <v>98.636494687536043</v>
      </c>
    </row>
    <row r="129" spans="1:48" x14ac:dyDescent="0.15">
      <c r="A129" t="s">
        <v>272</v>
      </c>
      <c r="B129" t="s">
        <v>273</v>
      </c>
      <c r="C129">
        <v>66.149992845471857</v>
      </c>
      <c r="D129">
        <f t="shared" si="18"/>
        <v>66.149992845471857</v>
      </c>
      <c r="E129">
        <f t="shared" si="19"/>
        <v>67.275342218936942</v>
      </c>
      <c r="F129">
        <f t="shared" si="19"/>
        <v>68.419836132830284</v>
      </c>
      <c r="G129">
        <f t="shared" si="19"/>
        <v>69.58380027572187</v>
      </c>
      <c r="H129">
        <f t="shared" si="19"/>
        <v>70.767565876823724</v>
      </c>
      <c r="I129">
        <f t="shared" si="22"/>
        <v>71.475241535591962</v>
      </c>
      <c r="J129">
        <f t="shared" si="32"/>
        <v>72.18999395094788</v>
      </c>
      <c r="K129">
        <f t="shared" si="32"/>
        <v>72.91189389045735</v>
      </c>
      <c r="L129">
        <f t="shared" si="32"/>
        <v>73.641012829361941</v>
      </c>
      <c r="M129">
        <f t="shared" si="32"/>
        <v>74.377422957655554</v>
      </c>
      <c r="N129">
        <f t="shared" si="32"/>
        <v>75.121197187232113</v>
      </c>
      <c r="O129">
        <f t="shared" si="32"/>
        <v>75.872409159104421</v>
      </c>
      <c r="P129">
        <f t="shared" si="32"/>
        <v>76.631133250695484</v>
      </c>
      <c r="Q129">
        <f t="shared" si="32"/>
        <v>77.397444583202443</v>
      </c>
      <c r="R129">
        <f t="shared" si="32"/>
        <v>78.171419029034467</v>
      </c>
      <c r="S129">
        <f t="shared" si="23"/>
        <v>78.562276124179633</v>
      </c>
      <c r="T129">
        <f t="shared" si="33"/>
        <v>78.955087504800517</v>
      </c>
      <c r="U129">
        <f t="shared" si="33"/>
        <v>79.349862942324506</v>
      </c>
      <c r="V129">
        <f t="shared" si="33"/>
        <v>79.746612257036119</v>
      </c>
      <c r="W129">
        <f t="shared" si="33"/>
        <v>80.145345318321276</v>
      </c>
      <c r="X129">
        <f t="shared" si="33"/>
        <v>80.546072044912876</v>
      </c>
      <c r="Y129">
        <f t="shared" si="33"/>
        <v>80.948802405137428</v>
      </c>
      <c r="Z129">
        <f t="shared" si="33"/>
        <v>81.353546417163102</v>
      </c>
      <c r="AA129">
        <f t="shared" si="33"/>
        <v>81.760314149248913</v>
      </c>
      <c r="AB129">
        <f t="shared" si="33"/>
        <v>82.169115719995148</v>
      </c>
      <c r="AC129">
        <f t="shared" si="31"/>
        <v>82.478910843089736</v>
      </c>
      <c r="AD129">
        <f t="shared" si="31"/>
        <v>82.789873959991411</v>
      </c>
      <c r="AE129">
        <f t="shared" si="31"/>
        <v>83.102009474286362</v>
      </c>
      <c r="AF129">
        <f t="shared" si="31"/>
        <v>83.415321806163263</v>
      </c>
      <c r="AG129">
        <f t="shared" si="31"/>
        <v>83.729815392475842</v>
      </c>
      <c r="AH129">
        <f t="shared" si="31"/>
        <v>84.045494686805768</v>
      </c>
      <c r="AI129">
        <f t="shared" si="31"/>
        <v>84.362364159525526</v>
      </c>
      <c r="AJ129">
        <f t="shared" si="31"/>
        <v>84.680428297862022</v>
      </c>
      <c r="AK129">
        <f t="shared" si="31"/>
        <v>84.999691605959839</v>
      </c>
      <c r="AL129">
        <f t="shared" si="31"/>
        <v>85.320158604945249</v>
      </c>
      <c r="AM129">
        <f t="shared" si="31"/>
        <v>85.641833832990073</v>
      </c>
      <c r="AN129">
        <f t="shared" si="31"/>
        <v>85.96472184537599</v>
      </c>
      <c r="AO129">
        <f t="shared" si="31"/>
        <v>86.288827214559106</v>
      </c>
      <c r="AP129">
        <f t="shared" si="31"/>
        <v>86.614154530234714</v>
      </c>
      <c r="AQ129">
        <f t="shared" si="31"/>
        <v>86.940708399402112</v>
      </c>
      <c r="AR129">
        <f t="shared" si="31"/>
        <v>87.268493446430071</v>
      </c>
      <c r="AS129">
        <f t="shared" si="30"/>
        <v>87.597514313122176</v>
      </c>
      <c r="AT129">
        <f t="shared" si="30"/>
        <v>87.927775658782622</v>
      </c>
      <c r="AU129">
        <f t="shared" si="30"/>
        <v>88.259282160282169</v>
      </c>
      <c r="AV129">
        <f t="shared" si="30"/>
        <v>88.592038512124375</v>
      </c>
    </row>
    <row r="130" spans="1:48" x14ac:dyDescent="0.15">
      <c r="A130" t="s">
        <v>274</v>
      </c>
      <c r="B130" t="s">
        <v>275</v>
      </c>
      <c r="C130">
        <v>68.389981862101834</v>
      </c>
      <c r="D130">
        <f t="shared" si="18"/>
        <v>68.389981862101834</v>
      </c>
      <c r="E130">
        <f t="shared" si="19"/>
        <v>69.553438121569499</v>
      </c>
      <c r="F130">
        <f t="shared" si="19"/>
        <v>70.736687199090881</v>
      </c>
      <c r="G130">
        <f t="shared" si="19"/>
        <v>71.940065811790802</v>
      </c>
      <c r="H130">
        <f t="shared" si="19"/>
        <v>73.163916405054735</v>
      </c>
      <c r="I130">
        <f t="shared" si="22"/>
        <v>73.895555569105284</v>
      </c>
      <c r="J130">
        <f t="shared" si="32"/>
        <v>74.634511124796333</v>
      </c>
      <c r="K130">
        <f t="shared" si="32"/>
        <v>75.380856236044295</v>
      </c>
      <c r="L130">
        <f t="shared" si="32"/>
        <v>76.134664798404742</v>
      </c>
      <c r="M130">
        <f t="shared" si="32"/>
        <v>76.896011446388783</v>
      </c>
      <c r="N130">
        <f t="shared" si="32"/>
        <v>77.664971560852692</v>
      </c>
      <c r="O130">
        <f t="shared" si="32"/>
        <v>78.441621276461191</v>
      </c>
      <c r="P130">
        <f t="shared" si="32"/>
        <v>79.226037489225831</v>
      </c>
      <c r="Q130">
        <f t="shared" si="32"/>
        <v>80.018297864118082</v>
      </c>
      <c r="R130">
        <f t="shared" si="32"/>
        <v>80.818480842759271</v>
      </c>
      <c r="S130">
        <f t="shared" si="23"/>
        <v>81.222573246973056</v>
      </c>
      <c r="T130">
        <f t="shared" si="33"/>
        <v>81.628686113207905</v>
      </c>
      <c r="U130">
        <f t="shared" si="33"/>
        <v>82.036829543773948</v>
      </c>
      <c r="V130">
        <f t="shared" si="33"/>
        <v>82.447013691492785</v>
      </c>
      <c r="W130">
        <f t="shared" si="33"/>
        <v>82.859248759950233</v>
      </c>
      <c r="X130">
        <f t="shared" si="33"/>
        <v>83.273545003749973</v>
      </c>
      <c r="Y130">
        <f t="shared" si="33"/>
        <v>83.689912728768718</v>
      </c>
      <c r="Z130">
        <f t="shared" si="33"/>
        <v>84.108362292412551</v>
      </c>
      <c r="AA130">
        <f t="shared" si="33"/>
        <v>84.528904103874609</v>
      </c>
      <c r="AB130">
        <f t="shared" si="33"/>
        <v>84.951548624393965</v>
      </c>
      <c r="AC130">
        <f t="shared" si="31"/>
        <v>85.271834114052297</v>
      </c>
      <c r="AD130">
        <f t="shared" si="31"/>
        <v>85.593327148441091</v>
      </c>
      <c r="AE130">
        <f t="shared" si="31"/>
        <v>85.916032280261987</v>
      </c>
      <c r="AF130">
        <f t="shared" si="31"/>
        <v>86.239954079381292</v>
      </c>
      <c r="AG130">
        <f t="shared" si="31"/>
        <v>86.565097132894664</v>
      </c>
      <c r="AH130">
        <f t="shared" si="31"/>
        <v>86.891466045192161</v>
      </c>
      <c r="AI130">
        <f t="shared" si="31"/>
        <v>87.219065438023279</v>
      </c>
      <c r="AJ130">
        <f t="shared" si="31"/>
        <v>87.547899950562552</v>
      </c>
      <c r="AK130">
        <f t="shared" si="31"/>
        <v>87.877974239475193</v>
      </c>
      <c r="AL130">
        <f t="shared" si="31"/>
        <v>88.209292978983029</v>
      </c>
      <c r="AM130">
        <f t="shared" si="31"/>
        <v>88.541860860930697</v>
      </c>
      <c r="AN130">
        <f t="shared" si="31"/>
        <v>88.875682594852094</v>
      </c>
      <c r="AO130">
        <f t="shared" si="31"/>
        <v>89.210762908037054</v>
      </c>
      <c r="AP130">
        <f t="shared" si="31"/>
        <v>89.547106545598368</v>
      </c>
      <c r="AQ130">
        <f t="shared" si="31"/>
        <v>89.884718270538798</v>
      </c>
      <c r="AR130">
        <f t="shared" si="31"/>
        <v>90.223602863818769</v>
      </c>
      <c r="AS130">
        <f t="shared" si="30"/>
        <v>90.563765124423867</v>
      </c>
      <c r="AT130">
        <f t="shared" si="30"/>
        <v>90.905209869432895</v>
      </c>
      <c r="AU130">
        <f t="shared" si="30"/>
        <v>91.247941934086086</v>
      </c>
      <c r="AV130">
        <f t="shared" si="30"/>
        <v>91.591966171853571</v>
      </c>
    </row>
    <row r="131" spans="1:48" x14ac:dyDescent="0.15">
      <c r="A131" t="s">
        <v>276</v>
      </c>
      <c r="B131" t="s">
        <v>277</v>
      </c>
      <c r="C131">
        <v>53.537732046211623</v>
      </c>
      <c r="D131">
        <f t="shared" si="18"/>
        <v>53.537732046211623</v>
      </c>
      <c r="E131">
        <f t="shared" si="19"/>
        <v>54.448520553108196</v>
      </c>
      <c r="F131">
        <f t="shared" si="19"/>
        <v>55.374803472498343</v>
      </c>
      <c r="G131">
        <f t="shared" si="19"/>
        <v>56.316844396661416</v>
      </c>
      <c r="H131">
        <f t="shared" si="19"/>
        <v>57.274911402131266</v>
      </c>
      <c r="I131">
        <f t="shared" si="22"/>
        <v>57.84766051615258</v>
      </c>
      <c r="J131">
        <f t="shared" si="32"/>
        <v>58.426137121314106</v>
      </c>
      <c r="K131">
        <f t="shared" si="32"/>
        <v>59.010398492527244</v>
      </c>
      <c r="L131">
        <f t="shared" si="32"/>
        <v>59.600502477452522</v>
      </c>
      <c r="M131">
        <f t="shared" si="32"/>
        <v>60.196507502227043</v>
      </c>
      <c r="N131">
        <f t="shared" si="32"/>
        <v>60.798472577249321</v>
      </c>
      <c r="O131">
        <f t="shared" si="32"/>
        <v>61.406457303021796</v>
      </c>
      <c r="P131">
        <f t="shared" si="32"/>
        <v>62.02052187605203</v>
      </c>
      <c r="Q131">
        <f t="shared" si="32"/>
        <v>62.640727094812554</v>
      </c>
      <c r="R131">
        <f t="shared" si="32"/>
        <v>63.267134365760683</v>
      </c>
      <c r="S131">
        <f t="shared" si="23"/>
        <v>63.583470037589478</v>
      </c>
      <c r="T131">
        <f t="shared" si="33"/>
        <v>63.901387387777419</v>
      </c>
      <c r="U131">
        <f t="shared" si="33"/>
        <v>64.220894324716298</v>
      </c>
      <c r="V131">
        <f t="shared" si="33"/>
        <v>64.541998796339854</v>
      </c>
      <c r="W131">
        <f t="shared" si="33"/>
        <v>64.864708790321544</v>
      </c>
      <c r="X131">
        <f t="shared" si="33"/>
        <v>65.189032334273151</v>
      </c>
      <c r="Y131">
        <f t="shared" si="33"/>
        <v>65.514977495944507</v>
      </c>
      <c r="Z131">
        <f t="shared" si="33"/>
        <v>65.84255238342422</v>
      </c>
      <c r="AA131">
        <f t="shared" si="33"/>
        <v>66.17176514534134</v>
      </c>
      <c r="AB131">
        <f t="shared" si="33"/>
        <v>66.502623971068033</v>
      </c>
      <c r="AC131">
        <f t="shared" si="31"/>
        <v>66.753353072856541</v>
      </c>
      <c r="AD131">
        <f t="shared" si="31"/>
        <v>67.005027476931346</v>
      </c>
      <c r="AE131">
        <f t="shared" si="31"/>
        <v>67.257650747284018</v>
      </c>
      <c r="AF131">
        <f t="shared" si="31"/>
        <v>67.511226461343185</v>
      </c>
      <c r="AG131">
        <f t="shared" si="31"/>
        <v>67.765758210025126</v>
      </c>
      <c r="AH131">
        <f t="shared" si="31"/>
        <v>68.021249597784646</v>
      </c>
      <c r="AI131">
        <f t="shared" si="31"/>
        <v>68.27770424266609</v>
      </c>
      <c r="AJ131">
        <f t="shared" si="31"/>
        <v>68.535125776354633</v>
      </c>
      <c r="AK131">
        <f t="shared" si="31"/>
        <v>68.793517844227679</v>
      </c>
      <c r="AL131">
        <f t="shared" si="31"/>
        <v>69.052884105406477</v>
      </c>
      <c r="AM131">
        <f t="shared" si="31"/>
        <v>69.313228232807944</v>
      </c>
      <c r="AN131">
        <f t="shared" si="31"/>
        <v>69.574553913196652</v>
      </c>
      <c r="AO131">
        <f t="shared" si="31"/>
        <v>69.836864847237095</v>
      </c>
      <c r="AP131">
        <f t="shared" si="31"/>
        <v>70.100164749546096</v>
      </c>
      <c r="AQ131">
        <f t="shared" si="31"/>
        <v>70.36445734874529</v>
      </c>
      <c r="AR131">
        <f t="shared" ref="AR131:AV146" si="34">IF($AB131*$G$3^(AR$5-$AB$5)&lt;100,$AB131*$G$3^(AR$5-$AB$5),100)</f>
        <v>70.629746387514089</v>
      </c>
      <c r="AS131">
        <f t="shared" si="34"/>
        <v>70.896035622642557</v>
      </c>
      <c r="AT131">
        <f t="shared" si="34"/>
        <v>71.16332882508469</v>
      </c>
      <c r="AU131">
        <f t="shared" si="34"/>
        <v>71.431629780011761</v>
      </c>
      <c r="AV131">
        <f t="shared" si="34"/>
        <v>71.700942286865995</v>
      </c>
    </row>
    <row r="132" spans="1:48" x14ac:dyDescent="0.15">
      <c r="A132" t="s">
        <v>278</v>
      </c>
      <c r="B132" t="s">
        <v>279</v>
      </c>
      <c r="C132">
        <v>70.220030655010149</v>
      </c>
      <c r="D132">
        <f t="shared" si="18"/>
        <v>70.220030655010149</v>
      </c>
      <c r="E132">
        <f t="shared" si="19"/>
        <v>71.414619862100665</v>
      </c>
      <c r="F132">
        <f t="shared" si="19"/>
        <v>72.629531523630249</v>
      </c>
      <c r="G132">
        <f t="shared" si="19"/>
        <v>73.865111366943495</v>
      </c>
      <c r="H132">
        <f t="shared" si="19"/>
        <v>75.121711000928315</v>
      </c>
      <c r="I132">
        <f t="shared" si="22"/>
        <v>75.872928110937593</v>
      </c>
      <c r="J132">
        <f t="shared" si="32"/>
        <v>76.631657392046975</v>
      </c>
      <c r="K132">
        <f t="shared" si="32"/>
        <v>77.397973965967438</v>
      </c>
      <c r="L132">
        <f t="shared" si="32"/>
        <v>78.171953705627118</v>
      </c>
      <c r="M132">
        <f t="shared" si="32"/>
        <v>78.953673242683379</v>
      </c>
      <c r="N132">
        <f t="shared" si="32"/>
        <v>79.743209975110233</v>
      </c>
      <c r="O132">
        <f t="shared" si="32"/>
        <v>80.54064207486131</v>
      </c>
      <c r="P132">
        <f t="shared" si="32"/>
        <v>81.346048495609949</v>
      </c>
      <c r="Q132">
        <f t="shared" si="32"/>
        <v>82.159508980566059</v>
      </c>
      <c r="R132">
        <f t="shared" si="32"/>
        <v>82.981104070371714</v>
      </c>
      <c r="S132">
        <f t="shared" si="23"/>
        <v>83.396009590723565</v>
      </c>
      <c r="T132">
        <f t="shared" si="33"/>
        <v>83.812989638677166</v>
      </c>
      <c r="U132">
        <f t="shared" si="33"/>
        <v>84.232054586870547</v>
      </c>
      <c r="V132">
        <f t="shared" si="33"/>
        <v>84.653214859804876</v>
      </c>
      <c r="W132">
        <f t="shared" si="33"/>
        <v>85.076480934103884</v>
      </c>
      <c r="X132">
        <f t="shared" si="33"/>
        <v>85.501863338774385</v>
      </c>
      <c r="Y132">
        <f t="shared" si="33"/>
        <v>85.929372655468256</v>
      </c>
      <c r="Z132">
        <f t="shared" si="33"/>
        <v>86.359019518745583</v>
      </c>
      <c r="AA132">
        <f t="shared" si="33"/>
        <v>86.790814616339304</v>
      </c>
      <c r="AB132">
        <f t="shared" si="33"/>
        <v>87.224768689420983</v>
      </c>
      <c r="AC132">
        <f t="shared" ref="AC132:AR147" si="35">IF($AB132*$G$3^(AC$5-$AB$5)&lt;100,$AB132*$G$3^(AC$5-$AB$5),100)</f>
        <v>87.553624704436629</v>
      </c>
      <c r="AD132">
        <f t="shared" si="35"/>
        <v>87.883720576894561</v>
      </c>
      <c r="AE132">
        <f t="shared" si="35"/>
        <v>88.215060981322281</v>
      </c>
      <c r="AF132">
        <f t="shared" si="35"/>
        <v>88.547650609871198</v>
      </c>
      <c r="AG132">
        <f t="shared" si="35"/>
        <v>88.881494172383157</v>
      </c>
      <c r="AH132">
        <f t="shared" si="35"/>
        <v>89.216596396457192</v>
      </c>
      <c r="AI132">
        <f t="shared" si="35"/>
        <v>89.552962027516244</v>
      </c>
      <c r="AJ132">
        <f t="shared" si="35"/>
        <v>89.890595828874638</v>
      </c>
      <c r="AK132">
        <f t="shared" si="35"/>
        <v>90.229502581805363</v>
      </c>
      <c r="AL132">
        <f t="shared" si="35"/>
        <v>90.569687085607839</v>
      </c>
      <c r="AM132">
        <f t="shared" si="35"/>
        <v>90.911154157675867</v>
      </c>
      <c r="AN132">
        <f t="shared" si="35"/>
        <v>91.253908633565828</v>
      </c>
      <c r="AO132">
        <f t="shared" si="35"/>
        <v>91.597955367065225</v>
      </c>
      <c r="AP132">
        <f t="shared" si="35"/>
        <v>91.943299230261374</v>
      </c>
      <c r="AQ132">
        <f t="shared" si="35"/>
        <v>92.289945113610344</v>
      </c>
      <c r="AR132">
        <f t="shared" si="35"/>
        <v>92.637897926006346</v>
      </c>
      <c r="AS132">
        <f t="shared" si="34"/>
        <v>92.987162594851114</v>
      </c>
      <c r="AT132">
        <f t="shared" si="34"/>
        <v>93.337744066123776</v>
      </c>
      <c r="AU132">
        <f t="shared" si="34"/>
        <v>93.68964730445083</v>
      </c>
      <c r="AV132">
        <f t="shared" si="34"/>
        <v>94.042877293176502</v>
      </c>
    </row>
    <row r="133" spans="1:48" x14ac:dyDescent="0.15">
      <c r="A133" t="s">
        <v>280</v>
      </c>
      <c r="B133" t="s">
        <v>281</v>
      </c>
      <c r="C133">
        <v>58.839978745208185</v>
      </c>
      <c r="D133">
        <f t="shared" si="18"/>
        <v>58.839978745208185</v>
      </c>
      <c r="E133">
        <f t="shared" si="19"/>
        <v>59.840969529444557</v>
      </c>
      <c r="F133">
        <f t="shared" si="19"/>
        <v>60.85898925508257</v>
      </c>
      <c r="G133">
        <f t="shared" si="19"/>
        <v>61.894327619939467</v>
      </c>
      <c r="H133">
        <f t="shared" si="19"/>
        <v>62.947279250196665</v>
      </c>
      <c r="I133">
        <f t="shared" si="22"/>
        <v>63.576752042698629</v>
      </c>
      <c r="J133">
        <f t="shared" si="32"/>
        <v>64.212519563125625</v>
      </c>
      <c r="K133">
        <f t="shared" si="32"/>
        <v>64.854644758756862</v>
      </c>
      <c r="L133">
        <f t="shared" si="32"/>
        <v>65.503191206344439</v>
      </c>
      <c r="M133">
        <f t="shared" si="32"/>
        <v>66.158223118407889</v>
      </c>
      <c r="N133">
        <f t="shared" si="32"/>
        <v>66.819805349591974</v>
      </c>
      <c r="O133">
        <f t="shared" si="32"/>
        <v>67.488003403087873</v>
      </c>
      <c r="P133">
        <f t="shared" si="32"/>
        <v>68.162883437118779</v>
      </c>
      <c r="Q133">
        <f t="shared" si="32"/>
        <v>68.844512271489961</v>
      </c>
      <c r="R133">
        <f t="shared" si="32"/>
        <v>69.532957394204871</v>
      </c>
      <c r="S133">
        <f t="shared" si="23"/>
        <v>69.880622181175895</v>
      </c>
      <c r="T133">
        <f t="shared" si="33"/>
        <v>70.230025292081763</v>
      </c>
      <c r="U133">
        <f t="shared" si="33"/>
        <v>70.581175418542159</v>
      </c>
      <c r="V133">
        <f t="shared" si="33"/>
        <v>70.934081295634854</v>
      </c>
      <c r="W133">
        <f t="shared" si="33"/>
        <v>71.288751702113004</v>
      </c>
      <c r="X133">
        <f t="shared" si="33"/>
        <v>71.645195460623569</v>
      </c>
      <c r="Y133">
        <f t="shared" si="33"/>
        <v>72.003421437926676</v>
      </c>
      <c r="Z133">
        <f t="shared" si="33"/>
        <v>72.363438545116296</v>
      </c>
      <c r="AA133">
        <f t="shared" si="33"/>
        <v>72.725255737841877</v>
      </c>
      <c r="AB133">
        <f t="shared" si="33"/>
        <v>73.088882016531073</v>
      </c>
      <c r="AC133">
        <f t="shared" si="35"/>
        <v>73.364442718417124</v>
      </c>
      <c r="AD133">
        <f t="shared" si="35"/>
        <v>73.641042343027507</v>
      </c>
      <c r="AE133">
        <f t="shared" si="35"/>
        <v>73.918684807322904</v>
      </c>
      <c r="AF133">
        <f t="shared" si="35"/>
        <v>74.197374043031729</v>
      </c>
      <c r="AG133">
        <f t="shared" si="35"/>
        <v>74.477113996705867</v>
      </c>
      <c r="AH133">
        <f t="shared" si="35"/>
        <v>74.75790862977658</v>
      </c>
      <c r="AI133">
        <f t="shared" si="35"/>
        <v>75.039761918610495</v>
      </c>
      <c r="AJ133">
        <f t="shared" si="35"/>
        <v>75.322677854566081</v>
      </c>
      <c r="AK133">
        <f t="shared" si="35"/>
        <v>75.606660444050021</v>
      </c>
      <c r="AL133">
        <f t="shared" si="35"/>
        <v>75.891713708574031</v>
      </c>
      <c r="AM133">
        <f t="shared" si="35"/>
        <v>76.177841684811796</v>
      </c>
      <c r="AN133">
        <f t="shared" si="35"/>
        <v>76.465048424656061</v>
      </c>
      <c r="AO133">
        <f t="shared" si="35"/>
        <v>76.753337995276155</v>
      </c>
      <c r="AP133">
        <f t="shared" si="35"/>
        <v>77.042714479175473</v>
      </c>
      <c r="AQ133">
        <f t="shared" si="35"/>
        <v>77.333181974249285</v>
      </c>
      <c r="AR133">
        <f t="shared" si="35"/>
        <v>77.624744593842877</v>
      </c>
      <c r="AS133">
        <f t="shared" si="34"/>
        <v>77.917406466809638</v>
      </c>
      <c r="AT133">
        <f t="shared" si="34"/>
        <v>78.211171737569671</v>
      </c>
      <c r="AU133">
        <f t="shared" si="34"/>
        <v>78.506044566168413</v>
      </c>
      <c r="AV133">
        <f t="shared" si="34"/>
        <v>78.80202912833559</v>
      </c>
    </row>
    <row r="134" spans="1:48" x14ac:dyDescent="0.15">
      <c r="A134" t="s">
        <v>282</v>
      </c>
      <c r="B134" t="s">
        <v>283</v>
      </c>
      <c r="C134">
        <v>48.486942660408651</v>
      </c>
      <c r="D134">
        <f t="shared" si="18"/>
        <v>48.486942660408651</v>
      </c>
      <c r="E134">
        <f t="shared" si="19"/>
        <v>49.311806703426669</v>
      </c>
      <c r="F134">
        <f t="shared" si="19"/>
        <v>50.150703404561099</v>
      </c>
      <c r="G134">
        <f t="shared" si="19"/>
        <v>51.003871488599977</v>
      </c>
      <c r="H134">
        <f t="shared" ref="F134:H197" si="36">IF($C134*$D$3^(H$5-$D$5)&lt;100,$C134*$D$3^(H$5-$D$5),100)</f>
        <v>51.871553741537944</v>
      </c>
      <c r="I134">
        <f t="shared" si="22"/>
        <v>52.390269278953326</v>
      </c>
      <c r="J134">
        <f t="shared" si="32"/>
        <v>52.91417197174286</v>
      </c>
      <c r="K134">
        <f t="shared" si="32"/>
        <v>53.443313691460283</v>
      </c>
      <c r="L134">
        <f t="shared" si="32"/>
        <v>53.97774682837489</v>
      </c>
      <c r="M134">
        <f t="shared" si="32"/>
        <v>54.517524296658635</v>
      </c>
      <c r="N134">
        <f t="shared" si="32"/>
        <v>55.062699539625228</v>
      </c>
      <c r="O134">
        <f t="shared" si="32"/>
        <v>55.613326535021464</v>
      </c>
      <c r="P134">
        <f t="shared" si="32"/>
        <v>56.169459800371698</v>
      </c>
      <c r="Q134">
        <f t="shared" si="32"/>
        <v>56.731154398375416</v>
      </c>
      <c r="R134">
        <f t="shared" si="32"/>
        <v>57.298465942359172</v>
      </c>
      <c r="S134">
        <f t="shared" si="23"/>
        <v>57.584958272070963</v>
      </c>
      <c r="T134">
        <f t="shared" si="33"/>
        <v>57.87288306343131</v>
      </c>
      <c r="U134">
        <f t="shared" si="33"/>
        <v>58.162247478748462</v>
      </c>
      <c r="V134">
        <f t="shared" si="33"/>
        <v>58.453058716142188</v>
      </c>
      <c r="W134">
        <f t="shared" si="33"/>
        <v>58.745324009722886</v>
      </c>
      <c r="X134">
        <f t="shared" si="33"/>
        <v>59.039050629771488</v>
      </c>
      <c r="Y134">
        <f t="shared" si="33"/>
        <v>59.334245882920342</v>
      </c>
      <c r="Z134">
        <f t="shared" si="33"/>
        <v>59.630917112334934</v>
      </c>
      <c r="AA134">
        <f t="shared" si="33"/>
        <v>59.92907169789661</v>
      </c>
      <c r="AB134">
        <f t="shared" si="33"/>
        <v>60.228717056386081</v>
      </c>
      <c r="AC134">
        <f t="shared" si="35"/>
        <v>60.455792188579238</v>
      </c>
      <c r="AD134">
        <f t="shared" si="35"/>
        <v>60.683723442539232</v>
      </c>
      <c r="AE134">
        <f t="shared" si="35"/>
        <v>60.912514046028051</v>
      </c>
      <c r="AF134">
        <f t="shared" si="35"/>
        <v>61.142167238977024</v>
      </c>
      <c r="AG134">
        <f t="shared" si="35"/>
        <v>61.372686273532722</v>
      </c>
      <c r="AH134">
        <f t="shared" si="35"/>
        <v>61.604074414103025</v>
      </c>
      <c r="AI134">
        <f t="shared" si="35"/>
        <v>61.836334937403279</v>
      </c>
      <c r="AJ134">
        <f t="shared" si="35"/>
        <v>62.069471132502798</v>
      </c>
      <c r="AK134">
        <f t="shared" si="35"/>
        <v>62.303486300871356</v>
      </c>
      <c r="AL134">
        <f t="shared" si="35"/>
        <v>62.538383756425986</v>
      </c>
      <c r="AM134">
        <f t="shared" si="35"/>
        <v>62.774166825577908</v>
      </c>
      <c r="AN134">
        <f t="shared" si="35"/>
        <v>63.010838847279587</v>
      </c>
      <c r="AO134">
        <f t="shared" si="35"/>
        <v>63.248403173072077</v>
      </c>
      <c r="AP134">
        <f t="shared" si="35"/>
        <v>63.486863167132491</v>
      </c>
      <c r="AQ134">
        <f t="shared" si="35"/>
        <v>63.72622220632153</v>
      </c>
      <c r="AR134">
        <f t="shared" si="35"/>
        <v>63.966483680231462</v>
      </c>
      <c r="AS134">
        <f t="shared" si="34"/>
        <v>64.207650991233976</v>
      </c>
      <c r="AT134">
        <f t="shared" si="34"/>
        <v>64.449727554528479</v>
      </c>
      <c r="AU134">
        <f t="shared" si="34"/>
        <v>64.692716798190361</v>
      </c>
      <c r="AV134">
        <f t="shared" si="34"/>
        <v>64.936622163219667</v>
      </c>
    </row>
    <row r="135" spans="1:48" x14ac:dyDescent="0.15">
      <c r="A135" t="s">
        <v>284</v>
      </c>
      <c r="B135" t="s">
        <v>285</v>
      </c>
      <c r="C135">
        <v>49.117969764114214</v>
      </c>
      <c r="D135">
        <f t="shared" ref="D135:D198" si="37">C135</f>
        <v>49.117969764114214</v>
      </c>
      <c r="E135">
        <f t="shared" ref="E135:H198" si="38">IF($C135*$D$3^(E$5-$D$5)&lt;100,$C135*$D$3^(E$5-$D$5),100)</f>
        <v>49.953568894548688</v>
      </c>
      <c r="F135">
        <f t="shared" si="36"/>
        <v>50.803383309330954</v>
      </c>
      <c r="G135">
        <f t="shared" si="36"/>
        <v>51.667654840102195</v>
      </c>
      <c r="H135">
        <f t="shared" si="36"/>
        <v>52.546629432564288</v>
      </c>
      <c r="I135">
        <f t="shared" si="22"/>
        <v>53.072095726889934</v>
      </c>
      <c r="J135">
        <f t="shared" si="32"/>
        <v>53.602816684158832</v>
      </c>
      <c r="K135">
        <f t="shared" si="32"/>
        <v>54.138844851000414</v>
      </c>
      <c r="L135">
        <f t="shared" si="32"/>
        <v>54.680233299510427</v>
      </c>
      <c r="M135">
        <f t="shared" si="32"/>
        <v>55.227035632505526</v>
      </c>
      <c r="N135">
        <f t="shared" si="32"/>
        <v>55.779305988830586</v>
      </c>
      <c r="O135">
        <f t="shared" si="32"/>
        <v>56.337099048718876</v>
      </c>
      <c r="P135">
        <f t="shared" si="32"/>
        <v>56.900470039206084</v>
      </c>
      <c r="Q135">
        <f t="shared" si="32"/>
        <v>57.469474739598148</v>
      </c>
      <c r="R135">
        <f t="shared" si="32"/>
        <v>58.044169486994129</v>
      </c>
      <c r="S135">
        <f t="shared" si="23"/>
        <v>58.334390334429095</v>
      </c>
      <c r="T135">
        <f t="shared" si="33"/>
        <v>58.626062286101231</v>
      </c>
      <c r="U135">
        <f t="shared" si="33"/>
        <v>58.919192597531733</v>
      </c>
      <c r="V135">
        <f t="shared" si="33"/>
        <v>59.213788560519369</v>
      </c>
      <c r="W135">
        <f t="shared" si="33"/>
        <v>59.50985750332196</v>
      </c>
      <c r="X135">
        <f t="shared" si="33"/>
        <v>59.807406790838556</v>
      </c>
      <c r="Y135">
        <f t="shared" si="33"/>
        <v>60.106443824792741</v>
      </c>
      <c r="Z135">
        <f t="shared" si="33"/>
        <v>60.4069760439167</v>
      </c>
      <c r="AA135">
        <f t="shared" si="33"/>
        <v>60.70901092413628</v>
      </c>
      <c r="AB135">
        <f t="shared" si="33"/>
        <v>61.01255597875695</v>
      </c>
      <c r="AC135">
        <f t="shared" si="35"/>
        <v>61.242586351167972</v>
      </c>
      <c r="AD135">
        <f t="shared" si="35"/>
        <v>61.473483987232889</v>
      </c>
      <c r="AE135">
        <f t="shared" si="35"/>
        <v>61.705252156720988</v>
      </c>
      <c r="AF135">
        <f t="shared" si="35"/>
        <v>61.937894141729267</v>
      </c>
      <c r="AG135">
        <f t="shared" si="35"/>
        <v>62.171413236728938</v>
      </c>
      <c r="AH135">
        <f t="shared" si="35"/>
        <v>62.405812748612107</v>
      </c>
      <c r="AI135">
        <f t="shared" si="35"/>
        <v>62.6410959967385</v>
      </c>
      <c r="AJ135">
        <f t="shared" si="35"/>
        <v>62.877266312982606</v>
      </c>
      <c r="AK135">
        <f t="shared" si="35"/>
        <v>63.114327041780761</v>
      </c>
      <c r="AL135">
        <f t="shared" si="35"/>
        <v>63.352281540178552</v>
      </c>
      <c r="AM135">
        <f t="shared" si="35"/>
        <v>63.591133177878334</v>
      </c>
      <c r="AN135">
        <f t="shared" si="35"/>
        <v>63.830885337286951</v>
      </c>
      <c r="AO135">
        <f t="shared" si="35"/>
        <v>64.071541413563665</v>
      </c>
      <c r="AP135">
        <f t="shared" si="35"/>
        <v>64.313104814668222</v>
      </c>
      <c r="AQ135">
        <f t="shared" si="35"/>
        <v>64.555578961409068</v>
      </c>
      <c r="AR135">
        <f t="shared" si="35"/>
        <v>64.798967287491863</v>
      </c>
      <c r="AS135">
        <f t="shared" si="34"/>
        <v>65.043273239568038</v>
      </c>
      <c r="AT135">
        <f t="shared" si="34"/>
        <v>65.288500277283674</v>
      </c>
      <c r="AU135">
        <f t="shared" si="34"/>
        <v>65.534651873328428</v>
      </c>
      <c r="AV135">
        <f t="shared" si="34"/>
        <v>65.781731513484758</v>
      </c>
    </row>
    <row r="136" spans="1:48" x14ac:dyDescent="0.15">
      <c r="A136" t="s">
        <v>286</v>
      </c>
      <c r="B136" t="s">
        <v>287</v>
      </c>
      <c r="C136">
        <v>47.869553889147667</v>
      </c>
      <c r="D136">
        <f t="shared" si="37"/>
        <v>47.869553889147667</v>
      </c>
      <c r="E136">
        <f t="shared" si="38"/>
        <v>48.68391486123496</v>
      </c>
      <c r="F136">
        <f t="shared" si="36"/>
        <v>49.512129812291732</v>
      </c>
      <c r="G136">
        <f t="shared" si="36"/>
        <v>50.354434427400982</v>
      </c>
      <c r="H136">
        <f t="shared" si="36"/>
        <v>51.211068401140608</v>
      </c>
      <c r="I136">
        <f t="shared" ref="I136:I199" si="39">IF($H136*$E$3^(I$5-$H$5)&lt;100,$H136*$E$3^(I$5-$H$5),100)</f>
        <v>51.723179085152012</v>
      </c>
      <c r="J136">
        <f t="shared" si="32"/>
        <v>52.240410876003537</v>
      </c>
      <c r="K136">
        <f t="shared" si="32"/>
        <v>52.762814984763565</v>
      </c>
      <c r="L136">
        <f t="shared" si="32"/>
        <v>53.290443134611209</v>
      </c>
      <c r="M136">
        <f t="shared" si="32"/>
        <v>53.823347565957313</v>
      </c>
      <c r="N136">
        <f t="shared" si="32"/>
        <v>54.361581041616894</v>
      </c>
      <c r="O136">
        <f t="shared" si="32"/>
        <v>54.90519685203305</v>
      </c>
      <c r="P136">
        <f t="shared" si="32"/>
        <v>55.454248820553396</v>
      </c>
      <c r="Q136">
        <f t="shared" si="32"/>
        <v>56.008791308758937</v>
      </c>
      <c r="R136">
        <f t="shared" si="32"/>
        <v>56.568879221846522</v>
      </c>
      <c r="S136">
        <f t="shared" ref="S136:S199" si="40">IF($R136*$F$3^(S$5-$R$5)&lt;100,$R136*$F$3^(S$5-$R$5),100)</f>
        <v>56.851723617955749</v>
      </c>
      <c r="T136">
        <f t="shared" si="33"/>
        <v>57.135982236045521</v>
      </c>
      <c r="U136">
        <f t="shared" si="33"/>
        <v>57.421662147225739</v>
      </c>
      <c r="V136">
        <f t="shared" si="33"/>
        <v>57.708770457961855</v>
      </c>
      <c r="W136">
        <f t="shared" si="33"/>
        <v>57.997314310251653</v>
      </c>
      <c r="X136">
        <f t="shared" si="33"/>
        <v>58.287300881802899</v>
      </c>
      <c r="Y136">
        <f t="shared" si="33"/>
        <v>58.578737386211905</v>
      </c>
      <c r="Z136">
        <f t="shared" si="33"/>
        <v>58.871631073142964</v>
      </c>
      <c r="AA136">
        <f t="shared" si="33"/>
        <v>59.165989228508678</v>
      </c>
      <c r="AB136">
        <f t="shared" si="33"/>
        <v>59.461819174651211</v>
      </c>
      <c r="AC136">
        <f t="shared" si="35"/>
        <v>59.686002937969441</v>
      </c>
      <c r="AD136">
        <f t="shared" si="35"/>
        <v>59.911031921976061</v>
      </c>
      <c r="AE136">
        <f t="shared" si="35"/>
        <v>60.136909313333661</v>
      </c>
      <c r="AF136">
        <f t="shared" si="35"/>
        <v>60.363638310719224</v>
      </c>
      <c r="AG136">
        <f t="shared" si="35"/>
        <v>60.591222124869432</v>
      </c>
      <c r="AH136">
        <f t="shared" si="35"/>
        <v>60.81966397862616</v>
      </c>
      <c r="AI136">
        <f t="shared" si="35"/>
        <v>61.048967106982026</v>
      </c>
      <c r="AJ136">
        <f t="shared" si="35"/>
        <v>61.279134757126315</v>
      </c>
      <c r="AK136">
        <f t="shared" si="35"/>
        <v>61.510170188490882</v>
      </c>
      <c r="AL136">
        <f t="shared" si="35"/>
        <v>61.742076672796351</v>
      </c>
      <c r="AM136">
        <f t="shared" si="35"/>
        <v>61.974857494098423</v>
      </c>
      <c r="AN136">
        <f t="shared" si="35"/>
        <v>62.208515948834375</v>
      </c>
      <c r="AO136">
        <f t="shared" si="35"/>
        <v>62.443055345869787</v>
      </c>
      <c r="AP136">
        <f t="shared" si="35"/>
        <v>62.678479006545381</v>
      </c>
      <c r="AQ136">
        <f t="shared" si="35"/>
        <v>62.914790264723969</v>
      </c>
      <c r="AR136">
        <f t="shared" si="35"/>
        <v>63.151992466837825</v>
      </c>
      <c r="AS136">
        <f t="shared" si="34"/>
        <v>63.390088971935938</v>
      </c>
      <c r="AT136">
        <f t="shared" si="34"/>
        <v>63.629083151731642</v>
      </c>
      <c r="AU136">
        <f t="shared" si="34"/>
        <v>63.868978390650341</v>
      </c>
      <c r="AV136">
        <f t="shared" si="34"/>
        <v>64.10977808587748</v>
      </c>
    </row>
    <row r="137" spans="1:48" x14ac:dyDescent="0.15">
      <c r="A137" t="s">
        <v>288</v>
      </c>
      <c r="B137" t="s">
        <v>289</v>
      </c>
      <c r="C137">
        <v>48.0099968086422</v>
      </c>
      <c r="D137">
        <f t="shared" si="37"/>
        <v>48.0099968086422</v>
      </c>
      <c r="E137">
        <f t="shared" si="38"/>
        <v>48.826747007767352</v>
      </c>
      <c r="F137">
        <f t="shared" si="36"/>
        <v>49.657391831598055</v>
      </c>
      <c r="G137">
        <f t="shared" si="36"/>
        <v>50.502167656686069</v>
      </c>
      <c r="H137">
        <f t="shared" si="36"/>
        <v>51.36131488084137</v>
      </c>
      <c r="I137">
        <f t="shared" si="39"/>
        <v>51.874928029649787</v>
      </c>
      <c r="J137">
        <f t="shared" si="32"/>
        <v>52.393677309946284</v>
      </c>
      <c r="K137">
        <f t="shared" si="32"/>
        <v>52.917614083045741</v>
      </c>
      <c r="L137">
        <f t="shared" si="32"/>
        <v>53.446790223876199</v>
      </c>
      <c r="M137">
        <f t="shared" si="32"/>
        <v>53.981258126114959</v>
      </c>
      <c r="N137">
        <f t="shared" si="32"/>
        <v>54.521070707376118</v>
      </c>
      <c r="O137">
        <f t="shared" si="32"/>
        <v>55.066281414449868</v>
      </c>
      <c r="P137">
        <f t="shared" si="32"/>
        <v>55.616944228594377</v>
      </c>
      <c r="Q137">
        <f t="shared" si="32"/>
        <v>56.173113670880326</v>
      </c>
      <c r="R137">
        <f t="shared" si="32"/>
        <v>56.734844807589134</v>
      </c>
      <c r="S137">
        <f t="shared" si="40"/>
        <v>57.018519031627072</v>
      </c>
      <c r="T137">
        <f t="shared" si="33"/>
        <v>57.303611626785198</v>
      </c>
      <c r="U137">
        <f t="shared" si="33"/>
        <v>57.59012968491912</v>
      </c>
      <c r="V137">
        <f t="shared" si="33"/>
        <v>57.878080333343696</v>
      </c>
      <c r="W137">
        <f t="shared" si="33"/>
        <v>58.167470735010404</v>
      </c>
      <c r="X137">
        <f t="shared" si="33"/>
        <v>58.458308088685449</v>
      </c>
      <c r="Y137">
        <f t="shared" si="33"/>
        <v>58.750599629128871</v>
      </c>
      <c r="Z137">
        <f t="shared" si="33"/>
        <v>59.044352627274513</v>
      </c>
      <c r="AA137">
        <f t="shared" si="33"/>
        <v>59.339574390410881</v>
      </c>
      <c r="AB137">
        <f t="shared" si="33"/>
        <v>59.636272262362922</v>
      </c>
      <c r="AC137">
        <f t="shared" si="35"/>
        <v>59.861113751096696</v>
      </c>
      <c r="AD137">
        <f t="shared" si="35"/>
        <v>60.086802940284208</v>
      </c>
      <c r="AE137">
        <f t="shared" si="35"/>
        <v>60.3133430259373</v>
      </c>
      <c r="AF137">
        <f t="shared" si="35"/>
        <v>60.540737216117449</v>
      </c>
      <c r="AG137">
        <f t="shared" si="35"/>
        <v>60.768988730981199</v>
      </c>
      <c r="AH137">
        <f t="shared" si="35"/>
        <v>60.998100802825832</v>
      </c>
      <c r="AI137">
        <f t="shared" si="35"/>
        <v>61.228076676134997</v>
      </c>
      <c r="AJ137">
        <f t="shared" si="35"/>
        <v>61.4589196076248</v>
      </c>
      <c r="AK137">
        <f t="shared" si="35"/>
        <v>61.690632866289839</v>
      </c>
      <c r="AL137">
        <f t="shared" si="35"/>
        <v>61.923219733449535</v>
      </c>
      <c r="AM137">
        <f t="shared" si="35"/>
        <v>62.156683502794564</v>
      </c>
      <c r="AN137">
        <f t="shared" si="35"/>
        <v>62.391027480433529</v>
      </c>
      <c r="AO137">
        <f t="shared" si="35"/>
        <v>62.626254984939763</v>
      </c>
      <c r="AP137">
        <f t="shared" si="35"/>
        <v>62.862369347398371</v>
      </c>
      <c r="AQ137">
        <f t="shared" si="35"/>
        <v>63.099373911453277</v>
      </c>
      <c r="AR137">
        <f t="shared" si="35"/>
        <v>63.337272033354743</v>
      </c>
      <c r="AS137">
        <f t="shared" si="34"/>
        <v>63.576067082006759</v>
      </c>
      <c r="AT137">
        <f t="shared" si="34"/>
        <v>63.815762439014811</v>
      </c>
      <c r="AU137">
        <f t="shared" si="34"/>
        <v>64.056361498733779</v>
      </c>
      <c r="AV137">
        <f t="shared" si="34"/>
        <v>64.297867668315988</v>
      </c>
    </row>
    <row r="138" spans="1:48" x14ac:dyDescent="0.15">
      <c r="A138" t="s">
        <v>290</v>
      </c>
      <c r="B138" t="s">
        <v>291</v>
      </c>
      <c r="C138">
        <v>50.270001855851717</v>
      </c>
      <c r="D138">
        <f t="shared" si="37"/>
        <v>50.270001855851717</v>
      </c>
      <c r="E138">
        <f t="shared" si="38"/>
        <v>51.125199455414936</v>
      </c>
      <c r="F138">
        <f t="shared" si="36"/>
        <v>51.994945750170089</v>
      </c>
      <c r="G138">
        <f t="shared" si="36"/>
        <v>52.87948824377235</v>
      </c>
      <c r="H138">
        <f t="shared" si="36"/>
        <v>53.779078650430371</v>
      </c>
      <c r="I138">
        <f t="shared" si="39"/>
        <v>54.316869436934674</v>
      </c>
      <c r="J138">
        <f t="shared" si="32"/>
        <v>54.860038131304023</v>
      </c>
      <c r="K138">
        <f t="shared" si="32"/>
        <v>55.40863851261706</v>
      </c>
      <c r="L138">
        <f t="shared" si="32"/>
        <v>55.962724897743236</v>
      </c>
      <c r="M138">
        <f t="shared" si="32"/>
        <v>56.522352146720664</v>
      </c>
      <c r="N138">
        <f t="shared" si="32"/>
        <v>57.087575668187881</v>
      </c>
      <c r="O138">
        <f t="shared" si="32"/>
        <v>57.658451424869739</v>
      </c>
      <c r="P138">
        <f t="shared" si="32"/>
        <v>58.235035939118454</v>
      </c>
      <c r="Q138">
        <f t="shared" si="32"/>
        <v>58.817386298509646</v>
      </c>
      <c r="R138">
        <f t="shared" si="32"/>
        <v>59.405560161494741</v>
      </c>
      <c r="S138">
        <f t="shared" si="40"/>
        <v>59.702587962302211</v>
      </c>
      <c r="T138">
        <f t="shared" si="33"/>
        <v>60.001100902113713</v>
      </c>
      <c r="U138">
        <f t="shared" si="33"/>
        <v>60.301106406624271</v>
      </c>
      <c r="V138">
        <f t="shared" si="33"/>
        <v>60.602611938657375</v>
      </c>
      <c r="W138">
        <f t="shared" si="33"/>
        <v>60.905624998350653</v>
      </c>
      <c r="X138">
        <f t="shared" si="33"/>
        <v>61.210153123342394</v>
      </c>
      <c r="Y138">
        <f t="shared" si="33"/>
        <v>61.516203888959097</v>
      </c>
      <c r="Z138">
        <f t="shared" si="33"/>
        <v>61.823784908403894</v>
      </c>
      <c r="AA138">
        <f t="shared" si="33"/>
        <v>62.132903832945907</v>
      </c>
      <c r="AB138">
        <f t="shared" si="33"/>
        <v>62.443568352110624</v>
      </c>
      <c r="AC138">
        <f t="shared" si="35"/>
        <v>62.678993946929339</v>
      </c>
      <c r="AD138">
        <f t="shared" si="35"/>
        <v>62.915307146543213</v>
      </c>
      <c r="AE138">
        <f t="shared" si="35"/>
        <v>63.152511297411969</v>
      </c>
      <c r="AF138">
        <f t="shared" si="35"/>
        <v>63.3906097586122</v>
      </c>
      <c r="AG138">
        <f t="shared" si="35"/>
        <v>63.629605901884936</v>
      </c>
      <c r="AH138">
        <f t="shared" si="35"/>
        <v>63.869503111683429</v>
      </c>
      <c r="AI138">
        <f t="shared" si="35"/>
        <v>64.110304785220961</v>
      </c>
      <c r="AJ138">
        <f t="shared" si="35"/>
        <v>64.352014332519119</v>
      </c>
      <c r="AK138">
        <f t="shared" si="35"/>
        <v>64.594635176455938</v>
      </c>
      <c r="AL138">
        <f t="shared" si="35"/>
        <v>64.838170752814491</v>
      </c>
      <c r="AM138">
        <f t="shared" si="35"/>
        <v>65.082624510331428</v>
      </c>
      <c r="AN138">
        <f t="shared" si="35"/>
        <v>65.327999910745902</v>
      </c>
      <c r="AO138">
        <f t="shared" si="35"/>
        <v>65.574300428848559</v>
      </c>
      <c r="AP138">
        <f t="shared" si="35"/>
        <v>65.821529552530791</v>
      </c>
      <c r="AQ138">
        <f t="shared" si="35"/>
        <v>66.069690782834002</v>
      </c>
      <c r="AR138">
        <f t="shared" si="35"/>
        <v>66.318787633999335</v>
      </c>
      <c r="AS138">
        <f t="shared" si="34"/>
        <v>66.568823633517326</v>
      </c>
      <c r="AT138">
        <f t="shared" si="34"/>
        <v>66.819802322177964</v>
      </c>
      <c r="AU138">
        <f t="shared" si="34"/>
        <v>67.071727254120717</v>
      </c>
      <c r="AV138">
        <f t="shared" si="34"/>
        <v>67.324601996884951</v>
      </c>
    </row>
    <row r="139" spans="1:48" x14ac:dyDescent="0.15">
      <c r="A139" t="s">
        <v>11</v>
      </c>
      <c r="B139" t="s">
        <v>292</v>
      </c>
      <c r="C139">
        <v>80.546102621843346</v>
      </c>
      <c r="D139">
        <f t="shared" si="37"/>
        <v>80.546102621843346</v>
      </c>
      <c r="E139">
        <f t="shared" si="38"/>
        <v>81.916359854255901</v>
      </c>
      <c r="F139">
        <f t="shared" si="36"/>
        <v>83.309928020678427</v>
      </c>
      <c r="G139">
        <f t="shared" si="36"/>
        <v>84.727203688727272</v>
      </c>
      <c r="H139">
        <f t="shared" si="36"/>
        <v>86.16859017246118</v>
      </c>
      <c r="I139">
        <f t="shared" si="39"/>
        <v>87.030276074185792</v>
      </c>
      <c r="J139">
        <f t="shared" si="32"/>
        <v>87.900578834927643</v>
      </c>
      <c r="K139">
        <f t="shared" si="32"/>
        <v>88.779584623276918</v>
      </c>
      <c r="L139">
        <f t="shared" si="32"/>
        <v>89.667380469509695</v>
      </c>
      <c r="M139">
        <f t="shared" si="32"/>
        <v>90.564054274204793</v>
      </c>
      <c r="N139">
        <f t="shared" si="32"/>
        <v>91.469694816946856</v>
      </c>
      <c r="O139">
        <f t="shared" si="32"/>
        <v>92.384391765116291</v>
      </c>
      <c r="P139">
        <f t="shared" si="32"/>
        <v>93.308235682767489</v>
      </c>
      <c r="Q139">
        <f t="shared" si="32"/>
        <v>94.241318039595157</v>
      </c>
      <c r="R139">
        <f t="shared" si="32"/>
        <v>95.183731219991117</v>
      </c>
      <c r="S139">
        <f t="shared" si="40"/>
        <v>95.659649876091066</v>
      </c>
      <c r="T139">
        <f t="shared" si="33"/>
        <v>96.137948125471496</v>
      </c>
      <c r="U139">
        <f t="shared" si="33"/>
        <v>96.618637866098851</v>
      </c>
      <c r="V139">
        <f t="shared" si="33"/>
        <v>97.101731055429312</v>
      </c>
      <c r="W139">
        <f t="shared" si="33"/>
        <v>97.587239710706442</v>
      </c>
      <c r="X139">
        <f t="shared" si="33"/>
        <v>98.075175909259968</v>
      </c>
      <c r="Y139">
        <f t="shared" si="33"/>
        <v>98.565551788806246</v>
      </c>
      <c r="Z139">
        <f t="shared" si="33"/>
        <v>99.058379547750278</v>
      </c>
      <c r="AA139">
        <f t="shared" si="33"/>
        <v>99.553671445489016</v>
      </c>
      <c r="AB139">
        <f t="shared" si="33"/>
        <v>100</v>
      </c>
      <c r="AC139">
        <f t="shared" si="35"/>
        <v>100</v>
      </c>
      <c r="AD139">
        <f t="shared" si="35"/>
        <v>100</v>
      </c>
      <c r="AE139">
        <f t="shared" si="35"/>
        <v>100</v>
      </c>
      <c r="AF139">
        <f t="shared" si="35"/>
        <v>100</v>
      </c>
      <c r="AG139">
        <f t="shared" si="35"/>
        <v>100</v>
      </c>
      <c r="AH139">
        <f t="shared" si="35"/>
        <v>100</v>
      </c>
      <c r="AI139">
        <f t="shared" si="35"/>
        <v>100</v>
      </c>
      <c r="AJ139">
        <f t="shared" si="35"/>
        <v>100</v>
      </c>
      <c r="AK139">
        <f t="shared" si="35"/>
        <v>100</v>
      </c>
      <c r="AL139">
        <f t="shared" si="35"/>
        <v>100</v>
      </c>
      <c r="AM139">
        <f t="shared" si="35"/>
        <v>100</v>
      </c>
      <c r="AN139">
        <f t="shared" si="35"/>
        <v>100</v>
      </c>
      <c r="AO139">
        <f t="shared" si="35"/>
        <v>100</v>
      </c>
      <c r="AP139">
        <f t="shared" si="35"/>
        <v>100</v>
      </c>
      <c r="AQ139">
        <f t="shared" si="35"/>
        <v>100</v>
      </c>
      <c r="AR139">
        <f t="shared" si="35"/>
        <v>100</v>
      </c>
      <c r="AS139">
        <f t="shared" si="34"/>
        <v>100</v>
      </c>
      <c r="AT139">
        <f t="shared" si="34"/>
        <v>100</v>
      </c>
      <c r="AU139">
        <f t="shared" si="34"/>
        <v>100</v>
      </c>
      <c r="AV139">
        <f t="shared" si="34"/>
        <v>100</v>
      </c>
    </row>
    <row r="140" spans="1:48" x14ac:dyDescent="0.15">
      <c r="A140" t="s">
        <v>9</v>
      </c>
      <c r="B140" t="s">
        <v>293</v>
      </c>
      <c r="C140">
        <v>72.889769665362891</v>
      </c>
      <c r="D140">
        <f t="shared" si="37"/>
        <v>72.889769665362891</v>
      </c>
      <c r="E140">
        <f t="shared" si="38"/>
        <v>74.129776702348465</v>
      </c>
      <c r="F140">
        <f t="shared" si="36"/>
        <v>75.390878845805545</v>
      </c>
      <c r="G140">
        <f t="shared" si="36"/>
        <v>76.673434967501592</v>
      </c>
      <c r="H140">
        <f t="shared" si="36"/>
        <v>77.97781004436149</v>
      </c>
      <c r="I140">
        <f t="shared" si="39"/>
        <v>78.757588144805112</v>
      </c>
      <c r="J140">
        <f t="shared" si="32"/>
        <v>79.545164026253161</v>
      </c>
      <c r="K140">
        <f t="shared" si="32"/>
        <v>80.340615666515674</v>
      </c>
      <c r="L140">
        <f t="shared" si="32"/>
        <v>81.14402182318085</v>
      </c>
      <c r="M140">
        <f t="shared" si="32"/>
        <v>81.955462041412645</v>
      </c>
      <c r="N140">
        <f t="shared" si="32"/>
        <v>82.775016661826797</v>
      </c>
      <c r="O140">
        <f t="shared" si="32"/>
        <v>83.602766828445041</v>
      </c>
      <c r="P140">
        <f t="shared" si="32"/>
        <v>84.438794496729514</v>
      </c>
      <c r="Q140">
        <f t="shared" si="32"/>
        <v>85.283182441696809</v>
      </c>
      <c r="R140">
        <f t="shared" si="32"/>
        <v>86.136014266113776</v>
      </c>
      <c r="S140">
        <f t="shared" si="40"/>
        <v>86.566694337444332</v>
      </c>
      <c r="T140">
        <f t="shared" si="33"/>
        <v>86.99952780913155</v>
      </c>
      <c r="U140">
        <f t="shared" si="33"/>
        <v>87.434525448177197</v>
      </c>
      <c r="V140">
        <f t="shared" si="33"/>
        <v>87.871698075418053</v>
      </c>
      <c r="W140">
        <f t="shared" si="33"/>
        <v>88.311056565795127</v>
      </c>
      <c r="X140">
        <f t="shared" si="33"/>
        <v>88.752611848624085</v>
      </c>
      <c r="Y140">
        <f t="shared" si="33"/>
        <v>89.196374907867195</v>
      </c>
      <c r="Z140">
        <f t="shared" si="33"/>
        <v>89.642356782406523</v>
      </c>
      <c r="AA140">
        <f t="shared" si="33"/>
        <v>90.090568566318552</v>
      </c>
      <c r="AB140">
        <f t="shared" si="33"/>
        <v>90.541021409150133</v>
      </c>
      <c r="AC140">
        <f t="shared" si="35"/>
        <v>90.882380405492995</v>
      </c>
      <c r="AD140">
        <f t="shared" si="35"/>
        <v>91.225026398189229</v>
      </c>
      <c r="AE140">
        <f t="shared" si="35"/>
        <v>91.568964239490086</v>
      </c>
      <c r="AF140">
        <f t="shared" si="35"/>
        <v>91.91419879994082</v>
      </c>
      <c r="AG140">
        <f t="shared" si="35"/>
        <v>92.260734968449668</v>
      </c>
      <c r="AH140">
        <f t="shared" si="35"/>
        <v>92.608577652357184</v>
      </c>
      <c r="AI140">
        <f t="shared" si="35"/>
        <v>92.957731777505515</v>
      </c>
      <c r="AJ140">
        <f t="shared" si="35"/>
        <v>93.308202288308379</v>
      </c>
      <c r="AK140">
        <f t="shared" si="35"/>
        <v>93.659994147820967</v>
      </c>
      <c r="AL140">
        <f t="shared" si="35"/>
        <v>94.013112337810242</v>
      </c>
      <c r="AM140">
        <f t="shared" si="35"/>
        <v>94.367561858825496</v>
      </c>
      <c r="AN140">
        <f t="shared" si="35"/>
        <v>94.723347730269126</v>
      </c>
      <c r="AO140">
        <f t="shared" si="35"/>
        <v>95.080474990467792</v>
      </c>
      <c r="AP140">
        <f t="shared" si="35"/>
        <v>95.438948696743779</v>
      </c>
      <c r="AQ140">
        <f t="shared" si="35"/>
        <v>95.798773925486387</v>
      </c>
      <c r="AR140">
        <f t="shared" si="35"/>
        <v>96.159955772224166</v>
      </c>
      <c r="AS140">
        <f t="shared" si="34"/>
        <v>96.522499351696794</v>
      </c>
      <c r="AT140">
        <f t="shared" si="34"/>
        <v>96.886409797927641</v>
      </c>
      <c r="AU140">
        <f t="shared" si="34"/>
        <v>97.251692264296423</v>
      </c>
      <c r="AV140">
        <f t="shared" si="34"/>
        <v>97.618351923612252</v>
      </c>
    </row>
    <row r="141" spans="1:48" x14ac:dyDescent="0.15">
      <c r="A141" t="s">
        <v>13</v>
      </c>
      <c r="B141" t="s">
        <v>294</v>
      </c>
      <c r="C141">
        <v>70.469646034692445</v>
      </c>
      <c r="D141">
        <f t="shared" si="37"/>
        <v>70.469646034692445</v>
      </c>
      <c r="E141">
        <f t="shared" si="38"/>
        <v>71.668481720112723</v>
      </c>
      <c r="F141">
        <f t="shared" si="36"/>
        <v>72.887712101427027</v>
      </c>
      <c r="G141">
        <f t="shared" si="36"/>
        <v>74.127684134957789</v>
      </c>
      <c r="H141">
        <f t="shared" si="36"/>
        <v>75.38875067947825</v>
      </c>
      <c r="I141">
        <f t="shared" si="39"/>
        <v>76.142638186273032</v>
      </c>
      <c r="J141">
        <f t="shared" si="32"/>
        <v>76.904064568135766</v>
      </c>
      <c r="K141">
        <f t="shared" si="32"/>
        <v>77.673105213817109</v>
      </c>
      <c r="L141">
        <f t="shared" si="32"/>
        <v>78.449836265955298</v>
      </c>
      <c r="M141">
        <f t="shared" si="32"/>
        <v>79.234334628614832</v>
      </c>
      <c r="N141">
        <f t="shared" si="32"/>
        <v>80.026677974901006</v>
      </c>
      <c r="O141">
        <f t="shared" si="32"/>
        <v>80.826944754649986</v>
      </c>
      <c r="P141">
        <f t="shared" si="32"/>
        <v>81.635214202196508</v>
      </c>
      <c r="Q141">
        <f t="shared" si="32"/>
        <v>82.451566344218477</v>
      </c>
      <c r="R141">
        <f t="shared" si="32"/>
        <v>83.276082007660676</v>
      </c>
      <c r="S141">
        <f t="shared" si="40"/>
        <v>83.692462417698977</v>
      </c>
      <c r="T141">
        <f t="shared" si="33"/>
        <v>84.110924729787456</v>
      </c>
      <c r="U141">
        <f t="shared" si="33"/>
        <v>84.531479353436382</v>
      </c>
      <c r="V141">
        <f t="shared" si="33"/>
        <v>84.954136750203546</v>
      </c>
      <c r="W141">
        <f t="shared" si="33"/>
        <v>85.378907433954538</v>
      </c>
      <c r="X141">
        <f t="shared" si="33"/>
        <v>85.805801971124296</v>
      </c>
      <c r="Y141">
        <f t="shared" si="33"/>
        <v>86.234830980979908</v>
      </c>
      <c r="Z141">
        <f t="shared" si="33"/>
        <v>86.666005135884802</v>
      </c>
      <c r="AA141">
        <f t="shared" si="33"/>
        <v>87.099335161564227</v>
      </c>
      <c r="AB141">
        <f t="shared" si="33"/>
        <v>87.534831837372025</v>
      </c>
      <c r="AC141">
        <f t="shared" si="35"/>
        <v>87.864856856705714</v>
      </c>
      <c r="AD141">
        <f t="shared" si="35"/>
        <v>88.196126140877752</v>
      </c>
      <c r="AE141">
        <f t="shared" si="35"/>
        <v>88.52864438103245</v>
      </c>
      <c r="AF141">
        <f t="shared" si="35"/>
        <v>88.862416286000695</v>
      </c>
      <c r="AG141">
        <f t="shared" si="35"/>
        <v>89.197446582366723</v>
      </c>
      <c r="AH141">
        <f t="shared" si="35"/>
        <v>89.533740014534999</v>
      </c>
      <c r="AI141">
        <f t="shared" si="35"/>
        <v>89.871301344797345</v>
      </c>
      <c r="AJ141">
        <f t="shared" si="35"/>
        <v>90.210135353400503</v>
      </c>
      <c r="AK141">
        <f t="shared" si="35"/>
        <v>90.550246838613745</v>
      </c>
      <c r="AL141">
        <f t="shared" si="35"/>
        <v>90.891640616796863</v>
      </c>
      <c r="AM141">
        <f t="shared" si="35"/>
        <v>91.234321522468321</v>
      </c>
      <c r="AN141">
        <f t="shared" si="35"/>
        <v>91.578294408373765</v>
      </c>
      <c r="AO141">
        <f t="shared" si="35"/>
        <v>91.923564145554721</v>
      </c>
      <c r="AP141">
        <f t="shared" si="35"/>
        <v>92.27013562341763</v>
      </c>
      <c r="AQ141">
        <f t="shared" si="35"/>
        <v>92.618013749802955</v>
      </c>
      <c r="AR141">
        <f t="shared" si="35"/>
        <v>92.967203451054857</v>
      </c>
      <c r="AS141">
        <f t="shared" si="34"/>
        <v>93.3177096720908</v>
      </c>
      <c r="AT141">
        <f t="shared" si="34"/>
        <v>93.669537376471652</v>
      </c>
      <c r="AU141">
        <f t="shared" si="34"/>
        <v>94.022691546472004</v>
      </c>
      <c r="AV141">
        <f t="shared" si="34"/>
        <v>94.377177183150678</v>
      </c>
    </row>
    <row r="142" spans="1:48" x14ac:dyDescent="0.15">
      <c r="A142" t="s">
        <v>21</v>
      </c>
      <c r="B142" t="s">
        <v>295</v>
      </c>
      <c r="C142">
        <v>56.830425988354271</v>
      </c>
      <c r="D142">
        <f t="shared" si="37"/>
        <v>56.830425988354271</v>
      </c>
      <c r="E142">
        <f t="shared" si="38"/>
        <v>57.79723008807877</v>
      </c>
      <c r="F142">
        <f t="shared" si="36"/>
        <v>58.780481542384699</v>
      </c>
      <c r="G142">
        <f t="shared" si="36"/>
        <v>59.780460155084235</v>
      </c>
      <c r="H142">
        <f t="shared" si="36"/>
        <v>60.797450490036084</v>
      </c>
      <c r="I142">
        <f t="shared" si="39"/>
        <v>61.405424994936446</v>
      </c>
      <c r="J142">
        <f t="shared" si="32"/>
        <v>62.019479244885808</v>
      </c>
      <c r="K142">
        <f t="shared" si="32"/>
        <v>62.639674037334665</v>
      </c>
      <c r="L142">
        <f t="shared" si="32"/>
        <v>63.266070777708016</v>
      </c>
      <c r="M142">
        <f t="shared" si="32"/>
        <v>63.898731485485087</v>
      </c>
      <c r="N142">
        <f t="shared" si="32"/>
        <v>64.53771880033996</v>
      </c>
      <c r="O142">
        <f t="shared" si="32"/>
        <v>65.183095988343339</v>
      </c>
      <c r="P142">
        <f t="shared" si="32"/>
        <v>65.83492694822678</v>
      </c>
      <c r="Q142">
        <f t="shared" si="32"/>
        <v>66.493276217709052</v>
      </c>
      <c r="R142">
        <f t="shared" si="32"/>
        <v>67.158208979886155</v>
      </c>
      <c r="S142">
        <f t="shared" si="40"/>
        <v>67.494000024785578</v>
      </c>
      <c r="T142">
        <f t="shared" si="33"/>
        <v>67.831470024909493</v>
      </c>
      <c r="U142">
        <f t="shared" si="33"/>
        <v>68.17062737503403</v>
      </c>
      <c r="V142">
        <f t="shared" si="33"/>
        <v>68.511480511909184</v>
      </c>
      <c r="W142">
        <f t="shared" si="33"/>
        <v>68.854037914468719</v>
      </c>
      <c r="X142">
        <f t="shared" si="33"/>
        <v>69.198308104041047</v>
      </c>
      <c r="Y142">
        <f t="shared" si="33"/>
        <v>69.544299644561249</v>
      </c>
      <c r="Z142">
        <f t="shared" si="33"/>
        <v>69.892021142784046</v>
      </c>
      <c r="AA142">
        <f t="shared" si="33"/>
        <v>70.241481248497962</v>
      </c>
      <c r="AB142">
        <f t="shared" si="33"/>
        <v>70.592688654740442</v>
      </c>
      <c r="AC142">
        <f t="shared" si="35"/>
        <v>70.858838174298342</v>
      </c>
      <c r="AD142">
        <f t="shared" si="35"/>
        <v>71.125991134412345</v>
      </c>
      <c r="AE142">
        <f t="shared" si="35"/>
        <v>71.39415131826776</v>
      </c>
      <c r="AF142">
        <f t="shared" si="35"/>
        <v>71.663322523313298</v>
      </c>
      <c r="AG142">
        <f t="shared" si="35"/>
        <v>71.933508561314852</v>
      </c>
      <c r="AH142">
        <f t="shared" si="35"/>
        <v>72.204713258409541</v>
      </c>
      <c r="AI142">
        <f t="shared" si="35"/>
        <v>72.476940455159749</v>
      </c>
      <c r="AJ142">
        <f t="shared" si="35"/>
        <v>72.7501940066077</v>
      </c>
      <c r="AK142">
        <f t="shared" si="35"/>
        <v>73.024477782329868</v>
      </c>
      <c r="AL142">
        <f t="shared" si="35"/>
        <v>73.299795666491931</v>
      </c>
      <c r="AM142">
        <f t="shared" si="35"/>
        <v>73.576151557903628</v>
      </c>
      <c r="AN142">
        <f t="shared" si="35"/>
        <v>73.853549370074077</v>
      </c>
      <c r="AO142">
        <f t="shared" si="35"/>
        <v>74.131993031267157</v>
      </c>
      <c r="AP142">
        <f t="shared" si="35"/>
        <v>74.411486484557201</v>
      </c>
      <c r="AQ142">
        <f t="shared" si="35"/>
        <v>74.69203368788466</v>
      </c>
      <c r="AR142">
        <f t="shared" si="35"/>
        <v>74.97363861411236</v>
      </c>
      <c r="AS142">
        <f t="shared" si="34"/>
        <v>75.256305251081614</v>
      </c>
      <c r="AT142">
        <f t="shared" si="34"/>
        <v>75.540037601668786</v>
      </c>
      <c r="AU142">
        <f t="shared" si="34"/>
        <v>75.824839683841915</v>
      </c>
      <c r="AV142">
        <f t="shared" si="34"/>
        <v>76.110715530717655</v>
      </c>
    </row>
    <row r="143" spans="1:48" x14ac:dyDescent="0.15">
      <c r="A143" t="s">
        <v>8</v>
      </c>
      <c r="B143" t="s">
        <v>296</v>
      </c>
      <c r="C143">
        <v>68.031356878195197</v>
      </c>
      <c r="D143">
        <f t="shared" si="37"/>
        <v>68.031356878195197</v>
      </c>
      <c r="E143">
        <f t="shared" si="38"/>
        <v>69.188712178560849</v>
      </c>
      <c r="F143">
        <f t="shared" si="36"/>
        <v>70.365756506938723</v>
      </c>
      <c r="G143">
        <f t="shared" si="36"/>
        <v>71.562824814768504</v>
      </c>
      <c r="H143">
        <f t="shared" si="36"/>
        <v>72.780257751712568</v>
      </c>
      <c r="I143">
        <f t="shared" si="39"/>
        <v>73.508060329229693</v>
      </c>
      <c r="J143">
        <f t="shared" si="32"/>
        <v>74.243140932521996</v>
      </c>
      <c r="K143">
        <f t="shared" si="32"/>
        <v>74.985572341847202</v>
      </c>
      <c r="L143">
        <f t="shared" si="32"/>
        <v>75.73542806526568</v>
      </c>
      <c r="M143">
        <f t="shared" si="32"/>
        <v>76.492782345918329</v>
      </c>
      <c r="N143">
        <f t="shared" si="32"/>
        <v>77.257710169377532</v>
      </c>
      <c r="O143">
        <f t="shared" si="32"/>
        <v>78.030287271071288</v>
      </c>
      <c r="P143">
        <f t="shared" si="32"/>
        <v>78.810590143782022</v>
      </c>
      <c r="Q143">
        <f t="shared" si="32"/>
        <v>79.598696045219853</v>
      </c>
      <c r="R143">
        <f t="shared" si="32"/>
        <v>80.39468300567205</v>
      </c>
      <c r="S143">
        <f t="shared" si="40"/>
        <v>80.796656420700401</v>
      </c>
      <c r="T143">
        <f t="shared" si="33"/>
        <v>81.200639702803898</v>
      </c>
      <c r="U143">
        <f t="shared" si="33"/>
        <v>81.606642901317898</v>
      </c>
      <c r="V143">
        <f t="shared" si="33"/>
        <v>82.014676115824471</v>
      </c>
      <c r="W143">
        <f t="shared" si="33"/>
        <v>82.424749496403578</v>
      </c>
      <c r="X143">
        <f t="shared" si="33"/>
        <v>82.836873243885577</v>
      </c>
      <c r="Y143">
        <f t="shared" si="33"/>
        <v>83.251057610104994</v>
      </c>
      <c r="Z143">
        <f t="shared" si="33"/>
        <v>83.667312898155515</v>
      </c>
      <c r="AA143">
        <f t="shared" si="33"/>
        <v>84.085649462646288</v>
      </c>
      <c r="AB143">
        <f t="shared" si="33"/>
        <v>84.506077709959513</v>
      </c>
      <c r="AC143">
        <f t="shared" si="35"/>
        <v>84.824683679087983</v>
      </c>
      <c r="AD143">
        <f t="shared" si="35"/>
        <v>85.144490860795656</v>
      </c>
      <c r="AE143">
        <f t="shared" si="35"/>
        <v>85.46550378391062</v>
      </c>
      <c r="AF143">
        <f t="shared" si="35"/>
        <v>85.7877269943356</v>
      </c>
      <c r="AG143">
        <f t="shared" si="35"/>
        <v>86.111165055112338</v>
      </c>
      <c r="AH143">
        <f t="shared" si="35"/>
        <v>86.435822546486278</v>
      </c>
      <c r="AI143">
        <f t="shared" si="35"/>
        <v>86.761704065971287</v>
      </c>
      <c r="AJ143">
        <f t="shared" si="35"/>
        <v>87.088814228414876</v>
      </c>
      <c r="AK143">
        <f t="shared" si="35"/>
        <v>87.417157666063545</v>
      </c>
      <c r="AL143">
        <f t="shared" si="35"/>
        <v>87.746739028628312</v>
      </c>
      <c r="AM143">
        <f t="shared" si="35"/>
        <v>88.077562983350631</v>
      </c>
      <c r="AN143">
        <f t="shared" si="35"/>
        <v>88.409634215068394</v>
      </c>
      <c r="AO143">
        <f t="shared" si="35"/>
        <v>88.742957426282402</v>
      </c>
      <c r="AP143">
        <f t="shared" si="35"/>
        <v>89.077537337222893</v>
      </c>
      <c r="AQ143">
        <f t="shared" si="35"/>
        <v>89.4133786859163</v>
      </c>
      <c r="AR143">
        <f t="shared" si="35"/>
        <v>89.750486228252527</v>
      </c>
      <c r="AS143">
        <f t="shared" si="34"/>
        <v>90.088864738052109</v>
      </c>
      <c r="AT143">
        <f t="shared" si="34"/>
        <v>90.428519007133957</v>
      </c>
      <c r="AU143">
        <f t="shared" si="34"/>
        <v>90.769453845383168</v>
      </c>
      <c r="AV143">
        <f t="shared" si="34"/>
        <v>91.111674080819114</v>
      </c>
    </row>
    <row r="144" spans="1:48" x14ac:dyDescent="0.15">
      <c r="A144" t="s">
        <v>10</v>
      </c>
      <c r="B144" t="s">
        <v>297</v>
      </c>
      <c r="C144">
        <v>63.459377123442813</v>
      </c>
      <c r="D144">
        <f t="shared" si="37"/>
        <v>63.459377123442813</v>
      </c>
      <c r="E144">
        <f t="shared" si="38"/>
        <v>64.538953510596414</v>
      </c>
      <c r="F144">
        <f t="shared" si="36"/>
        <v>65.636895744194305</v>
      </c>
      <c r="G144">
        <f t="shared" si="36"/>
        <v>66.753516265597426</v>
      </c>
      <c r="H144">
        <f t="shared" si="36"/>
        <v>67.889132831445977</v>
      </c>
      <c r="I144">
        <f t="shared" si="39"/>
        <v>68.568024159760441</v>
      </c>
      <c r="J144">
        <f t="shared" si="32"/>
        <v>69.253704401358036</v>
      </c>
      <c r="K144">
        <f t="shared" si="32"/>
        <v>69.946241445371612</v>
      </c>
      <c r="L144">
        <f t="shared" si="32"/>
        <v>70.645703859825346</v>
      </c>
      <c r="M144">
        <f t="shared" si="32"/>
        <v>71.352160898423591</v>
      </c>
      <c r="N144">
        <f t="shared" si="32"/>
        <v>72.065682507407843</v>
      </c>
      <c r="O144">
        <f t="shared" si="32"/>
        <v>72.786339332481887</v>
      </c>
      <c r="P144">
        <f t="shared" si="32"/>
        <v>73.51420272580674</v>
      </c>
      <c r="Q144">
        <f t="shared" si="32"/>
        <v>74.249344753064804</v>
      </c>
      <c r="R144">
        <f t="shared" si="32"/>
        <v>74.991838200595453</v>
      </c>
      <c r="S144">
        <f t="shared" si="40"/>
        <v>75.366797391598425</v>
      </c>
      <c r="T144">
        <f t="shared" si="33"/>
        <v>75.743631378556401</v>
      </c>
      <c r="U144">
        <f t="shared" si="33"/>
        <v>76.122349535449175</v>
      </c>
      <c r="V144">
        <f t="shared" si="33"/>
        <v>76.502961283126396</v>
      </c>
      <c r="W144">
        <f t="shared" si="33"/>
        <v>76.885476089542024</v>
      </c>
      <c r="X144">
        <f t="shared" si="33"/>
        <v>77.269903469989714</v>
      </c>
      <c r="Y144">
        <f t="shared" si="33"/>
        <v>77.656252987339656</v>
      </c>
      <c r="Z144">
        <f t="shared" si="33"/>
        <v>78.04453425227635</v>
      </c>
      <c r="AA144">
        <f t="shared" si="33"/>
        <v>78.434756923537719</v>
      </c>
      <c r="AB144">
        <f t="shared" si="33"/>
        <v>78.826930708155402</v>
      </c>
      <c r="AC144">
        <f t="shared" si="35"/>
        <v>79.124125079640649</v>
      </c>
      <c r="AD144">
        <f t="shared" si="35"/>
        <v>79.42243993740702</v>
      </c>
      <c r="AE144">
        <f t="shared" si="35"/>
        <v>79.721879505927234</v>
      </c>
      <c r="AF144">
        <f t="shared" si="35"/>
        <v>80.022448025601122</v>
      </c>
      <c r="AG144">
        <f t="shared" si="35"/>
        <v>80.324149752815757</v>
      </c>
      <c r="AH144">
        <f t="shared" si="35"/>
        <v>80.626988960005718</v>
      </c>
      <c r="AI144">
        <f t="shared" si="35"/>
        <v>80.930969935713506</v>
      </c>
      <c r="AJ144">
        <f t="shared" si="35"/>
        <v>81.236096984650445</v>
      </c>
      <c r="AK144">
        <f t="shared" si="35"/>
        <v>81.542374427757451</v>
      </c>
      <c r="AL144">
        <f t="shared" si="35"/>
        <v>81.849806602266369</v>
      </c>
      <c r="AM144">
        <f t="shared" si="35"/>
        <v>82.158397861761316</v>
      </c>
      <c r="AN144">
        <f t="shared" si="35"/>
        <v>82.4681525762403</v>
      </c>
      <c r="AO144">
        <f t="shared" si="35"/>
        <v>82.779075132177255</v>
      </c>
      <c r="AP144">
        <f t="shared" si="35"/>
        <v>83.091169932583995</v>
      </c>
      <c r="AQ144">
        <f t="shared" si="35"/>
        <v>83.404441397072631</v>
      </c>
      <c r="AR144">
        <f t="shared" si="35"/>
        <v>83.71889396191817</v>
      </c>
      <c r="AS144">
        <f t="shared" si="34"/>
        <v>84.034532080121323</v>
      </c>
      <c r="AT144">
        <f t="shared" si="34"/>
        <v>84.351360221471552</v>
      </c>
      <c r="AU144">
        <f t="shared" si="34"/>
        <v>84.669382872610385</v>
      </c>
      <c r="AV144">
        <f t="shared" si="34"/>
        <v>84.988604537095</v>
      </c>
    </row>
    <row r="145" spans="1:48" x14ac:dyDescent="0.15">
      <c r="A145" t="s">
        <v>16</v>
      </c>
      <c r="B145" t="s">
        <v>298</v>
      </c>
      <c r="C145">
        <v>59.510048092337286</v>
      </c>
      <c r="D145">
        <f t="shared" si="37"/>
        <v>59.510048092337286</v>
      </c>
      <c r="E145">
        <f t="shared" si="38"/>
        <v>60.522438153996582</v>
      </c>
      <c r="F145">
        <f t="shared" si="36"/>
        <v>61.552051082546456</v>
      </c>
      <c r="G145">
        <f t="shared" si="36"/>
        <v>62.599179874881266</v>
      </c>
      <c r="H145">
        <f t="shared" si="36"/>
        <v>63.664122512383727</v>
      </c>
      <c r="I145">
        <f t="shared" si="39"/>
        <v>64.300763737507566</v>
      </c>
      <c r="J145">
        <f t="shared" si="32"/>
        <v>64.943771374882644</v>
      </c>
      <c r="K145">
        <f t="shared" si="32"/>
        <v>65.593209088631454</v>
      </c>
      <c r="L145">
        <f t="shared" si="32"/>
        <v>66.249141179517778</v>
      </c>
      <c r="M145">
        <f t="shared" si="32"/>
        <v>66.911632591312951</v>
      </c>
      <c r="N145">
        <f t="shared" si="32"/>
        <v>67.580748917226103</v>
      </c>
      <c r="O145">
        <f t="shared" si="32"/>
        <v>68.256556406398346</v>
      </c>
      <c r="P145">
        <f t="shared" si="32"/>
        <v>68.939121970462338</v>
      </c>
      <c r="Q145">
        <f t="shared" si="32"/>
        <v>69.62851319016697</v>
      </c>
      <c r="R145">
        <f t="shared" si="32"/>
        <v>70.324798322068645</v>
      </c>
      <c r="S145">
        <f t="shared" si="40"/>
        <v>70.676422313678984</v>
      </c>
      <c r="T145">
        <f t="shared" si="33"/>
        <v>71.029804425247363</v>
      </c>
      <c r="U145">
        <f t="shared" si="33"/>
        <v>71.38495344737359</v>
      </c>
      <c r="V145">
        <f t="shared" si="33"/>
        <v>71.741878214610438</v>
      </c>
      <c r="W145">
        <f t="shared" si="33"/>
        <v>72.100587605683486</v>
      </c>
      <c r="X145">
        <f t="shared" si="33"/>
        <v>72.46109054371189</v>
      </c>
      <c r="Y145">
        <f t="shared" si="33"/>
        <v>72.823395996430435</v>
      </c>
      <c r="Z145">
        <f t="shared" si="33"/>
        <v>73.187512976412577</v>
      </c>
      <c r="AA145">
        <f t="shared" si="33"/>
        <v>73.553450541294637</v>
      </c>
      <c r="AB145">
        <f t="shared" si="33"/>
        <v>73.921217794001109</v>
      </c>
      <c r="AC145">
        <f t="shared" si="35"/>
        <v>74.199916579610928</v>
      </c>
      <c r="AD145">
        <f t="shared" si="35"/>
        <v>74.479666119191222</v>
      </c>
      <c r="AE145">
        <f t="shared" si="35"/>
        <v>74.760470374309008</v>
      </c>
      <c r="AF145">
        <f t="shared" si="35"/>
        <v>75.042333321467183</v>
      </c>
      <c r="AG145">
        <f t="shared" si="35"/>
        <v>75.325258952160951</v>
      </c>
      <c r="AH145">
        <f t="shared" si="35"/>
        <v>75.60925127293433</v>
      </c>
      <c r="AI145">
        <f t="shared" si="35"/>
        <v>75.894314305436808</v>
      </c>
      <c r="AJ145">
        <f t="shared" si="35"/>
        <v>76.180452086480386</v>
      </c>
      <c r="AK145">
        <f t="shared" si="35"/>
        <v>76.467668668096707</v>
      </c>
      <c r="AL145">
        <f t="shared" si="35"/>
        <v>76.755968117594449</v>
      </c>
      <c r="AM145">
        <f t="shared" si="35"/>
        <v>77.045354517616872</v>
      </c>
      <c r="AN145">
        <f t="shared" si="35"/>
        <v>77.335831966199706</v>
      </c>
      <c r="AO145">
        <f t="shared" si="35"/>
        <v>77.627404576829136</v>
      </c>
      <c r="AP145">
        <f t="shared" si="35"/>
        <v>77.920076478500121</v>
      </c>
      <c r="AQ145">
        <f t="shared" si="35"/>
        <v>78.213851815774717</v>
      </c>
      <c r="AR145">
        <f t="shared" si="35"/>
        <v>78.508734748840951</v>
      </c>
      <c r="AS145">
        <f t="shared" si="34"/>
        <v>78.804729453571596</v>
      </c>
      <c r="AT145">
        <f t="shared" si="34"/>
        <v>79.101840121583379</v>
      </c>
      <c r="AU145">
        <f t="shared" si="34"/>
        <v>79.400070960296318</v>
      </c>
      <c r="AV145">
        <f t="shared" si="34"/>
        <v>79.699426192993315</v>
      </c>
    </row>
    <row r="146" spans="1:48" x14ac:dyDescent="0.15">
      <c r="A146" t="s">
        <v>18</v>
      </c>
      <c r="B146" t="s">
        <v>299</v>
      </c>
      <c r="C146">
        <v>56.609928181557017</v>
      </c>
      <c r="D146">
        <f t="shared" si="37"/>
        <v>56.609928181557017</v>
      </c>
      <c r="E146">
        <f t="shared" si="38"/>
        <v>57.572981153608545</v>
      </c>
      <c r="F146">
        <f t="shared" si="36"/>
        <v>58.552417665734573</v>
      </c>
      <c r="G146">
        <f t="shared" si="36"/>
        <v>59.548516436129397</v>
      </c>
      <c r="H146">
        <f t="shared" si="36"/>
        <v>60.561560924565207</v>
      </c>
      <c r="I146">
        <f t="shared" si="39"/>
        <v>61.16717653381086</v>
      </c>
      <c r="J146">
        <f t="shared" si="32"/>
        <v>61.778848299148969</v>
      </c>
      <c r="K146">
        <f t="shared" si="32"/>
        <v>62.396636782140455</v>
      </c>
      <c r="L146">
        <f t="shared" si="32"/>
        <v>63.020603149961865</v>
      </c>
      <c r="M146">
        <f t="shared" si="32"/>
        <v>63.650809181461476</v>
      </c>
      <c r="N146">
        <f t="shared" si="32"/>
        <v>64.287317273276102</v>
      </c>
      <c r="O146">
        <f t="shared" si="32"/>
        <v>64.930190446008851</v>
      </c>
      <c r="P146">
        <f t="shared" si="32"/>
        <v>65.579492350468954</v>
      </c>
      <c r="Q146">
        <f t="shared" si="32"/>
        <v>66.23528727397364</v>
      </c>
      <c r="R146">
        <f t="shared" si="32"/>
        <v>66.897640146713385</v>
      </c>
      <c r="S146">
        <f t="shared" si="40"/>
        <v>67.232128347446945</v>
      </c>
      <c r="T146">
        <f t="shared" si="33"/>
        <v>67.568288989184168</v>
      </c>
      <c r="U146">
        <f t="shared" si="33"/>
        <v>67.906130434130077</v>
      </c>
      <c r="V146">
        <f t="shared" si="33"/>
        <v>68.245661086300714</v>
      </c>
      <c r="W146">
        <f t="shared" si="33"/>
        <v>68.5868893917322</v>
      </c>
      <c r="X146">
        <f t="shared" si="33"/>
        <v>68.929823838690851</v>
      </c>
      <c r="Y146">
        <f t="shared" si="33"/>
        <v>69.274472957884299</v>
      </c>
      <c r="Z146">
        <f t="shared" si="33"/>
        <v>69.620845322673716</v>
      </c>
      <c r="AA146">
        <f t="shared" si="33"/>
        <v>69.968949549287089</v>
      </c>
      <c r="AB146">
        <f t="shared" si="33"/>
        <v>70.318794297033506</v>
      </c>
      <c r="AC146">
        <f t="shared" si="35"/>
        <v>70.583911176340649</v>
      </c>
      <c r="AD146">
        <f t="shared" si="35"/>
        <v>70.850027602929529</v>
      </c>
      <c r="AE146">
        <f t="shared" si="35"/>
        <v>71.117147345306947</v>
      </c>
      <c r="AF146">
        <f t="shared" si="35"/>
        <v>71.3852741861878</v>
      </c>
      <c r="AG146">
        <f t="shared" si="35"/>
        <v>71.654411922548633</v>
      </c>
      <c r="AH146">
        <f t="shared" si="35"/>
        <v>71.924564365681434</v>
      </c>
      <c r="AI146">
        <f t="shared" si="35"/>
        <v>72.195735341247484</v>
      </c>
      <c r="AJ146">
        <f t="shared" si="35"/>
        <v>72.467928689331714</v>
      </c>
      <c r="AK146">
        <f t="shared" si="35"/>
        <v>72.741148264496971</v>
      </c>
      <c r="AL146">
        <f t="shared" si="35"/>
        <v>73.015397935838621</v>
      </c>
      <c r="AM146">
        <f t="shared" si="35"/>
        <v>73.290681587039344</v>
      </c>
      <c r="AN146">
        <f t="shared" si="35"/>
        <v>73.567003116424104</v>
      </c>
      <c r="AO146">
        <f t="shared" si="35"/>
        <v>73.844366437015452</v>
      </c>
      <c r="AP146">
        <f t="shared" si="35"/>
        <v>74.122775476588856</v>
      </c>
      <c r="AQ146">
        <f t="shared" si="35"/>
        <v>74.402234177728246</v>
      </c>
      <c r="AR146">
        <f t="shared" si="35"/>
        <v>74.68274649788205</v>
      </c>
      <c r="AS146">
        <f t="shared" si="34"/>
        <v>74.964316409419069</v>
      </c>
      <c r="AT146">
        <f t="shared" si="34"/>
        <v>75.246947899684784</v>
      </c>
      <c r="AU146">
        <f t="shared" si="34"/>
        <v>75.530644971057825</v>
      </c>
      <c r="AV146">
        <f t="shared" si="34"/>
        <v>75.815411641006676</v>
      </c>
    </row>
    <row r="147" spans="1:48" x14ac:dyDescent="0.15">
      <c r="A147" t="s">
        <v>19</v>
      </c>
      <c r="B147" t="s">
        <v>300</v>
      </c>
      <c r="C147">
        <v>60.419140738638376</v>
      </c>
      <c r="D147">
        <f t="shared" si="37"/>
        <v>60.419140738638376</v>
      </c>
      <c r="E147">
        <f t="shared" si="38"/>
        <v>61.446996362664798</v>
      </c>
      <c r="F147">
        <f t="shared" si="36"/>
        <v>62.492337955060293</v>
      </c>
      <c r="G147">
        <f t="shared" si="36"/>
        <v>63.555462988624228</v>
      </c>
      <c r="H147">
        <f t="shared" si="36"/>
        <v>64.636673996788801</v>
      </c>
      <c r="I147">
        <f t="shared" si="39"/>
        <v>65.283040736756689</v>
      </c>
      <c r="J147">
        <f t="shared" si="32"/>
        <v>65.935871144124263</v>
      </c>
      <c r="K147">
        <f t="shared" si="32"/>
        <v>66.595229855565492</v>
      </c>
      <c r="L147">
        <f t="shared" si="32"/>
        <v>67.261182154121158</v>
      </c>
      <c r="M147">
        <f t="shared" si="32"/>
        <v>67.933793975662354</v>
      </c>
      <c r="N147">
        <f t="shared" si="32"/>
        <v>68.613131915419004</v>
      </c>
      <c r="O147">
        <f t="shared" si="32"/>
        <v>69.299263234573161</v>
      </c>
      <c r="P147">
        <f t="shared" si="32"/>
        <v>69.992255866918924</v>
      </c>
      <c r="Q147">
        <f t="shared" si="32"/>
        <v>70.692178425588111</v>
      </c>
      <c r="R147">
        <f t="shared" si="32"/>
        <v>71.399100209843994</v>
      </c>
      <c r="S147">
        <f t="shared" si="40"/>
        <v>71.756095710893206</v>
      </c>
      <c r="T147">
        <f t="shared" si="33"/>
        <v>72.114876189447656</v>
      </c>
      <c r="U147">
        <f t="shared" si="33"/>
        <v>72.475450570394898</v>
      </c>
      <c r="V147">
        <f t="shared" si="33"/>
        <v>72.83782782324684</v>
      </c>
      <c r="W147">
        <f t="shared" si="33"/>
        <v>73.202016962363061</v>
      </c>
      <c r="X147">
        <f t="shared" si="33"/>
        <v>73.568027047174866</v>
      </c>
      <c r="Y147">
        <f t="shared" si="33"/>
        <v>73.935867182410732</v>
      </c>
      <c r="Z147">
        <f t="shared" si="33"/>
        <v>74.305546518322785</v>
      </c>
      <c r="AA147">
        <f t="shared" si="33"/>
        <v>74.677074250914387</v>
      </c>
      <c r="AB147">
        <f t="shared" si="33"/>
        <v>75.050459622168958</v>
      </c>
      <c r="AC147">
        <f t="shared" si="35"/>
        <v>75.333415890752704</v>
      </c>
      <c r="AD147">
        <f t="shared" si="35"/>
        <v>75.61743896492743</v>
      </c>
      <c r="AE147">
        <f t="shared" si="35"/>
        <v>75.902532866778174</v>
      </c>
      <c r="AF147">
        <f t="shared" si="35"/>
        <v>76.188701633554047</v>
      </c>
      <c r="AG147">
        <f t="shared" si="35"/>
        <v>76.47594931772548</v>
      </c>
      <c r="AH147">
        <f t="shared" si="35"/>
        <v>76.764279987041633</v>
      </c>
      <c r="AI147">
        <f t="shared" si="35"/>
        <v>77.053697724587835</v>
      </c>
      <c r="AJ147">
        <f t="shared" si="35"/>
        <v>77.344206628843622</v>
      </c>
      <c r="AK147">
        <f t="shared" si="35"/>
        <v>77.635810813740619</v>
      </c>
      <c r="AL147">
        <f t="shared" si="35"/>
        <v>77.928514408720872</v>
      </c>
      <c r="AM147">
        <f t="shared" si="35"/>
        <v>78.222321558795329</v>
      </c>
      <c r="AN147">
        <f t="shared" si="35"/>
        <v>78.517236424602444</v>
      </c>
      <c r="AO147">
        <f t="shared" si="35"/>
        <v>78.813263182467225</v>
      </c>
      <c r="AP147">
        <f t="shared" si="35"/>
        <v>79.110406024460346</v>
      </c>
      <c r="AQ147">
        <f t="shared" si="35"/>
        <v>79.408669158457371</v>
      </c>
      <c r="AR147">
        <f t="shared" ref="AR147:AV162" si="41">IF($AB147*$G$3^(AR$5-$AB$5)&lt;100,$AB147*$G$3^(AR$5-$AB$5),100)</f>
        <v>79.708056808198577</v>
      </c>
      <c r="AS147">
        <f t="shared" si="41"/>
        <v>80.008573213348583</v>
      </c>
      <c r="AT147">
        <f t="shared" si="41"/>
        <v>80.310222629556435</v>
      </c>
      <c r="AU147">
        <f t="shared" si="41"/>
        <v>80.613009328515929</v>
      </c>
      <c r="AV147">
        <f t="shared" si="41"/>
        <v>80.916937598026038</v>
      </c>
    </row>
    <row r="148" spans="1:48" x14ac:dyDescent="0.15">
      <c r="A148" t="s">
        <v>12</v>
      </c>
      <c r="B148" t="s">
        <v>301</v>
      </c>
      <c r="C148">
        <v>66.358403859113963</v>
      </c>
      <c r="D148">
        <f t="shared" si="37"/>
        <v>66.358403859113963</v>
      </c>
      <c r="E148">
        <f t="shared" si="38"/>
        <v>67.487298738686263</v>
      </c>
      <c r="F148">
        <f t="shared" si="36"/>
        <v>68.635398475141955</v>
      </c>
      <c r="G148">
        <f t="shared" si="36"/>
        <v>69.803029783159772</v>
      </c>
      <c r="H148">
        <f t="shared" si="36"/>
        <v>70.990524935516703</v>
      </c>
      <c r="I148">
        <f t="shared" si="39"/>
        <v>71.700430184871877</v>
      </c>
      <c r="J148">
        <f t="shared" si="32"/>
        <v>72.417434486720595</v>
      </c>
      <c r="K148">
        <f t="shared" si="32"/>
        <v>73.141608831587789</v>
      </c>
      <c r="L148">
        <f t="shared" si="32"/>
        <v>73.873024919903671</v>
      </c>
      <c r="M148">
        <f t="shared" si="32"/>
        <v>74.611755169102707</v>
      </c>
      <c r="N148">
        <f t="shared" si="32"/>
        <v>75.35787272079375</v>
      </c>
      <c r="O148">
        <f t="shared" si="32"/>
        <v>76.11145144800166</v>
      </c>
      <c r="P148">
        <f t="shared" si="32"/>
        <v>76.872565962481701</v>
      </c>
      <c r="Q148">
        <f t="shared" si="32"/>
        <v>77.641291622106522</v>
      </c>
      <c r="R148">
        <f t="shared" si="32"/>
        <v>78.417704538327584</v>
      </c>
      <c r="S148">
        <f t="shared" si="40"/>
        <v>78.809793061019207</v>
      </c>
      <c r="T148">
        <f t="shared" si="33"/>
        <v>79.203842026324295</v>
      </c>
      <c r="U148">
        <f t="shared" si="33"/>
        <v>79.599861236455908</v>
      </c>
      <c r="V148">
        <f t="shared" si="33"/>
        <v>79.997860542638165</v>
      </c>
      <c r="W148">
        <f t="shared" si="33"/>
        <v>80.397849845351345</v>
      </c>
      <c r="X148">
        <f t="shared" si="33"/>
        <v>80.79983909457809</v>
      </c>
      <c r="Y148">
        <f t="shared" si="33"/>
        <v>81.203838290050967</v>
      </c>
      <c r="Z148">
        <f t="shared" si="33"/>
        <v>81.609857481501223</v>
      </c>
      <c r="AA148">
        <f t="shared" si="33"/>
        <v>82.017906768908716</v>
      </c>
      <c r="AB148">
        <f t="shared" si="33"/>
        <v>82.427996302753243</v>
      </c>
      <c r="AC148">
        <f t="shared" ref="AC148:AR163" si="42">IF($AB148*$G$3^(AC$5-$AB$5)&lt;100,$AB148*$G$3^(AC$5-$AB$5),100)</f>
        <v>82.738767460959082</v>
      </c>
      <c r="AD148">
        <f t="shared" si="42"/>
        <v>83.050710292832903</v>
      </c>
      <c r="AE148">
        <f t="shared" si="42"/>
        <v>83.363829215834784</v>
      </c>
      <c r="AF148">
        <f t="shared" si="42"/>
        <v>83.67812866407958</v>
      </c>
      <c r="AG148">
        <f t="shared" si="42"/>
        <v>83.993613088399655</v>
      </c>
      <c r="AH148">
        <f t="shared" si="42"/>
        <v>84.310286956408078</v>
      </c>
      <c r="AI148">
        <f t="shared" si="42"/>
        <v>84.628154752561628</v>
      </c>
      <c r="AJ148">
        <f t="shared" si="42"/>
        <v>84.947220978224536</v>
      </c>
      <c r="AK148">
        <f t="shared" si="42"/>
        <v>85.267490151732133</v>
      </c>
      <c r="AL148">
        <f t="shared" si="42"/>
        <v>85.588966808454813</v>
      </c>
      <c r="AM148">
        <f t="shared" si="42"/>
        <v>85.91165550086231</v>
      </c>
      <c r="AN148">
        <f t="shared" si="42"/>
        <v>86.235560798588097</v>
      </c>
      <c r="AO148">
        <f t="shared" si="42"/>
        <v>86.560687288494179</v>
      </c>
      <c r="AP148">
        <f t="shared" si="42"/>
        <v>86.887039574736065</v>
      </c>
      <c r="AQ148">
        <f t="shared" si="42"/>
        <v>87.214622278827761</v>
      </c>
      <c r="AR148">
        <f t="shared" si="42"/>
        <v>87.543440039707519</v>
      </c>
      <c r="AS148">
        <f t="shared" si="41"/>
        <v>87.873497513803301</v>
      </c>
      <c r="AT148">
        <f t="shared" si="41"/>
        <v>88.204799375098816</v>
      </c>
      <c r="AU148">
        <f t="shared" si="41"/>
        <v>88.537350315199703</v>
      </c>
      <c r="AV148">
        <f t="shared" si="41"/>
        <v>88.871155043399952</v>
      </c>
    </row>
    <row r="149" spans="1:48" x14ac:dyDescent="0.15">
      <c r="A149" t="s">
        <v>14</v>
      </c>
      <c r="B149" t="s">
        <v>302</v>
      </c>
      <c r="C149">
        <v>58.22119058288235</v>
      </c>
      <c r="D149">
        <f t="shared" si="37"/>
        <v>58.22119058288235</v>
      </c>
      <c r="E149">
        <f t="shared" si="38"/>
        <v>59.211654489626724</v>
      </c>
      <c r="F149">
        <f t="shared" si="36"/>
        <v>60.218968253626528</v>
      </c>
      <c r="G149">
        <f t="shared" si="36"/>
        <v>61.243418526104101</v>
      </c>
      <c r="H149">
        <f t="shared" si="36"/>
        <v>62.285296834817011</v>
      </c>
      <c r="I149">
        <f t="shared" si="39"/>
        <v>62.90814980316518</v>
      </c>
      <c r="J149">
        <f t="shared" si="32"/>
        <v>63.537231301196833</v>
      </c>
      <c r="K149">
        <f t="shared" si="32"/>
        <v>64.172603614208796</v>
      </c>
      <c r="L149">
        <f t="shared" si="32"/>
        <v>64.814329650350885</v>
      </c>
      <c r="M149">
        <f t="shared" si="32"/>
        <v>65.46247294685439</v>
      </c>
      <c r="N149">
        <f t="shared" si="32"/>
        <v>66.117097676322956</v>
      </c>
      <c r="O149">
        <f t="shared" si="32"/>
        <v>66.778268653086158</v>
      </c>
      <c r="P149">
        <f t="shared" si="32"/>
        <v>67.446051339617043</v>
      </c>
      <c r="Q149">
        <f t="shared" si="32"/>
        <v>68.120511853013213</v>
      </c>
      <c r="R149">
        <f t="shared" si="32"/>
        <v>68.801716971543357</v>
      </c>
      <c r="S149">
        <f t="shared" si="40"/>
        <v>69.145725556401061</v>
      </c>
      <c r="T149">
        <f t="shared" si="33"/>
        <v>69.491454184183056</v>
      </c>
      <c r="U149">
        <f t="shared" si="33"/>
        <v>69.838911455103968</v>
      </c>
      <c r="V149">
        <f t="shared" si="33"/>
        <v>70.188106012379464</v>
      </c>
      <c r="W149">
        <f t="shared" si="33"/>
        <v>70.539046542441355</v>
      </c>
      <c r="X149">
        <f t="shared" si="33"/>
        <v>70.891741775153548</v>
      </c>
      <c r="Y149">
        <f t="shared" si="33"/>
        <v>71.246200484029302</v>
      </c>
      <c r="Z149">
        <f t="shared" si="33"/>
        <v>71.602431486449447</v>
      </c>
      <c r="AA149">
        <f t="shared" si="33"/>
        <v>71.960443643881689</v>
      </c>
      <c r="AB149">
        <f t="shared" si="33"/>
        <v>72.320245862101089</v>
      </c>
      <c r="AC149">
        <f t="shared" si="42"/>
        <v>72.592908641452738</v>
      </c>
      <c r="AD149">
        <f t="shared" si="42"/>
        <v>72.866599417741583</v>
      </c>
      <c r="AE149">
        <f t="shared" si="42"/>
        <v>73.141322066735739</v>
      </c>
      <c r="AF149">
        <f t="shared" si="42"/>
        <v>73.417080478815762</v>
      </c>
      <c r="AG149">
        <f t="shared" si="42"/>
        <v>73.693878559029812</v>
      </c>
      <c r="AH149">
        <f t="shared" si="42"/>
        <v>73.971720227148893</v>
      </c>
      <c r="AI149">
        <f t="shared" si="42"/>
        <v>74.250609417722373</v>
      </c>
      <c r="AJ149">
        <f t="shared" si="42"/>
        <v>74.53055008013375</v>
      </c>
      <c r="AK149">
        <f t="shared" si="42"/>
        <v>74.811546178656499</v>
      </c>
      <c r="AL149">
        <f t="shared" si="42"/>
        <v>75.093601692510276</v>
      </c>
      <c r="AM149">
        <f t="shared" si="42"/>
        <v>75.376720615917264</v>
      </c>
      <c r="AN149">
        <f t="shared" si="42"/>
        <v>75.660906958158648</v>
      </c>
      <c r="AO149">
        <f t="shared" si="42"/>
        <v>75.946164743631527</v>
      </c>
      <c r="AP149">
        <f t="shared" si="42"/>
        <v>76.232498011905847</v>
      </c>
      <c r="AQ149">
        <f t="shared" si="42"/>
        <v>76.519910817781508</v>
      </c>
      <c r="AR149">
        <f t="shared" si="42"/>
        <v>76.808407231345981</v>
      </c>
      <c r="AS149">
        <f t="shared" si="41"/>
        <v>77.097991338031761</v>
      </c>
      <c r="AT149">
        <f t="shared" si="41"/>
        <v>77.388667238674316</v>
      </c>
      <c r="AU149">
        <f t="shared" si="41"/>
        <v>77.68043904957014</v>
      </c>
      <c r="AV149">
        <f t="shared" si="41"/>
        <v>77.973310902535076</v>
      </c>
    </row>
    <row r="150" spans="1:48" x14ac:dyDescent="0.15">
      <c r="A150" t="s">
        <v>20</v>
      </c>
      <c r="B150" t="s">
        <v>303</v>
      </c>
      <c r="C150">
        <v>57.200275782821031</v>
      </c>
      <c r="D150">
        <f t="shared" si="37"/>
        <v>57.200275782821031</v>
      </c>
      <c r="E150">
        <f t="shared" si="38"/>
        <v>58.173371799091186</v>
      </c>
      <c r="F150">
        <f t="shared" si="36"/>
        <v>59.163022208568748</v>
      </c>
      <c r="G150">
        <f t="shared" si="36"/>
        <v>60.169508636016211</v>
      </c>
      <c r="H150">
        <f t="shared" si="36"/>
        <v>61.193117497220769</v>
      </c>
      <c r="I150">
        <f t="shared" si="39"/>
        <v>61.805048672192974</v>
      </c>
      <c r="J150">
        <f t="shared" si="32"/>
        <v>62.423099158914908</v>
      </c>
      <c r="K150">
        <f t="shared" si="32"/>
        <v>63.047330150504052</v>
      </c>
      <c r="L150">
        <f t="shared" si="32"/>
        <v>63.677803452009094</v>
      </c>
      <c r="M150">
        <f t="shared" si="32"/>
        <v>64.314581486529178</v>
      </c>
      <c r="N150">
        <f t="shared" si="32"/>
        <v>64.957727301394485</v>
      </c>
      <c r="O150">
        <f t="shared" si="32"/>
        <v>65.607304574408417</v>
      </c>
      <c r="P150">
        <f t="shared" si="32"/>
        <v>66.263377620152511</v>
      </c>
      <c r="Q150">
        <f t="shared" si="32"/>
        <v>66.926011396354042</v>
      </c>
      <c r="R150">
        <f t="shared" si="32"/>
        <v>67.595271510317588</v>
      </c>
      <c r="S150">
        <f t="shared" si="40"/>
        <v>67.93324786786917</v>
      </c>
      <c r="T150">
        <f t="shared" si="33"/>
        <v>68.272914107208507</v>
      </c>
      <c r="U150">
        <f t="shared" si="33"/>
        <v>68.614278677744537</v>
      </c>
      <c r="V150">
        <f t="shared" si="33"/>
        <v>68.957350071133249</v>
      </c>
      <c r="W150">
        <f t="shared" si="33"/>
        <v>69.302136821488901</v>
      </c>
      <c r="X150">
        <f t="shared" si="33"/>
        <v>69.64864750559633</v>
      </c>
      <c r="Y150">
        <f t="shared" si="33"/>
        <v>69.996890743124297</v>
      </c>
      <c r="Z150">
        <f t="shared" si="33"/>
        <v>70.346875196839918</v>
      </c>
      <c r="AA150">
        <f t="shared" si="33"/>
        <v>70.698609572824111</v>
      </c>
      <c r="AB150">
        <f t="shared" si="33"/>
        <v>71.052102620688217</v>
      </c>
      <c r="AC150">
        <f t="shared" si="42"/>
        <v>71.319984229059344</v>
      </c>
      <c r="AD150">
        <f t="shared" si="42"/>
        <v>71.588875808331508</v>
      </c>
      <c r="AE150">
        <f t="shared" si="42"/>
        <v>71.858781166310791</v>
      </c>
      <c r="AF150">
        <f t="shared" si="42"/>
        <v>72.12970412515952</v>
      </c>
      <c r="AG150">
        <f t="shared" si="42"/>
        <v>72.401648521450397</v>
      </c>
      <c r="AH150">
        <f t="shared" si="42"/>
        <v>72.67461820622087</v>
      </c>
      <c r="AI150">
        <f t="shared" si="42"/>
        <v>72.948617045027532</v>
      </c>
      <c r="AJ150">
        <f t="shared" si="42"/>
        <v>73.223648918001018</v>
      </c>
      <c r="AK150">
        <f t="shared" si="42"/>
        <v>73.499717719900843</v>
      </c>
      <c r="AL150">
        <f t="shared" si="42"/>
        <v>73.776827360170628</v>
      </c>
      <c r="AM150">
        <f t="shared" si="42"/>
        <v>74.054981762993449</v>
      </c>
      <c r="AN150">
        <f t="shared" si="42"/>
        <v>74.334184867347304</v>
      </c>
      <c r="AO150">
        <f t="shared" si="42"/>
        <v>74.614440627061072</v>
      </c>
      <c r="AP150">
        <f t="shared" si="42"/>
        <v>74.895753010870393</v>
      </c>
      <c r="AQ150">
        <f t="shared" si="42"/>
        <v>75.178126002473832</v>
      </c>
      <c r="AR150">
        <f t="shared" si="42"/>
        <v>75.461563600589429</v>
      </c>
      <c r="AS150">
        <f t="shared" si="41"/>
        <v>75.746069819011183</v>
      </c>
      <c r="AT150">
        <f t="shared" si="41"/>
        <v>76.031648686665989</v>
      </c>
      <c r="AU150">
        <f t="shared" si="41"/>
        <v>76.318304247670625</v>
      </c>
      <c r="AV150">
        <f t="shared" si="41"/>
        <v>76.606040561389108</v>
      </c>
    </row>
    <row r="151" spans="1:48" x14ac:dyDescent="0.15">
      <c r="A151" t="s">
        <v>17</v>
      </c>
      <c r="B151" t="s">
        <v>304</v>
      </c>
      <c r="C151">
        <v>55.129659720663639</v>
      </c>
      <c r="D151">
        <f t="shared" si="37"/>
        <v>55.129659720663639</v>
      </c>
      <c r="E151">
        <f t="shared" si="38"/>
        <v>56.067530238214864</v>
      </c>
      <c r="F151">
        <f t="shared" si="36"/>
        <v>57.021355889756549</v>
      </c>
      <c r="G151">
        <f t="shared" si="36"/>
        <v>57.991408105401803</v>
      </c>
      <c r="H151">
        <f t="shared" si="36"/>
        <v>58.977962932856165</v>
      </c>
      <c r="I151">
        <f t="shared" si="39"/>
        <v>59.567742562184726</v>
      </c>
      <c r="J151">
        <f t="shared" si="32"/>
        <v>60.163419987806577</v>
      </c>
      <c r="K151">
        <f t="shared" si="32"/>
        <v>60.765054187684633</v>
      </c>
      <c r="L151">
        <f t="shared" si="32"/>
        <v>61.372704729561491</v>
      </c>
      <c r="M151">
        <f t="shared" si="32"/>
        <v>61.986431776857096</v>
      </c>
      <c r="N151">
        <f t="shared" si="32"/>
        <v>62.606296094625684</v>
      </c>
      <c r="O151">
        <f t="shared" si="32"/>
        <v>63.232359055571919</v>
      </c>
      <c r="P151">
        <f t="shared" si="32"/>
        <v>63.864682646127655</v>
      </c>
      <c r="Q151">
        <f t="shared" si="32"/>
        <v>64.503329472588931</v>
      </c>
      <c r="R151">
        <f t="shared" si="32"/>
        <v>65.148362767314822</v>
      </c>
      <c r="S151">
        <f t="shared" si="40"/>
        <v>65.474104581151394</v>
      </c>
      <c r="T151">
        <f t="shared" si="33"/>
        <v>65.801475104057133</v>
      </c>
      <c r="U151">
        <f t="shared" si="33"/>
        <v>66.13048247957741</v>
      </c>
      <c r="V151">
        <f t="shared" si="33"/>
        <v>66.461134891975277</v>
      </c>
      <c r="W151">
        <f t="shared" si="33"/>
        <v>66.793440566435152</v>
      </c>
      <c r="X151">
        <f t="shared" si="33"/>
        <v>67.127407769267307</v>
      </c>
      <c r="Y151">
        <f t="shared" si="33"/>
        <v>67.463044808113636</v>
      </c>
      <c r="Z151">
        <f t="shared" si="33"/>
        <v>67.800360032154202</v>
      </c>
      <c r="AA151">
        <f t="shared" si="33"/>
        <v>68.139361832314975</v>
      </c>
      <c r="AB151">
        <f t="shared" si="33"/>
        <v>68.480058641476532</v>
      </c>
      <c r="AC151">
        <f t="shared" si="42"/>
        <v>68.738243094485057</v>
      </c>
      <c r="AD151">
        <f t="shared" si="42"/>
        <v>68.997400958046939</v>
      </c>
      <c r="AE151">
        <f t="shared" si="42"/>
        <v>69.257535902127927</v>
      </c>
      <c r="AF151">
        <f t="shared" si="42"/>
        <v>69.51865161053037</v>
      </c>
      <c r="AG151">
        <f t="shared" si="42"/>
        <v>69.78075178094528</v>
      </c>
      <c r="AH151">
        <f t="shared" si="42"/>
        <v>70.043840125004849</v>
      </c>
      <c r="AI151">
        <f t="shared" si="42"/>
        <v>70.307920368334806</v>
      </c>
      <c r="AJ151">
        <f t="shared" si="42"/>
        <v>70.57299625060736</v>
      </c>
      <c r="AK151">
        <f t="shared" si="42"/>
        <v>70.839071525594051</v>
      </c>
      <c r="AL151">
        <f t="shared" si="42"/>
        <v>71.106149961218961</v>
      </c>
      <c r="AM151">
        <f t="shared" si="42"/>
        <v>71.374235339612042</v>
      </c>
      <c r="AN151">
        <f t="shared" si="42"/>
        <v>71.643331457162645</v>
      </c>
      <c r="AO151">
        <f t="shared" si="42"/>
        <v>71.913442124573379</v>
      </c>
      <c r="AP151">
        <f t="shared" si="42"/>
        <v>72.184571166914026</v>
      </c>
      <c r="AQ151">
        <f t="shared" si="42"/>
        <v>72.4567224236756</v>
      </c>
      <c r="AR151">
        <f t="shared" si="42"/>
        <v>72.729899748824934</v>
      </c>
      <c r="AS151">
        <f t="shared" si="41"/>
        <v>73.004107010859059</v>
      </c>
      <c r="AT151">
        <f t="shared" si="41"/>
        <v>73.27934809286009</v>
      </c>
      <c r="AU151">
        <f t="shared" si="41"/>
        <v>73.555626892550222</v>
      </c>
      <c r="AV151">
        <f t="shared" si="41"/>
        <v>73.832947322346854</v>
      </c>
    </row>
    <row r="152" spans="1:48" x14ac:dyDescent="0.15">
      <c r="A152" t="s">
        <v>23</v>
      </c>
      <c r="B152" t="s">
        <v>305</v>
      </c>
      <c r="C152">
        <v>49.859204876755896</v>
      </c>
      <c r="D152">
        <f t="shared" si="37"/>
        <v>49.859204876755896</v>
      </c>
      <c r="E152">
        <f t="shared" si="38"/>
        <v>50.70741396274321</v>
      </c>
      <c r="F152">
        <f t="shared" si="36"/>
        <v>51.57005285472782</v>
      </c>
      <c r="G152">
        <f t="shared" si="36"/>
        <v>52.447367033811702</v>
      </c>
      <c r="H152">
        <f t="shared" si="36"/>
        <v>53.339606157242436</v>
      </c>
      <c r="I152">
        <f t="shared" si="39"/>
        <v>53.873002218814861</v>
      </c>
      <c r="J152">
        <f t="shared" si="32"/>
        <v>54.411732241003008</v>
      </c>
      <c r="K152">
        <f t="shared" si="32"/>
        <v>54.955849563413032</v>
      </c>
      <c r="L152">
        <f t="shared" si="32"/>
        <v>55.50540805904717</v>
      </c>
      <c r="M152">
        <f t="shared" si="32"/>
        <v>56.060462139637636</v>
      </c>
      <c r="N152">
        <f t="shared" si="32"/>
        <v>56.621066761034022</v>
      </c>
      <c r="O152">
        <f t="shared" si="32"/>
        <v>57.18727742864435</v>
      </c>
      <c r="P152">
        <f t="shared" si="32"/>
        <v>57.759150202930805</v>
      </c>
      <c r="Q152">
        <f t="shared" si="32"/>
        <v>58.336741704960119</v>
      </c>
      <c r="R152">
        <f t="shared" si="32"/>
        <v>58.92010912200972</v>
      </c>
      <c r="S152">
        <f t="shared" si="40"/>
        <v>59.214709667619765</v>
      </c>
      <c r="T152">
        <f t="shared" si="33"/>
        <v>59.510783215957851</v>
      </c>
      <c r="U152">
        <f t="shared" si="33"/>
        <v>59.808337132037636</v>
      </c>
      <c r="V152">
        <f t="shared" si="33"/>
        <v>60.107378817697807</v>
      </c>
      <c r="W152">
        <f t="shared" si="33"/>
        <v>60.407915711786281</v>
      </c>
      <c r="X152">
        <f t="shared" si="33"/>
        <v>60.709955290345206</v>
      </c>
      <c r="Y152">
        <f t="shared" si="33"/>
        <v>61.013505066796924</v>
      </c>
      <c r="Z152">
        <f t="shared" si="33"/>
        <v>61.318572592130906</v>
      </c>
      <c r="AA152">
        <f t="shared" si="33"/>
        <v>61.625165455091555</v>
      </c>
      <c r="AB152">
        <f t="shared" si="33"/>
        <v>61.933291282367001</v>
      </c>
      <c r="AC152">
        <f t="shared" si="42"/>
        <v>62.166793023603404</v>
      </c>
      <c r="AD152">
        <f t="shared" si="42"/>
        <v>62.401175116295889</v>
      </c>
      <c r="AE152">
        <f t="shared" si="42"/>
        <v>62.636440879557554</v>
      </c>
      <c r="AF152">
        <f t="shared" si="42"/>
        <v>62.87259364501525</v>
      </c>
      <c r="AG152">
        <f t="shared" si="42"/>
        <v>63.109636756856766</v>
      </c>
      <c r="AH152">
        <f t="shared" si="42"/>
        <v>63.347573571878243</v>
      </c>
      <c r="AI152">
        <f t="shared" si="42"/>
        <v>63.586407459531578</v>
      </c>
      <c r="AJ152">
        <f t="shared" si="42"/>
        <v>63.826141801972305</v>
      </c>
      <c r="AK152">
        <f t="shared" si="42"/>
        <v>64.06677999410735</v>
      </c>
      <c r="AL152">
        <f t="shared" si="42"/>
        <v>64.308325443643199</v>
      </c>
      <c r="AM152">
        <f t="shared" si="42"/>
        <v>64.550781571134095</v>
      </c>
      <c r="AN152">
        <f t="shared" si="42"/>
        <v>64.794151810030499</v>
      </c>
      <c r="AO152">
        <f t="shared" si="42"/>
        <v>65.038439606727721</v>
      </c>
      <c r="AP152">
        <f t="shared" si="42"/>
        <v>65.283648420614782</v>
      </c>
      <c r="AQ152">
        <f t="shared" si="42"/>
        <v>65.529781724123197</v>
      </c>
      <c r="AR152">
        <f t="shared" si="42"/>
        <v>65.776843002776431</v>
      </c>
      <c r="AS152">
        <f t="shared" si="41"/>
        <v>66.024835755239025</v>
      </c>
      <c r="AT152">
        <f t="shared" si="41"/>
        <v>66.273763493366275</v>
      </c>
      <c r="AU152">
        <f t="shared" si="41"/>
        <v>66.523629742253917</v>
      </c>
      <c r="AV152">
        <f t="shared" si="41"/>
        <v>66.774438040288047</v>
      </c>
    </row>
    <row r="153" spans="1:48" x14ac:dyDescent="0.15">
      <c r="A153" t="s">
        <v>15</v>
      </c>
      <c r="B153" t="s">
        <v>306</v>
      </c>
      <c r="C153">
        <v>58.191148804934457</v>
      </c>
      <c r="D153">
        <f t="shared" si="37"/>
        <v>58.191148804934457</v>
      </c>
      <c r="E153">
        <f t="shared" si="38"/>
        <v>59.181101638365938</v>
      </c>
      <c r="F153">
        <f t="shared" si="36"/>
        <v>60.187895634629648</v>
      </c>
      <c r="G153">
        <f t="shared" si="36"/>
        <v>61.211817297037648</v>
      </c>
      <c r="H153">
        <f t="shared" si="36"/>
        <v>62.253158002920976</v>
      </c>
      <c r="I153">
        <f t="shared" si="39"/>
        <v>62.875689582950187</v>
      </c>
      <c r="J153">
        <f t="shared" si="32"/>
        <v>63.504446478779691</v>
      </c>
      <c r="K153">
        <f t="shared" si="32"/>
        <v>64.13949094356748</v>
      </c>
      <c r="L153">
        <f t="shared" si="32"/>
        <v>64.780885853003156</v>
      </c>
      <c r="M153">
        <f t="shared" si="32"/>
        <v>65.428694711533183</v>
      </c>
      <c r="N153">
        <f t="shared" si="32"/>
        <v>66.082981658648535</v>
      </c>
      <c r="O153">
        <f t="shared" si="32"/>
        <v>66.743811475234992</v>
      </c>
      <c r="P153">
        <f t="shared" si="32"/>
        <v>67.411249589987364</v>
      </c>
      <c r="Q153">
        <f t="shared" si="32"/>
        <v>68.08536208588724</v>
      </c>
      <c r="R153">
        <f t="shared" si="32"/>
        <v>68.766215706746124</v>
      </c>
      <c r="S153">
        <f t="shared" si="40"/>
        <v>69.110046785279849</v>
      </c>
      <c r="T153">
        <f t="shared" si="33"/>
        <v>69.455597019206238</v>
      </c>
      <c r="U153">
        <f t="shared" si="33"/>
        <v>69.802875004302265</v>
      </c>
      <c r="V153">
        <f t="shared" si="33"/>
        <v>70.151889379323748</v>
      </c>
      <c r="W153">
        <f t="shared" si="33"/>
        <v>70.502648826220351</v>
      </c>
      <c r="X153">
        <f t="shared" si="33"/>
        <v>70.85516207035144</v>
      </c>
      <c r="Y153">
        <f t="shared" si="33"/>
        <v>71.209437880703192</v>
      </c>
      <c r="Z153">
        <f t="shared" si="33"/>
        <v>71.565485070106703</v>
      </c>
      <c r="AA153">
        <f t="shared" si="33"/>
        <v>71.923312495457239</v>
      </c>
      <c r="AB153">
        <f t="shared" si="33"/>
        <v>72.28292905793451</v>
      </c>
      <c r="AC153">
        <f t="shared" si="42"/>
        <v>72.555451144961083</v>
      </c>
      <c r="AD153">
        <f t="shared" si="42"/>
        <v>72.82900069848472</v>
      </c>
      <c r="AE153">
        <f t="shared" si="42"/>
        <v>73.10358159227367</v>
      </c>
      <c r="AF153">
        <f t="shared" si="42"/>
        <v>73.379197714701078</v>
      </c>
      <c r="AG153">
        <f t="shared" si="42"/>
        <v>73.655852968800119</v>
      </c>
      <c r="AH153">
        <f t="shared" si="42"/>
        <v>73.933551272319221</v>
      </c>
      <c r="AI153">
        <f t="shared" si="42"/>
        <v>74.212296557777549</v>
      </c>
      <c r="AJ153">
        <f t="shared" si="42"/>
        <v>74.492092772520735</v>
      </c>
      <c r="AK153">
        <f t="shared" si="42"/>
        <v>74.772943878776715</v>
      </c>
      <c r="AL153">
        <f t="shared" si="42"/>
        <v>75.054853853711919</v>
      </c>
      <c r="AM153">
        <f t="shared" si="42"/>
        <v>75.337826689487486</v>
      </c>
      <c r="AN153">
        <f t="shared" si="42"/>
        <v>75.621866393315884</v>
      </c>
      <c r="AO153">
        <f t="shared" si="42"/>
        <v>75.906976987517623</v>
      </c>
      <c r="AP153">
        <f t="shared" si="42"/>
        <v>76.193162509578272</v>
      </c>
      <c r="AQ153">
        <f t="shared" si="42"/>
        <v>76.480427012205467</v>
      </c>
      <c r="AR153">
        <f t="shared" si="42"/>
        <v>76.768774563386529</v>
      </c>
      <c r="AS153">
        <f t="shared" si="41"/>
        <v>77.058209246445898</v>
      </c>
      <c r="AT153">
        <f t="shared" si="41"/>
        <v>77.348735160103061</v>
      </c>
      <c r="AU153">
        <f t="shared" si="41"/>
        <v>77.640356418530502</v>
      </c>
      <c r="AV153">
        <f t="shared" si="41"/>
        <v>77.933077151412078</v>
      </c>
    </row>
    <row r="154" spans="1:48" x14ac:dyDescent="0.15">
      <c r="A154" t="s">
        <v>22</v>
      </c>
      <c r="B154" t="s">
        <v>307</v>
      </c>
      <c r="C154">
        <v>48.720424929835545</v>
      </c>
      <c r="D154">
        <f t="shared" si="37"/>
        <v>48.720424929835545</v>
      </c>
      <c r="E154">
        <f t="shared" si="38"/>
        <v>49.549260993322683</v>
      </c>
      <c r="F154">
        <f t="shared" si="36"/>
        <v>50.392197287280439</v>
      </c>
      <c r="G154">
        <f t="shared" si="36"/>
        <v>51.24947368604353</v>
      </c>
      <c r="H154">
        <f t="shared" si="36"/>
        <v>52.121334144709508</v>
      </c>
      <c r="I154">
        <f t="shared" si="39"/>
        <v>52.642547486156602</v>
      </c>
      <c r="J154">
        <f t="shared" si="32"/>
        <v>53.16897296101817</v>
      </c>
      <c r="K154">
        <f t="shared" si="32"/>
        <v>53.700662690628349</v>
      </c>
      <c r="L154">
        <f t="shared" si="32"/>
        <v>54.237669317534632</v>
      </c>
      <c r="M154">
        <f t="shared" si="32"/>
        <v>54.780046010709974</v>
      </c>
      <c r="N154">
        <f t="shared" si="32"/>
        <v>55.327846470817086</v>
      </c>
      <c r="O154">
        <f t="shared" si="32"/>
        <v>55.881124935525243</v>
      </c>
      <c r="P154">
        <f t="shared" si="32"/>
        <v>56.439936184880509</v>
      </c>
      <c r="Q154">
        <f t="shared" si="32"/>
        <v>57.004335546729322</v>
      </c>
      <c r="R154">
        <f t="shared" si="32"/>
        <v>57.574378902196614</v>
      </c>
      <c r="S154">
        <f t="shared" si="40"/>
        <v>57.862250796707592</v>
      </c>
      <c r="T154">
        <f t="shared" si="33"/>
        <v>58.151562050691119</v>
      </c>
      <c r="U154">
        <f t="shared" si="33"/>
        <v>58.442319860944572</v>
      </c>
      <c r="V154">
        <f t="shared" si="33"/>
        <v>58.734531460249279</v>
      </c>
      <c r="W154">
        <f t="shared" si="33"/>
        <v>59.028204117550509</v>
      </c>
      <c r="X154">
        <f t="shared" si="33"/>
        <v>59.323345138138251</v>
      </c>
      <c r="Y154">
        <f t="shared" si="33"/>
        <v>59.619961863828941</v>
      </c>
      <c r="Z154">
        <f t="shared" si="33"/>
        <v>59.918061673148081</v>
      </c>
      <c r="AA154">
        <f t="shared" si="33"/>
        <v>60.217651981513818</v>
      </c>
      <c r="AB154">
        <f t="shared" si="33"/>
        <v>60.518740241421376</v>
      </c>
      <c r="AC154">
        <f t="shared" si="42"/>
        <v>60.746908822990505</v>
      </c>
      <c r="AD154">
        <f t="shared" si="42"/>
        <v>60.975937648864253</v>
      </c>
      <c r="AE154">
        <f t="shared" si="42"/>
        <v>61.205829962347458</v>
      </c>
      <c r="AF154">
        <f t="shared" si="42"/>
        <v>61.436589018972896</v>
      </c>
      <c r="AG154">
        <f t="shared" si="42"/>
        <v>61.668218086547398</v>
      </c>
      <c r="AH154">
        <f t="shared" si="42"/>
        <v>61.900720445198175</v>
      </c>
      <c r="AI154">
        <f t="shared" si="42"/>
        <v>62.134099387419134</v>
      </c>
      <c r="AJ154">
        <f t="shared" si="42"/>
        <v>62.368358218117649</v>
      </c>
      <c r="AK154">
        <f t="shared" si="42"/>
        <v>62.603500254661284</v>
      </c>
      <c r="AL154">
        <f t="shared" si="42"/>
        <v>62.839528826924798</v>
      </c>
      <c r="AM154">
        <f t="shared" si="42"/>
        <v>63.076447277337266</v>
      </c>
      <c r="AN154">
        <f t="shared" si="42"/>
        <v>63.314258960929443</v>
      </c>
      <c r="AO154">
        <f t="shared" si="42"/>
        <v>63.552967245381261</v>
      </c>
      <c r="AP154">
        <f t="shared" si="42"/>
        <v>63.792575511069586</v>
      </c>
      <c r="AQ154">
        <f t="shared" si="42"/>
        <v>64.033087151115907</v>
      </c>
      <c r="AR154">
        <f t="shared" si="42"/>
        <v>64.274505571434631</v>
      </c>
      <c r="AS154">
        <f t="shared" si="41"/>
        <v>64.516834190781111</v>
      </c>
      <c r="AT154">
        <f t="shared" si="41"/>
        <v>64.760076440800148</v>
      </c>
      <c r="AU154">
        <f t="shared" si="41"/>
        <v>65.004235766074615</v>
      </c>
      <c r="AV154">
        <f t="shared" si="41"/>
        <v>65.249315624174159</v>
      </c>
    </row>
    <row r="155" spans="1:48" x14ac:dyDescent="0.15">
      <c r="A155" t="s">
        <v>308</v>
      </c>
      <c r="B155" t="s">
        <v>309</v>
      </c>
      <c r="C155">
        <v>72.379370314379997</v>
      </c>
      <c r="D155">
        <f t="shared" si="37"/>
        <v>72.379370314379997</v>
      </c>
      <c r="E155">
        <f t="shared" si="38"/>
        <v>73.610694393663863</v>
      </c>
      <c r="F155">
        <f t="shared" si="36"/>
        <v>74.86296586419526</v>
      </c>
      <c r="G155">
        <f t="shared" si="36"/>
        <v>76.136541084797528</v>
      </c>
      <c r="H155">
        <f t="shared" si="36"/>
        <v>77.431782476701031</v>
      </c>
      <c r="I155">
        <f t="shared" si="39"/>
        <v>78.206100301468041</v>
      </c>
      <c r="J155">
        <f t="shared" si="32"/>
        <v>78.988161304482716</v>
      </c>
      <c r="K155">
        <f t="shared" si="32"/>
        <v>79.778042917527543</v>
      </c>
      <c r="L155">
        <f t="shared" si="32"/>
        <v>80.575823346702819</v>
      </c>
      <c r="M155">
        <f t="shared" si="32"/>
        <v>81.381581580169851</v>
      </c>
      <c r="N155">
        <f t="shared" si="32"/>
        <v>82.195397395971568</v>
      </c>
      <c r="O155">
        <f t="shared" si="32"/>
        <v>83.017351369931248</v>
      </c>
      <c r="P155">
        <f t="shared" si="32"/>
        <v>83.847524883630584</v>
      </c>
      <c r="Q155">
        <f t="shared" si="32"/>
        <v>84.686000132466901</v>
      </c>
      <c r="R155">
        <f t="shared" si="32"/>
        <v>85.532860133791573</v>
      </c>
      <c r="S155">
        <f t="shared" si="40"/>
        <v>85.960524434460524</v>
      </c>
      <c r="T155">
        <f t="shared" si="33"/>
        <v>86.390327056632813</v>
      </c>
      <c r="U155">
        <f t="shared" si="33"/>
        <v>86.822278691915969</v>
      </c>
      <c r="V155">
        <f t="shared" si="33"/>
        <v>87.256390085375529</v>
      </c>
      <c r="W155">
        <f t="shared" si="33"/>
        <v>87.692672035802389</v>
      </c>
      <c r="X155">
        <f t="shared" si="33"/>
        <v>88.131135395981374</v>
      </c>
      <c r="Y155">
        <f t="shared" si="33"/>
        <v>88.571791072961275</v>
      </c>
      <c r="Z155">
        <f t="shared" si="33"/>
        <v>89.014650028326074</v>
      </c>
      <c r="AA155">
        <f t="shared" si="33"/>
        <v>89.459723278467706</v>
      </c>
      <c r="AB155">
        <f t="shared" si="33"/>
        <v>89.907021894860023</v>
      </c>
      <c r="AC155">
        <f t="shared" si="42"/>
        <v>90.245990577569216</v>
      </c>
      <c r="AD155">
        <f t="shared" si="42"/>
        <v>90.586237244638667</v>
      </c>
      <c r="AE155">
        <f t="shared" si="42"/>
        <v>90.927766714342468</v>
      </c>
      <c r="AF155">
        <f t="shared" si="42"/>
        <v>91.270583823120617</v>
      </c>
      <c r="AG155">
        <f t="shared" si="42"/>
        <v>91.614693425647573</v>
      </c>
      <c r="AH155">
        <f t="shared" si="42"/>
        <v>91.960100394900948</v>
      </c>
      <c r="AI155">
        <f t="shared" si="42"/>
        <v>92.30680962223046</v>
      </c>
      <c r="AJ155">
        <f t="shared" si="42"/>
        <v>92.654826017427354</v>
      </c>
      <c r="AK155">
        <f t="shared" si="42"/>
        <v>93.004154508793746</v>
      </c>
      <c r="AL155">
        <f t="shared" si="42"/>
        <v>93.354800043212578</v>
      </c>
      <c r="AM155">
        <f t="shared" si="42"/>
        <v>93.706767586217566</v>
      </c>
      <c r="AN155">
        <f t="shared" si="42"/>
        <v>94.060062122063528</v>
      </c>
      <c r="AO155">
        <f t="shared" si="42"/>
        <v>94.414688653797</v>
      </c>
      <c r="AP155">
        <f t="shared" si="42"/>
        <v>94.77065220332716</v>
      </c>
      <c r="AQ155">
        <f t="shared" si="42"/>
        <v>95.127957811496671</v>
      </c>
      <c r="AR155">
        <f t="shared" si="42"/>
        <v>95.486610538153428</v>
      </c>
      <c r="AS155">
        <f t="shared" si="41"/>
        <v>95.846615462221934</v>
      </c>
      <c r="AT155">
        <f t="shared" si="41"/>
        <v>96.207977681775361</v>
      </c>
      <c r="AU155">
        <f t="shared" si="41"/>
        <v>96.570702314107677</v>
      </c>
      <c r="AV155">
        <f t="shared" si="41"/>
        <v>96.934794495806202</v>
      </c>
    </row>
    <row r="156" spans="1:48" x14ac:dyDescent="0.15">
      <c r="A156" t="s">
        <v>310</v>
      </c>
      <c r="B156" t="s">
        <v>311</v>
      </c>
      <c r="C156">
        <v>47.242857237117001</v>
      </c>
      <c r="D156">
        <f t="shared" si="37"/>
        <v>47.242857237117001</v>
      </c>
      <c r="E156">
        <f t="shared" si="38"/>
        <v>48.046556791804548</v>
      </c>
      <c r="F156">
        <f t="shared" si="36"/>
        <v>48.863928952510889</v>
      </c>
      <c r="G156">
        <f t="shared" si="36"/>
        <v>49.695206318786745</v>
      </c>
      <c r="H156">
        <f t="shared" si="36"/>
        <v>50.540625447186443</v>
      </c>
      <c r="I156">
        <f t="shared" si="39"/>
        <v>51.046031701658308</v>
      </c>
      <c r="J156">
        <f t="shared" si="32"/>
        <v>51.556492018674888</v>
      </c>
      <c r="K156">
        <f t="shared" si="32"/>
        <v>52.072056938861635</v>
      </c>
      <c r="L156">
        <f t="shared" si="32"/>
        <v>52.592777508250258</v>
      </c>
      <c r="M156">
        <f t="shared" si="32"/>
        <v>53.118705283332751</v>
      </c>
      <c r="N156">
        <f t="shared" ref="J156:R184" si="43">IF($H156*$E$3^(N$5-$H$5)&lt;100,$H156*$E$3^(N$5-$H$5),100)</f>
        <v>53.64989233616609</v>
      </c>
      <c r="O156">
        <f t="shared" si="43"/>
        <v>54.186391259527738</v>
      </c>
      <c r="P156">
        <f t="shared" si="43"/>
        <v>54.728255172123028</v>
      </c>
      <c r="Q156">
        <f t="shared" si="43"/>
        <v>55.275537723844266</v>
      </c>
      <c r="R156">
        <f t="shared" si="43"/>
        <v>55.828293101082707</v>
      </c>
      <c r="S156">
        <f t="shared" si="40"/>
        <v>56.107434566588111</v>
      </c>
      <c r="T156">
        <f t="shared" si="33"/>
        <v>56.387971739421047</v>
      </c>
      <c r="U156">
        <f t="shared" si="33"/>
        <v>56.669911598118148</v>
      </c>
      <c r="V156">
        <f t="shared" si="33"/>
        <v>56.953261156108724</v>
      </c>
      <c r="W156">
        <f t="shared" si="33"/>
        <v>57.238027461889253</v>
      </c>
      <c r="X156">
        <f t="shared" ref="T156:AB184" si="44">IF($R156*$F$3^(X$5-$R$5)&lt;100,$R156*$F$3^(X$5-$R$5),100)</f>
        <v>57.524217599198693</v>
      </c>
      <c r="Y156">
        <f t="shared" si="44"/>
        <v>57.81183868719468</v>
      </c>
      <c r="Z156">
        <f t="shared" si="44"/>
        <v>58.100897880630647</v>
      </c>
      <c r="AA156">
        <f t="shared" si="44"/>
        <v>58.391402370033795</v>
      </c>
      <c r="AB156">
        <f t="shared" si="44"/>
        <v>58.683359381883953</v>
      </c>
      <c r="AC156">
        <f t="shared" si="42"/>
        <v>58.904608185452261</v>
      </c>
      <c r="AD156">
        <f t="shared" si="42"/>
        <v>59.126691144283605</v>
      </c>
      <c r="AE156">
        <f t="shared" si="42"/>
        <v>59.349611403321546</v>
      </c>
      <c r="AF156">
        <f t="shared" si="42"/>
        <v>59.573372119366766</v>
      </c>
      <c r="AG156">
        <f t="shared" si="42"/>
        <v>59.797976461121749</v>
      </c>
      <c r="AH156">
        <f t="shared" si="42"/>
        <v>60.023427609235711</v>
      </c>
      <c r="AI156">
        <f t="shared" si="42"/>
        <v>60.249728756349519</v>
      </c>
      <c r="AJ156">
        <f t="shared" si="42"/>
        <v>60.476883107141049</v>
      </c>
      <c r="AK156">
        <f t="shared" si="42"/>
        <v>60.704893878370449</v>
      </c>
      <c r="AL156">
        <f t="shared" si="42"/>
        <v>60.933764298925773</v>
      </c>
      <c r="AM156">
        <f t="shared" si="42"/>
        <v>61.163497609868656</v>
      </c>
      <c r="AN156">
        <f t="shared" si="42"/>
        <v>61.394097064480214</v>
      </c>
      <c r="AO156">
        <f t="shared" si="42"/>
        <v>61.625565928307154</v>
      </c>
      <c r="AP156">
        <f t="shared" si="42"/>
        <v>61.857907479208002</v>
      </c>
      <c r="AQ156">
        <f t="shared" si="42"/>
        <v>62.091125007399462</v>
      </c>
      <c r="AR156">
        <f t="shared" si="42"/>
        <v>62.325221815503106</v>
      </c>
      <c r="AS156">
        <f t="shared" si="41"/>
        <v>62.560201218592056</v>
      </c>
      <c r="AT156">
        <f t="shared" si="41"/>
        <v>62.796066544238009</v>
      </c>
      <c r="AU156">
        <f t="shared" si="41"/>
        <v>63.032821132558283</v>
      </c>
      <c r="AV156">
        <f t="shared" si="41"/>
        <v>63.270468336263185</v>
      </c>
    </row>
    <row r="157" spans="1:48" x14ac:dyDescent="0.15">
      <c r="A157" t="s">
        <v>312</v>
      </c>
      <c r="B157" t="s">
        <v>313</v>
      </c>
      <c r="C157">
        <v>55.71</v>
      </c>
      <c r="D157">
        <f t="shared" si="37"/>
        <v>55.71</v>
      </c>
      <c r="E157">
        <f t="shared" si="38"/>
        <v>56.657743316347641</v>
      </c>
      <c r="F157">
        <f t="shared" si="36"/>
        <v>57.621609723588868</v>
      </c>
      <c r="G157">
        <f t="shared" si="36"/>
        <v>58.601873509134073</v>
      </c>
      <c r="H157">
        <f t="shared" si="36"/>
        <v>59.598813626594698</v>
      </c>
      <c r="I157">
        <f t="shared" si="39"/>
        <v>60.194801762860642</v>
      </c>
      <c r="J157">
        <f t="shared" si="43"/>
        <v>60.79674978048925</v>
      </c>
      <c r="K157">
        <f t="shared" si="43"/>
        <v>61.404717278294136</v>
      </c>
      <c r="L157">
        <f t="shared" si="43"/>
        <v>62.018764451077089</v>
      </c>
      <c r="M157">
        <f t="shared" si="43"/>
        <v>62.638952095587854</v>
      </c>
      <c r="N157">
        <f t="shared" si="43"/>
        <v>63.265341616543743</v>
      </c>
      <c r="O157">
        <f t="shared" si="43"/>
        <v>63.897995032709161</v>
      </c>
      <c r="P157">
        <f t="shared" si="43"/>
        <v>64.536974983036274</v>
      </c>
      <c r="Q157">
        <f t="shared" si="43"/>
        <v>65.182344732866639</v>
      </c>
      <c r="R157">
        <f t="shared" si="43"/>
        <v>65.834168180195306</v>
      </c>
      <c r="S157">
        <f t="shared" si="40"/>
        <v>66.163339021096277</v>
      </c>
      <c r="T157">
        <f t="shared" si="44"/>
        <v>66.494155716201746</v>
      </c>
      <c r="U157">
        <f t="shared" si="44"/>
        <v>66.826626494782744</v>
      </c>
      <c r="V157">
        <f t="shared" si="44"/>
        <v>67.160759627256638</v>
      </c>
      <c r="W157">
        <f t="shared" si="44"/>
        <v>67.496563425392921</v>
      </c>
      <c r="X157">
        <f t="shared" si="44"/>
        <v>67.834046242519861</v>
      </c>
      <c r="Y157">
        <f t="shared" si="44"/>
        <v>68.173216473732452</v>
      </c>
      <c r="Z157">
        <f t="shared" si="44"/>
        <v>68.514082556101116</v>
      </c>
      <c r="AA157">
        <f t="shared" si="44"/>
        <v>68.856652968881619</v>
      </c>
      <c r="AB157">
        <f t="shared" si="44"/>
        <v>69.200936233726011</v>
      </c>
      <c r="AC157">
        <f t="shared" si="42"/>
        <v>69.46183854928509</v>
      </c>
      <c r="AD157">
        <f t="shared" si="42"/>
        <v>69.72372452232004</v>
      </c>
      <c r="AE157">
        <f t="shared" si="42"/>
        <v>69.986597861429743</v>
      </c>
      <c r="AF157">
        <f t="shared" si="42"/>
        <v>70.250462289195241</v>
      </c>
      <c r="AG157">
        <f t="shared" si="42"/>
        <v>70.515321542232527</v>
      </c>
      <c r="AH157">
        <f t="shared" si="42"/>
        <v>70.781179371245486</v>
      </c>
      <c r="AI157">
        <f t="shared" si="42"/>
        <v>71.04803954107885</v>
      </c>
      <c r="AJ157">
        <f t="shared" si="42"/>
        <v>71.315905830771712</v>
      </c>
      <c r="AK157">
        <f t="shared" si="42"/>
        <v>71.584782033610892</v>
      </c>
      <c r="AL157">
        <f t="shared" si="42"/>
        <v>71.854671957184777</v>
      </c>
      <c r="AM157">
        <f t="shared" si="42"/>
        <v>72.125579423437102</v>
      </c>
      <c r="AN157">
        <f t="shared" si="42"/>
        <v>72.397508268721197</v>
      </c>
      <c r="AO157">
        <f t="shared" si="42"/>
        <v>72.670462343854211</v>
      </c>
      <c r="AP157">
        <f t="shared" si="42"/>
        <v>72.944445514171804</v>
      </c>
      <c r="AQ157">
        <f t="shared" si="42"/>
        <v>73.21946165958262</v>
      </c>
      <c r="AR157">
        <f t="shared" si="42"/>
        <v>73.49551467462355</v>
      </c>
      <c r="AS157">
        <f t="shared" si="41"/>
        <v>73.772608468514591</v>
      </c>
      <c r="AT157">
        <f t="shared" si="41"/>
        <v>74.050746965214415</v>
      </c>
      <c r="AU157">
        <f t="shared" si="41"/>
        <v>74.329934103475807</v>
      </c>
      <c r="AV157">
        <f t="shared" si="41"/>
        <v>74.610173836901552</v>
      </c>
    </row>
    <row r="158" spans="1:48" x14ac:dyDescent="0.15">
      <c r="A158" t="s">
        <v>314</v>
      </c>
      <c r="B158" t="s">
        <v>315</v>
      </c>
      <c r="C158">
        <v>52.158538060747198</v>
      </c>
      <c r="D158">
        <f t="shared" si="37"/>
        <v>52.158538060747198</v>
      </c>
      <c r="E158">
        <f t="shared" si="38"/>
        <v>53.045863600821463</v>
      </c>
      <c r="F158">
        <f t="shared" si="36"/>
        <v>53.948284399377677</v>
      </c>
      <c r="G158">
        <f t="shared" si="36"/>
        <v>54.866057258252781</v>
      </c>
      <c r="H158">
        <f t="shared" si="36"/>
        <v>55.799443348018642</v>
      </c>
      <c r="I158">
        <f t="shared" si="39"/>
        <v>56.357437781498831</v>
      </c>
      <c r="J158">
        <f t="shared" si="43"/>
        <v>56.921012159313818</v>
      </c>
      <c r="K158">
        <f t="shared" si="43"/>
        <v>57.490222280906949</v>
      </c>
      <c r="L158">
        <f t="shared" si="43"/>
        <v>58.065124503716028</v>
      </c>
      <c r="M158">
        <f t="shared" si="43"/>
        <v>58.645775748753181</v>
      </c>
      <c r="N158">
        <f t="shared" si="43"/>
        <v>59.232233506240725</v>
      </c>
      <c r="O158">
        <f t="shared" si="43"/>
        <v>59.824555841303116</v>
      </c>
      <c r="P158">
        <f t="shared" si="43"/>
        <v>60.422801399716164</v>
      </c>
      <c r="Q158">
        <f t="shared" si="43"/>
        <v>61.027029413713329</v>
      </c>
      <c r="R158">
        <f t="shared" si="43"/>
        <v>61.63729970785046</v>
      </c>
      <c r="S158">
        <f t="shared" si="40"/>
        <v>61.945486206389702</v>
      </c>
      <c r="T158">
        <f t="shared" si="44"/>
        <v>62.25521363742164</v>
      </c>
      <c r="U158">
        <f t="shared" si="44"/>
        <v>62.566489705608745</v>
      </c>
      <c r="V158">
        <f t="shared" si="44"/>
        <v>62.879322154136773</v>
      </c>
      <c r="W158">
        <f t="shared" si="44"/>
        <v>63.193718764907445</v>
      </c>
      <c r="X158">
        <f t="shared" si="44"/>
        <v>63.509687358731973</v>
      </c>
      <c r="Y158">
        <f t="shared" si="44"/>
        <v>63.827235795525624</v>
      </c>
      <c r="Z158">
        <f t="shared" si="44"/>
        <v>64.146371974503253</v>
      </c>
      <c r="AA158">
        <f t="shared" si="44"/>
        <v>64.467103834375763</v>
      </c>
      <c r="AB158">
        <f t="shared" si="44"/>
        <v>64.789439353547621</v>
      </c>
      <c r="AC158">
        <f t="shared" si="42"/>
        <v>65.033709383277028</v>
      </c>
      <c r="AD158">
        <f t="shared" si="42"/>
        <v>65.278900363210965</v>
      </c>
      <c r="AE158">
        <f t="shared" si="42"/>
        <v>65.52501576552848</v>
      </c>
      <c r="AF158">
        <f t="shared" si="42"/>
        <v>65.77205907549947</v>
      </c>
      <c r="AG158">
        <f t="shared" si="42"/>
        <v>66.020033791534061</v>
      </c>
      <c r="AH158">
        <f t="shared" si="42"/>
        <v>66.268943425232138</v>
      </c>
      <c r="AI158">
        <f t="shared" si="42"/>
        <v>66.518791501433014</v>
      </c>
      <c r="AJ158">
        <f t="shared" si="42"/>
        <v>66.769581558265472</v>
      </c>
      <c r="AK158">
        <f t="shared" si="42"/>
        <v>67.021317147197735</v>
      </c>
      <c r="AL158">
        <f t="shared" si="42"/>
        <v>67.274001833087894</v>
      </c>
      <c r="AM158">
        <f t="shared" si="42"/>
        <v>67.52763919423424</v>
      </c>
      <c r="AN158">
        <f t="shared" si="42"/>
        <v>67.782232822426025</v>
      </c>
      <c r="AO158">
        <f t="shared" si="42"/>
        <v>68.037786322994364</v>
      </c>
      <c r="AP158">
        <f t="shared" si="42"/>
        <v>68.294303314863214</v>
      </c>
      <c r="AQ158">
        <f t="shared" si="42"/>
        <v>68.551787430600626</v>
      </c>
      <c r="AR158">
        <f t="shared" si="42"/>
        <v>68.810242316470223</v>
      </c>
      <c r="AS158">
        <f t="shared" si="41"/>
        <v>69.069671632482851</v>
      </c>
      <c r="AT158">
        <f t="shared" si="41"/>
        <v>69.330079052448326</v>
      </c>
      <c r="AU158">
        <f t="shared" si="41"/>
        <v>69.59146826402754</v>
      </c>
      <c r="AV158">
        <f t="shared" si="41"/>
        <v>69.853842968784676</v>
      </c>
    </row>
    <row r="159" spans="1:48" x14ac:dyDescent="0.15">
      <c r="A159" t="s">
        <v>316</v>
      </c>
      <c r="B159" t="s">
        <v>317</v>
      </c>
      <c r="C159">
        <v>49.869474602265797</v>
      </c>
      <c r="D159">
        <f t="shared" si="37"/>
        <v>49.869474602265797</v>
      </c>
      <c r="E159">
        <f t="shared" si="38"/>
        <v>50.717858397707651</v>
      </c>
      <c r="F159">
        <f t="shared" si="36"/>
        <v>51.580674971319091</v>
      </c>
      <c r="G159">
        <f t="shared" si="36"/>
        <v>52.458169854764932</v>
      </c>
      <c r="H159">
        <f t="shared" si="36"/>
        <v>53.350592756715798</v>
      </c>
      <c r="I159">
        <f t="shared" si="39"/>
        <v>53.884098684282954</v>
      </c>
      <c r="J159">
        <f t="shared" si="43"/>
        <v>54.422939671125789</v>
      </c>
      <c r="K159">
        <f t="shared" si="43"/>
        <v>54.967169067837041</v>
      </c>
      <c r="L159">
        <f t="shared" si="43"/>
        <v>55.516840758515414</v>
      </c>
      <c r="M159">
        <f t="shared" si="43"/>
        <v>56.072009166100564</v>
      </c>
      <c r="N159">
        <f t="shared" si="43"/>
        <v>56.632729257761582</v>
      </c>
      <c r="O159">
        <f t="shared" si="43"/>
        <v>57.199056550339179</v>
      </c>
      <c r="P159">
        <f t="shared" si="43"/>
        <v>57.771047115842592</v>
      </c>
      <c r="Q159">
        <f t="shared" si="43"/>
        <v>58.348757587001018</v>
      </c>
      <c r="R159">
        <f t="shared" si="43"/>
        <v>58.932245162871027</v>
      </c>
      <c r="S159">
        <f t="shared" si="40"/>
        <v>59.226906388685379</v>
      </c>
      <c r="T159">
        <f t="shared" si="44"/>
        <v>59.523040920628794</v>
      </c>
      <c r="U159">
        <f t="shared" si="44"/>
        <v>59.820656125231935</v>
      </c>
      <c r="V159">
        <f t="shared" si="44"/>
        <v>60.119759405858076</v>
      </c>
      <c r="W159">
        <f t="shared" si="44"/>
        <v>60.42035820288735</v>
      </c>
      <c r="X159">
        <f t="shared" si="44"/>
        <v>60.722459993901779</v>
      </c>
      <c r="Y159">
        <f t="shared" si="44"/>
        <v>61.02607229387128</v>
      </c>
      <c r="Z159">
        <f t="shared" si="44"/>
        <v>61.331202655340633</v>
      </c>
      <c r="AA159">
        <f t="shared" si="44"/>
        <v>61.637858668617334</v>
      </c>
      <c r="AB159">
        <f t="shared" si="44"/>
        <v>61.94604796196041</v>
      </c>
      <c r="AC159">
        <f t="shared" si="42"/>
        <v>62.179597798604561</v>
      </c>
      <c r="AD159">
        <f t="shared" si="42"/>
        <v>62.414028168034761</v>
      </c>
      <c r="AE159">
        <f t="shared" si="42"/>
        <v>62.64934239004775</v>
      </c>
      <c r="AF159">
        <f t="shared" si="42"/>
        <v>62.885543796956618</v>
      </c>
      <c r="AG159">
        <f t="shared" si="42"/>
        <v>63.122635733637978</v>
      </c>
      <c r="AH159">
        <f t="shared" si="42"/>
        <v>63.360621557579371</v>
      </c>
      <c r="AI159">
        <f t="shared" si="42"/>
        <v>63.599504638926724</v>
      </c>
      <c r="AJ159">
        <f t="shared" si="42"/>
        <v>63.839288360532208</v>
      </c>
      <c r="AK159">
        <f t="shared" si="42"/>
        <v>64.079976118002008</v>
      </c>
      <c r="AL159">
        <f t="shared" si="42"/>
        <v>64.321571319744507</v>
      </c>
      <c r="AM159">
        <f t="shared" si="42"/>
        <v>64.564077387018514</v>
      </c>
      <c r="AN159">
        <f t="shared" si="42"/>
        <v>64.807497753981679</v>
      </c>
      <c r="AO159">
        <f t="shared" si="42"/>
        <v>65.0518358677392</v>
      </c>
      <c r="AP159">
        <f t="shared" si="42"/>
        <v>65.297095188392603</v>
      </c>
      <c r="AQ159">
        <f t="shared" si="42"/>
        <v>65.543279189088679</v>
      </c>
      <c r="AR159">
        <f t="shared" si="42"/>
        <v>65.790391356068795</v>
      </c>
      <c r="AS159">
        <f t="shared" si="41"/>
        <v>66.03843518871814</v>
      </c>
      <c r="AT159">
        <f t="shared" si="41"/>
        <v>66.287414199615355</v>
      </c>
      <c r="AU159">
        <f t="shared" si="41"/>
        <v>66.537331914582253</v>
      </c>
      <c r="AV159">
        <f t="shared" si="41"/>
        <v>66.788191872733776</v>
      </c>
    </row>
    <row r="160" spans="1:48" x14ac:dyDescent="0.15">
      <c r="A160" t="s">
        <v>318</v>
      </c>
      <c r="B160" t="s">
        <v>319</v>
      </c>
      <c r="C160">
        <v>58.566332954702297</v>
      </c>
      <c r="D160">
        <f t="shared" si="37"/>
        <v>58.566332954702297</v>
      </c>
      <c r="E160">
        <f t="shared" si="38"/>
        <v>59.562668453191073</v>
      </c>
      <c r="F160">
        <f t="shared" si="36"/>
        <v>60.575953696959552</v>
      </c>
      <c r="G160">
        <f t="shared" si="36"/>
        <v>61.60647703653374</v>
      </c>
      <c r="H160">
        <f t="shared" si="36"/>
        <v>62.654531727883565</v>
      </c>
      <c r="I160">
        <f t="shared" si="39"/>
        <v>63.281077045162398</v>
      </c>
      <c r="J160">
        <f t="shared" si="43"/>
        <v>63.913887815614025</v>
      </c>
      <c r="K160">
        <f t="shared" si="43"/>
        <v>64.553026693770164</v>
      </c>
      <c r="L160">
        <f t="shared" si="43"/>
        <v>65.198556960707862</v>
      </c>
      <c r="M160">
        <f t="shared" si="43"/>
        <v>65.850542530314939</v>
      </c>
      <c r="N160">
        <f t="shared" si="43"/>
        <v>66.509047955618101</v>
      </c>
      <c r="O160">
        <f t="shared" si="43"/>
        <v>67.174138435174271</v>
      </c>
      <c r="P160">
        <f t="shared" si="43"/>
        <v>67.845879819526033</v>
      </c>
      <c r="Q160">
        <f t="shared" si="43"/>
        <v>68.524338617721298</v>
      </c>
      <c r="R160">
        <f t="shared" si="43"/>
        <v>69.209582003898504</v>
      </c>
      <c r="S160">
        <f t="shared" si="40"/>
        <v>69.555629913917983</v>
      </c>
      <c r="T160">
        <f t="shared" si="44"/>
        <v>69.903408063487561</v>
      </c>
      <c r="U160">
        <f t="shared" si="44"/>
        <v>70.252925103804998</v>
      </c>
      <c r="V160">
        <f t="shared" si="44"/>
        <v>70.604189729324005</v>
      </c>
      <c r="W160">
        <f t="shared" si="44"/>
        <v>70.957210677970608</v>
      </c>
      <c r="X160">
        <f t="shared" si="44"/>
        <v>71.311996731360452</v>
      </c>
      <c r="Y160">
        <f t="shared" si="44"/>
        <v>71.668556715017246</v>
      </c>
      <c r="Z160">
        <f t="shared" si="44"/>
        <v>72.026899498592329</v>
      </c>
      <c r="AA160">
        <f t="shared" si="44"/>
        <v>72.387033996085279</v>
      </c>
      <c r="AB160">
        <f t="shared" si="44"/>
        <v>72.748969166065692</v>
      </c>
      <c r="AC160">
        <f t="shared" si="42"/>
        <v>73.023248323877311</v>
      </c>
      <c r="AD160">
        <f t="shared" si="42"/>
        <v>73.298561572718299</v>
      </c>
      <c r="AE160">
        <f t="shared" si="42"/>
        <v>73.57491281133278</v>
      </c>
      <c r="AF160">
        <f t="shared" si="42"/>
        <v>73.852305953163992</v>
      </c>
      <c r="AG160">
        <f t="shared" si="42"/>
        <v>74.130744926409648</v>
      </c>
      <c r="AH160">
        <f t="shared" si="42"/>
        <v>74.410233674077702</v>
      </c>
      <c r="AI160">
        <f t="shared" si="42"/>
        <v>74.69077615404197</v>
      </c>
      <c r="AJ160">
        <f t="shared" si="42"/>
        <v>74.972376339098375</v>
      </c>
      <c r="AK160">
        <f t="shared" si="42"/>
        <v>75.255038217021124</v>
      </c>
      <c r="AL160">
        <f t="shared" si="42"/>
        <v>75.538765790619166</v>
      </c>
      <c r="AM160">
        <f t="shared" si="42"/>
        <v>75.823563077792898</v>
      </c>
      <c r="AN160">
        <f t="shared" si="42"/>
        <v>76.109434111591057</v>
      </c>
      <c r="AO160">
        <f t="shared" si="42"/>
        <v>76.396382940267827</v>
      </c>
      <c r="AP160">
        <f t="shared" si="42"/>
        <v>76.684413627340248</v>
      </c>
      <c r="AQ160">
        <f t="shared" si="42"/>
        <v>76.97353025164557</v>
      </c>
      <c r="AR160">
        <f t="shared" si="42"/>
        <v>77.263736907399235</v>
      </c>
      <c r="AS160">
        <f t="shared" si="41"/>
        <v>77.555037704252655</v>
      </c>
      <c r="AT160">
        <f t="shared" si="41"/>
        <v>77.847436767351596</v>
      </c>
      <c r="AU160">
        <f t="shared" si="41"/>
        <v>78.140938237394465</v>
      </c>
      <c r="AV160">
        <f t="shared" si="41"/>
        <v>78.435546270690978</v>
      </c>
    </row>
    <row r="161" spans="1:48" x14ac:dyDescent="0.15">
      <c r="A161" t="s">
        <v>320</v>
      </c>
      <c r="B161" t="s">
        <v>321</v>
      </c>
      <c r="C161">
        <v>51.796905798363198</v>
      </c>
      <c r="D161">
        <f t="shared" si="37"/>
        <v>51.796905798363198</v>
      </c>
      <c r="E161">
        <f t="shared" si="38"/>
        <v>52.678079219255089</v>
      </c>
      <c r="F161">
        <f t="shared" si="36"/>
        <v>53.574243238247732</v>
      </c>
      <c r="G161">
        <f t="shared" si="36"/>
        <v>54.48565287668665</v>
      </c>
      <c r="H161">
        <f t="shared" si="36"/>
        <v>55.41256749436242</v>
      </c>
      <c r="I161">
        <f t="shared" si="39"/>
        <v>55.966693169306048</v>
      </c>
      <c r="J161">
        <f t="shared" si="43"/>
        <v>56.526360100999106</v>
      </c>
      <c r="K161">
        <f t="shared" si="43"/>
        <v>57.091623702009095</v>
      </c>
      <c r="L161">
        <f t="shared" si="43"/>
        <v>57.662539939029188</v>
      </c>
      <c r="M161">
        <f t="shared" si="43"/>
        <v>58.239165338419475</v>
      </c>
      <c r="N161">
        <f t="shared" si="43"/>
        <v>58.821556991803682</v>
      </c>
      <c r="O161">
        <f t="shared" si="43"/>
        <v>59.409772561721702</v>
      </c>
      <c r="P161">
        <f t="shared" si="43"/>
        <v>60.003870287338934</v>
      </c>
      <c r="Q161">
        <f t="shared" si="43"/>
        <v>60.603908990212325</v>
      </c>
      <c r="R161">
        <f t="shared" si="43"/>
        <v>61.209948080114451</v>
      </c>
      <c r="S161">
        <f t="shared" si="40"/>
        <v>61.515997820515018</v>
      </c>
      <c r="T161">
        <f t="shared" si="44"/>
        <v>61.823577809617582</v>
      </c>
      <c r="U161">
        <f t="shared" si="44"/>
        <v>62.132695698665664</v>
      </c>
      <c r="V161">
        <f t="shared" si="44"/>
        <v>62.443359177158975</v>
      </c>
      <c r="W161">
        <f t="shared" si="44"/>
        <v>62.755575973044756</v>
      </c>
      <c r="X161">
        <f t="shared" si="44"/>
        <v>63.06935385290997</v>
      </c>
      <c r="Y161">
        <f t="shared" si="44"/>
        <v>63.384700622174513</v>
      </c>
      <c r="Z161">
        <f t="shared" si="44"/>
        <v>63.701624125285385</v>
      </c>
      <c r="AA161">
        <f t="shared" si="44"/>
        <v>64.02013224591181</v>
      </c>
      <c r="AB161">
        <f t="shared" si="44"/>
        <v>64.340232907141356</v>
      </c>
      <c r="AC161">
        <f t="shared" si="42"/>
        <v>64.582809332587203</v>
      </c>
      <c r="AD161">
        <f t="shared" si="42"/>
        <v>64.826300322987564</v>
      </c>
      <c r="AE161">
        <f t="shared" si="42"/>
        <v>65.070709326447741</v>
      </c>
      <c r="AF161">
        <f t="shared" si="42"/>
        <v>65.3160398040731</v>
      </c>
      <c r="AG161">
        <f t="shared" si="42"/>
        <v>65.562295230018123</v>
      </c>
      <c r="AH161">
        <f t="shared" si="42"/>
        <v>65.80947909153565</v>
      </c>
      <c r="AI161">
        <f t="shared" si="42"/>
        <v>66.05759488902612</v>
      </c>
      <c r="AJ161">
        <f t="shared" si="42"/>
        <v>66.306646136087295</v>
      </c>
      <c r="AK161">
        <f t="shared" si="42"/>
        <v>66.556636359563925</v>
      </c>
      <c r="AL161">
        <f t="shared" si="42"/>
        <v>66.807569099597728</v>
      </c>
      <c r="AM161">
        <f t="shared" si="42"/>
        <v>67.05944790967753</v>
      </c>
      <c r="AN161">
        <f t="shared" si="42"/>
        <v>67.312276356689509</v>
      </c>
      <c r="AO161">
        <f t="shared" si="42"/>
        <v>67.566058020967816</v>
      </c>
      <c r="AP161">
        <f t="shared" si="42"/>
        <v>67.820796496345253</v>
      </c>
      <c r="AQ161">
        <f t="shared" si="42"/>
        <v>68.076495390204045</v>
      </c>
      <c r="AR161">
        <f t="shared" si="42"/>
        <v>68.33315832352713</v>
      </c>
      <c r="AS161">
        <f t="shared" si="41"/>
        <v>68.59078893094923</v>
      </c>
      <c r="AT161">
        <f t="shared" si="41"/>
        <v>68.849390860808484</v>
      </c>
      <c r="AU161">
        <f t="shared" si="41"/>
        <v>69.10896777519801</v>
      </c>
      <c r="AV161">
        <f t="shared" si="41"/>
        <v>69.369523350017815</v>
      </c>
    </row>
    <row r="162" spans="1:48" x14ac:dyDescent="0.15">
      <c r="A162" t="s">
        <v>322</v>
      </c>
      <c r="B162" t="s">
        <v>323</v>
      </c>
      <c r="C162">
        <v>57.81</v>
      </c>
      <c r="D162">
        <f t="shared" si="37"/>
        <v>57.81</v>
      </c>
      <c r="E162">
        <f t="shared" si="38"/>
        <v>58.793468697146963</v>
      </c>
      <c r="F162">
        <f t="shared" si="36"/>
        <v>59.793668248441435</v>
      </c>
      <c r="G162">
        <f t="shared" si="36"/>
        <v>60.810883280614632</v>
      </c>
      <c r="H162">
        <f t="shared" si="36"/>
        <v>61.845403262492184</v>
      </c>
      <c r="I162">
        <f t="shared" si="39"/>
        <v>62.463857295117108</v>
      </c>
      <c r="J162">
        <f t="shared" si="43"/>
        <v>63.088495868068279</v>
      </c>
      <c r="K162">
        <f t="shared" si="43"/>
        <v>63.719380826748953</v>
      </c>
      <c r="L162">
        <f t="shared" si="43"/>
        <v>64.356574635016457</v>
      </c>
      <c r="M162">
        <f t="shared" si="43"/>
        <v>65.000140381366606</v>
      </c>
      <c r="N162">
        <f t="shared" si="43"/>
        <v>65.650141785180281</v>
      </c>
      <c r="O162">
        <f t="shared" si="43"/>
        <v>66.306643203032067</v>
      </c>
      <c r="P162">
        <f t="shared" si="43"/>
        <v>66.969709635062415</v>
      </c>
      <c r="Q162">
        <f t="shared" si="43"/>
        <v>67.639406731413047</v>
      </c>
      <c r="R162">
        <f t="shared" si="43"/>
        <v>68.315800798727167</v>
      </c>
      <c r="S162">
        <f t="shared" si="40"/>
        <v>68.657379802720797</v>
      </c>
      <c r="T162">
        <f t="shared" si="44"/>
        <v>69.000666701734389</v>
      </c>
      <c r="U162">
        <f t="shared" si="44"/>
        <v>69.34567003524306</v>
      </c>
      <c r="V162">
        <f t="shared" si="44"/>
        <v>69.692398385419253</v>
      </c>
      <c r="W162">
        <f t="shared" si="44"/>
        <v>70.040860377346334</v>
      </c>
      <c r="X162">
        <f t="shared" si="44"/>
        <v>70.391064679233054</v>
      </c>
      <c r="Y162">
        <f t="shared" si="44"/>
        <v>70.743020002629208</v>
      </c>
      <c r="Z162">
        <f t="shared" si="44"/>
        <v>71.096735102642356</v>
      </c>
      <c r="AA162">
        <f t="shared" si="44"/>
        <v>71.452218778155554</v>
      </c>
      <c r="AB162">
        <f t="shared" si="44"/>
        <v>71.809479872046325</v>
      </c>
      <c r="AC162">
        <f t="shared" si="42"/>
        <v>72.080216954481614</v>
      </c>
      <c r="AD162">
        <f t="shared" si="42"/>
        <v>72.351974773565274</v>
      </c>
      <c r="AE162">
        <f t="shared" si="42"/>
        <v>72.624757177692572</v>
      </c>
      <c r="AF162">
        <f t="shared" si="42"/>
        <v>72.898568029768029</v>
      </c>
      <c r="AG162">
        <f t="shared" si="42"/>
        <v>73.173411207260145</v>
      </c>
      <c r="AH162">
        <f t="shared" si="42"/>
        <v>73.449290602256355</v>
      </c>
      <c r="AI162">
        <f t="shared" si="42"/>
        <v>73.726210121518008</v>
      </c>
      <c r="AJ162">
        <f t="shared" si="42"/>
        <v>74.00417368653585</v>
      </c>
      <c r="AK162">
        <f t="shared" si="42"/>
        <v>74.283185233585456</v>
      </c>
      <c r="AL162">
        <f t="shared" si="42"/>
        <v>74.563248713783011</v>
      </c>
      <c r="AM162">
        <f t="shared" si="42"/>
        <v>74.844368093141256</v>
      </c>
      <c r="AN162">
        <f t="shared" si="42"/>
        <v>75.126547352625593</v>
      </c>
      <c r="AO162">
        <f t="shared" si="42"/>
        <v>75.409790488210589</v>
      </c>
      <c r="AP162">
        <f t="shared" si="42"/>
        <v>75.694101510936491</v>
      </c>
      <c r="AQ162">
        <f t="shared" si="42"/>
        <v>75.979484446965927</v>
      </c>
      <c r="AR162">
        <f t="shared" si="42"/>
        <v>76.265943337641133</v>
      </c>
      <c r="AS162">
        <f t="shared" si="41"/>
        <v>76.553482239540998</v>
      </c>
      <c r="AT162">
        <f t="shared" si="41"/>
        <v>76.842105224538599</v>
      </c>
      <c r="AU162">
        <f t="shared" si="41"/>
        <v>77.131816379858847</v>
      </c>
      <c r="AV162">
        <f t="shared" si="41"/>
        <v>77.422619808136403</v>
      </c>
    </row>
    <row r="163" spans="1:48" x14ac:dyDescent="0.15">
      <c r="A163" t="s">
        <v>324</v>
      </c>
      <c r="B163" t="s">
        <v>325</v>
      </c>
      <c r="C163">
        <v>43.4</v>
      </c>
      <c r="D163">
        <f t="shared" si="37"/>
        <v>43.4</v>
      </c>
      <c r="E163">
        <f t="shared" si="38"/>
        <v>44.138324536519249</v>
      </c>
      <c r="F163">
        <f t="shared" si="36"/>
        <v>44.889209513619754</v>
      </c>
      <c r="G163">
        <f t="shared" si="36"/>
        <v>45.652868610598077</v>
      </c>
      <c r="H163">
        <f t="shared" si="36"/>
        <v>46.42951914188135</v>
      </c>
      <c r="I163">
        <f t="shared" si="39"/>
        <v>46.893814333300163</v>
      </c>
      <c r="J163">
        <f t="shared" si="43"/>
        <v>47.362752476633169</v>
      </c>
      <c r="K163">
        <f t="shared" si="43"/>
        <v>47.83638000139949</v>
      </c>
      <c r="L163">
        <f t="shared" si="43"/>
        <v>48.314743801413492</v>
      </c>
      <c r="M163">
        <f t="shared" si="43"/>
        <v>48.797891239427621</v>
      </c>
      <c r="N163">
        <f t="shared" si="43"/>
        <v>49.285870151821911</v>
      </c>
      <c r="O163">
        <f t="shared" si="43"/>
        <v>49.778728853340112</v>
      </c>
      <c r="P163">
        <f t="shared" si="43"/>
        <v>50.276516141873529</v>
      </c>
      <c r="Q163">
        <f t="shared" si="43"/>
        <v>50.779281303292265</v>
      </c>
      <c r="R163">
        <f t="shared" si="43"/>
        <v>51.287074116325194</v>
      </c>
      <c r="S163">
        <f t="shared" si="40"/>
        <v>51.543509486906814</v>
      </c>
      <c r="T163">
        <f t="shared" si="44"/>
        <v>51.801227034341338</v>
      </c>
      <c r="U163">
        <f t="shared" si="44"/>
        <v>52.06023316951304</v>
      </c>
      <c r="V163">
        <f t="shared" si="44"/>
        <v>52.320534335360591</v>
      </c>
      <c r="W163">
        <f t="shared" si="44"/>
        <v>52.582137007037389</v>
      </c>
      <c r="X163">
        <f t="shared" si="44"/>
        <v>52.845047692072562</v>
      </c>
      <c r="Y163">
        <f t="shared" si="44"/>
        <v>53.109272930532917</v>
      </c>
      <c r="Z163">
        <f t="shared" si="44"/>
        <v>53.374819295185581</v>
      </c>
      <c r="AA163">
        <f t="shared" si="44"/>
        <v>53.641693391661505</v>
      </c>
      <c r="AB163">
        <f t="shared" si="44"/>
        <v>53.909901858619804</v>
      </c>
      <c r="AC163">
        <f t="shared" si="42"/>
        <v>54.113153707394957</v>
      </c>
      <c r="AD163">
        <f t="shared" si="42"/>
        <v>54.317171859068218</v>
      </c>
      <c r="AE163">
        <f t="shared" si="42"/>
        <v>54.521959202765231</v>
      </c>
      <c r="AF163">
        <f t="shared" si="42"/>
        <v>54.727518638504286</v>
      </c>
      <c r="AG163">
        <f t="shared" si="42"/>
        <v>54.933853077237345</v>
      </c>
      <c r="AH163">
        <f t="shared" si="42"/>
        <v>55.140965440891307</v>
      </c>
      <c r="AI163">
        <f t="shared" si="42"/>
        <v>55.348858662409306</v>
      </c>
      <c r="AJ163">
        <f t="shared" si="42"/>
        <v>55.557535685792367</v>
      </c>
      <c r="AK163">
        <f t="shared" si="42"/>
        <v>55.766999466140966</v>
      </c>
      <c r="AL163">
        <f t="shared" si="42"/>
        <v>55.977252969696998</v>
      </c>
      <c r="AM163">
        <f t="shared" si="42"/>
        <v>56.188299173885675</v>
      </c>
      <c r="AN163">
        <f t="shared" si="42"/>
        <v>56.400141067357744</v>
      </c>
      <c r="AO163">
        <f t="shared" si="42"/>
        <v>56.612781650031827</v>
      </c>
      <c r="AP163">
        <f t="shared" si="42"/>
        <v>56.826223933136895</v>
      </c>
      <c r="AQ163">
        <f t="shared" si="42"/>
        <v>57.040470939254824</v>
      </c>
      <c r="AR163">
        <f t="shared" ref="AR163:AV178" si="45">IF($AB163*$G$3^(AR$5-$AB$5)&lt;100,$AB163*$G$3^(AR$5-$AB$5),100)</f>
        <v>57.25552570236335</v>
      </c>
      <c r="AS163">
        <f t="shared" si="45"/>
        <v>57.471391267878907</v>
      </c>
      <c r="AT163">
        <f t="shared" si="45"/>
        <v>57.688070692699803</v>
      </c>
      <c r="AU163">
        <f t="shared" si="45"/>
        <v>57.905567045249519</v>
      </c>
      <c r="AV163">
        <f t="shared" si="45"/>
        <v>58.123883405520154</v>
      </c>
    </row>
    <row r="164" spans="1:48" x14ac:dyDescent="0.15">
      <c r="A164" t="s">
        <v>326</v>
      </c>
      <c r="B164" t="s">
        <v>327</v>
      </c>
      <c r="C164">
        <v>50.741714784107401</v>
      </c>
      <c r="D164">
        <f t="shared" si="37"/>
        <v>50.741714784107401</v>
      </c>
      <c r="E164">
        <f t="shared" si="38"/>
        <v>51.604937204618189</v>
      </c>
      <c r="F164">
        <f t="shared" si="36"/>
        <v>52.482844839265766</v>
      </c>
      <c r="G164">
        <f t="shared" si="36"/>
        <v>53.375687514177351</v>
      </c>
      <c r="H164">
        <f t="shared" si="36"/>
        <v>54.283719305543741</v>
      </c>
      <c r="I164">
        <f t="shared" si="39"/>
        <v>54.826556498599182</v>
      </c>
      <c r="J164">
        <f t="shared" si="43"/>
        <v>55.374822063585171</v>
      </c>
      <c r="K164">
        <f t="shared" si="43"/>
        <v>55.928570284221017</v>
      </c>
      <c r="L164">
        <f t="shared" si="43"/>
        <v>56.487855987063234</v>
      </c>
      <c r="M164">
        <f t="shared" si="43"/>
        <v>57.052734546933863</v>
      </c>
      <c r="N164">
        <f t="shared" si="43"/>
        <v>57.623261892403214</v>
      </c>
      <c r="O164">
        <f t="shared" si="43"/>
        <v>58.199494511327224</v>
      </c>
      <c r="P164">
        <f t="shared" si="43"/>
        <v>58.781489456440518</v>
      </c>
      <c r="Q164">
        <f t="shared" si="43"/>
        <v>59.369304351004921</v>
      </c>
      <c r="R164">
        <f t="shared" si="43"/>
        <v>59.962997394514971</v>
      </c>
      <c r="S164">
        <f t="shared" si="40"/>
        <v>60.262812381487542</v>
      </c>
      <c r="T164">
        <f t="shared" si="44"/>
        <v>60.564126443394969</v>
      </c>
      <c r="U164">
        <f t="shared" si="44"/>
        <v>60.86694707561194</v>
      </c>
      <c r="V164">
        <f t="shared" si="44"/>
        <v>61.171281810989981</v>
      </c>
      <c r="W164">
        <f t="shared" si="44"/>
        <v>61.477138220044921</v>
      </c>
      <c r="X164">
        <f t="shared" si="44"/>
        <v>61.784523911145129</v>
      </c>
      <c r="Y164">
        <f t="shared" si="44"/>
        <v>62.093446530700852</v>
      </c>
      <c r="Z164">
        <f t="shared" si="44"/>
        <v>62.403913763354353</v>
      </c>
      <c r="AA164">
        <f t="shared" si="44"/>
        <v>62.715933332171119</v>
      </c>
      <c r="AB164">
        <f t="shared" si="44"/>
        <v>63.029512998831962</v>
      </c>
      <c r="AC164">
        <f t="shared" ref="AC164:AR179" si="46">IF($AB164*$G$3^(AC$5-$AB$5)&lt;100,$AB164*$G$3^(AC$5-$AB$5),100)</f>
        <v>63.267147730165867</v>
      </c>
      <c r="AD164">
        <f t="shared" si="46"/>
        <v>63.505678395211604</v>
      </c>
      <c r="AE164">
        <f t="shared" si="46"/>
        <v>63.74510837183071</v>
      </c>
      <c r="AF164">
        <f t="shared" si="46"/>
        <v>63.985441050619954</v>
      </c>
      <c r="AG164">
        <f t="shared" si="46"/>
        <v>64.226679834959384</v>
      </c>
      <c r="AH164">
        <f t="shared" si="46"/>
        <v>64.468828141060584</v>
      </c>
      <c r="AI164">
        <f t="shared" si="46"/>
        <v>64.711889398014861</v>
      </c>
      <c r="AJ164">
        <f t="shared" si="46"/>
        <v>64.955867047842034</v>
      </c>
      <c r="AK164">
        <f t="shared" si="46"/>
        <v>65.200764545539045</v>
      </c>
      <c r="AL164">
        <f t="shared" si="46"/>
        <v>65.446585359128889</v>
      </c>
      <c r="AM164">
        <f t="shared" si="46"/>
        <v>65.693332969709772</v>
      </c>
      <c r="AN164">
        <f t="shared" si="46"/>
        <v>65.941010871504361</v>
      </c>
      <c r="AO164">
        <f t="shared" si="46"/>
        <v>66.189622571909297</v>
      </c>
      <c r="AP164">
        <f t="shared" si="46"/>
        <v>66.43917159154492</v>
      </c>
      <c r="AQ164">
        <f t="shared" si="46"/>
        <v>66.689661464304947</v>
      </c>
      <c r="AR164">
        <f t="shared" si="46"/>
        <v>66.941095737406712</v>
      </c>
      <c r="AS164">
        <f t="shared" si="45"/>
        <v>67.193477971441283</v>
      </c>
      <c r="AT164">
        <f t="shared" si="45"/>
        <v>67.446811740423911</v>
      </c>
      <c r="AU164">
        <f t="shared" si="45"/>
        <v>67.701100631844682</v>
      </c>
      <c r="AV164">
        <f t="shared" si="45"/>
        <v>67.956348246719273</v>
      </c>
    </row>
    <row r="165" spans="1:48" x14ac:dyDescent="0.15">
      <c r="A165" t="s">
        <v>328</v>
      </c>
      <c r="B165" t="s">
        <v>329</v>
      </c>
      <c r="C165">
        <v>50.59</v>
      </c>
      <c r="D165">
        <f t="shared" si="37"/>
        <v>50.59</v>
      </c>
      <c r="E165">
        <f t="shared" si="38"/>
        <v>51.450641435541684</v>
      </c>
      <c r="F165">
        <f t="shared" si="36"/>
        <v>52.325924177281649</v>
      </c>
      <c r="G165">
        <f t="shared" si="36"/>
        <v>53.216097304381492</v>
      </c>
      <c r="H165">
        <f t="shared" si="36"/>
        <v>54.121414133358932</v>
      </c>
      <c r="I165">
        <f t="shared" si="39"/>
        <v>54.662628274692523</v>
      </c>
      <c r="J165">
        <f t="shared" si="43"/>
        <v>55.209254557439451</v>
      </c>
      <c r="K165">
        <f t="shared" si="43"/>
        <v>55.76134710301384</v>
      </c>
      <c r="L165">
        <f t="shared" si="43"/>
        <v>56.318960574043984</v>
      </c>
      <c r="M165">
        <f t="shared" si="43"/>
        <v>56.882150179784418</v>
      </c>
      <c r="N165">
        <f t="shared" si="43"/>
        <v>57.450971681582274</v>
      </c>
      <c r="O165">
        <f t="shared" si="43"/>
        <v>58.025481398398078</v>
      </c>
      <c r="P165">
        <f t="shared" si="43"/>
        <v>58.605736212382077</v>
      </c>
      <c r="Q165">
        <f t="shared" si="43"/>
        <v>59.191793574505901</v>
      </c>
      <c r="R165">
        <f t="shared" si="43"/>
        <v>59.78371151025096</v>
      </c>
      <c r="S165">
        <f t="shared" si="40"/>
        <v>60.082630067802206</v>
      </c>
      <c r="T165">
        <f t="shared" si="44"/>
        <v>60.383043218141211</v>
      </c>
      <c r="U165">
        <f t="shared" si="44"/>
        <v>60.684958434231909</v>
      </c>
      <c r="V165">
        <f t="shared" si="44"/>
        <v>60.988383226403052</v>
      </c>
      <c r="W165">
        <f t="shared" si="44"/>
        <v>61.293325142535053</v>
      </c>
      <c r="X165">
        <f t="shared" si="44"/>
        <v>61.599791768247719</v>
      </c>
      <c r="Y165">
        <f t="shared" si="44"/>
        <v>61.907790727088951</v>
      </c>
      <c r="Z165">
        <f t="shared" si="44"/>
        <v>62.21732968072439</v>
      </c>
      <c r="AA165">
        <f t="shared" si="44"/>
        <v>62.528416329128014</v>
      </c>
      <c r="AB165">
        <f t="shared" si="44"/>
        <v>62.841058410773641</v>
      </c>
      <c r="AC165">
        <f t="shared" si="46"/>
        <v>63.077982628044033</v>
      </c>
      <c r="AD165">
        <f t="shared" si="46"/>
        <v>63.31580010023643</v>
      </c>
      <c r="AE165">
        <f t="shared" si="46"/>
        <v>63.554514195112745</v>
      </c>
      <c r="AF165">
        <f t="shared" si="46"/>
        <v>63.794128293132076</v>
      </c>
      <c r="AG165">
        <f t="shared" si="46"/>
        <v>64.034645787498562</v>
      </c>
      <c r="AH165">
        <f t="shared" si="46"/>
        <v>64.276070084209479</v>
      </c>
      <c r="AI165">
        <f t="shared" si="46"/>
        <v>64.518404602103388</v>
      </c>
      <c r="AJ165">
        <f t="shared" si="46"/>
        <v>64.761652772908661</v>
      </c>
      <c r="AK165">
        <f t="shared" si="46"/>
        <v>65.005818041291974</v>
      </c>
      <c r="AL165">
        <f t="shared" si="46"/>
        <v>65.250903864907173</v>
      </c>
      <c r="AM165">
        <f t="shared" si="46"/>
        <v>65.496913714444162</v>
      </c>
      <c r="AN165">
        <f t="shared" si="46"/>
        <v>65.743851073678073</v>
      </c>
      <c r="AO165">
        <f t="shared" si="46"/>
        <v>65.991719439518675</v>
      </c>
      <c r="AP165">
        <f t="shared" si="46"/>
        <v>66.240522322059803</v>
      </c>
      <c r="AQ165">
        <f t="shared" si="46"/>
        <v>66.490263244629077</v>
      </c>
      <c r="AR165">
        <f t="shared" si="46"/>
        <v>66.740945743837841</v>
      </c>
      <c r="AS165">
        <f t="shared" si="45"/>
        <v>66.992573369631202</v>
      </c>
      <c r="AT165">
        <f t="shared" si="45"/>
        <v>67.245149685338319</v>
      </c>
      <c r="AU165">
        <f t="shared" si="45"/>
        <v>67.49867826772288</v>
      </c>
      <c r="AV165">
        <f t="shared" si="45"/>
        <v>67.753162707033752</v>
      </c>
    </row>
    <row r="166" spans="1:48" x14ac:dyDescent="0.15">
      <c r="A166" t="s">
        <v>330</v>
      </c>
      <c r="B166" t="s">
        <v>331</v>
      </c>
      <c r="C166">
        <v>54.47</v>
      </c>
      <c r="D166">
        <f t="shared" si="37"/>
        <v>54.47</v>
      </c>
      <c r="E166">
        <f t="shared" si="38"/>
        <v>55.396648329589944</v>
      </c>
      <c r="F166">
        <f t="shared" si="36"/>
        <v>56.339060880342586</v>
      </c>
      <c r="G166">
        <f t="shared" si="36"/>
        <v>57.297505834545554</v>
      </c>
      <c r="H166">
        <f t="shared" si="36"/>
        <v>58.27225593682666</v>
      </c>
      <c r="I166">
        <f t="shared" si="39"/>
        <v>58.854978496194924</v>
      </c>
      <c r="J166">
        <f t="shared" si="43"/>
        <v>59.44352828115688</v>
      </c>
      <c r="K166">
        <f t="shared" si="43"/>
        <v>60.037963563968439</v>
      </c>
      <c r="L166">
        <f t="shared" si="43"/>
        <v>60.63834319960813</v>
      </c>
      <c r="M166">
        <f t="shared" si="43"/>
        <v>61.244726631604209</v>
      </c>
      <c r="N166">
        <f t="shared" si="43"/>
        <v>61.857173897920262</v>
      </c>
      <c r="O166">
        <f t="shared" si="43"/>
        <v>62.475745636899447</v>
      </c>
      <c r="P166">
        <f t="shared" si="43"/>
        <v>63.100503093268458</v>
      </c>
      <c r="Q166">
        <f t="shared" si="43"/>
        <v>63.731508124201149</v>
      </c>
      <c r="R166">
        <f t="shared" si="43"/>
        <v>64.368823205443164</v>
      </c>
      <c r="S166">
        <f t="shared" si="40"/>
        <v>64.690667321470372</v>
      </c>
      <c r="T166">
        <f t="shared" si="44"/>
        <v>65.014120658077715</v>
      </c>
      <c r="U166">
        <f t="shared" si="44"/>
        <v>65.3391912613681</v>
      </c>
      <c r="V166">
        <f t="shared" si="44"/>
        <v>65.665887217674921</v>
      </c>
      <c r="W166">
        <f t="shared" si="44"/>
        <v>65.994216653763274</v>
      </c>
      <c r="X166">
        <f t="shared" si="44"/>
        <v>66.324187737032091</v>
      </c>
      <c r="Y166">
        <f t="shared" si="44"/>
        <v>66.655808675717239</v>
      </c>
      <c r="Z166">
        <f t="shared" si="44"/>
        <v>66.989087719095821</v>
      </c>
      <c r="AA166">
        <f t="shared" si="44"/>
        <v>67.324033157691289</v>
      </c>
      <c r="AB166">
        <f t="shared" si="44"/>
        <v>67.660653323479735</v>
      </c>
      <c r="AC166">
        <f t="shared" si="46"/>
        <v>67.915748443359519</v>
      </c>
      <c r="AD166">
        <f t="shared" si="46"/>
        <v>68.171805326346671</v>
      </c>
      <c r="AE166">
        <f t="shared" si="46"/>
        <v>68.428827598493598</v>
      </c>
      <c r="AF166">
        <f t="shared" si="46"/>
        <v>68.686818899523701</v>
      </c>
      <c r="AG166">
        <f t="shared" si="46"/>
        <v>68.945782882882895</v>
      </c>
      <c r="AH166">
        <f t="shared" si="46"/>
        <v>69.205723215791451</v>
      </c>
      <c r="AI166">
        <f t="shared" si="46"/>
        <v>69.466643579295734</v>
      </c>
      <c r="AJ166">
        <f t="shared" si="46"/>
        <v>69.728547668320502</v>
      </c>
      <c r="AK166">
        <f t="shared" si="46"/>
        <v>69.991439191721156</v>
      </c>
      <c r="AL166">
        <f t="shared" si="46"/>
        <v>70.255321872336296</v>
      </c>
      <c r="AM166">
        <f t="shared" si="46"/>
        <v>70.520199447040383</v>
      </c>
      <c r="AN166">
        <f t="shared" si="46"/>
        <v>70.786075666796691</v>
      </c>
      <c r="AO166">
        <f t="shared" si="46"/>
        <v>71.052954296710453</v>
      </c>
      <c r="AP166">
        <f t="shared" si="46"/>
        <v>71.320839116082183</v>
      </c>
      <c r="AQ166">
        <f t="shared" si="46"/>
        <v>71.589733918461064</v>
      </c>
      <c r="AR166">
        <f t="shared" si="46"/>
        <v>71.85964251169888</v>
      </c>
      <c r="AS166">
        <f t="shared" si="45"/>
        <v>72.130568718003772</v>
      </c>
      <c r="AT166">
        <f t="shared" si="45"/>
        <v>72.402516373994416</v>
      </c>
      <c r="AU166">
        <f t="shared" si="45"/>
        <v>72.675489330754402</v>
      </c>
      <c r="AV166">
        <f t="shared" si="45"/>
        <v>72.949491453886694</v>
      </c>
    </row>
    <row r="167" spans="1:48" x14ac:dyDescent="0.15">
      <c r="A167" t="s">
        <v>332</v>
      </c>
      <c r="B167" t="s">
        <v>333</v>
      </c>
      <c r="C167">
        <v>44.334797242941001</v>
      </c>
      <c r="D167">
        <f t="shared" si="37"/>
        <v>44.334797242941001</v>
      </c>
      <c r="E167">
        <f t="shared" si="38"/>
        <v>45.089024630638455</v>
      </c>
      <c r="F167">
        <f t="shared" si="36"/>
        <v>45.856082999590555</v>
      </c>
      <c r="G167">
        <f t="shared" si="36"/>
        <v>46.636190631555102</v>
      </c>
      <c r="H167">
        <f t="shared" si="36"/>
        <v>47.429569521717916</v>
      </c>
      <c r="I167">
        <f t="shared" si="39"/>
        <v>47.903865216935095</v>
      </c>
      <c r="J167">
        <f t="shared" si="43"/>
        <v>48.382903869104446</v>
      </c>
      <c r="K167">
        <f t="shared" si="43"/>
        <v>48.866732907795488</v>
      </c>
      <c r="L167">
        <f t="shared" si="43"/>
        <v>49.355400236873443</v>
      </c>
      <c r="M167">
        <f t="shared" si="43"/>
        <v>49.848954239242175</v>
      </c>
      <c r="N167">
        <f t="shared" si="43"/>
        <v>50.34744378163461</v>
      </c>
      <c r="O167">
        <f t="shared" si="43"/>
        <v>50.850918219450939</v>
      </c>
      <c r="P167">
        <f t="shared" si="43"/>
        <v>51.359427401645462</v>
      </c>
      <c r="Q167">
        <f t="shared" si="43"/>
        <v>51.873021675661924</v>
      </c>
      <c r="R167">
        <f t="shared" si="43"/>
        <v>52.39175189241854</v>
      </c>
      <c r="S167">
        <f t="shared" si="40"/>
        <v>52.65371065188063</v>
      </c>
      <c r="T167">
        <f t="shared" si="44"/>
        <v>52.916979205140024</v>
      </c>
      <c r="U167">
        <f t="shared" si="44"/>
        <v>53.181564101165719</v>
      </c>
      <c r="V167">
        <f t="shared" si="44"/>
        <v>53.447471921671529</v>
      </c>
      <c r="W167">
        <f t="shared" si="44"/>
        <v>53.71470928127988</v>
      </c>
      <c r="X167">
        <f t="shared" si="44"/>
        <v>53.983282827686267</v>
      </c>
      <c r="Y167">
        <f t="shared" si="44"/>
        <v>54.253199241824696</v>
      </c>
      <c r="Z167">
        <f t="shared" si="44"/>
        <v>54.524465238033812</v>
      </c>
      <c r="AA167">
        <f t="shared" si="44"/>
        <v>54.797087564223979</v>
      </c>
      <c r="AB167">
        <f t="shared" si="44"/>
        <v>55.07107300204509</v>
      </c>
      <c r="AC167">
        <f t="shared" si="46"/>
        <v>55.278702714134937</v>
      </c>
      <c r="AD167">
        <f t="shared" si="46"/>
        <v>55.487115234602989</v>
      </c>
      <c r="AE167">
        <f t="shared" si="46"/>
        <v>55.696313514804089</v>
      </c>
      <c r="AF167">
        <f t="shared" si="46"/>
        <v>55.906300517220316</v>
      </c>
      <c r="AG167">
        <f t="shared" si="46"/>
        <v>56.117079215502947</v>
      </c>
      <c r="AH167">
        <f t="shared" si="46"/>
        <v>56.328652594514573</v>
      </c>
      <c r="AI167">
        <f t="shared" si="46"/>
        <v>56.541023650371315</v>
      </c>
      <c r="AJ167">
        <f t="shared" si="46"/>
        <v>56.754195390485329</v>
      </c>
      <c r="AK167">
        <f t="shared" si="46"/>
        <v>56.968170833607338</v>
      </c>
      <c r="AL167">
        <f t="shared" si="46"/>
        <v>57.182953009869422</v>
      </c>
      <c r="AM167">
        <f t="shared" si="46"/>
        <v>57.398544960827891</v>
      </c>
      <c r="AN167">
        <f t="shared" si="46"/>
        <v>57.614949739506343</v>
      </c>
      <c r="AO167">
        <f t="shared" si="46"/>
        <v>57.832170410438977</v>
      </c>
      <c r="AP167">
        <f t="shared" si="46"/>
        <v>58.050210049713947</v>
      </c>
      <c r="AQ167">
        <f t="shared" si="46"/>
        <v>58.269071745016838</v>
      </c>
      <c r="AR167">
        <f t="shared" si="46"/>
        <v>58.488758595674561</v>
      </c>
      <c r="AS167">
        <f t="shared" si="45"/>
        <v>58.709273712699094</v>
      </c>
      <c r="AT167">
        <f t="shared" si="45"/>
        <v>58.930620218831621</v>
      </c>
      <c r="AU167">
        <f t="shared" si="45"/>
        <v>59.152801248586712</v>
      </c>
      <c r="AV167">
        <f t="shared" si="45"/>
        <v>59.375819948296744</v>
      </c>
    </row>
    <row r="168" spans="1:48" x14ac:dyDescent="0.15">
      <c r="A168" t="s">
        <v>334</v>
      </c>
      <c r="B168" t="s">
        <v>335</v>
      </c>
      <c r="C168">
        <v>41.363998791490999</v>
      </c>
      <c r="D168">
        <f t="shared" si="37"/>
        <v>41.363998791490999</v>
      </c>
      <c r="E168">
        <f t="shared" si="38"/>
        <v>42.067686700161751</v>
      </c>
      <c r="F168">
        <f t="shared" si="36"/>
        <v>42.783345808118753</v>
      </c>
      <c r="G168">
        <f t="shared" si="36"/>
        <v>43.511179770434936</v>
      </c>
      <c r="H168">
        <f t="shared" si="36"/>
        <v>44.251395706780841</v>
      </c>
      <c r="I168">
        <f t="shared" si="39"/>
        <v>44.69390966384865</v>
      </c>
      <c r="J168">
        <f t="shared" si="43"/>
        <v>45.140848760487138</v>
      </c>
      <c r="K168">
        <f t="shared" si="43"/>
        <v>45.592257248092004</v>
      </c>
      <c r="L168">
        <f t="shared" si="43"/>
        <v>46.048179820572926</v>
      </c>
      <c r="M168">
        <f t="shared" si="43"/>
        <v>46.508661618778653</v>
      </c>
      <c r="N168">
        <f t="shared" si="43"/>
        <v>46.97374823496645</v>
      </c>
      <c r="O168">
        <f t="shared" si="43"/>
        <v>47.443485717316101</v>
      </c>
      <c r="P168">
        <f t="shared" si="43"/>
        <v>47.917920574489273</v>
      </c>
      <c r="Q168">
        <f t="shared" si="43"/>
        <v>48.397099780234171</v>
      </c>
      <c r="R168">
        <f t="shared" si="43"/>
        <v>48.881070778036516</v>
      </c>
      <c r="S168">
        <f t="shared" si="40"/>
        <v>49.125476131926696</v>
      </c>
      <c r="T168">
        <f t="shared" si="44"/>
        <v>49.371103512586316</v>
      </c>
      <c r="U168">
        <f t="shared" si="44"/>
        <v>49.617959030149244</v>
      </c>
      <c r="V168">
        <f t="shared" si="44"/>
        <v>49.866048825299977</v>
      </c>
      <c r="W168">
        <f t="shared" si="44"/>
        <v>50.115379069426467</v>
      </c>
      <c r="X168">
        <f t="shared" si="44"/>
        <v>50.36595596477359</v>
      </c>
      <c r="Y168">
        <f t="shared" si="44"/>
        <v>50.617785744597455</v>
      </c>
      <c r="Z168">
        <f t="shared" si="44"/>
        <v>50.870874673320436</v>
      </c>
      <c r="AA168">
        <f t="shared" si="44"/>
        <v>51.125229046687039</v>
      </c>
      <c r="AB168">
        <f t="shared" si="44"/>
        <v>51.380855191920467</v>
      </c>
      <c r="AC168">
        <f t="shared" si="46"/>
        <v>51.574571994388293</v>
      </c>
      <c r="AD168">
        <f t="shared" si="46"/>
        <v>51.769019150592328</v>
      </c>
      <c r="AE168">
        <f t="shared" si="46"/>
        <v>51.964199414122191</v>
      </c>
      <c r="AF168">
        <f t="shared" si="46"/>
        <v>52.160115548949143</v>
      </c>
      <c r="AG168">
        <f t="shared" si="46"/>
        <v>52.356770329465206</v>
      </c>
      <c r="AH168">
        <f t="shared" si="46"/>
        <v>52.554166540522473</v>
      </c>
      <c r="AI168">
        <f t="shared" si="46"/>
        <v>52.752306977472465</v>
      </c>
      <c r="AJ168">
        <f t="shared" si="46"/>
        <v>52.951194446205847</v>
      </c>
      <c r="AK168">
        <f t="shared" si="46"/>
        <v>53.150831763192038</v>
      </c>
      <c r="AL168">
        <f t="shared" si="46"/>
        <v>53.351221755519191</v>
      </c>
      <c r="AM168">
        <f t="shared" si="46"/>
        <v>53.552367260934147</v>
      </c>
      <c r="AN168">
        <f t="shared" si="46"/>
        <v>53.754271127882674</v>
      </c>
      <c r="AO168">
        <f t="shared" si="46"/>
        <v>53.956936215549788</v>
      </c>
      <c r="AP168">
        <f t="shared" si="46"/>
        <v>54.160365393900271</v>
      </c>
      <c r="AQ168">
        <f t="shared" si="46"/>
        <v>54.364561543719226</v>
      </c>
      <c r="AR168">
        <f t="shared" si="46"/>
        <v>54.569527556652993</v>
      </c>
      <c r="AS168">
        <f t="shared" si="45"/>
        <v>54.775266335249995</v>
      </c>
      <c r="AT168">
        <f t="shared" si="45"/>
        <v>54.981780793001896</v>
      </c>
      <c r="AU168">
        <f t="shared" si="45"/>
        <v>55.189073854384851</v>
      </c>
      <c r="AV168">
        <f t="shared" si="45"/>
        <v>55.397148454900915</v>
      </c>
    </row>
    <row r="169" spans="1:48" x14ac:dyDescent="0.15">
      <c r="A169" t="s">
        <v>336</v>
      </c>
      <c r="B169" t="s">
        <v>337</v>
      </c>
      <c r="C169">
        <v>45.782309888881997</v>
      </c>
      <c r="D169">
        <f t="shared" si="37"/>
        <v>45.782309888881997</v>
      </c>
      <c r="E169">
        <f t="shared" si="38"/>
        <v>46.561162486335675</v>
      </c>
      <c r="F169">
        <f t="shared" si="36"/>
        <v>47.353264991232479</v>
      </c>
      <c r="G169">
        <f t="shared" si="36"/>
        <v>48.158842812138587</v>
      </c>
      <c r="H169">
        <f t="shared" si="36"/>
        <v>48.978125192290101</v>
      </c>
      <c r="I169">
        <f t="shared" si="39"/>
        <v>49.467906444213</v>
      </c>
      <c r="J169">
        <f t="shared" si="43"/>
        <v>49.962585508655131</v>
      </c>
      <c r="K169">
        <f t="shared" si="43"/>
        <v>50.46221136374168</v>
      </c>
      <c r="L169">
        <f t="shared" si="43"/>
        <v>50.966833477379105</v>
      </c>
      <c r="M169">
        <f t="shared" si="43"/>
        <v>51.47650181215289</v>
      </c>
      <c r="N169">
        <f t="shared" si="43"/>
        <v>51.991266830274427</v>
      </c>
      <c r="O169">
        <f t="shared" si="43"/>
        <v>52.511179498577157</v>
      </c>
      <c r="P169">
        <f t="shared" si="43"/>
        <v>53.03629129356294</v>
      </c>
      <c r="Q169">
        <f t="shared" si="43"/>
        <v>53.566654206498576</v>
      </c>
      <c r="R169">
        <f t="shared" si="43"/>
        <v>54.102320748563564</v>
      </c>
      <c r="S169">
        <f t="shared" si="40"/>
        <v>54.372832352306375</v>
      </c>
      <c r="T169">
        <f t="shared" si="44"/>
        <v>54.644696514067896</v>
      </c>
      <c r="U169">
        <f t="shared" si="44"/>
        <v>54.917919996638233</v>
      </c>
      <c r="V169">
        <f t="shared" si="44"/>
        <v>55.192509596621406</v>
      </c>
      <c r="W169">
        <f t="shared" si="44"/>
        <v>55.468472144604505</v>
      </c>
      <c r="X169">
        <f t="shared" si="44"/>
        <v>55.745814505327516</v>
      </c>
      <c r="Y169">
        <f t="shared" si="44"/>
        <v>56.024543577854153</v>
      </c>
      <c r="Z169">
        <f t="shared" si="44"/>
        <v>56.304666295743417</v>
      </c>
      <c r="AA169">
        <f t="shared" si="44"/>
        <v>56.586189627222133</v>
      </c>
      <c r="AB169">
        <f t="shared" si="44"/>
        <v>56.869120575358231</v>
      </c>
      <c r="AC169">
        <f t="shared" si="46"/>
        <v>57.083529310982939</v>
      </c>
      <c r="AD169">
        <f t="shared" si="46"/>
        <v>57.29874641335303</v>
      </c>
      <c r="AE169">
        <f t="shared" si="46"/>
        <v>57.514774930183854</v>
      </c>
      <c r="AF169">
        <f t="shared" si="46"/>
        <v>57.731617920681302</v>
      </c>
      <c r="AG169">
        <f t="shared" si="46"/>
        <v>57.949278455585109</v>
      </c>
      <c r="AH169">
        <f t="shared" si="46"/>
        <v>58.167759617212404</v>
      </c>
      <c r="AI169">
        <f t="shared" si="46"/>
        <v>58.387064499501228</v>
      </c>
      <c r="AJ169">
        <f t="shared" si="46"/>
        <v>58.607196208054518</v>
      </c>
      <c r="AK169">
        <f t="shared" si="46"/>
        <v>58.828157860183929</v>
      </c>
      <c r="AL169">
        <f t="shared" si="46"/>
        <v>59.049952584954099</v>
      </c>
      <c r="AM169">
        <f t="shared" si="46"/>
        <v>59.272583523226871</v>
      </c>
      <c r="AN169">
        <f t="shared" si="46"/>
        <v>59.496053827705808</v>
      </c>
      <c r="AO169">
        <f t="shared" si="46"/>
        <v>59.720366662980858</v>
      </c>
      <c r="AP169">
        <f t="shared" si="46"/>
        <v>59.945525205573176</v>
      </c>
      <c r="AQ169">
        <f t="shared" si="46"/>
        <v>60.171532643980008</v>
      </c>
      <c r="AR169">
        <f t="shared" si="46"/>
        <v>60.398392178719973</v>
      </c>
      <c r="AS169">
        <f t="shared" si="45"/>
        <v>60.626107022378307</v>
      </c>
      <c r="AT169">
        <f t="shared" si="45"/>
        <v>60.854680399652388</v>
      </c>
      <c r="AU169">
        <f t="shared" si="45"/>
        <v>61.084115547397381</v>
      </c>
      <c r="AV169">
        <f t="shared" si="45"/>
        <v>61.314415714672108</v>
      </c>
    </row>
    <row r="170" spans="1:48" x14ac:dyDescent="0.15">
      <c r="A170" t="s">
        <v>338</v>
      </c>
      <c r="B170" t="s">
        <v>339</v>
      </c>
      <c r="C170">
        <v>40.869283730316198</v>
      </c>
      <c r="D170">
        <f t="shared" si="37"/>
        <v>40.869283730316198</v>
      </c>
      <c r="E170">
        <f t="shared" si="38"/>
        <v>41.564555503773789</v>
      </c>
      <c r="F170">
        <f t="shared" si="36"/>
        <v>42.271655300500811</v>
      </c>
      <c r="G170">
        <f t="shared" si="36"/>
        <v>42.990784339847444</v>
      </c>
      <c r="H170">
        <f t="shared" si="36"/>
        <v>43.722147264324789</v>
      </c>
      <c r="I170">
        <f t="shared" si="39"/>
        <v>44.159368736968041</v>
      </c>
      <c r="J170">
        <f t="shared" si="43"/>
        <v>44.600962424337716</v>
      </c>
      <c r="K170">
        <f t="shared" si="43"/>
        <v>45.04697204858109</v>
      </c>
      <c r="L170">
        <f t="shared" si="43"/>
        <v>45.49744176906691</v>
      </c>
      <c r="M170">
        <f t="shared" si="43"/>
        <v>45.952416186757574</v>
      </c>
      <c r="N170">
        <f t="shared" si="43"/>
        <v>46.411940348625158</v>
      </c>
      <c r="O170">
        <f t="shared" si="43"/>
        <v>46.876059752111395</v>
      </c>
      <c r="P170">
        <f t="shared" si="43"/>
        <v>47.344820349632521</v>
      </c>
      <c r="Q170">
        <f t="shared" si="43"/>
        <v>47.818268553128853</v>
      </c>
      <c r="R170">
        <f t="shared" si="43"/>
        <v>48.29645123866014</v>
      </c>
      <c r="S170">
        <f t="shared" si="40"/>
        <v>48.537933494853434</v>
      </c>
      <c r="T170">
        <f t="shared" si="44"/>
        <v>48.780623162327693</v>
      </c>
      <c r="U170">
        <f t="shared" si="44"/>
        <v>49.024526278139327</v>
      </c>
      <c r="V170">
        <f t="shared" si="44"/>
        <v>49.269648909530012</v>
      </c>
      <c r="W170">
        <f t="shared" si="44"/>
        <v>49.515997154077652</v>
      </c>
      <c r="X170">
        <f t="shared" si="44"/>
        <v>49.763577139848032</v>
      </c>
      <c r="Y170">
        <f t="shared" si="44"/>
        <v>50.012395025547271</v>
      </c>
      <c r="Z170">
        <f t="shared" si="44"/>
        <v>50.262457000674999</v>
      </c>
      <c r="AA170">
        <f t="shared" si="44"/>
        <v>50.513769285678372</v>
      </c>
      <c r="AB170">
        <f t="shared" si="44"/>
        <v>50.766338132106753</v>
      </c>
      <c r="AC170">
        <f t="shared" si="46"/>
        <v>50.957738073957053</v>
      </c>
      <c r="AD170">
        <f t="shared" si="46"/>
        <v>51.149859634483988</v>
      </c>
      <c r="AE170">
        <f t="shared" si="46"/>
        <v>51.342705534344155</v>
      </c>
      <c r="AF170">
        <f t="shared" si="46"/>
        <v>51.536278504451602</v>
      </c>
      <c r="AG170">
        <f t="shared" si="46"/>
        <v>51.730581286016502</v>
      </c>
      <c r="AH170">
        <f t="shared" si="46"/>
        <v>51.925616630584017</v>
      </c>
      <c r="AI170">
        <f t="shared" si="46"/>
        <v>52.12138730007316</v>
      </c>
      <c r="AJ170">
        <f t="shared" si="46"/>
        <v>52.317896066816019</v>
      </c>
      <c r="AK170">
        <f t="shared" si="46"/>
        <v>52.515145713596937</v>
      </c>
      <c r="AL170">
        <f t="shared" si="46"/>
        <v>52.713139033691967</v>
      </c>
      <c r="AM170">
        <f t="shared" si="46"/>
        <v>52.9118788309084</v>
      </c>
      <c r="AN170">
        <f t="shared" si="46"/>
        <v>53.11136791962447</v>
      </c>
      <c r="AO170">
        <f t="shared" si="46"/>
        <v>53.311609124829239</v>
      </c>
      <c r="AP170">
        <f t="shared" si="46"/>
        <v>53.512605282162589</v>
      </c>
      <c r="AQ170">
        <f t="shared" si="46"/>
        <v>53.714359237955321</v>
      </c>
      <c r="AR170">
        <f t="shared" si="46"/>
        <v>53.916873849269571</v>
      </c>
      <c r="AS170">
        <f t="shared" si="45"/>
        <v>54.120151983939159</v>
      </c>
      <c r="AT170">
        <f t="shared" si="45"/>
        <v>54.324196520610286</v>
      </c>
      <c r="AU170">
        <f t="shared" si="45"/>
        <v>54.529010348782251</v>
      </c>
      <c r="AV170">
        <f t="shared" si="45"/>
        <v>54.734596368848393</v>
      </c>
    </row>
    <row r="171" spans="1:48" x14ac:dyDescent="0.15">
      <c r="A171" t="s">
        <v>340</v>
      </c>
      <c r="B171" t="s">
        <v>341</v>
      </c>
      <c r="C171">
        <v>41.162812099922398</v>
      </c>
      <c r="D171">
        <f t="shared" si="37"/>
        <v>41.162812099922398</v>
      </c>
      <c r="E171">
        <f t="shared" si="38"/>
        <v>41.863077403275035</v>
      </c>
      <c r="F171">
        <f t="shared" si="36"/>
        <v>42.575255680257577</v>
      </c>
      <c r="G171">
        <f t="shared" si="36"/>
        <v>43.299549595403086</v>
      </c>
      <c r="H171">
        <f t="shared" si="36"/>
        <v>44.036165260991062</v>
      </c>
      <c r="I171">
        <f t="shared" si="39"/>
        <v>44.476526913600971</v>
      </c>
      <c r="J171">
        <f t="shared" si="43"/>
        <v>44.921292182736984</v>
      </c>
      <c r="K171">
        <f t="shared" si="43"/>
        <v>45.370505104564351</v>
      </c>
      <c r="L171">
        <f t="shared" si="43"/>
        <v>45.824210155609997</v>
      </c>
      <c r="M171">
        <f t="shared" si="43"/>
        <v>46.282452257166092</v>
      </c>
      <c r="N171">
        <f t="shared" si="43"/>
        <v>46.745276779737765</v>
      </c>
      <c r="O171">
        <f t="shared" si="43"/>
        <v>47.212729547535126</v>
      </c>
      <c r="P171">
        <f t="shared" si="43"/>
        <v>47.684856843010493</v>
      </c>
      <c r="Q171">
        <f t="shared" si="43"/>
        <v>48.1617054114406</v>
      </c>
      <c r="R171">
        <f t="shared" si="43"/>
        <v>48.643322465555009</v>
      </c>
      <c r="S171">
        <f t="shared" si="40"/>
        <v>48.88653907788278</v>
      </c>
      <c r="T171">
        <f t="shared" si="44"/>
        <v>49.130971773272186</v>
      </c>
      <c r="U171">
        <f t="shared" si="44"/>
        <v>49.376626632138539</v>
      </c>
      <c r="V171">
        <f t="shared" si="44"/>
        <v>49.623509765299218</v>
      </c>
      <c r="W171">
        <f t="shared" si="44"/>
        <v>49.871627314125703</v>
      </c>
      <c r="X171">
        <f t="shared" si="44"/>
        <v>50.120985450696324</v>
      </c>
      <c r="Y171">
        <f t="shared" si="44"/>
        <v>50.371590377949801</v>
      </c>
      <c r="Z171">
        <f t="shared" si="44"/>
        <v>50.623448329839547</v>
      </c>
      <c r="AA171">
        <f t="shared" si="44"/>
        <v>50.87656557148874</v>
      </c>
      <c r="AB171">
        <f t="shared" si="44"/>
        <v>51.130948399346181</v>
      </c>
      <c r="AC171">
        <f t="shared" si="46"/>
        <v>51.323722999809164</v>
      </c>
      <c r="AD171">
        <f t="shared" si="46"/>
        <v>51.517224401705469</v>
      </c>
      <c r="AE171">
        <f t="shared" si="46"/>
        <v>51.711455345231798</v>
      </c>
      <c r="AF171">
        <f t="shared" si="46"/>
        <v>51.906418580915961</v>
      </c>
      <c r="AG171">
        <f t="shared" si="46"/>
        <v>52.102116869655866</v>
      </c>
      <c r="AH171">
        <f t="shared" si="46"/>
        <v>52.298552982758601</v>
      </c>
      <c r="AI171">
        <f t="shared" si="46"/>
        <v>52.495729701979641</v>
      </c>
      <c r="AJ171">
        <f t="shared" si="46"/>
        <v>52.69364981956231</v>
      </c>
      <c r="AK171">
        <f t="shared" si="46"/>
        <v>52.892316138277266</v>
      </c>
      <c r="AL171">
        <f t="shared" si="46"/>
        <v>53.091731471462225</v>
      </c>
      <c r="AM171">
        <f t="shared" si="46"/>
        <v>53.291898643061771</v>
      </c>
      <c r="AN171">
        <f t="shared" si="46"/>
        <v>53.492820487667366</v>
      </c>
      <c r="AO171">
        <f t="shared" si="46"/>
        <v>53.694499850557484</v>
      </c>
      <c r="AP171">
        <f t="shared" si="46"/>
        <v>53.896939587737954</v>
      </c>
      <c r="AQ171">
        <f t="shared" si="46"/>
        <v>54.100142565982267</v>
      </c>
      <c r="AR171">
        <f t="shared" si="46"/>
        <v>54.304111662872351</v>
      </c>
      <c r="AS171">
        <f t="shared" si="45"/>
        <v>54.508849766839177</v>
      </c>
      <c r="AT171">
        <f t="shared" si="45"/>
        <v>54.714359777203732</v>
      </c>
      <c r="AU171">
        <f t="shared" si="45"/>
        <v>54.920644604218076</v>
      </c>
      <c r="AV171">
        <f t="shared" si="45"/>
        <v>55.127707169106536</v>
      </c>
    </row>
    <row r="172" spans="1:48" x14ac:dyDescent="0.15">
      <c r="A172" t="s">
        <v>342</v>
      </c>
      <c r="B172" t="s">
        <v>343</v>
      </c>
      <c r="C172">
        <v>60.960556002909001</v>
      </c>
      <c r="D172">
        <f t="shared" si="37"/>
        <v>60.960556002909001</v>
      </c>
      <c r="E172">
        <f t="shared" si="38"/>
        <v>61.997622230024298</v>
      </c>
      <c r="F172">
        <f t="shared" si="36"/>
        <v>63.052331117081401</v>
      </c>
      <c r="G172">
        <f t="shared" si="36"/>
        <v>64.124982802530198</v>
      </c>
      <c r="H172">
        <f t="shared" si="36"/>
        <v>65.215882530801693</v>
      </c>
      <c r="I172">
        <f t="shared" si="39"/>
        <v>65.868041356109714</v>
      </c>
      <c r="J172">
        <f t="shared" si="43"/>
        <v>66.526721769670814</v>
      </c>
      <c r="K172">
        <f t="shared" si="43"/>
        <v>67.191988987367509</v>
      </c>
      <c r="L172">
        <f t="shared" si="43"/>
        <v>67.863908877241187</v>
      </c>
      <c r="M172">
        <f t="shared" si="43"/>
        <v>68.542547966013601</v>
      </c>
      <c r="N172">
        <f t="shared" si="43"/>
        <v>69.22797344567374</v>
      </c>
      <c r="O172">
        <f t="shared" si="43"/>
        <v>69.920253180130459</v>
      </c>
      <c r="P172">
        <f t="shared" si="43"/>
        <v>70.619455711931792</v>
      </c>
      <c r="Q172">
        <f t="shared" si="43"/>
        <v>71.32565026905111</v>
      </c>
      <c r="R172">
        <f t="shared" si="43"/>
        <v>72.038906771741622</v>
      </c>
      <c r="S172">
        <f t="shared" si="40"/>
        <v>72.399101305600325</v>
      </c>
      <c r="T172">
        <f t="shared" si="44"/>
        <v>72.761096812128315</v>
      </c>
      <c r="U172">
        <f t="shared" si="44"/>
        <v>73.124902296188949</v>
      </c>
      <c r="V172">
        <f t="shared" si="44"/>
        <v>73.490526807669866</v>
      </c>
      <c r="W172">
        <f t="shared" si="44"/>
        <v>73.85797944170821</v>
      </c>
      <c r="X172">
        <f t="shared" si="44"/>
        <v>74.227269338916742</v>
      </c>
      <c r="Y172">
        <f t="shared" si="44"/>
        <v>74.598405685611311</v>
      </c>
      <c r="Z172">
        <f t="shared" si="44"/>
        <v>74.971397714039355</v>
      </c>
      <c r="AA172">
        <f t="shared" si="44"/>
        <v>75.346254702609556</v>
      </c>
      <c r="AB172">
        <f t="shared" si="44"/>
        <v>75.722985976122587</v>
      </c>
      <c r="AC172">
        <f t="shared" si="46"/>
        <v>76.008477812757434</v>
      </c>
      <c r="AD172">
        <f t="shared" si="46"/>
        <v>76.295046014616602</v>
      </c>
      <c r="AE172">
        <f t="shared" si="46"/>
        <v>76.58269463982694</v>
      </c>
      <c r="AF172">
        <f t="shared" si="46"/>
        <v>76.871427761815355</v>
      </c>
      <c r="AG172">
        <f t="shared" si="46"/>
        <v>77.161249469366396</v>
      </c>
      <c r="AH172">
        <f t="shared" si="46"/>
        <v>77.452163866680266</v>
      </c>
      <c r="AI172">
        <f t="shared" si="46"/>
        <v>77.74417507343081</v>
      </c>
      <c r="AJ172">
        <f t="shared" si="46"/>
        <v>78.03728722482397</v>
      </c>
      <c r="AK172">
        <f t="shared" si="46"/>
        <v>78.331504471656274</v>
      </c>
      <c r="AL172">
        <f t="shared" si="46"/>
        <v>78.626830980373683</v>
      </c>
      <c r="AM172">
        <f t="shared" si="46"/>
        <v>78.923270933130482</v>
      </c>
      <c r="AN172">
        <f t="shared" si="46"/>
        <v>79.220828527848596</v>
      </c>
      <c r="AO172">
        <f t="shared" si="46"/>
        <v>79.519507978277048</v>
      </c>
      <c r="AP172">
        <f t="shared" si="46"/>
        <v>79.819313514051586</v>
      </c>
      <c r="AQ172">
        <f t="shared" si="46"/>
        <v>80.120249380754544</v>
      </c>
      <c r="AR172">
        <f t="shared" si="46"/>
        <v>80.422319839975032</v>
      </c>
      <c r="AS172">
        <f t="shared" si="45"/>
        <v>80.725529169369281</v>
      </c>
      <c r="AT172">
        <f t="shared" si="45"/>
        <v>81.029881662721181</v>
      </c>
      <c r="AU172">
        <f t="shared" si="45"/>
        <v>81.335381630003099</v>
      </c>
      <c r="AV172">
        <f t="shared" si="45"/>
        <v>81.642033397436961</v>
      </c>
    </row>
    <row r="173" spans="1:48" x14ac:dyDescent="0.15">
      <c r="A173" t="s">
        <v>344</v>
      </c>
      <c r="B173" t="s">
        <v>345</v>
      </c>
      <c r="C173">
        <v>66.27</v>
      </c>
      <c r="D173">
        <f t="shared" si="37"/>
        <v>66.27</v>
      </c>
      <c r="E173">
        <f t="shared" si="38"/>
        <v>67.397390945509926</v>
      </c>
      <c r="F173">
        <f t="shared" si="36"/>
        <v>68.543961162847495</v>
      </c>
      <c r="G173">
        <f t="shared" si="36"/>
        <v>69.710036931436278</v>
      </c>
      <c r="H173">
        <f t="shared" si="36"/>
        <v>70.89595008139348</v>
      </c>
      <c r="I173">
        <f t="shared" si="39"/>
        <v>71.604909582207412</v>
      </c>
      <c r="J173">
        <f t="shared" si="43"/>
        <v>72.320958678029484</v>
      </c>
      <c r="K173">
        <f t="shared" si="43"/>
        <v>73.044168264809784</v>
      </c>
      <c r="L173">
        <f t="shared" si="43"/>
        <v>73.77460994745789</v>
      </c>
      <c r="M173">
        <f t="shared" si="43"/>
        <v>74.512356046932453</v>
      </c>
      <c r="N173">
        <f t="shared" si="43"/>
        <v>75.257479607401791</v>
      </c>
      <c r="O173">
        <f t="shared" si="43"/>
        <v>76.010054403475792</v>
      </c>
      <c r="P173">
        <f t="shared" si="43"/>
        <v>76.770154947510576</v>
      </c>
      <c r="Q173">
        <f t="shared" si="43"/>
        <v>77.537856496985682</v>
      </c>
      <c r="R173">
        <f t="shared" si="43"/>
        <v>78.313235061955538</v>
      </c>
      <c r="S173">
        <f t="shared" si="40"/>
        <v>78.704801237265301</v>
      </c>
      <c r="T173">
        <f t="shared" si="44"/>
        <v>79.098325243451626</v>
      </c>
      <c r="U173">
        <f t="shared" si="44"/>
        <v>79.493816869668876</v>
      </c>
      <c r="V173">
        <f t="shared" si="44"/>
        <v>79.891285954017192</v>
      </c>
      <c r="W173">
        <f t="shared" si="44"/>
        <v>80.290742383787261</v>
      </c>
      <c r="X173">
        <f t="shared" si="44"/>
        <v>80.692196095706194</v>
      </c>
      <c r="Y173">
        <f t="shared" si="44"/>
        <v>81.095657076184708</v>
      </c>
      <c r="Z173">
        <f t="shared" si="44"/>
        <v>81.50113536156563</v>
      </c>
      <c r="AA173">
        <f t="shared" si="44"/>
        <v>81.908641038373446</v>
      </c>
      <c r="AB173">
        <f t="shared" si="44"/>
        <v>82.318184243565298</v>
      </c>
      <c r="AC173">
        <f t="shared" si="46"/>
        <v>82.628541386844773</v>
      </c>
      <c r="AD173">
        <f t="shared" si="46"/>
        <v>82.940068642867516</v>
      </c>
      <c r="AE173">
        <f t="shared" si="46"/>
        <v>83.25277042320856</v>
      </c>
      <c r="AF173">
        <f t="shared" si="46"/>
        <v>83.566651156075551</v>
      </c>
      <c r="AG173">
        <f t="shared" si="46"/>
        <v>83.881715286371389</v>
      </c>
      <c r="AH173">
        <f t="shared" si="46"/>
        <v>84.197967275757293</v>
      </c>
      <c r="AI173">
        <f t="shared" si="46"/>
        <v>84.515411602715773</v>
      </c>
      <c r="AJ173">
        <f t="shared" si="46"/>
        <v>84.834052762614277</v>
      </c>
      <c r="AK173">
        <f t="shared" si="46"/>
        <v>85.153895267768704</v>
      </c>
      <c r="AL173">
        <f t="shared" si="46"/>
        <v>85.474943647507359</v>
      </c>
      <c r="AM173">
        <f t="shared" si="46"/>
        <v>85.797202448235097</v>
      </c>
      <c r="AN173">
        <f t="shared" si="46"/>
        <v>86.120676233497633</v>
      </c>
      <c r="AO173">
        <f t="shared" si="46"/>
        <v>86.44536958404629</v>
      </c>
      <c r="AP173">
        <f t="shared" si="46"/>
        <v>86.7712870979028</v>
      </c>
      <c r="AQ173">
        <f t="shared" si="46"/>
        <v>87.098433390424347</v>
      </c>
      <c r="AR173">
        <f t="shared" si="46"/>
        <v>87.426813094369095</v>
      </c>
      <c r="AS173">
        <f t="shared" si="45"/>
        <v>87.756430859961625</v>
      </c>
      <c r="AT173">
        <f t="shared" si="45"/>
        <v>88.087291354958879</v>
      </c>
      <c r="AU173">
        <f t="shared" si="45"/>
        <v>88.419399264716247</v>
      </c>
      <c r="AV173">
        <f t="shared" si="45"/>
        <v>88.752759292253927</v>
      </c>
    </row>
    <row r="174" spans="1:48" x14ac:dyDescent="0.15">
      <c r="A174" t="s">
        <v>346</v>
      </c>
      <c r="B174" t="s">
        <v>347</v>
      </c>
      <c r="C174">
        <v>54.65</v>
      </c>
      <c r="D174">
        <f t="shared" si="37"/>
        <v>54.65</v>
      </c>
      <c r="E174">
        <f t="shared" si="38"/>
        <v>55.579710505087029</v>
      </c>
      <c r="F174">
        <f t="shared" si="36"/>
        <v>56.525237325329947</v>
      </c>
      <c r="G174">
        <f t="shared" si="36"/>
        <v>57.486849529243891</v>
      </c>
      <c r="H174">
        <f t="shared" si="36"/>
        <v>58.464820762760731</v>
      </c>
      <c r="I174">
        <f t="shared" si="39"/>
        <v>59.04946897038834</v>
      </c>
      <c r="J174">
        <f t="shared" si="43"/>
        <v>59.639963660092221</v>
      </c>
      <c r="K174">
        <f t="shared" si="43"/>
        <v>60.236363296693135</v>
      </c>
      <c r="L174">
        <f t="shared" si="43"/>
        <v>60.838726929660076</v>
      </c>
      <c r="M174">
        <f t="shared" si="43"/>
        <v>61.447114198956669</v>
      </c>
      <c r="N174">
        <f t="shared" si="43"/>
        <v>62.061585340946252</v>
      </c>
      <c r="O174">
        <f t="shared" si="43"/>
        <v>62.682201194355692</v>
      </c>
      <c r="P174">
        <f t="shared" si="43"/>
        <v>63.309023206299273</v>
      </c>
      <c r="Q174">
        <f t="shared" si="43"/>
        <v>63.94211343836227</v>
      </c>
      <c r="R174">
        <f t="shared" si="43"/>
        <v>64.581534572745895</v>
      </c>
      <c r="S174">
        <f t="shared" si="40"/>
        <v>64.904442245609616</v>
      </c>
      <c r="T174">
        <f t="shared" si="44"/>
        <v>65.228964456837659</v>
      </c>
      <c r="U174">
        <f t="shared" si="44"/>
        <v>65.555109279121837</v>
      </c>
      <c r="V174">
        <f t="shared" si="44"/>
        <v>65.882884825517422</v>
      </c>
      <c r="W174">
        <f t="shared" si="44"/>
        <v>66.212299249645</v>
      </c>
      <c r="X174">
        <f t="shared" si="44"/>
        <v>66.54336074589321</v>
      </c>
      <c r="Y174">
        <f t="shared" si="44"/>
        <v>66.876077549622678</v>
      </c>
      <c r="Z174">
        <f t="shared" si="44"/>
        <v>67.210457937370776</v>
      </c>
      <c r="AA174">
        <f t="shared" si="44"/>
        <v>67.546510227057638</v>
      </c>
      <c r="AB174">
        <f t="shared" si="44"/>
        <v>67.884242778192913</v>
      </c>
      <c r="AC174">
        <f t="shared" si="46"/>
        <v>68.140180878090661</v>
      </c>
      <c r="AD174">
        <f t="shared" si="46"/>
        <v>68.39708391931056</v>
      </c>
      <c r="AE174">
        <f t="shared" si="46"/>
        <v>68.654955539887553</v>
      </c>
      <c r="AF174">
        <f t="shared" si="46"/>
        <v>68.913799391572795</v>
      </c>
      <c r="AG174">
        <f t="shared" si="46"/>
        <v>69.173619139885275</v>
      </c>
      <c r="AH174">
        <f t="shared" si="46"/>
        <v>69.434418464163826</v>
      </c>
      <c r="AI174">
        <f t="shared" si="46"/>
        <v>69.696201057619092</v>
      </c>
      <c r="AJ174">
        <f t="shared" si="46"/>
        <v>69.958970627386009</v>
      </c>
      <c r="AK174">
        <f t="shared" si="46"/>
        <v>70.222730894576131</v>
      </c>
      <c r="AL174">
        <f t="shared" si="46"/>
        <v>70.487485594330437</v>
      </c>
      <c r="AM174">
        <f t="shared" si="46"/>
        <v>70.753238475872166</v>
      </c>
      <c r="AN174">
        <f t="shared" si="46"/>
        <v>71.019993302559925</v>
      </c>
      <c r="AO174">
        <f t="shared" si="46"/>
        <v>71.287753851941005</v>
      </c>
      <c r="AP174">
        <f t="shared" si="46"/>
        <v>71.556523915804874</v>
      </c>
      <c r="AQ174">
        <f t="shared" si="46"/>
        <v>71.826307300236778</v>
      </c>
      <c r="AR174">
        <f t="shared" si="46"/>
        <v>72.097107825671827</v>
      </c>
      <c r="AS174">
        <f t="shared" si="45"/>
        <v>72.368929326948901</v>
      </c>
      <c r="AT174">
        <f t="shared" si="45"/>
        <v>72.641775653365073</v>
      </c>
      <c r="AU174">
        <f t="shared" si="45"/>
        <v>72.915650668730095</v>
      </c>
      <c r="AV174">
        <f t="shared" si="45"/>
        <v>73.190558251421123</v>
      </c>
    </row>
    <row r="175" spans="1:48" x14ac:dyDescent="0.15">
      <c r="A175" t="s">
        <v>348</v>
      </c>
      <c r="B175" t="s">
        <v>349</v>
      </c>
      <c r="C175">
        <v>54.65</v>
      </c>
      <c r="D175">
        <f t="shared" si="37"/>
        <v>54.65</v>
      </c>
      <c r="E175">
        <f t="shared" si="38"/>
        <v>55.579710505087029</v>
      </c>
      <c r="F175">
        <f t="shared" si="36"/>
        <v>56.525237325329947</v>
      </c>
      <c r="G175">
        <f t="shared" si="36"/>
        <v>57.486849529243891</v>
      </c>
      <c r="H175">
        <f t="shared" si="36"/>
        <v>58.464820762760731</v>
      </c>
      <c r="I175">
        <f t="shared" si="39"/>
        <v>59.04946897038834</v>
      </c>
      <c r="J175">
        <f t="shared" si="43"/>
        <v>59.639963660092221</v>
      </c>
      <c r="K175">
        <f t="shared" si="43"/>
        <v>60.236363296693135</v>
      </c>
      <c r="L175">
        <f t="shared" si="43"/>
        <v>60.838726929660076</v>
      </c>
      <c r="M175">
        <f t="shared" si="43"/>
        <v>61.447114198956669</v>
      </c>
      <c r="N175">
        <f t="shared" si="43"/>
        <v>62.061585340946252</v>
      </c>
      <c r="O175">
        <f t="shared" si="43"/>
        <v>62.682201194355692</v>
      </c>
      <c r="P175">
        <f t="shared" si="43"/>
        <v>63.309023206299273</v>
      </c>
      <c r="Q175">
        <f t="shared" si="43"/>
        <v>63.94211343836227</v>
      </c>
      <c r="R175">
        <f t="shared" si="43"/>
        <v>64.581534572745895</v>
      </c>
      <c r="S175">
        <f t="shared" si="40"/>
        <v>64.904442245609616</v>
      </c>
      <c r="T175">
        <f t="shared" si="44"/>
        <v>65.228964456837659</v>
      </c>
      <c r="U175">
        <f t="shared" si="44"/>
        <v>65.555109279121837</v>
      </c>
      <c r="V175">
        <f t="shared" si="44"/>
        <v>65.882884825517422</v>
      </c>
      <c r="W175">
        <f t="shared" si="44"/>
        <v>66.212299249645</v>
      </c>
      <c r="X175">
        <f t="shared" si="44"/>
        <v>66.54336074589321</v>
      </c>
      <c r="Y175">
        <f t="shared" si="44"/>
        <v>66.876077549622678</v>
      </c>
      <c r="Z175">
        <f t="shared" si="44"/>
        <v>67.210457937370776</v>
      </c>
      <c r="AA175">
        <f t="shared" si="44"/>
        <v>67.546510227057638</v>
      </c>
      <c r="AB175">
        <f t="shared" si="44"/>
        <v>67.884242778192913</v>
      </c>
      <c r="AC175">
        <f t="shared" si="46"/>
        <v>68.140180878090661</v>
      </c>
      <c r="AD175">
        <f t="shared" si="46"/>
        <v>68.39708391931056</v>
      </c>
      <c r="AE175">
        <f t="shared" si="46"/>
        <v>68.654955539887553</v>
      </c>
      <c r="AF175">
        <f t="shared" si="46"/>
        <v>68.913799391572795</v>
      </c>
      <c r="AG175">
        <f t="shared" si="46"/>
        <v>69.173619139885275</v>
      </c>
      <c r="AH175">
        <f t="shared" si="46"/>
        <v>69.434418464163826</v>
      </c>
      <c r="AI175">
        <f t="shared" si="46"/>
        <v>69.696201057619092</v>
      </c>
      <c r="AJ175">
        <f t="shared" si="46"/>
        <v>69.958970627386009</v>
      </c>
      <c r="AK175">
        <f t="shared" si="46"/>
        <v>70.222730894576131</v>
      </c>
      <c r="AL175">
        <f t="shared" si="46"/>
        <v>70.487485594330437</v>
      </c>
      <c r="AM175">
        <f t="shared" si="46"/>
        <v>70.753238475872166</v>
      </c>
      <c r="AN175">
        <f t="shared" si="46"/>
        <v>71.019993302559925</v>
      </c>
      <c r="AO175">
        <f t="shared" si="46"/>
        <v>71.287753851941005</v>
      </c>
      <c r="AP175">
        <f t="shared" si="46"/>
        <v>71.556523915804874</v>
      </c>
      <c r="AQ175">
        <f t="shared" si="46"/>
        <v>71.826307300236778</v>
      </c>
      <c r="AR175">
        <f t="shared" si="46"/>
        <v>72.097107825671827</v>
      </c>
      <c r="AS175">
        <f t="shared" si="45"/>
        <v>72.368929326948901</v>
      </c>
      <c r="AT175">
        <f t="shared" si="45"/>
        <v>72.641775653365073</v>
      </c>
      <c r="AU175">
        <f t="shared" si="45"/>
        <v>72.915650668730095</v>
      </c>
      <c r="AV175">
        <f t="shared" si="45"/>
        <v>73.190558251421123</v>
      </c>
    </row>
    <row r="176" spans="1:48" x14ac:dyDescent="0.15">
      <c r="A176" t="s">
        <v>350</v>
      </c>
      <c r="B176" t="s">
        <v>351</v>
      </c>
      <c r="C176">
        <v>60.46</v>
      </c>
      <c r="D176">
        <f t="shared" si="37"/>
        <v>60.46</v>
      </c>
      <c r="E176">
        <f t="shared" si="38"/>
        <v>61.488550725298481</v>
      </c>
      <c r="F176">
        <f t="shared" si="36"/>
        <v>62.534599244088724</v>
      </c>
      <c r="G176">
        <f t="shared" si="36"/>
        <v>63.598443230340088</v>
      </c>
      <c r="H176">
        <f t="shared" si="36"/>
        <v>64.680385422077109</v>
      </c>
      <c r="I176">
        <f t="shared" si="39"/>
        <v>65.327189276297887</v>
      </c>
      <c r="J176">
        <f t="shared" si="43"/>
        <v>65.98046116906086</v>
      </c>
      <c r="K176">
        <f t="shared" si="43"/>
        <v>66.640265780751463</v>
      </c>
      <c r="L176">
        <f t="shared" si="43"/>
        <v>67.306668438558987</v>
      </c>
      <c r="M176">
        <f t="shared" si="43"/>
        <v>67.979735122944561</v>
      </c>
      <c r="N176">
        <f t="shared" si="43"/>
        <v>68.659532474174028</v>
      </c>
      <c r="O176">
        <f t="shared" si="43"/>
        <v>69.346127798915745</v>
      </c>
      <c r="P176">
        <f t="shared" si="43"/>
        <v>70.039589076904917</v>
      </c>
      <c r="Q176">
        <f t="shared" si="43"/>
        <v>70.739984967673976</v>
      </c>
      <c r="R176">
        <f t="shared" si="43"/>
        <v>71.447384817350724</v>
      </c>
      <c r="S176">
        <f t="shared" si="40"/>
        <v>71.804621741437472</v>
      </c>
      <c r="T176">
        <f t="shared" si="44"/>
        <v>72.163644850144649</v>
      </c>
      <c r="U176">
        <f t="shared" si="44"/>
        <v>72.524463074395356</v>
      </c>
      <c r="V176">
        <f t="shared" si="44"/>
        <v>72.887085389767321</v>
      </c>
      <c r="W176">
        <f t="shared" si="44"/>
        <v>73.251520816716138</v>
      </c>
      <c r="X176">
        <f t="shared" si="44"/>
        <v>73.617778420799709</v>
      </c>
      <c r="Y176">
        <f t="shared" si="44"/>
        <v>73.985867312903707</v>
      </c>
      <c r="Z176">
        <f t="shared" si="44"/>
        <v>74.355796649468218</v>
      </c>
      <c r="AA176">
        <f t="shared" si="44"/>
        <v>74.727575632715556</v>
      </c>
      <c r="AB176">
        <f t="shared" si="44"/>
        <v>75.10121351087912</v>
      </c>
      <c r="AC176">
        <f t="shared" si="46"/>
        <v>75.384361132467731</v>
      </c>
      <c r="AD176">
        <f t="shared" si="46"/>
        <v>75.668576281089045</v>
      </c>
      <c r="AE176">
        <f t="shared" si="46"/>
        <v>75.95386298154807</v>
      </c>
      <c r="AF176">
        <f t="shared" si="46"/>
        <v>76.24022527382418</v>
      </c>
      <c r="AG176">
        <f t="shared" si="46"/>
        <v>76.527667213128339</v>
      </c>
      <c r="AH176">
        <f t="shared" si="46"/>
        <v>76.816192869960574</v>
      </c>
      <c r="AI176">
        <f t="shared" si="46"/>
        <v>77.105806330167439</v>
      </c>
      <c r="AJ176">
        <f t="shared" si="46"/>
        <v>77.396511695000157</v>
      </c>
      <c r="AK176">
        <f t="shared" si="46"/>
        <v>77.688313081172424</v>
      </c>
      <c r="AL176">
        <f t="shared" si="46"/>
        <v>77.981214620918919</v>
      </c>
      <c r="AM176">
        <f t="shared" si="46"/>
        <v>78.275220462053653</v>
      </c>
      <c r="AN176">
        <f t="shared" si="46"/>
        <v>78.5703347680288</v>
      </c>
      <c r="AO176">
        <f t="shared" si="46"/>
        <v>78.866561717993662</v>
      </c>
      <c r="AP176">
        <f t="shared" si="46"/>
        <v>79.163905506853851</v>
      </c>
      <c r="AQ176">
        <f t="shared" si="46"/>
        <v>79.462370345330584</v>
      </c>
      <c r="AR176">
        <f t="shared" si="46"/>
        <v>79.761960460020475</v>
      </c>
      <c r="AS176">
        <f t="shared" si="45"/>
        <v>80.06268009345527</v>
      </c>
      <c r="AT176">
        <f t="shared" si="45"/>
        <v>80.364533504161997</v>
      </c>
      <c r="AU176">
        <f t="shared" si="45"/>
        <v>80.667524966723192</v>
      </c>
      <c r="AV176">
        <f t="shared" si="45"/>
        <v>80.971658771837539</v>
      </c>
    </row>
    <row r="177" spans="1:48" x14ac:dyDescent="0.15">
      <c r="A177" t="s">
        <v>352</v>
      </c>
      <c r="B177" t="s">
        <v>353</v>
      </c>
      <c r="C177">
        <v>60.46</v>
      </c>
      <c r="D177">
        <f t="shared" si="37"/>
        <v>60.46</v>
      </c>
      <c r="E177">
        <f t="shared" si="38"/>
        <v>61.488550725298481</v>
      </c>
      <c r="F177">
        <f t="shared" si="36"/>
        <v>62.534599244088724</v>
      </c>
      <c r="G177">
        <f t="shared" si="36"/>
        <v>63.598443230340088</v>
      </c>
      <c r="H177">
        <f t="shared" si="36"/>
        <v>64.680385422077109</v>
      </c>
      <c r="I177">
        <f t="shared" si="39"/>
        <v>65.327189276297887</v>
      </c>
      <c r="J177">
        <f t="shared" si="43"/>
        <v>65.98046116906086</v>
      </c>
      <c r="K177">
        <f t="shared" si="43"/>
        <v>66.640265780751463</v>
      </c>
      <c r="L177">
        <f t="shared" si="43"/>
        <v>67.306668438558987</v>
      </c>
      <c r="M177">
        <f t="shared" si="43"/>
        <v>67.979735122944561</v>
      </c>
      <c r="N177">
        <f t="shared" si="43"/>
        <v>68.659532474174028</v>
      </c>
      <c r="O177">
        <f t="shared" si="43"/>
        <v>69.346127798915745</v>
      </c>
      <c r="P177">
        <f t="shared" si="43"/>
        <v>70.039589076904917</v>
      </c>
      <c r="Q177">
        <f t="shared" si="43"/>
        <v>70.739984967673976</v>
      </c>
      <c r="R177">
        <f t="shared" si="43"/>
        <v>71.447384817350724</v>
      </c>
      <c r="S177">
        <f t="shared" si="40"/>
        <v>71.804621741437472</v>
      </c>
      <c r="T177">
        <f t="shared" si="44"/>
        <v>72.163644850144649</v>
      </c>
      <c r="U177">
        <f t="shared" si="44"/>
        <v>72.524463074395356</v>
      </c>
      <c r="V177">
        <f t="shared" si="44"/>
        <v>72.887085389767321</v>
      </c>
      <c r="W177">
        <f t="shared" si="44"/>
        <v>73.251520816716138</v>
      </c>
      <c r="X177">
        <f t="shared" si="44"/>
        <v>73.617778420799709</v>
      </c>
      <c r="Y177">
        <f t="shared" si="44"/>
        <v>73.985867312903707</v>
      </c>
      <c r="Z177">
        <f t="shared" si="44"/>
        <v>74.355796649468218</v>
      </c>
      <c r="AA177">
        <f t="shared" si="44"/>
        <v>74.727575632715556</v>
      </c>
      <c r="AB177">
        <f t="shared" si="44"/>
        <v>75.10121351087912</v>
      </c>
      <c r="AC177">
        <f t="shared" si="46"/>
        <v>75.384361132467731</v>
      </c>
      <c r="AD177">
        <f t="shared" si="46"/>
        <v>75.668576281089045</v>
      </c>
      <c r="AE177">
        <f t="shared" si="46"/>
        <v>75.95386298154807</v>
      </c>
      <c r="AF177">
        <f t="shared" si="46"/>
        <v>76.24022527382418</v>
      </c>
      <c r="AG177">
        <f t="shared" si="46"/>
        <v>76.527667213128339</v>
      </c>
      <c r="AH177">
        <f t="shared" si="46"/>
        <v>76.816192869960574</v>
      </c>
      <c r="AI177">
        <f t="shared" si="46"/>
        <v>77.105806330167439</v>
      </c>
      <c r="AJ177">
        <f t="shared" si="46"/>
        <v>77.396511695000157</v>
      </c>
      <c r="AK177">
        <f t="shared" si="46"/>
        <v>77.688313081172424</v>
      </c>
      <c r="AL177">
        <f t="shared" si="46"/>
        <v>77.981214620918919</v>
      </c>
      <c r="AM177">
        <f t="shared" si="46"/>
        <v>78.275220462053653</v>
      </c>
      <c r="AN177">
        <f t="shared" si="46"/>
        <v>78.5703347680288</v>
      </c>
      <c r="AO177">
        <f t="shared" si="46"/>
        <v>78.866561717993662</v>
      </c>
      <c r="AP177">
        <f t="shared" si="46"/>
        <v>79.163905506853851</v>
      </c>
      <c r="AQ177">
        <f t="shared" si="46"/>
        <v>79.462370345330584</v>
      </c>
      <c r="AR177">
        <f t="shared" si="46"/>
        <v>79.761960460020475</v>
      </c>
      <c r="AS177">
        <f t="shared" si="45"/>
        <v>80.06268009345527</v>
      </c>
      <c r="AT177">
        <f t="shared" si="45"/>
        <v>80.364533504161997</v>
      </c>
      <c r="AU177">
        <f t="shared" si="45"/>
        <v>80.667524966723192</v>
      </c>
      <c r="AV177">
        <f t="shared" si="45"/>
        <v>80.971658771837539</v>
      </c>
    </row>
    <row r="178" spans="1:48" x14ac:dyDescent="0.15">
      <c r="A178" t="s">
        <v>354</v>
      </c>
      <c r="B178" t="s">
        <v>355</v>
      </c>
      <c r="C178">
        <v>54.65</v>
      </c>
      <c r="D178">
        <f t="shared" si="37"/>
        <v>54.65</v>
      </c>
      <c r="E178">
        <f t="shared" si="38"/>
        <v>55.579710505087029</v>
      </c>
      <c r="F178">
        <f t="shared" si="36"/>
        <v>56.525237325329947</v>
      </c>
      <c r="G178">
        <f t="shared" si="36"/>
        <v>57.486849529243891</v>
      </c>
      <c r="H178">
        <f t="shared" si="36"/>
        <v>58.464820762760731</v>
      </c>
      <c r="I178">
        <f t="shared" si="39"/>
        <v>59.04946897038834</v>
      </c>
      <c r="J178">
        <f t="shared" si="43"/>
        <v>59.639963660092221</v>
      </c>
      <c r="K178">
        <f t="shared" si="43"/>
        <v>60.236363296693135</v>
      </c>
      <c r="L178">
        <f t="shared" si="43"/>
        <v>60.838726929660076</v>
      </c>
      <c r="M178">
        <f t="shared" si="43"/>
        <v>61.447114198956669</v>
      </c>
      <c r="N178">
        <f t="shared" si="43"/>
        <v>62.061585340946252</v>
      </c>
      <c r="O178">
        <f t="shared" si="43"/>
        <v>62.682201194355692</v>
      </c>
      <c r="P178">
        <f t="shared" si="43"/>
        <v>63.309023206299273</v>
      </c>
      <c r="Q178">
        <f t="shared" si="43"/>
        <v>63.94211343836227</v>
      </c>
      <c r="R178">
        <f t="shared" si="43"/>
        <v>64.581534572745895</v>
      </c>
      <c r="S178">
        <f t="shared" si="40"/>
        <v>64.904442245609616</v>
      </c>
      <c r="T178">
        <f t="shared" si="44"/>
        <v>65.228964456837659</v>
      </c>
      <c r="U178">
        <f t="shared" si="44"/>
        <v>65.555109279121837</v>
      </c>
      <c r="V178">
        <f t="shared" si="44"/>
        <v>65.882884825517422</v>
      </c>
      <c r="W178">
        <f t="shared" si="44"/>
        <v>66.212299249645</v>
      </c>
      <c r="X178">
        <f t="shared" si="44"/>
        <v>66.54336074589321</v>
      </c>
      <c r="Y178">
        <f t="shared" si="44"/>
        <v>66.876077549622678</v>
      </c>
      <c r="Z178">
        <f t="shared" si="44"/>
        <v>67.210457937370776</v>
      </c>
      <c r="AA178">
        <f t="shared" si="44"/>
        <v>67.546510227057638</v>
      </c>
      <c r="AB178">
        <f t="shared" si="44"/>
        <v>67.884242778192913</v>
      </c>
      <c r="AC178">
        <f t="shared" si="46"/>
        <v>68.140180878090661</v>
      </c>
      <c r="AD178">
        <f t="shared" si="46"/>
        <v>68.39708391931056</v>
      </c>
      <c r="AE178">
        <f t="shared" si="46"/>
        <v>68.654955539887553</v>
      </c>
      <c r="AF178">
        <f t="shared" si="46"/>
        <v>68.913799391572795</v>
      </c>
      <c r="AG178">
        <f t="shared" si="46"/>
        <v>69.173619139885275</v>
      </c>
      <c r="AH178">
        <f t="shared" si="46"/>
        <v>69.434418464163826</v>
      </c>
      <c r="AI178">
        <f t="shared" si="46"/>
        <v>69.696201057619092</v>
      </c>
      <c r="AJ178">
        <f t="shared" si="46"/>
        <v>69.958970627386009</v>
      </c>
      <c r="AK178">
        <f t="shared" si="46"/>
        <v>70.222730894576131</v>
      </c>
      <c r="AL178">
        <f t="shared" si="46"/>
        <v>70.487485594330437</v>
      </c>
      <c r="AM178">
        <f t="shared" si="46"/>
        <v>70.753238475872166</v>
      </c>
      <c r="AN178">
        <f t="shared" si="46"/>
        <v>71.019993302559925</v>
      </c>
      <c r="AO178">
        <f t="shared" si="46"/>
        <v>71.287753851941005</v>
      </c>
      <c r="AP178">
        <f t="shared" si="46"/>
        <v>71.556523915804874</v>
      </c>
      <c r="AQ178">
        <f t="shared" si="46"/>
        <v>71.826307300236778</v>
      </c>
      <c r="AR178">
        <f t="shared" si="46"/>
        <v>72.097107825671827</v>
      </c>
      <c r="AS178">
        <f t="shared" si="45"/>
        <v>72.368929326948901</v>
      </c>
      <c r="AT178">
        <f t="shared" si="45"/>
        <v>72.641775653365073</v>
      </c>
      <c r="AU178">
        <f t="shared" si="45"/>
        <v>72.915650668730095</v>
      </c>
      <c r="AV178">
        <f t="shared" si="45"/>
        <v>73.190558251421123</v>
      </c>
    </row>
    <row r="179" spans="1:48" x14ac:dyDescent="0.15">
      <c r="A179" t="s">
        <v>356</v>
      </c>
      <c r="B179" t="s">
        <v>357</v>
      </c>
      <c r="C179">
        <v>54.65</v>
      </c>
      <c r="D179">
        <f t="shared" si="37"/>
        <v>54.65</v>
      </c>
      <c r="E179">
        <f t="shared" si="38"/>
        <v>55.579710505087029</v>
      </c>
      <c r="F179">
        <f t="shared" si="36"/>
        <v>56.525237325329947</v>
      </c>
      <c r="G179">
        <f t="shared" si="36"/>
        <v>57.486849529243891</v>
      </c>
      <c r="H179">
        <f t="shared" si="36"/>
        <v>58.464820762760731</v>
      </c>
      <c r="I179">
        <f t="shared" si="39"/>
        <v>59.04946897038834</v>
      </c>
      <c r="J179">
        <f t="shared" si="43"/>
        <v>59.639963660092221</v>
      </c>
      <c r="K179">
        <f t="shared" si="43"/>
        <v>60.236363296693135</v>
      </c>
      <c r="L179">
        <f t="shared" si="43"/>
        <v>60.838726929660076</v>
      </c>
      <c r="M179">
        <f t="shared" si="43"/>
        <v>61.447114198956669</v>
      </c>
      <c r="N179">
        <f t="shared" si="43"/>
        <v>62.061585340946252</v>
      </c>
      <c r="O179">
        <f t="shared" si="43"/>
        <v>62.682201194355692</v>
      </c>
      <c r="P179">
        <f t="shared" si="43"/>
        <v>63.309023206299273</v>
      </c>
      <c r="Q179">
        <f t="shared" si="43"/>
        <v>63.94211343836227</v>
      </c>
      <c r="R179">
        <f t="shared" si="43"/>
        <v>64.581534572745895</v>
      </c>
      <c r="S179">
        <f t="shared" si="40"/>
        <v>64.904442245609616</v>
      </c>
      <c r="T179">
        <f t="shared" si="44"/>
        <v>65.228964456837659</v>
      </c>
      <c r="U179">
        <f t="shared" si="44"/>
        <v>65.555109279121837</v>
      </c>
      <c r="V179">
        <f t="shared" si="44"/>
        <v>65.882884825517422</v>
      </c>
      <c r="W179">
        <f t="shared" si="44"/>
        <v>66.212299249645</v>
      </c>
      <c r="X179">
        <f t="shared" si="44"/>
        <v>66.54336074589321</v>
      </c>
      <c r="Y179">
        <f t="shared" si="44"/>
        <v>66.876077549622678</v>
      </c>
      <c r="Z179">
        <f t="shared" si="44"/>
        <v>67.210457937370776</v>
      </c>
      <c r="AA179">
        <f t="shared" si="44"/>
        <v>67.546510227057638</v>
      </c>
      <c r="AB179">
        <f t="shared" si="44"/>
        <v>67.884242778192913</v>
      </c>
      <c r="AC179">
        <f t="shared" si="46"/>
        <v>68.140180878090661</v>
      </c>
      <c r="AD179">
        <f t="shared" si="46"/>
        <v>68.39708391931056</v>
      </c>
      <c r="AE179">
        <f t="shared" si="46"/>
        <v>68.654955539887553</v>
      </c>
      <c r="AF179">
        <f t="shared" si="46"/>
        <v>68.913799391572795</v>
      </c>
      <c r="AG179">
        <f t="shared" si="46"/>
        <v>69.173619139885275</v>
      </c>
      <c r="AH179">
        <f t="shared" si="46"/>
        <v>69.434418464163826</v>
      </c>
      <c r="AI179">
        <f t="shared" si="46"/>
        <v>69.696201057619092</v>
      </c>
      <c r="AJ179">
        <f t="shared" si="46"/>
        <v>69.958970627386009</v>
      </c>
      <c r="AK179">
        <f t="shared" si="46"/>
        <v>70.222730894576131</v>
      </c>
      <c r="AL179">
        <f t="shared" si="46"/>
        <v>70.487485594330437</v>
      </c>
      <c r="AM179">
        <f t="shared" si="46"/>
        <v>70.753238475872166</v>
      </c>
      <c r="AN179">
        <f t="shared" si="46"/>
        <v>71.019993302559925</v>
      </c>
      <c r="AO179">
        <f t="shared" si="46"/>
        <v>71.287753851941005</v>
      </c>
      <c r="AP179">
        <f t="shared" si="46"/>
        <v>71.556523915804874</v>
      </c>
      <c r="AQ179">
        <f t="shared" si="46"/>
        <v>71.826307300236778</v>
      </c>
      <c r="AR179">
        <f t="shared" ref="AR179:AV194" si="47">IF($AB179*$G$3^(AR$5-$AB$5)&lt;100,$AB179*$G$3^(AR$5-$AB$5),100)</f>
        <v>72.097107825671827</v>
      </c>
      <c r="AS179">
        <f t="shared" si="47"/>
        <v>72.368929326948901</v>
      </c>
      <c r="AT179">
        <f t="shared" si="47"/>
        <v>72.641775653365073</v>
      </c>
      <c r="AU179">
        <f t="shared" si="47"/>
        <v>72.915650668730095</v>
      </c>
      <c r="AV179">
        <f t="shared" si="47"/>
        <v>73.190558251421123</v>
      </c>
    </row>
    <row r="180" spans="1:48" x14ac:dyDescent="0.15">
      <c r="A180" t="s">
        <v>358</v>
      </c>
      <c r="B180" t="s">
        <v>359</v>
      </c>
      <c r="C180">
        <v>54.65</v>
      </c>
      <c r="D180">
        <f t="shared" si="37"/>
        <v>54.65</v>
      </c>
      <c r="E180">
        <f t="shared" si="38"/>
        <v>55.579710505087029</v>
      </c>
      <c r="F180">
        <f t="shared" si="36"/>
        <v>56.525237325329947</v>
      </c>
      <c r="G180">
        <f t="shared" si="36"/>
        <v>57.486849529243891</v>
      </c>
      <c r="H180">
        <f t="shared" si="36"/>
        <v>58.464820762760731</v>
      </c>
      <c r="I180">
        <f t="shared" si="39"/>
        <v>59.04946897038834</v>
      </c>
      <c r="J180">
        <f t="shared" si="43"/>
        <v>59.639963660092221</v>
      </c>
      <c r="K180">
        <f t="shared" si="43"/>
        <v>60.236363296693135</v>
      </c>
      <c r="L180">
        <f t="shared" si="43"/>
        <v>60.838726929660076</v>
      </c>
      <c r="M180">
        <f t="shared" si="43"/>
        <v>61.447114198956669</v>
      </c>
      <c r="N180">
        <f t="shared" si="43"/>
        <v>62.061585340946252</v>
      </c>
      <c r="O180">
        <f t="shared" si="43"/>
        <v>62.682201194355692</v>
      </c>
      <c r="P180">
        <f t="shared" si="43"/>
        <v>63.309023206299273</v>
      </c>
      <c r="Q180">
        <f t="shared" si="43"/>
        <v>63.94211343836227</v>
      </c>
      <c r="R180">
        <f t="shared" si="43"/>
        <v>64.581534572745895</v>
      </c>
      <c r="S180">
        <f t="shared" si="40"/>
        <v>64.904442245609616</v>
      </c>
      <c r="T180">
        <f t="shared" si="44"/>
        <v>65.228964456837659</v>
      </c>
      <c r="U180">
        <f t="shared" si="44"/>
        <v>65.555109279121837</v>
      </c>
      <c r="V180">
        <f t="shared" si="44"/>
        <v>65.882884825517422</v>
      </c>
      <c r="W180">
        <f t="shared" si="44"/>
        <v>66.212299249645</v>
      </c>
      <c r="X180">
        <f t="shared" si="44"/>
        <v>66.54336074589321</v>
      </c>
      <c r="Y180">
        <f t="shared" si="44"/>
        <v>66.876077549622678</v>
      </c>
      <c r="Z180">
        <f t="shared" si="44"/>
        <v>67.210457937370776</v>
      </c>
      <c r="AA180">
        <f t="shared" si="44"/>
        <v>67.546510227057638</v>
      </c>
      <c r="AB180">
        <f t="shared" si="44"/>
        <v>67.884242778192913</v>
      </c>
      <c r="AC180">
        <f t="shared" ref="AC180:AR195" si="48">IF($AB180*$G$3^(AC$5-$AB$5)&lt;100,$AB180*$G$3^(AC$5-$AB$5),100)</f>
        <v>68.140180878090661</v>
      </c>
      <c r="AD180">
        <f t="shared" si="48"/>
        <v>68.39708391931056</v>
      </c>
      <c r="AE180">
        <f t="shared" si="48"/>
        <v>68.654955539887553</v>
      </c>
      <c r="AF180">
        <f t="shared" si="48"/>
        <v>68.913799391572795</v>
      </c>
      <c r="AG180">
        <f t="shared" si="48"/>
        <v>69.173619139885275</v>
      </c>
      <c r="AH180">
        <f t="shared" si="48"/>
        <v>69.434418464163826</v>
      </c>
      <c r="AI180">
        <f t="shared" si="48"/>
        <v>69.696201057619092</v>
      </c>
      <c r="AJ180">
        <f t="shared" si="48"/>
        <v>69.958970627386009</v>
      </c>
      <c r="AK180">
        <f t="shared" si="48"/>
        <v>70.222730894576131</v>
      </c>
      <c r="AL180">
        <f t="shared" si="48"/>
        <v>70.487485594330437</v>
      </c>
      <c r="AM180">
        <f t="shared" si="48"/>
        <v>70.753238475872166</v>
      </c>
      <c r="AN180">
        <f t="shared" si="48"/>
        <v>71.019993302559925</v>
      </c>
      <c r="AO180">
        <f t="shared" si="48"/>
        <v>71.287753851941005</v>
      </c>
      <c r="AP180">
        <f t="shared" si="48"/>
        <v>71.556523915804874</v>
      </c>
      <c r="AQ180">
        <f t="shared" si="48"/>
        <v>71.826307300236778</v>
      </c>
      <c r="AR180">
        <f t="shared" si="48"/>
        <v>72.097107825671827</v>
      </c>
      <c r="AS180">
        <f t="shared" si="47"/>
        <v>72.368929326948901</v>
      </c>
      <c r="AT180">
        <f t="shared" si="47"/>
        <v>72.641775653365073</v>
      </c>
      <c r="AU180">
        <f t="shared" si="47"/>
        <v>72.915650668730095</v>
      </c>
      <c r="AV180">
        <f t="shared" si="47"/>
        <v>73.190558251421123</v>
      </c>
    </row>
    <row r="181" spans="1:48" x14ac:dyDescent="0.15">
      <c r="A181" t="s">
        <v>360</v>
      </c>
      <c r="B181" t="s">
        <v>361</v>
      </c>
      <c r="C181">
        <v>60.46</v>
      </c>
      <c r="D181">
        <f t="shared" si="37"/>
        <v>60.46</v>
      </c>
      <c r="E181">
        <f t="shared" si="38"/>
        <v>61.488550725298481</v>
      </c>
      <c r="F181">
        <f t="shared" si="36"/>
        <v>62.534599244088724</v>
      </c>
      <c r="G181">
        <f t="shared" si="36"/>
        <v>63.598443230340088</v>
      </c>
      <c r="H181">
        <f t="shared" si="36"/>
        <v>64.680385422077109</v>
      </c>
      <c r="I181">
        <f t="shared" si="39"/>
        <v>65.327189276297887</v>
      </c>
      <c r="J181">
        <f t="shared" si="43"/>
        <v>65.98046116906086</v>
      </c>
      <c r="K181">
        <f t="shared" si="43"/>
        <v>66.640265780751463</v>
      </c>
      <c r="L181">
        <f t="shared" si="43"/>
        <v>67.306668438558987</v>
      </c>
      <c r="M181">
        <f t="shared" si="43"/>
        <v>67.979735122944561</v>
      </c>
      <c r="N181">
        <f t="shared" si="43"/>
        <v>68.659532474174028</v>
      </c>
      <c r="O181">
        <f t="shared" si="43"/>
        <v>69.346127798915745</v>
      </c>
      <c r="P181">
        <f t="shared" si="43"/>
        <v>70.039589076904917</v>
      </c>
      <c r="Q181">
        <f t="shared" si="43"/>
        <v>70.739984967673976</v>
      </c>
      <c r="R181">
        <f t="shared" si="43"/>
        <v>71.447384817350724</v>
      </c>
      <c r="S181">
        <f t="shared" si="40"/>
        <v>71.804621741437472</v>
      </c>
      <c r="T181">
        <f t="shared" si="44"/>
        <v>72.163644850144649</v>
      </c>
      <c r="U181">
        <f t="shared" si="44"/>
        <v>72.524463074395356</v>
      </c>
      <c r="V181">
        <f t="shared" si="44"/>
        <v>72.887085389767321</v>
      </c>
      <c r="W181">
        <f t="shared" si="44"/>
        <v>73.251520816716138</v>
      </c>
      <c r="X181">
        <f t="shared" si="44"/>
        <v>73.617778420799709</v>
      </c>
      <c r="Y181">
        <f t="shared" si="44"/>
        <v>73.985867312903707</v>
      </c>
      <c r="Z181">
        <f t="shared" si="44"/>
        <v>74.355796649468218</v>
      </c>
      <c r="AA181">
        <f t="shared" si="44"/>
        <v>74.727575632715556</v>
      </c>
      <c r="AB181">
        <f t="shared" si="44"/>
        <v>75.10121351087912</v>
      </c>
      <c r="AC181">
        <f t="shared" si="48"/>
        <v>75.384361132467731</v>
      </c>
      <c r="AD181">
        <f t="shared" si="48"/>
        <v>75.668576281089045</v>
      </c>
      <c r="AE181">
        <f t="shared" si="48"/>
        <v>75.95386298154807</v>
      </c>
      <c r="AF181">
        <f t="shared" si="48"/>
        <v>76.24022527382418</v>
      </c>
      <c r="AG181">
        <f t="shared" si="48"/>
        <v>76.527667213128339</v>
      </c>
      <c r="AH181">
        <f t="shared" si="48"/>
        <v>76.816192869960574</v>
      </c>
      <c r="AI181">
        <f t="shared" si="48"/>
        <v>77.105806330167439</v>
      </c>
      <c r="AJ181">
        <f t="shared" si="48"/>
        <v>77.396511695000157</v>
      </c>
      <c r="AK181">
        <f t="shared" si="48"/>
        <v>77.688313081172424</v>
      </c>
      <c r="AL181">
        <f t="shared" si="48"/>
        <v>77.981214620918919</v>
      </c>
      <c r="AM181">
        <f t="shared" si="48"/>
        <v>78.275220462053653</v>
      </c>
      <c r="AN181">
        <f t="shared" si="48"/>
        <v>78.5703347680288</v>
      </c>
      <c r="AO181">
        <f t="shared" si="48"/>
        <v>78.866561717993662</v>
      </c>
      <c r="AP181">
        <f t="shared" si="48"/>
        <v>79.163905506853851</v>
      </c>
      <c r="AQ181">
        <f t="shared" si="48"/>
        <v>79.462370345330584</v>
      </c>
      <c r="AR181">
        <f t="shared" si="48"/>
        <v>79.761960460020475</v>
      </c>
      <c r="AS181">
        <f t="shared" si="47"/>
        <v>80.06268009345527</v>
      </c>
      <c r="AT181">
        <f t="shared" si="47"/>
        <v>80.364533504161997</v>
      </c>
      <c r="AU181">
        <f t="shared" si="47"/>
        <v>80.667524966723192</v>
      </c>
      <c r="AV181">
        <f t="shared" si="47"/>
        <v>80.971658771837539</v>
      </c>
    </row>
    <row r="182" spans="1:48" x14ac:dyDescent="0.15">
      <c r="A182" t="s">
        <v>362</v>
      </c>
      <c r="B182" t="s">
        <v>363</v>
      </c>
      <c r="C182">
        <v>60.46</v>
      </c>
      <c r="D182">
        <f t="shared" si="37"/>
        <v>60.46</v>
      </c>
      <c r="E182">
        <f t="shared" si="38"/>
        <v>61.488550725298481</v>
      </c>
      <c r="F182">
        <f t="shared" si="36"/>
        <v>62.534599244088724</v>
      </c>
      <c r="G182">
        <f t="shared" si="36"/>
        <v>63.598443230340088</v>
      </c>
      <c r="H182">
        <f t="shared" si="36"/>
        <v>64.680385422077109</v>
      </c>
      <c r="I182">
        <f t="shared" si="39"/>
        <v>65.327189276297887</v>
      </c>
      <c r="J182">
        <f t="shared" si="43"/>
        <v>65.98046116906086</v>
      </c>
      <c r="K182">
        <f t="shared" si="43"/>
        <v>66.640265780751463</v>
      </c>
      <c r="L182">
        <f t="shared" si="43"/>
        <v>67.306668438558987</v>
      </c>
      <c r="M182">
        <f t="shared" si="43"/>
        <v>67.979735122944561</v>
      </c>
      <c r="N182">
        <f t="shared" si="43"/>
        <v>68.659532474174028</v>
      </c>
      <c r="O182">
        <f t="shared" si="43"/>
        <v>69.346127798915745</v>
      </c>
      <c r="P182">
        <f t="shared" si="43"/>
        <v>70.039589076904917</v>
      </c>
      <c r="Q182">
        <f t="shared" si="43"/>
        <v>70.739984967673976</v>
      </c>
      <c r="R182">
        <f t="shared" si="43"/>
        <v>71.447384817350724</v>
      </c>
      <c r="S182">
        <f t="shared" si="40"/>
        <v>71.804621741437472</v>
      </c>
      <c r="T182">
        <f t="shared" si="44"/>
        <v>72.163644850144649</v>
      </c>
      <c r="U182">
        <f t="shared" si="44"/>
        <v>72.524463074395356</v>
      </c>
      <c r="V182">
        <f t="shared" si="44"/>
        <v>72.887085389767321</v>
      </c>
      <c r="W182">
        <f t="shared" si="44"/>
        <v>73.251520816716138</v>
      </c>
      <c r="X182">
        <f t="shared" si="44"/>
        <v>73.617778420799709</v>
      </c>
      <c r="Y182">
        <f t="shared" si="44"/>
        <v>73.985867312903707</v>
      </c>
      <c r="Z182">
        <f t="shared" si="44"/>
        <v>74.355796649468218</v>
      </c>
      <c r="AA182">
        <f t="shared" si="44"/>
        <v>74.727575632715556</v>
      </c>
      <c r="AB182">
        <f t="shared" si="44"/>
        <v>75.10121351087912</v>
      </c>
      <c r="AC182">
        <f t="shared" si="48"/>
        <v>75.384361132467731</v>
      </c>
      <c r="AD182">
        <f t="shared" si="48"/>
        <v>75.668576281089045</v>
      </c>
      <c r="AE182">
        <f t="shared" si="48"/>
        <v>75.95386298154807</v>
      </c>
      <c r="AF182">
        <f t="shared" si="48"/>
        <v>76.24022527382418</v>
      </c>
      <c r="AG182">
        <f t="shared" si="48"/>
        <v>76.527667213128339</v>
      </c>
      <c r="AH182">
        <f t="shared" si="48"/>
        <v>76.816192869960574</v>
      </c>
      <c r="AI182">
        <f t="shared" si="48"/>
        <v>77.105806330167439</v>
      </c>
      <c r="AJ182">
        <f t="shared" si="48"/>
        <v>77.396511695000157</v>
      </c>
      <c r="AK182">
        <f t="shared" si="48"/>
        <v>77.688313081172424</v>
      </c>
      <c r="AL182">
        <f t="shared" si="48"/>
        <v>77.981214620918919</v>
      </c>
      <c r="AM182">
        <f t="shared" si="48"/>
        <v>78.275220462053653</v>
      </c>
      <c r="AN182">
        <f t="shared" si="48"/>
        <v>78.5703347680288</v>
      </c>
      <c r="AO182">
        <f t="shared" si="48"/>
        <v>78.866561717993662</v>
      </c>
      <c r="AP182">
        <f t="shared" si="48"/>
        <v>79.163905506853851</v>
      </c>
      <c r="AQ182">
        <f t="shared" si="48"/>
        <v>79.462370345330584</v>
      </c>
      <c r="AR182">
        <f t="shared" si="48"/>
        <v>79.761960460020475</v>
      </c>
      <c r="AS182">
        <f t="shared" si="47"/>
        <v>80.06268009345527</v>
      </c>
      <c r="AT182">
        <f t="shared" si="47"/>
        <v>80.364533504161997</v>
      </c>
      <c r="AU182">
        <f t="shared" si="47"/>
        <v>80.667524966723192</v>
      </c>
      <c r="AV182">
        <f t="shared" si="47"/>
        <v>80.971658771837539</v>
      </c>
    </row>
    <row r="183" spans="1:48" x14ac:dyDescent="0.15">
      <c r="A183" t="s">
        <v>364</v>
      </c>
      <c r="B183" t="s">
        <v>365</v>
      </c>
      <c r="C183">
        <v>54.65</v>
      </c>
      <c r="D183">
        <f t="shared" si="37"/>
        <v>54.65</v>
      </c>
      <c r="E183">
        <f t="shared" si="38"/>
        <v>55.579710505087029</v>
      </c>
      <c r="F183">
        <f t="shared" si="36"/>
        <v>56.525237325329947</v>
      </c>
      <c r="G183">
        <f t="shared" si="36"/>
        <v>57.486849529243891</v>
      </c>
      <c r="H183">
        <f t="shared" si="36"/>
        <v>58.464820762760731</v>
      </c>
      <c r="I183">
        <f t="shared" si="39"/>
        <v>59.04946897038834</v>
      </c>
      <c r="J183">
        <f t="shared" si="43"/>
        <v>59.639963660092221</v>
      </c>
      <c r="K183">
        <f t="shared" si="43"/>
        <v>60.236363296693135</v>
      </c>
      <c r="L183">
        <f t="shared" si="43"/>
        <v>60.838726929660076</v>
      </c>
      <c r="M183">
        <f t="shared" si="43"/>
        <v>61.447114198956669</v>
      </c>
      <c r="N183">
        <f t="shared" si="43"/>
        <v>62.061585340946252</v>
      </c>
      <c r="O183">
        <f t="shared" si="43"/>
        <v>62.682201194355692</v>
      </c>
      <c r="P183">
        <f t="shared" si="43"/>
        <v>63.309023206299273</v>
      </c>
      <c r="Q183">
        <f t="shared" si="43"/>
        <v>63.94211343836227</v>
      </c>
      <c r="R183">
        <f t="shared" si="43"/>
        <v>64.581534572745895</v>
      </c>
      <c r="S183">
        <f t="shared" si="40"/>
        <v>64.904442245609616</v>
      </c>
      <c r="T183">
        <f t="shared" si="44"/>
        <v>65.228964456837659</v>
      </c>
      <c r="U183">
        <f t="shared" si="44"/>
        <v>65.555109279121837</v>
      </c>
      <c r="V183">
        <f t="shared" si="44"/>
        <v>65.882884825517422</v>
      </c>
      <c r="W183">
        <f t="shared" si="44"/>
        <v>66.212299249645</v>
      </c>
      <c r="X183">
        <f t="shared" si="44"/>
        <v>66.54336074589321</v>
      </c>
      <c r="Y183">
        <f t="shared" si="44"/>
        <v>66.876077549622678</v>
      </c>
      <c r="Z183">
        <f t="shared" si="44"/>
        <v>67.210457937370776</v>
      </c>
      <c r="AA183">
        <f t="shared" si="44"/>
        <v>67.546510227057638</v>
      </c>
      <c r="AB183">
        <f t="shared" si="44"/>
        <v>67.884242778192913</v>
      </c>
      <c r="AC183">
        <f t="shared" si="48"/>
        <v>68.140180878090661</v>
      </c>
      <c r="AD183">
        <f t="shared" si="48"/>
        <v>68.39708391931056</v>
      </c>
      <c r="AE183">
        <f t="shared" si="48"/>
        <v>68.654955539887553</v>
      </c>
      <c r="AF183">
        <f t="shared" si="48"/>
        <v>68.913799391572795</v>
      </c>
      <c r="AG183">
        <f t="shared" si="48"/>
        <v>69.173619139885275</v>
      </c>
      <c r="AH183">
        <f t="shared" si="48"/>
        <v>69.434418464163826</v>
      </c>
      <c r="AI183">
        <f t="shared" si="48"/>
        <v>69.696201057619092</v>
      </c>
      <c r="AJ183">
        <f t="shared" si="48"/>
        <v>69.958970627386009</v>
      </c>
      <c r="AK183">
        <f t="shared" si="48"/>
        <v>70.222730894576131</v>
      </c>
      <c r="AL183">
        <f t="shared" si="48"/>
        <v>70.487485594330437</v>
      </c>
      <c r="AM183">
        <f t="shared" si="48"/>
        <v>70.753238475872166</v>
      </c>
      <c r="AN183">
        <f t="shared" si="48"/>
        <v>71.019993302559925</v>
      </c>
      <c r="AO183">
        <f t="shared" si="48"/>
        <v>71.287753851941005</v>
      </c>
      <c r="AP183">
        <f t="shared" si="48"/>
        <v>71.556523915804874</v>
      </c>
      <c r="AQ183">
        <f t="shared" si="48"/>
        <v>71.826307300236778</v>
      </c>
      <c r="AR183">
        <f t="shared" si="48"/>
        <v>72.097107825671827</v>
      </c>
      <c r="AS183">
        <f t="shared" si="47"/>
        <v>72.368929326948901</v>
      </c>
      <c r="AT183">
        <f t="shared" si="47"/>
        <v>72.641775653365073</v>
      </c>
      <c r="AU183">
        <f t="shared" si="47"/>
        <v>72.915650668730095</v>
      </c>
      <c r="AV183">
        <f t="shared" si="47"/>
        <v>73.190558251421123</v>
      </c>
    </row>
    <row r="184" spans="1:48" x14ac:dyDescent="0.15">
      <c r="A184" t="s">
        <v>366</v>
      </c>
      <c r="B184" t="s">
        <v>367</v>
      </c>
      <c r="C184">
        <v>51.744999999999997</v>
      </c>
      <c r="D184">
        <f t="shared" si="37"/>
        <v>51.744999999999997</v>
      </c>
      <c r="E184">
        <f t="shared" si="38"/>
        <v>52.625290394981306</v>
      </c>
      <c r="F184">
        <f t="shared" si="36"/>
        <v>53.520556365950561</v>
      </c>
      <c r="G184">
        <f t="shared" si="36"/>
        <v>54.431052678695792</v>
      </c>
      <c r="H184">
        <f t="shared" si="36"/>
        <v>55.357038433102538</v>
      </c>
      <c r="I184">
        <f t="shared" si="39"/>
        <v>55.910608817433562</v>
      </c>
      <c r="J184">
        <f t="shared" si="43"/>
        <v>56.469714905607901</v>
      </c>
      <c r="K184">
        <f t="shared" si="43"/>
        <v>57.034412054663974</v>
      </c>
      <c r="L184">
        <f t="shared" si="43"/>
        <v>57.604756175210618</v>
      </c>
      <c r="M184">
        <f t="shared" si="43"/>
        <v>58.180803736962723</v>
      </c>
      <c r="N184">
        <f t="shared" si="43"/>
        <v>58.762611774332356</v>
      </c>
      <c r="O184">
        <f t="shared" si="43"/>
        <v>59.350237892075668</v>
      </c>
      <c r="P184">
        <f t="shared" si="43"/>
        <v>59.943740270996436</v>
      </c>
      <c r="Q184">
        <f t="shared" ref="J184:R213" si="49">IF($H184*$E$3^(Q$5-$H$5)&lt;100,$H184*$E$3^(Q$5-$H$5),100)</f>
        <v>60.54317767370641</v>
      </c>
      <c r="R184">
        <f t="shared" si="49"/>
        <v>61.148609450443473</v>
      </c>
      <c r="S184">
        <f t="shared" si="40"/>
        <v>61.454352497695687</v>
      </c>
      <c r="T184">
        <f t="shared" si="44"/>
        <v>61.761624260184149</v>
      </c>
      <c r="U184">
        <f t="shared" si="44"/>
        <v>62.07043238148507</v>
      </c>
      <c r="V184">
        <f t="shared" si="44"/>
        <v>62.380784543392473</v>
      </c>
      <c r="W184">
        <f t="shared" si="44"/>
        <v>62.692688466109423</v>
      </c>
      <c r="X184">
        <f t="shared" si="44"/>
        <v>63.006151908439961</v>
      </c>
      <c r="Y184">
        <f t="shared" si="44"/>
        <v>63.321182667982157</v>
      </c>
      <c r="Z184">
        <f t="shared" si="44"/>
        <v>63.637788581322063</v>
      </c>
      <c r="AA184">
        <f t="shared" ref="T184:AB213" si="50">IF($R184*$F$3^(AA$5-$R$5)&lt;100,$R184*$F$3^(AA$5-$R$5),100)</f>
        <v>63.955977524228665</v>
      </c>
      <c r="AB184">
        <f t="shared" si="50"/>
        <v>64.275757411849796</v>
      </c>
      <c r="AC184">
        <f t="shared" si="48"/>
        <v>64.518090750902104</v>
      </c>
      <c r="AD184">
        <f t="shared" si="48"/>
        <v>64.76133773842129</v>
      </c>
      <c r="AE184">
        <f t="shared" si="48"/>
        <v>65.005501819057287</v>
      </c>
      <c r="AF184">
        <f t="shared" si="48"/>
        <v>65.250586450447088</v>
      </c>
      <c r="AG184">
        <f t="shared" si="48"/>
        <v>65.496595103263729</v>
      </c>
      <c r="AH184">
        <f t="shared" si="48"/>
        <v>65.743531261265431</v>
      </c>
      <c r="AI184">
        <f t="shared" si="48"/>
        <v>65.991398421344911</v>
      </c>
      <c r="AJ184">
        <f t="shared" si="48"/>
        <v>66.24020009357892</v>
      </c>
      <c r="AK184">
        <f t="shared" si="48"/>
        <v>66.48993980127797</v>
      </c>
      <c r="AL184">
        <f t="shared" si="48"/>
        <v>66.740621081036181</v>
      </c>
      <c r="AM184">
        <f t="shared" si="48"/>
        <v>66.992247482781423</v>
      </c>
      <c r="AN184">
        <f t="shared" si="48"/>
        <v>67.244822569825487</v>
      </c>
      <c r="AO184">
        <f t="shared" si="48"/>
        <v>67.498349918914656</v>
      </c>
      <c r="AP184">
        <f t="shared" si="48"/>
        <v>67.752833120280371</v>
      </c>
      <c r="AQ184">
        <f t="shared" si="48"/>
        <v>68.008275777689875</v>
      </c>
      <c r="AR184">
        <f t="shared" si="48"/>
        <v>68.264681508497489</v>
      </c>
      <c r="AS184">
        <f t="shared" si="47"/>
        <v>68.522053943695695</v>
      </c>
      <c r="AT184">
        <f t="shared" si="47"/>
        <v>68.780396727966604</v>
      </c>
      <c r="AU184">
        <f t="shared" si="47"/>
        <v>69.039713519733539</v>
      </c>
      <c r="AV184">
        <f t="shared" si="47"/>
        <v>69.300007991212894</v>
      </c>
    </row>
    <row r="185" spans="1:48" x14ac:dyDescent="0.15">
      <c r="A185" t="s">
        <v>368</v>
      </c>
      <c r="B185" t="s">
        <v>369</v>
      </c>
      <c r="C185">
        <v>54.65</v>
      </c>
      <c r="D185">
        <f t="shared" si="37"/>
        <v>54.65</v>
      </c>
      <c r="E185">
        <f t="shared" si="38"/>
        <v>55.579710505087029</v>
      </c>
      <c r="F185">
        <f t="shared" si="36"/>
        <v>56.525237325329947</v>
      </c>
      <c r="G185">
        <f t="shared" si="36"/>
        <v>57.486849529243891</v>
      </c>
      <c r="H185">
        <f t="shared" si="36"/>
        <v>58.464820762760731</v>
      </c>
      <c r="I185">
        <f t="shared" si="39"/>
        <v>59.04946897038834</v>
      </c>
      <c r="J185">
        <f t="shared" si="49"/>
        <v>59.639963660092221</v>
      </c>
      <c r="K185">
        <f t="shared" si="49"/>
        <v>60.236363296693135</v>
      </c>
      <c r="L185">
        <f t="shared" si="49"/>
        <v>60.838726929660076</v>
      </c>
      <c r="M185">
        <f t="shared" si="49"/>
        <v>61.447114198956669</v>
      </c>
      <c r="N185">
        <f t="shared" si="49"/>
        <v>62.061585340946252</v>
      </c>
      <c r="O185">
        <f t="shared" si="49"/>
        <v>62.682201194355692</v>
      </c>
      <c r="P185">
        <f t="shared" si="49"/>
        <v>63.309023206299273</v>
      </c>
      <c r="Q185">
        <f t="shared" si="49"/>
        <v>63.94211343836227</v>
      </c>
      <c r="R185">
        <f t="shared" si="49"/>
        <v>64.581534572745895</v>
      </c>
      <c r="S185">
        <f t="shared" si="40"/>
        <v>64.904442245609616</v>
      </c>
      <c r="T185">
        <f t="shared" si="50"/>
        <v>65.228964456837659</v>
      </c>
      <c r="U185">
        <f t="shared" si="50"/>
        <v>65.555109279121837</v>
      </c>
      <c r="V185">
        <f t="shared" si="50"/>
        <v>65.882884825517422</v>
      </c>
      <c r="W185">
        <f t="shared" si="50"/>
        <v>66.212299249645</v>
      </c>
      <c r="X185">
        <f t="shared" si="50"/>
        <v>66.54336074589321</v>
      </c>
      <c r="Y185">
        <f t="shared" si="50"/>
        <v>66.876077549622678</v>
      </c>
      <c r="Z185">
        <f t="shared" si="50"/>
        <v>67.210457937370776</v>
      </c>
      <c r="AA185">
        <f t="shared" si="50"/>
        <v>67.546510227057638</v>
      </c>
      <c r="AB185">
        <f t="shared" si="50"/>
        <v>67.884242778192913</v>
      </c>
      <c r="AC185">
        <f t="shared" si="48"/>
        <v>68.140180878090661</v>
      </c>
      <c r="AD185">
        <f t="shared" si="48"/>
        <v>68.39708391931056</v>
      </c>
      <c r="AE185">
        <f t="shared" si="48"/>
        <v>68.654955539887553</v>
      </c>
      <c r="AF185">
        <f t="shared" si="48"/>
        <v>68.913799391572795</v>
      </c>
      <c r="AG185">
        <f t="shared" si="48"/>
        <v>69.173619139885275</v>
      </c>
      <c r="AH185">
        <f t="shared" si="48"/>
        <v>69.434418464163826</v>
      </c>
      <c r="AI185">
        <f t="shared" si="48"/>
        <v>69.696201057619092</v>
      </c>
      <c r="AJ185">
        <f t="shared" si="48"/>
        <v>69.958970627386009</v>
      </c>
      <c r="AK185">
        <f t="shared" si="48"/>
        <v>70.222730894576131</v>
      </c>
      <c r="AL185">
        <f t="shared" si="48"/>
        <v>70.487485594330437</v>
      </c>
      <c r="AM185">
        <f t="shared" si="48"/>
        <v>70.753238475872166</v>
      </c>
      <c r="AN185">
        <f t="shared" si="48"/>
        <v>71.019993302559925</v>
      </c>
      <c r="AO185">
        <f t="shared" si="48"/>
        <v>71.287753851941005</v>
      </c>
      <c r="AP185">
        <f t="shared" si="48"/>
        <v>71.556523915804874</v>
      </c>
      <c r="AQ185">
        <f t="shared" si="48"/>
        <v>71.826307300236778</v>
      </c>
      <c r="AR185">
        <f t="shared" si="48"/>
        <v>72.097107825671827</v>
      </c>
      <c r="AS185">
        <f t="shared" si="47"/>
        <v>72.368929326948901</v>
      </c>
      <c r="AT185">
        <f t="shared" si="47"/>
        <v>72.641775653365073</v>
      </c>
      <c r="AU185">
        <f t="shared" si="47"/>
        <v>72.915650668730095</v>
      </c>
      <c r="AV185">
        <f t="shared" si="47"/>
        <v>73.190558251421123</v>
      </c>
    </row>
    <row r="186" spans="1:48" x14ac:dyDescent="0.15">
      <c r="A186" t="s">
        <v>370</v>
      </c>
      <c r="B186" t="s">
        <v>371</v>
      </c>
      <c r="C186">
        <v>36.795488115077603</v>
      </c>
      <c r="D186">
        <f t="shared" si="37"/>
        <v>36.795488115077603</v>
      </c>
      <c r="E186">
        <f t="shared" si="38"/>
        <v>37.421456126795675</v>
      </c>
      <c r="F186">
        <f t="shared" si="36"/>
        <v>38.05807316022176</v>
      </c>
      <c r="G186">
        <f t="shared" si="36"/>
        <v>38.705520377429977</v>
      </c>
      <c r="H186">
        <f t="shared" si="36"/>
        <v>39.363982022439245</v>
      </c>
      <c r="I186">
        <f t="shared" si="39"/>
        <v>39.757621842663639</v>
      </c>
      <c r="J186">
        <f t="shared" si="49"/>
        <v>40.155198061090275</v>
      </c>
      <c r="K186">
        <f t="shared" si="49"/>
        <v>40.556750041701171</v>
      </c>
      <c r="L186">
        <f t="shared" si="49"/>
        <v>40.962317542118193</v>
      </c>
      <c r="M186">
        <f t="shared" si="49"/>
        <v>41.371940717539367</v>
      </c>
      <c r="N186">
        <f t="shared" si="49"/>
        <v>41.785660124714767</v>
      </c>
      <c r="O186">
        <f t="shared" si="49"/>
        <v>42.203516725961904</v>
      </c>
      <c r="P186">
        <f t="shared" si="49"/>
        <v>42.625551893221534</v>
      </c>
      <c r="Q186">
        <f t="shared" si="49"/>
        <v>43.051807412153757</v>
      </c>
      <c r="R186">
        <f t="shared" si="49"/>
        <v>43.482325486275293</v>
      </c>
      <c r="S186">
        <f t="shared" si="40"/>
        <v>43.699737113706668</v>
      </c>
      <c r="T186">
        <f t="shared" si="50"/>
        <v>43.918235799275195</v>
      </c>
      <c r="U186">
        <f t="shared" si="50"/>
        <v>44.137826978271562</v>
      </c>
      <c r="V186">
        <f t="shared" si="50"/>
        <v>44.358516113162906</v>
      </c>
      <c r="W186">
        <f t="shared" si="50"/>
        <v>44.580308693728718</v>
      </c>
      <c r="X186">
        <f t="shared" si="50"/>
        <v>44.803210237197348</v>
      </c>
      <c r="Y186">
        <f t="shared" si="50"/>
        <v>45.027226288383332</v>
      </c>
      <c r="Z186">
        <f t="shared" si="50"/>
        <v>45.252362419825246</v>
      </c>
      <c r="AA186">
        <f t="shared" si="50"/>
        <v>45.478624231924371</v>
      </c>
      <c r="AB186">
        <f t="shared" si="50"/>
        <v>45.706017353083986</v>
      </c>
      <c r="AC186">
        <f t="shared" si="48"/>
        <v>45.878338804373705</v>
      </c>
      <c r="AD186">
        <f t="shared" si="48"/>
        <v>46.051309944354195</v>
      </c>
      <c r="AE186">
        <f t="shared" si="48"/>
        <v>46.224933222490648</v>
      </c>
      <c r="AF186">
        <f t="shared" si="48"/>
        <v>46.399211097483239</v>
      </c>
      <c r="AG186">
        <f t="shared" si="48"/>
        <v>46.574146037301979</v>
      </c>
      <c r="AH186">
        <f t="shared" si="48"/>
        <v>46.749740519221675</v>
      </c>
      <c r="AI186">
        <f t="shared" si="48"/>
        <v>46.925997029856951</v>
      </c>
      <c r="AJ186">
        <f t="shared" si="48"/>
        <v>47.102918065197528</v>
      </c>
      <c r="AK186">
        <f t="shared" si="48"/>
        <v>47.280506130643523</v>
      </c>
      <c r="AL186">
        <f t="shared" si="48"/>
        <v>47.458763741040976</v>
      </c>
      <c r="AM186">
        <f t="shared" si="48"/>
        <v>47.637693420717397</v>
      </c>
      <c r="AN186">
        <f t="shared" si="48"/>
        <v>47.817297703517561</v>
      </c>
      <c r="AO186">
        <f t="shared" si="48"/>
        <v>47.997579132839391</v>
      </c>
      <c r="AP186">
        <f t="shared" si="48"/>
        <v>48.17854026166998</v>
      </c>
      <c r="AQ186">
        <f t="shared" si="48"/>
        <v>48.360183652621672</v>
      </c>
      <c r="AR186">
        <f t="shared" si="48"/>
        <v>48.542511877968458</v>
      </c>
      <c r="AS186">
        <f t="shared" si="47"/>
        <v>48.725527519682323</v>
      </c>
      <c r="AT186">
        <f t="shared" si="47"/>
        <v>48.909233169469864</v>
      </c>
      <c r="AU186">
        <f t="shared" si="47"/>
        <v>49.093631428808941</v>
      </c>
      <c r="AV186">
        <f t="shared" si="47"/>
        <v>49.278724908985559</v>
      </c>
    </row>
    <row r="187" spans="1:48" x14ac:dyDescent="0.15">
      <c r="A187" t="s">
        <v>372</v>
      </c>
      <c r="B187" t="s">
        <v>373</v>
      </c>
      <c r="C187">
        <v>47.059202981057901</v>
      </c>
      <c r="D187">
        <f t="shared" si="37"/>
        <v>47.059202981057901</v>
      </c>
      <c r="E187">
        <f t="shared" si="38"/>
        <v>47.859778193729674</v>
      </c>
      <c r="F187">
        <f t="shared" si="36"/>
        <v>48.673972860844877</v>
      </c>
      <c r="G187">
        <f t="shared" si="36"/>
        <v>49.502018677735059</v>
      </c>
      <c r="H187">
        <f t="shared" si="36"/>
        <v>50.344151281352708</v>
      </c>
      <c r="I187">
        <f t="shared" si="39"/>
        <v>50.847592794166239</v>
      </c>
      <c r="J187">
        <f t="shared" si="49"/>
        <v>51.356068722107899</v>
      </c>
      <c r="K187">
        <f t="shared" si="49"/>
        <v>51.869629409328972</v>
      </c>
      <c r="L187">
        <f t="shared" si="49"/>
        <v>52.388325703422268</v>
      </c>
      <c r="M187">
        <f t="shared" si="49"/>
        <v>52.912208960456482</v>
      </c>
      <c r="N187">
        <f t="shared" si="49"/>
        <v>53.441331050061059</v>
      </c>
      <c r="O187">
        <f t="shared" si="49"/>
        <v>53.975744360561656</v>
      </c>
      <c r="P187">
        <f t="shared" si="49"/>
        <v>54.515501804167286</v>
      </c>
      <c r="Q187">
        <f t="shared" si="49"/>
        <v>55.060656822208962</v>
      </c>
      <c r="R187">
        <f t="shared" si="49"/>
        <v>55.611263390431056</v>
      </c>
      <c r="S187">
        <f t="shared" si="40"/>
        <v>55.889319707383208</v>
      </c>
      <c r="T187">
        <f t="shared" si="50"/>
        <v>56.168766305920109</v>
      </c>
      <c r="U187">
        <f t="shared" si="50"/>
        <v>56.44961013744971</v>
      </c>
      <c r="V187">
        <f t="shared" si="50"/>
        <v>56.73185818813694</v>
      </c>
      <c r="W187">
        <f t="shared" si="50"/>
        <v>57.015517479077616</v>
      </c>
      <c r="X187">
        <f t="shared" si="50"/>
        <v>57.300595066472994</v>
      </c>
      <c r="Y187">
        <f t="shared" si="50"/>
        <v>57.587098041805355</v>
      </c>
      <c r="Z187">
        <f t="shared" si="50"/>
        <v>57.875033532014371</v>
      </c>
      <c r="AA187">
        <f t="shared" si="50"/>
        <v>58.164408699674439</v>
      </c>
      <c r="AB187">
        <f t="shared" si="50"/>
        <v>58.455230743172805</v>
      </c>
      <c r="AC187">
        <f t="shared" si="48"/>
        <v>58.675619453029611</v>
      </c>
      <c r="AD187">
        <f t="shared" si="48"/>
        <v>58.896839075412373</v>
      </c>
      <c r="AE187">
        <f t="shared" si="48"/>
        <v>59.118892743038863</v>
      </c>
      <c r="AF187">
        <f t="shared" si="48"/>
        <v>59.34178360043785</v>
      </c>
      <c r="AG187">
        <f t="shared" si="48"/>
        <v>59.565514803993644</v>
      </c>
      <c r="AH187">
        <f t="shared" si="48"/>
        <v>59.790089521990843</v>
      </c>
      <c r="AI187">
        <f t="shared" si="48"/>
        <v>60.015510934659083</v>
      </c>
      <c r="AJ187">
        <f t="shared" si="48"/>
        <v>60.241782234218213</v>
      </c>
      <c r="AK187">
        <f t="shared" si="48"/>
        <v>60.468906624923392</v>
      </c>
      <c r="AL187">
        <f t="shared" si="48"/>
        <v>60.696887323110531</v>
      </c>
      <c r="AM187">
        <f t="shared" si="48"/>
        <v>60.925727557241792</v>
      </c>
      <c r="AN187">
        <f t="shared" si="48"/>
        <v>61.155430567951328</v>
      </c>
      <c r="AO187">
        <f t="shared" si="48"/>
        <v>61.38599960809119</v>
      </c>
      <c r="AP187">
        <f t="shared" si="48"/>
        <v>61.617437942777407</v>
      </c>
      <c r="AQ187">
        <f t="shared" si="48"/>
        <v>61.849748849436111</v>
      </c>
      <c r="AR187">
        <f t="shared" si="48"/>
        <v>62.082935617850104</v>
      </c>
      <c r="AS187">
        <f t="shared" si="47"/>
        <v>62.31700155020534</v>
      </c>
      <c r="AT187">
        <f t="shared" si="47"/>
        <v>62.551949961137723</v>
      </c>
      <c r="AU187">
        <f t="shared" si="47"/>
        <v>62.787784177780047</v>
      </c>
      <c r="AV187">
        <f t="shared" si="47"/>
        <v>63.024507539809122</v>
      </c>
    </row>
    <row r="188" spans="1:48" x14ac:dyDescent="0.15">
      <c r="A188" t="s">
        <v>374</v>
      </c>
      <c r="B188" t="s">
        <v>375</v>
      </c>
      <c r="C188">
        <v>36.200468173801497</v>
      </c>
      <c r="D188">
        <f t="shared" si="37"/>
        <v>36.200468173801497</v>
      </c>
      <c r="E188">
        <f t="shared" si="38"/>
        <v>36.816313655050386</v>
      </c>
      <c r="F188">
        <f t="shared" si="36"/>
        <v>37.44263595264745</v>
      </c>
      <c r="G188">
        <f t="shared" si="36"/>
        <v>38.079613299094405</v>
      </c>
      <c r="H188">
        <f t="shared" si="36"/>
        <v>38.727426958999615</v>
      </c>
      <c r="I188">
        <f t="shared" si="39"/>
        <v>39.11470122858961</v>
      </c>
      <c r="J188">
        <f t="shared" si="49"/>
        <v>39.505848240875508</v>
      </c>
      <c r="K188">
        <f t="shared" si="49"/>
        <v>39.900906723284258</v>
      </c>
      <c r="L188">
        <f t="shared" si="49"/>
        <v>40.299915790517105</v>
      </c>
      <c r="M188">
        <f t="shared" si="49"/>
        <v>40.702914948422276</v>
      </c>
      <c r="N188">
        <f t="shared" si="49"/>
        <v>41.109944097906506</v>
      </c>
      <c r="O188">
        <f t="shared" si="49"/>
        <v>41.521043538885557</v>
      </c>
      <c r="P188">
        <f t="shared" si="49"/>
        <v>41.936253974274422</v>
      </c>
      <c r="Q188">
        <f t="shared" si="49"/>
        <v>42.355616514017171</v>
      </c>
      <c r="R188">
        <f t="shared" si="49"/>
        <v>42.779172679157348</v>
      </c>
      <c r="S188">
        <f t="shared" si="40"/>
        <v>42.993068542553132</v>
      </c>
      <c r="T188">
        <f t="shared" si="50"/>
        <v>43.208033885265891</v>
      </c>
      <c r="U188">
        <f t="shared" si="50"/>
        <v>43.424074054692213</v>
      </c>
      <c r="V188">
        <f t="shared" si="50"/>
        <v>43.641194424965661</v>
      </c>
      <c r="W188">
        <f t="shared" si="50"/>
        <v>43.859400397090482</v>
      </c>
      <c r="X188">
        <f t="shared" si="50"/>
        <v>44.078697399075928</v>
      </c>
      <c r="Y188">
        <f t="shared" si="50"/>
        <v>44.299090886071305</v>
      </c>
      <c r="Z188">
        <f t="shared" si="50"/>
        <v>44.520586340501659</v>
      </c>
      <c r="AA188">
        <f t="shared" si="50"/>
        <v>44.743189272204162</v>
      </c>
      <c r="AB188">
        <f t="shared" si="50"/>
        <v>44.966905218565174</v>
      </c>
      <c r="AC188">
        <f t="shared" si="48"/>
        <v>45.136440059183869</v>
      </c>
      <c r="AD188">
        <f t="shared" si="48"/>
        <v>45.306614082375702</v>
      </c>
      <c r="AE188">
        <f t="shared" si="48"/>
        <v>45.477429697995547</v>
      </c>
      <c r="AF188">
        <f t="shared" si="48"/>
        <v>45.648889324983934</v>
      </c>
      <c r="AG188">
        <f t="shared" si="48"/>
        <v>45.82099539140134</v>
      </c>
      <c r="AH188">
        <f t="shared" si="48"/>
        <v>45.993750334462533</v>
      </c>
      <c r="AI188">
        <f t="shared" si="48"/>
        <v>46.167156600571097</v>
      </c>
      <c r="AJ188">
        <f t="shared" si="48"/>
        <v>46.341216645354088</v>
      </c>
      <c r="AK188">
        <f t="shared" si="48"/>
        <v>46.515932933696803</v>
      </c>
      <c r="AL188">
        <f t="shared" si="48"/>
        <v>46.691307939777687</v>
      </c>
      <c r="AM188">
        <f t="shared" si="48"/>
        <v>46.867344147103353</v>
      </c>
      <c r="AN188">
        <f t="shared" si="48"/>
        <v>47.044044048543753</v>
      </c>
      <c r="AO188">
        <f t="shared" si="48"/>
        <v>47.221410146367532</v>
      </c>
      <c r="AP188">
        <f t="shared" si="48"/>
        <v>47.399444952277399</v>
      </c>
      <c r="AQ188">
        <f t="shared" si="48"/>
        <v>47.57815098744571</v>
      </c>
      <c r="AR188">
        <f t="shared" si="48"/>
        <v>47.757530782550191</v>
      </c>
      <c r="AS188">
        <f t="shared" si="47"/>
        <v>47.937586877809764</v>
      </c>
      <c r="AT188">
        <f t="shared" si="47"/>
        <v>48.118321823020509</v>
      </c>
      <c r="AU188">
        <f t="shared" si="47"/>
        <v>48.299738177591799</v>
      </c>
      <c r="AV188">
        <f t="shared" si="47"/>
        <v>48.481838510582527</v>
      </c>
    </row>
    <row r="189" spans="1:48" x14ac:dyDescent="0.15">
      <c r="A189" t="s">
        <v>376</v>
      </c>
      <c r="B189" t="s">
        <v>377</v>
      </c>
      <c r="C189">
        <v>49.91</v>
      </c>
      <c r="D189">
        <f t="shared" si="37"/>
        <v>49.91</v>
      </c>
      <c r="E189">
        <f t="shared" si="38"/>
        <v>50.759073216997137</v>
      </c>
      <c r="F189">
        <f t="shared" si="36"/>
        <v>51.622590940662718</v>
      </c>
      <c r="G189">
        <f t="shared" si="36"/>
        <v>52.500798902187782</v>
      </c>
      <c r="H189">
        <f t="shared" si="36"/>
        <v>53.393947013163547</v>
      </c>
      <c r="I189">
        <f t="shared" si="39"/>
        <v>53.927886483295183</v>
      </c>
      <c r="J189">
        <f t="shared" si="49"/>
        <v>54.467165348128134</v>
      </c>
      <c r="K189">
        <f t="shared" si="49"/>
        <v>55.011837001609415</v>
      </c>
      <c r="L189">
        <f t="shared" si="49"/>
        <v>55.561955371625508</v>
      </c>
      <c r="M189">
        <f t="shared" si="49"/>
        <v>56.117574925341764</v>
      </c>
      <c r="N189">
        <f t="shared" si="49"/>
        <v>56.678750674595193</v>
      </c>
      <c r="O189">
        <f t="shared" si="49"/>
        <v>57.245538181341125</v>
      </c>
      <c r="P189">
        <f t="shared" si="49"/>
        <v>57.817993563154552</v>
      </c>
      <c r="Q189">
        <f t="shared" si="49"/>
        <v>58.396173498786105</v>
      </c>
      <c r="R189">
        <f t="shared" si="49"/>
        <v>58.980135233773964</v>
      </c>
      <c r="S189">
        <f t="shared" si="40"/>
        <v>59.275035909942829</v>
      </c>
      <c r="T189">
        <f t="shared" si="50"/>
        <v>59.571411089492535</v>
      </c>
      <c r="U189">
        <f t="shared" si="50"/>
        <v>59.869268144939987</v>
      </c>
      <c r="V189">
        <f t="shared" si="50"/>
        <v>60.168614485664669</v>
      </c>
      <c r="W189">
        <f t="shared" si="50"/>
        <v>60.469457558092984</v>
      </c>
      <c r="X189">
        <f t="shared" si="50"/>
        <v>60.771804845883437</v>
      </c>
      <c r="Y189">
        <f t="shared" si="50"/>
        <v>61.075663870112848</v>
      </c>
      <c r="Z189">
        <f t="shared" si="50"/>
        <v>61.381042189463408</v>
      </c>
      <c r="AA189">
        <f t="shared" si="50"/>
        <v>61.687947400410721</v>
      </c>
      <c r="AB189">
        <f t="shared" si="50"/>
        <v>61.996387137412768</v>
      </c>
      <c r="AC189">
        <f t="shared" si="48"/>
        <v>62.230126763504195</v>
      </c>
      <c r="AD189">
        <f t="shared" si="48"/>
        <v>62.46474763792844</v>
      </c>
      <c r="AE189">
        <f t="shared" si="48"/>
        <v>62.700253083180009</v>
      </c>
      <c r="AF189">
        <f t="shared" si="48"/>
        <v>62.936646434279922</v>
      </c>
      <c r="AG189">
        <f t="shared" si="48"/>
        <v>63.173931038822936</v>
      </c>
      <c r="AH189">
        <f t="shared" si="48"/>
        <v>63.412110257024992</v>
      </c>
      <c r="AI189">
        <f t="shared" si="48"/>
        <v>63.651187461770697</v>
      </c>
      <c r="AJ189">
        <f t="shared" si="48"/>
        <v>63.891166038661211</v>
      </c>
      <c r="AK189">
        <f t="shared" si="48"/>
        <v>64.132049386062107</v>
      </c>
      <c r="AL189">
        <f t="shared" si="48"/>
        <v>64.373840915151533</v>
      </c>
      <c r="AM189">
        <f t="shared" si="48"/>
        <v>64.616544049968525</v>
      </c>
      <c r="AN189">
        <f t="shared" si="48"/>
        <v>64.860162227461402</v>
      </c>
      <c r="AO189">
        <f t="shared" si="48"/>
        <v>65.104698897536593</v>
      </c>
      <c r="AP189">
        <f t="shared" si="48"/>
        <v>65.350157523107427</v>
      </c>
      <c r="AQ189">
        <f t="shared" si="48"/>
        <v>65.59654158014304</v>
      </c>
      <c r="AR189">
        <f t="shared" si="48"/>
        <v>65.843854557717847</v>
      </c>
      <c r="AS189">
        <f t="shared" si="47"/>
        <v>66.092099958060729</v>
      </c>
      <c r="AT189">
        <f t="shared" si="47"/>
        <v>66.341281296604762</v>
      </c>
      <c r="AU189">
        <f t="shared" si="47"/>
        <v>66.591402102036938</v>
      </c>
      <c r="AV189">
        <f t="shared" si="47"/>
        <v>66.842465916348175</v>
      </c>
    </row>
    <row r="190" spans="1:48" x14ac:dyDescent="0.15">
      <c r="A190" t="s">
        <v>378</v>
      </c>
      <c r="B190" t="s">
        <v>379</v>
      </c>
      <c r="C190">
        <v>60.384999999999998</v>
      </c>
      <c r="D190">
        <f t="shared" si="37"/>
        <v>60.384999999999998</v>
      </c>
      <c r="E190">
        <f t="shared" si="38"/>
        <v>61.412274818841361</v>
      </c>
      <c r="F190">
        <f t="shared" si="36"/>
        <v>62.457025725343989</v>
      </c>
      <c r="G190">
        <f t="shared" si="36"/>
        <v>63.519550024215775</v>
      </c>
      <c r="H190">
        <f t="shared" si="36"/>
        <v>64.600150077937911</v>
      </c>
      <c r="I190">
        <f t="shared" si="39"/>
        <v>65.246151578717289</v>
      </c>
      <c r="J190">
        <f t="shared" si="49"/>
        <v>65.898613094504469</v>
      </c>
      <c r="K190">
        <f t="shared" si="49"/>
        <v>66.557599225449508</v>
      </c>
      <c r="L190">
        <f t="shared" si="49"/>
        <v>67.223175217704011</v>
      </c>
      <c r="M190">
        <f t="shared" si="49"/>
        <v>67.895406969881037</v>
      </c>
      <c r="N190">
        <f t="shared" si="49"/>
        <v>68.574361039579856</v>
      </c>
      <c r="O190">
        <f t="shared" si="49"/>
        <v>69.260104649975645</v>
      </c>
      <c r="P190">
        <f t="shared" si="49"/>
        <v>69.952705696475419</v>
      </c>
      <c r="Q190">
        <f t="shared" si="49"/>
        <v>70.652232753440174</v>
      </c>
      <c r="R190">
        <f t="shared" si="49"/>
        <v>71.358755080974575</v>
      </c>
      <c r="S190">
        <f t="shared" si="40"/>
        <v>71.715548856379442</v>
      </c>
      <c r="T190">
        <f t="shared" si="50"/>
        <v>72.07412660066133</v>
      </c>
      <c r="U190">
        <f t="shared" si="50"/>
        <v>72.434497233664629</v>
      </c>
      <c r="V190">
        <f t="shared" si="50"/>
        <v>72.796669719832934</v>
      </c>
      <c r="W190">
        <f t="shared" si="50"/>
        <v>73.160653068432083</v>
      </c>
      <c r="X190">
        <f t="shared" si="50"/>
        <v>73.526456333774235</v>
      </c>
      <c r="Y190">
        <f t="shared" si="50"/>
        <v>73.894088615443096</v>
      </c>
      <c r="Z190">
        <f t="shared" si="50"/>
        <v>74.2635590585203</v>
      </c>
      <c r="AA190">
        <f t="shared" si="50"/>
        <v>74.634876853812898</v>
      </c>
      <c r="AB190">
        <f t="shared" si="50"/>
        <v>75.008051238081947</v>
      </c>
      <c r="AC190">
        <f t="shared" si="48"/>
        <v>75.290847617996405</v>
      </c>
      <c r="AD190">
        <f t="shared" si="48"/>
        <v>75.57471020068742</v>
      </c>
      <c r="AE190">
        <f t="shared" si="48"/>
        <v>75.859643005967243</v>
      </c>
      <c r="AF190">
        <f t="shared" si="48"/>
        <v>76.145650068803704</v>
      </c>
      <c r="AG190">
        <f t="shared" si="48"/>
        <v>76.432735439377339</v>
      </c>
      <c r="AH190">
        <f t="shared" si="48"/>
        <v>76.720903183138731</v>
      </c>
      <c r="AI190">
        <f t="shared" si="48"/>
        <v>77.010157380866033</v>
      </c>
      <c r="AJ190">
        <f t="shared" si="48"/>
        <v>77.30050212872284</v>
      </c>
      <c r="AK190">
        <f t="shared" si="48"/>
        <v>77.591941538316178</v>
      </c>
      <c r="AL190">
        <f t="shared" si="48"/>
        <v>77.88447973675467</v>
      </c>
      <c r="AM190">
        <f t="shared" si="48"/>
        <v>78.178120866707047</v>
      </c>
      <c r="AN190">
        <f t="shared" si="48"/>
        <v>78.472869086460761</v>
      </c>
      <c r="AO190">
        <f t="shared" si="48"/>
        <v>78.768728569980908</v>
      </c>
      <c r="AP190">
        <f t="shared" si="48"/>
        <v>79.065703506969385</v>
      </c>
      <c r="AQ190">
        <f t="shared" si="48"/>
        <v>79.363798102924022</v>
      </c>
      <c r="AR190">
        <f t="shared" si="48"/>
        <v>79.663016579198398</v>
      </c>
      <c r="AS190">
        <f t="shared" si="47"/>
        <v>79.963363173061452</v>
      </c>
      <c r="AT190">
        <f t="shared" si="47"/>
        <v>80.26484213775754</v>
      </c>
      <c r="AU190">
        <f t="shared" si="47"/>
        <v>80.567457742566631</v>
      </c>
      <c r="AV190">
        <f t="shared" si="47"/>
        <v>80.871214272864847</v>
      </c>
    </row>
    <row r="191" spans="1:48" x14ac:dyDescent="0.15">
      <c r="A191" t="s">
        <v>380</v>
      </c>
      <c r="B191" t="s">
        <v>381</v>
      </c>
      <c r="C191">
        <v>55.11</v>
      </c>
      <c r="D191">
        <f t="shared" si="37"/>
        <v>55.11</v>
      </c>
      <c r="E191">
        <f t="shared" si="38"/>
        <v>56.047536064690689</v>
      </c>
      <c r="F191">
        <f t="shared" si="36"/>
        <v>57.001021573630986</v>
      </c>
      <c r="G191">
        <f t="shared" si="36"/>
        <v>57.970727860139633</v>
      </c>
      <c r="H191">
        <f t="shared" si="36"/>
        <v>58.956930873481134</v>
      </c>
      <c r="I191">
        <f t="shared" si="39"/>
        <v>59.546500182215944</v>
      </c>
      <c r="J191">
        <f t="shared" si="49"/>
        <v>60.141965184038106</v>
      </c>
      <c r="K191">
        <f t="shared" si="49"/>
        <v>60.74338483587848</v>
      </c>
      <c r="L191">
        <f t="shared" si="49"/>
        <v>61.350818684237275</v>
      </c>
      <c r="M191">
        <f t="shared" si="49"/>
        <v>61.964326871079642</v>
      </c>
      <c r="N191">
        <f t="shared" si="49"/>
        <v>62.583970139790445</v>
      </c>
      <c r="O191">
        <f t="shared" si="49"/>
        <v>63.209809841188331</v>
      </c>
      <c r="P191">
        <f t="shared" si="49"/>
        <v>63.841907939600233</v>
      </c>
      <c r="Q191">
        <f t="shared" si="49"/>
        <v>64.480327018996249</v>
      </c>
      <c r="R191">
        <f t="shared" si="49"/>
        <v>65.125130289186203</v>
      </c>
      <c r="S191">
        <f t="shared" si="40"/>
        <v>65.450755940632121</v>
      </c>
      <c r="T191">
        <f t="shared" si="50"/>
        <v>65.778009720335277</v>
      </c>
      <c r="U191">
        <f t="shared" si="50"/>
        <v>66.106899768936941</v>
      </c>
      <c r="V191">
        <f t="shared" si="50"/>
        <v>66.437434267781612</v>
      </c>
      <c r="W191">
        <f t="shared" si="50"/>
        <v>66.769621439120513</v>
      </c>
      <c r="X191">
        <f t="shared" si="50"/>
        <v>67.103469546316106</v>
      </c>
      <c r="Y191">
        <f t="shared" si="50"/>
        <v>67.438986894047673</v>
      </c>
      <c r="Z191">
        <f t="shared" si="50"/>
        <v>67.776181828517906</v>
      </c>
      <c r="AA191">
        <f t="shared" si="50"/>
        <v>68.115062737660494</v>
      </c>
      <c r="AB191">
        <f t="shared" si="50"/>
        <v>68.455638051348785</v>
      </c>
      <c r="AC191">
        <f t="shared" si="48"/>
        <v>68.713730433514655</v>
      </c>
      <c r="AD191">
        <f t="shared" si="48"/>
        <v>68.972795879107125</v>
      </c>
      <c r="AE191">
        <f t="shared" si="48"/>
        <v>69.232838056783223</v>
      </c>
      <c r="AF191">
        <f t="shared" si="48"/>
        <v>69.493860649031589</v>
      </c>
      <c r="AG191">
        <f t="shared" si="48"/>
        <v>69.755867352224655</v>
      </c>
      <c r="AH191">
        <f t="shared" si="48"/>
        <v>70.018861876670954</v>
      </c>
      <c r="AI191">
        <f t="shared" si="48"/>
        <v>70.282847946667673</v>
      </c>
      <c r="AJ191">
        <f t="shared" si="48"/>
        <v>70.547829300553389</v>
      </c>
      <c r="AK191">
        <f t="shared" si="48"/>
        <v>70.813809690761033</v>
      </c>
      <c r="AL191">
        <f t="shared" si="48"/>
        <v>71.080792883870998</v>
      </c>
      <c r="AM191">
        <f t="shared" si="48"/>
        <v>71.348782660664497</v>
      </c>
      <c r="AN191">
        <f t="shared" si="48"/>
        <v>71.617782816177083</v>
      </c>
      <c r="AO191">
        <f t="shared" si="48"/>
        <v>71.887797159752395</v>
      </c>
      <c r="AP191">
        <f t="shared" si="48"/>
        <v>72.158829515096173</v>
      </c>
      <c r="AQ191">
        <f t="shared" si="48"/>
        <v>72.430883720330257</v>
      </c>
      <c r="AR191">
        <f t="shared" si="48"/>
        <v>72.703963628047106</v>
      </c>
      <c r="AS191">
        <f t="shared" si="47"/>
        <v>72.978073105364203</v>
      </c>
      <c r="AT191">
        <f t="shared" si="47"/>
        <v>73.253216033978944</v>
      </c>
      <c r="AU191">
        <f t="shared" si="47"/>
        <v>73.529396310223518</v>
      </c>
      <c r="AV191">
        <f t="shared" si="47"/>
        <v>73.806617845120172</v>
      </c>
    </row>
    <row r="192" spans="1:48" x14ac:dyDescent="0.15">
      <c r="A192" t="s">
        <v>382</v>
      </c>
      <c r="B192" t="s">
        <v>383</v>
      </c>
      <c r="C192">
        <v>49.835000000000001</v>
      </c>
      <c r="D192">
        <f t="shared" si="37"/>
        <v>49.835000000000001</v>
      </c>
      <c r="E192">
        <f t="shared" si="38"/>
        <v>50.682797310540025</v>
      </c>
      <c r="F192">
        <f t="shared" si="36"/>
        <v>51.54501742191799</v>
      </c>
      <c r="G192">
        <f t="shared" si="36"/>
        <v>52.421905696063483</v>
      </c>
      <c r="H192">
        <f t="shared" si="36"/>
        <v>53.313711669024357</v>
      </c>
      <c r="I192">
        <f t="shared" si="39"/>
        <v>53.846848785714599</v>
      </c>
      <c r="J192">
        <f t="shared" si="49"/>
        <v>54.385317273571751</v>
      </c>
      <c r="K192">
        <f t="shared" si="49"/>
        <v>54.929170446307459</v>
      </c>
      <c r="L192">
        <f t="shared" si="49"/>
        <v>55.47846215077054</v>
      </c>
      <c r="M192">
        <f t="shared" si="49"/>
        <v>56.03324677227824</v>
      </c>
      <c r="N192">
        <f t="shared" si="49"/>
        <v>56.593579240001034</v>
      </c>
      <c r="O192">
        <f t="shared" si="49"/>
        <v>57.159515032401025</v>
      </c>
      <c r="P192">
        <f t="shared" si="49"/>
        <v>57.731110182725054</v>
      </c>
      <c r="Q192">
        <f t="shared" si="49"/>
        <v>58.30842128455231</v>
      </c>
      <c r="R192">
        <f t="shared" si="49"/>
        <v>58.891505497397837</v>
      </c>
      <c r="S192">
        <f t="shared" si="40"/>
        <v>59.185963024884821</v>
      </c>
      <c r="T192">
        <f t="shared" si="50"/>
        <v>59.481892840009237</v>
      </c>
      <c r="U192">
        <f t="shared" si="50"/>
        <v>59.779302304209274</v>
      </c>
      <c r="V192">
        <f t="shared" si="50"/>
        <v>60.078198815730303</v>
      </c>
      <c r="W192">
        <f t="shared" si="50"/>
        <v>60.378589809808943</v>
      </c>
      <c r="X192">
        <f t="shared" si="50"/>
        <v>60.680482758857977</v>
      </c>
      <c r="Y192">
        <f t="shared" si="50"/>
        <v>60.983885172652265</v>
      </c>
      <c r="Z192">
        <f t="shared" si="50"/>
        <v>61.288804598515519</v>
      </c>
      <c r="AA192">
        <f t="shared" si="50"/>
        <v>61.595248621508091</v>
      </c>
      <c r="AB192">
        <f t="shared" si="50"/>
        <v>61.903224864615623</v>
      </c>
      <c r="AC192">
        <f t="shared" si="48"/>
        <v>62.136613249032898</v>
      </c>
      <c r="AD192">
        <f t="shared" si="48"/>
        <v>62.370881557526836</v>
      </c>
      <c r="AE192">
        <f t="shared" si="48"/>
        <v>62.606033107599202</v>
      </c>
      <c r="AF192">
        <f t="shared" si="48"/>
        <v>62.842071229259474</v>
      </c>
      <c r="AG192">
        <f t="shared" si="48"/>
        <v>63.078999265071957</v>
      </c>
      <c r="AH192">
        <f t="shared" si="48"/>
        <v>63.316820570203184</v>
      </c>
      <c r="AI192">
        <f t="shared" si="48"/>
        <v>63.555538512469305</v>
      </c>
      <c r="AJ192">
        <f t="shared" si="48"/>
        <v>63.79515647238393</v>
      </c>
      <c r="AK192">
        <f t="shared" si="48"/>
        <v>64.035677843205889</v>
      </c>
      <c r="AL192">
        <f t="shared" si="48"/>
        <v>64.277106030987326</v>
      </c>
      <c r="AM192">
        <f t="shared" si="48"/>
        <v>64.519444454621947</v>
      </c>
      <c r="AN192">
        <f t="shared" si="48"/>
        <v>64.762696545893391</v>
      </c>
      <c r="AO192">
        <f t="shared" si="48"/>
        <v>65.006865749523882</v>
      </c>
      <c r="AP192">
        <f t="shared" si="48"/>
        <v>65.251955523222975</v>
      </c>
      <c r="AQ192">
        <f t="shared" si="48"/>
        <v>65.497969337736507</v>
      </c>
      <c r="AR192">
        <f t="shared" si="48"/>
        <v>65.744910676895799</v>
      </c>
      <c r="AS192">
        <f t="shared" si="47"/>
        <v>65.992783037666939</v>
      </c>
      <c r="AT192">
        <f t="shared" si="47"/>
        <v>66.241589930200334</v>
      </c>
      <c r="AU192">
        <f t="shared" si="47"/>
        <v>66.491334877880405</v>
      </c>
      <c r="AV192">
        <f t="shared" si="47"/>
        <v>66.742021417375511</v>
      </c>
    </row>
    <row r="193" spans="1:48" x14ac:dyDescent="0.15">
      <c r="A193" t="s">
        <v>384</v>
      </c>
      <c r="B193" t="s">
        <v>385</v>
      </c>
      <c r="C193">
        <v>55.11</v>
      </c>
      <c r="D193">
        <f t="shared" si="37"/>
        <v>55.11</v>
      </c>
      <c r="E193">
        <f t="shared" si="38"/>
        <v>56.047536064690689</v>
      </c>
      <c r="F193">
        <f t="shared" si="36"/>
        <v>57.001021573630986</v>
      </c>
      <c r="G193">
        <f t="shared" si="36"/>
        <v>57.970727860139633</v>
      </c>
      <c r="H193">
        <f t="shared" si="36"/>
        <v>58.956930873481134</v>
      </c>
      <c r="I193">
        <f t="shared" si="39"/>
        <v>59.546500182215944</v>
      </c>
      <c r="J193">
        <f t="shared" si="49"/>
        <v>60.141965184038106</v>
      </c>
      <c r="K193">
        <f t="shared" si="49"/>
        <v>60.74338483587848</v>
      </c>
      <c r="L193">
        <f t="shared" si="49"/>
        <v>61.350818684237275</v>
      </c>
      <c r="M193">
        <f t="shared" si="49"/>
        <v>61.964326871079642</v>
      </c>
      <c r="N193">
        <f t="shared" si="49"/>
        <v>62.583970139790445</v>
      </c>
      <c r="O193">
        <f t="shared" si="49"/>
        <v>63.209809841188331</v>
      </c>
      <c r="P193">
        <f t="shared" si="49"/>
        <v>63.841907939600233</v>
      </c>
      <c r="Q193">
        <f t="shared" si="49"/>
        <v>64.480327018996249</v>
      </c>
      <c r="R193">
        <f t="shared" si="49"/>
        <v>65.125130289186203</v>
      </c>
      <c r="S193">
        <f t="shared" si="40"/>
        <v>65.450755940632121</v>
      </c>
      <c r="T193">
        <f t="shared" si="50"/>
        <v>65.778009720335277</v>
      </c>
      <c r="U193">
        <f t="shared" si="50"/>
        <v>66.106899768936941</v>
      </c>
      <c r="V193">
        <f t="shared" si="50"/>
        <v>66.437434267781612</v>
      </c>
      <c r="W193">
        <f t="shared" si="50"/>
        <v>66.769621439120513</v>
      </c>
      <c r="X193">
        <f t="shared" si="50"/>
        <v>67.103469546316106</v>
      </c>
      <c r="Y193">
        <f t="shared" si="50"/>
        <v>67.438986894047673</v>
      </c>
      <c r="Z193">
        <f t="shared" si="50"/>
        <v>67.776181828517906</v>
      </c>
      <c r="AA193">
        <f t="shared" si="50"/>
        <v>68.115062737660494</v>
      </c>
      <c r="AB193">
        <f t="shared" si="50"/>
        <v>68.455638051348785</v>
      </c>
      <c r="AC193">
        <f t="shared" si="48"/>
        <v>68.713730433514655</v>
      </c>
      <c r="AD193">
        <f t="shared" si="48"/>
        <v>68.972795879107125</v>
      </c>
      <c r="AE193">
        <f t="shared" si="48"/>
        <v>69.232838056783223</v>
      </c>
      <c r="AF193">
        <f t="shared" si="48"/>
        <v>69.493860649031589</v>
      </c>
      <c r="AG193">
        <f t="shared" si="48"/>
        <v>69.755867352224655</v>
      </c>
      <c r="AH193">
        <f t="shared" si="48"/>
        <v>70.018861876670954</v>
      </c>
      <c r="AI193">
        <f t="shared" si="48"/>
        <v>70.282847946667673</v>
      </c>
      <c r="AJ193">
        <f t="shared" si="48"/>
        <v>70.547829300553389</v>
      </c>
      <c r="AK193">
        <f t="shared" si="48"/>
        <v>70.813809690761033</v>
      </c>
      <c r="AL193">
        <f t="shared" si="48"/>
        <v>71.080792883870998</v>
      </c>
      <c r="AM193">
        <f t="shared" si="48"/>
        <v>71.348782660664497</v>
      </c>
      <c r="AN193">
        <f t="shared" si="48"/>
        <v>71.617782816177083</v>
      </c>
      <c r="AO193">
        <f t="shared" si="48"/>
        <v>71.887797159752395</v>
      </c>
      <c r="AP193">
        <f t="shared" si="48"/>
        <v>72.158829515096173</v>
      </c>
      <c r="AQ193">
        <f t="shared" si="48"/>
        <v>72.430883720330257</v>
      </c>
      <c r="AR193">
        <f t="shared" si="48"/>
        <v>72.703963628047106</v>
      </c>
      <c r="AS193">
        <f t="shared" si="47"/>
        <v>72.978073105364203</v>
      </c>
      <c r="AT193">
        <f t="shared" si="47"/>
        <v>73.253216033978944</v>
      </c>
      <c r="AU193">
        <f t="shared" si="47"/>
        <v>73.529396310223518</v>
      </c>
      <c r="AV193">
        <f t="shared" si="47"/>
        <v>73.806617845120172</v>
      </c>
    </row>
    <row r="194" spans="1:48" x14ac:dyDescent="0.15">
      <c r="A194" t="s">
        <v>386</v>
      </c>
      <c r="B194" t="s">
        <v>387</v>
      </c>
      <c r="C194">
        <v>49.835000000000001</v>
      </c>
      <c r="D194">
        <f t="shared" si="37"/>
        <v>49.835000000000001</v>
      </c>
      <c r="E194">
        <f t="shared" si="38"/>
        <v>50.682797310540025</v>
      </c>
      <c r="F194">
        <f t="shared" si="36"/>
        <v>51.54501742191799</v>
      </c>
      <c r="G194">
        <f t="shared" si="36"/>
        <v>52.421905696063483</v>
      </c>
      <c r="H194">
        <f t="shared" si="36"/>
        <v>53.313711669024357</v>
      </c>
      <c r="I194">
        <f t="shared" si="39"/>
        <v>53.846848785714599</v>
      </c>
      <c r="J194">
        <f t="shared" si="49"/>
        <v>54.385317273571751</v>
      </c>
      <c r="K194">
        <f t="shared" si="49"/>
        <v>54.929170446307459</v>
      </c>
      <c r="L194">
        <f t="shared" si="49"/>
        <v>55.47846215077054</v>
      </c>
      <c r="M194">
        <f t="shared" si="49"/>
        <v>56.03324677227824</v>
      </c>
      <c r="N194">
        <f t="shared" si="49"/>
        <v>56.593579240001034</v>
      </c>
      <c r="O194">
        <f t="shared" si="49"/>
        <v>57.159515032401025</v>
      </c>
      <c r="P194">
        <f t="shared" si="49"/>
        <v>57.731110182725054</v>
      </c>
      <c r="Q194">
        <f t="shared" si="49"/>
        <v>58.30842128455231</v>
      </c>
      <c r="R194">
        <f t="shared" si="49"/>
        <v>58.891505497397837</v>
      </c>
      <c r="S194">
        <f t="shared" si="40"/>
        <v>59.185963024884821</v>
      </c>
      <c r="T194">
        <f t="shared" si="50"/>
        <v>59.481892840009237</v>
      </c>
      <c r="U194">
        <f t="shared" si="50"/>
        <v>59.779302304209274</v>
      </c>
      <c r="V194">
        <f t="shared" si="50"/>
        <v>60.078198815730303</v>
      </c>
      <c r="W194">
        <f t="shared" si="50"/>
        <v>60.378589809808943</v>
      </c>
      <c r="X194">
        <f t="shared" si="50"/>
        <v>60.680482758857977</v>
      </c>
      <c r="Y194">
        <f t="shared" si="50"/>
        <v>60.983885172652265</v>
      </c>
      <c r="Z194">
        <f t="shared" si="50"/>
        <v>61.288804598515519</v>
      </c>
      <c r="AA194">
        <f t="shared" si="50"/>
        <v>61.595248621508091</v>
      </c>
      <c r="AB194">
        <f t="shared" si="50"/>
        <v>61.903224864615623</v>
      </c>
      <c r="AC194">
        <f t="shared" si="48"/>
        <v>62.136613249032898</v>
      </c>
      <c r="AD194">
        <f t="shared" si="48"/>
        <v>62.370881557526836</v>
      </c>
      <c r="AE194">
        <f t="shared" si="48"/>
        <v>62.606033107599202</v>
      </c>
      <c r="AF194">
        <f t="shared" si="48"/>
        <v>62.842071229259474</v>
      </c>
      <c r="AG194">
        <f t="shared" si="48"/>
        <v>63.078999265071957</v>
      </c>
      <c r="AH194">
        <f t="shared" si="48"/>
        <v>63.316820570203184</v>
      </c>
      <c r="AI194">
        <f t="shared" si="48"/>
        <v>63.555538512469305</v>
      </c>
      <c r="AJ194">
        <f t="shared" si="48"/>
        <v>63.79515647238393</v>
      </c>
      <c r="AK194">
        <f t="shared" si="48"/>
        <v>64.035677843205889</v>
      </c>
      <c r="AL194">
        <f t="shared" si="48"/>
        <v>64.277106030987326</v>
      </c>
      <c r="AM194">
        <f t="shared" si="48"/>
        <v>64.519444454621947</v>
      </c>
      <c r="AN194">
        <f t="shared" si="48"/>
        <v>64.762696545893391</v>
      </c>
      <c r="AO194">
        <f t="shared" si="48"/>
        <v>65.006865749523882</v>
      </c>
      <c r="AP194">
        <f t="shared" si="48"/>
        <v>65.251955523222975</v>
      </c>
      <c r="AQ194">
        <f t="shared" si="48"/>
        <v>65.497969337736507</v>
      </c>
      <c r="AR194">
        <f t="shared" si="48"/>
        <v>65.744910676895799</v>
      </c>
      <c r="AS194">
        <f t="shared" si="47"/>
        <v>65.992783037666939</v>
      </c>
      <c r="AT194">
        <f t="shared" si="47"/>
        <v>66.241589930200334</v>
      </c>
      <c r="AU194">
        <f t="shared" si="47"/>
        <v>66.491334877880405</v>
      </c>
      <c r="AV194">
        <f t="shared" si="47"/>
        <v>66.742021417375511</v>
      </c>
    </row>
    <row r="195" spans="1:48" x14ac:dyDescent="0.15">
      <c r="A195" t="s">
        <v>388</v>
      </c>
      <c r="B195" t="s">
        <v>389</v>
      </c>
      <c r="C195">
        <v>55.11</v>
      </c>
      <c r="D195">
        <f t="shared" si="37"/>
        <v>55.11</v>
      </c>
      <c r="E195">
        <f t="shared" si="38"/>
        <v>56.047536064690689</v>
      </c>
      <c r="F195">
        <f t="shared" si="36"/>
        <v>57.001021573630986</v>
      </c>
      <c r="G195">
        <f t="shared" si="36"/>
        <v>57.970727860139633</v>
      </c>
      <c r="H195">
        <f t="shared" si="36"/>
        <v>58.956930873481134</v>
      </c>
      <c r="I195">
        <f t="shared" si="39"/>
        <v>59.546500182215944</v>
      </c>
      <c r="J195">
        <f t="shared" si="49"/>
        <v>60.141965184038106</v>
      </c>
      <c r="K195">
        <f t="shared" si="49"/>
        <v>60.74338483587848</v>
      </c>
      <c r="L195">
        <f t="shared" si="49"/>
        <v>61.350818684237275</v>
      </c>
      <c r="M195">
        <f t="shared" si="49"/>
        <v>61.964326871079642</v>
      </c>
      <c r="N195">
        <f t="shared" si="49"/>
        <v>62.583970139790445</v>
      </c>
      <c r="O195">
        <f t="shared" si="49"/>
        <v>63.209809841188331</v>
      </c>
      <c r="P195">
        <f t="shared" si="49"/>
        <v>63.841907939600233</v>
      </c>
      <c r="Q195">
        <f t="shared" si="49"/>
        <v>64.480327018996249</v>
      </c>
      <c r="R195">
        <f t="shared" si="49"/>
        <v>65.125130289186203</v>
      </c>
      <c r="S195">
        <f t="shared" si="40"/>
        <v>65.450755940632121</v>
      </c>
      <c r="T195">
        <f t="shared" si="50"/>
        <v>65.778009720335277</v>
      </c>
      <c r="U195">
        <f t="shared" si="50"/>
        <v>66.106899768936941</v>
      </c>
      <c r="V195">
        <f t="shared" si="50"/>
        <v>66.437434267781612</v>
      </c>
      <c r="W195">
        <f t="shared" si="50"/>
        <v>66.769621439120513</v>
      </c>
      <c r="X195">
        <f t="shared" si="50"/>
        <v>67.103469546316106</v>
      </c>
      <c r="Y195">
        <f t="shared" si="50"/>
        <v>67.438986894047673</v>
      </c>
      <c r="Z195">
        <f t="shared" si="50"/>
        <v>67.776181828517906</v>
      </c>
      <c r="AA195">
        <f t="shared" si="50"/>
        <v>68.115062737660494</v>
      </c>
      <c r="AB195">
        <f t="shared" si="50"/>
        <v>68.455638051348785</v>
      </c>
      <c r="AC195">
        <f t="shared" si="48"/>
        <v>68.713730433514655</v>
      </c>
      <c r="AD195">
        <f t="shared" si="48"/>
        <v>68.972795879107125</v>
      </c>
      <c r="AE195">
        <f t="shared" si="48"/>
        <v>69.232838056783223</v>
      </c>
      <c r="AF195">
        <f t="shared" si="48"/>
        <v>69.493860649031589</v>
      </c>
      <c r="AG195">
        <f t="shared" si="48"/>
        <v>69.755867352224655</v>
      </c>
      <c r="AH195">
        <f t="shared" si="48"/>
        <v>70.018861876670954</v>
      </c>
      <c r="AI195">
        <f t="shared" si="48"/>
        <v>70.282847946667673</v>
      </c>
      <c r="AJ195">
        <f t="shared" si="48"/>
        <v>70.547829300553389</v>
      </c>
      <c r="AK195">
        <f t="shared" si="48"/>
        <v>70.813809690761033</v>
      </c>
      <c r="AL195">
        <f t="shared" si="48"/>
        <v>71.080792883870998</v>
      </c>
      <c r="AM195">
        <f t="shared" si="48"/>
        <v>71.348782660664497</v>
      </c>
      <c r="AN195">
        <f t="shared" si="48"/>
        <v>71.617782816177083</v>
      </c>
      <c r="AO195">
        <f t="shared" si="48"/>
        <v>71.887797159752395</v>
      </c>
      <c r="AP195">
        <f t="shared" si="48"/>
        <v>72.158829515096173</v>
      </c>
      <c r="AQ195">
        <f t="shared" si="48"/>
        <v>72.430883720330257</v>
      </c>
      <c r="AR195">
        <f t="shared" ref="AR195:AV210" si="51">IF($AB195*$G$3^(AR$5-$AB$5)&lt;100,$AB195*$G$3^(AR$5-$AB$5),100)</f>
        <v>72.703963628047106</v>
      </c>
      <c r="AS195">
        <f t="shared" si="51"/>
        <v>72.978073105364203</v>
      </c>
      <c r="AT195">
        <f t="shared" si="51"/>
        <v>73.253216033978944</v>
      </c>
      <c r="AU195">
        <f t="shared" si="51"/>
        <v>73.529396310223518</v>
      </c>
      <c r="AV195">
        <f t="shared" si="51"/>
        <v>73.806617845120172</v>
      </c>
    </row>
    <row r="196" spans="1:48" x14ac:dyDescent="0.15">
      <c r="A196" t="s">
        <v>390</v>
      </c>
      <c r="B196" t="s">
        <v>391</v>
      </c>
      <c r="C196">
        <v>49.835000000000001</v>
      </c>
      <c r="D196">
        <f t="shared" si="37"/>
        <v>49.835000000000001</v>
      </c>
      <c r="E196">
        <f t="shared" si="38"/>
        <v>50.682797310540025</v>
      </c>
      <c r="F196">
        <f t="shared" si="36"/>
        <v>51.54501742191799</v>
      </c>
      <c r="G196">
        <f t="shared" si="36"/>
        <v>52.421905696063483</v>
      </c>
      <c r="H196">
        <f t="shared" si="36"/>
        <v>53.313711669024357</v>
      </c>
      <c r="I196">
        <f t="shared" si="39"/>
        <v>53.846848785714599</v>
      </c>
      <c r="J196">
        <f t="shared" si="49"/>
        <v>54.385317273571751</v>
      </c>
      <c r="K196">
        <f t="shared" si="49"/>
        <v>54.929170446307459</v>
      </c>
      <c r="L196">
        <f t="shared" si="49"/>
        <v>55.47846215077054</v>
      </c>
      <c r="M196">
        <f t="shared" si="49"/>
        <v>56.03324677227824</v>
      </c>
      <c r="N196">
        <f t="shared" si="49"/>
        <v>56.593579240001034</v>
      </c>
      <c r="O196">
        <f t="shared" si="49"/>
        <v>57.159515032401025</v>
      </c>
      <c r="P196">
        <f t="shared" si="49"/>
        <v>57.731110182725054</v>
      </c>
      <c r="Q196">
        <f t="shared" si="49"/>
        <v>58.30842128455231</v>
      </c>
      <c r="R196">
        <f t="shared" si="49"/>
        <v>58.891505497397837</v>
      </c>
      <c r="S196">
        <f t="shared" si="40"/>
        <v>59.185963024884821</v>
      </c>
      <c r="T196">
        <f t="shared" si="50"/>
        <v>59.481892840009237</v>
      </c>
      <c r="U196">
        <f t="shared" si="50"/>
        <v>59.779302304209274</v>
      </c>
      <c r="V196">
        <f t="shared" si="50"/>
        <v>60.078198815730303</v>
      </c>
      <c r="W196">
        <f t="shared" si="50"/>
        <v>60.378589809808943</v>
      </c>
      <c r="X196">
        <f t="shared" si="50"/>
        <v>60.680482758857977</v>
      </c>
      <c r="Y196">
        <f t="shared" si="50"/>
        <v>60.983885172652265</v>
      </c>
      <c r="Z196">
        <f t="shared" si="50"/>
        <v>61.288804598515519</v>
      </c>
      <c r="AA196">
        <f t="shared" si="50"/>
        <v>61.595248621508091</v>
      </c>
      <c r="AB196">
        <f t="shared" si="50"/>
        <v>61.903224864615623</v>
      </c>
      <c r="AC196">
        <f t="shared" ref="AC196:AR211" si="52">IF($AB196*$G$3^(AC$5-$AB$5)&lt;100,$AB196*$G$3^(AC$5-$AB$5),100)</f>
        <v>62.136613249032898</v>
      </c>
      <c r="AD196">
        <f t="shared" si="52"/>
        <v>62.370881557526836</v>
      </c>
      <c r="AE196">
        <f t="shared" si="52"/>
        <v>62.606033107599202</v>
      </c>
      <c r="AF196">
        <f t="shared" si="52"/>
        <v>62.842071229259474</v>
      </c>
      <c r="AG196">
        <f t="shared" si="52"/>
        <v>63.078999265071957</v>
      </c>
      <c r="AH196">
        <f t="shared" si="52"/>
        <v>63.316820570203184</v>
      </c>
      <c r="AI196">
        <f t="shared" si="52"/>
        <v>63.555538512469305</v>
      </c>
      <c r="AJ196">
        <f t="shared" si="52"/>
        <v>63.79515647238393</v>
      </c>
      <c r="AK196">
        <f t="shared" si="52"/>
        <v>64.035677843205889</v>
      </c>
      <c r="AL196">
        <f t="shared" si="52"/>
        <v>64.277106030987326</v>
      </c>
      <c r="AM196">
        <f t="shared" si="52"/>
        <v>64.519444454621947</v>
      </c>
      <c r="AN196">
        <f t="shared" si="52"/>
        <v>64.762696545893391</v>
      </c>
      <c r="AO196">
        <f t="shared" si="52"/>
        <v>65.006865749523882</v>
      </c>
      <c r="AP196">
        <f t="shared" si="52"/>
        <v>65.251955523222975</v>
      </c>
      <c r="AQ196">
        <f t="shared" si="52"/>
        <v>65.497969337736507</v>
      </c>
      <c r="AR196">
        <f t="shared" si="52"/>
        <v>65.744910676895799</v>
      </c>
      <c r="AS196">
        <f t="shared" si="51"/>
        <v>65.992783037666939</v>
      </c>
      <c r="AT196">
        <f t="shared" si="51"/>
        <v>66.241589930200334</v>
      </c>
      <c r="AU196">
        <f t="shared" si="51"/>
        <v>66.491334877880405</v>
      </c>
      <c r="AV196">
        <f t="shared" si="51"/>
        <v>66.742021417375511</v>
      </c>
    </row>
    <row r="197" spans="1:48" x14ac:dyDescent="0.15">
      <c r="A197" t="s">
        <v>392</v>
      </c>
      <c r="B197" t="s">
        <v>393</v>
      </c>
      <c r="C197">
        <v>47.197499999999998</v>
      </c>
      <c r="D197">
        <f t="shared" si="37"/>
        <v>47.197499999999998</v>
      </c>
      <c r="E197">
        <f t="shared" si="38"/>
        <v>48.000427933464685</v>
      </c>
      <c r="F197">
        <f t="shared" si="36"/>
        <v>48.817015346061481</v>
      </c>
      <c r="G197">
        <f t="shared" si="36"/>
        <v>49.647494614025405</v>
      </c>
      <c r="H197">
        <f t="shared" si="36"/>
        <v>50.492102066795965</v>
      </c>
      <c r="I197">
        <f t="shared" si="39"/>
        <v>50.997023087463923</v>
      </c>
      <c r="J197">
        <f t="shared" si="49"/>
        <v>51.506993318338566</v>
      </c>
      <c r="K197">
        <f t="shared" si="49"/>
        <v>52.022063251521942</v>
      </c>
      <c r="L197">
        <f t="shared" si="49"/>
        <v>52.542283884037168</v>
      </c>
      <c r="M197">
        <f t="shared" si="49"/>
        <v>53.067706722877539</v>
      </c>
      <c r="N197">
        <f t="shared" si="49"/>
        <v>53.598383790106325</v>
      </c>
      <c r="O197">
        <f t="shared" si="49"/>
        <v>54.134367628007368</v>
      </c>
      <c r="P197">
        <f t="shared" si="49"/>
        <v>54.675711304287461</v>
      </c>
      <c r="Q197">
        <f t="shared" si="49"/>
        <v>55.22246841733034</v>
      </c>
      <c r="R197">
        <f t="shared" si="49"/>
        <v>55.774693101503644</v>
      </c>
      <c r="S197">
        <f t="shared" si="40"/>
        <v>56.053566567011153</v>
      </c>
      <c r="T197">
        <f t="shared" si="50"/>
        <v>56.333834399846204</v>
      </c>
      <c r="U197">
        <f t="shared" si="50"/>
        <v>56.61550357184543</v>
      </c>
      <c r="V197">
        <f t="shared" si="50"/>
        <v>56.898581089704642</v>
      </c>
      <c r="W197">
        <f t="shared" si="50"/>
        <v>57.183073995153151</v>
      </c>
      <c r="X197">
        <f t="shared" si="50"/>
        <v>57.468989365128905</v>
      </c>
      <c r="Y197">
        <f t="shared" si="50"/>
        <v>57.756334311954546</v>
      </c>
      <c r="Z197">
        <f t="shared" si="50"/>
        <v>58.045115983514314</v>
      </c>
      <c r="AA197">
        <f t="shared" si="50"/>
        <v>58.335341563431882</v>
      </c>
      <c r="AB197">
        <f t="shared" si="50"/>
        <v>58.627018271249035</v>
      </c>
      <c r="AC197">
        <f t="shared" si="52"/>
        <v>58.848054656792016</v>
      </c>
      <c r="AD197">
        <f t="shared" si="52"/>
        <v>59.069924396736681</v>
      </c>
      <c r="AE197">
        <f t="shared" si="52"/>
        <v>59.292630633007185</v>
      </c>
      <c r="AF197">
        <f t="shared" si="52"/>
        <v>59.51617651937341</v>
      </c>
      <c r="AG197">
        <f t="shared" si="52"/>
        <v>59.740565221495608</v>
      </c>
      <c r="AH197">
        <f t="shared" si="52"/>
        <v>59.965799916969289</v>
      </c>
      <c r="AI197">
        <f t="shared" si="52"/>
        <v>60.191883795370117</v>
      </c>
      <c r="AJ197">
        <f t="shared" si="52"/>
        <v>60.418820058299197</v>
      </c>
      <c r="AK197">
        <f t="shared" si="52"/>
        <v>60.646611919428302</v>
      </c>
      <c r="AL197">
        <f t="shared" si="52"/>
        <v>60.875262604545483</v>
      </c>
      <c r="AM197">
        <f t="shared" si="52"/>
        <v>61.104775351600672</v>
      </c>
      <c r="AN197">
        <f t="shared" si="52"/>
        <v>61.335153410751545</v>
      </c>
      <c r="AO197">
        <f t="shared" si="52"/>
        <v>61.566400044409612</v>
      </c>
      <c r="AP197">
        <f t="shared" si="52"/>
        <v>61.798518527286369</v>
      </c>
      <c r="AQ197">
        <f t="shared" si="52"/>
        <v>62.031512146439624</v>
      </c>
      <c r="AR197">
        <f t="shared" si="52"/>
        <v>62.265384201320146</v>
      </c>
      <c r="AS197">
        <f t="shared" si="51"/>
        <v>62.500138003818307</v>
      </c>
      <c r="AT197">
        <f t="shared" si="51"/>
        <v>62.735776878311029</v>
      </c>
      <c r="AU197">
        <f t="shared" si="51"/>
        <v>62.972304161708848</v>
      </c>
      <c r="AV197">
        <f t="shared" si="51"/>
        <v>63.209723203503167</v>
      </c>
    </row>
    <row r="198" spans="1:48" x14ac:dyDescent="0.15">
      <c r="A198" t="s">
        <v>394</v>
      </c>
      <c r="B198" t="s">
        <v>395</v>
      </c>
      <c r="C198">
        <v>49.835000000000001</v>
      </c>
      <c r="D198">
        <f t="shared" si="37"/>
        <v>49.835000000000001</v>
      </c>
      <c r="E198">
        <f t="shared" si="38"/>
        <v>50.682797310540025</v>
      </c>
      <c r="F198">
        <f t="shared" si="38"/>
        <v>51.54501742191799</v>
      </c>
      <c r="G198">
        <f t="shared" si="38"/>
        <v>52.421905696063483</v>
      </c>
      <c r="H198">
        <f t="shared" si="38"/>
        <v>53.313711669024357</v>
      </c>
      <c r="I198">
        <f t="shared" si="39"/>
        <v>53.846848785714599</v>
      </c>
      <c r="J198">
        <f t="shared" si="49"/>
        <v>54.385317273571751</v>
      </c>
      <c r="K198">
        <f t="shared" si="49"/>
        <v>54.929170446307459</v>
      </c>
      <c r="L198">
        <f t="shared" si="49"/>
        <v>55.47846215077054</v>
      </c>
      <c r="M198">
        <f t="shared" si="49"/>
        <v>56.03324677227824</v>
      </c>
      <c r="N198">
        <f t="shared" si="49"/>
        <v>56.593579240001034</v>
      </c>
      <c r="O198">
        <f t="shared" si="49"/>
        <v>57.159515032401025</v>
      </c>
      <c r="P198">
        <f t="shared" si="49"/>
        <v>57.731110182725054</v>
      </c>
      <c r="Q198">
        <f t="shared" si="49"/>
        <v>58.30842128455231</v>
      </c>
      <c r="R198">
        <f t="shared" si="49"/>
        <v>58.891505497397837</v>
      </c>
      <c r="S198">
        <f t="shared" si="40"/>
        <v>59.185963024884821</v>
      </c>
      <c r="T198">
        <f t="shared" si="50"/>
        <v>59.481892840009237</v>
      </c>
      <c r="U198">
        <f t="shared" si="50"/>
        <v>59.779302304209274</v>
      </c>
      <c r="V198">
        <f t="shared" si="50"/>
        <v>60.078198815730303</v>
      </c>
      <c r="W198">
        <f t="shared" si="50"/>
        <v>60.378589809808943</v>
      </c>
      <c r="X198">
        <f t="shared" si="50"/>
        <v>60.680482758857977</v>
      </c>
      <c r="Y198">
        <f t="shared" si="50"/>
        <v>60.983885172652265</v>
      </c>
      <c r="Z198">
        <f t="shared" si="50"/>
        <v>61.288804598515519</v>
      </c>
      <c r="AA198">
        <f t="shared" si="50"/>
        <v>61.595248621508091</v>
      </c>
      <c r="AB198">
        <f t="shared" si="50"/>
        <v>61.903224864615623</v>
      </c>
      <c r="AC198">
        <f t="shared" si="52"/>
        <v>62.136613249032898</v>
      </c>
      <c r="AD198">
        <f t="shared" si="52"/>
        <v>62.370881557526836</v>
      </c>
      <c r="AE198">
        <f t="shared" si="52"/>
        <v>62.606033107599202</v>
      </c>
      <c r="AF198">
        <f t="shared" si="52"/>
        <v>62.842071229259474</v>
      </c>
      <c r="AG198">
        <f t="shared" si="52"/>
        <v>63.078999265071957</v>
      </c>
      <c r="AH198">
        <f t="shared" si="52"/>
        <v>63.316820570203184</v>
      </c>
      <c r="AI198">
        <f t="shared" si="52"/>
        <v>63.555538512469305</v>
      </c>
      <c r="AJ198">
        <f t="shared" si="52"/>
        <v>63.79515647238393</v>
      </c>
      <c r="AK198">
        <f t="shared" si="52"/>
        <v>64.035677843205889</v>
      </c>
      <c r="AL198">
        <f t="shared" si="52"/>
        <v>64.277106030987326</v>
      </c>
      <c r="AM198">
        <f t="shared" si="52"/>
        <v>64.519444454621947</v>
      </c>
      <c r="AN198">
        <f t="shared" si="52"/>
        <v>64.762696545893391</v>
      </c>
      <c r="AO198">
        <f t="shared" si="52"/>
        <v>65.006865749523882</v>
      </c>
      <c r="AP198">
        <f t="shared" si="52"/>
        <v>65.251955523222975</v>
      </c>
      <c r="AQ198">
        <f t="shared" si="52"/>
        <v>65.497969337736507</v>
      </c>
      <c r="AR198">
        <f t="shared" si="52"/>
        <v>65.744910676895799</v>
      </c>
      <c r="AS198">
        <f t="shared" si="51"/>
        <v>65.992783037666939</v>
      </c>
      <c r="AT198">
        <f t="shared" si="51"/>
        <v>66.241589930200334</v>
      </c>
      <c r="AU198">
        <f t="shared" si="51"/>
        <v>66.491334877880405</v>
      </c>
      <c r="AV198">
        <f t="shared" si="51"/>
        <v>66.742021417375511</v>
      </c>
    </row>
    <row r="199" spans="1:48" x14ac:dyDescent="0.15">
      <c r="A199" t="s">
        <v>396</v>
      </c>
      <c r="B199" t="s">
        <v>397</v>
      </c>
      <c r="C199">
        <v>49.835000000000001</v>
      </c>
      <c r="D199">
        <f t="shared" ref="D199:D262" si="53">C199</f>
        <v>49.835000000000001</v>
      </c>
      <c r="E199">
        <f t="shared" ref="E199:H230" si="54">IF($C199*$D$3^(E$5-$D$5)&lt;100,$C199*$D$3^(E$5-$D$5),100)</f>
        <v>50.682797310540025</v>
      </c>
      <c r="F199">
        <f t="shared" si="54"/>
        <v>51.54501742191799</v>
      </c>
      <c r="G199">
        <f t="shared" si="54"/>
        <v>52.421905696063483</v>
      </c>
      <c r="H199">
        <f t="shared" si="54"/>
        <v>53.313711669024357</v>
      </c>
      <c r="I199">
        <f t="shared" si="39"/>
        <v>53.846848785714599</v>
      </c>
      <c r="J199">
        <f t="shared" si="49"/>
        <v>54.385317273571751</v>
      </c>
      <c r="K199">
        <f t="shared" si="49"/>
        <v>54.929170446307459</v>
      </c>
      <c r="L199">
        <f t="shared" si="49"/>
        <v>55.47846215077054</v>
      </c>
      <c r="M199">
        <f t="shared" si="49"/>
        <v>56.03324677227824</v>
      </c>
      <c r="N199">
        <f t="shared" si="49"/>
        <v>56.593579240001034</v>
      </c>
      <c r="O199">
        <f t="shared" si="49"/>
        <v>57.159515032401025</v>
      </c>
      <c r="P199">
        <f t="shared" si="49"/>
        <v>57.731110182725054</v>
      </c>
      <c r="Q199">
        <f t="shared" si="49"/>
        <v>58.30842128455231</v>
      </c>
      <c r="R199">
        <f t="shared" si="49"/>
        <v>58.891505497397837</v>
      </c>
      <c r="S199">
        <f t="shared" si="40"/>
        <v>59.185963024884821</v>
      </c>
      <c r="T199">
        <f t="shared" si="50"/>
        <v>59.481892840009237</v>
      </c>
      <c r="U199">
        <f t="shared" si="50"/>
        <v>59.779302304209274</v>
      </c>
      <c r="V199">
        <f t="shared" si="50"/>
        <v>60.078198815730303</v>
      </c>
      <c r="W199">
        <f t="shared" si="50"/>
        <v>60.378589809808943</v>
      </c>
      <c r="X199">
        <f t="shared" si="50"/>
        <v>60.680482758857977</v>
      </c>
      <c r="Y199">
        <f t="shared" si="50"/>
        <v>60.983885172652265</v>
      </c>
      <c r="Z199">
        <f t="shared" si="50"/>
        <v>61.288804598515519</v>
      </c>
      <c r="AA199">
        <f t="shared" si="50"/>
        <v>61.595248621508091</v>
      </c>
      <c r="AB199">
        <f t="shared" si="50"/>
        <v>61.903224864615623</v>
      </c>
      <c r="AC199">
        <f t="shared" si="52"/>
        <v>62.136613249032898</v>
      </c>
      <c r="AD199">
        <f t="shared" si="52"/>
        <v>62.370881557526836</v>
      </c>
      <c r="AE199">
        <f t="shared" si="52"/>
        <v>62.606033107599202</v>
      </c>
      <c r="AF199">
        <f t="shared" si="52"/>
        <v>62.842071229259474</v>
      </c>
      <c r="AG199">
        <f t="shared" si="52"/>
        <v>63.078999265071957</v>
      </c>
      <c r="AH199">
        <f t="shared" si="52"/>
        <v>63.316820570203184</v>
      </c>
      <c r="AI199">
        <f t="shared" si="52"/>
        <v>63.555538512469305</v>
      </c>
      <c r="AJ199">
        <f t="shared" si="52"/>
        <v>63.79515647238393</v>
      </c>
      <c r="AK199">
        <f t="shared" si="52"/>
        <v>64.035677843205889</v>
      </c>
      <c r="AL199">
        <f t="shared" si="52"/>
        <v>64.277106030987326</v>
      </c>
      <c r="AM199">
        <f t="shared" si="52"/>
        <v>64.519444454621947</v>
      </c>
      <c r="AN199">
        <f t="shared" si="52"/>
        <v>64.762696545893391</v>
      </c>
      <c r="AO199">
        <f t="shared" si="52"/>
        <v>65.006865749523882</v>
      </c>
      <c r="AP199">
        <f t="shared" si="52"/>
        <v>65.251955523222975</v>
      </c>
      <c r="AQ199">
        <f t="shared" si="52"/>
        <v>65.497969337736507</v>
      </c>
      <c r="AR199">
        <f t="shared" si="52"/>
        <v>65.744910676895799</v>
      </c>
      <c r="AS199">
        <f t="shared" si="51"/>
        <v>65.992783037666939</v>
      </c>
      <c r="AT199">
        <f t="shared" si="51"/>
        <v>66.241589930200334</v>
      </c>
      <c r="AU199">
        <f t="shared" si="51"/>
        <v>66.491334877880405</v>
      </c>
      <c r="AV199">
        <f t="shared" si="51"/>
        <v>66.742021417375511</v>
      </c>
    </row>
    <row r="200" spans="1:48" x14ac:dyDescent="0.15">
      <c r="A200" t="s">
        <v>398</v>
      </c>
      <c r="B200" t="s">
        <v>399</v>
      </c>
      <c r="C200">
        <v>49.835000000000001</v>
      </c>
      <c r="D200">
        <f t="shared" si="53"/>
        <v>49.835000000000001</v>
      </c>
      <c r="E200">
        <f t="shared" si="54"/>
        <v>50.682797310540025</v>
      </c>
      <c r="F200">
        <f t="shared" si="54"/>
        <v>51.54501742191799</v>
      </c>
      <c r="G200">
        <f t="shared" si="54"/>
        <v>52.421905696063483</v>
      </c>
      <c r="H200">
        <f t="shared" si="54"/>
        <v>53.313711669024357</v>
      </c>
      <c r="I200">
        <f t="shared" ref="I200:I263" si="55">IF($H200*$E$3^(I$5-$H$5)&lt;100,$H200*$E$3^(I$5-$H$5),100)</f>
        <v>53.846848785714599</v>
      </c>
      <c r="J200">
        <f t="shared" si="49"/>
        <v>54.385317273571751</v>
      </c>
      <c r="K200">
        <f t="shared" si="49"/>
        <v>54.929170446307459</v>
      </c>
      <c r="L200">
        <f t="shared" si="49"/>
        <v>55.47846215077054</v>
      </c>
      <c r="M200">
        <f t="shared" si="49"/>
        <v>56.03324677227824</v>
      </c>
      <c r="N200">
        <f t="shared" si="49"/>
        <v>56.593579240001034</v>
      </c>
      <c r="O200">
        <f t="shared" si="49"/>
        <v>57.159515032401025</v>
      </c>
      <c r="P200">
        <f t="shared" si="49"/>
        <v>57.731110182725054</v>
      </c>
      <c r="Q200">
        <f t="shared" si="49"/>
        <v>58.30842128455231</v>
      </c>
      <c r="R200">
        <f t="shared" si="49"/>
        <v>58.891505497397837</v>
      </c>
      <c r="S200">
        <f t="shared" ref="S200:S263" si="56">IF($R200*$F$3^(S$5-$R$5)&lt;100,$R200*$F$3^(S$5-$R$5),100)</f>
        <v>59.185963024884821</v>
      </c>
      <c r="T200">
        <f t="shared" si="50"/>
        <v>59.481892840009237</v>
      </c>
      <c r="U200">
        <f t="shared" si="50"/>
        <v>59.779302304209274</v>
      </c>
      <c r="V200">
        <f t="shared" si="50"/>
        <v>60.078198815730303</v>
      </c>
      <c r="W200">
        <f t="shared" si="50"/>
        <v>60.378589809808943</v>
      </c>
      <c r="X200">
        <f t="shared" si="50"/>
        <v>60.680482758857977</v>
      </c>
      <c r="Y200">
        <f t="shared" si="50"/>
        <v>60.983885172652265</v>
      </c>
      <c r="Z200">
        <f t="shared" si="50"/>
        <v>61.288804598515519</v>
      </c>
      <c r="AA200">
        <f t="shared" si="50"/>
        <v>61.595248621508091</v>
      </c>
      <c r="AB200">
        <f t="shared" si="50"/>
        <v>61.903224864615623</v>
      </c>
      <c r="AC200">
        <f t="shared" si="52"/>
        <v>62.136613249032898</v>
      </c>
      <c r="AD200">
        <f t="shared" si="52"/>
        <v>62.370881557526836</v>
      </c>
      <c r="AE200">
        <f t="shared" si="52"/>
        <v>62.606033107599202</v>
      </c>
      <c r="AF200">
        <f t="shared" si="52"/>
        <v>62.842071229259474</v>
      </c>
      <c r="AG200">
        <f t="shared" si="52"/>
        <v>63.078999265071957</v>
      </c>
      <c r="AH200">
        <f t="shared" si="52"/>
        <v>63.316820570203184</v>
      </c>
      <c r="AI200">
        <f t="shared" si="52"/>
        <v>63.555538512469305</v>
      </c>
      <c r="AJ200">
        <f t="shared" si="52"/>
        <v>63.79515647238393</v>
      </c>
      <c r="AK200">
        <f t="shared" si="52"/>
        <v>64.035677843205889</v>
      </c>
      <c r="AL200">
        <f t="shared" si="52"/>
        <v>64.277106030987326</v>
      </c>
      <c r="AM200">
        <f t="shared" si="52"/>
        <v>64.519444454621947</v>
      </c>
      <c r="AN200">
        <f t="shared" si="52"/>
        <v>64.762696545893391</v>
      </c>
      <c r="AO200">
        <f t="shared" si="52"/>
        <v>65.006865749523882</v>
      </c>
      <c r="AP200">
        <f t="shared" si="52"/>
        <v>65.251955523222975</v>
      </c>
      <c r="AQ200">
        <f t="shared" si="52"/>
        <v>65.497969337736507</v>
      </c>
      <c r="AR200">
        <f t="shared" si="52"/>
        <v>65.744910676895799</v>
      </c>
      <c r="AS200">
        <f t="shared" si="51"/>
        <v>65.992783037666939</v>
      </c>
      <c r="AT200">
        <f t="shared" si="51"/>
        <v>66.241589930200334</v>
      </c>
      <c r="AU200">
        <f t="shared" si="51"/>
        <v>66.491334877880405</v>
      </c>
      <c r="AV200">
        <f t="shared" si="51"/>
        <v>66.742021417375511</v>
      </c>
    </row>
    <row r="201" spans="1:48" x14ac:dyDescent="0.15">
      <c r="A201" t="s">
        <v>400</v>
      </c>
      <c r="B201" t="s">
        <v>401</v>
      </c>
      <c r="C201">
        <v>49.835000000000001</v>
      </c>
      <c r="D201">
        <f t="shared" si="53"/>
        <v>49.835000000000001</v>
      </c>
      <c r="E201">
        <f t="shared" si="54"/>
        <v>50.682797310540025</v>
      </c>
      <c r="F201">
        <f t="shared" si="54"/>
        <v>51.54501742191799</v>
      </c>
      <c r="G201">
        <f t="shared" si="54"/>
        <v>52.421905696063483</v>
      </c>
      <c r="H201">
        <f t="shared" si="54"/>
        <v>53.313711669024357</v>
      </c>
      <c r="I201">
        <f t="shared" si="55"/>
        <v>53.846848785714599</v>
      </c>
      <c r="J201">
        <f t="shared" si="49"/>
        <v>54.385317273571751</v>
      </c>
      <c r="K201">
        <f t="shared" si="49"/>
        <v>54.929170446307459</v>
      </c>
      <c r="L201">
        <f t="shared" si="49"/>
        <v>55.47846215077054</v>
      </c>
      <c r="M201">
        <f t="shared" si="49"/>
        <v>56.03324677227824</v>
      </c>
      <c r="N201">
        <f t="shared" si="49"/>
        <v>56.593579240001034</v>
      </c>
      <c r="O201">
        <f t="shared" si="49"/>
        <v>57.159515032401025</v>
      </c>
      <c r="P201">
        <f t="shared" si="49"/>
        <v>57.731110182725054</v>
      </c>
      <c r="Q201">
        <f t="shared" si="49"/>
        <v>58.30842128455231</v>
      </c>
      <c r="R201">
        <f t="shared" si="49"/>
        <v>58.891505497397837</v>
      </c>
      <c r="S201">
        <f t="shared" si="56"/>
        <v>59.185963024884821</v>
      </c>
      <c r="T201">
        <f t="shared" si="50"/>
        <v>59.481892840009237</v>
      </c>
      <c r="U201">
        <f t="shared" si="50"/>
        <v>59.779302304209274</v>
      </c>
      <c r="V201">
        <f t="shared" si="50"/>
        <v>60.078198815730303</v>
      </c>
      <c r="W201">
        <f t="shared" si="50"/>
        <v>60.378589809808943</v>
      </c>
      <c r="X201">
        <f t="shared" si="50"/>
        <v>60.680482758857977</v>
      </c>
      <c r="Y201">
        <f t="shared" si="50"/>
        <v>60.983885172652265</v>
      </c>
      <c r="Z201">
        <f t="shared" si="50"/>
        <v>61.288804598515519</v>
      </c>
      <c r="AA201">
        <f t="shared" si="50"/>
        <v>61.595248621508091</v>
      </c>
      <c r="AB201">
        <f t="shared" si="50"/>
        <v>61.903224864615623</v>
      </c>
      <c r="AC201">
        <f t="shared" si="52"/>
        <v>62.136613249032898</v>
      </c>
      <c r="AD201">
        <f t="shared" si="52"/>
        <v>62.370881557526836</v>
      </c>
      <c r="AE201">
        <f t="shared" si="52"/>
        <v>62.606033107599202</v>
      </c>
      <c r="AF201">
        <f t="shared" si="52"/>
        <v>62.842071229259474</v>
      </c>
      <c r="AG201">
        <f t="shared" si="52"/>
        <v>63.078999265071957</v>
      </c>
      <c r="AH201">
        <f t="shared" si="52"/>
        <v>63.316820570203184</v>
      </c>
      <c r="AI201">
        <f t="shared" si="52"/>
        <v>63.555538512469305</v>
      </c>
      <c r="AJ201">
        <f t="shared" si="52"/>
        <v>63.79515647238393</v>
      </c>
      <c r="AK201">
        <f t="shared" si="52"/>
        <v>64.035677843205889</v>
      </c>
      <c r="AL201">
        <f t="shared" si="52"/>
        <v>64.277106030987326</v>
      </c>
      <c r="AM201">
        <f t="shared" si="52"/>
        <v>64.519444454621947</v>
      </c>
      <c r="AN201">
        <f t="shared" si="52"/>
        <v>64.762696545893391</v>
      </c>
      <c r="AO201">
        <f t="shared" si="52"/>
        <v>65.006865749523882</v>
      </c>
      <c r="AP201">
        <f t="shared" si="52"/>
        <v>65.251955523222975</v>
      </c>
      <c r="AQ201">
        <f t="shared" si="52"/>
        <v>65.497969337736507</v>
      </c>
      <c r="AR201">
        <f t="shared" si="52"/>
        <v>65.744910676895799</v>
      </c>
      <c r="AS201">
        <f t="shared" si="51"/>
        <v>65.992783037666939</v>
      </c>
      <c r="AT201">
        <f t="shared" si="51"/>
        <v>66.241589930200334</v>
      </c>
      <c r="AU201">
        <f t="shared" si="51"/>
        <v>66.491334877880405</v>
      </c>
      <c r="AV201">
        <f t="shared" si="51"/>
        <v>66.742021417375511</v>
      </c>
    </row>
    <row r="202" spans="1:48" x14ac:dyDescent="0.15">
      <c r="A202" t="s">
        <v>402</v>
      </c>
      <c r="B202" t="s">
        <v>403</v>
      </c>
      <c r="C202">
        <v>49.835000000000001</v>
      </c>
      <c r="D202">
        <f t="shared" si="53"/>
        <v>49.835000000000001</v>
      </c>
      <c r="E202">
        <f t="shared" si="54"/>
        <v>50.682797310540025</v>
      </c>
      <c r="F202">
        <f t="shared" si="54"/>
        <v>51.54501742191799</v>
      </c>
      <c r="G202">
        <f t="shared" si="54"/>
        <v>52.421905696063483</v>
      </c>
      <c r="H202">
        <f t="shared" si="54"/>
        <v>53.313711669024357</v>
      </c>
      <c r="I202">
        <f t="shared" si="55"/>
        <v>53.846848785714599</v>
      </c>
      <c r="J202">
        <f t="shared" si="49"/>
        <v>54.385317273571751</v>
      </c>
      <c r="K202">
        <f t="shared" si="49"/>
        <v>54.929170446307459</v>
      </c>
      <c r="L202">
        <f t="shared" si="49"/>
        <v>55.47846215077054</v>
      </c>
      <c r="M202">
        <f t="shared" si="49"/>
        <v>56.03324677227824</v>
      </c>
      <c r="N202">
        <f t="shared" si="49"/>
        <v>56.593579240001034</v>
      </c>
      <c r="O202">
        <f t="shared" si="49"/>
        <v>57.159515032401025</v>
      </c>
      <c r="P202">
        <f t="shared" si="49"/>
        <v>57.731110182725054</v>
      </c>
      <c r="Q202">
        <f t="shared" si="49"/>
        <v>58.30842128455231</v>
      </c>
      <c r="R202">
        <f t="shared" si="49"/>
        <v>58.891505497397837</v>
      </c>
      <c r="S202">
        <f t="shared" si="56"/>
        <v>59.185963024884821</v>
      </c>
      <c r="T202">
        <f t="shared" si="50"/>
        <v>59.481892840009237</v>
      </c>
      <c r="U202">
        <f t="shared" si="50"/>
        <v>59.779302304209274</v>
      </c>
      <c r="V202">
        <f t="shared" si="50"/>
        <v>60.078198815730303</v>
      </c>
      <c r="W202">
        <f t="shared" si="50"/>
        <v>60.378589809808943</v>
      </c>
      <c r="X202">
        <f t="shared" si="50"/>
        <v>60.680482758857977</v>
      </c>
      <c r="Y202">
        <f t="shared" si="50"/>
        <v>60.983885172652265</v>
      </c>
      <c r="Z202">
        <f t="shared" si="50"/>
        <v>61.288804598515519</v>
      </c>
      <c r="AA202">
        <f t="shared" si="50"/>
        <v>61.595248621508091</v>
      </c>
      <c r="AB202">
        <f t="shared" si="50"/>
        <v>61.903224864615623</v>
      </c>
      <c r="AC202">
        <f t="shared" si="52"/>
        <v>62.136613249032898</v>
      </c>
      <c r="AD202">
        <f t="shared" si="52"/>
        <v>62.370881557526836</v>
      </c>
      <c r="AE202">
        <f t="shared" si="52"/>
        <v>62.606033107599202</v>
      </c>
      <c r="AF202">
        <f t="shared" si="52"/>
        <v>62.842071229259474</v>
      </c>
      <c r="AG202">
        <f t="shared" si="52"/>
        <v>63.078999265071957</v>
      </c>
      <c r="AH202">
        <f t="shared" si="52"/>
        <v>63.316820570203184</v>
      </c>
      <c r="AI202">
        <f t="shared" si="52"/>
        <v>63.555538512469305</v>
      </c>
      <c r="AJ202">
        <f t="shared" si="52"/>
        <v>63.79515647238393</v>
      </c>
      <c r="AK202">
        <f t="shared" si="52"/>
        <v>64.035677843205889</v>
      </c>
      <c r="AL202">
        <f t="shared" si="52"/>
        <v>64.277106030987326</v>
      </c>
      <c r="AM202">
        <f t="shared" si="52"/>
        <v>64.519444454621947</v>
      </c>
      <c r="AN202">
        <f t="shared" si="52"/>
        <v>64.762696545893391</v>
      </c>
      <c r="AO202">
        <f t="shared" si="52"/>
        <v>65.006865749523882</v>
      </c>
      <c r="AP202">
        <f t="shared" si="52"/>
        <v>65.251955523222975</v>
      </c>
      <c r="AQ202">
        <f t="shared" si="52"/>
        <v>65.497969337736507</v>
      </c>
      <c r="AR202">
        <f t="shared" si="52"/>
        <v>65.744910676895799</v>
      </c>
      <c r="AS202">
        <f t="shared" si="51"/>
        <v>65.992783037666939</v>
      </c>
      <c r="AT202">
        <f t="shared" si="51"/>
        <v>66.241589930200334</v>
      </c>
      <c r="AU202">
        <f t="shared" si="51"/>
        <v>66.491334877880405</v>
      </c>
      <c r="AV202">
        <f t="shared" si="51"/>
        <v>66.742021417375511</v>
      </c>
    </row>
    <row r="203" spans="1:48" x14ac:dyDescent="0.15">
      <c r="A203" t="s">
        <v>404</v>
      </c>
      <c r="B203" t="s">
        <v>405</v>
      </c>
      <c r="C203">
        <v>47.197499999999998</v>
      </c>
      <c r="D203">
        <f t="shared" si="53"/>
        <v>47.197499999999998</v>
      </c>
      <c r="E203">
        <f t="shared" si="54"/>
        <v>48.000427933464685</v>
      </c>
      <c r="F203">
        <f t="shared" si="54"/>
        <v>48.817015346061481</v>
      </c>
      <c r="G203">
        <f t="shared" si="54"/>
        <v>49.647494614025405</v>
      </c>
      <c r="H203">
        <f t="shared" si="54"/>
        <v>50.492102066795965</v>
      </c>
      <c r="I203">
        <f t="shared" si="55"/>
        <v>50.997023087463923</v>
      </c>
      <c r="J203">
        <f t="shared" si="49"/>
        <v>51.506993318338566</v>
      </c>
      <c r="K203">
        <f t="shared" si="49"/>
        <v>52.022063251521942</v>
      </c>
      <c r="L203">
        <f t="shared" si="49"/>
        <v>52.542283884037168</v>
      </c>
      <c r="M203">
        <f t="shared" si="49"/>
        <v>53.067706722877539</v>
      </c>
      <c r="N203">
        <f t="shared" si="49"/>
        <v>53.598383790106325</v>
      </c>
      <c r="O203">
        <f t="shared" si="49"/>
        <v>54.134367628007368</v>
      </c>
      <c r="P203">
        <f t="shared" si="49"/>
        <v>54.675711304287461</v>
      </c>
      <c r="Q203">
        <f t="shared" si="49"/>
        <v>55.22246841733034</v>
      </c>
      <c r="R203">
        <f t="shared" si="49"/>
        <v>55.774693101503644</v>
      </c>
      <c r="S203">
        <f t="shared" si="56"/>
        <v>56.053566567011153</v>
      </c>
      <c r="T203">
        <f t="shared" si="50"/>
        <v>56.333834399846204</v>
      </c>
      <c r="U203">
        <f t="shared" si="50"/>
        <v>56.61550357184543</v>
      </c>
      <c r="V203">
        <f t="shared" si="50"/>
        <v>56.898581089704642</v>
      </c>
      <c r="W203">
        <f t="shared" si="50"/>
        <v>57.183073995153151</v>
      </c>
      <c r="X203">
        <f t="shared" si="50"/>
        <v>57.468989365128905</v>
      </c>
      <c r="Y203">
        <f t="shared" si="50"/>
        <v>57.756334311954546</v>
      </c>
      <c r="Z203">
        <f t="shared" si="50"/>
        <v>58.045115983514314</v>
      </c>
      <c r="AA203">
        <f t="shared" si="50"/>
        <v>58.335341563431882</v>
      </c>
      <c r="AB203">
        <f t="shared" si="50"/>
        <v>58.627018271249035</v>
      </c>
      <c r="AC203">
        <f t="shared" si="52"/>
        <v>58.848054656792016</v>
      </c>
      <c r="AD203">
        <f t="shared" si="52"/>
        <v>59.069924396736681</v>
      </c>
      <c r="AE203">
        <f t="shared" si="52"/>
        <v>59.292630633007185</v>
      </c>
      <c r="AF203">
        <f t="shared" si="52"/>
        <v>59.51617651937341</v>
      </c>
      <c r="AG203">
        <f t="shared" si="52"/>
        <v>59.740565221495608</v>
      </c>
      <c r="AH203">
        <f t="shared" si="52"/>
        <v>59.965799916969289</v>
      </c>
      <c r="AI203">
        <f t="shared" si="52"/>
        <v>60.191883795370117</v>
      </c>
      <c r="AJ203">
        <f t="shared" si="52"/>
        <v>60.418820058299197</v>
      </c>
      <c r="AK203">
        <f t="shared" si="52"/>
        <v>60.646611919428302</v>
      </c>
      <c r="AL203">
        <f t="shared" si="52"/>
        <v>60.875262604545483</v>
      </c>
      <c r="AM203">
        <f t="shared" si="52"/>
        <v>61.104775351600672</v>
      </c>
      <c r="AN203">
        <f t="shared" si="52"/>
        <v>61.335153410751545</v>
      </c>
      <c r="AO203">
        <f t="shared" si="52"/>
        <v>61.566400044409612</v>
      </c>
      <c r="AP203">
        <f t="shared" si="52"/>
        <v>61.798518527286369</v>
      </c>
      <c r="AQ203">
        <f t="shared" si="52"/>
        <v>62.031512146439624</v>
      </c>
      <c r="AR203">
        <f t="shared" si="52"/>
        <v>62.265384201320146</v>
      </c>
      <c r="AS203">
        <f t="shared" si="51"/>
        <v>62.500138003818307</v>
      </c>
      <c r="AT203">
        <f t="shared" si="51"/>
        <v>62.735776878311029</v>
      </c>
      <c r="AU203">
        <f t="shared" si="51"/>
        <v>62.972304161708848</v>
      </c>
      <c r="AV203">
        <f t="shared" si="51"/>
        <v>63.209723203503167</v>
      </c>
    </row>
    <row r="204" spans="1:48" x14ac:dyDescent="0.15">
      <c r="A204" t="s">
        <v>406</v>
      </c>
      <c r="B204" t="s">
        <v>407</v>
      </c>
      <c r="C204">
        <v>85.4</v>
      </c>
      <c r="D204">
        <f t="shared" si="53"/>
        <v>85.4</v>
      </c>
      <c r="E204">
        <f t="shared" si="54"/>
        <v>86.852832152505627</v>
      </c>
      <c r="F204">
        <f t="shared" si="54"/>
        <v>88.330380010671135</v>
      </c>
      <c r="G204">
        <f t="shared" si="54"/>
        <v>89.833064040209123</v>
      </c>
      <c r="H204">
        <f t="shared" si="54"/>
        <v>91.361311859831048</v>
      </c>
      <c r="I204">
        <f t="shared" si="55"/>
        <v>92.274924978429354</v>
      </c>
      <c r="J204">
        <f t="shared" si="49"/>
        <v>93.197674228213657</v>
      </c>
      <c r="K204">
        <f t="shared" si="49"/>
        <v>94.129650970495774</v>
      </c>
      <c r="L204">
        <f t="shared" si="49"/>
        <v>95.070947480200743</v>
      </c>
      <c r="M204">
        <f t="shared" si="49"/>
        <v>96.02165695500274</v>
      </c>
      <c r="N204">
        <f t="shared" si="49"/>
        <v>96.981873524552796</v>
      </c>
      <c r="O204">
        <f t="shared" si="49"/>
        <v>97.951692259798293</v>
      </c>
      <c r="P204">
        <f t="shared" si="49"/>
        <v>98.931209182396302</v>
      </c>
      <c r="Q204">
        <f t="shared" si="49"/>
        <v>99.920521274220278</v>
      </c>
      <c r="R204">
        <f t="shared" si="49"/>
        <v>100</v>
      </c>
      <c r="S204">
        <f t="shared" si="56"/>
        <v>100</v>
      </c>
      <c r="T204">
        <f t="shared" si="50"/>
        <v>100</v>
      </c>
      <c r="U204">
        <f t="shared" si="50"/>
        <v>100</v>
      </c>
      <c r="V204">
        <f t="shared" si="50"/>
        <v>100</v>
      </c>
      <c r="W204">
        <f t="shared" si="50"/>
        <v>100</v>
      </c>
      <c r="X204">
        <f t="shared" si="50"/>
        <v>100</v>
      </c>
      <c r="Y204">
        <f t="shared" si="50"/>
        <v>100</v>
      </c>
      <c r="Z204">
        <f t="shared" si="50"/>
        <v>100</v>
      </c>
      <c r="AA204">
        <f t="shared" si="50"/>
        <v>100</v>
      </c>
      <c r="AB204">
        <f t="shared" si="50"/>
        <v>100</v>
      </c>
      <c r="AC204">
        <f t="shared" si="52"/>
        <v>100</v>
      </c>
      <c r="AD204">
        <f t="shared" si="52"/>
        <v>100</v>
      </c>
      <c r="AE204">
        <f t="shared" si="52"/>
        <v>100</v>
      </c>
      <c r="AF204">
        <f t="shared" si="52"/>
        <v>100</v>
      </c>
      <c r="AG204">
        <f t="shared" si="52"/>
        <v>100</v>
      </c>
      <c r="AH204">
        <f t="shared" si="52"/>
        <v>100</v>
      </c>
      <c r="AI204">
        <f t="shared" si="52"/>
        <v>100</v>
      </c>
      <c r="AJ204">
        <f t="shared" si="52"/>
        <v>100</v>
      </c>
      <c r="AK204">
        <f t="shared" si="52"/>
        <v>100</v>
      </c>
      <c r="AL204">
        <f t="shared" si="52"/>
        <v>100</v>
      </c>
      <c r="AM204">
        <f t="shared" si="52"/>
        <v>100</v>
      </c>
      <c r="AN204">
        <f t="shared" si="52"/>
        <v>100</v>
      </c>
      <c r="AO204">
        <f t="shared" si="52"/>
        <v>100</v>
      </c>
      <c r="AP204">
        <f t="shared" si="52"/>
        <v>100</v>
      </c>
      <c r="AQ204">
        <f t="shared" si="52"/>
        <v>100</v>
      </c>
      <c r="AR204">
        <f t="shared" si="52"/>
        <v>100</v>
      </c>
      <c r="AS204">
        <f t="shared" si="51"/>
        <v>100</v>
      </c>
      <c r="AT204">
        <f t="shared" si="51"/>
        <v>100</v>
      </c>
      <c r="AU204">
        <f t="shared" si="51"/>
        <v>100</v>
      </c>
      <c r="AV204">
        <f t="shared" si="51"/>
        <v>100</v>
      </c>
    </row>
    <row r="205" spans="1:48" x14ac:dyDescent="0.15">
      <c r="A205" t="s">
        <v>408</v>
      </c>
      <c r="B205" t="s">
        <v>409</v>
      </c>
      <c r="C205">
        <v>64.64</v>
      </c>
      <c r="D205">
        <f t="shared" si="53"/>
        <v>64.64</v>
      </c>
      <c r="E205">
        <f t="shared" si="54"/>
        <v>65.739661245175213</v>
      </c>
      <c r="F205">
        <f t="shared" si="54"/>
        <v>66.858030022128602</v>
      </c>
      <c r="G205">
        <f t="shared" si="54"/>
        <v>67.995424585001373</v>
      </c>
      <c r="H205">
        <f t="shared" si="54"/>
        <v>69.152168602101625</v>
      </c>
      <c r="I205">
        <f t="shared" si="55"/>
        <v>69.843690288122644</v>
      </c>
      <c r="J205">
        <f t="shared" si="49"/>
        <v>70.542127191003871</v>
      </c>
      <c r="K205">
        <f t="shared" si="49"/>
        <v>71.247548462913898</v>
      </c>
      <c r="L205">
        <f t="shared" si="49"/>
        <v>71.96002394754305</v>
      </c>
      <c r="M205">
        <f t="shared" si="49"/>
        <v>72.679624187018476</v>
      </c>
      <c r="N205">
        <f t="shared" si="49"/>
        <v>73.406420428888666</v>
      </c>
      <c r="O205">
        <f t="shared" si="49"/>
        <v>74.140484633177536</v>
      </c>
      <c r="P205">
        <f t="shared" si="49"/>
        <v>74.881889479509326</v>
      </c>
      <c r="Q205">
        <f t="shared" si="49"/>
        <v>75.630708374304433</v>
      </c>
      <c r="R205">
        <f t="shared" si="49"/>
        <v>76.387015458047472</v>
      </c>
      <c r="S205">
        <f t="shared" si="56"/>
        <v>76.768950535337694</v>
      </c>
      <c r="T205">
        <f t="shared" si="50"/>
        <v>77.152795288014374</v>
      </c>
      <c r="U205">
        <f t="shared" si="50"/>
        <v>77.538559264454449</v>
      </c>
      <c r="V205">
        <f t="shared" si="50"/>
        <v>77.92625206077669</v>
      </c>
      <c r="W205">
        <f t="shared" si="50"/>
        <v>78.315883321080562</v>
      </c>
      <c r="X205">
        <f t="shared" si="50"/>
        <v>78.707462737685944</v>
      </c>
      <c r="Y205">
        <f t="shared" si="50"/>
        <v>79.101000051374371</v>
      </c>
      <c r="Z205">
        <f t="shared" si="50"/>
        <v>79.496505051631232</v>
      </c>
      <c r="AA205">
        <f t="shared" si="50"/>
        <v>79.893987576889387</v>
      </c>
      <c r="AB205">
        <f t="shared" si="50"/>
        <v>80.29345751477382</v>
      </c>
      <c r="AC205">
        <f t="shared" si="52"/>
        <v>80.596181005668427</v>
      </c>
      <c r="AD205">
        <f t="shared" si="52"/>
        <v>80.900045828805744</v>
      </c>
      <c r="AE205">
        <f t="shared" si="52"/>
        <v>81.205056287252177</v>
      </c>
      <c r="AF205">
        <f t="shared" si="52"/>
        <v>81.511216700297624</v>
      </c>
      <c r="AG205">
        <f t="shared" si="52"/>
        <v>81.81853140351663</v>
      </c>
      <c r="AH205">
        <f t="shared" si="52"/>
        <v>82.127004748829805</v>
      </c>
      <c r="AI205">
        <f t="shared" si="52"/>
        <v>82.436641104565382</v>
      </c>
      <c r="AJ205">
        <f t="shared" si="52"/>
        <v>82.747444855521152</v>
      </c>
      <c r="AK205">
        <f t="shared" si="52"/>
        <v>83.059420403026536</v>
      </c>
      <c r="AL205">
        <f t="shared" si="52"/>
        <v>83.372572165004925</v>
      </c>
      <c r="AM205">
        <f t="shared" si="52"/>
        <v>83.68690457603617</v>
      </c>
      <c r="AN205">
        <f t="shared" si="52"/>
        <v>84.002422087419461</v>
      </c>
      <c r="AO205">
        <f t="shared" si="52"/>
        <v>84.319129167236341</v>
      </c>
      <c r="AP205">
        <f t="shared" si="52"/>
        <v>84.637030300414025</v>
      </c>
      <c r="AQ205">
        <f t="shared" si="52"/>
        <v>84.956129988788746</v>
      </c>
      <c r="AR205">
        <f t="shared" si="52"/>
        <v>85.276432751169736</v>
      </c>
      <c r="AS205">
        <f t="shared" si="51"/>
        <v>85.597943123403041</v>
      </c>
      <c r="AT205">
        <f t="shared" si="51"/>
        <v>85.920665658435823</v>
      </c>
      <c r="AU205">
        <f t="shared" si="51"/>
        <v>86.244604926380845</v>
      </c>
      <c r="AV205">
        <f t="shared" si="51"/>
        <v>86.569765514581164</v>
      </c>
    </row>
    <row r="206" spans="1:48" x14ac:dyDescent="0.15">
      <c r="A206" t="s">
        <v>410</v>
      </c>
      <c r="B206" t="s">
        <v>411</v>
      </c>
      <c r="C206">
        <v>85.4</v>
      </c>
      <c r="D206">
        <f t="shared" si="53"/>
        <v>85.4</v>
      </c>
      <c r="E206">
        <f t="shared" si="54"/>
        <v>86.852832152505627</v>
      </c>
      <c r="F206">
        <f t="shared" si="54"/>
        <v>88.330380010671135</v>
      </c>
      <c r="G206">
        <f t="shared" si="54"/>
        <v>89.833064040209123</v>
      </c>
      <c r="H206">
        <f t="shared" si="54"/>
        <v>91.361311859831048</v>
      </c>
      <c r="I206">
        <f t="shared" si="55"/>
        <v>92.274924978429354</v>
      </c>
      <c r="J206">
        <f t="shared" si="49"/>
        <v>93.197674228213657</v>
      </c>
      <c r="K206">
        <f t="shared" si="49"/>
        <v>94.129650970495774</v>
      </c>
      <c r="L206">
        <f t="shared" si="49"/>
        <v>95.070947480200743</v>
      </c>
      <c r="M206">
        <f t="shared" si="49"/>
        <v>96.02165695500274</v>
      </c>
      <c r="N206">
        <f t="shared" si="49"/>
        <v>96.981873524552796</v>
      </c>
      <c r="O206">
        <f t="shared" si="49"/>
        <v>97.951692259798293</v>
      </c>
      <c r="P206">
        <f t="shared" si="49"/>
        <v>98.931209182396302</v>
      </c>
      <c r="Q206">
        <f t="shared" si="49"/>
        <v>99.920521274220278</v>
      </c>
      <c r="R206">
        <f t="shared" si="49"/>
        <v>100</v>
      </c>
      <c r="S206">
        <f t="shared" si="56"/>
        <v>100</v>
      </c>
      <c r="T206">
        <f t="shared" si="50"/>
        <v>100</v>
      </c>
      <c r="U206">
        <f t="shared" si="50"/>
        <v>100</v>
      </c>
      <c r="V206">
        <f t="shared" si="50"/>
        <v>100</v>
      </c>
      <c r="W206">
        <f t="shared" si="50"/>
        <v>100</v>
      </c>
      <c r="X206">
        <f t="shared" si="50"/>
        <v>100</v>
      </c>
      <c r="Y206">
        <f t="shared" si="50"/>
        <v>100</v>
      </c>
      <c r="Z206">
        <f t="shared" si="50"/>
        <v>100</v>
      </c>
      <c r="AA206">
        <f t="shared" si="50"/>
        <v>100</v>
      </c>
      <c r="AB206">
        <f t="shared" si="50"/>
        <v>100</v>
      </c>
      <c r="AC206">
        <f t="shared" si="52"/>
        <v>100</v>
      </c>
      <c r="AD206">
        <f t="shared" si="52"/>
        <v>100</v>
      </c>
      <c r="AE206">
        <f t="shared" si="52"/>
        <v>100</v>
      </c>
      <c r="AF206">
        <f t="shared" si="52"/>
        <v>100</v>
      </c>
      <c r="AG206">
        <f t="shared" si="52"/>
        <v>100</v>
      </c>
      <c r="AH206">
        <f t="shared" si="52"/>
        <v>100</v>
      </c>
      <c r="AI206">
        <f t="shared" si="52"/>
        <v>100</v>
      </c>
      <c r="AJ206">
        <f t="shared" si="52"/>
        <v>100</v>
      </c>
      <c r="AK206">
        <f t="shared" si="52"/>
        <v>100</v>
      </c>
      <c r="AL206">
        <f t="shared" si="52"/>
        <v>100</v>
      </c>
      <c r="AM206">
        <f t="shared" si="52"/>
        <v>100</v>
      </c>
      <c r="AN206">
        <f t="shared" si="52"/>
        <v>100</v>
      </c>
      <c r="AO206">
        <f t="shared" si="52"/>
        <v>100</v>
      </c>
      <c r="AP206">
        <f t="shared" si="52"/>
        <v>100</v>
      </c>
      <c r="AQ206">
        <f t="shared" si="52"/>
        <v>100</v>
      </c>
      <c r="AR206">
        <f t="shared" si="52"/>
        <v>100</v>
      </c>
      <c r="AS206">
        <f t="shared" si="51"/>
        <v>100</v>
      </c>
      <c r="AT206">
        <f t="shared" si="51"/>
        <v>100</v>
      </c>
      <c r="AU206">
        <f t="shared" si="51"/>
        <v>100</v>
      </c>
      <c r="AV206">
        <f t="shared" si="51"/>
        <v>100</v>
      </c>
    </row>
    <row r="207" spans="1:48" x14ac:dyDescent="0.15">
      <c r="A207" t="s">
        <v>412</v>
      </c>
      <c r="B207" t="s">
        <v>413</v>
      </c>
      <c r="C207">
        <v>75.02</v>
      </c>
      <c r="D207">
        <f t="shared" si="53"/>
        <v>75.02</v>
      </c>
      <c r="E207">
        <f t="shared" si="54"/>
        <v>76.29624669884042</v>
      </c>
      <c r="F207">
        <f t="shared" si="54"/>
        <v>77.594205016399869</v>
      </c>
      <c r="G207">
        <f t="shared" si="54"/>
        <v>78.914244312605248</v>
      </c>
      <c r="H207">
        <f t="shared" si="54"/>
        <v>80.256740230966329</v>
      </c>
      <c r="I207">
        <f t="shared" si="55"/>
        <v>81.059307633275992</v>
      </c>
      <c r="J207">
        <f t="shared" si="49"/>
        <v>81.869900709608757</v>
      </c>
      <c r="K207">
        <f t="shared" si="49"/>
        <v>82.688599716704829</v>
      </c>
      <c r="L207">
        <f t="shared" si="49"/>
        <v>83.515485713871897</v>
      </c>
      <c r="M207">
        <f t="shared" si="49"/>
        <v>84.350640571010601</v>
      </c>
      <c r="N207">
        <f t="shared" si="49"/>
        <v>85.194146976720731</v>
      </c>
      <c r="O207">
        <f t="shared" si="49"/>
        <v>86.0460884464879</v>
      </c>
      <c r="P207">
        <f t="shared" si="49"/>
        <v>86.906549330952814</v>
      </c>
      <c r="Q207">
        <f t="shared" si="49"/>
        <v>87.775614824262348</v>
      </c>
      <c r="R207">
        <f t="shared" si="49"/>
        <v>88.653370972504973</v>
      </c>
      <c r="S207">
        <f t="shared" si="56"/>
        <v>89.096637827367488</v>
      </c>
      <c r="T207">
        <f t="shared" si="50"/>
        <v>89.542121016504311</v>
      </c>
      <c r="U207">
        <f t="shared" si="50"/>
        <v>89.989831621586831</v>
      </c>
      <c r="V207">
        <f t="shared" si="50"/>
        <v>90.439780779694729</v>
      </c>
      <c r="W207">
        <f t="shared" si="50"/>
        <v>90.891979683593192</v>
      </c>
      <c r="X207">
        <f t="shared" si="50"/>
        <v>91.346439582011143</v>
      </c>
      <c r="Y207">
        <f t="shared" si="50"/>
        <v>91.803171779921186</v>
      </c>
      <c r="Z207">
        <f t="shared" si="50"/>
        <v>92.262187638820791</v>
      </c>
      <c r="AA207">
        <f t="shared" si="50"/>
        <v>92.72349857701488</v>
      </c>
      <c r="AB207">
        <f t="shared" si="50"/>
        <v>93.187116069899943</v>
      </c>
      <c r="AC207">
        <f t="shared" si="52"/>
        <v>93.538451408496996</v>
      </c>
      <c r="AD207">
        <f t="shared" si="52"/>
        <v>93.891111356389345</v>
      </c>
      <c r="AE207">
        <f t="shared" si="52"/>
        <v>94.245100907637038</v>
      </c>
      <c r="AF207">
        <f t="shared" si="52"/>
        <v>94.60042507512884</v>
      </c>
      <c r="AG207">
        <f t="shared" si="52"/>
        <v>94.957088890653111</v>
      </c>
      <c r="AH207">
        <f t="shared" si="52"/>
        <v>95.315097404969251</v>
      </c>
      <c r="AI207">
        <f t="shared" si="52"/>
        <v>95.674455687878947</v>
      </c>
      <c r="AJ207">
        <f t="shared" si="52"/>
        <v>96.035168828298225</v>
      </c>
      <c r="AK207">
        <f t="shared" si="52"/>
        <v>96.397241934329386</v>
      </c>
      <c r="AL207">
        <f t="shared" si="52"/>
        <v>96.760680133333381</v>
      </c>
      <c r="AM207">
        <f t="shared" si="52"/>
        <v>97.125488572002382</v>
      </c>
      <c r="AN207">
        <f t="shared" si="52"/>
        <v>97.491672416432678</v>
      </c>
      <c r="AO207">
        <f t="shared" si="52"/>
        <v>97.859236852197867</v>
      </c>
      <c r="AP207">
        <f t="shared" si="52"/>
        <v>98.228187084422345</v>
      </c>
      <c r="AQ207">
        <f t="shared" si="52"/>
        <v>98.598528337854773</v>
      </c>
      <c r="AR207">
        <f t="shared" si="52"/>
        <v>98.970265856942362</v>
      </c>
      <c r="AS207">
        <f t="shared" si="51"/>
        <v>99.343404905904961</v>
      </c>
      <c r="AT207">
        <f t="shared" si="51"/>
        <v>99.717950768809658</v>
      </c>
      <c r="AU207">
        <f t="shared" si="51"/>
        <v>100</v>
      </c>
      <c r="AV207">
        <f t="shared" si="51"/>
        <v>100</v>
      </c>
    </row>
    <row r="208" spans="1:48" x14ac:dyDescent="0.15">
      <c r="A208" t="s">
        <v>414</v>
      </c>
      <c r="B208" t="s">
        <v>415</v>
      </c>
      <c r="C208">
        <v>71.56</v>
      </c>
      <c r="D208">
        <f t="shared" si="53"/>
        <v>71.56</v>
      </c>
      <c r="E208">
        <f t="shared" si="54"/>
        <v>72.777384880952027</v>
      </c>
      <c r="F208">
        <f t="shared" si="54"/>
        <v>74.015480018309447</v>
      </c>
      <c r="G208">
        <f t="shared" si="54"/>
        <v>75.27463773673729</v>
      </c>
      <c r="H208">
        <f t="shared" si="54"/>
        <v>76.555216354678095</v>
      </c>
      <c r="I208">
        <f t="shared" si="55"/>
        <v>77.320768518224881</v>
      </c>
      <c r="J208">
        <f t="shared" si="49"/>
        <v>78.093976203407124</v>
      </c>
      <c r="K208">
        <f t="shared" si="49"/>
        <v>78.87491596544119</v>
      </c>
      <c r="L208">
        <f t="shared" si="49"/>
        <v>79.663665125095605</v>
      </c>
      <c r="M208">
        <f t="shared" si="49"/>
        <v>80.460301776346554</v>
      </c>
      <c r="N208">
        <f t="shared" si="49"/>
        <v>81.264904794110038</v>
      </c>
      <c r="O208">
        <f t="shared" si="49"/>
        <v>82.077553842051117</v>
      </c>
      <c r="P208">
        <f t="shared" si="49"/>
        <v>82.898329380471651</v>
      </c>
      <c r="Q208">
        <f t="shared" si="49"/>
        <v>83.727312674276376</v>
      </c>
      <c r="R208">
        <f t="shared" si="49"/>
        <v>84.564585801019135</v>
      </c>
      <c r="S208">
        <f t="shared" si="56"/>
        <v>84.987408730024228</v>
      </c>
      <c r="T208">
        <f t="shared" si="50"/>
        <v>85.412345773674332</v>
      </c>
      <c r="U208">
        <f t="shared" si="50"/>
        <v>85.839407502542699</v>
      </c>
      <c r="V208">
        <f t="shared" si="50"/>
        <v>86.268604540055378</v>
      </c>
      <c r="W208">
        <f t="shared" si="50"/>
        <v>86.699947562755639</v>
      </c>
      <c r="X208">
        <f t="shared" si="50"/>
        <v>87.133447300569401</v>
      </c>
      <c r="Y208">
        <f t="shared" si="50"/>
        <v>87.569114537072238</v>
      </c>
      <c r="Z208">
        <f t="shared" si="50"/>
        <v>88.0069601097576</v>
      </c>
      <c r="AA208">
        <f t="shared" si="50"/>
        <v>88.446994910306387</v>
      </c>
      <c r="AB208">
        <f t="shared" si="50"/>
        <v>88.889229884857897</v>
      </c>
      <c r="AC208">
        <f t="shared" si="52"/>
        <v>89.224361274220797</v>
      </c>
      <c r="AD208">
        <f t="shared" si="52"/>
        <v>89.560756180528131</v>
      </c>
      <c r="AE208">
        <f t="shared" si="52"/>
        <v>89.898419367508751</v>
      </c>
      <c r="AF208">
        <f t="shared" si="52"/>
        <v>90.237355616851758</v>
      </c>
      <c r="AG208">
        <f t="shared" si="52"/>
        <v>90.577569728274284</v>
      </c>
      <c r="AH208">
        <f t="shared" si="52"/>
        <v>90.919066519589435</v>
      </c>
      <c r="AI208">
        <f t="shared" si="52"/>
        <v>91.26185082677442</v>
      </c>
      <c r="AJ208">
        <f t="shared" si="52"/>
        <v>91.605927504039201</v>
      </c>
      <c r="AK208">
        <f t="shared" si="52"/>
        <v>91.951301423895103</v>
      </c>
      <c r="AL208">
        <f t="shared" si="52"/>
        <v>92.297977477223881</v>
      </c>
      <c r="AM208">
        <f t="shared" si="52"/>
        <v>92.645960573346969</v>
      </c>
      <c r="AN208">
        <f t="shared" si="52"/>
        <v>92.995255640094925</v>
      </c>
      <c r="AO208">
        <f t="shared" si="52"/>
        <v>93.345867623877353</v>
      </c>
      <c r="AP208">
        <f t="shared" si="52"/>
        <v>93.697801489752905</v>
      </c>
      <c r="AQ208">
        <f t="shared" si="52"/>
        <v>94.051062221499421</v>
      </c>
      <c r="AR208">
        <f t="shared" si="52"/>
        <v>94.40565482168482</v>
      </c>
      <c r="AS208">
        <f t="shared" si="51"/>
        <v>94.76158431173765</v>
      </c>
      <c r="AT208">
        <f t="shared" si="51"/>
        <v>95.118855732018375</v>
      </c>
      <c r="AU208">
        <f t="shared" si="51"/>
        <v>95.477474141890667</v>
      </c>
      <c r="AV208">
        <f t="shared" si="51"/>
        <v>95.837444619793132</v>
      </c>
    </row>
    <row r="209" spans="1:48" x14ac:dyDescent="0.15">
      <c r="A209" t="s">
        <v>416</v>
      </c>
      <c r="B209" t="s">
        <v>417</v>
      </c>
      <c r="C209">
        <v>78.48</v>
      </c>
      <c r="D209">
        <f t="shared" si="53"/>
        <v>78.48</v>
      </c>
      <c r="E209">
        <f t="shared" si="54"/>
        <v>79.815108516728827</v>
      </c>
      <c r="F209">
        <f t="shared" si="54"/>
        <v>81.172930014490291</v>
      </c>
      <c r="G209">
        <f t="shared" si="54"/>
        <v>82.553850888473207</v>
      </c>
      <c r="H209">
        <f t="shared" si="54"/>
        <v>83.958264107254578</v>
      </c>
      <c r="I209">
        <f t="shared" si="55"/>
        <v>84.797846748327132</v>
      </c>
      <c r="J209">
        <f t="shared" si="49"/>
        <v>85.64582521581039</v>
      </c>
      <c r="K209">
        <f t="shared" si="49"/>
        <v>86.502283467968496</v>
      </c>
      <c r="L209">
        <f t="shared" si="49"/>
        <v>87.367306302648188</v>
      </c>
      <c r="M209">
        <f t="shared" si="49"/>
        <v>88.240979365674661</v>
      </c>
      <c r="N209">
        <f t="shared" si="49"/>
        <v>89.123389159331424</v>
      </c>
      <c r="O209">
        <f t="shared" si="49"/>
        <v>90.014623050924712</v>
      </c>
      <c r="P209">
        <f t="shared" si="49"/>
        <v>90.91476928143399</v>
      </c>
      <c r="Q209">
        <f t="shared" si="49"/>
        <v>91.823916974248334</v>
      </c>
      <c r="R209">
        <f t="shared" si="49"/>
        <v>92.742156143990812</v>
      </c>
      <c r="S209">
        <f t="shared" si="56"/>
        <v>93.205866924710762</v>
      </c>
      <c r="T209">
        <f t="shared" si="50"/>
        <v>93.671896259334289</v>
      </c>
      <c r="U209">
        <f t="shared" si="50"/>
        <v>94.140255740630963</v>
      </c>
      <c r="V209">
        <f t="shared" si="50"/>
        <v>94.61095701933408</v>
      </c>
      <c r="W209">
        <f t="shared" si="50"/>
        <v>95.084011804430745</v>
      </c>
      <c r="X209">
        <f t="shared" si="50"/>
        <v>95.559431863452872</v>
      </c>
      <c r="Y209">
        <f t="shared" si="50"/>
        <v>96.037229022770134</v>
      </c>
      <c r="Z209">
        <f t="shared" si="50"/>
        <v>96.517415167883968</v>
      </c>
      <c r="AA209">
        <f t="shared" si="50"/>
        <v>97.000002243723387</v>
      </c>
      <c r="AB209">
        <f t="shared" si="50"/>
        <v>97.485002254941989</v>
      </c>
      <c r="AC209">
        <f t="shared" si="52"/>
        <v>97.852541542773196</v>
      </c>
      <c r="AD209">
        <f t="shared" si="52"/>
        <v>98.221466532250545</v>
      </c>
      <c r="AE209">
        <f t="shared" si="52"/>
        <v>98.59178244776534</v>
      </c>
      <c r="AF209">
        <f t="shared" si="52"/>
        <v>98.963494533405907</v>
      </c>
      <c r="AG209">
        <f t="shared" si="52"/>
        <v>99.336608053031952</v>
      </c>
      <c r="AH209">
        <f t="shared" si="52"/>
        <v>99.711128290349066</v>
      </c>
      <c r="AI209">
        <f t="shared" si="52"/>
        <v>100</v>
      </c>
      <c r="AJ209">
        <f t="shared" si="52"/>
        <v>100</v>
      </c>
      <c r="AK209">
        <f t="shared" si="52"/>
        <v>100</v>
      </c>
      <c r="AL209">
        <f t="shared" si="52"/>
        <v>100</v>
      </c>
      <c r="AM209">
        <f t="shared" si="52"/>
        <v>100</v>
      </c>
      <c r="AN209">
        <f t="shared" si="52"/>
        <v>100</v>
      </c>
      <c r="AO209">
        <f t="shared" si="52"/>
        <v>100</v>
      </c>
      <c r="AP209">
        <f t="shared" si="52"/>
        <v>100</v>
      </c>
      <c r="AQ209">
        <f t="shared" si="52"/>
        <v>100</v>
      </c>
      <c r="AR209">
        <f t="shared" si="52"/>
        <v>100</v>
      </c>
      <c r="AS209">
        <f t="shared" si="51"/>
        <v>100</v>
      </c>
      <c r="AT209">
        <f t="shared" si="51"/>
        <v>100</v>
      </c>
      <c r="AU209">
        <f t="shared" si="51"/>
        <v>100</v>
      </c>
      <c r="AV209">
        <f t="shared" si="51"/>
        <v>100</v>
      </c>
    </row>
    <row r="210" spans="1:48" x14ac:dyDescent="0.15">
      <c r="A210" t="s">
        <v>418</v>
      </c>
      <c r="B210" t="s">
        <v>419</v>
      </c>
      <c r="C210">
        <v>71.56</v>
      </c>
      <c r="D210">
        <f t="shared" si="53"/>
        <v>71.56</v>
      </c>
      <c r="E210">
        <f t="shared" si="54"/>
        <v>72.777384880952027</v>
      </c>
      <c r="F210">
        <f t="shared" si="54"/>
        <v>74.015480018309447</v>
      </c>
      <c r="G210">
        <f t="shared" si="54"/>
        <v>75.27463773673729</v>
      </c>
      <c r="H210">
        <f t="shared" si="54"/>
        <v>76.555216354678095</v>
      </c>
      <c r="I210">
        <f t="shared" si="55"/>
        <v>77.320768518224881</v>
      </c>
      <c r="J210">
        <f t="shared" si="49"/>
        <v>78.093976203407124</v>
      </c>
      <c r="K210">
        <f t="shared" si="49"/>
        <v>78.87491596544119</v>
      </c>
      <c r="L210">
        <f t="shared" si="49"/>
        <v>79.663665125095605</v>
      </c>
      <c r="M210">
        <f t="shared" si="49"/>
        <v>80.460301776346554</v>
      </c>
      <c r="N210">
        <f t="shared" si="49"/>
        <v>81.264904794110038</v>
      </c>
      <c r="O210">
        <f t="shared" si="49"/>
        <v>82.077553842051117</v>
      </c>
      <c r="P210">
        <f t="shared" si="49"/>
        <v>82.898329380471651</v>
      </c>
      <c r="Q210">
        <f t="shared" si="49"/>
        <v>83.727312674276376</v>
      </c>
      <c r="R210">
        <f t="shared" si="49"/>
        <v>84.564585801019135</v>
      </c>
      <c r="S210">
        <f t="shared" si="56"/>
        <v>84.987408730024228</v>
      </c>
      <c r="T210">
        <f t="shared" si="50"/>
        <v>85.412345773674332</v>
      </c>
      <c r="U210">
        <f t="shared" si="50"/>
        <v>85.839407502542699</v>
      </c>
      <c r="V210">
        <f t="shared" si="50"/>
        <v>86.268604540055378</v>
      </c>
      <c r="W210">
        <f t="shared" si="50"/>
        <v>86.699947562755639</v>
      </c>
      <c r="X210">
        <f t="shared" si="50"/>
        <v>87.133447300569401</v>
      </c>
      <c r="Y210">
        <f t="shared" si="50"/>
        <v>87.569114537072238</v>
      </c>
      <c r="Z210">
        <f t="shared" si="50"/>
        <v>88.0069601097576</v>
      </c>
      <c r="AA210">
        <f t="shared" si="50"/>
        <v>88.446994910306387</v>
      </c>
      <c r="AB210">
        <f t="shared" si="50"/>
        <v>88.889229884857897</v>
      </c>
      <c r="AC210">
        <f t="shared" si="52"/>
        <v>89.224361274220797</v>
      </c>
      <c r="AD210">
        <f t="shared" si="52"/>
        <v>89.560756180528131</v>
      </c>
      <c r="AE210">
        <f t="shared" si="52"/>
        <v>89.898419367508751</v>
      </c>
      <c r="AF210">
        <f t="shared" si="52"/>
        <v>90.237355616851758</v>
      </c>
      <c r="AG210">
        <f t="shared" si="52"/>
        <v>90.577569728274284</v>
      </c>
      <c r="AH210">
        <f t="shared" si="52"/>
        <v>90.919066519589435</v>
      </c>
      <c r="AI210">
        <f t="shared" si="52"/>
        <v>91.26185082677442</v>
      </c>
      <c r="AJ210">
        <f t="shared" si="52"/>
        <v>91.605927504039201</v>
      </c>
      <c r="AK210">
        <f t="shared" si="52"/>
        <v>91.951301423895103</v>
      </c>
      <c r="AL210">
        <f t="shared" si="52"/>
        <v>92.297977477223881</v>
      </c>
      <c r="AM210">
        <f t="shared" si="52"/>
        <v>92.645960573346969</v>
      </c>
      <c r="AN210">
        <f t="shared" si="52"/>
        <v>92.995255640094925</v>
      </c>
      <c r="AO210">
        <f t="shared" si="52"/>
        <v>93.345867623877353</v>
      </c>
      <c r="AP210">
        <f t="shared" si="52"/>
        <v>93.697801489752905</v>
      </c>
      <c r="AQ210">
        <f t="shared" si="52"/>
        <v>94.051062221499421</v>
      </c>
      <c r="AR210">
        <f t="shared" si="52"/>
        <v>94.40565482168482</v>
      </c>
      <c r="AS210">
        <f t="shared" si="51"/>
        <v>94.76158431173765</v>
      </c>
      <c r="AT210">
        <f t="shared" si="51"/>
        <v>95.118855732018375</v>
      </c>
      <c r="AU210">
        <f t="shared" si="51"/>
        <v>95.477474141890667</v>
      </c>
      <c r="AV210">
        <f t="shared" si="51"/>
        <v>95.837444619793132</v>
      </c>
    </row>
    <row r="211" spans="1:48" x14ac:dyDescent="0.15">
      <c r="A211" t="s">
        <v>420</v>
      </c>
      <c r="B211" t="s">
        <v>421</v>
      </c>
      <c r="C211">
        <v>71.56</v>
      </c>
      <c r="D211">
        <f t="shared" si="53"/>
        <v>71.56</v>
      </c>
      <c r="E211">
        <f t="shared" si="54"/>
        <v>72.777384880952027</v>
      </c>
      <c r="F211">
        <f t="shared" si="54"/>
        <v>74.015480018309447</v>
      </c>
      <c r="G211">
        <f t="shared" si="54"/>
        <v>75.27463773673729</v>
      </c>
      <c r="H211">
        <f t="shared" si="54"/>
        <v>76.555216354678095</v>
      </c>
      <c r="I211">
        <f t="shared" si="55"/>
        <v>77.320768518224881</v>
      </c>
      <c r="J211">
        <f t="shared" si="49"/>
        <v>78.093976203407124</v>
      </c>
      <c r="K211">
        <f t="shared" si="49"/>
        <v>78.87491596544119</v>
      </c>
      <c r="L211">
        <f t="shared" si="49"/>
        <v>79.663665125095605</v>
      </c>
      <c r="M211">
        <f t="shared" si="49"/>
        <v>80.460301776346554</v>
      </c>
      <c r="N211">
        <f t="shared" si="49"/>
        <v>81.264904794110038</v>
      </c>
      <c r="O211">
        <f t="shared" si="49"/>
        <v>82.077553842051117</v>
      </c>
      <c r="P211">
        <f t="shared" si="49"/>
        <v>82.898329380471651</v>
      </c>
      <c r="Q211">
        <f t="shared" si="49"/>
        <v>83.727312674276376</v>
      </c>
      <c r="R211">
        <f t="shared" si="49"/>
        <v>84.564585801019135</v>
      </c>
      <c r="S211">
        <f t="shared" si="56"/>
        <v>84.987408730024228</v>
      </c>
      <c r="T211">
        <f t="shared" si="50"/>
        <v>85.412345773674332</v>
      </c>
      <c r="U211">
        <f t="shared" si="50"/>
        <v>85.839407502542699</v>
      </c>
      <c r="V211">
        <f t="shared" si="50"/>
        <v>86.268604540055378</v>
      </c>
      <c r="W211">
        <f t="shared" si="50"/>
        <v>86.699947562755639</v>
      </c>
      <c r="X211">
        <f t="shared" si="50"/>
        <v>87.133447300569401</v>
      </c>
      <c r="Y211">
        <f t="shared" si="50"/>
        <v>87.569114537072238</v>
      </c>
      <c r="Z211">
        <f t="shared" si="50"/>
        <v>88.0069601097576</v>
      </c>
      <c r="AA211">
        <f t="shared" si="50"/>
        <v>88.446994910306387</v>
      </c>
      <c r="AB211">
        <f t="shared" si="50"/>
        <v>88.889229884857897</v>
      </c>
      <c r="AC211">
        <f t="shared" si="52"/>
        <v>89.224361274220797</v>
      </c>
      <c r="AD211">
        <f t="shared" si="52"/>
        <v>89.560756180528131</v>
      </c>
      <c r="AE211">
        <f t="shared" si="52"/>
        <v>89.898419367508751</v>
      </c>
      <c r="AF211">
        <f t="shared" si="52"/>
        <v>90.237355616851758</v>
      </c>
      <c r="AG211">
        <f t="shared" si="52"/>
        <v>90.577569728274284</v>
      </c>
      <c r="AH211">
        <f t="shared" si="52"/>
        <v>90.919066519589435</v>
      </c>
      <c r="AI211">
        <f t="shared" si="52"/>
        <v>91.26185082677442</v>
      </c>
      <c r="AJ211">
        <f t="shared" si="52"/>
        <v>91.605927504039201</v>
      </c>
      <c r="AK211">
        <f t="shared" si="52"/>
        <v>91.951301423895103</v>
      </c>
      <c r="AL211">
        <f t="shared" si="52"/>
        <v>92.297977477223881</v>
      </c>
      <c r="AM211">
        <f t="shared" si="52"/>
        <v>92.645960573346969</v>
      </c>
      <c r="AN211">
        <f t="shared" si="52"/>
        <v>92.995255640094925</v>
      </c>
      <c r="AO211">
        <f t="shared" si="52"/>
        <v>93.345867623877353</v>
      </c>
      <c r="AP211">
        <f t="shared" si="52"/>
        <v>93.697801489752905</v>
      </c>
      <c r="AQ211">
        <f t="shared" si="52"/>
        <v>94.051062221499421</v>
      </c>
      <c r="AR211">
        <f t="shared" ref="AR211:AV226" si="57">IF($AB211*$G$3^(AR$5-$AB$5)&lt;100,$AB211*$G$3^(AR$5-$AB$5),100)</f>
        <v>94.40565482168482</v>
      </c>
      <c r="AS211">
        <f t="shared" si="57"/>
        <v>94.76158431173765</v>
      </c>
      <c r="AT211">
        <f t="shared" si="57"/>
        <v>95.118855732018375</v>
      </c>
      <c r="AU211">
        <f t="shared" si="57"/>
        <v>95.477474141890667</v>
      </c>
      <c r="AV211">
        <f t="shared" si="57"/>
        <v>95.837444619793132</v>
      </c>
    </row>
    <row r="212" spans="1:48" x14ac:dyDescent="0.15">
      <c r="A212" t="s">
        <v>422</v>
      </c>
      <c r="B212" t="s">
        <v>423</v>
      </c>
      <c r="C212">
        <v>64.64</v>
      </c>
      <c r="D212">
        <f t="shared" si="53"/>
        <v>64.64</v>
      </c>
      <c r="E212">
        <f t="shared" si="54"/>
        <v>65.739661245175213</v>
      </c>
      <c r="F212">
        <f t="shared" si="54"/>
        <v>66.858030022128602</v>
      </c>
      <c r="G212">
        <f t="shared" si="54"/>
        <v>67.995424585001373</v>
      </c>
      <c r="H212">
        <f t="shared" si="54"/>
        <v>69.152168602101625</v>
      </c>
      <c r="I212">
        <f t="shared" si="55"/>
        <v>69.843690288122644</v>
      </c>
      <c r="J212">
        <f t="shared" si="49"/>
        <v>70.542127191003871</v>
      </c>
      <c r="K212">
        <f t="shared" si="49"/>
        <v>71.247548462913898</v>
      </c>
      <c r="L212">
        <f t="shared" si="49"/>
        <v>71.96002394754305</v>
      </c>
      <c r="M212">
        <f t="shared" si="49"/>
        <v>72.679624187018476</v>
      </c>
      <c r="N212">
        <f t="shared" si="49"/>
        <v>73.406420428888666</v>
      </c>
      <c r="O212">
        <f t="shared" si="49"/>
        <v>74.140484633177536</v>
      </c>
      <c r="P212">
        <f t="shared" si="49"/>
        <v>74.881889479509326</v>
      </c>
      <c r="Q212">
        <f t="shared" si="49"/>
        <v>75.630708374304433</v>
      </c>
      <c r="R212">
        <f t="shared" si="49"/>
        <v>76.387015458047472</v>
      </c>
      <c r="S212">
        <f t="shared" si="56"/>
        <v>76.768950535337694</v>
      </c>
      <c r="T212">
        <f t="shared" si="50"/>
        <v>77.152795288014374</v>
      </c>
      <c r="U212">
        <f t="shared" si="50"/>
        <v>77.538559264454449</v>
      </c>
      <c r="V212">
        <f t="shared" si="50"/>
        <v>77.92625206077669</v>
      </c>
      <c r="W212">
        <f t="shared" si="50"/>
        <v>78.315883321080562</v>
      </c>
      <c r="X212">
        <f t="shared" si="50"/>
        <v>78.707462737685944</v>
      </c>
      <c r="Y212">
        <f t="shared" si="50"/>
        <v>79.101000051374371</v>
      </c>
      <c r="Z212">
        <f t="shared" si="50"/>
        <v>79.496505051631232</v>
      </c>
      <c r="AA212">
        <f t="shared" si="50"/>
        <v>79.893987576889387</v>
      </c>
      <c r="AB212">
        <f t="shared" si="50"/>
        <v>80.29345751477382</v>
      </c>
      <c r="AC212">
        <f t="shared" ref="AC212:AR227" si="58">IF($AB212*$G$3^(AC$5-$AB$5)&lt;100,$AB212*$G$3^(AC$5-$AB$5),100)</f>
        <v>80.596181005668427</v>
      </c>
      <c r="AD212">
        <f t="shared" si="58"/>
        <v>80.900045828805744</v>
      </c>
      <c r="AE212">
        <f t="shared" si="58"/>
        <v>81.205056287252177</v>
      </c>
      <c r="AF212">
        <f t="shared" si="58"/>
        <v>81.511216700297624</v>
      </c>
      <c r="AG212">
        <f t="shared" si="58"/>
        <v>81.81853140351663</v>
      </c>
      <c r="AH212">
        <f t="shared" si="58"/>
        <v>82.127004748829805</v>
      </c>
      <c r="AI212">
        <f t="shared" si="58"/>
        <v>82.436641104565382</v>
      </c>
      <c r="AJ212">
        <f t="shared" si="58"/>
        <v>82.747444855521152</v>
      </c>
      <c r="AK212">
        <f t="shared" si="58"/>
        <v>83.059420403026536</v>
      </c>
      <c r="AL212">
        <f t="shared" si="58"/>
        <v>83.372572165004925</v>
      </c>
      <c r="AM212">
        <f t="shared" si="58"/>
        <v>83.68690457603617</v>
      </c>
      <c r="AN212">
        <f t="shared" si="58"/>
        <v>84.002422087419461</v>
      </c>
      <c r="AO212">
        <f t="shared" si="58"/>
        <v>84.319129167236341</v>
      </c>
      <c r="AP212">
        <f t="shared" si="58"/>
        <v>84.637030300414025</v>
      </c>
      <c r="AQ212">
        <f t="shared" si="58"/>
        <v>84.956129988788746</v>
      </c>
      <c r="AR212">
        <f t="shared" si="58"/>
        <v>85.276432751169736</v>
      </c>
      <c r="AS212">
        <f t="shared" si="57"/>
        <v>85.597943123403041</v>
      </c>
      <c r="AT212">
        <f t="shared" si="57"/>
        <v>85.920665658435823</v>
      </c>
      <c r="AU212">
        <f t="shared" si="57"/>
        <v>86.244604926380845</v>
      </c>
      <c r="AV212">
        <f t="shared" si="57"/>
        <v>86.569765514581164</v>
      </c>
    </row>
    <row r="213" spans="1:48" x14ac:dyDescent="0.15">
      <c r="A213" t="s">
        <v>424</v>
      </c>
      <c r="B213" t="s">
        <v>425</v>
      </c>
      <c r="C213">
        <v>71.56</v>
      </c>
      <c r="D213">
        <f t="shared" si="53"/>
        <v>71.56</v>
      </c>
      <c r="E213">
        <f t="shared" si="54"/>
        <v>72.777384880952027</v>
      </c>
      <c r="F213">
        <f t="shared" si="54"/>
        <v>74.015480018309447</v>
      </c>
      <c r="G213">
        <f t="shared" si="54"/>
        <v>75.27463773673729</v>
      </c>
      <c r="H213">
        <f t="shared" si="54"/>
        <v>76.555216354678095</v>
      </c>
      <c r="I213">
        <f t="shared" si="55"/>
        <v>77.320768518224881</v>
      </c>
      <c r="J213">
        <f t="shared" si="49"/>
        <v>78.093976203407124</v>
      </c>
      <c r="K213">
        <f t="shared" ref="J213:R241" si="59">IF($H213*$E$3^(K$5-$H$5)&lt;100,$H213*$E$3^(K$5-$H$5),100)</f>
        <v>78.87491596544119</v>
      </c>
      <c r="L213">
        <f t="shared" si="59"/>
        <v>79.663665125095605</v>
      </c>
      <c r="M213">
        <f t="shared" si="59"/>
        <v>80.460301776346554</v>
      </c>
      <c r="N213">
        <f t="shared" si="59"/>
        <v>81.264904794110038</v>
      </c>
      <c r="O213">
        <f t="shared" si="59"/>
        <v>82.077553842051117</v>
      </c>
      <c r="P213">
        <f t="shared" si="59"/>
        <v>82.898329380471651</v>
      </c>
      <c r="Q213">
        <f t="shared" si="59"/>
        <v>83.727312674276376</v>
      </c>
      <c r="R213">
        <f t="shared" si="59"/>
        <v>84.564585801019135</v>
      </c>
      <c r="S213">
        <f t="shared" si="56"/>
        <v>84.987408730024228</v>
      </c>
      <c r="T213">
        <f t="shared" si="50"/>
        <v>85.412345773674332</v>
      </c>
      <c r="U213">
        <f t="shared" ref="T213:AB241" si="60">IF($R213*$F$3^(U$5-$R$5)&lt;100,$R213*$F$3^(U$5-$R$5),100)</f>
        <v>85.839407502542699</v>
      </c>
      <c r="V213">
        <f t="shared" si="60"/>
        <v>86.268604540055378</v>
      </c>
      <c r="W213">
        <f t="shared" si="60"/>
        <v>86.699947562755639</v>
      </c>
      <c r="X213">
        <f t="shared" si="60"/>
        <v>87.133447300569401</v>
      </c>
      <c r="Y213">
        <f t="shared" si="60"/>
        <v>87.569114537072238</v>
      </c>
      <c r="Z213">
        <f t="shared" si="60"/>
        <v>88.0069601097576</v>
      </c>
      <c r="AA213">
        <f t="shared" si="60"/>
        <v>88.446994910306387</v>
      </c>
      <c r="AB213">
        <f t="shared" si="60"/>
        <v>88.889229884857897</v>
      </c>
      <c r="AC213">
        <f t="shared" si="58"/>
        <v>89.224361274220797</v>
      </c>
      <c r="AD213">
        <f t="shared" si="58"/>
        <v>89.560756180528131</v>
      </c>
      <c r="AE213">
        <f t="shared" si="58"/>
        <v>89.898419367508751</v>
      </c>
      <c r="AF213">
        <f t="shared" si="58"/>
        <v>90.237355616851758</v>
      </c>
      <c r="AG213">
        <f t="shared" si="58"/>
        <v>90.577569728274284</v>
      </c>
      <c r="AH213">
        <f t="shared" si="58"/>
        <v>90.919066519589435</v>
      </c>
      <c r="AI213">
        <f t="shared" si="58"/>
        <v>91.26185082677442</v>
      </c>
      <c r="AJ213">
        <f t="shared" si="58"/>
        <v>91.605927504039201</v>
      </c>
      <c r="AK213">
        <f t="shared" si="58"/>
        <v>91.951301423895103</v>
      </c>
      <c r="AL213">
        <f t="shared" si="58"/>
        <v>92.297977477223881</v>
      </c>
      <c r="AM213">
        <f t="shared" si="58"/>
        <v>92.645960573346969</v>
      </c>
      <c r="AN213">
        <f t="shared" si="58"/>
        <v>92.995255640094925</v>
      </c>
      <c r="AO213">
        <f t="shared" si="58"/>
        <v>93.345867623877353</v>
      </c>
      <c r="AP213">
        <f t="shared" si="58"/>
        <v>93.697801489752905</v>
      </c>
      <c r="AQ213">
        <f t="shared" si="58"/>
        <v>94.051062221499421</v>
      </c>
      <c r="AR213">
        <f t="shared" si="58"/>
        <v>94.40565482168482</v>
      </c>
      <c r="AS213">
        <f t="shared" si="57"/>
        <v>94.76158431173765</v>
      </c>
      <c r="AT213">
        <f t="shared" si="57"/>
        <v>95.118855732018375</v>
      </c>
      <c r="AU213">
        <f t="shared" si="57"/>
        <v>95.477474141890667</v>
      </c>
      <c r="AV213">
        <f t="shared" si="57"/>
        <v>95.837444619793132</v>
      </c>
    </row>
    <row r="214" spans="1:48" x14ac:dyDescent="0.15">
      <c r="A214" t="s">
        <v>426</v>
      </c>
      <c r="B214" t="s">
        <v>427</v>
      </c>
      <c r="C214">
        <v>75.02</v>
      </c>
      <c r="D214">
        <f t="shared" si="53"/>
        <v>75.02</v>
      </c>
      <c r="E214">
        <f t="shared" si="54"/>
        <v>76.29624669884042</v>
      </c>
      <c r="F214">
        <f t="shared" si="54"/>
        <v>77.594205016399869</v>
      </c>
      <c r="G214">
        <f t="shared" si="54"/>
        <v>78.914244312605248</v>
      </c>
      <c r="H214">
        <f t="shared" si="54"/>
        <v>80.256740230966329</v>
      </c>
      <c r="I214">
        <f t="shared" si="55"/>
        <v>81.059307633275992</v>
      </c>
      <c r="J214">
        <f t="shared" si="59"/>
        <v>81.869900709608757</v>
      </c>
      <c r="K214">
        <f t="shared" si="59"/>
        <v>82.688599716704829</v>
      </c>
      <c r="L214">
        <f t="shared" si="59"/>
        <v>83.515485713871897</v>
      </c>
      <c r="M214">
        <f t="shared" si="59"/>
        <v>84.350640571010601</v>
      </c>
      <c r="N214">
        <f t="shared" si="59"/>
        <v>85.194146976720731</v>
      </c>
      <c r="O214">
        <f t="shared" si="59"/>
        <v>86.0460884464879</v>
      </c>
      <c r="P214">
        <f t="shared" si="59"/>
        <v>86.906549330952814</v>
      </c>
      <c r="Q214">
        <f t="shared" si="59"/>
        <v>87.775614824262348</v>
      </c>
      <c r="R214">
        <f t="shared" si="59"/>
        <v>88.653370972504973</v>
      </c>
      <c r="S214">
        <f t="shared" si="56"/>
        <v>89.096637827367488</v>
      </c>
      <c r="T214">
        <f t="shared" si="60"/>
        <v>89.542121016504311</v>
      </c>
      <c r="U214">
        <f t="shared" si="60"/>
        <v>89.989831621586831</v>
      </c>
      <c r="V214">
        <f t="shared" si="60"/>
        <v>90.439780779694729</v>
      </c>
      <c r="W214">
        <f t="shared" si="60"/>
        <v>90.891979683593192</v>
      </c>
      <c r="X214">
        <f t="shared" si="60"/>
        <v>91.346439582011143</v>
      </c>
      <c r="Y214">
        <f t="shared" si="60"/>
        <v>91.803171779921186</v>
      </c>
      <c r="Z214">
        <f t="shared" si="60"/>
        <v>92.262187638820791</v>
      </c>
      <c r="AA214">
        <f t="shared" si="60"/>
        <v>92.72349857701488</v>
      </c>
      <c r="AB214">
        <f t="shared" si="60"/>
        <v>93.187116069899943</v>
      </c>
      <c r="AC214">
        <f t="shared" si="58"/>
        <v>93.538451408496996</v>
      </c>
      <c r="AD214">
        <f t="shared" si="58"/>
        <v>93.891111356389345</v>
      </c>
      <c r="AE214">
        <f t="shared" si="58"/>
        <v>94.245100907637038</v>
      </c>
      <c r="AF214">
        <f t="shared" si="58"/>
        <v>94.60042507512884</v>
      </c>
      <c r="AG214">
        <f t="shared" si="58"/>
        <v>94.957088890653111</v>
      </c>
      <c r="AH214">
        <f t="shared" si="58"/>
        <v>95.315097404969251</v>
      </c>
      <c r="AI214">
        <f t="shared" si="58"/>
        <v>95.674455687878947</v>
      </c>
      <c r="AJ214">
        <f t="shared" si="58"/>
        <v>96.035168828298225</v>
      </c>
      <c r="AK214">
        <f t="shared" si="58"/>
        <v>96.397241934329386</v>
      </c>
      <c r="AL214">
        <f t="shared" si="58"/>
        <v>96.760680133333381</v>
      </c>
      <c r="AM214">
        <f t="shared" si="58"/>
        <v>97.125488572002382</v>
      </c>
      <c r="AN214">
        <f t="shared" si="58"/>
        <v>97.491672416432678</v>
      </c>
      <c r="AO214">
        <f t="shared" si="58"/>
        <v>97.859236852197867</v>
      </c>
      <c r="AP214">
        <f t="shared" si="58"/>
        <v>98.228187084422345</v>
      </c>
      <c r="AQ214">
        <f t="shared" si="58"/>
        <v>98.598528337854773</v>
      </c>
      <c r="AR214">
        <f t="shared" si="58"/>
        <v>98.970265856942362</v>
      </c>
      <c r="AS214">
        <f t="shared" si="57"/>
        <v>99.343404905904961</v>
      </c>
      <c r="AT214">
        <f t="shared" si="57"/>
        <v>99.717950768809658</v>
      </c>
      <c r="AU214">
        <f t="shared" si="57"/>
        <v>100</v>
      </c>
      <c r="AV214">
        <f t="shared" si="57"/>
        <v>100</v>
      </c>
    </row>
    <row r="215" spans="1:48" x14ac:dyDescent="0.15">
      <c r="A215" t="s">
        <v>428</v>
      </c>
      <c r="B215" t="s">
        <v>429</v>
      </c>
      <c r="C215">
        <v>64.64</v>
      </c>
      <c r="D215">
        <f t="shared" si="53"/>
        <v>64.64</v>
      </c>
      <c r="E215">
        <f t="shared" si="54"/>
        <v>65.739661245175213</v>
      </c>
      <c r="F215">
        <f t="shared" si="54"/>
        <v>66.858030022128602</v>
      </c>
      <c r="G215">
        <f t="shared" si="54"/>
        <v>67.995424585001373</v>
      </c>
      <c r="H215">
        <f t="shared" si="54"/>
        <v>69.152168602101625</v>
      </c>
      <c r="I215">
        <f t="shared" si="55"/>
        <v>69.843690288122644</v>
      </c>
      <c r="J215">
        <f t="shared" si="59"/>
        <v>70.542127191003871</v>
      </c>
      <c r="K215">
        <f t="shared" si="59"/>
        <v>71.247548462913898</v>
      </c>
      <c r="L215">
        <f t="shared" si="59"/>
        <v>71.96002394754305</v>
      </c>
      <c r="M215">
        <f t="shared" si="59"/>
        <v>72.679624187018476</v>
      </c>
      <c r="N215">
        <f t="shared" si="59"/>
        <v>73.406420428888666</v>
      </c>
      <c r="O215">
        <f t="shared" si="59"/>
        <v>74.140484633177536</v>
      </c>
      <c r="P215">
        <f t="shared" si="59"/>
        <v>74.881889479509326</v>
      </c>
      <c r="Q215">
        <f t="shared" si="59"/>
        <v>75.630708374304433</v>
      </c>
      <c r="R215">
        <f t="shared" si="59"/>
        <v>76.387015458047472</v>
      </c>
      <c r="S215">
        <f t="shared" si="56"/>
        <v>76.768950535337694</v>
      </c>
      <c r="T215">
        <f t="shared" si="60"/>
        <v>77.152795288014374</v>
      </c>
      <c r="U215">
        <f t="shared" si="60"/>
        <v>77.538559264454449</v>
      </c>
      <c r="V215">
        <f t="shared" si="60"/>
        <v>77.92625206077669</v>
      </c>
      <c r="W215">
        <f t="shared" si="60"/>
        <v>78.315883321080562</v>
      </c>
      <c r="X215">
        <f t="shared" si="60"/>
        <v>78.707462737685944</v>
      </c>
      <c r="Y215">
        <f t="shared" si="60"/>
        <v>79.101000051374371</v>
      </c>
      <c r="Z215">
        <f t="shared" si="60"/>
        <v>79.496505051631232</v>
      </c>
      <c r="AA215">
        <f t="shared" si="60"/>
        <v>79.893987576889387</v>
      </c>
      <c r="AB215">
        <f t="shared" si="60"/>
        <v>80.29345751477382</v>
      </c>
      <c r="AC215">
        <f t="shared" si="58"/>
        <v>80.596181005668427</v>
      </c>
      <c r="AD215">
        <f t="shared" si="58"/>
        <v>80.900045828805744</v>
      </c>
      <c r="AE215">
        <f t="shared" si="58"/>
        <v>81.205056287252177</v>
      </c>
      <c r="AF215">
        <f t="shared" si="58"/>
        <v>81.511216700297624</v>
      </c>
      <c r="AG215">
        <f t="shared" si="58"/>
        <v>81.81853140351663</v>
      </c>
      <c r="AH215">
        <f t="shared" si="58"/>
        <v>82.127004748829805</v>
      </c>
      <c r="AI215">
        <f t="shared" si="58"/>
        <v>82.436641104565382</v>
      </c>
      <c r="AJ215">
        <f t="shared" si="58"/>
        <v>82.747444855521152</v>
      </c>
      <c r="AK215">
        <f t="shared" si="58"/>
        <v>83.059420403026536</v>
      </c>
      <c r="AL215">
        <f t="shared" si="58"/>
        <v>83.372572165004925</v>
      </c>
      <c r="AM215">
        <f t="shared" si="58"/>
        <v>83.68690457603617</v>
      </c>
      <c r="AN215">
        <f t="shared" si="58"/>
        <v>84.002422087419461</v>
      </c>
      <c r="AO215">
        <f t="shared" si="58"/>
        <v>84.319129167236341</v>
      </c>
      <c r="AP215">
        <f t="shared" si="58"/>
        <v>84.637030300414025</v>
      </c>
      <c r="AQ215">
        <f t="shared" si="58"/>
        <v>84.956129988788746</v>
      </c>
      <c r="AR215">
        <f t="shared" si="58"/>
        <v>85.276432751169736</v>
      </c>
      <c r="AS215">
        <f t="shared" si="57"/>
        <v>85.597943123403041</v>
      </c>
      <c r="AT215">
        <f t="shared" si="57"/>
        <v>85.920665658435823</v>
      </c>
      <c r="AU215">
        <f t="shared" si="57"/>
        <v>86.244604926380845</v>
      </c>
      <c r="AV215">
        <f t="shared" si="57"/>
        <v>86.569765514581164</v>
      </c>
    </row>
    <row r="216" spans="1:48" x14ac:dyDescent="0.15">
      <c r="A216" t="s">
        <v>430</v>
      </c>
      <c r="B216" t="s">
        <v>431</v>
      </c>
      <c r="C216">
        <v>64.64</v>
      </c>
      <c r="D216">
        <f t="shared" si="53"/>
        <v>64.64</v>
      </c>
      <c r="E216">
        <f t="shared" si="54"/>
        <v>65.739661245175213</v>
      </c>
      <c r="F216">
        <f t="shared" si="54"/>
        <v>66.858030022128602</v>
      </c>
      <c r="G216">
        <f t="shared" si="54"/>
        <v>67.995424585001373</v>
      </c>
      <c r="H216">
        <f t="shared" si="54"/>
        <v>69.152168602101625</v>
      </c>
      <c r="I216">
        <f t="shared" si="55"/>
        <v>69.843690288122644</v>
      </c>
      <c r="J216">
        <f t="shared" si="59"/>
        <v>70.542127191003871</v>
      </c>
      <c r="K216">
        <f t="shared" si="59"/>
        <v>71.247548462913898</v>
      </c>
      <c r="L216">
        <f t="shared" si="59"/>
        <v>71.96002394754305</v>
      </c>
      <c r="M216">
        <f t="shared" si="59"/>
        <v>72.679624187018476</v>
      </c>
      <c r="N216">
        <f t="shared" si="59"/>
        <v>73.406420428888666</v>
      </c>
      <c r="O216">
        <f t="shared" si="59"/>
        <v>74.140484633177536</v>
      </c>
      <c r="P216">
        <f t="shared" si="59"/>
        <v>74.881889479509326</v>
      </c>
      <c r="Q216">
        <f t="shared" si="59"/>
        <v>75.630708374304433</v>
      </c>
      <c r="R216">
        <f t="shared" si="59"/>
        <v>76.387015458047472</v>
      </c>
      <c r="S216">
        <f t="shared" si="56"/>
        <v>76.768950535337694</v>
      </c>
      <c r="T216">
        <f t="shared" si="60"/>
        <v>77.152795288014374</v>
      </c>
      <c r="U216">
        <f t="shared" si="60"/>
        <v>77.538559264454449</v>
      </c>
      <c r="V216">
        <f t="shared" si="60"/>
        <v>77.92625206077669</v>
      </c>
      <c r="W216">
        <f t="shared" si="60"/>
        <v>78.315883321080562</v>
      </c>
      <c r="X216">
        <f t="shared" si="60"/>
        <v>78.707462737685944</v>
      </c>
      <c r="Y216">
        <f t="shared" si="60"/>
        <v>79.101000051374371</v>
      </c>
      <c r="Z216">
        <f t="shared" si="60"/>
        <v>79.496505051631232</v>
      </c>
      <c r="AA216">
        <f t="shared" si="60"/>
        <v>79.893987576889387</v>
      </c>
      <c r="AB216">
        <f t="shared" si="60"/>
        <v>80.29345751477382</v>
      </c>
      <c r="AC216">
        <f t="shared" si="58"/>
        <v>80.596181005668427</v>
      </c>
      <c r="AD216">
        <f t="shared" si="58"/>
        <v>80.900045828805744</v>
      </c>
      <c r="AE216">
        <f t="shared" si="58"/>
        <v>81.205056287252177</v>
      </c>
      <c r="AF216">
        <f t="shared" si="58"/>
        <v>81.511216700297624</v>
      </c>
      <c r="AG216">
        <f t="shared" si="58"/>
        <v>81.81853140351663</v>
      </c>
      <c r="AH216">
        <f t="shared" si="58"/>
        <v>82.127004748829805</v>
      </c>
      <c r="AI216">
        <f t="shared" si="58"/>
        <v>82.436641104565382</v>
      </c>
      <c r="AJ216">
        <f t="shared" si="58"/>
        <v>82.747444855521152</v>
      </c>
      <c r="AK216">
        <f t="shared" si="58"/>
        <v>83.059420403026536</v>
      </c>
      <c r="AL216">
        <f t="shared" si="58"/>
        <v>83.372572165004925</v>
      </c>
      <c r="AM216">
        <f t="shared" si="58"/>
        <v>83.68690457603617</v>
      </c>
      <c r="AN216">
        <f t="shared" si="58"/>
        <v>84.002422087419461</v>
      </c>
      <c r="AO216">
        <f t="shared" si="58"/>
        <v>84.319129167236341</v>
      </c>
      <c r="AP216">
        <f t="shared" si="58"/>
        <v>84.637030300414025</v>
      </c>
      <c r="AQ216">
        <f t="shared" si="58"/>
        <v>84.956129988788746</v>
      </c>
      <c r="AR216">
        <f t="shared" si="58"/>
        <v>85.276432751169736</v>
      </c>
      <c r="AS216">
        <f t="shared" si="57"/>
        <v>85.597943123403041</v>
      </c>
      <c r="AT216">
        <f t="shared" si="57"/>
        <v>85.920665658435823</v>
      </c>
      <c r="AU216">
        <f t="shared" si="57"/>
        <v>86.244604926380845</v>
      </c>
      <c r="AV216">
        <f t="shared" si="57"/>
        <v>86.569765514581164</v>
      </c>
    </row>
    <row r="217" spans="1:48" x14ac:dyDescent="0.15">
      <c r="A217" t="s">
        <v>432</v>
      </c>
      <c r="B217" t="s">
        <v>433</v>
      </c>
      <c r="C217">
        <v>64.64</v>
      </c>
      <c r="D217">
        <f t="shared" si="53"/>
        <v>64.64</v>
      </c>
      <c r="E217">
        <f t="shared" si="54"/>
        <v>65.739661245175213</v>
      </c>
      <c r="F217">
        <f t="shared" si="54"/>
        <v>66.858030022128602</v>
      </c>
      <c r="G217">
        <f t="shared" si="54"/>
        <v>67.995424585001373</v>
      </c>
      <c r="H217">
        <f t="shared" si="54"/>
        <v>69.152168602101625</v>
      </c>
      <c r="I217">
        <f t="shared" si="55"/>
        <v>69.843690288122644</v>
      </c>
      <c r="J217">
        <f t="shared" si="59"/>
        <v>70.542127191003871</v>
      </c>
      <c r="K217">
        <f t="shared" si="59"/>
        <v>71.247548462913898</v>
      </c>
      <c r="L217">
        <f t="shared" si="59"/>
        <v>71.96002394754305</v>
      </c>
      <c r="M217">
        <f t="shared" si="59"/>
        <v>72.679624187018476</v>
      </c>
      <c r="N217">
        <f t="shared" si="59"/>
        <v>73.406420428888666</v>
      </c>
      <c r="O217">
        <f t="shared" si="59"/>
        <v>74.140484633177536</v>
      </c>
      <c r="P217">
        <f t="shared" si="59"/>
        <v>74.881889479509326</v>
      </c>
      <c r="Q217">
        <f t="shared" si="59"/>
        <v>75.630708374304433</v>
      </c>
      <c r="R217">
        <f t="shared" si="59"/>
        <v>76.387015458047472</v>
      </c>
      <c r="S217">
        <f t="shared" si="56"/>
        <v>76.768950535337694</v>
      </c>
      <c r="T217">
        <f t="shared" si="60"/>
        <v>77.152795288014374</v>
      </c>
      <c r="U217">
        <f t="shared" si="60"/>
        <v>77.538559264454449</v>
      </c>
      <c r="V217">
        <f t="shared" si="60"/>
        <v>77.92625206077669</v>
      </c>
      <c r="W217">
        <f t="shared" si="60"/>
        <v>78.315883321080562</v>
      </c>
      <c r="X217">
        <f t="shared" si="60"/>
        <v>78.707462737685944</v>
      </c>
      <c r="Y217">
        <f t="shared" si="60"/>
        <v>79.101000051374371</v>
      </c>
      <c r="Z217">
        <f t="shared" si="60"/>
        <v>79.496505051631232</v>
      </c>
      <c r="AA217">
        <f t="shared" si="60"/>
        <v>79.893987576889387</v>
      </c>
      <c r="AB217">
        <f t="shared" si="60"/>
        <v>80.29345751477382</v>
      </c>
      <c r="AC217">
        <f t="shared" si="58"/>
        <v>80.596181005668427</v>
      </c>
      <c r="AD217">
        <f t="shared" si="58"/>
        <v>80.900045828805744</v>
      </c>
      <c r="AE217">
        <f t="shared" si="58"/>
        <v>81.205056287252177</v>
      </c>
      <c r="AF217">
        <f t="shared" si="58"/>
        <v>81.511216700297624</v>
      </c>
      <c r="AG217">
        <f t="shared" si="58"/>
        <v>81.81853140351663</v>
      </c>
      <c r="AH217">
        <f t="shared" si="58"/>
        <v>82.127004748829805</v>
      </c>
      <c r="AI217">
        <f t="shared" si="58"/>
        <v>82.436641104565382</v>
      </c>
      <c r="AJ217">
        <f t="shared" si="58"/>
        <v>82.747444855521152</v>
      </c>
      <c r="AK217">
        <f t="shared" si="58"/>
        <v>83.059420403026536</v>
      </c>
      <c r="AL217">
        <f t="shared" si="58"/>
        <v>83.372572165004925</v>
      </c>
      <c r="AM217">
        <f t="shared" si="58"/>
        <v>83.68690457603617</v>
      </c>
      <c r="AN217">
        <f t="shared" si="58"/>
        <v>84.002422087419461</v>
      </c>
      <c r="AO217">
        <f t="shared" si="58"/>
        <v>84.319129167236341</v>
      </c>
      <c r="AP217">
        <f t="shared" si="58"/>
        <v>84.637030300414025</v>
      </c>
      <c r="AQ217">
        <f t="shared" si="58"/>
        <v>84.956129988788746</v>
      </c>
      <c r="AR217">
        <f t="shared" si="58"/>
        <v>85.276432751169736</v>
      </c>
      <c r="AS217">
        <f t="shared" si="57"/>
        <v>85.597943123403041</v>
      </c>
      <c r="AT217">
        <f t="shared" si="57"/>
        <v>85.920665658435823</v>
      </c>
      <c r="AU217">
        <f t="shared" si="57"/>
        <v>86.244604926380845</v>
      </c>
      <c r="AV217">
        <f t="shared" si="57"/>
        <v>86.569765514581164</v>
      </c>
    </row>
    <row r="218" spans="1:48" x14ac:dyDescent="0.15">
      <c r="A218" t="s">
        <v>434</v>
      </c>
      <c r="B218" t="s">
        <v>435</v>
      </c>
      <c r="C218">
        <v>64.64</v>
      </c>
      <c r="D218">
        <f t="shared" si="53"/>
        <v>64.64</v>
      </c>
      <c r="E218">
        <f t="shared" si="54"/>
        <v>65.739661245175213</v>
      </c>
      <c r="F218">
        <f t="shared" si="54"/>
        <v>66.858030022128602</v>
      </c>
      <c r="G218">
        <f t="shared" si="54"/>
        <v>67.995424585001373</v>
      </c>
      <c r="H218">
        <f t="shared" si="54"/>
        <v>69.152168602101625</v>
      </c>
      <c r="I218">
        <f t="shared" si="55"/>
        <v>69.843690288122644</v>
      </c>
      <c r="J218">
        <f t="shared" si="59"/>
        <v>70.542127191003871</v>
      </c>
      <c r="K218">
        <f t="shared" si="59"/>
        <v>71.247548462913898</v>
      </c>
      <c r="L218">
        <f t="shared" si="59"/>
        <v>71.96002394754305</v>
      </c>
      <c r="M218">
        <f t="shared" si="59"/>
        <v>72.679624187018476</v>
      </c>
      <c r="N218">
        <f t="shared" si="59"/>
        <v>73.406420428888666</v>
      </c>
      <c r="O218">
        <f t="shared" si="59"/>
        <v>74.140484633177536</v>
      </c>
      <c r="P218">
        <f t="shared" si="59"/>
        <v>74.881889479509326</v>
      </c>
      <c r="Q218">
        <f t="shared" si="59"/>
        <v>75.630708374304433</v>
      </c>
      <c r="R218">
        <f t="shared" si="59"/>
        <v>76.387015458047472</v>
      </c>
      <c r="S218">
        <f t="shared" si="56"/>
        <v>76.768950535337694</v>
      </c>
      <c r="T218">
        <f t="shared" si="60"/>
        <v>77.152795288014374</v>
      </c>
      <c r="U218">
        <f t="shared" si="60"/>
        <v>77.538559264454449</v>
      </c>
      <c r="V218">
        <f t="shared" si="60"/>
        <v>77.92625206077669</v>
      </c>
      <c r="W218">
        <f t="shared" si="60"/>
        <v>78.315883321080562</v>
      </c>
      <c r="X218">
        <f t="shared" si="60"/>
        <v>78.707462737685944</v>
      </c>
      <c r="Y218">
        <f t="shared" si="60"/>
        <v>79.101000051374371</v>
      </c>
      <c r="Z218">
        <f t="shared" si="60"/>
        <v>79.496505051631232</v>
      </c>
      <c r="AA218">
        <f t="shared" si="60"/>
        <v>79.893987576889387</v>
      </c>
      <c r="AB218">
        <f t="shared" si="60"/>
        <v>80.29345751477382</v>
      </c>
      <c r="AC218">
        <f t="shared" si="58"/>
        <v>80.596181005668427</v>
      </c>
      <c r="AD218">
        <f t="shared" si="58"/>
        <v>80.900045828805744</v>
      </c>
      <c r="AE218">
        <f t="shared" si="58"/>
        <v>81.205056287252177</v>
      </c>
      <c r="AF218">
        <f t="shared" si="58"/>
        <v>81.511216700297624</v>
      </c>
      <c r="AG218">
        <f t="shared" si="58"/>
        <v>81.81853140351663</v>
      </c>
      <c r="AH218">
        <f t="shared" si="58"/>
        <v>82.127004748829805</v>
      </c>
      <c r="AI218">
        <f t="shared" si="58"/>
        <v>82.436641104565382</v>
      </c>
      <c r="AJ218">
        <f t="shared" si="58"/>
        <v>82.747444855521152</v>
      </c>
      <c r="AK218">
        <f t="shared" si="58"/>
        <v>83.059420403026536</v>
      </c>
      <c r="AL218">
        <f t="shared" si="58"/>
        <v>83.372572165004925</v>
      </c>
      <c r="AM218">
        <f t="shared" si="58"/>
        <v>83.68690457603617</v>
      </c>
      <c r="AN218">
        <f t="shared" si="58"/>
        <v>84.002422087419461</v>
      </c>
      <c r="AO218">
        <f t="shared" si="58"/>
        <v>84.319129167236341</v>
      </c>
      <c r="AP218">
        <f t="shared" si="58"/>
        <v>84.637030300414025</v>
      </c>
      <c r="AQ218">
        <f t="shared" si="58"/>
        <v>84.956129988788746</v>
      </c>
      <c r="AR218">
        <f t="shared" si="58"/>
        <v>85.276432751169736</v>
      </c>
      <c r="AS218">
        <f t="shared" si="57"/>
        <v>85.597943123403041</v>
      </c>
      <c r="AT218">
        <f t="shared" si="57"/>
        <v>85.920665658435823</v>
      </c>
      <c r="AU218">
        <f t="shared" si="57"/>
        <v>86.244604926380845</v>
      </c>
      <c r="AV218">
        <f t="shared" si="57"/>
        <v>86.569765514581164</v>
      </c>
    </row>
    <row r="219" spans="1:48" x14ac:dyDescent="0.15">
      <c r="A219" t="s">
        <v>436</v>
      </c>
      <c r="B219" t="s">
        <v>437</v>
      </c>
      <c r="C219">
        <v>71.56</v>
      </c>
      <c r="D219">
        <f t="shared" si="53"/>
        <v>71.56</v>
      </c>
      <c r="E219">
        <f t="shared" si="54"/>
        <v>72.777384880952027</v>
      </c>
      <c r="F219">
        <f t="shared" si="54"/>
        <v>74.015480018309447</v>
      </c>
      <c r="G219">
        <f t="shared" si="54"/>
        <v>75.27463773673729</v>
      </c>
      <c r="H219">
        <f t="shared" si="54"/>
        <v>76.555216354678095</v>
      </c>
      <c r="I219">
        <f t="shared" si="55"/>
        <v>77.320768518224881</v>
      </c>
      <c r="J219">
        <f t="shared" si="59"/>
        <v>78.093976203407124</v>
      </c>
      <c r="K219">
        <f t="shared" si="59"/>
        <v>78.87491596544119</v>
      </c>
      <c r="L219">
        <f t="shared" si="59"/>
        <v>79.663665125095605</v>
      </c>
      <c r="M219">
        <f t="shared" si="59"/>
        <v>80.460301776346554</v>
      </c>
      <c r="N219">
        <f t="shared" si="59"/>
        <v>81.264904794110038</v>
      </c>
      <c r="O219">
        <f t="shared" si="59"/>
        <v>82.077553842051117</v>
      </c>
      <c r="P219">
        <f t="shared" si="59"/>
        <v>82.898329380471651</v>
      </c>
      <c r="Q219">
        <f t="shared" si="59"/>
        <v>83.727312674276376</v>
      </c>
      <c r="R219">
        <f t="shared" si="59"/>
        <v>84.564585801019135</v>
      </c>
      <c r="S219">
        <f t="shared" si="56"/>
        <v>84.987408730024228</v>
      </c>
      <c r="T219">
        <f t="shared" si="60"/>
        <v>85.412345773674332</v>
      </c>
      <c r="U219">
        <f t="shared" si="60"/>
        <v>85.839407502542699</v>
      </c>
      <c r="V219">
        <f t="shared" si="60"/>
        <v>86.268604540055378</v>
      </c>
      <c r="W219">
        <f t="shared" si="60"/>
        <v>86.699947562755639</v>
      </c>
      <c r="X219">
        <f t="shared" si="60"/>
        <v>87.133447300569401</v>
      </c>
      <c r="Y219">
        <f t="shared" si="60"/>
        <v>87.569114537072238</v>
      </c>
      <c r="Z219">
        <f t="shared" si="60"/>
        <v>88.0069601097576</v>
      </c>
      <c r="AA219">
        <f t="shared" si="60"/>
        <v>88.446994910306387</v>
      </c>
      <c r="AB219">
        <f t="shared" si="60"/>
        <v>88.889229884857897</v>
      </c>
      <c r="AC219">
        <f t="shared" si="58"/>
        <v>89.224361274220797</v>
      </c>
      <c r="AD219">
        <f t="shared" si="58"/>
        <v>89.560756180528131</v>
      </c>
      <c r="AE219">
        <f t="shared" si="58"/>
        <v>89.898419367508751</v>
      </c>
      <c r="AF219">
        <f t="shared" si="58"/>
        <v>90.237355616851758</v>
      </c>
      <c r="AG219">
        <f t="shared" si="58"/>
        <v>90.577569728274284</v>
      </c>
      <c r="AH219">
        <f t="shared" si="58"/>
        <v>90.919066519589435</v>
      </c>
      <c r="AI219">
        <f t="shared" si="58"/>
        <v>91.26185082677442</v>
      </c>
      <c r="AJ219">
        <f t="shared" si="58"/>
        <v>91.605927504039201</v>
      </c>
      <c r="AK219">
        <f t="shared" si="58"/>
        <v>91.951301423895103</v>
      </c>
      <c r="AL219">
        <f t="shared" si="58"/>
        <v>92.297977477223881</v>
      </c>
      <c r="AM219">
        <f t="shared" si="58"/>
        <v>92.645960573346969</v>
      </c>
      <c r="AN219">
        <f t="shared" si="58"/>
        <v>92.995255640094925</v>
      </c>
      <c r="AO219">
        <f t="shared" si="58"/>
        <v>93.345867623877353</v>
      </c>
      <c r="AP219">
        <f t="shared" si="58"/>
        <v>93.697801489752905</v>
      </c>
      <c r="AQ219">
        <f t="shared" si="58"/>
        <v>94.051062221499421</v>
      </c>
      <c r="AR219">
        <f t="shared" si="58"/>
        <v>94.40565482168482</v>
      </c>
      <c r="AS219">
        <f t="shared" si="57"/>
        <v>94.76158431173765</v>
      </c>
      <c r="AT219">
        <f t="shared" si="57"/>
        <v>95.118855732018375</v>
      </c>
      <c r="AU219">
        <f t="shared" si="57"/>
        <v>95.477474141890667</v>
      </c>
      <c r="AV219">
        <f t="shared" si="57"/>
        <v>95.837444619793132</v>
      </c>
    </row>
    <row r="220" spans="1:48" x14ac:dyDescent="0.15">
      <c r="A220" t="s">
        <v>438</v>
      </c>
      <c r="B220" t="s">
        <v>439</v>
      </c>
      <c r="C220">
        <v>78.48</v>
      </c>
      <c r="D220">
        <f t="shared" si="53"/>
        <v>78.48</v>
      </c>
      <c r="E220">
        <f t="shared" si="54"/>
        <v>79.815108516728827</v>
      </c>
      <c r="F220">
        <f t="shared" si="54"/>
        <v>81.172930014490291</v>
      </c>
      <c r="G220">
        <f t="shared" si="54"/>
        <v>82.553850888473207</v>
      </c>
      <c r="H220">
        <f t="shared" si="54"/>
        <v>83.958264107254578</v>
      </c>
      <c r="I220">
        <f t="shared" si="55"/>
        <v>84.797846748327132</v>
      </c>
      <c r="J220">
        <f t="shared" si="59"/>
        <v>85.64582521581039</v>
      </c>
      <c r="K220">
        <f t="shared" si="59"/>
        <v>86.502283467968496</v>
      </c>
      <c r="L220">
        <f t="shared" si="59"/>
        <v>87.367306302648188</v>
      </c>
      <c r="M220">
        <f t="shared" si="59"/>
        <v>88.240979365674661</v>
      </c>
      <c r="N220">
        <f t="shared" si="59"/>
        <v>89.123389159331424</v>
      </c>
      <c r="O220">
        <f t="shared" si="59"/>
        <v>90.014623050924712</v>
      </c>
      <c r="P220">
        <f t="shared" si="59"/>
        <v>90.91476928143399</v>
      </c>
      <c r="Q220">
        <f t="shared" si="59"/>
        <v>91.823916974248334</v>
      </c>
      <c r="R220">
        <f t="shared" si="59"/>
        <v>92.742156143990812</v>
      </c>
      <c r="S220">
        <f t="shared" si="56"/>
        <v>93.205866924710762</v>
      </c>
      <c r="T220">
        <f t="shared" si="60"/>
        <v>93.671896259334289</v>
      </c>
      <c r="U220">
        <f t="shared" si="60"/>
        <v>94.140255740630963</v>
      </c>
      <c r="V220">
        <f t="shared" si="60"/>
        <v>94.61095701933408</v>
      </c>
      <c r="W220">
        <f t="shared" si="60"/>
        <v>95.084011804430745</v>
      </c>
      <c r="X220">
        <f t="shared" si="60"/>
        <v>95.559431863452872</v>
      </c>
      <c r="Y220">
        <f t="shared" si="60"/>
        <v>96.037229022770134</v>
      </c>
      <c r="Z220">
        <f t="shared" si="60"/>
        <v>96.517415167883968</v>
      </c>
      <c r="AA220">
        <f t="shared" si="60"/>
        <v>97.000002243723387</v>
      </c>
      <c r="AB220">
        <f t="shared" si="60"/>
        <v>97.485002254941989</v>
      </c>
      <c r="AC220">
        <f t="shared" si="58"/>
        <v>97.852541542773196</v>
      </c>
      <c r="AD220">
        <f t="shared" si="58"/>
        <v>98.221466532250545</v>
      </c>
      <c r="AE220">
        <f t="shared" si="58"/>
        <v>98.59178244776534</v>
      </c>
      <c r="AF220">
        <f t="shared" si="58"/>
        <v>98.963494533405907</v>
      </c>
      <c r="AG220">
        <f t="shared" si="58"/>
        <v>99.336608053031952</v>
      </c>
      <c r="AH220">
        <f t="shared" si="58"/>
        <v>99.711128290349066</v>
      </c>
      <c r="AI220">
        <f t="shared" si="58"/>
        <v>100</v>
      </c>
      <c r="AJ220">
        <f t="shared" si="58"/>
        <v>100</v>
      </c>
      <c r="AK220">
        <f t="shared" si="58"/>
        <v>100</v>
      </c>
      <c r="AL220">
        <f t="shared" si="58"/>
        <v>100</v>
      </c>
      <c r="AM220">
        <f t="shared" si="58"/>
        <v>100</v>
      </c>
      <c r="AN220">
        <f t="shared" si="58"/>
        <v>100</v>
      </c>
      <c r="AO220">
        <f t="shared" si="58"/>
        <v>100</v>
      </c>
      <c r="AP220">
        <f t="shared" si="58"/>
        <v>100</v>
      </c>
      <c r="AQ220">
        <f t="shared" si="58"/>
        <v>100</v>
      </c>
      <c r="AR220">
        <f t="shared" si="58"/>
        <v>100</v>
      </c>
      <c r="AS220">
        <f t="shared" si="57"/>
        <v>100</v>
      </c>
      <c r="AT220">
        <f t="shared" si="57"/>
        <v>100</v>
      </c>
      <c r="AU220">
        <f t="shared" si="57"/>
        <v>100</v>
      </c>
      <c r="AV220">
        <f t="shared" si="57"/>
        <v>100</v>
      </c>
    </row>
    <row r="221" spans="1:48" x14ac:dyDescent="0.15">
      <c r="A221" t="s">
        <v>440</v>
      </c>
      <c r="B221" t="s">
        <v>441</v>
      </c>
      <c r="C221">
        <v>75.02</v>
      </c>
      <c r="D221">
        <f t="shared" si="53"/>
        <v>75.02</v>
      </c>
      <c r="E221">
        <f t="shared" si="54"/>
        <v>76.29624669884042</v>
      </c>
      <c r="F221">
        <f t="shared" si="54"/>
        <v>77.594205016399869</v>
      </c>
      <c r="G221">
        <f t="shared" si="54"/>
        <v>78.914244312605248</v>
      </c>
      <c r="H221">
        <f t="shared" si="54"/>
        <v>80.256740230966329</v>
      </c>
      <c r="I221">
        <f t="shared" si="55"/>
        <v>81.059307633275992</v>
      </c>
      <c r="J221">
        <f t="shared" si="59"/>
        <v>81.869900709608757</v>
      </c>
      <c r="K221">
        <f t="shared" si="59"/>
        <v>82.688599716704829</v>
      </c>
      <c r="L221">
        <f t="shared" si="59"/>
        <v>83.515485713871897</v>
      </c>
      <c r="M221">
        <f t="shared" si="59"/>
        <v>84.350640571010601</v>
      </c>
      <c r="N221">
        <f t="shared" si="59"/>
        <v>85.194146976720731</v>
      </c>
      <c r="O221">
        <f t="shared" si="59"/>
        <v>86.0460884464879</v>
      </c>
      <c r="P221">
        <f t="shared" si="59"/>
        <v>86.906549330952814</v>
      </c>
      <c r="Q221">
        <f t="shared" si="59"/>
        <v>87.775614824262348</v>
      </c>
      <c r="R221">
        <f t="shared" si="59"/>
        <v>88.653370972504973</v>
      </c>
      <c r="S221">
        <f t="shared" si="56"/>
        <v>89.096637827367488</v>
      </c>
      <c r="T221">
        <f t="shared" si="60"/>
        <v>89.542121016504311</v>
      </c>
      <c r="U221">
        <f t="shared" si="60"/>
        <v>89.989831621586831</v>
      </c>
      <c r="V221">
        <f t="shared" si="60"/>
        <v>90.439780779694729</v>
      </c>
      <c r="W221">
        <f t="shared" si="60"/>
        <v>90.891979683593192</v>
      </c>
      <c r="X221">
        <f t="shared" si="60"/>
        <v>91.346439582011143</v>
      </c>
      <c r="Y221">
        <f t="shared" si="60"/>
        <v>91.803171779921186</v>
      </c>
      <c r="Z221">
        <f t="shared" si="60"/>
        <v>92.262187638820791</v>
      </c>
      <c r="AA221">
        <f t="shared" si="60"/>
        <v>92.72349857701488</v>
      </c>
      <c r="AB221">
        <f t="shared" si="60"/>
        <v>93.187116069899943</v>
      </c>
      <c r="AC221">
        <f t="shared" si="58"/>
        <v>93.538451408496996</v>
      </c>
      <c r="AD221">
        <f t="shared" si="58"/>
        <v>93.891111356389345</v>
      </c>
      <c r="AE221">
        <f t="shared" si="58"/>
        <v>94.245100907637038</v>
      </c>
      <c r="AF221">
        <f t="shared" si="58"/>
        <v>94.60042507512884</v>
      </c>
      <c r="AG221">
        <f t="shared" si="58"/>
        <v>94.957088890653111</v>
      </c>
      <c r="AH221">
        <f t="shared" si="58"/>
        <v>95.315097404969251</v>
      </c>
      <c r="AI221">
        <f t="shared" si="58"/>
        <v>95.674455687878947</v>
      </c>
      <c r="AJ221">
        <f t="shared" si="58"/>
        <v>96.035168828298225</v>
      </c>
      <c r="AK221">
        <f t="shared" si="58"/>
        <v>96.397241934329386</v>
      </c>
      <c r="AL221">
        <f t="shared" si="58"/>
        <v>96.760680133333381</v>
      </c>
      <c r="AM221">
        <f t="shared" si="58"/>
        <v>97.125488572002382</v>
      </c>
      <c r="AN221">
        <f t="shared" si="58"/>
        <v>97.491672416432678</v>
      </c>
      <c r="AO221">
        <f t="shared" si="58"/>
        <v>97.859236852197867</v>
      </c>
      <c r="AP221">
        <f t="shared" si="58"/>
        <v>98.228187084422345</v>
      </c>
      <c r="AQ221">
        <f t="shared" si="58"/>
        <v>98.598528337854773</v>
      </c>
      <c r="AR221">
        <f t="shared" si="58"/>
        <v>98.970265856942362</v>
      </c>
      <c r="AS221">
        <f t="shared" si="57"/>
        <v>99.343404905904961</v>
      </c>
      <c r="AT221">
        <f t="shared" si="57"/>
        <v>99.717950768809658</v>
      </c>
      <c r="AU221">
        <f t="shared" si="57"/>
        <v>100</v>
      </c>
      <c r="AV221">
        <f t="shared" si="57"/>
        <v>100</v>
      </c>
    </row>
    <row r="222" spans="1:48" x14ac:dyDescent="0.15">
      <c r="A222" t="s">
        <v>442</v>
      </c>
      <c r="B222" t="s">
        <v>443</v>
      </c>
      <c r="C222">
        <v>71.56</v>
      </c>
      <c r="D222">
        <f t="shared" si="53"/>
        <v>71.56</v>
      </c>
      <c r="E222">
        <f t="shared" si="54"/>
        <v>72.777384880952027</v>
      </c>
      <c r="F222">
        <f t="shared" si="54"/>
        <v>74.015480018309447</v>
      </c>
      <c r="G222">
        <f t="shared" si="54"/>
        <v>75.27463773673729</v>
      </c>
      <c r="H222">
        <f t="shared" si="54"/>
        <v>76.555216354678095</v>
      </c>
      <c r="I222">
        <f t="shared" si="55"/>
        <v>77.320768518224881</v>
      </c>
      <c r="J222">
        <f t="shared" si="59"/>
        <v>78.093976203407124</v>
      </c>
      <c r="K222">
        <f t="shared" si="59"/>
        <v>78.87491596544119</v>
      </c>
      <c r="L222">
        <f t="shared" si="59"/>
        <v>79.663665125095605</v>
      </c>
      <c r="M222">
        <f t="shared" si="59"/>
        <v>80.460301776346554</v>
      </c>
      <c r="N222">
        <f t="shared" si="59"/>
        <v>81.264904794110038</v>
      </c>
      <c r="O222">
        <f t="shared" si="59"/>
        <v>82.077553842051117</v>
      </c>
      <c r="P222">
        <f t="shared" si="59"/>
        <v>82.898329380471651</v>
      </c>
      <c r="Q222">
        <f t="shared" si="59"/>
        <v>83.727312674276376</v>
      </c>
      <c r="R222">
        <f t="shared" si="59"/>
        <v>84.564585801019135</v>
      </c>
      <c r="S222">
        <f t="shared" si="56"/>
        <v>84.987408730024228</v>
      </c>
      <c r="T222">
        <f t="shared" si="60"/>
        <v>85.412345773674332</v>
      </c>
      <c r="U222">
        <f t="shared" si="60"/>
        <v>85.839407502542699</v>
      </c>
      <c r="V222">
        <f t="shared" si="60"/>
        <v>86.268604540055378</v>
      </c>
      <c r="W222">
        <f t="shared" si="60"/>
        <v>86.699947562755639</v>
      </c>
      <c r="X222">
        <f t="shared" si="60"/>
        <v>87.133447300569401</v>
      </c>
      <c r="Y222">
        <f t="shared" si="60"/>
        <v>87.569114537072238</v>
      </c>
      <c r="Z222">
        <f t="shared" si="60"/>
        <v>88.0069601097576</v>
      </c>
      <c r="AA222">
        <f t="shared" si="60"/>
        <v>88.446994910306387</v>
      </c>
      <c r="AB222">
        <f t="shared" si="60"/>
        <v>88.889229884857897</v>
      </c>
      <c r="AC222">
        <f t="shared" si="58"/>
        <v>89.224361274220797</v>
      </c>
      <c r="AD222">
        <f t="shared" si="58"/>
        <v>89.560756180528131</v>
      </c>
      <c r="AE222">
        <f t="shared" si="58"/>
        <v>89.898419367508751</v>
      </c>
      <c r="AF222">
        <f t="shared" si="58"/>
        <v>90.237355616851758</v>
      </c>
      <c r="AG222">
        <f t="shared" si="58"/>
        <v>90.577569728274284</v>
      </c>
      <c r="AH222">
        <f t="shared" si="58"/>
        <v>90.919066519589435</v>
      </c>
      <c r="AI222">
        <f t="shared" si="58"/>
        <v>91.26185082677442</v>
      </c>
      <c r="AJ222">
        <f t="shared" si="58"/>
        <v>91.605927504039201</v>
      </c>
      <c r="AK222">
        <f t="shared" si="58"/>
        <v>91.951301423895103</v>
      </c>
      <c r="AL222">
        <f t="shared" si="58"/>
        <v>92.297977477223881</v>
      </c>
      <c r="AM222">
        <f t="shared" si="58"/>
        <v>92.645960573346969</v>
      </c>
      <c r="AN222">
        <f t="shared" si="58"/>
        <v>92.995255640094925</v>
      </c>
      <c r="AO222">
        <f t="shared" si="58"/>
        <v>93.345867623877353</v>
      </c>
      <c r="AP222">
        <f t="shared" si="58"/>
        <v>93.697801489752905</v>
      </c>
      <c r="AQ222">
        <f t="shared" si="58"/>
        <v>94.051062221499421</v>
      </c>
      <c r="AR222">
        <f t="shared" si="58"/>
        <v>94.40565482168482</v>
      </c>
      <c r="AS222">
        <f t="shared" si="57"/>
        <v>94.76158431173765</v>
      </c>
      <c r="AT222">
        <f t="shared" si="57"/>
        <v>95.118855732018375</v>
      </c>
      <c r="AU222">
        <f t="shared" si="57"/>
        <v>95.477474141890667</v>
      </c>
      <c r="AV222">
        <f t="shared" si="57"/>
        <v>95.837444619793132</v>
      </c>
    </row>
    <row r="223" spans="1:48" x14ac:dyDescent="0.15">
      <c r="A223" t="s">
        <v>444</v>
      </c>
      <c r="B223" t="s">
        <v>445</v>
      </c>
      <c r="C223">
        <v>71.56</v>
      </c>
      <c r="D223">
        <f t="shared" si="53"/>
        <v>71.56</v>
      </c>
      <c r="E223">
        <f t="shared" si="54"/>
        <v>72.777384880952027</v>
      </c>
      <c r="F223">
        <f t="shared" si="54"/>
        <v>74.015480018309447</v>
      </c>
      <c r="G223">
        <f t="shared" si="54"/>
        <v>75.27463773673729</v>
      </c>
      <c r="H223">
        <f t="shared" si="54"/>
        <v>76.555216354678095</v>
      </c>
      <c r="I223">
        <f t="shared" si="55"/>
        <v>77.320768518224881</v>
      </c>
      <c r="J223">
        <f t="shared" si="59"/>
        <v>78.093976203407124</v>
      </c>
      <c r="K223">
        <f t="shared" si="59"/>
        <v>78.87491596544119</v>
      </c>
      <c r="L223">
        <f t="shared" si="59"/>
        <v>79.663665125095605</v>
      </c>
      <c r="M223">
        <f t="shared" si="59"/>
        <v>80.460301776346554</v>
      </c>
      <c r="N223">
        <f t="shared" si="59"/>
        <v>81.264904794110038</v>
      </c>
      <c r="O223">
        <f t="shared" si="59"/>
        <v>82.077553842051117</v>
      </c>
      <c r="P223">
        <f t="shared" si="59"/>
        <v>82.898329380471651</v>
      </c>
      <c r="Q223">
        <f t="shared" si="59"/>
        <v>83.727312674276376</v>
      </c>
      <c r="R223">
        <f t="shared" si="59"/>
        <v>84.564585801019135</v>
      </c>
      <c r="S223">
        <f t="shared" si="56"/>
        <v>84.987408730024228</v>
      </c>
      <c r="T223">
        <f t="shared" si="60"/>
        <v>85.412345773674332</v>
      </c>
      <c r="U223">
        <f t="shared" si="60"/>
        <v>85.839407502542699</v>
      </c>
      <c r="V223">
        <f t="shared" si="60"/>
        <v>86.268604540055378</v>
      </c>
      <c r="W223">
        <f t="shared" si="60"/>
        <v>86.699947562755639</v>
      </c>
      <c r="X223">
        <f t="shared" si="60"/>
        <v>87.133447300569401</v>
      </c>
      <c r="Y223">
        <f t="shared" si="60"/>
        <v>87.569114537072238</v>
      </c>
      <c r="Z223">
        <f t="shared" si="60"/>
        <v>88.0069601097576</v>
      </c>
      <c r="AA223">
        <f t="shared" si="60"/>
        <v>88.446994910306387</v>
      </c>
      <c r="AB223">
        <f t="shared" si="60"/>
        <v>88.889229884857897</v>
      </c>
      <c r="AC223">
        <f t="shared" si="58"/>
        <v>89.224361274220797</v>
      </c>
      <c r="AD223">
        <f t="shared" si="58"/>
        <v>89.560756180528131</v>
      </c>
      <c r="AE223">
        <f t="shared" si="58"/>
        <v>89.898419367508751</v>
      </c>
      <c r="AF223">
        <f t="shared" si="58"/>
        <v>90.237355616851758</v>
      </c>
      <c r="AG223">
        <f t="shared" si="58"/>
        <v>90.577569728274284</v>
      </c>
      <c r="AH223">
        <f t="shared" si="58"/>
        <v>90.919066519589435</v>
      </c>
      <c r="AI223">
        <f t="shared" si="58"/>
        <v>91.26185082677442</v>
      </c>
      <c r="AJ223">
        <f t="shared" si="58"/>
        <v>91.605927504039201</v>
      </c>
      <c r="AK223">
        <f t="shared" si="58"/>
        <v>91.951301423895103</v>
      </c>
      <c r="AL223">
        <f t="shared" si="58"/>
        <v>92.297977477223881</v>
      </c>
      <c r="AM223">
        <f t="shared" si="58"/>
        <v>92.645960573346969</v>
      </c>
      <c r="AN223">
        <f t="shared" si="58"/>
        <v>92.995255640094925</v>
      </c>
      <c r="AO223">
        <f t="shared" si="58"/>
        <v>93.345867623877353</v>
      </c>
      <c r="AP223">
        <f t="shared" si="58"/>
        <v>93.697801489752905</v>
      </c>
      <c r="AQ223">
        <f t="shared" si="58"/>
        <v>94.051062221499421</v>
      </c>
      <c r="AR223">
        <f t="shared" si="58"/>
        <v>94.40565482168482</v>
      </c>
      <c r="AS223">
        <f t="shared" si="57"/>
        <v>94.76158431173765</v>
      </c>
      <c r="AT223">
        <f t="shared" si="57"/>
        <v>95.118855732018375</v>
      </c>
      <c r="AU223">
        <f t="shared" si="57"/>
        <v>95.477474141890667</v>
      </c>
      <c r="AV223">
        <f t="shared" si="57"/>
        <v>95.837444619793132</v>
      </c>
    </row>
    <row r="224" spans="1:48" x14ac:dyDescent="0.15">
      <c r="A224" t="s">
        <v>446</v>
      </c>
      <c r="B224" t="s">
        <v>447</v>
      </c>
      <c r="C224">
        <v>61.18</v>
      </c>
      <c r="D224">
        <f t="shared" si="53"/>
        <v>61.18</v>
      </c>
      <c r="E224">
        <f t="shared" si="54"/>
        <v>62.220799427286821</v>
      </c>
      <c r="F224">
        <f t="shared" si="54"/>
        <v>63.279305024038173</v>
      </c>
      <c r="G224">
        <f t="shared" si="54"/>
        <v>64.355818009133415</v>
      </c>
      <c r="H224">
        <f t="shared" si="54"/>
        <v>65.45064472581339</v>
      </c>
      <c r="I224">
        <f t="shared" si="55"/>
        <v>66.105151173071519</v>
      </c>
      <c r="J224">
        <f t="shared" si="59"/>
        <v>66.766202684802238</v>
      </c>
      <c r="K224">
        <f t="shared" si="59"/>
        <v>67.433864711650259</v>
      </c>
      <c r="L224">
        <f t="shared" si="59"/>
        <v>68.108203358766772</v>
      </c>
      <c r="M224">
        <f t="shared" si="59"/>
        <v>68.789285392354429</v>
      </c>
      <c r="N224">
        <f t="shared" si="59"/>
        <v>69.477178246277987</v>
      </c>
      <c r="O224">
        <f t="shared" si="59"/>
        <v>70.171950028740739</v>
      </c>
      <c r="P224">
        <f t="shared" si="59"/>
        <v>70.873669529028177</v>
      </c>
      <c r="Q224">
        <f t="shared" si="59"/>
        <v>71.582406224318461</v>
      </c>
      <c r="R224">
        <f t="shared" si="59"/>
        <v>72.298230286561648</v>
      </c>
      <c r="S224">
        <f t="shared" si="56"/>
        <v>72.659721437994449</v>
      </c>
      <c r="T224">
        <f t="shared" si="60"/>
        <v>73.02302004518441</v>
      </c>
      <c r="U224">
        <f t="shared" si="60"/>
        <v>73.388135145410317</v>
      </c>
      <c r="V224">
        <f t="shared" si="60"/>
        <v>73.755075821137353</v>
      </c>
      <c r="W224">
        <f t="shared" si="60"/>
        <v>74.123851200243024</v>
      </c>
      <c r="X224">
        <f t="shared" si="60"/>
        <v>74.49447045624423</v>
      </c>
      <c r="Y224">
        <f t="shared" si="60"/>
        <v>74.866942808525437</v>
      </c>
      <c r="Z224">
        <f t="shared" si="60"/>
        <v>75.241277522568069</v>
      </c>
      <c r="AA224">
        <f t="shared" si="60"/>
        <v>75.617483910180894</v>
      </c>
      <c r="AB224">
        <f t="shared" si="60"/>
        <v>75.995571329731789</v>
      </c>
      <c r="AC224">
        <f t="shared" si="58"/>
        <v>76.282090871392242</v>
      </c>
      <c r="AD224">
        <f t="shared" si="58"/>
        <v>76.569690652944544</v>
      </c>
      <c r="AE224">
        <f t="shared" si="58"/>
        <v>76.858374747123889</v>
      </c>
      <c r="AF224">
        <f t="shared" si="58"/>
        <v>77.148147242020556</v>
      </c>
      <c r="AG224">
        <f t="shared" si="58"/>
        <v>77.439012241137803</v>
      </c>
      <c r="AH224">
        <f t="shared" si="58"/>
        <v>77.730973863450004</v>
      </c>
      <c r="AI224">
        <f t="shared" si="58"/>
        <v>78.024036243460856</v>
      </c>
      <c r="AJ224">
        <f t="shared" si="58"/>
        <v>78.318203531262142</v>
      </c>
      <c r="AK224">
        <f t="shared" si="58"/>
        <v>78.613479892592267</v>
      </c>
      <c r="AL224">
        <f t="shared" si="58"/>
        <v>78.90986950889544</v>
      </c>
      <c r="AM224">
        <f t="shared" si="58"/>
        <v>79.207376577380771</v>
      </c>
      <c r="AN224">
        <f t="shared" si="58"/>
        <v>79.506005311081722</v>
      </c>
      <c r="AO224">
        <f t="shared" si="58"/>
        <v>79.805759938915841</v>
      </c>
      <c r="AP224">
        <f t="shared" si="58"/>
        <v>80.106644705744586</v>
      </c>
      <c r="AQ224">
        <f t="shared" si="58"/>
        <v>80.408663872433422</v>
      </c>
      <c r="AR224">
        <f t="shared" si="58"/>
        <v>80.711821715912208</v>
      </c>
      <c r="AS224">
        <f t="shared" si="57"/>
        <v>81.016122529235744</v>
      </c>
      <c r="AT224">
        <f t="shared" si="57"/>
        <v>81.321570621644554</v>
      </c>
      <c r="AU224">
        <f t="shared" si="57"/>
        <v>81.628170318625934</v>
      </c>
      <c r="AV224">
        <f t="shared" si="57"/>
        <v>81.935925961975187</v>
      </c>
    </row>
    <row r="225" spans="1:48" x14ac:dyDescent="0.15">
      <c r="A225" t="s">
        <v>448</v>
      </c>
      <c r="B225" t="s">
        <v>449</v>
      </c>
      <c r="C225">
        <v>47.696835546996702</v>
      </c>
      <c r="D225">
        <f t="shared" si="53"/>
        <v>47.696835546996702</v>
      </c>
      <c r="E225">
        <f t="shared" si="54"/>
        <v>48.508258219777147</v>
      </c>
      <c r="F225">
        <f t="shared" si="54"/>
        <v>49.3334848849263</v>
      </c>
      <c r="G225">
        <f t="shared" si="54"/>
        <v>50.172750377150791</v>
      </c>
      <c r="H225">
        <f t="shared" si="54"/>
        <v>51.026293526185491</v>
      </c>
      <c r="I225">
        <f t="shared" si="55"/>
        <v>51.536556461447347</v>
      </c>
      <c r="J225">
        <f t="shared" si="59"/>
        <v>52.051922026061817</v>
      </c>
      <c r="K225">
        <f t="shared" si="59"/>
        <v>52.572441246322434</v>
      </c>
      <c r="L225">
        <f t="shared" si="59"/>
        <v>53.098165658785661</v>
      </c>
      <c r="M225">
        <f t="shared" si="59"/>
        <v>53.629147315373515</v>
      </c>
      <c r="N225">
        <f t="shared" si="59"/>
        <v>54.165438788527261</v>
      </c>
      <c r="O225">
        <f t="shared" si="59"/>
        <v>54.707093176412521</v>
      </c>
      <c r="P225">
        <f t="shared" si="59"/>
        <v>55.25416410817666</v>
      </c>
      <c r="Q225">
        <f t="shared" si="59"/>
        <v>55.806705749258427</v>
      </c>
      <c r="R225">
        <f t="shared" si="59"/>
        <v>56.364772806751013</v>
      </c>
      <c r="S225">
        <f t="shared" si="56"/>
        <v>56.64659667078476</v>
      </c>
      <c r="T225">
        <f t="shared" si="60"/>
        <v>56.929829654138679</v>
      </c>
      <c r="U225">
        <f t="shared" si="60"/>
        <v>57.214478802409367</v>
      </c>
      <c r="V225">
        <f t="shared" si="60"/>
        <v>57.500551196421398</v>
      </c>
      <c r="W225">
        <f t="shared" si="60"/>
        <v>57.788053952403494</v>
      </c>
      <c r="X225">
        <f t="shared" si="60"/>
        <v>58.076994222165503</v>
      </c>
      <c r="Y225">
        <f t="shared" si="60"/>
        <v>58.367379193276321</v>
      </c>
      <c r="Z225">
        <f t="shared" si="60"/>
        <v>58.659216089242697</v>
      </c>
      <c r="AA225">
        <f t="shared" si="60"/>
        <v>58.952512169688909</v>
      </c>
      <c r="AB225">
        <f t="shared" si="60"/>
        <v>59.247274730537342</v>
      </c>
      <c r="AC225">
        <f t="shared" si="58"/>
        <v>59.470649615460189</v>
      </c>
      <c r="AD225">
        <f t="shared" si="58"/>
        <v>59.694866671427043</v>
      </c>
      <c r="AE225">
        <f t="shared" si="58"/>
        <v>59.919929073602688</v>
      </c>
      <c r="AF225">
        <f t="shared" si="58"/>
        <v>60.145840009122942</v>
      </c>
      <c r="AG225">
        <f t="shared" si="58"/>
        <v>60.372602677139824</v>
      </c>
      <c r="AH225">
        <f t="shared" si="58"/>
        <v>60.600220288866844</v>
      </c>
      <c r="AI225">
        <f t="shared" si="58"/>
        <v>60.828696067624435</v>
      </c>
      <c r="AJ225">
        <f t="shared" si="58"/>
        <v>61.058033248885693</v>
      </c>
      <c r="AK225">
        <f t="shared" si="58"/>
        <v>61.288235080322089</v>
      </c>
      <c r="AL225">
        <f t="shared" si="58"/>
        <v>61.519304821849552</v>
      </c>
      <c r="AM225">
        <f t="shared" si="58"/>
        <v>61.751245745674552</v>
      </c>
      <c r="AN225">
        <f t="shared" si="58"/>
        <v>61.984061136340493</v>
      </c>
      <c r="AO225">
        <f t="shared" si="58"/>
        <v>62.217754290774209</v>
      </c>
      <c r="AP225">
        <f t="shared" si="58"/>
        <v>62.452328518332685</v>
      </c>
      <c r="AQ225">
        <f t="shared" si="58"/>
        <v>62.687787140849814</v>
      </c>
      <c r="AR225">
        <f t="shared" si="58"/>
        <v>62.924133492683588</v>
      </c>
      <c r="AS225">
        <f t="shared" si="57"/>
        <v>63.16137092076319</v>
      </c>
      <c r="AT225">
        <f t="shared" si="57"/>
        <v>63.399502784636461</v>
      </c>
      <c r="AU225">
        <f t="shared" si="57"/>
        <v>63.638532456517467</v>
      </c>
      <c r="AV225">
        <f t="shared" si="57"/>
        <v>63.87846332133423</v>
      </c>
    </row>
    <row r="226" spans="1:48" x14ac:dyDescent="0.15">
      <c r="A226" t="s">
        <v>450</v>
      </c>
      <c r="B226" t="s">
        <v>451</v>
      </c>
      <c r="C226">
        <v>49.411127895521297</v>
      </c>
      <c r="D226">
        <f t="shared" si="53"/>
        <v>49.411127895521297</v>
      </c>
      <c r="E226">
        <f t="shared" si="54"/>
        <v>50.251714257326697</v>
      </c>
      <c r="F226">
        <f t="shared" si="54"/>
        <v>51.106600746689338</v>
      </c>
      <c r="G226">
        <f t="shared" si="54"/>
        <v>51.976030638610396</v>
      </c>
      <c r="H226">
        <f t="shared" si="54"/>
        <v>52.860251346706306</v>
      </c>
      <c r="I226">
        <f t="shared" si="55"/>
        <v>53.38885386017337</v>
      </c>
      <c r="J226">
        <f t="shared" si="59"/>
        <v>53.922742398775107</v>
      </c>
      <c r="K226">
        <f t="shared" si="59"/>
        <v>54.461969822762846</v>
      </c>
      <c r="L226">
        <f t="shared" si="59"/>
        <v>55.006589520990481</v>
      </c>
      <c r="M226">
        <f t="shared" si="59"/>
        <v>55.556655416200385</v>
      </c>
      <c r="N226">
        <f t="shared" si="59"/>
        <v>56.112221970362398</v>
      </c>
      <c r="O226">
        <f t="shared" si="59"/>
        <v>56.673344190066004</v>
      </c>
      <c r="P226">
        <f t="shared" si="59"/>
        <v>57.240077631966685</v>
      </c>
      <c r="Q226">
        <f t="shared" si="59"/>
        <v>57.812478408286353</v>
      </c>
      <c r="R226">
        <f t="shared" si="59"/>
        <v>58.39060319236922</v>
      </c>
      <c r="S226">
        <f t="shared" si="56"/>
        <v>58.682556208331057</v>
      </c>
      <c r="T226">
        <f t="shared" si="60"/>
        <v>58.975968989372703</v>
      </c>
      <c r="U226">
        <f t="shared" si="60"/>
        <v>59.270848834319565</v>
      </c>
      <c r="V226">
        <f t="shared" si="60"/>
        <v>59.567203078491147</v>
      </c>
      <c r="W226">
        <f t="shared" si="60"/>
        <v>59.865039093883588</v>
      </c>
      <c r="X226">
        <f t="shared" si="60"/>
        <v>60.164364289352996</v>
      </c>
      <c r="Y226">
        <f t="shared" si="60"/>
        <v>60.465186110799756</v>
      </c>
      <c r="Z226">
        <f t="shared" si="60"/>
        <v>60.767512041353747</v>
      </c>
      <c r="AA226">
        <f t="shared" si="60"/>
        <v>61.071349601560513</v>
      </c>
      <c r="AB226">
        <f t="shared" si="60"/>
        <v>61.376706349568309</v>
      </c>
      <c r="AC226">
        <f t="shared" si="58"/>
        <v>61.608109646684213</v>
      </c>
      <c r="AD226">
        <f t="shared" si="58"/>
        <v>61.840385383673507</v>
      </c>
      <c r="AE226">
        <f t="shared" si="58"/>
        <v>62.073536849820911</v>
      </c>
      <c r="AF226">
        <f t="shared" si="58"/>
        <v>62.307567346812469</v>
      </c>
      <c r="AG226">
        <f t="shared" si="58"/>
        <v>62.542480188782271</v>
      </c>
      <c r="AH226">
        <f t="shared" si="58"/>
        <v>62.778278702359451</v>
      </c>
      <c r="AI226">
        <f t="shared" si="58"/>
        <v>63.014966226715167</v>
      </c>
      <c r="AJ226">
        <f t="shared" si="58"/>
        <v>63.25254611361003</v>
      </c>
      <c r="AK226">
        <f t="shared" si="58"/>
        <v>63.491021727441463</v>
      </c>
      <c r="AL226">
        <f t="shared" si="58"/>
        <v>63.730396445291426</v>
      </c>
      <c r="AM226">
        <f t="shared" si="58"/>
        <v>63.970673656974171</v>
      </c>
      <c r="AN226">
        <f t="shared" si="58"/>
        <v>64.211856765084264</v>
      </c>
      <c r="AO226">
        <f t="shared" si="58"/>
        <v>64.453949185044792</v>
      </c>
      <c r="AP226">
        <f t="shared" si="58"/>
        <v>64.696954345155774</v>
      </c>
      <c r="AQ226">
        <f t="shared" si="58"/>
        <v>64.940875686642542</v>
      </c>
      <c r="AR226">
        <f t="shared" si="58"/>
        <v>65.185716663704667</v>
      </c>
      <c r="AS226">
        <f t="shared" si="57"/>
        <v>65.431480743564762</v>
      </c>
      <c r="AT226">
        <f t="shared" si="57"/>
        <v>65.678171406517606</v>
      </c>
      <c r="AU226">
        <f t="shared" si="57"/>
        <v>65.925792145979429</v>
      </c>
      <c r="AV226">
        <f t="shared" si="57"/>
        <v>66.174346468537436</v>
      </c>
    </row>
    <row r="227" spans="1:48" x14ac:dyDescent="0.15">
      <c r="A227" t="s">
        <v>452</v>
      </c>
      <c r="B227" t="s">
        <v>453</v>
      </c>
      <c r="C227">
        <v>34.918909250608898</v>
      </c>
      <c r="D227">
        <f t="shared" si="53"/>
        <v>34.918909250608898</v>
      </c>
      <c r="E227">
        <f t="shared" si="54"/>
        <v>35.512952741120735</v>
      </c>
      <c r="F227">
        <f t="shared" si="54"/>
        <v>36.11710215063728</v>
      </c>
      <c r="G227">
        <f t="shared" si="54"/>
        <v>36.731529401922714</v>
      </c>
      <c r="H227">
        <f t="shared" si="54"/>
        <v>37.356409342506076</v>
      </c>
      <c r="I227">
        <f t="shared" si="55"/>
        <v>37.729973435931136</v>
      </c>
      <c r="J227">
        <f t="shared" si="59"/>
        <v>38.107273170290448</v>
      </c>
      <c r="K227">
        <f t="shared" si="59"/>
        <v>38.488345901993348</v>
      </c>
      <c r="L227">
        <f t="shared" si="59"/>
        <v>38.873229361013287</v>
      </c>
      <c r="M227">
        <f t="shared" si="59"/>
        <v>39.26196165462342</v>
      </c>
      <c r="N227">
        <f t="shared" si="59"/>
        <v>39.654581271169661</v>
      </c>
      <c r="O227">
        <f t="shared" si="59"/>
        <v>40.05112708388134</v>
      </c>
      <c r="P227">
        <f t="shared" si="59"/>
        <v>40.451638354720167</v>
      </c>
      <c r="Q227">
        <f t="shared" si="59"/>
        <v>40.856154738267371</v>
      </c>
      <c r="R227">
        <f t="shared" si="59"/>
        <v>41.264716285650046</v>
      </c>
      <c r="S227">
        <f t="shared" si="56"/>
        <v>41.471039867078289</v>
      </c>
      <c r="T227">
        <f t="shared" si="60"/>
        <v>41.678395066413678</v>
      </c>
      <c r="U227">
        <f t="shared" si="60"/>
        <v>41.886787041745741</v>
      </c>
      <c r="V227">
        <f t="shared" si="60"/>
        <v>42.096220976954456</v>
      </c>
      <c r="W227">
        <f t="shared" si="60"/>
        <v>42.306702081839219</v>
      </c>
      <c r="X227">
        <f t="shared" si="60"/>
        <v>42.518235592248409</v>
      </c>
      <c r="Y227">
        <f t="shared" si="60"/>
        <v>42.730826770209646</v>
      </c>
      <c r="Z227">
        <f t="shared" si="60"/>
        <v>42.94448090406069</v>
      </c>
      <c r="AA227">
        <f t="shared" si="60"/>
        <v>43.159203308580992</v>
      </c>
      <c r="AB227">
        <f t="shared" si="60"/>
        <v>43.374999325123895</v>
      </c>
      <c r="AC227">
        <f t="shared" si="58"/>
        <v>43.538532340386524</v>
      </c>
      <c r="AD227">
        <f t="shared" si="58"/>
        <v>43.70268191005831</v>
      </c>
      <c r="AE227">
        <f t="shared" si="58"/>
        <v>43.867450358681104</v>
      </c>
      <c r="AF227">
        <f t="shared" si="58"/>
        <v>44.032840019560794</v>
      </c>
      <c r="AG227">
        <f t="shared" si="58"/>
        <v>44.198853234800303</v>
      </c>
      <c r="AH227">
        <f t="shared" si="58"/>
        <v>44.365492355332833</v>
      </c>
      <c r="AI227">
        <f t="shared" si="58"/>
        <v>44.532759740955044</v>
      </c>
      <c r="AJ227">
        <f t="shared" si="58"/>
        <v>44.700657760360578</v>
      </c>
      <c r="AK227">
        <f t="shared" si="58"/>
        <v>44.869188791173535</v>
      </c>
      <c r="AL227">
        <f t="shared" si="58"/>
        <v>45.038355219982186</v>
      </c>
      <c r="AM227">
        <f t="shared" si="58"/>
        <v>45.20815944237274</v>
      </c>
      <c r="AN227">
        <f t="shared" si="58"/>
        <v>45.37860386296326</v>
      </c>
      <c r="AO227">
        <f t="shared" si="58"/>
        <v>45.549690895437749</v>
      </c>
      <c r="AP227">
        <f t="shared" si="58"/>
        <v>45.721422962580341</v>
      </c>
      <c r="AQ227">
        <f t="shared" si="58"/>
        <v>45.893802496309526</v>
      </c>
      <c r="AR227">
        <f t="shared" ref="AR227:AV242" si="61">IF($AB227*$G$3^(AR$5-$AB$5)&lt;100,$AB227*$G$3^(AR$5-$AB$5),100)</f>
        <v>46.066831937712706</v>
      </c>
      <c r="AS227">
        <f t="shared" si="61"/>
        <v>46.240513737080647</v>
      </c>
      <c r="AT227">
        <f t="shared" si="61"/>
        <v>46.414850353942285</v>
      </c>
      <c r="AU227">
        <f t="shared" si="61"/>
        <v>46.589844257099479</v>
      </c>
      <c r="AV227">
        <f t="shared" si="61"/>
        <v>46.765497924662</v>
      </c>
    </row>
    <row r="228" spans="1:48" x14ac:dyDescent="0.15">
      <c r="A228" t="s">
        <v>454</v>
      </c>
      <c r="B228" t="s">
        <v>455</v>
      </c>
      <c r="C228">
        <v>55.338929234031298</v>
      </c>
      <c r="D228">
        <f t="shared" si="53"/>
        <v>55.338929234031298</v>
      </c>
      <c r="E228">
        <f t="shared" si="54"/>
        <v>56.280359862560971</v>
      </c>
      <c r="F228">
        <f t="shared" si="54"/>
        <v>57.237806189995581</v>
      </c>
      <c r="G228">
        <f t="shared" si="54"/>
        <v>58.21154067678377</v>
      </c>
      <c r="H228">
        <f t="shared" si="54"/>
        <v>59.201840418494783</v>
      </c>
      <c r="I228">
        <f t="shared" si="55"/>
        <v>59.793858822679731</v>
      </c>
      <c r="J228">
        <f t="shared" si="59"/>
        <v>60.391797410906527</v>
      </c>
      <c r="K228">
        <f t="shared" si="59"/>
        <v>60.995715385015586</v>
      </c>
      <c r="L228">
        <f t="shared" si="59"/>
        <v>61.605672538865747</v>
      </c>
      <c r="M228">
        <f t="shared" si="59"/>
        <v>62.2217292642544</v>
      </c>
      <c r="N228">
        <f t="shared" si="59"/>
        <v>62.84394655689696</v>
      </c>
      <c r="O228">
        <f t="shared" si="59"/>
        <v>63.472386022465912</v>
      </c>
      <c r="P228">
        <f t="shared" si="59"/>
        <v>64.107109882690594</v>
      </c>
      <c r="Q228">
        <f t="shared" si="59"/>
        <v>64.748180981517493</v>
      </c>
      <c r="R228">
        <f t="shared" si="59"/>
        <v>65.395662791332668</v>
      </c>
      <c r="S228">
        <f t="shared" si="56"/>
        <v>65.722641105289327</v>
      </c>
      <c r="T228">
        <f t="shared" si="60"/>
        <v>66.051254310815764</v>
      </c>
      <c r="U228">
        <f t="shared" si="60"/>
        <v>66.381510582369827</v>
      </c>
      <c r="V228">
        <f t="shared" si="60"/>
        <v>66.713418135281657</v>
      </c>
      <c r="W228">
        <f t="shared" si="60"/>
        <v>67.046985225958053</v>
      </c>
      <c r="X228">
        <f t="shared" si="60"/>
        <v>67.382220152087839</v>
      </c>
      <c r="Y228">
        <f t="shared" si="60"/>
        <v>67.719131252848271</v>
      </c>
      <c r="Z228">
        <f t="shared" si="60"/>
        <v>68.057726909112503</v>
      </c>
      <c r="AA228">
        <f t="shared" si="60"/>
        <v>68.398015543658062</v>
      </c>
      <c r="AB228">
        <f t="shared" si="60"/>
        <v>68.740005621376341</v>
      </c>
      <c r="AC228">
        <f t="shared" ref="AC228:AR243" si="62">IF($AB228*$G$3^(AC$5-$AB$5)&lt;100,$AB228*$G$3^(AC$5-$AB$5),100)</f>
        <v>68.999170130041179</v>
      </c>
      <c r="AD228">
        <f t="shared" si="62"/>
        <v>69.259311744278605</v>
      </c>
      <c r="AE228">
        <f t="shared" si="62"/>
        <v>69.520434147985398</v>
      </c>
      <c r="AF228">
        <f t="shared" si="62"/>
        <v>69.7825410389474</v>
      </c>
      <c r="AG228">
        <f t="shared" si="62"/>
        <v>70.045636128891914</v>
      </c>
      <c r="AH228">
        <f t="shared" si="62"/>
        <v>70.309723143540296</v>
      </c>
      <c r="AI228">
        <f t="shared" si="62"/>
        <v>70.574805822660565</v>
      </c>
      <c r="AJ228">
        <f t="shared" si="62"/>
        <v>70.840887920120551</v>
      </c>
      <c r="AK228">
        <f t="shared" si="62"/>
        <v>71.107973203940915</v>
      </c>
      <c r="AL228">
        <f t="shared" si="62"/>
        <v>71.376065456348613</v>
      </c>
      <c r="AM228">
        <f t="shared" si="62"/>
        <v>71.645168473830367</v>
      </c>
      <c r="AN228">
        <f t="shared" si="62"/>
        <v>71.915286067186457</v>
      </c>
      <c r="AO228">
        <f t="shared" si="62"/>
        <v>72.186422061584707</v>
      </c>
      <c r="AP228">
        <f t="shared" si="62"/>
        <v>72.458580296614699</v>
      </c>
      <c r="AQ228">
        <f t="shared" si="62"/>
        <v>72.731764626341956</v>
      </c>
      <c r="AR228">
        <f t="shared" si="62"/>
        <v>73.005978919362789</v>
      </c>
      <c r="AS228">
        <f t="shared" si="61"/>
        <v>73.28122705885886</v>
      </c>
      <c r="AT228">
        <f t="shared" si="61"/>
        <v>73.557512942652266</v>
      </c>
      <c r="AU228">
        <f t="shared" si="61"/>
        <v>73.834840483260763</v>
      </c>
      <c r="AV228">
        <f t="shared" si="61"/>
        <v>74.113213607953128</v>
      </c>
    </row>
    <row r="229" spans="1:48" x14ac:dyDescent="0.15">
      <c r="A229" t="s">
        <v>456</v>
      </c>
      <c r="B229" t="s">
        <v>457</v>
      </c>
      <c r="C229">
        <v>36.244711322017402</v>
      </c>
      <c r="D229">
        <f t="shared" si="53"/>
        <v>36.244711322017402</v>
      </c>
      <c r="E229">
        <f t="shared" si="54"/>
        <v>36.861309471512854</v>
      </c>
      <c r="F229">
        <f t="shared" si="54"/>
        <v>37.488397241813487</v>
      </c>
      <c r="G229">
        <f t="shared" si="54"/>
        <v>38.126153083251545</v>
      </c>
      <c r="H229">
        <f t="shared" si="54"/>
        <v>38.774758481971674</v>
      </c>
      <c r="I229">
        <f t="shared" si="55"/>
        <v>39.162506066791387</v>
      </c>
      <c r="J229">
        <f t="shared" si="59"/>
        <v>39.554131127459307</v>
      </c>
      <c r="K229">
        <f t="shared" si="59"/>
        <v>39.949672438733892</v>
      </c>
      <c r="L229">
        <f t="shared" si="59"/>
        <v>40.349169163121239</v>
      </c>
      <c r="M229">
        <f t="shared" si="59"/>
        <v>40.752660854752449</v>
      </c>
      <c r="N229">
        <f t="shared" si="59"/>
        <v>41.160187463299977</v>
      </c>
      <c r="O229">
        <f t="shared" si="59"/>
        <v>41.571789337932969</v>
      </c>
      <c r="P229">
        <f t="shared" si="59"/>
        <v>41.987507231312307</v>
      </c>
      <c r="Q229">
        <f t="shared" si="59"/>
        <v>42.407382303625432</v>
      </c>
      <c r="R229">
        <f t="shared" si="59"/>
        <v>42.831456126661692</v>
      </c>
      <c r="S229">
        <f t="shared" si="56"/>
        <v>43.045613407294994</v>
      </c>
      <c r="T229">
        <f t="shared" si="60"/>
        <v>43.260841474331464</v>
      </c>
      <c r="U229">
        <f t="shared" si="60"/>
        <v>43.477145681703114</v>
      </c>
      <c r="V229">
        <f t="shared" si="60"/>
        <v>43.694531410111622</v>
      </c>
      <c r="W229">
        <f t="shared" si="60"/>
        <v>43.91300406716217</v>
      </c>
      <c r="X229">
        <f t="shared" si="60"/>
        <v>44.132569087497977</v>
      </c>
      <c r="Y229">
        <f t="shared" si="60"/>
        <v>44.353231932935458</v>
      </c>
      <c r="Z229">
        <f t="shared" si="60"/>
        <v>44.574998092600133</v>
      </c>
      <c r="AA229">
        <f t="shared" si="60"/>
        <v>44.797873083063131</v>
      </c>
      <c r="AB229">
        <f t="shared" si="60"/>
        <v>45.021862448478437</v>
      </c>
      <c r="AC229">
        <f t="shared" si="62"/>
        <v>45.19160448959645</v>
      </c>
      <c r="AD229">
        <f t="shared" si="62"/>
        <v>45.361986494477762</v>
      </c>
      <c r="AE229">
        <f t="shared" si="62"/>
        <v>45.533010875922486</v>
      </c>
      <c r="AF229">
        <f t="shared" si="62"/>
        <v>45.704680055827531</v>
      </c>
      <c r="AG229">
        <f t="shared" si="62"/>
        <v>45.876996465220849</v>
      </c>
      <c r="AH229">
        <f t="shared" si="62"/>
        <v>46.04996254429593</v>
      </c>
      <c r="AI229">
        <f t="shared" si="62"/>
        <v>46.223580742446259</v>
      </c>
      <c r="AJ229">
        <f t="shared" si="62"/>
        <v>46.397853518300096</v>
      </c>
      <c r="AK229">
        <f t="shared" si="62"/>
        <v>46.572783339755254</v>
      </c>
      <c r="AL229">
        <f t="shared" si="62"/>
        <v>46.748372684014029</v>
      </c>
      <c r="AM229">
        <f t="shared" si="62"/>
        <v>46.924624037618322</v>
      </c>
      <c r="AN229">
        <f t="shared" si="62"/>
        <v>47.101539896484788</v>
      </c>
      <c r="AO229">
        <f t="shared" si="62"/>
        <v>47.279122765940265</v>
      </c>
      <c r="AP229">
        <f t="shared" si="62"/>
        <v>47.457375160757216</v>
      </c>
      <c r="AQ229">
        <f t="shared" si="62"/>
        <v>47.636299605189265</v>
      </c>
      <c r="AR229">
        <f t="shared" si="62"/>
        <v>47.81589863300708</v>
      </c>
      <c r="AS229">
        <f t="shared" si="61"/>
        <v>47.996174787534159</v>
      </c>
      <c r="AT229">
        <f t="shared" si="61"/>
        <v>48.177130621682871</v>
      </c>
      <c r="AU229">
        <f t="shared" si="61"/>
        <v>48.35876869799062</v>
      </c>
      <c r="AV229">
        <f t="shared" si="61"/>
        <v>48.541091588656123</v>
      </c>
    </row>
    <row r="230" spans="1:48" x14ac:dyDescent="0.15">
      <c r="A230" t="s">
        <v>458</v>
      </c>
      <c r="B230" t="s">
        <v>459</v>
      </c>
      <c r="C230">
        <v>39.756124865446701</v>
      </c>
      <c r="D230">
        <f t="shared" si="53"/>
        <v>39.756124865446701</v>
      </c>
      <c r="E230">
        <f t="shared" si="54"/>
        <v>40.432459484457816</v>
      </c>
      <c r="F230">
        <f t="shared" si="54"/>
        <v>41.120299966236523</v>
      </c>
      <c r="G230">
        <f t="shared" si="54"/>
        <v>41.819842049510818</v>
      </c>
      <c r="H230">
        <f t="shared" si="54"/>
        <v>42.531284802932781</v>
      </c>
      <c r="I230">
        <f t="shared" si="55"/>
        <v>42.956597650962109</v>
      </c>
      <c r="J230">
        <f t="shared" si="59"/>
        <v>43.386163627471731</v>
      </c>
      <c r="K230">
        <f t="shared" si="59"/>
        <v>43.820025263746444</v>
      </c>
      <c r="L230">
        <f t="shared" si="59"/>
        <v>44.258225516383909</v>
      </c>
      <c r="M230">
        <f t="shared" si="59"/>
        <v>44.700807771547751</v>
      </c>
      <c r="N230">
        <f t="shared" si="59"/>
        <v>45.147815849263232</v>
      </c>
      <c r="O230">
        <f t="shared" si="59"/>
        <v>45.599294007755852</v>
      </c>
      <c r="P230">
        <f t="shared" si="59"/>
        <v>46.055286947833423</v>
      </c>
      <c r="Q230">
        <f t="shared" si="59"/>
        <v>46.515839817311765</v>
      </c>
      <c r="R230">
        <f t="shared" si="59"/>
        <v>46.980998215484881</v>
      </c>
      <c r="S230">
        <f t="shared" si="56"/>
        <v>47.215903206562302</v>
      </c>
      <c r="T230">
        <f t="shared" si="60"/>
        <v>47.451982722595105</v>
      </c>
      <c r="U230">
        <f t="shared" si="60"/>
        <v>47.689242636208078</v>
      </c>
      <c r="V230">
        <f t="shared" si="60"/>
        <v>47.927688849389099</v>
      </c>
      <c r="W230">
        <f t="shared" si="60"/>
        <v>48.167327293636042</v>
      </c>
      <c r="X230">
        <f t="shared" si="60"/>
        <v>48.408163930104209</v>
      </c>
      <c r="Y230">
        <f t="shared" si="60"/>
        <v>48.650204749754728</v>
      </c>
      <c r="Z230">
        <f t="shared" si="60"/>
        <v>48.893455773503497</v>
      </c>
      <c r="AA230">
        <f t="shared" si="60"/>
        <v>49.137923052371015</v>
      </c>
      <c r="AB230">
        <f t="shared" si="60"/>
        <v>49.38361266763286</v>
      </c>
      <c r="AC230">
        <f t="shared" si="62"/>
        <v>49.569799439039265</v>
      </c>
      <c r="AD230">
        <f t="shared" si="62"/>
        <v>49.756688174355844</v>
      </c>
      <c r="AE230">
        <f t="shared" si="62"/>
        <v>49.944281520136528</v>
      </c>
      <c r="AF230">
        <f t="shared" si="62"/>
        <v>50.132582132913321</v>
      </c>
      <c r="AG230">
        <f t="shared" si="62"/>
        <v>50.321592679233902</v>
      </c>
      <c r="AH230">
        <f t="shared" si="62"/>
        <v>50.511315835699449</v>
      </c>
      <c r="AI230">
        <f t="shared" si="62"/>
        <v>50.701754289002437</v>
      </c>
      <c r="AJ230">
        <f t="shared" si="62"/>
        <v>50.892910735964797</v>
      </c>
      <c r="AK230">
        <f t="shared" si="62"/>
        <v>51.084787883576034</v>
      </c>
      <c r="AL230">
        <f t="shared" si="62"/>
        <v>51.277388449031591</v>
      </c>
      <c r="AM230">
        <f t="shared" si="62"/>
        <v>51.470715159771302</v>
      </c>
      <c r="AN230">
        <f t="shared" si="62"/>
        <v>51.664770753518042</v>
      </c>
      <c r="AO230">
        <f t="shared" si="62"/>
        <v>51.859557978316481</v>
      </c>
      <c r="AP230">
        <f t="shared" si="62"/>
        <v>52.055079592572035</v>
      </c>
      <c r="AQ230">
        <f t="shared" si="62"/>
        <v>52.251338365089836</v>
      </c>
      <c r="AR230">
        <f t="shared" si="62"/>
        <v>52.448337075114068</v>
      </c>
      <c r="AS230">
        <f t="shared" si="61"/>
        <v>52.646078512367211</v>
      </c>
      <c r="AT230">
        <f t="shared" si="61"/>
        <v>52.844565477089624</v>
      </c>
      <c r="AU230">
        <f t="shared" si="61"/>
        <v>53.04380078007916</v>
      </c>
      <c r="AV230">
        <f t="shared" si="61"/>
        <v>53.243787242730988</v>
      </c>
    </row>
    <row r="231" spans="1:48" x14ac:dyDescent="0.15">
      <c r="A231" t="s">
        <v>460</v>
      </c>
      <c r="B231" t="s">
        <v>461</v>
      </c>
      <c r="C231">
        <v>20.0093987049029</v>
      </c>
      <c r="D231">
        <f t="shared" si="53"/>
        <v>20.0093987049029</v>
      </c>
      <c r="E231">
        <f t="shared" ref="E231:H262" si="63">IF($C231*$D$3^(E$5-$D$5)&lt;100,$C231*$D$3^(E$5-$D$5),100)</f>
        <v>20.349800318378161</v>
      </c>
      <c r="F231">
        <f t="shared" si="63"/>
        <v>20.695992873408713</v>
      </c>
      <c r="G231">
        <f t="shared" si="63"/>
        <v>21.048074885990861</v>
      </c>
      <c r="H231">
        <f t="shared" si="63"/>
        <v>21.406146548083527</v>
      </c>
      <c r="I231">
        <f t="shared" si="55"/>
        <v>21.620208013564362</v>
      </c>
      <c r="J231">
        <f t="shared" si="59"/>
        <v>21.836410093700007</v>
      </c>
      <c r="K231">
        <f t="shared" si="59"/>
        <v>22.054774194637005</v>
      </c>
      <c r="L231">
        <f t="shared" si="59"/>
        <v>22.275321936583378</v>
      </c>
      <c r="M231">
        <f t="shared" si="59"/>
        <v>22.498075155949209</v>
      </c>
      <c r="N231">
        <f t="shared" si="59"/>
        <v>22.723055907508705</v>
      </c>
      <c r="O231">
        <f t="shared" si="59"/>
        <v>22.950286466583783</v>
      </c>
      <c r="P231">
        <f t="shared" si="59"/>
        <v>23.17978933124963</v>
      </c>
      <c r="Q231">
        <f t="shared" si="59"/>
        <v>23.411587224562126</v>
      </c>
      <c r="R231">
        <f t="shared" si="59"/>
        <v>23.64570309680775</v>
      </c>
      <c r="S231">
        <f t="shared" si="56"/>
        <v>23.763931612291788</v>
      </c>
      <c r="T231">
        <f t="shared" si="60"/>
        <v>23.882751270353243</v>
      </c>
      <c r="U231">
        <f t="shared" si="60"/>
        <v>24.002165026705004</v>
      </c>
      <c r="V231">
        <f t="shared" si="60"/>
        <v>24.122175851838524</v>
      </c>
      <c r="W231">
        <f t="shared" si="60"/>
        <v>24.242786731097713</v>
      </c>
      <c r="X231">
        <f t="shared" si="60"/>
        <v>24.364000664753195</v>
      </c>
      <c r="Y231">
        <f t="shared" si="60"/>
        <v>24.485820668076961</v>
      </c>
      <c r="Z231">
        <f t="shared" si="60"/>
        <v>24.608249771417341</v>
      </c>
      <c r="AA231">
        <f t="shared" si="60"/>
        <v>24.73129102027443</v>
      </c>
      <c r="AB231">
        <f t="shared" si="60"/>
        <v>24.854947475375795</v>
      </c>
      <c r="AC231">
        <f t="shared" si="62"/>
        <v>24.948655938040556</v>
      </c>
      <c r="AD231">
        <f t="shared" si="62"/>
        <v>25.042717701631975</v>
      </c>
      <c r="AE231">
        <f t="shared" si="62"/>
        <v>25.13713409817003</v>
      </c>
      <c r="AF231">
        <f t="shared" si="62"/>
        <v>25.231906464696703</v>
      </c>
      <c r="AG231">
        <f t="shared" si="62"/>
        <v>25.327036143294908</v>
      </c>
      <c r="AH231">
        <f t="shared" si="62"/>
        <v>25.422524481107512</v>
      </c>
      <c r="AI231">
        <f t="shared" si="62"/>
        <v>25.51837283035637</v>
      </c>
      <c r="AJ231">
        <f t="shared" si="62"/>
        <v>25.614582548361529</v>
      </c>
      <c r="AK231">
        <f t="shared" si="62"/>
        <v>25.71115499756041</v>
      </c>
      <c r="AL231">
        <f t="shared" si="62"/>
        <v>25.80809154552712</v>
      </c>
      <c r="AM231">
        <f t="shared" si="62"/>
        <v>25.905393564991812</v>
      </c>
      <c r="AN231">
        <f t="shared" si="62"/>
        <v>26.003062433860112</v>
      </c>
      <c r="AO231">
        <f t="shared" si="62"/>
        <v>26.10109953523266</v>
      </c>
      <c r="AP231">
        <f t="shared" si="62"/>
        <v>26.199506257424691</v>
      </c>
      <c r="AQ231">
        <f t="shared" si="62"/>
        <v>26.298283993985645</v>
      </c>
      <c r="AR231">
        <f t="shared" si="62"/>
        <v>26.397434143718986</v>
      </c>
      <c r="AS231">
        <f t="shared" si="61"/>
        <v>26.496958110701932</v>
      </c>
      <c r="AT231">
        <f t="shared" si="61"/>
        <v>26.596857304305399</v>
      </c>
      <c r="AU231">
        <f t="shared" si="61"/>
        <v>26.697133139213911</v>
      </c>
      <c r="AV231">
        <f t="shared" si="61"/>
        <v>26.797787035445669</v>
      </c>
    </row>
    <row r="232" spans="1:48" x14ac:dyDescent="0.15">
      <c r="A232" t="s">
        <v>462</v>
      </c>
      <c r="B232" t="s">
        <v>463</v>
      </c>
      <c r="C232">
        <v>27.858153277931699</v>
      </c>
      <c r="D232">
        <f t="shared" si="53"/>
        <v>27.858153277931699</v>
      </c>
      <c r="E232">
        <f t="shared" si="63"/>
        <v>28.332078579941175</v>
      </c>
      <c r="F232">
        <f t="shared" si="63"/>
        <v>28.81406633999099</v>
      </c>
      <c r="G232">
        <f t="shared" si="63"/>
        <v>29.304253717311475</v>
      </c>
      <c r="H232">
        <f t="shared" si="63"/>
        <v>29.802780204497569</v>
      </c>
      <c r="I232">
        <f t="shared" si="55"/>
        <v>30.100808006542547</v>
      </c>
      <c r="J232">
        <f t="shared" si="59"/>
        <v>30.401816086607969</v>
      </c>
      <c r="K232">
        <f t="shared" si="59"/>
        <v>30.705834247474048</v>
      </c>
      <c r="L232">
        <f t="shared" si="59"/>
        <v>31.012892589948791</v>
      </c>
      <c r="M232">
        <f t="shared" si="59"/>
        <v>31.323021515848275</v>
      </c>
      <c r="N232">
        <f t="shared" si="59"/>
        <v>31.636251731006766</v>
      </c>
      <c r="O232">
        <f t="shared" si="59"/>
        <v>31.952614248316824</v>
      </c>
      <c r="P232">
        <f t="shared" si="59"/>
        <v>32.272140390800004</v>
      </c>
      <c r="Q232">
        <f t="shared" si="59"/>
        <v>32.594861794708002</v>
      </c>
      <c r="R232">
        <f t="shared" si="59"/>
        <v>32.920810412655086</v>
      </c>
      <c r="S232">
        <f t="shared" si="56"/>
        <v>33.085414464718362</v>
      </c>
      <c r="T232">
        <f t="shared" si="60"/>
        <v>33.250841537041943</v>
      </c>
      <c r="U232">
        <f t="shared" si="60"/>
        <v>33.417095744727149</v>
      </c>
      <c r="V232">
        <f t="shared" si="60"/>
        <v>33.584181223450777</v>
      </c>
      <c r="W232">
        <f t="shared" si="60"/>
        <v>33.752102129568023</v>
      </c>
      <c r="X232">
        <f t="shared" si="60"/>
        <v>33.920862640215859</v>
      </c>
      <c r="Y232">
        <f t="shared" si="60"/>
        <v>34.090466953416936</v>
      </c>
      <c r="Z232">
        <f t="shared" si="60"/>
        <v>34.26091928818402</v>
      </c>
      <c r="AA232">
        <f t="shared" si="60"/>
        <v>34.432223884624939</v>
      </c>
      <c r="AB232">
        <f t="shared" si="60"/>
        <v>34.604385004048055</v>
      </c>
      <c r="AC232">
        <f t="shared" si="62"/>
        <v>34.734850929329191</v>
      </c>
      <c r="AD232">
        <f t="shared" si="62"/>
        <v>34.865808739024899</v>
      </c>
      <c r="AE232">
        <f t="shared" si="62"/>
        <v>34.997260287644529</v>
      </c>
      <c r="AF232">
        <f t="shared" si="62"/>
        <v>35.12920743668932</v>
      </c>
      <c r="AG232">
        <f t="shared" si="62"/>
        <v>35.261652054678756</v>
      </c>
      <c r="AH232">
        <f t="shared" si="62"/>
        <v>35.394596017177065</v>
      </c>
      <c r="AI232">
        <f t="shared" si="62"/>
        <v>35.528041206819729</v>
      </c>
      <c r="AJ232">
        <f t="shared" si="62"/>
        <v>35.661989513340181</v>
      </c>
      <c r="AK232">
        <f t="shared" si="62"/>
        <v>35.796442833596551</v>
      </c>
      <c r="AL232">
        <f t="shared" si="62"/>
        <v>35.931403071598538</v>
      </c>
      <c r="AM232">
        <f t="shared" si="62"/>
        <v>36.066872138534336</v>
      </c>
      <c r="AN232">
        <f t="shared" si="62"/>
        <v>36.202851952797751</v>
      </c>
      <c r="AO232">
        <f t="shared" si="62"/>
        <v>36.339344440015338</v>
      </c>
      <c r="AP232">
        <f t="shared" si="62"/>
        <v>36.476351533073696</v>
      </c>
      <c r="AQ232">
        <f t="shared" si="62"/>
        <v>36.61387517214677</v>
      </c>
      <c r="AR232">
        <f t="shared" si="62"/>
        <v>36.75191730472342</v>
      </c>
      <c r="AS232">
        <f t="shared" si="61"/>
        <v>36.890479885634932</v>
      </c>
      <c r="AT232">
        <f t="shared" si="61"/>
        <v>37.029564877082734</v>
      </c>
      <c r="AU232">
        <f t="shared" si="61"/>
        <v>37.169174248666167</v>
      </c>
      <c r="AV232">
        <f t="shared" si="61"/>
        <v>37.3093099774104</v>
      </c>
    </row>
    <row r="233" spans="1:48" x14ac:dyDescent="0.15">
      <c r="A233" t="s">
        <v>464</v>
      </c>
      <c r="B233" t="s">
        <v>465</v>
      </c>
      <c r="C233">
        <v>43.180708825573298</v>
      </c>
      <c r="D233">
        <f t="shared" si="53"/>
        <v>43.180708825573298</v>
      </c>
      <c r="E233">
        <f t="shared" si="63"/>
        <v>43.915302761753352</v>
      </c>
      <c r="F233">
        <f t="shared" si="63"/>
        <v>44.662393673220492</v>
      </c>
      <c r="G233">
        <f t="shared" si="63"/>
        <v>45.422194159594255</v>
      </c>
      <c r="H233">
        <f t="shared" si="63"/>
        <v>46.194920437257153</v>
      </c>
      <c r="I233">
        <f t="shared" si="55"/>
        <v>46.656869641629726</v>
      </c>
      <c r="J233">
        <f t="shared" si="59"/>
        <v>47.123438338046022</v>
      </c>
      <c r="K233">
        <f t="shared" si="59"/>
        <v>47.594672721426477</v>
      </c>
      <c r="L233">
        <f t="shared" si="59"/>
        <v>48.070619448640748</v>
      </c>
      <c r="M233">
        <f t="shared" si="59"/>
        <v>48.55132564312715</v>
      </c>
      <c r="N233">
        <f t="shared" si="59"/>
        <v>49.036838899558433</v>
      </c>
      <c r="O233">
        <f t="shared" si="59"/>
        <v>49.527207288554003</v>
      </c>
      <c r="P233">
        <f t="shared" si="59"/>
        <v>50.022479361439558</v>
      </c>
      <c r="Q233">
        <f t="shared" si="59"/>
        <v>50.522704155053958</v>
      </c>
      <c r="R233">
        <f t="shared" si="59"/>
        <v>51.027931196604499</v>
      </c>
      <c r="S233">
        <f t="shared" si="56"/>
        <v>51.283070852587514</v>
      </c>
      <c r="T233">
        <f t="shared" si="60"/>
        <v>51.539486206850448</v>
      </c>
      <c r="U233">
        <f t="shared" si="60"/>
        <v>51.797183637884693</v>
      </c>
      <c r="V233">
        <f t="shared" si="60"/>
        <v>52.056169556074103</v>
      </c>
      <c r="W233">
        <f t="shared" si="60"/>
        <v>52.316450403854461</v>
      </c>
      <c r="X233">
        <f t="shared" si="60"/>
        <v>52.578032655873727</v>
      </c>
      <c r="Y233">
        <f t="shared" si="60"/>
        <v>52.840922819153086</v>
      </c>
      <c r="Z233">
        <f t="shared" si="60"/>
        <v>53.105127433248846</v>
      </c>
      <c r="AA233">
        <f t="shared" si="60"/>
        <v>53.370653070415088</v>
      </c>
      <c r="AB233">
        <f t="shared" si="60"/>
        <v>53.637506335767156</v>
      </c>
      <c r="AC233">
        <f t="shared" si="62"/>
        <v>53.839731195219215</v>
      </c>
      <c r="AD233">
        <f t="shared" si="62"/>
        <v>54.042718485600197</v>
      </c>
      <c r="AE233">
        <f t="shared" si="62"/>
        <v>54.246471081437605</v>
      </c>
      <c r="AF233">
        <f t="shared" si="62"/>
        <v>54.45099186809653</v>
      </c>
      <c r="AG233">
        <f t="shared" si="62"/>
        <v>54.656283741820495</v>
      </c>
      <c r="AH233">
        <f t="shared" si="62"/>
        <v>54.862349609772522</v>
      </c>
      <c r="AI233">
        <f t="shared" si="62"/>
        <v>55.069192390076189</v>
      </c>
      <c r="AJ233">
        <f t="shared" si="62"/>
        <v>55.276815011857096</v>
      </c>
      <c r="AK233">
        <f t="shared" si="62"/>
        <v>55.485220415284211</v>
      </c>
      <c r="AL233">
        <f t="shared" si="62"/>
        <v>55.694411551611623</v>
      </c>
      <c r="AM233">
        <f t="shared" si="62"/>
        <v>55.904391383220229</v>
      </c>
      <c r="AN233">
        <f t="shared" si="62"/>
        <v>56.115162883659764</v>
      </c>
      <c r="AO233">
        <f t="shared" si="62"/>
        <v>56.326729037690868</v>
      </c>
      <c r="AP233">
        <f t="shared" si="62"/>
        <v>56.539092841327395</v>
      </c>
      <c r="AQ233">
        <f t="shared" si="62"/>
        <v>56.752257301878764</v>
      </c>
      <c r="AR233">
        <f t="shared" si="62"/>
        <v>56.966225437992627</v>
      </c>
      <c r="AS233">
        <f t="shared" si="61"/>
        <v>57.181000279697578</v>
      </c>
      <c r="AT233">
        <f t="shared" si="61"/>
        <v>57.396584868446055</v>
      </c>
      <c r="AU233">
        <f t="shared" si="61"/>
        <v>57.612982257157427</v>
      </c>
      <c r="AV233">
        <f t="shared" si="61"/>
        <v>57.830195510261234</v>
      </c>
    </row>
    <row r="234" spans="1:48" x14ac:dyDescent="0.15">
      <c r="A234" t="s">
        <v>466</v>
      </c>
      <c r="B234" t="s">
        <v>467</v>
      </c>
      <c r="C234">
        <v>29.952342964477101</v>
      </c>
      <c r="D234">
        <f t="shared" si="53"/>
        <v>29.952342964477101</v>
      </c>
      <c r="E234">
        <f t="shared" si="63"/>
        <v>30.461894801733166</v>
      </c>
      <c r="F234">
        <f t="shared" si="63"/>
        <v>30.980115178714453</v>
      </c>
      <c r="G234">
        <f t="shared" si="63"/>
        <v>31.507151565365088</v>
      </c>
      <c r="H234">
        <f t="shared" si="63"/>
        <v>32.043153940400572</v>
      </c>
      <c r="I234">
        <f t="shared" si="55"/>
        <v>32.363585479804577</v>
      </c>
      <c r="J234">
        <f t="shared" si="59"/>
        <v>32.687221334602626</v>
      </c>
      <c r="K234">
        <f t="shared" si="59"/>
        <v>33.014093547948647</v>
      </c>
      <c r="L234">
        <f t="shared" si="59"/>
        <v>33.344234483428139</v>
      </c>
      <c r="M234">
        <f t="shared" si="59"/>
        <v>33.677676828262413</v>
      </c>
      <c r="N234">
        <f t="shared" si="59"/>
        <v>34.014453596545046</v>
      </c>
      <c r="O234">
        <f t="shared" si="59"/>
        <v>34.354598132510489</v>
      </c>
      <c r="P234">
        <f t="shared" si="59"/>
        <v>34.698144113835603</v>
      </c>
      <c r="Q234">
        <f t="shared" si="59"/>
        <v>35.045125554973957</v>
      </c>
      <c r="R234">
        <f t="shared" si="59"/>
        <v>35.3955768105237</v>
      </c>
      <c r="S234">
        <f t="shared" si="56"/>
        <v>35.572554694576311</v>
      </c>
      <c r="T234">
        <f t="shared" si="60"/>
        <v>35.750417468049193</v>
      </c>
      <c r="U234">
        <f t="shared" si="60"/>
        <v>35.929169555389436</v>
      </c>
      <c r="V234">
        <f t="shared" si="60"/>
        <v>36.108815403166368</v>
      </c>
      <c r="W234">
        <f t="shared" si="60"/>
        <v>36.289359480182192</v>
      </c>
      <c r="X234">
        <f t="shared" si="60"/>
        <v>36.470806277583101</v>
      </c>
      <c r="Y234">
        <f t="shared" si="60"/>
        <v>36.65316030897101</v>
      </c>
      <c r="Z234">
        <f t="shared" si="60"/>
        <v>36.836426110515866</v>
      </c>
      <c r="AA234">
        <f t="shared" si="60"/>
        <v>37.020608241068444</v>
      </c>
      <c r="AB234">
        <f t="shared" si="60"/>
        <v>37.205711282273775</v>
      </c>
      <c r="AC234">
        <f t="shared" si="62"/>
        <v>37.345984763441457</v>
      </c>
      <c r="AD234">
        <f t="shared" si="62"/>
        <v>37.486787105604961</v>
      </c>
      <c r="AE234">
        <f t="shared" si="62"/>
        <v>37.628120302683243</v>
      </c>
      <c r="AF234">
        <f t="shared" si="62"/>
        <v>37.769986356112746</v>
      </c>
      <c r="AG234">
        <f t="shared" si="62"/>
        <v>37.912387274875776</v>
      </c>
      <c r="AH234">
        <f t="shared" si="62"/>
        <v>38.055325075528927</v>
      </c>
      <c r="AI234">
        <f t="shared" si="62"/>
        <v>38.198801782231634</v>
      </c>
      <c r="AJ234">
        <f t="shared" si="62"/>
        <v>38.342819426774845</v>
      </c>
      <c r="AK234">
        <f t="shared" si="62"/>
        <v>38.487380048609808</v>
      </c>
      <c r="AL234">
        <f t="shared" si="62"/>
        <v>38.632485694876927</v>
      </c>
      <c r="AM234">
        <f t="shared" si="62"/>
        <v>38.778138420434772</v>
      </c>
      <c r="AN234">
        <f t="shared" si="62"/>
        <v>38.924340287889144</v>
      </c>
      <c r="AO234">
        <f t="shared" si="62"/>
        <v>39.071093367622332</v>
      </c>
      <c r="AP234">
        <f t="shared" si="62"/>
        <v>39.218399737822423</v>
      </c>
      <c r="AQ234">
        <f t="shared" si="62"/>
        <v>39.36626148451267</v>
      </c>
      <c r="AR234">
        <f t="shared" si="62"/>
        <v>39.514680701581121</v>
      </c>
      <c r="AS234">
        <f t="shared" si="61"/>
        <v>39.663659490810218</v>
      </c>
      <c r="AT234">
        <f t="shared" si="61"/>
        <v>39.813199961906555</v>
      </c>
      <c r="AU234">
        <f t="shared" si="61"/>
        <v>39.963304232530795</v>
      </c>
      <c r="AV234">
        <f t="shared" si="61"/>
        <v>40.113974428327623</v>
      </c>
    </row>
    <row r="235" spans="1:48" x14ac:dyDescent="0.15">
      <c r="A235" t="s">
        <v>468</v>
      </c>
      <c r="B235" t="s">
        <v>469</v>
      </c>
      <c r="C235">
        <v>18.410080933928501</v>
      </c>
      <c r="D235">
        <f t="shared" si="53"/>
        <v>18.410080933928501</v>
      </c>
      <c r="E235">
        <f t="shared" si="63"/>
        <v>18.723274815790823</v>
      </c>
      <c r="F235">
        <f t="shared" si="63"/>
        <v>19.041796778935783</v>
      </c>
      <c r="G235">
        <f t="shared" si="63"/>
        <v>19.365737465140889</v>
      </c>
      <c r="H235">
        <f t="shared" si="63"/>
        <v>19.69518905818936</v>
      </c>
      <c r="I235">
        <f t="shared" si="55"/>
        <v>19.892140948771253</v>
      </c>
      <c r="J235">
        <f t="shared" si="59"/>
        <v>20.091062358258966</v>
      </c>
      <c r="K235">
        <f t="shared" si="59"/>
        <v>20.291972981841553</v>
      </c>
      <c r="L235">
        <f t="shared" si="59"/>
        <v>20.494892711659972</v>
      </c>
      <c r="M235">
        <f t="shared" si="59"/>
        <v>20.699841638776569</v>
      </c>
      <c r="N235">
        <f t="shared" si="59"/>
        <v>20.906840055164338</v>
      </c>
      <c r="O235">
        <f t="shared" si="59"/>
        <v>21.115908455715978</v>
      </c>
      <c r="P235">
        <f t="shared" si="59"/>
        <v>21.327067540273141</v>
      </c>
      <c r="Q235">
        <f t="shared" si="59"/>
        <v>21.540338215675874</v>
      </c>
      <c r="R235">
        <f t="shared" si="59"/>
        <v>21.755741597832635</v>
      </c>
      <c r="S235">
        <f t="shared" si="56"/>
        <v>21.864520305821795</v>
      </c>
      <c r="T235">
        <f t="shared" si="60"/>
        <v>21.973842907350903</v>
      </c>
      <c r="U235">
        <f t="shared" si="60"/>
        <v>22.083712121887654</v>
      </c>
      <c r="V235">
        <f t="shared" si="60"/>
        <v>22.194130682497086</v>
      </c>
      <c r="W235">
        <f t="shared" si="60"/>
        <v>22.305101335909569</v>
      </c>
      <c r="X235">
        <f t="shared" si="60"/>
        <v>22.41662684258911</v>
      </c>
      <c r="Y235">
        <f t="shared" si="60"/>
        <v>22.528709976802055</v>
      </c>
      <c r="Z235">
        <f t="shared" si="60"/>
        <v>22.641353526686064</v>
      </c>
      <c r="AA235">
        <f t="shared" si="60"/>
        <v>22.754560294319493</v>
      </c>
      <c r="AB235">
        <f t="shared" si="60"/>
        <v>22.868333095791087</v>
      </c>
      <c r="AC235">
        <f t="shared" si="62"/>
        <v>22.954551597770838</v>
      </c>
      <c r="AD235">
        <f t="shared" si="62"/>
        <v>23.041095161925103</v>
      </c>
      <c r="AE235">
        <f t="shared" si="62"/>
        <v>23.127965013807739</v>
      </c>
      <c r="AF235">
        <f t="shared" si="62"/>
        <v>23.215162383593192</v>
      </c>
      <c r="AG235">
        <f t="shared" si="62"/>
        <v>23.302688506093936</v>
      </c>
      <c r="AH235">
        <f t="shared" si="62"/>
        <v>23.390544620777959</v>
      </c>
      <c r="AI235">
        <f t="shared" si="62"/>
        <v>23.478731971786289</v>
      </c>
      <c r="AJ235">
        <f t="shared" si="62"/>
        <v>23.567251807950655</v>
      </c>
      <c r="AK235">
        <f t="shared" si="62"/>
        <v>23.656105382811123</v>
      </c>
      <c r="AL235">
        <f t="shared" si="62"/>
        <v>23.745293954633901</v>
      </c>
      <c r="AM235">
        <f t="shared" si="62"/>
        <v>23.834818786429107</v>
      </c>
      <c r="AN235">
        <f t="shared" si="62"/>
        <v>23.92468114596868</v>
      </c>
      <c r="AO235">
        <f t="shared" si="62"/>
        <v>24.014882305804338</v>
      </c>
      <c r="AP235">
        <f t="shared" si="62"/>
        <v>24.1054235432856</v>
      </c>
      <c r="AQ235">
        <f t="shared" si="62"/>
        <v>24.196306140577835</v>
      </c>
      <c r="AR235">
        <f t="shared" si="62"/>
        <v>24.287531384680481</v>
      </c>
      <c r="AS235">
        <f t="shared" si="61"/>
        <v>24.379100567445217</v>
      </c>
      <c r="AT235">
        <f t="shared" si="61"/>
        <v>24.471014985594291</v>
      </c>
      <c r="AU235">
        <f t="shared" si="61"/>
        <v>24.563275940738865</v>
      </c>
      <c r="AV235">
        <f t="shared" si="61"/>
        <v>24.655884739397461</v>
      </c>
    </row>
    <row r="236" spans="1:48" x14ac:dyDescent="0.15">
      <c r="A236" t="s">
        <v>470</v>
      </c>
      <c r="B236" t="s">
        <v>471</v>
      </c>
      <c r="C236">
        <v>28.733535295798799</v>
      </c>
      <c r="D236">
        <f t="shared" si="53"/>
        <v>28.733535295798799</v>
      </c>
      <c r="E236">
        <f t="shared" si="63"/>
        <v>29.222352672062168</v>
      </c>
      <c r="F236">
        <f t="shared" si="63"/>
        <v>29.719485851615218</v>
      </c>
      <c r="G236">
        <f t="shared" si="63"/>
        <v>30.225076303619467</v>
      </c>
      <c r="H236">
        <f t="shared" si="63"/>
        <v>30.739267903921974</v>
      </c>
      <c r="I236">
        <f t="shared" si="55"/>
        <v>31.046660582961195</v>
      </c>
      <c r="J236">
        <f t="shared" si="59"/>
        <v>31.357127188790805</v>
      </c>
      <c r="K236">
        <f t="shared" si="59"/>
        <v>31.670698460678711</v>
      </c>
      <c r="L236">
        <f t="shared" si="59"/>
        <v>31.9874054452855</v>
      </c>
      <c r="M236">
        <f t="shared" si="59"/>
        <v>32.30727949973835</v>
      </c>
      <c r="N236">
        <f t="shared" si="59"/>
        <v>32.630352294735744</v>
      </c>
      <c r="O236">
        <f t="shared" si="59"/>
        <v>32.956655817683092</v>
      </c>
      <c r="P236">
        <f t="shared" si="59"/>
        <v>33.286222375859928</v>
      </c>
      <c r="Q236">
        <f t="shared" si="59"/>
        <v>33.619084599618532</v>
      </c>
      <c r="R236">
        <f t="shared" si="59"/>
        <v>33.955275445614717</v>
      </c>
      <c r="S236">
        <f t="shared" si="56"/>
        <v>34.125051822842785</v>
      </c>
      <c r="T236">
        <f t="shared" si="60"/>
        <v>34.295677081956995</v>
      </c>
      <c r="U236">
        <f t="shared" si="60"/>
        <v>34.46715546736678</v>
      </c>
      <c r="V236">
        <f t="shared" si="60"/>
        <v>34.639491244703599</v>
      </c>
      <c r="W236">
        <f t="shared" si="60"/>
        <v>34.812688700927112</v>
      </c>
      <c r="X236">
        <f t="shared" si="60"/>
        <v>34.98675214443174</v>
      </c>
      <c r="Y236">
        <f t="shared" si="60"/>
        <v>35.161685905153895</v>
      </c>
      <c r="Z236">
        <f t="shared" si="60"/>
        <v>35.337494334679661</v>
      </c>
      <c r="AA236">
        <f t="shared" si="60"/>
        <v>35.514181806353058</v>
      </c>
      <c r="AB236">
        <f t="shared" si="60"/>
        <v>35.691752715384823</v>
      </c>
      <c r="AC236">
        <f t="shared" si="62"/>
        <v>35.826318249272319</v>
      </c>
      <c r="AD236">
        <f t="shared" si="62"/>
        <v>35.961391123974785</v>
      </c>
      <c r="AE236">
        <f t="shared" si="62"/>
        <v>36.096973252275504</v>
      </c>
      <c r="AF236">
        <f t="shared" si="62"/>
        <v>36.233066554169341</v>
      </c>
      <c r="AG236">
        <f t="shared" si="62"/>
        <v>36.369672956889964</v>
      </c>
      <c r="AH236">
        <f t="shared" si="62"/>
        <v>36.506794394937138</v>
      </c>
      <c r="AI236">
        <f t="shared" si="62"/>
        <v>36.644432810104071</v>
      </c>
      <c r="AJ236">
        <f t="shared" si="62"/>
        <v>36.782590151504976</v>
      </c>
      <c r="AK236">
        <f t="shared" si="62"/>
        <v>36.921268375602629</v>
      </c>
      <c r="AL236">
        <f t="shared" si="62"/>
        <v>37.060469446236098</v>
      </c>
      <c r="AM236">
        <f t="shared" si="62"/>
        <v>37.200195334648534</v>
      </c>
      <c r="AN236">
        <f t="shared" si="62"/>
        <v>37.340448019515094</v>
      </c>
      <c r="AO236">
        <f t="shared" si="62"/>
        <v>37.481229486970967</v>
      </c>
      <c r="AP236">
        <f t="shared" si="62"/>
        <v>37.622541730639526</v>
      </c>
      <c r="AQ236">
        <f t="shared" si="62"/>
        <v>37.764386751660467</v>
      </c>
      <c r="AR236">
        <f t="shared" si="62"/>
        <v>37.90676655871826</v>
      </c>
      <c r="AS236">
        <f t="shared" si="61"/>
        <v>38.049683168070537</v>
      </c>
      <c r="AT236">
        <f t="shared" si="61"/>
        <v>38.193138603576635</v>
      </c>
      <c r="AU236">
        <f t="shared" si="61"/>
        <v>38.337134896726283</v>
      </c>
      <c r="AV236">
        <f t="shared" si="61"/>
        <v>38.48167408666837</v>
      </c>
    </row>
    <row r="237" spans="1:48" x14ac:dyDescent="0.15">
      <c r="A237" t="s">
        <v>472</v>
      </c>
      <c r="B237" t="s">
        <v>473</v>
      </c>
      <c r="C237">
        <v>29.558136787093801</v>
      </c>
      <c r="D237">
        <f t="shared" si="53"/>
        <v>29.558136787093801</v>
      </c>
      <c r="E237">
        <f t="shared" si="63"/>
        <v>30.060982354921077</v>
      </c>
      <c r="F237">
        <f t="shared" si="63"/>
        <v>30.572382374840672</v>
      </c>
      <c r="G237">
        <f t="shared" si="63"/>
        <v>31.092482375928086</v>
      </c>
      <c r="H237">
        <f t="shared" si="63"/>
        <v>31.621430363011957</v>
      </c>
      <c r="I237">
        <f t="shared" si="55"/>
        <v>31.937644666642075</v>
      </c>
      <c r="J237">
        <f t="shared" si="59"/>
        <v>32.257021113308497</v>
      </c>
      <c r="K237">
        <f t="shared" si="59"/>
        <v>32.57959132444158</v>
      </c>
      <c r="L237">
        <f t="shared" si="59"/>
        <v>32.905387237686</v>
      </c>
      <c r="M237">
        <f t="shared" si="59"/>
        <v>33.234441110062853</v>
      </c>
      <c r="N237">
        <f t="shared" si="59"/>
        <v>33.566785521163489</v>
      </c>
      <c r="O237">
        <f t="shared" si="59"/>
        <v>33.902453376375114</v>
      </c>
      <c r="P237">
        <f t="shared" si="59"/>
        <v>34.241477910138876</v>
      </c>
      <c r="Q237">
        <f t="shared" si="59"/>
        <v>34.583892689240265</v>
      </c>
      <c r="R237">
        <f t="shared" si="59"/>
        <v>34.929731616132671</v>
      </c>
      <c r="S237">
        <f t="shared" si="56"/>
        <v>35.104380274213327</v>
      </c>
      <c r="T237">
        <f t="shared" si="60"/>
        <v>35.27990217558439</v>
      </c>
      <c r="U237">
        <f t="shared" si="60"/>
        <v>35.456301686462311</v>
      </c>
      <c r="V237">
        <f t="shared" si="60"/>
        <v>35.633583194894612</v>
      </c>
      <c r="W237">
        <f t="shared" si="60"/>
        <v>35.811751110869075</v>
      </c>
      <c r="X237">
        <f t="shared" si="60"/>
        <v>35.990809866423419</v>
      </c>
      <c r="Y237">
        <f t="shared" si="60"/>
        <v>36.170763915755529</v>
      </c>
      <c r="Z237">
        <f t="shared" si="60"/>
        <v>36.351617735334308</v>
      </c>
      <c r="AA237">
        <f t="shared" si="60"/>
        <v>36.533375824010974</v>
      </c>
      <c r="AB237">
        <f t="shared" si="60"/>
        <v>36.716042703131023</v>
      </c>
      <c r="AC237">
        <f t="shared" si="62"/>
        <v>36.85447002912931</v>
      </c>
      <c r="AD237">
        <f t="shared" si="62"/>
        <v>36.993419255723971</v>
      </c>
      <c r="AE237">
        <f t="shared" si="62"/>
        <v>37.13289235059176</v>
      </c>
      <c r="AF237">
        <f t="shared" si="62"/>
        <v>37.272891288827999</v>
      </c>
      <c r="AG237">
        <f t="shared" si="62"/>
        <v>37.413418052974542</v>
      </c>
      <c r="AH237">
        <f t="shared" si="62"/>
        <v>37.55447463304786</v>
      </c>
      <c r="AI237">
        <f t="shared" si="62"/>
        <v>37.696063026567188</v>
      </c>
      <c r="AJ237">
        <f t="shared" si="62"/>
        <v>37.838185238582852</v>
      </c>
      <c r="AK237">
        <f t="shared" si="62"/>
        <v>37.980843281704644</v>
      </c>
      <c r="AL237">
        <f t="shared" si="62"/>
        <v>38.124039176130331</v>
      </c>
      <c r="AM237">
        <f t="shared" si="62"/>
        <v>38.267774949674248</v>
      </c>
      <c r="AN237">
        <f t="shared" si="62"/>
        <v>38.412052637796009</v>
      </c>
      <c r="AO237">
        <f t="shared" si="62"/>
        <v>38.556874283629369</v>
      </c>
      <c r="AP237">
        <f t="shared" si="62"/>
        <v>38.702241938011149</v>
      </c>
      <c r="AQ237">
        <f t="shared" si="62"/>
        <v>38.848157659510207</v>
      </c>
      <c r="AR237">
        <f t="shared" si="62"/>
        <v>38.994623514456698</v>
      </c>
      <c r="AS237">
        <f t="shared" si="61"/>
        <v>39.14164157697126</v>
      </c>
      <c r="AT237">
        <f t="shared" si="61"/>
        <v>39.289213928994414</v>
      </c>
      <c r="AU237">
        <f t="shared" si="61"/>
        <v>39.437342660316041</v>
      </c>
      <c r="AV237">
        <f t="shared" si="61"/>
        <v>39.586029868604982</v>
      </c>
    </row>
    <row r="238" spans="1:48" x14ac:dyDescent="0.15">
      <c r="A238" t="s">
        <v>474</v>
      </c>
      <c r="B238" t="s">
        <v>475</v>
      </c>
      <c r="C238">
        <v>29.047028803402299</v>
      </c>
      <c r="D238">
        <f t="shared" si="53"/>
        <v>29.047028803402299</v>
      </c>
      <c r="E238">
        <f t="shared" si="63"/>
        <v>29.541179358207216</v>
      </c>
      <c r="F238">
        <f t="shared" si="63"/>
        <v>30.043736444794323</v>
      </c>
      <c r="G238">
        <f t="shared" si="63"/>
        <v>30.554843075806058</v>
      </c>
      <c r="H238">
        <f t="shared" si="63"/>
        <v>31.074644696828248</v>
      </c>
      <c r="I238">
        <f t="shared" si="55"/>
        <v>31.385391143796529</v>
      </c>
      <c r="J238">
        <f t="shared" si="59"/>
        <v>31.699245055234496</v>
      </c>
      <c r="K238">
        <f t="shared" si="59"/>
        <v>32.01623750578684</v>
      </c>
      <c r="L238">
        <f t="shared" si="59"/>
        <v>32.336399880844709</v>
      </c>
      <c r="M238">
        <f t="shared" si="59"/>
        <v>32.659763879653156</v>
      </c>
      <c r="N238">
        <f t="shared" si="59"/>
        <v>32.986361518449691</v>
      </c>
      <c r="O238">
        <f t="shared" si="59"/>
        <v>33.316225133634177</v>
      </c>
      <c r="P238">
        <f t="shared" si="59"/>
        <v>33.649387384970531</v>
      </c>
      <c r="Q238">
        <f t="shared" si="59"/>
        <v>33.985881258820235</v>
      </c>
      <c r="R238">
        <f t="shared" si="59"/>
        <v>34.32574007140844</v>
      </c>
      <c r="S238">
        <f t="shared" si="56"/>
        <v>34.49736877176548</v>
      </c>
      <c r="T238">
        <f t="shared" si="60"/>
        <v>34.6698556156243</v>
      </c>
      <c r="U238">
        <f t="shared" si="60"/>
        <v>34.843204893702421</v>
      </c>
      <c r="V238">
        <f t="shared" si="60"/>
        <v>35.01742091817092</v>
      </c>
      <c r="W238">
        <f t="shared" si="60"/>
        <v>35.192508022761771</v>
      </c>
      <c r="X238">
        <f t="shared" si="60"/>
        <v>35.368470562875572</v>
      </c>
      <c r="Y238">
        <f t="shared" si="60"/>
        <v>35.545312915689948</v>
      </c>
      <c r="Z238">
        <f t="shared" si="60"/>
        <v>35.72303948026839</v>
      </c>
      <c r="AA238">
        <f t="shared" si="60"/>
        <v>35.901654677669733</v>
      </c>
      <c r="AB238">
        <f t="shared" si="60"/>
        <v>36.081162951058076</v>
      </c>
      <c r="AC238">
        <f t="shared" si="62"/>
        <v>36.217196644738181</v>
      </c>
      <c r="AD238">
        <f t="shared" si="62"/>
        <v>36.353743214509379</v>
      </c>
      <c r="AE238">
        <f t="shared" si="62"/>
        <v>36.490804594024119</v>
      </c>
      <c r="AF238">
        <f t="shared" si="62"/>
        <v>36.628382724225119</v>
      </c>
      <c r="AG238">
        <f t="shared" si="62"/>
        <v>36.766479553372882</v>
      </c>
      <c r="AH238">
        <f t="shared" si="62"/>
        <v>36.905097037073283</v>
      </c>
      <c r="AI238">
        <f t="shared" si="62"/>
        <v>37.044237138305206</v>
      </c>
      <c r="AJ238">
        <f t="shared" si="62"/>
        <v>37.18390182744843</v>
      </c>
      <c r="AK238">
        <f t="shared" si="62"/>
        <v>37.324093082311457</v>
      </c>
      <c r="AL238">
        <f t="shared" si="62"/>
        <v>37.464812888159571</v>
      </c>
      <c r="AM238">
        <f t="shared" si="62"/>
        <v>37.606063237742916</v>
      </c>
      <c r="AN238">
        <f t="shared" si="62"/>
        <v>37.747846131324728</v>
      </c>
      <c r="AO238">
        <f t="shared" si="62"/>
        <v>37.890163576709668</v>
      </c>
      <c r="AP238">
        <f t="shared" si="62"/>
        <v>38.033017589272269</v>
      </c>
      <c r="AQ238">
        <f t="shared" si="62"/>
        <v>38.176410191985404</v>
      </c>
      <c r="AR238">
        <f t="shared" si="62"/>
        <v>38.320343415449052</v>
      </c>
      <c r="AS238">
        <f t="shared" si="61"/>
        <v>38.464819297918936</v>
      </c>
      <c r="AT238">
        <f t="shared" si="61"/>
        <v>38.609839885335461</v>
      </c>
      <c r="AU238">
        <f t="shared" si="61"/>
        <v>38.755407231352663</v>
      </c>
      <c r="AV238">
        <f t="shared" si="61"/>
        <v>38.901523397367299</v>
      </c>
    </row>
    <row r="239" spans="1:48" x14ac:dyDescent="0.15">
      <c r="A239" t="s">
        <v>476</v>
      </c>
      <c r="B239" t="s">
        <v>477</v>
      </c>
      <c r="C239">
        <v>76.945113948285297</v>
      </c>
      <c r="D239">
        <f t="shared" si="53"/>
        <v>76.945113948285297</v>
      </c>
      <c r="E239">
        <f t="shared" si="63"/>
        <v>78.254110851356472</v>
      </c>
      <c r="F239">
        <f t="shared" si="63"/>
        <v>79.585376522440654</v>
      </c>
      <c r="G239">
        <f t="shared" si="63"/>
        <v>80.939289799736542</v>
      </c>
      <c r="H239">
        <f t="shared" si="63"/>
        <v>82.316235966270824</v>
      </c>
      <c r="I239">
        <f t="shared" si="55"/>
        <v>83.139398325933527</v>
      </c>
      <c r="J239">
        <f t="shared" si="59"/>
        <v>83.970792309192873</v>
      </c>
      <c r="K239">
        <f t="shared" si="59"/>
        <v>84.810500232284795</v>
      </c>
      <c r="L239">
        <f t="shared" si="59"/>
        <v>85.658605234607649</v>
      </c>
      <c r="M239">
        <f t="shared" si="59"/>
        <v>86.515191286953709</v>
      </c>
      <c r="N239">
        <f t="shared" si="59"/>
        <v>87.380343199823272</v>
      </c>
      <c r="O239">
        <f t="shared" si="59"/>
        <v>88.25414663182147</v>
      </c>
      <c r="P239">
        <f t="shared" si="59"/>
        <v>89.136688098139714</v>
      </c>
      <c r="Q239">
        <f t="shared" si="59"/>
        <v>90.028054979121123</v>
      </c>
      <c r="R239">
        <f t="shared" si="59"/>
        <v>90.928335528912328</v>
      </c>
      <c r="S239">
        <f t="shared" si="56"/>
        <v>91.382977206556873</v>
      </c>
      <c r="T239">
        <f t="shared" si="60"/>
        <v>91.83989209258965</v>
      </c>
      <c r="U239">
        <f t="shared" si="60"/>
        <v>92.299091553052591</v>
      </c>
      <c r="V239">
        <f t="shared" si="60"/>
        <v>92.760587010817829</v>
      </c>
      <c r="W239">
        <f t="shared" si="60"/>
        <v>93.224389945871891</v>
      </c>
      <c r="X239">
        <f t="shared" si="60"/>
        <v>93.690511895601247</v>
      </c>
      <c r="Y239">
        <f t="shared" si="60"/>
        <v>94.158964455079243</v>
      </c>
      <c r="Z239">
        <f t="shared" si="60"/>
        <v>94.629759277354623</v>
      </c>
      <c r="AA239">
        <f t="shared" si="60"/>
        <v>95.102908073741389</v>
      </c>
      <c r="AB239">
        <f t="shared" si="60"/>
        <v>95.578422614110082</v>
      </c>
      <c r="AC239">
        <f t="shared" si="62"/>
        <v>95.938773689322147</v>
      </c>
      <c r="AD239">
        <f t="shared" si="62"/>
        <v>96.300483365082926</v>
      </c>
      <c r="AE239">
        <f t="shared" si="62"/>
        <v>96.663556763606735</v>
      </c>
      <c r="AF239">
        <f t="shared" si="62"/>
        <v>97.027999026419792</v>
      </c>
      <c r="AG239">
        <f t="shared" si="62"/>
        <v>97.393815314432942</v>
      </c>
      <c r="AH239">
        <f t="shared" si="62"/>
        <v>97.761010808014802</v>
      </c>
      <c r="AI239">
        <f t="shared" si="62"/>
        <v>98.129590707065006</v>
      </c>
      <c r="AJ239">
        <f t="shared" si="62"/>
        <v>98.499560231088012</v>
      </c>
      <c r="AK239">
        <f t="shared" si="62"/>
        <v>98.870924619266859</v>
      </c>
      <c r="AL239">
        <f t="shared" si="62"/>
        <v>99.243689130537476</v>
      </c>
      <c r="AM239">
        <f t="shared" si="62"/>
        <v>99.617859043663074</v>
      </c>
      <c r="AN239">
        <f t="shared" si="62"/>
        <v>99.993439657308897</v>
      </c>
      <c r="AO239">
        <f t="shared" si="62"/>
        <v>100</v>
      </c>
      <c r="AP239">
        <f t="shared" si="62"/>
        <v>100</v>
      </c>
      <c r="AQ239">
        <f t="shared" si="62"/>
        <v>100</v>
      </c>
      <c r="AR239">
        <f t="shared" si="62"/>
        <v>100</v>
      </c>
      <c r="AS239">
        <f t="shared" si="61"/>
        <v>100</v>
      </c>
      <c r="AT239">
        <f t="shared" si="61"/>
        <v>100</v>
      </c>
      <c r="AU239">
        <f t="shared" si="61"/>
        <v>100</v>
      </c>
      <c r="AV239">
        <f t="shared" si="61"/>
        <v>100</v>
      </c>
    </row>
    <row r="240" spans="1:48" x14ac:dyDescent="0.15">
      <c r="A240" t="s">
        <v>478</v>
      </c>
      <c r="B240" t="s">
        <v>479</v>
      </c>
      <c r="C240">
        <v>74.338779668618699</v>
      </c>
      <c r="D240">
        <f t="shared" si="53"/>
        <v>74.338779668618699</v>
      </c>
      <c r="E240">
        <f t="shared" si="63"/>
        <v>75.603437388532058</v>
      </c>
      <c r="F240">
        <f t="shared" si="63"/>
        <v>76.889609574457182</v>
      </c>
      <c r="G240">
        <f t="shared" si="63"/>
        <v>78.19766223234214</v>
      </c>
      <c r="H240">
        <f t="shared" si="63"/>
        <v>79.527967594659728</v>
      </c>
      <c r="I240">
        <f t="shared" si="55"/>
        <v>80.323247270606331</v>
      </c>
      <c r="J240">
        <f t="shared" si="59"/>
        <v>81.126479743312387</v>
      </c>
      <c r="K240">
        <f t="shared" si="59"/>
        <v>81.937744540745499</v>
      </c>
      <c r="L240">
        <f t="shared" si="59"/>
        <v>82.757121986152967</v>
      </c>
      <c r="M240">
        <f t="shared" si="59"/>
        <v>83.584693206014492</v>
      </c>
      <c r="N240">
        <f t="shared" si="59"/>
        <v>84.420540138074657</v>
      </c>
      <c r="O240">
        <f t="shared" si="59"/>
        <v>85.264745539455376</v>
      </c>
      <c r="P240">
        <f t="shared" si="59"/>
        <v>86.117392994849951</v>
      </c>
      <c r="Q240">
        <f t="shared" si="59"/>
        <v>86.978566924798457</v>
      </c>
      <c r="R240">
        <f t="shared" si="59"/>
        <v>87.848352594046446</v>
      </c>
      <c r="S240">
        <f t="shared" si="56"/>
        <v>88.287594357016673</v>
      </c>
      <c r="T240">
        <f t="shared" si="60"/>
        <v>88.729032328801736</v>
      </c>
      <c r="U240">
        <f t="shared" si="60"/>
        <v>89.172677490445736</v>
      </c>
      <c r="V240">
        <f t="shared" si="60"/>
        <v>89.618540877897942</v>
      </c>
      <c r="W240">
        <f t="shared" si="60"/>
        <v>90.066633582287409</v>
      </c>
      <c r="X240">
        <f t="shared" si="60"/>
        <v>90.516966750198833</v>
      </c>
      <c r="Y240">
        <f t="shared" si="60"/>
        <v>90.969551583949823</v>
      </c>
      <c r="Z240">
        <f t="shared" si="60"/>
        <v>91.42439934186956</v>
      </c>
      <c r="AA240">
        <f t="shared" si="60"/>
        <v>91.881521338578906</v>
      </c>
      <c r="AB240">
        <f t="shared" si="60"/>
        <v>92.340928945271784</v>
      </c>
      <c r="AC240">
        <f t="shared" si="62"/>
        <v>92.689073977606711</v>
      </c>
      <c r="AD240">
        <f t="shared" si="62"/>
        <v>93.03853159110065</v>
      </c>
      <c r="AE240">
        <f t="shared" si="62"/>
        <v>93.389306734465038</v>
      </c>
      <c r="AF240">
        <f t="shared" si="62"/>
        <v>93.741404375068981</v>
      </c>
      <c r="AG240">
        <f t="shared" si="62"/>
        <v>94.094829499009634</v>
      </c>
      <c r="AH240">
        <f t="shared" si="62"/>
        <v>94.449587111182879</v>
      </c>
      <c r="AI240">
        <f t="shared" si="62"/>
        <v>94.805682235353984</v>
      </c>
      <c r="AJ240">
        <f t="shared" si="62"/>
        <v>95.163119914229014</v>
      </c>
      <c r="AK240">
        <f t="shared" si="62"/>
        <v>95.521905209526039</v>
      </c>
      <c r="AL240">
        <f t="shared" si="62"/>
        <v>95.88204320204693</v>
      </c>
      <c r="AM240">
        <f t="shared" si="62"/>
        <v>96.243538991749247</v>
      </c>
      <c r="AN240">
        <f t="shared" si="62"/>
        <v>96.606397697818451</v>
      </c>
      <c r="AO240">
        <f t="shared" si="62"/>
        <v>96.97062445874046</v>
      </c>
      <c r="AP240">
        <f t="shared" si="62"/>
        <v>97.336224432374436</v>
      </c>
      <c r="AQ240">
        <f t="shared" si="62"/>
        <v>97.703202796025636</v>
      </c>
      <c r="AR240">
        <f t="shared" si="62"/>
        <v>98.071564746518987</v>
      </c>
      <c r="AS240">
        <f t="shared" si="61"/>
        <v>98.441315500272509</v>
      </c>
      <c r="AT240">
        <f t="shared" si="61"/>
        <v>98.812460293371203</v>
      </c>
      <c r="AU240">
        <f t="shared" si="61"/>
        <v>99.185004381641292</v>
      </c>
      <c r="AV240">
        <f t="shared" si="61"/>
        <v>99.55895304072456</v>
      </c>
    </row>
    <row r="241" spans="1:48" x14ac:dyDescent="0.15">
      <c r="A241" t="s">
        <v>480</v>
      </c>
      <c r="B241" t="s">
        <v>481</v>
      </c>
      <c r="C241">
        <v>97.4768781237985</v>
      </c>
      <c r="D241">
        <f t="shared" si="53"/>
        <v>97.4768781237985</v>
      </c>
      <c r="E241">
        <f t="shared" si="63"/>
        <v>99.135163166703961</v>
      </c>
      <c r="F241">
        <f t="shared" si="63"/>
        <v>100</v>
      </c>
      <c r="G241">
        <f t="shared" si="63"/>
        <v>100</v>
      </c>
      <c r="H241">
        <f t="shared" si="63"/>
        <v>100</v>
      </c>
      <c r="I241">
        <f t="shared" si="55"/>
        <v>100</v>
      </c>
      <c r="J241">
        <f t="shared" si="59"/>
        <v>100</v>
      </c>
      <c r="K241">
        <f t="shared" si="59"/>
        <v>100</v>
      </c>
      <c r="L241">
        <f t="shared" si="59"/>
        <v>100</v>
      </c>
      <c r="M241">
        <f t="shared" si="59"/>
        <v>100</v>
      </c>
      <c r="N241">
        <f t="shared" ref="J241:R269" si="64">IF($H241*$E$3^(N$5-$H$5)&lt;100,$H241*$E$3^(N$5-$H$5),100)</f>
        <v>100</v>
      </c>
      <c r="O241">
        <f t="shared" si="64"/>
        <v>100</v>
      </c>
      <c r="P241">
        <f t="shared" si="64"/>
        <v>100</v>
      </c>
      <c r="Q241">
        <f t="shared" si="64"/>
        <v>100</v>
      </c>
      <c r="R241">
        <f t="shared" si="64"/>
        <v>100</v>
      </c>
      <c r="S241">
        <f t="shared" si="56"/>
        <v>100</v>
      </c>
      <c r="T241">
        <f t="shared" si="60"/>
        <v>100</v>
      </c>
      <c r="U241">
        <f t="shared" si="60"/>
        <v>100</v>
      </c>
      <c r="V241">
        <f t="shared" si="60"/>
        <v>100</v>
      </c>
      <c r="W241">
        <f t="shared" si="60"/>
        <v>100</v>
      </c>
      <c r="X241">
        <f t="shared" ref="T241:AB269" si="65">IF($R241*$F$3^(X$5-$R$5)&lt;100,$R241*$F$3^(X$5-$R$5),100)</f>
        <v>100</v>
      </c>
      <c r="Y241">
        <f t="shared" si="65"/>
        <v>100</v>
      </c>
      <c r="Z241">
        <f t="shared" si="65"/>
        <v>100</v>
      </c>
      <c r="AA241">
        <f t="shared" si="65"/>
        <v>100</v>
      </c>
      <c r="AB241">
        <f t="shared" si="65"/>
        <v>100</v>
      </c>
      <c r="AC241">
        <f t="shared" si="62"/>
        <v>100</v>
      </c>
      <c r="AD241">
        <f t="shared" si="62"/>
        <v>100</v>
      </c>
      <c r="AE241">
        <f t="shared" si="62"/>
        <v>100</v>
      </c>
      <c r="AF241">
        <f t="shared" si="62"/>
        <v>100</v>
      </c>
      <c r="AG241">
        <f t="shared" si="62"/>
        <v>100</v>
      </c>
      <c r="AH241">
        <f t="shared" si="62"/>
        <v>100</v>
      </c>
      <c r="AI241">
        <f t="shared" si="62"/>
        <v>100</v>
      </c>
      <c r="AJ241">
        <f t="shared" si="62"/>
        <v>100</v>
      </c>
      <c r="AK241">
        <f t="shared" si="62"/>
        <v>100</v>
      </c>
      <c r="AL241">
        <f t="shared" si="62"/>
        <v>100</v>
      </c>
      <c r="AM241">
        <f t="shared" si="62"/>
        <v>100</v>
      </c>
      <c r="AN241">
        <f t="shared" si="62"/>
        <v>100</v>
      </c>
      <c r="AO241">
        <f t="shared" si="62"/>
        <v>100</v>
      </c>
      <c r="AP241">
        <f t="shared" si="62"/>
        <v>100</v>
      </c>
      <c r="AQ241">
        <f t="shared" si="62"/>
        <v>100</v>
      </c>
      <c r="AR241">
        <f t="shared" si="62"/>
        <v>100</v>
      </c>
      <c r="AS241">
        <f t="shared" si="61"/>
        <v>100</v>
      </c>
      <c r="AT241">
        <f t="shared" si="61"/>
        <v>100</v>
      </c>
      <c r="AU241">
        <f t="shared" si="61"/>
        <v>100</v>
      </c>
      <c r="AV241">
        <f t="shared" si="61"/>
        <v>100</v>
      </c>
    </row>
    <row r="242" spans="1:48" x14ac:dyDescent="0.15">
      <c r="A242" t="s">
        <v>482</v>
      </c>
      <c r="B242" t="s">
        <v>483</v>
      </c>
      <c r="C242">
        <v>54.491916102288101</v>
      </c>
      <c r="D242">
        <f t="shared" si="53"/>
        <v>54.491916102288101</v>
      </c>
      <c r="E242">
        <f t="shared" si="63"/>
        <v>55.41893727049704</v>
      </c>
      <c r="F242">
        <f t="shared" si="63"/>
        <v>56.36172900263135</v>
      </c>
      <c r="G242">
        <f t="shared" si="63"/>
        <v>57.320559588882311</v>
      </c>
      <c r="H242">
        <f t="shared" si="63"/>
        <v>58.295701883616999</v>
      </c>
      <c r="I242">
        <f t="shared" si="55"/>
        <v>58.878658902453168</v>
      </c>
      <c r="J242">
        <f t="shared" si="64"/>
        <v>59.467445491477704</v>
      </c>
      <c r="K242">
        <f t="shared" si="64"/>
        <v>60.062119946392471</v>
      </c>
      <c r="L242">
        <f t="shared" si="64"/>
        <v>60.662741145856401</v>
      </c>
      <c r="M242">
        <f t="shared" si="64"/>
        <v>61.269368557314962</v>
      </c>
      <c r="N242">
        <f t="shared" si="64"/>
        <v>61.882062242888125</v>
      </c>
      <c r="O242">
        <f t="shared" si="64"/>
        <v>62.500882865316989</v>
      </c>
      <c r="P242">
        <f t="shared" si="64"/>
        <v>63.125891693970175</v>
      </c>
      <c r="Q242">
        <f t="shared" si="64"/>
        <v>63.757150610909882</v>
      </c>
      <c r="R242">
        <f t="shared" si="64"/>
        <v>64.394722117018986</v>
      </c>
      <c r="S242">
        <f t="shared" si="56"/>
        <v>64.716695727604076</v>
      </c>
      <c r="T242">
        <f t="shared" si="65"/>
        <v>65.04027920624209</v>
      </c>
      <c r="U242">
        <f t="shared" si="65"/>
        <v>65.365480602273294</v>
      </c>
      <c r="V242">
        <f t="shared" si="65"/>
        <v>65.69230800528463</v>
      </c>
      <c r="W242">
        <f t="shared" si="65"/>
        <v>66.02076954531104</v>
      </c>
      <c r="X242">
        <f t="shared" si="65"/>
        <v>66.350873393037588</v>
      </c>
      <c r="Y242">
        <f t="shared" si="65"/>
        <v>66.682627760002774</v>
      </c>
      <c r="Z242">
        <f t="shared" si="65"/>
        <v>67.016040898802785</v>
      </c>
      <c r="AA242">
        <f t="shared" si="65"/>
        <v>67.351121103296791</v>
      </c>
      <c r="AB242">
        <f t="shared" si="65"/>
        <v>67.687876708813263</v>
      </c>
      <c r="AC242">
        <f t="shared" si="62"/>
        <v>67.943074466672499</v>
      </c>
      <c r="AD242">
        <f t="shared" si="62"/>
        <v>68.199234374606206</v>
      </c>
      <c r="AE242">
        <f t="shared" si="62"/>
        <v>68.456360060125746</v>
      </c>
      <c r="AF242">
        <f t="shared" si="62"/>
        <v>68.714455164418979</v>
      </c>
      <c r="AG242">
        <f t="shared" si="62"/>
        <v>68.973523342401805</v>
      </c>
      <c r="AH242">
        <f t="shared" si="62"/>
        <v>69.233568262769964</v>
      </c>
      <c r="AI242">
        <f t="shared" si="62"/>
        <v>69.49459360805092</v>
      </c>
      <c r="AJ242">
        <f t="shared" si="62"/>
        <v>69.756603074656098</v>
      </c>
      <c r="AK242">
        <f t="shared" si="62"/>
        <v>70.019600372933155</v>
      </c>
      <c r="AL242">
        <f t="shared" si="62"/>
        <v>70.28358922721857</v>
      </c>
      <c r="AM242">
        <f t="shared" si="62"/>
        <v>70.548573375890371</v>
      </c>
      <c r="AN242">
        <f t="shared" si="62"/>
        <v>70.814556571421008</v>
      </c>
      <c r="AO242">
        <f t="shared" si="62"/>
        <v>71.081542580430636</v>
      </c>
      <c r="AP242">
        <f t="shared" si="62"/>
        <v>71.349535183740358</v>
      </c>
      <c r="AQ242">
        <f t="shared" si="62"/>
        <v>71.61853817642573</v>
      </c>
      <c r="AR242">
        <f t="shared" si="62"/>
        <v>71.888555367870595</v>
      </c>
      <c r="AS242">
        <f t="shared" si="61"/>
        <v>72.159590581820964</v>
      </c>
      <c r="AT242">
        <f t="shared" si="61"/>
        <v>72.431647656439225</v>
      </c>
      <c r="AU242">
        <f t="shared" si="61"/>
        <v>72.704730444358418</v>
      </c>
      <c r="AV242">
        <f t="shared" si="61"/>
        <v>72.978842812736858</v>
      </c>
    </row>
    <row r="243" spans="1:48" x14ac:dyDescent="0.15">
      <c r="A243" t="s">
        <v>484</v>
      </c>
      <c r="B243" t="s">
        <v>485</v>
      </c>
      <c r="C243">
        <v>57.360870167367203</v>
      </c>
      <c r="D243">
        <f t="shared" si="53"/>
        <v>57.360870167367203</v>
      </c>
      <c r="E243">
        <f t="shared" si="63"/>
        <v>58.336698229133617</v>
      </c>
      <c r="F243">
        <f t="shared" si="63"/>
        <v>59.329127161900637</v>
      </c>
      <c r="G243">
        <f t="shared" si="63"/>
        <v>60.338439381114974</v>
      </c>
      <c r="H243">
        <f t="shared" si="63"/>
        <v>61.364922106699225</v>
      </c>
      <c r="I243">
        <f t="shared" si="55"/>
        <v>61.978571327766218</v>
      </c>
      <c r="J243">
        <f t="shared" si="64"/>
        <v>62.598357041043883</v>
      </c>
      <c r="K243">
        <f t="shared" si="64"/>
        <v>63.224340611454316</v>
      </c>
      <c r="L243">
        <f t="shared" si="64"/>
        <v>63.856584017568863</v>
      </c>
      <c r="M243">
        <f t="shared" si="64"/>
        <v>64.495149857744551</v>
      </c>
      <c r="N243">
        <f t="shared" si="64"/>
        <v>65.140101356322006</v>
      </c>
      <c r="O243">
        <f t="shared" si="64"/>
        <v>65.791502369885208</v>
      </c>
      <c r="P243">
        <f t="shared" si="64"/>
        <v>66.449417393584071</v>
      </c>
      <c r="Q243">
        <f t="shared" si="64"/>
        <v>67.113911567519921</v>
      </c>
      <c r="R243">
        <f t="shared" si="64"/>
        <v>67.785050683195124</v>
      </c>
      <c r="S243">
        <f t="shared" si="56"/>
        <v>68.123975936611089</v>
      </c>
      <c r="T243">
        <f t="shared" si="65"/>
        <v>68.464595816294135</v>
      </c>
      <c r="U243">
        <f t="shared" si="65"/>
        <v>68.806918795375594</v>
      </c>
      <c r="V243">
        <f t="shared" si="65"/>
        <v>69.150953389352466</v>
      </c>
      <c r="W243">
        <f t="shared" si="65"/>
        <v>69.496708156299206</v>
      </c>
      <c r="X243">
        <f t="shared" si="65"/>
        <v>69.844191697080689</v>
      </c>
      <c r="Y243">
        <f t="shared" si="65"/>
        <v>70.193412655566092</v>
      </c>
      <c r="Z243">
        <f t="shared" si="65"/>
        <v>70.544379718843913</v>
      </c>
      <c r="AA243">
        <f t="shared" si="65"/>
        <v>70.897101617438125</v>
      </c>
      <c r="AB243">
        <f t="shared" si="65"/>
        <v>71.251587125525305</v>
      </c>
      <c r="AC243">
        <f t="shared" si="62"/>
        <v>71.520220833102925</v>
      </c>
      <c r="AD243">
        <f t="shared" si="62"/>
        <v>71.789867347156289</v>
      </c>
      <c r="AE243">
        <f t="shared" si="62"/>
        <v>72.060530486182202</v>
      </c>
      <c r="AF243">
        <f t="shared" si="62"/>
        <v>72.332214083074035</v>
      </c>
      <c r="AG243">
        <f t="shared" si="62"/>
        <v>72.604921985175949</v>
      </c>
      <c r="AH243">
        <f t="shared" si="62"/>
        <v>72.878658054337507</v>
      </c>
      <c r="AI243">
        <f t="shared" si="62"/>
        <v>73.153426166968146</v>
      </c>
      <c r="AJ243">
        <f t="shared" si="62"/>
        <v>73.4292302140923</v>
      </c>
      <c r="AK243">
        <f t="shared" si="62"/>
        <v>73.706074101404326</v>
      </c>
      <c r="AL243">
        <f t="shared" si="62"/>
        <v>73.983961749323953</v>
      </c>
      <c r="AM243">
        <f t="shared" si="62"/>
        <v>74.262897093051649</v>
      </c>
      <c r="AN243">
        <f t="shared" si="62"/>
        <v>74.542884082624482</v>
      </c>
      <c r="AO243">
        <f t="shared" si="62"/>
        <v>74.823926682971987</v>
      </c>
      <c r="AP243">
        <f t="shared" si="62"/>
        <v>75.106028873972349</v>
      </c>
      <c r="AQ243">
        <f t="shared" si="62"/>
        <v>75.389194650508713</v>
      </c>
      <c r="AR243">
        <f t="shared" ref="AR243:AV258" si="66">IF($AB243*$G$3^(AR$5-$AB$5)&lt;100,$AB243*$G$3^(AR$5-$AB$5),100)</f>
        <v>75.673428022525812</v>
      </c>
      <c r="AS243">
        <f t="shared" si="66"/>
        <v>75.958733015086693</v>
      </c>
      <c r="AT243">
        <f t="shared" si="66"/>
        <v>76.245113668429823</v>
      </c>
      <c r="AU243">
        <f t="shared" si="66"/>
        <v>76.532574038026141</v>
      </c>
      <c r="AV243">
        <f t="shared" si="66"/>
        <v>76.821118194636654</v>
      </c>
    </row>
    <row r="244" spans="1:48" x14ac:dyDescent="0.15">
      <c r="A244" t="s">
        <v>486</v>
      </c>
      <c r="B244" t="s">
        <v>487</v>
      </c>
      <c r="C244">
        <v>51.086552420844399</v>
      </c>
      <c r="D244">
        <f t="shared" si="53"/>
        <v>51.086552420844399</v>
      </c>
      <c r="E244">
        <f t="shared" si="63"/>
        <v>51.955641248920124</v>
      </c>
      <c r="F244">
        <f t="shared" si="63"/>
        <v>52.839515090963197</v>
      </c>
      <c r="G244">
        <f t="shared" si="63"/>
        <v>53.738425470904154</v>
      </c>
      <c r="H244">
        <f t="shared" si="63"/>
        <v>54.652628191620273</v>
      </c>
      <c r="I244">
        <f t="shared" si="55"/>
        <v>55.199154473536474</v>
      </c>
      <c r="J244">
        <f t="shared" si="64"/>
        <v>55.751146018271839</v>
      </c>
      <c r="K244">
        <f t="shared" si="64"/>
        <v>56.308657478454556</v>
      </c>
      <c r="L244">
        <f t="shared" si="64"/>
        <v>56.871744053239105</v>
      </c>
      <c r="M244">
        <f t="shared" si="64"/>
        <v>57.440461493771494</v>
      </c>
      <c r="N244">
        <f t="shared" si="64"/>
        <v>58.014866108709221</v>
      </c>
      <c r="O244">
        <f t="shared" si="64"/>
        <v>58.595014769796293</v>
      </c>
      <c r="P244">
        <f t="shared" si="64"/>
        <v>59.180964917494272</v>
      </c>
      <c r="Q244">
        <f t="shared" si="64"/>
        <v>59.77277456666922</v>
      </c>
      <c r="R244">
        <f t="shared" si="64"/>
        <v>60.370502312335915</v>
      </c>
      <c r="S244">
        <f t="shared" si="56"/>
        <v>60.672354823897585</v>
      </c>
      <c r="T244">
        <f t="shared" si="65"/>
        <v>60.975716598017065</v>
      </c>
      <c r="U244">
        <f t="shared" si="65"/>
        <v>61.280595181007143</v>
      </c>
      <c r="V244">
        <f t="shared" si="65"/>
        <v>61.586998156912166</v>
      </c>
      <c r="W244">
        <f t="shared" si="65"/>
        <v>61.894933147696712</v>
      </c>
      <c r="X244">
        <f t="shared" si="65"/>
        <v>62.204407813435189</v>
      </c>
      <c r="Y244">
        <f t="shared" si="65"/>
        <v>62.515429852502358</v>
      </c>
      <c r="Z244">
        <f t="shared" si="65"/>
        <v>62.82800700176486</v>
      </c>
      <c r="AA244">
        <f t="shared" si="65"/>
        <v>63.142147036773686</v>
      </c>
      <c r="AB244">
        <f t="shared" si="65"/>
        <v>63.457857771957542</v>
      </c>
      <c r="AC244">
        <f t="shared" ref="AC244:AR259" si="67">IF($AB244*$G$3^(AC$5-$AB$5)&lt;100,$AB244*$G$3^(AC$5-$AB$5),100)</f>
        <v>63.697107454609281</v>
      </c>
      <c r="AD244">
        <f t="shared" si="67"/>
        <v>63.937259159684388</v>
      </c>
      <c r="AE244">
        <f t="shared" si="67"/>
        <v>64.178316288000133</v>
      </c>
      <c r="AF244">
        <f t="shared" si="67"/>
        <v>64.42028225319558</v>
      </c>
      <c r="AG244">
        <f t="shared" si="67"/>
        <v>64.66316048177994</v>
      </c>
      <c r="AH244">
        <f t="shared" si="67"/>
        <v>64.906954413181168</v>
      </c>
      <c r="AI244">
        <f t="shared" si="67"/>
        <v>65.151667499794485</v>
      </c>
      <c r="AJ244">
        <f t="shared" si="67"/>
        <v>65.397303207031442</v>
      </c>
      <c r="AK244">
        <f t="shared" si="67"/>
        <v>65.643865013368938</v>
      </c>
      <c r="AL244">
        <f t="shared" si="67"/>
        <v>65.891356410398458</v>
      </c>
      <c r="AM244">
        <f t="shared" si="67"/>
        <v>66.139780902875543</v>
      </c>
      <c r="AN244">
        <f t="shared" si="67"/>
        <v>66.389142008769355</v>
      </c>
      <c r="AO244">
        <f t="shared" si="67"/>
        <v>66.639443259312642</v>
      </c>
      <c r="AP244">
        <f t="shared" si="67"/>
        <v>66.890688199051624</v>
      </c>
      <c r="AQ244">
        <f t="shared" si="67"/>
        <v>67.142880385896149</v>
      </c>
      <c r="AR244">
        <f t="shared" si="67"/>
        <v>67.39602339117026</v>
      </c>
      <c r="AS244">
        <f t="shared" si="66"/>
        <v>67.650120799662545</v>
      </c>
      <c r="AT244">
        <f t="shared" si="66"/>
        <v>67.905176209677094</v>
      </c>
      <c r="AU244">
        <f t="shared" si="66"/>
        <v>68.161193233084319</v>
      </c>
      <c r="AV244">
        <f t="shared" si="66"/>
        <v>68.418175495372196</v>
      </c>
    </row>
    <row r="245" spans="1:48" x14ac:dyDescent="0.15">
      <c r="A245" t="s">
        <v>488</v>
      </c>
      <c r="B245" t="s">
        <v>489</v>
      </c>
      <c r="C245">
        <v>53.025567463978902</v>
      </c>
      <c r="D245">
        <f t="shared" si="53"/>
        <v>53.025567463978902</v>
      </c>
      <c r="E245">
        <f t="shared" si="63"/>
        <v>53.927642982907763</v>
      </c>
      <c r="F245">
        <f t="shared" si="63"/>
        <v>54.845064688228753</v>
      </c>
      <c r="G245">
        <f t="shared" si="63"/>
        <v>55.778093650586015</v>
      </c>
      <c r="H245">
        <f t="shared" si="63"/>
        <v>56.72699538197994</v>
      </c>
      <c r="I245">
        <f t="shared" si="55"/>
        <v>57.294265335799743</v>
      </c>
      <c r="J245">
        <f t="shared" si="64"/>
        <v>57.867207989157734</v>
      </c>
      <c r="K245">
        <f t="shared" si="64"/>
        <v>58.445880069049309</v>
      </c>
      <c r="L245">
        <f t="shared" si="64"/>
        <v>59.030338869739808</v>
      </c>
      <c r="M245">
        <f t="shared" si="64"/>
        <v>59.620642258437201</v>
      </c>
      <c r="N245">
        <f t="shared" si="64"/>
        <v>60.216848681021588</v>
      </c>
      <c r="O245">
        <f t="shared" si="64"/>
        <v>60.819017167831781</v>
      </c>
      <c r="P245">
        <f t="shared" si="64"/>
        <v>61.427207339510119</v>
      </c>
      <c r="Q245">
        <f t="shared" si="64"/>
        <v>62.041479412905225</v>
      </c>
      <c r="R245">
        <f t="shared" si="64"/>
        <v>62.66189420703428</v>
      </c>
      <c r="S245">
        <f t="shared" si="56"/>
        <v>62.975203678069441</v>
      </c>
      <c r="T245">
        <f t="shared" si="65"/>
        <v>63.290079696459784</v>
      </c>
      <c r="U245">
        <f t="shared" si="65"/>
        <v>63.606530094942073</v>
      </c>
      <c r="V245">
        <f t="shared" si="65"/>
        <v>63.924562745416765</v>
      </c>
      <c r="W245">
        <f t="shared" si="65"/>
        <v>64.244185559143844</v>
      </c>
      <c r="X245">
        <f t="shared" si="65"/>
        <v>64.565406486939551</v>
      </c>
      <c r="Y245">
        <f t="shared" si="65"/>
        <v>64.888233519374239</v>
      </c>
      <c r="Z245">
        <f t="shared" si="65"/>
        <v>65.212674686971098</v>
      </c>
      <c r="AA245">
        <f t="shared" si="65"/>
        <v>65.538738060405962</v>
      </c>
      <c r="AB245">
        <f t="shared" si="65"/>
        <v>65.866431750707974</v>
      </c>
      <c r="AC245">
        <f t="shared" si="67"/>
        <v>66.114762271892431</v>
      </c>
      <c r="AD245">
        <f t="shared" si="67"/>
        <v>66.364029052201801</v>
      </c>
      <c r="AE245">
        <f t="shared" si="67"/>
        <v>66.614235621533027</v>
      </c>
      <c r="AF245">
        <f t="shared" si="67"/>
        <v>66.865385523091518</v>
      </c>
      <c r="AG245">
        <f t="shared" si="67"/>
        <v>67.117482313441329</v>
      </c>
      <c r="AH245">
        <f t="shared" si="67"/>
        <v>67.370529562555561</v>
      </c>
      <c r="AI245">
        <f t="shared" si="67"/>
        <v>67.624530853866773</v>
      </c>
      <c r="AJ245">
        <f t="shared" si="67"/>
        <v>67.87948978431794</v>
      </c>
      <c r="AK245">
        <f t="shared" si="67"/>
        <v>68.135409964413213</v>
      </c>
      <c r="AL245">
        <f t="shared" si="67"/>
        <v>68.392295018269166</v>
      </c>
      <c r="AM245">
        <f t="shared" si="67"/>
        <v>68.650148583666009</v>
      </c>
      <c r="AN245">
        <f t="shared" si="67"/>
        <v>68.908974312099204</v>
      </c>
      <c r="AO245">
        <f t="shared" si="67"/>
        <v>69.168775868831091</v>
      </c>
      <c r="AP245">
        <f t="shared" si="67"/>
        <v>69.42955693294293</v>
      </c>
      <c r="AQ245">
        <f t="shared" si="67"/>
        <v>69.691321197386756</v>
      </c>
      <c r="AR245">
        <f t="shared" si="67"/>
        <v>69.954072369037931</v>
      </c>
      <c r="AS245">
        <f t="shared" si="66"/>
        <v>70.217814168747481</v>
      </c>
      <c r="AT245">
        <f t="shared" si="66"/>
        <v>70.482550331394876</v>
      </c>
      <c r="AU245">
        <f t="shared" si="66"/>
        <v>70.748284605940825</v>
      </c>
      <c r="AV245">
        <f t="shared" si="66"/>
        <v>71.015020755480478</v>
      </c>
    </row>
    <row r="246" spans="1:48" x14ac:dyDescent="0.15">
      <c r="A246" t="s">
        <v>490</v>
      </c>
      <c r="B246" t="s">
        <v>491</v>
      </c>
      <c r="C246">
        <v>50.398545492819402</v>
      </c>
      <c r="D246">
        <f t="shared" si="53"/>
        <v>50.398545492819402</v>
      </c>
      <c r="E246">
        <f t="shared" si="63"/>
        <v>51.25592988780167</v>
      </c>
      <c r="F246">
        <f t="shared" si="63"/>
        <v>52.127900179927806</v>
      </c>
      <c r="G246">
        <f t="shared" si="63"/>
        <v>53.014704505735807</v>
      </c>
      <c r="H246">
        <f t="shared" si="63"/>
        <v>53.916595223083789</v>
      </c>
      <c r="I246">
        <f t="shared" si="55"/>
        <v>54.455761175314628</v>
      </c>
      <c r="J246">
        <f t="shared" si="64"/>
        <v>55.000318787067776</v>
      </c>
      <c r="K246">
        <f t="shared" si="64"/>
        <v>55.550321974938448</v>
      </c>
      <c r="L246">
        <f t="shared" si="64"/>
        <v>56.105825194687839</v>
      </c>
      <c r="M246">
        <f t="shared" si="64"/>
        <v>56.666883446634706</v>
      </c>
      <c r="N246">
        <f t="shared" si="64"/>
        <v>57.233552281101069</v>
      </c>
      <c r="O246">
        <f t="shared" si="64"/>
        <v>57.805887803912064</v>
      </c>
      <c r="P246">
        <f t="shared" si="64"/>
        <v>58.383946681951201</v>
      </c>
      <c r="Q246">
        <f t="shared" si="64"/>
        <v>58.967786148770713</v>
      </c>
      <c r="R246">
        <f t="shared" si="64"/>
        <v>59.557464010258421</v>
      </c>
      <c r="S246">
        <f t="shared" si="56"/>
        <v>59.855251330309706</v>
      </c>
      <c r="T246">
        <f t="shared" si="65"/>
        <v>60.154527586961244</v>
      </c>
      <c r="U246">
        <f t="shared" si="65"/>
        <v>60.45530022489605</v>
      </c>
      <c r="V246">
        <f t="shared" si="65"/>
        <v>60.75757672602051</v>
      </c>
      <c r="W246">
        <f t="shared" si="65"/>
        <v>61.061364609650603</v>
      </c>
      <c r="X246">
        <f t="shared" si="65"/>
        <v>61.366671432698844</v>
      </c>
      <c r="Y246">
        <f t="shared" si="65"/>
        <v>61.673504789862328</v>
      </c>
      <c r="Z246">
        <f t="shared" si="65"/>
        <v>61.981872313811635</v>
      </c>
      <c r="AA246">
        <f t="shared" si="65"/>
        <v>62.29178167538069</v>
      </c>
      <c r="AB246">
        <f t="shared" si="65"/>
        <v>62.603240583757582</v>
      </c>
      <c r="AC246">
        <f t="shared" si="67"/>
        <v>62.839268177006296</v>
      </c>
      <c r="AD246">
        <f t="shared" si="67"/>
        <v>63.076185644712879</v>
      </c>
      <c r="AE246">
        <f t="shared" si="67"/>
        <v>63.31399634189416</v>
      </c>
      <c r="AF246">
        <f t="shared" si="67"/>
        <v>63.552703636216123</v>
      </c>
      <c r="AG246">
        <f t="shared" si="67"/>
        <v>63.792310908041543</v>
      </c>
      <c r="AH246">
        <f t="shared" si="67"/>
        <v>64.032821550477934</v>
      </c>
      <c r="AI246">
        <f t="shared" si="67"/>
        <v>64.274238969425497</v>
      </c>
      <c r="AJ246">
        <f t="shared" si="67"/>
        <v>64.516566583625419</v>
      </c>
      <c r="AK246">
        <f t="shared" si="67"/>
        <v>64.759807824708304</v>
      </c>
      <c r="AL246">
        <f t="shared" si="67"/>
        <v>65.003966137242713</v>
      </c>
      <c r="AM246">
        <f t="shared" si="67"/>
        <v>65.249044978783957</v>
      </c>
      <c r="AN246">
        <f t="shared" si="67"/>
        <v>65.495047819923059</v>
      </c>
      <c r="AO246">
        <f t="shared" si="67"/>
        <v>65.741978144335945</v>
      </c>
      <c r="AP246">
        <f t="shared" si="67"/>
        <v>65.989839448832768</v>
      </c>
      <c r="AQ246">
        <f t="shared" si="67"/>
        <v>66.238635243407302</v>
      </c>
      <c r="AR246">
        <f t="shared" si="67"/>
        <v>66.488369051286853</v>
      </c>
      <c r="AS246">
        <f t="shared" si="66"/>
        <v>66.739044408981982</v>
      </c>
      <c r="AT246">
        <f t="shared" si="66"/>
        <v>66.990664866336687</v>
      </c>
      <c r="AU246">
        <f t="shared" si="66"/>
        <v>67.243233986578602</v>
      </c>
      <c r="AV246">
        <f t="shared" si="66"/>
        <v>67.49675534636954</v>
      </c>
    </row>
    <row r="247" spans="1:48" x14ac:dyDescent="0.15">
      <c r="A247" t="s">
        <v>492</v>
      </c>
      <c r="B247" t="s">
        <v>493</v>
      </c>
      <c r="C247">
        <v>47.550680317813402</v>
      </c>
      <c r="D247">
        <f t="shared" si="53"/>
        <v>47.550680317813402</v>
      </c>
      <c r="E247">
        <f t="shared" si="63"/>
        <v>48.359616585251757</v>
      </c>
      <c r="F247">
        <f t="shared" si="63"/>
        <v>49.182314546117077</v>
      </c>
      <c r="G247">
        <f t="shared" si="63"/>
        <v>50.019008315522747</v>
      </c>
      <c r="H247">
        <f t="shared" si="63"/>
        <v>50.869935991368621</v>
      </c>
      <c r="I247">
        <f t="shared" si="55"/>
        <v>51.378635351282306</v>
      </c>
      <c r="J247">
        <f t="shared" si="64"/>
        <v>51.892421704795133</v>
      </c>
      <c r="K247">
        <f t="shared" si="64"/>
        <v>52.411345921843079</v>
      </c>
      <c r="L247">
        <f t="shared" si="64"/>
        <v>52.935459381061513</v>
      </c>
      <c r="M247">
        <f t="shared" si="64"/>
        <v>53.464813974872122</v>
      </c>
      <c r="N247">
        <f t="shared" si="64"/>
        <v>53.999462114620854</v>
      </c>
      <c r="O247">
        <f t="shared" si="64"/>
        <v>54.539456735767047</v>
      </c>
      <c r="P247">
        <f t="shared" si="64"/>
        <v>55.084851303124736</v>
      </c>
      <c r="Q247">
        <f t="shared" si="64"/>
        <v>55.635699816155984</v>
      </c>
      <c r="R247">
        <f t="shared" si="64"/>
        <v>56.192056814317546</v>
      </c>
      <c r="S247">
        <f t="shared" si="56"/>
        <v>56.473017098389128</v>
      </c>
      <c r="T247">
        <f t="shared" si="65"/>
        <v>56.755382183881061</v>
      </c>
      <c r="U247">
        <f t="shared" si="65"/>
        <v>57.039159094800461</v>
      </c>
      <c r="V247">
        <f t="shared" si="65"/>
        <v>57.324354890274449</v>
      </c>
      <c r="W247">
        <f t="shared" si="65"/>
        <v>57.610976664725811</v>
      </c>
      <c r="X247">
        <f t="shared" si="65"/>
        <v>57.899031548049429</v>
      </c>
      <c r="Y247">
        <f t="shared" si="65"/>
        <v>58.18852670578967</v>
      </c>
      <c r="Z247">
        <f t="shared" si="65"/>
        <v>58.479469339318612</v>
      </c>
      <c r="AA247">
        <f t="shared" si="65"/>
        <v>58.771866686015208</v>
      </c>
      <c r="AB247">
        <f t="shared" si="65"/>
        <v>59.065726019445272</v>
      </c>
      <c r="AC247">
        <f t="shared" si="67"/>
        <v>59.28841642693633</v>
      </c>
      <c r="AD247">
        <f t="shared" si="67"/>
        <v>59.511946424845227</v>
      </c>
      <c r="AE247">
        <f t="shared" si="67"/>
        <v>59.736319178607232</v>
      </c>
      <c r="AF247">
        <f t="shared" si="67"/>
        <v>59.961537865591978</v>
      </c>
      <c r="AG247">
        <f t="shared" si="67"/>
        <v>60.187605675148454</v>
      </c>
      <c r="AH247">
        <f t="shared" si="67"/>
        <v>60.414525808650211</v>
      </c>
      <c r="AI247">
        <f t="shared" si="67"/>
        <v>60.642301479540599</v>
      </c>
      <c r="AJ247">
        <f t="shared" si="67"/>
        <v>60.870935913378403</v>
      </c>
      <c r="AK247">
        <f t="shared" si="67"/>
        <v>61.100432347883405</v>
      </c>
      <c r="AL247">
        <f t="shared" si="67"/>
        <v>61.330794032982318</v>
      </c>
      <c r="AM247">
        <f t="shared" si="67"/>
        <v>61.56202423085476</v>
      </c>
      <c r="AN247">
        <f t="shared" si="67"/>
        <v>61.794126215979432</v>
      </c>
      <c r="AO247">
        <f t="shared" si="67"/>
        <v>62.027103275180558</v>
      </c>
      <c r="AP247">
        <f t="shared" si="67"/>
        <v>62.260958707674412</v>
      </c>
      <c r="AQ247">
        <f t="shared" si="67"/>
        <v>62.495695825115938</v>
      </c>
      <c r="AR247">
        <f t="shared" si="67"/>
        <v>62.731317951645813</v>
      </c>
      <c r="AS247">
        <f t="shared" si="66"/>
        <v>62.967828423937384</v>
      </c>
      <c r="AT247">
        <f t="shared" si="66"/>
        <v>63.205230591243975</v>
      </c>
      <c r="AU247">
        <f t="shared" si="66"/>
        <v>63.443527815446323</v>
      </c>
      <c r="AV247">
        <f t="shared" si="66"/>
        <v>63.682723471100189</v>
      </c>
    </row>
    <row r="248" spans="1:48" x14ac:dyDescent="0.15">
      <c r="A248" t="s">
        <v>494</v>
      </c>
      <c r="B248" t="s">
        <v>495</v>
      </c>
      <c r="C248">
        <v>45.865731873183599</v>
      </c>
      <c r="D248">
        <f t="shared" si="53"/>
        <v>45.865731873183599</v>
      </c>
      <c r="E248">
        <f t="shared" si="63"/>
        <v>46.646003652616422</v>
      </c>
      <c r="F248">
        <f t="shared" si="63"/>
        <v>47.439549482738393</v>
      </c>
      <c r="G248">
        <f t="shared" si="63"/>
        <v>48.246595182842654</v>
      </c>
      <c r="H248">
        <f t="shared" si="63"/>
        <v>49.067370413879615</v>
      </c>
      <c r="I248">
        <f t="shared" si="55"/>
        <v>49.558044118018415</v>
      </c>
      <c r="J248">
        <f t="shared" si="64"/>
        <v>50.053624559198596</v>
      </c>
      <c r="K248">
        <f t="shared" si="64"/>
        <v>50.554160804790577</v>
      </c>
      <c r="L248">
        <f t="shared" si="64"/>
        <v>51.05970241283849</v>
      </c>
      <c r="M248">
        <f t="shared" si="64"/>
        <v>51.57029943696687</v>
      </c>
      <c r="N248">
        <f t="shared" si="64"/>
        <v>52.086002431336546</v>
      </c>
      <c r="O248">
        <f t="shared" si="64"/>
        <v>52.606862455649896</v>
      </c>
      <c r="P248">
        <f t="shared" si="64"/>
        <v>53.132931080206411</v>
      </c>
      <c r="Q248">
        <f t="shared" si="64"/>
        <v>53.664260391008483</v>
      </c>
      <c r="R248">
        <f t="shared" si="64"/>
        <v>54.200902994918565</v>
      </c>
      <c r="S248">
        <f t="shared" si="56"/>
        <v>54.47190750989315</v>
      </c>
      <c r="T248">
        <f t="shared" si="65"/>
        <v>54.744267047442605</v>
      </c>
      <c r="U248">
        <f t="shared" si="65"/>
        <v>55.017988382679818</v>
      </c>
      <c r="V248">
        <f t="shared" si="65"/>
        <v>55.293078324593203</v>
      </c>
      <c r="W248">
        <f t="shared" si="65"/>
        <v>55.569543716216153</v>
      </c>
      <c r="X248">
        <f t="shared" si="65"/>
        <v>55.847391434797224</v>
      </c>
      <c r="Y248">
        <f t="shared" si="65"/>
        <v>56.126628391971209</v>
      </c>
      <c r="Z248">
        <f t="shared" si="65"/>
        <v>56.407261533931056</v>
      </c>
      <c r="AA248">
        <f t="shared" si="65"/>
        <v>56.689297841600713</v>
      </c>
      <c r="AB248">
        <f t="shared" si="65"/>
        <v>56.972744330808702</v>
      </c>
      <c r="AC248">
        <f t="shared" si="67"/>
        <v>57.187543750132434</v>
      </c>
      <c r="AD248">
        <f t="shared" si="67"/>
        <v>57.40315300916258</v>
      </c>
      <c r="AE248">
        <f t="shared" si="67"/>
        <v>57.619575161167852</v>
      </c>
      <c r="AF248">
        <f t="shared" si="67"/>
        <v>57.836813270928459</v>
      </c>
      <c r="AG248">
        <f t="shared" si="67"/>
        <v>58.054870414779479</v>
      </c>
      <c r="AH248">
        <f t="shared" si="67"/>
        <v>58.273749680654454</v>
      </c>
      <c r="AI248">
        <f t="shared" si="67"/>
        <v>58.493454168129041</v>
      </c>
      <c r="AJ248">
        <f t="shared" si="67"/>
        <v>58.713986988465017</v>
      </c>
      <c r="AK248">
        <f t="shared" si="67"/>
        <v>58.935351264654244</v>
      </c>
      <c r="AL248">
        <f t="shared" si="67"/>
        <v>59.157550131462955</v>
      </c>
      <c r="AM248">
        <f t="shared" si="67"/>
        <v>59.380586735476115</v>
      </c>
      <c r="AN248">
        <f t="shared" si="67"/>
        <v>59.604464235141961</v>
      </c>
      <c r="AO248">
        <f t="shared" si="67"/>
        <v>59.829185800816774</v>
      </c>
      <c r="AP248">
        <f t="shared" si="67"/>
        <v>60.054754614809795</v>
      </c>
      <c r="AQ248">
        <f t="shared" si="67"/>
        <v>60.281173871428166</v>
      </c>
      <c r="AR248">
        <f t="shared" si="67"/>
        <v>60.508446777022328</v>
      </c>
      <c r="AS248">
        <f t="shared" si="66"/>
        <v>60.736576550031302</v>
      </c>
      <c r="AT248">
        <f t="shared" si="66"/>
        <v>60.965566421028328</v>
      </c>
      <c r="AU248">
        <f t="shared" si="66"/>
        <v>61.195419632766594</v>
      </c>
      <c r="AV248">
        <f t="shared" si="66"/>
        <v>61.426139440225178</v>
      </c>
    </row>
    <row r="249" spans="1:48" x14ac:dyDescent="0.15">
      <c r="A249" t="s">
        <v>496</v>
      </c>
      <c r="B249" t="s">
        <v>497</v>
      </c>
      <c r="C249">
        <v>46.715711204042002</v>
      </c>
      <c r="D249">
        <f t="shared" si="53"/>
        <v>46.715711204042002</v>
      </c>
      <c r="E249">
        <f t="shared" si="63"/>
        <v>47.510442905030288</v>
      </c>
      <c r="F249">
        <f t="shared" si="63"/>
        <v>48.318694650138141</v>
      </c>
      <c r="G249">
        <f t="shared" si="63"/>
        <v>49.140696443520135</v>
      </c>
      <c r="H249">
        <f t="shared" si="63"/>
        <v>49.976682202181316</v>
      </c>
      <c r="I249">
        <f t="shared" si="55"/>
        <v>50.476449024203127</v>
      </c>
      <c r="J249">
        <f t="shared" si="64"/>
        <v>50.981213514445159</v>
      </c>
      <c r="K249">
        <f t="shared" si="64"/>
        <v>51.491025649589609</v>
      </c>
      <c r="L249">
        <f t="shared" si="64"/>
        <v>52.005935906085512</v>
      </c>
      <c r="M249">
        <f t="shared" si="64"/>
        <v>52.525995265146356</v>
      </c>
      <c r="N249">
        <f t="shared" si="64"/>
        <v>53.051255217797831</v>
      </c>
      <c r="O249">
        <f t="shared" si="64"/>
        <v>53.581767769975798</v>
      </c>
      <c r="P249">
        <f t="shared" si="64"/>
        <v>54.117585447675566</v>
      </c>
      <c r="Q249">
        <f t="shared" si="64"/>
        <v>54.658761302152328</v>
      </c>
      <c r="R249">
        <f t="shared" si="64"/>
        <v>55.20534891517385</v>
      </c>
      <c r="S249">
        <f t="shared" si="56"/>
        <v>55.481375659749716</v>
      </c>
      <c r="T249">
        <f t="shared" si="65"/>
        <v>55.75878253804845</v>
      </c>
      <c r="U249">
        <f t="shared" si="65"/>
        <v>56.03757645073869</v>
      </c>
      <c r="V249">
        <f t="shared" si="65"/>
        <v>56.317764332992368</v>
      </c>
      <c r="W249">
        <f t="shared" si="65"/>
        <v>56.599353154657322</v>
      </c>
      <c r="X249">
        <f t="shared" si="65"/>
        <v>56.882349920430599</v>
      </c>
      <c r="Y249">
        <f t="shared" si="65"/>
        <v>57.166761670032741</v>
      </c>
      <c r="Z249">
        <f t="shared" si="65"/>
        <v>57.452595478382904</v>
      </c>
      <c r="AA249">
        <f t="shared" si="65"/>
        <v>57.739858455774815</v>
      </c>
      <c r="AB249">
        <f t="shared" si="65"/>
        <v>58.028557748053679</v>
      </c>
      <c r="AC249">
        <f t="shared" si="67"/>
        <v>58.247337809552931</v>
      </c>
      <c r="AD249">
        <f t="shared" si="67"/>
        <v>58.466942718630129</v>
      </c>
      <c r="AE249">
        <f t="shared" si="67"/>
        <v>58.687375585136877</v>
      </c>
      <c r="AF249">
        <f t="shared" si="67"/>
        <v>58.908639530649587</v>
      </c>
      <c r="AG249">
        <f t="shared" si="67"/>
        <v>59.130737688513676</v>
      </c>
      <c r="AH249">
        <f t="shared" si="67"/>
        <v>59.353673203887979</v>
      </c>
      <c r="AI249">
        <f t="shared" si="67"/>
        <v>59.577449233789203</v>
      </c>
      <c r="AJ249">
        <f t="shared" si="67"/>
        <v>59.802068947136718</v>
      </c>
      <c r="AK249">
        <f t="shared" si="67"/>
        <v>60.027535524797365</v>
      </c>
      <c r="AL249">
        <f t="shared" si="67"/>
        <v>60.253852159630583</v>
      </c>
      <c r="AM249">
        <f t="shared" si="67"/>
        <v>60.481022056533519</v>
      </c>
      <c r="AN249">
        <f t="shared" si="67"/>
        <v>60.709048432486483</v>
      </c>
      <c r="AO249">
        <f t="shared" si="67"/>
        <v>60.937934516598503</v>
      </c>
      <c r="AP249">
        <f t="shared" si="67"/>
        <v>61.167683550153058</v>
      </c>
      <c r="AQ249">
        <f t="shared" si="67"/>
        <v>61.398298786653889</v>
      </c>
      <c r="AR249">
        <f t="shared" si="67"/>
        <v>61.629783491871201</v>
      </c>
      <c r="AS249">
        <f t="shared" si="66"/>
        <v>61.86214094388783</v>
      </c>
      <c r="AT249">
        <f t="shared" si="66"/>
        <v>62.095374433145686</v>
      </c>
      <c r="AU249">
        <f t="shared" si="66"/>
        <v>62.32948726249235</v>
      </c>
      <c r="AV249">
        <f t="shared" si="66"/>
        <v>62.564482747227849</v>
      </c>
    </row>
    <row r="250" spans="1:48" x14ac:dyDescent="0.15">
      <c r="A250" t="s">
        <v>498</v>
      </c>
      <c r="B250" t="s">
        <v>499</v>
      </c>
      <c r="C250">
        <v>56.700622024623101</v>
      </c>
      <c r="D250">
        <f t="shared" si="53"/>
        <v>56.700622024623101</v>
      </c>
      <c r="E250">
        <f t="shared" si="63"/>
        <v>57.66521788814115</v>
      </c>
      <c r="F250">
        <f t="shared" si="63"/>
        <v>58.646223539536159</v>
      </c>
      <c r="G250">
        <f t="shared" si="63"/>
        <v>59.643918143532304</v>
      </c>
      <c r="H250">
        <f t="shared" si="63"/>
        <v>60.658585614028055</v>
      </c>
      <c r="I250">
        <f t="shared" si="55"/>
        <v>61.265171470168333</v>
      </c>
      <c r="J250">
        <f t="shared" si="64"/>
        <v>61.877823184870017</v>
      </c>
      <c r="K250">
        <f t="shared" si="64"/>
        <v>62.496601416718711</v>
      </c>
      <c r="L250">
        <f t="shared" si="64"/>
        <v>63.121567430885911</v>
      </c>
      <c r="M250">
        <f t="shared" si="64"/>
        <v>63.752783105194759</v>
      </c>
      <c r="N250">
        <f t="shared" si="64"/>
        <v>64.390310936246721</v>
      </c>
      <c r="O250">
        <f t="shared" si="64"/>
        <v>65.034214045609176</v>
      </c>
      <c r="P250">
        <f t="shared" si="64"/>
        <v>65.684556186065279</v>
      </c>
      <c r="Q250">
        <f t="shared" si="64"/>
        <v>66.341401747925943</v>
      </c>
      <c r="R250">
        <f t="shared" si="64"/>
        <v>67.004815765405198</v>
      </c>
      <c r="S250">
        <f t="shared" si="56"/>
        <v>67.339839844232216</v>
      </c>
      <c r="T250">
        <f t="shared" si="65"/>
        <v>67.67653904345336</v>
      </c>
      <c r="U250">
        <f t="shared" si="65"/>
        <v>68.014921738670623</v>
      </c>
      <c r="V250">
        <f t="shared" si="65"/>
        <v>68.354996347363965</v>
      </c>
      <c r="W250">
        <f t="shared" si="65"/>
        <v>68.69677132910077</v>
      </c>
      <c r="X250">
        <f t="shared" si="65"/>
        <v>69.040255185746261</v>
      </c>
      <c r="Y250">
        <f t="shared" si="65"/>
        <v>69.385456461674991</v>
      </c>
      <c r="Z250">
        <f t="shared" si="65"/>
        <v>69.732383743983348</v>
      </c>
      <c r="AA250">
        <f t="shared" si="65"/>
        <v>70.081045662703261</v>
      </c>
      <c r="AB250">
        <f t="shared" si="65"/>
        <v>70.431450891016766</v>
      </c>
      <c r="AC250">
        <f t="shared" si="67"/>
        <v>70.696992509754224</v>
      </c>
      <c r="AD250">
        <f t="shared" si="67"/>
        <v>70.963535277131825</v>
      </c>
      <c r="AE250">
        <f t="shared" si="67"/>
        <v>71.231082967693837</v>
      </c>
      <c r="AF250">
        <f t="shared" si="67"/>
        <v>71.499639370215377</v>
      </c>
      <c r="AG250">
        <f t="shared" si="67"/>
        <v>71.769208287756058</v>
      </c>
      <c r="AH250">
        <f t="shared" si="67"/>
        <v>72.039793537713877</v>
      </c>
      <c r="AI250">
        <f t="shared" si="67"/>
        <v>72.31139895187917</v>
      </c>
      <c r="AJ250">
        <f t="shared" si="67"/>
        <v>72.584028376488988</v>
      </c>
      <c r="AK250">
        <f t="shared" si="67"/>
        <v>72.857685672281505</v>
      </c>
      <c r="AL250">
        <f t="shared" si="67"/>
        <v>73.132374714550693</v>
      </c>
      <c r="AM250">
        <f t="shared" si="67"/>
        <v>73.40809939320124</v>
      </c>
      <c r="AN250">
        <f t="shared" si="67"/>
        <v>73.684863612803554</v>
      </c>
      <c r="AO250">
        <f t="shared" si="67"/>
        <v>73.962671292649148</v>
      </c>
      <c r="AP250">
        <f t="shared" si="67"/>
        <v>74.241526366806127</v>
      </c>
      <c r="AQ250">
        <f t="shared" si="67"/>
        <v>74.521432784174792</v>
      </c>
      <c r="AR250">
        <f t="shared" si="67"/>
        <v>74.802394508543713</v>
      </c>
      <c r="AS250">
        <f t="shared" si="66"/>
        <v>75.084415518645756</v>
      </c>
      <c r="AT250">
        <f t="shared" si="66"/>
        <v>75.367499808214475</v>
      </c>
      <c r="AU250">
        <f t="shared" si="66"/>
        <v>75.651651386040655</v>
      </c>
      <c r="AV250">
        <f t="shared" si="66"/>
        <v>75.936874276029059</v>
      </c>
    </row>
    <row r="251" spans="1:48" x14ac:dyDescent="0.15">
      <c r="A251" t="s">
        <v>500</v>
      </c>
      <c r="B251" t="s">
        <v>501</v>
      </c>
      <c r="C251">
        <v>45.731472340077303</v>
      </c>
      <c r="D251">
        <f t="shared" si="53"/>
        <v>45.731472340077303</v>
      </c>
      <c r="E251">
        <f t="shared" si="63"/>
        <v>46.509460084773863</v>
      </c>
      <c r="F251">
        <f t="shared" si="63"/>
        <v>47.300683023963984</v>
      </c>
      <c r="G251">
        <f t="shared" si="63"/>
        <v>48.10536631591588</v>
      </c>
      <c r="H251">
        <f t="shared" si="63"/>
        <v>48.923738949309602</v>
      </c>
      <c r="I251">
        <f t="shared" si="55"/>
        <v>49.4129763388027</v>
      </c>
      <c r="J251">
        <f t="shared" si="64"/>
        <v>49.907106102190724</v>
      </c>
      <c r="K251">
        <f t="shared" si="64"/>
        <v>50.406177163212625</v>
      </c>
      <c r="L251">
        <f t="shared" si="64"/>
        <v>50.910238934844763</v>
      </c>
      <c r="M251">
        <f t="shared" si="64"/>
        <v>51.419341324193205</v>
      </c>
      <c r="N251">
        <f t="shared" si="64"/>
        <v>51.933534737435146</v>
      </c>
      <c r="O251">
        <f t="shared" si="64"/>
        <v>52.452870084809483</v>
      </c>
      <c r="P251">
        <f t="shared" si="64"/>
        <v>52.977398785657591</v>
      </c>
      <c r="Q251">
        <f t="shared" si="64"/>
        <v>53.507172773514171</v>
      </c>
      <c r="R251">
        <f t="shared" si="64"/>
        <v>54.042244501249314</v>
      </c>
      <c r="S251">
        <f t="shared" si="56"/>
        <v>54.312455723755555</v>
      </c>
      <c r="T251">
        <f t="shared" si="65"/>
        <v>54.584018002374322</v>
      </c>
      <c r="U251">
        <f t="shared" si="65"/>
        <v>54.856938092386187</v>
      </c>
      <c r="V251">
        <f t="shared" si="65"/>
        <v>55.131222782848106</v>
      </c>
      <c r="W251">
        <f t="shared" si="65"/>
        <v>55.406878896762336</v>
      </c>
      <c r="X251">
        <f t="shared" si="65"/>
        <v>55.683913291246135</v>
      </c>
      <c r="Y251">
        <f t="shared" si="65"/>
        <v>55.962332857702364</v>
      </c>
      <c r="Z251">
        <f t="shared" si="65"/>
        <v>56.242144521990873</v>
      </c>
      <c r="AA251">
        <f t="shared" si="65"/>
        <v>56.523355244600822</v>
      </c>
      <c r="AB251">
        <f t="shared" si="65"/>
        <v>56.805972020823816</v>
      </c>
      <c r="AC251">
        <f t="shared" si="67"/>
        <v>57.020142672905166</v>
      </c>
      <c r="AD251">
        <f t="shared" si="67"/>
        <v>57.235120794106066</v>
      </c>
      <c r="AE251">
        <f t="shared" si="67"/>
        <v>57.450909428757633</v>
      </c>
      <c r="AF251">
        <f t="shared" si="67"/>
        <v>57.667511632668756</v>
      </c>
      <c r="AG251">
        <f t="shared" si="67"/>
        <v>57.884930473169355</v>
      </c>
      <c r="AH251">
        <f t="shared" si="67"/>
        <v>58.103169029153896</v>
      </c>
      <c r="AI251">
        <f t="shared" si="67"/>
        <v>58.322230391124869</v>
      </c>
      <c r="AJ251">
        <f t="shared" si="67"/>
        <v>58.542117661236666</v>
      </c>
      <c r="AK251">
        <f t="shared" si="67"/>
        <v>58.762833953339438</v>
      </c>
      <c r="AL251">
        <f t="shared" si="67"/>
        <v>58.984382393023232</v>
      </c>
      <c r="AM251">
        <f t="shared" si="67"/>
        <v>59.206766117662241</v>
      </c>
      <c r="AN251">
        <f t="shared" si="67"/>
        <v>59.429988276459191</v>
      </c>
      <c r="AO251">
        <f t="shared" si="67"/>
        <v>59.654052030490014</v>
      </c>
      <c r="AP251">
        <f t="shared" si="67"/>
        <v>59.878960552748588</v>
      </c>
      <c r="AQ251">
        <f t="shared" si="67"/>
        <v>60.104717028191601</v>
      </c>
      <c r="AR251">
        <f t="shared" si="67"/>
        <v>60.331324653783753</v>
      </c>
      <c r="AS251">
        <f t="shared" si="66"/>
        <v>60.558786638542962</v>
      </c>
      <c r="AT251">
        <f t="shared" si="66"/>
        <v>60.787106203585836</v>
      </c>
      <c r="AU251">
        <f t="shared" si="66"/>
        <v>61.016286582173279</v>
      </c>
      <c r="AV251">
        <f t="shared" si="66"/>
        <v>61.246331019756298</v>
      </c>
    </row>
    <row r="252" spans="1:48" x14ac:dyDescent="0.15">
      <c r="A252" t="s">
        <v>502</v>
      </c>
      <c r="B252" t="s">
        <v>503</v>
      </c>
      <c r="C252">
        <v>37.722555968403597</v>
      </c>
      <c r="D252">
        <f t="shared" si="53"/>
        <v>37.722555968403597</v>
      </c>
      <c r="E252">
        <f t="shared" si="63"/>
        <v>38.36429533825828</v>
      </c>
      <c r="F252">
        <f t="shared" si="63"/>
        <v>39.016952033523424</v>
      </c>
      <c r="G252">
        <f t="shared" si="63"/>
        <v>39.680711780678841</v>
      </c>
      <c r="H252">
        <f t="shared" si="63"/>
        <v>40.3557634657992</v>
      </c>
      <c r="I252">
        <f t="shared" si="55"/>
        <v>40.759321100457193</v>
      </c>
      <c r="J252">
        <f t="shared" si="64"/>
        <v>41.166914311461767</v>
      </c>
      <c r="K252">
        <f t="shared" si="64"/>
        <v>41.578583454576375</v>
      </c>
      <c r="L252">
        <f t="shared" si="64"/>
        <v>41.994369289122147</v>
      </c>
      <c r="M252">
        <f t="shared" si="64"/>
        <v>42.414312982013364</v>
      </c>
      <c r="N252">
        <f t="shared" si="64"/>
        <v>42.838456111833509</v>
      </c>
      <c r="O252">
        <f t="shared" si="64"/>
        <v>43.26684067295183</v>
      </c>
      <c r="P252">
        <f t="shared" si="64"/>
        <v>43.699509079681356</v>
      </c>
      <c r="Q252">
        <f t="shared" si="64"/>
        <v>44.136504170478176</v>
      </c>
      <c r="R252">
        <f t="shared" si="64"/>
        <v>44.577869212182961</v>
      </c>
      <c r="S252">
        <f t="shared" si="56"/>
        <v>44.800758558243871</v>
      </c>
      <c r="T252">
        <f t="shared" si="65"/>
        <v>45.024762351035086</v>
      </c>
      <c r="U252">
        <f t="shared" si="65"/>
        <v>45.249886162790254</v>
      </c>
      <c r="V252">
        <f t="shared" si="65"/>
        <v>45.476135593604191</v>
      </c>
      <c r="W252">
        <f t="shared" si="65"/>
        <v>45.703516271572205</v>
      </c>
      <c r="X252">
        <f t="shared" si="65"/>
        <v>45.932033852930061</v>
      </c>
      <c r="Y252">
        <f t="shared" si="65"/>
        <v>46.161694022194702</v>
      </c>
      <c r="Z252">
        <f t="shared" si="65"/>
        <v>46.392502492305674</v>
      </c>
      <c r="AA252">
        <f t="shared" si="65"/>
        <v>46.624465004767202</v>
      </c>
      <c r="AB252">
        <f t="shared" si="65"/>
        <v>46.857587329791023</v>
      </c>
      <c r="AC252">
        <f t="shared" si="67"/>
        <v>47.034250445945453</v>
      </c>
      <c r="AD252">
        <f t="shared" si="67"/>
        <v>47.211579619794868</v>
      </c>
      <c r="AE252">
        <f t="shared" si="67"/>
        <v>47.389577362519098</v>
      </c>
      <c r="AF252">
        <f t="shared" si="67"/>
        <v>47.568246194765642</v>
      </c>
      <c r="AG252">
        <f t="shared" si="67"/>
        <v>47.747588646685379</v>
      </c>
      <c r="AH252">
        <f t="shared" si="67"/>
        <v>47.927607257968447</v>
      </c>
      <c r="AI252">
        <f t="shared" si="67"/>
        <v>48.10830457788007</v>
      </c>
      <c r="AJ252">
        <f t="shared" si="67"/>
        <v>48.289683165296829</v>
      </c>
      <c r="AK252">
        <f t="shared" si="67"/>
        <v>48.471745588742763</v>
      </c>
      <c r="AL252">
        <f t="shared" si="67"/>
        <v>48.654494426425835</v>
      </c>
      <c r="AM252">
        <f t="shared" si="67"/>
        <v>48.837932266274372</v>
      </c>
      <c r="AN252">
        <f t="shared" si="67"/>
        <v>49.022061705973748</v>
      </c>
      <c r="AO252">
        <f t="shared" si="67"/>
        <v>49.206885353003166</v>
      </c>
      <c r="AP252">
        <f t="shared" si="67"/>
        <v>49.392405824672636</v>
      </c>
      <c r="AQ252">
        <f t="shared" si="67"/>
        <v>49.57862574815988</v>
      </c>
      <c r="AR252">
        <f t="shared" si="67"/>
        <v>49.76554776054774</v>
      </c>
      <c r="AS252">
        <f t="shared" si="66"/>
        <v>49.953174508861373</v>
      </c>
      <c r="AT252">
        <f t="shared" si="66"/>
        <v>50.141508650105791</v>
      </c>
      <c r="AU252">
        <f t="shared" si="66"/>
        <v>50.330552851303494</v>
      </c>
      <c r="AV252">
        <f t="shared" si="66"/>
        <v>50.520309789532234</v>
      </c>
    </row>
    <row r="253" spans="1:48" x14ac:dyDescent="0.15">
      <c r="A253" t="s">
        <v>504</v>
      </c>
      <c r="B253" t="s">
        <v>505</v>
      </c>
      <c r="C253">
        <v>54.913772350776</v>
      </c>
      <c r="D253">
        <f t="shared" si="53"/>
        <v>54.913772350776</v>
      </c>
      <c r="E253">
        <f t="shared" si="63"/>
        <v>55.847970173803894</v>
      </c>
      <c r="F253">
        <f t="shared" si="63"/>
        <v>56.798060650626809</v>
      </c>
      <c r="G253">
        <f t="shared" si="63"/>
        <v>57.764314148439404</v>
      </c>
      <c r="H253">
        <f t="shared" si="63"/>
        <v>58.747005633946294</v>
      </c>
      <c r="I253">
        <f t="shared" si="55"/>
        <v>59.334475690285757</v>
      </c>
      <c r="J253">
        <f t="shared" si="64"/>
        <v>59.927820447188616</v>
      </c>
      <c r="K253">
        <f t="shared" si="64"/>
        <v>60.527098651660495</v>
      </c>
      <c r="L253">
        <f t="shared" si="64"/>
        <v>61.13236963817711</v>
      </c>
      <c r="M253">
        <f t="shared" si="64"/>
        <v>61.74369333455887</v>
      </c>
      <c r="N253">
        <f t="shared" si="64"/>
        <v>62.361130267904471</v>
      </c>
      <c r="O253">
        <f t="shared" si="64"/>
        <v>62.984741570583502</v>
      </c>
      <c r="P253">
        <f t="shared" si="64"/>
        <v>63.614588986289355</v>
      </c>
      <c r="Q253">
        <f t="shared" si="64"/>
        <v>64.250734876152251</v>
      </c>
      <c r="R253">
        <f t="shared" si="64"/>
        <v>64.893242224913777</v>
      </c>
      <c r="S253">
        <f t="shared" si="56"/>
        <v>65.217708436038336</v>
      </c>
      <c r="T253">
        <f t="shared" si="65"/>
        <v>65.543796978218523</v>
      </c>
      <c r="U253">
        <f t="shared" si="65"/>
        <v>65.871515963109601</v>
      </c>
      <c r="V253">
        <f t="shared" si="65"/>
        <v>66.200873542925137</v>
      </c>
      <c r="W253">
        <f t="shared" si="65"/>
        <v>66.53187791063975</v>
      </c>
      <c r="X253">
        <f t="shared" si="65"/>
        <v>66.864537300192936</v>
      </c>
      <c r="Y253">
        <f t="shared" si="65"/>
        <v>67.19885998669389</v>
      </c>
      <c r="Z253">
        <f t="shared" si="65"/>
        <v>67.534854286627365</v>
      </c>
      <c r="AA253">
        <f t="shared" si="65"/>
        <v>67.872528558060495</v>
      </c>
      <c r="AB253">
        <f t="shared" si="65"/>
        <v>68.211891200850786</v>
      </c>
      <c r="AC253">
        <f t="shared" si="67"/>
        <v>68.469064605309612</v>
      </c>
      <c r="AD253">
        <f t="shared" si="67"/>
        <v>68.72720760845273</v>
      </c>
      <c r="AE253">
        <f t="shared" si="67"/>
        <v>68.986323865874354</v>
      </c>
      <c r="AF253">
        <f t="shared" si="67"/>
        <v>69.246417046951038</v>
      </c>
      <c r="AG253">
        <f t="shared" si="67"/>
        <v>69.507490834893716</v>
      </c>
      <c r="AH253">
        <f t="shared" si="67"/>
        <v>69.769548926799814</v>
      </c>
      <c r="AI253">
        <f t="shared" si="67"/>
        <v>70.032595033705562</v>
      </c>
      <c r="AJ253">
        <f t="shared" si="67"/>
        <v>70.296632880638612</v>
      </c>
      <c r="AK253">
        <f t="shared" si="67"/>
        <v>70.561666206670779</v>
      </c>
      <c r="AL253">
        <f t="shared" si="67"/>
        <v>70.827698764970989</v>
      </c>
      <c r="AM253">
        <f t="shared" si="67"/>
        <v>71.094734322858372</v>
      </c>
      <c r="AN253">
        <f t="shared" si="67"/>
        <v>71.362776661855662</v>
      </c>
      <c r="AO253">
        <f t="shared" si="67"/>
        <v>71.631829577742792</v>
      </c>
      <c r="AP253">
        <f t="shared" si="67"/>
        <v>71.901896880610565</v>
      </c>
      <c r="AQ253">
        <f t="shared" si="67"/>
        <v>72.172982394914612</v>
      </c>
      <c r="AR253">
        <f t="shared" si="67"/>
        <v>72.445089959529625</v>
      </c>
      <c r="AS253">
        <f t="shared" si="66"/>
        <v>72.718223427803636</v>
      </c>
      <c r="AT253">
        <f t="shared" si="66"/>
        <v>72.992386667612664</v>
      </c>
      <c r="AU253">
        <f t="shared" si="66"/>
        <v>73.267583561415421</v>
      </c>
      <c r="AV253">
        <f t="shared" si="66"/>
        <v>73.543818006308314</v>
      </c>
    </row>
    <row r="254" spans="1:48" x14ac:dyDescent="0.15">
      <c r="A254" t="s">
        <v>506</v>
      </c>
      <c r="B254" t="s">
        <v>507</v>
      </c>
      <c r="C254">
        <v>39.054064696157198</v>
      </c>
      <c r="D254">
        <f t="shared" si="53"/>
        <v>39.054064696157198</v>
      </c>
      <c r="E254">
        <f t="shared" si="63"/>
        <v>39.718455807124556</v>
      </c>
      <c r="F254">
        <f t="shared" si="63"/>
        <v>40.394149596872381</v>
      </c>
      <c r="G254">
        <f t="shared" si="63"/>
        <v>41.081338347545191</v>
      </c>
      <c r="H254">
        <f t="shared" si="63"/>
        <v>41.78021761240791</v>
      </c>
      <c r="I254">
        <f t="shared" si="55"/>
        <v>42.198019788531987</v>
      </c>
      <c r="J254">
        <f t="shared" si="64"/>
        <v>42.619999986417312</v>
      </c>
      <c r="K254">
        <f t="shared" si="64"/>
        <v>43.046199986281479</v>
      </c>
      <c r="L254">
        <f t="shared" si="64"/>
        <v>43.4766619861443</v>
      </c>
      <c r="M254">
        <f t="shared" si="64"/>
        <v>43.911428606005735</v>
      </c>
      <c r="N254">
        <f t="shared" si="64"/>
        <v>44.350542892065803</v>
      </c>
      <c r="O254">
        <f t="shared" si="64"/>
        <v>44.794048320986448</v>
      </c>
      <c r="P254">
        <f t="shared" si="64"/>
        <v>45.241988804196325</v>
      </c>
      <c r="Q254">
        <f t="shared" si="64"/>
        <v>45.694408692238291</v>
      </c>
      <c r="R254">
        <f t="shared" si="64"/>
        <v>46.151352779160675</v>
      </c>
      <c r="S254">
        <f t="shared" si="56"/>
        <v>46.382109543056472</v>
      </c>
      <c r="T254">
        <f t="shared" si="65"/>
        <v>46.614020090771746</v>
      </c>
      <c r="U254">
        <f t="shared" si="65"/>
        <v>46.847090191225604</v>
      </c>
      <c r="V254">
        <f t="shared" si="65"/>
        <v>47.081325642181717</v>
      </c>
      <c r="W254">
        <f t="shared" si="65"/>
        <v>47.31673227039262</v>
      </c>
      <c r="X254">
        <f t="shared" si="65"/>
        <v>47.553315931744571</v>
      </c>
      <c r="Y254">
        <f t="shared" si="65"/>
        <v>47.791082511403289</v>
      </c>
      <c r="Z254">
        <f t="shared" si="65"/>
        <v>48.0300379239603</v>
      </c>
      <c r="AA254">
        <f t="shared" si="65"/>
        <v>48.270188113580105</v>
      </c>
      <c r="AB254">
        <f t="shared" si="65"/>
        <v>48.511539054147995</v>
      </c>
      <c r="AC254">
        <f t="shared" si="67"/>
        <v>48.694437921698189</v>
      </c>
      <c r="AD254">
        <f t="shared" si="67"/>
        <v>48.878026357058509</v>
      </c>
      <c r="AE254">
        <f t="shared" si="67"/>
        <v>49.062306960046925</v>
      </c>
      <c r="AF254">
        <f t="shared" si="67"/>
        <v>49.247282340283306</v>
      </c>
      <c r="AG254">
        <f t="shared" si="67"/>
        <v>49.4329551172263</v>
      </c>
      <c r="AH254">
        <f t="shared" si="67"/>
        <v>49.619327920210537</v>
      </c>
      <c r="AI254">
        <f t="shared" si="67"/>
        <v>49.80640338848373</v>
      </c>
      <c r="AJ254">
        <f t="shared" si="67"/>
        <v>49.994184171244179</v>
      </c>
      <c r="AK254">
        <f t="shared" si="67"/>
        <v>50.182672927678183</v>
      </c>
      <c r="AL254">
        <f t="shared" si="67"/>
        <v>50.371872326997789</v>
      </c>
      <c r="AM254">
        <f t="shared" si="67"/>
        <v>50.561785048478505</v>
      </c>
      <c r="AN254">
        <f t="shared" si="67"/>
        <v>50.752413781497282</v>
      </c>
      <c r="AO254">
        <f t="shared" si="67"/>
        <v>50.943761225570604</v>
      </c>
      <c r="AP254">
        <f t="shared" si="67"/>
        <v>51.135830090392737</v>
      </c>
      <c r="AQ254">
        <f t="shared" si="67"/>
        <v>51.328623095874022</v>
      </c>
      <c r="AR254">
        <f t="shared" si="67"/>
        <v>51.522142972179488</v>
      </c>
      <c r="AS254">
        <f t="shared" si="66"/>
        <v>51.716392459767434</v>
      </c>
      <c r="AT254">
        <f t="shared" si="66"/>
        <v>51.911374309428297</v>
      </c>
      <c r="AU254">
        <f t="shared" si="66"/>
        <v>52.107091282323566</v>
      </c>
      <c r="AV254">
        <f t="shared" si="66"/>
        <v>52.303546150024928</v>
      </c>
    </row>
    <row r="255" spans="1:48" x14ac:dyDescent="0.15">
      <c r="A255" t="s">
        <v>508</v>
      </c>
      <c r="B255" t="s">
        <v>509</v>
      </c>
      <c r="C255">
        <v>46.352716534141102</v>
      </c>
      <c r="D255">
        <f t="shared" si="53"/>
        <v>46.352716534141102</v>
      </c>
      <c r="E255">
        <f t="shared" si="63"/>
        <v>47.141272938553037</v>
      </c>
      <c r="F255">
        <f t="shared" si="63"/>
        <v>47.943244332407524</v>
      </c>
      <c r="G255">
        <f t="shared" si="63"/>
        <v>48.758858932659926</v>
      </c>
      <c r="H255">
        <f t="shared" si="63"/>
        <v>49.588348838712086</v>
      </c>
      <c r="I255">
        <f t="shared" si="55"/>
        <v>50.084232327099208</v>
      </c>
      <c r="J255">
        <f t="shared" si="64"/>
        <v>50.585074650370203</v>
      </c>
      <c r="K255">
        <f t="shared" si="64"/>
        <v>51.090925396873899</v>
      </c>
      <c r="L255">
        <f t="shared" si="64"/>
        <v>51.60183465084264</v>
      </c>
      <c r="M255">
        <f t="shared" si="64"/>
        <v>52.117852997351065</v>
      </c>
      <c r="N255">
        <f t="shared" si="64"/>
        <v>52.639031527324583</v>
      </c>
      <c r="O255">
        <f t="shared" si="64"/>
        <v>53.165421842597816</v>
      </c>
      <c r="P255">
        <f t="shared" si="64"/>
        <v>53.697076061023807</v>
      </c>
      <c r="Q255">
        <f t="shared" si="64"/>
        <v>54.234046821634053</v>
      </c>
      <c r="R255">
        <f t="shared" si="64"/>
        <v>54.776387289850391</v>
      </c>
      <c r="S255">
        <f t="shared" si="56"/>
        <v>55.050269226299633</v>
      </c>
      <c r="T255">
        <f t="shared" si="65"/>
        <v>55.325520572431124</v>
      </c>
      <c r="U255">
        <f t="shared" si="65"/>
        <v>55.602148175293273</v>
      </c>
      <c r="V255">
        <f t="shared" si="65"/>
        <v>55.880158916169727</v>
      </c>
      <c r="W255">
        <f t="shared" si="65"/>
        <v>56.159559710750564</v>
      </c>
      <c r="X255">
        <f t="shared" si="65"/>
        <v>56.440357509304306</v>
      </c>
      <c r="Y255">
        <f t="shared" si="65"/>
        <v>56.722559296850825</v>
      </c>
      <c r="Z255">
        <f t="shared" si="65"/>
        <v>57.006172093335074</v>
      </c>
      <c r="AA255">
        <f t="shared" si="65"/>
        <v>57.291202953801744</v>
      </c>
      <c r="AB255">
        <f t="shared" si="65"/>
        <v>57.577658968570745</v>
      </c>
      <c r="AC255">
        <f t="shared" si="67"/>
        <v>57.794739045329152</v>
      </c>
      <c r="AD255">
        <f t="shared" si="67"/>
        <v>58.012637560359792</v>
      </c>
      <c r="AE255">
        <f t="shared" si="67"/>
        <v>58.231357599349828</v>
      </c>
      <c r="AF255">
        <f t="shared" si="67"/>
        <v>58.450902259620115</v>
      </c>
      <c r="AG255">
        <f t="shared" si="67"/>
        <v>58.671274650169067</v>
      </c>
      <c r="AH255">
        <f t="shared" si="67"/>
        <v>58.892477891716716</v>
      </c>
      <c r="AI255">
        <f t="shared" si="67"/>
        <v>59.114515116748819</v>
      </c>
      <c r="AJ255">
        <f t="shared" si="67"/>
        <v>59.337389469561337</v>
      </c>
      <c r="AK255">
        <f t="shared" si="67"/>
        <v>59.561104106304853</v>
      </c>
      <c r="AL255">
        <f t="shared" si="67"/>
        <v>59.785662195029332</v>
      </c>
      <c r="AM255">
        <f t="shared" si="67"/>
        <v>60.011066915728968</v>
      </c>
      <c r="AN255">
        <f t="shared" si="67"/>
        <v>60.237321460387186</v>
      </c>
      <c r="AO255">
        <f t="shared" si="67"/>
        <v>60.464429033021901</v>
      </c>
      <c r="AP255">
        <f t="shared" si="67"/>
        <v>60.692392849730858</v>
      </c>
      <c r="AQ255">
        <f t="shared" si="67"/>
        <v>60.921216138737151</v>
      </c>
      <c r="AR255">
        <f t="shared" si="67"/>
        <v>61.150902140434994</v>
      </c>
      <c r="AS255">
        <f t="shared" si="66"/>
        <v>61.381454107435552</v>
      </c>
      <c r="AT255">
        <f t="shared" si="66"/>
        <v>61.612875304613063</v>
      </c>
      <c r="AU255">
        <f t="shared" si="66"/>
        <v>61.845169009151</v>
      </c>
      <c r="AV255">
        <f t="shared" si="66"/>
        <v>62.078338510588566</v>
      </c>
    </row>
    <row r="256" spans="1:48" x14ac:dyDescent="0.15">
      <c r="A256" t="s">
        <v>510</v>
      </c>
      <c r="B256" t="s">
        <v>511</v>
      </c>
      <c r="C256">
        <v>40.297400234706302</v>
      </c>
      <c r="D256">
        <f t="shared" si="53"/>
        <v>40.297400234706302</v>
      </c>
      <c r="E256">
        <f t="shared" si="63"/>
        <v>40.98294307690032</v>
      </c>
      <c r="F256">
        <f t="shared" si="63"/>
        <v>41.68014843294749</v>
      </c>
      <c r="G256">
        <f t="shared" si="63"/>
        <v>42.38921470653758</v>
      </c>
      <c r="H256">
        <f t="shared" si="63"/>
        <v>43.110343676620971</v>
      </c>
      <c r="I256">
        <f t="shared" si="55"/>
        <v>43.541447113387179</v>
      </c>
      <c r="J256">
        <f t="shared" si="64"/>
        <v>43.976861584521053</v>
      </c>
      <c r="K256">
        <f t="shared" si="64"/>
        <v>44.416630200366257</v>
      </c>
      <c r="L256">
        <f t="shared" si="64"/>
        <v>44.860796502369929</v>
      </c>
      <c r="M256">
        <f t="shared" si="64"/>
        <v>45.30940446739362</v>
      </c>
      <c r="N256">
        <f t="shared" si="64"/>
        <v>45.762498512067566</v>
      </c>
      <c r="O256">
        <f t="shared" si="64"/>
        <v>46.220123497188233</v>
      </c>
      <c r="P256">
        <f t="shared" si="64"/>
        <v>46.682324732160126</v>
      </c>
      <c r="Q256">
        <f t="shared" si="64"/>
        <v>47.149147979481732</v>
      </c>
      <c r="R256">
        <f t="shared" si="64"/>
        <v>47.620639459276546</v>
      </c>
      <c r="S256">
        <f t="shared" si="56"/>
        <v>47.858742656572922</v>
      </c>
      <c r="T256">
        <f t="shared" si="65"/>
        <v>48.098036369855784</v>
      </c>
      <c r="U256">
        <f t="shared" si="65"/>
        <v>48.338526551705058</v>
      </c>
      <c r="V256">
        <f t="shared" si="65"/>
        <v>48.580219184463566</v>
      </c>
      <c r="W256">
        <f t="shared" si="65"/>
        <v>48.823120280385872</v>
      </c>
      <c r="X256">
        <f t="shared" si="65"/>
        <v>49.067235881787795</v>
      </c>
      <c r="Y256">
        <f t="shared" si="65"/>
        <v>49.312572061196732</v>
      </c>
      <c r="Z256">
        <f t="shared" si="65"/>
        <v>49.559134921502711</v>
      </c>
      <c r="AA256">
        <f t="shared" si="65"/>
        <v>49.80693059611022</v>
      </c>
      <c r="AB256">
        <f t="shared" si="65"/>
        <v>50.055965249090761</v>
      </c>
      <c r="AC256">
        <f t="shared" si="67"/>
        <v>50.244686933388834</v>
      </c>
      <c r="AD256">
        <f t="shared" si="67"/>
        <v>50.434120138760314</v>
      </c>
      <c r="AE256">
        <f t="shared" si="67"/>
        <v>50.624267547791675</v>
      </c>
      <c r="AF256">
        <f t="shared" si="67"/>
        <v>50.81513185318331</v>
      </c>
      <c r="AG256">
        <f t="shared" si="67"/>
        <v>51.006715757787674</v>
      </c>
      <c r="AH256">
        <f t="shared" si="67"/>
        <v>51.199021974647579</v>
      </c>
      <c r="AI256">
        <f t="shared" si="67"/>
        <v>51.392053227034523</v>
      </c>
      <c r="AJ256">
        <f t="shared" si="67"/>
        <v>51.585812248487386</v>
      </c>
      <c r="AK256">
        <f t="shared" si="67"/>
        <v>51.780301782851033</v>
      </c>
      <c r="AL256">
        <f t="shared" si="67"/>
        <v>51.975524584315238</v>
      </c>
      <c r="AM256">
        <f t="shared" si="67"/>
        <v>52.171483417453643</v>
      </c>
      <c r="AN256">
        <f t="shared" si="67"/>
        <v>52.368181057262909</v>
      </c>
      <c r="AO256">
        <f t="shared" si="67"/>
        <v>52.565620289202045</v>
      </c>
      <c r="AP256">
        <f t="shared" si="67"/>
        <v>52.763803909231868</v>
      </c>
      <c r="AQ256">
        <f t="shared" si="67"/>
        <v>52.962734723854496</v>
      </c>
      <c r="AR256">
        <f t="shared" si="67"/>
        <v>53.162415550153213</v>
      </c>
      <c r="AS256">
        <f t="shared" si="66"/>
        <v>53.36284921583227</v>
      </c>
      <c r="AT256">
        <f t="shared" si="66"/>
        <v>53.564038559257014</v>
      </c>
      <c r="AU256">
        <f t="shared" si="66"/>
        <v>53.765986429493985</v>
      </c>
      <c r="AV256">
        <f t="shared" si="66"/>
        <v>53.968695686351367</v>
      </c>
    </row>
    <row r="257" spans="1:48" x14ac:dyDescent="0.15">
      <c r="A257" t="s">
        <v>512</v>
      </c>
      <c r="B257" t="s">
        <v>513</v>
      </c>
      <c r="C257">
        <v>41.897640052212502</v>
      </c>
      <c r="D257">
        <f t="shared" si="53"/>
        <v>41.897640052212502</v>
      </c>
      <c r="E257">
        <f t="shared" si="63"/>
        <v>42.610406311954442</v>
      </c>
      <c r="F257">
        <f t="shared" si="63"/>
        <v>43.335298212672662</v>
      </c>
      <c r="G257">
        <f t="shared" si="63"/>
        <v>44.072522036815414</v>
      </c>
      <c r="H257">
        <f t="shared" si="63"/>
        <v>44.822287576125696</v>
      </c>
      <c r="I257">
        <f t="shared" si="55"/>
        <v>45.270510451886956</v>
      </c>
      <c r="J257">
        <f t="shared" si="64"/>
        <v>45.723215556405826</v>
      </c>
      <c r="K257">
        <f t="shared" si="64"/>
        <v>46.180447711969876</v>
      </c>
      <c r="L257">
        <f t="shared" si="64"/>
        <v>46.642252189089582</v>
      </c>
      <c r="M257">
        <f t="shared" si="64"/>
        <v>47.108674710980473</v>
      </c>
      <c r="N257">
        <f t="shared" si="64"/>
        <v>47.579761458090289</v>
      </c>
      <c r="O257">
        <f t="shared" si="64"/>
        <v>48.055559072671173</v>
      </c>
      <c r="P257">
        <f t="shared" si="64"/>
        <v>48.536114663397903</v>
      </c>
      <c r="Q257">
        <f t="shared" si="64"/>
        <v>49.02147581003188</v>
      </c>
      <c r="R257">
        <f t="shared" si="64"/>
        <v>49.511690568132202</v>
      </c>
      <c r="S257">
        <f t="shared" si="56"/>
        <v>49.75924902097286</v>
      </c>
      <c r="T257">
        <f t="shared" si="65"/>
        <v>50.008045266077715</v>
      </c>
      <c r="U257">
        <f t="shared" si="65"/>
        <v>50.2580854924081</v>
      </c>
      <c r="V257">
        <f t="shared" si="65"/>
        <v>50.509375919870124</v>
      </c>
      <c r="W257">
        <f t="shared" si="65"/>
        <v>50.761922799469467</v>
      </c>
      <c r="X257">
        <f t="shared" si="65"/>
        <v>51.015732413466807</v>
      </c>
      <c r="Y257">
        <f t="shared" si="65"/>
        <v>51.270811075534134</v>
      </c>
      <c r="Z257">
        <f t="shared" si="65"/>
        <v>51.527165130911797</v>
      </c>
      <c r="AA257">
        <f t="shared" si="65"/>
        <v>51.784800956566357</v>
      </c>
      <c r="AB257">
        <f t="shared" si="65"/>
        <v>52.043724961349177</v>
      </c>
      <c r="AC257">
        <f t="shared" si="67"/>
        <v>52.239940924481161</v>
      </c>
      <c r="AD257">
        <f t="shared" si="67"/>
        <v>52.43689666371904</v>
      </c>
      <c r="AE257">
        <f t="shared" si="67"/>
        <v>52.634594968176785</v>
      </c>
      <c r="AF257">
        <f t="shared" si="67"/>
        <v>52.833038637483952</v>
      </c>
      <c r="AG257">
        <f t="shared" si="67"/>
        <v>53.032230481825259</v>
      </c>
      <c r="AH257">
        <f t="shared" si="67"/>
        <v>53.232173321980483</v>
      </c>
      <c r="AI257">
        <f t="shared" si="67"/>
        <v>53.432869989364264</v>
      </c>
      <c r="AJ257">
        <f t="shared" si="67"/>
        <v>53.634323326066351</v>
      </c>
      <c r="AK257">
        <f t="shared" si="67"/>
        <v>53.836536184891727</v>
      </c>
      <c r="AL257">
        <f t="shared" si="67"/>
        <v>54.039511429401109</v>
      </c>
      <c r="AM257">
        <f t="shared" si="67"/>
        <v>54.243251933951406</v>
      </c>
      <c r="AN257">
        <f t="shared" si="67"/>
        <v>54.447760583736475</v>
      </c>
      <c r="AO257">
        <f t="shared" si="67"/>
        <v>54.653040274827987</v>
      </c>
      <c r="AP257">
        <f t="shared" si="67"/>
        <v>54.85909391421643</v>
      </c>
      <c r="AQ257">
        <f t="shared" si="67"/>
        <v>55.065924419852216</v>
      </c>
      <c r="AR257">
        <f t="shared" si="67"/>
        <v>55.273534720687124</v>
      </c>
      <c r="AS257">
        <f t="shared" si="66"/>
        <v>55.481927756715642</v>
      </c>
      <c r="AT257">
        <f t="shared" si="66"/>
        <v>55.691106479016717</v>
      </c>
      <c r="AU257">
        <f t="shared" si="66"/>
        <v>55.901073849795452</v>
      </c>
      <c r="AV257">
        <f t="shared" si="66"/>
        <v>56.111832842425137</v>
      </c>
    </row>
    <row r="258" spans="1:48" x14ac:dyDescent="0.15">
      <c r="A258" t="s">
        <v>514</v>
      </c>
      <c r="B258" t="s">
        <v>515</v>
      </c>
      <c r="C258">
        <v>66.959999999999994</v>
      </c>
      <c r="D258">
        <f t="shared" si="53"/>
        <v>66.959999999999994</v>
      </c>
      <c r="E258">
        <f t="shared" si="63"/>
        <v>68.099129284915406</v>
      </c>
      <c r="F258">
        <f t="shared" si="63"/>
        <v>69.257637535299054</v>
      </c>
      <c r="G258">
        <f t="shared" si="63"/>
        <v>70.435854427779887</v>
      </c>
      <c r="H258">
        <f t="shared" si="63"/>
        <v>71.634115247474071</v>
      </c>
      <c r="I258">
        <f t="shared" si="55"/>
        <v>72.350456399948811</v>
      </c>
      <c r="J258">
        <f t="shared" si="64"/>
        <v>73.073960963948295</v>
      </c>
      <c r="K258">
        <f t="shared" si="64"/>
        <v>73.80470057358778</v>
      </c>
      <c r="L258">
        <f t="shared" si="64"/>
        <v>74.54274757932366</v>
      </c>
      <c r="M258">
        <f t="shared" si="64"/>
        <v>75.288175055116895</v>
      </c>
      <c r="N258">
        <f t="shared" si="64"/>
        <v>76.041056805668077</v>
      </c>
      <c r="O258">
        <f t="shared" si="64"/>
        <v>76.801467373724734</v>
      </c>
      <c r="P258">
        <f t="shared" si="64"/>
        <v>77.569482047462003</v>
      </c>
      <c r="Q258">
        <f t="shared" si="64"/>
        <v>78.34517686793663</v>
      </c>
      <c r="R258">
        <f t="shared" si="64"/>
        <v>79.128628636616</v>
      </c>
      <c r="S258">
        <f t="shared" si="56"/>
        <v>79.524271779799065</v>
      </c>
      <c r="T258">
        <f t="shared" si="65"/>
        <v>79.921893138698053</v>
      </c>
      <c r="U258">
        <f t="shared" si="65"/>
        <v>80.32150260439154</v>
      </c>
      <c r="V258">
        <f t="shared" si="65"/>
        <v>80.723110117413469</v>
      </c>
      <c r="W258">
        <f t="shared" si="65"/>
        <v>81.126725668000518</v>
      </c>
      <c r="X258">
        <f t="shared" si="65"/>
        <v>81.532359296340516</v>
      </c>
      <c r="Y258">
        <f t="shared" si="65"/>
        <v>81.940021092822207</v>
      </c>
      <c r="Z258">
        <f t="shared" si="65"/>
        <v>82.349721198286318</v>
      </c>
      <c r="AA258">
        <f t="shared" si="65"/>
        <v>82.761469804277738</v>
      </c>
      <c r="AB258">
        <f t="shared" si="65"/>
        <v>83.175277153299106</v>
      </c>
      <c r="AC258">
        <f t="shared" si="67"/>
        <v>83.488865719980765</v>
      </c>
      <c r="AD258">
        <f t="shared" si="67"/>
        <v>83.803636582562376</v>
      </c>
      <c r="AE258">
        <f t="shared" si="67"/>
        <v>84.119594198552051</v>
      </c>
      <c r="AF258">
        <f t="shared" si="67"/>
        <v>84.436743042263743</v>
      </c>
      <c r="AG258">
        <f t="shared" si="67"/>
        <v>84.755087604880444</v>
      </c>
      <c r="AH258">
        <f t="shared" si="67"/>
        <v>85.074632394517991</v>
      </c>
      <c r="AI258">
        <f t="shared" si="67"/>
        <v>85.395381936288629</v>
      </c>
      <c r="AJ258">
        <f t="shared" si="67"/>
        <v>85.717340772365347</v>
      </c>
      <c r="AK258">
        <f t="shared" si="67"/>
        <v>86.04051346204605</v>
      </c>
      <c r="AL258">
        <f t="shared" si="67"/>
        <v>86.364904581818209</v>
      </c>
      <c r="AM258">
        <f t="shared" si="67"/>
        <v>86.690518725423587</v>
      </c>
      <c r="AN258">
        <f t="shared" si="67"/>
        <v>87.017360503923356</v>
      </c>
      <c r="AO258">
        <f t="shared" si="67"/>
        <v>87.345434545763368</v>
      </c>
      <c r="AP258">
        <f t="shared" si="67"/>
        <v>87.674745496839762</v>
      </c>
      <c r="AQ258">
        <f t="shared" si="67"/>
        <v>88.005298020564567</v>
      </c>
      <c r="AR258">
        <f t="shared" si="67"/>
        <v>88.337096797932006</v>
      </c>
      <c r="AS258">
        <f t="shared" si="66"/>
        <v>88.670146527584578</v>
      </c>
      <c r="AT258">
        <f t="shared" si="66"/>
        <v>89.004451925879678</v>
      </c>
      <c r="AU258">
        <f t="shared" si="66"/>
        <v>89.340017726956376</v>
      </c>
      <c r="AV258">
        <f t="shared" si="66"/>
        <v>89.6768486828025</v>
      </c>
    </row>
    <row r="259" spans="1:48" x14ac:dyDescent="0.15">
      <c r="A259" t="s">
        <v>516</v>
      </c>
      <c r="B259" t="s">
        <v>517</v>
      </c>
      <c r="C259">
        <v>71.98</v>
      </c>
      <c r="D259">
        <f t="shared" si="53"/>
        <v>71.98</v>
      </c>
      <c r="E259">
        <f t="shared" si="63"/>
        <v>73.204529957111887</v>
      </c>
      <c r="F259">
        <f t="shared" si="63"/>
        <v>74.449891723279961</v>
      </c>
      <c r="G259">
        <f t="shared" si="63"/>
        <v>75.716439691033401</v>
      </c>
      <c r="H259">
        <f t="shared" si="63"/>
        <v>77.004534281857602</v>
      </c>
      <c r="I259">
        <f t="shared" si="55"/>
        <v>77.774579624676178</v>
      </c>
      <c r="J259">
        <f t="shared" si="64"/>
        <v>78.552325420922941</v>
      </c>
      <c r="K259">
        <f t="shared" si="64"/>
        <v>79.337848675132165</v>
      </c>
      <c r="L259">
        <f t="shared" si="64"/>
        <v>80.131227161883487</v>
      </c>
      <c r="M259">
        <f t="shared" si="64"/>
        <v>80.932539433502313</v>
      </c>
      <c r="N259">
        <f t="shared" si="64"/>
        <v>81.741864827837361</v>
      </c>
      <c r="O259">
        <f t="shared" si="64"/>
        <v>82.559283476115709</v>
      </c>
      <c r="P259">
        <f t="shared" si="64"/>
        <v>83.384876310876891</v>
      </c>
      <c r="Q259">
        <f t="shared" si="64"/>
        <v>84.218725073985667</v>
      </c>
      <c r="R259">
        <f t="shared" si="64"/>
        <v>85.060912324725521</v>
      </c>
      <c r="S259">
        <f t="shared" si="56"/>
        <v>85.486216886349141</v>
      </c>
      <c r="T259">
        <f t="shared" si="65"/>
        <v>85.913647970780872</v>
      </c>
      <c r="U259">
        <f t="shared" si="65"/>
        <v>86.343216210634765</v>
      </c>
      <c r="V259">
        <f t="shared" si="65"/>
        <v>86.774932291687918</v>
      </c>
      <c r="W259">
        <f t="shared" si="65"/>
        <v>87.208806953146336</v>
      </c>
      <c r="X259">
        <f t="shared" si="65"/>
        <v>87.644850987912065</v>
      </c>
      <c r="Y259">
        <f t="shared" si="65"/>
        <v>88.083075242851606</v>
      </c>
      <c r="Z259">
        <f t="shared" si="65"/>
        <v>88.523490619065853</v>
      </c>
      <c r="AA259">
        <f t="shared" si="65"/>
        <v>88.966108072161191</v>
      </c>
      <c r="AB259">
        <f t="shared" si="65"/>
        <v>89.410938612521974</v>
      </c>
      <c r="AC259">
        <f t="shared" si="67"/>
        <v>89.748036955260119</v>
      </c>
      <c r="AD259">
        <f t="shared" si="67"/>
        <v>90.0864062307772</v>
      </c>
      <c r="AE259">
        <f t="shared" si="67"/>
        <v>90.426051230761331</v>
      </c>
      <c r="AF259">
        <f t="shared" si="67"/>
        <v>90.76697676496633</v>
      </c>
      <c r="AG259">
        <f t="shared" si="67"/>
        <v>91.109187661279819</v>
      </c>
      <c r="AH259">
        <f t="shared" si="67"/>
        <v>91.452688765791621</v>
      </c>
      <c r="AI259">
        <f t="shared" si="67"/>
        <v>91.797484942862255</v>
      </c>
      <c r="AJ259">
        <f t="shared" si="67"/>
        <v>92.143581075192046</v>
      </c>
      <c r="AK259">
        <f t="shared" si="67"/>
        <v>92.49098206389003</v>
      </c>
      <c r="AL259">
        <f t="shared" si="67"/>
        <v>92.839692828543548</v>
      </c>
      <c r="AM259">
        <f t="shared" si="67"/>
        <v>93.189718307287805</v>
      </c>
      <c r="AN259">
        <f t="shared" si="67"/>
        <v>93.541063456875818</v>
      </c>
      <c r="AO259">
        <f t="shared" si="67"/>
        <v>93.893733252748646</v>
      </c>
      <c r="AP259">
        <f t="shared" si="67"/>
        <v>94.247732689105845</v>
      </c>
      <c r="AQ259">
        <f t="shared" si="67"/>
        <v>94.6030667789761</v>
      </c>
      <c r="AR259">
        <f t="shared" ref="AR259:AV274" si="68">IF($AB259*$G$3^(AR$5-$AB$5)&lt;100,$AB259*$G$3^(AR$5-$AB$5),100)</f>
        <v>94.959740554288345</v>
      </c>
      <c r="AS259">
        <f t="shared" si="68"/>
        <v>95.317759065942937</v>
      </c>
      <c r="AT259">
        <f t="shared" si="68"/>
        <v>95.677127383883217</v>
      </c>
      <c r="AU259">
        <f t="shared" si="68"/>
        <v>96.037850597167292</v>
      </c>
      <c r="AV259">
        <f t="shared" si="68"/>
        <v>96.399933814040111</v>
      </c>
    </row>
    <row r="260" spans="1:48" x14ac:dyDescent="0.15">
      <c r="A260" t="s">
        <v>518</v>
      </c>
      <c r="B260" t="s">
        <v>519</v>
      </c>
      <c r="C260">
        <v>50.5</v>
      </c>
      <c r="D260">
        <f t="shared" si="53"/>
        <v>50.5</v>
      </c>
      <c r="E260">
        <f t="shared" si="63"/>
        <v>51.359110347793141</v>
      </c>
      <c r="F260">
        <f t="shared" si="63"/>
        <v>52.232835954787966</v>
      </c>
      <c r="G260">
        <f t="shared" si="63"/>
        <v>53.121425457032323</v>
      </c>
      <c r="H260">
        <f t="shared" si="63"/>
        <v>54.02513172039189</v>
      </c>
      <c r="I260">
        <f t="shared" si="55"/>
        <v>54.565383037595808</v>
      </c>
      <c r="J260">
        <f t="shared" si="64"/>
        <v>55.111036867971769</v>
      </c>
      <c r="K260">
        <f t="shared" si="64"/>
        <v>55.662147236651478</v>
      </c>
      <c r="L260">
        <f t="shared" si="64"/>
        <v>56.218768709018001</v>
      </c>
      <c r="M260">
        <f t="shared" si="64"/>
        <v>56.780956396108174</v>
      </c>
      <c r="N260">
        <f t="shared" si="64"/>
        <v>57.348765960069265</v>
      </c>
      <c r="O260">
        <f t="shared" si="64"/>
        <v>57.922253619669945</v>
      </c>
      <c r="P260">
        <f t="shared" si="64"/>
        <v>58.501476155866662</v>
      </c>
      <c r="Q260">
        <f t="shared" si="64"/>
        <v>59.08649091742533</v>
      </c>
      <c r="R260">
        <f t="shared" si="64"/>
        <v>59.677355826599587</v>
      </c>
      <c r="S260">
        <f t="shared" si="56"/>
        <v>59.975742605732577</v>
      </c>
      <c r="T260">
        <f t="shared" si="65"/>
        <v>60.275621318761232</v>
      </c>
      <c r="U260">
        <f t="shared" si="65"/>
        <v>60.576999425355034</v>
      </c>
      <c r="V260">
        <f t="shared" si="65"/>
        <v>60.879884422481794</v>
      </c>
      <c r="W260">
        <f t="shared" si="65"/>
        <v>61.184283844594191</v>
      </c>
      <c r="X260">
        <f t="shared" si="65"/>
        <v>61.490205263817145</v>
      </c>
      <c r="Y260">
        <f t="shared" si="65"/>
        <v>61.797656290136231</v>
      </c>
      <c r="Z260">
        <f t="shared" si="65"/>
        <v>62.106644571586905</v>
      </c>
      <c r="AA260">
        <f t="shared" si="65"/>
        <v>62.417177794444832</v>
      </c>
      <c r="AB260">
        <f t="shared" si="65"/>
        <v>62.729263683417045</v>
      </c>
      <c r="AC260">
        <f t="shared" ref="AC260:AR275" si="69">IF($AB260*$G$3^(AC$5-$AB$5)&lt;100,$AB260*$G$3^(AC$5-$AB$5),100)</f>
        <v>62.965766410678455</v>
      </c>
      <c r="AD260">
        <f t="shared" si="69"/>
        <v>63.203160803754486</v>
      </c>
      <c r="AE260">
        <f t="shared" si="69"/>
        <v>63.44145022441576</v>
      </c>
      <c r="AF260">
        <f t="shared" si="69"/>
        <v>63.680638047107514</v>
      </c>
      <c r="AG260">
        <f t="shared" si="69"/>
        <v>63.920727658997357</v>
      </c>
      <c r="AH260">
        <f t="shared" si="69"/>
        <v>64.161722460023284</v>
      </c>
      <c r="AI260">
        <f t="shared" si="69"/>
        <v>64.403625862941695</v>
      </c>
      <c r="AJ260">
        <f t="shared" si="69"/>
        <v>64.646441293375901</v>
      </c>
      <c r="AK260">
        <f t="shared" si="69"/>
        <v>64.890172189864487</v>
      </c>
      <c r="AL260">
        <f t="shared" si="69"/>
        <v>65.134822003910088</v>
      </c>
      <c r="AM260">
        <f t="shared" si="69"/>
        <v>65.380394200028249</v>
      </c>
      <c r="AN260">
        <f t="shared" si="69"/>
        <v>65.626892255796449</v>
      </c>
      <c r="AO260">
        <f t="shared" si="69"/>
        <v>65.874319661903385</v>
      </c>
      <c r="AP260">
        <f t="shared" si="69"/>
        <v>66.122679922198458</v>
      </c>
      <c r="AQ260">
        <f t="shared" si="69"/>
        <v>66.371976553741206</v>
      </c>
      <c r="AR260">
        <f t="shared" si="69"/>
        <v>66.62221308685136</v>
      </c>
      <c r="AS260">
        <f t="shared" si="68"/>
        <v>66.873393065158623</v>
      </c>
      <c r="AT260">
        <f t="shared" si="68"/>
        <v>67.125520045652991</v>
      </c>
      <c r="AU260">
        <f t="shared" si="68"/>
        <v>67.378597598735027</v>
      </c>
      <c r="AV260">
        <f t="shared" si="68"/>
        <v>67.63262930826653</v>
      </c>
    </row>
    <row r="261" spans="1:48" x14ac:dyDescent="0.15">
      <c r="A261" t="s">
        <v>520</v>
      </c>
      <c r="B261" t="s">
        <v>521</v>
      </c>
      <c r="C261">
        <v>66.7</v>
      </c>
      <c r="D261">
        <f t="shared" si="53"/>
        <v>66.7</v>
      </c>
      <c r="E261">
        <f t="shared" si="63"/>
        <v>67.834706142530749</v>
      </c>
      <c r="F261">
        <f t="shared" si="63"/>
        <v>68.988716003650637</v>
      </c>
      <c r="G261">
        <f t="shared" si="63"/>
        <v>70.162357979882302</v>
      </c>
      <c r="H261">
        <f t="shared" si="63"/>
        <v>71.355966054458207</v>
      </c>
      <c r="I261">
        <f t="shared" si="55"/>
        <v>72.069525715002797</v>
      </c>
      <c r="J261">
        <f t="shared" si="64"/>
        <v>72.790220972152824</v>
      </c>
      <c r="K261">
        <f t="shared" si="64"/>
        <v>73.518123181874344</v>
      </c>
      <c r="L261">
        <f t="shared" si="64"/>
        <v>74.253304413693087</v>
      </c>
      <c r="M261">
        <f t="shared" si="64"/>
        <v>74.995837457830021</v>
      </c>
      <c r="N261">
        <f t="shared" si="64"/>
        <v>75.745795832408334</v>
      </c>
      <c r="O261">
        <f t="shared" si="64"/>
        <v>76.503253790732387</v>
      </c>
      <c r="P261">
        <f t="shared" si="64"/>
        <v>77.268286328639732</v>
      </c>
      <c r="Q261">
        <f t="shared" si="64"/>
        <v>78.040969191926138</v>
      </c>
      <c r="R261">
        <f t="shared" si="64"/>
        <v>78.821378883845398</v>
      </c>
      <c r="S261">
        <f t="shared" si="56"/>
        <v>79.215485778264622</v>
      </c>
      <c r="T261">
        <f t="shared" si="65"/>
        <v>79.611563207155925</v>
      </c>
      <c r="U261">
        <f t="shared" si="65"/>
        <v>80.009621023191698</v>
      </c>
      <c r="V261">
        <f t="shared" si="65"/>
        <v>80.409669128307641</v>
      </c>
      <c r="W261">
        <f t="shared" si="65"/>
        <v>80.811717473949159</v>
      </c>
      <c r="X261">
        <f t="shared" si="65"/>
        <v>81.215776061318891</v>
      </c>
      <c r="Y261">
        <f t="shared" si="65"/>
        <v>81.621854941625472</v>
      </c>
      <c r="Z261">
        <f t="shared" si="65"/>
        <v>82.029964216333596</v>
      </c>
      <c r="AA261">
        <f t="shared" si="65"/>
        <v>82.440114037415256</v>
      </c>
      <c r="AB261">
        <f t="shared" si="65"/>
        <v>82.852314607602324</v>
      </c>
      <c r="AC261">
        <f t="shared" si="69"/>
        <v>83.164685536480263</v>
      </c>
      <c r="AD261">
        <f t="shared" si="69"/>
        <v>83.478234170503455</v>
      </c>
      <c r="AE261">
        <f t="shared" si="69"/>
        <v>83.792964949871916</v>
      </c>
      <c r="AF261">
        <f t="shared" si="69"/>
        <v>84.108882331526175</v>
      </c>
      <c r="AG261">
        <f t="shared" si="69"/>
        <v>84.425990789210388</v>
      </c>
      <c r="AH261">
        <f t="shared" si="69"/>
        <v>84.744294813535717</v>
      </c>
      <c r="AI261">
        <f t="shared" si="69"/>
        <v>85.063798912043794</v>
      </c>
      <c r="AJ261">
        <f t="shared" si="69"/>
        <v>85.384507609270756</v>
      </c>
      <c r="AK261">
        <f t="shared" si="69"/>
        <v>85.706425446811124</v>
      </c>
      <c r="AL261">
        <f t="shared" si="69"/>
        <v>86.02955698338225</v>
      </c>
      <c r="AM261">
        <f t="shared" si="69"/>
        <v>86.353906794888815</v>
      </c>
      <c r="AN261">
        <f t="shared" si="69"/>
        <v>86.679479474487593</v>
      </c>
      <c r="AO261">
        <f t="shared" si="69"/>
        <v>87.006279632652607</v>
      </c>
      <c r="AP261">
        <f t="shared" si="69"/>
        <v>87.33431189724034</v>
      </c>
      <c r="AQ261">
        <f t="shared" si="69"/>
        <v>87.663580913555222</v>
      </c>
      <c r="AR261">
        <f t="shared" si="69"/>
        <v>87.994091344415565</v>
      </c>
      <c r="AS261">
        <f t="shared" si="68"/>
        <v>88.32584787021942</v>
      </c>
      <c r="AT261">
        <f t="shared" si="68"/>
        <v>88.658855189010978</v>
      </c>
      <c r="AU261">
        <f t="shared" si="68"/>
        <v>88.993118016547072</v>
      </c>
      <c r="AV261">
        <f t="shared" si="68"/>
        <v>89.32864108636393</v>
      </c>
    </row>
    <row r="262" spans="1:48" x14ac:dyDescent="0.15">
      <c r="A262" t="s">
        <v>522</v>
      </c>
      <c r="B262" t="s">
        <v>523</v>
      </c>
      <c r="C262">
        <v>48.86</v>
      </c>
      <c r="D262">
        <f t="shared" si="53"/>
        <v>48.86</v>
      </c>
      <c r="E262">
        <f t="shared" si="63"/>
        <v>49.69121052659748</v>
      </c>
      <c r="F262">
        <f t="shared" si="63"/>
        <v>50.536561678236438</v>
      </c>
      <c r="G262">
        <f t="shared" si="63"/>
        <v>51.396294016447513</v>
      </c>
      <c r="H262">
        <f t="shared" si="63"/>
        <v>52.270652195214808</v>
      </c>
      <c r="I262">
        <f t="shared" si="55"/>
        <v>52.79335871716696</v>
      </c>
      <c r="J262">
        <f t="shared" si="64"/>
        <v>53.321292304338627</v>
      </c>
      <c r="K262">
        <f t="shared" si="64"/>
        <v>53.854505227382006</v>
      </c>
      <c r="L262">
        <f t="shared" si="64"/>
        <v>54.393050279655832</v>
      </c>
      <c r="M262">
        <f t="shared" si="64"/>
        <v>54.936980782452387</v>
      </c>
      <c r="N262">
        <f t="shared" si="64"/>
        <v>55.486350590276921</v>
      </c>
      <c r="O262">
        <f t="shared" si="64"/>
        <v>56.041214096179672</v>
      </c>
      <c r="P262">
        <f t="shared" si="64"/>
        <v>56.601626237141488</v>
      </c>
      <c r="Q262">
        <f t="shared" si="64"/>
        <v>57.167642499512908</v>
      </c>
      <c r="R262">
        <f t="shared" si="64"/>
        <v>57.739318924508034</v>
      </c>
      <c r="S262">
        <f t="shared" si="56"/>
        <v>58.02801551913057</v>
      </c>
      <c r="T262">
        <f t="shared" si="65"/>
        <v>58.318155596726214</v>
      </c>
      <c r="U262">
        <f t="shared" si="65"/>
        <v>58.609746374709836</v>
      </c>
      <c r="V262">
        <f t="shared" si="65"/>
        <v>58.902795106583369</v>
      </c>
      <c r="W262">
        <f t="shared" si="65"/>
        <v>59.197309082116277</v>
      </c>
      <c r="X262">
        <f t="shared" si="65"/>
        <v>59.493295627526848</v>
      </c>
      <c r="Y262">
        <f t="shared" si="65"/>
        <v>59.790762105664477</v>
      </c>
      <c r="Z262">
        <f t="shared" si="65"/>
        <v>60.089715916192795</v>
      </c>
      <c r="AA262">
        <f t="shared" si="65"/>
        <v>60.390164495773753</v>
      </c>
      <c r="AB262">
        <f t="shared" si="65"/>
        <v>60.692115318252611</v>
      </c>
      <c r="AC262">
        <f t="shared" si="69"/>
        <v>60.920937560905926</v>
      </c>
      <c r="AD262">
        <f t="shared" si="69"/>
        <v>61.150622512305823</v>
      </c>
      <c r="AE262">
        <f t="shared" si="69"/>
        <v>61.381173425048594</v>
      </c>
      <c r="AF262">
        <f t="shared" si="69"/>
        <v>61.612593563993528</v>
      </c>
      <c r="AG262">
        <f t="shared" si="69"/>
        <v>61.844886206309127</v>
      </c>
      <c r="AH262">
        <f t="shared" si="69"/>
        <v>62.078054641519557</v>
      </c>
      <c r="AI262">
        <f t="shared" si="69"/>
        <v>62.312102171551118</v>
      </c>
      <c r="AJ262">
        <f t="shared" si="69"/>
        <v>62.547032110779135</v>
      </c>
      <c r="AK262">
        <f t="shared" si="69"/>
        <v>62.782847786074825</v>
      </c>
      <c r="AL262">
        <f t="shared" si="69"/>
        <v>63.019552536852416</v>
      </c>
      <c r="AM262">
        <f t="shared" si="69"/>
        <v>63.257149715116448</v>
      </c>
      <c r="AN262">
        <f t="shared" si="69"/>
        <v>63.495642685509196</v>
      </c>
      <c r="AO262">
        <f t="shared" si="69"/>
        <v>63.735034825358404</v>
      </c>
      <c r="AP262">
        <f t="shared" si="69"/>
        <v>63.975329524725076</v>
      </c>
      <c r="AQ262">
        <f t="shared" si="69"/>
        <v>64.216530186451394</v>
      </c>
      <c r="AR262">
        <f t="shared" si="69"/>
        <v>64.458640226209056</v>
      </c>
      <c r="AS262">
        <f t="shared" si="68"/>
        <v>64.701663072547532</v>
      </c>
      <c r="AT262">
        <f t="shared" si="68"/>
        <v>64.945602166942678</v>
      </c>
      <c r="AU262">
        <f t="shared" si="68"/>
        <v>65.190460963845425</v>
      </c>
      <c r="AV262">
        <f t="shared" si="68"/>
        <v>65.436242930730742</v>
      </c>
    </row>
    <row r="263" spans="1:48" x14ac:dyDescent="0.15">
      <c r="A263" t="s">
        <v>524</v>
      </c>
      <c r="B263" t="s">
        <v>525</v>
      </c>
      <c r="C263">
        <v>50.94</v>
      </c>
      <c r="D263">
        <f t="shared" ref="D263:D326" si="70">C263</f>
        <v>50.94</v>
      </c>
      <c r="E263">
        <f t="shared" ref="E263:H294" si="71">IF($C263*$D$3^(E$5-$D$5)&lt;100,$C263*$D$3^(E$5-$D$5),100)</f>
        <v>51.806595665674898</v>
      </c>
      <c r="F263">
        <f t="shared" si="71"/>
        <v>52.687933931423743</v>
      </c>
      <c r="G263">
        <f t="shared" si="71"/>
        <v>53.584265599628246</v>
      </c>
      <c r="H263">
        <f t="shared" si="71"/>
        <v>54.495845739341839</v>
      </c>
      <c r="I263">
        <f t="shared" si="55"/>
        <v>55.040804196735259</v>
      </c>
      <c r="J263">
        <f t="shared" si="64"/>
        <v>55.59121223870261</v>
      </c>
      <c r="K263">
        <f t="shared" si="64"/>
        <v>56.147124361089631</v>
      </c>
      <c r="L263">
        <f t="shared" si="64"/>
        <v>56.708595604700534</v>
      </c>
      <c r="M263">
        <f t="shared" si="64"/>
        <v>57.275681560747536</v>
      </c>
      <c r="N263">
        <f t="shared" si="64"/>
        <v>57.84843837635502</v>
      </c>
      <c r="O263">
        <f t="shared" si="64"/>
        <v>58.426922760118551</v>
      </c>
      <c r="P263">
        <f t="shared" si="64"/>
        <v>59.011191987719755</v>
      </c>
      <c r="Q263">
        <f t="shared" si="64"/>
        <v>59.601303907596957</v>
      </c>
      <c r="R263">
        <f t="shared" si="64"/>
        <v>60.197316946672927</v>
      </c>
      <c r="S263">
        <f t="shared" si="56"/>
        <v>60.498303531406286</v>
      </c>
      <c r="T263">
        <f t="shared" si="65"/>
        <v>60.800795049063311</v>
      </c>
      <c r="U263">
        <f t="shared" si="65"/>
        <v>61.104799024308619</v>
      </c>
      <c r="V263">
        <f t="shared" si="65"/>
        <v>61.410323019430145</v>
      </c>
      <c r="W263">
        <f t="shared" si="65"/>
        <v>61.717374634527282</v>
      </c>
      <c r="X263">
        <f t="shared" si="65"/>
        <v>62.025961507699911</v>
      </c>
      <c r="Y263">
        <f t="shared" si="65"/>
        <v>62.336091315238406</v>
      </c>
      <c r="Z263">
        <f t="shared" si="65"/>
        <v>62.64777177181459</v>
      </c>
      <c r="AA263">
        <f t="shared" si="65"/>
        <v>62.961010630673655</v>
      </c>
      <c r="AB263">
        <f t="shared" si="65"/>
        <v>63.275815683827012</v>
      </c>
      <c r="AC263">
        <f t="shared" si="69"/>
        <v>63.514379028910106</v>
      </c>
      <c r="AD263">
        <f t="shared" si="69"/>
        <v>63.753841808777288</v>
      </c>
      <c r="AE263">
        <f t="shared" si="69"/>
        <v>63.994207414489871</v>
      </c>
      <c r="AF263">
        <f t="shared" si="69"/>
        <v>64.235479249894198</v>
      </c>
      <c r="AG263">
        <f t="shared" si="69"/>
        <v>64.477660731669815</v>
      </c>
      <c r="AH263">
        <f t="shared" si="69"/>
        <v>64.720755289377934</v>
      </c>
      <c r="AI263">
        <f t="shared" si="69"/>
        <v>64.964766365509902</v>
      </c>
      <c r="AJ263">
        <f t="shared" si="69"/>
        <v>65.209697415535999</v>
      </c>
      <c r="AK263">
        <f t="shared" si="69"/>
        <v>65.455551907954387</v>
      </c>
      <c r="AL263">
        <f t="shared" si="69"/>
        <v>65.702333324340202</v>
      </c>
      <c r="AM263">
        <f t="shared" si="69"/>
        <v>65.950045159394833</v>
      </c>
      <c r="AN263">
        <f t="shared" si="69"/>
        <v>66.19869092099546</v>
      </c>
      <c r="AO263">
        <f t="shared" si="69"/>
        <v>66.448274130244727</v>
      </c>
      <c r="AP263">
        <f t="shared" si="69"/>
        <v>66.69879832152057</v>
      </c>
      <c r="AQ263">
        <f t="shared" si="69"/>
        <v>66.950267042526278</v>
      </c>
      <c r="AR263">
        <f t="shared" si="69"/>
        <v>67.202683854340748</v>
      </c>
      <c r="AS263">
        <f t="shared" si="68"/>
        <v>67.456052331468911</v>
      </c>
      <c r="AT263">
        <f t="shared" si="68"/>
        <v>67.710376061892333</v>
      </c>
      <c r="AU263">
        <f t="shared" si="68"/>
        <v>67.965658647120051</v>
      </c>
      <c r="AV263">
        <f t="shared" si="68"/>
        <v>68.221903702239544</v>
      </c>
    </row>
    <row r="264" spans="1:48" x14ac:dyDescent="0.15">
      <c r="A264" t="s">
        <v>526</v>
      </c>
      <c r="B264" t="s">
        <v>527</v>
      </c>
      <c r="C264">
        <v>50.86</v>
      </c>
      <c r="D264">
        <f t="shared" si="70"/>
        <v>50.86</v>
      </c>
      <c r="E264">
        <f t="shared" si="71"/>
        <v>51.725234698787311</v>
      </c>
      <c r="F264">
        <f t="shared" si="71"/>
        <v>52.605188844762694</v>
      </c>
      <c r="G264">
        <f t="shared" si="71"/>
        <v>53.500112846428991</v>
      </c>
      <c r="H264">
        <f t="shared" si="71"/>
        <v>54.410261372260031</v>
      </c>
      <c r="I264">
        <f t="shared" ref="I264:I327" si="72">IF($H264*$E$3^(I$5-$H$5)&lt;100,$H264*$E$3^(I$5-$H$5),100)</f>
        <v>54.954363985982631</v>
      </c>
      <c r="J264">
        <f t="shared" si="64"/>
        <v>55.503907625842459</v>
      </c>
      <c r="K264">
        <f t="shared" si="64"/>
        <v>56.058946702100876</v>
      </c>
      <c r="L264">
        <f t="shared" si="64"/>
        <v>56.619536169121893</v>
      </c>
      <c r="M264">
        <f t="shared" si="64"/>
        <v>57.185731530813108</v>
      </c>
      <c r="N264">
        <f t="shared" si="64"/>
        <v>57.757588846121251</v>
      </c>
      <c r="O264">
        <f t="shared" si="64"/>
        <v>58.335164734582442</v>
      </c>
      <c r="P264">
        <f t="shared" si="64"/>
        <v>58.918516381928285</v>
      </c>
      <c r="Q264">
        <f t="shared" si="64"/>
        <v>59.507701545747572</v>
      </c>
      <c r="R264">
        <f t="shared" si="64"/>
        <v>60.102778561205049</v>
      </c>
      <c r="S264">
        <f t="shared" ref="S264:S327" si="73">IF($R264*$F$3^(S$5-$R$5)&lt;100,$R264*$F$3^(S$5-$R$5),100)</f>
        <v>60.403292454011066</v>
      </c>
      <c r="T264">
        <f t="shared" si="65"/>
        <v>60.705308916281112</v>
      </c>
      <c r="U264">
        <f t="shared" si="65"/>
        <v>61.008835460862514</v>
      </c>
      <c r="V264">
        <f t="shared" si="65"/>
        <v>61.31387963816681</v>
      </c>
      <c r="W264">
        <f t="shared" si="65"/>
        <v>61.620449036357634</v>
      </c>
      <c r="X264">
        <f t="shared" si="65"/>
        <v>61.928551281539413</v>
      </c>
      <c r="Y264">
        <f t="shared" si="65"/>
        <v>62.238194037947103</v>
      </c>
      <c r="Z264">
        <f t="shared" si="65"/>
        <v>62.549385008136831</v>
      </c>
      <c r="AA264">
        <f t="shared" si="65"/>
        <v>62.862131933177508</v>
      </c>
      <c r="AB264">
        <f t="shared" si="65"/>
        <v>63.176442592843387</v>
      </c>
      <c r="AC264">
        <f t="shared" si="69"/>
        <v>63.414631280140725</v>
      </c>
      <c r="AD264">
        <f t="shared" si="69"/>
        <v>63.653717989682242</v>
      </c>
      <c r="AE264">
        <f t="shared" si="69"/>
        <v>63.893706107203677</v>
      </c>
      <c r="AF264">
        <f t="shared" si="69"/>
        <v>64.13459903120571</v>
      </c>
      <c r="AG264">
        <f t="shared" si="69"/>
        <v>64.376400173002096</v>
      </c>
      <c r="AH264">
        <f t="shared" si="69"/>
        <v>64.619112956768006</v>
      </c>
      <c r="AI264">
        <f t="shared" si="69"/>
        <v>64.86274081958841</v>
      </c>
      <c r="AJ264">
        <f t="shared" si="69"/>
        <v>65.1072872115069</v>
      </c>
      <c r="AK264">
        <f t="shared" si="69"/>
        <v>65.352755595574408</v>
      </c>
      <c r="AL264">
        <f t="shared" si="69"/>
        <v>65.59914944789837</v>
      </c>
      <c r="AM264">
        <f t="shared" si="69"/>
        <v>65.846472257691829</v>
      </c>
      <c r="AN264">
        <f t="shared" si="69"/>
        <v>66.094727527322917</v>
      </c>
      <c r="AO264">
        <f t="shared" si="69"/>
        <v>66.343918772364489</v>
      </c>
      <c r="AP264">
        <f t="shared" si="69"/>
        <v>66.594049521643825</v>
      </c>
      <c r="AQ264">
        <f t="shared" si="69"/>
        <v>66.845123317292632</v>
      </c>
      <c r="AR264">
        <f t="shared" si="69"/>
        <v>67.097143714797227</v>
      </c>
      <c r="AS264">
        <f t="shared" si="68"/>
        <v>67.350114283048867</v>
      </c>
      <c r="AT264">
        <f t="shared" si="68"/>
        <v>67.604038604394276</v>
      </c>
      <c r="AU264">
        <f t="shared" si="68"/>
        <v>67.858920274686412</v>
      </c>
      <c r="AV264">
        <f t="shared" si="68"/>
        <v>68.114762903335361</v>
      </c>
    </row>
    <row r="265" spans="1:48" x14ac:dyDescent="0.15">
      <c r="A265" t="s">
        <v>528</v>
      </c>
      <c r="B265" t="s">
        <v>529</v>
      </c>
      <c r="C265">
        <v>43.76</v>
      </c>
      <c r="D265">
        <f t="shared" si="70"/>
        <v>43.76</v>
      </c>
      <c r="E265">
        <f t="shared" si="71"/>
        <v>44.504448887513419</v>
      </c>
      <c r="F265">
        <f t="shared" si="71"/>
        <v>45.261562403594482</v>
      </c>
      <c r="G265">
        <f t="shared" si="71"/>
        <v>46.031555999994744</v>
      </c>
      <c r="H265">
        <f t="shared" si="71"/>
        <v>46.814648793749484</v>
      </c>
      <c r="I265">
        <f t="shared" si="72"/>
        <v>47.28279528168698</v>
      </c>
      <c r="J265">
        <f t="shared" si="64"/>
        <v>47.755623234503851</v>
      </c>
      <c r="K265">
        <f t="shared" si="64"/>
        <v>48.233179466848881</v>
      </c>
      <c r="L265">
        <f t="shared" si="64"/>
        <v>48.715511261517378</v>
      </c>
      <c r="M265">
        <f t="shared" si="64"/>
        <v>49.202666374132548</v>
      </c>
      <c r="N265">
        <f t="shared" si="64"/>
        <v>49.694693037873883</v>
      </c>
      <c r="O265">
        <f t="shared" si="64"/>
        <v>50.191639968252609</v>
      </c>
      <c r="P265">
        <f t="shared" si="64"/>
        <v>50.693556367935145</v>
      </c>
      <c r="Q265">
        <f t="shared" si="64"/>
        <v>51.200491931614501</v>
      </c>
      <c r="R265">
        <f t="shared" si="64"/>
        <v>51.712496850930648</v>
      </c>
      <c r="S265">
        <f t="shared" si="73"/>
        <v>51.971059335185295</v>
      </c>
      <c r="T265">
        <f t="shared" si="65"/>
        <v>52.230914631861211</v>
      </c>
      <c r="U265">
        <f t="shared" si="65"/>
        <v>52.492069205020513</v>
      </c>
      <c r="V265">
        <f t="shared" si="65"/>
        <v>52.7545295510456</v>
      </c>
      <c r="W265">
        <f t="shared" si="65"/>
        <v>53.018302198800818</v>
      </c>
      <c r="X265">
        <f t="shared" si="65"/>
        <v>53.283393709794815</v>
      </c>
      <c r="Y265">
        <f t="shared" si="65"/>
        <v>53.549810678343782</v>
      </c>
      <c r="Z265">
        <f t="shared" si="65"/>
        <v>53.8175597317355</v>
      </c>
      <c r="AA265">
        <f t="shared" si="65"/>
        <v>54.086647530394174</v>
      </c>
      <c r="AB265">
        <f t="shared" si="65"/>
        <v>54.357080768046139</v>
      </c>
      <c r="AC265">
        <f t="shared" si="69"/>
        <v>54.562018576857213</v>
      </c>
      <c r="AD265">
        <f t="shared" si="69"/>
        <v>54.767729044995967</v>
      </c>
      <c r="AE265">
        <f t="shared" si="69"/>
        <v>54.974215085553141</v>
      </c>
      <c r="AF265">
        <f t="shared" si="69"/>
        <v>55.181479622602474</v>
      </c>
      <c r="AG265">
        <f t="shared" si="69"/>
        <v>55.389525591242069</v>
      </c>
      <c r="AH265">
        <f t="shared" si="69"/>
        <v>55.598355937636022</v>
      </c>
      <c r="AI265">
        <f t="shared" si="69"/>
        <v>55.807973619056014</v>
      </c>
      <c r="AJ265">
        <f t="shared" si="69"/>
        <v>56.018381603923352</v>
      </c>
      <c r="AK265">
        <f t="shared" si="69"/>
        <v>56.229582871850887</v>
      </c>
      <c r="AL265">
        <f t="shared" si="69"/>
        <v>56.441580413685259</v>
      </c>
      <c r="AM265">
        <f t="shared" si="69"/>
        <v>56.65437723154924</v>
      </c>
      <c r="AN265">
        <f t="shared" si="69"/>
        <v>56.867976338884212</v>
      </c>
      <c r="AO265">
        <f t="shared" si="69"/>
        <v>57.082380760492917</v>
      </c>
      <c r="AP265">
        <f t="shared" si="69"/>
        <v>57.297593532582269</v>
      </c>
      <c r="AQ265">
        <f t="shared" si="69"/>
        <v>57.513617702806243</v>
      </c>
      <c r="AR265">
        <f t="shared" si="69"/>
        <v>57.730456330309217</v>
      </c>
      <c r="AS265">
        <f t="shared" si="68"/>
        <v>57.948112485769137</v>
      </c>
      <c r="AT265">
        <f t="shared" si="68"/>
        <v>58.166589251441081</v>
      </c>
      <c r="AU265">
        <f t="shared" si="68"/>
        <v>58.38588972120089</v>
      </c>
      <c r="AV265">
        <f t="shared" si="68"/>
        <v>58.606017000588984</v>
      </c>
    </row>
    <row r="266" spans="1:48" x14ac:dyDescent="0.15">
      <c r="A266" t="s">
        <v>530</v>
      </c>
      <c r="B266" t="s">
        <v>531</v>
      </c>
      <c r="C266">
        <v>48.37</v>
      </c>
      <c r="D266">
        <f t="shared" si="70"/>
        <v>48.37</v>
      </c>
      <c r="E266">
        <f t="shared" si="71"/>
        <v>49.192874604410974</v>
      </c>
      <c r="F266">
        <f t="shared" si="71"/>
        <v>50.029748022437502</v>
      </c>
      <c r="G266">
        <f t="shared" si="71"/>
        <v>50.880858403102046</v>
      </c>
      <c r="H266">
        <f t="shared" si="71"/>
        <v>51.746447946838728</v>
      </c>
      <c r="I266">
        <f t="shared" si="72"/>
        <v>52.263912426307115</v>
      </c>
      <c r="J266">
        <f t="shared" si="64"/>
        <v>52.786551550570188</v>
      </c>
      <c r="K266">
        <f t="shared" si="64"/>
        <v>53.314417066075883</v>
      </c>
      <c r="L266">
        <f t="shared" si="64"/>
        <v>53.847561236736645</v>
      </c>
      <c r="M266">
        <f t="shared" si="64"/>
        <v>54.386036849104009</v>
      </c>
      <c r="N266">
        <f t="shared" si="64"/>
        <v>54.929897217595062</v>
      </c>
      <c r="O266">
        <f t="shared" si="64"/>
        <v>55.479196189770995</v>
      </c>
      <c r="P266">
        <f t="shared" si="64"/>
        <v>56.033988151668723</v>
      </c>
      <c r="Q266">
        <f t="shared" si="64"/>
        <v>56.594328033185413</v>
      </c>
      <c r="R266">
        <f t="shared" si="64"/>
        <v>57.160271313517271</v>
      </c>
      <c r="S266">
        <f t="shared" si="73"/>
        <v>57.446072670084853</v>
      </c>
      <c r="T266">
        <f t="shared" si="65"/>
        <v>57.733303033435263</v>
      </c>
      <c r="U266">
        <f t="shared" si="65"/>
        <v>58.021969548602435</v>
      </c>
      <c r="V266">
        <f t="shared" si="65"/>
        <v>58.312079396345432</v>
      </c>
      <c r="W266">
        <f t="shared" si="65"/>
        <v>58.603639793327147</v>
      </c>
      <c r="X266">
        <f t="shared" si="65"/>
        <v>58.896657992293775</v>
      </c>
      <c r="Y266">
        <f t="shared" si="65"/>
        <v>59.191141282255238</v>
      </c>
      <c r="Z266">
        <f t="shared" si="65"/>
        <v>59.487096988666508</v>
      </c>
      <c r="AA266">
        <f t="shared" si="65"/>
        <v>59.784532473609836</v>
      </c>
      <c r="AB266">
        <f t="shared" si="65"/>
        <v>60.083455135977879</v>
      </c>
      <c r="AC266">
        <f t="shared" si="69"/>
        <v>60.309982599693413</v>
      </c>
      <c r="AD266">
        <f t="shared" si="69"/>
        <v>60.537364120348606</v>
      </c>
      <c r="AE266">
        <f t="shared" si="69"/>
        <v>60.765602917920603</v>
      </c>
      <c r="AF266">
        <f t="shared" si="69"/>
        <v>60.994702224526556</v>
      </c>
      <c r="AG266">
        <f t="shared" si="69"/>
        <v>61.22466528446936</v>
      </c>
      <c r="AH266">
        <f t="shared" si="69"/>
        <v>61.455495354283698</v>
      </c>
      <c r="AI266">
        <f t="shared" si="69"/>
        <v>61.687195702781985</v>
      </c>
      <c r="AJ266">
        <f t="shared" si="69"/>
        <v>61.919769611100847</v>
      </c>
      <c r="AK266">
        <f t="shared" si="69"/>
        <v>62.153220372747434</v>
      </c>
      <c r="AL266">
        <f t="shared" si="69"/>
        <v>62.387551293646169</v>
      </c>
      <c r="AM266">
        <f t="shared" si="69"/>
        <v>62.622765692185489</v>
      </c>
      <c r="AN266">
        <f t="shared" si="69"/>
        <v>62.858866899264839</v>
      </c>
      <c r="AO266">
        <f t="shared" si="69"/>
        <v>63.095858258341927</v>
      </c>
      <c r="AP266">
        <f t="shared" si="69"/>
        <v>63.333743125479991</v>
      </c>
      <c r="AQ266">
        <f t="shared" si="69"/>
        <v>63.572524869395302</v>
      </c>
      <c r="AR266">
        <f t="shared" si="69"/>
        <v>63.812206871504962</v>
      </c>
      <c r="AS266">
        <f t="shared" si="68"/>
        <v>64.052792525974709</v>
      </c>
      <c r="AT266">
        <f t="shared" si="68"/>
        <v>64.294285239767035</v>
      </c>
      <c r="AU266">
        <f t="shared" si="68"/>
        <v>64.536688432689388</v>
      </c>
      <c r="AV266">
        <f t="shared" si="68"/>
        <v>64.780005537442619</v>
      </c>
    </row>
    <row r="267" spans="1:48" x14ac:dyDescent="0.15">
      <c r="A267" t="s">
        <v>532</v>
      </c>
      <c r="B267" t="s">
        <v>533</v>
      </c>
      <c r="C267">
        <v>48.06</v>
      </c>
      <c r="D267">
        <f t="shared" si="70"/>
        <v>48.06</v>
      </c>
      <c r="E267">
        <f t="shared" si="71"/>
        <v>48.877600857721553</v>
      </c>
      <c r="F267">
        <f t="shared" si="71"/>
        <v>49.709110811625933</v>
      </c>
      <c r="G267">
        <f t="shared" si="71"/>
        <v>50.554766484454923</v>
      </c>
      <c r="H267">
        <f t="shared" si="71"/>
        <v>51.414808524396719</v>
      </c>
      <c r="I267">
        <f t="shared" si="72"/>
        <v>51.928956609640686</v>
      </c>
      <c r="J267">
        <f t="shared" si="64"/>
        <v>52.44824617573709</v>
      </c>
      <c r="K267">
        <f t="shared" si="64"/>
        <v>52.972728637494463</v>
      </c>
      <c r="L267">
        <f t="shared" si="64"/>
        <v>53.502455923869412</v>
      </c>
      <c r="M267">
        <f t="shared" si="64"/>
        <v>54.037480483108098</v>
      </c>
      <c r="N267">
        <f t="shared" si="64"/>
        <v>54.577855287939194</v>
      </c>
      <c r="O267">
        <f t="shared" si="64"/>
        <v>55.12363384081857</v>
      </c>
      <c r="P267">
        <f t="shared" si="64"/>
        <v>55.674870179226765</v>
      </c>
      <c r="Q267">
        <f t="shared" si="64"/>
        <v>56.231618881019038</v>
      </c>
      <c r="R267">
        <f t="shared" si="64"/>
        <v>56.793935069829232</v>
      </c>
      <c r="S267">
        <f t="shared" si="73"/>
        <v>57.077904745178373</v>
      </c>
      <c r="T267">
        <f t="shared" si="65"/>
        <v>57.363294268904255</v>
      </c>
      <c r="U267">
        <f t="shared" si="65"/>
        <v>57.65011074024877</v>
      </c>
      <c r="V267">
        <f t="shared" si="65"/>
        <v>57.938361293949995</v>
      </c>
      <c r="W267">
        <f t="shared" si="65"/>
        <v>58.228053100419736</v>
      </c>
      <c r="X267">
        <f t="shared" si="65"/>
        <v>58.519193365921829</v>
      </c>
      <c r="Y267">
        <f t="shared" si="65"/>
        <v>58.811789332751431</v>
      </c>
      <c r="Z267">
        <f t="shared" si="65"/>
        <v>59.105848279415184</v>
      </c>
      <c r="AA267">
        <f t="shared" si="65"/>
        <v>59.401377520812254</v>
      </c>
      <c r="AB267">
        <f t="shared" si="65"/>
        <v>59.698384408416302</v>
      </c>
      <c r="AC267">
        <f t="shared" si="69"/>
        <v>59.923460073212013</v>
      </c>
      <c r="AD267">
        <f t="shared" si="69"/>
        <v>60.149384321355257</v>
      </c>
      <c r="AE267">
        <f t="shared" si="69"/>
        <v>60.37616035218656</v>
      </c>
      <c r="AF267">
        <f t="shared" si="69"/>
        <v>60.603791377108656</v>
      </c>
      <c r="AG267">
        <f t="shared" si="69"/>
        <v>60.832280619631945</v>
      </c>
      <c r="AH267">
        <f t="shared" si="69"/>
        <v>61.061631315420179</v>
      </c>
      <c r="AI267">
        <f t="shared" si="69"/>
        <v>61.291846712336202</v>
      </c>
      <c r="AJ267">
        <f t="shared" si="69"/>
        <v>61.522930070488037</v>
      </c>
      <c r="AK267">
        <f t="shared" si="69"/>
        <v>61.754884662274989</v>
      </c>
      <c r="AL267">
        <f t="shared" si="69"/>
        <v>61.987713772434041</v>
      </c>
      <c r="AM267">
        <f t="shared" si="69"/>
        <v>62.221420698086298</v>
      </c>
      <c r="AN267">
        <f t="shared" si="69"/>
        <v>62.456008748783709</v>
      </c>
      <c r="AO267">
        <f t="shared" si="69"/>
        <v>62.691481246555981</v>
      </c>
      <c r="AP267">
        <f t="shared" si="69"/>
        <v>62.927841525957582</v>
      </c>
      <c r="AQ267">
        <f t="shared" si="69"/>
        <v>63.165092934114902</v>
      </c>
      <c r="AR267">
        <f t="shared" si="69"/>
        <v>63.403238830773788</v>
      </c>
      <c r="AS267">
        <f t="shared" si="68"/>
        <v>63.642282588347001</v>
      </c>
      <c r="AT267">
        <f t="shared" si="68"/>
        <v>63.882227591962028</v>
      </c>
      <c r="AU267">
        <f t="shared" si="68"/>
        <v>64.123077239509016</v>
      </c>
      <c r="AV267">
        <f t="shared" si="68"/>
        <v>64.364834941688898</v>
      </c>
    </row>
    <row r="268" spans="1:48" x14ac:dyDescent="0.15">
      <c r="A268" t="s">
        <v>534</v>
      </c>
      <c r="B268" t="s">
        <v>535</v>
      </c>
      <c r="C268">
        <v>50.09</v>
      </c>
      <c r="D268">
        <f t="shared" si="70"/>
        <v>50.09</v>
      </c>
      <c r="E268">
        <f t="shared" si="71"/>
        <v>50.94213539249423</v>
      </c>
      <c r="F268">
        <f t="shared" si="71"/>
        <v>51.808767385650086</v>
      </c>
      <c r="G268">
        <f t="shared" si="71"/>
        <v>52.690142596886126</v>
      </c>
      <c r="H268">
        <f t="shared" si="71"/>
        <v>53.586511839097625</v>
      </c>
      <c r="I268">
        <f t="shared" si="72"/>
        <v>54.122376957488605</v>
      </c>
      <c r="J268">
        <f t="shared" si="64"/>
        <v>54.663600727063489</v>
      </c>
      <c r="K268">
        <f t="shared" si="64"/>
        <v>55.210236734334117</v>
      </c>
      <c r="L268">
        <f t="shared" si="64"/>
        <v>55.762339101677462</v>
      </c>
      <c r="M268">
        <f t="shared" si="64"/>
        <v>56.319962492694231</v>
      </c>
      <c r="N268">
        <f t="shared" si="64"/>
        <v>56.88316211762119</v>
      </c>
      <c r="O268">
        <f t="shared" si="64"/>
        <v>57.451993738797384</v>
      </c>
      <c r="P268">
        <f t="shared" si="64"/>
        <v>58.026513676185374</v>
      </c>
      <c r="Q268">
        <f t="shared" si="64"/>
        <v>58.606778812947233</v>
      </c>
      <c r="R268">
        <f t="shared" si="64"/>
        <v>59.192846601076702</v>
      </c>
      <c r="S268">
        <f t="shared" si="73"/>
        <v>59.488810834082081</v>
      </c>
      <c r="T268">
        <f t="shared" si="65"/>
        <v>59.786254888252479</v>
      </c>
      <c r="U268">
        <f t="shared" si="65"/>
        <v>60.085186162693738</v>
      </c>
      <c r="V268">
        <f t="shared" si="65"/>
        <v>60.385612093507191</v>
      </c>
      <c r="W268">
        <f t="shared" si="65"/>
        <v>60.687540153974716</v>
      </c>
      <c r="X268">
        <f t="shared" si="65"/>
        <v>60.990977854744578</v>
      </c>
      <c r="Y268">
        <f t="shared" si="65"/>
        <v>61.295932744018295</v>
      </c>
      <c r="Z268">
        <f t="shared" si="65"/>
        <v>61.602412407738377</v>
      </c>
      <c r="AA268">
        <f t="shared" si="65"/>
        <v>61.91042446977707</v>
      </c>
      <c r="AB268">
        <f t="shared" si="65"/>
        <v>62.219976592125946</v>
      </c>
      <c r="AC268">
        <f t="shared" si="69"/>
        <v>62.454559198235337</v>
      </c>
      <c r="AD268">
        <f t="shared" si="69"/>
        <v>62.690026230892329</v>
      </c>
      <c r="AE268">
        <f t="shared" si="69"/>
        <v>62.926381024573978</v>
      </c>
      <c r="AF268">
        <f t="shared" si="69"/>
        <v>63.16362692632903</v>
      </c>
      <c r="AG268">
        <f t="shared" si="69"/>
        <v>63.401767295825309</v>
      </c>
      <c r="AH268">
        <f t="shared" si="69"/>
        <v>63.64080550539736</v>
      </c>
      <c r="AI268">
        <f t="shared" si="69"/>
        <v>63.880744940094061</v>
      </c>
      <c r="AJ268">
        <f t="shared" si="69"/>
        <v>64.121588997726718</v>
      </c>
      <c r="AK268">
        <f t="shared" si="69"/>
        <v>64.363341088917082</v>
      </c>
      <c r="AL268">
        <f t="shared" si="69"/>
        <v>64.606004637145688</v>
      </c>
      <c r="AM268">
        <f t="shared" si="69"/>
        <v>64.849583078800308</v>
      </c>
      <c r="AN268">
        <f t="shared" si="69"/>
        <v>65.09407986322465</v>
      </c>
      <c r="AO268">
        <f t="shared" si="69"/>
        <v>65.339498452767145</v>
      </c>
      <c r="AP268">
        <f t="shared" si="69"/>
        <v>65.585842322830118</v>
      </c>
      <c r="AQ268">
        <f t="shared" si="69"/>
        <v>65.833114961918767</v>
      </c>
      <c r="AR268">
        <f t="shared" si="69"/>
        <v>66.081319871690795</v>
      </c>
      <c r="AS268">
        <f t="shared" si="68"/>
        <v>66.330460567005858</v>
      </c>
      <c r="AT268">
        <f t="shared" si="68"/>
        <v>66.580540575975419</v>
      </c>
      <c r="AU268">
        <f t="shared" si="68"/>
        <v>66.83156344001263</v>
      </c>
      <c r="AV268">
        <f t="shared" si="68"/>
        <v>67.08353271388259</v>
      </c>
    </row>
    <row r="269" spans="1:48" x14ac:dyDescent="0.15">
      <c r="A269" t="s">
        <v>536</v>
      </c>
      <c r="B269" t="s">
        <v>537</v>
      </c>
      <c r="C269">
        <v>46.43</v>
      </c>
      <c r="D269">
        <f t="shared" si="70"/>
        <v>46.43</v>
      </c>
      <c r="E269">
        <f t="shared" si="71"/>
        <v>47.219871157386841</v>
      </c>
      <c r="F269">
        <f t="shared" si="71"/>
        <v>48.023179670907034</v>
      </c>
      <c r="G269">
        <f t="shared" si="71"/>
        <v>48.840154138020019</v>
      </c>
      <c r="H269">
        <f t="shared" si="71"/>
        <v>49.671027045104864</v>
      </c>
      <c r="I269">
        <f t="shared" si="72"/>
        <v>50.167737315555911</v>
      </c>
      <c r="J269">
        <f t="shared" si="64"/>
        <v>50.66941468871147</v>
      </c>
      <c r="K269">
        <f t="shared" si="64"/>
        <v>51.176108835598583</v>
      </c>
      <c r="L269">
        <f t="shared" si="64"/>
        <v>51.687869923954572</v>
      </c>
      <c r="M269">
        <f t="shared" si="64"/>
        <v>52.204748623194114</v>
      </c>
      <c r="N269">
        <f t="shared" si="64"/>
        <v>52.726796109426068</v>
      </c>
      <c r="O269">
        <f t="shared" si="64"/>
        <v>53.254064070520315</v>
      </c>
      <c r="P269">
        <f t="shared" si="64"/>
        <v>53.786604711225529</v>
      </c>
      <c r="Q269">
        <f t="shared" ref="J269:R298" si="74">IF($H269*$E$3^(Q$5-$H$5)&lt;100,$H269*$E$3^(Q$5-$H$5),100)</f>
        <v>54.324470758337789</v>
      </c>
      <c r="R269">
        <f t="shared" si="74"/>
        <v>54.867715465921165</v>
      </c>
      <c r="S269">
        <f t="shared" si="73"/>
        <v>55.142054043250766</v>
      </c>
      <c r="T269">
        <f t="shared" si="65"/>
        <v>55.417764313467011</v>
      </c>
      <c r="U269">
        <f t="shared" si="65"/>
        <v>55.694853135034343</v>
      </c>
      <c r="V269">
        <f t="shared" si="65"/>
        <v>55.973327400709493</v>
      </c>
      <c r="W269">
        <f t="shared" si="65"/>
        <v>56.25319403771303</v>
      </c>
      <c r="X269">
        <f t="shared" si="65"/>
        <v>56.534460007901586</v>
      </c>
      <c r="Y269">
        <f t="shared" si="65"/>
        <v>56.817132307941094</v>
      </c>
      <c r="Z269">
        <f t="shared" si="65"/>
        <v>57.101217969480793</v>
      </c>
      <c r="AA269">
        <f t="shared" ref="T269:AB298" si="75">IF($R269*$F$3^(AA$5-$R$5)&lt;100,$R269*$F$3^(AA$5-$R$5),100)</f>
        <v>57.386724059328195</v>
      </c>
      <c r="AB269">
        <f t="shared" si="75"/>
        <v>57.673657679624824</v>
      </c>
      <c r="AC269">
        <f t="shared" si="69"/>
        <v>57.891099692035667</v>
      </c>
      <c r="AD269">
        <f t="shared" si="69"/>
        <v>58.109361507293485</v>
      </c>
      <c r="AE269">
        <f t="shared" si="69"/>
        <v>58.328446216230176</v>
      </c>
      <c r="AF269">
        <f t="shared" si="69"/>
        <v>58.548356921330736</v>
      </c>
      <c r="AG269">
        <f t="shared" si="69"/>
        <v>58.769096736777179</v>
      </c>
      <c r="AH269">
        <f t="shared" si="69"/>
        <v>58.990668788492698</v>
      </c>
      <c r="AI269">
        <f t="shared" si="69"/>
        <v>59.213076214185804</v>
      </c>
      <c r="AJ269">
        <f t="shared" si="69"/>
        <v>59.436322163394912</v>
      </c>
      <c r="AK269">
        <f t="shared" si="69"/>
        <v>59.660409797532836</v>
      </c>
      <c r="AL269">
        <f t="shared" si="69"/>
        <v>59.8853422899316</v>
      </c>
      <c r="AM269">
        <f t="shared" si="69"/>
        <v>60.111122825887364</v>
      </c>
      <c r="AN269">
        <f t="shared" si="69"/>
        <v>60.33775460270553</v>
      </c>
      <c r="AO269">
        <f t="shared" si="69"/>
        <v>60.565240829746031</v>
      </c>
      <c r="AP269">
        <f t="shared" si="69"/>
        <v>60.793584728468801</v>
      </c>
      <c r="AQ269">
        <f t="shared" si="69"/>
        <v>61.022789532479294</v>
      </c>
      <c r="AR269">
        <f t="shared" si="69"/>
        <v>61.252858487574429</v>
      </c>
      <c r="AS269">
        <f t="shared" si="68"/>
        <v>61.483794851788417</v>
      </c>
      <c r="AT269">
        <f t="shared" si="68"/>
        <v>61.715601895438979</v>
      </c>
      <c r="AU269">
        <f t="shared" si="68"/>
        <v>61.94828290117362</v>
      </c>
      <c r="AV269">
        <f t="shared" si="68"/>
        <v>62.181841164016141</v>
      </c>
    </row>
    <row r="270" spans="1:48" x14ac:dyDescent="0.15">
      <c r="A270" t="s">
        <v>538</v>
      </c>
      <c r="B270" t="s">
        <v>539</v>
      </c>
      <c r="C270">
        <v>44.74</v>
      </c>
      <c r="D270">
        <f t="shared" si="70"/>
        <v>44.74</v>
      </c>
      <c r="E270">
        <f t="shared" si="71"/>
        <v>45.501120731886438</v>
      </c>
      <c r="F270">
        <f t="shared" si="71"/>
        <v>46.275189715192354</v>
      </c>
      <c r="G270">
        <f t="shared" si="71"/>
        <v>47.062427226685671</v>
      </c>
      <c r="H270">
        <f t="shared" si="71"/>
        <v>47.863057290501651</v>
      </c>
      <c r="I270">
        <f t="shared" si="72"/>
        <v>48.341687863406669</v>
      </c>
      <c r="J270">
        <f t="shared" si="74"/>
        <v>48.825104742040736</v>
      </c>
      <c r="K270">
        <f t="shared" si="74"/>
        <v>49.313355789461134</v>
      </c>
      <c r="L270">
        <f t="shared" si="74"/>
        <v>49.80648934735575</v>
      </c>
      <c r="M270">
        <f t="shared" si="74"/>
        <v>50.304554240829304</v>
      </c>
      <c r="N270">
        <f t="shared" si="74"/>
        <v>50.807599783237613</v>
      </c>
      <c r="O270">
        <f t="shared" si="74"/>
        <v>51.31567578106997</v>
      </c>
      <c r="P270">
        <f t="shared" si="74"/>
        <v>51.828832538880683</v>
      </c>
      <c r="Q270">
        <f t="shared" si="74"/>
        <v>52.347120864269499</v>
      </c>
      <c r="R270">
        <f t="shared" si="74"/>
        <v>52.870592072912189</v>
      </c>
      <c r="S270">
        <f t="shared" si="73"/>
        <v>53.134945033276743</v>
      </c>
      <c r="T270">
        <f t="shared" si="75"/>
        <v>53.400619758443121</v>
      </c>
      <c r="U270">
        <f t="shared" si="75"/>
        <v>53.66762285723533</v>
      </c>
      <c r="V270">
        <f t="shared" si="75"/>
        <v>53.935960971521489</v>
      </c>
      <c r="W270">
        <f t="shared" si="75"/>
        <v>54.205640776379092</v>
      </c>
      <c r="X270">
        <f t="shared" si="75"/>
        <v>54.476668980260975</v>
      </c>
      <c r="Y270">
        <f t="shared" si="75"/>
        <v>54.749052325162275</v>
      </c>
      <c r="Z270">
        <f t="shared" si="75"/>
        <v>55.02279758678808</v>
      </c>
      <c r="AA270">
        <f t="shared" si="75"/>
        <v>55.297911574722015</v>
      </c>
      <c r="AB270">
        <f t="shared" si="75"/>
        <v>55.574401132595618</v>
      </c>
      <c r="AC270">
        <f t="shared" si="69"/>
        <v>55.783928499282261</v>
      </c>
      <c r="AD270">
        <f t="shared" si="69"/>
        <v>55.994245828910408</v>
      </c>
      <c r="AE270">
        <f t="shared" si="69"/>
        <v>56.20535609980913</v>
      </c>
      <c r="AF270">
        <f t="shared" si="69"/>
        <v>56.417262301536439</v>
      </c>
      <c r="AG270">
        <f t="shared" si="69"/>
        <v>56.629967434921625</v>
      </c>
      <c r="AH270">
        <f t="shared" si="69"/>
        <v>56.843474512107761</v>
      </c>
      <c r="AI270">
        <f t="shared" si="69"/>
        <v>57.057786556594287</v>
      </c>
      <c r="AJ270">
        <f t="shared" si="69"/>
        <v>57.272906603279957</v>
      </c>
      <c r="AK270">
        <f t="shared" si="69"/>
        <v>57.488837698505684</v>
      </c>
      <c r="AL270">
        <f t="shared" si="69"/>
        <v>57.705582900097774</v>
      </c>
      <c r="AM270">
        <f t="shared" si="69"/>
        <v>57.923145277411173</v>
      </c>
      <c r="AN270">
        <f t="shared" si="69"/>
        <v>58.141527911372933</v>
      </c>
      <c r="AO270">
        <f t="shared" si="69"/>
        <v>58.360733894525893</v>
      </c>
      <c r="AP270">
        <f t="shared" si="69"/>
        <v>58.580766331072454</v>
      </c>
      <c r="AQ270">
        <f t="shared" si="69"/>
        <v>58.801628336918448</v>
      </c>
      <c r="AR270">
        <f t="shared" si="69"/>
        <v>59.023323039717425</v>
      </c>
      <c r="AS270">
        <f t="shared" si="68"/>
        <v>59.24585357891479</v>
      </c>
      <c r="AT270">
        <f t="shared" si="68"/>
        <v>59.469223105792373</v>
      </c>
      <c r="AU270">
        <f t="shared" si="68"/>
        <v>59.693434783512977</v>
      </c>
      <c r="AV270">
        <f t="shared" si="68"/>
        <v>59.918491787165244</v>
      </c>
    </row>
    <row r="271" spans="1:48" x14ac:dyDescent="0.15">
      <c r="A271" t="s">
        <v>540</v>
      </c>
      <c r="B271" t="s">
        <v>541</v>
      </c>
      <c r="C271">
        <v>47.99</v>
      </c>
      <c r="D271">
        <f t="shared" si="70"/>
        <v>47.99</v>
      </c>
      <c r="E271">
        <f t="shared" si="71"/>
        <v>48.806410011694908</v>
      </c>
      <c r="F271">
        <f t="shared" si="71"/>
        <v>49.636708860797519</v>
      </c>
      <c r="G271">
        <f t="shared" si="71"/>
        <v>50.481132825405574</v>
      </c>
      <c r="H271">
        <f t="shared" si="71"/>
        <v>51.339922203200139</v>
      </c>
      <c r="I271">
        <f t="shared" si="72"/>
        <v>51.853321425232139</v>
      </c>
      <c r="J271">
        <f t="shared" si="74"/>
        <v>52.371854639484461</v>
      </c>
      <c r="K271">
        <f t="shared" si="74"/>
        <v>52.8955731858793</v>
      </c>
      <c r="L271">
        <f t="shared" si="74"/>
        <v>53.424528917738101</v>
      </c>
      <c r="M271">
        <f t="shared" si="74"/>
        <v>53.958774206915479</v>
      </c>
      <c r="N271">
        <f t="shared" si="74"/>
        <v>54.498361948984645</v>
      </c>
      <c r="O271">
        <f t="shared" si="74"/>
        <v>55.043345568474471</v>
      </c>
      <c r="P271">
        <f t="shared" si="74"/>
        <v>55.593779024159232</v>
      </c>
      <c r="Q271">
        <f t="shared" si="74"/>
        <v>56.149716814400833</v>
      </c>
      <c r="R271">
        <f t="shared" si="74"/>
        <v>56.711213982544841</v>
      </c>
      <c r="S271">
        <f t="shared" si="73"/>
        <v>56.994770052457561</v>
      </c>
      <c r="T271">
        <f t="shared" si="75"/>
        <v>57.279743902719837</v>
      </c>
      <c r="U271">
        <f t="shared" si="75"/>
        <v>57.566142622233428</v>
      </c>
      <c r="V271">
        <f t="shared" si="75"/>
        <v>57.853973335344584</v>
      </c>
      <c r="W271">
        <f t="shared" si="75"/>
        <v>58.143243202021296</v>
      </c>
      <c r="X271">
        <f t="shared" si="75"/>
        <v>58.433959418031392</v>
      </c>
      <c r="Y271">
        <f t="shared" si="75"/>
        <v>58.726129215121539</v>
      </c>
      <c r="Z271">
        <f t="shared" si="75"/>
        <v>59.019759861197144</v>
      </c>
      <c r="AA271">
        <f t="shared" si="75"/>
        <v>59.314858660503127</v>
      </c>
      <c r="AB271">
        <f t="shared" si="75"/>
        <v>59.611432953805632</v>
      </c>
      <c r="AC271">
        <f t="shared" si="69"/>
        <v>59.836180793038807</v>
      </c>
      <c r="AD271">
        <f t="shared" si="69"/>
        <v>60.061775979647088</v>
      </c>
      <c r="AE271">
        <f t="shared" si="69"/>
        <v>60.288221708311141</v>
      </c>
      <c r="AF271">
        <f t="shared" si="69"/>
        <v>60.515521185756242</v>
      </c>
      <c r="AG271">
        <f t="shared" si="69"/>
        <v>60.743677630797698</v>
      </c>
      <c r="AH271">
        <f t="shared" si="69"/>
        <v>60.972694274386491</v>
      </c>
      <c r="AI271">
        <f t="shared" si="69"/>
        <v>61.202574359654903</v>
      </c>
      <c r="AJ271">
        <f t="shared" si="69"/>
        <v>61.433321141962573</v>
      </c>
      <c r="AK271">
        <f t="shared" si="69"/>
        <v>61.664937888942511</v>
      </c>
      <c r="AL271">
        <f t="shared" si="69"/>
        <v>61.89742788054744</v>
      </c>
      <c r="AM271">
        <f t="shared" si="69"/>
        <v>62.130794409096168</v>
      </c>
      <c r="AN271">
        <f t="shared" si="69"/>
        <v>62.365040779320239</v>
      </c>
      <c r="AO271">
        <f t="shared" si="69"/>
        <v>62.600170308410775</v>
      </c>
      <c r="AP271">
        <f t="shared" si="69"/>
        <v>62.83618632606543</v>
      </c>
      <c r="AQ271">
        <f t="shared" si="69"/>
        <v>63.073092174535468</v>
      </c>
      <c r="AR271">
        <f t="shared" si="69"/>
        <v>63.310891208673212</v>
      </c>
      <c r="AS271">
        <f t="shared" si="68"/>
        <v>63.549586795979465</v>
      </c>
      <c r="AT271">
        <f t="shared" si="68"/>
        <v>63.789182316651235</v>
      </c>
      <c r="AU271">
        <f t="shared" si="68"/>
        <v>64.02968116362959</v>
      </c>
      <c r="AV271">
        <f t="shared" si="68"/>
        <v>64.271086742647753</v>
      </c>
    </row>
    <row r="272" spans="1:48" x14ac:dyDescent="0.15">
      <c r="A272" t="s">
        <v>542</v>
      </c>
      <c r="B272" t="s">
        <v>543</v>
      </c>
      <c r="C272">
        <v>40.17</v>
      </c>
      <c r="D272">
        <f t="shared" si="70"/>
        <v>40.17</v>
      </c>
      <c r="E272">
        <f t="shared" si="71"/>
        <v>40.853375498432683</v>
      </c>
      <c r="F272">
        <f t="shared" si="71"/>
        <v>41.548376639679859</v>
      </c>
      <c r="G272">
        <f t="shared" si="71"/>
        <v>42.255201200177993</v>
      </c>
      <c r="H272">
        <f t="shared" si="71"/>
        <v>42.974050320953317</v>
      </c>
      <c r="I272">
        <f t="shared" si="72"/>
        <v>43.403790824162854</v>
      </c>
      <c r="J272">
        <f t="shared" si="74"/>
        <v>43.837828732404482</v>
      </c>
      <c r="K272">
        <f t="shared" si="74"/>
        <v>44.276207019728517</v>
      </c>
      <c r="L272">
        <f t="shared" si="74"/>
        <v>44.718969089925807</v>
      </c>
      <c r="M272">
        <f t="shared" si="74"/>
        <v>45.166158780825064</v>
      </c>
      <c r="N272">
        <f t="shared" si="74"/>
        <v>45.617820368633325</v>
      </c>
      <c r="O272">
        <f t="shared" si="74"/>
        <v>46.073998572319645</v>
      </c>
      <c r="P272">
        <f t="shared" si="74"/>
        <v>46.534738558042854</v>
      </c>
      <c r="Q272">
        <f t="shared" si="74"/>
        <v>47.000085943623283</v>
      </c>
      <c r="R272">
        <f t="shared" si="74"/>
        <v>47.470086803059516</v>
      </c>
      <c r="S272">
        <f t="shared" si="73"/>
        <v>47.707437237074807</v>
      </c>
      <c r="T272">
        <f t="shared" si="75"/>
        <v>47.945974423260175</v>
      </c>
      <c r="U272">
        <f t="shared" si="75"/>
        <v>48.185704295376475</v>
      </c>
      <c r="V272">
        <f t="shared" si="75"/>
        <v>48.426632816853342</v>
      </c>
      <c r="W272">
        <f t="shared" si="75"/>
        <v>48.6687659809376</v>
      </c>
      <c r="X272">
        <f t="shared" si="75"/>
        <v>48.912109810842274</v>
      </c>
      <c r="Y272">
        <f t="shared" si="75"/>
        <v>49.156670359896481</v>
      </c>
      <c r="Z272">
        <f t="shared" si="75"/>
        <v>49.402453711695962</v>
      </c>
      <c r="AA272">
        <f t="shared" si="75"/>
        <v>49.64946598025444</v>
      </c>
      <c r="AB272">
        <f t="shared" si="75"/>
        <v>49.897713310155702</v>
      </c>
      <c r="AC272">
        <f t="shared" si="69"/>
        <v>50.08583835083077</v>
      </c>
      <c r="AD272">
        <f t="shared" si="69"/>
        <v>50.274672663105299</v>
      </c>
      <c r="AE272">
        <f t="shared" si="69"/>
        <v>50.464218921084779</v>
      </c>
      <c r="AF272">
        <f t="shared" si="69"/>
        <v>50.654479808956616</v>
      </c>
      <c r="AG272">
        <f t="shared" si="69"/>
        <v>50.8454580210282</v>
      </c>
      <c r="AH272">
        <f t="shared" si="69"/>
        <v>51.037156261765062</v>
      </c>
      <c r="AI272">
        <f t="shared" si="69"/>
        <v>51.229577245829077</v>
      </c>
      <c r="AJ272">
        <f t="shared" si="69"/>
        <v>51.422723698117032</v>
      </c>
      <c r="AK272">
        <f t="shared" si="69"/>
        <v>51.616598353799141</v>
      </c>
      <c r="AL272">
        <f t="shared" si="69"/>
        <v>51.811203958357794</v>
      </c>
      <c r="AM272">
        <f t="shared" si="69"/>
        <v>52.006543267626441</v>
      </c>
      <c r="AN272">
        <f t="shared" si="69"/>
        <v>52.202619047828584</v>
      </c>
      <c r="AO272">
        <f t="shared" si="69"/>
        <v>52.399434075617016</v>
      </c>
      <c r="AP272">
        <f t="shared" si="69"/>
        <v>52.596991138113111</v>
      </c>
      <c r="AQ272">
        <f t="shared" si="69"/>
        <v>52.795293032946226</v>
      </c>
      <c r="AR272">
        <f t="shared" si="69"/>
        <v>52.994342568293455</v>
      </c>
      <c r="AS272">
        <f t="shared" si="68"/>
        <v>53.194142562919254</v>
      </c>
      <c r="AT272">
        <f t="shared" si="68"/>
        <v>53.394695846215463</v>
      </c>
      <c r="AU272">
        <f t="shared" si="68"/>
        <v>53.596005258241313</v>
      </c>
      <c r="AV272">
        <f t="shared" si="68"/>
        <v>53.798073649763701</v>
      </c>
    </row>
    <row r="273" spans="1:48" x14ac:dyDescent="0.15">
      <c r="A273" t="s">
        <v>544</v>
      </c>
      <c r="B273" t="s">
        <v>545</v>
      </c>
      <c r="C273">
        <v>43.78</v>
      </c>
      <c r="D273">
        <f t="shared" si="70"/>
        <v>43.78</v>
      </c>
      <c r="E273">
        <f t="shared" si="71"/>
        <v>44.524789129235323</v>
      </c>
      <c r="F273">
        <f t="shared" si="71"/>
        <v>45.282248675259744</v>
      </c>
      <c r="G273">
        <f t="shared" si="71"/>
        <v>46.052594188294556</v>
      </c>
      <c r="H273">
        <f t="shared" si="71"/>
        <v>46.836044885519939</v>
      </c>
      <c r="I273">
        <f t="shared" si="72"/>
        <v>47.30440533437514</v>
      </c>
      <c r="J273">
        <f t="shared" si="74"/>
        <v>47.777449387718889</v>
      </c>
      <c r="K273">
        <f t="shared" si="74"/>
        <v>48.255223881596073</v>
      </c>
      <c r="L273">
        <f t="shared" si="74"/>
        <v>48.737776120412043</v>
      </c>
      <c r="M273">
        <f t="shared" si="74"/>
        <v>49.225153881616158</v>
      </c>
      <c r="N273">
        <f t="shared" si="74"/>
        <v>49.717405420432328</v>
      </c>
      <c r="O273">
        <f t="shared" si="74"/>
        <v>50.214579474636636</v>
      </c>
      <c r="P273">
        <f t="shared" si="74"/>
        <v>50.716725269383019</v>
      </c>
      <c r="Q273">
        <f t="shared" si="74"/>
        <v>51.223892522076852</v>
      </c>
      <c r="R273">
        <f t="shared" si="74"/>
        <v>51.736131447297623</v>
      </c>
      <c r="S273">
        <f t="shared" si="73"/>
        <v>51.994812104534105</v>
      </c>
      <c r="T273">
        <f t="shared" si="75"/>
        <v>52.254786165056771</v>
      </c>
      <c r="U273">
        <f t="shared" si="75"/>
        <v>52.516060095882047</v>
      </c>
      <c r="V273">
        <f t="shared" si="75"/>
        <v>52.778640396361439</v>
      </c>
      <c r="W273">
        <f t="shared" si="75"/>
        <v>53.04253359834324</v>
      </c>
      <c r="X273">
        <f t="shared" si="75"/>
        <v>53.307746266334945</v>
      </c>
      <c r="Y273">
        <f t="shared" si="75"/>
        <v>53.574284997666616</v>
      </c>
      <c r="Z273">
        <f t="shared" si="75"/>
        <v>53.842156422654945</v>
      </c>
      <c r="AA273">
        <f t="shared" si="75"/>
        <v>54.111367204768214</v>
      </c>
      <c r="AB273">
        <f t="shared" si="75"/>
        <v>54.38192404079205</v>
      </c>
      <c r="AC273">
        <f t="shared" si="69"/>
        <v>54.586955514049571</v>
      </c>
      <c r="AD273">
        <f t="shared" si="69"/>
        <v>54.792759999769736</v>
      </c>
      <c r="AE273">
        <f t="shared" si="69"/>
        <v>54.999340412374693</v>
      </c>
      <c r="AF273">
        <f t="shared" si="69"/>
        <v>55.206699677274599</v>
      </c>
      <c r="AG273">
        <f t="shared" si="69"/>
        <v>55.414840730909006</v>
      </c>
      <c r="AH273">
        <f t="shared" si="69"/>
        <v>55.623766520788507</v>
      </c>
      <c r="AI273">
        <f t="shared" si="69"/>
        <v>55.833480005536394</v>
      </c>
      <c r="AJ273">
        <f t="shared" si="69"/>
        <v>56.043984154930634</v>
      </c>
      <c r="AK273">
        <f t="shared" si="69"/>
        <v>56.255281949945889</v>
      </c>
      <c r="AL273">
        <f t="shared" si="69"/>
        <v>56.467376382795727</v>
      </c>
      <c r="AM273">
        <f t="shared" si="69"/>
        <v>56.680270456974995</v>
      </c>
      <c r="AN273">
        <f t="shared" si="69"/>
        <v>56.893967187302351</v>
      </c>
      <c r="AO273">
        <f t="shared" si="69"/>
        <v>57.10846959996298</v>
      </c>
      <c r="AP273">
        <f t="shared" si="69"/>
        <v>57.323780732551455</v>
      </c>
      <c r="AQ273">
        <f t="shared" si="69"/>
        <v>57.539903634114658</v>
      </c>
      <c r="AR273">
        <f t="shared" si="69"/>
        <v>57.756841365195108</v>
      </c>
      <c r="AS273">
        <f t="shared" si="68"/>
        <v>57.974596997874158</v>
      </c>
      <c r="AT273">
        <f t="shared" si="68"/>
        <v>58.193173615815603</v>
      </c>
      <c r="AU273">
        <f t="shared" si="68"/>
        <v>58.412574314309303</v>
      </c>
      <c r="AV273">
        <f t="shared" si="68"/>
        <v>58.632802200315034</v>
      </c>
    </row>
    <row r="274" spans="1:48" x14ac:dyDescent="0.15">
      <c r="A274" t="s">
        <v>546</v>
      </c>
      <c r="B274" t="s">
        <v>547</v>
      </c>
      <c r="C274">
        <v>45.31</v>
      </c>
      <c r="D274">
        <f t="shared" si="70"/>
        <v>45.31</v>
      </c>
      <c r="E274">
        <f t="shared" si="71"/>
        <v>46.080817620960538</v>
      </c>
      <c r="F274">
        <f t="shared" si="71"/>
        <v>46.864748457652333</v>
      </c>
      <c r="G274">
        <f t="shared" si="71"/>
        <v>47.662015593230393</v>
      </c>
      <c r="H274">
        <f t="shared" si="71"/>
        <v>48.472845905959538</v>
      </c>
      <c r="I274">
        <f t="shared" si="72"/>
        <v>48.957574365019134</v>
      </c>
      <c r="J274">
        <f t="shared" si="74"/>
        <v>49.447150108669327</v>
      </c>
      <c r="K274">
        <f t="shared" si="74"/>
        <v>49.941621609756012</v>
      </c>
      <c r="L274">
        <f t="shared" si="74"/>
        <v>50.441037825853577</v>
      </c>
      <c r="M274">
        <f t="shared" si="74"/>
        <v>50.945448204112111</v>
      </c>
      <c r="N274">
        <f t="shared" si="74"/>
        <v>51.45490268615324</v>
      </c>
      <c r="O274">
        <f t="shared" si="74"/>
        <v>51.969451713014756</v>
      </c>
      <c r="P274">
        <f t="shared" si="74"/>
        <v>52.489146230144918</v>
      </c>
      <c r="Q274">
        <f t="shared" si="74"/>
        <v>53.014037692446372</v>
      </c>
      <c r="R274">
        <f t="shared" si="74"/>
        <v>53.544178069370837</v>
      </c>
      <c r="S274">
        <f t="shared" si="73"/>
        <v>53.811898959717688</v>
      </c>
      <c r="T274">
        <f t="shared" si="75"/>
        <v>54.080958454516264</v>
      </c>
      <c r="U274">
        <f t="shared" si="75"/>
        <v>54.351363246788843</v>
      </c>
      <c r="V274">
        <f t="shared" si="75"/>
        <v>54.623120063022768</v>
      </c>
      <c r="W274">
        <f t="shared" si="75"/>
        <v>54.896235663337876</v>
      </c>
      <c r="X274">
        <f t="shared" si="75"/>
        <v>55.170716841654553</v>
      </c>
      <c r="Y274">
        <f t="shared" si="75"/>
        <v>55.446570425862824</v>
      </c>
      <c r="Z274">
        <f t="shared" si="75"/>
        <v>55.723803277992133</v>
      </c>
      <c r="AA274">
        <f t="shared" si="75"/>
        <v>56.002422294382086</v>
      </c>
      <c r="AB274">
        <f t="shared" si="75"/>
        <v>56.282434405853991</v>
      </c>
      <c r="AC274">
        <f t="shared" si="69"/>
        <v>56.494631209264178</v>
      </c>
      <c r="AD274">
        <f t="shared" si="69"/>
        <v>56.707628039962692</v>
      </c>
      <c r="AE274">
        <f t="shared" si="69"/>
        <v>56.921427914223329</v>
      </c>
      <c r="AF274">
        <f t="shared" si="69"/>
        <v>57.136033859691914</v>
      </c>
      <c r="AG274">
        <f t="shared" si="69"/>
        <v>57.351448915429124</v>
      </c>
      <c r="AH274">
        <f t="shared" si="69"/>
        <v>57.567676131953569</v>
      </c>
      <c r="AI274">
        <f t="shared" si="69"/>
        <v>57.78471857128492</v>
      </c>
      <c r="AJ274">
        <f t="shared" si="69"/>
        <v>58.002579306987371</v>
      </c>
      <c r="AK274">
        <f t="shared" si="69"/>
        <v>58.221261424213068</v>
      </c>
      <c r="AL274">
        <f t="shared" si="69"/>
        <v>58.440768019745867</v>
      </c>
      <c r="AM274">
        <f t="shared" si="69"/>
        <v>58.661102202045157</v>
      </c>
      <c r="AN274">
        <f t="shared" si="69"/>
        <v>58.882267091289847</v>
      </c>
      <c r="AO274">
        <f t="shared" si="69"/>
        <v>59.104265819422629</v>
      </c>
      <c r="AP274">
        <f t="shared" si="69"/>
        <v>59.327101530194298</v>
      </c>
      <c r="AQ274">
        <f t="shared" si="69"/>
        <v>59.550777379208206</v>
      </c>
      <c r="AR274">
        <f t="shared" si="69"/>
        <v>59.775296533965054</v>
      </c>
      <c r="AS274">
        <f t="shared" si="68"/>
        <v>60.000662173907671</v>
      </c>
      <c r="AT274">
        <f t="shared" si="68"/>
        <v>60.22687749046608</v>
      </c>
      <c r="AU274">
        <f t="shared" si="68"/>
        <v>60.45394568710266</v>
      </c>
      <c r="AV274">
        <f t="shared" si="68"/>
        <v>60.681869979357558</v>
      </c>
    </row>
    <row r="275" spans="1:48" x14ac:dyDescent="0.15">
      <c r="A275" t="s">
        <v>548</v>
      </c>
      <c r="B275" t="s">
        <v>549</v>
      </c>
      <c r="C275">
        <v>40.46</v>
      </c>
      <c r="D275">
        <f t="shared" si="70"/>
        <v>40.46</v>
      </c>
      <c r="E275">
        <f t="shared" si="71"/>
        <v>41.148309003400207</v>
      </c>
      <c r="F275">
        <f t="shared" si="71"/>
        <v>41.848327578826165</v>
      </c>
      <c r="G275">
        <f t="shared" si="71"/>
        <v>42.560254930525304</v>
      </c>
      <c r="H275">
        <f t="shared" si="71"/>
        <v>43.284293651624871</v>
      </c>
      <c r="I275">
        <f t="shared" si="72"/>
        <v>43.717136588141123</v>
      </c>
      <c r="J275">
        <f t="shared" si="74"/>
        <v>44.154307954022535</v>
      </c>
      <c r="K275">
        <f t="shared" si="74"/>
        <v>44.595851033562752</v>
      </c>
      <c r="L275">
        <f t="shared" si="74"/>
        <v>45.041809543898388</v>
      </c>
      <c r="M275">
        <f t="shared" si="74"/>
        <v>45.492227639337365</v>
      </c>
      <c r="N275">
        <f t="shared" si="74"/>
        <v>45.947149915730748</v>
      </c>
      <c r="O275">
        <f t="shared" si="74"/>
        <v>46.406621414888043</v>
      </c>
      <c r="P275">
        <f t="shared" si="74"/>
        <v>46.870687629036937</v>
      </c>
      <c r="Q275">
        <f t="shared" si="74"/>
        <v>47.339394505327306</v>
      </c>
      <c r="R275">
        <f t="shared" si="74"/>
        <v>47.81278845038058</v>
      </c>
      <c r="S275">
        <f t="shared" si="73"/>
        <v>48.051852392632476</v>
      </c>
      <c r="T275">
        <f t="shared" si="75"/>
        <v>48.292111654595629</v>
      </c>
      <c r="U275">
        <f t="shared" si="75"/>
        <v>48.533572212868606</v>
      </c>
      <c r="V275">
        <f t="shared" si="75"/>
        <v>48.776240073932932</v>
      </c>
      <c r="W275">
        <f t="shared" si="75"/>
        <v>49.020121274302589</v>
      </c>
      <c r="X275">
        <f t="shared" si="75"/>
        <v>49.265221880674098</v>
      </c>
      <c r="Y275">
        <f t="shared" si="75"/>
        <v>49.51154799007746</v>
      </c>
      <c r="Z275">
        <f t="shared" si="75"/>
        <v>49.759105730027841</v>
      </c>
      <c r="AA275">
        <f t="shared" si="75"/>
        <v>50.007901258677983</v>
      </c>
      <c r="AB275">
        <f t="shared" si="75"/>
        <v>50.257940764971359</v>
      </c>
      <c r="AC275">
        <f t="shared" si="69"/>
        <v>50.447423940119812</v>
      </c>
      <c r="AD275">
        <f t="shared" si="69"/>
        <v>50.63762150732488</v>
      </c>
      <c r="AE275">
        <f t="shared" si="69"/>
        <v>50.828536159997256</v>
      </c>
      <c r="AF275">
        <f t="shared" si="69"/>
        <v>51.020170601702375</v>
      </c>
      <c r="AG275">
        <f t="shared" si="69"/>
        <v>51.212527546198679</v>
      </c>
      <c r="AH275">
        <f t="shared" si="69"/>
        <v>51.405609717476082</v>
      </c>
      <c r="AI275">
        <f t="shared" si="69"/>
        <v>51.599419849794479</v>
      </c>
      <c r="AJ275">
        <f t="shared" si="69"/>
        <v>51.793960687722553</v>
      </c>
      <c r="AK275">
        <f t="shared" si="69"/>
        <v>51.989234986176569</v>
      </c>
      <c r="AL275">
        <f t="shared" si="69"/>
        <v>52.185245510459453</v>
      </c>
      <c r="AM275">
        <f t="shared" si="69"/>
        <v>52.381995036299863</v>
      </c>
      <c r="AN275">
        <f t="shared" si="69"/>
        <v>52.579486349891567</v>
      </c>
      <c r="AO275">
        <f t="shared" si="69"/>
        <v>52.777722247932893</v>
      </c>
      <c r="AP275">
        <f t="shared" si="69"/>
        <v>52.976705537666327</v>
      </c>
      <c r="AQ275">
        <f t="shared" si="69"/>
        <v>53.176439036918204</v>
      </c>
      <c r="AR275">
        <f t="shared" ref="AR275:AV290" si="76">IF($AB275*$G$3^(AR$5-$AB$5)&lt;100,$AB275*$G$3^(AR$5-$AB$5),100)</f>
        <v>53.376925574138731</v>
      </c>
      <c r="AS275">
        <f t="shared" si="76"/>
        <v>53.57816798844194</v>
      </c>
      <c r="AT275">
        <f t="shared" si="76"/>
        <v>53.780169129645934</v>
      </c>
      <c r="AU275">
        <f t="shared" si="76"/>
        <v>53.98293185831325</v>
      </c>
      <c r="AV275">
        <f t="shared" si="76"/>
        <v>54.186459045791366</v>
      </c>
    </row>
    <row r="276" spans="1:48" x14ac:dyDescent="0.15">
      <c r="A276" t="s">
        <v>550</v>
      </c>
      <c r="B276" t="s">
        <v>551</v>
      </c>
      <c r="C276">
        <v>41.44</v>
      </c>
      <c r="D276">
        <f t="shared" si="70"/>
        <v>41.44</v>
      </c>
      <c r="E276">
        <f t="shared" si="71"/>
        <v>42.144980847773219</v>
      </c>
      <c r="F276">
        <f t="shared" si="71"/>
        <v>42.861954890424023</v>
      </c>
      <c r="G276">
        <f t="shared" si="71"/>
        <v>43.591126157216223</v>
      </c>
      <c r="H276">
        <f t="shared" si="71"/>
        <v>44.332702148377031</v>
      </c>
      <c r="I276">
        <f t="shared" si="72"/>
        <v>44.776029169860799</v>
      </c>
      <c r="J276">
        <f t="shared" si="74"/>
        <v>45.223789461559413</v>
      </c>
      <c r="K276">
        <f t="shared" si="74"/>
        <v>45.676027356174998</v>
      </c>
      <c r="L276">
        <f t="shared" si="74"/>
        <v>46.132787629736754</v>
      </c>
      <c r="M276">
        <f t="shared" si="74"/>
        <v>46.594115506034115</v>
      </c>
      <c r="N276">
        <f t="shared" si="74"/>
        <v>47.060056661094471</v>
      </c>
      <c r="O276">
        <f t="shared" si="74"/>
        <v>47.530657227705397</v>
      </c>
      <c r="P276">
        <f t="shared" si="74"/>
        <v>48.005963799982467</v>
      </c>
      <c r="Q276">
        <f t="shared" si="74"/>
        <v>48.486023437982297</v>
      </c>
      <c r="R276">
        <f t="shared" si="74"/>
        <v>48.97088367236212</v>
      </c>
      <c r="S276">
        <f t="shared" si="73"/>
        <v>49.215738090723924</v>
      </c>
      <c r="T276">
        <f t="shared" si="75"/>
        <v>49.461816781177539</v>
      </c>
      <c r="U276">
        <f t="shared" si="75"/>
        <v>49.709125865083422</v>
      </c>
      <c r="V276">
        <f t="shared" si="75"/>
        <v>49.957671494408821</v>
      </c>
      <c r="W276">
        <f t="shared" si="75"/>
        <v>50.207459851880856</v>
      </c>
      <c r="X276">
        <f t="shared" si="75"/>
        <v>50.458497151140257</v>
      </c>
      <c r="Y276">
        <f t="shared" si="75"/>
        <v>50.710789636895953</v>
      </c>
      <c r="Z276">
        <f t="shared" si="75"/>
        <v>50.964343585080428</v>
      </c>
      <c r="AA276">
        <f t="shared" si="75"/>
        <v>51.219165303005823</v>
      </c>
      <c r="AB276">
        <f t="shared" si="75"/>
        <v>51.475261129520845</v>
      </c>
      <c r="AC276">
        <f t="shared" ref="AC276:AR291" si="77">IF($AB276*$G$3^(AC$5-$AB$5)&lt;100,$AB276*$G$3^(AC$5-$AB$5),100)</f>
        <v>51.66933386254486</v>
      </c>
      <c r="AD276">
        <f t="shared" si="77"/>
        <v>51.864138291239328</v>
      </c>
      <c r="AE276">
        <f t="shared" si="77"/>
        <v>52.059677174253252</v>
      </c>
      <c r="AF276">
        <f t="shared" si="77"/>
        <v>52.255953280636355</v>
      </c>
      <c r="AG276">
        <f t="shared" si="77"/>
        <v>52.452969389878234</v>
      </c>
      <c r="AH276">
        <f t="shared" si="77"/>
        <v>52.650728291947829</v>
      </c>
      <c r="AI276">
        <f t="shared" si="77"/>
        <v>52.84923278733276</v>
      </c>
      <c r="AJ276">
        <f t="shared" si="77"/>
        <v>53.048485687079157</v>
      </c>
      <c r="AK276">
        <f t="shared" si="77"/>
        <v>53.248489812831373</v>
      </c>
      <c r="AL276">
        <f t="shared" si="77"/>
        <v>53.449247996871975</v>
      </c>
      <c r="AM276">
        <f t="shared" si="77"/>
        <v>53.650763082161802</v>
      </c>
      <c r="AN276">
        <f t="shared" si="77"/>
        <v>53.853037922380302</v>
      </c>
      <c r="AO276">
        <f t="shared" si="77"/>
        <v>54.056075381965876</v>
      </c>
      <c r="AP276">
        <f t="shared" si="77"/>
        <v>54.259878336156518</v>
      </c>
      <c r="AQ276">
        <f t="shared" si="77"/>
        <v>54.464449671030415</v>
      </c>
      <c r="AR276">
        <f t="shared" si="77"/>
        <v>54.669792283546947</v>
      </c>
      <c r="AS276">
        <f t="shared" si="76"/>
        <v>54.875909081587601</v>
      </c>
      <c r="AT276">
        <f t="shared" si="76"/>
        <v>55.082802983997233</v>
      </c>
      <c r="AU276">
        <f t="shared" si="76"/>
        <v>55.290476920625345</v>
      </c>
      <c r="AV276">
        <f t="shared" si="76"/>
        <v>55.498933832367634</v>
      </c>
    </row>
    <row r="277" spans="1:48" x14ac:dyDescent="0.15">
      <c r="A277" t="s">
        <v>552</v>
      </c>
      <c r="B277" t="s">
        <v>553</v>
      </c>
      <c r="C277">
        <v>39.22</v>
      </c>
      <c r="D277">
        <f t="shared" si="70"/>
        <v>39.22</v>
      </c>
      <c r="E277">
        <f t="shared" si="71"/>
        <v>39.88721401664251</v>
      </c>
      <c r="F277">
        <f t="shared" si="71"/>
        <v>40.565778735579883</v>
      </c>
      <c r="G277">
        <f t="shared" si="71"/>
        <v>41.255887255936784</v>
      </c>
      <c r="H277">
        <f t="shared" si="71"/>
        <v>41.957735961856834</v>
      </c>
      <c r="I277">
        <f t="shared" si="72"/>
        <v>42.377313321475405</v>
      </c>
      <c r="J277">
        <f t="shared" si="74"/>
        <v>42.801086454690157</v>
      </c>
      <c r="K277">
        <f t="shared" si="74"/>
        <v>43.229097319237056</v>
      </c>
      <c r="L277">
        <f t="shared" si="74"/>
        <v>43.661388292429429</v>
      </c>
      <c r="M277">
        <f t="shared" si="74"/>
        <v>44.09800217535372</v>
      </c>
      <c r="N277">
        <f t="shared" si="74"/>
        <v>44.538982197107266</v>
      </c>
      <c r="O277">
        <f t="shared" si="74"/>
        <v>44.984372019078329</v>
      </c>
      <c r="P277">
        <f t="shared" si="74"/>
        <v>45.434215739269121</v>
      </c>
      <c r="Q277">
        <f t="shared" si="74"/>
        <v>45.888557896661816</v>
      </c>
      <c r="R277">
        <f t="shared" si="74"/>
        <v>46.347443475628438</v>
      </c>
      <c r="S277">
        <f t="shared" si="73"/>
        <v>46.579180693006577</v>
      </c>
      <c r="T277">
        <f t="shared" si="75"/>
        <v>46.812076596471599</v>
      </c>
      <c r="U277">
        <f t="shared" si="75"/>
        <v>47.046136979453955</v>
      </c>
      <c r="V277">
        <f t="shared" si="75"/>
        <v>47.281367664351208</v>
      </c>
      <c r="W277">
        <f t="shared" si="75"/>
        <v>47.517774502672957</v>
      </c>
      <c r="X277">
        <f t="shared" si="75"/>
        <v>47.755363375186313</v>
      </c>
      <c r="Y277">
        <f t="shared" si="75"/>
        <v>47.99414019206224</v>
      </c>
      <c r="Z277">
        <f t="shared" si="75"/>
        <v>48.234110893022546</v>
      </c>
      <c r="AA277">
        <f t="shared" si="75"/>
        <v>48.47528144748766</v>
      </c>
      <c r="AB277">
        <f t="shared" si="75"/>
        <v>48.71765785472509</v>
      </c>
      <c r="AC277">
        <f t="shared" si="77"/>
        <v>48.901333834194247</v>
      </c>
      <c r="AD277">
        <f t="shared" si="77"/>
        <v>49.085702311351511</v>
      </c>
      <c r="AE277">
        <f t="shared" si="77"/>
        <v>49.270765897061118</v>
      </c>
      <c r="AF277">
        <f t="shared" si="77"/>
        <v>49.456527212030835</v>
      </c>
      <c r="AG277">
        <f t="shared" si="77"/>
        <v>49.642988886849047</v>
      </c>
      <c r="AH277">
        <f t="shared" si="77"/>
        <v>49.830153562022055</v>
      </c>
      <c r="AI277">
        <f t="shared" si="77"/>
        <v>50.018023888011363</v>
      </c>
      <c r="AJ277">
        <f t="shared" si="77"/>
        <v>50.20660252527135</v>
      </c>
      <c r="AK277">
        <f t="shared" si="77"/>
        <v>50.39589214428684</v>
      </c>
      <c r="AL277">
        <f t="shared" si="77"/>
        <v>50.585895425610978</v>
      </c>
      <c r="AM277">
        <f t="shared" si="77"/>
        <v>50.776615059903143</v>
      </c>
      <c r="AN277">
        <f t="shared" si="77"/>
        <v>50.968053747967076</v>
      </c>
      <c r="AO277">
        <f t="shared" si="77"/>
        <v>51.160214200789135</v>
      </c>
      <c r="AP277">
        <f t="shared" si="77"/>
        <v>51.353099139576713</v>
      </c>
      <c r="AQ277">
        <f t="shared" si="77"/>
        <v>51.546711295796648</v>
      </c>
      <c r="AR277">
        <f t="shared" si="77"/>
        <v>51.741053411214075</v>
      </c>
      <c r="AS277">
        <f t="shared" si="76"/>
        <v>51.936128237931122</v>
      </c>
      <c r="AT277">
        <f t="shared" si="76"/>
        <v>52.131938538425956</v>
      </c>
      <c r="AU277">
        <f t="shared" si="76"/>
        <v>52.328487085591853</v>
      </c>
      <c r="AV277">
        <f t="shared" si="76"/>
        <v>52.525776662776515</v>
      </c>
    </row>
    <row r="278" spans="1:48" x14ac:dyDescent="0.15">
      <c r="A278" t="s">
        <v>554</v>
      </c>
      <c r="B278" t="s">
        <v>554</v>
      </c>
      <c r="C278">
        <v>30.62</v>
      </c>
      <c r="D278">
        <f t="shared" si="70"/>
        <v>30.62</v>
      </c>
      <c r="E278">
        <f t="shared" si="71"/>
        <v>31.140910076226259</v>
      </c>
      <c r="F278">
        <f t="shared" si="71"/>
        <v>31.670681919516984</v>
      </c>
      <c r="G278">
        <f t="shared" si="71"/>
        <v>32.209466287016433</v>
      </c>
      <c r="H278">
        <f t="shared" si="71"/>
        <v>32.757416500562371</v>
      </c>
      <c r="I278">
        <f t="shared" si="72"/>
        <v>33.084990665567993</v>
      </c>
      <c r="J278">
        <f t="shared" si="74"/>
        <v>33.415840572223672</v>
      </c>
      <c r="K278">
        <f t="shared" si="74"/>
        <v>33.749998977945907</v>
      </c>
      <c r="L278">
        <f t="shared" si="74"/>
        <v>34.087498967725374</v>
      </c>
      <c r="M278">
        <f t="shared" si="74"/>
        <v>34.42837395740262</v>
      </c>
      <c r="N278">
        <f t="shared" si="74"/>
        <v>34.772657696976658</v>
      </c>
      <c r="O278">
        <f t="shared" si="74"/>
        <v>35.120384273946414</v>
      </c>
      <c r="P278">
        <f t="shared" si="74"/>
        <v>35.471588116685886</v>
      </c>
      <c r="Q278">
        <f t="shared" si="74"/>
        <v>35.826303997852747</v>
      </c>
      <c r="R278">
        <f t="shared" si="74"/>
        <v>36.184567037831272</v>
      </c>
      <c r="S278">
        <f t="shared" si="73"/>
        <v>36.365489873020422</v>
      </c>
      <c r="T278">
        <f t="shared" si="75"/>
        <v>36.547317322385517</v>
      </c>
      <c r="U278">
        <f t="shared" si="75"/>
        <v>36.730053908997448</v>
      </c>
      <c r="V278">
        <f t="shared" si="75"/>
        <v>36.913704178542424</v>
      </c>
      <c r="W278">
        <f t="shared" si="75"/>
        <v>37.098272699435128</v>
      </c>
      <c r="X278">
        <f t="shared" si="75"/>
        <v>37.283764062932299</v>
      </c>
      <c r="Y278">
        <f t="shared" si="75"/>
        <v>37.470182883246956</v>
      </c>
      <c r="Z278">
        <f t="shared" si="75"/>
        <v>37.657533797663184</v>
      </c>
      <c r="AA278">
        <f t="shared" si="75"/>
        <v>37.8458214666515</v>
      </c>
      <c r="AB278">
        <f t="shared" si="75"/>
        <v>38.035050573984748</v>
      </c>
      <c r="AC278">
        <f t="shared" si="77"/>
        <v>38.17845084148464</v>
      </c>
      <c r="AD278">
        <f t="shared" si="77"/>
        <v>38.322391758632911</v>
      </c>
      <c r="AE278">
        <f t="shared" si="77"/>
        <v>38.466875363794266</v>
      </c>
      <c r="AF278">
        <f t="shared" si="77"/>
        <v>38.611903703018456</v>
      </c>
      <c r="AG278">
        <f t="shared" si="77"/>
        <v>38.757478830069289</v>
      </c>
      <c r="AH278">
        <f t="shared" si="77"/>
        <v>38.903602806453719</v>
      </c>
      <c r="AI278">
        <f t="shared" si="77"/>
        <v>39.05027770145098</v>
      </c>
      <c r="AJ278">
        <f t="shared" si="77"/>
        <v>39.197505592141979</v>
      </c>
      <c r="AK278">
        <f t="shared" si="77"/>
        <v>39.345288563438622</v>
      </c>
      <c r="AL278">
        <f t="shared" si="77"/>
        <v>39.493628708113405</v>
      </c>
      <c r="AM278">
        <f t="shared" si="77"/>
        <v>39.642528126829006</v>
      </c>
      <c r="AN278">
        <f t="shared" si="77"/>
        <v>39.79198892816806</v>
      </c>
      <c r="AO278">
        <f t="shared" si="77"/>
        <v>39.942013228663001</v>
      </c>
      <c r="AP278">
        <f t="shared" si="77"/>
        <v>40.092603152826065</v>
      </c>
      <c r="AQ278">
        <f t="shared" si="77"/>
        <v>40.243760833179316</v>
      </c>
      <c r="AR278">
        <f t="shared" si="77"/>
        <v>40.395488410284919</v>
      </c>
      <c r="AS278">
        <f t="shared" si="76"/>
        <v>40.547788032775387</v>
      </c>
      <c r="AT278">
        <f t="shared" si="76"/>
        <v>40.700661857384041</v>
      </c>
      <c r="AU278">
        <f t="shared" si="76"/>
        <v>40.854112048975573</v>
      </c>
      <c r="AV278">
        <f t="shared" si="76"/>
        <v>41.008140780576653</v>
      </c>
    </row>
    <row r="279" spans="1:48" x14ac:dyDescent="0.15">
      <c r="A279" t="s">
        <v>555</v>
      </c>
      <c r="B279" t="s">
        <v>556</v>
      </c>
      <c r="C279">
        <v>34.4</v>
      </c>
      <c r="D279">
        <f t="shared" si="70"/>
        <v>34.4</v>
      </c>
      <c r="E279">
        <f t="shared" si="71"/>
        <v>34.985215761665032</v>
      </c>
      <c r="F279">
        <f t="shared" si="71"/>
        <v>35.580387264251605</v>
      </c>
      <c r="G279">
        <f t="shared" si="71"/>
        <v>36.18568387568142</v>
      </c>
      <c r="H279">
        <f t="shared" si="71"/>
        <v>36.801277845177843</v>
      </c>
      <c r="I279">
        <f t="shared" si="72"/>
        <v>37.169290623629621</v>
      </c>
      <c r="J279">
        <f t="shared" si="74"/>
        <v>37.540983529865919</v>
      </c>
      <c r="K279">
        <f t="shared" si="74"/>
        <v>37.916393365164573</v>
      </c>
      <c r="L279">
        <f t="shared" si="74"/>
        <v>38.29555729881622</v>
      </c>
      <c r="M279">
        <f t="shared" si="74"/>
        <v>38.678512871804379</v>
      </c>
      <c r="N279">
        <f t="shared" si="74"/>
        <v>39.065298000522432</v>
      </c>
      <c r="O279">
        <f t="shared" si="74"/>
        <v>39.455950980527646</v>
      </c>
      <c r="P279">
        <f t="shared" si="74"/>
        <v>39.850510490332937</v>
      </c>
      <c r="Q279">
        <f t="shared" si="74"/>
        <v>40.249015595236266</v>
      </c>
      <c r="R279">
        <f t="shared" si="74"/>
        <v>40.65150575118863</v>
      </c>
      <c r="S279">
        <f t="shared" si="73"/>
        <v>40.854763279944571</v>
      </c>
      <c r="T279">
        <f t="shared" si="75"/>
        <v>41.059037096344284</v>
      </c>
      <c r="U279">
        <f t="shared" si="75"/>
        <v>41.264332281826</v>
      </c>
      <c r="V279">
        <f t="shared" si="75"/>
        <v>41.470653943235121</v>
      </c>
      <c r="W279">
        <f t="shared" si="75"/>
        <v>41.678007212951286</v>
      </c>
      <c r="X279">
        <f t="shared" si="75"/>
        <v>41.886397249016035</v>
      </c>
      <c r="Y279">
        <f t="shared" si="75"/>
        <v>42.095829235261114</v>
      </c>
      <c r="Z279">
        <f t="shared" si="75"/>
        <v>42.306308381437418</v>
      </c>
      <c r="AA279">
        <f t="shared" si="75"/>
        <v>42.517839923344603</v>
      </c>
      <c r="AB279">
        <f t="shared" si="75"/>
        <v>42.730429122961318</v>
      </c>
      <c r="AC279">
        <f t="shared" si="77"/>
        <v>42.8915319708384</v>
      </c>
      <c r="AD279">
        <f t="shared" si="77"/>
        <v>43.053242210874345</v>
      </c>
      <c r="AE279">
        <f t="shared" si="77"/>
        <v>43.215562133067372</v>
      </c>
      <c r="AF279">
        <f t="shared" si="77"/>
        <v>43.378494036049482</v>
      </c>
      <c r="AG279">
        <f t="shared" si="77"/>
        <v>43.542040227118996</v>
      </c>
      <c r="AH279">
        <f t="shared" si="77"/>
        <v>43.706203022273293</v>
      </c>
      <c r="AI279">
        <f t="shared" si="77"/>
        <v>43.870984746241476</v>
      </c>
      <c r="AJ279">
        <f t="shared" si="77"/>
        <v>44.036387732517447</v>
      </c>
      <c r="AK279">
        <f t="shared" si="77"/>
        <v>44.202414323392837</v>
      </c>
      <c r="AL279">
        <f t="shared" si="77"/>
        <v>44.369066869990249</v>
      </c>
      <c r="AM279">
        <f t="shared" si="77"/>
        <v>44.536347732296477</v>
      </c>
      <c r="AN279">
        <f t="shared" si="77"/>
        <v>44.704259279196002</v>
      </c>
      <c r="AO279">
        <f t="shared" si="77"/>
        <v>44.872803888504492</v>
      </c>
      <c r="AP279">
        <f t="shared" si="77"/>
        <v>45.041983947002514</v>
      </c>
      <c r="AQ279">
        <f t="shared" si="77"/>
        <v>45.211801850469264</v>
      </c>
      <c r="AR279">
        <f t="shared" si="77"/>
        <v>45.382260003716574</v>
      </c>
      <c r="AS279">
        <f t="shared" si="76"/>
        <v>45.553360820622906</v>
      </c>
      <c r="AT279">
        <f t="shared" si="76"/>
        <v>45.725106724167581</v>
      </c>
      <c r="AU279">
        <f t="shared" si="76"/>
        <v>45.897500146465056</v>
      </c>
      <c r="AV279">
        <f t="shared" si="76"/>
        <v>46.070543528799384</v>
      </c>
    </row>
    <row r="280" spans="1:48" x14ac:dyDescent="0.15">
      <c r="A280" t="s">
        <v>557</v>
      </c>
      <c r="B280" t="s">
        <v>558</v>
      </c>
      <c r="C280">
        <v>48.691249999999997</v>
      </c>
      <c r="D280">
        <f t="shared" si="70"/>
        <v>48.691249999999997</v>
      </c>
      <c r="E280">
        <f t="shared" si="71"/>
        <v>49.519589737068962</v>
      </c>
      <c r="F280">
        <f t="shared" si="71"/>
        <v>50.362021261060782</v>
      </c>
      <c r="G280">
        <f t="shared" si="71"/>
        <v>51.218784302667821</v>
      </c>
      <c r="H280">
        <f t="shared" si="71"/>
        <v>52.090122670901614</v>
      </c>
      <c r="I280">
        <f t="shared" si="72"/>
        <v>52.611023897610629</v>
      </c>
      <c r="J280">
        <f t="shared" si="74"/>
        <v>53.137134136586738</v>
      </c>
      <c r="K280">
        <f t="shared" si="74"/>
        <v>53.6685054779526</v>
      </c>
      <c r="L280">
        <f t="shared" si="74"/>
        <v>54.205190532732132</v>
      </c>
      <c r="M280">
        <f t="shared" si="74"/>
        <v>54.747242438059445</v>
      </c>
      <c r="N280">
        <f t="shared" si="74"/>
        <v>55.294714862440053</v>
      </c>
      <c r="O280">
        <f t="shared" si="74"/>
        <v>55.847662011064436</v>
      </c>
      <c r="P280">
        <f t="shared" si="74"/>
        <v>56.406138631175097</v>
      </c>
      <c r="Q280">
        <f t="shared" si="74"/>
        <v>56.970200017486853</v>
      </c>
      <c r="R280">
        <f t="shared" si="74"/>
        <v>57.539902017661724</v>
      </c>
      <c r="S280">
        <f t="shared" si="73"/>
        <v>57.827601527750026</v>
      </c>
      <c r="T280">
        <f t="shared" si="75"/>
        <v>58.116739535388767</v>
      </c>
      <c r="U280">
        <f t="shared" si="75"/>
        <v>58.407323233065704</v>
      </c>
      <c r="V280">
        <f t="shared" si="75"/>
        <v>58.699359849231016</v>
      </c>
      <c r="W280">
        <f t="shared" si="75"/>
        <v>58.992856648477165</v>
      </c>
      <c r="X280">
        <f t="shared" si="75"/>
        <v>59.287820931719537</v>
      </c>
      <c r="Y280">
        <f t="shared" si="75"/>
        <v>59.584260036378126</v>
      </c>
      <c r="Z280">
        <f t="shared" si="75"/>
        <v>59.882181336560016</v>
      </c>
      <c r="AA280">
        <f t="shared" si="75"/>
        <v>60.181592243242811</v>
      </c>
      <c r="AB280">
        <f t="shared" si="75"/>
        <v>60.482500204459015</v>
      </c>
      <c r="AC280">
        <f t="shared" si="77"/>
        <v>60.710532153345497</v>
      </c>
      <c r="AD280">
        <f t="shared" si="77"/>
        <v>60.939423831402188</v>
      </c>
      <c r="AE280">
        <f t="shared" si="77"/>
        <v>61.169178479991757</v>
      </c>
      <c r="AF280">
        <f t="shared" si="77"/>
        <v>61.399799352697499</v>
      </c>
      <c r="AG280">
        <f t="shared" si="77"/>
        <v>61.631289715369412</v>
      </c>
      <c r="AH280">
        <f t="shared" si="77"/>
        <v>61.863652846170467</v>
      </c>
      <c r="AI280">
        <f t="shared" si="77"/>
        <v>62.096892035622972</v>
      </c>
      <c r="AJ280">
        <f t="shared" si="77"/>
        <v>62.331010586655232</v>
      </c>
      <c r="AK280">
        <f t="shared" si="77"/>
        <v>62.566011814648299</v>
      </c>
      <c r="AL280">
        <f t="shared" si="77"/>
        <v>62.80189904748292</v>
      </c>
      <c r="AM280">
        <f t="shared" si="77"/>
        <v>63.038675625586649</v>
      </c>
      <c r="AN280">
        <f t="shared" si="77"/>
        <v>63.276344901981162</v>
      </c>
      <c r="AO280">
        <f t="shared" si="77"/>
        <v>63.514910242329769</v>
      </c>
      <c r="AP280">
        <f t="shared" si="77"/>
        <v>63.754375024985059</v>
      </c>
      <c r="AQ280">
        <f t="shared" si="77"/>
        <v>63.994742641036666</v>
      </c>
      <c r="AR280">
        <f t="shared" si="77"/>
        <v>64.236016494359433</v>
      </c>
      <c r="AS280">
        <f t="shared" si="76"/>
        <v>64.478200001661477</v>
      </c>
      <c r="AT280">
        <f t="shared" si="76"/>
        <v>64.721296592532696</v>
      </c>
      <c r="AU280">
        <f t="shared" si="76"/>
        <v>64.965309709493212</v>
      </c>
      <c r="AV280">
        <f t="shared" si="76"/>
        <v>65.210242808042238</v>
      </c>
    </row>
    <row r="281" spans="1:48" x14ac:dyDescent="0.15">
      <c r="A281" t="s">
        <v>559</v>
      </c>
      <c r="B281" t="s">
        <v>560</v>
      </c>
      <c r="C281">
        <v>39.866250000000001</v>
      </c>
      <c r="D281">
        <f t="shared" si="70"/>
        <v>39.866250000000001</v>
      </c>
      <c r="E281">
        <f t="shared" si="71"/>
        <v>40.544458077281355</v>
      </c>
      <c r="F281">
        <f t="shared" si="71"/>
        <v>41.23420388876368</v>
      </c>
      <c r="G281">
        <f t="shared" si="71"/>
        <v>41.935683715374552</v>
      </c>
      <c r="H281">
        <f t="shared" si="71"/>
        <v>42.649097177189574</v>
      </c>
      <c r="I281">
        <f t="shared" si="72"/>
        <v>43.075588148961472</v>
      </c>
      <c r="J281">
        <f t="shared" si="74"/>
        <v>43.506344030451082</v>
      </c>
      <c r="K281">
        <f t="shared" si="74"/>
        <v>43.941407470755593</v>
      </c>
      <c r="L281">
        <f t="shared" si="74"/>
        <v>44.380821545463149</v>
      </c>
      <c r="M281">
        <f t="shared" si="74"/>
        <v>44.82462976091778</v>
      </c>
      <c r="N281">
        <f t="shared" si="74"/>
        <v>45.272876058526968</v>
      </c>
      <c r="O281">
        <f t="shared" si="74"/>
        <v>45.72560481911222</v>
      </c>
      <c r="P281">
        <f t="shared" si="74"/>
        <v>46.182860867303361</v>
      </c>
      <c r="Q281">
        <f t="shared" si="74"/>
        <v>46.644689475976392</v>
      </c>
      <c r="R281">
        <f t="shared" si="74"/>
        <v>47.111136370736162</v>
      </c>
      <c r="S281">
        <f t="shared" si="73"/>
        <v>47.346692052589837</v>
      </c>
      <c r="T281">
        <f t="shared" si="75"/>
        <v>47.583425512852777</v>
      </c>
      <c r="U281">
        <f t="shared" si="75"/>
        <v>47.821342640417036</v>
      </c>
      <c r="V281">
        <f t="shared" si="75"/>
        <v>48.060449353619113</v>
      </c>
      <c r="W281">
        <f t="shared" si="75"/>
        <v>48.300751600387194</v>
      </c>
      <c r="X281">
        <f t="shared" si="75"/>
        <v>48.542255358389127</v>
      </c>
      <c r="Y281">
        <f t="shared" si="75"/>
        <v>48.784966635181064</v>
      </c>
      <c r="Z281">
        <f t="shared" si="75"/>
        <v>49.028891468356967</v>
      </c>
      <c r="AA281">
        <f t="shared" si="75"/>
        <v>49.274035925698747</v>
      </c>
      <c r="AB281">
        <f t="shared" si="75"/>
        <v>49.520406105327233</v>
      </c>
      <c r="AC281">
        <f t="shared" si="77"/>
        <v>49.707108617221991</v>
      </c>
      <c r="AD281">
        <f t="shared" si="77"/>
        <v>49.894515037478762</v>
      </c>
      <c r="AE281">
        <f t="shared" si="77"/>
        <v>50.082628019982479</v>
      </c>
      <c r="AF281">
        <f t="shared" si="77"/>
        <v>50.27145022862377</v>
      </c>
      <c r="AG281">
        <f t="shared" si="77"/>
        <v>50.460984337336711</v>
      </c>
      <c r="AH281">
        <f t="shared" si="77"/>
        <v>50.651233030136709</v>
      </c>
      <c r="AI281">
        <f t="shared" si="77"/>
        <v>50.842199001158413</v>
      </c>
      <c r="AJ281">
        <f t="shared" si="77"/>
        <v>51.03388495469401</v>
      </c>
      <c r="AK281">
        <f t="shared" si="77"/>
        <v>51.226293605231398</v>
      </c>
      <c r="AL281">
        <f t="shared" si="77"/>
        <v>51.419427677492699</v>
      </c>
      <c r="AM281">
        <f t="shared" si="77"/>
        <v>51.613289906472808</v>
      </c>
      <c r="AN281">
        <f t="shared" si="77"/>
        <v>51.807883037478128</v>
      </c>
      <c r="AO281">
        <f t="shared" si="77"/>
        <v>52.003209826165474</v>
      </c>
      <c r="AP281">
        <f t="shared" si="77"/>
        <v>52.199273038581083</v>
      </c>
      <c r="AQ281">
        <f t="shared" si="77"/>
        <v>52.396075451199721</v>
      </c>
      <c r="AR281">
        <f t="shared" si="77"/>
        <v>52.593619850964132</v>
      </c>
      <c r="AS281">
        <f t="shared" si="76"/>
        <v>52.791909035324366</v>
      </c>
      <c r="AT281">
        <f t="shared" si="76"/>
        <v>52.990945812277502</v>
      </c>
      <c r="AU281">
        <f t="shared" si="76"/>
        <v>53.190733000407342</v>
      </c>
      <c r="AV281">
        <f t="shared" si="76"/>
        <v>53.391273428924379</v>
      </c>
    </row>
    <row r="282" spans="1:48" x14ac:dyDescent="0.15">
      <c r="A282" t="s">
        <v>561</v>
      </c>
      <c r="B282" t="s">
        <v>562</v>
      </c>
      <c r="C282">
        <v>46.484999999999999</v>
      </c>
      <c r="D282">
        <f t="shared" si="70"/>
        <v>46.484999999999999</v>
      </c>
      <c r="E282">
        <f t="shared" si="71"/>
        <v>47.275806822122064</v>
      </c>
      <c r="F282">
        <f t="shared" si="71"/>
        <v>48.080066917986507</v>
      </c>
      <c r="G282">
        <f t="shared" si="71"/>
        <v>48.898009155844505</v>
      </c>
      <c r="H282">
        <f t="shared" si="71"/>
        <v>49.729866297473606</v>
      </c>
      <c r="I282">
        <f t="shared" si="72"/>
        <v>50.227164960448341</v>
      </c>
      <c r="J282">
        <f t="shared" si="74"/>
        <v>50.729436610052829</v>
      </c>
      <c r="K282">
        <f t="shared" si="74"/>
        <v>51.236730976153346</v>
      </c>
      <c r="L282">
        <f t="shared" si="74"/>
        <v>51.74909828591489</v>
      </c>
      <c r="M282">
        <f t="shared" si="74"/>
        <v>52.266589268774034</v>
      </c>
      <c r="N282">
        <f t="shared" si="74"/>
        <v>52.789255161461782</v>
      </c>
      <c r="O282">
        <f t="shared" si="74"/>
        <v>53.317147713076388</v>
      </c>
      <c r="P282">
        <f t="shared" si="74"/>
        <v>53.850319190207166</v>
      </c>
      <c r="Q282">
        <f t="shared" si="74"/>
        <v>54.38882238210924</v>
      </c>
      <c r="R282">
        <f t="shared" si="74"/>
        <v>54.932710605930332</v>
      </c>
      <c r="S282">
        <f t="shared" si="73"/>
        <v>55.207374158959979</v>
      </c>
      <c r="T282">
        <f t="shared" si="75"/>
        <v>55.48341102975477</v>
      </c>
      <c r="U282">
        <f t="shared" si="75"/>
        <v>55.760828084903537</v>
      </c>
      <c r="V282">
        <f t="shared" si="75"/>
        <v>56.039632225328042</v>
      </c>
      <c r="W282">
        <f t="shared" si="75"/>
        <v>56.319830386454669</v>
      </c>
      <c r="X282">
        <f t="shared" si="75"/>
        <v>56.601429538386931</v>
      </c>
      <c r="Y282">
        <f t="shared" si="75"/>
        <v>56.884436686078864</v>
      </c>
      <c r="Z282">
        <f t="shared" si="75"/>
        <v>57.168858869509251</v>
      </c>
      <c r="AA282">
        <f t="shared" si="75"/>
        <v>57.454703163856792</v>
      </c>
      <c r="AB282">
        <f t="shared" si="75"/>
        <v>57.741976679676071</v>
      </c>
      <c r="AC282">
        <f t="shared" si="77"/>
        <v>57.95967626931462</v>
      </c>
      <c r="AD282">
        <f t="shared" si="77"/>
        <v>58.178196632921335</v>
      </c>
      <c r="AE282">
        <f t="shared" si="77"/>
        <v>58.397540864989438</v>
      </c>
      <c r="AF282">
        <f t="shared" si="77"/>
        <v>58.617712071679072</v>
      </c>
      <c r="AG282">
        <f t="shared" si="77"/>
        <v>58.838713370861235</v>
      </c>
      <c r="AH282">
        <f t="shared" si="77"/>
        <v>59.060547892162035</v>
      </c>
      <c r="AI282">
        <f t="shared" si="77"/>
        <v>59.28321877700683</v>
      </c>
      <c r="AJ282">
        <f t="shared" si="77"/>
        <v>59.506729178664926</v>
      </c>
      <c r="AK282">
        <f t="shared" si="77"/>
        <v>59.731082262294073</v>
      </c>
      <c r="AL282">
        <f t="shared" si="77"/>
        <v>59.956281204985366</v>
      </c>
      <c r="AM282">
        <f t="shared" si="77"/>
        <v>60.182329195808194</v>
      </c>
      <c r="AN282">
        <f t="shared" si="77"/>
        <v>60.409229435855408</v>
      </c>
      <c r="AO282">
        <f t="shared" si="77"/>
        <v>60.636985138288701</v>
      </c>
      <c r="AP282">
        <f t="shared" si="77"/>
        <v>60.865599528384067</v>
      </c>
      <c r="AQ282">
        <f t="shared" si="77"/>
        <v>61.095075843577433</v>
      </c>
      <c r="AR282">
        <f t="shared" si="77"/>
        <v>61.325417333510607</v>
      </c>
      <c r="AS282">
        <f t="shared" si="76"/>
        <v>61.556627260077207</v>
      </c>
      <c r="AT282">
        <f t="shared" si="76"/>
        <v>61.788708897468901</v>
      </c>
      <c r="AU282">
        <f t="shared" si="76"/>
        <v>62.021665532221746</v>
      </c>
      <c r="AV282">
        <f t="shared" si="76"/>
        <v>62.25550046326277</v>
      </c>
    </row>
    <row r="283" spans="1:48" x14ac:dyDescent="0.15">
      <c r="A283" t="s">
        <v>563</v>
      </c>
      <c r="B283" t="s">
        <v>564</v>
      </c>
      <c r="C283">
        <v>39.866250000000001</v>
      </c>
      <c r="D283">
        <f t="shared" si="70"/>
        <v>39.866250000000001</v>
      </c>
      <c r="E283">
        <f t="shared" si="71"/>
        <v>40.544458077281355</v>
      </c>
      <c r="F283">
        <f t="shared" si="71"/>
        <v>41.23420388876368</v>
      </c>
      <c r="G283">
        <f t="shared" si="71"/>
        <v>41.935683715374552</v>
      </c>
      <c r="H283">
        <f t="shared" si="71"/>
        <v>42.649097177189574</v>
      </c>
      <c r="I283">
        <f t="shared" si="72"/>
        <v>43.075588148961472</v>
      </c>
      <c r="J283">
        <f t="shared" si="74"/>
        <v>43.506344030451082</v>
      </c>
      <c r="K283">
        <f t="shared" si="74"/>
        <v>43.941407470755593</v>
      </c>
      <c r="L283">
        <f t="shared" si="74"/>
        <v>44.380821545463149</v>
      </c>
      <c r="M283">
        <f t="shared" si="74"/>
        <v>44.82462976091778</v>
      </c>
      <c r="N283">
        <f t="shared" si="74"/>
        <v>45.272876058526968</v>
      </c>
      <c r="O283">
        <f t="shared" si="74"/>
        <v>45.72560481911222</v>
      </c>
      <c r="P283">
        <f t="shared" si="74"/>
        <v>46.182860867303361</v>
      </c>
      <c r="Q283">
        <f t="shared" si="74"/>
        <v>46.644689475976392</v>
      </c>
      <c r="R283">
        <f t="shared" si="74"/>
        <v>47.111136370736162</v>
      </c>
      <c r="S283">
        <f t="shared" si="73"/>
        <v>47.346692052589837</v>
      </c>
      <c r="T283">
        <f t="shared" si="75"/>
        <v>47.583425512852777</v>
      </c>
      <c r="U283">
        <f t="shared" si="75"/>
        <v>47.821342640417036</v>
      </c>
      <c r="V283">
        <f t="shared" si="75"/>
        <v>48.060449353619113</v>
      </c>
      <c r="W283">
        <f t="shared" si="75"/>
        <v>48.300751600387194</v>
      </c>
      <c r="X283">
        <f t="shared" si="75"/>
        <v>48.542255358389127</v>
      </c>
      <c r="Y283">
        <f t="shared" si="75"/>
        <v>48.784966635181064</v>
      </c>
      <c r="Z283">
        <f t="shared" si="75"/>
        <v>49.028891468356967</v>
      </c>
      <c r="AA283">
        <f t="shared" si="75"/>
        <v>49.274035925698747</v>
      </c>
      <c r="AB283">
        <f t="shared" si="75"/>
        <v>49.520406105327233</v>
      </c>
      <c r="AC283">
        <f t="shared" si="77"/>
        <v>49.707108617221991</v>
      </c>
      <c r="AD283">
        <f t="shared" si="77"/>
        <v>49.894515037478762</v>
      </c>
      <c r="AE283">
        <f t="shared" si="77"/>
        <v>50.082628019982479</v>
      </c>
      <c r="AF283">
        <f t="shared" si="77"/>
        <v>50.27145022862377</v>
      </c>
      <c r="AG283">
        <f t="shared" si="77"/>
        <v>50.460984337336711</v>
      </c>
      <c r="AH283">
        <f t="shared" si="77"/>
        <v>50.651233030136709</v>
      </c>
      <c r="AI283">
        <f t="shared" si="77"/>
        <v>50.842199001158413</v>
      </c>
      <c r="AJ283">
        <f t="shared" si="77"/>
        <v>51.03388495469401</v>
      </c>
      <c r="AK283">
        <f t="shared" si="77"/>
        <v>51.226293605231398</v>
      </c>
      <c r="AL283">
        <f t="shared" si="77"/>
        <v>51.419427677492699</v>
      </c>
      <c r="AM283">
        <f t="shared" si="77"/>
        <v>51.613289906472808</v>
      </c>
      <c r="AN283">
        <f t="shared" si="77"/>
        <v>51.807883037478128</v>
      </c>
      <c r="AO283">
        <f t="shared" si="77"/>
        <v>52.003209826165474</v>
      </c>
      <c r="AP283">
        <f t="shared" si="77"/>
        <v>52.199273038581083</v>
      </c>
      <c r="AQ283">
        <f t="shared" si="77"/>
        <v>52.396075451199721</v>
      </c>
      <c r="AR283">
        <f t="shared" si="77"/>
        <v>52.593619850964132</v>
      </c>
      <c r="AS283">
        <f t="shared" si="76"/>
        <v>52.791909035324366</v>
      </c>
      <c r="AT283">
        <f t="shared" si="76"/>
        <v>52.990945812277502</v>
      </c>
      <c r="AU283">
        <f t="shared" si="76"/>
        <v>53.190733000407342</v>
      </c>
      <c r="AV283">
        <f t="shared" si="76"/>
        <v>53.391273428924379</v>
      </c>
    </row>
    <row r="284" spans="1:48" x14ac:dyDescent="0.15">
      <c r="A284" t="s">
        <v>565</v>
      </c>
      <c r="B284" t="s">
        <v>566</v>
      </c>
      <c r="C284">
        <v>39.866250000000001</v>
      </c>
      <c r="D284">
        <f t="shared" si="70"/>
        <v>39.866250000000001</v>
      </c>
      <c r="E284">
        <f t="shared" si="71"/>
        <v>40.544458077281355</v>
      </c>
      <c r="F284">
        <f t="shared" si="71"/>
        <v>41.23420388876368</v>
      </c>
      <c r="G284">
        <f t="shared" si="71"/>
        <v>41.935683715374552</v>
      </c>
      <c r="H284">
        <f t="shared" si="71"/>
        <v>42.649097177189574</v>
      </c>
      <c r="I284">
        <f t="shared" si="72"/>
        <v>43.075588148961472</v>
      </c>
      <c r="J284">
        <f t="shared" si="74"/>
        <v>43.506344030451082</v>
      </c>
      <c r="K284">
        <f t="shared" si="74"/>
        <v>43.941407470755593</v>
      </c>
      <c r="L284">
        <f t="shared" si="74"/>
        <v>44.380821545463149</v>
      </c>
      <c r="M284">
        <f t="shared" si="74"/>
        <v>44.82462976091778</v>
      </c>
      <c r="N284">
        <f t="shared" si="74"/>
        <v>45.272876058526968</v>
      </c>
      <c r="O284">
        <f t="shared" si="74"/>
        <v>45.72560481911222</v>
      </c>
      <c r="P284">
        <f t="shared" si="74"/>
        <v>46.182860867303361</v>
      </c>
      <c r="Q284">
        <f t="shared" si="74"/>
        <v>46.644689475976392</v>
      </c>
      <c r="R284">
        <f t="shared" si="74"/>
        <v>47.111136370736162</v>
      </c>
      <c r="S284">
        <f t="shared" si="73"/>
        <v>47.346692052589837</v>
      </c>
      <c r="T284">
        <f t="shared" si="75"/>
        <v>47.583425512852777</v>
      </c>
      <c r="U284">
        <f t="shared" si="75"/>
        <v>47.821342640417036</v>
      </c>
      <c r="V284">
        <f t="shared" si="75"/>
        <v>48.060449353619113</v>
      </c>
      <c r="W284">
        <f t="shared" si="75"/>
        <v>48.300751600387194</v>
      </c>
      <c r="X284">
        <f t="shared" si="75"/>
        <v>48.542255358389127</v>
      </c>
      <c r="Y284">
        <f t="shared" si="75"/>
        <v>48.784966635181064</v>
      </c>
      <c r="Z284">
        <f t="shared" si="75"/>
        <v>49.028891468356967</v>
      </c>
      <c r="AA284">
        <f t="shared" si="75"/>
        <v>49.274035925698747</v>
      </c>
      <c r="AB284">
        <f t="shared" si="75"/>
        <v>49.520406105327233</v>
      </c>
      <c r="AC284">
        <f t="shared" si="77"/>
        <v>49.707108617221991</v>
      </c>
      <c r="AD284">
        <f t="shared" si="77"/>
        <v>49.894515037478762</v>
      </c>
      <c r="AE284">
        <f t="shared" si="77"/>
        <v>50.082628019982479</v>
      </c>
      <c r="AF284">
        <f t="shared" si="77"/>
        <v>50.27145022862377</v>
      </c>
      <c r="AG284">
        <f t="shared" si="77"/>
        <v>50.460984337336711</v>
      </c>
      <c r="AH284">
        <f t="shared" si="77"/>
        <v>50.651233030136709</v>
      </c>
      <c r="AI284">
        <f t="shared" si="77"/>
        <v>50.842199001158413</v>
      </c>
      <c r="AJ284">
        <f t="shared" si="77"/>
        <v>51.03388495469401</v>
      </c>
      <c r="AK284">
        <f t="shared" si="77"/>
        <v>51.226293605231398</v>
      </c>
      <c r="AL284">
        <f t="shared" si="77"/>
        <v>51.419427677492699</v>
      </c>
      <c r="AM284">
        <f t="shared" si="77"/>
        <v>51.613289906472808</v>
      </c>
      <c r="AN284">
        <f t="shared" si="77"/>
        <v>51.807883037478128</v>
      </c>
      <c r="AO284">
        <f t="shared" si="77"/>
        <v>52.003209826165474</v>
      </c>
      <c r="AP284">
        <f t="shared" si="77"/>
        <v>52.199273038581083</v>
      </c>
      <c r="AQ284">
        <f t="shared" si="77"/>
        <v>52.396075451199721</v>
      </c>
      <c r="AR284">
        <f t="shared" si="77"/>
        <v>52.593619850964132</v>
      </c>
      <c r="AS284">
        <f t="shared" si="76"/>
        <v>52.791909035324366</v>
      </c>
      <c r="AT284">
        <f t="shared" si="76"/>
        <v>52.990945812277502</v>
      </c>
      <c r="AU284">
        <f t="shared" si="76"/>
        <v>53.190733000407342</v>
      </c>
      <c r="AV284">
        <f t="shared" si="76"/>
        <v>53.391273428924379</v>
      </c>
    </row>
    <row r="285" spans="1:48" x14ac:dyDescent="0.15">
      <c r="A285" t="s">
        <v>567</v>
      </c>
      <c r="B285" t="s">
        <v>568</v>
      </c>
      <c r="C285">
        <v>42.072499999999998</v>
      </c>
      <c r="D285">
        <f t="shared" si="70"/>
        <v>42.072499999999998</v>
      </c>
      <c r="E285">
        <f t="shared" si="71"/>
        <v>42.788240992228253</v>
      </c>
      <c r="F285">
        <f t="shared" si="71"/>
        <v>43.516158231837956</v>
      </c>
      <c r="G285">
        <f t="shared" si="71"/>
        <v>44.256458862197867</v>
      </c>
      <c r="H285">
        <f t="shared" si="71"/>
        <v>45.009353550617583</v>
      </c>
      <c r="I285">
        <f t="shared" si="72"/>
        <v>45.45944708612376</v>
      </c>
      <c r="J285">
        <f t="shared" si="74"/>
        <v>45.914041556984998</v>
      </c>
      <c r="K285">
        <f t="shared" si="74"/>
        <v>46.373181972554839</v>
      </c>
      <c r="L285">
        <f t="shared" si="74"/>
        <v>46.836913792280399</v>
      </c>
      <c r="M285">
        <f t="shared" si="74"/>
        <v>47.305282930203198</v>
      </c>
      <c r="N285">
        <f t="shared" si="74"/>
        <v>47.778335759505239</v>
      </c>
      <c r="O285">
        <f t="shared" si="74"/>
        <v>48.256119117100276</v>
      </c>
      <c r="P285">
        <f t="shared" si="74"/>
        <v>48.738680308271292</v>
      </c>
      <c r="Q285">
        <f t="shared" si="74"/>
        <v>49.226067111354006</v>
      </c>
      <c r="R285">
        <f t="shared" si="74"/>
        <v>49.718327782467547</v>
      </c>
      <c r="S285">
        <f t="shared" si="73"/>
        <v>49.966919421379878</v>
      </c>
      <c r="T285">
        <f t="shared" si="75"/>
        <v>50.216754018486768</v>
      </c>
      <c r="U285">
        <f t="shared" si="75"/>
        <v>50.467837788579203</v>
      </c>
      <c r="V285">
        <f t="shared" si="75"/>
        <v>50.72017697752208</v>
      </c>
      <c r="W285">
        <f t="shared" si="75"/>
        <v>50.973777862409683</v>
      </c>
      <c r="X285">
        <f t="shared" si="75"/>
        <v>51.228646751721726</v>
      </c>
      <c r="Y285">
        <f t="shared" si="75"/>
        <v>51.484789985480326</v>
      </c>
      <c r="Z285">
        <f t="shared" si="75"/>
        <v>51.742213935407726</v>
      </c>
      <c r="AA285">
        <f t="shared" si="75"/>
        <v>52.00092500508476</v>
      </c>
      <c r="AB285">
        <f t="shared" si="75"/>
        <v>52.260929630110176</v>
      </c>
      <c r="AC285">
        <f t="shared" si="77"/>
        <v>52.457964501252867</v>
      </c>
      <c r="AD285">
        <f t="shared" si="77"/>
        <v>52.655742235959622</v>
      </c>
      <c r="AE285">
        <f t="shared" si="77"/>
        <v>52.854265634984799</v>
      </c>
      <c r="AF285">
        <f t="shared" si="77"/>
        <v>53.053537509642204</v>
      </c>
      <c r="AG285">
        <f t="shared" si="77"/>
        <v>53.253560681844888</v>
      </c>
      <c r="AH285">
        <f t="shared" si="77"/>
        <v>53.454337984145148</v>
      </c>
      <c r="AI285">
        <f t="shared" si="77"/>
        <v>53.655872259774554</v>
      </c>
      <c r="AJ285">
        <f t="shared" si="77"/>
        <v>53.858166362684315</v>
      </c>
      <c r="AK285">
        <f t="shared" si="77"/>
        <v>54.061223157585616</v>
      </c>
      <c r="AL285">
        <f t="shared" si="77"/>
        <v>54.265045519990252</v>
      </c>
      <c r="AM285">
        <f t="shared" si="77"/>
        <v>54.46963633625127</v>
      </c>
      <c r="AN285">
        <f t="shared" si="77"/>
        <v>54.674998503603888</v>
      </c>
      <c r="AO285">
        <f t="shared" si="77"/>
        <v>54.881134930206542</v>
      </c>
      <c r="AP285">
        <f t="shared" si="77"/>
        <v>55.088048535182075</v>
      </c>
      <c r="AQ285">
        <f t="shared" si="77"/>
        <v>55.295742248658954</v>
      </c>
      <c r="AR285">
        <f t="shared" si="77"/>
        <v>55.50421901181295</v>
      </c>
      <c r="AS285">
        <f t="shared" si="76"/>
        <v>55.713481776908644</v>
      </c>
      <c r="AT285">
        <f t="shared" si="76"/>
        <v>55.923533507341297</v>
      </c>
      <c r="AU285">
        <f t="shared" si="76"/>
        <v>56.134377177678807</v>
      </c>
      <c r="AV285">
        <f t="shared" si="76"/>
        <v>56.34601577370384</v>
      </c>
    </row>
    <row r="286" spans="1:48" x14ac:dyDescent="0.15">
      <c r="A286" t="s">
        <v>569</v>
      </c>
      <c r="B286" t="s">
        <v>569</v>
      </c>
      <c r="C286">
        <v>39.866250000000001</v>
      </c>
      <c r="D286">
        <f t="shared" si="70"/>
        <v>39.866250000000001</v>
      </c>
      <c r="E286">
        <f t="shared" si="71"/>
        <v>40.544458077281355</v>
      </c>
      <c r="F286">
        <f t="shared" si="71"/>
        <v>41.23420388876368</v>
      </c>
      <c r="G286">
        <f t="shared" si="71"/>
        <v>41.935683715374552</v>
      </c>
      <c r="H286">
        <f t="shared" si="71"/>
        <v>42.649097177189574</v>
      </c>
      <c r="I286">
        <f t="shared" si="72"/>
        <v>43.075588148961472</v>
      </c>
      <c r="J286">
        <f t="shared" si="74"/>
        <v>43.506344030451082</v>
      </c>
      <c r="K286">
        <f t="shared" si="74"/>
        <v>43.941407470755593</v>
      </c>
      <c r="L286">
        <f t="shared" si="74"/>
        <v>44.380821545463149</v>
      </c>
      <c r="M286">
        <f t="shared" si="74"/>
        <v>44.82462976091778</v>
      </c>
      <c r="N286">
        <f t="shared" si="74"/>
        <v>45.272876058526968</v>
      </c>
      <c r="O286">
        <f t="shared" si="74"/>
        <v>45.72560481911222</v>
      </c>
      <c r="P286">
        <f t="shared" si="74"/>
        <v>46.182860867303361</v>
      </c>
      <c r="Q286">
        <f t="shared" si="74"/>
        <v>46.644689475976392</v>
      </c>
      <c r="R286">
        <f t="shared" si="74"/>
        <v>47.111136370736162</v>
      </c>
      <c r="S286">
        <f t="shared" si="73"/>
        <v>47.346692052589837</v>
      </c>
      <c r="T286">
        <f t="shared" si="75"/>
        <v>47.583425512852777</v>
      </c>
      <c r="U286">
        <f t="shared" si="75"/>
        <v>47.821342640417036</v>
      </c>
      <c r="V286">
        <f t="shared" si="75"/>
        <v>48.060449353619113</v>
      </c>
      <c r="W286">
        <f t="shared" si="75"/>
        <v>48.300751600387194</v>
      </c>
      <c r="X286">
        <f t="shared" si="75"/>
        <v>48.542255358389127</v>
      </c>
      <c r="Y286">
        <f t="shared" si="75"/>
        <v>48.784966635181064</v>
      </c>
      <c r="Z286">
        <f t="shared" si="75"/>
        <v>49.028891468356967</v>
      </c>
      <c r="AA286">
        <f t="shared" si="75"/>
        <v>49.274035925698747</v>
      </c>
      <c r="AB286">
        <f t="shared" si="75"/>
        <v>49.520406105327233</v>
      </c>
      <c r="AC286">
        <f t="shared" si="77"/>
        <v>49.707108617221991</v>
      </c>
      <c r="AD286">
        <f t="shared" si="77"/>
        <v>49.894515037478762</v>
      </c>
      <c r="AE286">
        <f t="shared" si="77"/>
        <v>50.082628019982479</v>
      </c>
      <c r="AF286">
        <f t="shared" si="77"/>
        <v>50.27145022862377</v>
      </c>
      <c r="AG286">
        <f t="shared" si="77"/>
        <v>50.460984337336711</v>
      </c>
      <c r="AH286">
        <f t="shared" si="77"/>
        <v>50.651233030136709</v>
      </c>
      <c r="AI286">
        <f t="shared" si="77"/>
        <v>50.842199001158413</v>
      </c>
      <c r="AJ286">
        <f t="shared" si="77"/>
        <v>51.03388495469401</v>
      </c>
      <c r="AK286">
        <f t="shared" si="77"/>
        <v>51.226293605231398</v>
      </c>
      <c r="AL286">
        <f t="shared" si="77"/>
        <v>51.419427677492699</v>
      </c>
      <c r="AM286">
        <f t="shared" si="77"/>
        <v>51.613289906472808</v>
      </c>
      <c r="AN286">
        <f t="shared" si="77"/>
        <v>51.807883037478128</v>
      </c>
      <c r="AO286">
        <f t="shared" si="77"/>
        <v>52.003209826165474</v>
      </c>
      <c r="AP286">
        <f t="shared" si="77"/>
        <v>52.199273038581083</v>
      </c>
      <c r="AQ286">
        <f t="shared" si="77"/>
        <v>52.396075451199721</v>
      </c>
      <c r="AR286">
        <f t="shared" si="77"/>
        <v>52.593619850964132</v>
      </c>
      <c r="AS286">
        <f t="shared" si="76"/>
        <v>52.791909035324366</v>
      </c>
      <c r="AT286">
        <f t="shared" si="76"/>
        <v>52.990945812277502</v>
      </c>
      <c r="AU286">
        <f t="shared" si="76"/>
        <v>53.190733000407342</v>
      </c>
      <c r="AV286">
        <f t="shared" si="76"/>
        <v>53.391273428924379</v>
      </c>
    </row>
    <row r="287" spans="1:48" x14ac:dyDescent="0.15">
      <c r="A287" t="s">
        <v>570</v>
      </c>
      <c r="B287" t="s">
        <v>570</v>
      </c>
      <c r="C287">
        <v>42.072499999999998</v>
      </c>
      <c r="D287">
        <f t="shared" si="70"/>
        <v>42.072499999999998</v>
      </c>
      <c r="E287">
        <f t="shared" si="71"/>
        <v>42.788240992228253</v>
      </c>
      <c r="F287">
        <f t="shared" si="71"/>
        <v>43.516158231837956</v>
      </c>
      <c r="G287">
        <f t="shared" si="71"/>
        <v>44.256458862197867</v>
      </c>
      <c r="H287">
        <f t="shared" si="71"/>
        <v>45.009353550617583</v>
      </c>
      <c r="I287">
        <f t="shared" si="72"/>
        <v>45.45944708612376</v>
      </c>
      <c r="J287">
        <f t="shared" si="74"/>
        <v>45.914041556984998</v>
      </c>
      <c r="K287">
        <f t="shared" si="74"/>
        <v>46.373181972554839</v>
      </c>
      <c r="L287">
        <f t="shared" si="74"/>
        <v>46.836913792280399</v>
      </c>
      <c r="M287">
        <f t="shared" si="74"/>
        <v>47.305282930203198</v>
      </c>
      <c r="N287">
        <f t="shared" si="74"/>
        <v>47.778335759505239</v>
      </c>
      <c r="O287">
        <f t="shared" si="74"/>
        <v>48.256119117100276</v>
      </c>
      <c r="P287">
        <f t="shared" si="74"/>
        <v>48.738680308271292</v>
      </c>
      <c r="Q287">
        <f t="shared" si="74"/>
        <v>49.226067111354006</v>
      </c>
      <c r="R287">
        <f t="shared" si="74"/>
        <v>49.718327782467547</v>
      </c>
      <c r="S287">
        <f t="shared" si="73"/>
        <v>49.966919421379878</v>
      </c>
      <c r="T287">
        <f t="shared" si="75"/>
        <v>50.216754018486768</v>
      </c>
      <c r="U287">
        <f t="shared" si="75"/>
        <v>50.467837788579203</v>
      </c>
      <c r="V287">
        <f t="shared" si="75"/>
        <v>50.72017697752208</v>
      </c>
      <c r="W287">
        <f t="shared" si="75"/>
        <v>50.973777862409683</v>
      </c>
      <c r="X287">
        <f t="shared" si="75"/>
        <v>51.228646751721726</v>
      </c>
      <c r="Y287">
        <f t="shared" si="75"/>
        <v>51.484789985480326</v>
      </c>
      <c r="Z287">
        <f t="shared" si="75"/>
        <v>51.742213935407726</v>
      </c>
      <c r="AA287">
        <f t="shared" si="75"/>
        <v>52.00092500508476</v>
      </c>
      <c r="AB287">
        <f t="shared" si="75"/>
        <v>52.260929630110176</v>
      </c>
      <c r="AC287">
        <f t="shared" si="77"/>
        <v>52.457964501252867</v>
      </c>
      <c r="AD287">
        <f t="shared" si="77"/>
        <v>52.655742235959622</v>
      </c>
      <c r="AE287">
        <f t="shared" si="77"/>
        <v>52.854265634984799</v>
      </c>
      <c r="AF287">
        <f t="shared" si="77"/>
        <v>53.053537509642204</v>
      </c>
      <c r="AG287">
        <f t="shared" si="77"/>
        <v>53.253560681844888</v>
      </c>
      <c r="AH287">
        <f t="shared" si="77"/>
        <v>53.454337984145148</v>
      </c>
      <c r="AI287">
        <f t="shared" si="77"/>
        <v>53.655872259774554</v>
      </c>
      <c r="AJ287">
        <f t="shared" si="77"/>
        <v>53.858166362684315</v>
      </c>
      <c r="AK287">
        <f t="shared" si="77"/>
        <v>54.061223157585616</v>
      </c>
      <c r="AL287">
        <f t="shared" si="77"/>
        <v>54.265045519990252</v>
      </c>
      <c r="AM287">
        <f t="shared" si="77"/>
        <v>54.46963633625127</v>
      </c>
      <c r="AN287">
        <f t="shared" si="77"/>
        <v>54.674998503603888</v>
      </c>
      <c r="AO287">
        <f t="shared" si="77"/>
        <v>54.881134930206542</v>
      </c>
      <c r="AP287">
        <f t="shared" si="77"/>
        <v>55.088048535182075</v>
      </c>
      <c r="AQ287">
        <f t="shared" si="77"/>
        <v>55.295742248658954</v>
      </c>
      <c r="AR287">
        <f t="shared" si="77"/>
        <v>55.50421901181295</v>
      </c>
      <c r="AS287">
        <f t="shared" si="76"/>
        <v>55.713481776908644</v>
      </c>
      <c r="AT287">
        <f t="shared" si="76"/>
        <v>55.923533507341297</v>
      </c>
      <c r="AU287">
        <f t="shared" si="76"/>
        <v>56.134377177678807</v>
      </c>
      <c r="AV287">
        <f t="shared" si="76"/>
        <v>56.34601577370384</v>
      </c>
    </row>
    <row r="288" spans="1:48" x14ac:dyDescent="0.15">
      <c r="A288" t="s">
        <v>571</v>
      </c>
      <c r="B288" t="s">
        <v>571</v>
      </c>
      <c r="C288">
        <v>42.072499999999998</v>
      </c>
      <c r="D288">
        <f t="shared" si="70"/>
        <v>42.072499999999998</v>
      </c>
      <c r="E288">
        <f t="shared" si="71"/>
        <v>42.788240992228253</v>
      </c>
      <c r="F288">
        <f t="shared" si="71"/>
        <v>43.516158231837956</v>
      </c>
      <c r="G288">
        <f t="shared" si="71"/>
        <v>44.256458862197867</v>
      </c>
      <c r="H288">
        <f t="shared" si="71"/>
        <v>45.009353550617583</v>
      </c>
      <c r="I288">
        <f t="shared" si="72"/>
        <v>45.45944708612376</v>
      </c>
      <c r="J288">
        <f t="shared" si="74"/>
        <v>45.914041556984998</v>
      </c>
      <c r="K288">
        <f t="shared" si="74"/>
        <v>46.373181972554839</v>
      </c>
      <c r="L288">
        <f t="shared" si="74"/>
        <v>46.836913792280399</v>
      </c>
      <c r="M288">
        <f t="shared" si="74"/>
        <v>47.305282930203198</v>
      </c>
      <c r="N288">
        <f t="shared" si="74"/>
        <v>47.778335759505239</v>
      </c>
      <c r="O288">
        <f t="shared" si="74"/>
        <v>48.256119117100276</v>
      </c>
      <c r="P288">
        <f t="shared" si="74"/>
        <v>48.738680308271292</v>
      </c>
      <c r="Q288">
        <f t="shared" si="74"/>
        <v>49.226067111354006</v>
      </c>
      <c r="R288">
        <f t="shared" si="74"/>
        <v>49.718327782467547</v>
      </c>
      <c r="S288">
        <f t="shared" si="73"/>
        <v>49.966919421379878</v>
      </c>
      <c r="T288">
        <f t="shared" si="75"/>
        <v>50.216754018486768</v>
      </c>
      <c r="U288">
        <f t="shared" si="75"/>
        <v>50.467837788579203</v>
      </c>
      <c r="V288">
        <f t="shared" si="75"/>
        <v>50.72017697752208</v>
      </c>
      <c r="W288">
        <f t="shared" si="75"/>
        <v>50.973777862409683</v>
      </c>
      <c r="X288">
        <f t="shared" si="75"/>
        <v>51.228646751721726</v>
      </c>
      <c r="Y288">
        <f t="shared" si="75"/>
        <v>51.484789985480326</v>
      </c>
      <c r="Z288">
        <f t="shared" si="75"/>
        <v>51.742213935407726</v>
      </c>
      <c r="AA288">
        <f t="shared" si="75"/>
        <v>52.00092500508476</v>
      </c>
      <c r="AB288">
        <f t="shared" si="75"/>
        <v>52.260929630110176</v>
      </c>
      <c r="AC288">
        <f t="shared" si="77"/>
        <v>52.457964501252867</v>
      </c>
      <c r="AD288">
        <f t="shared" si="77"/>
        <v>52.655742235959622</v>
      </c>
      <c r="AE288">
        <f t="shared" si="77"/>
        <v>52.854265634984799</v>
      </c>
      <c r="AF288">
        <f t="shared" si="77"/>
        <v>53.053537509642204</v>
      </c>
      <c r="AG288">
        <f t="shared" si="77"/>
        <v>53.253560681844888</v>
      </c>
      <c r="AH288">
        <f t="shared" si="77"/>
        <v>53.454337984145148</v>
      </c>
      <c r="AI288">
        <f t="shared" si="77"/>
        <v>53.655872259774554</v>
      </c>
      <c r="AJ288">
        <f t="shared" si="77"/>
        <v>53.858166362684315</v>
      </c>
      <c r="AK288">
        <f t="shared" si="77"/>
        <v>54.061223157585616</v>
      </c>
      <c r="AL288">
        <f t="shared" si="77"/>
        <v>54.265045519990252</v>
      </c>
      <c r="AM288">
        <f t="shared" si="77"/>
        <v>54.46963633625127</v>
      </c>
      <c r="AN288">
        <f t="shared" si="77"/>
        <v>54.674998503603888</v>
      </c>
      <c r="AO288">
        <f t="shared" si="77"/>
        <v>54.881134930206542</v>
      </c>
      <c r="AP288">
        <f t="shared" si="77"/>
        <v>55.088048535182075</v>
      </c>
      <c r="AQ288">
        <f t="shared" si="77"/>
        <v>55.295742248658954</v>
      </c>
      <c r="AR288">
        <f t="shared" si="77"/>
        <v>55.50421901181295</v>
      </c>
      <c r="AS288">
        <f t="shared" si="76"/>
        <v>55.713481776908644</v>
      </c>
      <c r="AT288">
        <f t="shared" si="76"/>
        <v>55.923533507341297</v>
      </c>
      <c r="AU288">
        <f t="shared" si="76"/>
        <v>56.134377177678807</v>
      </c>
      <c r="AV288">
        <f t="shared" si="76"/>
        <v>56.34601577370384</v>
      </c>
    </row>
    <row r="289" spans="1:48" x14ac:dyDescent="0.15">
      <c r="A289" t="s">
        <v>572</v>
      </c>
      <c r="B289" t="s">
        <v>573</v>
      </c>
      <c r="C289">
        <v>72.406373365041603</v>
      </c>
      <c r="D289">
        <f t="shared" si="70"/>
        <v>72.406373365041603</v>
      </c>
      <c r="E289">
        <f t="shared" si="71"/>
        <v>73.638156822548154</v>
      </c>
      <c r="F289">
        <f t="shared" si="71"/>
        <v>74.890895486284094</v>
      </c>
      <c r="G289">
        <f t="shared" si="71"/>
        <v>76.164945848021944</v>
      </c>
      <c r="H289">
        <f t="shared" si="71"/>
        <v>77.46067046420292</v>
      </c>
      <c r="I289">
        <f t="shared" si="72"/>
        <v>78.235277168844945</v>
      </c>
      <c r="J289">
        <f t="shared" si="74"/>
        <v>79.017629940533396</v>
      </c>
      <c r="K289">
        <f t="shared" si="74"/>
        <v>79.807806239938728</v>
      </c>
      <c r="L289">
        <f t="shared" si="74"/>
        <v>80.605884302338126</v>
      </c>
      <c r="M289">
        <f t="shared" si="74"/>
        <v>81.411943145361491</v>
      </c>
      <c r="N289">
        <f t="shared" si="74"/>
        <v>82.226062576815124</v>
      </c>
      <c r="O289">
        <f t="shared" si="74"/>
        <v>83.048323202583248</v>
      </c>
      <c r="P289">
        <f t="shared" si="74"/>
        <v>83.878806434609103</v>
      </c>
      <c r="Q289">
        <f t="shared" si="74"/>
        <v>84.717594498955208</v>
      </c>
      <c r="R289">
        <f t="shared" si="74"/>
        <v>85.564770443944766</v>
      </c>
      <c r="S289">
        <f t="shared" si="73"/>
        <v>85.992594296164484</v>
      </c>
      <c r="T289">
        <f t="shared" si="75"/>
        <v>86.422557267645288</v>
      </c>
      <c r="U289">
        <f t="shared" si="75"/>
        <v>86.854670053983511</v>
      </c>
      <c r="V289">
        <f t="shared" si="75"/>
        <v>87.288943404253402</v>
      </c>
      <c r="W289">
        <f t="shared" si="75"/>
        <v>87.725388121274648</v>
      </c>
      <c r="X289">
        <f t="shared" si="75"/>
        <v>88.164015061881017</v>
      </c>
      <c r="Y289">
        <f t="shared" si="75"/>
        <v>88.604835137190406</v>
      </c>
      <c r="Z289">
        <f t="shared" si="75"/>
        <v>89.047859312876355</v>
      </c>
      <c r="AA289">
        <f t="shared" si="75"/>
        <v>89.493098609440722</v>
      </c>
      <c r="AB289">
        <f t="shared" si="75"/>
        <v>89.940564102487912</v>
      </c>
      <c r="AC289">
        <f t="shared" si="77"/>
        <v>90.27965924648673</v>
      </c>
      <c r="AD289">
        <f t="shared" si="77"/>
        <v>90.620032851631876</v>
      </c>
      <c r="AE289">
        <f t="shared" si="77"/>
        <v>90.961689737995044</v>
      </c>
      <c r="AF289">
        <f t="shared" si="77"/>
        <v>91.3046347438206</v>
      </c>
      <c r="AG289">
        <f t="shared" si="77"/>
        <v>91.648872725594146</v>
      </c>
      <c r="AH289">
        <f t="shared" si="77"/>
        <v>91.994408558111317</v>
      </c>
      <c r="AI289">
        <f t="shared" si="77"/>
        <v>92.341247134546663</v>
      </c>
      <c r="AJ289">
        <f t="shared" si="77"/>
        <v>92.689393366523134</v>
      </c>
      <c r="AK289">
        <f t="shared" si="77"/>
        <v>93.038852184181522</v>
      </c>
      <c r="AL289">
        <f t="shared" si="77"/>
        <v>93.389628536250328</v>
      </c>
      <c r="AM289">
        <f t="shared" si="77"/>
        <v>93.74172739011577</v>
      </c>
      <c r="AN289">
        <f t="shared" si="77"/>
        <v>94.095153731892182</v>
      </c>
      <c r="AO289">
        <f t="shared" si="77"/>
        <v>94.449912566492628</v>
      </c>
      <c r="AP289">
        <f t="shared" si="77"/>
        <v>94.806008917699828</v>
      </c>
      <c r="AQ289">
        <f t="shared" si="77"/>
        <v>95.163447828237096</v>
      </c>
      <c r="AR289">
        <f t="shared" si="77"/>
        <v>95.522234359840013</v>
      </c>
      <c r="AS289">
        <f t="shared" si="76"/>
        <v>95.882373593327912</v>
      </c>
      <c r="AT289">
        <f t="shared" si="76"/>
        <v>96.243870628675936</v>
      </c>
      <c r="AU289">
        <f t="shared" si="76"/>
        <v>96.606730585087206</v>
      </c>
      <c r="AV289">
        <f t="shared" si="76"/>
        <v>96.970958601065391</v>
      </c>
    </row>
    <row r="290" spans="1:48" x14ac:dyDescent="0.15">
      <c r="A290" t="s">
        <v>574</v>
      </c>
      <c r="B290" t="s">
        <v>575</v>
      </c>
      <c r="C290">
        <v>46.938566732412902</v>
      </c>
      <c r="D290">
        <f t="shared" si="70"/>
        <v>46.938566732412902</v>
      </c>
      <c r="E290">
        <f t="shared" si="71"/>
        <v>47.737089670836561</v>
      </c>
      <c r="F290">
        <f t="shared" si="71"/>
        <v>48.549197150237447</v>
      </c>
      <c r="G290">
        <f t="shared" si="71"/>
        <v>49.375120271996224</v>
      </c>
      <c r="H290">
        <f t="shared" si="71"/>
        <v>50.215094069010135</v>
      </c>
      <c r="I290">
        <f t="shared" si="72"/>
        <v>50.717245009700235</v>
      </c>
      <c r="J290">
        <f t="shared" si="74"/>
        <v>51.224417459797237</v>
      </c>
      <c r="K290">
        <f t="shared" si="74"/>
        <v>51.736661634395205</v>
      </c>
      <c r="L290">
        <f t="shared" si="74"/>
        <v>52.254028250739168</v>
      </c>
      <c r="M290">
        <f t="shared" si="74"/>
        <v>52.776568533246554</v>
      </c>
      <c r="N290">
        <f t="shared" si="74"/>
        <v>53.304334218579029</v>
      </c>
      <c r="O290">
        <f t="shared" si="74"/>
        <v>53.8373775607648</v>
      </c>
      <c r="P290">
        <f t="shared" si="74"/>
        <v>54.375751336372467</v>
      </c>
      <c r="Q290">
        <f t="shared" si="74"/>
        <v>54.919508849736197</v>
      </c>
      <c r="R290">
        <f t="shared" si="74"/>
        <v>55.46870393823356</v>
      </c>
      <c r="S290">
        <f t="shared" si="73"/>
        <v>55.746047457924725</v>
      </c>
      <c r="T290">
        <f t="shared" si="75"/>
        <v>56.02477769521434</v>
      </c>
      <c r="U290">
        <f t="shared" si="75"/>
        <v>56.304901583690402</v>
      </c>
      <c r="V290">
        <f t="shared" si="75"/>
        <v>56.586426091608836</v>
      </c>
      <c r="W290">
        <f t="shared" si="75"/>
        <v>56.869358222066872</v>
      </c>
      <c r="X290">
        <f t="shared" si="75"/>
        <v>57.153705013177195</v>
      </c>
      <c r="Y290">
        <f t="shared" si="75"/>
        <v>57.439473538243078</v>
      </c>
      <c r="Z290">
        <f t="shared" si="75"/>
        <v>57.726670905934284</v>
      </c>
      <c r="AA290">
        <f t="shared" si="75"/>
        <v>58.015304260463957</v>
      </c>
      <c r="AB290">
        <f t="shared" si="75"/>
        <v>58.305380781766267</v>
      </c>
      <c r="AC290">
        <f t="shared" si="77"/>
        <v>58.525204525250572</v>
      </c>
      <c r="AD290">
        <f t="shared" si="77"/>
        <v>58.745857051216902</v>
      </c>
      <c r="AE290">
        <f t="shared" si="77"/>
        <v>58.967341484352296</v>
      </c>
      <c r="AF290">
        <f t="shared" si="77"/>
        <v>59.189660961124524</v>
      </c>
      <c r="AG290">
        <f t="shared" si="77"/>
        <v>59.412818629826518</v>
      </c>
      <c r="AH290">
        <f t="shared" si="77"/>
        <v>59.636817650620969</v>
      </c>
      <c r="AI290">
        <f t="shared" si="77"/>
        <v>59.861661195585008</v>
      </c>
      <c r="AJ290">
        <f t="shared" si="77"/>
        <v>60.087352448755212</v>
      </c>
      <c r="AK290">
        <f t="shared" si="77"/>
        <v>60.313894606172639</v>
      </c>
      <c r="AL290">
        <f t="shared" si="77"/>
        <v>60.541290875928127</v>
      </c>
      <c r="AM290">
        <f t="shared" si="77"/>
        <v>60.769544478207685</v>
      </c>
      <c r="AN290">
        <f t="shared" si="77"/>
        <v>60.998658645338089</v>
      </c>
      <c r="AO290">
        <f t="shared" si="77"/>
        <v>61.228636621832706</v>
      </c>
      <c r="AP290">
        <f t="shared" si="77"/>
        <v>61.459481664437448</v>
      </c>
      <c r="AQ290">
        <f t="shared" si="77"/>
        <v>61.691197042176761</v>
      </c>
      <c r="AR290">
        <f t="shared" si="77"/>
        <v>61.923786036400102</v>
      </c>
      <c r="AS290">
        <f t="shared" si="76"/>
        <v>62.157251940828253</v>
      </c>
      <c r="AT290">
        <f t="shared" si="76"/>
        <v>62.391598061600057</v>
      </c>
      <c r="AU290">
        <f t="shared" si="76"/>
        <v>62.626827717319216</v>
      </c>
      <c r="AV290">
        <f t="shared" si="76"/>
        <v>62.86294423910126</v>
      </c>
    </row>
    <row r="291" spans="1:48" x14ac:dyDescent="0.15">
      <c r="A291" t="s">
        <v>576</v>
      </c>
      <c r="B291" t="s">
        <v>577</v>
      </c>
      <c r="C291">
        <v>50.286315789473697</v>
      </c>
      <c r="D291">
        <f t="shared" si="70"/>
        <v>50.286315789473697</v>
      </c>
      <c r="E291">
        <f t="shared" si="71"/>
        <v>51.141790923080244</v>
      </c>
      <c r="F291">
        <f t="shared" si="71"/>
        <v>52.011819473311753</v>
      </c>
      <c r="G291">
        <f t="shared" si="71"/>
        <v>52.896649024144843</v>
      </c>
      <c r="H291">
        <f t="shared" si="71"/>
        <v>53.796531371476021</v>
      </c>
      <c r="I291">
        <f t="shared" si="72"/>
        <v>54.334496685190786</v>
      </c>
      <c r="J291">
        <f t="shared" si="74"/>
        <v>54.87784165204269</v>
      </c>
      <c r="K291">
        <f t="shared" si="74"/>
        <v>55.426620068563111</v>
      </c>
      <c r="L291">
        <f t="shared" si="74"/>
        <v>55.980886269248749</v>
      </c>
      <c r="M291">
        <f t="shared" si="74"/>
        <v>56.540695131941234</v>
      </c>
      <c r="N291">
        <f t="shared" si="74"/>
        <v>57.106102083260652</v>
      </c>
      <c r="O291">
        <f t="shared" si="74"/>
        <v>57.677163104093246</v>
      </c>
      <c r="P291">
        <f t="shared" si="74"/>
        <v>58.253934735134195</v>
      </c>
      <c r="Q291">
        <f t="shared" si="74"/>
        <v>58.836474082485537</v>
      </c>
      <c r="R291">
        <f t="shared" si="74"/>
        <v>59.424838823310395</v>
      </c>
      <c r="S291">
        <f t="shared" si="73"/>
        <v>59.721963017426944</v>
      </c>
      <c r="T291">
        <f t="shared" si="75"/>
        <v>60.020572832514063</v>
      </c>
      <c r="U291">
        <f t="shared" si="75"/>
        <v>60.320675696676631</v>
      </c>
      <c r="V291">
        <f t="shared" si="75"/>
        <v>60.622279075159994</v>
      </c>
      <c r="W291">
        <f t="shared" si="75"/>
        <v>60.925390470535788</v>
      </c>
      <c r="X291">
        <f t="shared" si="75"/>
        <v>61.230017422888452</v>
      </c>
      <c r="Y291">
        <f t="shared" si="75"/>
        <v>61.53616751000289</v>
      </c>
      <c r="Z291">
        <f t="shared" si="75"/>
        <v>61.8438483475529</v>
      </c>
      <c r="AA291">
        <f t="shared" si="75"/>
        <v>62.153067589290657</v>
      </c>
      <c r="AB291">
        <f t="shared" si="75"/>
        <v>62.4638329272371</v>
      </c>
      <c r="AC291">
        <f t="shared" si="77"/>
        <v>62.699334923833916</v>
      </c>
      <c r="AD291">
        <f t="shared" si="77"/>
        <v>62.935724813276913</v>
      </c>
      <c r="AE291">
        <f t="shared" si="77"/>
        <v>63.173005943111839</v>
      </c>
      <c r="AF291">
        <f t="shared" si="77"/>
        <v>63.411181673505389</v>
      </c>
      <c r="AG291">
        <f t="shared" si="77"/>
        <v>63.650255377292815</v>
      </c>
      <c r="AH291">
        <f t="shared" si="77"/>
        <v>63.890230440025704</v>
      </c>
      <c r="AI291">
        <f t="shared" si="77"/>
        <v>64.131110260019838</v>
      </c>
      <c r="AJ291">
        <f t="shared" si="77"/>
        <v>64.372898248403416</v>
      </c>
      <c r="AK291">
        <f t="shared" si="77"/>
        <v>64.615597829165338</v>
      </c>
      <c r="AL291">
        <f t="shared" si="77"/>
        <v>64.859212439203617</v>
      </c>
      <c r="AM291">
        <f t="shared" si="77"/>
        <v>65.103745528374162</v>
      </c>
      <c r="AN291">
        <f t="shared" si="77"/>
        <v>65.349200559539526</v>
      </c>
      <c r="AO291">
        <f t="shared" si="77"/>
        <v>65.595581008618012</v>
      </c>
      <c r="AP291">
        <f t="shared" si="77"/>
        <v>65.842890364632936</v>
      </c>
      <c r="AQ291">
        <f t="shared" si="77"/>
        <v>66.091132129761874</v>
      </c>
      <c r="AR291">
        <f t="shared" ref="AR291:AV306" si="78">IF($AB291*$G$3^(AR$5-$AB$5)&lt;100,$AB291*$G$3^(AR$5-$AB$5),100)</f>
        <v>66.340309819386434</v>
      </c>
      <c r="AS291">
        <f t="shared" si="78"/>
        <v>66.590426962141919</v>
      </c>
      <c r="AT291">
        <f t="shared" si="78"/>
        <v>66.841487099967381</v>
      </c>
      <c r="AU291">
        <f t="shared" si="78"/>
        <v>67.093493788155726</v>
      </c>
      <c r="AV291">
        <f t="shared" si="78"/>
        <v>67.34645059540405</v>
      </c>
    </row>
    <row r="292" spans="1:48" x14ac:dyDescent="0.15">
      <c r="A292" t="s">
        <v>578</v>
      </c>
      <c r="B292" t="s">
        <v>579</v>
      </c>
      <c r="C292">
        <v>35.168240277243001</v>
      </c>
      <c r="D292">
        <f t="shared" si="70"/>
        <v>35.168240277243001</v>
      </c>
      <c r="E292">
        <f t="shared" si="71"/>
        <v>35.766525408646068</v>
      </c>
      <c r="F292">
        <f t="shared" si="71"/>
        <v>36.37498861821387</v>
      </c>
      <c r="G292">
        <f t="shared" si="71"/>
        <v>36.993803056288435</v>
      </c>
      <c r="H292">
        <f t="shared" si="71"/>
        <v>37.62314481886029</v>
      </c>
      <c r="I292">
        <f t="shared" si="72"/>
        <v>37.999376267048895</v>
      </c>
      <c r="J292">
        <f t="shared" si="74"/>
        <v>38.379370029719382</v>
      </c>
      <c r="K292">
        <f t="shared" si="74"/>
        <v>38.763163730016572</v>
      </c>
      <c r="L292">
        <f t="shared" si="74"/>
        <v>39.150795367316739</v>
      </c>
      <c r="M292">
        <f t="shared" si="74"/>
        <v>39.542303320989909</v>
      </c>
      <c r="N292">
        <f t="shared" si="74"/>
        <v>39.93772635419981</v>
      </c>
      <c r="O292">
        <f t="shared" si="74"/>
        <v>40.337103617741796</v>
      </c>
      <c r="P292">
        <f t="shared" si="74"/>
        <v>40.740474653919229</v>
      </c>
      <c r="Q292">
        <f t="shared" si="74"/>
        <v>41.147879400458422</v>
      </c>
      <c r="R292">
        <f t="shared" si="74"/>
        <v>41.559358194463009</v>
      </c>
      <c r="S292">
        <f t="shared" si="73"/>
        <v>41.767154985435319</v>
      </c>
      <c r="T292">
        <f t="shared" si="75"/>
        <v>41.975990760362492</v>
      </c>
      <c r="U292">
        <f t="shared" si="75"/>
        <v>42.185870714164295</v>
      </c>
      <c r="V292">
        <f t="shared" si="75"/>
        <v>42.396800067735107</v>
      </c>
      <c r="W292">
        <f t="shared" si="75"/>
        <v>42.608784068073774</v>
      </c>
      <c r="X292">
        <f t="shared" si="75"/>
        <v>42.821827988414135</v>
      </c>
      <c r="Y292">
        <f t="shared" si="75"/>
        <v>43.035937128356203</v>
      </c>
      <c r="Z292">
        <f t="shared" si="75"/>
        <v>43.251116813997982</v>
      </c>
      <c r="AA292">
        <f t="shared" si="75"/>
        <v>43.467372398067965</v>
      </c>
      <c r="AB292">
        <f t="shared" si="75"/>
        <v>43.684709260058298</v>
      </c>
      <c r="AC292">
        <f t="shared" ref="AC292:AR307" si="79">IF($AB292*$G$3^(AC$5-$AB$5)&lt;100,$AB292*$G$3^(AC$5-$AB$5),100)</f>
        <v>43.849409947950427</v>
      </c>
      <c r="AD292">
        <f t="shared" si="79"/>
        <v>44.014731592627022</v>
      </c>
      <c r="AE292">
        <f t="shared" si="79"/>
        <v>44.180676535227832</v>
      </c>
      <c r="AF292">
        <f t="shared" si="79"/>
        <v>44.3472471257192</v>
      </c>
      <c r="AG292">
        <f t="shared" si="79"/>
        <v>44.514445722927363</v>
      </c>
      <c r="AH292">
        <f t="shared" si="79"/>
        <v>44.682274694571838</v>
      </c>
      <c r="AI292">
        <f t="shared" si="79"/>
        <v>44.850736417298918</v>
      </c>
      <c r="AJ292">
        <f t="shared" si="79"/>
        <v>45.019833276715396</v>
      </c>
      <c r="AK292">
        <f t="shared" si="79"/>
        <v>45.189567667422295</v>
      </c>
      <c r="AL292">
        <f t="shared" si="79"/>
        <v>45.359941993048807</v>
      </c>
      <c r="AM292">
        <f t="shared" si="79"/>
        <v>45.530958666286303</v>
      </c>
      <c r="AN292">
        <f t="shared" si="79"/>
        <v>45.702620108922524</v>
      </c>
      <c r="AO292">
        <f t="shared" si="79"/>
        <v>45.874928751875871</v>
      </c>
      <c r="AP292">
        <f t="shared" si="79"/>
        <v>46.047887035229842</v>
      </c>
      <c r="AQ292">
        <f t="shared" si="79"/>
        <v>46.221497408267517</v>
      </c>
      <c r="AR292">
        <f t="shared" si="79"/>
        <v>46.395762329506375</v>
      </c>
      <c r="AS292">
        <f t="shared" si="78"/>
        <v>46.570684266732961</v>
      </c>
      <c r="AT292">
        <f t="shared" si="78"/>
        <v>46.746265697037941</v>
      </c>
      <c r="AU292">
        <f t="shared" si="78"/>
        <v>46.92250910685113</v>
      </c>
      <c r="AV292">
        <f t="shared" si="78"/>
        <v>47.099416991976724</v>
      </c>
    </row>
    <row r="293" spans="1:48" x14ac:dyDescent="0.15">
      <c r="A293" t="s">
        <v>580</v>
      </c>
      <c r="B293" t="s">
        <v>581</v>
      </c>
      <c r="C293">
        <v>32.848584474885797</v>
      </c>
      <c r="D293">
        <f t="shared" si="70"/>
        <v>32.848584474885797</v>
      </c>
      <c r="E293">
        <f t="shared" si="71"/>
        <v>33.407407422068601</v>
      </c>
      <c r="F293">
        <f t="shared" si="71"/>
        <v>33.975737113340685</v>
      </c>
      <c r="G293">
        <f t="shared" si="71"/>
        <v>34.55373527825099</v>
      </c>
      <c r="H293">
        <f t="shared" si="71"/>
        <v>35.141566397705454</v>
      </c>
      <c r="I293">
        <f t="shared" si="72"/>
        <v>35.492982061682511</v>
      </c>
      <c r="J293">
        <f t="shared" si="74"/>
        <v>35.847911882299336</v>
      </c>
      <c r="K293">
        <f t="shared" si="74"/>
        <v>36.20639100112232</v>
      </c>
      <c r="L293">
        <f t="shared" si="74"/>
        <v>36.56845491113355</v>
      </c>
      <c r="M293">
        <f t="shared" si="74"/>
        <v>36.934139460244886</v>
      </c>
      <c r="N293">
        <f t="shared" si="74"/>
        <v>37.303480854847336</v>
      </c>
      <c r="O293">
        <f t="shared" si="74"/>
        <v>37.676515663395804</v>
      </c>
      <c r="P293">
        <f t="shared" si="74"/>
        <v>38.053280820029769</v>
      </c>
      <c r="Q293">
        <f t="shared" si="74"/>
        <v>38.43381362823007</v>
      </c>
      <c r="R293">
        <f t="shared" si="74"/>
        <v>38.818151764512372</v>
      </c>
      <c r="S293">
        <f t="shared" si="73"/>
        <v>39.012242523334926</v>
      </c>
      <c r="T293">
        <f t="shared" si="75"/>
        <v>39.207303735951598</v>
      </c>
      <c r="U293">
        <f t="shared" si="75"/>
        <v>39.403340254631352</v>
      </c>
      <c r="V293">
        <f t="shared" si="75"/>
        <v>39.600356955904495</v>
      </c>
      <c r="W293">
        <f t="shared" si="75"/>
        <v>39.798358740684016</v>
      </c>
      <c r="X293">
        <f t="shared" si="75"/>
        <v>39.997350534387429</v>
      </c>
      <c r="Y293">
        <f t="shared" si="75"/>
        <v>40.197337287059362</v>
      </c>
      <c r="Z293">
        <f t="shared" si="75"/>
        <v>40.398323973494655</v>
      </c>
      <c r="AA293">
        <f t="shared" si="75"/>
        <v>40.600315593362126</v>
      </c>
      <c r="AB293">
        <f t="shared" si="75"/>
        <v>40.803317171328928</v>
      </c>
      <c r="AC293">
        <f t="shared" si="79"/>
        <v>40.957154395388081</v>
      </c>
      <c r="AD293">
        <f t="shared" si="79"/>
        <v>41.111571618651887</v>
      </c>
      <c r="AE293">
        <f t="shared" si="79"/>
        <v>41.266571027841266</v>
      </c>
      <c r="AF293">
        <f t="shared" si="79"/>
        <v>41.422154817921545</v>
      </c>
      <c r="AG293">
        <f t="shared" si="79"/>
        <v>41.578325192133548</v>
      </c>
      <c r="AH293">
        <f t="shared" si="79"/>
        <v>41.7350843620248</v>
      </c>
      <c r="AI293">
        <f t="shared" si="79"/>
        <v>41.892434547480796</v>
      </c>
      <c r="AJ293">
        <f t="shared" si="79"/>
        <v>42.050377976756515</v>
      </c>
      <c r="AK293">
        <f t="shared" si="79"/>
        <v>42.2089168865079</v>
      </c>
      <c r="AL293">
        <f t="shared" si="79"/>
        <v>42.368053521823583</v>
      </c>
      <c r="AM293">
        <f t="shared" si="79"/>
        <v>42.527790136256669</v>
      </c>
      <c r="AN293">
        <f t="shared" si="79"/>
        <v>42.688128991856601</v>
      </c>
      <c r="AO293">
        <f t="shared" si="79"/>
        <v>42.849072359201266</v>
      </c>
      <c r="AP293">
        <f t="shared" si="79"/>
        <v>43.010622517429134</v>
      </c>
      <c r="AQ293">
        <f t="shared" si="79"/>
        <v>43.17278175427144</v>
      </c>
      <c r="AR293">
        <f t="shared" si="79"/>
        <v>43.335552366084734</v>
      </c>
      <c r="AS293">
        <f t="shared" si="78"/>
        <v>43.498936657883277</v>
      </c>
      <c r="AT293">
        <f t="shared" si="78"/>
        <v>43.662936943371726</v>
      </c>
      <c r="AU293">
        <f t="shared" si="78"/>
        <v>43.827555544977926</v>
      </c>
      <c r="AV293">
        <f t="shared" si="78"/>
        <v>43.99279479388575</v>
      </c>
    </row>
    <row r="294" spans="1:48" x14ac:dyDescent="0.15">
      <c r="A294" t="s">
        <v>582</v>
      </c>
      <c r="B294" t="s">
        <v>583</v>
      </c>
      <c r="C294">
        <v>38.791906614786001</v>
      </c>
      <c r="D294">
        <f t="shared" si="70"/>
        <v>38.791906614786001</v>
      </c>
      <c r="E294">
        <f t="shared" si="71"/>
        <v>39.45183786990259</v>
      </c>
      <c r="F294">
        <f t="shared" si="71"/>
        <v>40.122995932347948</v>
      </c>
      <c r="G294">
        <f t="shared" si="71"/>
        <v>40.805571793534924</v>
      </c>
      <c r="H294">
        <f t="shared" si="71"/>
        <v>41.499759694038715</v>
      </c>
      <c r="I294">
        <f t="shared" si="72"/>
        <v>41.914757290979104</v>
      </c>
      <c r="J294">
        <f t="shared" si="74"/>
        <v>42.333904863888897</v>
      </c>
      <c r="K294">
        <f t="shared" si="74"/>
        <v>42.757243912527777</v>
      </c>
      <c r="L294">
        <f t="shared" si="74"/>
        <v>43.184816351653062</v>
      </c>
      <c r="M294">
        <f t="shared" si="74"/>
        <v>43.616664515169589</v>
      </c>
      <c r="N294">
        <f t="shared" si="74"/>
        <v>44.05283116032129</v>
      </c>
      <c r="O294">
        <f t="shared" si="74"/>
        <v>44.493359471924492</v>
      </c>
      <c r="P294">
        <f t="shared" si="74"/>
        <v>44.938293066643752</v>
      </c>
      <c r="Q294">
        <f t="shared" si="74"/>
        <v>45.38767599731019</v>
      </c>
      <c r="R294">
        <f t="shared" si="74"/>
        <v>45.841552757283296</v>
      </c>
      <c r="S294">
        <f t="shared" si="73"/>
        <v>46.070760521069708</v>
      </c>
      <c r="T294">
        <f t="shared" si="75"/>
        <v>46.301114323675051</v>
      </c>
      <c r="U294">
        <f t="shared" si="75"/>
        <v>46.532619895293422</v>
      </c>
      <c r="V294">
        <f t="shared" si="75"/>
        <v>46.765282994769876</v>
      </c>
      <c r="W294">
        <f t="shared" si="75"/>
        <v>46.999109409743717</v>
      </c>
      <c r="X294">
        <f t="shared" si="75"/>
        <v>47.234104956792422</v>
      </c>
      <c r="Y294">
        <f t="shared" si="75"/>
        <v>47.47027548157638</v>
      </c>
      <c r="Z294">
        <f t="shared" si="75"/>
        <v>47.707626858984263</v>
      </c>
      <c r="AA294">
        <f t="shared" si="75"/>
        <v>47.946164993279176</v>
      </c>
      <c r="AB294">
        <f t="shared" si="75"/>
        <v>48.185895818245562</v>
      </c>
      <c r="AC294">
        <f t="shared" si="79"/>
        <v>48.367566941217184</v>
      </c>
      <c r="AD294">
        <f t="shared" si="79"/>
        <v>48.54992300313954</v>
      </c>
      <c r="AE294">
        <f t="shared" si="79"/>
        <v>48.732966586378822</v>
      </c>
      <c r="AF294">
        <f t="shared" si="79"/>
        <v>48.916700283037287</v>
      </c>
      <c r="AG294">
        <f t="shared" si="79"/>
        <v>49.101126694989986</v>
      </c>
      <c r="AH294">
        <f t="shared" si="79"/>
        <v>49.2862484339216</v>
      </c>
      <c r="AI294">
        <f t="shared" si="79"/>
        <v>49.472068121363378</v>
      </c>
      <c r="AJ294">
        <f t="shared" si="79"/>
        <v>49.658588388730365</v>
      </c>
      <c r="AK294">
        <f t="shared" si="79"/>
        <v>49.845811877358543</v>
      </c>
      <c r="AL294">
        <f t="shared" si="79"/>
        <v>50.033741238542348</v>
      </c>
      <c r="AM294">
        <f t="shared" si="79"/>
        <v>50.222379133572126</v>
      </c>
      <c r="AN294">
        <f t="shared" si="79"/>
        <v>50.411728233771846</v>
      </c>
      <c r="AO294">
        <f t="shared" si="79"/>
        <v>50.601791220536981</v>
      </c>
      <c r="AP294">
        <f t="shared" si="79"/>
        <v>50.792570785372426</v>
      </c>
      <c r="AQ294">
        <f t="shared" si="79"/>
        <v>50.984069629930595</v>
      </c>
      <c r="AR294">
        <f t="shared" si="79"/>
        <v>51.176290466049736</v>
      </c>
      <c r="AS294">
        <f t="shared" si="78"/>
        <v>51.369236015792296</v>
      </c>
      <c r="AT294">
        <f t="shared" si="78"/>
        <v>51.562909011483491</v>
      </c>
      <c r="AU294">
        <f t="shared" si="78"/>
        <v>51.757312195749968</v>
      </c>
      <c r="AV294">
        <f t="shared" si="78"/>
        <v>51.952448321558691</v>
      </c>
    </row>
    <row r="295" spans="1:48" x14ac:dyDescent="0.15">
      <c r="A295" t="s">
        <v>584</v>
      </c>
      <c r="B295" t="s">
        <v>585</v>
      </c>
      <c r="C295">
        <v>42.017241115781403</v>
      </c>
      <c r="D295">
        <f t="shared" si="70"/>
        <v>42.017241115781403</v>
      </c>
      <c r="E295">
        <f t="shared" ref="E295:H326" si="80">IF($C295*$D$3^(E$5-$D$5)&lt;100,$C295*$D$3^(E$5-$D$5),100)</f>
        <v>42.732042039113821</v>
      </c>
      <c r="F295">
        <f t="shared" si="80"/>
        <v>43.459003217294693</v>
      </c>
      <c r="G295">
        <f t="shared" si="80"/>
        <v>44.198331521626443</v>
      </c>
      <c r="H295">
        <f t="shared" si="80"/>
        <v>44.950237342723888</v>
      </c>
      <c r="I295">
        <f t="shared" si="72"/>
        <v>45.399739716151124</v>
      </c>
      <c r="J295">
        <f t="shared" si="74"/>
        <v>45.85373711331264</v>
      </c>
      <c r="K295">
        <f t="shared" si="74"/>
        <v>46.312274484445759</v>
      </c>
      <c r="L295">
        <f t="shared" si="74"/>
        <v>46.77539722929022</v>
      </c>
      <c r="M295">
        <f t="shared" si="74"/>
        <v>47.243151201583125</v>
      </c>
      <c r="N295">
        <f t="shared" si="74"/>
        <v>47.715582713598963</v>
      </c>
      <c r="O295">
        <f t="shared" si="74"/>
        <v>48.192738540734936</v>
      </c>
      <c r="P295">
        <f t="shared" si="74"/>
        <v>48.674665926142303</v>
      </c>
      <c r="Q295">
        <f t="shared" si="74"/>
        <v>49.161412585403724</v>
      </c>
      <c r="R295">
        <f t="shared" si="74"/>
        <v>49.653026711257766</v>
      </c>
      <c r="S295">
        <f t="shared" si="73"/>
        <v>49.901291844814047</v>
      </c>
      <c r="T295">
        <f t="shared" si="75"/>
        <v>50.150798304038112</v>
      </c>
      <c r="U295">
        <f t="shared" si="75"/>
        <v>50.401552295558297</v>
      </c>
      <c r="V295">
        <f t="shared" si="75"/>
        <v>50.653560057036074</v>
      </c>
      <c r="W295">
        <f t="shared" si="75"/>
        <v>50.906827857321247</v>
      </c>
      <c r="X295">
        <f t="shared" si="75"/>
        <v>51.161361996607845</v>
      </c>
      <c r="Y295">
        <f t="shared" si="75"/>
        <v>51.41716880659088</v>
      </c>
      <c r="Z295">
        <f t="shared" si="75"/>
        <v>51.67425465062383</v>
      </c>
      <c r="AA295">
        <f t="shared" si="75"/>
        <v>51.932625923876941</v>
      </c>
      <c r="AB295">
        <f t="shared" si="75"/>
        <v>52.192289053496317</v>
      </c>
      <c r="AC295">
        <f t="shared" si="79"/>
        <v>52.389065134998944</v>
      </c>
      <c r="AD295">
        <f t="shared" si="79"/>
        <v>52.586583104373396</v>
      </c>
      <c r="AE295">
        <f t="shared" si="79"/>
        <v>52.784845758695468</v>
      </c>
      <c r="AF295">
        <f t="shared" si="79"/>
        <v>52.983855905586523</v>
      </c>
      <c r="AG295">
        <f t="shared" si="79"/>
        <v>53.183616363253257</v>
      </c>
      <c r="AH295">
        <f t="shared" si="79"/>
        <v>53.384129960527638</v>
      </c>
      <c r="AI295">
        <f t="shared" si="79"/>
        <v>53.585399536906863</v>
      </c>
      <c r="AJ295">
        <f t="shared" si="79"/>
        <v>53.787427942593716</v>
      </c>
      <c r="AK295">
        <f t="shared" si="79"/>
        <v>53.990218038536817</v>
      </c>
      <c r="AL295">
        <f t="shared" si="79"/>
        <v>54.193772696471179</v>
      </c>
      <c r="AM295">
        <f t="shared" si="79"/>
        <v>54.39809479895888</v>
      </c>
      <c r="AN295">
        <f t="shared" si="79"/>
        <v>54.603187239429836</v>
      </c>
      <c r="AO295">
        <f t="shared" si="79"/>
        <v>54.809052922222861</v>
      </c>
      <c r="AP295">
        <f t="shared" si="79"/>
        <v>55.015694762626744</v>
      </c>
      <c r="AQ295">
        <f t="shared" si="79"/>
        <v>55.223115686921474</v>
      </c>
      <c r="AR295">
        <f t="shared" si="79"/>
        <v>55.431318632419824</v>
      </c>
      <c r="AS295">
        <f t="shared" si="78"/>
        <v>55.640306547508793</v>
      </c>
      <c r="AT295">
        <f t="shared" si="78"/>
        <v>55.85008239169148</v>
      </c>
      <c r="AU295">
        <f t="shared" si="78"/>
        <v>56.060649135628907</v>
      </c>
      <c r="AV295">
        <f t="shared" si="78"/>
        <v>56.272009761182161</v>
      </c>
    </row>
    <row r="296" spans="1:48" x14ac:dyDescent="0.15">
      <c r="A296" t="s">
        <v>586</v>
      </c>
      <c r="B296" t="s">
        <v>587</v>
      </c>
      <c r="C296">
        <v>40.328253968254003</v>
      </c>
      <c r="D296">
        <f t="shared" si="70"/>
        <v>40.328253968254003</v>
      </c>
      <c r="E296">
        <f t="shared" si="80"/>
        <v>41.014321696819486</v>
      </c>
      <c r="F296">
        <f t="shared" si="80"/>
        <v>41.712060868650262</v>
      </c>
      <c r="G296">
        <f t="shared" si="80"/>
        <v>42.421670039344022</v>
      </c>
      <c r="H296">
        <f t="shared" si="80"/>
        <v>43.143351142343356</v>
      </c>
      <c r="I296">
        <f t="shared" si="72"/>
        <v>43.574784653766791</v>
      </c>
      <c r="J296">
        <f t="shared" si="74"/>
        <v>44.010532500304457</v>
      </c>
      <c r="K296">
        <f t="shared" si="74"/>
        <v>44.450637825307496</v>
      </c>
      <c r="L296">
        <f t="shared" si="74"/>
        <v>44.895144203560577</v>
      </c>
      <c r="M296">
        <f t="shared" si="74"/>
        <v>45.344095645596177</v>
      </c>
      <c r="N296">
        <f t="shared" si="74"/>
        <v>45.797536602052148</v>
      </c>
      <c r="O296">
        <f t="shared" si="74"/>
        <v>46.255511968072661</v>
      </c>
      <c r="P296">
        <f t="shared" si="74"/>
        <v>46.718067087753397</v>
      </c>
      <c r="Q296">
        <f t="shared" si="74"/>
        <v>47.185247758630936</v>
      </c>
      <c r="R296">
        <f t="shared" si="74"/>
        <v>47.657100236217246</v>
      </c>
      <c r="S296">
        <f t="shared" si="73"/>
        <v>47.895385737398328</v>
      </c>
      <c r="T296">
        <f t="shared" si="75"/>
        <v>48.134862666085311</v>
      </c>
      <c r="U296">
        <f t="shared" si="75"/>
        <v>48.375536979415735</v>
      </c>
      <c r="V296">
        <f t="shared" si="75"/>
        <v>48.617414664312797</v>
      </c>
      <c r="W296">
        <f t="shared" si="75"/>
        <v>48.860501737634351</v>
      </c>
      <c r="X296">
        <f t="shared" si="75"/>
        <v>49.104804246322516</v>
      </c>
      <c r="Y296">
        <f t="shared" si="75"/>
        <v>49.350328267554126</v>
      </c>
      <c r="Z296">
        <f t="shared" si="75"/>
        <v>49.597079908891892</v>
      </c>
      <c r="AA296">
        <f t="shared" si="75"/>
        <v>49.845065308436347</v>
      </c>
      <c r="AB296">
        <f t="shared" si="75"/>
        <v>50.09429063497852</v>
      </c>
      <c r="AC296">
        <f t="shared" si="79"/>
        <v>50.283156814170262</v>
      </c>
      <c r="AD296">
        <f t="shared" si="79"/>
        <v>50.472735059212035</v>
      </c>
      <c r="AE296">
        <f t="shared" si="79"/>
        <v>50.663028054744231</v>
      </c>
      <c r="AF296">
        <f t="shared" si="79"/>
        <v>50.854038495528926</v>
      </c>
      <c r="AG296">
        <f t="shared" si="79"/>
        <v>51.045769086487994</v>
      </c>
      <c r="AH296">
        <f t="shared" si="79"/>
        <v>51.238222542741504</v>
      </c>
      <c r="AI296">
        <f t="shared" si="79"/>
        <v>51.431401589646036</v>
      </c>
      <c r="AJ296">
        <f t="shared" si="79"/>
        <v>51.625308962833387</v>
      </c>
      <c r="AK296">
        <f t="shared" si="79"/>
        <v>51.81994740824927</v>
      </c>
      <c r="AL296">
        <f t="shared" si="79"/>
        <v>52.015319682192185</v>
      </c>
      <c r="AM296">
        <f t="shared" si="79"/>
        <v>52.211428551352483</v>
      </c>
      <c r="AN296">
        <f t="shared" si="79"/>
        <v>52.40827679285151</v>
      </c>
      <c r="AO296">
        <f t="shared" si="79"/>
        <v>52.605867194280954</v>
      </c>
      <c r="AP296">
        <f t="shared" si="79"/>
        <v>52.804202553742357</v>
      </c>
      <c r="AQ296">
        <f t="shared" si="79"/>
        <v>53.003285679886645</v>
      </c>
      <c r="AR296">
        <f t="shared" si="79"/>
        <v>53.203119391954004</v>
      </c>
      <c r="AS296">
        <f t="shared" si="78"/>
        <v>53.403706519813724</v>
      </c>
      <c r="AT296">
        <f t="shared" si="78"/>
        <v>53.605049904004332</v>
      </c>
      <c r="AU296">
        <f t="shared" si="78"/>
        <v>53.807152395773777</v>
      </c>
      <c r="AV296">
        <f t="shared" si="78"/>
        <v>54.010016857119837</v>
      </c>
    </row>
    <row r="297" spans="1:48" x14ac:dyDescent="0.15">
      <c r="A297" t="s">
        <v>588</v>
      </c>
      <c r="B297" t="s">
        <v>589</v>
      </c>
      <c r="C297">
        <v>43.638203723986898</v>
      </c>
      <c r="D297">
        <f t="shared" si="70"/>
        <v>43.638203723986898</v>
      </c>
      <c r="E297">
        <f t="shared" si="80"/>
        <v>44.380580602766749</v>
      </c>
      <c r="F297">
        <f t="shared" si="80"/>
        <v>45.135586860923269</v>
      </c>
      <c r="G297">
        <f t="shared" si="80"/>
        <v>45.903437350545751</v>
      </c>
      <c r="H297">
        <f t="shared" si="80"/>
        <v>46.684350578805706</v>
      </c>
      <c r="I297">
        <f t="shared" si="72"/>
        <v>47.151194084593762</v>
      </c>
      <c r="J297">
        <f t="shared" si="74"/>
        <v>47.622706025439697</v>
      </c>
      <c r="K297">
        <f t="shared" si="74"/>
        <v>48.098933085694092</v>
      </c>
      <c r="L297">
        <f t="shared" si="74"/>
        <v>48.579922416551042</v>
      </c>
      <c r="M297">
        <f t="shared" si="74"/>
        <v>49.065721640716546</v>
      </c>
      <c r="N297">
        <f t="shared" si="74"/>
        <v>49.556378857123718</v>
      </c>
      <c r="O297">
        <f t="shared" si="74"/>
        <v>50.051942645694943</v>
      </c>
      <c r="P297">
        <f t="shared" si="74"/>
        <v>50.552462072151904</v>
      </c>
      <c r="Q297">
        <f t="shared" si="74"/>
        <v>51.057986692873428</v>
      </c>
      <c r="R297">
        <f t="shared" si="74"/>
        <v>51.568566559802164</v>
      </c>
      <c r="S297">
        <f t="shared" si="73"/>
        <v>51.826409392601171</v>
      </c>
      <c r="T297">
        <f t="shared" si="75"/>
        <v>52.085541439564167</v>
      </c>
      <c r="U297">
        <f t="shared" si="75"/>
        <v>52.345969146761981</v>
      </c>
      <c r="V297">
        <f t="shared" si="75"/>
        <v>52.607698992495777</v>
      </c>
      <c r="W297">
        <f t="shared" si="75"/>
        <v>52.87073748745825</v>
      </c>
      <c r="X297">
        <f t="shared" si="75"/>
        <v>53.135091174895528</v>
      </c>
      <c r="Y297">
        <f t="shared" si="75"/>
        <v>53.400766630770001</v>
      </c>
      <c r="Z297">
        <f t="shared" si="75"/>
        <v>53.667770463923844</v>
      </c>
      <c r="AA297">
        <f t="shared" si="75"/>
        <v>53.936109316243467</v>
      </c>
      <c r="AB297">
        <f t="shared" si="75"/>
        <v>54.205789862824673</v>
      </c>
      <c r="AC297">
        <f t="shared" si="79"/>
        <v>54.410157272597189</v>
      </c>
      <c r="AD297">
        <f t="shared" si="79"/>
        <v>54.615295191171128</v>
      </c>
      <c r="AE297">
        <f t="shared" si="79"/>
        <v>54.821206523529291</v>
      </c>
      <c r="AF297">
        <f t="shared" si="79"/>
        <v>55.027894185606911</v>
      </c>
      <c r="AG297">
        <f t="shared" si="79"/>
        <v>55.235361104332895</v>
      </c>
      <c r="AH297">
        <f t="shared" si="79"/>
        <v>55.443610217671328</v>
      </c>
      <c r="AI297">
        <f t="shared" si="79"/>
        <v>55.652644474662999</v>
      </c>
      <c r="AJ297">
        <f t="shared" si="79"/>
        <v>55.862466835467259</v>
      </c>
      <c r="AK297">
        <f t="shared" si="79"/>
        <v>56.073080271403875</v>
      </c>
      <c r="AL297">
        <f t="shared" si="79"/>
        <v>56.284487764995113</v>
      </c>
      <c r="AM297">
        <f t="shared" si="79"/>
        <v>56.496692310008008</v>
      </c>
      <c r="AN297">
        <f t="shared" si="79"/>
        <v>56.709696911496707</v>
      </c>
      <c r="AO297">
        <f t="shared" si="79"/>
        <v>56.923504585845066</v>
      </c>
      <c r="AP297">
        <f t="shared" si="79"/>
        <v>57.138118360809393</v>
      </c>
      <c r="AQ297">
        <f t="shared" si="79"/>
        <v>57.353541275561206</v>
      </c>
      <c r="AR297">
        <f t="shared" si="79"/>
        <v>57.56977638073041</v>
      </c>
      <c r="AS297">
        <f t="shared" si="78"/>
        <v>57.786826738448411</v>
      </c>
      <c r="AT297">
        <f t="shared" si="78"/>
        <v>58.004695422391514</v>
      </c>
      <c r="AU297">
        <f t="shared" si="78"/>
        <v>58.223385517824433</v>
      </c>
      <c r="AV297">
        <f t="shared" si="78"/>
        <v>58.442900121644001</v>
      </c>
    </row>
    <row r="298" spans="1:48" x14ac:dyDescent="0.15">
      <c r="A298" t="s">
        <v>590</v>
      </c>
      <c r="B298" t="s">
        <v>591</v>
      </c>
      <c r="C298">
        <v>46.414475539414703</v>
      </c>
      <c r="D298">
        <f t="shared" si="70"/>
        <v>46.414475539414703</v>
      </c>
      <c r="E298">
        <f t="shared" si="80"/>
        <v>47.204082593341489</v>
      </c>
      <c r="F298">
        <f t="shared" si="80"/>
        <v>48.007122510450827</v>
      </c>
      <c r="G298">
        <f t="shared" si="80"/>
        <v>48.823823811767689</v>
      </c>
      <c r="H298">
        <f t="shared" si="80"/>
        <v>49.654418905936375</v>
      </c>
      <c r="I298">
        <f t="shared" si="72"/>
        <v>50.150963094995738</v>
      </c>
      <c r="J298">
        <f t="shared" si="74"/>
        <v>50.652472725945699</v>
      </c>
      <c r="K298">
        <f t="shared" ref="J298:R326" si="81">IF($H298*$E$3^(K$5-$H$5)&lt;100,$H298*$E$3^(K$5-$H$5),100)</f>
        <v>51.158997453205146</v>
      </c>
      <c r="L298">
        <f t="shared" si="81"/>
        <v>51.670587427737203</v>
      </c>
      <c r="M298">
        <f t="shared" si="81"/>
        <v>52.187293302014574</v>
      </c>
      <c r="N298">
        <f t="shared" si="81"/>
        <v>52.709166235034729</v>
      </c>
      <c r="O298">
        <f t="shared" si="81"/>
        <v>53.236257897385059</v>
      </c>
      <c r="P298">
        <f t="shared" si="81"/>
        <v>53.768620476358926</v>
      </c>
      <c r="Q298">
        <f t="shared" si="81"/>
        <v>54.306306681122521</v>
      </c>
      <c r="R298">
        <f t="shared" si="81"/>
        <v>54.849369747933743</v>
      </c>
      <c r="S298">
        <f t="shared" si="73"/>
        <v>55.123616596673408</v>
      </c>
      <c r="T298">
        <f t="shared" si="75"/>
        <v>55.399234679656765</v>
      </c>
      <c r="U298">
        <f t="shared" ref="T298:AB326" si="82">IF($R298*$F$3^(U$5-$R$5)&lt;100,$R298*$F$3^(U$5-$R$5),100)</f>
        <v>55.676230853055046</v>
      </c>
      <c r="V298">
        <f t="shared" si="82"/>
        <v>55.9546120073203</v>
      </c>
      <c r="W298">
        <f t="shared" si="82"/>
        <v>56.234385067356889</v>
      </c>
      <c r="X298">
        <f t="shared" si="82"/>
        <v>56.515556992693668</v>
      </c>
      <c r="Y298">
        <f t="shared" si="82"/>
        <v>56.798134777657133</v>
      </c>
      <c r="Z298">
        <f t="shared" si="82"/>
        <v>57.082125451545409</v>
      </c>
      <c r="AA298">
        <f t="shared" si="82"/>
        <v>57.367536078803134</v>
      </c>
      <c r="AB298">
        <f t="shared" si="82"/>
        <v>57.654373759197142</v>
      </c>
      <c r="AC298">
        <f t="shared" si="79"/>
        <v>57.87174306710763</v>
      </c>
      <c r="AD298">
        <f t="shared" si="79"/>
        <v>58.089931903753602</v>
      </c>
      <c r="AE298">
        <f t="shared" si="79"/>
        <v>58.308943358933483</v>
      </c>
      <c r="AF298">
        <f t="shared" si="79"/>
        <v>58.528780534094913</v>
      </c>
      <c r="AG298">
        <f t="shared" si="79"/>
        <v>58.749446542378656</v>
      </c>
      <c r="AH298">
        <f t="shared" si="79"/>
        <v>58.97094450866269</v>
      </c>
      <c r="AI298">
        <f t="shared" si="79"/>
        <v>59.193277569606408</v>
      </c>
      <c r="AJ298">
        <f t="shared" si="79"/>
        <v>59.416448873695138</v>
      </c>
      <c r="AK298">
        <f t="shared" si="79"/>
        <v>59.640461581284619</v>
      </c>
      <c r="AL298">
        <f t="shared" si="79"/>
        <v>59.865318864645857</v>
      </c>
      <c r="AM298">
        <f t="shared" si="79"/>
        <v>60.091023908009952</v>
      </c>
      <c r="AN298">
        <f t="shared" si="79"/>
        <v>60.317579907613236</v>
      </c>
      <c r="AO298">
        <f t="shared" si="79"/>
        <v>60.544990071742575</v>
      </c>
      <c r="AP298">
        <f t="shared" si="79"/>
        <v>60.773257620780754</v>
      </c>
      <c r="AQ298">
        <f t="shared" si="79"/>
        <v>61.002385787252031</v>
      </c>
      <c r="AR298">
        <f t="shared" si="79"/>
        <v>61.232377815868055</v>
      </c>
      <c r="AS298">
        <f t="shared" si="78"/>
        <v>61.463236963573664</v>
      </c>
      <c r="AT298">
        <f t="shared" si="78"/>
        <v>61.694966499593107</v>
      </c>
      <c r="AU298">
        <f t="shared" si="78"/>
        <v>61.927569705476309</v>
      </c>
      <c r="AV298">
        <f t="shared" si="78"/>
        <v>62.161049875145331</v>
      </c>
    </row>
    <row r="299" spans="1:48" x14ac:dyDescent="0.15">
      <c r="A299" t="s">
        <v>592</v>
      </c>
      <c r="B299" t="s">
        <v>593</v>
      </c>
      <c r="C299">
        <v>40.327136150234701</v>
      </c>
      <c r="D299">
        <f t="shared" si="70"/>
        <v>40.327136150234701</v>
      </c>
      <c r="E299">
        <f t="shared" si="80"/>
        <v>41.013184862383795</v>
      </c>
      <c r="F299">
        <f t="shared" si="80"/>
        <v>41.710904694289283</v>
      </c>
      <c r="G299">
        <f t="shared" si="80"/>
        <v>42.420494196045269</v>
      </c>
      <c r="H299">
        <f t="shared" si="80"/>
        <v>43.142155295497176</v>
      </c>
      <c r="I299">
        <f t="shared" si="72"/>
        <v>43.573576848452149</v>
      </c>
      <c r="J299">
        <f t="shared" si="81"/>
        <v>44.009312616936668</v>
      </c>
      <c r="K299">
        <f t="shared" si="81"/>
        <v>44.449405743106034</v>
      </c>
      <c r="L299">
        <f t="shared" si="81"/>
        <v>44.893899800537099</v>
      </c>
      <c r="M299">
        <f t="shared" si="81"/>
        <v>45.342838798542466</v>
      </c>
      <c r="N299">
        <f t="shared" si="81"/>
        <v>45.796267186527899</v>
      </c>
      <c r="O299">
        <f t="shared" si="81"/>
        <v>46.254229858393167</v>
      </c>
      <c r="P299">
        <f t="shared" si="81"/>
        <v>46.716772156977107</v>
      </c>
      <c r="Q299">
        <f t="shared" si="81"/>
        <v>47.18393987854688</v>
      </c>
      <c r="R299">
        <f t="shared" si="81"/>
        <v>47.65577927733235</v>
      </c>
      <c r="S299">
        <f t="shared" si="73"/>
        <v>47.894058173719003</v>
      </c>
      <c r="T299">
        <f t="shared" si="82"/>
        <v>48.133528464587592</v>
      </c>
      <c r="U299">
        <f t="shared" si="82"/>
        <v>48.374196106910524</v>
      </c>
      <c r="V299">
        <f t="shared" si="82"/>
        <v>48.616067087445067</v>
      </c>
      <c r="W299">
        <f t="shared" si="82"/>
        <v>48.85914742288228</v>
      </c>
      <c r="X299">
        <f t="shared" si="82"/>
        <v>49.103443159996687</v>
      </c>
      <c r="Y299">
        <f t="shared" si="82"/>
        <v>49.348960375796665</v>
      </c>
      <c r="Z299">
        <f t="shared" si="82"/>
        <v>49.59570517767564</v>
      </c>
      <c r="AA299">
        <f t="shared" si="82"/>
        <v>49.843683703564018</v>
      </c>
      <c r="AB299">
        <f t="shared" si="82"/>
        <v>50.092902122081831</v>
      </c>
      <c r="AC299">
        <f t="shared" si="79"/>
        <v>50.281763066283276</v>
      </c>
      <c r="AD299">
        <f t="shared" si="79"/>
        <v>50.471336056597714</v>
      </c>
      <c r="AE299">
        <f t="shared" si="79"/>
        <v>50.661623777591132</v>
      </c>
      <c r="AF299">
        <f t="shared" si="79"/>
        <v>50.85262892395091</v>
      </c>
      <c r="AG299">
        <f t="shared" si="79"/>
        <v>51.044354200523955</v>
      </c>
      <c r="AH299">
        <f t="shared" si="79"/>
        <v>51.236802322355068</v>
      </c>
      <c r="AI299">
        <f t="shared" si="79"/>
        <v>51.429976014725284</v>
      </c>
      <c r="AJ299">
        <f t="shared" si="79"/>
        <v>51.623878013190591</v>
      </c>
      <c r="AK299">
        <f t="shared" si="79"/>
        <v>51.818511063620569</v>
      </c>
      <c r="AL299">
        <f t="shared" si="79"/>
        <v>52.013877922237334</v>
      </c>
      <c r="AM299">
        <f t="shared" si="79"/>
        <v>52.209981355654548</v>
      </c>
      <c r="AN299">
        <f t="shared" si="79"/>
        <v>52.406824140916569</v>
      </c>
      <c r="AO299">
        <f t="shared" si="79"/>
        <v>52.604409065537837</v>
      </c>
      <c r="AP299">
        <f t="shared" si="79"/>
        <v>52.802738927542329</v>
      </c>
      <c r="AQ299">
        <f t="shared" si="79"/>
        <v>53.00181653550311</v>
      </c>
      <c r="AR299">
        <f t="shared" si="79"/>
        <v>53.201644708582236</v>
      </c>
      <c r="AS299">
        <f t="shared" si="78"/>
        <v>53.402226276570559</v>
      </c>
      <c r="AT299">
        <f t="shared" si="78"/>
        <v>53.603564079927857</v>
      </c>
      <c r="AU299">
        <f t="shared" si="78"/>
        <v>53.805660969823059</v>
      </c>
      <c r="AV299">
        <f t="shared" si="78"/>
        <v>54.008519808174619</v>
      </c>
    </row>
    <row r="300" spans="1:48" x14ac:dyDescent="0.15">
      <c r="A300" t="s">
        <v>594</v>
      </c>
      <c r="B300" t="s">
        <v>595</v>
      </c>
      <c r="C300">
        <v>46.581843003412999</v>
      </c>
      <c r="D300">
        <f t="shared" si="70"/>
        <v>46.581843003412999</v>
      </c>
      <c r="E300">
        <f t="shared" si="80"/>
        <v>47.374297327046811</v>
      </c>
      <c r="F300">
        <f t="shared" si="80"/>
        <v>48.180232951860567</v>
      </c>
      <c r="G300">
        <f t="shared" si="80"/>
        <v>48.999879222910621</v>
      </c>
      <c r="H300">
        <f t="shared" si="80"/>
        <v>49.833469386891146</v>
      </c>
      <c r="I300">
        <f t="shared" si="72"/>
        <v>50.331804080760058</v>
      </c>
      <c r="J300">
        <f t="shared" si="81"/>
        <v>50.835122121567657</v>
      </c>
      <c r="K300">
        <f t="shared" si="81"/>
        <v>51.343473342783327</v>
      </c>
      <c r="L300">
        <f t="shared" si="81"/>
        <v>51.85690807621117</v>
      </c>
      <c r="M300">
        <f t="shared" si="81"/>
        <v>52.375477156973275</v>
      </c>
      <c r="N300">
        <f t="shared" si="81"/>
        <v>52.899231928543017</v>
      </c>
      <c r="O300">
        <f t="shared" si="81"/>
        <v>53.428224247828432</v>
      </c>
      <c r="P300">
        <f t="shared" si="81"/>
        <v>53.96250649030673</v>
      </c>
      <c r="Q300">
        <f t="shared" si="81"/>
        <v>54.502131555209807</v>
      </c>
      <c r="R300">
        <f t="shared" si="81"/>
        <v>55.047152870761906</v>
      </c>
      <c r="S300">
        <f t="shared" si="73"/>
        <v>55.322388635115708</v>
      </c>
      <c r="T300">
        <f t="shared" si="82"/>
        <v>55.599000578291282</v>
      </c>
      <c r="U300">
        <f t="shared" si="82"/>
        <v>55.876995581182733</v>
      </c>
      <c r="V300">
        <f t="shared" si="82"/>
        <v>56.156380559088625</v>
      </c>
      <c r="W300">
        <f t="shared" si="82"/>
        <v>56.437162461884064</v>
      </c>
      <c r="X300">
        <f t="shared" si="82"/>
        <v>56.719348274193472</v>
      </c>
      <c r="Y300">
        <f t="shared" si="82"/>
        <v>57.002945015564435</v>
      </c>
      <c r="Z300">
        <f t="shared" si="82"/>
        <v>57.28795974064225</v>
      </c>
      <c r="AA300">
        <f t="shared" si="82"/>
        <v>57.574399539345457</v>
      </c>
      <c r="AB300">
        <f t="shared" si="82"/>
        <v>57.862271537042176</v>
      </c>
      <c r="AC300">
        <f t="shared" si="79"/>
        <v>58.080424663996041</v>
      </c>
      <c r="AD300">
        <f t="shared" si="79"/>
        <v>58.299400274850655</v>
      </c>
      <c r="AE300">
        <f t="shared" si="79"/>
        <v>58.519201470546051</v>
      </c>
      <c r="AF300">
        <f t="shared" si="79"/>
        <v>58.739831363713492</v>
      </c>
      <c r="AG300">
        <f t="shared" si="79"/>
        <v>58.961293078719493</v>
      </c>
      <c r="AH300">
        <f t="shared" si="79"/>
        <v>59.183589751710151</v>
      </c>
      <c r="AI300">
        <f t="shared" si="79"/>
        <v>59.406724530655438</v>
      </c>
      <c r="AJ300">
        <f t="shared" si="79"/>
        <v>59.630700575393895</v>
      </c>
      <c r="AK300">
        <f t="shared" si="79"/>
        <v>59.855521057677308</v>
      </c>
      <c r="AL300">
        <f t="shared" si="79"/>
        <v>60.081189161215661</v>
      </c>
      <c r="AM300">
        <f t="shared" si="79"/>
        <v>60.307708081722183</v>
      </c>
      <c r="AN300">
        <f t="shared" si="79"/>
        <v>60.535081026958636</v>
      </c>
      <c r="AO300">
        <f t="shared" si="79"/>
        <v>60.763311216780714</v>
      </c>
      <c r="AP300">
        <f t="shared" si="79"/>
        <v>60.992401883183717</v>
      </c>
      <c r="AQ300">
        <f t="shared" si="79"/>
        <v>61.222356270348158</v>
      </c>
      <c r="AR300">
        <f t="shared" si="79"/>
        <v>61.453177634685886</v>
      </c>
      <c r="AS300">
        <f t="shared" si="78"/>
        <v>61.68486924488608</v>
      </c>
      <c r="AT300">
        <f t="shared" si="78"/>
        <v>61.917434381961584</v>
      </c>
      <c r="AU300">
        <f t="shared" si="78"/>
        <v>62.150876339295358</v>
      </c>
      <c r="AV300">
        <f t="shared" si="78"/>
        <v>62.385198422687147</v>
      </c>
    </row>
    <row r="301" spans="1:48" x14ac:dyDescent="0.15">
      <c r="A301" t="s">
        <v>596</v>
      </c>
      <c r="B301" t="s">
        <v>597</v>
      </c>
      <c r="C301">
        <v>45.395924782486702</v>
      </c>
      <c r="D301">
        <f t="shared" si="70"/>
        <v>45.395924782486702</v>
      </c>
      <c r="E301">
        <f t="shared" si="80"/>
        <v>46.168204163244589</v>
      </c>
      <c r="F301">
        <f t="shared" si="80"/>
        <v>46.953621627317261</v>
      </c>
      <c r="G301">
        <f t="shared" si="80"/>
        <v>47.752400680909183</v>
      </c>
      <c r="H301">
        <f t="shared" si="80"/>
        <v>48.564768632531617</v>
      </c>
      <c r="I301">
        <f t="shared" si="72"/>
        <v>49.050416318856932</v>
      </c>
      <c r="J301">
        <f t="shared" si="81"/>
        <v>49.5409204820455</v>
      </c>
      <c r="K301">
        <f t="shared" si="81"/>
        <v>50.036329686865955</v>
      </c>
      <c r="L301">
        <f t="shared" si="81"/>
        <v>50.536692983734618</v>
      </c>
      <c r="M301">
        <f t="shared" si="81"/>
        <v>51.042059913571961</v>
      </c>
      <c r="N301">
        <f t="shared" si="81"/>
        <v>51.552480512707689</v>
      </c>
      <c r="O301">
        <f t="shared" si="81"/>
        <v>52.068005317834753</v>
      </c>
      <c r="P301">
        <f t="shared" si="81"/>
        <v>52.588685371013113</v>
      </c>
      <c r="Q301">
        <f t="shared" si="81"/>
        <v>53.114572224723247</v>
      </c>
      <c r="R301">
        <f t="shared" si="81"/>
        <v>53.645717946970485</v>
      </c>
      <c r="S301">
        <f t="shared" si="73"/>
        <v>53.913946536705332</v>
      </c>
      <c r="T301">
        <f t="shared" si="82"/>
        <v>54.183516269388853</v>
      </c>
      <c r="U301">
        <f t="shared" si="82"/>
        <v>54.454433850735789</v>
      </c>
      <c r="V301">
        <f t="shared" si="82"/>
        <v>54.72670601998945</v>
      </c>
      <c r="W301">
        <f t="shared" si="82"/>
        <v>55.000339550089393</v>
      </c>
      <c r="X301">
        <f t="shared" si="82"/>
        <v>55.275341247839826</v>
      </c>
      <c r="Y301">
        <f t="shared" si="82"/>
        <v>55.551717954079024</v>
      </c>
      <c r="Z301">
        <f t="shared" si="82"/>
        <v>55.82947654384941</v>
      </c>
      <c r="AA301">
        <f t="shared" si="82"/>
        <v>56.108623926568654</v>
      </c>
      <c r="AB301">
        <f t="shared" si="82"/>
        <v>56.389167046201486</v>
      </c>
      <c r="AC301">
        <f t="shared" si="79"/>
        <v>56.60176625447103</v>
      </c>
      <c r="AD301">
        <f t="shared" si="79"/>
        <v>56.815167007181195</v>
      </c>
      <c r="AE301">
        <f t="shared" si="79"/>
        <v>57.029372326325785</v>
      </c>
      <c r="AF301">
        <f t="shared" si="79"/>
        <v>57.24438524529215</v>
      </c>
      <c r="AG301">
        <f t="shared" si="79"/>
        <v>57.460208808904191</v>
      </c>
      <c r="AH301">
        <f t="shared" si="79"/>
        <v>57.676846073465441</v>
      </c>
      <c r="AI301">
        <f t="shared" si="79"/>
        <v>57.894300106802312</v>
      </c>
      <c r="AJ301">
        <f t="shared" si="79"/>
        <v>58.112573988307616</v>
      </c>
      <c r="AK301">
        <f t="shared" si="79"/>
        <v>58.331670808984128</v>
      </c>
      <c r="AL301">
        <f t="shared" si="79"/>
        <v>58.551593671488362</v>
      </c>
      <c r="AM301">
        <f t="shared" si="79"/>
        <v>58.772345690174504</v>
      </c>
      <c r="AN301">
        <f t="shared" si="79"/>
        <v>58.993929991138508</v>
      </c>
      <c r="AO301">
        <f t="shared" si="79"/>
        <v>59.216349712262399</v>
      </c>
      <c r="AP301">
        <f t="shared" si="79"/>
        <v>59.439608003258705</v>
      </c>
      <c r="AQ301">
        <f t="shared" si="79"/>
        <v>59.663708025714989</v>
      </c>
      <c r="AR301">
        <f t="shared" si="79"/>
        <v>59.888652953138724</v>
      </c>
      <c r="AS301">
        <f t="shared" si="78"/>
        <v>60.114445971002155</v>
      </c>
      <c r="AT301">
        <f t="shared" si="78"/>
        <v>60.341090276787455</v>
      </c>
      <c r="AU301">
        <f t="shared" si="78"/>
        <v>60.568589080031977</v>
      </c>
      <c r="AV301">
        <f t="shared" si="78"/>
        <v>60.796945602373725</v>
      </c>
    </row>
    <row r="302" spans="1:48" x14ac:dyDescent="0.15">
      <c r="A302" t="s">
        <v>598</v>
      </c>
      <c r="B302" t="s">
        <v>599</v>
      </c>
      <c r="C302">
        <v>44.868500772797503</v>
      </c>
      <c r="D302">
        <f t="shared" si="70"/>
        <v>44.868500772797503</v>
      </c>
      <c r="E302">
        <f t="shared" si="80"/>
        <v>45.631807570894033</v>
      </c>
      <c r="F302">
        <f t="shared" si="80"/>
        <v>46.408099809956617</v>
      </c>
      <c r="G302">
        <f t="shared" si="80"/>
        <v>47.197598399424948</v>
      </c>
      <c r="H302">
        <f t="shared" si="80"/>
        <v>48.000528006869118</v>
      </c>
      <c r="I302">
        <f t="shared" si="72"/>
        <v>48.480533286937806</v>
      </c>
      <c r="J302">
        <f t="shared" si="81"/>
        <v>48.965338619807184</v>
      </c>
      <c r="K302">
        <f t="shared" si="81"/>
        <v>49.454992006005256</v>
      </c>
      <c r="L302">
        <f t="shared" si="81"/>
        <v>49.949541926065315</v>
      </c>
      <c r="M302">
        <f t="shared" si="81"/>
        <v>50.449037345325962</v>
      </c>
      <c r="N302">
        <f t="shared" si="81"/>
        <v>50.953527718779227</v>
      </c>
      <c r="O302">
        <f t="shared" si="81"/>
        <v>51.463062995967007</v>
      </c>
      <c r="P302">
        <f t="shared" si="81"/>
        <v>51.97769362592669</v>
      </c>
      <c r="Q302">
        <f t="shared" si="81"/>
        <v>52.497470562185967</v>
      </c>
      <c r="R302">
        <f t="shared" si="81"/>
        <v>53.022445267807825</v>
      </c>
      <c r="S302">
        <f t="shared" si="73"/>
        <v>53.28755749414686</v>
      </c>
      <c r="T302">
        <f t="shared" si="82"/>
        <v>53.553995281617581</v>
      </c>
      <c r="U302">
        <f t="shared" si="82"/>
        <v>53.821765258025664</v>
      </c>
      <c r="V302">
        <f t="shared" si="82"/>
        <v>54.090874084315779</v>
      </c>
      <c r="W302">
        <f t="shared" si="82"/>
        <v>54.361328454737347</v>
      </c>
      <c r="X302">
        <f t="shared" si="82"/>
        <v>54.633135097011028</v>
      </c>
      <c r="Y302">
        <f t="shared" si="82"/>
        <v>54.906300772496074</v>
      </c>
      <c r="Z302">
        <f t="shared" si="82"/>
        <v>55.180832276358551</v>
      </c>
      <c r="AA302">
        <f t="shared" si="82"/>
        <v>55.456736437740339</v>
      </c>
      <c r="AB302">
        <f t="shared" si="82"/>
        <v>55.734020119929035</v>
      </c>
      <c r="AC302">
        <f t="shared" si="79"/>
        <v>55.944149284303244</v>
      </c>
      <c r="AD302">
        <f t="shared" si="79"/>
        <v>56.155070680524815</v>
      </c>
      <c r="AE302">
        <f t="shared" si="79"/>
        <v>56.366787295477089</v>
      </c>
      <c r="AF302">
        <f t="shared" si="79"/>
        <v>56.579302127304594</v>
      </c>
      <c r="AG302">
        <f t="shared" si="79"/>
        <v>56.792618185455488</v>
      </c>
      <c r="AH302">
        <f t="shared" si="79"/>
        <v>57.006738490724231</v>
      </c>
      <c r="AI302">
        <f t="shared" si="79"/>
        <v>57.22166607529428</v>
      </c>
      <c r="AJ302">
        <f t="shared" si="79"/>
        <v>57.437403982781092</v>
      </c>
      <c r="AK302">
        <f t="shared" si="79"/>
        <v>57.653955268275205</v>
      </c>
      <c r="AL302">
        <f t="shared" si="79"/>
        <v>57.871322998385502</v>
      </c>
      <c r="AM302">
        <f t="shared" si="79"/>
        <v>58.08951025128264</v>
      </c>
      <c r="AN302">
        <f t="shared" si="79"/>
        <v>58.308520116742606</v>
      </c>
      <c r="AO302">
        <f t="shared" si="79"/>
        <v>58.528355696190538</v>
      </c>
      <c r="AP302">
        <f t="shared" si="79"/>
        <v>58.749020102744623</v>
      </c>
      <c r="AQ302">
        <f t="shared" si="79"/>
        <v>58.970516461260104</v>
      </c>
      <c r="AR302">
        <f t="shared" si="79"/>
        <v>59.192847908373672</v>
      </c>
      <c r="AS302">
        <f t="shared" si="78"/>
        <v>59.416017592547746</v>
      </c>
      <c r="AT302">
        <f t="shared" si="78"/>
        <v>59.640028674115158</v>
      </c>
      <c r="AU302">
        <f t="shared" si="78"/>
        <v>59.864884325323857</v>
      </c>
      <c r="AV302">
        <f t="shared" si="78"/>
        <v>60.090587730381863</v>
      </c>
    </row>
    <row r="303" spans="1:48" x14ac:dyDescent="0.15">
      <c r="A303" t="s">
        <v>600</v>
      </c>
      <c r="B303" t="s">
        <v>601</v>
      </c>
      <c r="C303">
        <v>31.507058823529398</v>
      </c>
      <c r="D303">
        <f t="shared" si="70"/>
        <v>31.507058823529398</v>
      </c>
      <c r="E303">
        <f t="shared" si="80"/>
        <v>32.043059620832793</v>
      </c>
      <c r="F303">
        <f t="shared" si="80"/>
        <v>32.588178909846846</v>
      </c>
      <c r="G303">
        <f t="shared" si="80"/>
        <v>33.142571815137615</v>
      </c>
      <c r="H303">
        <f t="shared" si="80"/>
        <v>33.706396100263589</v>
      </c>
      <c r="I303">
        <f t="shared" si="72"/>
        <v>34.043460061266224</v>
      </c>
      <c r="J303">
        <f t="shared" si="81"/>
        <v>34.383894661878891</v>
      </c>
      <c r="K303">
        <f t="shared" si="81"/>
        <v>34.727733608497672</v>
      </c>
      <c r="L303">
        <f t="shared" si="81"/>
        <v>35.075010944582651</v>
      </c>
      <c r="M303">
        <f t="shared" si="81"/>
        <v>35.425761054028477</v>
      </c>
      <c r="N303">
        <f t="shared" si="81"/>
        <v>35.780018664568772</v>
      </c>
      <c r="O303">
        <f t="shared" si="81"/>
        <v>36.137818851214448</v>
      </c>
      <c r="P303">
        <f t="shared" si="81"/>
        <v>36.499197039726603</v>
      </c>
      <c r="Q303">
        <f t="shared" si="81"/>
        <v>36.864189010123873</v>
      </c>
      <c r="R303">
        <f t="shared" si="81"/>
        <v>37.23283090022511</v>
      </c>
      <c r="S303">
        <f t="shared" si="73"/>
        <v>37.418995054726231</v>
      </c>
      <c r="T303">
        <f t="shared" si="82"/>
        <v>37.606090029999855</v>
      </c>
      <c r="U303">
        <f t="shared" si="82"/>
        <v>37.79412048014985</v>
      </c>
      <c r="V303">
        <f t="shared" si="82"/>
        <v>37.983091082550594</v>
      </c>
      <c r="W303">
        <f t="shared" si="82"/>
        <v>38.173006537963339</v>
      </c>
      <c r="X303">
        <f t="shared" si="82"/>
        <v>38.363871570653146</v>
      </c>
      <c r="Y303">
        <f t="shared" si="82"/>
        <v>38.555690928506408</v>
      </c>
      <c r="Z303">
        <f t="shared" si="82"/>
        <v>38.748469383148937</v>
      </c>
      <c r="AA303">
        <f t="shared" si="82"/>
        <v>38.942211730064678</v>
      </c>
      <c r="AB303">
        <f t="shared" si="82"/>
        <v>39.136922788714998</v>
      </c>
      <c r="AC303">
        <f t="shared" si="79"/>
        <v>39.284477349898175</v>
      </c>
      <c r="AD303">
        <f t="shared" si="79"/>
        <v>39.432588223304556</v>
      </c>
      <c r="AE303">
        <f t="shared" si="79"/>
        <v>39.581257506350092</v>
      </c>
      <c r="AF303">
        <f t="shared" si="79"/>
        <v>39.730487304358434</v>
      </c>
      <c r="AG303">
        <f t="shared" si="79"/>
        <v>39.880279730590743</v>
      </c>
      <c r="AH303">
        <f t="shared" si="79"/>
        <v>40.030636906275667</v>
      </c>
      <c r="AI303">
        <f t="shared" si="79"/>
        <v>40.181560960639274</v>
      </c>
      <c r="AJ303">
        <f t="shared" si="79"/>
        <v>40.333054030935337</v>
      </c>
      <c r="AK303">
        <f t="shared" si="79"/>
        <v>40.485118262475481</v>
      </c>
      <c r="AL303">
        <f t="shared" si="79"/>
        <v>40.637755808659648</v>
      </c>
      <c r="AM303">
        <f t="shared" si="79"/>
        <v>40.790968831006545</v>
      </c>
      <c r="AN303">
        <f t="shared" si="79"/>
        <v>40.944759499184251</v>
      </c>
      <c r="AO303">
        <f t="shared" si="79"/>
        <v>41.099129991040975</v>
      </c>
      <c r="AP303">
        <f t="shared" si="79"/>
        <v>41.254082492635902</v>
      </c>
      <c r="AQ303">
        <f t="shared" si="79"/>
        <v>41.409619198270065</v>
      </c>
      <c r="AR303">
        <f t="shared" si="79"/>
        <v>41.565742310517543</v>
      </c>
      <c r="AS303">
        <f t="shared" si="78"/>
        <v>41.722454040256551</v>
      </c>
      <c r="AT303">
        <f t="shared" si="78"/>
        <v>41.879756606700802</v>
      </c>
      <c r="AU303">
        <f t="shared" si="78"/>
        <v>42.037652237430919</v>
      </c>
      <c r="AV303">
        <f t="shared" si="78"/>
        <v>42.196143168425984</v>
      </c>
    </row>
    <row r="304" spans="1:48" x14ac:dyDescent="0.15">
      <c r="A304" t="s">
        <v>602</v>
      </c>
      <c r="B304" t="s">
        <v>603</v>
      </c>
      <c r="C304">
        <v>34.286829268292699</v>
      </c>
      <c r="D304">
        <f t="shared" si="70"/>
        <v>34.286829268292699</v>
      </c>
      <c r="E304">
        <f t="shared" si="80"/>
        <v>34.870119759726499</v>
      </c>
      <c r="F304">
        <f t="shared" si="80"/>
        <v>35.463333239218919</v>
      </c>
      <c r="G304">
        <f t="shared" si="80"/>
        <v>36.066638517497125</v>
      </c>
      <c r="H304">
        <f t="shared" si="80"/>
        <v>36.68020727711091</v>
      </c>
      <c r="I304">
        <f t="shared" si="72"/>
        <v>37.047009349882018</v>
      </c>
      <c r="J304">
        <f t="shared" si="81"/>
        <v>37.417479443380842</v>
      </c>
      <c r="K304">
        <f t="shared" si="81"/>
        <v>37.791654237814647</v>
      </c>
      <c r="L304">
        <f t="shared" si="81"/>
        <v>38.169570780192792</v>
      </c>
      <c r="M304">
        <f t="shared" si="81"/>
        <v>38.551266487994717</v>
      </c>
      <c r="N304">
        <f t="shared" si="81"/>
        <v>38.936779152874671</v>
      </c>
      <c r="O304">
        <f t="shared" si="81"/>
        <v>39.326146944403412</v>
      </c>
      <c r="P304">
        <f t="shared" si="81"/>
        <v>39.719408413847454</v>
      </c>
      <c r="Q304">
        <f t="shared" si="81"/>
        <v>40.11660249798593</v>
      </c>
      <c r="R304">
        <f t="shared" si="81"/>
        <v>40.517768522965795</v>
      </c>
      <c r="S304">
        <f t="shared" si="73"/>
        <v>40.720357365580618</v>
      </c>
      <c r="T304">
        <f t="shared" si="82"/>
        <v>40.923959152408514</v>
      </c>
      <c r="U304">
        <f t="shared" si="82"/>
        <v>41.128578948170556</v>
      </c>
      <c r="V304">
        <f t="shared" si="82"/>
        <v>41.334221842911397</v>
      </c>
      <c r="W304">
        <f t="shared" si="82"/>
        <v>41.540892952125944</v>
      </c>
      <c r="X304">
        <f t="shared" si="82"/>
        <v>41.748597416886568</v>
      </c>
      <c r="Y304">
        <f t="shared" si="82"/>
        <v>41.957340403970996</v>
      </c>
      <c r="Z304">
        <f t="shared" si="82"/>
        <v>42.167127105990851</v>
      </c>
      <c r="AA304">
        <f t="shared" si="82"/>
        <v>42.377962741520797</v>
      </c>
      <c r="AB304">
        <f t="shared" si="82"/>
        <v>42.589852555228397</v>
      </c>
      <c r="AC304">
        <f t="shared" si="79"/>
        <v>42.750425399408549</v>
      </c>
      <c r="AD304">
        <f t="shared" si="79"/>
        <v>42.911603637520379</v>
      </c>
      <c r="AE304">
        <f t="shared" si="79"/>
        <v>43.073389552028374</v>
      </c>
      <c r="AF304">
        <f t="shared" si="79"/>
        <v>43.235785434002374</v>
      </c>
      <c r="AG304">
        <f t="shared" si="79"/>
        <v>43.398793583150052</v>
      </c>
      <c r="AH304">
        <f t="shared" si="79"/>
        <v>43.562416307849496</v>
      </c>
      <c r="AI304">
        <f t="shared" si="79"/>
        <v>43.726655925181824</v>
      </c>
      <c r="AJ304">
        <f t="shared" si="79"/>
        <v>43.891514760964093</v>
      </c>
      <c r="AK304">
        <f t="shared" si="79"/>
        <v>44.056995149782153</v>
      </c>
      <c r="AL304">
        <f t="shared" si="79"/>
        <v>44.223099435023762</v>
      </c>
      <c r="AM304">
        <f t="shared" si="79"/>
        <v>44.389829968911748</v>
      </c>
      <c r="AN304">
        <f t="shared" si="79"/>
        <v>44.557189112537294</v>
      </c>
      <c r="AO304">
        <f t="shared" si="79"/>
        <v>44.725179235893435</v>
      </c>
      <c r="AP304">
        <f t="shared" si="79"/>
        <v>44.893802717908599</v>
      </c>
      <c r="AQ304">
        <f t="shared" si="79"/>
        <v>45.063061946480218</v>
      </c>
      <c r="AR304">
        <f t="shared" si="79"/>
        <v>45.232959318508676</v>
      </c>
      <c r="AS304">
        <f t="shared" si="78"/>
        <v>45.403497239931148</v>
      </c>
      <c r="AT304">
        <f t="shared" si="78"/>
        <v>45.57467812575571</v>
      </c>
      <c r="AU304">
        <f t="shared" si="78"/>
        <v>45.746504400095539</v>
      </c>
      <c r="AV304">
        <f t="shared" si="78"/>
        <v>45.918978496203245</v>
      </c>
    </row>
    <row r="305" spans="1:48" x14ac:dyDescent="0.15">
      <c r="A305" t="s">
        <v>604</v>
      </c>
      <c r="B305" t="s">
        <v>605</v>
      </c>
      <c r="C305">
        <v>84.088424933748101</v>
      </c>
      <c r="D305">
        <f t="shared" si="70"/>
        <v>84.088424933748101</v>
      </c>
      <c r="E305">
        <f t="shared" si="80"/>
        <v>85.518944458306706</v>
      </c>
      <c r="F305">
        <f t="shared" si="80"/>
        <v>86.973800104177556</v>
      </c>
      <c r="G305">
        <f t="shared" si="80"/>
        <v>88.453405879551639</v>
      </c>
      <c r="H305">
        <f t="shared" si="80"/>
        <v>89.958182835762912</v>
      </c>
      <c r="I305">
        <f t="shared" si="72"/>
        <v>90.857764664120538</v>
      </c>
      <c r="J305">
        <f t="shared" si="81"/>
        <v>91.766342310761743</v>
      </c>
      <c r="K305">
        <f t="shared" si="81"/>
        <v>92.684005733869355</v>
      </c>
      <c r="L305">
        <f t="shared" si="81"/>
        <v>93.610845791208064</v>
      </c>
      <c r="M305">
        <f t="shared" si="81"/>
        <v>94.546954249120134</v>
      </c>
      <c r="N305">
        <f t="shared" si="81"/>
        <v>95.492423791611358</v>
      </c>
      <c r="O305">
        <f t="shared" si="81"/>
        <v>96.447348029527433</v>
      </c>
      <c r="P305">
        <f t="shared" si="81"/>
        <v>97.411821509822744</v>
      </c>
      <c r="Q305">
        <f t="shared" si="81"/>
        <v>98.385939724920974</v>
      </c>
      <c r="R305">
        <f t="shared" si="81"/>
        <v>99.369799122170193</v>
      </c>
      <c r="S305">
        <f t="shared" si="73"/>
        <v>99.86664811778104</v>
      </c>
      <c r="T305">
        <f t="shared" si="82"/>
        <v>100</v>
      </c>
      <c r="U305">
        <f t="shared" si="82"/>
        <v>100</v>
      </c>
      <c r="V305">
        <f t="shared" si="82"/>
        <v>100</v>
      </c>
      <c r="W305">
        <f t="shared" si="82"/>
        <v>100</v>
      </c>
      <c r="X305">
        <f t="shared" si="82"/>
        <v>100</v>
      </c>
      <c r="Y305">
        <f t="shared" si="82"/>
        <v>100</v>
      </c>
      <c r="Z305">
        <f t="shared" si="82"/>
        <v>100</v>
      </c>
      <c r="AA305">
        <f t="shared" si="82"/>
        <v>100</v>
      </c>
      <c r="AB305">
        <f t="shared" si="82"/>
        <v>100</v>
      </c>
      <c r="AC305">
        <f t="shared" si="79"/>
        <v>100</v>
      </c>
      <c r="AD305">
        <f t="shared" si="79"/>
        <v>100</v>
      </c>
      <c r="AE305">
        <f t="shared" si="79"/>
        <v>100</v>
      </c>
      <c r="AF305">
        <f t="shared" si="79"/>
        <v>100</v>
      </c>
      <c r="AG305">
        <f t="shared" si="79"/>
        <v>100</v>
      </c>
      <c r="AH305">
        <f t="shared" si="79"/>
        <v>100</v>
      </c>
      <c r="AI305">
        <f t="shared" si="79"/>
        <v>100</v>
      </c>
      <c r="AJ305">
        <f t="shared" si="79"/>
        <v>100</v>
      </c>
      <c r="AK305">
        <f t="shared" si="79"/>
        <v>100</v>
      </c>
      <c r="AL305">
        <f t="shared" si="79"/>
        <v>100</v>
      </c>
      <c r="AM305">
        <f t="shared" si="79"/>
        <v>100</v>
      </c>
      <c r="AN305">
        <f t="shared" si="79"/>
        <v>100</v>
      </c>
      <c r="AO305">
        <f t="shared" si="79"/>
        <v>100</v>
      </c>
      <c r="AP305">
        <f t="shared" si="79"/>
        <v>100</v>
      </c>
      <c r="AQ305">
        <f t="shared" si="79"/>
        <v>100</v>
      </c>
      <c r="AR305">
        <f t="shared" si="79"/>
        <v>100</v>
      </c>
      <c r="AS305">
        <f t="shared" si="78"/>
        <v>100</v>
      </c>
      <c r="AT305">
        <f t="shared" si="78"/>
        <v>100</v>
      </c>
      <c r="AU305">
        <f t="shared" si="78"/>
        <v>100</v>
      </c>
      <c r="AV305">
        <f t="shared" si="78"/>
        <v>100</v>
      </c>
    </row>
    <row r="306" spans="1:48" x14ac:dyDescent="0.15">
      <c r="A306" t="s">
        <v>606</v>
      </c>
      <c r="B306" t="s">
        <v>607</v>
      </c>
      <c r="C306">
        <v>24.098661989476302</v>
      </c>
      <c r="D306">
        <f t="shared" si="70"/>
        <v>24.098661989476302</v>
      </c>
      <c r="E306">
        <f t="shared" si="80"/>
        <v>24.508630502013496</v>
      </c>
      <c r="F306">
        <f t="shared" si="80"/>
        <v>24.925573434182176</v>
      </c>
      <c r="G306">
        <f t="shared" si="80"/>
        <v>25.349609435409576</v>
      </c>
      <c r="H306">
        <f t="shared" si="80"/>
        <v>25.7808591735972</v>
      </c>
      <c r="I306">
        <f t="shared" si="72"/>
        <v>26.038667765333173</v>
      </c>
      <c r="J306">
        <f t="shared" si="81"/>
        <v>26.299054442986503</v>
      </c>
      <c r="K306">
        <f t="shared" si="81"/>
        <v>26.562044987416368</v>
      </c>
      <c r="L306">
        <f t="shared" si="81"/>
        <v>26.827665437290534</v>
      </c>
      <c r="M306">
        <f t="shared" si="81"/>
        <v>27.095942091663435</v>
      </c>
      <c r="N306">
        <f t="shared" si="81"/>
        <v>27.366901512580075</v>
      </c>
      <c r="O306">
        <f t="shared" si="81"/>
        <v>27.640570527705869</v>
      </c>
      <c r="P306">
        <f t="shared" si="81"/>
        <v>27.916976232982936</v>
      </c>
      <c r="Q306">
        <f t="shared" si="81"/>
        <v>28.196145995312765</v>
      </c>
      <c r="R306">
        <f t="shared" si="81"/>
        <v>28.478107455265896</v>
      </c>
      <c r="S306">
        <f t="shared" si="73"/>
        <v>28.620497992542223</v>
      </c>
      <c r="T306">
        <f t="shared" si="82"/>
        <v>28.763600482504927</v>
      </c>
      <c r="U306">
        <f t="shared" si="82"/>
        <v>28.90741848491745</v>
      </c>
      <c r="V306">
        <f t="shared" si="82"/>
        <v>29.051955577342028</v>
      </c>
      <c r="W306">
        <f t="shared" si="82"/>
        <v>29.197215355228735</v>
      </c>
      <c r="X306">
        <f t="shared" si="82"/>
        <v>29.343201432004872</v>
      </c>
      <c r="Y306">
        <f t="shared" si="82"/>
        <v>29.489917439164895</v>
      </c>
      <c r="Z306">
        <f t="shared" si="82"/>
        <v>29.637367026360717</v>
      </c>
      <c r="AA306">
        <f t="shared" si="82"/>
        <v>29.78555386149252</v>
      </c>
      <c r="AB306">
        <f t="shared" si="82"/>
        <v>29.934481630799976</v>
      </c>
      <c r="AC306">
        <f t="shared" si="79"/>
        <v>30.047341022559621</v>
      </c>
      <c r="AD306">
        <f t="shared" si="79"/>
        <v>30.160625918340532</v>
      </c>
      <c r="AE306">
        <f t="shared" si="79"/>
        <v>30.274337922383783</v>
      </c>
      <c r="AF306">
        <f t="shared" si="79"/>
        <v>30.388478644978782</v>
      </c>
      <c r="AG306">
        <f t="shared" si="79"/>
        <v>30.503049702486067</v>
      </c>
      <c r="AH306">
        <f t="shared" si="79"/>
        <v>30.618052717360221</v>
      </c>
      <c r="AI306">
        <f t="shared" si="79"/>
        <v>30.733489318172797</v>
      </c>
      <c r="AJ306">
        <f t="shared" si="79"/>
        <v>30.84936113963543</v>
      </c>
      <c r="AK306">
        <f t="shared" si="79"/>
        <v>30.965669822622964</v>
      </c>
      <c r="AL306">
        <f t="shared" si="79"/>
        <v>31.082417014196693</v>
      </c>
      <c r="AM306">
        <f t="shared" si="79"/>
        <v>31.199604367627682</v>
      </c>
      <c r="AN306">
        <f t="shared" si="79"/>
        <v>31.317233542420173</v>
      </c>
      <c r="AO306">
        <f t="shared" si="79"/>
        <v>31.435306204335106</v>
      </c>
      <c r="AP306">
        <f t="shared" si="79"/>
        <v>31.5538240254137</v>
      </c>
      <c r="AQ306">
        <f t="shared" si="79"/>
        <v>31.672788684001105</v>
      </c>
      <c r="AR306">
        <f t="shared" si="79"/>
        <v>31.792201864770213</v>
      </c>
      <c r="AS306">
        <f t="shared" si="78"/>
        <v>31.912065258745475</v>
      </c>
      <c r="AT306">
        <f t="shared" si="78"/>
        <v>32.032380563326882</v>
      </c>
      <c r="AU306">
        <f t="shared" si="78"/>
        <v>32.153149482313964</v>
      </c>
      <c r="AV306">
        <f t="shared" si="78"/>
        <v>32.274373725929976</v>
      </c>
    </row>
    <row r="307" spans="1:48" x14ac:dyDescent="0.15">
      <c r="A307" t="s">
        <v>608</v>
      </c>
      <c r="B307" t="s">
        <v>609</v>
      </c>
      <c r="C307">
        <v>29.743705650459901</v>
      </c>
      <c r="D307">
        <f t="shared" si="70"/>
        <v>29.743705650459901</v>
      </c>
      <c r="E307">
        <f t="shared" si="80"/>
        <v>30.249708131767296</v>
      </c>
      <c r="F307">
        <f t="shared" si="80"/>
        <v>30.764318770850931</v>
      </c>
      <c r="G307">
        <f t="shared" si="80"/>
        <v>31.287684010432017</v>
      </c>
      <c r="H307">
        <f t="shared" si="80"/>
        <v>31.819952784527935</v>
      </c>
      <c r="I307">
        <f t="shared" si="72"/>
        <v>32.138152312373215</v>
      </c>
      <c r="J307">
        <f t="shared" si="81"/>
        <v>32.459533835496948</v>
      </c>
      <c r="K307">
        <f t="shared" si="81"/>
        <v>32.784129173851916</v>
      </c>
      <c r="L307">
        <f t="shared" si="81"/>
        <v>33.111970465590439</v>
      </c>
      <c r="M307">
        <f t="shared" si="81"/>
        <v>33.443090170246336</v>
      </c>
      <c r="N307">
        <f t="shared" si="81"/>
        <v>33.777521071948804</v>
      </c>
      <c r="O307">
        <f t="shared" si="81"/>
        <v>34.115296282668282</v>
      </c>
      <c r="P307">
        <f t="shared" si="81"/>
        <v>34.45644924549498</v>
      </c>
      <c r="Q307">
        <f t="shared" si="81"/>
        <v>34.80101373794993</v>
      </c>
      <c r="R307">
        <f t="shared" si="81"/>
        <v>35.149023875329434</v>
      </c>
      <c r="S307">
        <f t="shared" si="73"/>
        <v>35.324768994706076</v>
      </c>
      <c r="T307">
        <f t="shared" si="82"/>
        <v>35.501392839679603</v>
      </c>
      <c r="U307">
        <f t="shared" si="82"/>
        <v>35.678899803877997</v>
      </c>
      <c r="V307">
        <f t="shared" si="82"/>
        <v>35.85729430289738</v>
      </c>
      <c r="W307">
        <f t="shared" si="82"/>
        <v>36.03658077441186</v>
      </c>
      <c r="X307">
        <f t="shared" si="82"/>
        <v>36.216763678283911</v>
      </c>
      <c r="Y307">
        <f t="shared" si="82"/>
        <v>36.397847496675325</v>
      </c>
      <c r="Z307">
        <f t="shared" si="82"/>
        <v>36.579836734158697</v>
      </c>
      <c r="AA307">
        <f t="shared" si="82"/>
        <v>36.762735917829488</v>
      </c>
      <c r="AB307">
        <f t="shared" si="82"/>
        <v>36.946549597418631</v>
      </c>
      <c r="AC307">
        <f t="shared" si="79"/>
        <v>37.085845983660107</v>
      </c>
      <c r="AD307">
        <f t="shared" si="79"/>
        <v>37.225667547040757</v>
      </c>
      <c r="AE307">
        <f t="shared" si="79"/>
        <v>37.366016267590609</v>
      </c>
      <c r="AF307">
        <f t="shared" si="79"/>
        <v>37.506894132804831</v>
      </c>
      <c r="AG307">
        <f t="shared" si="79"/>
        <v>37.648303137671853</v>
      </c>
      <c r="AH307">
        <f t="shared" si="79"/>
        <v>37.790245284701676</v>
      </c>
      <c r="AI307">
        <f t="shared" si="79"/>
        <v>37.932722583954153</v>
      </c>
      <c r="AJ307">
        <f t="shared" si="79"/>
        <v>38.075737053067513</v>
      </c>
      <c r="AK307">
        <f t="shared" si="79"/>
        <v>38.219290717286896</v>
      </c>
      <c r="AL307">
        <f t="shared" si="79"/>
        <v>38.363385609493086</v>
      </c>
      <c r="AM307">
        <f t="shared" si="79"/>
        <v>38.508023770231212</v>
      </c>
      <c r="AN307">
        <f t="shared" si="79"/>
        <v>38.653207247739729</v>
      </c>
      <c r="AO307">
        <f t="shared" si="79"/>
        <v>38.798938097979359</v>
      </c>
      <c r="AP307">
        <f t="shared" si="79"/>
        <v>38.94521838466229</v>
      </c>
      <c r="AQ307">
        <f t="shared" si="79"/>
        <v>39.09205017928128</v>
      </c>
      <c r="AR307">
        <f t="shared" ref="AR307:AV322" si="83">IF($AB307*$G$3^(AR$5-$AB$5)&lt;100,$AB307*$G$3^(AR$5-$AB$5),100)</f>
        <v>39.239435561139103</v>
      </c>
      <c r="AS307">
        <f t="shared" si="83"/>
        <v>39.387376617377917</v>
      </c>
      <c r="AT307">
        <f t="shared" si="83"/>
        <v>39.535875443008877</v>
      </c>
      <c r="AU307">
        <f t="shared" si="83"/>
        <v>39.68493414094177</v>
      </c>
      <c r="AV307">
        <f t="shared" si="83"/>
        <v>39.834554822014802</v>
      </c>
    </row>
    <row r="308" spans="1:48" x14ac:dyDescent="0.15">
      <c r="A308" t="s">
        <v>610</v>
      </c>
      <c r="B308" t="s">
        <v>611</v>
      </c>
      <c r="C308">
        <v>42.213913771452503</v>
      </c>
      <c r="D308">
        <f t="shared" si="70"/>
        <v>42.213913771452503</v>
      </c>
      <c r="E308">
        <f t="shared" si="80"/>
        <v>42.932060506935713</v>
      </c>
      <c r="F308">
        <f t="shared" si="80"/>
        <v>43.662424416511747</v>
      </c>
      <c r="G308">
        <f t="shared" si="80"/>
        <v>44.405213339798109</v>
      </c>
      <c r="H308">
        <f t="shared" si="80"/>
        <v>45.160638652197761</v>
      </c>
      <c r="I308">
        <f t="shared" si="72"/>
        <v>45.612245038719742</v>
      </c>
      <c r="J308">
        <f t="shared" si="81"/>
        <v>46.068367489106933</v>
      </c>
      <c r="K308">
        <f t="shared" si="81"/>
        <v>46.529051163997998</v>
      </c>
      <c r="L308">
        <f t="shared" si="81"/>
        <v>46.994341675637983</v>
      </c>
      <c r="M308">
        <f t="shared" si="81"/>
        <v>47.464285092394363</v>
      </c>
      <c r="N308">
        <f t="shared" si="81"/>
        <v>47.938927943318312</v>
      </c>
      <c r="O308">
        <f t="shared" si="81"/>
        <v>48.418317222751483</v>
      </c>
      <c r="P308">
        <f t="shared" si="81"/>
        <v>48.902500394979015</v>
      </c>
      <c r="Q308">
        <f t="shared" si="81"/>
        <v>49.391525398928806</v>
      </c>
      <c r="R308">
        <f t="shared" si="81"/>
        <v>49.885440652918099</v>
      </c>
      <c r="S308">
        <f t="shared" si="73"/>
        <v>50.134867856182687</v>
      </c>
      <c r="T308">
        <f t="shared" si="82"/>
        <v>50.385542195463593</v>
      </c>
      <c r="U308">
        <f t="shared" si="82"/>
        <v>50.637469906440906</v>
      </c>
      <c r="V308">
        <f t="shared" si="82"/>
        <v>50.890657255973096</v>
      </c>
      <c r="W308">
        <f t="shared" si="82"/>
        <v>51.145110542252951</v>
      </c>
      <c r="X308">
        <f t="shared" si="82"/>
        <v>51.400836094964205</v>
      </c>
      <c r="Y308">
        <f t="shared" si="82"/>
        <v>51.657840275439021</v>
      </c>
      <c r="Z308">
        <f t="shared" si="82"/>
        <v>51.916129476816209</v>
      </c>
      <c r="AA308">
        <f t="shared" si="82"/>
        <v>52.175710124200293</v>
      </c>
      <c r="AB308">
        <f t="shared" si="82"/>
        <v>52.43658867482128</v>
      </c>
      <c r="AC308">
        <f t="shared" ref="AC308:AR323" si="84">IF($AB308*$G$3^(AC$5-$AB$5)&lt;100,$AB308*$G$3^(AC$5-$AB$5),100)</f>
        <v>52.634285818095073</v>
      </c>
      <c r="AD308">
        <f t="shared" si="84"/>
        <v>52.832728321840371</v>
      </c>
      <c r="AE308">
        <f t="shared" si="84"/>
        <v>53.031918996225414</v>
      </c>
      <c r="AF308">
        <f t="shared" si="84"/>
        <v>53.231860662013361</v>
      </c>
      <c r="AG308">
        <f t="shared" si="84"/>
        <v>53.432556150602259</v>
      </c>
      <c r="AH308">
        <f t="shared" si="84"/>
        <v>53.634008304065162</v>
      </c>
      <c r="AI308">
        <f t="shared" si="84"/>
        <v>53.836219975190289</v>
      </c>
      <c r="AJ308">
        <f t="shared" si="84"/>
        <v>54.039194027521525</v>
      </c>
      <c r="AK308">
        <f t="shared" si="84"/>
        <v>54.242933335398909</v>
      </c>
      <c r="AL308">
        <f t="shared" si="84"/>
        <v>54.447440783999369</v>
      </c>
      <c r="AM308">
        <f t="shared" si="84"/>
        <v>54.652719269377556</v>
      </c>
      <c r="AN308">
        <f t="shared" si="84"/>
        <v>54.85877169850685</v>
      </c>
      <c r="AO308">
        <f t="shared" si="84"/>
        <v>55.065600989320558</v>
      </c>
      <c r="AP308">
        <f t="shared" si="84"/>
        <v>55.273210070753258</v>
      </c>
      <c r="AQ308">
        <f t="shared" si="84"/>
        <v>55.481601882782158</v>
      </c>
      <c r="AR308">
        <f t="shared" si="84"/>
        <v>55.690779376468875</v>
      </c>
      <c r="AS308">
        <f t="shared" si="83"/>
        <v>55.900745514001116</v>
      </c>
      <c r="AT308">
        <f t="shared" si="83"/>
        <v>56.111503268734694</v>
      </c>
      <c r="AU308">
        <f t="shared" si="83"/>
        <v>56.323055625235597</v>
      </c>
      <c r="AV308">
        <f t="shared" si="83"/>
        <v>56.53540557932228</v>
      </c>
    </row>
    <row r="309" spans="1:48" x14ac:dyDescent="0.15">
      <c r="A309" t="s">
        <v>612</v>
      </c>
      <c r="B309" t="s">
        <v>613</v>
      </c>
      <c r="C309">
        <v>37.4899435028249</v>
      </c>
      <c r="D309">
        <f t="shared" si="70"/>
        <v>37.4899435028249</v>
      </c>
      <c r="E309">
        <f t="shared" si="80"/>
        <v>38.12772564938841</v>
      </c>
      <c r="F309">
        <f t="shared" si="80"/>
        <v>38.776357800739049</v>
      </c>
      <c r="G309">
        <f t="shared" si="80"/>
        <v>39.436024538092397</v>
      </c>
      <c r="H309">
        <f t="shared" si="80"/>
        <v>40.106913582775555</v>
      </c>
      <c r="I309">
        <f t="shared" si="72"/>
        <v>40.507982718603309</v>
      </c>
      <c r="J309">
        <f t="shared" si="81"/>
        <v>40.913062545789344</v>
      </c>
      <c r="K309">
        <f t="shared" si="81"/>
        <v>41.322193171247235</v>
      </c>
      <c r="L309">
        <f t="shared" si="81"/>
        <v>41.735415102959713</v>
      </c>
      <c r="M309">
        <f t="shared" si="81"/>
        <v>42.152769253989305</v>
      </c>
      <c r="N309">
        <f t="shared" si="81"/>
        <v>42.574296946529202</v>
      </c>
      <c r="O309">
        <f t="shared" si="81"/>
        <v>43.000039915994485</v>
      </c>
      <c r="P309">
        <f t="shared" si="81"/>
        <v>43.430040315154443</v>
      </c>
      <c r="Q309">
        <f t="shared" si="81"/>
        <v>43.864340718305989</v>
      </c>
      <c r="R309">
        <f t="shared" si="81"/>
        <v>44.302984125489047</v>
      </c>
      <c r="S309">
        <f t="shared" si="73"/>
        <v>44.524499046116489</v>
      </c>
      <c r="T309">
        <f t="shared" si="82"/>
        <v>44.747121541347063</v>
      </c>
      <c r="U309">
        <f t="shared" si="82"/>
        <v>44.970857149053792</v>
      </c>
      <c r="V309">
        <f t="shared" si="82"/>
        <v>45.195711434799051</v>
      </c>
      <c r="W309">
        <f t="shared" si="82"/>
        <v>45.421689991973039</v>
      </c>
      <c r="X309">
        <f t="shared" si="82"/>
        <v>45.648798441932897</v>
      </c>
      <c r="Y309">
        <f t="shared" si="82"/>
        <v>45.877042434142552</v>
      </c>
      <c r="Z309">
        <f t="shared" si="82"/>
        <v>46.106427646313264</v>
      </c>
      <c r="AA309">
        <f t="shared" si="82"/>
        <v>46.336959784544824</v>
      </c>
      <c r="AB309">
        <f t="shared" si="82"/>
        <v>46.568644583467545</v>
      </c>
      <c r="AC309">
        <f t="shared" si="84"/>
        <v>46.744218323730799</v>
      </c>
      <c r="AD309">
        <f t="shared" si="84"/>
        <v>46.920454014509168</v>
      </c>
      <c r="AE309">
        <f t="shared" si="84"/>
        <v>47.097354151497527</v>
      </c>
      <c r="AF309">
        <f t="shared" si="84"/>
        <v>47.274921239800051</v>
      </c>
      <c r="AG309">
        <f t="shared" si="84"/>
        <v>47.453157793965708</v>
      </c>
      <c r="AH309">
        <f t="shared" si="84"/>
        <v>47.632066338023854</v>
      </c>
      <c r="AI309">
        <f t="shared" si="84"/>
        <v>47.811649405519944</v>
      </c>
      <c r="AJ309">
        <f t="shared" si="84"/>
        <v>47.991909539551472</v>
      </c>
      <c r="AK309">
        <f t="shared" si="84"/>
        <v>48.172849292803946</v>
      </c>
      <c r="AL309">
        <f t="shared" si="84"/>
        <v>48.354471227587041</v>
      </c>
      <c r="AM309">
        <f t="shared" si="84"/>
        <v>48.536777915870893</v>
      </c>
      <c r="AN309">
        <f t="shared" si="84"/>
        <v>48.719771939322499</v>
      </c>
      <c r="AO309">
        <f t="shared" si="84"/>
        <v>48.90345588934229</v>
      </c>
      <c r="AP309">
        <f t="shared" si="84"/>
        <v>49.08783236710088</v>
      </c>
      <c r="AQ309">
        <f t="shared" si="84"/>
        <v>49.27290398357578</v>
      </c>
      <c r="AR309">
        <f t="shared" si="84"/>
        <v>49.458673359588502</v>
      </c>
      <c r="AS309">
        <f t="shared" si="83"/>
        <v>49.645143125841578</v>
      </c>
      <c r="AT309">
        <f t="shared" si="83"/>
        <v>49.832315922955864</v>
      </c>
      <c r="AU309">
        <f t="shared" si="83"/>
        <v>50.020194401507922</v>
      </c>
      <c r="AV309">
        <f t="shared" si="83"/>
        <v>50.208781222067564</v>
      </c>
    </row>
    <row r="310" spans="1:48" x14ac:dyDescent="0.15">
      <c r="A310" t="s">
        <v>614</v>
      </c>
      <c r="B310" t="s">
        <v>615</v>
      </c>
      <c r="C310">
        <v>41.217369255150601</v>
      </c>
      <c r="D310">
        <f t="shared" si="70"/>
        <v>41.217369255150601</v>
      </c>
      <c r="E310">
        <f t="shared" si="80"/>
        <v>41.918562689525068</v>
      </c>
      <c r="F310">
        <f t="shared" si="80"/>
        <v>42.631684886974305</v>
      </c>
      <c r="G310">
        <f t="shared" si="80"/>
        <v>43.356938780642743</v>
      </c>
      <c r="H310">
        <f t="shared" si="80"/>
        <v>44.094530755990938</v>
      </c>
      <c r="I310">
        <f t="shared" si="72"/>
        <v>44.535476063550846</v>
      </c>
      <c r="J310">
        <f t="shared" si="81"/>
        <v>44.980830824186356</v>
      </c>
      <c r="K310">
        <f t="shared" si="81"/>
        <v>45.430639132428219</v>
      </c>
      <c r="L310">
        <f t="shared" si="81"/>
        <v>45.884945523752499</v>
      </c>
      <c r="M310">
        <f t="shared" si="81"/>
        <v>46.343794978990026</v>
      </c>
      <c r="N310">
        <f t="shared" si="81"/>
        <v>46.807232928779932</v>
      </c>
      <c r="O310">
        <f t="shared" si="81"/>
        <v>47.275305258067718</v>
      </c>
      <c r="P310">
        <f t="shared" si="81"/>
        <v>47.74805831064841</v>
      </c>
      <c r="Q310">
        <f t="shared" si="81"/>
        <v>48.225538893754894</v>
      </c>
      <c r="R310">
        <f t="shared" si="81"/>
        <v>48.707794282692447</v>
      </c>
      <c r="S310">
        <f t="shared" si="73"/>
        <v>48.951333254105904</v>
      </c>
      <c r="T310">
        <f t="shared" si="82"/>
        <v>49.196089920376423</v>
      </c>
      <c r="U310">
        <f t="shared" si="82"/>
        <v>49.442070369978303</v>
      </c>
      <c r="V310">
        <f t="shared" si="82"/>
        <v>49.689280721828183</v>
      </c>
      <c r="W310">
        <f t="shared" si="82"/>
        <v>49.937727125437313</v>
      </c>
      <c r="X310">
        <f t="shared" si="82"/>
        <v>50.187415761064493</v>
      </c>
      <c r="Y310">
        <f t="shared" si="82"/>
        <v>50.438352839869808</v>
      </c>
      <c r="Z310">
        <f t="shared" si="82"/>
        <v>50.690544604069153</v>
      </c>
      <c r="AA310">
        <f t="shared" si="82"/>
        <v>50.943997327089498</v>
      </c>
      <c r="AB310">
        <f t="shared" si="82"/>
        <v>51.198717313724934</v>
      </c>
      <c r="AC310">
        <f t="shared" si="84"/>
        <v>51.391747417475109</v>
      </c>
      <c r="AD310">
        <f t="shared" si="84"/>
        <v>51.585505285960593</v>
      </c>
      <c r="AE310">
        <f t="shared" si="84"/>
        <v>51.779993663009932</v>
      </c>
      <c r="AF310">
        <f t="shared" si="84"/>
        <v>51.975215302796499</v>
      </c>
      <c r="AG310">
        <f t="shared" si="84"/>
        <v>52.171172969877482</v>
      </c>
      <c r="AH310">
        <f t="shared" si="84"/>
        <v>52.367869439233068</v>
      </c>
      <c r="AI310">
        <f t="shared" si="84"/>
        <v>52.565307496305657</v>
      </c>
      <c r="AJ310">
        <f t="shared" si="84"/>
        <v>52.763489937039409</v>
      </c>
      <c r="AK310">
        <f t="shared" si="84"/>
        <v>52.962419567919788</v>
      </c>
      <c r="AL310">
        <f t="shared" si="84"/>
        <v>53.162099206013288</v>
      </c>
      <c r="AM310">
        <f t="shared" si="84"/>
        <v>53.362531679007354</v>
      </c>
      <c r="AN310">
        <f t="shared" si="84"/>
        <v>53.563719825250416</v>
      </c>
      <c r="AO310">
        <f t="shared" si="84"/>
        <v>53.765666493792075</v>
      </c>
      <c r="AP310">
        <f t="shared" si="84"/>
        <v>53.968374544423497</v>
      </c>
      <c r="AQ310">
        <f t="shared" si="84"/>
        <v>54.171846847717816</v>
      </c>
      <c r="AR310">
        <f t="shared" si="84"/>
        <v>54.376086285070883</v>
      </c>
      <c r="AS310">
        <f t="shared" si="83"/>
        <v>54.581095748741994</v>
      </c>
      <c r="AT310">
        <f t="shared" si="83"/>
        <v>54.78687814189491</v>
      </c>
      <c r="AU310">
        <f t="shared" si="83"/>
        <v>54.993436378638926</v>
      </c>
      <c r="AV310">
        <f t="shared" si="83"/>
        <v>55.200773384070153</v>
      </c>
    </row>
    <row r="311" spans="1:48" x14ac:dyDescent="0.15">
      <c r="A311" t="s">
        <v>616</v>
      </c>
      <c r="B311" t="s">
        <v>617</v>
      </c>
      <c r="C311">
        <v>31.36</v>
      </c>
      <c r="D311">
        <f t="shared" si="70"/>
        <v>31.36</v>
      </c>
      <c r="E311">
        <f t="shared" si="80"/>
        <v>31.893499019936492</v>
      </c>
      <c r="F311">
        <f t="shared" si="80"/>
        <v>32.436073971131698</v>
      </c>
      <c r="G311">
        <f t="shared" si="80"/>
        <v>32.987879254109579</v>
      </c>
      <c r="H311">
        <f t="shared" si="80"/>
        <v>33.549071896069101</v>
      </c>
      <c r="I311">
        <f t="shared" si="72"/>
        <v>33.884562615029793</v>
      </c>
      <c r="J311">
        <f t="shared" si="81"/>
        <v>34.223408241180088</v>
      </c>
      <c r="K311">
        <f t="shared" si="81"/>
        <v>34.565642323591888</v>
      </c>
      <c r="L311">
        <f t="shared" si="81"/>
        <v>34.911298746827811</v>
      </c>
      <c r="M311">
        <f t="shared" si="81"/>
        <v>35.260411734296085</v>
      </c>
      <c r="N311">
        <f t="shared" si="81"/>
        <v>35.613015851639055</v>
      </c>
      <c r="O311">
        <f t="shared" si="81"/>
        <v>35.969146010155434</v>
      </c>
      <c r="P311">
        <f t="shared" si="81"/>
        <v>36.328837470257</v>
      </c>
      <c r="Q311">
        <f t="shared" si="81"/>
        <v>36.69212584495957</v>
      </c>
      <c r="R311">
        <f t="shared" si="81"/>
        <v>37.059047103409171</v>
      </c>
      <c r="S311">
        <f t="shared" si="73"/>
        <v>37.244342338926209</v>
      </c>
      <c r="T311">
        <f t="shared" si="82"/>
        <v>37.430564050620838</v>
      </c>
      <c r="U311">
        <f t="shared" si="82"/>
        <v>37.617716870873942</v>
      </c>
      <c r="V311">
        <f t="shared" si="82"/>
        <v>37.805805455228295</v>
      </c>
      <c r="W311">
        <f t="shared" si="82"/>
        <v>37.99483448250443</v>
      </c>
      <c r="X311">
        <f t="shared" si="82"/>
        <v>38.184808654916949</v>
      </c>
      <c r="Y311">
        <f t="shared" si="82"/>
        <v>38.375732698191527</v>
      </c>
      <c r="Z311">
        <f t="shared" si="82"/>
        <v>38.567611361682481</v>
      </c>
      <c r="AA311">
        <f t="shared" si="82"/>
        <v>38.760449418490893</v>
      </c>
      <c r="AB311">
        <f t="shared" si="82"/>
        <v>38.954251665583342</v>
      </c>
      <c r="AC311">
        <f t="shared" si="84"/>
        <v>39.101117517601516</v>
      </c>
      <c r="AD311">
        <f t="shared" si="84"/>
        <v>39.248537085262193</v>
      </c>
      <c r="AE311">
        <f t="shared" si="84"/>
        <v>39.396512456191651</v>
      </c>
      <c r="AF311">
        <f t="shared" si="84"/>
        <v>39.545045725886972</v>
      </c>
      <c r="AG311">
        <f t="shared" si="84"/>
        <v>39.694138997745689</v>
      </c>
      <c r="AH311">
        <f t="shared" si="84"/>
        <v>39.843794383095648</v>
      </c>
      <c r="AI311">
        <f t="shared" si="84"/>
        <v>39.994014001224791</v>
      </c>
      <c r="AJ311">
        <f t="shared" si="84"/>
        <v>40.144799979411253</v>
      </c>
      <c r="AK311">
        <f t="shared" si="84"/>
        <v>40.296154452953473</v>
      </c>
      <c r="AL311">
        <f t="shared" si="84"/>
        <v>40.448079565200409</v>
      </c>
      <c r="AM311">
        <f t="shared" si="84"/>
        <v>40.600577467581907</v>
      </c>
      <c r="AN311">
        <f t="shared" si="84"/>
        <v>40.753650319639142</v>
      </c>
      <c r="AO311">
        <f t="shared" si="84"/>
        <v>40.907300289055257</v>
      </c>
      <c r="AP311">
        <f t="shared" si="84"/>
        <v>41.061529551686014</v>
      </c>
      <c r="AQ311">
        <f t="shared" si="84"/>
        <v>41.216340291590583</v>
      </c>
      <c r="AR311">
        <f t="shared" si="84"/>
        <v>41.37173470106255</v>
      </c>
      <c r="AS311">
        <f t="shared" si="83"/>
        <v>41.527714980660889</v>
      </c>
      <c r="AT311">
        <f t="shared" si="83"/>
        <v>41.684283339241148</v>
      </c>
      <c r="AU311">
        <f t="shared" si="83"/>
        <v>41.841441993986749</v>
      </c>
      <c r="AV311">
        <f t="shared" si="83"/>
        <v>41.999193170440371</v>
      </c>
    </row>
    <row r="312" spans="1:48" x14ac:dyDescent="0.15">
      <c r="A312" t="s">
        <v>618</v>
      </c>
      <c r="B312" t="s">
        <v>619</v>
      </c>
      <c r="C312">
        <v>63.234000000000002</v>
      </c>
      <c r="D312">
        <f t="shared" si="70"/>
        <v>63.234000000000002</v>
      </c>
      <c r="E312">
        <f t="shared" si="80"/>
        <v>64.309742252125773</v>
      </c>
      <c r="F312">
        <f t="shared" si="80"/>
        <v>65.403785124060647</v>
      </c>
      <c r="G312">
        <f t="shared" si="80"/>
        <v>66.516439947524404</v>
      </c>
      <c r="H312">
        <f t="shared" si="80"/>
        <v>67.648023350638837</v>
      </c>
      <c r="I312">
        <f t="shared" si="72"/>
        <v>68.324503584145219</v>
      </c>
      <c r="J312">
        <f t="shared" si="81"/>
        <v>69.007748619986685</v>
      </c>
      <c r="K312">
        <f t="shared" si="81"/>
        <v>69.69782610618654</v>
      </c>
      <c r="L312">
        <f t="shared" si="81"/>
        <v>70.394804367248412</v>
      </c>
      <c r="M312">
        <f t="shared" si="81"/>
        <v>71.098752410920895</v>
      </c>
      <c r="N312">
        <f t="shared" si="81"/>
        <v>71.809739935030109</v>
      </c>
      <c r="O312">
        <f t="shared" si="81"/>
        <v>72.527837334380393</v>
      </c>
      <c r="P312">
        <f t="shared" si="81"/>
        <v>73.25311570772422</v>
      </c>
      <c r="Q312">
        <f t="shared" si="81"/>
        <v>73.985646864801467</v>
      </c>
      <c r="R312">
        <f t="shared" si="81"/>
        <v>74.725503333449481</v>
      </c>
      <c r="S312">
        <f t="shared" si="73"/>
        <v>75.099130850116723</v>
      </c>
      <c r="T312">
        <f t="shared" si="82"/>
        <v>75.474626504367293</v>
      </c>
      <c r="U312">
        <f t="shared" si="82"/>
        <v>75.851999636889119</v>
      </c>
      <c r="V312">
        <f t="shared" si="82"/>
        <v>76.231259635073542</v>
      </c>
      <c r="W312">
        <f t="shared" si="82"/>
        <v>76.612415933248897</v>
      </c>
      <c r="X312">
        <f t="shared" si="82"/>
        <v>76.995478012915129</v>
      </c>
      <c r="Y312">
        <f t="shared" si="82"/>
        <v>77.380455402979692</v>
      </c>
      <c r="Z312">
        <f t="shared" si="82"/>
        <v>77.767357679994589</v>
      </c>
      <c r="AA312">
        <f t="shared" si="82"/>
        <v>78.15619446839456</v>
      </c>
      <c r="AB312">
        <f t="shared" si="82"/>
        <v>78.546975440736517</v>
      </c>
      <c r="AC312">
        <f t="shared" si="84"/>
        <v>78.843114321046386</v>
      </c>
      <c r="AD312">
        <f t="shared" si="84"/>
        <v>79.14036970821013</v>
      </c>
      <c r="AE312">
        <f t="shared" si="84"/>
        <v>79.43874581169716</v>
      </c>
      <c r="AF312">
        <f t="shared" si="84"/>
        <v>79.738246856847468</v>
      </c>
      <c r="AG312">
        <f t="shared" si="84"/>
        <v>80.038877084931485</v>
      </c>
      <c r="AH312">
        <f t="shared" si="84"/>
        <v>80.340640753210153</v>
      </c>
      <c r="AI312">
        <f t="shared" si="84"/>
        <v>80.643542134995172</v>
      </c>
      <c r="AJ312">
        <f t="shared" si="84"/>
        <v>80.947585519709548</v>
      </c>
      <c r="AK312">
        <f t="shared" si="84"/>
        <v>81.25277521294835</v>
      </c>
      <c r="AL312">
        <f t="shared" si="84"/>
        <v>81.559115536539636</v>
      </c>
      <c r="AM312">
        <f t="shared" si="84"/>
        <v>81.866610828605687</v>
      </c>
      <c r="AN312">
        <f t="shared" si="84"/>
        <v>82.175265443624426</v>
      </c>
      <c r="AO312">
        <f t="shared" si="84"/>
        <v>82.485083752491079</v>
      </c>
      <c r="AP312">
        <f t="shared" si="84"/>
        <v>82.796070142580149</v>
      </c>
      <c r="AQ312">
        <f t="shared" si="84"/>
        <v>83.108229017807375</v>
      </c>
      <c r="AR312">
        <f t="shared" si="84"/>
        <v>83.421564798692273</v>
      </c>
      <c r="AS312">
        <f t="shared" si="83"/>
        <v>83.736081922420624</v>
      </c>
      <c r="AT312">
        <f t="shared" si="83"/>
        <v>84.051784842907352</v>
      </c>
      <c r="AU312">
        <f t="shared" si="83"/>
        <v>84.368678030859641</v>
      </c>
      <c r="AV312">
        <f t="shared" si="83"/>
        <v>84.686765973840124</v>
      </c>
    </row>
    <row r="313" spans="1:48" x14ac:dyDescent="0.15">
      <c r="A313" t="s">
        <v>620</v>
      </c>
      <c r="B313" t="s">
        <v>621</v>
      </c>
      <c r="C313">
        <v>49.399000000000001</v>
      </c>
      <c r="D313">
        <f t="shared" si="70"/>
        <v>49.399000000000001</v>
      </c>
      <c r="E313">
        <f t="shared" si="80"/>
        <v>50.23938004100264</v>
      </c>
      <c r="F313">
        <f t="shared" si="80"/>
        <v>51.094056699615265</v>
      </c>
      <c r="G313">
        <f t="shared" si="80"/>
        <v>51.96327319112752</v>
      </c>
      <c r="H313">
        <f t="shared" si="80"/>
        <v>52.847276868428501</v>
      </c>
      <c r="I313">
        <f t="shared" si="72"/>
        <v>53.37574963711279</v>
      </c>
      <c r="J313">
        <f t="shared" si="81"/>
        <v>53.909507133483913</v>
      </c>
      <c r="K313">
        <f t="shared" si="81"/>
        <v>54.448602204818748</v>
      </c>
      <c r="L313">
        <f t="shared" si="81"/>
        <v>54.993088226866945</v>
      </c>
      <c r="M313">
        <f t="shared" si="81"/>
        <v>55.543019109135606</v>
      </c>
      <c r="N313">
        <f t="shared" si="81"/>
        <v>56.098449300226974</v>
      </c>
      <c r="O313">
        <f t="shared" si="81"/>
        <v>56.659433793229226</v>
      </c>
      <c r="P313">
        <f t="shared" si="81"/>
        <v>57.226028131161534</v>
      </c>
      <c r="Q313">
        <f t="shared" si="81"/>
        <v>57.798288412473156</v>
      </c>
      <c r="R313">
        <f t="shared" si="81"/>
        <v>58.376271296597885</v>
      </c>
      <c r="S313">
        <f t="shared" si="73"/>
        <v>58.668152653080867</v>
      </c>
      <c r="T313">
        <f t="shared" si="82"/>
        <v>58.961493416346265</v>
      </c>
      <c r="U313">
        <f t="shared" si="82"/>
        <v>59.25630088342799</v>
      </c>
      <c r="V313">
        <f t="shared" si="82"/>
        <v>59.552582387845113</v>
      </c>
      <c r="W313">
        <f t="shared" si="82"/>
        <v>59.85034529978433</v>
      </c>
      <c r="X313">
        <f t="shared" si="82"/>
        <v>60.149597026283239</v>
      </c>
      <c r="Y313">
        <f t="shared" si="82"/>
        <v>60.450345011414647</v>
      </c>
      <c r="Z313">
        <f t="shared" si="82"/>
        <v>60.752596736471716</v>
      </c>
      <c r="AA313">
        <f t="shared" si="82"/>
        <v>61.05635972015407</v>
      </c>
      <c r="AB313">
        <f t="shared" si="82"/>
        <v>61.36164151875483</v>
      </c>
      <c r="AC313">
        <f t="shared" si="84"/>
        <v>61.592988018239708</v>
      </c>
      <c r="AD313">
        <f t="shared" si="84"/>
        <v>61.825206743458772</v>
      </c>
      <c r="AE313">
        <f t="shared" si="84"/>
        <v>62.058300982889392</v>
      </c>
      <c r="AF313">
        <f t="shared" si="84"/>
        <v>62.292274037407218</v>
      </c>
      <c r="AG313">
        <f t="shared" si="84"/>
        <v>62.527129220332888</v>
      </c>
      <c r="AH313">
        <f t="shared" si="84"/>
        <v>62.762869857479018</v>
      </c>
      <c r="AI313">
        <f t="shared" si="84"/>
        <v>62.999499287197175</v>
      </c>
      <c r="AJ313">
        <f t="shared" si="84"/>
        <v>63.237020860425275</v>
      </c>
      <c r="AK313">
        <f t="shared" si="84"/>
        <v>63.47543794073497</v>
      </c>
      <c r="AL313">
        <f t="shared" si="84"/>
        <v>63.714753904379307</v>
      </c>
      <c r="AM313">
        <f t="shared" si="84"/>
        <v>63.954972140340516</v>
      </c>
      <c r="AN313">
        <f t="shared" si="84"/>
        <v>64.196096050378003</v>
      </c>
      <c r="AO313">
        <f t="shared" si="84"/>
        <v>64.438129049076551</v>
      </c>
      <c r="AP313">
        <f t="shared" si="84"/>
        <v>64.681074563894683</v>
      </c>
      <c r="AQ313">
        <f t="shared" si="84"/>
        <v>64.924936035213108</v>
      </c>
      <c r="AR313">
        <f t="shared" si="84"/>
        <v>65.169716916383578</v>
      </c>
      <c r="AS313">
        <f t="shared" si="83"/>
        <v>65.415420673777646</v>
      </c>
      <c r="AT313">
        <f t="shared" si="83"/>
        <v>65.662050786835891</v>
      </c>
      <c r="AU313">
        <f t="shared" si="83"/>
        <v>65.909610748117075</v>
      </c>
      <c r="AV313">
        <f t="shared" si="83"/>
        <v>66.158104063347693</v>
      </c>
    </row>
    <row r="314" spans="1:48" x14ac:dyDescent="0.15">
      <c r="A314" t="s">
        <v>622</v>
      </c>
      <c r="B314" t="s">
        <v>623</v>
      </c>
      <c r="C314">
        <v>52.165999999999997</v>
      </c>
      <c r="D314">
        <f t="shared" si="70"/>
        <v>52.165999999999997</v>
      </c>
      <c r="E314">
        <f t="shared" si="80"/>
        <v>53.053452483227261</v>
      </c>
      <c r="F314">
        <f t="shared" si="80"/>
        <v>53.956002384504337</v>
      </c>
      <c r="G314">
        <f t="shared" si="80"/>
        <v>54.873906542406893</v>
      </c>
      <c r="H314">
        <f t="shared" si="80"/>
        <v>55.807426164870563</v>
      </c>
      <c r="I314">
        <f t="shared" si="72"/>
        <v>56.365500426519269</v>
      </c>
      <c r="J314">
        <f t="shared" si="81"/>
        <v>56.929155430784462</v>
      </c>
      <c r="K314">
        <f t="shared" si="81"/>
        <v>57.498446985092301</v>
      </c>
      <c r="L314">
        <f t="shared" si="81"/>
        <v>58.073431454943233</v>
      </c>
      <c r="M314">
        <f t="shared" si="81"/>
        <v>58.654165769492657</v>
      </c>
      <c r="N314">
        <f t="shared" si="81"/>
        <v>59.240707427187594</v>
      </c>
      <c r="O314">
        <f t="shared" si="81"/>
        <v>59.833114501459455</v>
      </c>
      <c r="P314">
        <f t="shared" si="81"/>
        <v>60.431445646474067</v>
      </c>
      <c r="Q314">
        <f t="shared" si="81"/>
        <v>61.035760102938809</v>
      </c>
      <c r="R314">
        <f t="shared" si="81"/>
        <v>61.646117703968201</v>
      </c>
      <c r="S314">
        <f t="shared" si="73"/>
        <v>61.954348292488035</v>
      </c>
      <c r="T314">
        <f t="shared" si="82"/>
        <v>62.264120033950469</v>
      </c>
      <c r="U314">
        <f t="shared" si="82"/>
        <v>62.575440634120213</v>
      </c>
      <c r="V314">
        <f t="shared" si="82"/>
        <v>62.888317837290799</v>
      </c>
      <c r="W314">
        <f t="shared" si="82"/>
        <v>63.202759426477236</v>
      </c>
      <c r="X314">
        <f t="shared" si="82"/>
        <v>63.518773223609614</v>
      </c>
      <c r="Y314">
        <f t="shared" si="82"/>
        <v>63.836367089727652</v>
      </c>
      <c r="Z314">
        <f t="shared" si="82"/>
        <v>64.155548925176291</v>
      </c>
      <c r="AA314">
        <f t="shared" si="82"/>
        <v>64.476326669802162</v>
      </c>
      <c r="AB314">
        <f t="shared" si="82"/>
        <v>64.798708303151159</v>
      </c>
      <c r="AC314">
        <f t="shared" si="84"/>
        <v>65.043013278801041</v>
      </c>
      <c r="AD314">
        <f t="shared" si="84"/>
        <v>65.288239336409035</v>
      </c>
      <c r="AE314">
        <f t="shared" si="84"/>
        <v>65.53438994865094</v>
      </c>
      <c r="AF314">
        <f t="shared" si="84"/>
        <v>65.781468601295259</v>
      </c>
      <c r="AG314">
        <f t="shared" si="84"/>
        <v>66.029478793252594</v>
      </c>
      <c r="AH314">
        <f t="shared" si="84"/>
        <v>66.278424036625239</v>
      </c>
      <c r="AI314">
        <f t="shared" si="84"/>
        <v>66.528307856756769</v>
      </c>
      <c r="AJ314">
        <f t="shared" si="84"/>
        <v>66.779133792282124</v>
      </c>
      <c r="AK314">
        <f t="shared" si="84"/>
        <v>67.030905395177641</v>
      </c>
      <c r="AL314">
        <f t="shared" si="84"/>
        <v>67.283626230811365</v>
      </c>
      <c r="AM314">
        <f t="shared" si="84"/>
        <v>67.537299877993547</v>
      </c>
      <c r="AN314">
        <f t="shared" si="84"/>
        <v>67.791929929027276</v>
      </c>
      <c r="AO314">
        <f t="shared" si="84"/>
        <v>68.047519989759451</v>
      </c>
      <c r="AP314">
        <f t="shared" si="84"/>
        <v>68.30407367963177</v>
      </c>
      <c r="AQ314">
        <f t="shared" si="84"/>
        <v>68.56159463173195</v>
      </c>
      <c r="AR314">
        <f t="shared" si="84"/>
        <v>68.820086492845306</v>
      </c>
      <c r="AS314">
        <f t="shared" si="83"/>
        <v>69.079552923506228</v>
      </c>
      <c r="AT314">
        <f t="shared" si="83"/>
        <v>69.339997598050175</v>
      </c>
      <c r="AU314">
        <f t="shared" si="83"/>
        <v>69.601424204665577</v>
      </c>
      <c r="AV314">
        <f t="shared" si="83"/>
        <v>69.863836445446182</v>
      </c>
    </row>
    <row r="315" spans="1:48" x14ac:dyDescent="0.15">
      <c r="A315" t="s">
        <v>624</v>
      </c>
      <c r="B315" t="s">
        <v>625</v>
      </c>
      <c r="C315">
        <v>57.7</v>
      </c>
      <c r="D315">
        <f t="shared" si="70"/>
        <v>57.7</v>
      </c>
      <c r="E315">
        <f t="shared" si="80"/>
        <v>58.681597367676524</v>
      </c>
      <c r="F315">
        <f t="shared" si="80"/>
        <v>59.679893754282489</v>
      </c>
      <c r="G315">
        <f t="shared" si="80"/>
        <v>60.695173244965652</v>
      </c>
      <c r="H315">
        <f t="shared" si="80"/>
        <v>61.7277247577547</v>
      </c>
      <c r="I315">
        <f t="shared" si="72"/>
        <v>62.345002005332248</v>
      </c>
      <c r="J315">
        <f t="shared" si="81"/>
        <v>62.968452025385567</v>
      </c>
      <c r="K315">
        <f t="shared" si="81"/>
        <v>63.59813654563942</v>
      </c>
      <c r="L315">
        <f t="shared" si="81"/>
        <v>64.234117911095822</v>
      </c>
      <c r="M315">
        <f t="shared" si="81"/>
        <v>64.876459090206779</v>
      </c>
      <c r="N315">
        <f t="shared" si="81"/>
        <v>65.525223681108855</v>
      </c>
      <c r="O315">
        <f t="shared" si="81"/>
        <v>66.180475917919921</v>
      </c>
      <c r="P315">
        <f t="shared" si="81"/>
        <v>66.84228067709914</v>
      </c>
      <c r="Q315">
        <f t="shared" si="81"/>
        <v>67.510703483870131</v>
      </c>
      <c r="R315">
        <f t="shared" si="81"/>
        <v>68.185810518708834</v>
      </c>
      <c r="S315">
        <f t="shared" si="73"/>
        <v>68.526739571302372</v>
      </c>
      <c r="T315">
        <f t="shared" si="82"/>
        <v>68.869373269158871</v>
      </c>
      <c r="U315">
        <f t="shared" si="82"/>
        <v>69.213720135504659</v>
      </c>
      <c r="V315">
        <f t="shared" si="82"/>
        <v>69.559788736182171</v>
      </c>
      <c r="W315">
        <f t="shared" si="82"/>
        <v>69.907587679863056</v>
      </c>
      <c r="X315">
        <f t="shared" si="82"/>
        <v>70.257125618262364</v>
      </c>
      <c r="Y315">
        <f t="shared" si="82"/>
        <v>70.608411246353668</v>
      </c>
      <c r="Z315">
        <f t="shared" si="82"/>
        <v>70.961453302585426</v>
      </c>
      <c r="AA315">
        <f t="shared" si="82"/>
        <v>71.316260569098361</v>
      </c>
      <c r="AB315">
        <f t="shared" si="82"/>
        <v>71.672841871943831</v>
      </c>
      <c r="AC315">
        <f t="shared" si="84"/>
        <v>71.943063799923706</v>
      </c>
      <c r="AD315">
        <f t="shared" si="84"/>
        <v>72.214304522309575</v>
      </c>
      <c r="AE315">
        <f t="shared" si="84"/>
        <v>72.486567880174036</v>
      </c>
      <c r="AF315">
        <f t="shared" si="84"/>
        <v>72.759857729071356</v>
      </c>
      <c r="AG315">
        <f t="shared" si="84"/>
        <v>73.034177939092032</v>
      </c>
      <c r="AH315">
        <f t="shared" si="84"/>
        <v>73.309532394917696</v>
      </c>
      <c r="AI315">
        <f t="shared" si="84"/>
        <v>73.585924995875956</v>
      </c>
      <c r="AJ315">
        <f t="shared" si="84"/>
        <v>73.863359655995822</v>
      </c>
      <c r="AK315">
        <f t="shared" si="84"/>
        <v>74.141840304062981</v>
      </c>
      <c r="AL315">
        <f t="shared" si="84"/>
        <v>74.421370883675493</v>
      </c>
      <c r="AM315">
        <f t="shared" si="84"/>
        <v>74.70195535329961</v>
      </c>
      <c r="AN315">
        <f t="shared" si="84"/>
        <v>74.983597686325837</v>
      </c>
      <c r="AO315">
        <f t="shared" si="84"/>
        <v>75.26630187112525</v>
      </c>
      <c r="AP315">
        <f t="shared" si="84"/>
        <v>75.55007191110596</v>
      </c>
      <c r="AQ315">
        <f t="shared" si="84"/>
        <v>75.834911824769662</v>
      </c>
      <c r="AR315">
        <f t="shared" si="84"/>
        <v>76.120825645768775</v>
      </c>
      <c r="AS315">
        <f t="shared" si="83"/>
        <v>76.407817422963419</v>
      </c>
      <c r="AT315">
        <f t="shared" si="83"/>
        <v>76.695891220478757</v>
      </c>
      <c r="AU315">
        <f t="shared" si="83"/>
        <v>76.985051117762595</v>
      </c>
      <c r="AV315">
        <f t="shared" si="83"/>
        <v>77.275301209643146</v>
      </c>
    </row>
    <row r="316" spans="1:48" x14ac:dyDescent="0.15">
      <c r="A316" t="s">
        <v>626</v>
      </c>
      <c r="B316" t="s">
        <v>627</v>
      </c>
      <c r="C316">
        <v>52.165999999999997</v>
      </c>
      <c r="D316">
        <f t="shared" si="70"/>
        <v>52.165999999999997</v>
      </c>
      <c r="E316">
        <f t="shared" si="80"/>
        <v>53.053452483227261</v>
      </c>
      <c r="F316">
        <f t="shared" si="80"/>
        <v>53.956002384504337</v>
      </c>
      <c r="G316">
        <f t="shared" si="80"/>
        <v>54.873906542406893</v>
      </c>
      <c r="H316">
        <f t="shared" si="80"/>
        <v>55.807426164870563</v>
      </c>
      <c r="I316">
        <f t="shared" si="72"/>
        <v>56.365500426519269</v>
      </c>
      <c r="J316">
        <f t="shared" si="81"/>
        <v>56.929155430784462</v>
      </c>
      <c r="K316">
        <f t="shared" si="81"/>
        <v>57.498446985092301</v>
      </c>
      <c r="L316">
        <f t="shared" si="81"/>
        <v>58.073431454943233</v>
      </c>
      <c r="M316">
        <f t="shared" si="81"/>
        <v>58.654165769492657</v>
      </c>
      <c r="N316">
        <f t="shared" si="81"/>
        <v>59.240707427187594</v>
      </c>
      <c r="O316">
        <f t="shared" si="81"/>
        <v>59.833114501459455</v>
      </c>
      <c r="P316">
        <f t="shared" si="81"/>
        <v>60.431445646474067</v>
      </c>
      <c r="Q316">
        <f t="shared" si="81"/>
        <v>61.035760102938809</v>
      </c>
      <c r="R316">
        <f t="shared" si="81"/>
        <v>61.646117703968201</v>
      </c>
      <c r="S316">
        <f t="shared" si="73"/>
        <v>61.954348292488035</v>
      </c>
      <c r="T316">
        <f t="shared" si="82"/>
        <v>62.264120033950469</v>
      </c>
      <c r="U316">
        <f t="shared" si="82"/>
        <v>62.575440634120213</v>
      </c>
      <c r="V316">
        <f t="shared" si="82"/>
        <v>62.888317837290799</v>
      </c>
      <c r="W316">
        <f t="shared" si="82"/>
        <v>63.202759426477236</v>
      </c>
      <c r="X316">
        <f t="shared" si="82"/>
        <v>63.518773223609614</v>
      </c>
      <c r="Y316">
        <f t="shared" si="82"/>
        <v>63.836367089727652</v>
      </c>
      <c r="Z316">
        <f t="shared" si="82"/>
        <v>64.155548925176291</v>
      </c>
      <c r="AA316">
        <f t="shared" si="82"/>
        <v>64.476326669802162</v>
      </c>
      <c r="AB316">
        <f t="shared" si="82"/>
        <v>64.798708303151159</v>
      </c>
      <c r="AC316">
        <f t="shared" si="84"/>
        <v>65.043013278801041</v>
      </c>
      <c r="AD316">
        <f t="shared" si="84"/>
        <v>65.288239336409035</v>
      </c>
      <c r="AE316">
        <f t="shared" si="84"/>
        <v>65.53438994865094</v>
      </c>
      <c r="AF316">
        <f t="shared" si="84"/>
        <v>65.781468601295259</v>
      </c>
      <c r="AG316">
        <f t="shared" si="84"/>
        <v>66.029478793252594</v>
      </c>
      <c r="AH316">
        <f t="shared" si="84"/>
        <v>66.278424036625239</v>
      </c>
      <c r="AI316">
        <f t="shared" si="84"/>
        <v>66.528307856756769</v>
      </c>
      <c r="AJ316">
        <f t="shared" si="84"/>
        <v>66.779133792282124</v>
      </c>
      <c r="AK316">
        <f t="shared" si="84"/>
        <v>67.030905395177641</v>
      </c>
      <c r="AL316">
        <f t="shared" si="84"/>
        <v>67.283626230811365</v>
      </c>
      <c r="AM316">
        <f t="shared" si="84"/>
        <v>67.537299877993547</v>
      </c>
      <c r="AN316">
        <f t="shared" si="84"/>
        <v>67.791929929027276</v>
      </c>
      <c r="AO316">
        <f t="shared" si="84"/>
        <v>68.047519989759451</v>
      </c>
      <c r="AP316">
        <f t="shared" si="84"/>
        <v>68.30407367963177</v>
      </c>
      <c r="AQ316">
        <f t="shared" si="84"/>
        <v>68.56159463173195</v>
      </c>
      <c r="AR316">
        <f t="shared" si="84"/>
        <v>68.820086492845306</v>
      </c>
      <c r="AS316">
        <f t="shared" si="83"/>
        <v>69.079552923506228</v>
      </c>
      <c r="AT316">
        <f t="shared" si="83"/>
        <v>69.339997598050175</v>
      </c>
      <c r="AU316">
        <f t="shared" si="83"/>
        <v>69.601424204665577</v>
      </c>
      <c r="AV316">
        <f t="shared" si="83"/>
        <v>69.863836445446182</v>
      </c>
    </row>
    <row r="317" spans="1:48" x14ac:dyDescent="0.15">
      <c r="A317" t="s">
        <v>628</v>
      </c>
      <c r="B317" t="s">
        <v>629</v>
      </c>
      <c r="C317">
        <v>52.165999999999997</v>
      </c>
      <c r="D317">
        <f t="shared" si="70"/>
        <v>52.165999999999997</v>
      </c>
      <c r="E317">
        <f t="shared" si="80"/>
        <v>53.053452483227261</v>
      </c>
      <c r="F317">
        <f t="shared" si="80"/>
        <v>53.956002384504337</v>
      </c>
      <c r="G317">
        <f t="shared" si="80"/>
        <v>54.873906542406893</v>
      </c>
      <c r="H317">
        <f t="shared" si="80"/>
        <v>55.807426164870563</v>
      </c>
      <c r="I317">
        <f t="shared" si="72"/>
        <v>56.365500426519269</v>
      </c>
      <c r="J317">
        <f t="shared" si="81"/>
        <v>56.929155430784462</v>
      </c>
      <c r="K317">
        <f t="shared" si="81"/>
        <v>57.498446985092301</v>
      </c>
      <c r="L317">
        <f t="shared" si="81"/>
        <v>58.073431454943233</v>
      </c>
      <c r="M317">
        <f t="shared" si="81"/>
        <v>58.654165769492657</v>
      </c>
      <c r="N317">
        <f t="shared" si="81"/>
        <v>59.240707427187594</v>
      </c>
      <c r="O317">
        <f t="shared" si="81"/>
        <v>59.833114501459455</v>
      </c>
      <c r="P317">
        <f t="shared" si="81"/>
        <v>60.431445646474067</v>
      </c>
      <c r="Q317">
        <f t="shared" si="81"/>
        <v>61.035760102938809</v>
      </c>
      <c r="R317">
        <f t="shared" si="81"/>
        <v>61.646117703968201</v>
      </c>
      <c r="S317">
        <f t="shared" si="73"/>
        <v>61.954348292488035</v>
      </c>
      <c r="T317">
        <f t="shared" si="82"/>
        <v>62.264120033950469</v>
      </c>
      <c r="U317">
        <f t="shared" si="82"/>
        <v>62.575440634120213</v>
      </c>
      <c r="V317">
        <f t="shared" si="82"/>
        <v>62.888317837290799</v>
      </c>
      <c r="W317">
        <f t="shared" si="82"/>
        <v>63.202759426477236</v>
      </c>
      <c r="X317">
        <f t="shared" si="82"/>
        <v>63.518773223609614</v>
      </c>
      <c r="Y317">
        <f t="shared" si="82"/>
        <v>63.836367089727652</v>
      </c>
      <c r="Z317">
        <f t="shared" si="82"/>
        <v>64.155548925176291</v>
      </c>
      <c r="AA317">
        <f t="shared" si="82"/>
        <v>64.476326669802162</v>
      </c>
      <c r="AB317">
        <f t="shared" si="82"/>
        <v>64.798708303151159</v>
      </c>
      <c r="AC317">
        <f t="shared" si="84"/>
        <v>65.043013278801041</v>
      </c>
      <c r="AD317">
        <f t="shared" si="84"/>
        <v>65.288239336409035</v>
      </c>
      <c r="AE317">
        <f t="shared" si="84"/>
        <v>65.53438994865094</v>
      </c>
      <c r="AF317">
        <f t="shared" si="84"/>
        <v>65.781468601295259</v>
      </c>
      <c r="AG317">
        <f t="shared" si="84"/>
        <v>66.029478793252594</v>
      </c>
      <c r="AH317">
        <f t="shared" si="84"/>
        <v>66.278424036625239</v>
      </c>
      <c r="AI317">
        <f t="shared" si="84"/>
        <v>66.528307856756769</v>
      </c>
      <c r="AJ317">
        <f t="shared" si="84"/>
        <v>66.779133792282124</v>
      </c>
      <c r="AK317">
        <f t="shared" si="84"/>
        <v>67.030905395177641</v>
      </c>
      <c r="AL317">
        <f t="shared" si="84"/>
        <v>67.283626230811365</v>
      </c>
      <c r="AM317">
        <f t="shared" si="84"/>
        <v>67.537299877993547</v>
      </c>
      <c r="AN317">
        <f t="shared" si="84"/>
        <v>67.791929929027276</v>
      </c>
      <c r="AO317">
        <f t="shared" si="84"/>
        <v>68.047519989759451</v>
      </c>
      <c r="AP317">
        <f t="shared" si="84"/>
        <v>68.30407367963177</v>
      </c>
      <c r="AQ317">
        <f t="shared" si="84"/>
        <v>68.56159463173195</v>
      </c>
      <c r="AR317">
        <f t="shared" si="84"/>
        <v>68.820086492845306</v>
      </c>
      <c r="AS317">
        <f t="shared" si="83"/>
        <v>69.079552923506228</v>
      </c>
      <c r="AT317">
        <f t="shared" si="83"/>
        <v>69.339997598050175</v>
      </c>
      <c r="AU317">
        <f t="shared" si="83"/>
        <v>69.601424204665577</v>
      </c>
      <c r="AV317">
        <f t="shared" si="83"/>
        <v>69.863836445446182</v>
      </c>
    </row>
    <row r="318" spans="1:48" x14ac:dyDescent="0.15">
      <c r="A318" t="s">
        <v>630</v>
      </c>
      <c r="B318" t="s">
        <v>631</v>
      </c>
      <c r="C318">
        <v>49.399000000000001</v>
      </c>
      <c r="D318">
        <f t="shared" si="70"/>
        <v>49.399000000000001</v>
      </c>
      <c r="E318">
        <f t="shared" si="80"/>
        <v>50.23938004100264</v>
      </c>
      <c r="F318">
        <f t="shared" si="80"/>
        <v>51.094056699615265</v>
      </c>
      <c r="G318">
        <f t="shared" si="80"/>
        <v>51.96327319112752</v>
      </c>
      <c r="H318">
        <f t="shared" si="80"/>
        <v>52.847276868428501</v>
      </c>
      <c r="I318">
        <f t="shared" si="72"/>
        <v>53.37574963711279</v>
      </c>
      <c r="J318">
        <f t="shared" si="81"/>
        <v>53.909507133483913</v>
      </c>
      <c r="K318">
        <f t="shared" si="81"/>
        <v>54.448602204818748</v>
      </c>
      <c r="L318">
        <f t="shared" si="81"/>
        <v>54.993088226866945</v>
      </c>
      <c r="M318">
        <f t="shared" si="81"/>
        <v>55.543019109135606</v>
      </c>
      <c r="N318">
        <f t="shared" si="81"/>
        <v>56.098449300226974</v>
      </c>
      <c r="O318">
        <f t="shared" si="81"/>
        <v>56.659433793229226</v>
      </c>
      <c r="P318">
        <f t="shared" si="81"/>
        <v>57.226028131161534</v>
      </c>
      <c r="Q318">
        <f t="shared" si="81"/>
        <v>57.798288412473156</v>
      </c>
      <c r="R318">
        <f t="shared" si="81"/>
        <v>58.376271296597885</v>
      </c>
      <c r="S318">
        <f t="shared" si="73"/>
        <v>58.668152653080867</v>
      </c>
      <c r="T318">
        <f t="shared" si="82"/>
        <v>58.961493416346265</v>
      </c>
      <c r="U318">
        <f t="shared" si="82"/>
        <v>59.25630088342799</v>
      </c>
      <c r="V318">
        <f t="shared" si="82"/>
        <v>59.552582387845113</v>
      </c>
      <c r="W318">
        <f t="shared" si="82"/>
        <v>59.85034529978433</v>
      </c>
      <c r="X318">
        <f t="shared" si="82"/>
        <v>60.149597026283239</v>
      </c>
      <c r="Y318">
        <f t="shared" si="82"/>
        <v>60.450345011414647</v>
      </c>
      <c r="Z318">
        <f t="shared" si="82"/>
        <v>60.752596736471716</v>
      </c>
      <c r="AA318">
        <f t="shared" si="82"/>
        <v>61.05635972015407</v>
      </c>
      <c r="AB318">
        <f t="shared" si="82"/>
        <v>61.36164151875483</v>
      </c>
      <c r="AC318">
        <f t="shared" si="84"/>
        <v>61.592988018239708</v>
      </c>
      <c r="AD318">
        <f t="shared" si="84"/>
        <v>61.825206743458772</v>
      </c>
      <c r="AE318">
        <f t="shared" si="84"/>
        <v>62.058300982889392</v>
      </c>
      <c r="AF318">
        <f t="shared" si="84"/>
        <v>62.292274037407218</v>
      </c>
      <c r="AG318">
        <f t="shared" si="84"/>
        <v>62.527129220332888</v>
      </c>
      <c r="AH318">
        <f t="shared" si="84"/>
        <v>62.762869857479018</v>
      </c>
      <c r="AI318">
        <f t="shared" si="84"/>
        <v>62.999499287197175</v>
      </c>
      <c r="AJ318">
        <f t="shared" si="84"/>
        <v>63.237020860425275</v>
      </c>
      <c r="AK318">
        <f t="shared" si="84"/>
        <v>63.47543794073497</v>
      </c>
      <c r="AL318">
        <f t="shared" si="84"/>
        <v>63.714753904379307</v>
      </c>
      <c r="AM318">
        <f t="shared" si="84"/>
        <v>63.954972140340516</v>
      </c>
      <c r="AN318">
        <f t="shared" si="84"/>
        <v>64.196096050378003</v>
      </c>
      <c r="AO318">
        <f t="shared" si="84"/>
        <v>64.438129049076551</v>
      </c>
      <c r="AP318">
        <f t="shared" si="84"/>
        <v>64.681074563894683</v>
      </c>
      <c r="AQ318">
        <f t="shared" si="84"/>
        <v>64.924936035213108</v>
      </c>
      <c r="AR318">
        <f t="shared" si="84"/>
        <v>65.169716916383578</v>
      </c>
      <c r="AS318">
        <f t="shared" si="83"/>
        <v>65.415420673777646</v>
      </c>
      <c r="AT318">
        <f t="shared" si="83"/>
        <v>65.662050786835891</v>
      </c>
      <c r="AU318">
        <f t="shared" si="83"/>
        <v>65.909610748117075</v>
      </c>
      <c r="AV318">
        <f t="shared" si="83"/>
        <v>66.158104063347693</v>
      </c>
    </row>
    <row r="319" spans="1:48" x14ac:dyDescent="0.15">
      <c r="A319" t="s">
        <v>632</v>
      </c>
      <c r="B319" t="s">
        <v>633</v>
      </c>
      <c r="C319">
        <v>52.165999999999997</v>
      </c>
      <c r="D319">
        <f t="shared" si="70"/>
        <v>52.165999999999997</v>
      </c>
      <c r="E319">
        <f t="shared" si="80"/>
        <v>53.053452483227261</v>
      </c>
      <c r="F319">
        <f t="shared" si="80"/>
        <v>53.956002384504337</v>
      </c>
      <c r="G319">
        <f t="shared" si="80"/>
        <v>54.873906542406893</v>
      </c>
      <c r="H319">
        <f t="shared" si="80"/>
        <v>55.807426164870563</v>
      </c>
      <c r="I319">
        <f t="shared" si="72"/>
        <v>56.365500426519269</v>
      </c>
      <c r="J319">
        <f t="shared" si="81"/>
        <v>56.929155430784462</v>
      </c>
      <c r="K319">
        <f t="shared" si="81"/>
        <v>57.498446985092301</v>
      </c>
      <c r="L319">
        <f t="shared" si="81"/>
        <v>58.073431454943233</v>
      </c>
      <c r="M319">
        <f t="shared" si="81"/>
        <v>58.654165769492657</v>
      </c>
      <c r="N319">
        <f t="shared" si="81"/>
        <v>59.240707427187594</v>
      </c>
      <c r="O319">
        <f t="shared" si="81"/>
        <v>59.833114501459455</v>
      </c>
      <c r="P319">
        <f t="shared" si="81"/>
        <v>60.431445646474067</v>
      </c>
      <c r="Q319">
        <f t="shared" si="81"/>
        <v>61.035760102938809</v>
      </c>
      <c r="R319">
        <f t="shared" si="81"/>
        <v>61.646117703968201</v>
      </c>
      <c r="S319">
        <f t="shared" si="73"/>
        <v>61.954348292488035</v>
      </c>
      <c r="T319">
        <f t="shared" si="82"/>
        <v>62.264120033950469</v>
      </c>
      <c r="U319">
        <f t="shared" si="82"/>
        <v>62.575440634120213</v>
      </c>
      <c r="V319">
        <f t="shared" si="82"/>
        <v>62.888317837290799</v>
      </c>
      <c r="W319">
        <f t="shared" si="82"/>
        <v>63.202759426477236</v>
      </c>
      <c r="X319">
        <f t="shared" si="82"/>
        <v>63.518773223609614</v>
      </c>
      <c r="Y319">
        <f t="shared" si="82"/>
        <v>63.836367089727652</v>
      </c>
      <c r="Z319">
        <f t="shared" si="82"/>
        <v>64.155548925176291</v>
      </c>
      <c r="AA319">
        <f t="shared" si="82"/>
        <v>64.476326669802162</v>
      </c>
      <c r="AB319">
        <f t="shared" si="82"/>
        <v>64.798708303151159</v>
      </c>
      <c r="AC319">
        <f t="shared" si="84"/>
        <v>65.043013278801041</v>
      </c>
      <c r="AD319">
        <f t="shared" si="84"/>
        <v>65.288239336409035</v>
      </c>
      <c r="AE319">
        <f t="shared" si="84"/>
        <v>65.53438994865094</v>
      </c>
      <c r="AF319">
        <f t="shared" si="84"/>
        <v>65.781468601295259</v>
      </c>
      <c r="AG319">
        <f t="shared" si="84"/>
        <v>66.029478793252594</v>
      </c>
      <c r="AH319">
        <f t="shared" si="84"/>
        <v>66.278424036625239</v>
      </c>
      <c r="AI319">
        <f t="shared" si="84"/>
        <v>66.528307856756769</v>
      </c>
      <c r="AJ319">
        <f t="shared" si="84"/>
        <v>66.779133792282124</v>
      </c>
      <c r="AK319">
        <f t="shared" si="84"/>
        <v>67.030905395177641</v>
      </c>
      <c r="AL319">
        <f t="shared" si="84"/>
        <v>67.283626230811365</v>
      </c>
      <c r="AM319">
        <f t="shared" si="84"/>
        <v>67.537299877993547</v>
      </c>
      <c r="AN319">
        <f t="shared" si="84"/>
        <v>67.791929929027276</v>
      </c>
      <c r="AO319">
        <f t="shared" si="84"/>
        <v>68.047519989759451</v>
      </c>
      <c r="AP319">
        <f t="shared" si="84"/>
        <v>68.30407367963177</v>
      </c>
      <c r="AQ319">
        <f t="shared" si="84"/>
        <v>68.56159463173195</v>
      </c>
      <c r="AR319">
        <f t="shared" si="84"/>
        <v>68.820086492845306</v>
      </c>
      <c r="AS319">
        <f t="shared" si="83"/>
        <v>69.079552923506228</v>
      </c>
      <c r="AT319">
        <f t="shared" si="83"/>
        <v>69.339997598050175</v>
      </c>
      <c r="AU319">
        <f t="shared" si="83"/>
        <v>69.601424204665577</v>
      </c>
      <c r="AV319">
        <f t="shared" si="83"/>
        <v>69.863836445446182</v>
      </c>
    </row>
    <row r="320" spans="1:48" x14ac:dyDescent="0.15">
      <c r="A320" t="s">
        <v>634</v>
      </c>
      <c r="B320" t="s">
        <v>635</v>
      </c>
      <c r="C320">
        <v>49.399000000000001</v>
      </c>
      <c r="D320">
        <f t="shared" si="70"/>
        <v>49.399000000000001</v>
      </c>
      <c r="E320">
        <f t="shared" si="80"/>
        <v>50.23938004100264</v>
      </c>
      <c r="F320">
        <f t="shared" si="80"/>
        <v>51.094056699615265</v>
      </c>
      <c r="G320">
        <f t="shared" si="80"/>
        <v>51.96327319112752</v>
      </c>
      <c r="H320">
        <f t="shared" si="80"/>
        <v>52.847276868428501</v>
      </c>
      <c r="I320">
        <f t="shared" si="72"/>
        <v>53.37574963711279</v>
      </c>
      <c r="J320">
        <f t="shared" si="81"/>
        <v>53.909507133483913</v>
      </c>
      <c r="K320">
        <f t="shared" si="81"/>
        <v>54.448602204818748</v>
      </c>
      <c r="L320">
        <f t="shared" si="81"/>
        <v>54.993088226866945</v>
      </c>
      <c r="M320">
        <f t="shared" si="81"/>
        <v>55.543019109135606</v>
      </c>
      <c r="N320">
        <f t="shared" si="81"/>
        <v>56.098449300226974</v>
      </c>
      <c r="O320">
        <f t="shared" si="81"/>
        <v>56.659433793229226</v>
      </c>
      <c r="P320">
        <f t="shared" si="81"/>
        <v>57.226028131161534</v>
      </c>
      <c r="Q320">
        <f t="shared" si="81"/>
        <v>57.798288412473156</v>
      </c>
      <c r="R320">
        <f t="shared" si="81"/>
        <v>58.376271296597885</v>
      </c>
      <c r="S320">
        <f t="shared" si="73"/>
        <v>58.668152653080867</v>
      </c>
      <c r="T320">
        <f t="shared" si="82"/>
        <v>58.961493416346265</v>
      </c>
      <c r="U320">
        <f t="shared" si="82"/>
        <v>59.25630088342799</v>
      </c>
      <c r="V320">
        <f t="shared" si="82"/>
        <v>59.552582387845113</v>
      </c>
      <c r="W320">
        <f t="shared" si="82"/>
        <v>59.85034529978433</v>
      </c>
      <c r="X320">
        <f t="shared" si="82"/>
        <v>60.149597026283239</v>
      </c>
      <c r="Y320">
        <f t="shared" si="82"/>
        <v>60.450345011414647</v>
      </c>
      <c r="Z320">
        <f t="shared" si="82"/>
        <v>60.752596736471716</v>
      </c>
      <c r="AA320">
        <f t="shared" si="82"/>
        <v>61.05635972015407</v>
      </c>
      <c r="AB320">
        <f t="shared" si="82"/>
        <v>61.36164151875483</v>
      </c>
      <c r="AC320">
        <f t="shared" si="84"/>
        <v>61.592988018239708</v>
      </c>
      <c r="AD320">
        <f t="shared" si="84"/>
        <v>61.825206743458772</v>
      </c>
      <c r="AE320">
        <f t="shared" si="84"/>
        <v>62.058300982889392</v>
      </c>
      <c r="AF320">
        <f t="shared" si="84"/>
        <v>62.292274037407218</v>
      </c>
      <c r="AG320">
        <f t="shared" si="84"/>
        <v>62.527129220332888</v>
      </c>
      <c r="AH320">
        <f t="shared" si="84"/>
        <v>62.762869857479018</v>
      </c>
      <c r="AI320">
        <f t="shared" si="84"/>
        <v>62.999499287197175</v>
      </c>
      <c r="AJ320">
        <f t="shared" si="84"/>
        <v>63.237020860425275</v>
      </c>
      <c r="AK320">
        <f t="shared" si="84"/>
        <v>63.47543794073497</v>
      </c>
      <c r="AL320">
        <f t="shared" si="84"/>
        <v>63.714753904379307</v>
      </c>
      <c r="AM320">
        <f t="shared" si="84"/>
        <v>63.954972140340516</v>
      </c>
      <c r="AN320">
        <f t="shared" si="84"/>
        <v>64.196096050378003</v>
      </c>
      <c r="AO320">
        <f t="shared" si="84"/>
        <v>64.438129049076551</v>
      </c>
      <c r="AP320">
        <f t="shared" si="84"/>
        <v>64.681074563894683</v>
      </c>
      <c r="AQ320">
        <f t="shared" si="84"/>
        <v>64.924936035213108</v>
      </c>
      <c r="AR320">
        <f t="shared" si="84"/>
        <v>65.169716916383578</v>
      </c>
      <c r="AS320">
        <f t="shared" si="83"/>
        <v>65.415420673777646</v>
      </c>
      <c r="AT320">
        <f t="shared" si="83"/>
        <v>65.662050786835891</v>
      </c>
      <c r="AU320">
        <f t="shared" si="83"/>
        <v>65.909610748117075</v>
      </c>
      <c r="AV320">
        <f t="shared" si="83"/>
        <v>66.158104063347693</v>
      </c>
    </row>
    <row r="321" spans="1:48" x14ac:dyDescent="0.15">
      <c r="A321" t="s">
        <v>636</v>
      </c>
      <c r="B321" t="s">
        <v>637</v>
      </c>
      <c r="C321">
        <v>49.399000000000001</v>
      </c>
      <c r="D321">
        <f t="shared" si="70"/>
        <v>49.399000000000001</v>
      </c>
      <c r="E321">
        <f t="shared" si="80"/>
        <v>50.23938004100264</v>
      </c>
      <c r="F321">
        <f t="shared" si="80"/>
        <v>51.094056699615265</v>
      </c>
      <c r="G321">
        <f t="shared" si="80"/>
        <v>51.96327319112752</v>
      </c>
      <c r="H321">
        <f t="shared" si="80"/>
        <v>52.847276868428501</v>
      </c>
      <c r="I321">
        <f t="shared" si="72"/>
        <v>53.37574963711279</v>
      </c>
      <c r="J321">
        <f t="shared" si="81"/>
        <v>53.909507133483913</v>
      </c>
      <c r="K321">
        <f t="shared" si="81"/>
        <v>54.448602204818748</v>
      </c>
      <c r="L321">
        <f t="shared" si="81"/>
        <v>54.993088226866945</v>
      </c>
      <c r="M321">
        <f t="shared" si="81"/>
        <v>55.543019109135606</v>
      </c>
      <c r="N321">
        <f t="shared" si="81"/>
        <v>56.098449300226974</v>
      </c>
      <c r="O321">
        <f t="shared" si="81"/>
        <v>56.659433793229226</v>
      </c>
      <c r="P321">
        <f t="shared" si="81"/>
        <v>57.226028131161534</v>
      </c>
      <c r="Q321">
        <f t="shared" si="81"/>
        <v>57.798288412473156</v>
      </c>
      <c r="R321">
        <f t="shared" si="81"/>
        <v>58.376271296597885</v>
      </c>
      <c r="S321">
        <f t="shared" si="73"/>
        <v>58.668152653080867</v>
      </c>
      <c r="T321">
        <f t="shared" si="82"/>
        <v>58.961493416346265</v>
      </c>
      <c r="U321">
        <f t="shared" si="82"/>
        <v>59.25630088342799</v>
      </c>
      <c r="V321">
        <f t="shared" si="82"/>
        <v>59.552582387845113</v>
      </c>
      <c r="W321">
        <f t="shared" si="82"/>
        <v>59.85034529978433</v>
      </c>
      <c r="X321">
        <f t="shared" si="82"/>
        <v>60.149597026283239</v>
      </c>
      <c r="Y321">
        <f t="shared" si="82"/>
        <v>60.450345011414647</v>
      </c>
      <c r="Z321">
        <f t="shared" si="82"/>
        <v>60.752596736471716</v>
      </c>
      <c r="AA321">
        <f t="shared" si="82"/>
        <v>61.05635972015407</v>
      </c>
      <c r="AB321">
        <f t="shared" si="82"/>
        <v>61.36164151875483</v>
      </c>
      <c r="AC321">
        <f t="shared" si="84"/>
        <v>61.592988018239708</v>
      </c>
      <c r="AD321">
        <f t="shared" si="84"/>
        <v>61.825206743458772</v>
      </c>
      <c r="AE321">
        <f t="shared" si="84"/>
        <v>62.058300982889392</v>
      </c>
      <c r="AF321">
        <f t="shared" si="84"/>
        <v>62.292274037407218</v>
      </c>
      <c r="AG321">
        <f t="shared" si="84"/>
        <v>62.527129220332888</v>
      </c>
      <c r="AH321">
        <f t="shared" si="84"/>
        <v>62.762869857479018</v>
      </c>
      <c r="AI321">
        <f t="shared" si="84"/>
        <v>62.999499287197175</v>
      </c>
      <c r="AJ321">
        <f t="shared" si="84"/>
        <v>63.237020860425275</v>
      </c>
      <c r="AK321">
        <f t="shared" si="84"/>
        <v>63.47543794073497</v>
      </c>
      <c r="AL321">
        <f t="shared" si="84"/>
        <v>63.714753904379307</v>
      </c>
      <c r="AM321">
        <f t="shared" si="84"/>
        <v>63.954972140340516</v>
      </c>
      <c r="AN321">
        <f t="shared" si="84"/>
        <v>64.196096050378003</v>
      </c>
      <c r="AO321">
        <f t="shared" si="84"/>
        <v>64.438129049076551</v>
      </c>
      <c r="AP321">
        <f t="shared" si="84"/>
        <v>64.681074563894683</v>
      </c>
      <c r="AQ321">
        <f t="shared" si="84"/>
        <v>64.924936035213108</v>
      </c>
      <c r="AR321">
        <f t="shared" si="84"/>
        <v>65.169716916383578</v>
      </c>
      <c r="AS321">
        <f t="shared" si="83"/>
        <v>65.415420673777646</v>
      </c>
      <c r="AT321">
        <f t="shared" si="83"/>
        <v>65.662050786835891</v>
      </c>
      <c r="AU321">
        <f t="shared" si="83"/>
        <v>65.909610748117075</v>
      </c>
      <c r="AV321">
        <f t="shared" si="83"/>
        <v>66.158104063347693</v>
      </c>
    </row>
    <row r="322" spans="1:48" x14ac:dyDescent="0.15">
      <c r="A322" t="s">
        <v>638</v>
      </c>
      <c r="B322" t="s">
        <v>639</v>
      </c>
      <c r="C322">
        <v>82.37</v>
      </c>
      <c r="D322">
        <f t="shared" si="70"/>
        <v>82.37</v>
      </c>
      <c r="E322">
        <f t="shared" si="80"/>
        <v>83.771285531638043</v>
      </c>
      <c r="F322">
        <f t="shared" si="80"/>
        <v>85.196409853383869</v>
      </c>
      <c r="G322">
        <f t="shared" si="80"/>
        <v>86.645778512787189</v>
      </c>
      <c r="H322">
        <f t="shared" si="80"/>
        <v>88.119803956607527</v>
      </c>
      <c r="I322">
        <f t="shared" si="72"/>
        <v>89.001001996173599</v>
      </c>
      <c r="J322">
        <f t="shared" si="81"/>
        <v>89.891012016135335</v>
      </c>
      <c r="K322">
        <f t="shared" si="81"/>
        <v>90.789922136296681</v>
      </c>
      <c r="L322">
        <f t="shared" si="81"/>
        <v>91.697821357659663</v>
      </c>
      <c r="M322">
        <f t="shared" si="81"/>
        <v>92.614799571236247</v>
      </c>
      <c r="N322">
        <f t="shared" si="81"/>
        <v>93.540947566948631</v>
      </c>
      <c r="O322">
        <f t="shared" si="81"/>
        <v>94.476357042618091</v>
      </c>
      <c r="P322">
        <f t="shared" si="81"/>
        <v>95.421120613044295</v>
      </c>
      <c r="Q322">
        <f t="shared" si="81"/>
        <v>96.375331819174747</v>
      </c>
      <c r="R322">
        <f t="shared" si="81"/>
        <v>97.339085137366496</v>
      </c>
      <c r="S322">
        <f t="shared" si="73"/>
        <v>97.825780563053314</v>
      </c>
      <c r="T322">
        <f t="shared" si="82"/>
        <v>98.314909465868567</v>
      </c>
      <c r="U322">
        <f t="shared" si="82"/>
        <v>98.806484013197903</v>
      </c>
      <c r="V322">
        <f t="shared" si="82"/>
        <v>99.300516433263866</v>
      </c>
      <c r="W322">
        <f t="shared" si="82"/>
        <v>99.797019015430166</v>
      </c>
      <c r="X322">
        <f t="shared" si="82"/>
        <v>100</v>
      </c>
      <c r="Y322">
        <f t="shared" si="82"/>
        <v>100</v>
      </c>
      <c r="Z322">
        <f t="shared" si="82"/>
        <v>100</v>
      </c>
      <c r="AA322">
        <f t="shared" si="82"/>
        <v>100</v>
      </c>
      <c r="AB322">
        <f t="shared" si="82"/>
        <v>100</v>
      </c>
      <c r="AC322">
        <f t="shared" si="84"/>
        <v>100</v>
      </c>
      <c r="AD322">
        <f t="shared" si="84"/>
        <v>100</v>
      </c>
      <c r="AE322">
        <f t="shared" si="84"/>
        <v>100</v>
      </c>
      <c r="AF322">
        <f t="shared" si="84"/>
        <v>100</v>
      </c>
      <c r="AG322">
        <f t="shared" si="84"/>
        <v>100</v>
      </c>
      <c r="AH322">
        <f t="shared" si="84"/>
        <v>100</v>
      </c>
      <c r="AI322">
        <f t="shared" si="84"/>
        <v>100</v>
      </c>
      <c r="AJ322">
        <f t="shared" si="84"/>
        <v>100</v>
      </c>
      <c r="AK322">
        <f t="shared" si="84"/>
        <v>100</v>
      </c>
      <c r="AL322">
        <f t="shared" si="84"/>
        <v>100</v>
      </c>
      <c r="AM322">
        <f t="shared" si="84"/>
        <v>100</v>
      </c>
      <c r="AN322">
        <f t="shared" si="84"/>
        <v>100</v>
      </c>
      <c r="AO322">
        <f t="shared" si="84"/>
        <v>100</v>
      </c>
      <c r="AP322">
        <f t="shared" si="84"/>
        <v>100</v>
      </c>
      <c r="AQ322">
        <f t="shared" si="84"/>
        <v>100</v>
      </c>
      <c r="AR322">
        <f t="shared" si="84"/>
        <v>100</v>
      </c>
      <c r="AS322">
        <f t="shared" si="83"/>
        <v>100</v>
      </c>
      <c r="AT322">
        <f t="shared" si="83"/>
        <v>100</v>
      </c>
      <c r="AU322">
        <f t="shared" si="83"/>
        <v>100</v>
      </c>
      <c r="AV322">
        <f t="shared" si="83"/>
        <v>100</v>
      </c>
    </row>
    <row r="323" spans="1:48" x14ac:dyDescent="0.15">
      <c r="A323" t="s">
        <v>640</v>
      </c>
      <c r="B323" t="s">
        <v>641</v>
      </c>
      <c r="C323">
        <v>94.8</v>
      </c>
      <c r="D323">
        <f t="shared" si="70"/>
        <v>94.8</v>
      </c>
      <c r="E323">
        <f t="shared" si="80"/>
        <v>96.412745761797808</v>
      </c>
      <c r="F323">
        <f t="shared" si="80"/>
        <v>98.052927693344543</v>
      </c>
      <c r="G323">
        <f t="shared" si="80"/>
        <v>99.721012541122064</v>
      </c>
      <c r="H323">
        <f t="shared" si="80"/>
        <v>100</v>
      </c>
      <c r="I323">
        <f t="shared" si="72"/>
        <v>100</v>
      </c>
      <c r="J323">
        <f t="shared" si="81"/>
        <v>100</v>
      </c>
      <c r="K323">
        <f t="shared" si="81"/>
        <v>100</v>
      </c>
      <c r="L323">
        <f t="shared" si="81"/>
        <v>100</v>
      </c>
      <c r="M323">
        <f t="shared" si="81"/>
        <v>100</v>
      </c>
      <c r="N323">
        <f t="shared" si="81"/>
        <v>100</v>
      </c>
      <c r="O323">
        <f t="shared" si="81"/>
        <v>100</v>
      </c>
      <c r="P323">
        <f t="shared" si="81"/>
        <v>100</v>
      </c>
      <c r="Q323">
        <f t="shared" si="81"/>
        <v>100</v>
      </c>
      <c r="R323">
        <f t="shared" si="81"/>
        <v>100</v>
      </c>
      <c r="S323">
        <f t="shared" si="73"/>
        <v>100</v>
      </c>
      <c r="T323">
        <f t="shared" si="82"/>
        <v>100</v>
      </c>
      <c r="U323">
        <f t="shared" si="82"/>
        <v>100</v>
      </c>
      <c r="V323">
        <f t="shared" si="82"/>
        <v>100</v>
      </c>
      <c r="W323">
        <f t="shared" si="82"/>
        <v>100</v>
      </c>
      <c r="X323">
        <f t="shared" si="82"/>
        <v>100</v>
      </c>
      <c r="Y323">
        <f t="shared" si="82"/>
        <v>100</v>
      </c>
      <c r="Z323">
        <f t="shared" si="82"/>
        <v>100</v>
      </c>
      <c r="AA323">
        <f t="shared" si="82"/>
        <v>100</v>
      </c>
      <c r="AB323">
        <f t="shared" si="82"/>
        <v>100</v>
      </c>
      <c r="AC323">
        <f t="shared" si="84"/>
        <v>100</v>
      </c>
      <c r="AD323">
        <f t="shared" si="84"/>
        <v>100</v>
      </c>
      <c r="AE323">
        <f t="shared" si="84"/>
        <v>100</v>
      </c>
      <c r="AF323">
        <f t="shared" si="84"/>
        <v>100</v>
      </c>
      <c r="AG323">
        <f t="shared" si="84"/>
        <v>100</v>
      </c>
      <c r="AH323">
        <f t="shared" si="84"/>
        <v>100</v>
      </c>
      <c r="AI323">
        <f t="shared" si="84"/>
        <v>100</v>
      </c>
      <c r="AJ323">
        <f t="shared" si="84"/>
        <v>100</v>
      </c>
      <c r="AK323">
        <f t="shared" si="84"/>
        <v>100</v>
      </c>
      <c r="AL323">
        <f t="shared" si="84"/>
        <v>100</v>
      </c>
      <c r="AM323">
        <f t="shared" si="84"/>
        <v>100</v>
      </c>
      <c r="AN323">
        <f t="shared" si="84"/>
        <v>100</v>
      </c>
      <c r="AO323">
        <f t="shared" si="84"/>
        <v>100</v>
      </c>
      <c r="AP323">
        <f t="shared" si="84"/>
        <v>100</v>
      </c>
      <c r="AQ323">
        <f t="shared" si="84"/>
        <v>100</v>
      </c>
      <c r="AR323">
        <f t="shared" ref="AR323:AV338" si="85">IF($AB323*$G$3^(AR$5-$AB$5)&lt;100,$AB323*$G$3^(AR$5-$AB$5),100)</f>
        <v>100</v>
      </c>
      <c r="AS323">
        <f t="shared" si="85"/>
        <v>100</v>
      </c>
      <c r="AT323">
        <f t="shared" si="85"/>
        <v>100</v>
      </c>
      <c r="AU323">
        <f t="shared" si="85"/>
        <v>100</v>
      </c>
      <c r="AV323">
        <f t="shared" si="85"/>
        <v>100</v>
      </c>
    </row>
    <row r="324" spans="1:48" x14ac:dyDescent="0.15">
      <c r="A324" t="s">
        <v>642</v>
      </c>
      <c r="B324" t="s">
        <v>643</v>
      </c>
      <c r="C324">
        <v>70.45</v>
      </c>
      <c r="D324">
        <f t="shared" si="70"/>
        <v>70.45</v>
      </c>
      <c r="E324">
        <f t="shared" si="80"/>
        <v>71.648501465386673</v>
      </c>
      <c r="F324">
        <f t="shared" si="80"/>
        <v>72.867391940887373</v>
      </c>
      <c r="G324">
        <f t="shared" si="80"/>
        <v>74.107018286097571</v>
      </c>
      <c r="H324">
        <f t="shared" si="80"/>
        <v>75.367733261417996</v>
      </c>
      <c r="I324">
        <f t="shared" si="72"/>
        <v>76.12141059403217</v>
      </c>
      <c r="J324">
        <f t="shared" si="81"/>
        <v>76.882624699972496</v>
      </c>
      <c r="K324">
        <f t="shared" si="81"/>
        <v>77.651450946972219</v>
      </c>
      <c r="L324">
        <f t="shared" si="81"/>
        <v>78.427965456441953</v>
      </c>
      <c r="M324">
        <f t="shared" si="81"/>
        <v>79.212245111006354</v>
      </c>
      <c r="N324">
        <f t="shared" si="81"/>
        <v>80.004367562116443</v>
      </c>
      <c r="O324">
        <f t="shared" si="81"/>
        <v>80.804411237737582</v>
      </c>
      <c r="P324">
        <f t="shared" si="81"/>
        <v>81.612455350114985</v>
      </c>
      <c r="Q324">
        <f t="shared" si="81"/>
        <v>82.428579903616139</v>
      </c>
      <c r="R324">
        <f t="shared" si="81"/>
        <v>83.252865702652301</v>
      </c>
      <c r="S324">
        <f t="shared" si="73"/>
        <v>83.669130031165551</v>
      </c>
      <c r="T324">
        <f t="shared" si="82"/>
        <v>84.087475681321365</v>
      </c>
      <c r="U324">
        <f t="shared" si="82"/>
        <v>84.507913059727969</v>
      </c>
      <c r="V324">
        <f t="shared" si="82"/>
        <v>84.930452625026589</v>
      </c>
      <c r="W324">
        <f t="shared" si="82"/>
        <v>85.3551048881517</v>
      </c>
      <c r="X324">
        <f t="shared" si="82"/>
        <v>85.781880412592443</v>
      </c>
      <c r="Y324">
        <f t="shared" si="82"/>
        <v>86.210789814655399</v>
      </c>
      <c r="Z324">
        <f t="shared" si="82"/>
        <v>86.641843763728673</v>
      </c>
      <c r="AA324">
        <f t="shared" si="82"/>
        <v>87.075052982547305</v>
      </c>
      <c r="AB324">
        <f t="shared" si="82"/>
        <v>87.510428247460027</v>
      </c>
      <c r="AC324">
        <f t="shared" ref="AC324:AR339" si="86">IF($AB324*$G$3^(AC$5-$AB$5)&lt;100,$AB324*$G$3^(AC$5-$AB$5),100)</f>
        <v>87.840361260045498</v>
      </c>
      <c r="AD324">
        <f t="shared" si="86"/>
        <v>88.171538190584229</v>
      </c>
      <c r="AE324">
        <f t="shared" si="86"/>
        <v>88.50396372891268</v>
      </c>
      <c r="AF324">
        <f t="shared" si="86"/>
        <v>88.837642582549009</v>
      </c>
      <c r="AG324">
        <f t="shared" si="86"/>
        <v>89.172579476759694</v>
      </c>
      <c r="AH324">
        <f t="shared" si="86"/>
        <v>89.508779154626552</v>
      </c>
      <c r="AI324">
        <f t="shared" si="86"/>
        <v>89.846246377113729</v>
      </c>
      <c r="AJ324">
        <f t="shared" si="86"/>
        <v>90.184985923135301</v>
      </c>
      <c r="AK324">
        <f t="shared" si="86"/>
        <v>90.525002589622844</v>
      </c>
      <c r="AL324">
        <f t="shared" si="86"/>
        <v>90.866301191593394</v>
      </c>
      <c r="AM324">
        <f t="shared" si="86"/>
        <v>91.208886562217643</v>
      </c>
      <c r="AN324">
        <f t="shared" si="86"/>
        <v>91.552763552888322</v>
      </c>
      <c r="AO324">
        <f t="shared" si="86"/>
        <v>91.897937033288997</v>
      </c>
      <c r="AP324">
        <f t="shared" si="86"/>
        <v>92.244411891463002</v>
      </c>
      <c r="AQ324">
        <f t="shared" si="86"/>
        <v>92.592193033882552</v>
      </c>
      <c r="AR324">
        <f t="shared" si="86"/>
        <v>92.941285385518398</v>
      </c>
      <c r="AS324">
        <f t="shared" si="85"/>
        <v>93.291693889909425</v>
      </c>
      <c r="AT324">
        <f t="shared" si="85"/>
        <v>93.643423509232747</v>
      </c>
      <c r="AU324">
        <f t="shared" si="85"/>
        <v>93.996479224373928</v>
      </c>
      <c r="AV324">
        <f t="shared" si="85"/>
        <v>94.35086603499758</v>
      </c>
    </row>
    <row r="325" spans="1:48" x14ac:dyDescent="0.15">
      <c r="A325" t="s">
        <v>644</v>
      </c>
      <c r="B325" t="s">
        <v>645</v>
      </c>
      <c r="C325">
        <v>49.27</v>
      </c>
      <c r="D325">
        <f t="shared" si="70"/>
        <v>49.27</v>
      </c>
      <c r="E325">
        <f t="shared" si="80"/>
        <v>50.108185481896399</v>
      </c>
      <c r="F325">
        <f t="shared" si="80"/>
        <v>50.960630247374326</v>
      </c>
      <c r="G325">
        <f t="shared" si="80"/>
        <v>51.827576876593717</v>
      </c>
      <c r="H325">
        <f t="shared" si="80"/>
        <v>52.70927207650908</v>
      </c>
      <c r="I325">
        <f t="shared" si="72"/>
        <v>53.23636479727417</v>
      </c>
      <c r="J325">
        <f t="shared" si="81"/>
        <v>53.768728445246914</v>
      </c>
      <c r="K325">
        <f t="shared" si="81"/>
        <v>54.306415729699374</v>
      </c>
      <c r="L325">
        <f t="shared" si="81"/>
        <v>54.849479886996377</v>
      </c>
      <c r="M325">
        <f t="shared" si="81"/>
        <v>55.397974685866338</v>
      </c>
      <c r="N325">
        <f t="shared" si="81"/>
        <v>55.95195443272501</v>
      </c>
      <c r="O325">
        <f t="shared" si="81"/>
        <v>56.511473977052241</v>
      </c>
      <c r="P325">
        <f t="shared" si="81"/>
        <v>57.076588716822783</v>
      </c>
      <c r="Q325">
        <f t="shared" si="81"/>
        <v>57.647354603991012</v>
      </c>
      <c r="R325">
        <f t="shared" si="81"/>
        <v>58.223828150030926</v>
      </c>
      <c r="S325">
        <f t="shared" si="73"/>
        <v>58.514947290781073</v>
      </c>
      <c r="T325">
        <f t="shared" si="82"/>
        <v>58.807522027234967</v>
      </c>
      <c r="U325">
        <f t="shared" si="82"/>
        <v>59.101559637371139</v>
      </c>
      <c r="V325">
        <f t="shared" si="82"/>
        <v>59.397067435557979</v>
      </c>
      <c r="W325">
        <f t="shared" si="82"/>
        <v>59.694052772735759</v>
      </c>
      <c r="X325">
        <f t="shared" si="82"/>
        <v>59.992523036599422</v>
      </c>
      <c r="Y325">
        <f t="shared" si="82"/>
        <v>60.292485651782414</v>
      </c>
      <c r="Z325">
        <f t="shared" si="82"/>
        <v>60.593948080041322</v>
      </c>
      <c r="AA325">
        <f t="shared" si="82"/>
        <v>60.89691782044153</v>
      </c>
      <c r="AB325">
        <f t="shared" si="82"/>
        <v>61.201402409543725</v>
      </c>
      <c r="AC325">
        <f t="shared" si="86"/>
        <v>61.432144773349066</v>
      </c>
      <c r="AD325">
        <f t="shared" si="86"/>
        <v>61.663757085167994</v>
      </c>
      <c r="AE325">
        <f t="shared" si="86"/>
        <v>61.896242624890391</v>
      </c>
      <c r="AF325">
        <f t="shared" si="86"/>
        <v>62.129604684772033</v>
      </c>
      <c r="AG325">
        <f t="shared" si="86"/>
        <v>62.36384656948119</v>
      </c>
      <c r="AH325">
        <f t="shared" si="86"/>
        <v>62.598971596145496</v>
      </c>
      <c r="AI325">
        <f t="shared" si="86"/>
        <v>62.834983094398766</v>
      </c>
      <c r="AJ325">
        <f t="shared" si="86"/>
        <v>63.071884406428332</v>
      </c>
      <c r="AK325">
        <f t="shared" si="86"/>
        <v>63.309678887022244</v>
      </c>
      <c r="AL325">
        <f t="shared" si="86"/>
        <v>63.548369903616845</v>
      </c>
      <c r="AM325">
        <f t="shared" si="86"/>
        <v>63.787960836344404</v>
      </c>
      <c r="AN325">
        <f t="shared" si="86"/>
        <v>64.028455078081009</v>
      </c>
      <c r="AO325">
        <f t="shared" si="86"/>
        <v>64.269856034494651</v>
      </c>
      <c r="AP325">
        <f t="shared" si="86"/>
        <v>64.512167124093423</v>
      </c>
      <c r="AQ325">
        <f t="shared" si="86"/>
        <v>64.755391778273847</v>
      </c>
      <c r="AR325">
        <f t="shared" si="86"/>
        <v>64.999533441369636</v>
      </c>
      <c r="AS325">
        <f t="shared" si="85"/>
        <v>65.244595570700312</v>
      </c>
      <c r="AT325">
        <f t="shared" si="85"/>
        <v>65.490581636620263</v>
      </c>
      <c r="AU325">
        <f t="shared" si="85"/>
        <v>65.737495122567822</v>
      </c>
      <c r="AV325">
        <f t="shared" si="85"/>
        <v>65.985339525114696</v>
      </c>
    </row>
    <row r="326" spans="1:48" x14ac:dyDescent="0.15">
      <c r="A326" t="s">
        <v>646</v>
      </c>
      <c r="B326" t="s">
        <v>647</v>
      </c>
      <c r="C326">
        <v>39</v>
      </c>
      <c r="D326">
        <f t="shared" si="70"/>
        <v>39</v>
      </c>
      <c r="E326">
        <f t="shared" si="80"/>
        <v>39.663471357701631</v>
      </c>
      <c r="F326">
        <f t="shared" si="80"/>
        <v>40.338229747261991</v>
      </c>
      <c r="G326">
        <f t="shared" si="80"/>
        <v>41.024467184638823</v>
      </c>
      <c r="H326">
        <f t="shared" si="80"/>
        <v>41.72237895238186</v>
      </c>
      <c r="I326">
        <f t="shared" si="72"/>
        <v>42.139602741905676</v>
      </c>
      <c r="J326">
        <f t="shared" si="81"/>
        <v>42.560998769324733</v>
      </c>
      <c r="K326">
        <f t="shared" si="81"/>
        <v>42.986608757017976</v>
      </c>
      <c r="L326">
        <f t="shared" si="81"/>
        <v>43.416474844588166</v>
      </c>
      <c r="M326">
        <f t="shared" si="81"/>
        <v>43.850639593034039</v>
      </c>
      <c r="N326">
        <f t="shared" ref="J326:R354" si="87">IF($H326*$E$3^(N$5-$H$5)&lt;100,$H326*$E$3^(N$5-$H$5),100)</f>
        <v>44.289145988964393</v>
      </c>
      <c r="O326">
        <f t="shared" si="87"/>
        <v>44.732037448854022</v>
      </c>
      <c r="P326">
        <f t="shared" si="87"/>
        <v>45.179357823342571</v>
      </c>
      <c r="Q326">
        <f t="shared" si="87"/>
        <v>45.631151401576005</v>
      </c>
      <c r="R326">
        <f t="shared" si="87"/>
        <v>46.087462915591765</v>
      </c>
      <c r="S326">
        <f t="shared" si="73"/>
        <v>46.31790023016972</v>
      </c>
      <c r="T326">
        <f t="shared" si="82"/>
        <v>46.549489731320563</v>
      </c>
      <c r="U326">
        <f t="shared" si="82"/>
        <v>46.782237179977159</v>
      </c>
      <c r="V326">
        <f t="shared" si="82"/>
        <v>47.016148365877029</v>
      </c>
      <c r="W326">
        <f t="shared" si="82"/>
        <v>47.251229107706408</v>
      </c>
      <c r="X326">
        <f t="shared" ref="T326:AB354" si="88">IF($R326*$F$3^(X$5-$R$5)&lt;100,$R326*$F$3^(X$5-$R$5),100)</f>
        <v>47.487485253244934</v>
      </c>
      <c r="Y326">
        <f t="shared" si="88"/>
        <v>47.724922679511153</v>
      </c>
      <c r="Z326">
        <f t="shared" si="88"/>
        <v>47.9635472929087</v>
      </c>
      <c r="AA326">
        <f t="shared" si="88"/>
        <v>48.203365029373245</v>
      </c>
      <c r="AB326">
        <f t="shared" si="88"/>
        <v>48.444381854520103</v>
      </c>
      <c r="AC326">
        <f t="shared" si="86"/>
        <v>48.627027525078418</v>
      </c>
      <c r="AD326">
        <f t="shared" si="86"/>
        <v>48.810361808840106</v>
      </c>
      <c r="AE326">
        <f t="shared" si="86"/>
        <v>48.994387302024059</v>
      </c>
      <c r="AF326">
        <f t="shared" si="86"/>
        <v>49.179106610637497</v>
      </c>
      <c r="AG326">
        <f t="shared" si="86"/>
        <v>49.364522350512821</v>
      </c>
      <c r="AH326">
        <f t="shared" si="86"/>
        <v>49.550637147344723</v>
      </c>
      <c r="AI326">
        <f t="shared" si="86"/>
        <v>49.73745363672726</v>
      </c>
      <c r="AJ326">
        <f t="shared" si="86"/>
        <v>49.924974464191294</v>
      </c>
      <c r="AK326">
        <f t="shared" si="86"/>
        <v>50.113202285241883</v>
      </c>
      <c r="AL326">
        <f t="shared" si="86"/>
        <v>50.302139765395921</v>
      </c>
      <c r="AM326">
        <f t="shared" si="86"/>
        <v>50.491789580219844</v>
      </c>
      <c r="AN326">
        <f t="shared" si="86"/>
        <v>50.682154415367563</v>
      </c>
      <c r="AO326">
        <f t="shared" si="86"/>
        <v>50.873236966618464</v>
      </c>
      <c r="AP326">
        <f t="shared" si="86"/>
        <v>51.065039939915643</v>
      </c>
      <c r="AQ326">
        <f t="shared" si="86"/>
        <v>51.257566051404112</v>
      </c>
      <c r="AR326">
        <f t="shared" si="86"/>
        <v>51.450818027469374</v>
      </c>
      <c r="AS326">
        <f t="shared" si="85"/>
        <v>51.644798604775978</v>
      </c>
      <c r="AT326">
        <f t="shared" si="85"/>
        <v>51.839510530306278</v>
      </c>
      <c r="AU326">
        <f t="shared" si="85"/>
        <v>52.034956561399341</v>
      </c>
      <c r="AV326">
        <f t="shared" si="85"/>
        <v>52.231139465790001</v>
      </c>
    </row>
    <row r="327" spans="1:48" x14ac:dyDescent="0.15">
      <c r="A327" t="s">
        <v>648</v>
      </c>
      <c r="B327" t="s">
        <v>649</v>
      </c>
      <c r="C327">
        <v>39.08</v>
      </c>
      <c r="D327">
        <f t="shared" ref="D327:D372" si="89">C327</f>
        <v>39.08</v>
      </c>
      <c r="E327">
        <f t="shared" ref="E327:H372" si="90">IF($C327*$D$3^(E$5-$D$5)&lt;100,$C327*$D$3^(E$5-$D$5),100)</f>
        <v>39.744832324589225</v>
      </c>
      <c r="F327">
        <f t="shared" si="90"/>
        <v>40.42097483392304</v>
      </c>
      <c r="G327">
        <f t="shared" si="90"/>
        <v>41.108619937838078</v>
      </c>
      <c r="H327">
        <f t="shared" si="90"/>
        <v>41.807963319463667</v>
      </c>
      <c r="I327">
        <f t="shared" si="72"/>
        <v>42.226042952658304</v>
      </c>
      <c r="J327">
        <f t="shared" si="87"/>
        <v>42.648303382184885</v>
      </c>
      <c r="K327">
        <f t="shared" si="87"/>
        <v>43.074786416006731</v>
      </c>
      <c r="L327">
        <f t="shared" si="87"/>
        <v>43.505534280166806</v>
      </c>
      <c r="M327">
        <f t="shared" si="87"/>
        <v>43.940589622968467</v>
      </c>
      <c r="N327">
        <f t="shared" si="87"/>
        <v>44.379995519198161</v>
      </c>
      <c r="O327">
        <f t="shared" si="87"/>
        <v>44.823795474390131</v>
      </c>
      <c r="P327">
        <f t="shared" si="87"/>
        <v>45.272033429134041</v>
      </c>
      <c r="Q327">
        <f t="shared" si="87"/>
        <v>45.72475376342539</v>
      </c>
      <c r="R327">
        <f t="shared" si="87"/>
        <v>46.182001301059643</v>
      </c>
      <c r="S327">
        <f t="shared" si="73"/>
        <v>46.412911307564933</v>
      </c>
      <c r="T327">
        <f t="shared" si="88"/>
        <v>46.644975864102754</v>
      </c>
      <c r="U327">
        <f t="shared" si="88"/>
        <v>46.878200743423264</v>
      </c>
      <c r="V327">
        <f t="shared" si="88"/>
        <v>47.112591747140364</v>
      </c>
      <c r="W327">
        <f t="shared" si="88"/>
        <v>47.348154705876055</v>
      </c>
      <c r="X327">
        <f t="shared" si="88"/>
        <v>47.584895479405432</v>
      </c>
      <c r="Y327">
        <f t="shared" si="88"/>
        <v>47.822819956802455</v>
      </c>
      <c r="Z327">
        <f t="shared" si="88"/>
        <v>48.061934056586459</v>
      </c>
      <c r="AA327">
        <f t="shared" si="88"/>
        <v>48.302243726869392</v>
      </c>
      <c r="AB327">
        <f t="shared" si="88"/>
        <v>48.543754945503728</v>
      </c>
      <c r="AC327">
        <f t="shared" si="86"/>
        <v>48.726775273847807</v>
      </c>
      <c r="AD327">
        <f t="shared" si="86"/>
        <v>48.910485627935152</v>
      </c>
      <c r="AE327">
        <f t="shared" si="86"/>
        <v>49.09488860931026</v>
      </c>
      <c r="AF327">
        <f t="shared" si="86"/>
        <v>49.279986829325978</v>
      </c>
      <c r="AG327">
        <f t="shared" si="86"/>
        <v>49.465782909180533</v>
      </c>
      <c r="AH327">
        <f t="shared" si="86"/>
        <v>49.652279479954657</v>
      </c>
      <c r="AI327">
        <f t="shared" si="86"/>
        <v>49.839479182648745</v>
      </c>
      <c r="AJ327">
        <f t="shared" si="86"/>
        <v>50.0273846682204</v>
      </c>
      <c r="AK327">
        <f t="shared" si="86"/>
        <v>50.215998597621862</v>
      </c>
      <c r="AL327">
        <f t="shared" si="86"/>
        <v>50.405323641837754</v>
      </c>
      <c r="AM327">
        <f t="shared" si="86"/>
        <v>50.595362481922855</v>
      </c>
      <c r="AN327">
        <f t="shared" si="86"/>
        <v>50.786117809040107</v>
      </c>
      <c r="AO327">
        <f t="shared" si="86"/>
        <v>50.977592324498701</v>
      </c>
      <c r="AP327">
        <f t="shared" si="86"/>
        <v>51.169788739792388</v>
      </c>
      <c r="AQ327">
        <f t="shared" si="86"/>
        <v>51.36270977663775</v>
      </c>
      <c r="AR327">
        <f t="shared" si="86"/>
        <v>51.556358167012895</v>
      </c>
      <c r="AS327">
        <f t="shared" si="85"/>
        <v>51.750736653196022</v>
      </c>
      <c r="AT327">
        <f t="shared" si="85"/>
        <v>51.945847987804335</v>
      </c>
      <c r="AU327">
        <f t="shared" si="85"/>
        <v>52.141694933832973</v>
      </c>
      <c r="AV327">
        <f t="shared" si="85"/>
        <v>52.338280264694184</v>
      </c>
    </row>
    <row r="328" spans="1:48" x14ac:dyDescent="0.15">
      <c r="A328" t="s">
        <v>650</v>
      </c>
      <c r="B328" t="s">
        <v>651</v>
      </c>
      <c r="C328">
        <v>45.29</v>
      </c>
      <c r="D328">
        <f t="shared" si="89"/>
        <v>45.29</v>
      </c>
      <c r="E328">
        <f t="shared" si="90"/>
        <v>46.060477379238641</v>
      </c>
      <c r="F328">
        <f t="shared" si="90"/>
        <v>46.84406218598707</v>
      </c>
      <c r="G328">
        <f t="shared" si="90"/>
        <v>47.640977404930574</v>
      </c>
      <c r="H328">
        <f t="shared" si="90"/>
        <v>48.451449814189083</v>
      </c>
      <c r="I328">
        <f t="shared" ref="I328:I372" si="91">IF($H328*$E$3^(I$5-$H$5)&lt;100,$H328*$E$3^(I$5-$H$5),100)</f>
        <v>48.935964312330974</v>
      </c>
      <c r="J328">
        <f t="shared" si="87"/>
        <v>49.425323955454282</v>
      </c>
      <c r="K328">
        <f t="shared" si="87"/>
        <v>49.91957719500882</v>
      </c>
      <c r="L328">
        <f t="shared" si="87"/>
        <v>50.418772966958919</v>
      </c>
      <c r="M328">
        <f t="shared" si="87"/>
        <v>50.9229606966285</v>
      </c>
      <c r="N328">
        <f t="shared" si="87"/>
        <v>51.432190303594794</v>
      </c>
      <c r="O328">
        <f t="shared" si="87"/>
        <v>51.946512206630729</v>
      </c>
      <c r="P328">
        <f t="shared" si="87"/>
        <v>52.465977328697051</v>
      </c>
      <c r="Q328">
        <f t="shared" si="87"/>
        <v>52.990637101984021</v>
      </c>
      <c r="R328">
        <f t="shared" si="87"/>
        <v>53.520543473003869</v>
      </c>
      <c r="S328">
        <f t="shared" ref="S328:S372" si="92">IF($R328*$F$3^(S$5-$R$5)&lt;100,$R328*$F$3^(S$5-$R$5),100)</f>
        <v>53.788146190368884</v>
      </c>
      <c r="T328">
        <f t="shared" si="88"/>
        <v>54.057086921320717</v>
      </c>
      <c r="U328">
        <f t="shared" si="88"/>
        <v>54.327372355927317</v>
      </c>
      <c r="V328">
        <f t="shared" si="88"/>
        <v>54.599009217706936</v>
      </c>
      <c r="W328">
        <f t="shared" si="88"/>
        <v>54.872004263795461</v>
      </c>
      <c r="X328">
        <f t="shared" si="88"/>
        <v>55.14636428511443</v>
      </c>
      <c r="Y328">
        <f t="shared" si="88"/>
        <v>55.422096106539996</v>
      </c>
      <c r="Z328">
        <f t="shared" si="88"/>
        <v>55.699206587072695</v>
      </c>
      <c r="AA328">
        <f t="shared" si="88"/>
        <v>55.977702620008053</v>
      </c>
      <c r="AB328">
        <f t="shared" si="88"/>
        <v>56.257591133108086</v>
      </c>
      <c r="AC328">
        <f t="shared" si="86"/>
        <v>56.469694272071834</v>
      </c>
      <c r="AD328">
        <f t="shared" si="86"/>
        <v>56.682597085188931</v>
      </c>
      <c r="AE328">
        <f t="shared" si="86"/>
        <v>56.896302587401784</v>
      </c>
      <c r="AF328">
        <f t="shared" si="86"/>
        <v>57.110813805019795</v>
      </c>
      <c r="AG328">
        <f t="shared" si="86"/>
        <v>57.326133775762194</v>
      </c>
      <c r="AH328">
        <f t="shared" si="86"/>
        <v>57.542265548801083</v>
      </c>
      <c r="AI328">
        <f t="shared" si="86"/>
        <v>57.759212184804554</v>
      </c>
      <c r="AJ328">
        <f t="shared" si="86"/>
        <v>57.976976755980097</v>
      </c>
      <c r="AK328">
        <f t="shared" si="86"/>
        <v>58.195562346118074</v>
      </c>
      <c r="AL328">
        <f t="shared" si="86"/>
        <v>58.414972050635413</v>
      </c>
      <c r="AM328">
        <f t="shared" si="86"/>
        <v>58.635208976619403</v>
      </c>
      <c r="AN328">
        <f t="shared" si="86"/>
        <v>58.856276242871715</v>
      </c>
      <c r="AO328">
        <f t="shared" si="86"/>
        <v>59.078176979952573</v>
      </c>
      <c r="AP328">
        <f t="shared" si="86"/>
        <v>59.300914330225112</v>
      </c>
      <c r="AQ328">
        <f t="shared" si="86"/>
        <v>59.524491447899798</v>
      </c>
      <c r="AR328">
        <f t="shared" si="86"/>
        <v>59.748911499079178</v>
      </c>
      <c r="AS328">
        <f t="shared" si="85"/>
        <v>59.974177661802663</v>
      </c>
      <c r="AT328">
        <f t="shared" si="85"/>
        <v>60.200293126091566</v>
      </c>
      <c r="AU328">
        <f t="shared" si="85"/>
        <v>60.427261093994254</v>
      </c>
      <c r="AV328">
        <f t="shared" si="85"/>
        <v>60.655084779631515</v>
      </c>
    </row>
    <row r="329" spans="1:48" x14ac:dyDescent="0.15">
      <c r="A329" t="s">
        <v>652</v>
      </c>
      <c r="B329" t="s">
        <v>653</v>
      </c>
      <c r="C329">
        <v>39.159999999999997</v>
      </c>
      <c r="D329">
        <f t="shared" si="89"/>
        <v>39.159999999999997</v>
      </c>
      <c r="E329">
        <f t="shared" si="90"/>
        <v>39.826193291476812</v>
      </c>
      <c r="F329">
        <f t="shared" si="90"/>
        <v>40.503719920584089</v>
      </c>
      <c r="G329">
        <f t="shared" si="90"/>
        <v>41.192772691037341</v>
      </c>
      <c r="H329">
        <f t="shared" si="90"/>
        <v>41.893547686545475</v>
      </c>
      <c r="I329">
        <f t="shared" si="91"/>
        <v>42.312483163410931</v>
      </c>
      <c r="J329">
        <f t="shared" si="87"/>
        <v>42.735607995045036</v>
      </c>
      <c r="K329">
        <f t="shared" si="87"/>
        <v>43.162964074995486</v>
      </c>
      <c r="L329">
        <f t="shared" si="87"/>
        <v>43.594593715745447</v>
      </c>
      <c r="M329">
        <f t="shared" si="87"/>
        <v>44.030539652902895</v>
      </c>
      <c r="N329">
        <f t="shared" si="87"/>
        <v>44.470845049431929</v>
      </c>
      <c r="O329">
        <f t="shared" si="87"/>
        <v>44.91555349992624</v>
      </c>
      <c r="P329">
        <f t="shared" si="87"/>
        <v>45.364709034925518</v>
      </c>
      <c r="Q329">
        <f t="shared" si="87"/>
        <v>45.818356125274775</v>
      </c>
      <c r="R329">
        <f t="shared" si="87"/>
        <v>46.276539686527521</v>
      </c>
      <c r="S329">
        <f t="shared" si="92"/>
        <v>46.507922384960153</v>
      </c>
      <c r="T329">
        <f t="shared" si="88"/>
        <v>46.740461996884946</v>
      </c>
      <c r="U329">
        <f t="shared" si="88"/>
        <v>46.974164306869369</v>
      </c>
      <c r="V329">
        <f t="shared" si="88"/>
        <v>47.209035128403698</v>
      </c>
      <c r="W329">
        <f t="shared" si="88"/>
        <v>47.44508030404571</v>
      </c>
      <c r="X329">
        <f t="shared" si="88"/>
        <v>47.682305705565931</v>
      </c>
      <c r="Y329">
        <f t="shared" si="88"/>
        <v>47.920717234093757</v>
      </c>
      <c r="Z329">
        <f t="shared" si="88"/>
        <v>48.160320820264218</v>
      </c>
      <c r="AA329">
        <f t="shared" si="88"/>
        <v>48.401122424365539</v>
      </c>
      <c r="AB329">
        <f t="shared" si="88"/>
        <v>48.643128036487354</v>
      </c>
      <c r="AC329">
        <f t="shared" si="86"/>
        <v>48.826523022617195</v>
      </c>
      <c r="AD329">
        <f t="shared" si="86"/>
        <v>49.010609447030205</v>
      </c>
      <c r="AE329">
        <f t="shared" si="86"/>
        <v>49.195389916596454</v>
      </c>
      <c r="AF329">
        <f t="shared" si="86"/>
        <v>49.380867048014458</v>
      </c>
      <c r="AG329">
        <f t="shared" si="86"/>
        <v>49.567043467848251</v>
      </c>
      <c r="AH329">
        <f t="shared" si="86"/>
        <v>49.753921812564585</v>
      </c>
      <c r="AI329">
        <f t="shared" si="86"/>
        <v>49.94150472857023</v>
      </c>
      <c r="AJ329">
        <f t="shared" si="86"/>
        <v>50.129794872249505</v>
      </c>
      <c r="AK329">
        <f t="shared" si="86"/>
        <v>50.318794910001841</v>
      </c>
      <c r="AL329">
        <f t="shared" si="86"/>
        <v>50.508507518279586</v>
      </c>
      <c r="AM329">
        <f t="shared" si="86"/>
        <v>50.698935383625866</v>
      </c>
      <c r="AN329">
        <f t="shared" si="86"/>
        <v>50.890081202712651</v>
      </c>
      <c r="AO329">
        <f t="shared" si="86"/>
        <v>51.081947682378939</v>
      </c>
      <c r="AP329">
        <f t="shared" si="86"/>
        <v>51.274537539669133</v>
      </c>
      <c r="AQ329">
        <f t="shared" si="86"/>
        <v>51.467853501871396</v>
      </c>
      <c r="AR329">
        <f t="shared" si="86"/>
        <v>51.661898306556417</v>
      </c>
      <c r="AS329">
        <f t="shared" si="85"/>
        <v>51.856674701616072</v>
      </c>
      <c r="AT329">
        <f t="shared" si="85"/>
        <v>52.052185445302392</v>
      </c>
      <c r="AU329">
        <f t="shared" si="85"/>
        <v>52.248433306266605</v>
      </c>
      <c r="AV329">
        <f t="shared" si="85"/>
        <v>52.44542106359836</v>
      </c>
    </row>
    <row r="330" spans="1:48" x14ac:dyDescent="0.15">
      <c r="A330" t="s">
        <v>654</v>
      </c>
      <c r="B330" t="s">
        <v>655</v>
      </c>
      <c r="C330">
        <v>60.12</v>
      </c>
      <c r="D330">
        <f t="shared" si="89"/>
        <v>60.12</v>
      </c>
      <c r="E330">
        <f t="shared" si="90"/>
        <v>61.142766616026208</v>
      </c>
      <c r="F330">
        <f t="shared" si="90"/>
        <v>62.182932625779259</v>
      </c>
      <c r="G330">
        <f t="shared" si="90"/>
        <v>63.240794029243233</v>
      </c>
      <c r="H330">
        <f t="shared" si="90"/>
        <v>64.316651861979409</v>
      </c>
      <c r="I330">
        <f t="shared" si="91"/>
        <v>64.959818380599202</v>
      </c>
      <c r="J330">
        <f t="shared" si="87"/>
        <v>65.609416564405194</v>
      </c>
      <c r="K330">
        <f t="shared" si="87"/>
        <v>66.265510730049243</v>
      </c>
      <c r="L330">
        <f t="shared" si="87"/>
        <v>66.928165837349738</v>
      </c>
      <c r="M330">
        <f t="shared" si="87"/>
        <v>67.59744749572323</v>
      </c>
      <c r="N330">
        <f t="shared" si="87"/>
        <v>68.273421970680474</v>
      </c>
      <c r="O330">
        <f t="shared" si="87"/>
        <v>68.956156190387262</v>
      </c>
      <c r="P330">
        <f t="shared" si="87"/>
        <v>69.645717752291162</v>
      </c>
      <c r="Q330">
        <f t="shared" si="87"/>
        <v>70.342174929814078</v>
      </c>
      <c r="R330">
        <f t="shared" si="87"/>
        <v>71.045596679112208</v>
      </c>
      <c r="S330">
        <f t="shared" si="92"/>
        <v>71.400824662507759</v>
      </c>
      <c r="T330">
        <f t="shared" si="88"/>
        <v>71.757828785820294</v>
      </c>
      <c r="U330">
        <f t="shared" si="88"/>
        <v>72.116617929749381</v>
      </c>
      <c r="V330">
        <f t="shared" si="88"/>
        <v>72.477201019398109</v>
      </c>
      <c r="W330">
        <f t="shared" si="88"/>
        <v>72.839587024495088</v>
      </c>
      <c r="X330">
        <f t="shared" si="88"/>
        <v>73.20378495961755</v>
      </c>
      <c r="Y330">
        <f t="shared" si="88"/>
        <v>73.569803884415634</v>
      </c>
      <c r="Z330">
        <f t="shared" si="88"/>
        <v>73.937652903837702</v>
      </c>
      <c r="AA330">
        <f t="shared" si="88"/>
        <v>74.307341168356885</v>
      </c>
      <c r="AB330">
        <f t="shared" si="88"/>
        <v>74.678877874198662</v>
      </c>
      <c r="AC330">
        <f t="shared" si="86"/>
        <v>74.960433200197798</v>
      </c>
      <c r="AD330">
        <f t="shared" si="86"/>
        <v>75.243050049935036</v>
      </c>
      <c r="AE330">
        <f t="shared" si="86"/>
        <v>75.526732425581685</v>
      </c>
      <c r="AF330">
        <f t="shared" si="86"/>
        <v>75.811484344398082</v>
      </c>
      <c r="AG330">
        <f t="shared" si="86"/>
        <v>76.097309838790508</v>
      </c>
      <c r="AH330">
        <f t="shared" si="86"/>
        <v>76.384212956368302</v>
      </c>
      <c r="AI330">
        <f t="shared" si="86"/>
        <v>76.672197760001083</v>
      </c>
      <c r="AJ330">
        <f t="shared" si="86"/>
        <v>76.961268327876411</v>
      </c>
      <c r="AK330">
        <f t="shared" si="86"/>
        <v>77.251428753557477</v>
      </c>
      <c r="AL330">
        <f t="shared" si="86"/>
        <v>77.542683146041071</v>
      </c>
      <c r="AM330">
        <f t="shared" si="86"/>
        <v>77.835035629815806</v>
      </c>
      <c r="AN330">
        <f t="shared" si="86"/>
        <v>78.128490344920436</v>
      </c>
      <c r="AO330">
        <f t="shared" si="86"/>
        <v>78.423051447002607</v>
      </c>
      <c r="AP330">
        <f t="shared" si="86"/>
        <v>78.718723107377642</v>
      </c>
      <c r="AQ330">
        <f t="shared" si="86"/>
        <v>79.015509513087551</v>
      </c>
      <c r="AR330">
        <f t="shared" si="86"/>
        <v>79.313414866960457</v>
      </c>
      <c r="AS330">
        <f t="shared" si="85"/>
        <v>79.612443387670027</v>
      </c>
      <c r="AT330">
        <f t="shared" si="85"/>
        <v>79.912599309795198</v>
      </c>
      <c r="AU330">
        <f t="shared" si="85"/>
        <v>80.213886883880193</v>
      </c>
      <c r="AV330">
        <f t="shared" si="85"/>
        <v>80.516310376494729</v>
      </c>
    </row>
    <row r="331" spans="1:48" x14ac:dyDescent="0.15">
      <c r="A331" t="s">
        <v>656</v>
      </c>
      <c r="B331" t="s">
        <v>657</v>
      </c>
      <c r="C331">
        <v>36.35</v>
      </c>
      <c r="D331">
        <f t="shared" si="89"/>
        <v>36.35</v>
      </c>
      <c r="E331">
        <f t="shared" si="90"/>
        <v>36.968389329550114</v>
      </c>
      <c r="F331">
        <f t="shared" si="90"/>
        <v>37.597298751614709</v>
      </c>
      <c r="G331">
        <f t="shared" si="90"/>
        <v>38.236907234913367</v>
      </c>
      <c r="H331">
        <f t="shared" si="90"/>
        <v>38.887396792796935</v>
      </c>
      <c r="I331">
        <f t="shared" si="91"/>
        <v>39.276270760724906</v>
      </c>
      <c r="J331">
        <f t="shared" si="87"/>
        <v>39.669033468332152</v>
      </c>
      <c r="K331">
        <f t="shared" si="87"/>
        <v>40.065723803015473</v>
      </c>
      <c r="L331">
        <f t="shared" si="87"/>
        <v>40.466381041045629</v>
      </c>
      <c r="M331">
        <f t="shared" si="87"/>
        <v>40.871044851456084</v>
      </c>
      <c r="N331">
        <f t="shared" si="87"/>
        <v>41.279755299970653</v>
      </c>
      <c r="O331">
        <f t="shared" si="87"/>
        <v>41.692552852970344</v>
      </c>
      <c r="P331">
        <f t="shared" si="87"/>
        <v>42.109478381500061</v>
      </c>
      <c r="Q331">
        <f t="shared" si="87"/>
        <v>42.530573165315062</v>
      </c>
      <c r="R331">
        <f t="shared" si="87"/>
        <v>42.955878896968215</v>
      </c>
      <c r="S331">
        <f t="shared" si="92"/>
        <v>43.170658291453051</v>
      </c>
      <c r="T331">
        <f t="shared" si="88"/>
        <v>43.386511582910309</v>
      </c>
      <c r="U331">
        <f t="shared" si="88"/>
        <v>43.603444140824855</v>
      </c>
      <c r="V331">
        <f t="shared" si="88"/>
        <v>43.821461361528968</v>
      </c>
      <c r="W331">
        <f t="shared" si="88"/>
        <v>44.040568668336604</v>
      </c>
      <c r="X331">
        <f t="shared" si="88"/>
        <v>44.260771511678279</v>
      </c>
      <c r="Y331">
        <f t="shared" si="88"/>
        <v>44.482075369236668</v>
      </c>
      <c r="Z331">
        <f t="shared" si="88"/>
        <v>44.704485746082845</v>
      </c>
      <c r="AA331">
        <f t="shared" si="88"/>
        <v>44.928008174813257</v>
      </c>
      <c r="AB331">
        <f t="shared" si="88"/>
        <v>45.152648215687321</v>
      </c>
      <c r="AC331">
        <f t="shared" si="86"/>
        <v>45.322883347092315</v>
      </c>
      <c r="AD331">
        <f t="shared" si="86"/>
        <v>45.49376030131635</v>
      </c>
      <c r="AE331">
        <f t="shared" si="86"/>
        <v>45.665281498168575</v>
      </c>
      <c r="AF331">
        <f t="shared" si="86"/>
        <v>45.837449366581353</v>
      </c>
      <c r="AG331">
        <f t="shared" si="86"/>
        <v>46.010266344644634</v>
      </c>
      <c r="AH331">
        <f t="shared" si="86"/>
        <v>46.183734879640525</v>
      </c>
      <c r="AI331">
        <f t="shared" si="86"/>
        <v>46.357857428077835</v>
      </c>
      <c r="AJ331">
        <f t="shared" si="86"/>
        <v>46.532636455727008</v>
      </c>
      <c r="AK331">
        <f t="shared" si="86"/>
        <v>46.708074437654929</v>
      </c>
      <c r="AL331">
        <f t="shared" si="86"/>
        <v>46.884173858260041</v>
      </c>
      <c r="AM331">
        <f t="shared" si="86"/>
        <v>47.060937211307468</v>
      </c>
      <c r="AN331">
        <f t="shared" si="86"/>
        <v>47.238366999964377</v>
      </c>
      <c r="AO331">
        <f t="shared" si="86"/>
        <v>47.416465736835413</v>
      </c>
      <c r="AP331">
        <f t="shared" si="86"/>
        <v>47.595235943998297</v>
      </c>
      <c r="AQ331">
        <f t="shared" si="86"/>
        <v>47.774680153039469</v>
      </c>
      <c r="AR331">
        <f t="shared" si="86"/>
        <v>47.954800905090039</v>
      </c>
      <c r="AS331">
        <f t="shared" si="85"/>
        <v>48.135600750861705</v>
      </c>
      <c r="AT331">
        <f t="shared" si="85"/>
        <v>48.317082250682894</v>
      </c>
      <c r="AU331">
        <f t="shared" si="85"/>
        <v>48.499247974535017</v>
      </c>
      <c r="AV331">
        <f t="shared" si="85"/>
        <v>48.682100502088886</v>
      </c>
    </row>
    <row r="332" spans="1:48" x14ac:dyDescent="0.15">
      <c r="A332" t="s">
        <v>658</v>
      </c>
      <c r="B332" t="s">
        <v>659</v>
      </c>
      <c r="C332">
        <v>33.26</v>
      </c>
      <c r="D332">
        <f t="shared" si="89"/>
        <v>33.26</v>
      </c>
      <c r="E332">
        <f t="shared" si="90"/>
        <v>33.825821983516825</v>
      </c>
      <c r="F332">
        <f t="shared" si="90"/>
        <v>34.401269779331635</v>
      </c>
      <c r="G332">
        <f t="shared" si="90"/>
        <v>34.986507142591982</v>
      </c>
      <c r="H332">
        <f t="shared" si="90"/>
        <v>35.581700614262061</v>
      </c>
      <c r="I332">
        <f t="shared" si="91"/>
        <v>35.937517620404684</v>
      </c>
      <c r="J332">
        <f t="shared" si="87"/>
        <v>36.296892796608731</v>
      </c>
      <c r="K332">
        <f t="shared" si="87"/>
        <v>36.65986172457481</v>
      </c>
      <c r="L332">
        <f t="shared" si="87"/>
        <v>37.026460341820567</v>
      </c>
      <c r="M332">
        <f t="shared" si="87"/>
        <v>37.396724945238766</v>
      </c>
      <c r="N332">
        <f t="shared" si="87"/>
        <v>37.770692194691165</v>
      </c>
      <c r="O332">
        <f t="shared" si="87"/>
        <v>38.14839911663806</v>
      </c>
      <c r="P332">
        <f t="shared" si="87"/>
        <v>38.529883107804451</v>
      </c>
      <c r="Q332">
        <f t="shared" si="87"/>
        <v>38.915181938882505</v>
      </c>
      <c r="R332">
        <f t="shared" si="87"/>
        <v>39.304333758271326</v>
      </c>
      <c r="S332">
        <f t="shared" si="92"/>
        <v>39.500855427062682</v>
      </c>
      <c r="T332">
        <f t="shared" si="88"/>
        <v>39.698359704197983</v>
      </c>
      <c r="U332">
        <f t="shared" si="88"/>
        <v>39.896851502718974</v>
      </c>
      <c r="V332">
        <f t="shared" si="88"/>
        <v>40.096335760232556</v>
      </c>
      <c r="W332">
        <f t="shared" si="88"/>
        <v>40.29681743903371</v>
      </c>
      <c r="X332">
        <f t="shared" si="88"/>
        <v>40.498301526228872</v>
      </c>
      <c r="Y332">
        <f t="shared" si="88"/>
        <v>40.700793033860016</v>
      </c>
      <c r="Z332">
        <f t="shared" si="88"/>
        <v>40.904296999029306</v>
      </c>
      <c r="AA332">
        <f t="shared" si="88"/>
        <v>41.108818484024454</v>
      </c>
      <c r="AB332">
        <f t="shared" si="88"/>
        <v>41.314362576444566</v>
      </c>
      <c r="AC332">
        <f t="shared" si="86"/>
        <v>41.470126550874561</v>
      </c>
      <c r="AD332">
        <f t="shared" si="86"/>
        <v>41.626477788769776</v>
      </c>
      <c r="AE332">
        <f t="shared" si="86"/>
        <v>41.783418504238966</v>
      </c>
      <c r="AF332">
        <f t="shared" si="86"/>
        <v>41.940950919738526</v>
      </c>
      <c r="AG332">
        <f t="shared" si="86"/>
        <v>42.099077266103997</v>
      </c>
      <c r="AH332">
        <f t="shared" si="86"/>
        <v>42.257799782581664</v>
      </c>
      <c r="AI332">
        <f t="shared" si="86"/>
        <v>42.417120716860211</v>
      </c>
      <c r="AJ332">
        <f t="shared" si="86"/>
        <v>42.577042325102617</v>
      </c>
      <c r="AK332">
        <f t="shared" si="86"/>
        <v>42.737566871978068</v>
      </c>
      <c r="AL332">
        <f t="shared" si="86"/>
        <v>42.898696630694047</v>
      </c>
      <c r="AM332">
        <f t="shared" si="86"/>
        <v>43.060433883028502</v>
      </c>
      <c r="AN332">
        <f t="shared" si="86"/>
        <v>43.222780919362165</v>
      </c>
      <c r="AO332">
        <f t="shared" si="86"/>
        <v>43.385740038711013</v>
      </c>
      <c r="AP332">
        <f t="shared" si="86"/>
        <v>43.549313548758818</v>
      </c>
      <c r="AQ332">
        <f t="shared" si="86"/>
        <v>43.713503765889747</v>
      </c>
      <c r="AR332">
        <f t="shared" si="86"/>
        <v>43.878313015221302</v>
      </c>
      <c r="AS332">
        <f t="shared" si="85"/>
        <v>44.043743630637138</v>
      </c>
      <c r="AT332">
        <f t="shared" si="85"/>
        <v>44.209797954820161</v>
      </c>
      <c r="AU332">
        <f t="shared" si="85"/>
        <v>44.376478339285676</v>
      </c>
      <c r="AV332">
        <f t="shared" si="85"/>
        <v>44.543787144414743</v>
      </c>
    </row>
    <row r="333" spans="1:48" x14ac:dyDescent="0.15">
      <c r="A333" t="s">
        <v>660</v>
      </c>
      <c r="B333" t="s">
        <v>661</v>
      </c>
      <c r="C333">
        <v>31.84</v>
      </c>
      <c r="D333">
        <f t="shared" si="89"/>
        <v>31.84</v>
      </c>
      <c r="E333">
        <f t="shared" si="90"/>
        <v>32.381664821262049</v>
      </c>
      <c r="F333">
        <f t="shared" si="90"/>
        <v>32.932544491098</v>
      </c>
      <c r="G333">
        <f t="shared" si="90"/>
        <v>33.492795773305133</v>
      </c>
      <c r="H333">
        <f t="shared" si="90"/>
        <v>34.06257809855996</v>
      </c>
      <c r="I333">
        <f t="shared" si="91"/>
        <v>34.403203879545558</v>
      </c>
      <c r="J333">
        <f t="shared" si="87"/>
        <v>34.747235918341019</v>
      </c>
      <c r="K333">
        <f t="shared" si="87"/>
        <v>35.094708277524425</v>
      </c>
      <c r="L333">
        <f t="shared" si="87"/>
        <v>35.445655360299668</v>
      </c>
      <c r="M333">
        <f t="shared" si="87"/>
        <v>35.800111913902661</v>
      </c>
      <c r="N333">
        <f t="shared" si="87"/>
        <v>36.158113033041701</v>
      </c>
      <c r="O333">
        <f t="shared" si="87"/>
        <v>36.519694163372108</v>
      </c>
      <c r="P333">
        <f t="shared" si="87"/>
        <v>36.884891105005835</v>
      </c>
      <c r="Q333">
        <f t="shared" si="87"/>
        <v>37.2537400160559</v>
      </c>
      <c r="R333">
        <f t="shared" si="87"/>
        <v>37.626277416216453</v>
      </c>
      <c r="S333">
        <f t="shared" si="92"/>
        <v>37.814408803297532</v>
      </c>
      <c r="T333">
        <f t="shared" si="88"/>
        <v>38.003480847314016</v>
      </c>
      <c r="U333">
        <f t="shared" si="88"/>
        <v>38.193498251550579</v>
      </c>
      <c r="V333">
        <f t="shared" si="88"/>
        <v>38.384465742808324</v>
      </c>
      <c r="W333">
        <f t="shared" si="88"/>
        <v>38.576388071522359</v>
      </c>
      <c r="X333">
        <f t="shared" si="88"/>
        <v>38.769270011879961</v>
      </c>
      <c r="Y333">
        <f t="shared" si="88"/>
        <v>38.963116361939356</v>
      </c>
      <c r="Z333">
        <f t="shared" si="88"/>
        <v>39.157931943749048</v>
      </c>
      <c r="AA333">
        <f t="shared" si="88"/>
        <v>39.353721603467797</v>
      </c>
      <c r="AB333">
        <f t="shared" si="88"/>
        <v>39.550490211485126</v>
      </c>
      <c r="AC333">
        <f t="shared" si="86"/>
        <v>39.699604010217868</v>
      </c>
      <c r="AD333">
        <f t="shared" si="86"/>
        <v>39.849279999832532</v>
      </c>
      <c r="AE333">
        <f t="shared" si="86"/>
        <v>39.999520299908866</v>
      </c>
      <c r="AF333">
        <f t="shared" si="86"/>
        <v>40.150327038017892</v>
      </c>
      <c r="AG333">
        <f t="shared" si="86"/>
        <v>40.301702349752006</v>
      </c>
      <c r="AH333">
        <f t="shared" si="86"/>
        <v>40.453648378755275</v>
      </c>
      <c r="AI333">
        <f t="shared" si="86"/>
        <v>40.606167276753737</v>
      </c>
      <c r="AJ333">
        <f t="shared" si="86"/>
        <v>40.759261203585915</v>
      </c>
      <c r="AK333">
        <f t="shared" si="86"/>
        <v>40.912932327233371</v>
      </c>
      <c r="AL333">
        <f t="shared" si="86"/>
        <v>41.067182823851432</v>
      </c>
      <c r="AM333">
        <f t="shared" si="86"/>
        <v>41.222014877799992</v>
      </c>
      <c r="AN333">
        <f t="shared" si="86"/>
        <v>41.37743068167444</v>
      </c>
      <c r="AO333">
        <f t="shared" si="86"/>
        <v>41.53343243633671</v>
      </c>
      <c r="AP333">
        <f t="shared" si="86"/>
        <v>41.690022350946514</v>
      </c>
      <c r="AQ333">
        <f t="shared" si="86"/>
        <v>41.847202642992478</v>
      </c>
      <c r="AR333">
        <f t="shared" si="86"/>
        <v>42.004975538323713</v>
      </c>
      <c r="AS333">
        <f t="shared" si="85"/>
        <v>42.163343271181205</v>
      </c>
      <c r="AT333">
        <f t="shared" si="85"/>
        <v>42.322308084229526</v>
      </c>
      <c r="AU333">
        <f t="shared" si="85"/>
        <v>42.481872228588585</v>
      </c>
      <c r="AV333">
        <f t="shared" si="85"/>
        <v>42.642037963865477</v>
      </c>
    </row>
    <row r="334" spans="1:48" x14ac:dyDescent="0.15">
      <c r="A334" t="s">
        <v>662</v>
      </c>
      <c r="B334" t="s">
        <v>662</v>
      </c>
      <c r="C334">
        <v>34.090000000000003</v>
      </c>
      <c r="D334">
        <f t="shared" si="89"/>
        <v>34.090000000000003</v>
      </c>
      <c r="E334">
        <f t="shared" si="90"/>
        <v>34.669942014975611</v>
      </c>
      <c r="F334">
        <f t="shared" si="90"/>
        <v>35.259750053440037</v>
      </c>
      <c r="G334">
        <f t="shared" si="90"/>
        <v>35.859591957034297</v>
      </c>
      <c r="H334">
        <f t="shared" si="90"/>
        <v>36.469638422735841</v>
      </c>
      <c r="I334">
        <f t="shared" si="91"/>
        <v>36.834334806963199</v>
      </c>
      <c r="J334">
        <f t="shared" si="87"/>
        <v>37.202678155032828</v>
      </c>
      <c r="K334">
        <f t="shared" si="87"/>
        <v>37.574704936583153</v>
      </c>
      <c r="L334">
        <f t="shared" si="87"/>
        <v>37.950451985948995</v>
      </c>
      <c r="M334">
        <f t="shared" si="87"/>
        <v>38.329956505808475</v>
      </c>
      <c r="N334">
        <f t="shared" si="87"/>
        <v>38.713256070866571</v>
      </c>
      <c r="O334">
        <f t="shared" si="87"/>
        <v>39.100388631575228</v>
      </c>
      <c r="P334">
        <f t="shared" si="87"/>
        <v>39.491392517890986</v>
      </c>
      <c r="Q334">
        <f t="shared" si="87"/>
        <v>39.886306443069898</v>
      </c>
      <c r="R334">
        <f t="shared" si="87"/>
        <v>40.285169507500598</v>
      </c>
      <c r="S334">
        <f t="shared" si="92"/>
        <v>40.486595355038098</v>
      </c>
      <c r="T334">
        <f t="shared" si="88"/>
        <v>40.689028331813283</v>
      </c>
      <c r="U334">
        <f t="shared" si="88"/>
        <v>40.892473473472343</v>
      </c>
      <c r="V334">
        <f t="shared" si="88"/>
        <v>41.096935840839691</v>
      </c>
      <c r="W334">
        <f t="shared" si="88"/>
        <v>41.302420520043881</v>
      </c>
      <c r="X334">
        <f t="shared" si="88"/>
        <v>41.508932622644096</v>
      </c>
      <c r="Y334">
        <f t="shared" si="88"/>
        <v>41.716477285757314</v>
      </c>
      <c r="Z334">
        <f t="shared" si="88"/>
        <v>41.925059672186094</v>
      </c>
      <c r="AA334">
        <f t="shared" si="88"/>
        <v>42.134684970547021</v>
      </c>
      <c r="AB334">
        <f t="shared" si="88"/>
        <v>42.345358395399749</v>
      </c>
      <c r="AC334">
        <f t="shared" si="86"/>
        <v>42.505009444357007</v>
      </c>
      <c r="AD334">
        <f t="shared" si="86"/>
        <v>42.665262411881002</v>
      </c>
      <c r="AE334">
        <f t="shared" si="86"/>
        <v>42.826119567333336</v>
      </c>
      <c r="AF334">
        <f t="shared" si="86"/>
        <v>42.987583188631596</v>
      </c>
      <c r="AG334">
        <f t="shared" si="86"/>
        <v>43.149655562281588</v>
      </c>
      <c r="AH334">
        <f t="shared" si="86"/>
        <v>43.312338983409781</v>
      </c>
      <c r="AI334">
        <f t="shared" si="86"/>
        <v>43.4756357557957</v>
      </c>
      <c r="AJ334">
        <f t="shared" si="86"/>
        <v>43.639548191904645</v>
      </c>
      <c r="AK334">
        <f t="shared" si="86"/>
        <v>43.804078612920406</v>
      </c>
      <c r="AL334">
        <f t="shared" si="86"/>
        <v>43.969229348778128</v>
      </c>
      <c r="AM334">
        <f t="shared" si="86"/>
        <v>44.135002738197294</v>
      </c>
      <c r="AN334">
        <f t="shared" si="86"/>
        <v>44.301401128714872</v>
      </c>
      <c r="AO334">
        <f t="shared" si="86"/>
        <v>44.468426876718553</v>
      </c>
      <c r="AP334">
        <f t="shared" si="86"/>
        <v>44.636082347480112</v>
      </c>
      <c r="AQ334">
        <f t="shared" si="86"/>
        <v>44.804369915188872</v>
      </c>
      <c r="AR334">
        <f t="shared" si="86"/>
        <v>44.973291962985407</v>
      </c>
      <c r="AS334">
        <f t="shared" si="85"/>
        <v>45.142850882995205</v>
      </c>
      <c r="AT334">
        <f t="shared" si="85"/>
        <v>45.313049076362589</v>
      </c>
      <c r="AU334">
        <f t="shared" si="85"/>
        <v>45.483888953284705</v>
      </c>
      <c r="AV334">
        <f t="shared" si="85"/>
        <v>45.655372933045669</v>
      </c>
    </row>
    <row r="335" spans="1:48" x14ac:dyDescent="0.15">
      <c r="A335" t="s">
        <v>663</v>
      </c>
      <c r="B335" t="s">
        <v>663</v>
      </c>
      <c r="C335">
        <v>33.36</v>
      </c>
      <c r="D335">
        <f t="shared" si="89"/>
        <v>33.36</v>
      </c>
      <c r="E335">
        <f t="shared" si="90"/>
        <v>33.927523192126323</v>
      </c>
      <c r="F335">
        <f t="shared" si="90"/>
        <v>34.504701137657953</v>
      </c>
      <c r="G335">
        <f t="shared" si="90"/>
        <v>35.091698084091057</v>
      </c>
      <c r="H335">
        <f t="shared" si="90"/>
        <v>35.688681073114324</v>
      </c>
      <c r="I335">
        <f t="shared" si="91"/>
        <v>36.045567883845465</v>
      </c>
      <c r="J335">
        <f t="shared" si="87"/>
        <v>36.40602356268392</v>
      </c>
      <c r="K335">
        <f t="shared" si="87"/>
        <v>36.770083798310758</v>
      </c>
      <c r="L335">
        <f t="shared" si="87"/>
        <v>37.137784636293873</v>
      </c>
      <c r="M335">
        <f t="shared" si="87"/>
        <v>37.509162482656805</v>
      </c>
      <c r="N335">
        <f t="shared" si="87"/>
        <v>37.884254107483379</v>
      </c>
      <c r="O335">
        <f t="shared" si="87"/>
        <v>38.263096648558204</v>
      </c>
      <c r="P335">
        <f t="shared" si="87"/>
        <v>38.645727615043796</v>
      </c>
      <c r="Q335">
        <f t="shared" si="87"/>
        <v>39.032184891194234</v>
      </c>
      <c r="R335">
        <f t="shared" si="87"/>
        <v>39.422506740106179</v>
      </c>
      <c r="S335">
        <f t="shared" si="92"/>
        <v>39.619619273806705</v>
      </c>
      <c r="T335">
        <f t="shared" si="88"/>
        <v>39.817717370175735</v>
      </c>
      <c r="U335">
        <f t="shared" si="88"/>
        <v>40.016805957026605</v>
      </c>
      <c r="V335">
        <f t="shared" si="88"/>
        <v>40.216889986811729</v>
      </c>
      <c r="W335">
        <f t="shared" si="88"/>
        <v>40.41797443674578</v>
      </c>
      <c r="X335">
        <f t="shared" si="88"/>
        <v>40.6200643089295</v>
      </c>
      <c r="Y335">
        <f t="shared" si="88"/>
        <v>40.823164630474146</v>
      </c>
      <c r="Z335">
        <f t="shared" si="88"/>
        <v>41.027280453626517</v>
      </c>
      <c r="AA335">
        <f t="shared" si="88"/>
        <v>41.232416855894641</v>
      </c>
      <c r="AB335">
        <f t="shared" si="88"/>
        <v>41.438578940174111</v>
      </c>
      <c r="AC335">
        <f t="shared" si="86"/>
        <v>41.5948112368363</v>
      </c>
      <c r="AD335">
        <f t="shared" si="86"/>
        <v>41.751632562638605</v>
      </c>
      <c r="AE335">
        <f t="shared" si="86"/>
        <v>41.909045138346727</v>
      </c>
      <c r="AF335">
        <f t="shared" si="86"/>
        <v>42.06705119309914</v>
      </c>
      <c r="AG335">
        <f t="shared" si="86"/>
        <v>42.225652964438652</v>
      </c>
      <c r="AH335">
        <f t="shared" si="86"/>
        <v>42.384852698344091</v>
      </c>
      <c r="AI335">
        <f t="shared" si="86"/>
        <v>42.544652649262076</v>
      </c>
      <c r="AJ335">
        <f t="shared" si="86"/>
        <v>42.705055080139012</v>
      </c>
      <c r="AK335">
        <f t="shared" si="86"/>
        <v>42.866062262453049</v>
      </c>
      <c r="AL335">
        <f t="shared" si="86"/>
        <v>43.027676476246349</v>
      </c>
      <c r="AM335">
        <f t="shared" si="86"/>
        <v>43.189900010157274</v>
      </c>
      <c r="AN335">
        <f t="shared" si="86"/>
        <v>43.352735161452863</v>
      </c>
      <c r="AO335">
        <f t="shared" si="86"/>
        <v>43.516184236061328</v>
      </c>
      <c r="AP335">
        <f t="shared" si="86"/>
        <v>43.680249548604756</v>
      </c>
      <c r="AQ335">
        <f t="shared" si="86"/>
        <v>43.844933422431815</v>
      </c>
      <c r="AR335">
        <f t="shared" si="86"/>
        <v>44.010238189650721</v>
      </c>
      <c r="AS335">
        <f t="shared" si="85"/>
        <v>44.17616619116221</v>
      </c>
      <c r="AT335">
        <f t="shared" si="85"/>
        <v>44.342719776692746</v>
      </c>
      <c r="AU335">
        <f t="shared" si="85"/>
        <v>44.509901304827736</v>
      </c>
      <c r="AV335">
        <f t="shared" si="85"/>
        <v>44.677713143044983</v>
      </c>
    </row>
    <row r="336" spans="1:48" x14ac:dyDescent="0.15">
      <c r="A336" t="s">
        <v>664</v>
      </c>
      <c r="B336" t="s">
        <v>665</v>
      </c>
      <c r="C336">
        <v>48.826999999999998</v>
      </c>
      <c r="D336">
        <f t="shared" si="89"/>
        <v>48.826999999999998</v>
      </c>
      <c r="E336">
        <f t="shared" si="90"/>
        <v>49.657649127756351</v>
      </c>
      <c r="F336">
        <f t="shared" si="90"/>
        <v>50.50242932998875</v>
      </c>
      <c r="G336">
        <f t="shared" si="90"/>
        <v>51.361581005752818</v>
      </c>
      <c r="H336">
        <f t="shared" si="90"/>
        <v>52.235348643793564</v>
      </c>
      <c r="I336">
        <f t="shared" si="91"/>
        <v>52.7577021302315</v>
      </c>
      <c r="J336">
        <f t="shared" si="87"/>
        <v>53.285279151533814</v>
      </c>
      <c r="K336">
        <f t="shared" si="87"/>
        <v>53.818131943049146</v>
      </c>
      <c r="L336">
        <f t="shared" si="87"/>
        <v>54.356313262479645</v>
      </c>
      <c r="M336">
        <f t="shared" si="87"/>
        <v>54.899876395104435</v>
      </c>
      <c r="N336">
        <f t="shared" si="87"/>
        <v>55.44887515905549</v>
      </c>
      <c r="O336">
        <f t="shared" si="87"/>
        <v>56.00336391064603</v>
      </c>
      <c r="P336">
        <f t="shared" si="87"/>
        <v>56.563397549752509</v>
      </c>
      <c r="Q336">
        <f t="shared" si="87"/>
        <v>57.129031525250035</v>
      </c>
      <c r="R336">
        <f t="shared" si="87"/>
        <v>57.700321840502539</v>
      </c>
      <c r="S336">
        <f t="shared" si="92"/>
        <v>57.988823449705045</v>
      </c>
      <c r="T336">
        <f t="shared" si="88"/>
        <v>58.278767566953562</v>
      </c>
      <c r="U336">
        <f t="shared" si="88"/>
        <v>58.570161404788323</v>
      </c>
      <c r="V336">
        <f t="shared" si="88"/>
        <v>58.863012211812247</v>
      </c>
      <c r="W336">
        <f t="shared" si="88"/>
        <v>59.157327272871299</v>
      </c>
      <c r="X336">
        <f t="shared" si="88"/>
        <v>59.453113909235647</v>
      </c>
      <c r="Y336">
        <f t="shared" si="88"/>
        <v>59.750379478781817</v>
      </c>
      <c r="Z336">
        <f t="shared" si="88"/>
        <v>60.049131376175723</v>
      </c>
      <c r="AA336">
        <f t="shared" si="88"/>
        <v>60.349377033056598</v>
      </c>
      <c r="AB336">
        <f t="shared" si="88"/>
        <v>60.65112391822187</v>
      </c>
      <c r="AC336">
        <f t="shared" si="86"/>
        <v>60.879791614538561</v>
      </c>
      <c r="AD336">
        <f t="shared" si="86"/>
        <v>61.109321436929122</v>
      </c>
      <c r="AE336">
        <f t="shared" si="86"/>
        <v>61.339716635793039</v>
      </c>
      <c r="AF336">
        <f t="shared" si="86"/>
        <v>61.570980473784537</v>
      </c>
      <c r="AG336">
        <f t="shared" si="86"/>
        <v>61.803116225858702</v>
      </c>
      <c r="AH336">
        <f t="shared" si="86"/>
        <v>62.036127179317965</v>
      </c>
      <c r="AI336">
        <f t="shared" si="86"/>
        <v>62.270016633858511</v>
      </c>
      <c r="AJ336">
        <f t="shared" si="86"/>
        <v>62.504787901617135</v>
      </c>
      <c r="AK336">
        <f t="shared" si="86"/>
        <v>62.740444307218091</v>
      </c>
      <c r="AL336">
        <f t="shared" si="86"/>
        <v>62.976989187820166</v>
      </c>
      <c r="AM336">
        <f t="shared" si="86"/>
        <v>63.214425893163956</v>
      </c>
      <c r="AN336">
        <f t="shared" si="86"/>
        <v>63.452757785619276</v>
      </c>
      <c r="AO336">
        <f t="shared" si="86"/>
        <v>63.691988240232817</v>
      </c>
      <c r="AP336">
        <f t="shared" si="86"/>
        <v>63.932120644775928</v>
      </c>
      <c r="AQ336">
        <f t="shared" si="86"/>
        <v>64.173158399792527</v>
      </c>
      <c r="AR336">
        <f t="shared" si="86"/>
        <v>64.415104918647359</v>
      </c>
      <c r="AS336">
        <f t="shared" si="85"/>
        <v>64.657963627574262</v>
      </c>
      <c r="AT336">
        <f t="shared" si="85"/>
        <v>64.901737965724735</v>
      </c>
      <c r="AU336">
        <f t="shared" si="85"/>
        <v>65.146431385216545</v>
      </c>
      <c r="AV336">
        <f t="shared" si="85"/>
        <v>65.392047351182782</v>
      </c>
    </row>
    <row r="337" spans="1:48" x14ac:dyDescent="0.15">
      <c r="A337" t="s">
        <v>666</v>
      </c>
      <c r="B337" t="s">
        <v>667</v>
      </c>
      <c r="C337">
        <v>46.2455</v>
      </c>
      <c r="D337">
        <f t="shared" si="89"/>
        <v>46.2455</v>
      </c>
      <c r="E337">
        <f t="shared" si="90"/>
        <v>47.032232427502329</v>
      </c>
      <c r="F337">
        <f t="shared" si="90"/>
        <v>47.83234881479499</v>
      </c>
      <c r="G337">
        <f t="shared" si="90"/>
        <v>48.646076850954223</v>
      </c>
      <c r="H337">
        <f t="shared" si="90"/>
        <v>49.473648098522439</v>
      </c>
      <c r="I337">
        <f t="shared" si="91"/>
        <v>49.968384579507664</v>
      </c>
      <c r="J337">
        <f t="shared" si="87"/>
        <v>50.468068425302739</v>
      </c>
      <c r="K337">
        <f t="shared" si="87"/>
        <v>50.972749109555764</v>
      </c>
      <c r="L337">
        <f t="shared" si="87"/>
        <v>51.482476600651324</v>
      </c>
      <c r="M337">
        <f t="shared" si="87"/>
        <v>51.997301366657837</v>
      </c>
      <c r="N337">
        <f t="shared" si="87"/>
        <v>52.517274380324423</v>
      </c>
      <c r="O337">
        <f t="shared" si="87"/>
        <v>53.042447124127655</v>
      </c>
      <c r="P337">
        <f t="shared" si="87"/>
        <v>53.572871595368944</v>
      </c>
      <c r="Q337">
        <f t="shared" si="87"/>
        <v>54.10860031132264</v>
      </c>
      <c r="R337">
        <f t="shared" si="87"/>
        <v>54.649686314435861</v>
      </c>
      <c r="S337">
        <f t="shared" si="92"/>
        <v>54.922934746008032</v>
      </c>
      <c r="T337">
        <f t="shared" si="88"/>
        <v>55.197549419738067</v>
      </c>
      <c r="U337">
        <f t="shared" si="88"/>
        <v>55.473537166836749</v>
      </c>
      <c r="V337">
        <f t="shared" si="88"/>
        <v>55.750904852670921</v>
      </c>
      <c r="W337">
        <f t="shared" si="88"/>
        <v>56.029659376934262</v>
      </c>
      <c r="X337">
        <f t="shared" si="88"/>
        <v>56.309807673818923</v>
      </c>
      <c r="Y337">
        <f t="shared" si="88"/>
        <v>56.591356712188016</v>
      </c>
      <c r="Z337">
        <f t="shared" si="88"/>
        <v>56.87431349574895</v>
      </c>
      <c r="AA337">
        <f t="shared" si="88"/>
        <v>57.158685063227693</v>
      </c>
      <c r="AB337">
        <f t="shared" si="88"/>
        <v>57.444478488543822</v>
      </c>
      <c r="AC337">
        <f t="shared" si="86"/>
        <v>57.661056446436248</v>
      </c>
      <c r="AD337">
        <f t="shared" si="86"/>
        <v>57.878450949505506</v>
      </c>
      <c r="AE337">
        <f t="shared" si="86"/>
        <v>58.096665076301363</v>
      </c>
      <c r="AF337">
        <f t="shared" si="86"/>
        <v>58.315701916980409</v>
      </c>
      <c r="AG337">
        <f t="shared" si="86"/>
        <v>58.535564573349752</v>
      </c>
      <c r="AH337">
        <f t="shared" si="86"/>
        <v>58.756256158911029</v>
      </c>
      <c r="AI337">
        <f t="shared" si="86"/>
        <v>58.977779798904365</v>
      </c>
      <c r="AJ337">
        <f t="shared" si="86"/>
        <v>59.200138630352775</v>
      </c>
      <c r="AK337">
        <f t="shared" si="86"/>
        <v>59.423335802106493</v>
      </c>
      <c r="AL337">
        <f t="shared" si="86"/>
        <v>59.647374474887606</v>
      </c>
      <c r="AM337">
        <f t="shared" si="86"/>
        <v>59.872257821334784</v>
      </c>
      <c r="AN337">
        <f t="shared" si="86"/>
        <v>60.097989026048211</v>
      </c>
      <c r="AO337">
        <f t="shared" si="86"/>
        <v>60.324571285634718</v>
      </c>
      <c r="AP337">
        <f t="shared" si="86"/>
        <v>60.552007808753039</v>
      </c>
      <c r="AQ337">
        <f t="shared" si="86"/>
        <v>60.780301816159188</v>
      </c>
      <c r="AR337">
        <f t="shared" si="86"/>
        <v>61.009456540752169</v>
      </c>
      <c r="AS337">
        <f t="shared" si="85"/>
        <v>61.239475227619664</v>
      </c>
      <c r="AT337">
        <f t="shared" si="85"/>
        <v>61.470361134084065</v>
      </c>
      <c r="AU337">
        <f t="shared" si="85"/>
        <v>61.702117529748534</v>
      </c>
      <c r="AV337">
        <f t="shared" si="85"/>
        <v>61.934747696543369</v>
      </c>
    </row>
    <row r="338" spans="1:48" x14ac:dyDescent="0.15">
      <c r="A338" t="s">
        <v>668</v>
      </c>
      <c r="B338" t="s">
        <v>668</v>
      </c>
      <c r="C338">
        <v>46.2455</v>
      </c>
      <c r="D338">
        <f t="shared" si="89"/>
        <v>46.2455</v>
      </c>
      <c r="E338">
        <f t="shared" si="90"/>
        <v>47.032232427502329</v>
      </c>
      <c r="F338">
        <f t="shared" si="90"/>
        <v>47.83234881479499</v>
      </c>
      <c r="G338">
        <f t="shared" si="90"/>
        <v>48.646076850954223</v>
      </c>
      <c r="H338">
        <f t="shared" si="90"/>
        <v>49.473648098522439</v>
      </c>
      <c r="I338">
        <f t="shared" si="91"/>
        <v>49.968384579507664</v>
      </c>
      <c r="J338">
        <f t="shared" si="87"/>
        <v>50.468068425302739</v>
      </c>
      <c r="K338">
        <f t="shared" si="87"/>
        <v>50.972749109555764</v>
      </c>
      <c r="L338">
        <f t="shared" si="87"/>
        <v>51.482476600651324</v>
      </c>
      <c r="M338">
        <f t="shared" si="87"/>
        <v>51.997301366657837</v>
      </c>
      <c r="N338">
        <f t="shared" si="87"/>
        <v>52.517274380324423</v>
      </c>
      <c r="O338">
        <f t="shared" si="87"/>
        <v>53.042447124127655</v>
      </c>
      <c r="P338">
        <f t="shared" si="87"/>
        <v>53.572871595368944</v>
      </c>
      <c r="Q338">
        <f t="shared" si="87"/>
        <v>54.10860031132264</v>
      </c>
      <c r="R338">
        <f t="shared" si="87"/>
        <v>54.649686314435861</v>
      </c>
      <c r="S338">
        <f t="shared" si="92"/>
        <v>54.922934746008032</v>
      </c>
      <c r="T338">
        <f t="shared" si="88"/>
        <v>55.197549419738067</v>
      </c>
      <c r="U338">
        <f t="shared" si="88"/>
        <v>55.473537166836749</v>
      </c>
      <c r="V338">
        <f t="shared" si="88"/>
        <v>55.750904852670921</v>
      </c>
      <c r="W338">
        <f t="shared" si="88"/>
        <v>56.029659376934262</v>
      </c>
      <c r="X338">
        <f t="shared" si="88"/>
        <v>56.309807673818923</v>
      </c>
      <c r="Y338">
        <f t="shared" si="88"/>
        <v>56.591356712188016</v>
      </c>
      <c r="Z338">
        <f t="shared" si="88"/>
        <v>56.87431349574895</v>
      </c>
      <c r="AA338">
        <f t="shared" si="88"/>
        <v>57.158685063227693</v>
      </c>
      <c r="AB338">
        <f t="shared" si="88"/>
        <v>57.444478488543822</v>
      </c>
      <c r="AC338">
        <f t="shared" si="86"/>
        <v>57.661056446436248</v>
      </c>
      <c r="AD338">
        <f t="shared" si="86"/>
        <v>57.878450949505506</v>
      </c>
      <c r="AE338">
        <f t="shared" si="86"/>
        <v>58.096665076301363</v>
      </c>
      <c r="AF338">
        <f t="shared" si="86"/>
        <v>58.315701916980409</v>
      </c>
      <c r="AG338">
        <f t="shared" si="86"/>
        <v>58.535564573349752</v>
      </c>
      <c r="AH338">
        <f t="shared" si="86"/>
        <v>58.756256158911029</v>
      </c>
      <c r="AI338">
        <f t="shared" si="86"/>
        <v>58.977779798904365</v>
      </c>
      <c r="AJ338">
        <f t="shared" si="86"/>
        <v>59.200138630352775</v>
      </c>
      <c r="AK338">
        <f t="shared" si="86"/>
        <v>59.423335802106493</v>
      </c>
      <c r="AL338">
        <f t="shared" si="86"/>
        <v>59.647374474887606</v>
      </c>
      <c r="AM338">
        <f t="shared" si="86"/>
        <v>59.872257821334784</v>
      </c>
      <c r="AN338">
        <f t="shared" si="86"/>
        <v>60.097989026048211</v>
      </c>
      <c r="AO338">
        <f t="shared" si="86"/>
        <v>60.324571285634718</v>
      </c>
      <c r="AP338">
        <f t="shared" si="86"/>
        <v>60.552007808753039</v>
      </c>
      <c r="AQ338">
        <f t="shared" si="86"/>
        <v>60.780301816159188</v>
      </c>
      <c r="AR338">
        <f t="shared" si="86"/>
        <v>61.009456540752169</v>
      </c>
      <c r="AS338">
        <f t="shared" si="85"/>
        <v>61.239475227619664</v>
      </c>
      <c r="AT338">
        <f t="shared" si="85"/>
        <v>61.470361134084065</v>
      </c>
      <c r="AU338">
        <f t="shared" si="85"/>
        <v>61.702117529748534</v>
      </c>
      <c r="AV338">
        <f t="shared" si="85"/>
        <v>61.934747696543369</v>
      </c>
    </row>
    <row r="339" spans="1:48" x14ac:dyDescent="0.15">
      <c r="A339" t="s">
        <v>669</v>
      </c>
      <c r="B339" t="s">
        <v>669</v>
      </c>
      <c r="C339">
        <v>46.2455</v>
      </c>
      <c r="D339">
        <f t="shared" si="89"/>
        <v>46.2455</v>
      </c>
      <c r="E339">
        <f t="shared" si="90"/>
        <v>47.032232427502329</v>
      </c>
      <c r="F339">
        <f t="shared" si="90"/>
        <v>47.83234881479499</v>
      </c>
      <c r="G339">
        <f t="shared" si="90"/>
        <v>48.646076850954223</v>
      </c>
      <c r="H339">
        <f t="shared" si="90"/>
        <v>49.473648098522439</v>
      </c>
      <c r="I339">
        <f t="shared" si="91"/>
        <v>49.968384579507664</v>
      </c>
      <c r="J339">
        <f t="shared" si="87"/>
        <v>50.468068425302739</v>
      </c>
      <c r="K339">
        <f t="shared" si="87"/>
        <v>50.972749109555764</v>
      </c>
      <c r="L339">
        <f t="shared" si="87"/>
        <v>51.482476600651324</v>
      </c>
      <c r="M339">
        <f t="shared" si="87"/>
        <v>51.997301366657837</v>
      </c>
      <c r="N339">
        <f t="shared" si="87"/>
        <v>52.517274380324423</v>
      </c>
      <c r="O339">
        <f t="shared" si="87"/>
        <v>53.042447124127655</v>
      </c>
      <c r="P339">
        <f t="shared" si="87"/>
        <v>53.572871595368944</v>
      </c>
      <c r="Q339">
        <f t="shared" si="87"/>
        <v>54.10860031132264</v>
      </c>
      <c r="R339">
        <f t="shared" si="87"/>
        <v>54.649686314435861</v>
      </c>
      <c r="S339">
        <f t="shared" si="92"/>
        <v>54.922934746008032</v>
      </c>
      <c r="T339">
        <f t="shared" si="88"/>
        <v>55.197549419738067</v>
      </c>
      <c r="U339">
        <f t="shared" si="88"/>
        <v>55.473537166836749</v>
      </c>
      <c r="V339">
        <f t="shared" si="88"/>
        <v>55.750904852670921</v>
      </c>
      <c r="W339">
        <f t="shared" si="88"/>
        <v>56.029659376934262</v>
      </c>
      <c r="X339">
        <f t="shared" si="88"/>
        <v>56.309807673818923</v>
      </c>
      <c r="Y339">
        <f t="shared" si="88"/>
        <v>56.591356712188016</v>
      </c>
      <c r="Z339">
        <f t="shared" si="88"/>
        <v>56.87431349574895</v>
      </c>
      <c r="AA339">
        <f t="shared" si="88"/>
        <v>57.158685063227693</v>
      </c>
      <c r="AB339">
        <f t="shared" si="88"/>
        <v>57.444478488543822</v>
      </c>
      <c r="AC339">
        <f t="shared" si="86"/>
        <v>57.661056446436248</v>
      </c>
      <c r="AD339">
        <f t="shared" si="86"/>
        <v>57.878450949505506</v>
      </c>
      <c r="AE339">
        <f t="shared" si="86"/>
        <v>58.096665076301363</v>
      </c>
      <c r="AF339">
        <f t="shared" si="86"/>
        <v>58.315701916980409</v>
      </c>
      <c r="AG339">
        <f t="shared" si="86"/>
        <v>58.535564573349752</v>
      </c>
      <c r="AH339">
        <f t="shared" si="86"/>
        <v>58.756256158911029</v>
      </c>
      <c r="AI339">
        <f t="shared" si="86"/>
        <v>58.977779798904365</v>
      </c>
      <c r="AJ339">
        <f t="shared" si="86"/>
        <v>59.200138630352775</v>
      </c>
      <c r="AK339">
        <f t="shared" si="86"/>
        <v>59.423335802106493</v>
      </c>
      <c r="AL339">
        <f t="shared" si="86"/>
        <v>59.647374474887606</v>
      </c>
      <c r="AM339">
        <f t="shared" si="86"/>
        <v>59.872257821334784</v>
      </c>
      <c r="AN339">
        <f t="shared" si="86"/>
        <v>60.097989026048211</v>
      </c>
      <c r="AO339">
        <f t="shared" si="86"/>
        <v>60.324571285634718</v>
      </c>
      <c r="AP339">
        <f t="shared" si="86"/>
        <v>60.552007808753039</v>
      </c>
      <c r="AQ339">
        <f t="shared" si="86"/>
        <v>60.780301816159188</v>
      </c>
      <c r="AR339">
        <f t="shared" ref="AR339:AV354" si="93">IF($AB339*$G$3^(AR$5-$AB$5)&lt;100,$AB339*$G$3^(AR$5-$AB$5),100)</f>
        <v>61.009456540752169</v>
      </c>
      <c r="AS339">
        <f t="shared" si="93"/>
        <v>61.239475227619664</v>
      </c>
      <c r="AT339">
        <f t="shared" si="93"/>
        <v>61.470361134084065</v>
      </c>
      <c r="AU339">
        <f t="shared" si="93"/>
        <v>61.702117529748534</v>
      </c>
      <c r="AV339">
        <f t="shared" si="93"/>
        <v>61.934747696543369</v>
      </c>
    </row>
    <row r="340" spans="1:48" x14ac:dyDescent="0.15">
      <c r="A340" t="s">
        <v>670</v>
      </c>
      <c r="B340" t="s">
        <v>670</v>
      </c>
      <c r="C340">
        <v>46.2455</v>
      </c>
      <c r="D340">
        <f t="shared" si="89"/>
        <v>46.2455</v>
      </c>
      <c r="E340">
        <f t="shared" si="90"/>
        <v>47.032232427502329</v>
      </c>
      <c r="F340">
        <f t="shared" si="90"/>
        <v>47.83234881479499</v>
      </c>
      <c r="G340">
        <f t="shared" si="90"/>
        <v>48.646076850954223</v>
      </c>
      <c r="H340">
        <f t="shared" si="90"/>
        <v>49.473648098522439</v>
      </c>
      <c r="I340">
        <f t="shared" si="91"/>
        <v>49.968384579507664</v>
      </c>
      <c r="J340">
        <f t="shared" si="87"/>
        <v>50.468068425302739</v>
      </c>
      <c r="K340">
        <f t="shared" si="87"/>
        <v>50.972749109555764</v>
      </c>
      <c r="L340">
        <f t="shared" si="87"/>
        <v>51.482476600651324</v>
      </c>
      <c r="M340">
        <f t="shared" si="87"/>
        <v>51.997301366657837</v>
      </c>
      <c r="N340">
        <f t="shared" si="87"/>
        <v>52.517274380324423</v>
      </c>
      <c r="O340">
        <f t="shared" si="87"/>
        <v>53.042447124127655</v>
      </c>
      <c r="P340">
        <f t="shared" si="87"/>
        <v>53.572871595368944</v>
      </c>
      <c r="Q340">
        <f t="shared" si="87"/>
        <v>54.10860031132264</v>
      </c>
      <c r="R340">
        <f t="shared" si="87"/>
        <v>54.649686314435861</v>
      </c>
      <c r="S340">
        <f t="shared" si="92"/>
        <v>54.922934746008032</v>
      </c>
      <c r="T340">
        <f t="shared" si="88"/>
        <v>55.197549419738067</v>
      </c>
      <c r="U340">
        <f t="shared" si="88"/>
        <v>55.473537166836749</v>
      </c>
      <c r="V340">
        <f t="shared" si="88"/>
        <v>55.750904852670921</v>
      </c>
      <c r="W340">
        <f t="shared" si="88"/>
        <v>56.029659376934262</v>
      </c>
      <c r="X340">
        <f t="shared" si="88"/>
        <v>56.309807673818923</v>
      </c>
      <c r="Y340">
        <f t="shared" si="88"/>
        <v>56.591356712188016</v>
      </c>
      <c r="Z340">
        <f t="shared" si="88"/>
        <v>56.87431349574895</v>
      </c>
      <c r="AA340">
        <f t="shared" si="88"/>
        <v>57.158685063227693</v>
      </c>
      <c r="AB340">
        <f t="shared" si="88"/>
        <v>57.444478488543822</v>
      </c>
      <c r="AC340">
        <f t="shared" ref="AC340:AR355" si="94">IF($AB340*$G$3^(AC$5-$AB$5)&lt;100,$AB340*$G$3^(AC$5-$AB$5),100)</f>
        <v>57.661056446436248</v>
      </c>
      <c r="AD340">
        <f t="shared" si="94"/>
        <v>57.878450949505506</v>
      </c>
      <c r="AE340">
        <f t="shared" si="94"/>
        <v>58.096665076301363</v>
      </c>
      <c r="AF340">
        <f t="shared" si="94"/>
        <v>58.315701916980409</v>
      </c>
      <c r="AG340">
        <f t="shared" si="94"/>
        <v>58.535564573349752</v>
      </c>
      <c r="AH340">
        <f t="shared" si="94"/>
        <v>58.756256158911029</v>
      </c>
      <c r="AI340">
        <f t="shared" si="94"/>
        <v>58.977779798904365</v>
      </c>
      <c r="AJ340">
        <f t="shared" si="94"/>
        <v>59.200138630352775</v>
      </c>
      <c r="AK340">
        <f t="shared" si="94"/>
        <v>59.423335802106493</v>
      </c>
      <c r="AL340">
        <f t="shared" si="94"/>
        <v>59.647374474887606</v>
      </c>
      <c r="AM340">
        <f t="shared" si="94"/>
        <v>59.872257821334784</v>
      </c>
      <c r="AN340">
        <f t="shared" si="94"/>
        <v>60.097989026048211</v>
      </c>
      <c r="AO340">
        <f t="shared" si="94"/>
        <v>60.324571285634718</v>
      </c>
      <c r="AP340">
        <f t="shared" si="94"/>
        <v>60.552007808753039</v>
      </c>
      <c r="AQ340">
        <f t="shared" si="94"/>
        <v>60.780301816159188</v>
      </c>
      <c r="AR340">
        <f t="shared" si="94"/>
        <v>61.009456540752169</v>
      </c>
      <c r="AS340">
        <f t="shared" si="93"/>
        <v>61.239475227619664</v>
      </c>
      <c r="AT340">
        <f t="shared" si="93"/>
        <v>61.470361134084065</v>
      </c>
      <c r="AU340">
        <f t="shared" si="93"/>
        <v>61.702117529748534</v>
      </c>
      <c r="AV340">
        <f t="shared" si="93"/>
        <v>61.934747696543369</v>
      </c>
    </row>
    <row r="341" spans="1:48" x14ac:dyDescent="0.15">
      <c r="A341" t="s">
        <v>671</v>
      </c>
      <c r="B341" t="s">
        <v>671</v>
      </c>
      <c r="C341">
        <v>46.2455</v>
      </c>
      <c r="D341">
        <f t="shared" si="89"/>
        <v>46.2455</v>
      </c>
      <c r="E341">
        <f t="shared" si="90"/>
        <v>47.032232427502329</v>
      </c>
      <c r="F341">
        <f t="shared" si="90"/>
        <v>47.83234881479499</v>
      </c>
      <c r="G341">
        <f t="shared" si="90"/>
        <v>48.646076850954223</v>
      </c>
      <c r="H341">
        <f t="shared" si="90"/>
        <v>49.473648098522439</v>
      </c>
      <c r="I341">
        <f t="shared" si="91"/>
        <v>49.968384579507664</v>
      </c>
      <c r="J341">
        <f t="shared" si="87"/>
        <v>50.468068425302739</v>
      </c>
      <c r="K341">
        <f t="shared" si="87"/>
        <v>50.972749109555764</v>
      </c>
      <c r="L341">
        <f t="shared" si="87"/>
        <v>51.482476600651324</v>
      </c>
      <c r="M341">
        <f t="shared" si="87"/>
        <v>51.997301366657837</v>
      </c>
      <c r="N341">
        <f t="shared" si="87"/>
        <v>52.517274380324423</v>
      </c>
      <c r="O341">
        <f t="shared" si="87"/>
        <v>53.042447124127655</v>
      </c>
      <c r="P341">
        <f t="shared" si="87"/>
        <v>53.572871595368944</v>
      </c>
      <c r="Q341">
        <f t="shared" si="87"/>
        <v>54.10860031132264</v>
      </c>
      <c r="R341">
        <f t="shared" si="87"/>
        <v>54.649686314435861</v>
      </c>
      <c r="S341">
        <f t="shared" si="92"/>
        <v>54.922934746008032</v>
      </c>
      <c r="T341">
        <f t="shared" si="88"/>
        <v>55.197549419738067</v>
      </c>
      <c r="U341">
        <f t="shared" si="88"/>
        <v>55.473537166836749</v>
      </c>
      <c r="V341">
        <f t="shared" si="88"/>
        <v>55.750904852670921</v>
      </c>
      <c r="W341">
        <f t="shared" si="88"/>
        <v>56.029659376934262</v>
      </c>
      <c r="X341">
        <f t="shared" si="88"/>
        <v>56.309807673818923</v>
      </c>
      <c r="Y341">
        <f t="shared" si="88"/>
        <v>56.591356712188016</v>
      </c>
      <c r="Z341">
        <f t="shared" si="88"/>
        <v>56.87431349574895</v>
      </c>
      <c r="AA341">
        <f t="shared" si="88"/>
        <v>57.158685063227693</v>
      </c>
      <c r="AB341">
        <f t="shared" si="88"/>
        <v>57.444478488543822</v>
      </c>
      <c r="AC341">
        <f t="shared" si="94"/>
        <v>57.661056446436248</v>
      </c>
      <c r="AD341">
        <f t="shared" si="94"/>
        <v>57.878450949505506</v>
      </c>
      <c r="AE341">
        <f t="shared" si="94"/>
        <v>58.096665076301363</v>
      </c>
      <c r="AF341">
        <f t="shared" si="94"/>
        <v>58.315701916980409</v>
      </c>
      <c r="AG341">
        <f t="shared" si="94"/>
        <v>58.535564573349752</v>
      </c>
      <c r="AH341">
        <f t="shared" si="94"/>
        <v>58.756256158911029</v>
      </c>
      <c r="AI341">
        <f t="shared" si="94"/>
        <v>58.977779798904365</v>
      </c>
      <c r="AJ341">
        <f t="shared" si="94"/>
        <v>59.200138630352775</v>
      </c>
      <c r="AK341">
        <f t="shared" si="94"/>
        <v>59.423335802106493</v>
      </c>
      <c r="AL341">
        <f t="shared" si="94"/>
        <v>59.647374474887606</v>
      </c>
      <c r="AM341">
        <f t="shared" si="94"/>
        <v>59.872257821334784</v>
      </c>
      <c r="AN341">
        <f t="shared" si="94"/>
        <v>60.097989026048211</v>
      </c>
      <c r="AO341">
        <f t="shared" si="94"/>
        <v>60.324571285634718</v>
      </c>
      <c r="AP341">
        <f t="shared" si="94"/>
        <v>60.552007808753039</v>
      </c>
      <c r="AQ341">
        <f t="shared" si="94"/>
        <v>60.780301816159188</v>
      </c>
      <c r="AR341">
        <f t="shared" si="94"/>
        <v>61.009456540752169</v>
      </c>
      <c r="AS341">
        <f t="shared" si="93"/>
        <v>61.239475227619664</v>
      </c>
      <c r="AT341">
        <f t="shared" si="93"/>
        <v>61.470361134084065</v>
      </c>
      <c r="AU341">
        <f t="shared" si="93"/>
        <v>61.702117529748534</v>
      </c>
      <c r="AV341">
        <f t="shared" si="93"/>
        <v>61.934747696543369</v>
      </c>
    </row>
    <row r="342" spans="1:48" x14ac:dyDescent="0.15">
      <c r="A342" t="s">
        <v>672</v>
      </c>
      <c r="B342" t="s">
        <v>672</v>
      </c>
      <c r="C342">
        <v>46.2455</v>
      </c>
      <c r="D342">
        <f t="shared" si="89"/>
        <v>46.2455</v>
      </c>
      <c r="E342">
        <f t="shared" si="90"/>
        <v>47.032232427502329</v>
      </c>
      <c r="F342">
        <f t="shared" si="90"/>
        <v>47.83234881479499</v>
      </c>
      <c r="G342">
        <f t="shared" si="90"/>
        <v>48.646076850954223</v>
      </c>
      <c r="H342">
        <f t="shared" si="90"/>
        <v>49.473648098522439</v>
      </c>
      <c r="I342">
        <f t="shared" si="91"/>
        <v>49.968384579507664</v>
      </c>
      <c r="J342">
        <f t="shared" si="87"/>
        <v>50.468068425302739</v>
      </c>
      <c r="K342">
        <f t="shared" si="87"/>
        <v>50.972749109555764</v>
      </c>
      <c r="L342">
        <f t="shared" si="87"/>
        <v>51.482476600651324</v>
      </c>
      <c r="M342">
        <f t="shared" si="87"/>
        <v>51.997301366657837</v>
      </c>
      <c r="N342">
        <f t="shared" si="87"/>
        <v>52.517274380324423</v>
      </c>
      <c r="O342">
        <f t="shared" si="87"/>
        <v>53.042447124127655</v>
      </c>
      <c r="P342">
        <f t="shared" si="87"/>
        <v>53.572871595368944</v>
      </c>
      <c r="Q342">
        <f t="shared" si="87"/>
        <v>54.10860031132264</v>
      </c>
      <c r="R342">
        <f t="shared" si="87"/>
        <v>54.649686314435861</v>
      </c>
      <c r="S342">
        <f t="shared" si="92"/>
        <v>54.922934746008032</v>
      </c>
      <c r="T342">
        <f t="shared" si="88"/>
        <v>55.197549419738067</v>
      </c>
      <c r="U342">
        <f t="shared" si="88"/>
        <v>55.473537166836749</v>
      </c>
      <c r="V342">
        <f t="shared" si="88"/>
        <v>55.750904852670921</v>
      </c>
      <c r="W342">
        <f t="shared" si="88"/>
        <v>56.029659376934262</v>
      </c>
      <c r="X342">
        <f t="shared" si="88"/>
        <v>56.309807673818923</v>
      </c>
      <c r="Y342">
        <f t="shared" si="88"/>
        <v>56.591356712188016</v>
      </c>
      <c r="Z342">
        <f t="shared" si="88"/>
        <v>56.87431349574895</v>
      </c>
      <c r="AA342">
        <f t="shared" si="88"/>
        <v>57.158685063227693</v>
      </c>
      <c r="AB342">
        <f t="shared" si="88"/>
        <v>57.444478488543822</v>
      </c>
      <c r="AC342">
        <f t="shared" si="94"/>
        <v>57.661056446436248</v>
      </c>
      <c r="AD342">
        <f t="shared" si="94"/>
        <v>57.878450949505506</v>
      </c>
      <c r="AE342">
        <f t="shared" si="94"/>
        <v>58.096665076301363</v>
      </c>
      <c r="AF342">
        <f t="shared" si="94"/>
        <v>58.315701916980409</v>
      </c>
      <c r="AG342">
        <f t="shared" si="94"/>
        <v>58.535564573349752</v>
      </c>
      <c r="AH342">
        <f t="shared" si="94"/>
        <v>58.756256158911029</v>
      </c>
      <c r="AI342">
        <f t="shared" si="94"/>
        <v>58.977779798904365</v>
      </c>
      <c r="AJ342">
        <f t="shared" si="94"/>
        <v>59.200138630352775</v>
      </c>
      <c r="AK342">
        <f t="shared" si="94"/>
        <v>59.423335802106493</v>
      </c>
      <c r="AL342">
        <f t="shared" si="94"/>
        <v>59.647374474887606</v>
      </c>
      <c r="AM342">
        <f t="shared" si="94"/>
        <v>59.872257821334784</v>
      </c>
      <c r="AN342">
        <f t="shared" si="94"/>
        <v>60.097989026048211</v>
      </c>
      <c r="AO342">
        <f t="shared" si="94"/>
        <v>60.324571285634718</v>
      </c>
      <c r="AP342">
        <f t="shared" si="94"/>
        <v>60.552007808753039</v>
      </c>
      <c r="AQ342">
        <f t="shared" si="94"/>
        <v>60.780301816159188</v>
      </c>
      <c r="AR342">
        <f t="shared" si="94"/>
        <v>61.009456540752169</v>
      </c>
      <c r="AS342">
        <f t="shared" si="93"/>
        <v>61.239475227619664</v>
      </c>
      <c r="AT342">
        <f t="shared" si="93"/>
        <v>61.470361134084065</v>
      </c>
      <c r="AU342">
        <f t="shared" si="93"/>
        <v>61.702117529748534</v>
      </c>
      <c r="AV342">
        <f t="shared" si="93"/>
        <v>61.934747696543369</v>
      </c>
    </row>
    <row r="343" spans="1:48" x14ac:dyDescent="0.15">
      <c r="A343" t="s">
        <v>673</v>
      </c>
      <c r="B343" t="s">
        <v>673</v>
      </c>
      <c r="C343">
        <v>46.2455</v>
      </c>
      <c r="D343">
        <f t="shared" si="89"/>
        <v>46.2455</v>
      </c>
      <c r="E343">
        <f t="shared" si="90"/>
        <v>47.032232427502329</v>
      </c>
      <c r="F343">
        <f t="shared" si="90"/>
        <v>47.83234881479499</v>
      </c>
      <c r="G343">
        <f t="shared" si="90"/>
        <v>48.646076850954223</v>
      </c>
      <c r="H343">
        <f t="shared" si="90"/>
        <v>49.473648098522439</v>
      </c>
      <c r="I343">
        <f t="shared" si="91"/>
        <v>49.968384579507664</v>
      </c>
      <c r="J343">
        <f t="shared" si="87"/>
        <v>50.468068425302739</v>
      </c>
      <c r="K343">
        <f t="shared" si="87"/>
        <v>50.972749109555764</v>
      </c>
      <c r="L343">
        <f t="shared" si="87"/>
        <v>51.482476600651324</v>
      </c>
      <c r="M343">
        <f t="shared" si="87"/>
        <v>51.997301366657837</v>
      </c>
      <c r="N343">
        <f t="shared" si="87"/>
        <v>52.517274380324423</v>
      </c>
      <c r="O343">
        <f t="shared" si="87"/>
        <v>53.042447124127655</v>
      </c>
      <c r="P343">
        <f t="shared" si="87"/>
        <v>53.572871595368944</v>
      </c>
      <c r="Q343">
        <f t="shared" si="87"/>
        <v>54.10860031132264</v>
      </c>
      <c r="R343">
        <f t="shared" si="87"/>
        <v>54.649686314435861</v>
      </c>
      <c r="S343">
        <f t="shared" si="92"/>
        <v>54.922934746008032</v>
      </c>
      <c r="T343">
        <f t="shared" si="88"/>
        <v>55.197549419738067</v>
      </c>
      <c r="U343">
        <f t="shared" si="88"/>
        <v>55.473537166836749</v>
      </c>
      <c r="V343">
        <f t="shared" si="88"/>
        <v>55.750904852670921</v>
      </c>
      <c r="W343">
        <f t="shared" si="88"/>
        <v>56.029659376934262</v>
      </c>
      <c r="X343">
        <f t="shared" si="88"/>
        <v>56.309807673818923</v>
      </c>
      <c r="Y343">
        <f t="shared" si="88"/>
        <v>56.591356712188016</v>
      </c>
      <c r="Z343">
        <f t="shared" si="88"/>
        <v>56.87431349574895</v>
      </c>
      <c r="AA343">
        <f t="shared" si="88"/>
        <v>57.158685063227693</v>
      </c>
      <c r="AB343">
        <f t="shared" si="88"/>
        <v>57.444478488543822</v>
      </c>
      <c r="AC343">
        <f t="shared" si="94"/>
        <v>57.661056446436248</v>
      </c>
      <c r="AD343">
        <f t="shared" si="94"/>
        <v>57.878450949505506</v>
      </c>
      <c r="AE343">
        <f t="shared" si="94"/>
        <v>58.096665076301363</v>
      </c>
      <c r="AF343">
        <f t="shared" si="94"/>
        <v>58.315701916980409</v>
      </c>
      <c r="AG343">
        <f t="shared" si="94"/>
        <v>58.535564573349752</v>
      </c>
      <c r="AH343">
        <f t="shared" si="94"/>
        <v>58.756256158911029</v>
      </c>
      <c r="AI343">
        <f t="shared" si="94"/>
        <v>58.977779798904365</v>
      </c>
      <c r="AJ343">
        <f t="shared" si="94"/>
        <v>59.200138630352775</v>
      </c>
      <c r="AK343">
        <f t="shared" si="94"/>
        <v>59.423335802106493</v>
      </c>
      <c r="AL343">
        <f t="shared" si="94"/>
        <v>59.647374474887606</v>
      </c>
      <c r="AM343">
        <f t="shared" si="94"/>
        <v>59.872257821334784</v>
      </c>
      <c r="AN343">
        <f t="shared" si="94"/>
        <v>60.097989026048211</v>
      </c>
      <c r="AO343">
        <f t="shared" si="94"/>
        <v>60.324571285634718</v>
      </c>
      <c r="AP343">
        <f t="shared" si="94"/>
        <v>60.552007808753039</v>
      </c>
      <c r="AQ343">
        <f t="shared" si="94"/>
        <v>60.780301816159188</v>
      </c>
      <c r="AR343">
        <f t="shared" si="94"/>
        <v>61.009456540752169</v>
      </c>
      <c r="AS343">
        <f t="shared" si="93"/>
        <v>61.239475227619664</v>
      </c>
      <c r="AT343">
        <f t="shared" si="93"/>
        <v>61.470361134084065</v>
      </c>
      <c r="AU343">
        <f t="shared" si="93"/>
        <v>61.702117529748534</v>
      </c>
      <c r="AV343">
        <f t="shared" si="93"/>
        <v>61.934747696543369</v>
      </c>
    </row>
    <row r="344" spans="1:48" x14ac:dyDescent="0.15">
      <c r="A344" t="s">
        <v>674</v>
      </c>
      <c r="B344" t="s">
        <v>675</v>
      </c>
      <c r="C344">
        <v>58.65</v>
      </c>
      <c r="D344">
        <f t="shared" si="89"/>
        <v>58.65</v>
      </c>
      <c r="E344">
        <f t="shared" si="90"/>
        <v>59.647758849466683</v>
      </c>
      <c r="F344">
        <f t="shared" si="90"/>
        <v>60.662491658382457</v>
      </c>
      <c r="G344">
        <f t="shared" si="90"/>
        <v>61.694487189206846</v>
      </c>
      <c r="H344">
        <f t="shared" si="90"/>
        <v>62.744039116851177</v>
      </c>
      <c r="I344">
        <f t="shared" si="91"/>
        <v>63.371479508019689</v>
      </c>
      <c r="J344">
        <f t="shared" si="87"/>
        <v>64.005194303099884</v>
      </c>
      <c r="K344">
        <f t="shared" si="87"/>
        <v>64.645246246130881</v>
      </c>
      <c r="L344">
        <f t="shared" si="87"/>
        <v>65.291698708592193</v>
      </c>
      <c r="M344">
        <f t="shared" si="87"/>
        <v>65.94461569567811</v>
      </c>
      <c r="N344">
        <f t="shared" si="87"/>
        <v>66.604061852634899</v>
      </c>
      <c r="O344">
        <f t="shared" si="87"/>
        <v>67.270102471161238</v>
      </c>
      <c r="P344">
        <f t="shared" si="87"/>
        <v>67.942803495872866</v>
      </c>
      <c r="Q344">
        <f t="shared" si="87"/>
        <v>68.622231530831598</v>
      </c>
      <c r="R344">
        <f t="shared" si="87"/>
        <v>69.308453846139912</v>
      </c>
      <c r="S344">
        <f t="shared" si="92"/>
        <v>69.654996115370608</v>
      </c>
      <c r="T344">
        <f t="shared" si="88"/>
        <v>70.00327109594744</v>
      </c>
      <c r="U344">
        <f t="shared" si="88"/>
        <v>70.353287451427178</v>
      </c>
      <c r="V344">
        <f t="shared" si="88"/>
        <v>70.70505388868429</v>
      </c>
      <c r="W344">
        <f t="shared" si="88"/>
        <v>71.058579158127699</v>
      </c>
      <c r="X344">
        <f t="shared" si="88"/>
        <v>71.413872053918325</v>
      </c>
      <c r="Y344">
        <f t="shared" si="88"/>
        <v>71.770941414187917</v>
      </c>
      <c r="Z344">
        <f t="shared" si="88"/>
        <v>72.129796121258849</v>
      </c>
      <c r="AA344">
        <f t="shared" si="88"/>
        <v>72.490445101865134</v>
      </c>
      <c r="AB344">
        <f t="shared" si="88"/>
        <v>72.85289732737445</v>
      </c>
      <c r="AC344">
        <f t="shared" si="94"/>
        <v>73.127568316560229</v>
      </c>
      <c r="AD344">
        <f t="shared" si="94"/>
        <v>73.403274874063371</v>
      </c>
      <c r="AE344">
        <f t="shared" si="94"/>
        <v>73.680020904197704</v>
      </c>
      <c r="AF344">
        <f t="shared" si="94"/>
        <v>73.957810325997144</v>
      </c>
      <c r="AG344">
        <f t="shared" si="94"/>
        <v>74.236647073271186</v>
      </c>
      <c r="AH344">
        <f t="shared" si="94"/>
        <v>74.516535094660711</v>
      </c>
      <c r="AI344">
        <f t="shared" si="94"/>
        <v>74.797478353693677</v>
      </c>
      <c r="AJ344">
        <f t="shared" si="94"/>
        <v>75.079480828841511</v>
      </c>
      <c r="AK344">
        <f t="shared" si="94"/>
        <v>75.362546513575282</v>
      </c>
      <c r="AL344">
        <f t="shared" si="94"/>
        <v>75.646679416422316</v>
      </c>
      <c r="AM344">
        <f t="shared" si="94"/>
        <v>75.931883561022914</v>
      </c>
      <c r="AN344">
        <f t="shared" si="94"/>
        <v>76.218162986187366</v>
      </c>
      <c r="AO344">
        <f t="shared" si="94"/>
        <v>76.505521745953146</v>
      </c>
      <c r="AP344">
        <f t="shared" si="94"/>
        <v>76.793963909642358</v>
      </c>
      <c r="AQ344">
        <f t="shared" si="94"/>
        <v>77.083493561919241</v>
      </c>
      <c r="AR344">
        <f t="shared" si="94"/>
        <v>77.374114802848169</v>
      </c>
      <c r="AS344">
        <f t="shared" si="93"/>
        <v>77.665831747951557</v>
      </c>
      <c r="AT344">
        <f t="shared" si="93"/>
        <v>77.95864852826827</v>
      </c>
      <c r="AU344">
        <f t="shared" si="93"/>
        <v>78.252569290412069</v>
      </c>
      <c r="AV344">
        <f t="shared" si="93"/>
        <v>78.547598196630332</v>
      </c>
    </row>
    <row r="345" spans="1:48" x14ac:dyDescent="0.15">
      <c r="A345" t="s">
        <v>676</v>
      </c>
      <c r="B345" t="s">
        <v>677</v>
      </c>
      <c r="C345">
        <v>50.206499999999998</v>
      </c>
      <c r="D345">
        <f t="shared" si="89"/>
        <v>50.206499999999998</v>
      </c>
      <c r="E345">
        <f t="shared" si="90"/>
        <v>51.060617300524278</v>
      </c>
      <c r="F345">
        <f t="shared" si="90"/>
        <v>51.929264918100237</v>
      </c>
      <c r="G345">
        <f t="shared" si="90"/>
        <v>52.812690043732538</v>
      </c>
      <c r="H345">
        <f t="shared" si="90"/>
        <v>53.711144073660506</v>
      </c>
      <c r="I345">
        <f t="shared" si="91"/>
        <v>54.248255514397108</v>
      </c>
      <c r="J345">
        <f t="shared" si="87"/>
        <v>54.790738069541085</v>
      </c>
      <c r="K345">
        <f t="shared" si="87"/>
        <v>55.338645450236491</v>
      </c>
      <c r="L345">
        <f t="shared" si="87"/>
        <v>55.892031904738857</v>
      </c>
      <c r="M345">
        <f t="shared" si="87"/>
        <v>56.450952223786246</v>
      </c>
      <c r="N345">
        <f t="shared" si="87"/>
        <v>57.015461746024116</v>
      </c>
      <c r="O345">
        <f t="shared" si="87"/>
        <v>57.585616363484341</v>
      </c>
      <c r="P345">
        <f t="shared" si="87"/>
        <v>58.161472527119201</v>
      </c>
      <c r="Q345">
        <f t="shared" si="87"/>
        <v>58.743087252390396</v>
      </c>
      <c r="R345">
        <f t="shared" si="87"/>
        <v>59.330518124914299</v>
      </c>
      <c r="S345">
        <f t="shared" si="92"/>
        <v>59.627170715538867</v>
      </c>
      <c r="T345">
        <f t="shared" si="88"/>
        <v>59.92530656911655</v>
      </c>
      <c r="U345">
        <f t="shared" si="88"/>
        <v>60.224933101962129</v>
      </c>
      <c r="V345">
        <f t="shared" si="88"/>
        <v>60.526057767471919</v>
      </c>
      <c r="W345">
        <f t="shared" si="88"/>
        <v>60.828688056309268</v>
      </c>
      <c r="X345">
        <f t="shared" si="88"/>
        <v>61.132831496590804</v>
      </c>
      <c r="Y345">
        <f t="shared" si="88"/>
        <v>61.438495654073755</v>
      </c>
      <c r="Z345">
        <f t="shared" si="88"/>
        <v>61.745688132344114</v>
      </c>
      <c r="AA345">
        <f t="shared" si="88"/>
        <v>62.054416573005831</v>
      </c>
      <c r="AB345">
        <f t="shared" si="88"/>
        <v>62.36468865587085</v>
      </c>
      <c r="AC345">
        <f t="shared" si="94"/>
        <v>62.599816857380752</v>
      </c>
      <c r="AD345">
        <f t="shared" si="94"/>
        <v>62.835831542449498</v>
      </c>
      <c r="AE345">
        <f t="shared" si="94"/>
        <v>63.072736053309498</v>
      </c>
      <c r="AF345">
        <f t="shared" si="94"/>
        <v>63.310533744794128</v>
      </c>
      <c r="AG345">
        <f t="shared" si="94"/>
        <v>63.549227984385169</v>
      </c>
      <c r="AH345">
        <f t="shared" si="94"/>
        <v>63.788822152260572</v>
      </c>
      <c r="AI345">
        <f t="shared" si="94"/>
        <v>64.029319641342227</v>
      </c>
      <c r="AJ345">
        <f t="shared" si="94"/>
        <v>64.270723857344095</v>
      </c>
      <c r="AK345">
        <f t="shared" si="94"/>
        <v>64.513038218820427</v>
      </c>
      <c r="AL345">
        <f t="shared" si="94"/>
        <v>64.7562661572141</v>
      </c>
      <c r="AM345">
        <f t="shared" si="94"/>
        <v>65.000411116905312</v>
      </c>
      <c r="AN345">
        <f t="shared" si="94"/>
        <v>65.245476555260282</v>
      </c>
      <c r="AO345">
        <f t="shared" si="94"/>
        <v>65.49146594268025</v>
      </c>
      <c r="AP345">
        <f t="shared" si="94"/>
        <v>65.73838276265063</v>
      </c>
      <c r="AQ345">
        <f t="shared" si="94"/>
        <v>65.986230511790254</v>
      </c>
      <c r="AR345">
        <f t="shared" si="94"/>
        <v>66.235012699901048</v>
      </c>
      <c r="AS345">
        <f t="shared" si="93"/>
        <v>66.484732850017551</v>
      </c>
      <c r="AT345">
        <f t="shared" si="93"/>
        <v>66.735394498456969</v>
      </c>
      <c r="AU345">
        <f t="shared" si="93"/>
        <v>66.987001194869109</v>
      </c>
      <c r="AV345">
        <f t="shared" si="93"/>
        <v>67.239556502286803</v>
      </c>
    </row>
    <row r="346" spans="1:48" x14ac:dyDescent="0.15">
      <c r="A346" t="s">
        <v>678</v>
      </c>
      <c r="B346" t="s">
        <v>679</v>
      </c>
      <c r="C346">
        <v>50.206499999999998</v>
      </c>
      <c r="D346">
        <f t="shared" si="89"/>
        <v>50.206499999999998</v>
      </c>
      <c r="E346">
        <f t="shared" si="90"/>
        <v>51.060617300524278</v>
      </c>
      <c r="F346">
        <f t="shared" si="90"/>
        <v>51.929264918100237</v>
      </c>
      <c r="G346">
        <f t="shared" si="90"/>
        <v>52.812690043732538</v>
      </c>
      <c r="H346">
        <f t="shared" si="90"/>
        <v>53.711144073660506</v>
      </c>
      <c r="I346">
        <f t="shared" si="91"/>
        <v>54.248255514397108</v>
      </c>
      <c r="J346">
        <f t="shared" si="87"/>
        <v>54.790738069541085</v>
      </c>
      <c r="K346">
        <f t="shared" si="87"/>
        <v>55.338645450236491</v>
      </c>
      <c r="L346">
        <f t="shared" si="87"/>
        <v>55.892031904738857</v>
      </c>
      <c r="M346">
        <f t="shared" si="87"/>
        <v>56.450952223786246</v>
      </c>
      <c r="N346">
        <f t="shared" si="87"/>
        <v>57.015461746024116</v>
      </c>
      <c r="O346">
        <f t="shared" si="87"/>
        <v>57.585616363484341</v>
      </c>
      <c r="P346">
        <f t="shared" si="87"/>
        <v>58.161472527119201</v>
      </c>
      <c r="Q346">
        <f t="shared" si="87"/>
        <v>58.743087252390396</v>
      </c>
      <c r="R346">
        <f t="shared" si="87"/>
        <v>59.330518124914299</v>
      </c>
      <c r="S346">
        <f t="shared" si="92"/>
        <v>59.627170715538867</v>
      </c>
      <c r="T346">
        <f t="shared" si="88"/>
        <v>59.92530656911655</v>
      </c>
      <c r="U346">
        <f t="shared" si="88"/>
        <v>60.224933101962129</v>
      </c>
      <c r="V346">
        <f t="shared" si="88"/>
        <v>60.526057767471919</v>
      </c>
      <c r="W346">
        <f t="shared" si="88"/>
        <v>60.828688056309268</v>
      </c>
      <c r="X346">
        <f t="shared" si="88"/>
        <v>61.132831496590804</v>
      </c>
      <c r="Y346">
        <f t="shared" si="88"/>
        <v>61.438495654073755</v>
      </c>
      <c r="Z346">
        <f t="shared" si="88"/>
        <v>61.745688132344114</v>
      </c>
      <c r="AA346">
        <f t="shared" si="88"/>
        <v>62.054416573005831</v>
      </c>
      <c r="AB346">
        <f t="shared" si="88"/>
        <v>62.36468865587085</v>
      </c>
      <c r="AC346">
        <f t="shared" si="94"/>
        <v>62.599816857380752</v>
      </c>
      <c r="AD346">
        <f t="shared" si="94"/>
        <v>62.835831542449498</v>
      </c>
      <c r="AE346">
        <f t="shared" si="94"/>
        <v>63.072736053309498</v>
      </c>
      <c r="AF346">
        <f t="shared" si="94"/>
        <v>63.310533744794128</v>
      </c>
      <c r="AG346">
        <f t="shared" si="94"/>
        <v>63.549227984385169</v>
      </c>
      <c r="AH346">
        <f t="shared" si="94"/>
        <v>63.788822152260572</v>
      </c>
      <c r="AI346">
        <f t="shared" si="94"/>
        <v>64.029319641342227</v>
      </c>
      <c r="AJ346">
        <f t="shared" si="94"/>
        <v>64.270723857344095</v>
      </c>
      <c r="AK346">
        <f t="shared" si="94"/>
        <v>64.513038218820427</v>
      </c>
      <c r="AL346">
        <f t="shared" si="94"/>
        <v>64.7562661572141</v>
      </c>
      <c r="AM346">
        <f t="shared" si="94"/>
        <v>65.000411116905312</v>
      </c>
      <c r="AN346">
        <f t="shared" si="94"/>
        <v>65.245476555260282</v>
      </c>
      <c r="AO346">
        <f t="shared" si="94"/>
        <v>65.49146594268025</v>
      </c>
      <c r="AP346">
        <f t="shared" si="94"/>
        <v>65.73838276265063</v>
      </c>
      <c r="AQ346">
        <f t="shared" si="94"/>
        <v>65.986230511790254</v>
      </c>
      <c r="AR346">
        <f t="shared" si="94"/>
        <v>66.235012699901048</v>
      </c>
      <c r="AS346">
        <f t="shared" si="93"/>
        <v>66.484732850017551</v>
      </c>
      <c r="AT346">
        <f t="shared" si="93"/>
        <v>66.735394498456969</v>
      </c>
      <c r="AU346">
        <f t="shared" si="93"/>
        <v>66.987001194869109</v>
      </c>
      <c r="AV346">
        <f t="shared" si="93"/>
        <v>67.239556502286803</v>
      </c>
    </row>
    <row r="347" spans="1:48" x14ac:dyDescent="0.15">
      <c r="A347" t="s">
        <v>680</v>
      </c>
      <c r="B347" t="s">
        <v>681</v>
      </c>
      <c r="C347">
        <v>50.206499999999998</v>
      </c>
      <c r="D347">
        <f t="shared" si="89"/>
        <v>50.206499999999998</v>
      </c>
      <c r="E347">
        <f t="shared" si="90"/>
        <v>51.060617300524278</v>
      </c>
      <c r="F347">
        <f t="shared" si="90"/>
        <v>51.929264918100237</v>
      </c>
      <c r="G347">
        <f t="shared" si="90"/>
        <v>52.812690043732538</v>
      </c>
      <c r="H347">
        <f t="shared" si="90"/>
        <v>53.711144073660506</v>
      </c>
      <c r="I347">
        <f t="shared" si="91"/>
        <v>54.248255514397108</v>
      </c>
      <c r="J347">
        <f t="shared" si="87"/>
        <v>54.790738069541085</v>
      </c>
      <c r="K347">
        <f t="shared" si="87"/>
        <v>55.338645450236491</v>
      </c>
      <c r="L347">
        <f t="shared" si="87"/>
        <v>55.892031904738857</v>
      </c>
      <c r="M347">
        <f t="shared" si="87"/>
        <v>56.450952223786246</v>
      </c>
      <c r="N347">
        <f t="shared" si="87"/>
        <v>57.015461746024116</v>
      </c>
      <c r="O347">
        <f t="shared" si="87"/>
        <v>57.585616363484341</v>
      </c>
      <c r="P347">
        <f t="shared" si="87"/>
        <v>58.161472527119201</v>
      </c>
      <c r="Q347">
        <f t="shared" si="87"/>
        <v>58.743087252390396</v>
      </c>
      <c r="R347">
        <f t="shared" si="87"/>
        <v>59.330518124914299</v>
      </c>
      <c r="S347">
        <f t="shared" si="92"/>
        <v>59.627170715538867</v>
      </c>
      <c r="T347">
        <f t="shared" si="88"/>
        <v>59.92530656911655</v>
      </c>
      <c r="U347">
        <f t="shared" si="88"/>
        <v>60.224933101962129</v>
      </c>
      <c r="V347">
        <f t="shared" si="88"/>
        <v>60.526057767471919</v>
      </c>
      <c r="W347">
        <f t="shared" si="88"/>
        <v>60.828688056309268</v>
      </c>
      <c r="X347">
        <f t="shared" si="88"/>
        <v>61.132831496590804</v>
      </c>
      <c r="Y347">
        <f t="shared" si="88"/>
        <v>61.438495654073755</v>
      </c>
      <c r="Z347">
        <f t="shared" si="88"/>
        <v>61.745688132344114</v>
      </c>
      <c r="AA347">
        <f t="shared" si="88"/>
        <v>62.054416573005831</v>
      </c>
      <c r="AB347">
        <f t="shared" si="88"/>
        <v>62.36468865587085</v>
      </c>
      <c r="AC347">
        <f t="shared" si="94"/>
        <v>62.599816857380752</v>
      </c>
      <c r="AD347">
        <f t="shared" si="94"/>
        <v>62.835831542449498</v>
      </c>
      <c r="AE347">
        <f t="shared" si="94"/>
        <v>63.072736053309498</v>
      </c>
      <c r="AF347">
        <f t="shared" si="94"/>
        <v>63.310533744794128</v>
      </c>
      <c r="AG347">
        <f t="shared" si="94"/>
        <v>63.549227984385169</v>
      </c>
      <c r="AH347">
        <f t="shared" si="94"/>
        <v>63.788822152260572</v>
      </c>
      <c r="AI347">
        <f t="shared" si="94"/>
        <v>64.029319641342227</v>
      </c>
      <c r="AJ347">
        <f t="shared" si="94"/>
        <v>64.270723857344095</v>
      </c>
      <c r="AK347">
        <f t="shared" si="94"/>
        <v>64.513038218820427</v>
      </c>
      <c r="AL347">
        <f t="shared" si="94"/>
        <v>64.7562661572141</v>
      </c>
      <c r="AM347">
        <f t="shared" si="94"/>
        <v>65.000411116905312</v>
      </c>
      <c r="AN347">
        <f t="shared" si="94"/>
        <v>65.245476555260282</v>
      </c>
      <c r="AO347">
        <f t="shared" si="94"/>
        <v>65.49146594268025</v>
      </c>
      <c r="AP347">
        <f t="shared" si="94"/>
        <v>65.73838276265063</v>
      </c>
      <c r="AQ347">
        <f t="shared" si="94"/>
        <v>65.986230511790254</v>
      </c>
      <c r="AR347">
        <f t="shared" si="94"/>
        <v>66.235012699901048</v>
      </c>
      <c r="AS347">
        <f t="shared" si="93"/>
        <v>66.484732850017551</v>
      </c>
      <c r="AT347">
        <f t="shared" si="93"/>
        <v>66.735394498456969</v>
      </c>
      <c r="AU347">
        <f t="shared" si="93"/>
        <v>66.987001194869109</v>
      </c>
      <c r="AV347">
        <f t="shared" si="93"/>
        <v>67.239556502286803</v>
      </c>
    </row>
    <row r="348" spans="1:48" x14ac:dyDescent="0.15">
      <c r="A348" t="s">
        <v>682</v>
      </c>
      <c r="B348" t="s">
        <v>683</v>
      </c>
      <c r="C348">
        <v>50.206499999999998</v>
      </c>
      <c r="D348">
        <f t="shared" si="89"/>
        <v>50.206499999999998</v>
      </c>
      <c r="E348">
        <f t="shared" si="90"/>
        <v>51.060617300524278</v>
      </c>
      <c r="F348">
        <f t="shared" si="90"/>
        <v>51.929264918100237</v>
      </c>
      <c r="G348">
        <f t="shared" si="90"/>
        <v>52.812690043732538</v>
      </c>
      <c r="H348">
        <f t="shared" si="90"/>
        <v>53.711144073660506</v>
      </c>
      <c r="I348">
        <f t="shared" si="91"/>
        <v>54.248255514397108</v>
      </c>
      <c r="J348">
        <f t="shared" si="87"/>
        <v>54.790738069541085</v>
      </c>
      <c r="K348">
        <f t="shared" si="87"/>
        <v>55.338645450236491</v>
      </c>
      <c r="L348">
        <f t="shared" si="87"/>
        <v>55.892031904738857</v>
      </c>
      <c r="M348">
        <f t="shared" si="87"/>
        <v>56.450952223786246</v>
      </c>
      <c r="N348">
        <f t="shared" si="87"/>
        <v>57.015461746024116</v>
      </c>
      <c r="O348">
        <f t="shared" si="87"/>
        <v>57.585616363484341</v>
      </c>
      <c r="P348">
        <f t="shared" si="87"/>
        <v>58.161472527119201</v>
      </c>
      <c r="Q348">
        <f t="shared" si="87"/>
        <v>58.743087252390396</v>
      </c>
      <c r="R348">
        <f t="shared" si="87"/>
        <v>59.330518124914299</v>
      </c>
      <c r="S348">
        <f t="shared" si="92"/>
        <v>59.627170715538867</v>
      </c>
      <c r="T348">
        <f t="shared" si="88"/>
        <v>59.92530656911655</v>
      </c>
      <c r="U348">
        <f t="shared" si="88"/>
        <v>60.224933101962129</v>
      </c>
      <c r="V348">
        <f t="shared" si="88"/>
        <v>60.526057767471919</v>
      </c>
      <c r="W348">
        <f t="shared" si="88"/>
        <v>60.828688056309268</v>
      </c>
      <c r="X348">
        <f t="shared" si="88"/>
        <v>61.132831496590804</v>
      </c>
      <c r="Y348">
        <f t="shared" si="88"/>
        <v>61.438495654073755</v>
      </c>
      <c r="Z348">
        <f t="shared" si="88"/>
        <v>61.745688132344114</v>
      </c>
      <c r="AA348">
        <f t="shared" si="88"/>
        <v>62.054416573005831</v>
      </c>
      <c r="AB348">
        <f t="shared" si="88"/>
        <v>62.36468865587085</v>
      </c>
      <c r="AC348">
        <f t="shared" si="94"/>
        <v>62.599816857380752</v>
      </c>
      <c r="AD348">
        <f t="shared" si="94"/>
        <v>62.835831542449498</v>
      </c>
      <c r="AE348">
        <f t="shared" si="94"/>
        <v>63.072736053309498</v>
      </c>
      <c r="AF348">
        <f t="shared" si="94"/>
        <v>63.310533744794128</v>
      </c>
      <c r="AG348">
        <f t="shared" si="94"/>
        <v>63.549227984385169</v>
      </c>
      <c r="AH348">
        <f t="shared" si="94"/>
        <v>63.788822152260572</v>
      </c>
      <c r="AI348">
        <f t="shared" si="94"/>
        <v>64.029319641342227</v>
      </c>
      <c r="AJ348">
        <f t="shared" si="94"/>
        <v>64.270723857344095</v>
      </c>
      <c r="AK348">
        <f t="shared" si="94"/>
        <v>64.513038218820427</v>
      </c>
      <c r="AL348">
        <f t="shared" si="94"/>
        <v>64.7562661572141</v>
      </c>
      <c r="AM348">
        <f t="shared" si="94"/>
        <v>65.000411116905312</v>
      </c>
      <c r="AN348">
        <f t="shared" si="94"/>
        <v>65.245476555260282</v>
      </c>
      <c r="AO348">
        <f t="shared" si="94"/>
        <v>65.49146594268025</v>
      </c>
      <c r="AP348">
        <f t="shared" si="94"/>
        <v>65.73838276265063</v>
      </c>
      <c r="AQ348">
        <f t="shared" si="94"/>
        <v>65.986230511790254</v>
      </c>
      <c r="AR348">
        <f t="shared" si="94"/>
        <v>66.235012699901048</v>
      </c>
      <c r="AS348">
        <f t="shared" si="93"/>
        <v>66.484732850017551</v>
      </c>
      <c r="AT348">
        <f t="shared" si="93"/>
        <v>66.735394498456969</v>
      </c>
      <c r="AU348">
        <f t="shared" si="93"/>
        <v>66.987001194869109</v>
      </c>
      <c r="AV348">
        <f t="shared" si="93"/>
        <v>67.239556502286803</v>
      </c>
    </row>
    <row r="349" spans="1:48" x14ac:dyDescent="0.15">
      <c r="A349" t="s">
        <v>684</v>
      </c>
      <c r="B349" t="s">
        <v>685</v>
      </c>
      <c r="C349">
        <v>85.669946698612804</v>
      </c>
      <c r="D349">
        <f t="shared" si="89"/>
        <v>85.669946698612804</v>
      </c>
      <c r="E349">
        <f t="shared" si="90"/>
        <v>87.127371207596269</v>
      </c>
      <c r="F349">
        <f t="shared" si="90"/>
        <v>88.609589547803395</v>
      </c>
      <c r="G349">
        <f t="shared" si="90"/>
        <v>90.11702351402559</v>
      </c>
      <c r="H349">
        <f t="shared" si="90"/>
        <v>91.650102076663558</v>
      </c>
      <c r="I349">
        <f t="shared" si="91"/>
        <v>92.566603097430189</v>
      </c>
      <c r="J349">
        <f t="shared" si="87"/>
        <v>93.492269128404502</v>
      </c>
      <c r="K349">
        <f t="shared" si="87"/>
        <v>94.427191819688531</v>
      </c>
      <c r="L349">
        <f t="shared" si="87"/>
        <v>95.371463737885421</v>
      </c>
      <c r="M349">
        <f t="shared" si="87"/>
        <v>96.325178375264272</v>
      </c>
      <c r="N349">
        <f t="shared" si="87"/>
        <v>97.28843015901694</v>
      </c>
      <c r="O349">
        <f t="shared" si="87"/>
        <v>98.261314460607082</v>
      </c>
      <c r="P349">
        <f t="shared" si="87"/>
        <v>99.243927605213173</v>
      </c>
      <c r="Q349">
        <f t="shared" si="87"/>
        <v>100</v>
      </c>
      <c r="R349">
        <f t="shared" si="87"/>
        <v>100</v>
      </c>
      <c r="S349">
        <f t="shared" si="92"/>
        <v>100</v>
      </c>
      <c r="T349">
        <f t="shared" si="88"/>
        <v>100</v>
      </c>
      <c r="U349">
        <f t="shared" si="88"/>
        <v>100</v>
      </c>
      <c r="V349">
        <f t="shared" si="88"/>
        <v>100</v>
      </c>
      <c r="W349">
        <f t="shared" si="88"/>
        <v>100</v>
      </c>
      <c r="X349">
        <f t="shared" si="88"/>
        <v>100</v>
      </c>
      <c r="Y349">
        <f t="shared" si="88"/>
        <v>100</v>
      </c>
      <c r="Z349">
        <f t="shared" si="88"/>
        <v>100</v>
      </c>
      <c r="AA349">
        <f t="shared" si="88"/>
        <v>100</v>
      </c>
      <c r="AB349">
        <f t="shared" si="88"/>
        <v>100</v>
      </c>
      <c r="AC349">
        <f t="shared" si="94"/>
        <v>100</v>
      </c>
      <c r="AD349">
        <f t="shared" si="94"/>
        <v>100</v>
      </c>
      <c r="AE349">
        <f t="shared" si="94"/>
        <v>100</v>
      </c>
      <c r="AF349">
        <f t="shared" si="94"/>
        <v>100</v>
      </c>
      <c r="AG349">
        <f t="shared" si="94"/>
        <v>100</v>
      </c>
      <c r="AH349">
        <f t="shared" si="94"/>
        <v>100</v>
      </c>
      <c r="AI349">
        <f t="shared" si="94"/>
        <v>100</v>
      </c>
      <c r="AJ349">
        <f t="shared" si="94"/>
        <v>100</v>
      </c>
      <c r="AK349">
        <f t="shared" si="94"/>
        <v>100</v>
      </c>
      <c r="AL349">
        <f t="shared" si="94"/>
        <v>100</v>
      </c>
      <c r="AM349">
        <f t="shared" si="94"/>
        <v>100</v>
      </c>
      <c r="AN349">
        <f t="shared" si="94"/>
        <v>100</v>
      </c>
      <c r="AO349">
        <f t="shared" si="94"/>
        <v>100</v>
      </c>
      <c r="AP349">
        <f t="shared" si="94"/>
        <v>100</v>
      </c>
      <c r="AQ349">
        <f t="shared" si="94"/>
        <v>100</v>
      </c>
      <c r="AR349">
        <f t="shared" si="94"/>
        <v>100</v>
      </c>
      <c r="AS349">
        <f t="shared" si="93"/>
        <v>100</v>
      </c>
      <c r="AT349">
        <f t="shared" si="93"/>
        <v>100</v>
      </c>
      <c r="AU349">
        <f t="shared" si="93"/>
        <v>100</v>
      </c>
      <c r="AV349">
        <f t="shared" si="93"/>
        <v>100</v>
      </c>
    </row>
    <row r="350" spans="1:48" x14ac:dyDescent="0.15">
      <c r="A350" t="s">
        <v>686</v>
      </c>
      <c r="B350" t="s">
        <v>687</v>
      </c>
      <c r="C350">
        <v>100</v>
      </c>
      <c r="D350">
        <f t="shared" si="89"/>
        <v>100</v>
      </c>
      <c r="E350">
        <f t="shared" si="90"/>
        <v>100</v>
      </c>
      <c r="F350">
        <f t="shared" si="90"/>
        <v>100</v>
      </c>
      <c r="G350">
        <f t="shared" si="90"/>
        <v>100</v>
      </c>
      <c r="H350">
        <f t="shared" si="90"/>
        <v>100</v>
      </c>
      <c r="I350">
        <f t="shared" si="91"/>
        <v>100</v>
      </c>
      <c r="J350">
        <f t="shared" si="87"/>
        <v>100</v>
      </c>
      <c r="K350">
        <f t="shared" si="87"/>
        <v>100</v>
      </c>
      <c r="L350">
        <f t="shared" si="87"/>
        <v>100</v>
      </c>
      <c r="M350">
        <f t="shared" si="87"/>
        <v>100</v>
      </c>
      <c r="N350">
        <f t="shared" si="87"/>
        <v>100</v>
      </c>
      <c r="O350">
        <f t="shared" si="87"/>
        <v>100</v>
      </c>
      <c r="P350">
        <f t="shared" si="87"/>
        <v>100</v>
      </c>
      <c r="Q350">
        <f t="shared" si="87"/>
        <v>100</v>
      </c>
      <c r="R350">
        <f t="shared" si="87"/>
        <v>100</v>
      </c>
      <c r="S350">
        <f t="shared" si="92"/>
        <v>100</v>
      </c>
      <c r="T350">
        <f t="shared" si="88"/>
        <v>100</v>
      </c>
      <c r="U350">
        <f t="shared" si="88"/>
        <v>100</v>
      </c>
      <c r="V350">
        <f t="shared" si="88"/>
        <v>100</v>
      </c>
      <c r="W350">
        <f t="shared" si="88"/>
        <v>100</v>
      </c>
      <c r="X350">
        <f t="shared" si="88"/>
        <v>100</v>
      </c>
      <c r="Y350">
        <f t="shared" si="88"/>
        <v>100</v>
      </c>
      <c r="Z350">
        <f t="shared" si="88"/>
        <v>100</v>
      </c>
      <c r="AA350">
        <f t="shared" si="88"/>
        <v>100</v>
      </c>
      <c r="AB350">
        <f t="shared" si="88"/>
        <v>100</v>
      </c>
      <c r="AC350">
        <f t="shared" si="94"/>
        <v>100</v>
      </c>
      <c r="AD350">
        <f t="shared" si="94"/>
        <v>100</v>
      </c>
      <c r="AE350">
        <f t="shared" si="94"/>
        <v>100</v>
      </c>
      <c r="AF350">
        <f t="shared" si="94"/>
        <v>100</v>
      </c>
      <c r="AG350">
        <f t="shared" si="94"/>
        <v>100</v>
      </c>
      <c r="AH350">
        <f t="shared" si="94"/>
        <v>100</v>
      </c>
      <c r="AI350">
        <f t="shared" si="94"/>
        <v>100</v>
      </c>
      <c r="AJ350">
        <f t="shared" si="94"/>
        <v>100</v>
      </c>
      <c r="AK350">
        <f t="shared" si="94"/>
        <v>100</v>
      </c>
      <c r="AL350">
        <f t="shared" si="94"/>
        <v>100</v>
      </c>
      <c r="AM350">
        <f t="shared" si="94"/>
        <v>100</v>
      </c>
      <c r="AN350">
        <f t="shared" si="94"/>
        <v>100</v>
      </c>
      <c r="AO350">
        <f t="shared" si="94"/>
        <v>100</v>
      </c>
      <c r="AP350">
        <f t="shared" si="94"/>
        <v>100</v>
      </c>
      <c r="AQ350">
        <f t="shared" si="94"/>
        <v>100</v>
      </c>
      <c r="AR350">
        <f t="shared" si="94"/>
        <v>100</v>
      </c>
      <c r="AS350">
        <f t="shared" si="93"/>
        <v>100</v>
      </c>
      <c r="AT350">
        <f t="shared" si="93"/>
        <v>100</v>
      </c>
      <c r="AU350">
        <f t="shared" si="93"/>
        <v>100</v>
      </c>
      <c r="AV350">
        <f t="shared" si="93"/>
        <v>100</v>
      </c>
    </row>
    <row r="351" spans="1:48" x14ac:dyDescent="0.15">
      <c r="A351" t="s">
        <v>688</v>
      </c>
      <c r="B351" t="s">
        <v>689</v>
      </c>
      <c r="C351">
        <v>25.72</v>
      </c>
      <c r="D351">
        <f t="shared" si="89"/>
        <v>25.72</v>
      </c>
      <c r="E351">
        <f t="shared" si="90"/>
        <v>26.15755085436118</v>
      </c>
      <c r="F351">
        <f t="shared" si="90"/>
        <v>26.602545361527653</v>
      </c>
      <c r="G351">
        <f t="shared" si="90"/>
        <v>27.055110153561809</v>
      </c>
      <c r="H351">
        <f t="shared" si="90"/>
        <v>27.515374016801573</v>
      </c>
      <c r="I351">
        <f t="shared" si="91"/>
        <v>27.790527756969588</v>
      </c>
      <c r="J351">
        <f t="shared" si="87"/>
        <v>28.068433034539286</v>
      </c>
      <c r="K351">
        <f t="shared" si="87"/>
        <v>28.349117364884677</v>
      </c>
      <c r="L351">
        <f t="shared" si="87"/>
        <v>28.632608538533525</v>
      </c>
      <c r="M351">
        <f t="shared" si="87"/>
        <v>28.918934623918858</v>
      </c>
      <c r="N351">
        <f t="shared" si="87"/>
        <v>29.208123970158052</v>
      </c>
      <c r="O351">
        <f t="shared" si="87"/>
        <v>29.500205209859622</v>
      </c>
      <c r="P351">
        <f t="shared" si="87"/>
        <v>29.795207261958229</v>
      </c>
      <c r="Q351">
        <f t="shared" si="87"/>
        <v>30.093159334577813</v>
      </c>
      <c r="R351">
        <f t="shared" si="87"/>
        <v>30.394090927923592</v>
      </c>
      <c r="S351">
        <f t="shared" si="92"/>
        <v>30.546061382563206</v>
      </c>
      <c r="T351">
        <f t="shared" si="88"/>
        <v>30.698791689476018</v>
      </c>
      <c r="U351">
        <f t="shared" si="88"/>
        <v>30.852285647923395</v>
      </c>
      <c r="V351">
        <f t="shared" si="88"/>
        <v>31.006547076163002</v>
      </c>
      <c r="W351">
        <f t="shared" si="88"/>
        <v>31.161579811543813</v>
      </c>
      <c r="X351">
        <f t="shared" si="88"/>
        <v>31.317387710601526</v>
      </c>
      <c r="Y351">
        <f t="shared" si="88"/>
        <v>31.473974649154531</v>
      </c>
      <c r="Z351">
        <f t="shared" si="88"/>
        <v>31.631344522400301</v>
      </c>
      <c r="AA351">
        <f t="shared" si="88"/>
        <v>31.7895012450123</v>
      </c>
      <c r="AB351">
        <f t="shared" si="88"/>
        <v>31.948448751237358</v>
      </c>
      <c r="AC351">
        <f t="shared" si="94"/>
        <v>32.068901229359405</v>
      </c>
      <c r="AD351">
        <f t="shared" si="94"/>
        <v>32.189807839060698</v>
      </c>
      <c r="AE351">
        <f t="shared" si="94"/>
        <v>32.311170292514326</v>
      </c>
      <c r="AF351">
        <f t="shared" si="94"/>
        <v>32.432990308348622</v>
      </c>
      <c r="AG351">
        <f t="shared" si="94"/>
        <v>32.555269611671527</v>
      </c>
      <c r="AH351">
        <f t="shared" si="94"/>
        <v>32.67800993409503</v>
      </c>
      <c r="AI351">
        <f t="shared" si="94"/>
        <v>32.801213013759615</v>
      </c>
      <c r="AJ351">
        <f t="shared" si="94"/>
        <v>32.924880595358978</v>
      </c>
      <c r="AK351">
        <f t="shared" si="94"/>
        <v>33.049014430164647</v>
      </c>
      <c r="AL351">
        <f t="shared" si="94"/>
        <v>33.173616276050844</v>
      </c>
      <c r="AM351">
        <f t="shared" si="94"/>
        <v>33.298687897519343</v>
      </c>
      <c r="AN351">
        <f t="shared" si="94"/>
        <v>33.424231065724449</v>
      </c>
      <c r="AO351">
        <f t="shared" si="94"/>
        <v>33.550247558498121</v>
      </c>
      <c r="AP351">
        <f t="shared" si="94"/>
        <v>33.676739160375135</v>
      </c>
      <c r="AQ351">
        <f t="shared" si="94"/>
        <v>33.803707662618301</v>
      </c>
      <c r="AR351">
        <f t="shared" si="94"/>
        <v>33.931154863243904</v>
      </c>
      <c r="AS351">
        <f t="shared" si="93"/>
        <v>34.059082567047128</v>
      </c>
      <c r="AT351">
        <f t="shared" si="93"/>
        <v>34.187492585627623</v>
      </c>
      <c r="AU351">
        <f t="shared" si="93"/>
        <v>34.316386737415151</v>
      </c>
      <c r="AV351">
        <f t="shared" si="93"/>
        <v>34.445766847695353</v>
      </c>
    </row>
    <row r="352" spans="1:48" x14ac:dyDescent="0.15">
      <c r="A352" t="s">
        <v>690</v>
      </c>
      <c r="B352" t="s">
        <v>691</v>
      </c>
      <c r="C352">
        <v>50.41</v>
      </c>
      <c r="D352">
        <f t="shared" si="89"/>
        <v>50.41</v>
      </c>
      <c r="E352">
        <f t="shared" si="90"/>
        <v>51.267579260044592</v>
      </c>
      <c r="F352">
        <f t="shared" si="90"/>
        <v>52.139747732294282</v>
      </c>
      <c r="G352">
        <f t="shared" si="90"/>
        <v>53.026753609683155</v>
      </c>
      <c r="H352">
        <f t="shared" si="90"/>
        <v>53.928849307424855</v>
      </c>
      <c r="I352">
        <f t="shared" si="91"/>
        <v>54.468137800499107</v>
      </c>
      <c r="J352">
        <f t="shared" si="87"/>
        <v>55.012819178504095</v>
      </c>
      <c r="K352">
        <f t="shared" si="87"/>
        <v>55.56294737028913</v>
      </c>
      <c r="L352">
        <f t="shared" si="87"/>
        <v>56.118576843992031</v>
      </c>
      <c r="M352">
        <f t="shared" si="87"/>
        <v>56.679762612431944</v>
      </c>
      <c r="N352">
        <f t="shared" si="87"/>
        <v>57.24656023855627</v>
      </c>
      <c r="O352">
        <f t="shared" si="87"/>
        <v>57.819025840941819</v>
      </c>
      <c r="P352">
        <f t="shared" si="87"/>
        <v>58.397216099351255</v>
      </c>
      <c r="Q352">
        <f t="shared" si="87"/>
        <v>58.981188260344773</v>
      </c>
      <c r="R352">
        <f t="shared" si="87"/>
        <v>59.571000142948222</v>
      </c>
      <c r="S352">
        <f t="shared" si="92"/>
        <v>59.868855143662955</v>
      </c>
      <c r="T352">
        <f t="shared" si="88"/>
        <v>60.16819941938126</v>
      </c>
      <c r="U352">
        <f t="shared" si="88"/>
        <v>60.469040416478165</v>
      </c>
      <c r="V352">
        <f t="shared" si="88"/>
        <v>60.771385618560537</v>
      </c>
      <c r="W352">
        <f t="shared" si="88"/>
        <v>61.075242546653328</v>
      </c>
      <c r="X352">
        <f t="shared" si="88"/>
        <v>61.380618759386586</v>
      </c>
      <c r="Y352">
        <f t="shared" si="88"/>
        <v>61.687521853183512</v>
      </c>
      <c r="Z352">
        <f t="shared" si="88"/>
        <v>61.99595946244942</v>
      </c>
      <c r="AA352">
        <f t="shared" si="88"/>
        <v>62.305939259761665</v>
      </c>
      <c r="AB352">
        <f t="shared" si="88"/>
        <v>62.617468956060463</v>
      </c>
      <c r="AC352">
        <f t="shared" si="94"/>
        <v>62.853550193312891</v>
      </c>
      <c r="AD352">
        <f t="shared" si="94"/>
        <v>63.090521507272548</v>
      </c>
      <c r="AE352">
        <f t="shared" si="94"/>
        <v>63.328386253718783</v>
      </c>
      <c r="AF352">
        <f t="shared" si="94"/>
        <v>63.567147801082967</v>
      </c>
      <c r="AG352">
        <f t="shared" si="94"/>
        <v>63.806809530496182</v>
      </c>
      <c r="AH352">
        <f t="shared" si="94"/>
        <v>64.047374835837104</v>
      </c>
      <c r="AI352">
        <f t="shared" si="94"/>
        <v>64.288847123780016</v>
      </c>
      <c r="AJ352">
        <f t="shared" si="94"/>
        <v>64.531229813843154</v>
      </c>
      <c r="AK352">
        <f t="shared" si="94"/>
        <v>64.774526338436999</v>
      </c>
      <c r="AL352">
        <f t="shared" si="94"/>
        <v>65.018740142913032</v>
      </c>
      <c r="AM352">
        <f t="shared" si="94"/>
        <v>65.263874685612365</v>
      </c>
      <c r="AN352">
        <f t="shared" si="94"/>
        <v>65.509933437914839</v>
      </c>
      <c r="AO352">
        <f t="shared" si="94"/>
        <v>65.756919884288124</v>
      </c>
      <c r="AP352">
        <f t="shared" si="94"/>
        <v>66.004837522337112</v>
      </c>
      <c r="AQ352">
        <f t="shared" si="94"/>
        <v>66.253689862853349</v>
      </c>
      <c r="AR352">
        <f t="shared" si="94"/>
        <v>66.503480429864894</v>
      </c>
      <c r="AS352">
        <f t="shared" si="93"/>
        <v>66.754212760686073</v>
      </c>
      <c r="AT352">
        <f t="shared" si="93"/>
        <v>67.005890405967662</v>
      </c>
      <c r="AU352">
        <f t="shared" si="93"/>
        <v>67.258516929747188</v>
      </c>
      <c r="AV352">
        <f t="shared" si="93"/>
        <v>67.512095909499322</v>
      </c>
    </row>
    <row r="353" spans="1:48" x14ac:dyDescent="0.15">
      <c r="A353" t="s">
        <v>692</v>
      </c>
      <c r="B353" t="s">
        <v>692</v>
      </c>
      <c r="C353">
        <v>71.72</v>
      </c>
      <c r="D353">
        <f t="shared" si="89"/>
        <v>71.72</v>
      </c>
      <c r="E353">
        <f t="shared" si="90"/>
        <v>72.940106814727201</v>
      </c>
      <c r="F353">
        <f t="shared" si="90"/>
        <v>74.180970191631545</v>
      </c>
      <c r="G353">
        <f t="shared" si="90"/>
        <v>75.442943243135801</v>
      </c>
      <c r="H353">
        <f t="shared" si="90"/>
        <v>76.72638508884171</v>
      </c>
      <c r="I353">
        <f t="shared" si="91"/>
        <v>77.493648939730122</v>
      </c>
      <c r="J353">
        <f t="shared" si="87"/>
        <v>78.268585429127427</v>
      </c>
      <c r="K353">
        <f t="shared" si="87"/>
        <v>79.0512712834187</v>
      </c>
      <c r="L353">
        <f t="shared" si="87"/>
        <v>79.841783996252886</v>
      </c>
      <c r="M353">
        <f t="shared" si="87"/>
        <v>80.640201836215411</v>
      </c>
      <c r="N353">
        <f t="shared" si="87"/>
        <v>81.446603854577589</v>
      </c>
      <c r="O353">
        <f t="shared" si="87"/>
        <v>82.261069893123334</v>
      </c>
      <c r="P353">
        <f t="shared" si="87"/>
        <v>83.083680592054591</v>
      </c>
      <c r="Q353">
        <f t="shared" si="87"/>
        <v>83.914517397975146</v>
      </c>
      <c r="R353">
        <f t="shared" si="87"/>
        <v>84.753662571954891</v>
      </c>
      <c r="S353">
        <f t="shared" si="92"/>
        <v>85.177430884814655</v>
      </c>
      <c r="T353">
        <f t="shared" si="88"/>
        <v>85.603318039238715</v>
      </c>
      <c r="U353">
        <f t="shared" si="88"/>
        <v>86.031334629434895</v>
      </c>
      <c r="V353">
        <f t="shared" si="88"/>
        <v>86.461491302582047</v>
      </c>
      <c r="W353">
        <f t="shared" si="88"/>
        <v>86.893798759094949</v>
      </c>
      <c r="X353">
        <f t="shared" si="88"/>
        <v>87.328267752890412</v>
      </c>
      <c r="Y353">
        <f t="shared" si="88"/>
        <v>87.764909091654843</v>
      </c>
      <c r="Z353">
        <f t="shared" si="88"/>
        <v>88.203733637113118</v>
      </c>
      <c r="AA353">
        <f t="shared" si="88"/>
        <v>88.644752305298681</v>
      </c>
      <c r="AB353">
        <f t="shared" si="88"/>
        <v>89.087976066825149</v>
      </c>
      <c r="AC353">
        <f t="shared" si="94"/>
        <v>89.423856771759574</v>
      </c>
      <c r="AD353">
        <f t="shared" si="94"/>
        <v>89.761003818718237</v>
      </c>
      <c r="AE353">
        <f t="shared" si="94"/>
        <v>90.09942198208114</v>
      </c>
      <c r="AF353">
        <f t="shared" si="94"/>
        <v>90.43911605422872</v>
      </c>
      <c r="AG353">
        <f t="shared" si="94"/>
        <v>90.780090845609706</v>
      </c>
      <c r="AH353">
        <f t="shared" si="94"/>
        <v>91.12235118480929</v>
      </c>
      <c r="AI353">
        <f t="shared" si="94"/>
        <v>91.465901918617391</v>
      </c>
      <c r="AJ353">
        <f t="shared" si="94"/>
        <v>91.810747912097412</v>
      </c>
      <c r="AK353">
        <f t="shared" si="94"/>
        <v>92.156894048655047</v>
      </c>
      <c r="AL353">
        <f t="shared" si="94"/>
        <v>92.504345230107546</v>
      </c>
      <c r="AM353">
        <f t="shared" si="94"/>
        <v>92.85310637675299</v>
      </c>
      <c r="AN353">
        <f t="shared" si="94"/>
        <v>93.203182427440012</v>
      </c>
      <c r="AO353">
        <f t="shared" si="94"/>
        <v>93.554578339637828</v>
      </c>
      <c r="AP353">
        <f t="shared" si="94"/>
        <v>93.907299089506381</v>
      </c>
      <c r="AQ353">
        <f t="shared" si="94"/>
        <v>94.261349671966713</v>
      </c>
      <c r="AR353">
        <f t="shared" si="94"/>
        <v>94.616735100771862</v>
      </c>
      <c r="AS353">
        <f t="shared" si="93"/>
        <v>94.973460408577736</v>
      </c>
      <c r="AT353">
        <f t="shared" si="93"/>
        <v>95.331530647014489</v>
      </c>
      <c r="AU353">
        <f t="shared" si="93"/>
        <v>95.690950886757932</v>
      </c>
      <c r="AV353">
        <f t="shared" si="93"/>
        <v>96.051726217601484</v>
      </c>
    </row>
    <row r="354" spans="1:48" x14ac:dyDescent="0.15">
      <c r="A354" t="s">
        <v>693</v>
      </c>
      <c r="B354" t="s">
        <v>693</v>
      </c>
      <c r="C354">
        <v>43.457500000000003</v>
      </c>
      <c r="D354">
        <f t="shared" si="89"/>
        <v>43.457500000000003</v>
      </c>
      <c r="E354">
        <f t="shared" si="90"/>
        <v>44.196802731469717</v>
      </c>
      <c r="F354">
        <f t="shared" si="90"/>
        <v>44.948682544657387</v>
      </c>
      <c r="G354">
        <f t="shared" si="90"/>
        <v>45.713353401960049</v>
      </c>
      <c r="H354">
        <f t="shared" si="90"/>
        <v>46.491032905721404</v>
      </c>
      <c r="I354">
        <f t="shared" si="91"/>
        <v>46.955943234778616</v>
      </c>
      <c r="J354">
        <f t="shared" si="87"/>
        <v>47.425502667126402</v>
      </c>
      <c r="K354">
        <f t="shared" si="87"/>
        <v>47.899757693797667</v>
      </c>
      <c r="L354">
        <f t="shared" si="87"/>
        <v>48.378755270735645</v>
      </c>
      <c r="M354">
        <f t="shared" si="87"/>
        <v>48.862542823443</v>
      </c>
      <c r="N354">
        <f t="shared" si="87"/>
        <v>49.351168251677436</v>
      </c>
      <c r="O354">
        <f t="shared" si="87"/>
        <v>49.844679934194197</v>
      </c>
      <c r="P354">
        <f t="shared" si="87"/>
        <v>50.343126733536153</v>
      </c>
      <c r="Q354">
        <f t="shared" ref="J354:R372" si="95">IF($H354*$E$3^(Q$5-$H$5)&lt;100,$H354*$E$3^(Q$5-$H$5),100)</f>
        <v>50.846558000871518</v>
      </c>
      <c r="R354">
        <f t="shared" si="95"/>
        <v>51.355023580880236</v>
      </c>
      <c r="S354">
        <f t="shared" si="92"/>
        <v>51.611798698784632</v>
      </c>
      <c r="T354">
        <f t="shared" si="88"/>
        <v>51.869857692278543</v>
      </c>
      <c r="U354">
        <f t="shared" si="88"/>
        <v>52.129206980739937</v>
      </c>
      <c r="V354">
        <f t="shared" si="88"/>
        <v>52.389853015643617</v>
      </c>
      <c r="W354">
        <f t="shared" si="88"/>
        <v>52.651802280721824</v>
      </c>
      <c r="X354">
        <f t="shared" si="88"/>
        <v>52.915061292125429</v>
      </c>
      <c r="Y354">
        <f t="shared" si="88"/>
        <v>53.17963659858605</v>
      </c>
      <c r="Z354">
        <f t="shared" si="88"/>
        <v>53.445534781578978</v>
      </c>
      <c r="AA354">
        <f t="shared" ref="T354:AB372" si="96">IF($R354*$F$3^(AA$5-$R$5)&lt;100,$R354*$F$3^(AA$5-$R$5),100)</f>
        <v>53.712762455486867</v>
      </c>
      <c r="AB354">
        <f t="shared" si="96"/>
        <v>53.981326267764288</v>
      </c>
      <c r="AC354">
        <f t="shared" si="94"/>
        <v>54.184847401822957</v>
      </c>
      <c r="AD354">
        <f t="shared" si="94"/>
        <v>54.389135854042785</v>
      </c>
      <c r="AE354">
        <f t="shared" si="94"/>
        <v>54.59419451737719</v>
      </c>
      <c r="AF354">
        <f t="shared" si="94"/>
        <v>54.800026295686635</v>
      </c>
      <c r="AG354">
        <f t="shared" si="94"/>
        <v>55.006634103779767</v>
      </c>
      <c r="AH354">
        <f t="shared" si="94"/>
        <v>55.214020867454693</v>
      </c>
      <c r="AI354">
        <f t="shared" si="94"/>
        <v>55.422189523540382</v>
      </c>
      <c r="AJ354">
        <f t="shared" si="94"/>
        <v>55.631143019938285</v>
      </c>
      <c r="AK354">
        <f t="shared" si="94"/>
        <v>55.840884315664084</v>
      </c>
      <c r="AL354">
        <f t="shared" si="94"/>
        <v>56.05141638088957</v>
      </c>
      <c r="AM354">
        <f t="shared" si="94"/>
        <v>56.262742196984718</v>
      </c>
      <c r="AN354">
        <f t="shared" si="94"/>
        <v>56.474864756559889</v>
      </c>
      <c r="AO354">
        <f t="shared" si="94"/>
        <v>56.687787063508253</v>
      </c>
      <c r="AP354">
        <f t="shared" si="94"/>
        <v>56.901512133048307</v>
      </c>
      <c r="AQ354">
        <f t="shared" si="94"/>
        <v>57.116042991766513</v>
      </c>
      <c r="AR354">
        <f t="shared" si="94"/>
        <v>57.331382677660265</v>
      </c>
      <c r="AS354">
        <f t="shared" si="93"/>
        <v>57.547534240180816</v>
      </c>
      <c r="AT354">
        <f t="shared" si="93"/>
        <v>57.764500740276532</v>
      </c>
      <c r="AU354">
        <f t="shared" si="93"/>
        <v>57.982285250436199</v>
      </c>
      <c r="AV354">
        <f t="shared" si="93"/>
        <v>58.200890854732535</v>
      </c>
    </row>
    <row r="355" spans="1:48" x14ac:dyDescent="0.15">
      <c r="A355" t="s">
        <v>694</v>
      </c>
      <c r="B355" t="s">
        <v>694</v>
      </c>
      <c r="C355">
        <v>43.457500000000003</v>
      </c>
      <c r="D355">
        <f t="shared" si="89"/>
        <v>43.457500000000003</v>
      </c>
      <c r="E355">
        <f t="shared" si="90"/>
        <v>44.196802731469717</v>
      </c>
      <c r="F355">
        <f t="shared" si="90"/>
        <v>44.948682544657387</v>
      </c>
      <c r="G355">
        <f t="shared" si="90"/>
        <v>45.713353401960049</v>
      </c>
      <c r="H355">
        <f t="shared" si="90"/>
        <v>46.491032905721404</v>
      </c>
      <c r="I355">
        <f t="shared" si="91"/>
        <v>46.955943234778616</v>
      </c>
      <c r="J355">
        <f t="shared" si="95"/>
        <v>47.425502667126402</v>
      </c>
      <c r="K355">
        <f t="shared" si="95"/>
        <v>47.899757693797667</v>
      </c>
      <c r="L355">
        <f t="shared" si="95"/>
        <v>48.378755270735645</v>
      </c>
      <c r="M355">
        <f t="shared" si="95"/>
        <v>48.862542823443</v>
      </c>
      <c r="N355">
        <f t="shared" si="95"/>
        <v>49.351168251677436</v>
      </c>
      <c r="O355">
        <f t="shared" si="95"/>
        <v>49.844679934194197</v>
      </c>
      <c r="P355">
        <f t="shared" si="95"/>
        <v>50.343126733536153</v>
      </c>
      <c r="Q355">
        <f t="shared" si="95"/>
        <v>50.846558000871518</v>
      </c>
      <c r="R355">
        <f t="shared" si="95"/>
        <v>51.355023580880236</v>
      </c>
      <c r="S355">
        <f t="shared" si="92"/>
        <v>51.611798698784632</v>
      </c>
      <c r="T355">
        <f t="shared" si="96"/>
        <v>51.869857692278543</v>
      </c>
      <c r="U355">
        <f t="shared" si="96"/>
        <v>52.129206980739937</v>
      </c>
      <c r="V355">
        <f t="shared" si="96"/>
        <v>52.389853015643617</v>
      </c>
      <c r="W355">
        <f t="shared" si="96"/>
        <v>52.651802280721824</v>
      </c>
      <c r="X355">
        <f t="shared" si="96"/>
        <v>52.915061292125429</v>
      </c>
      <c r="Y355">
        <f t="shared" si="96"/>
        <v>53.17963659858605</v>
      </c>
      <c r="Z355">
        <f t="shared" si="96"/>
        <v>53.445534781578978</v>
      </c>
      <c r="AA355">
        <f t="shared" si="96"/>
        <v>53.712762455486867</v>
      </c>
      <c r="AB355">
        <f t="shared" si="96"/>
        <v>53.981326267764288</v>
      </c>
      <c r="AC355">
        <f t="shared" si="94"/>
        <v>54.184847401822957</v>
      </c>
      <c r="AD355">
        <f t="shared" si="94"/>
        <v>54.389135854042785</v>
      </c>
      <c r="AE355">
        <f t="shared" si="94"/>
        <v>54.59419451737719</v>
      </c>
      <c r="AF355">
        <f t="shared" si="94"/>
        <v>54.800026295686635</v>
      </c>
      <c r="AG355">
        <f t="shared" si="94"/>
        <v>55.006634103779767</v>
      </c>
      <c r="AH355">
        <f t="shared" si="94"/>
        <v>55.214020867454693</v>
      </c>
      <c r="AI355">
        <f t="shared" si="94"/>
        <v>55.422189523540382</v>
      </c>
      <c r="AJ355">
        <f t="shared" si="94"/>
        <v>55.631143019938285</v>
      </c>
      <c r="AK355">
        <f t="shared" si="94"/>
        <v>55.840884315664084</v>
      </c>
      <c r="AL355">
        <f t="shared" si="94"/>
        <v>56.05141638088957</v>
      </c>
      <c r="AM355">
        <f t="shared" si="94"/>
        <v>56.262742196984718</v>
      </c>
      <c r="AN355">
        <f t="shared" si="94"/>
        <v>56.474864756559889</v>
      </c>
      <c r="AO355">
        <f t="shared" si="94"/>
        <v>56.687787063508253</v>
      </c>
      <c r="AP355">
        <f t="shared" si="94"/>
        <v>56.901512133048307</v>
      </c>
      <c r="AQ355">
        <f t="shared" si="94"/>
        <v>57.116042991766513</v>
      </c>
      <c r="AR355">
        <f t="shared" ref="AR355:AV370" si="97">IF($AB355*$G$3^(AR$5-$AB$5)&lt;100,$AB355*$G$3^(AR$5-$AB$5),100)</f>
        <v>57.331382677660265</v>
      </c>
      <c r="AS355">
        <f t="shared" si="97"/>
        <v>57.547534240180816</v>
      </c>
      <c r="AT355">
        <f t="shared" si="97"/>
        <v>57.764500740276532</v>
      </c>
      <c r="AU355">
        <f t="shared" si="97"/>
        <v>57.982285250436199</v>
      </c>
      <c r="AV355">
        <f t="shared" si="97"/>
        <v>58.200890854732535</v>
      </c>
    </row>
    <row r="356" spans="1:48" x14ac:dyDescent="0.15">
      <c r="A356" t="s">
        <v>695</v>
      </c>
      <c r="B356" t="s">
        <v>695</v>
      </c>
      <c r="C356">
        <v>57.02</v>
      </c>
      <c r="D356">
        <f t="shared" si="89"/>
        <v>57.02</v>
      </c>
      <c r="E356">
        <f t="shared" si="90"/>
        <v>57.990029149131978</v>
      </c>
      <c r="F356">
        <f t="shared" si="90"/>
        <v>58.976560517663565</v>
      </c>
      <c r="G356">
        <f t="shared" si="90"/>
        <v>59.979874842771949</v>
      </c>
      <c r="H356">
        <f t="shared" si="90"/>
        <v>61.000257637559322</v>
      </c>
      <c r="I356">
        <f t="shared" si="91"/>
        <v>61.610260213934914</v>
      </c>
      <c r="J356">
        <f t="shared" si="95"/>
        <v>62.226362816074264</v>
      </c>
      <c r="K356">
        <f t="shared" si="95"/>
        <v>62.848626444235002</v>
      </c>
      <c r="L356">
        <f t="shared" si="95"/>
        <v>63.47711270867736</v>
      </c>
      <c r="M356">
        <f t="shared" si="95"/>
        <v>64.111883835764132</v>
      </c>
      <c r="N356">
        <f t="shared" si="95"/>
        <v>64.753002674121774</v>
      </c>
      <c r="O356">
        <f t="shared" si="95"/>
        <v>65.400532700862982</v>
      </c>
      <c r="P356">
        <f t="shared" si="95"/>
        <v>66.054538027871629</v>
      </c>
      <c r="Q356">
        <f t="shared" si="95"/>
        <v>66.715083408150349</v>
      </c>
      <c r="R356">
        <f t="shared" si="95"/>
        <v>67.38223424223186</v>
      </c>
      <c r="S356">
        <f t="shared" si="92"/>
        <v>67.719145413443016</v>
      </c>
      <c r="T356">
        <f t="shared" si="96"/>
        <v>68.057741140510217</v>
      </c>
      <c r="U356">
        <f t="shared" si="96"/>
        <v>68.398029846212765</v>
      </c>
      <c r="V356">
        <f t="shared" si="96"/>
        <v>68.740019995443802</v>
      </c>
      <c r="W356">
        <f t="shared" si="96"/>
        <v>69.083720095421015</v>
      </c>
      <c r="X356">
        <f t="shared" si="96"/>
        <v>69.429138695898104</v>
      </c>
      <c r="Y356">
        <f t="shared" si="96"/>
        <v>69.776284389377594</v>
      </c>
      <c r="Z356">
        <f t="shared" si="96"/>
        <v>70.125165811324464</v>
      </c>
      <c r="AA356">
        <f t="shared" si="96"/>
        <v>70.47579164038109</v>
      </c>
      <c r="AB356">
        <f t="shared" si="96"/>
        <v>70.828170598582986</v>
      </c>
      <c r="AC356">
        <f t="shared" ref="AC356:AR371" si="98">IF($AB356*$G$3^(AC$5-$AB$5)&lt;100,$AB356*$G$3^(AC$5-$AB$5),100)</f>
        <v>71.095207935383897</v>
      </c>
      <c r="AD356">
        <f t="shared" si="98"/>
        <v>71.363252060001614</v>
      </c>
      <c r="AE356">
        <f t="shared" si="98"/>
        <v>71.632306768241335</v>
      </c>
      <c r="AF356">
        <f t="shared" si="98"/>
        <v>71.902375870219231</v>
      </c>
      <c r="AG356">
        <f t="shared" si="98"/>
        <v>72.173463190416442</v>
      </c>
      <c r="AH356">
        <f t="shared" si="98"/>
        <v>72.445572567733237</v>
      </c>
      <c r="AI356">
        <f t="shared" si="98"/>
        <v>72.7187078555433</v>
      </c>
      <c r="AJ356">
        <f t="shared" si="98"/>
        <v>72.992872921748415</v>
      </c>
      <c r="AK356">
        <f t="shared" si="98"/>
        <v>73.268071648833143</v>
      </c>
      <c r="AL356">
        <f t="shared" si="98"/>
        <v>73.544307933919882</v>
      </c>
      <c r="AM356">
        <f t="shared" si="98"/>
        <v>73.821585688824001</v>
      </c>
      <c r="AN356">
        <f t="shared" si="98"/>
        <v>74.099908840109194</v>
      </c>
      <c r="AO356">
        <f t="shared" si="98"/>
        <v>74.379281329143211</v>
      </c>
      <c r="AP356">
        <f t="shared" si="98"/>
        <v>74.659707112153598</v>
      </c>
      <c r="AQ356">
        <f t="shared" si="98"/>
        <v>74.941190160283654</v>
      </c>
      <c r="AR356">
        <f t="shared" si="98"/>
        <v>75.223734459648824</v>
      </c>
      <c r="AS356">
        <f t="shared" si="97"/>
        <v>75.507344011392988</v>
      </c>
      <c r="AT356">
        <f t="shared" si="97"/>
        <v>75.792022831745228</v>
      </c>
      <c r="AU356">
        <f t="shared" si="97"/>
        <v>76.07777495207668</v>
      </c>
      <c r="AV356">
        <f t="shared" si="97"/>
        <v>76.364604418957597</v>
      </c>
    </row>
    <row r="357" spans="1:48" x14ac:dyDescent="0.15">
      <c r="A357" t="s">
        <v>696</v>
      </c>
      <c r="B357" t="s">
        <v>696</v>
      </c>
      <c r="C357">
        <v>43.457500000000003</v>
      </c>
      <c r="D357">
        <f t="shared" si="89"/>
        <v>43.457500000000003</v>
      </c>
      <c r="E357">
        <f t="shared" si="90"/>
        <v>44.196802731469717</v>
      </c>
      <c r="F357">
        <f t="shared" si="90"/>
        <v>44.948682544657387</v>
      </c>
      <c r="G357">
        <f t="shared" si="90"/>
        <v>45.713353401960049</v>
      </c>
      <c r="H357">
        <f t="shared" si="90"/>
        <v>46.491032905721404</v>
      </c>
      <c r="I357">
        <f t="shared" si="91"/>
        <v>46.955943234778616</v>
      </c>
      <c r="J357">
        <f t="shared" si="95"/>
        <v>47.425502667126402</v>
      </c>
      <c r="K357">
        <f t="shared" si="95"/>
        <v>47.899757693797667</v>
      </c>
      <c r="L357">
        <f t="shared" si="95"/>
        <v>48.378755270735645</v>
      </c>
      <c r="M357">
        <f t="shared" si="95"/>
        <v>48.862542823443</v>
      </c>
      <c r="N357">
        <f t="shared" si="95"/>
        <v>49.351168251677436</v>
      </c>
      <c r="O357">
        <f t="shared" si="95"/>
        <v>49.844679934194197</v>
      </c>
      <c r="P357">
        <f t="shared" si="95"/>
        <v>50.343126733536153</v>
      </c>
      <c r="Q357">
        <f t="shared" si="95"/>
        <v>50.846558000871518</v>
      </c>
      <c r="R357">
        <f t="shared" si="95"/>
        <v>51.355023580880236</v>
      </c>
      <c r="S357">
        <f t="shared" si="92"/>
        <v>51.611798698784632</v>
      </c>
      <c r="T357">
        <f t="shared" si="96"/>
        <v>51.869857692278543</v>
      </c>
      <c r="U357">
        <f t="shared" si="96"/>
        <v>52.129206980739937</v>
      </c>
      <c r="V357">
        <f t="shared" si="96"/>
        <v>52.389853015643617</v>
      </c>
      <c r="W357">
        <f t="shared" si="96"/>
        <v>52.651802280721824</v>
      </c>
      <c r="X357">
        <f t="shared" si="96"/>
        <v>52.915061292125429</v>
      </c>
      <c r="Y357">
        <f t="shared" si="96"/>
        <v>53.17963659858605</v>
      </c>
      <c r="Z357">
        <f t="shared" si="96"/>
        <v>53.445534781578978</v>
      </c>
      <c r="AA357">
        <f t="shared" si="96"/>
        <v>53.712762455486867</v>
      </c>
      <c r="AB357">
        <f t="shared" si="96"/>
        <v>53.981326267764288</v>
      </c>
      <c r="AC357">
        <f t="shared" si="98"/>
        <v>54.184847401822957</v>
      </c>
      <c r="AD357">
        <f t="shared" si="98"/>
        <v>54.389135854042785</v>
      </c>
      <c r="AE357">
        <f t="shared" si="98"/>
        <v>54.59419451737719</v>
      </c>
      <c r="AF357">
        <f t="shared" si="98"/>
        <v>54.800026295686635</v>
      </c>
      <c r="AG357">
        <f t="shared" si="98"/>
        <v>55.006634103779767</v>
      </c>
      <c r="AH357">
        <f t="shared" si="98"/>
        <v>55.214020867454693</v>
      </c>
      <c r="AI357">
        <f t="shared" si="98"/>
        <v>55.422189523540382</v>
      </c>
      <c r="AJ357">
        <f t="shared" si="98"/>
        <v>55.631143019938285</v>
      </c>
      <c r="AK357">
        <f t="shared" si="98"/>
        <v>55.840884315664084</v>
      </c>
      <c r="AL357">
        <f t="shared" si="98"/>
        <v>56.05141638088957</v>
      </c>
      <c r="AM357">
        <f t="shared" si="98"/>
        <v>56.262742196984718</v>
      </c>
      <c r="AN357">
        <f t="shared" si="98"/>
        <v>56.474864756559889</v>
      </c>
      <c r="AO357">
        <f t="shared" si="98"/>
        <v>56.687787063508253</v>
      </c>
      <c r="AP357">
        <f t="shared" si="98"/>
        <v>56.901512133048307</v>
      </c>
      <c r="AQ357">
        <f t="shared" si="98"/>
        <v>57.116042991766513</v>
      </c>
      <c r="AR357">
        <f t="shared" si="98"/>
        <v>57.331382677660265</v>
      </c>
      <c r="AS357">
        <f t="shared" si="97"/>
        <v>57.547534240180816</v>
      </c>
      <c r="AT357">
        <f t="shared" si="97"/>
        <v>57.764500740276532</v>
      </c>
      <c r="AU357">
        <f t="shared" si="97"/>
        <v>57.982285250436199</v>
      </c>
      <c r="AV357">
        <f t="shared" si="97"/>
        <v>58.200890854732535</v>
      </c>
    </row>
    <row r="358" spans="1:48" x14ac:dyDescent="0.15">
      <c r="A358" t="s">
        <v>697</v>
      </c>
      <c r="B358" t="s">
        <v>697</v>
      </c>
      <c r="C358">
        <v>48.62</v>
      </c>
      <c r="D358">
        <f t="shared" si="89"/>
        <v>48.62</v>
      </c>
      <c r="E358">
        <f t="shared" si="90"/>
        <v>49.447127625934698</v>
      </c>
      <c r="F358">
        <f t="shared" si="90"/>
        <v>50.288326418253284</v>
      </c>
      <c r="G358">
        <f t="shared" si="90"/>
        <v>51.143835756849732</v>
      </c>
      <c r="H358">
        <f t="shared" si="90"/>
        <v>52.013899093969378</v>
      </c>
      <c r="I358">
        <f t="shared" si="91"/>
        <v>52.534038084909071</v>
      </c>
      <c r="J358">
        <f t="shared" si="95"/>
        <v>53.059378465758165</v>
      </c>
      <c r="K358">
        <f t="shared" si="95"/>
        <v>53.589972250415741</v>
      </c>
      <c r="L358">
        <f t="shared" si="95"/>
        <v>54.125871972919903</v>
      </c>
      <c r="M358">
        <f t="shared" si="95"/>
        <v>54.667130692649096</v>
      </c>
      <c r="N358">
        <f t="shared" si="95"/>
        <v>55.213801999575601</v>
      </c>
      <c r="O358">
        <f t="shared" si="95"/>
        <v>55.765940019571339</v>
      </c>
      <c r="P358">
        <f t="shared" si="95"/>
        <v>56.323599419767071</v>
      </c>
      <c r="Q358">
        <f t="shared" si="95"/>
        <v>56.886835413964739</v>
      </c>
      <c r="R358">
        <f t="shared" si="95"/>
        <v>57.455703768104392</v>
      </c>
      <c r="S358">
        <f t="shared" si="92"/>
        <v>57.742982286944908</v>
      </c>
      <c r="T358">
        <f t="shared" si="96"/>
        <v>58.031697198379625</v>
      </c>
      <c r="U358">
        <f t="shared" si="96"/>
        <v>58.321855684371513</v>
      </c>
      <c r="V358">
        <f t="shared" si="96"/>
        <v>58.613464962793358</v>
      </c>
      <c r="W358">
        <f t="shared" si="96"/>
        <v>58.906532287607313</v>
      </c>
      <c r="X358">
        <f t="shared" si="96"/>
        <v>59.201064949045339</v>
      </c>
      <c r="Y358">
        <f t="shared" si="96"/>
        <v>59.497070273790563</v>
      </c>
      <c r="Z358">
        <f t="shared" si="96"/>
        <v>59.794555625159511</v>
      </c>
      <c r="AA358">
        <f t="shared" si="96"/>
        <v>60.093528403285305</v>
      </c>
      <c r="AB358">
        <f t="shared" si="96"/>
        <v>60.393996045301719</v>
      </c>
      <c r="AC358">
        <f t="shared" si="98"/>
        <v>60.621694314597754</v>
      </c>
      <c r="AD358">
        <f t="shared" si="98"/>
        <v>60.850251055020657</v>
      </c>
      <c r="AE358">
        <f t="shared" si="98"/>
        <v>61.079669503189983</v>
      </c>
      <c r="AF358">
        <f t="shared" si="98"/>
        <v>61.309952907928071</v>
      </c>
      <c r="AG358">
        <f t="shared" si="98"/>
        <v>61.541104530305972</v>
      </c>
      <c r="AH358">
        <f t="shared" si="98"/>
        <v>61.773127643689747</v>
      </c>
      <c r="AI358">
        <f t="shared" si="98"/>
        <v>62.006025533786641</v>
      </c>
      <c r="AJ358">
        <f t="shared" si="98"/>
        <v>62.239801498691804</v>
      </c>
      <c r="AK358">
        <f t="shared" si="98"/>
        <v>62.474458848934873</v>
      </c>
      <c r="AL358">
        <f t="shared" si="98"/>
        <v>62.710000907526904</v>
      </c>
      <c r="AM358">
        <f t="shared" si="98"/>
        <v>62.946431010007402</v>
      </c>
      <c r="AN358">
        <f t="shared" si="98"/>
        <v>63.183752504491551</v>
      </c>
      <c r="AO358">
        <f t="shared" si="98"/>
        <v>63.421968751717678</v>
      </c>
      <c r="AP358">
        <f t="shared" si="98"/>
        <v>63.661083125094827</v>
      </c>
      <c r="AQ358">
        <f t="shared" si="98"/>
        <v>63.90109901075045</v>
      </c>
      <c r="AR358">
        <f t="shared" si="98"/>
        <v>64.142019807578478</v>
      </c>
      <c r="AS358">
        <f t="shared" si="97"/>
        <v>64.383848927287374</v>
      </c>
      <c r="AT358">
        <f t="shared" si="97"/>
        <v>64.626589794448478</v>
      </c>
      <c r="AU358">
        <f t="shared" si="97"/>
        <v>64.870245846544506</v>
      </c>
      <c r="AV358">
        <f t="shared" si="97"/>
        <v>65.114820534018193</v>
      </c>
    </row>
    <row r="359" spans="1:48" x14ac:dyDescent="0.15">
      <c r="A359" t="s">
        <v>698</v>
      </c>
      <c r="B359" t="s">
        <v>698</v>
      </c>
      <c r="C359">
        <v>49.82</v>
      </c>
      <c r="D359">
        <f t="shared" si="89"/>
        <v>49.82</v>
      </c>
      <c r="E359">
        <f t="shared" si="90"/>
        <v>50.667542129248602</v>
      </c>
      <c r="F359">
        <f t="shared" si="90"/>
        <v>51.529502718169041</v>
      </c>
      <c r="G359">
        <f t="shared" si="90"/>
        <v>52.40612705483862</v>
      </c>
      <c r="H359">
        <f t="shared" si="90"/>
        <v>53.297664600196519</v>
      </c>
      <c r="I359">
        <f t="shared" si="91"/>
        <v>53.830641246198482</v>
      </c>
      <c r="J359">
        <f t="shared" si="95"/>
        <v>54.368947658660467</v>
      </c>
      <c r="K359">
        <f t="shared" si="95"/>
        <v>54.912637135247067</v>
      </c>
      <c r="L359">
        <f t="shared" si="95"/>
        <v>55.461763506599546</v>
      </c>
      <c r="M359">
        <f t="shared" si="95"/>
        <v>56.016381141665534</v>
      </c>
      <c r="N359">
        <f t="shared" si="95"/>
        <v>56.576544953082205</v>
      </c>
      <c r="O359">
        <f t="shared" si="95"/>
        <v>57.142310402613006</v>
      </c>
      <c r="P359">
        <f t="shared" si="95"/>
        <v>57.713733506639151</v>
      </c>
      <c r="Q359">
        <f t="shared" si="95"/>
        <v>58.290870841705548</v>
      </c>
      <c r="R359">
        <f t="shared" si="95"/>
        <v>58.873779550122606</v>
      </c>
      <c r="S359">
        <f t="shared" si="92"/>
        <v>59.168148447873214</v>
      </c>
      <c r="T359">
        <f t="shared" si="96"/>
        <v>59.463989190112571</v>
      </c>
      <c r="U359">
        <f t="shared" si="96"/>
        <v>59.761309136063126</v>
      </c>
      <c r="V359">
        <f t="shared" si="96"/>
        <v>60.060115681743426</v>
      </c>
      <c r="W359">
        <f t="shared" si="96"/>
        <v>60.360416260152128</v>
      </c>
      <c r="X359">
        <f t="shared" si="96"/>
        <v>60.662218341452885</v>
      </c>
      <c r="Y359">
        <f t="shared" si="96"/>
        <v>60.965529433160143</v>
      </c>
      <c r="Z359">
        <f t="shared" si="96"/>
        <v>61.270357080325937</v>
      </c>
      <c r="AA359">
        <f t="shared" si="96"/>
        <v>61.576708865727561</v>
      </c>
      <c r="AB359">
        <f t="shared" si="96"/>
        <v>61.884592410056186</v>
      </c>
      <c r="AC359">
        <f t="shared" si="98"/>
        <v>62.117910546138631</v>
      </c>
      <c r="AD359">
        <f t="shared" si="98"/>
        <v>62.352108341446502</v>
      </c>
      <c r="AE359">
        <f t="shared" si="98"/>
        <v>62.587189112483031</v>
      </c>
      <c r="AF359">
        <f t="shared" si="98"/>
        <v>62.823156188255375</v>
      </c>
      <c r="AG359">
        <f t="shared" si="98"/>
        <v>63.06001291032176</v>
      </c>
      <c r="AH359">
        <f t="shared" si="98"/>
        <v>63.297762632838818</v>
      </c>
      <c r="AI359">
        <f t="shared" si="98"/>
        <v>63.536408722609018</v>
      </c>
      <c r="AJ359">
        <f t="shared" si="98"/>
        <v>63.775954559128465</v>
      </c>
      <c r="AK359">
        <f t="shared" si="98"/>
        <v>64.016403534634634</v>
      </c>
      <c r="AL359">
        <f t="shared" si="98"/>
        <v>64.257759054154477</v>
      </c>
      <c r="AM359">
        <f t="shared" si="98"/>
        <v>64.500024535552626</v>
      </c>
      <c r="AN359">
        <f t="shared" si="98"/>
        <v>64.743203409579792</v>
      </c>
      <c r="AO359">
        <f t="shared" si="98"/>
        <v>64.987299119921332</v>
      </c>
      <c r="AP359">
        <f t="shared" si="98"/>
        <v>65.232315123246082</v>
      </c>
      <c r="AQ359">
        <f t="shared" si="98"/>
        <v>65.478254889255197</v>
      </c>
      <c r="AR359">
        <f t="shared" si="98"/>
        <v>65.725121900731381</v>
      </c>
      <c r="AS359">
        <f t="shared" si="97"/>
        <v>65.972919653588178</v>
      </c>
      <c r="AT359">
        <f t="shared" si="97"/>
        <v>66.221651656919448</v>
      </c>
      <c r="AU359">
        <f t="shared" si="97"/>
        <v>66.471321433049098</v>
      </c>
      <c r="AV359">
        <f t="shared" si="97"/>
        <v>66.721932517580967</v>
      </c>
    </row>
    <row r="360" spans="1:48" x14ac:dyDescent="0.15">
      <c r="A360" t="s">
        <v>699</v>
      </c>
      <c r="B360" t="s">
        <v>699</v>
      </c>
      <c r="C360">
        <v>43.457500000000003</v>
      </c>
      <c r="D360">
        <f t="shared" si="89"/>
        <v>43.457500000000003</v>
      </c>
      <c r="E360">
        <f t="shared" si="90"/>
        <v>44.196802731469717</v>
      </c>
      <c r="F360">
        <f t="shared" si="90"/>
        <v>44.948682544657387</v>
      </c>
      <c r="G360">
        <f t="shared" si="90"/>
        <v>45.713353401960049</v>
      </c>
      <c r="H360">
        <f t="shared" si="90"/>
        <v>46.491032905721404</v>
      </c>
      <c r="I360">
        <f t="shared" si="91"/>
        <v>46.955943234778616</v>
      </c>
      <c r="J360">
        <f t="shared" si="95"/>
        <v>47.425502667126402</v>
      </c>
      <c r="K360">
        <f t="shared" si="95"/>
        <v>47.899757693797667</v>
      </c>
      <c r="L360">
        <f t="shared" si="95"/>
        <v>48.378755270735645</v>
      </c>
      <c r="M360">
        <f t="shared" si="95"/>
        <v>48.862542823443</v>
      </c>
      <c r="N360">
        <f t="shared" si="95"/>
        <v>49.351168251677436</v>
      </c>
      <c r="O360">
        <f t="shared" si="95"/>
        <v>49.844679934194197</v>
      </c>
      <c r="P360">
        <f t="shared" si="95"/>
        <v>50.343126733536153</v>
      </c>
      <c r="Q360">
        <f t="shared" si="95"/>
        <v>50.846558000871518</v>
      </c>
      <c r="R360">
        <f t="shared" si="95"/>
        <v>51.355023580880236</v>
      </c>
      <c r="S360">
        <f t="shared" si="92"/>
        <v>51.611798698784632</v>
      </c>
      <c r="T360">
        <f t="shared" si="96"/>
        <v>51.869857692278543</v>
      </c>
      <c r="U360">
        <f t="shared" si="96"/>
        <v>52.129206980739937</v>
      </c>
      <c r="V360">
        <f t="shared" si="96"/>
        <v>52.389853015643617</v>
      </c>
      <c r="W360">
        <f t="shared" si="96"/>
        <v>52.651802280721824</v>
      </c>
      <c r="X360">
        <f t="shared" si="96"/>
        <v>52.915061292125429</v>
      </c>
      <c r="Y360">
        <f t="shared" si="96"/>
        <v>53.17963659858605</v>
      </c>
      <c r="Z360">
        <f t="shared" si="96"/>
        <v>53.445534781578978</v>
      </c>
      <c r="AA360">
        <f t="shared" si="96"/>
        <v>53.712762455486867</v>
      </c>
      <c r="AB360">
        <f t="shared" si="96"/>
        <v>53.981326267764288</v>
      </c>
      <c r="AC360">
        <f t="shared" si="98"/>
        <v>54.184847401822957</v>
      </c>
      <c r="AD360">
        <f t="shared" si="98"/>
        <v>54.389135854042785</v>
      </c>
      <c r="AE360">
        <f t="shared" si="98"/>
        <v>54.59419451737719</v>
      </c>
      <c r="AF360">
        <f t="shared" si="98"/>
        <v>54.800026295686635</v>
      </c>
      <c r="AG360">
        <f t="shared" si="98"/>
        <v>55.006634103779767</v>
      </c>
      <c r="AH360">
        <f t="shared" si="98"/>
        <v>55.214020867454693</v>
      </c>
      <c r="AI360">
        <f t="shared" si="98"/>
        <v>55.422189523540382</v>
      </c>
      <c r="AJ360">
        <f t="shared" si="98"/>
        <v>55.631143019938285</v>
      </c>
      <c r="AK360">
        <f t="shared" si="98"/>
        <v>55.840884315664084</v>
      </c>
      <c r="AL360">
        <f t="shared" si="98"/>
        <v>56.05141638088957</v>
      </c>
      <c r="AM360">
        <f t="shared" si="98"/>
        <v>56.262742196984718</v>
      </c>
      <c r="AN360">
        <f t="shared" si="98"/>
        <v>56.474864756559889</v>
      </c>
      <c r="AO360">
        <f t="shared" si="98"/>
        <v>56.687787063508253</v>
      </c>
      <c r="AP360">
        <f t="shared" si="98"/>
        <v>56.901512133048307</v>
      </c>
      <c r="AQ360">
        <f t="shared" si="98"/>
        <v>57.116042991766513</v>
      </c>
      <c r="AR360">
        <f t="shared" si="98"/>
        <v>57.331382677660265</v>
      </c>
      <c r="AS360">
        <f t="shared" si="97"/>
        <v>57.547534240180816</v>
      </c>
      <c r="AT360">
        <f t="shared" si="97"/>
        <v>57.764500740276532</v>
      </c>
      <c r="AU360">
        <f t="shared" si="97"/>
        <v>57.982285250436199</v>
      </c>
      <c r="AV360">
        <f t="shared" si="97"/>
        <v>58.200890854732535</v>
      </c>
    </row>
    <row r="361" spans="1:48" x14ac:dyDescent="0.15">
      <c r="A361" t="s">
        <v>700</v>
      </c>
      <c r="B361" t="s">
        <v>701</v>
      </c>
      <c r="C361">
        <v>43.457500000000003</v>
      </c>
      <c r="D361">
        <f t="shared" si="89"/>
        <v>43.457500000000003</v>
      </c>
      <c r="E361">
        <f t="shared" si="90"/>
        <v>44.196802731469717</v>
      </c>
      <c r="F361">
        <f t="shared" si="90"/>
        <v>44.948682544657387</v>
      </c>
      <c r="G361">
        <f t="shared" si="90"/>
        <v>45.713353401960049</v>
      </c>
      <c r="H361">
        <f t="shared" si="90"/>
        <v>46.491032905721404</v>
      </c>
      <c r="I361">
        <f t="shared" si="91"/>
        <v>46.955943234778616</v>
      </c>
      <c r="J361">
        <f t="shared" si="95"/>
        <v>47.425502667126402</v>
      </c>
      <c r="K361">
        <f t="shared" si="95"/>
        <v>47.899757693797667</v>
      </c>
      <c r="L361">
        <f t="shared" si="95"/>
        <v>48.378755270735645</v>
      </c>
      <c r="M361">
        <f t="shared" si="95"/>
        <v>48.862542823443</v>
      </c>
      <c r="N361">
        <f t="shared" si="95"/>
        <v>49.351168251677436</v>
      </c>
      <c r="O361">
        <f t="shared" si="95"/>
        <v>49.844679934194197</v>
      </c>
      <c r="P361">
        <f t="shared" si="95"/>
        <v>50.343126733536153</v>
      </c>
      <c r="Q361">
        <f t="shared" si="95"/>
        <v>50.846558000871518</v>
      </c>
      <c r="R361">
        <f t="shared" si="95"/>
        <v>51.355023580880236</v>
      </c>
      <c r="S361">
        <f t="shared" si="92"/>
        <v>51.611798698784632</v>
      </c>
      <c r="T361">
        <f t="shared" si="96"/>
        <v>51.869857692278543</v>
      </c>
      <c r="U361">
        <f t="shared" si="96"/>
        <v>52.129206980739937</v>
      </c>
      <c r="V361">
        <f t="shared" si="96"/>
        <v>52.389853015643617</v>
      </c>
      <c r="W361">
        <f t="shared" si="96"/>
        <v>52.651802280721824</v>
      </c>
      <c r="X361">
        <f t="shared" si="96"/>
        <v>52.915061292125429</v>
      </c>
      <c r="Y361">
        <f t="shared" si="96"/>
        <v>53.17963659858605</v>
      </c>
      <c r="Z361">
        <f t="shared" si="96"/>
        <v>53.445534781578978</v>
      </c>
      <c r="AA361">
        <f t="shared" si="96"/>
        <v>53.712762455486867</v>
      </c>
      <c r="AB361">
        <f t="shared" si="96"/>
        <v>53.981326267764288</v>
      </c>
      <c r="AC361">
        <f t="shared" si="98"/>
        <v>54.184847401822957</v>
      </c>
      <c r="AD361">
        <f t="shared" si="98"/>
        <v>54.389135854042785</v>
      </c>
      <c r="AE361">
        <f t="shared" si="98"/>
        <v>54.59419451737719</v>
      </c>
      <c r="AF361">
        <f t="shared" si="98"/>
        <v>54.800026295686635</v>
      </c>
      <c r="AG361">
        <f t="shared" si="98"/>
        <v>55.006634103779767</v>
      </c>
      <c r="AH361">
        <f t="shared" si="98"/>
        <v>55.214020867454693</v>
      </c>
      <c r="AI361">
        <f t="shared" si="98"/>
        <v>55.422189523540382</v>
      </c>
      <c r="AJ361">
        <f t="shared" si="98"/>
        <v>55.631143019938285</v>
      </c>
      <c r="AK361">
        <f t="shared" si="98"/>
        <v>55.840884315664084</v>
      </c>
      <c r="AL361">
        <f t="shared" si="98"/>
        <v>56.05141638088957</v>
      </c>
      <c r="AM361">
        <f t="shared" si="98"/>
        <v>56.262742196984718</v>
      </c>
      <c r="AN361">
        <f t="shared" si="98"/>
        <v>56.474864756559889</v>
      </c>
      <c r="AO361">
        <f t="shared" si="98"/>
        <v>56.687787063508253</v>
      </c>
      <c r="AP361">
        <f t="shared" si="98"/>
        <v>56.901512133048307</v>
      </c>
      <c r="AQ361">
        <f t="shared" si="98"/>
        <v>57.116042991766513</v>
      </c>
      <c r="AR361">
        <f t="shared" si="98"/>
        <v>57.331382677660265</v>
      </c>
      <c r="AS361">
        <f t="shared" si="97"/>
        <v>57.547534240180816</v>
      </c>
      <c r="AT361">
        <f t="shared" si="97"/>
        <v>57.764500740276532</v>
      </c>
      <c r="AU361">
        <f t="shared" si="97"/>
        <v>57.982285250436199</v>
      </c>
      <c r="AV361">
        <f t="shared" si="97"/>
        <v>58.200890854732535</v>
      </c>
    </row>
    <row r="362" spans="1:48" x14ac:dyDescent="0.15">
      <c r="A362" t="s">
        <v>702</v>
      </c>
      <c r="B362" t="s">
        <v>703</v>
      </c>
      <c r="C362">
        <v>45.45</v>
      </c>
      <c r="D362">
        <f t="shared" si="89"/>
        <v>45.45</v>
      </c>
      <c r="E362">
        <f t="shared" si="90"/>
        <v>46.223199313013829</v>
      </c>
      <c r="F362">
        <f t="shared" si="90"/>
        <v>47.009552359309176</v>
      </c>
      <c r="G362">
        <f t="shared" si="90"/>
        <v>47.809282911329092</v>
      </c>
      <c r="H362">
        <f t="shared" si="90"/>
        <v>48.622618548352705</v>
      </c>
      <c r="I362">
        <f t="shared" si="91"/>
        <v>49.108844733836236</v>
      </c>
      <c r="J362">
        <f t="shared" si="95"/>
        <v>49.599933181174592</v>
      </c>
      <c r="K362">
        <f t="shared" si="95"/>
        <v>50.095932512986337</v>
      </c>
      <c r="L362">
        <f t="shared" si="95"/>
        <v>50.596891838116207</v>
      </c>
      <c r="M362">
        <f t="shared" si="95"/>
        <v>51.102860756497364</v>
      </c>
      <c r="N362">
        <f t="shared" si="95"/>
        <v>51.613889364062345</v>
      </c>
      <c r="O362">
        <f t="shared" si="95"/>
        <v>52.130028257702953</v>
      </c>
      <c r="P362">
        <f t="shared" si="95"/>
        <v>52.651328540279998</v>
      </c>
      <c r="Q362">
        <f t="shared" si="95"/>
        <v>53.177841825682805</v>
      </c>
      <c r="R362">
        <f t="shared" si="95"/>
        <v>53.709620243939632</v>
      </c>
      <c r="S362">
        <f t="shared" si="92"/>
        <v>53.978168345159325</v>
      </c>
      <c r="T362">
        <f t="shared" si="96"/>
        <v>54.248059186885115</v>
      </c>
      <c r="U362">
        <f t="shared" si="96"/>
        <v>54.519299482819534</v>
      </c>
      <c r="V362">
        <f t="shared" si="96"/>
        <v>54.791895980233612</v>
      </c>
      <c r="W362">
        <f t="shared" si="96"/>
        <v>55.06585546013477</v>
      </c>
      <c r="X362">
        <f t="shared" si="96"/>
        <v>55.341184737435441</v>
      </c>
      <c r="Y362">
        <f t="shared" si="96"/>
        <v>55.617890661122608</v>
      </c>
      <c r="Z362">
        <f t="shared" si="96"/>
        <v>55.89598011442822</v>
      </c>
      <c r="AA362">
        <f t="shared" si="96"/>
        <v>56.175460015000354</v>
      </c>
      <c r="AB362">
        <f t="shared" si="96"/>
        <v>56.456337315075345</v>
      </c>
      <c r="AC362">
        <f t="shared" si="98"/>
        <v>56.669189769610618</v>
      </c>
      <c r="AD362">
        <f t="shared" si="98"/>
        <v>56.882844723379037</v>
      </c>
      <c r="AE362">
        <f t="shared" si="98"/>
        <v>57.097305201974187</v>
      </c>
      <c r="AF362">
        <f t="shared" si="98"/>
        <v>57.312574242396771</v>
      </c>
      <c r="AG362">
        <f t="shared" si="98"/>
        <v>57.528654893097631</v>
      </c>
      <c r="AH362">
        <f t="shared" si="98"/>
        <v>57.745550214020959</v>
      </c>
      <c r="AI362">
        <f t="shared" si="98"/>
        <v>57.963263276647531</v>
      </c>
      <c r="AJ362">
        <f t="shared" si="98"/>
        <v>58.181797164038315</v>
      </c>
      <c r="AK362">
        <f t="shared" si="98"/>
        <v>58.401154970878039</v>
      </c>
      <c r="AL362">
        <f t="shared" si="98"/>
        <v>58.621339803519085</v>
      </c>
      <c r="AM362">
        <f t="shared" si="98"/>
        <v>58.842354780025431</v>
      </c>
      <c r="AN362">
        <f t="shared" si="98"/>
        <v>59.06420303021681</v>
      </c>
      <c r="AO362">
        <f t="shared" si="98"/>
        <v>59.286887695713055</v>
      </c>
      <c r="AP362">
        <f t="shared" si="98"/>
        <v>59.510411929978609</v>
      </c>
      <c r="AQ362">
        <f t="shared" si="98"/>
        <v>59.73477889836709</v>
      </c>
      <c r="AR362">
        <f t="shared" si="98"/>
        <v>59.959991778166227</v>
      </c>
      <c r="AS362">
        <f t="shared" si="97"/>
        <v>60.186053758642764</v>
      </c>
      <c r="AT362">
        <f t="shared" si="97"/>
        <v>60.412968041087694</v>
      </c>
      <c r="AU362">
        <f t="shared" si="97"/>
        <v>60.640737838861533</v>
      </c>
      <c r="AV362">
        <f t="shared" si="97"/>
        <v>60.869366377439881</v>
      </c>
    </row>
    <row r="363" spans="1:48" x14ac:dyDescent="0.15">
      <c r="A363" t="s">
        <v>704</v>
      </c>
      <c r="B363" t="s">
        <v>705</v>
      </c>
      <c r="C363">
        <v>69.914576825729</v>
      </c>
      <c r="D363">
        <f t="shared" si="89"/>
        <v>69.914576825729</v>
      </c>
      <c r="E363">
        <f t="shared" si="90"/>
        <v>71.103969625977754</v>
      </c>
      <c r="F363">
        <f t="shared" si="90"/>
        <v>72.313596478945016</v>
      </c>
      <c r="G363">
        <f t="shared" si="90"/>
        <v>73.543801608077672</v>
      </c>
      <c r="H363">
        <f t="shared" si="90"/>
        <v>74.794935092781543</v>
      </c>
      <c r="I363">
        <f t="shared" si="91"/>
        <v>75.542884443709355</v>
      </c>
      <c r="J363">
        <f t="shared" si="95"/>
        <v>76.298313288146446</v>
      </c>
      <c r="K363">
        <f t="shared" si="95"/>
        <v>77.061296421027905</v>
      </c>
      <c r="L363">
        <f t="shared" si="95"/>
        <v>77.831909385238191</v>
      </c>
      <c r="M363">
        <f t="shared" si="95"/>
        <v>78.610228479090566</v>
      </c>
      <c r="N363">
        <f t="shared" si="95"/>
        <v>79.396330763881494</v>
      </c>
      <c r="O363">
        <f t="shared" si="95"/>
        <v>80.190294071520285</v>
      </c>
      <c r="P363">
        <f t="shared" si="95"/>
        <v>80.992197012235508</v>
      </c>
      <c r="Q363">
        <f t="shared" si="95"/>
        <v>81.802118982357868</v>
      </c>
      <c r="R363">
        <f t="shared" si="95"/>
        <v>82.620140172181451</v>
      </c>
      <c r="S363">
        <f t="shared" si="92"/>
        <v>83.033240873042345</v>
      </c>
      <c r="T363">
        <f t="shared" si="96"/>
        <v>83.448407077407552</v>
      </c>
      <c r="U363">
        <f t="shared" si="96"/>
        <v>83.865649112794571</v>
      </c>
      <c r="V363">
        <f t="shared" si="96"/>
        <v>84.284977358358532</v>
      </c>
      <c r="W363">
        <f t="shared" si="96"/>
        <v>84.706402245150301</v>
      </c>
      <c r="X363">
        <f t="shared" si="96"/>
        <v>85.129934256376046</v>
      </c>
      <c r="Y363">
        <f t="shared" si="96"/>
        <v>85.555583927657906</v>
      </c>
      <c r="Z363">
        <f t="shared" si="96"/>
        <v>85.983361847296194</v>
      </c>
      <c r="AA363">
        <f t="shared" si="96"/>
        <v>86.413278656532668</v>
      </c>
      <c r="AB363">
        <f t="shared" si="96"/>
        <v>86.845345049815322</v>
      </c>
      <c r="AC363">
        <f t="shared" si="98"/>
        <v>87.172770556639335</v>
      </c>
      <c r="AD363">
        <f t="shared" si="98"/>
        <v>87.501430527584105</v>
      </c>
      <c r="AE363">
        <f t="shared" si="98"/>
        <v>87.831329616843135</v>
      </c>
      <c r="AF363">
        <f t="shared" si="98"/>
        <v>88.162472496157235</v>
      </c>
      <c r="AG363">
        <f t="shared" si="98"/>
        <v>88.494863854880634</v>
      </c>
      <c r="AH363">
        <f t="shared" si="98"/>
        <v>88.828508400047525</v>
      </c>
      <c r="AI363">
        <f t="shared" si="98"/>
        <v>89.163410856438517</v>
      </c>
      <c r="AJ363">
        <f t="shared" si="98"/>
        <v>89.499575966647711</v>
      </c>
      <c r="AK363">
        <f t="shared" si="98"/>
        <v>89.837008491149788</v>
      </c>
      <c r="AL363">
        <f t="shared" si="98"/>
        <v>90.175713208367455</v>
      </c>
      <c r="AM363">
        <f t="shared" si="98"/>
        <v>90.515694914739058</v>
      </c>
      <c r="AN363">
        <f t="shared" si="98"/>
        <v>90.856958424786555</v>
      </c>
      <c r="AO363">
        <f t="shared" si="98"/>
        <v>91.199508571183671</v>
      </c>
      <c r="AP363">
        <f t="shared" si="98"/>
        <v>91.543350204824407</v>
      </c>
      <c r="AQ363">
        <f t="shared" si="98"/>
        <v>91.888488194891565</v>
      </c>
      <c r="AR363">
        <f t="shared" si="98"/>
        <v>92.2349274289259</v>
      </c>
      <c r="AS363">
        <f t="shared" si="97"/>
        <v>92.582672812895169</v>
      </c>
      <c r="AT363">
        <f t="shared" si="97"/>
        <v>92.931729271263734</v>
      </c>
      <c r="AU363">
        <f t="shared" si="97"/>
        <v>93.282101747062185</v>
      </c>
      <c r="AV363">
        <f t="shared" si="97"/>
        <v>93.633795201957469</v>
      </c>
    </row>
    <row r="364" spans="1:48" x14ac:dyDescent="0.15">
      <c r="A364" t="s">
        <v>706</v>
      </c>
      <c r="B364" t="s">
        <v>707</v>
      </c>
      <c r="C364">
        <v>68.450210956263703</v>
      </c>
      <c r="D364">
        <f t="shared" si="89"/>
        <v>68.450210956263703</v>
      </c>
      <c r="E364">
        <f t="shared" si="90"/>
        <v>69.614691838266666</v>
      </c>
      <c r="F364">
        <f t="shared" si="90"/>
        <v>70.798982969290137</v>
      </c>
      <c r="G364">
        <f t="shared" si="90"/>
        <v>72.003421362996036</v>
      </c>
      <c r="H364">
        <f t="shared" si="90"/>
        <v>73.228349766351656</v>
      </c>
      <c r="I364">
        <f t="shared" si="91"/>
        <v>73.960633264015172</v>
      </c>
      <c r="J364">
        <f t="shared" si="95"/>
        <v>74.700239596655322</v>
      </c>
      <c r="K364">
        <f t="shared" si="95"/>
        <v>75.447241992621869</v>
      </c>
      <c r="L364">
        <f t="shared" si="95"/>
        <v>76.2017144125481</v>
      </c>
      <c r="M364">
        <f t="shared" si="95"/>
        <v>76.963731556673565</v>
      </c>
      <c r="N364">
        <f t="shared" si="95"/>
        <v>77.73336887224032</v>
      </c>
      <c r="O364">
        <f t="shared" si="95"/>
        <v>78.510702560962699</v>
      </c>
      <c r="P364">
        <f t="shared" si="95"/>
        <v>79.295809586572346</v>
      </c>
      <c r="Q364">
        <f t="shared" si="95"/>
        <v>80.088767682438075</v>
      </c>
      <c r="R364">
        <f t="shared" si="95"/>
        <v>80.889655359262463</v>
      </c>
      <c r="S364">
        <f t="shared" si="92"/>
        <v>81.294103636058765</v>
      </c>
      <c r="T364">
        <f t="shared" si="96"/>
        <v>81.70057415423905</v>
      </c>
      <c r="U364">
        <f t="shared" si="96"/>
        <v>82.109077025010237</v>
      </c>
      <c r="V364">
        <f t="shared" si="96"/>
        <v>82.51962241013527</v>
      </c>
      <c r="W364">
        <f t="shared" si="96"/>
        <v>82.932220522185929</v>
      </c>
      <c r="X364">
        <f t="shared" si="96"/>
        <v>83.346881624796836</v>
      </c>
      <c r="Y364">
        <f t="shared" si="96"/>
        <v>83.763616032920808</v>
      </c>
      <c r="Z364">
        <f t="shared" si="96"/>
        <v>84.182434113085407</v>
      </c>
      <c r="AA364">
        <f t="shared" si="96"/>
        <v>84.603346283650836</v>
      </c>
      <c r="AB364">
        <f t="shared" si="96"/>
        <v>85.02636301506908</v>
      </c>
      <c r="AC364">
        <f t="shared" si="98"/>
        <v>85.346930570965625</v>
      </c>
      <c r="AD364">
        <f t="shared" si="98"/>
        <v>85.668706735042619</v>
      </c>
      <c r="AE364">
        <f t="shared" si="98"/>
        <v>85.991696064011137</v>
      </c>
      <c r="AF364">
        <f t="shared" si="98"/>
        <v>86.315903131762028</v>
      </c>
      <c r="AG364">
        <f t="shared" si="98"/>
        <v>86.641332529430684</v>
      </c>
      <c r="AH364">
        <f t="shared" si="98"/>
        <v>86.967988865462118</v>
      </c>
      <c r="AI364">
        <f t="shared" si="98"/>
        <v>87.295876765676056</v>
      </c>
      <c r="AJ364">
        <f t="shared" si="98"/>
        <v>87.625000873332624</v>
      </c>
      <c r="AK364">
        <f t="shared" si="98"/>
        <v>87.955365849198031</v>
      </c>
      <c r="AL364">
        <f t="shared" si="98"/>
        <v>88.28697637161055</v>
      </c>
      <c r="AM364">
        <f t="shared" si="98"/>
        <v>88.61983713654682</v>
      </c>
      <c r="AN364">
        <f t="shared" si="98"/>
        <v>88.953952857688236</v>
      </c>
      <c r="AO364">
        <f t="shared" si="98"/>
        <v>89.289328266487857</v>
      </c>
      <c r="AP364">
        <f t="shared" si="98"/>
        <v>89.625968112237359</v>
      </c>
      <c r="AQ364">
        <f t="shared" si="98"/>
        <v>89.963877162134139</v>
      </c>
      <c r="AR364">
        <f t="shared" si="98"/>
        <v>90.303060201349069</v>
      </c>
      <c r="AS364">
        <f t="shared" si="97"/>
        <v>90.643522033094072</v>
      </c>
      <c r="AT364">
        <f t="shared" si="97"/>
        <v>90.985267478690204</v>
      </c>
      <c r="AU364">
        <f t="shared" si="97"/>
        <v>91.328301377635967</v>
      </c>
      <c r="AV364">
        <f t="shared" si="97"/>
        <v>91.672628587675803</v>
      </c>
    </row>
    <row r="365" spans="1:48" x14ac:dyDescent="0.15">
      <c r="A365" t="s">
        <v>708</v>
      </c>
      <c r="B365" t="s">
        <v>709</v>
      </c>
      <c r="C365">
        <v>46.090709036472497</v>
      </c>
      <c r="D365">
        <f t="shared" si="89"/>
        <v>46.090709036472497</v>
      </c>
      <c r="E365">
        <f t="shared" si="90"/>
        <v>46.87480814677658</v>
      </c>
      <c r="F365">
        <f t="shared" si="90"/>
        <v>47.672246418652101</v>
      </c>
      <c r="G365">
        <f t="shared" si="90"/>
        <v>48.483250779064157</v>
      </c>
      <c r="H365">
        <f t="shared" si="90"/>
        <v>49.308052015478879</v>
      </c>
      <c r="I365">
        <f t="shared" si="91"/>
        <v>49.80113253563367</v>
      </c>
      <c r="J365">
        <f t="shared" si="95"/>
        <v>50.299143860990007</v>
      </c>
      <c r="K365">
        <f t="shared" si="95"/>
        <v>50.802135299599897</v>
      </c>
      <c r="L365">
        <f t="shared" si="95"/>
        <v>51.310156652595907</v>
      </c>
      <c r="M365">
        <f t="shared" si="95"/>
        <v>51.823258219121861</v>
      </c>
      <c r="N365">
        <f t="shared" si="95"/>
        <v>52.341490801313086</v>
      </c>
      <c r="O365">
        <f t="shared" si="95"/>
        <v>52.864905709326202</v>
      </c>
      <c r="P365">
        <f t="shared" si="95"/>
        <v>53.393554766419477</v>
      </c>
      <c r="Q365">
        <f t="shared" si="95"/>
        <v>53.927490314083677</v>
      </c>
      <c r="R365">
        <f t="shared" si="95"/>
        <v>54.46676521722452</v>
      </c>
      <c r="S365">
        <f t="shared" si="92"/>
        <v>54.739099043310638</v>
      </c>
      <c r="T365">
        <f t="shared" si="96"/>
        <v>55.012794538527181</v>
      </c>
      <c r="U365">
        <f t="shared" si="96"/>
        <v>55.28785851121981</v>
      </c>
      <c r="V365">
        <f t="shared" si="96"/>
        <v>55.564297803775894</v>
      </c>
      <c r="W365">
        <f t="shared" si="96"/>
        <v>55.842119292794763</v>
      </c>
      <c r="X365">
        <f t="shared" si="96"/>
        <v>56.121329889258732</v>
      </c>
      <c r="Y365">
        <f t="shared" si="96"/>
        <v>56.401936538705016</v>
      </c>
      <c r="Z365">
        <f t="shared" si="96"/>
        <v>56.683946221398536</v>
      </c>
      <c r="AA365">
        <f t="shared" si="96"/>
        <v>56.967365952505524</v>
      </c>
      <c r="AB365">
        <f t="shared" si="96"/>
        <v>57.252202782268043</v>
      </c>
      <c r="AC365">
        <f t="shared" si="98"/>
        <v>57.468055819664833</v>
      </c>
      <c r="AD365">
        <f t="shared" si="98"/>
        <v>57.684722669133293</v>
      </c>
      <c r="AE365">
        <f t="shared" si="98"/>
        <v>57.902206398918807</v>
      </c>
      <c r="AF365">
        <f t="shared" si="98"/>
        <v>58.120510088834706</v>
      </c>
      <c r="AG365">
        <f t="shared" si="98"/>
        <v>58.339636830305885</v>
      </c>
      <c r="AH365">
        <f t="shared" si="98"/>
        <v>58.55958972641259</v>
      </c>
      <c r="AI365">
        <f t="shared" si="98"/>
        <v>58.780371891934273</v>
      </c>
      <c r="AJ365">
        <f t="shared" si="98"/>
        <v>59.001986453393847</v>
      </c>
      <c r="AK365">
        <f t="shared" si="98"/>
        <v>59.224436549101846</v>
      </c>
      <c r="AL365">
        <f t="shared" si="98"/>
        <v>59.447725329200921</v>
      </c>
      <c r="AM365">
        <f t="shared" si="98"/>
        <v>59.67185595571042</v>
      </c>
      <c r="AN365">
        <f t="shared" si="98"/>
        <v>59.896831602571176</v>
      </c>
      <c r="AO365">
        <f t="shared" si="98"/>
        <v>60.122655455690463</v>
      </c>
      <c r="AP365">
        <f t="shared" si="98"/>
        <v>60.349330712987147</v>
      </c>
      <c r="AQ365">
        <f t="shared" si="98"/>
        <v>60.576860584436844</v>
      </c>
      <c r="AR365">
        <f t="shared" si="98"/>
        <v>60.805248292117547</v>
      </c>
      <c r="AS365">
        <f t="shared" si="97"/>
        <v>61.034497070255128</v>
      </c>
      <c r="AT365">
        <f t="shared" si="97"/>
        <v>61.26461016526919</v>
      </c>
      <c r="AU365">
        <f t="shared" si="97"/>
        <v>61.49559083581903</v>
      </c>
      <c r="AV365">
        <f t="shared" si="97"/>
        <v>61.727442352849799</v>
      </c>
    </row>
    <row r="366" spans="1:48" x14ac:dyDescent="0.15">
      <c r="A366" t="s">
        <v>710</v>
      </c>
      <c r="B366" t="s">
        <v>711</v>
      </c>
      <c r="C366">
        <v>61.259332726371703</v>
      </c>
      <c r="D366">
        <f t="shared" si="89"/>
        <v>61.259332726371703</v>
      </c>
      <c r="E366">
        <f t="shared" si="90"/>
        <v>62.301481768829703</v>
      </c>
      <c r="F366">
        <f t="shared" si="90"/>
        <v>63.361359940521723</v>
      </c>
      <c r="G366">
        <f t="shared" si="90"/>
        <v>64.439268850920698</v>
      </c>
      <c r="H366">
        <f t="shared" si="90"/>
        <v>65.535515240505845</v>
      </c>
      <c r="I366">
        <f t="shared" si="91"/>
        <v>66.190870392910909</v>
      </c>
      <c r="J366">
        <f t="shared" si="95"/>
        <v>66.85277909684001</v>
      </c>
      <c r="K366">
        <f t="shared" si="95"/>
        <v>67.521306887808407</v>
      </c>
      <c r="L366">
        <f t="shared" si="95"/>
        <v>68.196519956686501</v>
      </c>
      <c r="M366">
        <f t="shared" si="95"/>
        <v>68.878485156253362</v>
      </c>
      <c r="N366">
        <f t="shared" si="95"/>
        <v>69.567270007815907</v>
      </c>
      <c r="O366">
        <f t="shared" si="95"/>
        <v>70.262942707894041</v>
      </c>
      <c r="P366">
        <f t="shared" si="95"/>
        <v>70.965572134973002</v>
      </c>
      <c r="Q366">
        <f t="shared" si="95"/>
        <v>71.675227856322735</v>
      </c>
      <c r="R366">
        <f t="shared" si="95"/>
        <v>72.391980134885969</v>
      </c>
      <c r="S366">
        <f t="shared" si="92"/>
        <v>72.75394003556039</v>
      </c>
      <c r="T366">
        <f t="shared" si="96"/>
        <v>73.117709735738188</v>
      </c>
      <c r="U366">
        <f t="shared" si="96"/>
        <v>73.483298284416861</v>
      </c>
      <c r="V366">
        <f t="shared" si="96"/>
        <v>73.850714775838924</v>
      </c>
      <c r="W366">
        <f t="shared" si="96"/>
        <v>74.219968349718116</v>
      </c>
      <c r="X366">
        <f t="shared" si="96"/>
        <v>74.59106819146669</v>
      </c>
      <c r="Y366">
        <f t="shared" si="96"/>
        <v>74.964023532424008</v>
      </c>
      <c r="Z366">
        <f t="shared" si="96"/>
        <v>75.338843650086133</v>
      </c>
      <c r="AA366">
        <f t="shared" si="96"/>
        <v>75.715537868336554</v>
      </c>
      <c r="AB366">
        <f t="shared" si="96"/>
        <v>76.094115557678222</v>
      </c>
      <c r="AC366">
        <f t="shared" si="98"/>
        <v>76.38100663213369</v>
      </c>
      <c r="AD366">
        <f t="shared" si="98"/>
        <v>76.668979347239031</v>
      </c>
      <c r="AE366">
        <f t="shared" si="98"/>
        <v>76.958037781010574</v>
      </c>
      <c r="AF366">
        <f t="shared" si="98"/>
        <v>77.248186026839704</v>
      </c>
      <c r="AG366">
        <f t="shared" si="98"/>
        <v>77.539428193550705</v>
      </c>
      <c r="AH366">
        <f t="shared" si="98"/>
        <v>77.831768405459073</v>
      </c>
      <c r="AI366">
        <f t="shared" si="98"/>
        <v>78.125210802429777</v>
      </c>
      <c r="AJ366">
        <f t="shared" si="98"/>
        <v>78.419759539936038</v>
      </c>
      <c r="AK366">
        <f t="shared" si="98"/>
        <v>78.715418789118033</v>
      </c>
      <c r="AL366">
        <f t="shared" si="98"/>
        <v>79.012192736842096</v>
      </c>
      <c r="AM366">
        <f t="shared" si="98"/>
        <v>79.310085585759879</v>
      </c>
      <c r="AN366">
        <f t="shared" si="98"/>
        <v>79.609101554367953</v>
      </c>
      <c r="AO366">
        <f t="shared" si="98"/>
        <v>79.909244877067522</v>
      </c>
      <c r="AP366">
        <f t="shared" si="98"/>
        <v>80.210519804224418</v>
      </c>
      <c r="AQ366">
        <f t="shared" si="98"/>
        <v>80.512930602229204</v>
      </c>
      <c r="AR366">
        <f t="shared" si="98"/>
        <v>80.816481553557679</v>
      </c>
      <c r="AS366">
        <f t="shared" si="97"/>
        <v>81.121176956831505</v>
      </c>
      <c r="AT366">
        <f t="shared" si="97"/>
        <v>81.427021126879012</v>
      </c>
      <c r="AU366">
        <f t="shared" si="97"/>
        <v>81.734018394796422</v>
      </c>
      <c r="AV366">
        <f t="shared" si="97"/>
        <v>82.042173108009081</v>
      </c>
    </row>
    <row r="367" spans="1:48" x14ac:dyDescent="0.15">
      <c r="A367" t="s">
        <v>712</v>
      </c>
      <c r="B367" t="s">
        <v>713</v>
      </c>
      <c r="C367">
        <v>80.798824893370394</v>
      </c>
      <c r="D367">
        <f t="shared" si="89"/>
        <v>80.798824893370394</v>
      </c>
      <c r="E367">
        <f t="shared" si="90"/>
        <v>82.173381458824267</v>
      </c>
      <c r="F367">
        <f t="shared" si="90"/>
        <v>83.571322098911963</v>
      </c>
      <c r="G367">
        <f t="shared" si="90"/>
        <v>84.993044625524419</v>
      </c>
      <c r="H367">
        <f t="shared" si="90"/>
        <v>86.438953618162671</v>
      </c>
      <c r="I367">
        <f t="shared" si="91"/>
        <v>87.303343154344304</v>
      </c>
      <c r="J367">
        <f t="shared" si="95"/>
        <v>88.176376585887738</v>
      </c>
      <c r="K367">
        <f t="shared" si="95"/>
        <v>89.058140351746616</v>
      </c>
      <c r="L367">
        <f t="shared" si="95"/>
        <v>89.948721755264089</v>
      </c>
      <c r="M367">
        <f t="shared" si="95"/>
        <v>90.848208972816721</v>
      </c>
      <c r="N367">
        <f t="shared" si="95"/>
        <v>91.756691062544903</v>
      </c>
      <c r="O367">
        <f t="shared" si="95"/>
        <v>92.674257973170327</v>
      </c>
      <c r="P367">
        <f t="shared" si="95"/>
        <v>93.60100055290205</v>
      </c>
      <c r="Q367">
        <f t="shared" si="95"/>
        <v>94.537010558431078</v>
      </c>
      <c r="R367">
        <f t="shared" si="95"/>
        <v>95.482380664015395</v>
      </c>
      <c r="S367">
        <f t="shared" si="92"/>
        <v>95.959792567335455</v>
      </c>
      <c r="T367">
        <f t="shared" si="96"/>
        <v>96.439591530172123</v>
      </c>
      <c r="U367">
        <f t="shared" si="96"/>
        <v>96.921789487822977</v>
      </c>
      <c r="V367">
        <f t="shared" si="96"/>
        <v>97.406398435262062</v>
      </c>
      <c r="W367">
        <f t="shared" si="96"/>
        <v>97.893430427438361</v>
      </c>
      <c r="X367">
        <f t="shared" si="96"/>
        <v>98.382897579575527</v>
      </c>
      <c r="Y367">
        <f t="shared" si="96"/>
        <v>98.8748120674734</v>
      </c>
      <c r="Z367">
        <f t="shared" si="96"/>
        <v>99.36918612781075</v>
      </c>
      <c r="AA367">
        <f t="shared" si="96"/>
        <v>99.866032058449804</v>
      </c>
      <c r="AB367">
        <f t="shared" si="96"/>
        <v>100</v>
      </c>
      <c r="AC367">
        <f t="shared" si="98"/>
        <v>100</v>
      </c>
      <c r="AD367">
        <f t="shared" si="98"/>
        <v>100</v>
      </c>
      <c r="AE367">
        <f t="shared" si="98"/>
        <v>100</v>
      </c>
      <c r="AF367">
        <f t="shared" si="98"/>
        <v>100</v>
      </c>
      <c r="AG367">
        <f t="shared" si="98"/>
        <v>100</v>
      </c>
      <c r="AH367">
        <f t="shared" si="98"/>
        <v>100</v>
      </c>
      <c r="AI367">
        <f t="shared" si="98"/>
        <v>100</v>
      </c>
      <c r="AJ367">
        <f t="shared" si="98"/>
        <v>100</v>
      </c>
      <c r="AK367">
        <f t="shared" si="98"/>
        <v>100</v>
      </c>
      <c r="AL367">
        <f t="shared" si="98"/>
        <v>100</v>
      </c>
      <c r="AM367">
        <f t="shared" si="98"/>
        <v>100</v>
      </c>
      <c r="AN367">
        <f t="shared" si="98"/>
        <v>100</v>
      </c>
      <c r="AO367">
        <f t="shared" si="98"/>
        <v>100</v>
      </c>
      <c r="AP367">
        <f t="shared" si="98"/>
        <v>100</v>
      </c>
      <c r="AQ367">
        <f t="shared" si="98"/>
        <v>100</v>
      </c>
      <c r="AR367">
        <f t="shared" si="98"/>
        <v>100</v>
      </c>
      <c r="AS367">
        <f t="shared" si="97"/>
        <v>100</v>
      </c>
      <c r="AT367">
        <f t="shared" si="97"/>
        <v>100</v>
      </c>
      <c r="AU367">
        <f t="shared" si="97"/>
        <v>100</v>
      </c>
      <c r="AV367">
        <f t="shared" si="97"/>
        <v>100</v>
      </c>
    </row>
    <row r="368" spans="1:48" x14ac:dyDescent="0.15">
      <c r="A368" t="s">
        <v>714</v>
      </c>
      <c r="B368" t="s">
        <v>715</v>
      </c>
      <c r="C368">
        <v>75.167851124802297</v>
      </c>
      <c r="D368">
        <f t="shared" si="89"/>
        <v>75.167851124802297</v>
      </c>
      <c r="E368">
        <f t="shared" si="90"/>
        <v>76.446613079707092</v>
      </c>
      <c r="F368">
        <f t="shared" si="90"/>
        <v>77.747129443083608</v>
      </c>
      <c r="G368">
        <f t="shared" si="90"/>
        <v>79.069770302801757</v>
      </c>
      <c r="H368">
        <f t="shared" si="90"/>
        <v>80.414912042698063</v>
      </c>
      <c r="I368">
        <f t="shared" si="91"/>
        <v>81.219061163125048</v>
      </c>
      <c r="J368">
        <f t="shared" si="95"/>
        <v>82.031251774756299</v>
      </c>
      <c r="K368">
        <f t="shared" si="95"/>
        <v>82.851564292503852</v>
      </c>
      <c r="L368">
        <f t="shared" si="95"/>
        <v>83.680079935428893</v>
      </c>
      <c r="M368">
        <f t="shared" si="95"/>
        <v>84.516880734783172</v>
      </c>
      <c r="N368">
        <f t="shared" si="95"/>
        <v>85.362049542131032</v>
      </c>
      <c r="O368">
        <f t="shared" si="95"/>
        <v>86.215670037552314</v>
      </c>
      <c r="P368">
        <f t="shared" si="95"/>
        <v>87.077826737927865</v>
      </c>
      <c r="Q368">
        <f t="shared" si="95"/>
        <v>87.948605005307144</v>
      </c>
      <c r="R368">
        <f t="shared" si="95"/>
        <v>88.828091055360218</v>
      </c>
      <c r="S368">
        <f t="shared" si="92"/>
        <v>89.272231510637013</v>
      </c>
      <c r="T368">
        <f t="shared" si="96"/>
        <v>89.718592668190183</v>
      </c>
      <c r="U368">
        <f t="shared" si="96"/>
        <v>90.167185631531126</v>
      </c>
      <c r="V368">
        <f t="shared" si="96"/>
        <v>90.618021559688756</v>
      </c>
      <c r="W368">
        <f t="shared" si="96"/>
        <v>91.071111667487173</v>
      </c>
      <c r="X368">
        <f t="shared" si="96"/>
        <v>91.526467225824604</v>
      </c>
      <c r="Y368">
        <f t="shared" si="96"/>
        <v>91.984099561953713</v>
      </c>
      <c r="Z368">
        <f t="shared" si="96"/>
        <v>92.444020059763474</v>
      </c>
      <c r="AA368">
        <f t="shared" si="96"/>
        <v>92.906240160062282</v>
      </c>
      <c r="AB368">
        <f t="shared" si="96"/>
        <v>93.370771360862577</v>
      </c>
      <c r="AC368">
        <f t="shared" si="98"/>
        <v>93.722799119147638</v>
      </c>
      <c r="AD368">
        <f t="shared" si="98"/>
        <v>94.076154097298158</v>
      </c>
      <c r="AE368">
        <f t="shared" si="98"/>
        <v>94.430841299216624</v>
      </c>
      <c r="AF368">
        <f t="shared" si="98"/>
        <v>94.786865747671271</v>
      </c>
      <c r="AG368">
        <f t="shared" si="98"/>
        <v>95.144232484367251</v>
      </c>
      <c r="AH368">
        <f t="shared" si="98"/>
        <v>95.502946570018111</v>
      </c>
      <c r="AI368">
        <f t="shared" si="98"/>
        <v>95.863013084417204</v>
      </c>
      <c r="AJ368">
        <f t="shared" si="98"/>
        <v>96.224437126509926</v>
      </c>
      <c r="AK368">
        <f t="shared" si="98"/>
        <v>96.587223814465744</v>
      </c>
      <c r="AL368">
        <f t="shared" si="98"/>
        <v>96.951378285750707</v>
      </c>
      <c r="AM368">
        <f t="shared" si="98"/>
        <v>97.316905697200227</v>
      </c>
      <c r="AN368">
        <f t="shared" si="98"/>
        <v>97.683811225092043</v>
      </c>
      <c r="AO368">
        <f t="shared" si="98"/>
        <v>98.052100065219619</v>
      </c>
      <c r="AP368">
        <f t="shared" si="98"/>
        <v>98.421777432965698</v>
      </c>
      <c r="AQ368">
        <f t="shared" si="98"/>
        <v>98.792848563375998</v>
      </c>
      <c r="AR368">
        <f t="shared" si="98"/>
        <v>99.165318711233638</v>
      </c>
      <c r="AS368">
        <f t="shared" si="97"/>
        <v>99.539193151133276</v>
      </c>
      <c r="AT368">
        <f t="shared" si="97"/>
        <v>99.914477177555966</v>
      </c>
      <c r="AU368">
        <f t="shared" si="97"/>
        <v>100</v>
      </c>
      <c r="AV368">
        <f t="shared" si="97"/>
        <v>100</v>
      </c>
    </row>
    <row r="369" spans="1:48" x14ac:dyDescent="0.15">
      <c r="A369" t="s">
        <v>716</v>
      </c>
      <c r="B369" t="s">
        <v>717</v>
      </c>
      <c r="C369">
        <v>50.033603260914397</v>
      </c>
      <c r="D369">
        <f t="shared" si="89"/>
        <v>50.033603260914397</v>
      </c>
      <c r="E369">
        <f t="shared" si="90"/>
        <v>50.884779227227824</v>
      </c>
      <c r="F369">
        <f t="shared" si="90"/>
        <v>51.750435472362099</v>
      </c>
      <c r="G369">
        <f t="shared" si="90"/>
        <v>52.6308183360672</v>
      </c>
      <c r="H369">
        <f t="shared" si="90"/>
        <v>53.52617834884613</v>
      </c>
      <c r="I369">
        <f t="shared" si="91"/>
        <v>54.061440132334589</v>
      </c>
      <c r="J369">
        <f t="shared" si="95"/>
        <v>54.602054533657935</v>
      </c>
      <c r="K369">
        <f t="shared" si="95"/>
        <v>55.148075078994509</v>
      </c>
      <c r="L369">
        <f t="shared" si="95"/>
        <v>55.699555829784465</v>
      </c>
      <c r="M369">
        <f t="shared" si="95"/>
        <v>56.2565513880823</v>
      </c>
      <c r="N369">
        <f t="shared" si="95"/>
        <v>56.819116901963135</v>
      </c>
      <c r="O369">
        <f t="shared" si="95"/>
        <v>57.387308070982755</v>
      </c>
      <c r="P369">
        <f t="shared" si="95"/>
        <v>57.961181151692593</v>
      </c>
      <c r="Q369">
        <f t="shared" si="95"/>
        <v>58.540792963209526</v>
      </c>
      <c r="R369">
        <f t="shared" si="95"/>
        <v>59.126200892841624</v>
      </c>
      <c r="S369">
        <f t="shared" si="92"/>
        <v>59.421831897305829</v>
      </c>
      <c r="T369">
        <f t="shared" si="96"/>
        <v>59.718941056792346</v>
      </c>
      <c r="U369">
        <f t="shared" si="96"/>
        <v>60.017535762076299</v>
      </c>
      <c r="V369">
        <f t="shared" si="96"/>
        <v>60.317623440886663</v>
      </c>
      <c r="W369">
        <f t="shared" si="96"/>
        <v>60.619211558091088</v>
      </c>
      <c r="X369">
        <f t="shared" si="96"/>
        <v>60.922307615881536</v>
      </c>
      <c r="Y369">
        <f t="shared" si="96"/>
        <v>61.226919153960935</v>
      </c>
      <c r="Z369">
        <f t="shared" si="96"/>
        <v>61.533053749730733</v>
      </c>
      <c r="AA369">
        <f t="shared" si="96"/>
        <v>61.840719018479383</v>
      </c>
      <c r="AB369">
        <f t="shared" si="96"/>
        <v>62.149922613571768</v>
      </c>
      <c r="AC369">
        <f t="shared" si="98"/>
        <v>62.384241101213782</v>
      </c>
      <c r="AD369">
        <f t="shared" si="98"/>
        <v>62.619443019620341</v>
      </c>
      <c r="AE369">
        <f t="shared" si="98"/>
        <v>62.855531699514195</v>
      </c>
      <c r="AF369">
        <f t="shared" si="98"/>
        <v>63.092510484175605</v>
      </c>
      <c r="AG369">
        <f t="shared" si="98"/>
        <v>63.330382729489735</v>
      </c>
      <c r="AH369">
        <f t="shared" si="98"/>
        <v>63.569151803994167</v>
      </c>
      <c r="AI369">
        <f t="shared" si="98"/>
        <v>63.80882108892655</v>
      </c>
      <c r="AJ369">
        <f t="shared" si="98"/>
        <v>64.049393978272548</v>
      </c>
      <c r="AK369">
        <f t="shared" si="98"/>
        <v>64.290873878813869</v>
      </c>
      <c r="AL369">
        <f t="shared" si="98"/>
        <v>64.53326421017654</v>
      </c>
      <c r="AM369">
        <f t="shared" si="98"/>
        <v>64.776568404879256</v>
      </c>
      <c r="AN369">
        <f t="shared" si="98"/>
        <v>65.020789908382085</v>
      </c>
      <c r="AO369">
        <f t="shared" si="98"/>
        <v>65.265932179135191</v>
      </c>
      <c r="AP369">
        <f t="shared" si="98"/>
        <v>65.51199868862787</v>
      </c>
      <c r="AQ369">
        <f t="shared" si="98"/>
        <v>65.758992921437624</v>
      </c>
      <c r="AR369">
        <f t="shared" si="98"/>
        <v>66.006918375279611</v>
      </c>
      <c r="AS369">
        <f t="shared" si="97"/>
        <v>66.255778561056061</v>
      </c>
      <c r="AT369">
        <f t="shared" si="97"/>
        <v>66.505577002906108</v>
      </c>
      <c r="AU369">
        <f t="shared" si="97"/>
        <v>66.756317238255605</v>
      </c>
      <c r="AV369">
        <f t="shared" si="97"/>
        <v>67.008002817867307</v>
      </c>
    </row>
    <row r="370" spans="1:48" x14ac:dyDescent="0.15">
      <c r="A370" t="s">
        <v>718</v>
      </c>
      <c r="B370" t="s">
        <v>719</v>
      </c>
      <c r="C370">
        <v>69.400447438015107</v>
      </c>
      <c r="D370">
        <f t="shared" si="89"/>
        <v>69.400447438015107</v>
      </c>
      <c r="E370">
        <f t="shared" si="90"/>
        <v>70.581093824856154</v>
      </c>
      <c r="F370">
        <f t="shared" si="90"/>
        <v>71.781825469677784</v>
      </c>
      <c r="G370">
        <f t="shared" si="90"/>
        <v>73.002984064618005</v>
      </c>
      <c r="H370">
        <f t="shared" si="90"/>
        <v>74.244917114710901</v>
      </c>
      <c r="I370">
        <f t="shared" si="91"/>
        <v>74.987366285858016</v>
      </c>
      <c r="J370">
        <f t="shared" si="95"/>
        <v>75.737239948716592</v>
      </c>
      <c r="K370">
        <f t="shared" si="95"/>
        <v>76.494612348203745</v>
      </c>
      <c r="L370">
        <f t="shared" si="95"/>
        <v>77.259558471685793</v>
      </c>
      <c r="M370">
        <f t="shared" si="95"/>
        <v>78.032154056402646</v>
      </c>
      <c r="N370">
        <f t="shared" si="95"/>
        <v>78.812475596966692</v>
      </c>
      <c r="O370">
        <f t="shared" si="95"/>
        <v>79.600600352936326</v>
      </c>
      <c r="P370">
        <f t="shared" si="95"/>
        <v>80.396606356465725</v>
      </c>
      <c r="Q370">
        <f t="shared" si="95"/>
        <v>81.200572420030383</v>
      </c>
      <c r="R370">
        <f t="shared" si="95"/>
        <v>82.012578144230687</v>
      </c>
      <c r="S370">
        <f t="shared" si="92"/>
        <v>82.422641034951837</v>
      </c>
      <c r="T370">
        <f t="shared" si="96"/>
        <v>82.834754240126571</v>
      </c>
      <c r="U370">
        <f t="shared" si="96"/>
        <v>83.248928011327209</v>
      </c>
      <c r="V370">
        <f t="shared" si="96"/>
        <v>83.665172651383813</v>
      </c>
      <c r="W370">
        <f t="shared" si="96"/>
        <v>84.083498514640723</v>
      </c>
      <c r="X370">
        <f t="shared" si="96"/>
        <v>84.503916007213903</v>
      </c>
      <c r="Y370">
        <f t="shared" si="96"/>
        <v>84.926435587249969</v>
      </c>
      <c r="Z370">
        <f t="shared" si="96"/>
        <v>85.351067765186215</v>
      </c>
      <c r="AA370">
        <f t="shared" si="96"/>
        <v>85.777823104012143</v>
      </c>
      <c r="AB370">
        <f t="shared" si="96"/>
        <v>86.206712219532179</v>
      </c>
      <c r="AC370">
        <f t="shared" si="98"/>
        <v>86.531729944131243</v>
      </c>
      <c r="AD370">
        <f t="shared" si="98"/>
        <v>86.857973054997629</v>
      </c>
      <c r="AE370">
        <f t="shared" si="98"/>
        <v>87.185446172099361</v>
      </c>
      <c r="AF370">
        <f t="shared" si="98"/>
        <v>87.514153932822779</v>
      </c>
      <c r="AG370">
        <f t="shared" si="98"/>
        <v>87.844100992038122</v>
      </c>
      <c r="AH370">
        <f t="shared" si="98"/>
        <v>88.175292022165536</v>
      </c>
      <c r="AI370">
        <f t="shared" si="98"/>
        <v>88.507731713241114</v>
      </c>
      <c r="AJ370">
        <f t="shared" si="98"/>
        <v>88.841424772983444</v>
      </c>
      <c r="AK370">
        <f t="shared" si="98"/>
        <v>89.176375926860203</v>
      </c>
      <c r="AL370">
        <f t="shared" si="98"/>
        <v>89.512589918155101</v>
      </c>
      <c r="AM370">
        <f t="shared" si="98"/>
        <v>89.850071508035029</v>
      </c>
      <c r="AN370">
        <f t="shared" si="98"/>
        <v>90.188825475617477</v>
      </c>
      <c r="AO370">
        <f t="shared" si="98"/>
        <v>90.528856618038247</v>
      </c>
      <c r="AP370">
        <f t="shared" si="98"/>
        <v>90.870169750519423</v>
      </c>
      <c r="AQ370">
        <f t="shared" si="98"/>
        <v>91.212769706437385</v>
      </c>
      <c r="AR370">
        <f t="shared" si="98"/>
        <v>91.556661337391489</v>
      </c>
      <c r="AS370">
        <f t="shared" si="97"/>
        <v>91.90184951327258</v>
      </c>
      <c r="AT370">
        <f t="shared" si="97"/>
        <v>92.248339122332084</v>
      </c>
      <c r="AU370">
        <f t="shared" si="97"/>
        <v>92.596135071251126</v>
      </c>
      <c r="AV370">
        <f t="shared" si="97"/>
        <v>92.945242285210142</v>
      </c>
    </row>
    <row r="371" spans="1:48" x14ac:dyDescent="0.15">
      <c r="A371" t="s">
        <v>720</v>
      </c>
      <c r="B371" t="s">
        <v>721</v>
      </c>
      <c r="C371">
        <v>24.6192766741115</v>
      </c>
      <c r="D371">
        <f t="shared" si="89"/>
        <v>24.6192766741115</v>
      </c>
      <c r="E371">
        <f t="shared" si="90"/>
        <v>25.038101928485986</v>
      </c>
      <c r="F371">
        <f t="shared" si="90"/>
        <v>25.46405227414661</v>
      </c>
      <c r="G371">
        <f t="shared" si="90"/>
        <v>25.897248923759776</v>
      </c>
      <c r="H371">
        <f t="shared" si="90"/>
        <v>26.337815152072185</v>
      </c>
      <c r="I371">
        <f t="shared" si="91"/>
        <v>26.601193303592908</v>
      </c>
      <c r="J371">
        <f t="shared" si="95"/>
        <v>26.867205236628838</v>
      </c>
      <c r="K371">
        <f t="shared" si="95"/>
        <v>27.135877288995122</v>
      </c>
      <c r="L371">
        <f t="shared" si="95"/>
        <v>27.407236061885076</v>
      </c>
      <c r="M371">
        <f t="shared" si="95"/>
        <v>27.681308422503925</v>
      </c>
      <c r="N371">
        <f t="shared" si="95"/>
        <v>27.958121506728968</v>
      </c>
      <c r="O371">
        <f t="shared" si="95"/>
        <v>28.23770272179625</v>
      </c>
      <c r="P371">
        <f t="shared" si="95"/>
        <v>28.520079749014222</v>
      </c>
      <c r="Q371">
        <f t="shared" si="95"/>
        <v>28.805280546504367</v>
      </c>
      <c r="R371">
        <f t="shared" si="95"/>
        <v>29.09333335196941</v>
      </c>
      <c r="S371">
        <f t="shared" si="92"/>
        <v>29.238800018729254</v>
      </c>
      <c r="T371">
        <f t="shared" si="96"/>
        <v>29.384994018822894</v>
      </c>
      <c r="U371">
        <f t="shared" si="96"/>
        <v>29.531918988917006</v>
      </c>
      <c r="V371">
        <f t="shared" si="96"/>
        <v>29.679578583861584</v>
      </c>
      <c r="W371">
        <f t="shared" si="96"/>
        <v>29.827976476780886</v>
      </c>
      <c r="X371">
        <f t="shared" si="96"/>
        <v>29.977116359164786</v>
      </c>
      <c r="Y371">
        <f t="shared" si="96"/>
        <v>30.127001940960607</v>
      </c>
      <c r="Z371">
        <f t="shared" si="96"/>
        <v>30.277636950665407</v>
      </c>
      <c r="AA371">
        <f t="shared" si="96"/>
        <v>30.429025135418733</v>
      </c>
      <c r="AB371">
        <f t="shared" si="96"/>
        <v>30.581170261095821</v>
      </c>
      <c r="AC371">
        <f t="shared" si="98"/>
        <v>30.696467807167714</v>
      </c>
      <c r="AD371">
        <f t="shared" si="98"/>
        <v>30.812200049623584</v>
      </c>
      <c r="AE371">
        <f t="shared" si="98"/>
        <v>30.928368627361678</v>
      </c>
      <c r="AF371">
        <f t="shared" si="98"/>
        <v>31.044975185459236</v>
      </c>
      <c r="AG371">
        <f t="shared" si="98"/>
        <v>31.162021375195792</v>
      </c>
      <c r="AH371">
        <f t="shared" si="98"/>
        <v>31.279508854076578</v>
      </c>
      <c r="AI371">
        <f t="shared" si="98"/>
        <v>31.397439285855935</v>
      </c>
      <c r="AJ371">
        <f t="shared" si="98"/>
        <v>31.515814340560947</v>
      </c>
      <c r="AK371">
        <f t="shared" si="98"/>
        <v>31.63463569451504</v>
      </c>
      <c r="AL371">
        <f t="shared" si="98"/>
        <v>31.753905030361746</v>
      </c>
      <c r="AM371">
        <f t="shared" si="98"/>
        <v>31.873624037088522</v>
      </c>
      <c r="AN371">
        <f t="shared" si="98"/>
        <v>31.993794410050658</v>
      </c>
      <c r="AO371">
        <f t="shared" si="98"/>
        <v>32.114417850995302</v>
      </c>
      <c r="AP371">
        <f t="shared" si="98"/>
        <v>32.235496068085567</v>
      </c>
      <c r="AQ371">
        <f t="shared" si="98"/>
        <v>32.357030775924677</v>
      </c>
      <c r="AR371">
        <f t="shared" ref="AR371:AV371" si="99">IF($AB371*$G$3^(AR$5-$AB$5)&lt;100,$AB371*$G$3^(AR$5-$AB$5),100)</f>
        <v>32.47902369558031</v>
      </c>
      <c r="AS371">
        <f t="shared" si="99"/>
        <v>32.601476554608901</v>
      </c>
      <c r="AT371">
        <f t="shared" si="99"/>
        <v>32.724391087080171</v>
      </c>
      <c r="AU371">
        <f t="shared" si="99"/>
        <v>32.847769033601637</v>
      </c>
      <c r="AV371">
        <f t="shared" si="99"/>
        <v>32.971612141343286</v>
      </c>
    </row>
    <row r="372" spans="1:48" x14ac:dyDescent="0.15">
      <c r="A372" t="s">
        <v>722</v>
      </c>
      <c r="B372" t="s">
        <v>723</v>
      </c>
      <c r="C372">
        <v>69.322783434153806</v>
      </c>
      <c r="D372">
        <f t="shared" si="89"/>
        <v>69.322783434153806</v>
      </c>
      <c r="E372">
        <f t="shared" si="90"/>
        <v>70.502108594274688</v>
      </c>
      <c r="F372">
        <f t="shared" si="90"/>
        <v>71.701496535553431</v>
      </c>
      <c r="G372">
        <f t="shared" si="90"/>
        <v>72.921288567750423</v>
      </c>
      <c r="H372">
        <f t="shared" si="90"/>
        <v>74.161831807017037</v>
      </c>
      <c r="I372">
        <f t="shared" si="91"/>
        <v>74.903450125087204</v>
      </c>
      <c r="J372">
        <f t="shared" si="95"/>
        <v>75.652484626338079</v>
      </c>
      <c r="K372">
        <f t="shared" si="95"/>
        <v>76.409009472601454</v>
      </c>
      <c r="L372">
        <f t="shared" si="95"/>
        <v>77.173099567327483</v>
      </c>
      <c r="M372">
        <f t="shared" si="95"/>
        <v>77.94483056300075</v>
      </c>
      <c r="N372">
        <f t="shared" si="95"/>
        <v>78.724278868630762</v>
      </c>
      <c r="O372">
        <f t="shared" si="95"/>
        <v>79.511521657317047</v>
      </c>
      <c r="P372">
        <f t="shared" si="95"/>
        <v>80.306636873890241</v>
      </c>
      <c r="Q372">
        <f t="shared" si="95"/>
        <v>81.109703242629152</v>
      </c>
      <c r="R372">
        <f t="shared" si="95"/>
        <v>81.920800275055441</v>
      </c>
      <c r="S372">
        <f t="shared" si="92"/>
        <v>82.330404276430713</v>
      </c>
      <c r="T372">
        <f t="shared" si="96"/>
        <v>82.742056297812852</v>
      </c>
      <c r="U372">
        <f t="shared" si="96"/>
        <v>83.155766579301911</v>
      </c>
      <c r="V372">
        <f t="shared" si="96"/>
        <v>83.57154541219839</v>
      </c>
      <c r="W372">
        <f t="shared" si="96"/>
        <v>83.989403139259366</v>
      </c>
      <c r="X372">
        <f t="shared" si="96"/>
        <v>84.409350154955646</v>
      </c>
      <c r="Y372">
        <f t="shared" si="96"/>
        <v>84.831396905730415</v>
      </c>
      <c r="Z372">
        <f t="shared" si="96"/>
        <v>85.255553890259065</v>
      </c>
      <c r="AA372">
        <f t="shared" si="96"/>
        <v>85.681831659710355</v>
      </c>
      <c r="AB372">
        <f t="shared" si="96"/>
        <v>86.11024081800889</v>
      </c>
      <c r="AC372">
        <f t="shared" ref="AC372:AV372" si="100">IF($AB372*$G$3^(AC$5-$AB$5)&lt;100,$AB372*$G$3^(AC$5-$AB$5),100)</f>
        <v>86.434894824811451</v>
      </c>
      <c r="AD372">
        <f t="shared" si="100"/>
        <v>86.760772846587528</v>
      </c>
      <c r="AE372">
        <f t="shared" si="100"/>
        <v>87.087879498135081</v>
      </c>
      <c r="AF372">
        <f t="shared" si="100"/>
        <v>87.416219411650872</v>
      </c>
      <c r="AG372">
        <f t="shared" si="100"/>
        <v>87.745797236796022</v>
      </c>
      <c r="AH372">
        <f t="shared" si="100"/>
        <v>88.07661764076191</v>
      </c>
      <c r="AI372">
        <f t="shared" si="100"/>
        <v>88.408685308336118</v>
      </c>
      <c r="AJ372">
        <f t="shared" si="100"/>
        <v>88.742004941969014</v>
      </c>
      <c r="AK372">
        <f t="shared" si="100"/>
        <v>89.076581261840104</v>
      </c>
      <c r="AL372">
        <f t="shared" si="100"/>
        <v>89.412419005925059</v>
      </c>
      <c r="AM372">
        <f t="shared" si="100"/>
        <v>89.749522930062653</v>
      </c>
      <c r="AN372">
        <f t="shared" si="100"/>
        <v>90.087897808022234</v>
      </c>
      <c r="AO372">
        <f t="shared" si="100"/>
        <v>90.427548431571253</v>
      </c>
      <c r="AP372">
        <f t="shared" si="100"/>
        <v>90.768479610543238</v>
      </c>
      <c r="AQ372">
        <f t="shared" si="100"/>
        <v>91.110696172905662</v>
      </c>
      <c r="AR372">
        <f t="shared" si="100"/>
        <v>91.454202964828596</v>
      </c>
      <c r="AS372">
        <f t="shared" si="100"/>
        <v>91.79900485075315</v>
      </c>
      <c r="AT372">
        <f t="shared" si="100"/>
        <v>92.145106713460436</v>
      </c>
      <c r="AU372">
        <f t="shared" si="100"/>
        <v>92.492513454140678</v>
      </c>
      <c r="AV372">
        <f t="shared" si="100"/>
        <v>92.841229992462658</v>
      </c>
    </row>
    <row r="373" spans="1:48" x14ac:dyDescent="0.15">
      <c r="A373" t="s">
        <v>724</v>
      </c>
    </row>
  </sheetData>
  <mergeCells count="1">
    <mergeCell ref="D1:G1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BC48A-92AB-492E-9E1F-51BFA1EB0295}">
  <dimension ref="A1:BN379"/>
  <sheetViews>
    <sheetView workbookViewId="0">
      <pane ySplit="1" topLeftCell="A326" activePane="bottomLeft" state="frozen"/>
      <selection pane="bottomLeft" activeCell="B371" sqref="B371"/>
    </sheetView>
  </sheetViews>
  <sheetFormatPr defaultColWidth="14.625" defaultRowHeight="13.5" x14ac:dyDescent="0.15"/>
  <cols>
    <col min="1" max="2" width="14.625" style="4"/>
    <col min="3" max="3" width="14.625" style="34"/>
    <col min="4" max="4" width="15.375" style="34" bestFit="1" customWidth="1"/>
    <col min="5" max="26" width="14.625" style="34"/>
    <col min="27" max="16384" width="14.625" style="4"/>
  </cols>
  <sheetData>
    <row r="1" spans="1:66" x14ac:dyDescent="0.15">
      <c r="A1" s="4" t="s">
        <v>858</v>
      </c>
      <c r="B1" s="4" t="s">
        <v>24</v>
      </c>
      <c r="C1" s="34" t="s">
        <v>25</v>
      </c>
      <c r="D1" s="4">
        <v>2016</v>
      </c>
      <c r="E1" s="4">
        <v>2017</v>
      </c>
      <c r="F1" s="4">
        <v>2018</v>
      </c>
      <c r="G1" s="4">
        <v>2019</v>
      </c>
      <c r="H1" s="4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  <c r="S1">
        <v>2031</v>
      </c>
      <c r="T1">
        <v>2032</v>
      </c>
      <c r="U1">
        <v>2033</v>
      </c>
      <c r="V1">
        <v>2034</v>
      </c>
      <c r="W1">
        <v>2035</v>
      </c>
      <c r="X1">
        <v>2036</v>
      </c>
      <c r="Y1">
        <v>2037</v>
      </c>
      <c r="Z1">
        <v>2038</v>
      </c>
      <c r="AA1">
        <v>2039</v>
      </c>
      <c r="AB1">
        <v>2040</v>
      </c>
      <c r="AC1">
        <v>2041</v>
      </c>
      <c r="AD1">
        <v>2042</v>
      </c>
      <c r="AE1">
        <v>2043</v>
      </c>
      <c r="AF1">
        <v>2044</v>
      </c>
      <c r="AG1">
        <v>2045</v>
      </c>
      <c r="AH1">
        <v>2046</v>
      </c>
      <c r="AI1">
        <v>2047</v>
      </c>
      <c r="AJ1">
        <v>2048</v>
      </c>
      <c r="AK1">
        <v>2049</v>
      </c>
      <c r="AL1">
        <v>2050</v>
      </c>
      <c r="AM1">
        <v>2051</v>
      </c>
      <c r="AN1">
        <v>2052</v>
      </c>
      <c r="AO1">
        <v>2053</v>
      </c>
      <c r="AP1">
        <v>2054</v>
      </c>
      <c r="AQ1">
        <v>2055</v>
      </c>
      <c r="AR1">
        <v>2056</v>
      </c>
      <c r="AS1">
        <v>2057</v>
      </c>
      <c r="AT1">
        <v>2058</v>
      </c>
      <c r="AU1">
        <v>2059</v>
      </c>
      <c r="AV1">
        <v>2060</v>
      </c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</row>
    <row r="2" spans="1:66" x14ac:dyDescent="0.15">
      <c r="A2" s="4" t="s">
        <v>26</v>
      </c>
      <c r="B2" s="4" t="s">
        <v>26</v>
      </c>
      <c r="C2" s="34">
        <f>VLOOKUP(B2,'[1]2016省城人口总结（根）'!B:C,2,FALSE)/100</f>
        <v>0.87860000000000005</v>
      </c>
      <c r="D2" s="40">
        <f>INDEX(人口源表!$1:$1048576,MATCH($B2,人口源表!$A:$A,0),MATCH(D$1,人口源表!$1:$1,0))*INDEX(城镇化率!$1:$1048576,MATCH($B2,城镇化率!$A:$A,0),MATCH(D$1,城镇化率!$5:$5,0))/100</f>
        <v>18342372.098938536</v>
      </c>
      <c r="E2" s="40">
        <f>INDEX(人口源表!$1:$1048576,MATCH($B2,人口源表!$A:$A,0),MATCH(E$1,人口源表!$1:$1,0))*INDEX(城镇化率!$1:$1048576,MATCH($B2,城镇化率!$A:$A,0),MATCH(E$1,城镇化率!$5:$5,0))/100</f>
        <v>18803184.145226151</v>
      </c>
      <c r="F2" s="40">
        <f>INDEX(人口源表!$1:$1048576,MATCH($B2,人口源表!$A:$A,0),MATCH(F$1,人口源表!$1:$1,0))*INDEX(城镇化率!$1:$1048576,MATCH($B2,城镇化率!$A:$A,0),MATCH(F$1,城镇化率!$5:$5,0))/100</f>
        <v>19258833.18097122</v>
      </c>
      <c r="G2" s="40">
        <f>INDEX(人口源表!$1:$1048576,MATCH($B2,人口源表!$A:$A,0),MATCH(G$1,人口源表!$1:$1,0))*INDEX(城镇化率!$1:$1048576,MATCH($B2,城镇化率!$A:$A,0),MATCH(G$1,城镇化率!$5:$5,0))/100</f>
        <v>20000982.105616961</v>
      </c>
      <c r="H2" s="40">
        <f>INDEX(人口源表!$1:$1048576,MATCH($B2,人口源表!$A:$A,0),MATCH(H$1,人口源表!$1:$1,0))*INDEX(城镇化率!$1:$1048576,MATCH($B2,城镇化率!$A:$A,0),MATCH(H$1,城镇化率!$5:$5,0))/100</f>
        <v>20576195.855070502</v>
      </c>
      <c r="I2" s="40">
        <f>INDEX(人口源表!$1:$1048576,MATCH($B2,人口源表!$A:$A,0),MATCH(I$1,人口源表!$1:$1,0))*INDEX(城镇化率!$1:$1048576,MATCH($B2,城镇化率!$A:$A,0),MATCH(I$1,城镇化率!$5:$5,0))/100</f>
        <v>20972921.161573816</v>
      </c>
      <c r="J2" s="40">
        <f>INDEX(人口源表!$1:$1048576,MATCH($B2,人口源表!$A:$A,0),MATCH(J$1,人口源表!$1:$1,0))*INDEX(城镇化率!$1:$1048576,MATCH($B2,城镇化率!$A:$A,0),MATCH(J$1,城镇化率!$5:$5,0))/100</f>
        <v>21333011.064405456</v>
      </c>
      <c r="K2" s="40">
        <f>INDEX(人口源表!$1:$1048576,MATCH($B2,人口源表!$A:$A,0),MATCH(K$1,人口源表!$1:$1,0))*INDEX(城镇化率!$1:$1048576,MATCH($B2,城镇化率!$A:$A,0),MATCH(K$1,城镇化率!$5:$5,0))/100</f>
        <v>21659405.112448573</v>
      </c>
      <c r="L2" s="40">
        <f>INDEX(人口源表!$1:$1048576,MATCH($B2,人口源表!$A:$A,0),MATCH(L$1,人口源表!$1:$1,0))*INDEX(城镇化率!$1:$1048576,MATCH($B2,城镇化率!$A:$A,0),MATCH(L$1,城镇化率!$5:$5,0))/100</f>
        <v>21954982.311301388</v>
      </c>
      <c r="M2" s="40">
        <f>INDEX(人口源表!$1:$1048576,MATCH($B2,人口源表!$A:$A,0),MATCH(M$1,人口源表!$1:$1,0))*INDEX(城镇化率!$1:$1048576,MATCH($B2,城镇化率!$A:$A,0),MATCH(M$1,城镇化率!$5:$5,0))/100</f>
        <v>22222558.723936148</v>
      </c>
      <c r="N2" s="40">
        <f>INDEX(人口源表!$1:$1048576,MATCH($B2,人口源表!$A:$A,0),MATCH(N$1,人口源表!$1:$1,0))*INDEX(城镇化率!$1:$1048576,MATCH($B2,城镇化率!$A:$A,0),MATCH(N$1,城镇化率!$5:$5,0))/100</f>
        <v>22464877.100676641</v>
      </c>
      <c r="O2" s="40">
        <f>INDEX(人口源表!$1:$1048576,MATCH($B2,人口源表!$A:$A,0),MATCH(O$1,人口源表!$1:$1,0))*INDEX(城镇化率!$1:$1048576,MATCH($B2,城镇化率!$A:$A,0),MATCH(O$1,城镇化率!$5:$5,0))/100</f>
        <v>22510539</v>
      </c>
      <c r="P2" s="40">
        <f>INDEX(人口源表!$1:$1048576,MATCH($B2,人口源表!$A:$A,0),MATCH(P$1,人口源表!$1:$1,0))*INDEX(城镇化率!$1:$1048576,MATCH($B2,城镇化率!$A:$A,0),MATCH(P$1,城镇化率!$5:$5,0))/100</f>
        <v>22483879</v>
      </c>
      <c r="Q2" s="40">
        <f>INDEX(人口源表!$1:$1048576,MATCH($B2,人口源表!$A:$A,0),MATCH(Q$1,人口源表!$1:$1,0))*INDEX(城镇化率!$1:$1048576,MATCH($B2,城镇化率!$A:$A,0),MATCH(Q$1,城镇化率!$5:$5,0))/100</f>
        <v>22438490</v>
      </c>
      <c r="R2" s="40">
        <f>INDEX(人口源表!$1:$1048576,MATCH($B2,人口源表!$A:$A,0),MATCH(R$1,人口源表!$1:$1,0))*INDEX(城镇化率!$1:$1048576,MATCH($B2,城镇化率!$A:$A,0),MATCH(R$1,城镇化率!$5:$5,0))/100</f>
        <v>22377211</v>
      </c>
      <c r="S2" s="40">
        <f>INDEX(人口源表!$1:$1048576,MATCH($B2,人口源表!$A:$A,0),MATCH(S$1,人口源表!$1:$1,0))*INDEX(城镇化率!$1:$1048576,MATCH($B2,城镇化率!$A:$A,0),MATCH(S$1,城镇化率!$5:$5,0))/100</f>
        <v>22302681</v>
      </c>
      <c r="T2" s="40">
        <f>INDEX(人口源表!$1:$1048576,MATCH($B2,人口源表!$A:$A,0),MATCH(T$1,人口源表!$1:$1,0))*INDEX(城镇化率!$1:$1048576,MATCH($B2,城镇化率!$A:$A,0),MATCH(T$1,城镇化率!$5:$5,0))/100</f>
        <v>22217329</v>
      </c>
      <c r="U2" s="40">
        <f>INDEX(人口源表!$1:$1048576,MATCH($B2,人口源表!$A:$A,0),MATCH(U$1,人口源表!$1:$1,0))*INDEX(城镇化率!$1:$1048576,MATCH($B2,城镇化率!$A:$A,0),MATCH(U$1,城镇化率!$5:$5,0))/100</f>
        <v>22123385</v>
      </c>
      <c r="V2" s="40">
        <f>INDEX(人口源表!$1:$1048576,MATCH($B2,人口源表!$A:$A,0),MATCH(V$1,人口源表!$1:$1,0))*INDEX(城镇化率!$1:$1048576,MATCH($B2,城镇化率!$A:$A,0),MATCH(V$1,城镇化率!$5:$5,0))/100</f>
        <v>22022870</v>
      </c>
      <c r="W2" s="40">
        <f>INDEX(人口源表!$1:$1048576,MATCH($B2,人口源表!$A:$A,0),MATCH(W$1,人口源表!$1:$1,0))*INDEX(城镇化率!$1:$1048576,MATCH($B2,城镇化率!$A:$A,0),MATCH(W$1,城镇化率!$5:$5,0))/100</f>
        <v>21917603</v>
      </c>
      <c r="X2" s="40">
        <f>INDEX(人口源表!$1:$1048576,MATCH($B2,人口源表!$A:$A,0),MATCH(X$1,人口源表!$1:$1,0))*INDEX(城镇化率!$1:$1048576,MATCH($B2,城镇化率!$A:$A,0),MATCH(X$1,城镇化率!$5:$5,0))/100</f>
        <v>21809199</v>
      </c>
      <c r="Y2" s="40">
        <f>INDEX(人口源表!$1:$1048576,MATCH($B2,人口源表!$A:$A,0),MATCH(Y$1,人口源表!$1:$1,0))*INDEX(城镇化率!$1:$1048576,MATCH($B2,城镇化率!$A:$A,0),MATCH(Y$1,城镇化率!$5:$5,0))/100</f>
        <v>21699066</v>
      </c>
      <c r="Z2" s="40">
        <f>INDEX(人口源表!$1:$1048576,MATCH($B2,人口源表!$A:$A,0),MATCH(Z$1,人口源表!$1:$1,0))*INDEX(城镇化率!$1:$1048576,MATCH($B2,城镇化率!$A:$A,0),MATCH(Z$1,城镇化率!$5:$5,0))/100</f>
        <v>21588410</v>
      </c>
      <c r="AA2" s="40">
        <f>INDEX(人口源表!$1:$1048576,MATCH($B2,人口源表!$A:$A,0),MATCH(AA$1,人口源表!$1:$1,0))*INDEX(城镇化率!$1:$1048576,MATCH($B2,城镇化率!$A:$A,0),MATCH(AA$1,城镇化率!$5:$5,0))/100</f>
        <v>21478232</v>
      </c>
      <c r="AB2" s="40">
        <f>INDEX(人口源表!$1:$1048576,MATCH($B2,人口源表!$A:$A,0),MATCH(AB$1,人口源表!$1:$1,0))*INDEX(城镇化率!$1:$1048576,MATCH($B2,城镇化率!$A:$A,0),MATCH(AB$1,城镇化率!$5:$5,0))/100</f>
        <v>21369328</v>
      </c>
      <c r="AC2" s="40">
        <f>INDEX(人口源表!$1:$1048576,MATCH($B2,人口源表!$A:$A,0),MATCH(AC$1,人口源表!$1:$1,0))*INDEX(城镇化率!$1:$1048576,MATCH($B2,城镇化率!$A:$A,0),MATCH(AC$1,城镇化率!$5:$5,0))/100</f>
        <v>21262290</v>
      </c>
      <c r="AD2" s="40">
        <f>INDEX(人口源表!$1:$1048576,MATCH($B2,人口源表!$A:$A,0),MATCH(AD$1,人口源表!$1:$1,0))*INDEX(城镇化率!$1:$1048576,MATCH($B2,城镇化率!$A:$A,0),MATCH(AD$1,城镇化率!$5:$5,0))/100</f>
        <v>21157505</v>
      </c>
      <c r="AE2" s="40">
        <f>INDEX(人口源表!$1:$1048576,MATCH($B2,人口源表!$A:$A,0),MATCH(AE$1,人口源表!$1:$1,0))*INDEX(城镇化率!$1:$1048576,MATCH($B2,城镇化率!$A:$A,0),MATCH(AE$1,城镇化率!$5:$5,0))/100</f>
        <v>21055156</v>
      </c>
      <c r="AF2" s="40">
        <f>INDEX(人口源表!$1:$1048576,MATCH($B2,人口源表!$A:$A,0),MATCH(AF$1,人口源表!$1:$1,0))*INDEX(城镇化率!$1:$1048576,MATCH($B2,城镇化率!$A:$A,0),MATCH(AF$1,城镇化率!$5:$5,0))/100</f>
        <v>20955222</v>
      </c>
      <c r="AG2" s="40">
        <f>INDEX(人口源表!$1:$1048576,MATCH($B2,人口源表!$A:$A,0),MATCH(AG$1,人口源表!$1:$1,0))*INDEX(城镇化率!$1:$1048576,MATCH($B2,城镇化率!$A:$A,0),MATCH(AG$1,城镇化率!$5:$5,0))/100</f>
        <v>20857477</v>
      </c>
      <c r="AH2" s="40">
        <f>INDEX(人口源表!$1:$1048576,MATCH($B2,人口源表!$A:$A,0),MATCH(AH$1,人口源表!$1:$1,0))*INDEX(城镇化率!$1:$1048576,MATCH($B2,城镇化率!$A:$A,0),MATCH(AH$1,城镇化率!$5:$5,0))/100</f>
        <v>20761490</v>
      </c>
      <c r="AI2" s="40">
        <f>INDEX(人口源表!$1:$1048576,MATCH($B2,人口源表!$A:$A,0),MATCH(AI$1,人口源表!$1:$1,0))*INDEX(城镇化率!$1:$1048576,MATCH($B2,城镇化率!$A:$A,0),MATCH(AI$1,城镇化率!$5:$5,0))/100</f>
        <v>20666628</v>
      </c>
      <c r="AJ2" s="40">
        <f>INDEX(人口源表!$1:$1048576,MATCH($B2,人口源表!$A:$A,0),MATCH(AJ$1,人口源表!$1:$1,0))*INDEX(城镇化率!$1:$1048576,MATCH($B2,城镇化率!$A:$A,0),MATCH(AJ$1,城镇化率!$5:$5,0))/100</f>
        <v>20572049</v>
      </c>
      <c r="AK2" s="40">
        <f>INDEX(人口源表!$1:$1048576,MATCH($B2,人口源表!$A:$A,0),MATCH(AK$1,人口源表!$1:$1,0))*INDEX(城镇化率!$1:$1048576,MATCH($B2,城镇化率!$A:$A,0),MATCH(AK$1,城镇化率!$5:$5,0))/100</f>
        <v>20476712</v>
      </c>
      <c r="AL2" s="40">
        <f>INDEX(人口源表!$1:$1048576,MATCH($B2,人口源表!$A:$A,0),MATCH(AL$1,人口源表!$1:$1,0))*INDEX(城镇化率!$1:$1048576,MATCH($B2,城镇化率!$A:$A,0),MATCH(AL$1,城镇化率!$5:$5,0))/100</f>
        <v>20379368</v>
      </c>
      <c r="AM2" s="40">
        <f>INDEX(人口源表!$1:$1048576,MATCH($B2,人口源表!$A:$A,0),MATCH(AM$1,人口源表!$1:$1,0))*INDEX(城镇化率!$1:$1048576,MATCH($B2,城镇化率!$A:$A,0),MATCH(AM$1,城镇化率!$5:$5,0))/100</f>
        <v>20278564</v>
      </c>
      <c r="AN2" s="40">
        <f>INDEX(人口源表!$1:$1048576,MATCH($B2,人口源表!$A:$A,0),MATCH(AN$1,人口源表!$1:$1,0))*INDEX(城镇化率!$1:$1048576,MATCH($B2,城镇化率!$A:$A,0),MATCH(AN$1,城镇化率!$5:$5,0))/100</f>
        <v>20172643</v>
      </c>
      <c r="AO2" s="40">
        <f>INDEX(人口源表!$1:$1048576,MATCH($B2,人口源表!$A:$A,0),MATCH(AO$1,人口源表!$1:$1,0))*INDEX(城镇化率!$1:$1048576,MATCH($B2,城镇化率!$A:$A,0),MATCH(AO$1,城镇化率!$5:$5,0))/100</f>
        <v>20059744</v>
      </c>
      <c r="AP2" s="40">
        <f>INDEX(人口源表!$1:$1048576,MATCH($B2,人口源表!$A:$A,0),MATCH(AP$1,人口源表!$1:$1,0))*INDEX(城镇化率!$1:$1048576,MATCH($B2,城镇化率!$A:$A,0),MATCH(AP$1,城镇化率!$5:$5,0))/100</f>
        <v>19937802</v>
      </c>
      <c r="AQ2" s="40">
        <f>INDEX(人口源表!$1:$1048576,MATCH($B2,人口源表!$A:$A,0),MATCH(AQ$1,人口源表!$1:$1,0))*INDEX(城镇化率!$1:$1048576,MATCH($B2,城镇化率!$A:$A,0),MATCH(AQ$1,城镇化率!$5:$5,0))/100</f>
        <v>19804545</v>
      </c>
      <c r="AR2" s="40">
        <f>INDEX(人口源表!$1:$1048576,MATCH($B2,人口源表!$A:$A,0),MATCH(AR$1,人口源表!$1:$1,0))*INDEX(城镇化率!$1:$1048576,MATCH($B2,城镇化率!$A:$A,0),MATCH(AR$1,城镇化率!$5:$5,0))/100</f>
        <v>19657500</v>
      </c>
      <c r="AS2" s="40">
        <f>INDEX(人口源表!$1:$1048576,MATCH($B2,人口源表!$A:$A,0),MATCH(AS$1,人口源表!$1:$1,0))*INDEX(城镇化率!$1:$1048576,MATCH($B2,城镇化率!$A:$A,0),MATCH(AS$1,城镇化率!$5:$5,0))/100</f>
        <v>19493987</v>
      </c>
      <c r="AT2" s="40">
        <f>INDEX(人口源表!$1:$1048576,MATCH($B2,人口源表!$A:$A,0),MATCH(AT$1,人口源表!$1:$1,0))*INDEX(城镇化率!$1:$1048576,MATCH($B2,城镇化率!$A:$A,0),MATCH(AT$1,城镇化率!$5:$5,0))/100</f>
        <v>19311122</v>
      </c>
      <c r="AU2" s="40">
        <f>INDEX(人口源表!$1:$1048576,MATCH($B2,人口源表!$A:$A,0),MATCH(AU$1,人口源表!$1:$1,0))*INDEX(城镇化率!$1:$1048576,MATCH($B2,城镇化率!$A:$A,0),MATCH(AU$1,城镇化率!$5:$5,0))/100</f>
        <v>19105817</v>
      </c>
      <c r="AV2" s="40">
        <f>INDEX(人口源表!$1:$1048576,MATCH($B2,人口源表!$A:$A,0),MATCH(AV$1,人口源表!$1:$1,0))*INDEX(城镇化率!$1:$1048576,MATCH($B2,城镇化率!$A:$A,0),MATCH(AV$1,城镇化率!$5:$5,0))/100</f>
        <v>18874781</v>
      </c>
    </row>
    <row r="3" spans="1:66" x14ac:dyDescent="0.15">
      <c r="A3" s="4" t="s">
        <v>28</v>
      </c>
      <c r="B3" s="4" t="s">
        <v>28</v>
      </c>
      <c r="C3" s="34">
        <f>VLOOKUP(B3,'[1]2016省城人口总结（根）'!B:C,2,FALSE)/100</f>
        <v>0.84290000000000009</v>
      </c>
      <c r="D3" s="40">
        <f>INDEX(人口源表!$1:$1048576,MATCH($B3,人口源表!$A:$A,0),MATCH(D$1,人口源表!$1:$1,0))*INDEX(城镇化率!$1:$1048576,MATCH($B3,城镇化率!$A:$A,0),MATCH(D$1,城镇化率!$5:$5,0))/100</f>
        <v>11435905.556482885</v>
      </c>
      <c r="E3" s="40">
        <f>INDEX(人口源表!$1:$1048576,MATCH($B3,人口源表!$A:$A,0),MATCH(E$1,人口源表!$1:$1,0))*INDEX(城镇化率!$1:$1048576,MATCH($B3,城镇化率!$A:$A,0),MATCH(E$1,城镇化率!$5:$5,0))/100</f>
        <v>11704728.436558718</v>
      </c>
      <c r="F3" s="40">
        <f>INDEX(人口源表!$1:$1048576,MATCH($B3,人口源表!$A:$A,0),MATCH(F$1,人口源表!$1:$1,0))*INDEX(城镇化率!$1:$1048576,MATCH($B3,城镇化率!$A:$A,0),MATCH(F$1,城镇化率!$5:$5,0))/100</f>
        <v>11972061.142748073</v>
      </c>
      <c r="G3" s="40">
        <f>INDEX(人口源表!$1:$1048576,MATCH($B3,人口源表!$A:$A,0),MATCH(G$1,人口源表!$1:$1,0))*INDEX(城镇化率!$1:$1048576,MATCH($B3,城镇化率!$A:$A,0),MATCH(G$1,城镇化率!$5:$5,0))/100</f>
        <v>12181925.423013458</v>
      </c>
      <c r="H3" s="40">
        <f>INDEX(人口源表!$1:$1048576,MATCH($B3,人口源表!$A:$A,0),MATCH(H$1,人口源表!$1:$1,0))*INDEX(城镇化率!$1:$1048576,MATCH($B3,城镇化率!$A:$A,0),MATCH(H$1,城镇化率!$5:$5,0))/100</f>
        <v>12502541.843758075</v>
      </c>
      <c r="I3" s="40">
        <f>INDEX(人口源表!$1:$1048576,MATCH($B3,人口源表!$A:$A,0),MATCH(I$1,人口源表!$1:$1,0))*INDEX(城镇化率!$1:$1048576,MATCH($B3,城镇化率!$A:$A,0),MATCH(I$1,城镇化率!$5:$5,0))/100</f>
        <v>12719230.266657393</v>
      </c>
      <c r="J3" s="40">
        <f>INDEX(人口源表!$1:$1048576,MATCH($B3,人口源表!$A:$A,0),MATCH(J$1,人口源表!$1:$1,0))*INDEX(城镇化率!$1:$1048576,MATCH($B3,城镇化率!$A:$A,0),MATCH(J$1,城镇化率!$5:$5,0))/100</f>
        <v>12917822.353022942</v>
      </c>
      <c r="K3" s="40">
        <f>INDEX(人口源表!$1:$1048576,MATCH($B3,人口源表!$A:$A,0),MATCH(K$1,人口源表!$1:$1,0))*INDEX(城镇化率!$1:$1048576,MATCH($B3,城镇化率!$A:$A,0),MATCH(K$1,城镇化率!$5:$5,0))/100</f>
        <v>13099558.53500809</v>
      </c>
      <c r="L3" s="40">
        <f>INDEX(人口源表!$1:$1048576,MATCH($B3,人口源表!$A:$A,0),MATCH(L$1,人口源表!$1:$1,0))*INDEX(城镇化率!$1:$1048576,MATCH($B3,城镇化率!$A:$A,0),MATCH(L$1,城镇化率!$5:$5,0))/100</f>
        <v>13265656.948211994</v>
      </c>
      <c r="M3" s="40">
        <f>INDEX(人口源表!$1:$1048576,MATCH($B3,人口源表!$A:$A,0),MATCH(M$1,人口源表!$1:$1,0))*INDEX(城镇化率!$1:$1048576,MATCH($B3,城镇化率!$A:$A,0),MATCH(M$1,城镇化率!$5:$5,0))/100</f>
        <v>13417313.729080185</v>
      </c>
      <c r="N3" s="40">
        <f>INDEX(人口源表!$1:$1048576,MATCH($B3,人口源表!$A:$A,0),MATCH(N$1,人口源表!$1:$1,0))*INDEX(城镇化率!$1:$1048576,MATCH($B3,城镇化率!$A:$A,0),MATCH(N$1,城镇化率!$5:$5,0))/100</f>
        <v>13555702.434021313</v>
      </c>
      <c r="O3" s="40">
        <f>INDEX(人口源表!$1:$1048576,MATCH($B3,人口源表!$A:$A,0),MATCH(O$1,人口源表!$1:$1,0))*INDEX(城镇化率!$1:$1048576,MATCH($B3,城镇化率!$A:$A,0),MATCH(O$1,城镇化率!$5:$5,0))/100</f>
        <v>13681965.749383142</v>
      </c>
      <c r="P3" s="40">
        <f>INDEX(人口源表!$1:$1048576,MATCH($B3,人口源表!$A:$A,0),MATCH(P$1,人口源表!$1:$1,0))*INDEX(城镇化率!$1:$1048576,MATCH($B3,城镇化率!$A:$A,0),MATCH(P$1,城镇化率!$5:$5,0))/100</f>
        <v>13797219.458155299</v>
      </c>
      <c r="Q3" s="40">
        <f>INDEX(人口源表!$1:$1048576,MATCH($B3,人口源表!$A:$A,0),MATCH(Q$1,人口源表!$1:$1,0))*INDEX(城镇化率!$1:$1048576,MATCH($B3,城镇化率!$A:$A,0),MATCH(Q$1,城镇化率!$5:$5,0))/100</f>
        <v>13902543.895870633</v>
      </c>
      <c r="R3" s="40">
        <f>INDEX(人口源表!$1:$1048576,MATCH($B3,人口源表!$A:$A,0),MATCH(R$1,人口源表!$1:$1,0))*INDEX(城镇化率!$1:$1048576,MATCH($B3,城镇化率!$A:$A,0),MATCH(R$1,城镇化率!$5:$5,0))/100</f>
        <v>13998983.923858022</v>
      </c>
      <c r="S3" s="40">
        <f>INDEX(人口源表!$1:$1048576,MATCH($B3,人口源表!$A:$A,0),MATCH(S$1,人口源表!$1:$1,0))*INDEX(城镇化率!$1:$1048576,MATCH($B3,城镇化率!$A:$A,0),MATCH(S$1,城镇化率!$5:$5,0))/100</f>
        <v>14002956</v>
      </c>
      <c r="T3" s="40">
        <f>INDEX(人口源表!$1:$1048576,MATCH($B3,人口源表!$A:$A,0),MATCH(T$1,人口源表!$1:$1,0))*INDEX(城镇化率!$1:$1048576,MATCH($B3,城镇化率!$A:$A,0),MATCH(T$1,城镇化率!$5:$5,0))/100</f>
        <v>13944668</v>
      </c>
      <c r="U3" s="40">
        <f>INDEX(人口源表!$1:$1048576,MATCH($B3,人口源表!$A:$A,0),MATCH(U$1,人口源表!$1:$1,0))*INDEX(城镇化率!$1:$1048576,MATCH($B3,城镇化率!$A:$A,0),MATCH(U$1,城镇化率!$5:$5,0))/100</f>
        <v>13880322</v>
      </c>
      <c r="V3" s="40">
        <f>INDEX(人口源表!$1:$1048576,MATCH($B3,人口源表!$A:$A,0),MATCH(V$1,人口源表!$1:$1,0))*INDEX(城镇化率!$1:$1048576,MATCH($B3,城镇化率!$A:$A,0),MATCH(V$1,城镇化率!$5:$5,0))/100</f>
        <v>13810939</v>
      </c>
      <c r="W3" s="40">
        <f>INDEX(人口源表!$1:$1048576,MATCH($B3,人口源表!$A:$A,0),MATCH(W$1,人口源表!$1:$1,0))*INDEX(城镇化率!$1:$1048576,MATCH($B3,城镇化率!$A:$A,0),MATCH(W$1,城镇化率!$5:$5,0))/100</f>
        <v>13737458</v>
      </c>
      <c r="X3" s="40">
        <f>INDEX(人口源表!$1:$1048576,MATCH($B3,人口源表!$A:$A,0),MATCH(X$1,人口源表!$1:$1,0))*INDEX(城镇化率!$1:$1048576,MATCH($B3,城镇化率!$A:$A,0),MATCH(X$1,城镇化率!$5:$5,0))/100</f>
        <v>13660729</v>
      </c>
      <c r="Y3" s="40">
        <f>INDEX(人口源表!$1:$1048576,MATCH($B3,人口源表!$A:$A,0),MATCH(Y$1,人口源表!$1:$1,0))*INDEX(城镇化率!$1:$1048576,MATCH($B3,城镇化率!$A:$A,0),MATCH(Y$1,城镇化率!$5:$5,0))/100</f>
        <v>13581517</v>
      </c>
      <c r="Z3" s="40">
        <f>INDEX(人口源表!$1:$1048576,MATCH($B3,人口源表!$A:$A,0),MATCH(Z$1,人口源表!$1:$1,0))*INDEX(城镇化率!$1:$1048576,MATCH($B3,城镇化率!$A:$A,0),MATCH(Z$1,城镇化率!$5:$5,0))/100</f>
        <v>13500498</v>
      </c>
      <c r="AA3" s="40">
        <f>INDEX(人口源表!$1:$1048576,MATCH($B3,人口源表!$A:$A,0),MATCH(AA$1,人口源表!$1:$1,0))*INDEX(城镇化率!$1:$1048576,MATCH($B3,城镇化率!$A:$A,0),MATCH(AA$1,城镇化率!$5:$5,0))/100</f>
        <v>13418265</v>
      </c>
      <c r="AB3" s="40">
        <f>INDEX(人口源表!$1:$1048576,MATCH($B3,人口源表!$A:$A,0),MATCH(AB$1,人口源表!$1:$1,0))*INDEX(城镇化率!$1:$1048576,MATCH($B3,城镇化率!$A:$A,0),MATCH(AB$1,城镇化率!$5:$5,0))/100</f>
        <v>13335323</v>
      </c>
      <c r="AC3" s="40">
        <f>INDEX(人口源表!$1:$1048576,MATCH($B3,人口源表!$A:$A,0),MATCH(AC$1,人口源表!$1:$1,0))*INDEX(城镇化率!$1:$1048576,MATCH($B3,城镇化率!$A:$A,0),MATCH(AC$1,城镇化率!$5:$5,0))/100</f>
        <v>13252088</v>
      </c>
      <c r="AD3" s="40">
        <f>INDEX(人口源表!$1:$1048576,MATCH($B3,人口源表!$A:$A,0),MATCH(AD$1,人口源表!$1:$1,0))*INDEX(城镇化率!$1:$1048576,MATCH($B3,城镇化率!$A:$A,0),MATCH(AD$1,城镇化率!$5:$5,0))/100</f>
        <v>13168894</v>
      </c>
      <c r="AE3" s="40">
        <f>INDEX(人口源表!$1:$1048576,MATCH($B3,人口源表!$A:$A,0),MATCH(AE$1,人口源表!$1:$1,0))*INDEX(城镇化率!$1:$1048576,MATCH($B3,城镇化率!$A:$A,0),MATCH(AE$1,城镇化率!$5:$5,0))/100</f>
        <v>13085986</v>
      </c>
      <c r="AF3" s="40">
        <f>INDEX(人口源表!$1:$1048576,MATCH($B3,人口源表!$A:$A,0),MATCH(AF$1,人口源表!$1:$1,0))*INDEX(城镇化率!$1:$1048576,MATCH($B3,城镇化率!$A:$A,0),MATCH(AF$1,城镇化率!$5:$5,0))/100</f>
        <v>13003523</v>
      </c>
      <c r="AG3" s="40">
        <f>INDEX(人口源表!$1:$1048576,MATCH($B3,人口源表!$A:$A,0),MATCH(AG$1,人口源表!$1:$1,0))*INDEX(城镇化率!$1:$1048576,MATCH($B3,城镇化率!$A:$A,0),MATCH(AG$1,城镇化率!$5:$5,0))/100</f>
        <v>12921577</v>
      </c>
      <c r="AH3" s="40">
        <f>INDEX(人口源表!$1:$1048576,MATCH($B3,人口源表!$A:$A,0),MATCH(AH$1,人口源表!$1:$1,0))*INDEX(城镇化率!$1:$1048576,MATCH($B3,城镇化率!$A:$A,0),MATCH(AH$1,城镇化率!$5:$5,0))/100</f>
        <v>12840135</v>
      </c>
      <c r="AI3" s="40">
        <f>INDEX(人口源表!$1:$1048576,MATCH($B3,人口源表!$A:$A,0),MATCH(AI$1,人口源表!$1:$1,0))*INDEX(城镇化率!$1:$1048576,MATCH($B3,城镇化率!$A:$A,0),MATCH(AI$1,城镇化率!$5:$5,0))/100</f>
        <v>12759095</v>
      </c>
      <c r="AJ3" s="40">
        <f>INDEX(人口源表!$1:$1048576,MATCH($B3,人口源表!$A:$A,0),MATCH(AJ$1,人口源表!$1:$1,0))*INDEX(城镇化率!$1:$1048576,MATCH($B3,城镇化率!$A:$A,0),MATCH(AJ$1,城镇化率!$5:$5,0))/100</f>
        <v>12678272</v>
      </c>
      <c r="AK3" s="40">
        <f>INDEX(人口源表!$1:$1048576,MATCH($B3,人口源表!$A:$A,0),MATCH(AK$1,人口源表!$1:$1,0))*INDEX(城镇化率!$1:$1048576,MATCH($B3,城镇化率!$A:$A,0),MATCH(AK$1,城镇化率!$5:$5,0))/100</f>
        <v>12597391</v>
      </c>
      <c r="AL3" s="40">
        <f>INDEX(人口源表!$1:$1048576,MATCH($B3,人口源表!$A:$A,0),MATCH(AL$1,人口源表!$1:$1,0))*INDEX(城镇化率!$1:$1048576,MATCH($B3,城镇化率!$A:$A,0),MATCH(AL$1,城镇化率!$5:$5,0))/100</f>
        <v>12516094</v>
      </c>
      <c r="AM3" s="40">
        <f>INDEX(人口源表!$1:$1048576,MATCH($B3,人口源表!$A:$A,0),MATCH(AM$1,人口源表!$1:$1,0))*INDEX(城镇化率!$1:$1048576,MATCH($B3,城镇化率!$A:$A,0),MATCH(AM$1,城镇化率!$5:$5,0))/100</f>
        <v>12433933</v>
      </c>
      <c r="AN3" s="40">
        <f>INDEX(人口源表!$1:$1048576,MATCH($B3,人口源表!$A:$A,0),MATCH(AN$1,人口源表!$1:$1,0))*INDEX(城镇化率!$1:$1048576,MATCH($B3,城镇化率!$A:$A,0),MATCH(AN$1,城镇化率!$5:$5,0))/100</f>
        <v>12350377</v>
      </c>
      <c r="AO3" s="40">
        <f>INDEX(人口源表!$1:$1048576,MATCH($B3,人口源表!$A:$A,0),MATCH(AO$1,人口源表!$1:$1,0))*INDEX(城镇化率!$1:$1048576,MATCH($B3,城镇化率!$A:$A,0),MATCH(AO$1,城镇化率!$5:$5,0))/100</f>
        <v>12264805</v>
      </c>
      <c r="AP3" s="40">
        <f>INDEX(人口源表!$1:$1048576,MATCH($B3,人口源表!$A:$A,0),MATCH(AP$1,人口源表!$1:$1,0))*INDEX(城镇化率!$1:$1048576,MATCH($B3,城镇化率!$A:$A,0),MATCH(AP$1,城镇化率!$5:$5,0))/100</f>
        <v>12176513</v>
      </c>
      <c r="AQ3" s="40">
        <f>INDEX(人口源表!$1:$1048576,MATCH($B3,人口源表!$A:$A,0),MATCH(AQ$1,人口源表!$1:$1,0))*INDEX(城镇化率!$1:$1048576,MATCH($B3,城镇化率!$A:$A,0),MATCH(AQ$1,城镇化率!$5:$5,0))/100</f>
        <v>12084708</v>
      </c>
      <c r="AR3" s="40">
        <f>INDEX(人口源表!$1:$1048576,MATCH($B3,人口源表!$A:$A,0),MATCH(AR$1,人口源表!$1:$1,0))*INDEX(城镇化率!$1:$1048576,MATCH($B3,城镇化率!$A:$A,0),MATCH(AR$1,城镇化率!$5:$5,0))/100</f>
        <v>11988512</v>
      </c>
      <c r="AS3" s="40">
        <f>INDEX(人口源表!$1:$1048576,MATCH($B3,人口源表!$A:$A,0),MATCH(AS$1,人口源表!$1:$1,0))*INDEX(城镇化率!$1:$1048576,MATCH($B3,城镇化率!$A:$A,0),MATCH(AS$1,城镇化率!$5:$5,0))/100</f>
        <v>11886960</v>
      </c>
      <c r="AT3" s="40">
        <f>INDEX(人口源表!$1:$1048576,MATCH($B3,人口源表!$A:$A,0),MATCH(AT$1,人口源表!$1:$1,0))*INDEX(城镇化率!$1:$1048576,MATCH($B3,城镇化率!$A:$A,0),MATCH(AT$1,城镇化率!$5:$5,0))/100</f>
        <v>11779000</v>
      </c>
      <c r="AU3" s="40">
        <f>INDEX(人口源表!$1:$1048576,MATCH($B3,人口源表!$A:$A,0),MATCH(AU$1,人口源表!$1:$1,0))*INDEX(城镇化率!$1:$1048576,MATCH($B3,城镇化率!$A:$A,0),MATCH(AU$1,城镇化率!$5:$5,0))/100</f>
        <v>11663494</v>
      </c>
      <c r="AV3" s="40">
        <f>INDEX(人口源表!$1:$1048576,MATCH($B3,人口源表!$A:$A,0),MATCH(AV$1,人口源表!$1:$1,0))*INDEX(城镇化率!$1:$1048576,MATCH($B3,城镇化率!$A:$A,0),MATCH(AV$1,城镇化率!$5:$5,0))/100</f>
        <v>11539219</v>
      </c>
    </row>
    <row r="4" spans="1:66" x14ac:dyDescent="0.15">
      <c r="A4" s="4" t="s">
        <v>859</v>
      </c>
      <c r="B4" s="4" t="s">
        <v>30</v>
      </c>
      <c r="C4" s="34">
        <f>VLOOKUP(B4,'[1]2016省城人口总结（根）'!B:C,2,FALSE)/100</f>
        <v>0.58345999999999998</v>
      </c>
      <c r="D4" s="40">
        <f>INDEX(人口源表!$1:$1048576,MATCH($B4,人口源表!$A:$A,0),MATCH(D$1,人口源表!$1:$1,0))*INDEX(城镇化率!$1:$1048576,MATCH($B4,城镇化率!$A:$A,0),MATCH(D$1,城镇化率!$5:$5,0))/100</f>
        <v>6235233.3256085524</v>
      </c>
      <c r="E4" s="40">
        <f>INDEX(人口源表!$1:$1048576,MATCH($B4,人口源表!$A:$A,0),MATCH(E$1,人口源表!$1:$1,0))*INDEX(城镇化率!$1:$1048576,MATCH($B4,城镇化率!$A:$A,0),MATCH(E$1,城镇化率!$5:$5,0))/100</f>
        <v>6384345.2880392494</v>
      </c>
      <c r="F4" s="40">
        <f>INDEX(人口源表!$1:$1048576,MATCH($B4,人口源表!$A:$A,0),MATCH(F$1,人口源表!$1:$1,0))*INDEX(城镇化率!$1:$1048576,MATCH($B4,城镇化率!$A:$A,0),MATCH(F$1,城镇化率!$5:$5,0))/100</f>
        <v>6533455.3431524094</v>
      </c>
      <c r="G4" s="40">
        <f>INDEX(人口源表!$1:$1048576,MATCH($B4,人口源表!$A:$A,0),MATCH(G$1,人口源表!$1:$1,0))*INDEX(城镇化率!$1:$1048576,MATCH($B4,城镇化率!$A:$A,0),MATCH(G$1,城镇化率!$5:$5,0))/100</f>
        <v>6834133.127522504</v>
      </c>
      <c r="H4" s="40">
        <f>INDEX(人口源表!$1:$1048576,MATCH($B4,人口源表!$A:$A,0),MATCH(H$1,人口源表!$1:$1,0))*INDEX(城镇化率!$1:$1048576,MATCH($B4,城镇化率!$A:$A,0),MATCH(H$1,城镇化率!$5:$5,0))/100</f>
        <v>7012216.8349125199</v>
      </c>
      <c r="I4" s="40">
        <f>INDEX(人口源表!$1:$1048576,MATCH($B4,人口源表!$A:$A,0),MATCH(I$1,人口源表!$1:$1,0))*INDEX(城镇化率!$1:$1048576,MATCH($B4,城镇化率!$A:$A,0),MATCH(I$1,城镇化率!$5:$5,0))/100</f>
        <v>7138021.7389357435</v>
      </c>
      <c r="J4" s="40">
        <f>INDEX(人口源表!$1:$1048576,MATCH($B4,人口源表!$A:$A,0),MATCH(J$1,人口源表!$1:$1,0))*INDEX(城镇化率!$1:$1048576,MATCH($B4,城镇化率!$A:$A,0),MATCH(J$1,城镇化率!$5:$5,0))/100</f>
        <v>7259161.4736954272</v>
      </c>
      <c r="K4" s="40">
        <f>INDEX(人口源表!$1:$1048576,MATCH($B4,人口源表!$A:$A,0),MATCH(K$1,人口源表!$1:$1,0))*INDEX(城镇化率!$1:$1048576,MATCH($B4,城镇化率!$A:$A,0),MATCH(K$1,城镇化率!$5:$5,0))/100</f>
        <v>7375802.9832577873</v>
      </c>
      <c r="L4" s="40">
        <f>INDEX(人口源表!$1:$1048576,MATCH($B4,人口源表!$A:$A,0),MATCH(L$1,人口源表!$1:$1,0))*INDEX(城镇化率!$1:$1048576,MATCH($B4,城镇化率!$A:$A,0),MATCH(L$1,城镇化率!$5:$5,0))/100</f>
        <v>7488114.0281924978</v>
      </c>
      <c r="M4" s="40">
        <f>INDEX(人口源表!$1:$1048576,MATCH($B4,人口源表!$A:$A,0),MATCH(M$1,人口源表!$1:$1,0))*INDEX(城镇化率!$1:$1048576,MATCH($B4,城镇化率!$A:$A,0),MATCH(M$1,城镇化率!$5:$5,0))/100</f>
        <v>7596264.319269185</v>
      </c>
      <c r="N4" s="40">
        <f>INDEX(人口源表!$1:$1048576,MATCH($B4,人口源表!$A:$A,0),MATCH(N$1,人口源表!$1:$1,0))*INDEX(城镇化率!$1:$1048576,MATCH($B4,城镇化率!$A:$A,0),MATCH(N$1,城镇化率!$5:$5,0))/100</f>
        <v>7700422.083939747</v>
      </c>
      <c r="O4" s="40">
        <f>INDEX(人口源表!$1:$1048576,MATCH($B4,人口源表!$A:$A,0),MATCH(O$1,人口源表!$1:$1,0))*INDEX(城镇化率!$1:$1048576,MATCH($B4,城镇化率!$A:$A,0),MATCH(O$1,城镇化率!$5:$5,0))/100</f>
        <v>7800758.4585504206</v>
      </c>
      <c r="P4" s="40">
        <f>INDEX(人口源表!$1:$1048576,MATCH($B4,人口源表!$A:$A,0),MATCH(P$1,人口源表!$1:$1,0))*INDEX(城镇化率!$1:$1048576,MATCH($B4,城镇化率!$A:$A,0),MATCH(P$1,城镇化率!$5:$5,0))/100</f>
        <v>7897443.363635378</v>
      </c>
      <c r="Q4" s="40">
        <f>INDEX(人口源表!$1:$1048576,MATCH($B4,人口源表!$A:$A,0),MATCH(Q$1,人口源表!$1:$1,0))*INDEX(城镇化率!$1:$1048576,MATCH($B4,城镇化率!$A:$A,0),MATCH(Q$1,城镇化率!$5:$5,0))/100</f>
        <v>7990645.9100712128</v>
      </c>
      <c r="R4" s="40">
        <f>INDEX(人口源表!$1:$1048576,MATCH($B4,人口源表!$A:$A,0),MATCH(R$1,人口源表!$1:$1,0))*INDEX(城镇化率!$1:$1048576,MATCH($B4,城镇化率!$A:$A,0),MATCH(R$1,城镇化率!$5:$5,0))/100</f>
        <v>8080536.2144876262</v>
      </c>
      <c r="S4" s="40">
        <f>INDEX(人口源表!$1:$1048576,MATCH($B4,人口源表!$A:$A,0),MATCH(S$1,人口源表!$1:$1,0))*INDEX(城镇化率!$1:$1048576,MATCH($B4,城镇化率!$A:$A,0),MATCH(S$1,城镇化率!$5:$5,0))/100</f>
        <v>8126851.7486566994</v>
      </c>
      <c r="T4" s="40">
        <f>INDEX(人口源表!$1:$1048576,MATCH($B4,人口源表!$A:$A,0),MATCH(T$1,人口源表!$1:$1,0))*INDEX(城镇化率!$1:$1048576,MATCH($B4,城镇化率!$A:$A,0),MATCH(T$1,城镇化率!$5:$5,0))/100</f>
        <v>8169566.1668586293</v>
      </c>
      <c r="U4" s="40">
        <f>INDEX(人口源表!$1:$1048576,MATCH($B4,人口源表!$A:$A,0),MATCH(U$1,人口源表!$1:$1,0))*INDEX(城镇化率!$1:$1048576,MATCH($B4,城镇化率!$A:$A,0),MATCH(U$1,城镇化率!$5:$5,0))/100</f>
        <v>8208893.1448518904</v>
      </c>
      <c r="V4" s="40">
        <f>INDEX(人口源表!$1:$1048576,MATCH($B4,人口源表!$A:$A,0),MATCH(V$1,人口源表!$1:$1,0))*INDEX(城镇化率!$1:$1048576,MATCH($B4,城镇化率!$A:$A,0),MATCH(V$1,城镇化率!$5:$5,0))/100</f>
        <v>8245042.7495566616</v>
      </c>
      <c r="W4" s="40">
        <f>INDEX(人口源表!$1:$1048576,MATCH($B4,人口源表!$A:$A,0),MATCH(W$1,人口源表!$1:$1,0))*INDEX(城镇化率!$1:$1048576,MATCH($B4,城镇化率!$A:$A,0),MATCH(W$1,城镇化率!$5:$5,0))/100</f>
        <v>8278219.1700862087</v>
      </c>
      <c r="X4" s="40">
        <f>INDEX(人口源表!$1:$1048576,MATCH($B4,人口源表!$A:$A,0),MATCH(X$1,人口源表!$1:$1,0))*INDEX(城镇化率!$1:$1048576,MATCH($B4,城镇化率!$A:$A,0),MATCH(X$1,城镇化率!$5:$5,0))/100</f>
        <v>8308621.934816842</v>
      </c>
      <c r="Y4" s="40">
        <f>INDEX(人口源表!$1:$1048576,MATCH($B4,人口源表!$A:$A,0),MATCH(Y$1,人口源表!$1:$1,0))*INDEX(城镇化率!$1:$1048576,MATCH($B4,城镇化率!$A:$A,0),MATCH(Y$1,城镇化率!$5:$5,0))/100</f>
        <v>8336444.3117745137</v>
      </c>
      <c r="Z4" s="40">
        <f>INDEX(人口源表!$1:$1048576,MATCH($B4,人口源表!$A:$A,0),MATCH(Z$1,人口源表!$1:$1,0))*INDEX(城镇化率!$1:$1048576,MATCH($B4,城镇化率!$A:$A,0),MATCH(Z$1,城镇化率!$5:$5,0))/100</f>
        <v>8361873.8159994194</v>
      </c>
      <c r="AA4" s="40">
        <f>INDEX(人口源表!$1:$1048576,MATCH($B4,人口源表!$A:$A,0),MATCH(AA$1,人口源表!$1:$1,0))*INDEX(城镇化率!$1:$1048576,MATCH($B4,城镇化率!$A:$A,0),MATCH(AA$1,城镇化率!$5:$5,0))/100</f>
        <v>8385093.4561534915</v>
      </c>
      <c r="AB4" s="40">
        <f>INDEX(人口源表!$1:$1048576,MATCH($B4,人口源表!$A:$A,0),MATCH(AB$1,人口源表!$1:$1,0))*INDEX(城镇化率!$1:$1048576,MATCH($B4,城镇化率!$A:$A,0),MATCH(AB$1,城镇化率!$5:$5,0))/100</f>
        <v>8406278.6726763807</v>
      </c>
      <c r="AC4" s="40">
        <f>INDEX(人口源表!$1:$1048576,MATCH($B4,人口源表!$A:$A,0),MATCH(AC$1,人口源表!$1:$1,0))*INDEX(城镇化率!$1:$1048576,MATCH($B4,城镇化率!$A:$A,0),MATCH(AC$1,城镇化率!$5:$5,0))/100</f>
        <v>8415290.6037089825</v>
      </c>
      <c r="AD4" s="40">
        <f>INDEX(人口源表!$1:$1048576,MATCH($B4,人口源表!$A:$A,0),MATCH(AD$1,人口源表!$1:$1,0))*INDEX(城镇化率!$1:$1048576,MATCH($B4,城镇化率!$A:$A,0),MATCH(AD$1,城镇化率!$5:$5,0))/100</f>
        <v>8422570.7426828556</v>
      </c>
      <c r="AE4" s="40">
        <f>INDEX(人口源表!$1:$1048576,MATCH($B4,人口源表!$A:$A,0),MATCH(AE$1,人口源表!$1:$1,0))*INDEX(城镇化率!$1:$1048576,MATCH($B4,城镇化率!$A:$A,0),MATCH(AE$1,城镇化率!$5:$5,0))/100</f>
        <v>8428283.546397293</v>
      </c>
      <c r="AF4" s="40">
        <f>INDEX(人口源表!$1:$1048576,MATCH($B4,人口源表!$A:$A,0),MATCH(AF$1,人口源表!$1:$1,0))*INDEX(城镇化率!$1:$1048576,MATCH($B4,城镇化率!$A:$A,0),MATCH(AF$1,城镇化率!$5:$5,0))/100</f>
        <v>8432582.1205850411</v>
      </c>
      <c r="AG4" s="40">
        <f>INDEX(人口源表!$1:$1048576,MATCH($B4,人口源表!$A:$A,0),MATCH(AG$1,人口源表!$1:$1,0))*INDEX(城镇化率!$1:$1048576,MATCH($B4,城镇化率!$A:$A,0),MATCH(AG$1,城镇化率!$5:$5,0))/100</f>
        <v>8435615.3668107521</v>
      </c>
      <c r="AH4" s="40">
        <f>INDEX(人口源表!$1:$1048576,MATCH($B4,人口源表!$A:$A,0),MATCH(AH$1,人口源表!$1:$1,0))*INDEX(城镇化率!$1:$1048576,MATCH($B4,城镇化率!$A:$A,0),MATCH(AH$1,城镇化率!$5:$5,0))/100</f>
        <v>8437521.2088872977</v>
      </c>
      <c r="AI4" s="40">
        <f>INDEX(人口源表!$1:$1048576,MATCH($B4,人口源表!$A:$A,0),MATCH(AI$1,人口源表!$1:$1,0))*INDEX(城镇化率!$1:$1048576,MATCH($B4,城镇化率!$A:$A,0),MATCH(AI$1,城镇化率!$5:$5,0))/100</f>
        <v>8438432.3167930171</v>
      </c>
      <c r="AJ4" s="40">
        <f>INDEX(人口源表!$1:$1048576,MATCH($B4,人口源表!$A:$A,0),MATCH(AJ$1,人口源表!$1:$1,0))*INDEX(城镇化率!$1:$1048576,MATCH($B4,城镇化率!$A:$A,0),MATCH(AJ$1,城镇化率!$5:$5,0))/100</f>
        <v>8438470.7590275723</v>
      </c>
      <c r="AK4" s="40">
        <f>INDEX(人口源表!$1:$1048576,MATCH($B4,人口源表!$A:$A,0),MATCH(AK$1,人口源表!$1:$1,0))*INDEX(城镇化率!$1:$1048576,MATCH($B4,城镇化率!$A:$A,0),MATCH(AK$1,城镇化率!$5:$5,0))/100</f>
        <v>8437751.5318995286</v>
      </c>
      <c r="AL4" s="40">
        <f>INDEX(人口源表!$1:$1048576,MATCH($B4,人口源表!$A:$A,0),MATCH(AL$1,人口源表!$1:$1,0))*INDEX(城镇化率!$1:$1048576,MATCH($B4,城镇化率!$A:$A,0),MATCH(AL$1,城镇化率!$5:$5,0))/100</f>
        <v>8436380.9032363687</v>
      </c>
      <c r="AM4" s="40">
        <f>INDEX(人口源表!$1:$1048576,MATCH($B4,人口源表!$A:$A,0),MATCH(AM$1,人口源表!$1:$1,0))*INDEX(城镇化率!$1:$1048576,MATCH($B4,城镇化率!$A:$A,0),MATCH(AM$1,城镇化率!$5:$5,0))/100</f>
        <v>8434454.7202688158</v>
      </c>
      <c r="AN4" s="40">
        <f>INDEX(人口源表!$1:$1048576,MATCH($B4,人口源表!$A:$A,0),MATCH(AN$1,人口源表!$1:$1,0))*INDEX(城镇化率!$1:$1048576,MATCH($B4,城镇化率!$A:$A,0),MATCH(AN$1,城镇化率!$5:$5,0))/100</f>
        <v>8432062.7470724769</v>
      </c>
      <c r="AO4" s="40">
        <f>INDEX(人口源表!$1:$1048576,MATCH($B4,人口源表!$A:$A,0),MATCH(AO$1,人口源表!$1:$1,0))*INDEX(城镇化率!$1:$1048576,MATCH($B4,城镇化率!$A:$A,0),MATCH(AO$1,城镇化率!$5:$5,0))/100</f>
        <v>8429282.4472100064</v>
      </c>
      <c r="AP4" s="40">
        <f>INDEX(人口源表!$1:$1048576,MATCH($B4,人口源表!$A:$A,0),MATCH(AP$1,人口源表!$1:$1,0))*INDEX(城镇化率!$1:$1048576,MATCH($B4,城镇化率!$A:$A,0),MATCH(AP$1,城镇化率!$5:$5,0))/100</f>
        <v>8426184.8504773192</v>
      </c>
      <c r="AQ4" s="40">
        <f>INDEX(人口源表!$1:$1048576,MATCH($B4,人口源表!$A:$A,0),MATCH(AQ$1,人口源表!$1:$1,0))*INDEX(城镇化率!$1:$1048576,MATCH($B4,城镇化率!$A:$A,0),MATCH(AQ$1,城镇化率!$5:$5,0))/100</f>
        <v>8422829.0524915773</v>
      </c>
      <c r="AR4" s="40">
        <f>INDEX(人口源表!$1:$1048576,MATCH($B4,人口源表!$A:$A,0),MATCH(AR$1,人口源表!$1:$1,0))*INDEX(城镇化率!$1:$1048576,MATCH($B4,城镇化率!$A:$A,0),MATCH(AR$1,城镇化率!$5:$5,0))/100</f>
        <v>8419265.828076493</v>
      </c>
      <c r="AS4" s="40">
        <f>INDEX(人口源表!$1:$1048576,MATCH($B4,人口源表!$A:$A,0),MATCH(AS$1,人口源表!$1:$1,0))*INDEX(城镇化率!$1:$1048576,MATCH($B4,城镇化率!$A:$A,0),MATCH(AS$1,城镇化率!$5:$5,0))/100</f>
        <v>8415535.9205801506</v>
      </c>
      <c r="AT4" s="40">
        <f>INDEX(人口源表!$1:$1048576,MATCH($B4,人口源表!$A:$A,0),MATCH(AT$1,人口源表!$1:$1,0))*INDEX(城镇化率!$1:$1048576,MATCH($B4,城镇化率!$A:$A,0),MATCH(AT$1,城镇化率!$5:$5,0))/100</f>
        <v>8411669.0698791109</v>
      </c>
      <c r="AU4" s="40">
        <f>INDEX(人口源表!$1:$1048576,MATCH($B4,人口源表!$A:$A,0),MATCH(AU$1,人口源表!$1:$1,0))*INDEX(城镇化率!$1:$1048576,MATCH($B4,城镇化率!$A:$A,0),MATCH(AU$1,城镇化率!$5:$5,0))/100</f>
        <v>8407685.3559976593</v>
      </c>
      <c r="AV4" s="40">
        <f>INDEX(人口源表!$1:$1048576,MATCH($B4,人口源表!$A:$A,0),MATCH(AV$1,人口源表!$1:$1,0))*INDEX(城镇化率!$1:$1048576,MATCH($B4,城镇化率!$A:$A,0),MATCH(AV$1,城镇化率!$5:$5,0))/100</f>
        <v>8403595.0127025843</v>
      </c>
    </row>
    <row r="5" spans="1:66" x14ac:dyDescent="0.15">
      <c r="A5" s="4" t="s">
        <v>859</v>
      </c>
      <c r="B5" s="4" t="s">
        <v>32</v>
      </c>
      <c r="C5" s="34">
        <f>VLOOKUP(B5,'[1]2016省城人口总结（根）'!B:C,2,FALSE)/100</f>
        <v>0.55679999999999996</v>
      </c>
      <c r="D5" s="40">
        <f>INDEX(人口源表!$1:$1048576,MATCH($B5,人口源表!$A:$A,0),MATCH(D$1,人口源表!$1:$1,0))*INDEX(城镇化率!$1:$1048576,MATCH($B5,城镇化率!$A:$A,0),MATCH(D$1,城镇化率!$5:$5,0))/100</f>
        <v>4384650.3475209707</v>
      </c>
      <c r="E5" s="40">
        <f>INDEX(人口源表!$1:$1048576,MATCH($B5,人口源表!$A:$A,0),MATCH(E$1,人口源表!$1:$1,0))*INDEX(城镇化率!$1:$1048576,MATCH($B5,城镇化率!$A:$A,0),MATCH(E$1,城镇化率!$5:$5,0))/100</f>
        <v>4479080.4613773786</v>
      </c>
      <c r="F5" s="40">
        <f>INDEX(人口源表!$1:$1048576,MATCH($B5,人口源表!$A:$A,0),MATCH(F$1,人口源表!$1:$1,0))*INDEX(城镇化率!$1:$1048576,MATCH($B5,城镇化率!$A:$A,0),MATCH(F$1,城镇化率!$5:$5,0))/100</f>
        <v>4572929.3135359846</v>
      </c>
      <c r="G5" s="40">
        <f>INDEX(人口源表!$1:$1048576,MATCH($B5,人口源表!$A:$A,0),MATCH(G$1,人口源表!$1:$1,0))*INDEX(城镇化率!$1:$1048576,MATCH($B5,城镇化率!$A:$A,0),MATCH(G$1,城镇化率!$5:$5,0))/100</f>
        <v>4497548.3985897554</v>
      </c>
      <c r="H5" s="40">
        <f>INDEX(人口源表!$1:$1048576,MATCH($B5,人口源表!$A:$A,0),MATCH(H$1,人口源表!$1:$1,0))*INDEX(城镇化率!$1:$1048576,MATCH($B5,城镇化率!$A:$A,0),MATCH(H$1,城镇化率!$5:$5,0))/100</f>
        <v>4596844.7536999295</v>
      </c>
      <c r="I5" s="40">
        <f>INDEX(人口源表!$1:$1048576,MATCH($B5,人口源表!$A:$A,0),MATCH(I$1,人口源表!$1:$1,0))*INDEX(城镇化率!$1:$1048576,MATCH($B5,城镇化率!$A:$A,0),MATCH(I$1,城镇化率!$5:$5,0))/100</f>
        <v>4662477.8789484045</v>
      </c>
      <c r="J5" s="40">
        <f>INDEX(人口源表!$1:$1048576,MATCH($B5,人口源表!$A:$A,0),MATCH(J$1,人口源表!$1:$1,0))*INDEX(城镇化率!$1:$1048576,MATCH($B5,城镇化率!$A:$A,0),MATCH(J$1,城镇化率!$5:$5,0))/100</f>
        <v>4725692.4478984317</v>
      </c>
      <c r="K5" s="40">
        <f>INDEX(人口源表!$1:$1048576,MATCH($B5,人口源表!$A:$A,0),MATCH(K$1,人口源表!$1:$1,0))*INDEX(城镇化率!$1:$1048576,MATCH($B5,城镇化率!$A:$A,0),MATCH(K$1,城镇化率!$5:$5,0))/100</f>
        <v>4786511.8934559235</v>
      </c>
      <c r="L5" s="40">
        <f>INDEX(人口源表!$1:$1048576,MATCH($B5,人口源表!$A:$A,0),MATCH(L$1,人口源表!$1:$1,0))*INDEX(城镇化率!$1:$1048576,MATCH($B5,城镇化率!$A:$A,0),MATCH(L$1,城镇化率!$5:$5,0))/100</f>
        <v>4844961.01383352</v>
      </c>
      <c r="M5" s="40">
        <f>INDEX(人口源表!$1:$1048576,MATCH($B5,人口源表!$A:$A,0),MATCH(M$1,人口源表!$1:$1,0))*INDEX(城镇化率!$1:$1048576,MATCH($B5,城镇化率!$A:$A,0),MATCH(M$1,城镇化率!$5:$5,0))/100</f>
        <v>4901068.4945843145</v>
      </c>
      <c r="N5" s="40">
        <f>INDEX(人口源表!$1:$1048576,MATCH($B5,人口源表!$A:$A,0),MATCH(N$1,人口源表!$1:$1,0))*INDEX(城镇化率!$1:$1048576,MATCH($B5,城镇化率!$A:$A,0),MATCH(N$1,城镇化率!$5:$5,0))/100</f>
        <v>4954865.7868994912</v>
      </c>
      <c r="O5" s="40">
        <f>INDEX(人口源表!$1:$1048576,MATCH($B5,人口源表!$A:$A,0),MATCH(O$1,人口源表!$1:$1,0))*INDEX(城镇化率!$1:$1048576,MATCH($B5,城镇化率!$A:$A,0),MATCH(O$1,城镇化率!$5:$5,0))/100</f>
        <v>5006387.829568875</v>
      </c>
      <c r="P5" s="40">
        <f>INDEX(人口源表!$1:$1048576,MATCH($B5,人口源表!$A:$A,0),MATCH(P$1,人口源表!$1:$1,0))*INDEX(城镇化率!$1:$1048576,MATCH($B5,城镇化率!$A:$A,0),MATCH(P$1,城镇化率!$5:$5,0))/100</f>
        <v>5055673.8110716967</v>
      </c>
      <c r="Q5" s="40">
        <f>INDEX(人口源表!$1:$1048576,MATCH($B5,人口源表!$A:$A,0),MATCH(Q$1,人口源表!$1:$1,0))*INDEX(城镇化率!$1:$1048576,MATCH($B5,城镇化率!$A:$A,0),MATCH(Q$1,城镇化率!$5:$5,0))/100</f>
        <v>5102764.0643373057</v>
      </c>
      <c r="R5" s="40">
        <f>INDEX(人口源表!$1:$1048576,MATCH($B5,人口源表!$A:$A,0),MATCH(R$1,人口源表!$1:$1,0))*INDEX(城镇化率!$1:$1048576,MATCH($B5,城镇化率!$A:$A,0),MATCH(R$1,城镇化率!$5:$5,0))/100</f>
        <v>5147704.007749931</v>
      </c>
      <c r="S5" s="40">
        <f>INDEX(人口源表!$1:$1048576,MATCH($B5,人口源表!$A:$A,0),MATCH(S$1,人口源表!$1:$1,0))*INDEX(城镇化率!$1:$1048576,MATCH($B5,城镇化率!$A:$A,0),MATCH(S$1,城镇化率!$5:$5,0))/100</f>
        <v>5164847.909337257</v>
      </c>
      <c r="T5" s="40">
        <f>INDEX(人口源表!$1:$1048576,MATCH($B5,人口源表!$A:$A,0),MATCH(T$1,人口源表!$1:$1,0))*INDEX(城镇化率!$1:$1048576,MATCH($B5,城镇化率!$A:$A,0),MATCH(T$1,城镇化率!$5:$5,0))/100</f>
        <v>5179666.6463861847</v>
      </c>
      <c r="U5" s="40">
        <f>INDEX(人口源表!$1:$1048576,MATCH($B5,人口源表!$A:$A,0),MATCH(U$1,人口源表!$1:$1,0))*INDEX(城镇化率!$1:$1048576,MATCH($B5,城镇化率!$A:$A,0),MATCH(U$1,城镇化率!$5:$5,0))/100</f>
        <v>5192249.5975961182</v>
      </c>
      <c r="V5" s="40">
        <f>INDEX(人口源表!$1:$1048576,MATCH($B5,人口源表!$A:$A,0),MATCH(V$1,人口源表!$1:$1,0))*INDEX(城镇化率!$1:$1048576,MATCH($B5,城镇化率!$A:$A,0),MATCH(V$1,城镇化率!$5:$5,0))/100</f>
        <v>5202686.9408778967</v>
      </c>
      <c r="W5" s="40">
        <f>INDEX(人口源表!$1:$1048576,MATCH($B5,人口源表!$A:$A,0),MATCH(W$1,人口源表!$1:$1,0))*INDEX(城镇化率!$1:$1048576,MATCH($B5,城镇化率!$A:$A,0),MATCH(W$1,城镇化率!$5:$5,0))/100</f>
        <v>5211072.3464541174</v>
      </c>
      <c r="X5" s="40">
        <f>INDEX(人口源表!$1:$1048576,MATCH($B5,人口源表!$A:$A,0),MATCH(X$1,人口源表!$1:$1,0))*INDEX(城镇化率!$1:$1048576,MATCH($B5,城镇化率!$A:$A,0),MATCH(X$1,城镇化率!$5:$5,0))/100</f>
        <v>5217502.3608223777</v>
      </c>
      <c r="Y5" s="40">
        <f>INDEX(人口源表!$1:$1048576,MATCH($B5,人口源表!$A:$A,0),MATCH(Y$1,人口源表!$1:$1,0))*INDEX(城镇化率!$1:$1048576,MATCH($B5,城镇化率!$A:$A,0),MATCH(Y$1,城镇化率!$5:$5,0))/100</f>
        <v>5222073.7270792462</v>
      </c>
      <c r="Z5" s="40">
        <f>INDEX(人口源表!$1:$1048576,MATCH($B5,人口源表!$A:$A,0),MATCH(Z$1,人口源表!$1:$1,0))*INDEX(城镇化率!$1:$1048576,MATCH($B5,城镇化率!$A:$A,0),MATCH(Z$1,城镇化率!$5:$5,0))/100</f>
        <v>5224888.8412923086</v>
      </c>
      <c r="AA5" s="40">
        <f>INDEX(人口源表!$1:$1048576,MATCH($B5,人口源表!$A:$A,0),MATCH(AA$1,人口源表!$1:$1,0))*INDEX(城镇化率!$1:$1048576,MATCH($B5,城镇化率!$A:$A,0),MATCH(AA$1,城镇化率!$5:$5,0))/100</f>
        <v>5226051.0498143313</v>
      </c>
      <c r="AB5" s="40">
        <f>INDEX(人口源表!$1:$1048576,MATCH($B5,人口源表!$A:$A,0),MATCH(AB$1,人口源表!$1:$1,0))*INDEX(城镇化率!$1:$1048576,MATCH($B5,城镇化率!$A:$A,0),MATCH(AB$1,城镇化率!$5:$5,0))/100</f>
        <v>5225667.4116611136</v>
      </c>
      <c r="AC5" s="40">
        <f>INDEX(人口源表!$1:$1048576,MATCH($B5,人口源表!$A:$A,0),MATCH(AC$1,人口源表!$1:$1,0))*INDEX(城镇化率!$1:$1048576,MATCH($B5,城镇化率!$A:$A,0),MATCH(AC$1,城镇化率!$5:$5,0))/100</f>
        <v>5217454.4240331985</v>
      </c>
      <c r="AD5" s="40">
        <f>INDEX(人口源表!$1:$1048576,MATCH($B5,人口源表!$A:$A,0),MATCH(AD$1,人口源表!$1:$1,0))*INDEX(城镇化率!$1:$1048576,MATCH($B5,城镇化率!$A:$A,0),MATCH(AD$1,城镇化率!$5:$5,0))/100</f>
        <v>5207932.4082842208</v>
      </c>
      <c r="AE5" s="40">
        <f>INDEX(人口源表!$1:$1048576,MATCH($B5,人口源表!$A:$A,0),MATCH(AE$1,人口源表!$1:$1,0))*INDEX(城镇化率!$1:$1048576,MATCH($B5,城镇化率!$A:$A,0),MATCH(AE$1,城镇化率!$5:$5,0))/100</f>
        <v>5197220.0916792396</v>
      </c>
      <c r="AF5" s="40">
        <f>INDEX(人口源表!$1:$1048576,MATCH($B5,人口源表!$A:$A,0),MATCH(AF$1,人口源表!$1:$1,0))*INDEX(城镇化率!$1:$1048576,MATCH($B5,城镇化率!$A:$A,0),MATCH(AF$1,城镇化率!$5:$5,0))/100</f>
        <v>5185439.5050713029</v>
      </c>
      <c r="AG5" s="40">
        <f>INDEX(人口源表!$1:$1048576,MATCH($B5,人口源表!$A:$A,0),MATCH(AG$1,人口源表!$1:$1,0))*INDEX(城镇化率!$1:$1048576,MATCH($B5,城镇化率!$A:$A,0),MATCH(AG$1,城镇化率!$5:$5,0))/100</f>
        <v>5172715.3228383753</v>
      </c>
      <c r="AH5" s="40">
        <f>INDEX(人口源表!$1:$1048576,MATCH($B5,人口源表!$A:$A,0),MATCH(AH$1,人口源表!$1:$1,0))*INDEX(城镇化率!$1:$1048576,MATCH($B5,城镇化率!$A:$A,0),MATCH(AH$1,城镇化率!$5:$5,0))/100</f>
        <v>5159172.7724542944</v>
      </c>
      <c r="AI5" s="40">
        <f>INDEX(人口源表!$1:$1048576,MATCH($B5,人口源表!$A:$A,0),MATCH(AI$1,人口源表!$1:$1,0))*INDEX(城镇化率!$1:$1048576,MATCH($B5,城镇化率!$A:$A,0),MATCH(AI$1,城镇化率!$5:$5,0))/100</f>
        <v>5144941.8872224549</v>
      </c>
      <c r="AJ5" s="40">
        <f>INDEX(人口源表!$1:$1048576,MATCH($B5,人口源表!$A:$A,0),MATCH(AJ$1,人口源表!$1:$1,0))*INDEX(城镇化率!$1:$1048576,MATCH($B5,城镇化率!$A:$A,0),MATCH(AJ$1,城镇化率!$5:$5,0))/100</f>
        <v>5130152.589155389</v>
      </c>
      <c r="AK5" s="40">
        <f>INDEX(人口源表!$1:$1048576,MATCH($B5,人口源表!$A:$A,0),MATCH(AK$1,人口源表!$1:$1,0))*INDEX(城镇化率!$1:$1048576,MATCH($B5,城镇化率!$A:$A,0),MATCH(AK$1,城镇化率!$5:$5,0))/100</f>
        <v>5114939.6762077771</v>
      </c>
      <c r="AL5" s="40">
        <f>INDEX(人口源表!$1:$1048576,MATCH($B5,人口源表!$A:$A,0),MATCH(AL$1,人口源表!$1:$1,0))*INDEX(城镇化率!$1:$1048576,MATCH($B5,城镇化率!$A:$A,0),MATCH(AL$1,城镇化率!$5:$5,0))/100</f>
        <v>5099437.8682556609</v>
      </c>
      <c r="AM5" s="40">
        <f>INDEX(人口源表!$1:$1048576,MATCH($B5,人口源表!$A:$A,0),MATCH(AM$1,人口源表!$1:$1,0))*INDEX(城镇化率!$1:$1048576,MATCH($B5,城镇化率!$A:$A,0),MATCH(AM$1,城镇化率!$5:$5,0))/100</f>
        <v>5083787.5531219225</v>
      </c>
      <c r="AN5" s="40">
        <f>INDEX(人口源表!$1:$1048576,MATCH($B5,人口源表!$A:$A,0),MATCH(AN$1,人口源表!$1:$1,0))*INDEX(城镇化率!$1:$1048576,MATCH($B5,城镇化率!$A:$A,0),MATCH(AN$1,城镇化率!$5:$5,0))/100</f>
        <v>5068127.6382129965</v>
      </c>
      <c r="AO5" s="40">
        <f>INDEX(人口源表!$1:$1048576,MATCH($B5,人口源表!$A:$A,0),MATCH(AO$1,人口源表!$1:$1,0))*INDEX(城镇化率!$1:$1048576,MATCH($B5,城镇化率!$A:$A,0),MATCH(AO$1,城镇化率!$5:$5,0))/100</f>
        <v>5052603.4919666536</v>
      </c>
      <c r="AP5" s="40">
        <f>INDEX(人口源表!$1:$1048576,MATCH($B5,人口源表!$A:$A,0),MATCH(AP$1,人口源表!$1:$1,0))*INDEX(城镇化率!$1:$1048576,MATCH($B5,城镇化率!$A:$A,0),MATCH(AP$1,城镇化率!$5:$5,0))/100</f>
        <v>5037361.2134311274</v>
      </c>
      <c r="AQ5" s="40">
        <f>INDEX(人口源表!$1:$1048576,MATCH($B5,人口源表!$A:$A,0),MATCH(AQ$1,人口源表!$1:$1,0))*INDEX(城镇化率!$1:$1048576,MATCH($B5,城镇化率!$A:$A,0),MATCH(AQ$1,城镇化率!$5:$5,0))/100</f>
        <v>5022548.3571893647</v>
      </c>
      <c r="AR5" s="40">
        <f>INDEX(人口源表!$1:$1048576,MATCH($B5,人口源表!$A:$A,0),MATCH(AR$1,人口源表!$1:$1,0))*INDEX(城镇化率!$1:$1048576,MATCH($B5,城镇化率!$A:$A,0),MATCH(AR$1,城镇化率!$5:$5,0))/100</f>
        <v>5008317.6129194582</v>
      </c>
      <c r="AS5" s="40">
        <f>INDEX(人口源表!$1:$1048576,MATCH($B5,人口源表!$A:$A,0),MATCH(AS$1,人口源表!$1:$1,0))*INDEX(城镇化率!$1:$1048576,MATCH($B5,城镇化率!$A:$A,0),MATCH(AS$1,城镇化率!$5:$5,0))/100</f>
        <v>4994822.4574202113</v>
      </c>
      <c r="AT5" s="40">
        <f>INDEX(人口源表!$1:$1048576,MATCH($B5,人口源表!$A:$A,0),MATCH(AT$1,人口源表!$1:$1,0))*INDEX(城镇化率!$1:$1048576,MATCH($B5,城镇化率!$A:$A,0),MATCH(AT$1,城镇化率!$5:$5,0))/100</f>
        <v>4982220.1084293127</v>
      </c>
      <c r="AU5" s="40">
        <f>INDEX(人口源表!$1:$1048576,MATCH($B5,人口源表!$A:$A,0),MATCH(AU$1,人口源表!$1:$1,0))*INDEX(城镇化率!$1:$1048576,MATCH($B5,城镇化率!$A:$A,0),MATCH(AU$1,城镇化率!$5:$5,0))/100</f>
        <v>4970670.0878606774</v>
      </c>
      <c r="AV5" s="40">
        <f>INDEX(人口源表!$1:$1048576,MATCH($B5,人口源表!$A:$A,0),MATCH(AV$1,人口源表!$1:$1,0))*INDEX(城镇化率!$1:$1048576,MATCH($B5,城镇化率!$A:$A,0),MATCH(AV$1,城镇化率!$5:$5,0))/100</f>
        <v>4960333.4976053564</v>
      </c>
    </row>
    <row r="6" spans="1:66" x14ac:dyDescent="0.15">
      <c r="A6" s="4" t="s">
        <v>859</v>
      </c>
      <c r="B6" s="4" t="s">
        <v>34</v>
      </c>
      <c r="C6" s="34">
        <f>VLOOKUP(B6,'[1]2016省城人口总结（根）'!B:C,2,FALSE)/100</f>
        <v>0.55679999999999996</v>
      </c>
      <c r="D6" s="40">
        <f>INDEX(人口源表!$1:$1048576,MATCH($B6,人口源表!$A:$A,0),MATCH(D$1,人口源表!$1:$1,0))*INDEX(城镇化率!$1:$1048576,MATCH($B6,城镇化率!$A:$A,0),MATCH(D$1,城镇化率!$5:$5,0))/100</f>
        <v>1729551.6742920238</v>
      </c>
      <c r="E6" s="40">
        <f>INDEX(人口源表!$1:$1048576,MATCH($B6,人口源表!$A:$A,0),MATCH(E$1,人口源表!$1:$1,0))*INDEX(城镇化率!$1:$1048576,MATCH($B6,城镇化率!$A:$A,0),MATCH(E$1,城镇化率!$5:$5,0))/100</f>
        <v>1767396.9547752514</v>
      </c>
      <c r="F6" s="40">
        <f>INDEX(人口源表!$1:$1048576,MATCH($B6,人口源表!$A:$A,0),MATCH(F$1,人口源表!$1:$1,0))*INDEX(城镇化率!$1:$1048576,MATCH($B6,城镇化率!$A:$A,0),MATCH(F$1,城镇化率!$5:$5,0))/100</f>
        <v>1805082.089432878</v>
      </c>
      <c r="G6" s="40">
        <f>INDEX(人口源表!$1:$1048576,MATCH($B6,人口源表!$A:$A,0),MATCH(G$1,人口源表!$1:$1,0))*INDEX(城镇化率!$1:$1048576,MATCH($B6,城镇化率!$A:$A,0),MATCH(G$1,城镇化率!$5:$5,0))/100</f>
        <v>1826289.8158116788</v>
      </c>
      <c r="H6" s="40">
        <f>INDEX(人口源表!$1:$1048576,MATCH($B6,人口源表!$A:$A,0),MATCH(H$1,人口源表!$1:$1,0))*INDEX(城镇化率!$1:$1048576,MATCH($B6,城镇化率!$A:$A,0),MATCH(H$1,城镇化率!$5:$5,0))/100</f>
        <v>1868337.5574615374</v>
      </c>
      <c r="I6" s="40">
        <f>INDEX(人口源表!$1:$1048576,MATCH($B6,人口源表!$A:$A,0),MATCH(I$1,人口源表!$1:$1,0))*INDEX(城镇化率!$1:$1048576,MATCH($B6,城镇化率!$A:$A,0),MATCH(I$1,城镇化率!$5:$5,0))/100</f>
        <v>1896499.5170581902</v>
      </c>
      <c r="J6" s="40">
        <f>INDEX(人口源表!$1:$1048576,MATCH($B6,人口源表!$A:$A,0),MATCH(J$1,人口源表!$1:$1,0))*INDEX(城镇化率!$1:$1048576,MATCH($B6,城镇化率!$A:$A,0),MATCH(J$1,城镇化率!$5:$5,0))/100</f>
        <v>1923482.3234209323</v>
      </c>
      <c r="K6" s="40">
        <f>INDEX(人口源表!$1:$1048576,MATCH($B6,人口源表!$A:$A,0),MATCH(K$1,人口源表!$1:$1,0))*INDEX(城镇化率!$1:$1048576,MATCH($B6,城镇化率!$A:$A,0),MATCH(K$1,城镇化率!$5:$5,0))/100</f>
        <v>1949312.7579511604</v>
      </c>
      <c r="L6" s="40">
        <f>INDEX(人口源表!$1:$1048576,MATCH($B6,人口源表!$A:$A,0),MATCH(L$1,人口源表!$1:$1,0))*INDEX(城镇化率!$1:$1048576,MATCH($B6,城镇化率!$A:$A,0),MATCH(L$1,城镇化率!$5:$5,0))/100</f>
        <v>1974019.4747627296</v>
      </c>
      <c r="M6" s="40">
        <f>INDEX(人口源表!$1:$1048576,MATCH($B6,人口源表!$A:$A,0),MATCH(M$1,人口源表!$1:$1,0))*INDEX(城镇化率!$1:$1048576,MATCH($B6,城镇化率!$A:$A,0),MATCH(M$1,城镇化率!$5:$5,0))/100</f>
        <v>1997631.8024189621</v>
      </c>
      <c r="N6" s="40">
        <f>INDEX(人口源表!$1:$1048576,MATCH($B6,人口源表!$A:$A,0),MATCH(N$1,人口源表!$1:$1,0))*INDEX(城镇化率!$1:$1048576,MATCH($B6,城镇化率!$A:$A,0),MATCH(N$1,城镇化率!$5:$5,0))/100</f>
        <v>2020179.7363177992</v>
      </c>
      <c r="O6" s="40">
        <f>INDEX(人口源表!$1:$1048576,MATCH($B6,人口源表!$A:$A,0),MATCH(O$1,人口源表!$1:$1,0))*INDEX(城镇化率!$1:$1048576,MATCH($B6,城镇化率!$A:$A,0),MATCH(O$1,城镇化率!$5:$5,0))/100</f>
        <v>2041694.5690044721</v>
      </c>
      <c r="P6" s="40">
        <f>INDEX(人口源表!$1:$1048576,MATCH($B6,人口源表!$A:$A,0),MATCH(P$1,人口源表!$1:$1,0))*INDEX(城镇化率!$1:$1048576,MATCH($B6,城镇化率!$A:$A,0),MATCH(P$1,城镇化率!$5:$5,0))/100</f>
        <v>2062208.2680269638</v>
      </c>
      <c r="Q6" s="40">
        <f>INDEX(人口源表!$1:$1048576,MATCH($B6,人口源表!$A:$A,0),MATCH(Q$1,人口源表!$1:$1,0))*INDEX(城镇化率!$1:$1048576,MATCH($B6,城镇化率!$A:$A,0),MATCH(Q$1,城镇化率!$5:$5,0))/100</f>
        <v>2081753.4667664396</v>
      </c>
      <c r="R6" s="40">
        <f>INDEX(人口源表!$1:$1048576,MATCH($B6,人口源表!$A:$A,0),MATCH(R$1,人口源表!$1:$1,0))*INDEX(城镇化率!$1:$1048576,MATCH($B6,城镇化率!$A:$A,0),MATCH(R$1,城镇化率!$5:$5,0))/100</f>
        <v>2100364.1124898838</v>
      </c>
      <c r="S6" s="40">
        <f>INDEX(人口源表!$1:$1048576,MATCH($B6,人口源表!$A:$A,0),MATCH(S$1,人口源表!$1:$1,0))*INDEX(城镇化率!$1:$1048576,MATCH($B6,城镇化率!$A:$A,0),MATCH(S$1,城镇化率!$5:$5,0))/100</f>
        <v>2107589.3050284199</v>
      </c>
      <c r="T6" s="40">
        <f>INDEX(人口源表!$1:$1048576,MATCH($B6,人口源表!$A:$A,0),MATCH(T$1,人口源表!$1:$1,0))*INDEX(城镇化率!$1:$1048576,MATCH($B6,城镇化率!$A:$A,0),MATCH(T$1,城镇化率!$5:$5,0))/100</f>
        <v>2113835.3714128295</v>
      </c>
      <c r="U6" s="40">
        <f>INDEX(人口源表!$1:$1048576,MATCH($B6,人口源表!$A:$A,0),MATCH(U$1,人口源表!$1:$1,0))*INDEX(城镇化率!$1:$1048576,MATCH($B6,城镇化率!$A:$A,0),MATCH(U$1,城镇化率!$5:$5,0))/100</f>
        <v>2119152.1323278295</v>
      </c>
      <c r="V6" s="40">
        <f>INDEX(人口源表!$1:$1048576,MATCH($B6,人口源表!$A:$A,0),MATCH(V$1,人口源表!$1:$1,0))*INDEX(城镇化率!$1:$1048576,MATCH($B6,城镇化率!$A:$A,0),MATCH(V$1,城镇化率!$5:$5,0))/100</f>
        <v>2123588.5403028205</v>
      </c>
      <c r="W6" s="40">
        <f>INDEX(人口源表!$1:$1048576,MATCH($B6,人口源表!$A:$A,0),MATCH(W$1,人口源表!$1:$1,0))*INDEX(城镇化率!$1:$1048576,MATCH($B6,城镇化率!$A:$A,0),MATCH(W$1,城镇化率!$5:$5,0))/100</f>
        <v>2127196.0173237282</v>
      </c>
      <c r="X6" s="40">
        <f>INDEX(人口源表!$1:$1048576,MATCH($B6,人口源表!$A:$A,0),MATCH(X$1,人口源表!$1:$1,0))*INDEX(城镇化率!$1:$1048576,MATCH($B6,城镇化率!$A:$A,0),MATCH(X$1,城镇化率!$5:$5,0))/100</f>
        <v>2130022.4013801524</v>
      </c>
      <c r="Y6" s="40">
        <f>INDEX(人口源表!$1:$1048576,MATCH($B6,人口源表!$A:$A,0),MATCH(Y$1,人口源表!$1:$1,0))*INDEX(城镇化率!$1:$1048576,MATCH($B6,城镇化率!$A:$A,0),MATCH(Y$1,城镇化率!$5:$5,0))/100</f>
        <v>2132118.6565500121</v>
      </c>
      <c r="Z6" s="40">
        <f>INDEX(人口源表!$1:$1048576,MATCH($B6,人口源表!$A:$A,0),MATCH(Z$1,人口源表!$1:$1,0))*INDEX(城镇化率!$1:$1048576,MATCH($B6,城镇化率!$A:$A,0),MATCH(Z$1,城镇化率!$5:$5,0))/100</f>
        <v>2133533.4599738494</v>
      </c>
      <c r="AA6" s="40">
        <f>INDEX(人口源表!$1:$1048576,MATCH($B6,人口源表!$A:$A,0),MATCH(AA$1,人口源表!$1:$1,0))*INDEX(城镇化率!$1:$1048576,MATCH($B6,城镇化率!$A:$A,0),MATCH(AA$1,城镇化率!$5:$5,0))/100</f>
        <v>2134317.2601337782</v>
      </c>
      <c r="AB6" s="40">
        <f>INDEX(人口源表!$1:$1048576,MATCH($B6,人口源表!$A:$A,0),MATCH(AB$1,人口源表!$1:$1,0))*INDEX(城镇化率!$1:$1048576,MATCH($B6,城镇化率!$A:$A,0),MATCH(AB$1,城镇化率!$5:$5,0))/100</f>
        <v>2134518.8498693276</v>
      </c>
      <c r="AC6" s="40">
        <f>INDEX(人口源表!$1:$1048576,MATCH($B6,人口源表!$A:$A,0),MATCH(AC$1,人口源表!$1:$1,0))*INDEX(城镇化率!$1:$1048576,MATCH($B6,城镇化率!$A:$A,0),MATCH(AC$1,城镇化率!$5:$5,0))/100</f>
        <v>2131577.2484873361</v>
      </c>
      <c r="AD6" s="40">
        <f>INDEX(人口源表!$1:$1048576,MATCH($B6,人口源表!$A:$A,0),MATCH(AD$1,人口源表!$1:$1,0))*INDEX(城镇化率!$1:$1048576,MATCH($B6,城镇化率!$A:$A,0),MATCH(AD$1,城镇化率!$5:$5,0))/100</f>
        <v>2128158.0393456537</v>
      </c>
      <c r="AE6" s="40">
        <f>INDEX(人口源表!$1:$1048576,MATCH($B6,人口源表!$A:$A,0),MATCH(AE$1,人口源表!$1:$1,0))*INDEX(城镇化率!$1:$1048576,MATCH($B6,城镇化率!$A:$A,0),MATCH(AE$1,城镇化率!$5:$5,0))/100</f>
        <v>2124312.0193551327</v>
      </c>
      <c r="AF6" s="40">
        <f>INDEX(人口源表!$1:$1048576,MATCH($B6,人口源表!$A:$A,0),MATCH(AF$1,人口源表!$1:$1,0))*INDEX(城镇化率!$1:$1048576,MATCH($B6,城镇化率!$A:$A,0),MATCH(AF$1,城镇化率!$5:$5,0))/100</f>
        <v>2120089.3869067095</v>
      </c>
      <c r="AG6" s="40">
        <f>INDEX(人口源表!$1:$1048576,MATCH($B6,人口源表!$A:$A,0),MATCH(AG$1,人口源表!$1:$1,0))*INDEX(城镇化率!$1:$1048576,MATCH($B6,城镇化率!$A:$A,0),MATCH(AG$1,城镇化率!$5:$5,0))/100</f>
        <v>2115541.1326637478</v>
      </c>
      <c r="AH6" s="40">
        <f>INDEX(人口源表!$1:$1048576,MATCH($B6,人口源表!$A:$A,0),MATCH(AH$1,人口源表!$1:$1,0))*INDEX(城镇化率!$1:$1048576,MATCH($B6,城镇化率!$A:$A,0),MATCH(AH$1,城镇化率!$5:$5,0))/100</f>
        <v>2110717.6322768386</v>
      </c>
      <c r="AI6" s="40">
        <f>INDEX(人口源表!$1:$1048576,MATCH($B6,人口源表!$A:$A,0),MATCH(AI$1,人口源表!$1:$1,0))*INDEX(城镇化率!$1:$1048576,MATCH($B6,城镇化率!$A:$A,0),MATCH(AI$1,城镇化率!$5:$5,0))/100</f>
        <v>2105666.4970523505</v>
      </c>
      <c r="AJ6" s="40">
        <f>INDEX(人口源表!$1:$1048576,MATCH($B6,人口源表!$A:$A,0),MATCH(AJ$1,人口源表!$1:$1,0))*INDEX(城镇化率!$1:$1048576,MATCH($B6,城镇化率!$A:$A,0),MATCH(AJ$1,城镇化率!$5:$5,0))/100</f>
        <v>2100438.2167124795</v>
      </c>
      <c r="AK6" s="40">
        <f>INDEX(人口源表!$1:$1048576,MATCH($B6,人口源表!$A:$A,0),MATCH(AK$1,人口源表!$1:$1,0))*INDEX(城镇化率!$1:$1048576,MATCH($B6,城镇化率!$A:$A,0),MATCH(AK$1,城镇化率!$5:$5,0))/100</f>
        <v>2095081.1985111034</v>
      </c>
      <c r="AL6" s="40">
        <f>INDEX(人口源表!$1:$1048576,MATCH($B6,人口源表!$A:$A,0),MATCH(AL$1,人口源表!$1:$1,0))*INDEX(城镇化率!$1:$1048576,MATCH($B6,城镇化率!$A:$A,0),MATCH(AL$1,城镇化率!$5:$5,0))/100</f>
        <v>2089643.157004216</v>
      </c>
      <c r="AM6" s="40">
        <f>INDEX(人口源表!$1:$1048576,MATCH($B6,人口源表!$A:$A,0),MATCH(AM$1,人口源表!$1:$1,0))*INDEX(城镇化率!$1:$1048576,MATCH($B6,城镇化率!$A:$A,0),MATCH(AM$1,城镇化率!$5:$5,0))/100</f>
        <v>2084172.5357575458</v>
      </c>
      <c r="AN6" s="40">
        <f>INDEX(人口源表!$1:$1048576,MATCH($B6,人口源表!$A:$A,0),MATCH(AN$1,人口源表!$1:$1,0))*INDEX(城镇化率!$1:$1048576,MATCH($B6,城镇化率!$A:$A,0),MATCH(AN$1,城镇化率!$5:$5,0))/100</f>
        <v>2078715.6199037882</v>
      </c>
      <c r="AO6" s="40">
        <f>INDEX(人口源表!$1:$1048576,MATCH($B6,人口源表!$A:$A,0),MATCH(AO$1,人口源表!$1:$1,0))*INDEX(城镇化率!$1:$1048576,MATCH($B6,城镇化率!$A:$A,0),MATCH(AO$1,城镇化率!$5:$5,0))/100</f>
        <v>2073320.1200978681</v>
      </c>
      <c r="AP6" s="40">
        <f>INDEX(人口源表!$1:$1048576,MATCH($B6,人口源表!$A:$A,0),MATCH(AP$1,人口源表!$1:$1,0))*INDEX(城镇化率!$1:$1048576,MATCH($B6,城镇化率!$A:$A,0),MATCH(AP$1,城镇化率!$5:$5,0))/100</f>
        <v>2068031.5475417443</v>
      </c>
      <c r="AQ6" s="40">
        <f>INDEX(人口源表!$1:$1048576,MATCH($B6,人口源表!$A:$A,0),MATCH(AQ$1,人口源表!$1:$1,0))*INDEX(城镇化率!$1:$1048576,MATCH($B6,城镇化率!$A:$A,0),MATCH(AQ$1,城镇化率!$5:$5,0))/100</f>
        <v>2062896.0929563078</v>
      </c>
      <c r="AR6" s="40">
        <f>INDEX(人口源表!$1:$1048576,MATCH($B6,人口源表!$A:$A,0),MATCH(AR$1,人口源表!$1:$1,0))*INDEX(城镇化率!$1:$1048576,MATCH($B6,城镇化率!$A:$A,0),MATCH(AR$1,城镇化率!$5:$5,0))/100</f>
        <v>2057958.4292837477</v>
      </c>
      <c r="AS6" s="40">
        <f>INDEX(人口源表!$1:$1048576,MATCH($B6,人口源表!$A:$A,0),MATCH(AS$1,人口源表!$1:$1,0))*INDEX(城镇化率!$1:$1048576,MATCH($B6,城镇化率!$A:$A,0),MATCH(AS$1,城镇化率!$5:$5,0))/100</f>
        <v>2053263.8885608048</v>
      </c>
      <c r="AT6" s="40">
        <f>INDEX(人口源表!$1:$1048576,MATCH($B6,人口源表!$A:$A,0),MATCH(AT$1,人口源表!$1:$1,0))*INDEX(城镇化率!$1:$1048576,MATCH($B6,城镇化率!$A:$A,0),MATCH(AT$1,城镇化率!$5:$5,0))/100</f>
        <v>2048856.2477562367</v>
      </c>
      <c r="AU6" s="40">
        <f>INDEX(人口源表!$1:$1048576,MATCH($B6,人口源表!$A:$A,0),MATCH(AU$1,人口源表!$1:$1,0))*INDEX(城镇化率!$1:$1048576,MATCH($B6,城镇化率!$A:$A,0),MATCH(AU$1,城镇化率!$5:$5,0))/100</f>
        <v>2044779.1789233033</v>
      </c>
      <c r="AV6" s="40">
        <f>INDEX(人口源表!$1:$1048576,MATCH($B6,人口源表!$A:$A,0),MATCH(AV$1,人口源表!$1:$1,0))*INDEX(城镇化率!$1:$1048576,MATCH($B6,城镇化率!$A:$A,0),MATCH(AV$1,城镇化率!$5:$5,0))/100</f>
        <v>2041074.7497362504</v>
      </c>
    </row>
    <row r="7" spans="1:66" x14ac:dyDescent="0.15">
      <c r="A7" s="4" t="s">
        <v>859</v>
      </c>
      <c r="B7" s="4" t="s">
        <v>36</v>
      </c>
      <c r="C7" s="34">
        <f>VLOOKUP(B7,'[1]2016省城人口总结（根）'!B:C,2,FALSE)/100</f>
        <v>0.55679999999999996</v>
      </c>
      <c r="D7" s="40">
        <f>INDEX(人口源表!$1:$1048576,MATCH($B7,人口源表!$A:$A,0),MATCH(D$1,人口源表!$1:$1,0))*INDEX(城镇化率!$1:$1048576,MATCH($B7,城镇化率!$A:$A,0),MATCH(D$1,城镇化率!$5:$5,0))/100</f>
        <v>5386019.4586927947</v>
      </c>
      <c r="E7" s="40">
        <f>INDEX(人口源表!$1:$1048576,MATCH($B7,人口源表!$A:$A,0),MATCH(E$1,人口源表!$1:$1,0))*INDEX(城镇化率!$1:$1048576,MATCH($B7,城镇化率!$A:$A,0),MATCH(E$1,城镇化率!$5:$5,0))/100</f>
        <v>5510433.0956855891</v>
      </c>
      <c r="F7" s="40">
        <f>INDEX(人口源表!$1:$1048576,MATCH($B7,人口源表!$A:$A,0),MATCH(F$1,人口源表!$1:$1,0))*INDEX(城镇化率!$1:$1048576,MATCH($B7,城镇化率!$A:$A,0),MATCH(F$1,城镇化率!$5:$5,0))/100</f>
        <v>5634438.7759536412</v>
      </c>
      <c r="G7" s="40">
        <f>INDEX(人口源表!$1:$1048576,MATCH($B7,人口源表!$A:$A,0),MATCH(G$1,人口源表!$1:$1,0))*INDEX(城镇化率!$1:$1048576,MATCH($B7,城镇化率!$A:$A,0),MATCH(G$1,城镇化率!$5:$5,0))/100</f>
        <v>5485913.6993676201</v>
      </c>
      <c r="H7" s="40">
        <f>INDEX(人口源表!$1:$1048576,MATCH($B7,人口源表!$A:$A,0),MATCH(H$1,人口源表!$1:$1,0))*INDEX(城镇化率!$1:$1048576,MATCH($B7,城镇化率!$A:$A,0),MATCH(H$1,城镇化率!$5:$5,0))/100</f>
        <v>5607211.2800009493</v>
      </c>
      <c r="I7" s="40">
        <f>INDEX(人口源表!$1:$1048576,MATCH($B7,人口源表!$A:$A,0),MATCH(I$1,人口源表!$1:$1,0))*INDEX(城镇化率!$1:$1048576,MATCH($B7,城镇化率!$A:$A,0),MATCH(I$1,城镇化率!$5:$5,0))/100</f>
        <v>5692673.3203198751</v>
      </c>
      <c r="J7" s="40">
        <f>INDEX(人口源表!$1:$1048576,MATCH($B7,人口源表!$A:$A,0),MATCH(J$1,人口源表!$1:$1,0))*INDEX(城镇化率!$1:$1048576,MATCH($B7,城镇化率!$A:$A,0),MATCH(J$1,城镇化率!$5:$5,0))/100</f>
        <v>5780031.8852870595</v>
      </c>
      <c r="K7" s="40">
        <f>INDEX(人口源表!$1:$1048576,MATCH($B7,人口源表!$A:$A,0),MATCH(K$1,人口源表!$1:$1,0))*INDEX(城镇化率!$1:$1048576,MATCH($B7,城镇化率!$A:$A,0),MATCH(K$1,城镇化率!$5:$5,0))/100</f>
        <v>5868941.4938575439</v>
      </c>
      <c r="L7" s="40">
        <f>INDEX(人口源表!$1:$1048576,MATCH($B7,人口源表!$A:$A,0),MATCH(L$1,人口源表!$1:$1,0))*INDEX(城镇化率!$1:$1048576,MATCH($B7,城镇化率!$A:$A,0),MATCH(L$1,城镇化率!$5:$5,0))/100</f>
        <v>5959063.6884843418</v>
      </c>
      <c r="M7" s="40">
        <f>INDEX(人口源表!$1:$1048576,MATCH($B7,人口源表!$A:$A,0),MATCH(M$1,人口源表!$1:$1,0))*INDEX(城镇化率!$1:$1048576,MATCH($B7,城镇化率!$A:$A,0),MATCH(M$1,城镇化率!$5:$5,0))/100</f>
        <v>6050070.8772882847</v>
      </c>
      <c r="N7" s="40">
        <f>INDEX(人口源表!$1:$1048576,MATCH($B7,人口源表!$A:$A,0),MATCH(N$1,人口源表!$1:$1,0))*INDEX(城镇化率!$1:$1048576,MATCH($B7,城镇化率!$A:$A,0),MATCH(N$1,城镇化率!$5:$5,0))/100</f>
        <v>6141645.3305725455</v>
      </c>
      <c r="O7" s="40">
        <f>INDEX(人口源表!$1:$1048576,MATCH($B7,人口源表!$A:$A,0),MATCH(O$1,人口源表!$1:$1,0))*INDEX(城镇化率!$1:$1048576,MATCH($B7,城镇化率!$A:$A,0),MATCH(O$1,城镇化率!$5:$5,0))/100</f>
        <v>6233480.0097820126</v>
      </c>
      <c r="P7" s="40">
        <f>INDEX(人口源表!$1:$1048576,MATCH($B7,人口源表!$A:$A,0),MATCH(P$1,人口源表!$1:$1,0))*INDEX(城镇化率!$1:$1048576,MATCH($B7,城镇化率!$A:$A,0),MATCH(P$1,城镇化率!$5:$5,0))/100</f>
        <v>6325280.0697430298</v>
      </c>
      <c r="Q7" s="40">
        <f>INDEX(人口源表!$1:$1048576,MATCH($B7,人口源表!$A:$A,0),MATCH(Q$1,人口源表!$1:$1,0))*INDEX(城镇化率!$1:$1048576,MATCH($B7,城镇化率!$A:$A,0),MATCH(Q$1,城镇化率!$5:$5,0))/100</f>
        <v>6416764.4285616325</v>
      </c>
      <c r="R7" s="40">
        <f>INDEX(人口源表!$1:$1048576,MATCH($B7,人口源表!$A:$A,0),MATCH(R$1,人口源表!$1:$1,0))*INDEX(城镇化率!$1:$1048576,MATCH($B7,城镇化率!$A:$A,0),MATCH(R$1,城镇化率!$5:$5,0))/100</f>
        <v>6507664.1173126195</v>
      </c>
      <c r="S7" s="40">
        <f>INDEX(人口源表!$1:$1048576,MATCH($B7,人口源表!$A:$A,0),MATCH(S$1,人口源表!$1:$1,0))*INDEX(城镇化率!$1:$1048576,MATCH($B7,城镇化率!$A:$A,0),MATCH(S$1,城镇化率!$5:$5,0))/100</f>
        <v>6565064.4729779055</v>
      </c>
      <c r="T7" s="40">
        <f>INDEX(人口源表!$1:$1048576,MATCH($B7,人口源表!$A:$A,0),MATCH(T$1,人口源表!$1:$1,0))*INDEX(城镇化率!$1:$1048576,MATCH($B7,城镇化率!$A:$A,0),MATCH(T$1,城镇化率!$5:$5,0))/100</f>
        <v>6620673.7109303903</v>
      </c>
      <c r="U7" s="40">
        <f>INDEX(人口源表!$1:$1048576,MATCH($B7,人口源表!$A:$A,0),MATCH(U$1,人口源表!$1:$1,0))*INDEX(城镇化率!$1:$1048576,MATCH($B7,城镇化率!$A:$A,0),MATCH(U$1,城镇化率!$5:$5,0))/100</f>
        <v>6674295.1641417304</v>
      </c>
      <c r="V7" s="40">
        <f>INDEX(人口源表!$1:$1048576,MATCH($B7,人口源表!$A:$A,0),MATCH(V$1,人口源表!$1:$1,0))*INDEX(城镇化率!$1:$1048576,MATCH($B7,城镇化率!$A:$A,0),MATCH(V$1,城镇化率!$5:$5,0))/100</f>
        <v>6725756.717872764</v>
      </c>
      <c r="W7" s="40">
        <f>INDEX(人口源表!$1:$1048576,MATCH($B7,人口源表!$A:$A,0),MATCH(W$1,人口源表!$1:$1,0))*INDEX(城镇化率!$1:$1048576,MATCH($B7,城镇化率!$A:$A,0),MATCH(W$1,城镇化率!$5:$5,0))/100</f>
        <v>6774905.3988301046</v>
      </c>
      <c r="X7" s="40">
        <f>INDEX(人口源表!$1:$1048576,MATCH($B7,人口源表!$A:$A,0),MATCH(X$1,人口源表!$1:$1,0))*INDEX(城镇化率!$1:$1048576,MATCH($B7,城镇化率!$A:$A,0),MATCH(X$1,城镇化率!$5:$5,0))/100</f>
        <v>6821613.3178943601</v>
      </c>
      <c r="Y7" s="40">
        <f>INDEX(人口源表!$1:$1048576,MATCH($B7,人口源表!$A:$A,0),MATCH(Y$1,人口源表!$1:$1,0))*INDEX(城镇化率!$1:$1048576,MATCH($B7,城镇化率!$A:$A,0),MATCH(Y$1,城镇化率!$5:$5,0))/100</f>
        <v>6865774.9257958047</v>
      </c>
      <c r="Z7" s="40">
        <f>INDEX(人口源表!$1:$1048576,MATCH($B7,人口源表!$A:$A,0),MATCH(Z$1,人口源表!$1:$1,0))*INDEX(城镇化率!$1:$1048576,MATCH($B7,城镇化率!$A:$A,0),MATCH(Z$1,城镇化率!$5:$5,0))/100</f>
        <v>6907310.3396393601</v>
      </c>
      <c r="AA7" s="40">
        <f>INDEX(人口源表!$1:$1048576,MATCH($B7,人口源表!$A:$A,0),MATCH(AA$1,人口源表!$1:$1,0))*INDEX(城镇化率!$1:$1048576,MATCH($B7,城镇化率!$A:$A,0),MATCH(AA$1,城镇化率!$5:$5,0))/100</f>
        <v>6946161.8785933303</v>
      </c>
      <c r="AB7" s="40">
        <f>INDEX(人口源表!$1:$1048576,MATCH($B7,人口源表!$A:$A,0),MATCH(AB$1,人口源表!$1:$1,0))*INDEX(城镇化率!$1:$1048576,MATCH($B7,城镇化率!$A:$A,0),MATCH(AB$1,城镇化率!$5:$5,0))/100</f>
        <v>6982299.4770610379</v>
      </c>
      <c r="AC7" s="40">
        <f>INDEX(人口源表!$1:$1048576,MATCH($B7,人口源表!$A:$A,0),MATCH(AC$1,人口源表!$1:$1,0))*INDEX(城镇化率!$1:$1048576,MATCH($B7,城镇化率!$A:$A,0),MATCH(AC$1,城镇化率!$5:$5,0))/100</f>
        <v>7007133.0011527678</v>
      </c>
      <c r="AD7" s="40">
        <f>INDEX(人口源表!$1:$1048576,MATCH($B7,人口源表!$A:$A,0),MATCH(AD$1,人口源表!$1:$1,0))*INDEX(城镇化率!$1:$1048576,MATCH($B7,城镇化率!$A:$A,0),MATCH(AD$1,城镇化率!$5:$5,0))/100</f>
        <v>7029205.0628328696</v>
      </c>
      <c r="AE7" s="40">
        <f>INDEX(人口源表!$1:$1048576,MATCH($B7,人口源表!$A:$A,0),MATCH(AE$1,人口源表!$1:$1,0))*INDEX(城镇化率!$1:$1048576,MATCH($B7,城镇化率!$A:$A,0),MATCH(AE$1,城镇化率!$5:$5,0))/100</f>
        <v>7048573.9774894919</v>
      </c>
      <c r="AF7" s="40">
        <f>INDEX(人口源表!$1:$1048576,MATCH($B7,人口源表!$A:$A,0),MATCH(AF$1,人口源表!$1:$1,0))*INDEX(城镇化率!$1:$1048576,MATCH($B7,城镇化率!$A:$A,0),MATCH(AF$1,城镇化率!$5:$5,0))/100</f>
        <v>7065327.2644392932</v>
      </c>
      <c r="AG7" s="40">
        <f>INDEX(人口源表!$1:$1048576,MATCH($B7,人口源表!$A:$A,0),MATCH(AG$1,人口源表!$1:$1,0))*INDEX(城镇化率!$1:$1048576,MATCH($B7,城镇化率!$A:$A,0),MATCH(AG$1,城镇化率!$5:$5,0))/100</f>
        <v>7079578.6637963094</v>
      </c>
      <c r="AH7" s="40">
        <f>INDEX(人口源表!$1:$1048576,MATCH($B7,人口源表!$A:$A,0),MATCH(AH$1,人口源表!$1:$1,0))*INDEX(城镇化率!$1:$1048576,MATCH($B7,城镇化率!$A:$A,0),MATCH(AH$1,城镇化率!$5:$5,0))/100</f>
        <v>7091472.8614397431</v>
      </c>
      <c r="AI7" s="40">
        <f>INDEX(人口源表!$1:$1048576,MATCH($B7,人口源表!$A:$A,0),MATCH(AI$1,人口源表!$1:$1,0))*INDEX(城镇化率!$1:$1048576,MATCH($B7,城镇化率!$A:$A,0),MATCH(AI$1,城镇化率!$5:$5,0))/100</f>
        <v>7101180.3740087198</v>
      </c>
      <c r="AJ7" s="40">
        <f>INDEX(人口源表!$1:$1048576,MATCH($B7,人口源表!$A:$A,0),MATCH(AJ$1,人口源表!$1:$1,0))*INDEX(城镇化率!$1:$1048576,MATCH($B7,城镇化率!$A:$A,0),MATCH(AJ$1,城镇化率!$5:$5,0))/100</f>
        <v>7108905.1416711751</v>
      </c>
      <c r="AK7" s="40">
        <f>INDEX(人口源表!$1:$1048576,MATCH($B7,人口源表!$A:$A,0),MATCH(AK$1,人口源表!$1:$1,0))*INDEX(城镇化率!$1:$1048576,MATCH($B7,城镇化率!$A:$A,0),MATCH(AK$1,城镇化率!$5:$5,0))/100</f>
        <v>7114879.4089839943</v>
      </c>
      <c r="AL7" s="40">
        <f>INDEX(人口源表!$1:$1048576,MATCH($B7,人口源表!$A:$A,0),MATCH(AL$1,人口源表!$1:$1,0))*INDEX(城镇化率!$1:$1048576,MATCH($B7,城镇化率!$A:$A,0),MATCH(AL$1,城镇化率!$5:$5,0))/100</f>
        <v>7119365.664612961</v>
      </c>
      <c r="AM7" s="40">
        <f>INDEX(人口源表!$1:$1048576,MATCH($B7,人口源表!$A:$A,0),MATCH(AM$1,人口源表!$1:$1,0))*INDEX(城镇化率!$1:$1048576,MATCH($B7,城镇化率!$A:$A,0),MATCH(AM$1,城镇化率!$5:$5,0))/100</f>
        <v>7122658.6191218793</v>
      </c>
      <c r="AN7" s="40">
        <f>INDEX(人口源表!$1:$1048576,MATCH($B7,人口源表!$A:$A,0),MATCH(AN$1,人口源表!$1:$1,0))*INDEX(城镇化率!$1:$1048576,MATCH($B7,城镇化率!$A:$A,0),MATCH(AN$1,城镇化率!$5:$5,0))/100</f>
        <v>7125085.0505525591</v>
      </c>
      <c r="AO7" s="40">
        <f>INDEX(人口源表!$1:$1048576,MATCH($B7,人口源表!$A:$A,0),MATCH(AO$1,人口源表!$1:$1,0))*INDEX(城镇化率!$1:$1048576,MATCH($B7,城镇化率!$A:$A,0),MATCH(AO$1,城镇化率!$5:$5,0))/100</f>
        <v>7127003.6399280103</v>
      </c>
      <c r="AP7" s="40">
        <f>INDEX(人口源表!$1:$1048576,MATCH($B7,人口源表!$A:$A,0),MATCH(AP$1,人口源表!$1:$1,0))*INDEX(城镇化率!$1:$1048576,MATCH($B7,城镇化率!$A:$A,0),MATCH(AP$1,城镇化率!$5:$5,0))/100</f>
        <v>7128806.2546208426</v>
      </c>
      <c r="AQ7" s="40">
        <f>INDEX(人口源表!$1:$1048576,MATCH($B7,人口源表!$A:$A,0),MATCH(AQ$1,人口源表!$1:$1,0))*INDEX(城镇化率!$1:$1048576,MATCH($B7,城镇化率!$A:$A,0),MATCH(AQ$1,城镇化率!$5:$5,0))/100</f>
        <v>7130917.7907040371</v>
      </c>
      <c r="AR7" s="40">
        <f>INDEX(人口源表!$1:$1048576,MATCH($B7,人口源表!$A:$A,0),MATCH(AR$1,人口源表!$1:$1,0))*INDEX(城镇化率!$1:$1048576,MATCH($B7,城镇化率!$A:$A,0),MATCH(AR$1,城镇化率!$5:$5,0))/100</f>
        <v>7133797.4741653912</v>
      </c>
      <c r="AS7" s="40">
        <f>INDEX(人口源表!$1:$1048576,MATCH($B7,人口源表!$A:$A,0),MATCH(AS$1,人口源表!$1:$1,0))*INDEX(城镇化率!$1:$1048576,MATCH($B7,城镇化率!$A:$A,0),MATCH(AS$1,城镇化率!$5:$5,0))/100</f>
        <v>7137940.9222651552</v>
      </c>
      <c r="AT7" s="40">
        <f>INDEX(人口源表!$1:$1048576,MATCH($B7,人口源表!$A:$A,0),MATCH(AT$1,人口源表!$1:$1,0))*INDEX(城镇化率!$1:$1048576,MATCH($B7,城镇化率!$A:$A,0),MATCH(AT$1,城镇化率!$5:$5,0))/100</f>
        <v>7143875.583681914</v>
      </c>
      <c r="AU7" s="40">
        <f>INDEX(人口源表!$1:$1048576,MATCH($B7,人口源表!$A:$A,0),MATCH(AU$1,人口源表!$1:$1,0))*INDEX(城镇化率!$1:$1048576,MATCH($B7,城镇化率!$A:$A,0),MATCH(AU$1,城镇化率!$5:$5,0))/100</f>
        <v>7152168.697524922</v>
      </c>
      <c r="AV7" s="40">
        <f>INDEX(人口源表!$1:$1048576,MATCH($B7,人口源表!$A:$A,0),MATCH(AV$1,人口源表!$1:$1,0))*INDEX(城镇化率!$1:$1048576,MATCH($B7,城镇化率!$A:$A,0),MATCH(AV$1,城镇化率!$5:$5,0))/100</f>
        <v>7163420.512132193</v>
      </c>
    </row>
    <row r="8" spans="1:66" x14ac:dyDescent="0.15">
      <c r="A8" s="4" t="s">
        <v>859</v>
      </c>
      <c r="B8" s="4" t="s">
        <v>38</v>
      </c>
      <c r="C8" s="34">
        <f>VLOOKUP(B8,'[1]2016省城人口总结（根）'!B:C,2,FALSE)/100</f>
        <v>0.55679999999999996</v>
      </c>
      <c r="D8" s="40">
        <f>INDEX(人口源表!$1:$1048576,MATCH($B8,人口源表!$A:$A,0),MATCH(D$1,人口源表!$1:$1,0))*INDEX(城镇化率!$1:$1048576,MATCH($B8,城镇化率!$A:$A,0),MATCH(D$1,城镇化率!$5:$5,0))/100</f>
        <v>4166190.8319059703</v>
      </c>
      <c r="E8" s="40">
        <f>INDEX(人口源表!$1:$1048576,MATCH($B8,人口源表!$A:$A,0),MATCH(E$1,人口源表!$1:$1,0))*INDEX(城镇化率!$1:$1048576,MATCH($B8,城镇化率!$A:$A,0),MATCH(E$1,城镇化率!$5:$5,0))/100</f>
        <v>4264866.3319735071</v>
      </c>
      <c r="F8" s="40">
        <f>INDEX(人口源表!$1:$1048576,MATCH($B8,人口源表!$A:$A,0),MATCH(F$1,人口源表!$1:$1,0))*INDEX(城镇化率!$1:$1048576,MATCH($B8,城镇化率!$A:$A,0),MATCH(F$1,城镇化率!$5:$5,0))/100</f>
        <v>4363496.9841278782</v>
      </c>
      <c r="G8" s="40">
        <f>INDEX(人口源表!$1:$1048576,MATCH($B8,人口源表!$A:$A,0),MATCH(G$1,人口源表!$1:$1,0))*INDEX(城镇化率!$1:$1048576,MATCH($B8,城镇化率!$A:$A,0),MATCH(G$1,城镇化率!$5:$5,0))/100</f>
        <v>4134408.3380621765</v>
      </c>
      <c r="H8" s="40">
        <f>INDEX(人口源表!$1:$1048576,MATCH($B8,人口源表!$A:$A,0),MATCH(H$1,人口源表!$1:$1,0))*INDEX(城镇化率!$1:$1048576,MATCH($B8,城镇化率!$A:$A,0),MATCH(H$1,城镇化率!$5:$5,0))/100</f>
        <v>4235536.8599678203</v>
      </c>
      <c r="I8" s="40">
        <f>INDEX(人口源表!$1:$1048576,MATCH($B8,人口源表!$A:$A,0),MATCH(I$1,人口源表!$1:$1,0))*INDEX(城镇化率!$1:$1048576,MATCH($B8,城镇化率!$A:$A,0),MATCH(I$1,城镇化率!$5:$5,0))/100</f>
        <v>4307318.8551422935</v>
      </c>
      <c r="J8" s="40">
        <f>INDEX(人口源表!$1:$1048576,MATCH($B8,人口源表!$A:$A,0),MATCH(J$1,人口源表!$1:$1,0))*INDEX(城镇化率!$1:$1048576,MATCH($B8,城镇化率!$A:$A,0),MATCH(J$1,城镇化率!$5:$5,0))/100</f>
        <v>4378371.4399918756</v>
      </c>
      <c r="K8" s="40">
        <f>INDEX(人口源表!$1:$1048576,MATCH($B8,人口源表!$A:$A,0),MATCH(K$1,人口源表!$1:$1,0))*INDEX(城镇化率!$1:$1048576,MATCH($B8,城镇化率!$A:$A,0),MATCH(K$1,城镇化率!$5:$5,0))/100</f>
        <v>4448612.4729896709</v>
      </c>
      <c r="L8" s="40">
        <f>INDEX(人口源表!$1:$1048576,MATCH($B8,人口源表!$A:$A,0),MATCH(L$1,人口源表!$1:$1,0))*INDEX(城镇化率!$1:$1048576,MATCH($B8,城镇化率!$A:$A,0),MATCH(L$1,城镇化率!$5:$5,0))/100</f>
        <v>4517962.7880495554</v>
      </c>
      <c r="M8" s="40">
        <f>INDEX(人口源表!$1:$1048576,MATCH($B8,人口源表!$A:$A,0),MATCH(M$1,人口源表!$1:$1,0))*INDEX(城镇化率!$1:$1048576,MATCH($B8,城镇化率!$A:$A,0),MATCH(M$1,城镇化率!$5:$5,0))/100</f>
        <v>4586347.667084516</v>
      </c>
      <c r="N8" s="40">
        <f>INDEX(人口源表!$1:$1048576,MATCH($B8,人口源表!$A:$A,0),MATCH(N$1,人口源表!$1:$1,0))*INDEX(城镇化率!$1:$1048576,MATCH($B8,城镇化率!$A:$A,0),MATCH(N$1,城镇化率!$5:$5,0))/100</f>
        <v>4653696.4980225423</v>
      </c>
      <c r="O8" s="40">
        <f>INDEX(人口源表!$1:$1048576,MATCH($B8,人口源表!$A:$A,0),MATCH(O$1,人口源表!$1:$1,0))*INDEX(城镇化率!$1:$1048576,MATCH($B8,城镇化率!$A:$A,0),MATCH(O$1,城镇化率!$5:$5,0))/100</f>
        <v>4719942.404208214</v>
      </c>
      <c r="P8" s="40">
        <f>INDEX(人口源表!$1:$1048576,MATCH($B8,人口源表!$A:$A,0),MATCH(P$1,人口源表!$1:$1,0))*INDEX(城镇化率!$1:$1048576,MATCH($B8,城镇化率!$A:$A,0),MATCH(P$1,城镇化率!$5:$5,0))/100</f>
        <v>4785025.0691974536</v>
      </c>
      <c r="Q8" s="40">
        <f>INDEX(人口源表!$1:$1048576,MATCH($B8,人口源表!$A:$A,0),MATCH(Q$1,人口源表!$1:$1,0))*INDEX(城镇化率!$1:$1048576,MATCH($B8,城镇化率!$A:$A,0),MATCH(Q$1,城镇化率!$5:$5,0))/100</f>
        <v>4848888.5124270637</v>
      </c>
      <c r="R8" s="40">
        <f>INDEX(人口源表!$1:$1048576,MATCH($B8,人口源表!$A:$A,0),MATCH(R$1,人口源表!$1:$1,0))*INDEX(城镇化率!$1:$1048576,MATCH($B8,城镇化率!$A:$A,0),MATCH(R$1,城镇化率!$5:$5,0))/100</f>
        <v>4911482.0103743263</v>
      </c>
      <c r="S8" s="40">
        <f>INDEX(人口源表!$1:$1048576,MATCH($B8,人口源表!$A:$A,0),MATCH(S$1,人口源表!$1:$1,0))*INDEX(城镇化率!$1:$1048576,MATCH($B8,城镇化率!$A:$A,0),MATCH(S$1,城镇化率!$5:$5,0))/100</f>
        <v>4948143.4364402667</v>
      </c>
      <c r="T8" s="40">
        <f>INDEX(人口源表!$1:$1048576,MATCH($B8,人口源表!$A:$A,0),MATCH(T$1,人口源表!$1:$1,0))*INDEX(城镇化率!$1:$1048576,MATCH($B8,城镇化率!$A:$A,0),MATCH(T$1,城镇化率!$5:$5,0))/100</f>
        <v>4982981.8350808555</v>
      </c>
      <c r="U8" s="40">
        <f>INDEX(人口源表!$1:$1048576,MATCH($B8,人口源表!$A:$A,0),MATCH(U$1,人口源表!$1:$1,0))*INDEX(城镇化率!$1:$1048576,MATCH($B8,城镇化率!$A:$A,0),MATCH(U$1,城镇化率!$5:$5,0))/100</f>
        <v>5015989.0982178627</v>
      </c>
      <c r="V8" s="40">
        <f>INDEX(人口源表!$1:$1048576,MATCH($B8,人口源表!$A:$A,0),MATCH(V$1,人口源表!$1:$1,0))*INDEX(城镇化率!$1:$1048576,MATCH($B8,城镇化率!$A:$A,0),MATCH(V$1,城镇化率!$5:$5,0))/100</f>
        <v>5047163.9567859732</v>
      </c>
      <c r="W8" s="40">
        <f>INDEX(人口源表!$1:$1048576,MATCH($B8,人口源表!$A:$A,0),MATCH(W$1,人口源表!$1:$1,0))*INDEX(城镇化率!$1:$1048576,MATCH($B8,城镇化率!$A:$A,0),MATCH(W$1,城镇化率!$5:$5,0))/100</f>
        <v>5076513.5005614664</v>
      </c>
      <c r="X8" s="40">
        <f>INDEX(人口源表!$1:$1048576,MATCH($B8,人口源表!$A:$A,0),MATCH(X$1,人口源表!$1:$1,0))*INDEX(城镇化率!$1:$1048576,MATCH($B8,城镇化率!$A:$A,0),MATCH(X$1,城镇化率!$5:$5,0))/100</f>
        <v>5104051.3511426644</v>
      </c>
      <c r="Y8" s="40">
        <f>INDEX(人口源表!$1:$1048576,MATCH($B8,人口源表!$A:$A,0),MATCH(Y$1,人口源表!$1:$1,0))*INDEX(城镇化率!$1:$1048576,MATCH($B8,城镇化率!$A:$A,0),MATCH(Y$1,城镇化率!$5:$5,0))/100</f>
        <v>5129799.1838250589</v>
      </c>
      <c r="Z8" s="40">
        <f>INDEX(人口源表!$1:$1048576,MATCH($B8,人口源表!$A:$A,0),MATCH(Z$1,人口源表!$1:$1,0))*INDEX(城镇化率!$1:$1048576,MATCH($B8,城镇化率!$A:$A,0),MATCH(Z$1,城镇化率!$5:$5,0))/100</f>
        <v>5153786.238403081</v>
      </c>
      <c r="AA8" s="40">
        <f>INDEX(人口源表!$1:$1048576,MATCH($B8,人口源表!$A:$A,0),MATCH(AA$1,人口源表!$1:$1,0))*INDEX(城镇化率!$1:$1048576,MATCH($B8,城镇化率!$A:$A,0),MATCH(AA$1,城镇化率!$5:$5,0))/100</f>
        <v>5176048.8123274455</v>
      </c>
      <c r="AB8" s="40">
        <f>INDEX(人口源表!$1:$1048576,MATCH($B8,人口源表!$A:$A,0),MATCH(AB$1,人口源表!$1:$1,0))*INDEX(城镇化率!$1:$1048576,MATCH($B8,城镇化率!$A:$A,0),MATCH(AB$1,城镇化率!$5:$5,0))/100</f>
        <v>5196633.8857124699</v>
      </c>
      <c r="AC8" s="40">
        <f>INDEX(人口源表!$1:$1048576,MATCH($B8,人口源表!$A:$A,0),MATCH(AC$1,人口源表!$1:$1,0))*INDEX(城镇化率!$1:$1048576,MATCH($B8,城镇化率!$A:$A,0),MATCH(AC$1,城镇化率!$5:$5,0))/100</f>
        <v>5209211.6610860713</v>
      </c>
      <c r="AD8" s="40">
        <f>INDEX(人口源表!$1:$1048576,MATCH($B8,人口源表!$A:$A,0),MATCH(AD$1,人口源表!$1:$1,0))*INDEX(城镇化率!$1:$1048576,MATCH($B8,城镇化率!$A:$A,0),MATCH(AD$1,城镇化率!$5:$5,0))/100</f>
        <v>5220192.2975956229</v>
      </c>
      <c r="AE8" s="40">
        <f>INDEX(人口源表!$1:$1048576,MATCH($B8,人口源表!$A:$A,0),MATCH(AE$1,人口源表!$1:$1,0))*INDEX(城镇化率!$1:$1048576,MATCH($B8,城镇化率!$A:$A,0),MATCH(AE$1,城镇化率!$5:$5,0))/100</f>
        <v>5229651.9037410198</v>
      </c>
      <c r="AF8" s="40">
        <f>INDEX(人口源表!$1:$1048576,MATCH($B8,人口源表!$A:$A,0),MATCH(AF$1,人口源表!$1:$1,0))*INDEX(城镇化率!$1:$1048576,MATCH($B8,城镇化率!$A:$A,0),MATCH(AF$1,城镇化率!$5:$5,0))/100</f>
        <v>5237676.2991808066</v>
      </c>
      <c r="AG8" s="40">
        <f>INDEX(人口源表!$1:$1048576,MATCH($B8,人口源表!$A:$A,0),MATCH(AG$1,人口源表!$1:$1,0))*INDEX(城镇化率!$1:$1048576,MATCH($B8,城镇化率!$A:$A,0),MATCH(AG$1,城镇化率!$5:$5,0))/100</f>
        <v>5244359.0717942892</v>
      </c>
      <c r="AH8" s="40">
        <f>INDEX(人口源表!$1:$1048576,MATCH($B8,人口源表!$A:$A,0),MATCH(AH$1,人口源表!$1:$1,0))*INDEX(城镇化率!$1:$1048576,MATCH($B8,城镇化率!$A:$A,0),MATCH(AH$1,城镇化率!$5:$5,0))/100</f>
        <v>5249802.418530318</v>
      </c>
      <c r="AI8" s="40">
        <f>INDEX(人口源表!$1:$1048576,MATCH($B8,人口源表!$A:$A,0),MATCH(AI$1,人口源表!$1:$1,0))*INDEX(城镇化率!$1:$1048576,MATCH($B8,城镇化率!$A:$A,0),MATCH(AI$1,城镇化率!$5:$5,0))/100</f>
        <v>5254118.7138152439</v>
      </c>
      <c r="AJ8" s="40">
        <f>INDEX(人口源表!$1:$1048576,MATCH($B8,人口源表!$A:$A,0),MATCH(AJ$1,人口源表!$1:$1,0))*INDEX(城镇化率!$1:$1048576,MATCH($B8,城镇化率!$A:$A,0),MATCH(AJ$1,城镇化率!$5:$5,0))/100</f>
        <v>5257428.5478342772</v>
      </c>
      <c r="AK8" s="40">
        <f>INDEX(人口源表!$1:$1048576,MATCH($B8,人口源表!$A:$A,0),MATCH(AK$1,人口源表!$1:$1,0))*INDEX(城镇化率!$1:$1048576,MATCH($B8,城镇化率!$A:$A,0),MATCH(AK$1,城镇化率!$5:$5,0))/100</f>
        <v>5259861.5802291725</v>
      </c>
      <c r="AL8" s="40">
        <f>INDEX(人口源表!$1:$1048576,MATCH($B8,人口源表!$A:$A,0),MATCH(AL$1,人口源表!$1:$1,0))*INDEX(城镇化率!$1:$1048576,MATCH($B8,城镇化率!$A:$A,0),MATCH(AL$1,城镇化率!$5:$5,0))/100</f>
        <v>5261557.4114801455</v>
      </c>
      <c r="AM8" s="40">
        <f>INDEX(人口源表!$1:$1048576,MATCH($B8,人口源表!$A:$A,0),MATCH(AM$1,人口源表!$1:$1,0))*INDEX(城镇化率!$1:$1048576,MATCH($B8,城镇化率!$A:$A,0),MATCH(AM$1,城镇化率!$5:$5,0))/100</f>
        <v>5262665.7513310695</v>
      </c>
      <c r="AN8" s="40">
        <f>INDEX(人口源表!$1:$1048576,MATCH($B8,人口源表!$A:$A,0),MATCH(AN$1,人口源表!$1:$1,0))*INDEX(城镇化率!$1:$1048576,MATCH($B8,城镇化率!$A:$A,0),MATCH(AN$1,城镇化率!$5:$5,0))/100</f>
        <v>5263345.1418766985</v>
      </c>
      <c r="AO8" s="40">
        <f>INDEX(人口源表!$1:$1048576,MATCH($B8,人口源表!$A:$A,0),MATCH(AO$1,人口源表!$1:$1,0))*INDEX(城镇化率!$1:$1048576,MATCH($B8,城镇化率!$A:$A,0),MATCH(AO$1,城镇化率!$5:$5,0))/100</f>
        <v>5263764.5550144538</v>
      </c>
      <c r="AP8" s="40">
        <f>INDEX(人口源表!$1:$1048576,MATCH($B8,人口源表!$A:$A,0),MATCH(AP$1,人口源表!$1:$1,0))*INDEX(城镇化率!$1:$1048576,MATCH($B8,城镇化率!$A:$A,0),MATCH(AP$1,城镇化率!$5:$5,0))/100</f>
        <v>5264103.5662088171</v>
      </c>
      <c r="AQ8" s="40">
        <f>INDEX(人口源表!$1:$1048576,MATCH($B8,人口源表!$A:$A,0),MATCH(AQ$1,人口源表!$1:$1,0))*INDEX(城镇化率!$1:$1048576,MATCH($B8,城镇化率!$A:$A,0),MATCH(AQ$1,城镇化率!$5:$5,0))/100</f>
        <v>5264551.0665337117</v>
      </c>
      <c r="AR8" s="40">
        <f>INDEX(人口源表!$1:$1048576,MATCH($B8,人口源表!$A:$A,0),MATCH(AR$1,人口源表!$1:$1,0))*INDEX(城镇化率!$1:$1048576,MATCH($B8,城镇化率!$A:$A,0),MATCH(AR$1,城镇化率!$5:$5,0))/100</f>
        <v>5265306.8817386627</v>
      </c>
      <c r="AS8" s="40">
        <f>INDEX(人口源表!$1:$1048576,MATCH($B8,人口源表!$A:$A,0),MATCH(AS$1,人口源表!$1:$1,0))*INDEX(城镇化率!$1:$1048576,MATCH($B8,城镇化率!$A:$A,0),MATCH(AS$1,城镇化率!$5:$5,0))/100</f>
        <v>5266581.2141608503</v>
      </c>
      <c r="AT8" s="40">
        <f>INDEX(人口源表!$1:$1048576,MATCH($B8,人口源表!$A:$A,0),MATCH(AT$1,人口源表!$1:$1,0))*INDEX(城镇化率!$1:$1048576,MATCH($B8,城镇化率!$A:$A,0),MATCH(AT$1,城镇化率!$5:$5,0))/100</f>
        <v>5268595.5501011349</v>
      </c>
      <c r="AU8" s="40">
        <f>INDEX(人口源表!$1:$1048576,MATCH($B8,人口源表!$A:$A,0),MATCH(AU$1,人口源表!$1:$1,0))*INDEX(城镇化率!$1:$1048576,MATCH($B8,城镇化率!$A:$A,0),MATCH(AU$1,城镇化率!$5:$5,0))/100</f>
        <v>5271582.0999293001</v>
      </c>
      <c r="AV8" s="40">
        <f>INDEX(人口源表!$1:$1048576,MATCH($B8,人口源表!$A:$A,0),MATCH(AV$1,人口源表!$1:$1,0))*INDEX(城镇化率!$1:$1048576,MATCH($B8,城镇化率!$A:$A,0),MATCH(AV$1,城镇化率!$5:$5,0))/100</f>
        <v>5275783.2233421979</v>
      </c>
    </row>
    <row r="9" spans="1:66" x14ac:dyDescent="0.15">
      <c r="A9" s="4" t="s">
        <v>859</v>
      </c>
      <c r="B9" s="4" t="s">
        <v>40</v>
      </c>
      <c r="C9" s="34">
        <f>VLOOKUP(B9,'[1]2016省城人口总结（根）'!B:C,2,FALSE)/100</f>
        <v>0.58345999999999998</v>
      </c>
      <c r="D9" s="40">
        <f>INDEX(人口源表!$1:$1048576,MATCH($B9,人口源表!$A:$A,0),MATCH(D$1,人口源表!$1:$1,0))*INDEX(城镇化率!$1:$1048576,MATCH($B9,城镇化率!$A:$A,0),MATCH(D$1,城镇化率!$5:$5,0))/100</f>
        <v>6842201.687998469</v>
      </c>
      <c r="E9" s="40">
        <f>INDEX(人口源表!$1:$1048576,MATCH($B9,人口源表!$A:$A,0),MATCH(E$1,人口源表!$1:$1,0))*INDEX(城镇化率!$1:$1048576,MATCH($B9,城镇化率!$A:$A,0),MATCH(E$1,城镇化率!$5:$5,0))/100</f>
        <v>6997653.7311677895</v>
      </c>
      <c r="F9" s="40">
        <f>INDEX(人口源表!$1:$1048576,MATCH($B9,人口源表!$A:$A,0),MATCH(F$1,人口源表!$1:$1,0))*INDEX(城镇化率!$1:$1048576,MATCH($B9,城镇化率!$A:$A,0),MATCH(F$1,城镇化率!$5:$5,0))/100</f>
        <v>7152641.0131166037</v>
      </c>
      <c r="G9" s="40">
        <f>INDEX(人口源表!$1:$1048576,MATCH($B9,人口源表!$A:$A,0),MATCH(G$1,人口源表!$1:$1,0))*INDEX(城镇化率!$1:$1048576,MATCH($B9,城镇化率!$A:$A,0),MATCH(G$1,城镇化率!$5:$5,0))/100</f>
        <v>7043275.4194068005</v>
      </c>
      <c r="H9" s="40">
        <f>INDEX(人口源表!$1:$1048576,MATCH($B9,人口源表!$A:$A,0),MATCH(H$1,人口源表!$1:$1,0))*INDEX(城镇化率!$1:$1048576,MATCH($B9,城镇化率!$A:$A,0),MATCH(H$1,城镇化率!$5:$5,0))/100</f>
        <v>7204987.9930947535</v>
      </c>
      <c r="I9" s="40">
        <f>INDEX(人口源表!$1:$1048576,MATCH($B9,人口源表!$A:$A,0),MATCH(I$1,人口源表!$1:$1,0))*INDEX(城镇化率!$1:$1048576,MATCH($B9,城镇化率!$A:$A,0),MATCH(I$1,城镇化率!$5:$5,0))/100</f>
        <v>7316576.5555422306</v>
      </c>
      <c r="J9" s="40">
        <f>INDEX(人口源表!$1:$1048576,MATCH($B9,人口源表!$A:$A,0),MATCH(J$1,人口源表!$1:$1,0))*INDEX(城镇化率!$1:$1048576,MATCH($B9,城镇化率!$A:$A,0),MATCH(J$1,城镇化率!$5:$5,0))/100</f>
        <v>7426797.0776284169</v>
      </c>
      <c r="K9" s="40">
        <f>INDEX(人口源表!$1:$1048576,MATCH($B9,人口源表!$A:$A,0),MATCH(K$1,人口源表!$1:$1,0))*INDEX(城镇化率!$1:$1048576,MATCH($B9,城镇化率!$A:$A,0),MATCH(K$1,城镇化率!$5:$5,0))/100</f>
        <v>7535514.0777803222</v>
      </c>
      <c r="L9" s="40">
        <f>INDEX(人口源表!$1:$1048576,MATCH($B9,人口源表!$A:$A,0),MATCH(L$1,人口源表!$1:$1,0))*INDEX(城镇化率!$1:$1048576,MATCH($B9,城镇化率!$A:$A,0),MATCH(L$1,城镇化率!$5:$5,0))/100</f>
        <v>7642596.9437488224</v>
      </c>
      <c r="M9" s="40">
        <f>INDEX(人口源表!$1:$1048576,MATCH($B9,人口源表!$A:$A,0),MATCH(M$1,人口源表!$1:$1,0))*INDEX(城镇化率!$1:$1048576,MATCH($B9,城镇化率!$A:$A,0),MATCH(M$1,城镇化率!$5:$5,0))/100</f>
        <v>7747922.9171293164</v>
      </c>
      <c r="N9" s="40">
        <f>INDEX(人口源表!$1:$1048576,MATCH($B9,人口源表!$A:$A,0),MATCH(N$1,人口源表!$1:$1,0))*INDEX(城镇化率!$1:$1048576,MATCH($B9,城镇化率!$A:$A,0),MATCH(N$1,城镇化率!$5:$5,0))/100</f>
        <v>7851375.6090866067</v>
      </c>
      <c r="O9" s="40">
        <f>INDEX(人口源表!$1:$1048576,MATCH($B9,人口源表!$A:$A,0),MATCH(O$1,人口源表!$1:$1,0))*INDEX(城镇化率!$1:$1048576,MATCH($B9,城镇化率!$A:$A,0),MATCH(O$1,城镇化率!$5:$5,0))/100</f>
        <v>7952847.4281999143</v>
      </c>
      <c r="P9" s="40">
        <f>INDEX(人口源表!$1:$1048576,MATCH($B9,人口源表!$A:$A,0),MATCH(P$1,人口源表!$1:$1,0))*INDEX(城镇化率!$1:$1048576,MATCH($B9,城镇化率!$A:$A,0),MATCH(P$1,城镇化率!$5:$5,0))/100</f>
        <v>8052237.4109274819</v>
      </c>
      <c r="Q9" s="40">
        <f>INDEX(人口源表!$1:$1048576,MATCH($B9,人口源表!$A:$A,0),MATCH(Q$1,人口源表!$1:$1,0))*INDEX(城镇化率!$1:$1048576,MATCH($B9,城镇化率!$A:$A,0),MATCH(Q$1,城镇化率!$5:$5,0))/100</f>
        <v>8149455.0506842053</v>
      </c>
      <c r="R9" s="40">
        <f>INDEX(人口源表!$1:$1048576,MATCH($B9,人口源表!$A:$A,0),MATCH(R$1,人口源表!$1:$1,0))*INDEX(城镇化率!$1:$1048576,MATCH($B9,城镇化率!$A:$A,0),MATCH(R$1,城镇化率!$5:$5,0))/100</f>
        <v>8244417.4499860462</v>
      </c>
      <c r="S9" s="40">
        <f>INDEX(人口源表!$1:$1048576,MATCH($B9,人口源表!$A:$A,0),MATCH(S$1,人口源表!$1:$1,0))*INDEX(城镇化率!$1:$1048576,MATCH($B9,城镇化率!$A:$A,0),MATCH(S$1,城镇化率!$5:$5,0))/100</f>
        <v>8295780.7074069893</v>
      </c>
      <c r="T9" s="40">
        <f>INDEX(人口源表!$1:$1048576,MATCH($B9,人口源表!$A:$A,0),MATCH(T$1,人口源表!$1:$1,0))*INDEX(城镇化率!$1:$1048576,MATCH($B9,城镇化率!$A:$A,0),MATCH(T$1,城镇化率!$5:$5,0))/100</f>
        <v>8344066.9623696292</v>
      </c>
      <c r="U9" s="40">
        <f>INDEX(人口源表!$1:$1048576,MATCH($B9,人口源表!$A:$A,0),MATCH(U$1,人口源表!$1:$1,0))*INDEX(城镇化率!$1:$1048576,MATCH($B9,城镇化率!$A:$A,0),MATCH(U$1,城镇化率!$5:$5,0))/100</f>
        <v>8389267.1316617392</v>
      </c>
      <c r="V9" s="40">
        <f>INDEX(人口源表!$1:$1048576,MATCH($B9,人口源表!$A:$A,0),MATCH(V$1,人口源表!$1:$1,0))*INDEX(城镇化率!$1:$1048576,MATCH($B9,城镇化率!$A:$A,0),MATCH(V$1,城镇化率!$5:$5,0))/100</f>
        <v>8431382.9832714312</v>
      </c>
      <c r="W9" s="40">
        <f>INDEX(人口源表!$1:$1048576,MATCH($B9,人口源表!$A:$A,0),MATCH(W$1,人口源表!$1:$1,0))*INDEX(城镇化率!$1:$1048576,MATCH($B9,城镇化率!$A:$A,0),MATCH(W$1,城镇化率!$5:$5,0))/100</f>
        <v>8470428.8197622243</v>
      </c>
      <c r="X9" s="40">
        <f>INDEX(人口源表!$1:$1048576,MATCH($B9,人口源表!$A:$A,0),MATCH(X$1,人口源表!$1:$1,0))*INDEX(城镇化率!$1:$1048576,MATCH($B9,城镇化率!$A:$A,0),MATCH(X$1,城镇化率!$5:$5,0))/100</f>
        <v>8506431.7872128412</v>
      </c>
      <c r="Y9" s="40">
        <f>INDEX(人口源表!$1:$1048576,MATCH($B9,人口源表!$A:$A,0),MATCH(Y$1,人口源表!$1:$1,0))*INDEX(城镇化率!$1:$1048576,MATCH($B9,城镇化率!$A:$A,0),MATCH(Y$1,城镇化率!$5:$5,0))/100</f>
        <v>8539430.0467909258</v>
      </c>
      <c r="Z9" s="40">
        <f>INDEX(人口源表!$1:$1048576,MATCH($B9,人口源表!$A:$A,0),MATCH(Z$1,人口源表!$1:$1,0))*INDEX(城镇化率!$1:$1048576,MATCH($B9,城镇化率!$A:$A,0),MATCH(Z$1,城镇化率!$5:$5,0))/100</f>
        <v>8569476.6271971613</v>
      </c>
      <c r="AA9" s="40">
        <f>INDEX(人口源表!$1:$1048576,MATCH($B9,人口源表!$A:$A,0),MATCH(AA$1,人口源表!$1:$1,0))*INDEX(城镇化率!$1:$1048576,MATCH($B9,城镇化率!$A:$A,0),MATCH(AA$1,城镇化率!$5:$5,0))/100</f>
        <v>8596636.1771787293</v>
      </c>
      <c r="AB9" s="40">
        <f>INDEX(人口源表!$1:$1048576,MATCH($B9,人口源表!$A:$A,0),MATCH(AB$1,人口源表!$1:$1,0))*INDEX(城镇化率!$1:$1048576,MATCH($B9,城镇化率!$A:$A,0),MATCH(AB$1,城镇化率!$5:$5,0))/100</f>
        <v>8620988.8626953661</v>
      </c>
      <c r="AC9" s="40">
        <f>INDEX(人口源表!$1:$1048576,MATCH($B9,人口源表!$A:$A,0),MATCH(AC$1,人口源表!$1:$1,0))*INDEX(城镇化率!$1:$1048576,MATCH($B9,城镇化率!$A:$A,0),MATCH(AC$1,城镇化率!$5:$5,0))/100</f>
        <v>8632050.6594039816</v>
      </c>
      <c r="AD9" s="40">
        <f>INDEX(人口源表!$1:$1048576,MATCH($B9,人口源表!$A:$A,0),MATCH(AD$1,人口源表!$1:$1,0))*INDEX(城镇化率!$1:$1048576,MATCH($B9,城镇化率!$A:$A,0),MATCH(AD$1,城镇化率!$5:$5,0))/100</f>
        <v>8640472.2513536662</v>
      </c>
      <c r="AE9" s="40">
        <f>INDEX(人口源表!$1:$1048576,MATCH($B9,人口源表!$A:$A,0),MATCH(AE$1,人口源表!$1:$1,0))*INDEX(城镇化率!$1:$1048576,MATCH($B9,城镇化率!$A:$A,0),MATCH(AE$1,城镇化率!$5:$5,0))/100</f>
        <v>8646384.2893098574</v>
      </c>
      <c r="AF9" s="40">
        <f>INDEX(人口源表!$1:$1048576,MATCH($B9,人口源表!$A:$A,0),MATCH(AF$1,人口源表!$1:$1,0))*INDEX(城镇化率!$1:$1048576,MATCH($B9,城镇化率!$A:$A,0),MATCH(AF$1,城镇化率!$5:$5,0))/100</f>
        <v>8649932.127827039</v>
      </c>
      <c r="AG9" s="40">
        <f>INDEX(人口源表!$1:$1048576,MATCH($B9,人口源表!$A:$A,0),MATCH(AG$1,人口源表!$1:$1,0))*INDEX(城镇化率!$1:$1048576,MATCH($B9,城镇化率!$A:$A,0),MATCH(AG$1,城镇化率!$5:$5,0))/100</f>
        <v>8651274.6054028384</v>
      </c>
      <c r="AH9" s="40">
        <f>INDEX(人口源表!$1:$1048576,MATCH($B9,人口源表!$A:$A,0),MATCH(AH$1,人口源表!$1:$1,0))*INDEX(城镇化率!$1:$1048576,MATCH($B9,城镇化率!$A:$A,0),MATCH(AH$1,城镇化率!$5:$5,0))/100</f>
        <v>8650587.2418682408</v>
      </c>
      <c r="AI9" s="40">
        <f>INDEX(人口源表!$1:$1048576,MATCH($B9,人口源表!$A:$A,0),MATCH(AI$1,人口源表!$1:$1,0))*INDEX(城镇化率!$1:$1048576,MATCH($B9,城镇化率!$A:$A,0),MATCH(AI$1,城镇化率!$5:$5,0))/100</f>
        <v>8648058.8085149433</v>
      </c>
      <c r="AJ9" s="40">
        <f>INDEX(人口源表!$1:$1048576,MATCH($B9,人口源表!$A:$A,0),MATCH(AJ$1,人口源表!$1:$1,0))*INDEX(城镇化率!$1:$1048576,MATCH($B9,城镇化率!$A:$A,0),MATCH(AJ$1,城镇化率!$5:$5,0))/100</f>
        <v>8643895.2862875015</v>
      </c>
      <c r="AK9" s="40">
        <f>INDEX(人口源表!$1:$1048576,MATCH($B9,人口源表!$A:$A,0),MATCH(AK$1,人口源表!$1:$1,0))*INDEX(城镇化率!$1:$1048576,MATCH($B9,城镇化率!$A:$A,0),MATCH(AK$1,城镇化率!$5:$5,0))/100</f>
        <v>8638314.9142536949</v>
      </c>
      <c r="AL9" s="40">
        <f>INDEX(人口源表!$1:$1048576,MATCH($B9,人口源表!$A:$A,0),MATCH(AL$1,人口源表!$1:$1,0))*INDEX(城镇化率!$1:$1048576,MATCH($B9,城镇化率!$A:$A,0),MATCH(AL$1,城镇化率!$5:$5,0))/100</f>
        <v>8631555.1633369774</v>
      </c>
      <c r="AM9" s="40">
        <f>INDEX(人口源表!$1:$1048576,MATCH($B9,人口源表!$A:$A,0),MATCH(AM$1,人口源表!$1:$1,0))*INDEX(城镇化率!$1:$1048576,MATCH($B9,城镇化率!$A:$A,0),MATCH(AM$1,城镇化率!$5:$5,0))/100</f>
        <v>8623867.7792872675</v>
      </c>
      <c r="AN9" s="40">
        <f>INDEX(人口源表!$1:$1048576,MATCH($B9,人口源表!$A:$A,0),MATCH(AN$1,人口源表!$1:$1,0))*INDEX(城镇化率!$1:$1048576,MATCH($B9,城镇化率!$A:$A,0),MATCH(AN$1,城镇化率!$5:$5,0))/100</f>
        <v>8615520.5337348972</v>
      </c>
      <c r="AO9" s="40">
        <f>INDEX(人口源表!$1:$1048576,MATCH($B9,人口源表!$A:$A,0),MATCH(AO$1,人口源表!$1:$1,0))*INDEX(城镇化率!$1:$1048576,MATCH($B9,城镇化率!$A:$A,0),MATCH(AO$1,城镇化率!$5:$5,0))/100</f>
        <v>8606798.2509810179</v>
      </c>
      <c r="AP9" s="40">
        <f>INDEX(人口源表!$1:$1048576,MATCH($B9,人口源表!$A:$A,0),MATCH(AP$1,人口源表!$1:$1,0))*INDEX(城镇化率!$1:$1048576,MATCH($B9,城镇化率!$A:$A,0),MATCH(AP$1,城镇化率!$5:$5,0))/100</f>
        <v>8598003.0909125209</v>
      </c>
      <c r="AQ9" s="40">
        <f>INDEX(人口源表!$1:$1048576,MATCH($B9,人口源表!$A:$A,0),MATCH(AQ$1,人口源表!$1:$1,0))*INDEX(城镇化率!$1:$1048576,MATCH($B9,城镇化率!$A:$A,0),MATCH(AQ$1,城镇化率!$5:$5,0))/100</f>
        <v>8589453.3012917209</v>
      </c>
      <c r="AR9" s="40">
        <f>INDEX(人口源表!$1:$1048576,MATCH($B9,人口源表!$A:$A,0),MATCH(AR$1,人口源表!$1:$1,0))*INDEX(城镇化率!$1:$1048576,MATCH($B9,城镇化率!$A:$A,0),MATCH(AR$1,城镇化率!$5:$5,0))/100</f>
        <v>8581485.7870853394</v>
      </c>
      <c r="AS9" s="40">
        <f>INDEX(人口源表!$1:$1048576,MATCH($B9,人口源表!$A:$A,0),MATCH(AS$1,人口源表!$1:$1,0))*INDEX(城镇化率!$1:$1048576,MATCH($B9,城镇化率!$A:$A,0),MATCH(AS$1,城镇化率!$5:$5,0))/100</f>
        <v>8574453.3263809904</v>
      </c>
      <c r="AT9" s="40">
        <f>INDEX(人口源表!$1:$1048576,MATCH($B9,人口源表!$A:$A,0),MATCH(AT$1,人口源表!$1:$1,0))*INDEX(城镇化率!$1:$1048576,MATCH($B9,城镇化率!$A:$A,0),MATCH(AT$1,城镇化率!$5:$5,0))/100</f>
        <v>8568728.6995983347</v>
      </c>
      <c r="AU9" s="40">
        <f>INDEX(人口源表!$1:$1048576,MATCH($B9,人口源表!$A:$A,0),MATCH(AU$1,人口源表!$1:$1,0))*INDEX(城镇化率!$1:$1048576,MATCH($B9,城镇化率!$A:$A,0),MATCH(AU$1,城镇化率!$5:$5,0))/100</f>
        <v>8564701.9028574321</v>
      </c>
      <c r="AV9" s="40">
        <f>INDEX(人口源表!$1:$1048576,MATCH($B9,人口源表!$A:$A,0),MATCH(AV$1,人口源表!$1:$1,0))*INDEX(城镇化率!$1:$1048576,MATCH($B9,城镇化率!$A:$A,0),MATCH(AV$1,城镇化率!$5:$5,0))/100</f>
        <v>8562781.2014444917</v>
      </c>
    </row>
    <row r="10" spans="1:66" x14ac:dyDescent="0.15">
      <c r="A10" s="4" t="s">
        <v>859</v>
      </c>
      <c r="B10" s="4" t="s">
        <v>42</v>
      </c>
      <c r="C10" s="34">
        <f>VLOOKUP(B10,'[1]2016省城人口总结（根）'!B:C,2,FALSE)/100</f>
        <v>0.50348000000000004</v>
      </c>
      <c r="D10" s="40">
        <f>INDEX(人口源表!$1:$1048576,MATCH($B10,人口源表!$A:$A,0),MATCH(D$1,人口源表!$1:$1,0))*INDEX(城镇化率!$1:$1048576,MATCH($B10,城镇化率!$A:$A,0),MATCH(D$1,城镇化率!$5:$5,0))/100</f>
        <v>2248755.3335149973</v>
      </c>
      <c r="E10" s="40">
        <f>INDEX(人口源表!$1:$1048576,MATCH($B10,人口源表!$A:$A,0),MATCH(E$1,人口源表!$1:$1,0))*INDEX(城镇化率!$1:$1048576,MATCH($B10,城镇化率!$A:$A,0),MATCH(E$1,城镇化率!$5:$5,0))/100</f>
        <v>2293588.8853668733</v>
      </c>
      <c r="F10" s="40">
        <f>INDEX(人口源表!$1:$1048576,MATCH($B10,人口源表!$A:$A,0),MATCH(F$1,人口源表!$1:$1,0))*INDEX(城镇化率!$1:$1048576,MATCH($B10,城镇化率!$A:$A,0),MATCH(F$1,城镇化率!$5:$5,0))/100</f>
        <v>2338259.2703044247</v>
      </c>
      <c r="G10" s="40">
        <f>INDEX(人口源表!$1:$1048576,MATCH($B10,人口源表!$A:$A,0),MATCH(G$1,人口源表!$1:$1,0))*INDEX(城镇化率!$1:$1048576,MATCH($B10,城镇化率!$A:$A,0),MATCH(G$1,城镇化率!$5:$5,0))/100</f>
        <v>2175382.3486375953</v>
      </c>
      <c r="H10" s="40">
        <f>INDEX(人口源表!$1:$1048576,MATCH($B10,人口源表!$A:$A,0),MATCH(H$1,人口源表!$1:$1,0))*INDEX(城镇化率!$1:$1048576,MATCH($B10,城镇化率!$A:$A,0),MATCH(H$1,城镇化率!$5:$5,0))/100</f>
        <v>2218324.7130523524</v>
      </c>
      <c r="I10" s="40">
        <f>INDEX(人口源表!$1:$1048576,MATCH($B10,人口源表!$A:$A,0),MATCH(I$1,人口源表!$1:$1,0))*INDEX(城镇化率!$1:$1048576,MATCH($B10,城镇化率!$A:$A,0),MATCH(I$1,城镇化率!$5:$5,0))/100</f>
        <v>2245954.6029841886</v>
      </c>
      <c r="J10" s="40">
        <f>INDEX(人口源表!$1:$1048576,MATCH($B10,人口源表!$A:$A,0),MATCH(J$1,人口源表!$1:$1,0))*INDEX(城镇化率!$1:$1048576,MATCH($B10,城镇化率!$A:$A,0),MATCH(J$1,城镇化率!$5:$5,0))/100</f>
        <v>2273283.3889251663</v>
      </c>
      <c r="K10" s="40">
        <f>INDEX(人口源表!$1:$1048576,MATCH($B10,人口源表!$A:$A,0),MATCH(K$1,人口源表!$1:$1,0))*INDEX(城镇化率!$1:$1048576,MATCH($B10,城镇化率!$A:$A,0),MATCH(K$1,城镇化率!$5:$5,0))/100</f>
        <v>2300222.7142285085</v>
      </c>
      <c r="L10" s="40">
        <f>INDEX(人口源表!$1:$1048576,MATCH($B10,人口源表!$A:$A,0),MATCH(L$1,人口源表!$1:$1,0))*INDEX(城镇化率!$1:$1048576,MATCH($B10,城镇化率!$A:$A,0),MATCH(L$1,城镇化率!$5:$5,0))/100</f>
        <v>2326688.8039180855</v>
      </c>
      <c r="M10" s="40">
        <f>INDEX(人口源表!$1:$1048576,MATCH($B10,人口源表!$A:$A,0),MATCH(M$1,人口源表!$1:$1,0))*INDEX(城镇化率!$1:$1048576,MATCH($B10,城镇化率!$A:$A,0),MATCH(M$1,城镇化率!$5:$5,0))/100</f>
        <v>2352601.6457568617</v>
      </c>
      <c r="N10" s="40">
        <f>INDEX(人口源表!$1:$1048576,MATCH($B10,人口源表!$A:$A,0),MATCH(N$1,人口源表!$1:$1,0))*INDEX(城镇化率!$1:$1048576,MATCH($B10,城镇化率!$A:$A,0),MATCH(N$1,城镇化率!$5:$5,0))/100</f>
        <v>2377885.2571223807</v>
      </c>
      <c r="O10" s="40">
        <f>INDEX(人口源表!$1:$1048576,MATCH($B10,人口源表!$A:$A,0),MATCH(O$1,人口源表!$1:$1,0))*INDEX(城镇化率!$1:$1048576,MATCH($B10,城镇化率!$A:$A,0),MATCH(O$1,城镇化率!$5:$5,0))/100</f>
        <v>2402469.1156059979</v>
      </c>
      <c r="P10" s="40">
        <f>INDEX(人口源表!$1:$1048576,MATCH($B10,人口源表!$A:$A,0),MATCH(P$1,人口源表!$1:$1,0))*INDEX(城镇化率!$1:$1048576,MATCH($B10,城镇化率!$A:$A,0),MATCH(P$1,城镇化率!$5:$5,0))/100</f>
        <v>2426287.3348725908</v>
      </c>
      <c r="Q10" s="40">
        <f>INDEX(人口源表!$1:$1048576,MATCH($B10,人口源表!$A:$A,0),MATCH(Q$1,人口源表!$1:$1,0))*INDEX(城镇化率!$1:$1048576,MATCH($B10,城镇化率!$A:$A,0),MATCH(Q$1,城镇化率!$5:$5,0))/100</f>
        <v>2449279.5487178238</v>
      </c>
      <c r="R10" s="40">
        <f>INDEX(人口源表!$1:$1048576,MATCH($B10,人口源表!$A:$A,0),MATCH(R$1,人口源表!$1:$1,0))*INDEX(城镇化率!$1:$1048576,MATCH($B10,城镇化率!$A:$A,0),MATCH(R$1,城镇化率!$5:$5,0))/100</f>
        <v>2471390.6499572471</v>
      </c>
      <c r="S10" s="40">
        <f>INDEX(人口源表!$1:$1048576,MATCH($B10,人口源表!$A:$A,0),MATCH(S$1,人口源表!$1:$1,0))*INDEX(城镇化率!$1:$1048576,MATCH($B10,城镇化率!$A:$A,0),MATCH(S$1,城镇化率!$5:$5,0))/100</f>
        <v>2480233.4380360292</v>
      </c>
      <c r="T10" s="40">
        <f>INDEX(人口源表!$1:$1048576,MATCH($B10,人口源表!$A:$A,0),MATCH(T$1,人口源表!$1:$1,0))*INDEX(城镇化率!$1:$1048576,MATCH($B10,城镇化率!$A:$A,0),MATCH(T$1,城镇化率!$5:$5,0))/100</f>
        <v>2487965.8870095005</v>
      </c>
      <c r="U10" s="40">
        <f>INDEX(人口源表!$1:$1048576,MATCH($B10,人口源表!$A:$A,0),MATCH(U$1,人口源表!$1:$1,0))*INDEX(城镇化率!$1:$1048576,MATCH($B10,城镇化率!$A:$A,0),MATCH(U$1,城镇化率!$5:$5,0))/100</f>
        <v>2494568.5717190607</v>
      </c>
      <c r="V10" s="40">
        <f>INDEX(人口源表!$1:$1048576,MATCH($B10,人口源表!$A:$A,0),MATCH(V$1,人口源表!$1:$1,0))*INDEX(城镇化率!$1:$1048576,MATCH($B10,城镇化率!$A:$A,0),MATCH(V$1,城镇化率!$5:$5,0))/100</f>
        <v>2500029.1315276171</v>
      </c>
      <c r="W10" s="40">
        <f>INDEX(人口源表!$1:$1048576,MATCH($B10,人口源表!$A:$A,0),MATCH(W$1,人口源表!$1:$1,0))*INDEX(城镇化率!$1:$1048576,MATCH($B10,城镇化率!$A:$A,0),MATCH(W$1,城镇化率!$5:$5,0))/100</f>
        <v>2504344.2803848353</v>
      </c>
      <c r="X10" s="40">
        <f>INDEX(人口源表!$1:$1048576,MATCH($B10,人口源表!$A:$A,0),MATCH(X$1,人口源表!$1:$1,0))*INDEX(城镇化率!$1:$1048576,MATCH($B10,城镇化率!$A:$A,0),MATCH(X$1,城镇化率!$5:$5,0))/100</f>
        <v>2507516.357045799</v>
      </c>
      <c r="Y10" s="40">
        <f>INDEX(人口源表!$1:$1048576,MATCH($B10,人口源表!$A:$A,0),MATCH(Y$1,人口源表!$1:$1,0))*INDEX(城镇化率!$1:$1048576,MATCH($B10,城镇化率!$A:$A,0),MATCH(Y$1,城镇化率!$5:$5,0))/100</f>
        <v>2509557.7778877425</v>
      </c>
      <c r="Z10" s="40">
        <f>INDEX(人口源表!$1:$1048576,MATCH($B10,人口源表!$A:$A,0),MATCH(Z$1,人口源表!$1:$1,0))*INDEX(城镇化率!$1:$1048576,MATCH($B10,城镇化率!$A:$A,0),MATCH(Z$1,城镇化率!$5:$5,0))/100</f>
        <v>2510488.1908394024</v>
      </c>
      <c r="AA10" s="40">
        <f>INDEX(人口源表!$1:$1048576,MATCH($B10,人口源表!$A:$A,0),MATCH(AA$1,人口源表!$1:$1,0))*INDEX(城镇化率!$1:$1048576,MATCH($B10,城镇化率!$A:$A,0),MATCH(AA$1,城镇化率!$5:$5,0))/100</f>
        <v>2510335.8962173592</v>
      </c>
      <c r="AB10" s="40">
        <f>INDEX(人口源表!$1:$1048576,MATCH($B10,人口源表!$A:$A,0),MATCH(AB$1,人口源表!$1:$1,0))*INDEX(城镇化率!$1:$1048576,MATCH($B10,城镇化率!$A:$A,0),MATCH(AB$1,城镇化率!$5:$5,0))/100</f>
        <v>2509138.0567083461</v>
      </c>
      <c r="AC10" s="40">
        <f>INDEX(人口源表!$1:$1048576,MATCH($B10,人口源表!$A:$A,0),MATCH(AC$1,人口源表!$1:$1,0))*INDEX(城镇化率!$1:$1048576,MATCH($B10,城镇化率!$A:$A,0),MATCH(AC$1,城镇化率!$5:$5,0))/100</f>
        <v>2503873.2471136106</v>
      </c>
      <c r="AD10" s="40">
        <f>INDEX(人口源表!$1:$1048576,MATCH($B10,人口源表!$A:$A,0),MATCH(AD$1,人口源表!$1:$1,0))*INDEX(城镇化率!$1:$1048576,MATCH($B10,城镇化率!$A:$A,0),MATCH(AD$1,城镇化率!$5:$5,0))/100</f>
        <v>2497675.466517251</v>
      </c>
      <c r="AE10" s="40">
        <f>INDEX(人口源表!$1:$1048576,MATCH($B10,人口源表!$A:$A,0),MATCH(AE$1,人口源表!$1:$1,0))*INDEX(城镇化率!$1:$1048576,MATCH($B10,城镇化率!$A:$A,0),MATCH(AE$1,城镇化率!$5:$5,0))/100</f>
        <v>2490612.3195105926</v>
      </c>
      <c r="AF10" s="40">
        <f>INDEX(人口源表!$1:$1048576,MATCH($B10,人口源表!$A:$A,0),MATCH(AF$1,人口源表!$1:$1,0))*INDEX(城镇化率!$1:$1048576,MATCH($B10,城镇化率!$A:$A,0),MATCH(AF$1,城镇化率!$5:$5,0))/100</f>
        <v>2482761.3966099466</v>
      </c>
      <c r="AG10" s="40">
        <f>INDEX(人口源表!$1:$1048576,MATCH($B10,人口源表!$A:$A,0),MATCH(AG$1,人口源表!$1:$1,0))*INDEX(城镇化率!$1:$1048576,MATCH($B10,城镇化率!$A:$A,0),MATCH(AG$1,城镇化率!$5:$5,0))/100</f>
        <v>2474207.9032662334</v>
      </c>
      <c r="AH10" s="40">
        <f>INDEX(人口源表!$1:$1048576,MATCH($B10,人口源表!$A:$A,0),MATCH(AH$1,人口源表!$1:$1,0))*INDEX(城镇化率!$1:$1048576,MATCH($B10,城镇化率!$A:$A,0),MATCH(AH$1,城镇化率!$5:$5,0))/100</f>
        <v>2465047.9903600295</v>
      </c>
      <c r="AI10" s="40">
        <f>INDEX(人口源表!$1:$1048576,MATCH($B10,人口源表!$A:$A,0),MATCH(AI$1,人口源表!$1:$1,0))*INDEX(城镇化率!$1:$1048576,MATCH($B10,城镇化率!$A:$A,0),MATCH(AI$1,城镇化率!$5:$5,0))/100</f>
        <v>2455387.0217166049</v>
      </c>
      <c r="AJ10" s="40">
        <f>INDEX(人口源表!$1:$1048576,MATCH($B10,人口源表!$A:$A,0),MATCH(AJ$1,人口源表!$1:$1,0))*INDEX(城镇化率!$1:$1048576,MATCH($B10,城镇化率!$A:$A,0),MATCH(AJ$1,城镇化率!$5:$5,0))/100</f>
        <v>2445339.7337457063</v>
      </c>
      <c r="AK10" s="40">
        <f>INDEX(人口源表!$1:$1048576,MATCH($B10,人口源表!$A:$A,0),MATCH(AK$1,人口源表!$1:$1,0))*INDEX(城镇化率!$1:$1048576,MATCH($B10,城镇化率!$A:$A,0),MATCH(AK$1,城镇化率!$5:$5,0))/100</f>
        <v>2435032.3376791533</v>
      </c>
      <c r="AL10" s="40">
        <f>INDEX(人口源表!$1:$1048576,MATCH($B10,人口源表!$A:$A,0),MATCH(AL$1,人口源表!$1:$1,0))*INDEX(城镇化率!$1:$1048576,MATCH($B10,城镇化率!$A:$A,0),MATCH(AL$1,城镇化率!$5:$5,0))/100</f>
        <v>2424598.8229905264</v>
      </c>
      <c r="AM10" s="40">
        <f>INDEX(人口源表!$1:$1048576,MATCH($B10,人口源表!$A:$A,0),MATCH(AM$1,人口源表!$1:$1,0))*INDEX(城镇化率!$1:$1048576,MATCH($B10,城镇化率!$A:$A,0),MATCH(AM$1,城镇化率!$5:$5,0))/100</f>
        <v>2414186.3005760857</v>
      </c>
      <c r="AN10" s="40">
        <f>INDEX(人口源表!$1:$1048576,MATCH($B10,人口源表!$A:$A,0),MATCH(AN$1,人口源表!$1:$1,0))*INDEX(城镇化率!$1:$1048576,MATCH($B10,城镇化率!$A:$A,0),MATCH(AN$1,城镇化率!$5:$5,0))/100</f>
        <v>2403950.6508789528</v>
      </c>
      <c r="AO10" s="40">
        <f>INDEX(人口源表!$1:$1048576,MATCH($B10,人口源表!$A:$A,0),MATCH(AO$1,人口源表!$1:$1,0))*INDEX(城镇化率!$1:$1048576,MATCH($B10,城镇化率!$A:$A,0),MATCH(AO$1,城镇化率!$5:$5,0))/100</f>
        <v>2394057.9817589219</v>
      </c>
      <c r="AP10" s="40">
        <f>INDEX(人口源表!$1:$1048576,MATCH($B10,人口源表!$A:$A,0),MATCH(AP$1,人口源表!$1:$1,0))*INDEX(城镇化率!$1:$1048576,MATCH($B10,城镇化率!$A:$A,0),MATCH(AP$1,城镇化率!$5:$5,0))/100</f>
        <v>2384687.4361024811</v>
      </c>
      <c r="AQ10" s="40">
        <f>INDEX(人口源表!$1:$1048576,MATCH($B10,人口源表!$A:$A,0),MATCH(AQ$1,人口源表!$1:$1,0))*INDEX(城镇化率!$1:$1048576,MATCH($B10,城镇化率!$A:$A,0),MATCH(AQ$1,城镇化率!$5:$5,0))/100</f>
        <v>2376027.4437105143</v>
      </c>
      <c r="AR10" s="40">
        <f>INDEX(人口源表!$1:$1048576,MATCH($B10,人口源表!$A:$A,0),MATCH(AR$1,人口源表!$1:$1,0))*INDEX(城镇化率!$1:$1048576,MATCH($B10,城镇化率!$A:$A,0),MATCH(AR$1,城镇化率!$5:$5,0))/100</f>
        <v>2368277.8637488754</v>
      </c>
      <c r="AS10" s="40">
        <f>INDEX(人口源表!$1:$1048576,MATCH($B10,人口源表!$A:$A,0),MATCH(AS$1,人口源表!$1:$1,0))*INDEX(城镇化率!$1:$1048576,MATCH($B10,城镇化率!$A:$A,0),MATCH(AS$1,城镇化率!$5:$5,0))/100</f>
        <v>2361651.5071535991</v>
      </c>
      <c r="AT10" s="40">
        <f>INDEX(人口源表!$1:$1048576,MATCH($B10,人口源表!$A:$A,0),MATCH(AT$1,人口源表!$1:$1,0))*INDEX(城镇化率!$1:$1048576,MATCH($B10,城镇化率!$A:$A,0),MATCH(AT$1,城镇化率!$5:$5,0))/100</f>
        <v>2356369.6681251796</v>
      </c>
      <c r="AU10" s="40">
        <f>INDEX(人口源表!$1:$1048576,MATCH($B10,人口源表!$A:$A,0),MATCH(AU$1,人口源表!$1:$1,0))*INDEX(城镇化率!$1:$1048576,MATCH($B10,城镇化率!$A:$A,0),MATCH(AU$1,城镇化率!$5:$5,0))/100</f>
        <v>2352669.6436330145</v>
      </c>
      <c r="AV10" s="40">
        <f>INDEX(人口源表!$1:$1048576,MATCH($B10,人口源表!$A:$A,0),MATCH(AV$1,人口源表!$1:$1,0))*INDEX(城镇化率!$1:$1048576,MATCH($B10,城镇化率!$A:$A,0),MATCH(AV$1,城镇化率!$5:$5,0))/100</f>
        <v>2350796.9127529878</v>
      </c>
    </row>
    <row r="11" spans="1:66" x14ac:dyDescent="0.15">
      <c r="A11" s="4" t="s">
        <v>859</v>
      </c>
      <c r="B11" s="4" t="s">
        <v>44</v>
      </c>
      <c r="C11" s="34">
        <f>VLOOKUP(B11,'[1]2016省城人口总结（根）'!B:C,2,FALSE)/100</f>
        <v>0.50348000000000004</v>
      </c>
      <c r="D11" s="40">
        <f>INDEX(人口源表!$1:$1048576,MATCH($B11,人口源表!$A:$A,0),MATCH(D$1,人口源表!$1:$1,0))*INDEX(城镇化率!$1:$1048576,MATCH($B11,城镇化率!$A:$A,0),MATCH(D$1,城镇化率!$5:$5,0))/100</f>
        <v>1812312.7254892378</v>
      </c>
      <c r="E11" s="40">
        <f>INDEX(人口源表!$1:$1048576,MATCH($B11,人口源表!$A:$A,0),MATCH(E$1,人口源表!$1:$1,0))*INDEX(城镇化率!$1:$1048576,MATCH($B11,城镇化率!$A:$A,0),MATCH(E$1,城镇化率!$5:$5,0))/100</f>
        <v>1850422.8171537784</v>
      </c>
      <c r="F11" s="40">
        <f>INDEX(人口源表!$1:$1048576,MATCH($B11,人口源表!$A:$A,0),MATCH(F$1,人口源表!$1:$1,0))*INDEX(城镇化率!$1:$1048576,MATCH($B11,城镇化率!$A:$A,0),MATCH(F$1,城镇化率!$5:$5,0))/100</f>
        <v>1888454.2010390304</v>
      </c>
      <c r="G11" s="40">
        <f>INDEX(人口源表!$1:$1048576,MATCH($B11,人口源表!$A:$A,0),MATCH(G$1,人口源表!$1:$1,0))*INDEX(城镇化率!$1:$1048576,MATCH($B11,城镇化率!$A:$A,0),MATCH(G$1,城镇化率!$5:$5,0))/100</f>
        <v>1769866.9953348651</v>
      </c>
      <c r="H11" s="40">
        <f>INDEX(人口源表!$1:$1048576,MATCH($B11,人口源表!$A:$A,0),MATCH(H$1,人口源表!$1:$1,0))*INDEX(城镇化率!$1:$1048576,MATCH($B11,城镇化率!$A:$A,0),MATCH(H$1,城镇化率!$5:$5,0))/100</f>
        <v>1806631.3781830657</v>
      </c>
      <c r="I11" s="40">
        <f>INDEX(人口源表!$1:$1048576,MATCH($B11,人口源表!$A:$A,0),MATCH(I$1,人口源表!$1:$1,0))*INDEX(城镇化率!$1:$1048576,MATCH($B11,城镇化率!$A:$A,0),MATCH(I$1,城镇化率!$5:$5,0))/100</f>
        <v>1831284.0387882581</v>
      </c>
      <c r="J11" s="40">
        <f>INDEX(人口源表!$1:$1048576,MATCH($B11,人口源表!$A:$A,0),MATCH(J$1,人口源表!$1:$1,0))*INDEX(城镇化率!$1:$1048576,MATCH($B11,城镇化率!$A:$A,0),MATCH(J$1,城镇化率!$5:$5,0))/100</f>
        <v>1856010.0780299855</v>
      </c>
      <c r="K11" s="40">
        <f>INDEX(人口源表!$1:$1048576,MATCH($B11,人口源表!$A:$A,0),MATCH(K$1,人口源表!$1:$1,0))*INDEX(城镇化率!$1:$1048576,MATCH($B11,城镇化率!$A:$A,0),MATCH(K$1,城镇化率!$5:$5,0))/100</f>
        <v>1880707.327695302</v>
      </c>
      <c r="L11" s="40">
        <f>INDEX(人口源表!$1:$1048576,MATCH($B11,人口源表!$A:$A,0),MATCH(L$1,人口源表!$1:$1,0))*INDEX(城镇化率!$1:$1048576,MATCH($B11,城镇化率!$A:$A,0),MATCH(L$1,城镇化率!$5:$5,0))/100</f>
        <v>1905279.6582799321</v>
      </c>
      <c r="M11" s="40">
        <f>INDEX(人口源表!$1:$1048576,MATCH($B11,人口源表!$A:$A,0),MATCH(M$1,人口源表!$1:$1,0))*INDEX(城镇化率!$1:$1048576,MATCH($B11,城镇化率!$A:$A,0),MATCH(M$1,城镇化率!$5:$5,0))/100</f>
        <v>1929632.8539696238</v>
      </c>
      <c r="N11" s="40">
        <f>INDEX(人口源表!$1:$1048576,MATCH($B11,人口源表!$A:$A,0),MATCH(N$1,人口源表!$1:$1,0))*INDEX(城镇化率!$1:$1048576,MATCH($B11,城镇化率!$A:$A,0),MATCH(N$1,城镇化率!$5:$5,0))/100</f>
        <v>1953678.2336821991</v>
      </c>
      <c r="O11" s="40">
        <f>INDEX(人口源表!$1:$1048576,MATCH($B11,人口源表!$A:$A,0),MATCH(O$1,人口源表!$1:$1,0))*INDEX(城镇化率!$1:$1048576,MATCH($B11,城镇化率!$A:$A,0),MATCH(O$1,城镇化率!$5:$5,0))/100</f>
        <v>1977331.2872841165</v>
      </c>
      <c r="P11" s="40">
        <f>INDEX(人口源表!$1:$1048576,MATCH($B11,人口源表!$A:$A,0),MATCH(P$1,人口源表!$1:$1,0))*INDEX(城镇化率!$1:$1048576,MATCH($B11,城镇化率!$A:$A,0),MATCH(P$1,城镇化率!$5:$5,0))/100</f>
        <v>2000511.3863331669</v>
      </c>
      <c r="Q11" s="40">
        <f>INDEX(人口源表!$1:$1048576,MATCH($B11,人口源表!$A:$A,0),MATCH(Q$1,人口源表!$1:$1,0))*INDEX(城镇化率!$1:$1048576,MATCH($B11,城镇化率!$A:$A,0),MATCH(Q$1,城镇化率!$5:$5,0))/100</f>
        <v>2023144.4149137374</v>
      </c>
      <c r="R11" s="40">
        <f>INDEX(人口源表!$1:$1048576,MATCH($B11,人口源表!$A:$A,0),MATCH(R$1,人口源表!$1:$1,0))*INDEX(城镇化率!$1:$1048576,MATCH($B11,城镇化率!$A:$A,0),MATCH(R$1,城镇化率!$5:$5,0))/100</f>
        <v>2045159.6010950431</v>
      </c>
      <c r="S11" s="40">
        <f>INDEX(人口源表!$1:$1048576,MATCH($B11,人口源表!$A:$A,0),MATCH(S$1,人口源表!$1:$1,0))*INDEX(城镇化率!$1:$1048576,MATCH($B11,城镇化率!$A:$A,0),MATCH(S$1,城镇化率!$5:$5,0))/100</f>
        <v>2056264.3888574308</v>
      </c>
      <c r="T11" s="40">
        <f>INDEX(人口源表!$1:$1048576,MATCH($B11,人口源表!$A:$A,0),MATCH(T$1,人口源表!$1:$1,0))*INDEX(城镇化率!$1:$1048576,MATCH($B11,城镇化率!$A:$A,0),MATCH(T$1,城镇化率!$5:$5,0))/100</f>
        <v>2066477.8043583545</v>
      </c>
      <c r="U11" s="40">
        <f>INDEX(人口源表!$1:$1048576,MATCH($B11,人口源表!$A:$A,0),MATCH(U$1,人口源表!$1:$1,0))*INDEX(城镇化率!$1:$1048576,MATCH($B11,城镇化率!$A:$A,0),MATCH(U$1,城镇化率!$5:$5,0))/100</f>
        <v>2075761.1379856123</v>
      </c>
      <c r="V11" s="40">
        <f>INDEX(人口源表!$1:$1048576,MATCH($B11,人口源表!$A:$A,0),MATCH(V$1,人口源表!$1:$1,0))*INDEX(城镇化率!$1:$1048576,MATCH($B11,城镇化率!$A:$A,0),MATCH(V$1,城镇化率!$5:$5,0))/100</f>
        <v>2084084.7553774843</v>
      </c>
      <c r="W11" s="40">
        <f>INDEX(人口源表!$1:$1048576,MATCH($B11,人口源表!$A:$A,0),MATCH(W$1,人口源表!$1:$1,0))*INDEX(城镇化率!$1:$1048576,MATCH($B11,城镇化率!$A:$A,0),MATCH(W$1,城镇化率!$5:$5,0))/100</f>
        <v>2091424.6728313637</v>
      </c>
      <c r="X11" s="40">
        <f>INDEX(人口源表!$1:$1048576,MATCH($B11,人口源表!$A:$A,0),MATCH(X$1,人口源表!$1:$1,0))*INDEX(城镇化率!$1:$1048576,MATCH($B11,城镇化率!$A:$A,0),MATCH(X$1,城镇化率!$5:$5,0))/100</f>
        <v>2097765.7700470183</v>
      </c>
      <c r="Y11" s="40">
        <f>INDEX(人口源表!$1:$1048576,MATCH($B11,人口源表!$A:$A,0),MATCH(Y$1,人口源表!$1:$1,0))*INDEX(城镇化率!$1:$1048576,MATCH($B11,城镇化率!$A:$A,0),MATCH(Y$1,城镇化率!$5:$5,0))/100</f>
        <v>2103102.0164853786</v>
      </c>
      <c r="Z11" s="40">
        <f>INDEX(人口源表!$1:$1048576,MATCH($B11,人口源表!$A:$A,0),MATCH(Z$1,人口源表!$1:$1,0))*INDEX(城镇化率!$1:$1048576,MATCH($B11,城镇化率!$A:$A,0),MATCH(Z$1,城镇化率!$5:$5,0))/100</f>
        <v>2107434.2243551062</v>
      </c>
      <c r="AA11" s="40">
        <f>INDEX(人口源表!$1:$1048576,MATCH($B11,人口源表!$A:$A,0),MATCH(AA$1,人口源表!$1:$1,0))*INDEX(城镇化率!$1:$1048576,MATCH($B11,城镇化率!$A:$A,0),MATCH(AA$1,城镇化率!$5:$5,0))/100</f>
        <v>2110773.3313893829</v>
      </c>
      <c r="AB11" s="40">
        <f>INDEX(人口源表!$1:$1048576,MATCH($B11,人口源表!$A:$A,0),MATCH(AB$1,人口源表!$1:$1,0))*INDEX(城镇化率!$1:$1048576,MATCH($B11,城镇化率!$A:$A,0),MATCH(AB$1,城镇化率!$5:$5,0))/100</f>
        <v>2113137.5254888884</v>
      </c>
      <c r="AC11" s="40">
        <f>INDEX(人口源表!$1:$1048576,MATCH($B11,人口源表!$A:$A,0),MATCH(AC$1,人口源表!$1:$1,0))*INDEX(城镇化率!$1:$1048576,MATCH($B11,城镇化率!$A:$A,0),MATCH(AC$1,城镇化率!$5:$5,0))/100</f>
        <v>2111966.7951454348</v>
      </c>
      <c r="AD11" s="40">
        <f>INDEX(人口源表!$1:$1048576,MATCH($B11,人口源表!$A:$A,0),MATCH(AD$1,人口源表!$1:$1,0))*INDEX(城镇化率!$1:$1048576,MATCH($B11,城镇化率!$A:$A,0),MATCH(AD$1,城镇化率!$5:$5,0))/100</f>
        <v>2109888.8816640531</v>
      </c>
      <c r="AE11" s="40">
        <f>INDEX(人口源表!$1:$1048576,MATCH($B11,人口源表!$A:$A,0),MATCH(AE$1,人口源表!$1:$1,0))*INDEX(城镇化率!$1:$1048576,MATCH($B11,城镇化率!$A:$A,0),MATCH(AE$1,城镇化率!$5:$5,0))/100</f>
        <v>2106953.1428606282</v>
      </c>
      <c r="AF11" s="40">
        <f>INDEX(人口源表!$1:$1048576,MATCH($B11,人口源表!$A:$A,0),MATCH(AF$1,人口源表!$1:$1,0))*INDEX(城镇化率!$1:$1048576,MATCH($B11,城镇化率!$A:$A,0),MATCH(AF$1,城镇化率!$5:$5,0))/100</f>
        <v>2103218.6460573389</v>
      </c>
      <c r="AG11" s="40">
        <f>INDEX(人口源表!$1:$1048576,MATCH($B11,人口源表!$A:$A,0),MATCH(AG$1,人口源表!$1:$1,0))*INDEX(城镇化率!$1:$1048576,MATCH($B11,城镇化率!$A:$A,0),MATCH(AG$1,城镇化率!$5:$5,0))/100</f>
        <v>2098754.3436178709</v>
      </c>
      <c r="AH11" s="40">
        <f>INDEX(人口源表!$1:$1048576,MATCH($B11,人口源表!$A:$A,0),MATCH(AH$1,人口源表!$1:$1,0))*INDEX(城镇化率!$1:$1048576,MATCH($B11,城镇化率!$A:$A,0),MATCH(AH$1,城镇化率!$5:$5,0))/100</f>
        <v>2093637.9710668242</v>
      </c>
      <c r="AI11" s="40">
        <f>INDEX(人口源表!$1:$1048576,MATCH($B11,人口源表!$A:$A,0),MATCH(AI$1,人口源表!$1:$1,0))*INDEX(城镇化率!$1:$1048576,MATCH($B11,城镇化率!$A:$A,0),MATCH(AI$1,城镇化率!$5:$5,0))/100</f>
        <v>2087958.7708280308</v>
      </c>
      <c r="AJ11" s="40">
        <f>INDEX(人口源表!$1:$1048576,MATCH($B11,人口源表!$A:$A,0),MATCH(AJ$1,人口源表!$1:$1,0))*INDEX(城镇化率!$1:$1048576,MATCH($B11,城镇化率!$A:$A,0),MATCH(AJ$1,城镇化率!$5:$5,0))/100</f>
        <v>2081815.764150585</v>
      </c>
      <c r="AK11" s="40">
        <f>INDEX(人口源表!$1:$1048576,MATCH($B11,人口源表!$A:$A,0),MATCH(AK$1,人口源表!$1:$1,0))*INDEX(城镇化率!$1:$1048576,MATCH($B11,城镇化率!$A:$A,0),MATCH(AK$1,城镇化率!$5:$5,0))/100</f>
        <v>2075315.9815756495</v>
      </c>
      <c r="AL11" s="40">
        <f>INDEX(人口源表!$1:$1048576,MATCH($B11,人口源表!$A:$A,0),MATCH(AL$1,人口源表!$1:$1,0))*INDEX(城镇化率!$1:$1048576,MATCH($B11,城镇化率!$A:$A,0),MATCH(AL$1,城镇化率!$5:$5,0))/100</f>
        <v>2068580.4440394577</v>
      </c>
      <c r="AM11" s="40">
        <f>INDEX(人口源表!$1:$1048576,MATCH($B11,人口源表!$A:$A,0),MATCH(AM$1,人口源表!$1:$1,0))*INDEX(城镇化率!$1:$1048576,MATCH($B11,城镇化率!$A:$A,0),MATCH(AM$1,城镇化率!$5:$5,0))/100</f>
        <v>2061737.8927915418</v>
      </c>
      <c r="AN11" s="40">
        <f>INDEX(人口源表!$1:$1048576,MATCH($B11,人口源表!$A:$A,0),MATCH(AN$1,人口源表!$1:$1,0))*INDEX(城镇化率!$1:$1048576,MATCH($B11,城镇化率!$A:$A,0),MATCH(AN$1,城镇化率!$5:$5,0))/100</f>
        <v>2054929.49760027</v>
      </c>
      <c r="AO11" s="40">
        <f>INDEX(人口源表!$1:$1048576,MATCH($B11,人口源表!$A:$A,0),MATCH(AO$1,人口源表!$1:$1,0))*INDEX(城镇化率!$1:$1048576,MATCH($B11,城镇化率!$A:$A,0),MATCH(AO$1,城镇化率!$5:$5,0))/100</f>
        <v>2048306.4455837961</v>
      </c>
      <c r="AP11" s="40">
        <f>INDEX(人口源表!$1:$1048576,MATCH($B11,人口源表!$A:$A,0),MATCH(AP$1,人口源表!$1:$1,0))*INDEX(城镇化率!$1:$1048576,MATCH($B11,城镇化率!$A:$A,0),MATCH(AP$1,城镇化率!$5:$5,0))/100</f>
        <v>2042032.0876419647</v>
      </c>
      <c r="AQ11" s="40">
        <f>INDEX(人口源表!$1:$1048576,MATCH($B11,人口源表!$A:$A,0),MATCH(AQ$1,人口源表!$1:$1,0))*INDEX(城镇化率!$1:$1048576,MATCH($B11,城镇化率!$A:$A,0),MATCH(AQ$1,城镇化率!$5:$5,0))/100</f>
        <v>2036280.8228487978</v>
      </c>
      <c r="AR11" s="40">
        <f>INDEX(人口源表!$1:$1048576,MATCH($B11,人口源表!$A:$A,0),MATCH(AR$1,人口源表!$1:$1,0))*INDEX(城镇化率!$1:$1048576,MATCH($B11,城镇化率!$A:$A,0),MATCH(AR$1,城镇化率!$5:$5,0))/100</f>
        <v>2031237.6193937692</v>
      </c>
      <c r="AS11" s="40">
        <f>INDEX(人口源表!$1:$1048576,MATCH($B11,人口源表!$A:$A,0),MATCH(AS$1,人口源表!$1:$1,0))*INDEX(城镇化率!$1:$1048576,MATCH($B11,城镇化率!$A:$A,0),MATCH(AS$1,城镇化率!$5:$5,0))/100</f>
        <v>2027100.856110496</v>
      </c>
      <c r="AT11" s="40">
        <f>INDEX(人口源表!$1:$1048576,MATCH($B11,人口源表!$A:$A,0),MATCH(AT$1,人口源表!$1:$1,0))*INDEX(城镇化率!$1:$1048576,MATCH($B11,城镇化率!$A:$A,0),MATCH(AT$1,城镇化率!$5:$5,0))/100</f>
        <v>2024079.2031036792</v>
      </c>
      <c r="AU11" s="40">
        <f>INDEX(人口源表!$1:$1048576,MATCH($B11,人口源表!$A:$A,0),MATCH(AU$1,人口源表!$1:$1,0))*INDEX(城镇化率!$1:$1048576,MATCH($B11,城镇化率!$A:$A,0),MATCH(AU$1,城镇化率!$5:$5,0))/100</f>
        <v>2022395.8184864852</v>
      </c>
      <c r="AV11" s="40">
        <f>INDEX(人口源表!$1:$1048576,MATCH($B11,人口源表!$A:$A,0),MATCH(AV$1,人口源表!$1:$1,0))*INDEX(城镇化率!$1:$1048576,MATCH($B11,城镇化率!$A:$A,0),MATCH(AV$1,城镇化率!$5:$5,0))/100</f>
        <v>2022283.1980010278</v>
      </c>
    </row>
    <row r="12" spans="1:66" x14ac:dyDescent="0.15">
      <c r="A12" s="4" t="s">
        <v>859</v>
      </c>
      <c r="B12" s="4" t="s">
        <v>46</v>
      </c>
      <c r="C12" s="34">
        <f>VLOOKUP(B12,'[1]2016省城人口总结（根）'!B:C,2,FALSE)/100</f>
        <v>0.55679999999999996</v>
      </c>
      <c r="D12" s="40">
        <f>INDEX(人口源表!$1:$1048576,MATCH($B12,人口源表!$A:$A,0),MATCH(D$1,人口源表!$1:$1,0))*INDEX(城镇化率!$1:$1048576,MATCH($B12,城镇化率!$A:$A,0),MATCH(D$1,城镇化率!$5:$5,0))/100</f>
        <v>4151731.8039449644</v>
      </c>
      <c r="E12" s="40">
        <f>INDEX(人口源表!$1:$1048576,MATCH($B12,人口源表!$A:$A,0),MATCH(E$1,人口源表!$1:$1,0))*INDEX(城镇化率!$1:$1048576,MATCH($B12,城镇化率!$A:$A,0),MATCH(E$1,城镇化率!$5:$5,0))/100</f>
        <v>4243689.0579105094</v>
      </c>
      <c r="F12" s="40">
        <f>INDEX(人口源表!$1:$1048576,MATCH($B12,人口源表!$A:$A,0),MATCH(F$1,人口源表!$1:$1,0))*INDEX(城镇化率!$1:$1048576,MATCH($B12,城镇化率!$A:$A,0),MATCH(F$1,城镇化率!$5:$5,0))/100</f>
        <v>4335319.4929309944</v>
      </c>
      <c r="G12" s="40">
        <f>INDEX(人口源表!$1:$1048576,MATCH($B12,人口源表!$A:$A,0),MATCH(G$1,人口源表!$1:$1,0))*INDEX(城镇化率!$1:$1048576,MATCH($B12,城镇化率!$A:$A,0),MATCH(G$1,城镇化率!$5:$5,0))/100</f>
        <v>4256024.3283784268</v>
      </c>
      <c r="H12" s="40">
        <f>INDEX(人口源表!$1:$1048576,MATCH($B12,人口源表!$A:$A,0),MATCH(H$1,人口源表!$1:$1,0))*INDEX(城镇化率!$1:$1048576,MATCH($B12,城镇化率!$A:$A,0),MATCH(H$1,城镇化率!$5:$5,0))/100</f>
        <v>4348447.3637606893</v>
      </c>
      <c r="I12" s="40">
        <f>INDEX(人口源表!$1:$1048576,MATCH($B12,人口源表!$A:$A,0),MATCH(I$1,人口源表!$1:$1,0))*INDEX(城镇化率!$1:$1048576,MATCH($B12,城镇化率!$A:$A,0),MATCH(I$1,城镇化率!$5:$5,0))/100</f>
        <v>4411639.832028185</v>
      </c>
      <c r="J12" s="40">
        <f>INDEX(人口源表!$1:$1048576,MATCH($B12,人口源表!$A:$A,0),MATCH(J$1,人口源表!$1:$1,0))*INDEX(城镇化率!$1:$1048576,MATCH($B12,城镇化率!$A:$A,0),MATCH(J$1,城镇化率!$5:$5,0))/100</f>
        <v>4474969.8104845872</v>
      </c>
      <c r="K12" s="40">
        <f>INDEX(人口源表!$1:$1048576,MATCH($B12,人口源表!$A:$A,0),MATCH(K$1,人口源表!$1:$1,0))*INDEX(城镇化率!$1:$1048576,MATCH($B12,城镇化率!$A:$A,0),MATCH(K$1,城镇化率!$5:$5,0))/100</f>
        <v>4538261.1116856756</v>
      </c>
      <c r="L12" s="40">
        <f>INDEX(人口源表!$1:$1048576,MATCH($B12,人口源表!$A:$A,0),MATCH(L$1,人口源表!$1:$1,0))*INDEX(城镇化率!$1:$1048576,MATCH($B12,城镇化率!$A:$A,0),MATCH(L$1,城镇化率!$5:$5,0))/100</f>
        <v>4601343.6443958525</v>
      </c>
      <c r="M12" s="40">
        <f>INDEX(人口源表!$1:$1048576,MATCH($B12,人口源表!$A:$A,0),MATCH(M$1,人口源表!$1:$1,0))*INDEX(城镇化率!$1:$1048576,MATCH($B12,城镇化率!$A:$A,0),MATCH(M$1,城镇化率!$5:$5,0))/100</f>
        <v>4664055.1453407519</v>
      </c>
      <c r="N12" s="40">
        <f>INDEX(人口源表!$1:$1048576,MATCH($B12,人口源表!$A:$A,0),MATCH(N$1,人口源表!$1:$1,0))*INDEX(城镇化率!$1:$1048576,MATCH($B12,城镇化率!$A:$A,0),MATCH(N$1,城镇化率!$5:$5,0))/100</f>
        <v>4726237.9437080566</v>
      </c>
      <c r="O12" s="40">
        <f>INDEX(人口源表!$1:$1048576,MATCH($B12,人口源表!$A:$A,0),MATCH(O$1,人口源表!$1:$1,0))*INDEX(城镇化率!$1:$1048576,MATCH($B12,城镇化率!$A:$A,0),MATCH(O$1,城镇化率!$5:$5,0))/100</f>
        <v>4787743.1800442608</v>
      </c>
      <c r="P12" s="40">
        <f>INDEX(人口源表!$1:$1048576,MATCH($B12,人口源表!$A:$A,0),MATCH(P$1,人口源表!$1:$1,0))*INDEX(城镇化率!$1:$1048576,MATCH($B12,城镇化率!$A:$A,0),MATCH(P$1,城镇化率!$5:$5,0))/100</f>
        <v>4848428.8179939445</v>
      </c>
      <c r="Q12" s="40">
        <f>INDEX(人口源表!$1:$1048576,MATCH($B12,人口源表!$A:$A,0),MATCH(Q$1,人口源表!$1:$1,0))*INDEX(城镇化率!$1:$1048576,MATCH($B12,城镇化率!$A:$A,0),MATCH(Q$1,城镇化率!$5:$5,0))/100</f>
        <v>4908162.0807689754</v>
      </c>
      <c r="R12" s="40">
        <f>INDEX(人口源表!$1:$1048576,MATCH($B12,人口源表!$A:$A,0),MATCH(R$1,人口源表!$1:$1,0))*INDEX(城镇化率!$1:$1048576,MATCH($B12,城镇化率!$A:$A,0),MATCH(R$1,城镇化率!$5:$5,0))/100</f>
        <v>4966818.072783391</v>
      </c>
      <c r="S12" s="40">
        <f>INDEX(人口源表!$1:$1048576,MATCH($B12,人口源表!$A:$A,0),MATCH(S$1,人口源表!$1:$1,0))*INDEX(城镇化率!$1:$1048576,MATCH($B12,城镇化率!$A:$A,0),MATCH(S$1,城镇化率!$5:$5,0))/100</f>
        <v>4999408.9435147149</v>
      </c>
      <c r="T12" s="40">
        <f>INDEX(人口源表!$1:$1048576,MATCH($B12,人口源表!$A:$A,0),MATCH(T$1,人口源表!$1:$1,0))*INDEX(城镇化率!$1:$1048576,MATCH($B12,城镇化率!$A:$A,0),MATCH(T$1,城镇化率!$5:$5,0))/100</f>
        <v>5030272.2666470036</v>
      </c>
      <c r="U12" s="40">
        <f>INDEX(人口源表!$1:$1048576,MATCH($B12,人口源表!$A:$A,0),MATCH(U$1,人口源表!$1:$1,0))*INDEX(城镇化率!$1:$1048576,MATCH($B12,城镇化率!$A:$A,0),MATCH(U$1,城镇化率!$5:$5,0))/100</f>
        <v>5059336.2236807225</v>
      </c>
      <c r="V12" s="40">
        <f>INDEX(人口源表!$1:$1048576,MATCH($B12,人口源表!$A:$A,0),MATCH(V$1,人口源表!$1:$1,0))*INDEX(城镇化率!$1:$1048576,MATCH($B12,城镇化率!$A:$A,0),MATCH(V$1,城镇化率!$5:$5,0))/100</f>
        <v>5086543.9419720639</v>
      </c>
      <c r="W12" s="40">
        <f>INDEX(人口源表!$1:$1048576,MATCH($B12,人口源表!$A:$A,0),MATCH(W$1,人口源表!$1:$1,0))*INDEX(城镇化率!$1:$1048576,MATCH($B12,城镇化率!$A:$A,0),MATCH(W$1,城镇化率!$5:$5,0))/100</f>
        <v>5111851.1856795568</v>
      </c>
      <c r="X12" s="40">
        <f>INDEX(人口源表!$1:$1048576,MATCH($B12,人口源表!$A:$A,0),MATCH(X$1,人口源表!$1:$1,0))*INDEX(城镇化率!$1:$1048576,MATCH($B12,城镇化率!$A:$A,0),MATCH(X$1,城镇化率!$5:$5,0))/100</f>
        <v>5135226.6835722513</v>
      </c>
      <c r="Y12" s="40">
        <f>INDEX(人口源表!$1:$1048576,MATCH($B12,人口源表!$A:$A,0),MATCH(Y$1,人口源表!$1:$1,0))*INDEX(城镇化率!$1:$1048576,MATCH($B12,城镇化率!$A:$A,0),MATCH(Y$1,城镇化率!$5:$5,0))/100</f>
        <v>5156652.461808539</v>
      </c>
      <c r="Z12" s="40">
        <f>INDEX(人口源表!$1:$1048576,MATCH($B12,人口源表!$A:$A,0),MATCH(Z$1,人口源表!$1:$1,0))*INDEX(城镇化率!$1:$1048576,MATCH($B12,城镇化率!$A:$A,0),MATCH(Z$1,城镇化率!$5:$5,0))/100</f>
        <v>5176124.866515765</v>
      </c>
      <c r="AA12" s="40">
        <f>INDEX(人口源表!$1:$1048576,MATCH($B12,人口源表!$A:$A,0),MATCH(AA$1,人口源表!$1:$1,0))*INDEX(城镇化率!$1:$1048576,MATCH($B12,城镇化率!$A:$A,0),MATCH(AA$1,城镇化率!$5:$5,0))/100</f>
        <v>5193654.9238050319</v>
      </c>
      <c r="AB12" s="40">
        <f>INDEX(人口源表!$1:$1048576,MATCH($B12,人口源表!$A:$A,0),MATCH(AB$1,人口源表!$1:$1,0))*INDEX(城镇化率!$1:$1048576,MATCH($B12,城镇化率!$A:$A,0),MATCH(AB$1,城镇化率!$5:$5,0))/100</f>
        <v>5209268.7051900495</v>
      </c>
      <c r="AC12" s="40">
        <f>INDEX(人口源表!$1:$1048576,MATCH($B12,人口源表!$A:$A,0),MATCH(AC$1,人口源表!$1:$1,0))*INDEX(城镇化率!$1:$1048576,MATCH($B12,城镇化率!$A:$A,0),MATCH(AC$1,城镇化率!$5:$5,0))/100</f>
        <v>5216615.0826364942</v>
      </c>
      <c r="AD12" s="40">
        <f>INDEX(人口源表!$1:$1048576,MATCH($B12,人口源表!$A:$A,0),MATCH(AD$1,人口源表!$1:$1,0))*INDEX(城镇化率!$1:$1048576,MATCH($B12,城镇化率!$A:$A,0),MATCH(AD$1,城镇化率!$5:$5,0))/100</f>
        <v>5222120.5141433775</v>
      </c>
      <c r="AE12" s="40">
        <f>INDEX(人口源表!$1:$1048576,MATCH($B12,人口源表!$A:$A,0),MATCH(AE$1,人口源表!$1:$1,0))*INDEX(城镇化率!$1:$1048576,MATCH($B12,城镇化率!$A:$A,0),MATCH(AE$1,城镇化率!$5:$5,0))/100</f>
        <v>5225862.7712932974</v>
      </c>
      <c r="AF12" s="40">
        <f>INDEX(人口源表!$1:$1048576,MATCH($B12,人口源表!$A:$A,0),MATCH(AF$1,人口源表!$1:$1,0))*INDEX(城镇化率!$1:$1048576,MATCH($B12,城镇化率!$A:$A,0),MATCH(AF$1,城镇化率!$5:$5,0))/100</f>
        <v>5227936.402841026</v>
      </c>
      <c r="AG12" s="40">
        <f>INDEX(人口源表!$1:$1048576,MATCH($B12,人口源表!$A:$A,0),MATCH(AG$1,人口源表!$1:$1,0))*INDEX(城镇化率!$1:$1048576,MATCH($B12,城镇化率!$A:$A,0),MATCH(AG$1,城镇化率!$5:$5,0))/100</f>
        <v>5228452.334162741</v>
      </c>
      <c r="AH12" s="40">
        <f>INDEX(人口源表!$1:$1048576,MATCH($B12,人口源表!$A:$A,0),MATCH(AH$1,人口源表!$1:$1,0))*INDEX(城镇化率!$1:$1048576,MATCH($B12,城镇化率!$A:$A,0),MATCH(AH$1,城镇化率!$5:$5,0))/100</f>
        <v>5227535.331864154</v>
      </c>
      <c r="AI12" s="40">
        <f>INDEX(人口源表!$1:$1048576,MATCH($B12,人口源表!$A:$A,0),MATCH(AI$1,人口源表!$1:$1,0))*INDEX(城镇化率!$1:$1048576,MATCH($B12,城镇化率!$A:$A,0),MATCH(AI$1,城镇化率!$5:$5,0))/100</f>
        <v>5225330.638921109</v>
      </c>
      <c r="AJ12" s="40">
        <f>INDEX(人口源表!$1:$1048576,MATCH($B12,人口源表!$A:$A,0),MATCH(AJ$1,人口源表!$1:$1,0))*INDEX(城镇化率!$1:$1048576,MATCH($B12,城镇化率!$A:$A,0),MATCH(AJ$1,城镇化率!$5:$5,0))/100</f>
        <v>5221997.2143629799</v>
      </c>
      <c r="AK12" s="40">
        <f>INDEX(人口源表!$1:$1048576,MATCH($B12,人口源表!$A:$A,0),MATCH(AK$1,人口源表!$1:$1,0))*INDEX(城镇化率!$1:$1048576,MATCH($B12,城镇化率!$A:$A,0),MATCH(AK$1,城镇化率!$5:$5,0))/100</f>
        <v>5217712.9786611972</v>
      </c>
      <c r="AL12" s="40">
        <f>INDEX(人口源表!$1:$1048576,MATCH($B12,人口源表!$A:$A,0),MATCH(AL$1,人口源表!$1:$1,0))*INDEX(城镇化率!$1:$1048576,MATCH($B12,城镇化率!$A:$A,0),MATCH(AL$1,城镇化率!$5:$5,0))/100</f>
        <v>5212672.2752531497</v>
      </c>
      <c r="AM12" s="40">
        <f>INDEX(人口源表!$1:$1048576,MATCH($B12,人口源表!$A:$A,0),MATCH(AM$1,人口源表!$1:$1,0))*INDEX(城镇化率!$1:$1048576,MATCH($B12,城镇化率!$A:$A,0),MATCH(AM$1,城镇化率!$5:$5,0))/100</f>
        <v>5207087.5959782004</v>
      </c>
      <c r="AN12" s="40">
        <f>INDEX(人口源表!$1:$1048576,MATCH($B12,人口源表!$A:$A,0),MATCH(AN$1,人口源表!$1:$1,0))*INDEX(城镇化率!$1:$1048576,MATCH($B12,城镇化率!$A:$A,0),MATCH(AN$1,城镇化率!$5:$5,0))/100</f>
        <v>5201191.3422377137</v>
      </c>
      <c r="AO12" s="40">
        <f>INDEX(人口源表!$1:$1048576,MATCH($B12,人口源表!$A:$A,0),MATCH(AO$1,人口源表!$1:$1,0))*INDEX(城镇化率!$1:$1048576,MATCH($B12,城镇化率!$A:$A,0),MATCH(AO$1,城镇化率!$5:$5,0))/100</f>
        <v>5195231.0855167601</v>
      </c>
      <c r="AP12" s="40">
        <f>INDEX(人口源表!$1:$1048576,MATCH($B12,人口源表!$A:$A,0),MATCH(AP$1,人口源表!$1:$1,0))*INDEX(城镇化率!$1:$1048576,MATCH($B12,城镇化率!$A:$A,0),MATCH(AP$1,城镇化率!$5:$5,0))/100</f>
        <v>5189475.6524524018</v>
      </c>
      <c r="AQ12" s="40">
        <f>INDEX(人口源表!$1:$1048576,MATCH($B12,人口源表!$A:$A,0),MATCH(AQ$1,人口源表!$1:$1,0))*INDEX(城镇化率!$1:$1048576,MATCH($B12,城镇化率!$A:$A,0),MATCH(AQ$1,城镇化率!$5:$5,0))/100</f>
        <v>5184211.8311659237</v>
      </c>
      <c r="AR12" s="40">
        <f>INDEX(人口源表!$1:$1048576,MATCH($B12,人口源表!$A:$A,0),MATCH(AR$1,人口源表!$1:$1,0))*INDEX(城镇化率!$1:$1048576,MATCH($B12,城镇化率!$A:$A,0),MATCH(AR$1,城镇化率!$5:$5,0))/100</f>
        <v>5179746.8752973564</v>
      </c>
      <c r="AS12" s="40">
        <f>INDEX(人口源表!$1:$1048576,MATCH($B12,人口源表!$A:$A,0),MATCH(AS$1,人口源表!$1:$1,0))*INDEX(城镇化率!$1:$1048576,MATCH($B12,城镇化率!$A:$A,0),MATCH(AS$1,城镇化率!$5:$5,0))/100</f>
        <v>5176405.8998413142</v>
      </c>
      <c r="AT12" s="40">
        <f>INDEX(人口源表!$1:$1048576,MATCH($B12,人口源表!$A:$A,0),MATCH(AT$1,人口源表!$1:$1,0))*INDEX(城镇化率!$1:$1048576,MATCH($B12,城镇化率!$A:$A,0),MATCH(AT$1,城镇化率!$5:$5,0))/100</f>
        <v>5174536.6151034776</v>
      </c>
      <c r="AU12" s="40">
        <f>INDEX(人口源表!$1:$1048576,MATCH($B12,人口源表!$A:$A,0),MATCH(AU$1,人口源表!$1:$1,0))*INDEX(城镇化率!$1:$1048576,MATCH($B12,城镇化率!$A:$A,0),MATCH(AU$1,城镇化率!$5:$5,0))/100</f>
        <v>5174505.2494757939</v>
      </c>
      <c r="AV12" s="40">
        <f>INDEX(人口源表!$1:$1048576,MATCH($B12,人口源表!$A:$A,0),MATCH(AV$1,人口源表!$1:$1,0))*INDEX(城镇化率!$1:$1048576,MATCH($B12,城镇化率!$A:$A,0),MATCH(AV$1,城镇化率!$5:$5,0))/100</f>
        <v>5176699.0868075797</v>
      </c>
    </row>
    <row r="13" spans="1:66" x14ac:dyDescent="0.15">
      <c r="A13" s="4" t="s">
        <v>859</v>
      </c>
      <c r="B13" s="4" t="s">
        <v>48</v>
      </c>
      <c r="C13" s="34">
        <f>VLOOKUP(B13,'[1]2016省城人口总结（根）'!B:C,2,FALSE)/100</f>
        <v>0.58345999999999998</v>
      </c>
      <c r="D13" s="40">
        <f>INDEX(人口源表!$1:$1048576,MATCH($B13,人口源表!$A:$A,0),MATCH(D$1,人口源表!$1:$1,0))*INDEX(城镇化率!$1:$1048576,MATCH($B13,城镇化率!$A:$A,0),MATCH(D$1,城镇化率!$5:$5,0))/100</f>
        <v>2679841.0107016289</v>
      </c>
      <c r="E13" s="40">
        <f>INDEX(人口源表!$1:$1048576,MATCH($B13,人口源表!$A:$A,0),MATCH(E$1,人口源表!$1:$1,0))*INDEX(城镇化率!$1:$1048576,MATCH($B13,城镇化率!$A:$A,0),MATCH(E$1,城镇化率!$5:$5,0))/100</f>
        <v>2744413.7790203625</v>
      </c>
      <c r="F13" s="40">
        <f>INDEX(人口源表!$1:$1048576,MATCH($B13,人口源表!$A:$A,0),MATCH(F$1,人口源表!$1:$1,0))*INDEX(城镇化率!$1:$1048576,MATCH($B13,城镇化率!$A:$A,0),MATCH(F$1,城镇化率!$5:$5,0))/100</f>
        <v>2808919.8715158761</v>
      </c>
      <c r="G13" s="40">
        <f>INDEX(人口源表!$1:$1048576,MATCH($B13,人口源表!$A:$A,0),MATCH(G$1,人口源表!$1:$1,0))*INDEX(城镇化率!$1:$1048576,MATCH($B13,城镇化率!$A:$A,0),MATCH(G$1,城镇化率!$5:$5,0))/100</f>
        <v>3323369.7883570027</v>
      </c>
      <c r="H13" s="40">
        <f>INDEX(人口源表!$1:$1048576,MATCH($B13,人口源表!$A:$A,0),MATCH(H$1,人口源表!$1:$1,0))*INDEX(城镇化率!$1:$1048576,MATCH($B13,城镇化率!$A:$A,0),MATCH(H$1,城镇化率!$5:$5,0))/100</f>
        <v>3410352.6442440287</v>
      </c>
      <c r="I13" s="40">
        <f>INDEX(人口源表!$1:$1048576,MATCH($B13,人口源表!$A:$A,0),MATCH(I$1,人口源表!$1:$1,0))*INDEX(城镇化率!$1:$1048576,MATCH($B13,城镇化率!$A:$A,0),MATCH(I$1,城镇化率!$5:$5,0))/100</f>
        <v>3471870.4221530771</v>
      </c>
      <c r="J13" s="40">
        <f>INDEX(人口源表!$1:$1048576,MATCH($B13,人口源表!$A:$A,0),MATCH(J$1,人口源表!$1:$1,0))*INDEX(城镇化率!$1:$1048576,MATCH($B13,城镇化率!$A:$A,0),MATCH(J$1,城镇化率!$5:$5,0))/100</f>
        <v>3531081.750564184</v>
      </c>
      <c r="K13" s="40">
        <f>INDEX(人口源表!$1:$1048576,MATCH($B13,人口源表!$A:$A,0),MATCH(K$1,人口源表!$1:$1,0))*INDEX(城镇化率!$1:$1048576,MATCH($B13,城镇化率!$A:$A,0),MATCH(K$1,城镇化率!$5:$5,0))/100</f>
        <v>3588071.5267617851</v>
      </c>
      <c r="L13" s="40">
        <f>INDEX(人口源表!$1:$1048576,MATCH($B13,人口源表!$A:$A,0),MATCH(L$1,人口源表!$1:$1,0))*INDEX(城镇化率!$1:$1048576,MATCH($B13,城镇化率!$A:$A,0),MATCH(L$1,城镇化率!$5:$5,0))/100</f>
        <v>3642926.3920953367</v>
      </c>
      <c r="M13" s="40">
        <f>INDEX(人口源表!$1:$1048576,MATCH($B13,人口源表!$A:$A,0),MATCH(M$1,人口源表!$1:$1,0))*INDEX(城镇化率!$1:$1048576,MATCH($B13,城镇化率!$A:$A,0),MATCH(M$1,城镇化率!$5:$5,0))/100</f>
        <v>3695732.084373706</v>
      </c>
      <c r="N13" s="40">
        <f>INDEX(人口源表!$1:$1048576,MATCH($B13,人口源表!$A:$A,0),MATCH(N$1,人口源表!$1:$1,0))*INDEX(城镇化率!$1:$1048576,MATCH($B13,城镇化率!$A:$A,0),MATCH(N$1,城镇化率!$5:$5,0))/100</f>
        <v>3746574.6063945699</v>
      </c>
      <c r="O13" s="40">
        <f>INDEX(人口源表!$1:$1048576,MATCH($B13,人口源表!$A:$A,0),MATCH(O$1,人口源表!$1:$1,0))*INDEX(城镇化率!$1:$1048576,MATCH($B13,城镇化率!$A:$A,0),MATCH(O$1,城镇化率!$5:$5,0))/100</f>
        <v>3795539.4603963285</v>
      </c>
      <c r="P13" s="40">
        <f>INDEX(人口源表!$1:$1048576,MATCH($B13,人口源表!$A:$A,0),MATCH(P$1,人口源表!$1:$1,0))*INDEX(城镇化率!$1:$1048576,MATCH($B13,城镇化率!$A:$A,0),MATCH(P$1,城镇化率!$5:$5,0))/100</f>
        <v>3842712.8659644113</v>
      </c>
      <c r="Q13" s="40">
        <f>INDEX(人口源表!$1:$1048576,MATCH($B13,人口源表!$A:$A,0),MATCH(Q$1,人口源表!$1:$1,0))*INDEX(城镇化率!$1:$1048576,MATCH($B13,城镇化率!$A:$A,0),MATCH(Q$1,城镇化率!$5:$5,0))/100</f>
        <v>3888178.957826985</v>
      </c>
      <c r="R13" s="40">
        <f>INDEX(人口源表!$1:$1048576,MATCH($B13,人口源表!$A:$A,0),MATCH(R$1,人口源表!$1:$1,0))*INDEX(城镇化率!$1:$1048576,MATCH($B13,城镇化率!$A:$A,0),MATCH(R$1,城镇化率!$5:$5,0))/100</f>
        <v>3932022.3324115938</v>
      </c>
      <c r="S13" s="40">
        <f>INDEX(人口源表!$1:$1048576,MATCH($B13,人口源表!$A:$A,0),MATCH(S$1,人口源表!$1:$1,0))*INDEX(城镇化率!$1:$1048576,MATCH($B13,城镇化率!$A:$A,0),MATCH(S$1,城镇化率!$5:$5,0))/100</f>
        <v>3954652.382943003</v>
      </c>
      <c r="T13" s="40">
        <f>INDEX(人口源表!$1:$1048576,MATCH($B13,人口源表!$A:$A,0),MATCH(T$1,人口源表!$1:$1,0))*INDEX(城镇化率!$1:$1048576,MATCH($B13,城镇化率!$A:$A,0),MATCH(T$1,城镇化率!$5:$5,0))/100</f>
        <v>3975520.3923197174</v>
      </c>
      <c r="U13" s="40">
        <f>INDEX(人口源表!$1:$1048576,MATCH($B13,人口源表!$A:$A,0),MATCH(U$1,人口源表!$1:$1,0))*INDEX(城镇化率!$1:$1048576,MATCH($B13,城镇化率!$A:$A,0),MATCH(U$1,城镇化率!$5:$5,0))/100</f>
        <v>3994732.4024489089</v>
      </c>
      <c r="V13" s="40">
        <f>INDEX(人口源表!$1:$1048576,MATCH($B13,人口源表!$A:$A,0),MATCH(V$1,人口源表!$1:$1,0))*INDEX(城镇化率!$1:$1048576,MATCH($B13,城镇化率!$A:$A,0),MATCH(V$1,城镇化率!$5:$5,0))/100</f>
        <v>4012389.1119969781</v>
      </c>
      <c r="W13" s="40">
        <f>INDEX(人口源表!$1:$1048576,MATCH($B13,人口源表!$A:$A,0),MATCH(W$1,人口源表!$1:$1,0))*INDEX(城镇化率!$1:$1048576,MATCH($B13,城镇化率!$A:$A,0),MATCH(W$1,城镇化率!$5:$5,0))/100</f>
        <v>4028589.2485501803</v>
      </c>
      <c r="X13" s="40">
        <f>INDEX(人口源表!$1:$1048576,MATCH($B13,人口源表!$A:$A,0),MATCH(X$1,人口源表!$1:$1,0))*INDEX(城镇化率!$1:$1048576,MATCH($B13,城镇化率!$A:$A,0),MATCH(X$1,城镇化率!$5:$5,0))/100</f>
        <v>4043430.2024772237</v>
      </c>
      <c r="Y13" s="40">
        <f>INDEX(人口源表!$1:$1048576,MATCH($B13,人口源表!$A:$A,0),MATCH(Y$1,人口源表!$1:$1,0))*INDEX(城镇化率!$1:$1048576,MATCH($B13,城镇化率!$A:$A,0),MATCH(Y$1,城镇化率!$5:$5,0))/100</f>
        <v>4057003.6828892971</v>
      </c>
      <c r="Z13" s="40">
        <f>INDEX(人口源表!$1:$1048576,MATCH($B13,人口源表!$A:$A,0),MATCH(Z$1,人口源表!$1:$1,0))*INDEX(城镇化率!$1:$1048576,MATCH($B13,城镇化率!$A:$A,0),MATCH(Z$1,城镇化率!$5:$5,0))/100</f>
        <v>4069399.1371939434</v>
      </c>
      <c r="AA13" s="40">
        <f>INDEX(人口源表!$1:$1048576,MATCH($B13,人口源表!$A:$A,0),MATCH(AA$1,人口源表!$1:$1,0))*INDEX(城镇化率!$1:$1048576,MATCH($B13,城镇化率!$A:$A,0),MATCH(AA$1,城镇化率!$5:$5,0))/100</f>
        <v>4080702.2275940096</v>
      </c>
      <c r="AB13" s="40">
        <f>INDEX(人口源表!$1:$1048576,MATCH($B13,人口源表!$A:$A,0),MATCH(AB$1,人口源表!$1:$1,0))*INDEX(城镇化率!$1:$1048576,MATCH($B13,城镇化率!$A:$A,0),MATCH(AB$1,城镇化率!$5:$5,0))/100</f>
        <v>4090995.4372303402</v>
      </c>
      <c r="AC13" s="40">
        <f>INDEX(人口源表!$1:$1048576,MATCH($B13,人口源表!$A:$A,0),MATCH(AC$1,人口源表!$1:$1,0))*INDEX(城镇化率!$1:$1048576,MATCH($B13,城镇化率!$A:$A,0),MATCH(AC$1,城镇化率!$5:$5,0))/100</f>
        <v>4095339.7634970201</v>
      </c>
      <c r="AD13" s="40">
        <f>INDEX(人口源表!$1:$1048576,MATCH($B13,人口源表!$A:$A,0),MATCH(AD$1,人口源表!$1:$1,0))*INDEX(城镇化率!$1:$1048576,MATCH($B13,城镇化率!$A:$A,0),MATCH(AD$1,城镇化率!$5:$5,0))/100</f>
        <v>4098813.8224937338</v>
      </c>
      <c r="AE13" s="40">
        <f>INDEX(人口源表!$1:$1048576,MATCH($B13,人口源表!$A:$A,0),MATCH(AE$1,人口源表!$1:$1,0))*INDEX(城镇化率!$1:$1048576,MATCH($B13,城镇化率!$A:$A,0),MATCH(AE$1,城镇化率!$5:$5,0))/100</f>
        <v>4101490.6317969831</v>
      </c>
      <c r="AF13" s="40">
        <f>INDEX(人口源表!$1:$1048576,MATCH($B13,人口源表!$A:$A,0),MATCH(AF$1,人口源表!$1:$1,0))*INDEX(城镇化率!$1:$1048576,MATCH($B13,城镇化率!$A:$A,0),MATCH(AF$1,城镇化率!$5:$5,0))/100</f>
        <v>4103439.9700100268</v>
      </c>
      <c r="AG13" s="40">
        <f>INDEX(人口源表!$1:$1048576,MATCH($B13,人口源表!$A:$A,0),MATCH(AG$1,人口源表!$1:$1,0))*INDEX(城镇化率!$1:$1048576,MATCH($B13,城镇化率!$A:$A,0),MATCH(AG$1,城镇化率!$5:$5,0))/100</f>
        <v>4104727.5663394486</v>
      </c>
      <c r="AH13" s="40">
        <f>INDEX(人口源表!$1:$1048576,MATCH($B13,人口源表!$A:$A,0),MATCH(AH$1,人口源表!$1:$1,0))*INDEX(城镇化率!$1:$1048576,MATCH($B13,城镇化率!$A:$A,0),MATCH(AH$1,城镇化率!$5:$5,0))/100</f>
        <v>4105412.7900045444</v>
      </c>
      <c r="AI13" s="40">
        <f>INDEX(人口源表!$1:$1048576,MATCH($B13,人口源表!$A:$A,0),MATCH(AI$1,人口源表!$1:$1,0))*INDEX(城镇化率!$1:$1048576,MATCH($B13,城镇化率!$A:$A,0),MATCH(AI$1,城镇化率!$5:$5,0))/100</f>
        <v>4105553.7292969166</v>
      </c>
      <c r="AJ13" s="40">
        <f>INDEX(人口源表!$1:$1048576,MATCH($B13,人口源表!$A:$A,0),MATCH(AJ$1,人口源表!$1:$1,0))*INDEX(城镇化率!$1:$1048576,MATCH($B13,城镇化率!$A:$A,0),MATCH(AJ$1,城镇化率!$5:$5,0))/100</f>
        <v>4105200.4365121168</v>
      </c>
      <c r="AK13" s="40">
        <f>INDEX(人口源表!$1:$1048576,MATCH($B13,人口源表!$A:$A,0),MATCH(AK$1,人口源表!$1:$1,0))*INDEX(城镇化率!$1:$1048576,MATCH($B13,城镇化率!$A:$A,0),MATCH(AK$1,城镇化率!$5:$5,0))/100</f>
        <v>4104399.2661997904</v>
      </c>
      <c r="AL13" s="40">
        <f>INDEX(人口源表!$1:$1048576,MATCH($B13,人口源表!$A:$A,0),MATCH(AL$1,人口源表!$1:$1,0))*INDEX(城镇化率!$1:$1048576,MATCH($B13,城镇化率!$A:$A,0),MATCH(AL$1,城镇化率!$5:$5,0))/100</f>
        <v>4103192.7980532842</v>
      </c>
      <c r="AM13" s="40">
        <f>INDEX(人口源表!$1:$1048576,MATCH($B13,人口源表!$A:$A,0),MATCH(AM$1,人口源表!$1:$1,0))*INDEX(城镇化率!$1:$1048576,MATCH($B13,城镇化率!$A:$A,0),MATCH(AM$1,城镇化率!$5:$5,0))/100</f>
        <v>4101616.737366342</v>
      </c>
      <c r="AN13" s="40">
        <f>INDEX(人口源表!$1:$1048576,MATCH($B13,人口源表!$A:$A,0),MATCH(AN$1,人口源表!$1:$1,0))*INDEX(城镇化率!$1:$1048576,MATCH($B13,城镇化率!$A:$A,0),MATCH(AN$1,城镇化率!$5:$5,0))/100</f>
        <v>4099703.5703094052</v>
      </c>
      <c r="AO13" s="40">
        <f>INDEX(人口源表!$1:$1048576,MATCH($B13,人口源表!$A:$A,0),MATCH(AO$1,人口源表!$1:$1,0))*INDEX(城镇化率!$1:$1048576,MATCH($B13,城镇化率!$A:$A,0),MATCH(AO$1,城镇化率!$5:$5,0))/100</f>
        <v>4097479.4535982381</v>
      </c>
      <c r="AP13" s="40">
        <f>INDEX(人口源表!$1:$1048576,MATCH($B13,人口源表!$A:$A,0),MATCH(AP$1,人口源表!$1:$1,0))*INDEX(城镇化率!$1:$1048576,MATCH($B13,城镇化率!$A:$A,0),MATCH(AP$1,城镇化率!$5:$5,0))/100</f>
        <v>4094964.0903654736</v>
      </c>
      <c r="AQ13" s="40">
        <f>INDEX(人口源表!$1:$1048576,MATCH($B13,人口源表!$A:$A,0),MATCH(AQ$1,人口源表!$1:$1,0))*INDEX(城镇化率!$1:$1048576,MATCH($B13,城镇化率!$A:$A,0),MATCH(AQ$1,城镇化率!$5:$5,0))/100</f>
        <v>4092175.2056465172</v>
      </c>
      <c r="AR13" s="40">
        <f>INDEX(人口源表!$1:$1048576,MATCH($B13,人口源表!$A:$A,0),MATCH(AR$1,人口源表!$1:$1,0))*INDEX(城镇化率!$1:$1048576,MATCH($B13,城镇化率!$A:$A,0),MATCH(AR$1,城镇化率!$5:$5,0))/100</f>
        <v>4089121.578552423</v>
      </c>
      <c r="AS13" s="40">
        <f>INDEX(人口源表!$1:$1048576,MATCH($B13,人口源表!$A:$A,0),MATCH(AS$1,人口源表!$1:$1,0))*INDEX(城镇化率!$1:$1048576,MATCH($B13,城镇化率!$A:$A,0),MATCH(AS$1,城镇化率!$5:$5,0))/100</f>
        <v>4085807.5067554358</v>
      </c>
      <c r="AT13" s="40">
        <f>INDEX(人口源表!$1:$1048576,MATCH($B13,人口源表!$A:$A,0),MATCH(AT$1,人口源表!$1:$1,0))*INDEX(城镇化率!$1:$1048576,MATCH($B13,城镇化率!$A:$A,0),MATCH(AT$1,城镇化率!$5:$5,0))/100</f>
        <v>4082232.7206202624</v>
      </c>
      <c r="AU13" s="40">
        <f>INDEX(人口源表!$1:$1048576,MATCH($B13,人口源表!$A:$A,0),MATCH(AU$1,人口源表!$1:$1,0))*INDEX(城镇化率!$1:$1048576,MATCH($B13,城镇化率!$A:$A,0),MATCH(AU$1,城镇化率!$5:$5,0))/100</f>
        <v>4078389.1824800642</v>
      </c>
      <c r="AV13" s="40">
        <f>INDEX(人口源表!$1:$1048576,MATCH($B13,人口源表!$A:$A,0),MATCH(AV$1,人口源表!$1:$1,0))*INDEX(城镇化率!$1:$1048576,MATCH($B13,城镇化率!$A:$A,0),MATCH(AV$1,城镇化率!$5:$5,0))/100</f>
        <v>4074264.8471288751</v>
      </c>
    </row>
    <row r="14" spans="1:66" x14ac:dyDescent="0.15">
      <c r="A14" s="4" t="s">
        <v>859</v>
      </c>
      <c r="B14" s="4" t="s">
        <v>50</v>
      </c>
      <c r="C14" s="34">
        <f>VLOOKUP(B14,'[1]2016省城人口总结（根）'!B:C,2,FALSE)/100</f>
        <v>0.50348000000000004</v>
      </c>
      <c r="D14" s="40">
        <f>INDEX(人口源表!$1:$1048576,MATCH($B14,人口源表!$A:$A,0),MATCH(D$1,人口源表!$1:$1,0))*INDEX(城镇化率!$1:$1048576,MATCH($B14,城镇化率!$A:$A,0),MATCH(D$1,城镇化率!$5:$5,0))/100</f>
        <v>2272434.5538991857</v>
      </c>
      <c r="E14" s="40">
        <f>INDEX(人口源表!$1:$1048576,MATCH($B14,人口源表!$A:$A,0),MATCH(E$1,人口源表!$1:$1,0))*INDEX(城镇化率!$1:$1048576,MATCH($B14,城镇化率!$A:$A,0),MATCH(E$1,城镇化率!$5:$5,0))/100</f>
        <v>2322615.72362949</v>
      </c>
      <c r="F14" s="40">
        <f>INDEX(人口源表!$1:$1048576,MATCH($B14,人口源表!$A:$A,0),MATCH(F$1,人口源表!$1:$1,0))*INDEX(城镇化率!$1:$1048576,MATCH($B14,城镇化率!$A:$A,0),MATCH(F$1,城镇化率!$5:$5,0))/100</f>
        <v>2372798.4181339713</v>
      </c>
      <c r="G14" s="40">
        <f>INDEX(人口源表!$1:$1048576,MATCH($B14,人口源表!$A:$A,0),MATCH(G$1,人口源表!$1:$1,0))*INDEX(城镇化率!$1:$1048576,MATCH($B14,城镇化率!$A:$A,0),MATCH(G$1,城镇化率!$5:$5,0))/100</f>
        <v>2218495.686388283</v>
      </c>
      <c r="H14" s="40">
        <f>INDEX(人口源表!$1:$1048576,MATCH($B14,人口源表!$A:$A,0),MATCH(H$1,人口源表!$1:$1,0))*INDEX(城镇化率!$1:$1048576,MATCH($B14,城镇化率!$A:$A,0),MATCH(H$1,城镇化率!$5:$5,0))/100</f>
        <v>2268975.9509480535</v>
      </c>
      <c r="I14" s="40">
        <f>INDEX(人口源表!$1:$1048576,MATCH($B14,人口源表!$A:$A,0),MATCH(I$1,人口源表!$1:$1,0))*INDEX(城镇化率!$1:$1048576,MATCH($B14,城镇化率!$A:$A,0),MATCH(I$1,城镇化率!$5:$5,0))/100</f>
        <v>2303498.503862584</v>
      </c>
      <c r="J14" s="40">
        <f>INDEX(人口源表!$1:$1048576,MATCH($B14,人口源表!$A:$A,0),MATCH(J$1,人口源表!$1:$1,0))*INDEX(城镇化率!$1:$1048576,MATCH($B14,城镇化率!$A:$A,0),MATCH(J$1,城镇化率!$5:$5,0))/100</f>
        <v>2337419.7730762633</v>
      </c>
      <c r="K14" s="40">
        <f>INDEX(人口源表!$1:$1048576,MATCH($B14,人口源表!$A:$A,0),MATCH(K$1,人口源表!$1:$1,0))*INDEX(城镇化率!$1:$1048576,MATCH($B14,城镇化率!$A:$A,0),MATCH(K$1,城镇化率!$5:$5,0))/100</f>
        <v>2370695.8740130444</v>
      </c>
      <c r="L14" s="40">
        <f>INDEX(人口源表!$1:$1048576,MATCH($B14,人口源表!$A:$A,0),MATCH(L$1,人口源表!$1:$1,0))*INDEX(城镇化率!$1:$1048576,MATCH($B14,城镇化率!$A:$A,0),MATCH(L$1,城镇化率!$5:$5,0))/100</f>
        <v>2403286.1268489719</v>
      </c>
      <c r="M14" s="40">
        <f>INDEX(人口源表!$1:$1048576,MATCH($B14,人口源表!$A:$A,0),MATCH(M$1,人口源表!$1:$1,0))*INDEX(城镇化率!$1:$1048576,MATCH($B14,城镇化率!$A:$A,0),MATCH(M$1,城镇化率!$5:$5,0))/100</f>
        <v>2435152.1209212709</v>
      </c>
      <c r="N14" s="40">
        <f>INDEX(人口源表!$1:$1048576,MATCH($B14,人口源表!$A:$A,0),MATCH(N$1,人口源表!$1:$1,0))*INDEX(城镇化率!$1:$1048576,MATCH($B14,城镇化率!$A:$A,0),MATCH(N$1,城镇化率!$5:$5,0))/100</f>
        <v>2466258.4327103533</v>
      </c>
      <c r="O14" s="40">
        <f>INDEX(人口源表!$1:$1048576,MATCH($B14,人口源表!$A:$A,0),MATCH(O$1,人口源表!$1:$1,0))*INDEX(城镇化率!$1:$1048576,MATCH($B14,城镇化率!$A:$A,0),MATCH(O$1,城镇化率!$5:$5,0))/100</f>
        <v>2496573.3827982247</v>
      </c>
      <c r="P14" s="40">
        <f>INDEX(人口源表!$1:$1048576,MATCH($B14,人口源表!$A:$A,0),MATCH(P$1,人口源表!$1:$1,0))*INDEX(城镇化率!$1:$1048576,MATCH($B14,城镇化率!$A:$A,0),MATCH(P$1,城镇化率!$5:$5,0))/100</f>
        <v>2526068.0833542105</v>
      </c>
      <c r="Q14" s="40">
        <f>INDEX(人口源表!$1:$1048576,MATCH($B14,人口源表!$A:$A,0),MATCH(Q$1,人口源表!$1:$1,0))*INDEX(城镇化率!$1:$1048576,MATCH($B14,城镇化率!$A:$A,0),MATCH(Q$1,城镇化率!$5:$5,0))/100</f>
        <v>2554717.189530401</v>
      </c>
      <c r="R14" s="40">
        <f>INDEX(人口源表!$1:$1048576,MATCH($B14,人口源表!$A:$A,0),MATCH(R$1,人口源表!$1:$1,0))*INDEX(城镇化率!$1:$1048576,MATCH($B14,城镇化率!$A:$A,0),MATCH(R$1,城镇化率!$5:$5,0))/100</f>
        <v>2582499.6912505408</v>
      </c>
      <c r="S14" s="40">
        <f>INDEX(人口源表!$1:$1048576,MATCH($B14,人口源表!$A:$A,0),MATCH(S$1,人口源表!$1:$1,0))*INDEX(城镇化率!$1:$1048576,MATCH($B14,城镇化率!$A:$A,0),MATCH(S$1,城镇化率!$5:$5,0))/100</f>
        <v>2596480.7303160466</v>
      </c>
      <c r="T14" s="40">
        <f>INDEX(人口源表!$1:$1048576,MATCH($B14,人口源表!$A:$A,0),MATCH(T$1,人口源表!$1:$1,0))*INDEX(城镇化率!$1:$1048576,MATCH($B14,城镇化率!$A:$A,0),MATCH(T$1,城镇化率!$5:$5,0))/100</f>
        <v>2609371.1898451969</v>
      </c>
      <c r="U14" s="40">
        <f>INDEX(人口源表!$1:$1048576,MATCH($B14,人口源表!$A:$A,0),MATCH(U$1,人口源表!$1:$1,0))*INDEX(城镇化率!$1:$1048576,MATCH($B14,城镇化率!$A:$A,0),MATCH(U$1,城镇化率!$5:$5,0))/100</f>
        <v>2621177.5393002531</v>
      </c>
      <c r="V14" s="40">
        <f>INDEX(人口源表!$1:$1048576,MATCH($B14,人口源表!$A:$A,0),MATCH(V$1,人口源表!$1:$1,0))*INDEX(城镇化率!$1:$1048576,MATCH($B14,城镇化率!$A:$A,0),MATCH(V$1,城镇化率!$5:$5,0))/100</f>
        <v>2631910.1882946282</v>
      </c>
      <c r="W14" s="40">
        <f>INDEX(人口源表!$1:$1048576,MATCH($B14,人口源表!$A:$A,0),MATCH(W$1,人口源表!$1:$1,0))*INDEX(城镇化率!$1:$1048576,MATCH($B14,城镇化率!$A:$A,0),MATCH(W$1,城镇化率!$5:$5,0))/100</f>
        <v>2641584.1920817117</v>
      </c>
      <c r="X14" s="40">
        <f>INDEX(人口源表!$1:$1048576,MATCH($B14,人口源表!$A:$A,0),MATCH(X$1,人口源表!$1:$1,0))*INDEX(城镇化率!$1:$1048576,MATCH($B14,城镇化率!$A:$A,0),MATCH(X$1,城镇化率!$5:$5,0))/100</f>
        <v>2650219.9767574118</v>
      </c>
      <c r="Y14" s="40">
        <f>INDEX(人口源表!$1:$1048576,MATCH($B14,人口源表!$A:$A,0),MATCH(Y$1,人口源表!$1:$1,0))*INDEX(城镇化率!$1:$1048576,MATCH($B14,城镇化率!$A:$A,0),MATCH(Y$1,城镇化率!$5:$5,0))/100</f>
        <v>2657841.6200469984</v>
      </c>
      <c r="Z14" s="40">
        <f>INDEX(人口源表!$1:$1048576,MATCH($B14,人口源表!$A:$A,0),MATCH(Z$1,人口源表!$1:$1,0))*INDEX(城镇化率!$1:$1048576,MATCH($B14,城镇化率!$A:$A,0),MATCH(Z$1,城镇化率!$5:$5,0))/100</f>
        <v>2664480.0321261436</v>
      </c>
      <c r="AA14" s="40">
        <f>INDEX(人口源表!$1:$1048576,MATCH($B14,人口源表!$A:$A,0),MATCH(AA$1,人口源表!$1:$1,0))*INDEX(城镇化率!$1:$1048576,MATCH($B14,城镇化率!$A:$A,0),MATCH(AA$1,城镇化率!$5:$5,0))/100</f>
        <v>2670169.385334474</v>
      </c>
      <c r="AB14" s="40">
        <f>INDEX(人口源表!$1:$1048576,MATCH($B14,人口源表!$A:$A,0),MATCH(AB$1,人口源表!$1:$1,0))*INDEX(城镇化率!$1:$1048576,MATCH($B14,城镇化率!$A:$A,0),MATCH(AB$1,城镇化率!$5:$5,0))/100</f>
        <v>2674950.3137384565</v>
      </c>
      <c r="AC14" s="40">
        <f>INDEX(人口源表!$1:$1048576,MATCH($B14,人口源表!$A:$A,0),MATCH(AC$1,人口源表!$1:$1,0))*INDEX(城镇化率!$1:$1048576,MATCH($B14,城镇化率!$A:$A,0),MATCH(AC$1,城镇化率!$5:$5,0))/100</f>
        <v>2675589.5062812404</v>
      </c>
      <c r="AD14" s="40">
        <f>INDEX(人口源表!$1:$1048576,MATCH($B14,人口源表!$A:$A,0),MATCH(AD$1,人口源表!$1:$1,0))*INDEX(城镇化率!$1:$1048576,MATCH($B14,城镇化率!$A:$A,0),MATCH(AD$1,城镇化率!$5:$5,0))/100</f>
        <v>2675412.8749627336</v>
      </c>
      <c r="AE14" s="40">
        <f>INDEX(人口源表!$1:$1048576,MATCH($B14,人口源表!$A:$A,0),MATCH(AE$1,人口源表!$1:$1,0))*INDEX(城镇化率!$1:$1048576,MATCH($B14,城镇化率!$A:$A,0),MATCH(AE$1,城镇化率!$5:$5,0))/100</f>
        <v>2674480.2514324808</v>
      </c>
      <c r="AF14" s="40">
        <f>INDEX(人口源表!$1:$1048576,MATCH($B14,人口源表!$A:$A,0),MATCH(AF$1,人口源表!$1:$1,0))*INDEX(城镇化率!$1:$1048576,MATCH($B14,城镇化率!$A:$A,0),MATCH(AF$1,城镇化率!$5:$5,0))/100</f>
        <v>2672854.9783868315</v>
      </c>
      <c r="AG14" s="40">
        <f>INDEX(人口源表!$1:$1048576,MATCH($B14,人口源表!$A:$A,0),MATCH(AG$1,人口源表!$1:$1,0))*INDEX(城镇化率!$1:$1048576,MATCH($B14,城镇化率!$A:$A,0),MATCH(AG$1,城镇化率!$5:$5,0))/100</f>
        <v>2670608.4277986013</v>
      </c>
      <c r="AH14" s="40">
        <f>INDEX(人口源表!$1:$1048576,MATCH($B14,人口源表!$A:$A,0),MATCH(AH$1,人口源表!$1:$1,0))*INDEX(城镇化率!$1:$1048576,MATCH($B14,城镇化率!$A:$A,0),MATCH(AH$1,城镇化率!$5:$5,0))/100</f>
        <v>2667815.6650685882</v>
      </c>
      <c r="AI14" s="40">
        <f>INDEX(人口源表!$1:$1048576,MATCH($B14,人口源表!$A:$A,0),MATCH(AI$1,人口源表!$1:$1,0))*INDEX(城镇化率!$1:$1048576,MATCH($B14,城镇化率!$A:$A,0),MATCH(AI$1,城镇化率!$5:$5,0))/100</f>
        <v>2664558.718626095</v>
      </c>
      <c r="AJ14" s="40">
        <f>INDEX(人口源表!$1:$1048576,MATCH($B14,人口源表!$A:$A,0),MATCH(AJ$1,人口源表!$1:$1,0))*INDEX(城镇化率!$1:$1048576,MATCH($B14,城镇化率!$A:$A,0),MATCH(AJ$1,城镇化率!$5:$5,0))/100</f>
        <v>2660924.7666341513</v>
      </c>
      <c r="AK14" s="40">
        <f>INDEX(人口源表!$1:$1048576,MATCH($B14,人口源表!$A:$A,0),MATCH(AK$1,人口源表!$1:$1,0))*INDEX(城镇化率!$1:$1048576,MATCH($B14,城镇化率!$A:$A,0),MATCH(AK$1,城镇化率!$5:$5,0))/100</f>
        <v>2657006.8690677239</v>
      </c>
      <c r="AL14" s="40">
        <f>INDEX(人口源表!$1:$1048576,MATCH($B14,人口源表!$A:$A,0),MATCH(AL$1,人口源表!$1:$1,0))*INDEX(城镇化率!$1:$1048576,MATCH($B14,城镇化率!$A:$A,0),MATCH(AL$1,城镇化率!$5:$5,0))/100</f>
        <v>2652903.416568574</v>
      </c>
      <c r="AM14" s="40">
        <f>INDEX(人口源表!$1:$1048576,MATCH($B14,人口源表!$A:$A,0),MATCH(AM$1,人口源表!$1:$1,0))*INDEX(城镇化率!$1:$1048576,MATCH($B14,城镇化率!$A:$A,0),MATCH(AM$1,城镇化率!$5:$5,0))/100</f>
        <v>2648720.1730174497</v>
      </c>
      <c r="AN14" s="40">
        <f>INDEX(人口源表!$1:$1048576,MATCH($B14,人口源表!$A:$A,0),MATCH(AN$1,人口源表!$1:$1,0))*INDEX(城镇化率!$1:$1048576,MATCH($B14,城镇化率!$A:$A,0),MATCH(AN$1,城镇化率!$5:$5,0))/100</f>
        <v>2644568.437514442</v>
      </c>
      <c r="AO14" s="40">
        <f>INDEX(人口源表!$1:$1048576,MATCH($B14,人口源表!$A:$A,0),MATCH(AO$1,人口源表!$1:$1,0))*INDEX(城镇化率!$1:$1048576,MATCH($B14,城镇化率!$A:$A,0),MATCH(AO$1,城镇化率!$5:$5,0))/100</f>
        <v>2640565.7903569564</v>
      </c>
      <c r="AP14" s="40">
        <f>INDEX(人口源表!$1:$1048576,MATCH($B14,人口源表!$A:$A,0),MATCH(AP$1,人口源表!$1:$1,0))*INDEX(城镇化率!$1:$1048576,MATCH($B14,城镇化率!$A:$A,0),MATCH(AP$1,城镇化率!$5:$5,0))/100</f>
        <v>2636836.8548263493</v>
      </c>
      <c r="AQ14" s="40">
        <f>INDEX(人口源表!$1:$1048576,MATCH($B14,人口源表!$A:$A,0),MATCH(AQ$1,人口源表!$1:$1,0))*INDEX(城镇化率!$1:$1048576,MATCH($B14,城镇化率!$A:$A,0),MATCH(AQ$1,城镇化率!$5:$5,0))/100</f>
        <v>2633510.7663772237</v>
      </c>
      <c r="AR14" s="40">
        <f>INDEX(人口源表!$1:$1048576,MATCH($B14,人口源表!$A:$A,0),MATCH(AR$1,人口源表!$1:$1,0))*INDEX(城镇化率!$1:$1048576,MATCH($B14,城镇化率!$A:$A,0),MATCH(AR$1,城镇化率!$5:$5,0))/100</f>
        <v>2630725.2253694548</v>
      </c>
      <c r="AS14" s="40">
        <f>INDEX(人口源表!$1:$1048576,MATCH($B14,人口源表!$A:$A,0),MATCH(AS$1,人口源表!$1:$1,0))*INDEX(城镇化率!$1:$1048576,MATCH($B14,城镇化率!$A:$A,0),MATCH(AS$1,城镇化率!$5:$5,0))/100</f>
        <v>2628623.9734381349</v>
      </c>
      <c r="AT14" s="40">
        <f>INDEX(人口源表!$1:$1048576,MATCH($B14,人口源表!$A:$A,0),MATCH(AT$1,人口源表!$1:$1,0))*INDEX(城镇化率!$1:$1048576,MATCH($B14,城镇化率!$A:$A,0),MATCH(AT$1,城镇化率!$5:$5,0))/100</f>
        <v>2627357.5572611033</v>
      </c>
      <c r="AU14" s="40">
        <f>INDEX(人口源表!$1:$1048576,MATCH($B14,人口源表!$A:$A,0),MATCH(AU$1,人口源表!$1:$1,0))*INDEX(城镇化率!$1:$1048576,MATCH($B14,城镇化率!$A:$A,0),MATCH(AU$1,城镇化率!$5:$5,0))/100</f>
        <v>2627083.4367041504</v>
      </c>
      <c r="AV14" s="40">
        <f>INDEX(人口源表!$1:$1048576,MATCH($B14,人口源表!$A:$A,0),MATCH(AV$1,人口源表!$1:$1,0))*INDEX(城镇化率!$1:$1048576,MATCH($B14,城镇化率!$A:$A,0),MATCH(AV$1,城镇化率!$5:$5,0))/100</f>
        <v>2627966.0941140698</v>
      </c>
    </row>
    <row r="15" spans="1:66" x14ac:dyDescent="0.15">
      <c r="A15" s="4" t="s">
        <v>860</v>
      </c>
      <c r="B15" s="4" t="s">
        <v>52</v>
      </c>
      <c r="C15" s="34">
        <f>VLOOKUP(B15,'[1]2016省城人口总结（根）'!B:C,2,FALSE)/100</f>
        <v>0.61380499999999993</v>
      </c>
      <c r="D15" s="40">
        <f>INDEX(人口源表!$1:$1048576,MATCH($B15,人口源表!$A:$A,0),MATCH(D$1,人口源表!$1:$1,0))*INDEX(城镇化率!$1:$1048576,MATCH($B15,城镇化率!$A:$A,0),MATCH(D$1,城镇化率!$5:$5,0))/100</f>
        <v>2710007.9598356024</v>
      </c>
      <c r="E15" s="40">
        <f>INDEX(人口源表!$1:$1048576,MATCH($B15,人口源表!$A:$A,0),MATCH(E$1,人口源表!$1:$1,0))*INDEX(城镇化率!$1:$1048576,MATCH($B15,城镇化率!$A:$A,0),MATCH(E$1,城镇化率!$5:$5,0))/100</f>
        <v>2777730.980791341</v>
      </c>
      <c r="F15" s="40">
        <f>INDEX(人口源表!$1:$1048576,MATCH($B15,人口源表!$A:$A,0),MATCH(F$1,人口源表!$1:$1,0))*INDEX(城镇化率!$1:$1048576,MATCH($B15,城镇化率!$A:$A,0),MATCH(F$1,城镇化率!$5:$5,0))/100</f>
        <v>2845968.5820006658</v>
      </c>
      <c r="G15" s="40">
        <f>INDEX(人口源表!$1:$1048576,MATCH($B15,人口源表!$A:$A,0),MATCH(G$1,人口源表!$1:$1,0))*INDEX(城镇化率!$1:$1048576,MATCH($B15,城镇化率!$A:$A,0),MATCH(G$1,城镇化率!$5:$5,0))/100</f>
        <v>3382688.8614841481</v>
      </c>
      <c r="H15" s="40">
        <f>INDEX(人口源表!$1:$1048576,MATCH($B15,人口源表!$A:$A,0),MATCH(H$1,人口源表!$1:$1,0))*INDEX(城镇化率!$1:$1048576,MATCH($B15,城镇化率!$A:$A,0),MATCH(H$1,城镇化率!$5:$5,0))/100</f>
        <v>3482645.286649534</v>
      </c>
      <c r="I15" s="40">
        <f>INDEX(人口源表!$1:$1048576,MATCH($B15,人口源表!$A:$A,0),MATCH(I$1,人口源表!$1:$1,0))*INDEX(城镇化率!$1:$1048576,MATCH($B15,城镇化率!$A:$A,0),MATCH(I$1,城镇化率!$5:$5,0))/100</f>
        <v>3555127.2633322016</v>
      </c>
      <c r="J15" s="40">
        <f>INDEX(人口源表!$1:$1048576,MATCH($B15,人口源表!$A:$A,0),MATCH(J$1,人口源表!$1:$1,0))*INDEX(城镇化率!$1:$1048576,MATCH($B15,城镇化率!$A:$A,0),MATCH(J$1,城镇化率!$5:$5,0))/100</f>
        <v>3623818.6997489952</v>
      </c>
      <c r="K15" s="40">
        <f>INDEX(人口源表!$1:$1048576,MATCH($B15,人口源表!$A:$A,0),MATCH(K$1,人口源表!$1:$1,0))*INDEX(城镇化率!$1:$1048576,MATCH($B15,城镇化率!$A:$A,0),MATCH(K$1,城镇化率!$5:$5,0))/100</f>
        <v>3688917.0969122709</v>
      </c>
      <c r="L15" s="40">
        <f>INDEX(人口源表!$1:$1048576,MATCH($B15,人口源表!$A:$A,0),MATCH(L$1,人口源表!$1:$1,0))*INDEX(城镇化率!$1:$1048576,MATCH($B15,城镇化率!$A:$A,0),MATCH(L$1,城镇化率!$5:$5,0))/100</f>
        <v>3750620.1355892075</v>
      </c>
      <c r="M15" s="40">
        <f>INDEX(人口源表!$1:$1048576,MATCH($B15,人口源表!$A:$A,0),MATCH(M$1,人口源表!$1:$1,0))*INDEX(城镇化率!$1:$1048576,MATCH($B15,城镇化率!$A:$A,0),MATCH(M$1,城镇化率!$5:$5,0))/100</f>
        <v>3809121.3057239396</v>
      </c>
      <c r="N15" s="40">
        <f>INDEX(人口源表!$1:$1048576,MATCH($B15,人口源表!$A:$A,0),MATCH(N$1,人口源表!$1:$1,0))*INDEX(城镇化率!$1:$1048576,MATCH($B15,城镇化率!$A:$A,0),MATCH(N$1,城镇化率!$5:$5,0))/100</f>
        <v>3864613.6424983796</v>
      </c>
      <c r="O15" s="40">
        <f>INDEX(人口源表!$1:$1048576,MATCH($B15,人口源表!$A:$A,0),MATCH(O$1,人口源表!$1:$1,0))*INDEX(城镇化率!$1:$1048576,MATCH($B15,城镇化率!$A:$A,0),MATCH(O$1,城镇化率!$5:$5,0))/100</f>
        <v>3917286.657181289</v>
      </c>
      <c r="P15" s="40">
        <f>INDEX(人口源表!$1:$1048576,MATCH($B15,人口源表!$A:$A,0),MATCH(P$1,人口源表!$1:$1,0))*INDEX(城镇化率!$1:$1048576,MATCH($B15,城镇化率!$A:$A,0),MATCH(P$1,城镇化率!$5:$5,0))/100</f>
        <v>3967327.355281265</v>
      </c>
      <c r="Q15" s="40">
        <f>INDEX(人口源表!$1:$1048576,MATCH($B15,人口源表!$A:$A,0),MATCH(Q$1,人口源表!$1:$1,0))*INDEX(城镇化率!$1:$1048576,MATCH($B15,城镇化率!$A:$A,0),MATCH(Q$1,城镇化率!$5:$5,0))/100</f>
        <v>4014919.8891091137</v>
      </c>
      <c r="R15" s="40">
        <f>INDEX(人口源表!$1:$1048576,MATCH($B15,人口源表!$A:$A,0),MATCH(R$1,人口源表!$1:$1,0))*INDEX(城镇化率!$1:$1048576,MATCH($B15,城镇化率!$A:$A,0),MATCH(R$1,城镇化率!$5:$5,0))/100</f>
        <v>4060243.0214705281</v>
      </c>
      <c r="S15" s="40">
        <f>INDEX(人口源表!$1:$1048576,MATCH($B15,人口源表!$A:$A,0),MATCH(S$1,人口源表!$1:$1,0))*INDEX(城镇化率!$1:$1048576,MATCH($B15,城镇化率!$A:$A,0),MATCH(S$1,城镇化率!$5:$5,0))/100</f>
        <v>4083159.8111829525</v>
      </c>
      <c r="T15" s="40">
        <f>INDEX(人口源表!$1:$1048576,MATCH($B15,人口源表!$A:$A,0),MATCH(T$1,人口源表!$1:$1,0))*INDEX(城镇化率!$1:$1048576,MATCH($B15,城镇化率!$A:$A,0),MATCH(T$1,城镇化率!$5:$5,0))/100</f>
        <v>4103847.4134912002</v>
      </c>
      <c r="U15" s="40">
        <f>INDEX(人口源表!$1:$1048576,MATCH($B15,人口源表!$A:$A,0),MATCH(U$1,人口源表!$1:$1,0))*INDEX(城镇化率!$1:$1048576,MATCH($B15,城镇化率!$A:$A,0),MATCH(U$1,城镇化率!$5:$5,0))/100</f>
        <v>4122502.3732969742</v>
      </c>
      <c r="V15" s="40">
        <f>INDEX(人口源表!$1:$1048576,MATCH($B15,人口源表!$A:$A,0),MATCH(V$1,人口源表!$1:$1,0))*INDEX(城镇化率!$1:$1048576,MATCH($B15,城镇化率!$A:$A,0),MATCH(V$1,城镇化率!$5:$5,0))/100</f>
        <v>4139309.2304057111</v>
      </c>
      <c r="W15" s="40">
        <f>INDEX(人口源表!$1:$1048576,MATCH($B15,人口源表!$A:$A,0),MATCH(W$1,人口源表!$1:$1,0))*INDEX(城镇化率!$1:$1048576,MATCH($B15,城镇化率!$A:$A,0),MATCH(W$1,城镇化率!$5:$5,0))/100</f>
        <v>4154446.1167592257</v>
      </c>
      <c r="X15" s="40">
        <f>INDEX(人口源表!$1:$1048576,MATCH($B15,人口源表!$A:$A,0),MATCH(X$1,人口源表!$1:$1,0))*INDEX(城镇化率!$1:$1048576,MATCH($B15,城镇化率!$A:$A,0),MATCH(X$1,城镇化率!$5:$5,0))/100</f>
        <v>4168080.8105812245</v>
      </c>
      <c r="Y15" s="40">
        <f>INDEX(人口源表!$1:$1048576,MATCH($B15,人口源表!$A:$A,0),MATCH(Y$1,人口源表!$1:$1,0))*INDEX(城镇化率!$1:$1048576,MATCH($B15,城镇化率!$A:$A,0),MATCH(Y$1,城镇化率!$5:$5,0))/100</f>
        <v>4180371.9328917349</v>
      </c>
      <c r="Z15" s="40">
        <f>INDEX(人口源表!$1:$1048576,MATCH($B15,人口源表!$A:$A,0),MATCH(Z$1,人口源表!$1:$1,0))*INDEX(城镇化率!$1:$1048576,MATCH($B15,城镇化率!$A:$A,0),MATCH(Z$1,城镇化率!$5:$5,0))/100</f>
        <v>4191467.9196267538</v>
      </c>
      <c r="AA15" s="40">
        <f>INDEX(人口源表!$1:$1048576,MATCH($B15,人口源表!$A:$A,0),MATCH(AA$1,人口源表!$1:$1,0))*INDEX(城镇化率!$1:$1048576,MATCH($B15,城镇化率!$A:$A,0),MATCH(AA$1,城镇化率!$5:$5,0))/100</f>
        <v>4201507.484096773</v>
      </c>
      <c r="AB15" s="40">
        <f>INDEX(人口源表!$1:$1048576,MATCH($B15,人口源表!$A:$A,0),MATCH(AB$1,人口源表!$1:$1,0))*INDEX(城镇化率!$1:$1048576,MATCH($B15,城镇化率!$A:$A,0),MATCH(AB$1,城镇化率!$5:$5,0))/100</f>
        <v>4210617.0477643134</v>
      </c>
      <c r="AC15" s="40">
        <f>INDEX(人口源表!$1:$1048576,MATCH($B15,人口源表!$A:$A,0),MATCH(AC$1,人口源表!$1:$1,0))*INDEX(城镇化率!$1:$1048576,MATCH($B15,城镇化率!$A:$A,0),MATCH(AC$1,城镇化率!$5:$5,0))/100</f>
        <v>4213752.4430572214</v>
      </c>
      <c r="AD15" s="40">
        <f>INDEX(人口源表!$1:$1048576,MATCH($B15,人口源表!$A:$A,0),MATCH(AD$1,人口源表!$1:$1,0))*INDEX(城镇化率!$1:$1048576,MATCH($B15,城镇化率!$A:$A,0),MATCH(AD$1,城镇化率!$5:$5,0))/100</f>
        <v>4216169.4615491033</v>
      </c>
      <c r="AE15" s="40">
        <f>INDEX(人口源表!$1:$1048576,MATCH($B15,人口源表!$A:$A,0),MATCH(AE$1,人口源表!$1:$1,0))*INDEX(城镇化率!$1:$1048576,MATCH($B15,城镇化率!$A:$A,0),MATCH(AE$1,城镇化率!$5:$5,0))/100</f>
        <v>4217964.9398361985</v>
      </c>
      <c r="AF15" s="40">
        <f>INDEX(人口源表!$1:$1048576,MATCH($B15,人口源表!$A:$A,0),MATCH(AF$1,人口源表!$1:$1,0))*INDEX(城镇化率!$1:$1048576,MATCH($B15,城镇化率!$A:$A,0),MATCH(AF$1,城镇化率!$5:$5,0))/100</f>
        <v>4219224.8518264629</v>
      </c>
      <c r="AG15" s="40">
        <f>INDEX(人口源表!$1:$1048576,MATCH($B15,人口源表!$A:$A,0),MATCH(AG$1,人口源表!$1:$1,0))*INDEX(城镇化率!$1:$1048576,MATCH($B15,城镇化率!$A:$A,0),MATCH(AG$1,城镇化率!$5:$5,0))/100</f>
        <v>4220020.2051766701</v>
      </c>
      <c r="AH15" s="40">
        <f>INDEX(人口源表!$1:$1048576,MATCH($B15,人口源表!$A:$A,0),MATCH(AH$1,人口源表!$1:$1,0))*INDEX(城镇化率!$1:$1048576,MATCH($B15,城镇化率!$A:$A,0),MATCH(AH$1,城镇化率!$5:$5,0))/100</f>
        <v>4220411.4257523846</v>
      </c>
      <c r="AI15" s="40">
        <f>INDEX(人口源表!$1:$1048576,MATCH($B15,人口源表!$A:$A,0),MATCH(AI$1,人口源表!$1:$1,0))*INDEX(城镇化率!$1:$1048576,MATCH($B15,城镇化率!$A:$A,0),MATCH(AI$1,城镇化率!$5:$5,0))/100</f>
        <v>4220446.5821761182</v>
      </c>
      <c r="AJ15" s="40">
        <f>INDEX(人口源表!$1:$1048576,MATCH($B15,人口源表!$A:$A,0),MATCH(AJ$1,人口源表!$1:$1,0))*INDEX(城镇化率!$1:$1048576,MATCH($B15,城镇化率!$A:$A,0),MATCH(AJ$1,城镇化率!$5:$5,0))/100</f>
        <v>4220158.7867977722</v>
      </c>
      <c r="AK15" s="40">
        <f>INDEX(人口源表!$1:$1048576,MATCH($B15,人口源表!$A:$A,0),MATCH(AK$1,人口源表!$1:$1,0))*INDEX(城镇化率!$1:$1048576,MATCH($B15,城镇化率!$A:$A,0),MATCH(AK$1,城镇化率!$5:$5,0))/100</f>
        <v>4219569.0615505436</v>
      </c>
      <c r="AL15" s="40">
        <f>INDEX(人口源表!$1:$1048576,MATCH($B15,人口源表!$A:$A,0),MATCH(AL$1,人口源表!$1:$1,0))*INDEX(城镇化率!$1:$1048576,MATCH($B15,城镇化率!$A:$A,0),MATCH(AL$1,城镇化率!$5:$5,0))/100</f>
        <v>4218684.5217694137</v>
      </c>
      <c r="AM15" s="40">
        <f>INDEX(人口源表!$1:$1048576,MATCH($B15,人口源表!$A:$A,0),MATCH(AM$1,人口源表!$1:$1,0))*INDEX(城镇化率!$1:$1048576,MATCH($B15,城镇化率!$A:$A,0),MATCH(AM$1,城镇化率!$5:$5,0))/100</f>
        <v>4217498.9055484207</v>
      </c>
      <c r="AN15" s="40">
        <f>INDEX(人口源表!$1:$1048576,MATCH($B15,人口源表!$A:$A,0),MATCH(AN$1,人口源表!$1:$1,0))*INDEX(城镇化率!$1:$1048576,MATCH($B15,城镇化率!$A:$A,0),MATCH(AN$1,城镇化率!$5:$5,0))/100</f>
        <v>4215990.7250643848</v>
      </c>
      <c r="AO15" s="40">
        <f>INDEX(人口源表!$1:$1048576,MATCH($B15,人口源表!$A:$A,0),MATCH(AO$1,人口源表!$1:$1,0))*INDEX(城镇化率!$1:$1048576,MATCH($B15,城镇化率!$A:$A,0),MATCH(AO$1,城镇化率!$5:$5,0))/100</f>
        <v>4214125.3823070349</v>
      </c>
      <c r="AP15" s="40">
        <f>INDEX(人口源表!$1:$1048576,MATCH($B15,人口源表!$A:$A,0),MATCH(AP$1,人口源表!$1:$1,0))*INDEX(城镇化率!$1:$1048576,MATCH($B15,城镇化率!$A:$A,0),MATCH(AP$1,城镇化率!$5:$5,0))/100</f>
        <v>4211852.5137599856</v>
      </c>
      <c r="AQ15" s="40">
        <f>INDEX(人口源表!$1:$1048576,MATCH($B15,人口源表!$A:$A,0),MATCH(AQ$1,人口源表!$1:$1,0))*INDEX(城镇化率!$1:$1048576,MATCH($B15,城镇化率!$A:$A,0),MATCH(AQ$1,城镇化率!$5:$5,0))/100</f>
        <v>4209108.1181189809</v>
      </c>
      <c r="AR15" s="40">
        <f>INDEX(人口源表!$1:$1048576,MATCH($B15,人口源表!$A:$A,0),MATCH(AR$1,人口源表!$1:$1,0))*INDEX(城镇化率!$1:$1048576,MATCH($B15,城镇化率!$A:$A,0),MATCH(AR$1,城镇化率!$5:$5,0))/100</f>
        <v>4205811.8768873438</v>
      </c>
      <c r="AS15" s="40">
        <f>INDEX(人口源表!$1:$1048576,MATCH($B15,人口源表!$A:$A,0),MATCH(AS$1,人口源表!$1:$1,0))*INDEX(城镇化率!$1:$1048576,MATCH($B15,城镇化率!$A:$A,0),MATCH(AS$1,城镇化率!$5:$5,0))/100</f>
        <v>4201868.4812962171</v>
      </c>
      <c r="AT15" s="40">
        <f>INDEX(人口源表!$1:$1048576,MATCH($B15,人口源表!$A:$A,0),MATCH(AT$1,人口源表!$1:$1,0))*INDEX(城镇化率!$1:$1048576,MATCH($B15,城镇化率!$A:$A,0),MATCH(AT$1,城镇化率!$5:$5,0))/100</f>
        <v>4197167.360891616</v>
      </c>
      <c r="AU15" s="40">
        <f>INDEX(人口源表!$1:$1048576,MATCH($B15,人口源表!$A:$A,0),MATCH(AU$1,人口源表!$1:$1,0))*INDEX(城镇化率!$1:$1048576,MATCH($B15,城镇化率!$A:$A,0),MATCH(AU$1,城镇化率!$5:$5,0))/100</f>
        <v>4191581.5901364358</v>
      </c>
      <c r="AV15" s="40">
        <f>INDEX(人口源表!$1:$1048576,MATCH($B15,人口源表!$A:$A,0),MATCH(AV$1,人口源表!$1:$1,0))*INDEX(城镇化率!$1:$1048576,MATCH($B15,城镇化率!$A:$A,0),MATCH(AV$1,城镇化率!$5:$5,0))/100</f>
        <v>4184966.7734319461</v>
      </c>
    </row>
    <row r="16" spans="1:66" x14ac:dyDescent="0.15">
      <c r="A16" s="4" t="s">
        <v>860</v>
      </c>
      <c r="B16" s="4" t="s">
        <v>54</v>
      </c>
      <c r="C16" s="34">
        <f>VLOOKUP(B16,'[1]2016省城人口总结（根）'!B:C,2,FALSE)/100</f>
        <v>0.52949000000000002</v>
      </c>
      <c r="D16" s="40">
        <f>INDEX(人口源表!$1:$1048576,MATCH($B16,人口源表!$A:$A,0),MATCH(D$1,人口源表!$1:$1,0))*INDEX(城镇化率!$1:$1048576,MATCH($B16,城镇化率!$A:$A,0),MATCH(D$1,城镇化率!$5:$5,0))/100</f>
        <v>1816433.4068163908</v>
      </c>
      <c r="E16" s="40">
        <f>INDEX(人口源表!$1:$1048576,MATCH($B16,人口源表!$A:$A,0),MATCH(E$1,人口源表!$1:$1,0))*INDEX(城镇化率!$1:$1048576,MATCH($B16,城镇化率!$A:$A,0),MATCH(E$1,城镇化率!$5:$5,0))/100</f>
        <v>1857816.276826123</v>
      </c>
      <c r="F16" s="40">
        <f>INDEX(人口源表!$1:$1048576,MATCH($B16,人口源表!$A:$A,0),MATCH(F$1,人口源表!$1:$1,0))*INDEX(城镇化率!$1:$1048576,MATCH($B16,城镇化率!$A:$A,0),MATCH(F$1,城镇化率!$5:$5,0))/100</f>
        <v>1899765.2423020462</v>
      </c>
      <c r="G16" s="40">
        <f>INDEX(人口源表!$1:$1048576,MATCH($B16,人口源表!$A:$A,0),MATCH(G$1,人口源表!$1:$1,0))*INDEX(城镇化率!$1:$1048576,MATCH($B16,城镇化率!$A:$A,0),MATCH(G$1,城镇化率!$5:$5,0))/100</f>
        <v>1714826.8016372495</v>
      </c>
      <c r="H16" s="40">
        <f>INDEX(人口源表!$1:$1048576,MATCH($B16,人口源表!$A:$A,0),MATCH(H$1,人口源表!$1:$1,0))*INDEX(城镇化率!$1:$1048576,MATCH($B16,城镇化率!$A:$A,0),MATCH(H$1,城镇化率!$5:$5,0))/100</f>
        <v>1759025.8240338063</v>
      </c>
      <c r="I16" s="40">
        <f>INDEX(人口源表!$1:$1048576,MATCH($B16,人口源表!$A:$A,0),MATCH(I$1,人口源表!$1:$1,0))*INDEX(城镇化率!$1:$1048576,MATCH($B16,城镇化率!$A:$A,0),MATCH(I$1,城镇化率!$5:$5,0))/100</f>
        <v>1790615.7446413166</v>
      </c>
      <c r="J16" s="40">
        <f>INDEX(人口源表!$1:$1048576,MATCH($B16,人口源表!$A:$A,0),MATCH(J$1,人口源表!$1:$1,0))*INDEX(城镇化率!$1:$1048576,MATCH($B16,城镇化率!$A:$A,0),MATCH(J$1,城镇化率!$5:$5,0))/100</f>
        <v>1821461.9725185004</v>
      </c>
      <c r="K16" s="40">
        <f>INDEX(人口源表!$1:$1048576,MATCH($B16,人口源表!$A:$A,0),MATCH(K$1,人口源表!$1:$1,0))*INDEX(城镇化率!$1:$1048576,MATCH($B16,城镇化率!$A:$A,0),MATCH(K$1,城镇化率!$5:$5,0))/100</f>
        <v>1851528.0591696489</v>
      </c>
      <c r="L16" s="40">
        <f>INDEX(人口源表!$1:$1048576,MATCH($B16,人口源表!$A:$A,0),MATCH(L$1,人口源表!$1:$1,0))*INDEX(城镇化率!$1:$1048576,MATCH($B16,城镇化率!$A:$A,0),MATCH(L$1,城镇化率!$5:$5,0))/100</f>
        <v>1880779.0109483162</v>
      </c>
      <c r="M16" s="40">
        <f>INDEX(人口源表!$1:$1048576,MATCH($B16,人口源表!$A:$A,0),MATCH(M$1,人口源表!$1:$1,0))*INDEX(城镇化率!$1:$1048576,MATCH($B16,城镇化率!$A:$A,0),MATCH(M$1,城镇化率!$5:$5,0))/100</f>
        <v>1909184.3661353372</v>
      </c>
      <c r="N16" s="40">
        <f>INDEX(人口源表!$1:$1048576,MATCH($B16,人口源表!$A:$A,0),MATCH(N$1,人口源表!$1:$1,0))*INDEX(城镇化率!$1:$1048576,MATCH($B16,城镇化率!$A:$A,0),MATCH(N$1,城镇化率!$5:$5,0))/100</f>
        <v>1936714.8395703495</v>
      </c>
      <c r="O16" s="40">
        <f>INDEX(人口源表!$1:$1048576,MATCH($B16,人口源表!$A:$A,0),MATCH(O$1,人口源表!$1:$1,0))*INDEX(城镇化率!$1:$1048576,MATCH($B16,城镇化率!$A:$A,0),MATCH(O$1,城镇化率!$5:$5,0))/100</f>
        <v>1963345.4390287488</v>
      </c>
      <c r="P16" s="40">
        <f>INDEX(人口源表!$1:$1048576,MATCH($B16,人口源表!$A:$A,0),MATCH(P$1,人口源表!$1:$1,0))*INDEX(城镇化率!$1:$1048576,MATCH($B16,城镇化率!$A:$A,0),MATCH(P$1,城镇化率!$5:$5,0))/100</f>
        <v>1989054.4726501214</v>
      </c>
      <c r="Q16" s="40">
        <f>INDEX(人口源表!$1:$1048576,MATCH($B16,人口源表!$A:$A,0),MATCH(Q$1,人口源表!$1:$1,0))*INDEX(城镇化率!$1:$1048576,MATCH($B16,城镇化率!$A:$A,0),MATCH(Q$1,城镇化率!$5:$5,0))/100</f>
        <v>2013823.1094487295</v>
      </c>
      <c r="R16" s="40">
        <f>INDEX(人口源表!$1:$1048576,MATCH($B16,人口源表!$A:$A,0),MATCH(R$1,人口源表!$1:$1,0))*INDEX(城镇化率!$1:$1048576,MATCH($B16,城镇化率!$A:$A,0),MATCH(R$1,城镇化率!$5:$5,0))/100</f>
        <v>2037637.4110071314</v>
      </c>
      <c r="S16" s="40">
        <f>INDEX(人口源表!$1:$1048576,MATCH($B16,人口源表!$A:$A,0),MATCH(S$1,人口源表!$1:$1,0))*INDEX(城镇化率!$1:$1048576,MATCH($B16,城镇化率!$A:$A,0),MATCH(S$1,城镇化率!$5:$5,0))/100</f>
        <v>2050285.6306737594</v>
      </c>
      <c r="T16" s="40">
        <f>INDEX(人口源表!$1:$1048576,MATCH($B16,人口源表!$A:$A,0),MATCH(T$1,人口源表!$1:$1,0))*INDEX(城镇化率!$1:$1048576,MATCH($B16,城镇化率!$A:$A,0),MATCH(T$1,城镇化率!$5:$5,0))/100</f>
        <v>2061796.6087299597</v>
      </c>
      <c r="U16" s="40">
        <f>INDEX(人口源表!$1:$1048576,MATCH($B16,人口源表!$A:$A,0),MATCH(U$1,人口源表!$1:$1,0))*INDEX(城镇化率!$1:$1048576,MATCH($B16,城镇化率!$A:$A,0),MATCH(U$1,城镇化率!$5:$5,0))/100</f>
        <v>2072184.3499817837</v>
      </c>
      <c r="V16" s="40">
        <f>INDEX(人口源表!$1:$1048576,MATCH($B16,人口源表!$A:$A,0),MATCH(V$1,人口源表!$1:$1,0))*INDEX(城镇化率!$1:$1048576,MATCH($B16,城镇化率!$A:$A,0),MATCH(V$1,城镇化率!$5:$5,0))/100</f>
        <v>2081465.8682585265</v>
      </c>
      <c r="W16" s="40">
        <f>INDEX(人口源表!$1:$1048576,MATCH($B16,人口源表!$A:$A,0),MATCH(W$1,人口源表!$1:$1,0))*INDEX(城镇化率!$1:$1048576,MATCH($B16,城镇化率!$A:$A,0),MATCH(W$1,城镇化率!$5:$5,0))/100</f>
        <v>2089663.8227391518</v>
      </c>
      <c r="X16" s="40">
        <f>INDEX(人口源表!$1:$1048576,MATCH($B16,人口源表!$A:$A,0),MATCH(X$1,人口源表!$1:$1,0))*INDEX(城镇化率!$1:$1048576,MATCH($B16,城镇化率!$A:$A,0),MATCH(X$1,城镇化率!$5:$5,0))/100</f>
        <v>2096805.3639554416</v>
      </c>
      <c r="Y16" s="40">
        <f>INDEX(人口源表!$1:$1048576,MATCH($B16,人口源表!$A:$A,0),MATCH(Y$1,人口源表!$1:$1,0))*INDEX(城镇化率!$1:$1048576,MATCH($B16,城镇化率!$A:$A,0),MATCH(Y$1,城镇化率!$5:$5,0))/100</f>
        <v>2102922.2390022306</v>
      </c>
      <c r="Z16" s="40">
        <f>INDEX(人口源表!$1:$1048576,MATCH($B16,人口源表!$A:$A,0),MATCH(Z$1,人口源表!$1:$1,0))*INDEX(城镇化率!$1:$1048576,MATCH($B16,城镇化率!$A:$A,0),MATCH(Z$1,城镇化率!$5:$5,0))/100</f>
        <v>2108050.8982868628</v>
      </c>
      <c r="AA16" s="40">
        <f>INDEX(人口源表!$1:$1048576,MATCH($B16,人口源表!$A:$A,0),MATCH(AA$1,人口源表!$1:$1,0))*INDEX(城镇化率!$1:$1048576,MATCH($B16,城镇化率!$A:$A,0),MATCH(AA$1,城镇化率!$5:$5,0))/100</f>
        <v>2112231.94939458</v>
      </c>
      <c r="AB16" s="40">
        <f>INDEX(人口源表!$1:$1048576,MATCH($B16,人口源表!$A:$A,0),MATCH(AB$1,人口源表!$1:$1,0))*INDEX(城镇化率!$1:$1048576,MATCH($B16,城镇化率!$A:$A,0),MATCH(AB$1,城镇化率!$5:$5,0))/100</f>
        <v>2115512.8814616483</v>
      </c>
      <c r="AC16" s="40">
        <f>INDEX(人口源表!$1:$1048576,MATCH($B16,人口源表!$A:$A,0),MATCH(AC$1,人口源表!$1:$1,0))*INDEX(城镇化率!$1:$1048576,MATCH($B16,城镇化率!$A:$A,0),MATCH(AC$1,城镇化率!$5:$5,0))/100</f>
        <v>2115352.5992019512</v>
      </c>
      <c r="AD16" s="40">
        <f>INDEX(人口源表!$1:$1048576,MATCH($B16,人口源表!$A:$A,0),MATCH(AD$1,人口源表!$1:$1,0))*INDEX(城镇化率!$1:$1048576,MATCH($B16,城镇化率!$A:$A,0),MATCH(AD$1,城镇化率!$5:$5,0))/100</f>
        <v>2114399.6157322265</v>
      </c>
      <c r="AE16" s="40">
        <f>INDEX(人口源表!$1:$1048576,MATCH($B16,人口源表!$A:$A,0),MATCH(AE$1,人口源表!$1:$1,0))*INDEX(城镇化率!$1:$1048576,MATCH($B16,城镇化率!$A:$A,0),MATCH(AE$1,城镇化率!$5:$5,0))/100</f>
        <v>2112717.5899733724</v>
      </c>
      <c r="AF16" s="40">
        <f>INDEX(人口源表!$1:$1048576,MATCH($B16,人口源表!$A:$A,0),MATCH(AF$1,人口源表!$1:$1,0))*INDEX(城镇化率!$1:$1048576,MATCH($B16,城镇化率!$A:$A,0),MATCH(AF$1,城镇化率!$5:$5,0))/100</f>
        <v>2110376.5495292768</v>
      </c>
      <c r="AG16" s="40">
        <f>INDEX(人口源表!$1:$1048576,MATCH($B16,人口源表!$A:$A,0),MATCH(AG$1,人口源表!$1:$1,0))*INDEX(城镇化率!$1:$1048576,MATCH($B16,城镇化率!$A:$A,0),MATCH(AG$1,城镇化率!$5:$5,0))/100</f>
        <v>2107452.3310657777</v>
      </c>
      <c r="AH16" s="40">
        <f>INDEX(人口源表!$1:$1048576,MATCH($B16,人口源表!$A:$A,0),MATCH(AH$1,人口源表!$1:$1,0))*INDEX(城镇化率!$1:$1048576,MATCH($B16,城镇化率!$A:$A,0),MATCH(AH$1,城镇化率!$5:$5,0))/100</f>
        <v>2104025.3340105102</v>
      </c>
      <c r="AI16" s="40">
        <f>INDEX(人口源表!$1:$1048576,MATCH($B16,人口源表!$A:$A,0),MATCH(AI$1,人口源表!$1:$1,0))*INDEX(城镇化率!$1:$1048576,MATCH($B16,城镇化率!$A:$A,0),MATCH(AI$1,城镇化率!$5:$5,0))/100</f>
        <v>2100179.9201673246</v>
      </c>
      <c r="AJ16" s="40">
        <f>INDEX(人口源表!$1:$1048576,MATCH($B16,人口源表!$A:$A,0),MATCH(AJ$1,人口源表!$1:$1,0))*INDEX(城镇化率!$1:$1048576,MATCH($B16,城镇化率!$A:$A,0),MATCH(AJ$1,城镇化率!$5:$5,0))/100</f>
        <v>2096009.2213775304</v>
      </c>
      <c r="AK16" s="40">
        <f>INDEX(人口源表!$1:$1048576,MATCH($B16,人口源表!$A:$A,0),MATCH(AK$1,人口源表!$1:$1,0))*INDEX(城镇化率!$1:$1048576,MATCH($B16,城镇化率!$A:$A,0),MATCH(AK$1,城镇化率!$5:$5,0))/100</f>
        <v>2091609.1692557749</v>
      </c>
      <c r="AL16" s="40">
        <f>INDEX(人口源表!$1:$1048576,MATCH($B16,人口源表!$A:$A,0),MATCH(AL$1,人口源表!$1:$1,0))*INDEX(城镇化率!$1:$1048576,MATCH($B16,城镇化率!$A:$A,0),MATCH(AL$1,城镇化率!$5:$5,0))/100</f>
        <v>2087081.9491882813</v>
      </c>
      <c r="AM16" s="40">
        <f>INDEX(人口源表!$1:$1048576,MATCH($B16,人口源表!$A:$A,0),MATCH(AM$1,人口源表!$1:$1,0))*INDEX(城镇化率!$1:$1048576,MATCH($B16,城镇化率!$A:$A,0),MATCH(AM$1,城镇化率!$5:$5,0))/100</f>
        <v>2082536.7899282689</v>
      </c>
      <c r="AN16" s="40">
        <f>INDEX(人口源表!$1:$1048576,MATCH($B16,人口源表!$A:$A,0),MATCH(AN$1,人口源表!$1:$1,0))*INDEX(城镇化率!$1:$1048576,MATCH($B16,城镇化率!$A:$A,0),MATCH(AN$1,城镇化率!$5:$5,0))/100</f>
        <v>2078088.0174445433</v>
      </c>
      <c r="AO16" s="40">
        <f>INDEX(人口源表!$1:$1048576,MATCH($B16,人口源表!$A:$A,0),MATCH(AO$1,人口源表!$1:$1,0))*INDEX(城镇化率!$1:$1048576,MATCH($B16,城镇化率!$A:$A,0),MATCH(AO$1,城镇化率!$5:$5,0))/100</f>
        <v>2073854.4447320336</v>
      </c>
      <c r="AP16" s="40">
        <f>INDEX(人口源表!$1:$1048576,MATCH($B16,人口源表!$A:$A,0),MATCH(AP$1,人口源表!$1:$1,0))*INDEX(城镇化率!$1:$1048576,MATCH($B16,城镇化率!$A:$A,0),MATCH(AP$1,城镇化率!$5:$5,0))/100</f>
        <v>2069963.599900858</v>
      </c>
      <c r="AQ16" s="40">
        <f>INDEX(人口源表!$1:$1048576,MATCH($B16,人口源表!$A:$A,0),MATCH(AQ$1,人口源表!$1:$1,0))*INDEX(城镇化率!$1:$1048576,MATCH($B16,城镇化率!$A:$A,0),MATCH(AQ$1,城镇化率!$5:$5,0))/100</f>
        <v>2066547.0022864833</v>
      </c>
      <c r="AR16" s="40">
        <f>INDEX(人口源表!$1:$1048576,MATCH($B16,人口源表!$A:$A,0),MATCH(AR$1,人口源表!$1:$1,0))*INDEX(城镇化率!$1:$1048576,MATCH($B16,城镇化率!$A:$A,0),MATCH(AR$1,城镇化率!$5:$5,0))/100</f>
        <v>2063743.0138049296</v>
      </c>
      <c r="AS16" s="40">
        <f>INDEX(人口源表!$1:$1048576,MATCH($B16,人口源表!$A:$A,0),MATCH(AS$1,人口源表!$1:$1,0))*INDEX(城镇化率!$1:$1048576,MATCH($B16,城镇化率!$A:$A,0),MATCH(AS$1,城镇化率!$5:$5,0))/100</f>
        <v>2061697.6506016385</v>
      </c>
      <c r="AT16" s="40">
        <f>INDEX(人口源表!$1:$1048576,MATCH($B16,人口源表!$A:$A,0),MATCH(AT$1,人口源表!$1:$1,0))*INDEX(城镇化率!$1:$1048576,MATCH($B16,城镇化率!$A:$A,0),MATCH(AT$1,城镇化率!$5:$5,0))/100</f>
        <v>2060561.892703057</v>
      </c>
      <c r="AU16" s="40">
        <f>INDEX(人口源表!$1:$1048576,MATCH($B16,人口源表!$A:$A,0),MATCH(AU$1,人口源表!$1:$1,0))*INDEX(城镇化率!$1:$1048576,MATCH($B16,城镇化率!$A:$A,0),MATCH(AU$1,城镇化率!$5:$5,0))/100</f>
        <v>2060493.1700914716</v>
      </c>
      <c r="AV16" s="40">
        <f>INDEX(人口源表!$1:$1048576,MATCH($B16,人口源表!$A:$A,0),MATCH(AV$1,人口源表!$1:$1,0))*INDEX(城镇化率!$1:$1048576,MATCH($B16,城镇化率!$A:$A,0),MATCH(AV$1,城镇化率!$5:$5,0))/100</f>
        <v>2061656.8814930043</v>
      </c>
    </row>
    <row r="17" spans="1:48" x14ac:dyDescent="0.15">
      <c r="A17" s="4" t="s">
        <v>860</v>
      </c>
      <c r="B17" s="4" t="s">
        <v>56</v>
      </c>
      <c r="C17" s="34">
        <f>VLOOKUP(B17,'[1]2016省城人口总结（根）'!B:C,2,FALSE)/100</f>
        <v>0.50138499999999997</v>
      </c>
      <c r="D17" s="40">
        <f>INDEX(人口源表!$1:$1048576,MATCH($B17,人口源表!$A:$A,0),MATCH(D$1,人口源表!$1:$1,0))*INDEX(城镇化率!$1:$1048576,MATCH($B17,城镇化率!$A:$A,0),MATCH(D$1,城镇化率!$5:$5,0))/100</f>
        <v>709851.15470863087</v>
      </c>
      <c r="E17" s="40">
        <f>INDEX(人口源表!$1:$1048576,MATCH($B17,人口源表!$A:$A,0),MATCH(E$1,人口源表!$1:$1,0))*INDEX(城镇化率!$1:$1048576,MATCH($B17,城镇化率!$A:$A,0),MATCH(E$1,城镇化率!$5:$5,0))/100</f>
        <v>725451.16995939845</v>
      </c>
      <c r="F17" s="40">
        <f>INDEX(人口源表!$1:$1048576,MATCH($B17,人口源表!$A:$A,0),MATCH(F$1,人口源表!$1:$1,0))*INDEX(城镇化率!$1:$1048576,MATCH($B17,城镇化率!$A:$A,0),MATCH(F$1,城镇化率!$5:$5,0))/100</f>
        <v>741134.87197930622</v>
      </c>
      <c r="G17" s="40">
        <f>INDEX(人口源表!$1:$1048576,MATCH($B17,人口源表!$A:$A,0),MATCH(G$1,人口源表!$1:$1,0))*INDEX(城镇化率!$1:$1048576,MATCH($B17,城镇化率!$A:$A,0),MATCH(G$1,城镇化率!$5:$5,0))/100</f>
        <v>690923.9661908797</v>
      </c>
      <c r="H17" s="40">
        <f>INDEX(人口源表!$1:$1048576,MATCH($B17,人口源表!$A:$A,0),MATCH(H$1,人口源表!$1:$1,0))*INDEX(城镇化率!$1:$1048576,MATCH($B17,城镇化率!$A:$A,0),MATCH(H$1,城镇化率!$5:$5,0))/100</f>
        <v>707176.67657547875</v>
      </c>
      <c r="I17" s="40">
        <f>INDEX(人口源表!$1:$1048576,MATCH($B17,人口源表!$A:$A,0),MATCH(I$1,人口源表!$1:$1,0))*INDEX(城镇化率!$1:$1048576,MATCH($B17,城镇化率!$A:$A,0),MATCH(I$1,城镇化率!$5:$5,0))/100</f>
        <v>718356.51700988621</v>
      </c>
      <c r="J17" s="40">
        <f>INDEX(人口源表!$1:$1048576,MATCH($B17,人口源表!$A:$A,0),MATCH(J$1,人口源表!$1:$1,0))*INDEX(城镇化率!$1:$1048576,MATCH($B17,城镇化率!$A:$A,0),MATCH(J$1,城镇化率!$5:$5,0))/100</f>
        <v>729245.48553392885</v>
      </c>
      <c r="K17" s="40">
        <f>INDEX(人口源表!$1:$1048576,MATCH($B17,人口源表!$A:$A,0),MATCH(K$1,人口源表!$1:$1,0))*INDEX(城镇化率!$1:$1048576,MATCH($B17,城镇化率!$A:$A,0),MATCH(K$1,城镇化率!$5:$5,0))/100</f>
        <v>739829.44603012025</v>
      </c>
      <c r="L17" s="40">
        <f>INDEX(人口源表!$1:$1048576,MATCH($B17,人口源表!$A:$A,0),MATCH(L$1,人口源表!$1:$1,0))*INDEX(城镇化率!$1:$1048576,MATCH($B17,城镇化率!$A:$A,0),MATCH(L$1,城镇化率!$5:$5,0))/100</f>
        <v>750095.58359695692</v>
      </c>
      <c r="M17" s="40">
        <f>INDEX(人口源表!$1:$1048576,MATCH($B17,人口源表!$A:$A,0),MATCH(M$1,人口源表!$1:$1,0))*INDEX(城镇化率!$1:$1048576,MATCH($B17,城镇化率!$A:$A,0),MATCH(M$1,城镇化率!$5:$5,0))/100</f>
        <v>760032.4813488418</v>
      </c>
      <c r="N17" s="40">
        <f>INDEX(人口源表!$1:$1048576,MATCH($B17,人口源表!$A:$A,0),MATCH(N$1,人口源表!$1:$1,0))*INDEX(城镇化率!$1:$1048576,MATCH($B17,城镇化率!$A:$A,0),MATCH(N$1,城镇化率!$5:$5,0))/100</f>
        <v>769627.9220795026</v>
      </c>
      <c r="O17" s="40">
        <f>INDEX(人口源表!$1:$1048576,MATCH($B17,人口源表!$A:$A,0),MATCH(O$1,人口源表!$1:$1,0))*INDEX(城镇化率!$1:$1048576,MATCH($B17,城镇化率!$A:$A,0),MATCH(O$1,城镇化率!$5:$5,0))/100</f>
        <v>778873.45663810289</v>
      </c>
      <c r="P17" s="40">
        <f>INDEX(人口源表!$1:$1048576,MATCH($B17,人口源表!$A:$A,0),MATCH(P$1,人口源表!$1:$1,0))*INDEX(城镇化率!$1:$1048576,MATCH($B17,城镇化率!$A:$A,0),MATCH(P$1,城镇化率!$5:$5,0))/100</f>
        <v>787759.37337465701</v>
      </c>
      <c r="Q17" s="40">
        <f>INDEX(人口源表!$1:$1048576,MATCH($B17,人口源表!$A:$A,0),MATCH(Q$1,人口源表!$1:$1,0))*INDEX(城镇化率!$1:$1048576,MATCH($B17,城镇化率!$A:$A,0),MATCH(Q$1,城镇化率!$5:$5,0))/100</f>
        <v>796279.33270983445</v>
      </c>
      <c r="R17" s="40">
        <f>INDEX(人口源表!$1:$1048576,MATCH($B17,人口源表!$A:$A,0),MATCH(R$1,人口源表!$1:$1,0))*INDEX(城镇化率!$1:$1048576,MATCH($B17,城镇化率!$A:$A,0),MATCH(R$1,城镇化率!$5:$5,0))/100</f>
        <v>804426.98653768434</v>
      </c>
      <c r="S17" s="40">
        <f>INDEX(人口源表!$1:$1048576,MATCH($B17,人口源表!$A:$A,0),MATCH(S$1,人口源表!$1:$1,0))*INDEX(城镇化率!$1:$1048576,MATCH($B17,城镇化率!$A:$A,0),MATCH(S$1,城镇化率!$5:$5,0))/100</f>
        <v>808177.58983484586</v>
      </c>
      <c r="T17" s="40">
        <f>INDEX(人口源表!$1:$1048576,MATCH($B17,人口源表!$A:$A,0),MATCH(T$1,人口源表!$1:$1,0))*INDEX(城镇化率!$1:$1048576,MATCH($B17,城镇化率!$A:$A,0),MATCH(T$1,城镇化率!$5:$5,0))/100</f>
        <v>811494.36364940915</v>
      </c>
      <c r="U17" s="40">
        <f>INDEX(人口源表!$1:$1048576,MATCH($B17,人口源表!$A:$A,0),MATCH(U$1,人口源表!$1:$1,0))*INDEX(城镇化率!$1:$1048576,MATCH($B17,城镇化率!$A:$A,0),MATCH(U$1,城镇化率!$5:$5,0))/100</f>
        <v>814383.24990371719</v>
      </c>
      <c r="V17" s="40">
        <f>INDEX(人口源表!$1:$1048576,MATCH($B17,人口源表!$A:$A,0),MATCH(V$1,人口源表!$1:$1,0))*INDEX(城镇化率!$1:$1048576,MATCH($B17,城镇化率!$A:$A,0),MATCH(V$1,城镇化率!$5:$5,0))/100</f>
        <v>816850.3758055158</v>
      </c>
      <c r="W17" s="40">
        <f>INDEX(人口源表!$1:$1048576,MATCH($B17,人口源表!$A:$A,0),MATCH(W$1,人口源表!$1:$1,0))*INDEX(城镇化率!$1:$1048576,MATCH($B17,城镇化率!$A:$A,0),MATCH(W$1,城镇化率!$5:$5,0))/100</f>
        <v>818902.66390612954</v>
      </c>
      <c r="X17" s="40">
        <f>INDEX(人口源表!$1:$1048576,MATCH($B17,人口源表!$A:$A,0),MATCH(X$1,人口源表!$1:$1,0))*INDEX(城镇化率!$1:$1048576,MATCH($B17,城镇化率!$A:$A,0),MATCH(X$1,城镇化率!$5:$5,0))/100</f>
        <v>820550.29191086162</v>
      </c>
      <c r="Y17" s="40">
        <f>INDEX(人口源表!$1:$1048576,MATCH($B17,人口源表!$A:$A,0),MATCH(Y$1,人口源表!$1:$1,0))*INDEX(城镇化率!$1:$1048576,MATCH($B17,城镇化率!$A:$A,0),MATCH(Y$1,城镇化率!$5:$5,0))/100</f>
        <v>821804.31758219411</v>
      </c>
      <c r="Z17" s="40">
        <f>INDEX(人口源表!$1:$1048576,MATCH($B17,人口源表!$A:$A,0),MATCH(Z$1,人口源表!$1:$1,0))*INDEX(城镇化率!$1:$1048576,MATCH($B17,城镇化率!$A:$A,0),MATCH(Z$1,城镇化率!$5:$5,0))/100</f>
        <v>822677.93091426755</v>
      </c>
      <c r="AA17" s="40">
        <f>INDEX(人口源表!$1:$1048576,MATCH($B17,人口源表!$A:$A,0),MATCH(AA$1,人口源表!$1:$1,0))*INDEX(城镇化率!$1:$1048576,MATCH($B17,城镇化率!$A:$A,0),MATCH(AA$1,城镇化率!$5:$5,0))/100</f>
        <v>823185.26475715195</v>
      </c>
      <c r="AB17" s="40">
        <f>INDEX(人口源表!$1:$1048576,MATCH($B17,人口源表!$A:$A,0),MATCH(AB$1,人口源表!$1:$1,0))*INDEX(城镇化率!$1:$1048576,MATCH($B17,城镇化率!$A:$A,0),MATCH(AB$1,城镇化率!$5:$5,0))/100</f>
        <v>823342.66020058375</v>
      </c>
      <c r="AC17" s="40">
        <f>INDEX(人口源表!$1:$1048576,MATCH($B17,人口源表!$A:$A,0),MATCH(AC$1,人口源表!$1:$1,0))*INDEX(城镇化率!$1:$1048576,MATCH($B17,城镇化率!$A:$A,0),MATCH(AC$1,城镇化率!$5:$5,0))/100</f>
        <v>822161.43255709182</v>
      </c>
      <c r="AD17" s="40">
        <f>INDEX(人口源表!$1:$1048576,MATCH($B17,人口源表!$A:$A,0),MATCH(AD$1,人口源表!$1:$1,0))*INDEX(城镇化率!$1:$1048576,MATCH($B17,城镇化率!$A:$A,0),MATCH(AD$1,城镇化率!$5:$5,0))/100</f>
        <v>820671.56870531116</v>
      </c>
      <c r="AE17" s="40">
        <f>INDEX(人口源表!$1:$1048576,MATCH($B17,人口源表!$A:$A,0),MATCH(AE$1,人口源表!$1:$1,0))*INDEX(城镇化率!$1:$1048576,MATCH($B17,城镇化率!$A:$A,0),MATCH(AE$1,城镇化率!$5:$5,0))/100</f>
        <v>818896.1269381548</v>
      </c>
      <c r="AF17" s="40">
        <f>INDEX(人口源表!$1:$1048576,MATCH($B17,人口源表!$A:$A,0),MATCH(AF$1,人口源表!$1:$1,0))*INDEX(城镇化率!$1:$1048576,MATCH($B17,城镇化率!$A:$A,0),MATCH(AF$1,城镇化率!$5:$5,0))/100</f>
        <v>816860.4359339698</v>
      </c>
      <c r="AG17" s="40">
        <f>INDEX(人口源表!$1:$1048576,MATCH($B17,人口源表!$A:$A,0),MATCH(AG$1,人口源表!$1:$1,0))*INDEX(城镇化率!$1:$1048576,MATCH($B17,城镇化率!$A:$A,0),MATCH(AG$1,城镇化率!$5:$5,0))/100</f>
        <v>814591.49948295474</v>
      </c>
      <c r="AH17" s="40">
        <f>INDEX(人口源表!$1:$1048576,MATCH($B17,人口源表!$A:$A,0),MATCH(AH$1,人口源表!$1:$1,0))*INDEX(城镇化率!$1:$1048576,MATCH($B17,城镇化率!$A:$A,0),MATCH(AH$1,城镇化率!$5:$5,0))/100</f>
        <v>812117.38728928636</v>
      </c>
      <c r="AI17" s="40">
        <f>INDEX(人口源表!$1:$1048576,MATCH($B17,人口源表!$A:$A,0),MATCH(AI$1,人口源表!$1:$1,0))*INDEX(城镇化率!$1:$1048576,MATCH($B17,城镇化率!$A:$A,0),MATCH(AI$1,城镇化率!$5:$5,0))/100</f>
        <v>809470.44821912015</v>
      </c>
      <c r="AJ17" s="40">
        <f>INDEX(人口源表!$1:$1048576,MATCH($B17,人口源表!$A:$A,0),MATCH(AJ$1,人口源表!$1:$1,0))*INDEX(城镇化率!$1:$1048576,MATCH($B17,城镇化率!$A:$A,0),MATCH(AJ$1,城镇化率!$5:$5,0))/100</f>
        <v>806682.25216106104</v>
      </c>
      <c r="AK17" s="40">
        <f>INDEX(人口源表!$1:$1048576,MATCH($B17,人口源表!$A:$A,0),MATCH(AK$1,人口源表!$1:$1,0))*INDEX(城镇化率!$1:$1048576,MATCH($B17,城镇化率!$A:$A,0),MATCH(AK$1,城镇化率!$5:$5,0))/100</f>
        <v>803788.08043262304</v>
      </c>
      <c r="AL17" s="40">
        <f>INDEX(人口源表!$1:$1048576,MATCH($B17,人口源表!$A:$A,0),MATCH(AL$1,人口源表!$1:$1,0))*INDEX(城镇化率!$1:$1048576,MATCH($B17,城镇化率!$A:$A,0),MATCH(AL$1,城镇化率!$5:$5,0))/100</f>
        <v>800824.40442522825</v>
      </c>
      <c r="AM17" s="40">
        <f>INDEX(人口源表!$1:$1048576,MATCH($B17,人口源表!$A:$A,0),MATCH(AM$1,人口源表!$1:$1,0))*INDEX(城镇化率!$1:$1048576,MATCH($B17,城镇化率!$A:$A,0),MATCH(AM$1,城镇化率!$5:$5,0))/100</f>
        <v>797831.49944586132</v>
      </c>
      <c r="AN17" s="40">
        <f>INDEX(人口源表!$1:$1048576,MATCH($B17,人口源表!$A:$A,0),MATCH(AN$1,人口源表!$1:$1,0))*INDEX(城镇化率!$1:$1048576,MATCH($B17,城镇化率!$A:$A,0),MATCH(AN$1,城镇化率!$5:$5,0))/100</f>
        <v>794848.95018981362</v>
      </c>
      <c r="AO17" s="40">
        <f>INDEX(人口源表!$1:$1048576,MATCH($B17,人口源表!$A:$A,0),MATCH(AO$1,人口源表!$1:$1,0))*INDEX(城镇化率!$1:$1048576,MATCH($B17,城镇化率!$A:$A,0),MATCH(AO$1,城镇化率!$5:$5,0))/100</f>
        <v>791920.86418437923</v>
      </c>
      <c r="AP17" s="40">
        <f>INDEX(人口源表!$1:$1048576,MATCH($B17,人口源表!$A:$A,0),MATCH(AP$1,人口源表!$1:$1,0))*INDEX(城镇化率!$1:$1048576,MATCH($B17,城镇化率!$A:$A,0),MATCH(AP$1,城镇化率!$5:$5,0))/100</f>
        <v>789093.32543638884</v>
      </c>
      <c r="AQ17" s="40">
        <f>INDEX(人口源表!$1:$1048576,MATCH($B17,人口源表!$A:$A,0),MATCH(AQ$1,人口源表!$1:$1,0))*INDEX(城镇化率!$1:$1048576,MATCH($B17,城镇化率!$A:$A,0),MATCH(AQ$1,城镇化率!$5:$5,0))/100</f>
        <v>786412.44852472376</v>
      </c>
      <c r="AR17" s="40">
        <f>INDEX(人口源表!$1:$1048576,MATCH($B17,人口源表!$A:$A,0),MATCH(AR$1,人口源表!$1:$1,0))*INDEX(城镇化率!$1:$1048576,MATCH($B17,城镇化率!$A:$A,0),MATCH(AR$1,城镇化率!$5:$5,0))/100</f>
        <v>783929.66428311286</v>
      </c>
      <c r="AS17" s="40">
        <f>INDEX(人口源表!$1:$1048576,MATCH($B17,人口源表!$A:$A,0),MATCH(AS$1,人口源表!$1:$1,0))*INDEX(城镇化率!$1:$1048576,MATCH($B17,城镇化率!$A:$A,0),MATCH(AS$1,城镇化率!$5:$5,0))/100</f>
        <v>781697.16589171428</v>
      </c>
      <c r="AT17" s="40">
        <f>INDEX(人口源表!$1:$1048576,MATCH($B17,人口源表!$A:$A,0),MATCH(AT$1,人口源表!$1:$1,0))*INDEX(城镇化率!$1:$1048576,MATCH($B17,城镇化率!$A:$A,0),MATCH(AT$1,城镇化率!$5:$5,0))/100</f>
        <v>779767.91601957928</v>
      </c>
      <c r="AU17" s="40">
        <f>INDEX(人口源表!$1:$1048576,MATCH($B17,人口源表!$A:$A,0),MATCH(AU$1,人口源表!$1:$1,0))*INDEX(城镇化率!$1:$1048576,MATCH($B17,城镇化率!$A:$A,0),MATCH(AU$1,城镇化率!$5:$5,0))/100</f>
        <v>778201.00572269107</v>
      </c>
      <c r="AV17" s="40">
        <f>INDEX(人口源表!$1:$1048576,MATCH($B17,人口源表!$A:$A,0),MATCH(AV$1,人口源表!$1:$1,0))*INDEX(城镇化率!$1:$1048576,MATCH($B17,城镇化率!$A:$A,0),MATCH(AV$1,城镇化率!$5:$5,0))/100</f>
        <v>777054.37624590984</v>
      </c>
    </row>
    <row r="18" spans="1:48" x14ac:dyDescent="0.15">
      <c r="A18" s="4" t="s">
        <v>860</v>
      </c>
      <c r="B18" s="4" t="s">
        <v>58</v>
      </c>
      <c r="C18" s="34">
        <f>VLOOKUP(B18,'[1]2016省城人口总结（根）'!B:C,2,FALSE)/100</f>
        <v>0.52949000000000002</v>
      </c>
      <c r="D18" s="40">
        <f>INDEX(人口源表!$1:$1048576,MATCH($B18,人口源表!$A:$A,0),MATCH(D$1,人口源表!$1:$1,0))*INDEX(城镇化率!$1:$1048576,MATCH($B18,城镇化率!$A:$A,0),MATCH(D$1,城镇化率!$5:$5,0))/100</f>
        <v>1831386.0427429152</v>
      </c>
      <c r="E18" s="40">
        <f>INDEX(人口源表!$1:$1048576,MATCH($B18,人口源表!$A:$A,0),MATCH(E$1,人口源表!$1:$1,0))*INDEX(城镇化率!$1:$1048576,MATCH($B18,城镇化率!$A:$A,0),MATCH(E$1,城镇化率!$5:$5,0))/100</f>
        <v>1873825.766805877</v>
      </c>
      <c r="F18" s="40">
        <f>INDEX(人口源表!$1:$1048576,MATCH($B18,人口源表!$A:$A,0),MATCH(F$1,人口源表!$1:$1,0))*INDEX(城镇化率!$1:$1048576,MATCH($B18,城镇化率!$A:$A,0),MATCH(F$1,城镇化率!$5:$5,0))/100</f>
        <v>1916819.2195343426</v>
      </c>
      <c r="G18" s="40">
        <f>INDEX(人口源表!$1:$1048576,MATCH($B18,人口源表!$A:$A,0),MATCH(G$1,人口源表!$1:$1,0))*INDEX(城镇化率!$1:$1048576,MATCH($B18,城镇化率!$A:$A,0),MATCH(G$1,城镇化率!$5:$5,0))/100</f>
        <v>1756689.6384061072</v>
      </c>
      <c r="H18" s="40">
        <f>INDEX(人口源表!$1:$1048576,MATCH($B18,人口源表!$A:$A,0),MATCH(H$1,人口源表!$1:$1,0))*INDEX(城镇化率!$1:$1048576,MATCH($B18,城镇化率!$A:$A,0),MATCH(H$1,城镇化率!$5:$5,0))/100</f>
        <v>1801714.1251522684</v>
      </c>
      <c r="I18" s="40">
        <f>INDEX(人口源表!$1:$1048576,MATCH($B18,人口源表!$A:$A,0),MATCH(I$1,人口源表!$1:$1,0))*INDEX(城镇化率!$1:$1048576,MATCH($B18,城镇化率!$A:$A,0),MATCH(I$1,城镇化率!$5:$5,0))/100</f>
        <v>1834030.1450937272</v>
      </c>
      <c r="J18" s="40">
        <f>INDEX(人口源表!$1:$1048576,MATCH($B18,人口源表!$A:$A,0),MATCH(J$1,人口源表!$1:$1,0))*INDEX(城镇化率!$1:$1048576,MATCH($B18,城镇化率!$A:$A,0),MATCH(J$1,城镇化率!$5:$5,0))/100</f>
        <v>1865776.8310255213</v>
      </c>
      <c r="K18" s="40">
        <f>INDEX(人口源表!$1:$1048576,MATCH($B18,人口源表!$A:$A,0),MATCH(K$1,人口源表!$1:$1,0))*INDEX(城镇化率!$1:$1048576,MATCH($B18,城镇化率!$A:$A,0),MATCH(K$1,城镇化率!$5:$5,0))/100</f>
        <v>1896900.0290925922</v>
      </c>
      <c r="L18" s="40">
        <f>INDEX(人口源表!$1:$1048576,MATCH($B18,人口源表!$A:$A,0),MATCH(L$1,人口源表!$1:$1,0))*INDEX(城镇化率!$1:$1048576,MATCH($B18,城镇化率!$A:$A,0),MATCH(L$1,城镇化率!$5:$5,0))/100</f>
        <v>1927348.5877410788</v>
      </c>
      <c r="M18" s="40">
        <f>INDEX(人口源表!$1:$1048576,MATCH($B18,人口源表!$A:$A,0),MATCH(M$1,人口源表!$1:$1,0))*INDEX(城镇化率!$1:$1048576,MATCH($B18,城镇化率!$A:$A,0),MATCH(M$1,城镇化率!$5:$5,0))/100</f>
        <v>1957075.1502037763</v>
      </c>
      <c r="N18" s="40">
        <f>INDEX(人口源表!$1:$1048576,MATCH($B18,人口源表!$A:$A,0),MATCH(N$1,人口源表!$1:$1,0))*INDEX(城镇化率!$1:$1048576,MATCH($B18,城镇化率!$A:$A,0),MATCH(N$1,城镇化率!$5:$5,0))/100</f>
        <v>1986035.1851542739</v>
      </c>
      <c r="O18" s="40">
        <f>INDEX(人口源表!$1:$1048576,MATCH($B18,人口源表!$A:$A,0),MATCH(O$1,人口源表!$1:$1,0))*INDEX(城镇化率!$1:$1048576,MATCH($B18,城镇化率!$A:$A,0),MATCH(O$1,城镇化率!$5:$5,0))/100</f>
        <v>2014188.3818437024</v>
      </c>
      <c r="P18" s="40">
        <f>INDEX(人口源表!$1:$1048576,MATCH($B18,人口源表!$A:$A,0),MATCH(P$1,人口源表!$1:$1,0))*INDEX(城镇化率!$1:$1048576,MATCH($B18,城镇化率!$A:$A,0),MATCH(P$1,城镇化率!$5:$5,0))/100</f>
        <v>2041497.0569530025</v>
      </c>
      <c r="Q18" s="40">
        <f>INDEX(人口源表!$1:$1048576,MATCH($B18,人口源表!$A:$A,0),MATCH(Q$1,人口源表!$1:$1,0))*INDEX(城镇化率!$1:$1048576,MATCH($B18,城镇化率!$A:$A,0),MATCH(Q$1,城镇化率!$5:$5,0))/100</f>
        <v>2067928.1758730824</v>
      </c>
      <c r="R18" s="40">
        <f>INDEX(人口源表!$1:$1048576,MATCH($B18,人口源表!$A:$A,0),MATCH(R$1,人口源表!$1:$1,0))*INDEX(城镇化率!$1:$1048576,MATCH($B18,城镇化率!$A:$A,0),MATCH(R$1,城镇化率!$5:$5,0))/100</f>
        <v>2093453.6135029651</v>
      </c>
      <c r="S18" s="40">
        <f>INDEX(人口源表!$1:$1048576,MATCH($B18,人口源表!$A:$A,0),MATCH(S$1,人口源表!$1:$1,0))*INDEX(城镇化率!$1:$1048576,MATCH($B18,城镇化率!$A:$A,0),MATCH(S$1,城镇化率!$5:$5,0))/100</f>
        <v>2107563.7672859593</v>
      </c>
      <c r="T18" s="40">
        <f>INDEX(人口源表!$1:$1048576,MATCH($B18,人口源表!$A:$A,0),MATCH(T$1,人口源表!$1:$1,0))*INDEX(城镇化率!$1:$1048576,MATCH($B18,城镇化率!$A:$A,0),MATCH(T$1,城镇化率!$5:$5,0))/100</f>
        <v>2120541.6875648545</v>
      </c>
      <c r="U18" s="40">
        <f>INDEX(人口源表!$1:$1048576,MATCH($B18,人口源表!$A:$A,0),MATCH(U$1,人口源表!$1:$1,0))*INDEX(城镇化率!$1:$1048576,MATCH($B18,城镇化率!$A:$A,0),MATCH(U$1,城镇化率!$5:$5,0))/100</f>
        <v>2132390.5541029815</v>
      </c>
      <c r="V18" s="40">
        <f>INDEX(人口源表!$1:$1048576,MATCH($B18,人口源表!$A:$A,0),MATCH(V$1,人口源表!$1:$1,0))*INDEX(城镇化率!$1:$1048576,MATCH($B18,城镇化率!$A:$A,0),MATCH(V$1,城镇化率!$5:$5,0))/100</f>
        <v>2143114.4241632042</v>
      </c>
      <c r="W18" s="40">
        <f>INDEX(人口源表!$1:$1048576,MATCH($B18,人口源表!$A:$A,0),MATCH(W$1,人口源表!$1:$1,0))*INDEX(城镇化率!$1:$1048576,MATCH($B18,城镇化率!$A:$A,0),MATCH(W$1,城镇化率!$5:$5,0))/100</f>
        <v>2152727.2333962475</v>
      </c>
      <c r="X18" s="40">
        <f>INDEX(人口源表!$1:$1048576,MATCH($B18,人口源表!$A:$A,0),MATCH(X$1,人口源表!$1:$1,0))*INDEX(城镇化率!$1:$1048576,MATCH($B18,城镇化率!$A:$A,0),MATCH(X$1,城镇化率!$5:$5,0))/100</f>
        <v>2161245.3036796912</v>
      </c>
      <c r="Y18" s="40">
        <f>INDEX(人口源表!$1:$1048576,MATCH($B18,人口源表!$A:$A,0),MATCH(Y$1,人口源表!$1:$1,0))*INDEX(城镇化率!$1:$1048576,MATCH($B18,城镇化率!$A:$A,0),MATCH(Y$1,城镇化率!$5:$5,0))/100</f>
        <v>2168691.9334706496</v>
      </c>
      <c r="Z18" s="40">
        <f>INDEX(人口源表!$1:$1048576,MATCH($B18,人口源表!$A:$A,0),MATCH(Z$1,人口源表!$1:$1,0))*INDEX(城镇化率!$1:$1048576,MATCH($B18,城镇化率!$A:$A,0),MATCH(Z$1,城镇化率!$5:$5,0))/100</f>
        <v>2175095.6131688375</v>
      </c>
      <c r="AA18" s="40">
        <f>INDEX(人口源表!$1:$1048576,MATCH($B18,人口源表!$A:$A,0),MATCH(AA$1,人口源表!$1:$1,0))*INDEX(城镇化率!$1:$1048576,MATCH($B18,城镇化率!$A:$A,0),MATCH(AA$1,城镇化率!$5:$5,0))/100</f>
        <v>2180491.4565807907</v>
      </c>
      <c r="AB18" s="40">
        <f>INDEX(人口源表!$1:$1048576,MATCH($B18,人口源表!$A:$A,0),MATCH(AB$1,人口源表!$1:$1,0))*INDEX(城镇化率!$1:$1048576,MATCH($B18,城镇化率!$A:$A,0),MATCH(AB$1,城镇化率!$5:$5,0))/100</f>
        <v>2184920.0425967961</v>
      </c>
      <c r="AC18" s="40">
        <f>INDEX(人口源表!$1:$1048576,MATCH($B18,人口源表!$A:$A,0),MATCH(AC$1,人口源表!$1:$1,0))*INDEX(城镇化率!$1:$1048576,MATCH($B18,城镇化率!$A:$A,0),MATCH(AC$1,城镇化率!$5:$5,0))/100</f>
        <v>2185750.9533673869</v>
      </c>
      <c r="AD18" s="40">
        <f>INDEX(人口源表!$1:$1048576,MATCH($B18,人口源表!$A:$A,0),MATCH(AD$1,人口源表!$1:$1,0))*INDEX(城镇化率!$1:$1048576,MATCH($B18,城镇化率!$A:$A,0),MATCH(AD$1,城镇化率!$5:$5,0))/100</f>
        <v>2185711.4897425636</v>
      </c>
      <c r="AE18" s="40">
        <f>INDEX(人口源表!$1:$1048576,MATCH($B18,人口源表!$A:$A,0),MATCH(AE$1,人口源表!$1:$1,0))*INDEX(城镇化率!$1:$1048576,MATCH($B18,城镇化率!$A:$A,0),MATCH(AE$1,城镇化率!$5:$5,0))/100</f>
        <v>2184865.7239223151</v>
      </c>
      <c r="AF18" s="40">
        <f>INDEX(人口源表!$1:$1048576,MATCH($B18,人口源表!$A:$A,0),MATCH(AF$1,人口源表!$1:$1,0))*INDEX(城镇化率!$1:$1048576,MATCH($B18,城镇化率!$A:$A,0),MATCH(AF$1,城镇化率!$5:$5,0))/100</f>
        <v>2183281.4390918487</v>
      </c>
      <c r="AG18" s="40">
        <f>INDEX(人口源表!$1:$1048576,MATCH($B18,人口源表!$A:$A,0),MATCH(AG$1,人口源表!$1:$1,0))*INDEX(城镇化率!$1:$1048576,MATCH($B18,城镇化率!$A:$A,0),MATCH(AG$1,城镇化率!$5:$5,0))/100</f>
        <v>2181035.5514497687</v>
      </c>
      <c r="AH18" s="40">
        <f>INDEX(人口源表!$1:$1048576,MATCH($B18,人口源表!$A:$A,0),MATCH(AH$1,人口源表!$1:$1,0))*INDEX(城镇化率!$1:$1048576,MATCH($B18,城镇化率!$A:$A,0),MATCH(AH$1,城镇化率!$5:$5,0))/100</f>
        <v>2178208.8904498182</v>
      </c>
      <c r="AI18" s="40">
        <f>INDEX(人口源表!$1:$1048576,MATCH($B18,人口源表!$A:$A,0),MATCH(AI$1,人口源表!$1:$1,0))*INDEX(城镇化率!$1:$1048576,MATCH($B18,城镇化率!$A:$A,0),MATCH(AI$1,城镇化率!$5:$5,0))/100</f>
        <v>2174891.6633940139</v>
      </c>
      <c r="AJ18" s="40">
        <f>INDEX(人口源表!$1:$1048576,MATCH($B18,人口源表!$A:$A,0),MATCH(AJ$1,人口源表!$1:$1,0))*INDEX(城镇化率!$1:$1048576,MATCH($B18,城镇化率!$A:$A,0),MATCH(AJ$1,城镇化率!$5:$5,0))/100</f>
        <v>2171178.8756711469</v>
      </c>
      <c r="AK18" s="40">
        <f>INDEX(人口源表!$1:$1048576,MATCH($B18,人口源表!$A:$A,0),MATCH(AK$1,人口源表!$1:$1,0))*INDEX(城镇化率!$1:$1048576,MATCH($B18,城镇化率!$A:$A,0),MATCH(AK$1,城镇化率!$5:$5,0))/100</f>
        <v>2167173.1295569679</v>
      </c>
      <c r="AL18" s="40">
        <f>INDEX(人口源表!$1:$1048576,MATCH($B18,人口源表!$A:$A,0),MATCH(AL$1,人口源表!$1:$1,0))*INDEX(城镇化率!$1:$1048576,MATCH($B18,城镇化率!$A:$A,0),MATCH(AL$1,城镇化率!$5:$5,0))/100</f>
        <v>2162983.3877899209</v>
      </c>
      <c r="AM18" s="40">
        <f>INDEX(人口源表!$1:$1048576,MATCH($B18,人口源表!$A:$A,0),MATCH(AM$1,人口源表!$1:$1,0))*INDEX(城镇化率!$1:$1048576,MATCH($B18,城镇化率!$A:$A,0),MATCH(AM$1,城镇化率!$5:$5,0))/100</f>
        <v>2158727.135211857</v>
      </c>
      <c r="AN18" s="40">
        <f>INDEX(人口源表!$1:$1048576,MATCH($B18,人口源表!$A:$A,0),MATCH(AN$1,人口源表!$1:$1,0))*INDEX(城镇化率!$1:$1048576,MATCH($B18,城镇化率!$A:$A,0),MATCH(AN$1,城镇化率!$5:$5,0))/100</f>
        <v>2154527.0833050935</v>
      </c>
      <c r="AO18" s="40">
        <f>INDEX(人口源表!$1:$1048576,MATCH($B18,人口源表!$A:$A,0),MATCH(AO$1,人口源表!$1:$1,0))*INDEX(城镇化率!$1:$1048576,MATCH($B18,城镇化率!$A:$A,0),MATCH(AO$1,城镇化率!$5:$5,0))/100</f>
        <v>2150515.3960612528</v>
      </c>
      <c r="AP18" s="40">
        <f>INDEX(人口源表!$1:$1048576,MATCH($B18,人口源表!$A:$A,0),MATCH(AP$1,人口源表!$1:$1,0))*INDEX(城镇化率!$1:$1048576,MATCH($B18,城镇化率!$A:$A,0),MATCH(AP$1,城镇化率!$5:$5,0))/100</f>
        <v>2146829.6909404099</v>
      </c>
      <c r="AQ18" s="40">
        <f>INDEX(人口源表!$1:$1048576,MATCH($B18,人口源表!$A:$A,0),MATCH(AQ$1,人口源表!$1:$1,0))*INDEX(城镇化率!$1:$1048576,MATCH($B18,城镇化率!$A:$A,0),MATCH(AQ$1,城镇化率!$5:$5,0))/100</f>
        <v>2143617.9942726153</v>
      </c>
      <c r="AR18" s="40">
        <f>INDEX(人口源表!$1:$1048576,MATCH($B18,人口源表!$A:$A,0),MATCH(AR$1,人口源表!$1:$1,0))*INDEX(城镇化率!$1:$1048576,MATCH($B18,城镇化率!$A:$A,0),MATCH(AR$1,城镇化率!$5:$5,0))/100</f>
        <v>2141031.9327153456</v>
      </c>
      <c r="AS18" s="40">
        <f>INDEX(人口源表!$1:$1048576,MATCH($B18,人口源表!$A:$A,0),MATCH(AS$1,人口源表!$1:$1,0))*INDEX(城镇化率!$1:$1048576,MATCH($B18,城镇化率!$A:$A,0),MATCH(AS$1,城镇化率!$5:$5,0))/100</f>
        <v>2139235.1942332806</v>
      </c>
      <c r="AT18" s="40">
        <f>INDEX(人口源表!$1:$1048576,MATCH($B18,人口源表!$A:$A,0),MATCH(AT$1,人口源表!$1:$1,0))*INDEX(城镇化率!$1:$1048576,MATCH($B18,城镇化率!$A:$A,0),MATCH(AT$1,城镇化率!$5:$5,0))/100</f>
        <v>2138396.6960956887</v>
      </c>
      <c r="AU18" s="40">
        <f>INDEX(人口源表!$1:$1048576,MATCH($B18,人口源表!$A:$A,0),MATCH(AU$1,人口源表!$1:$1,0))*INDEX(城镇化率!$1:$1048576,MATCH($B18,城镇化率!$A:$A,0),MATCH(AU$1,城镇化率!$5:$5,0))/100</f>
        <v>2138694.8992946902</v>
      </c>
      <c r="AV18" s="40">
        <f>INDEX(人口源表!$1:$1048576,MATCH($B18,人口源表!$A:$A,0),MATCH(AV$1,人口源表!$1:$1,0))*INDEX(城镇化率!$1:$1048576,MATCH($B18,城镇化率!$A:$A,0),MATCH(AV$1,城镇化率!$5:$5,0))/100</f>
        <v>2140315.1283720429</v>
      </c>
    </row>
    <row r="19" spans="1:48" x14ac:dyDescent="0.15">
      <c r="A19" s="4" t="s">
        <v>860</v>
      </c>
      <c r="B19" s="4" t="s">
        <v>60</v>
      </c>
      <c r="C19" s="34">
        <f>VLOOKUP(B19,'[1]2016省城人口总结（根）'!B:C,2,FALSE)/100</f>
        <v>0.50138499999999997</v>
      </c>
      <c r="D19" s="40">
        <f>INDEX(人口源表!$1:$1048576,MATCH($B19,人口源表!$A:$A,0),MATCH(D$1,人口源表!$1:$1,0))*INDEX(城镇化率!$1:$1048576,MATCH($B19,城镇化率!$A:$A,0),MATCH(D$1,城镇化率!$5:$5,0))/100</f>
        <v>1181042.3941108624</v>
      </c>
      <c r="E19" s="40">
        <f>INDEX(人口源表!$1:$1048576,MATCH($B19,人口源表!$A:$A,0),MATCH(E$1,人口源表!$1:$1,0))*INDEX(城镇化率!$1:$1048576,MATCH($B19,城镇化率!$A:$A,0),MATCH(E$1,城镇化率!$5:$5,0))/100</f>
        <v>1208751.8080553655</v>
      </c>
      <c r="F19" s="40">
        <f>INDEX(人口源表!$1:$1048576,MATCH($B19,人口源表!$A:$A,0),MATCH(F$1,人口源表!$1:$1,0))*INDEX(城镇化率!$1:$1048576,MATCH($B19,城镇化率!$A:$A,0),MATCH(F$1,城镇化率!$5:$5,0))/100</f>
        <v>1236951.8381614729</v>
      </c>
      <c r="G19" s="40">
        <f>INDEX(人口源表!$1:$1048576,MATCH($B19,人口源表!$A:$A,0),MATCH(G$1,人口源表!$1:$1,0))*INDEX(城镇化率!$1:$1048576,MATCH($B19,城镇化率!$A:$A,0),MATCH(G$1,城镇化率!$5:$5,0))/100</f>
        <v>1146039.0406422396</v>
      </c>
      <c r="H19" s="40">
        <f>INDEX(人口源表!$1:$1048576,MATCH($B19,人口源表!$A:$A,0),MATCH(H$1,人口源表!$1:$1,0))*INDEX(城镇化率!$1:$1048576,MATCH($B19,城镇化率!$A:$A,0),MATCH(H$1,城镇化率!$5:$5,0))/100</f>
        <v>1177059.765142926</v>
      </c>
      <c r="I19" s="40">
        <f>INDEX(人口源表!$1:$1048576,MATCH($B19,人口源表!$A:$A,0),MATCH(I$1,人口源表!$1:$1,0))*INDEX(城镇化率!$1:$1048576,MATCH($B19,城镇化率!$A:$A,0),MATCH(I$1,城镇化率!$5:$5,0))/100</f>
        <v>1199461.0801357729</v>
      </c>
      <c r="J19" s="40">
        <f>INDEX(人口源表!$1:$1048576,MATCH($B19,人口源表!$A:$A,0),MATCH(J$1,人口源表!$1:$1,0))*INDEX(城镇化率!$1:$1048576,MATCH($B19,城镇化率!$A:$A,0),MATCH(J$1,城镇化率!$5:$5,0))/100</f>
        <v>1221178.8181668385</v>
      </c>
      <c r="K19" s="40">
        <f>INDEX(人口源表!$1:$1048576,MATCH($B19,人口源表!$A:$A,0),MATCH(K$1,人口源表!$1:$1,0))*INDEX(城镇化率!$1:$1048576,MATCH($B19,城镇化率!$A:$A,0),MATCH(K$1,城镇化率!$5:$5,0))/100</f>
        <v>1242197.4286944806</v>
      </c>
      <c r="L19" s="40">
        <f>INDEX(人口源表!$1:$1048576,MATCH($B19,人口源表!$A:$A,0),MATCH(L$1,人口源表!$1:$1,0))*INDEX(城镇化率!$1:$1048576,MATCH($B19,城镇化率!$A:$A,0),MATCH(L$1,城镇化率!$5:$5,0))/100</f>
        <v>1262500.1108096025</v>
      </c>
      <c r="M19" s="40">
        <f>INDEX(人口源表!$1:$1048576,MATCH($B19,人口源表!$A:$A,0),MATCH(M$1,人口源表!$1:$1,0))*INDEX(城镇化率!$1:$1048576,MATCH($B19,城镇化率!$A:$A,0),MATCH(M$1,城镇化率!$5:$5,0))/100</f>
        <v>1282074.95962411</v>
      </c>
      <c r="N19" s="40">
        <f>INDEX(人口源表!$1:$1048576,MATCH($B19,人口源表!$A:$A,0),MATCH(N$1,人口源表!$1:$1,0))*INDEX(城镇化率!$1:$1048576,MATCH($B19,城镇化率!$A:$A,0),MATCH(N$1,城镇化率!$5:$5,0))/100</f>
        <v>1300910.6648564837</v>
      </c>
      <c r="O19" s="40">
        <f>INDEX(人口源表!$1:$1048576,MATCH($B19,人口源表!$A:$A,0),MATCH(O$1,人口源表!$1:$1,0))*INDEX(城镇化率!$1:$1048576,MATCH($B19,城镇化率!$A:$A,0),MATCH(O$1,城镇化率!$5:$5,0))/100</f>
        <v>1318997.6945313371</v>
      </c>
      <c r="P19" s="40">
        <f>INDEX(人口源表!$1:$1048576,MATCH($B19,人口源表!$A:$A,0),MATCH(P$1,人口源表!$1:$1,0))*INDEX(城镇化率!$1:$1048576,MATCH($B19,城镇化率!$A:$A,0),MATCH(P$1,城镇化率!$5:$5,0))/100</f>
        <v>1336330.1295167108</v>
      </c>
      <c r="Q19" s="40">
        <f>INDEX(人口源表!$1:$1048576,MATCH($B19,人口源表!$A:$A,0),MATCH(Q$1,人口源表!$1:$1,0))*INDEX(城镇化率!$1:$1048576,MATCH($B19,城镇化率!$A:$A,0),MATCH(Q$1,城镇化率!$5:$5,0))/100</f>
        <v>1352904.6721837791</v>
      </c>
      <c r="R19" s="40">
        <f>INDEX(人口源表!$1:$1048576,MATCH($B19,人口源表!$A:$A,0),MATCH(R$1,人口源表!$1:$1,0))*INDEX(城镇化率!$1:$1048576,MATCH($B19,城镇化率!$A:$A,0),MATCH(R$1,城镇化率!$5:$5,0))/100</f>
        <v>1368718.4050943917</v>
      </c>
      <c r="S19" s="40">
        <f>INDEX(人口源表!$1:$1048576,MATCH($B19,人口源表!$A:$A,0),MATCH(S$1,人口源表!$1:$1,0))*INDEX(城镇化率!$1:$1048576,MATCH($B19,城镇化率!$A:$A,0),MATCH(S$1,城镇化率!$5:$5,0))/100</f>
        <v>1376924.4190104019</v>
      </c>
      <c r="T19" s="40">
        <f>INDEX(人口源表!$1:$1048576,MATCH($B19,人口源表!$A:$A,0),MATCH(T$1,人口源表!$1:$1,0))*INDEX(城镇化率!$1:$1048576,MATCH($B19,城镇化率!$A:$A,0),MATCH(T$1,城镇化率!$5:$5,0))/100</f>
        <v>1384268.6441264295</v>
      </c>
      <c r="U19" s="40">
        <f>INDEX(人口源表!$1:$1048576,MATCH($B19,人口源表!$A:$A,0),MATCH(U$1,人口源表!$1:$1,0))*INDEX(城镇化率!$1:$1048576,MATCH($B19,城镇化率!$A:$A,0),MATCH(U$1,城镇化率!$5:$5,0))/100</f>
        <v>1390770.7880994729</v>
      </c>
      <c r="V19" s="40">
        <f>INDEX(人口源表!$1:$1048576,MATCH($B19,人口源表!$A:$A,0),MATCH(V$1,人口源表!$1:$1,0))*INDEX(城镇化率!$1:$1048576,MATCH($B19,城镇化率!$A:$A,0),MATCH(V$1,城镇化率!$5:$5,0))/100</f>
        <v>1396452.8985779725</v>
      </c>
      <c r="W19" s="40">
        <f>INDEX(人口源表!$1:$1048576,MATCH($B19,人口源表!$A:$A,0),MATCH(W$1,人口源表!$1:$1,0))*INDEX(城镇化率!$1:$1048576,MATCH($B19,城镇化率!$A:$A,0),MATCH(W$1,城镇化率!$5:$5,0))/100</f>
        <v>1401340.0231390989</v>
      </c>
      <c r="X19" s="40">
        <f>INDEX(人口源表!$1:$1048576,MATCH($B19,人口源表!$A:$A,0),MATCH(X$1,人口源表!$1:$1,0))*INDEX(城镇化率!$1:$1048576,MATCH($B19,城镇化率!$A:$A,0),MATCH(X$1,城镇化率!$5:$5,0))/100</f>
        <v>1405460.8882041322</v>
      </c>
      <c r="Y19" s="40">
        <f>INDEX(人口源表!$1:$1048576,MATCH($B19,人口源表!$A:$A,0),MATCH(Y$1,人口源表!$1:$1,0))*INDEX(城镇化率!$1:$1048576,MATCH($B19,城镇化率!$A:$A,0),MATCH(Y$1,城镇化率!$5:$5,0))/100</f>
        <v>1408844.9159424903</v>
      </c>
      <c r="Z19" s="40">
        <f>INDEX(人口源表!$1:$1048576,MATCH($B19,人口源表!$A:$A,0),MATCH(Z$1,人口源表!$1:$1,0))*INDEX(城镇化率!$1:$1048576,MATCH($B19,城镇化率!$A:$A,0),MATCH(Z$1,城镇化率!$5:$5,0))/100</f>
        <v>1411527.783062028</v>
      </c>
      <c r="AA19" s="40">
        <f>INDEX(人口源表!$1:$1048576,MATCH($B19,人口源表!$A:$A,0),MATCH(AA$1,人口源表!$1:$1,0))*INDEX(城镇化率!$1:$1048576,MATCH($B19,城镇化率!$A:$A,0),MATCH(AA$1,城镇化率!$5:$5,0))/100</f>
        <v>1413545.3718112528</v>
      </c>
      <c r="AB19" s="40">
        <f>INDEX(人口源表!$1:$1048576,MATCH($B19,人口源表!$A:$A,0),MATCH(AB$1,人口源表!$1:$1,0))*INDEX(城镇化率!$1:$1048576,MATCH($B19,城镇化率!$A:$A,0),MATCH(AB$1,城镇化率!$5:$5,0))/100</f>
        <v>1414939.370489059</v>
      </c>
      <c r="AC19" s="40">
        <f>INDEX(人口源表!$1:$1048576,MATCH($B19,人口源表!$A:$A,0),MATCH(AC$1,人口源表!$1:$1,0))*INDEX(城镇化率!$1:$1048576,MATCH($B19,城镇化率!$A:$A,0),MATCH(AC$1,城镇化率!$5:$5,0))/100</f>
        <v>1414020.615663653</v>
      </c>
      <c r="AD19" s="40">
        <f>INDEX(人口源表!$1:$1048576,MATCH($B19,人口源表!$A:$A,0),MATCH(AD$1,人口源表!$1:$1,0))*INDEX(城镇化率!$1:$1048576,MATCH($B19,城镇化率!$A:$A,0),MATCH(AD$1,城镇化率!$5:$5,0))/100</f>
        <v>1412569.6770161828</v>
      </c>
      <c r="AE19" s="40">
        <f>INDEX(人口源表!$1:$1048576,MATCH($B19,人口源表!$A:$A,0),MATCH(AE$1,人口源表!$1:$1,0))*INDEX(城镇化率!$1:$1048576,MATCH($B19,城镇化率!$A:$A,0),MATCH(AE$1,城镇化率!$5:$5,0))/100</f>
        <v>1410639.8582858571</v>
      </c>
      <c r="AF19" s="40">
        <f>INDEX(人口源表!$1:$1048576,MATCH($B19,人口源表!$A:$A,0),MATCH(AF$1,人口源表!$1:$1,0))*INDEX(城镇化率!$1:$1048576,MATCH($B19,城镇化率!$A:$A,0),MATCH(AF$1,城镇化率!$5:$5,0))/100</f>
        <v>1408286.5764790936</v>
      </c>
      <c r="AG19" s="40">
        <f>INDEX(人口源表!$1:$1048576,MATCH($B19,人口源表!$A:$A,0),MATCH(AG$1,人口源表!$1:$1,0))*INDEX(城镇化率!$1:$1048576,MATCH($B19,城镇化率!$A:$A,0),MATCH(AG$1,城镇化率!$5:$5,0))/100</f>
        <v>1405568.028478364</v>
      </c>
      <c r="AH19" s="40">
        <f>INDEX(人口源表!$1:$1048576,MATCH($B19,人口源表!$A:$A,0),MATCH(AH$1,人口源表!$1:$1,0))*INDEX(城镇化率!$1:$1048576,MATCH($B19,城镇化率!$A:$A,0),MATCH(AH$1,城镇化率!$5:$5,0))/100</f>
        <v>1402547.7834115196</v>
      </c>
      <c r="AI19" s="40">
        <f>INDEX(人口源表!$1:$1048576,MATCH($B19,人口源表!$A:$A,0),MATCH(AI$1,人口源表!$1:$1,0))*INDEX(城镇化率!$1:$1048576,MATCH($B19,城镇化率!$A:$A,0),MATCH(AI$1,城镇化率!$5:$5,0))/100</f>
        <v>1399290.3994461829</v>
      </c>
      <c r="AJ19" s="40">
        <f>INDEX(人口源表!$1:$1048576,MATCH($B19,人口源表!$A:$A,0),MATCH(AJ$1,人口源表!$1:$1,0))*INDEX(城镇化率!$1:$1048576,MATCH($B19,城镇化率!$A:$A,0),MATCH(AJ$1,城镇化率!$5:$5,0))/100</f>
        <v>1395865.9260631264</v>
      </c>
      <c r="AK19" s="40">
        <f>INDEX(人口源表!$1:$1048576,MATCH($B19,人口源表!$A:$A,0),MATCH(AK$1,人口源表!$1:$1,0))*INDEX(城镇化率!$1:$1048576,MATCH($B19,城镇化率!$A:$A,0),MATCH(AK$1,城镇化率!$5:$5,0))/100</f>
        <v>1392346.7769558313</v>
      </c>
      <c r="AL19" s="40">
        <f>INDEX(人口源表!$1:$1048576,MATCH($B19,人口源表!$A:$A,0),MATCH(AL$1,人口源表!$1:$1,0))*INDEX(城镇化率!$1:$1048576,MATCH($B19,城镇化率!$A:$A,0),MATCH(AL$1,城镇化率!$5:$5,0))/100</f>
        <v>1388809.0578894624</v>
      </c>
      <c r="AM19" s="40">
        <f>INDEX(人口源表!$1:$1048576,MATCH($B19,人口源表!$A:$A,0),MATCH(AM$1,人口源表!$1:$1,0))*INDEX(城镇化率!$1:$1048576,MATCH($B19,城镇化率!$A:$A,0),MATCH(AM$1,城镇化率!$5:$5,0))/100</f>
        <v>1385333.2750456678</v>
      </c>
      <c r="AN19" s="40">
        <f>INDEX(人口源表!$1:$1048576,MATCH($B19,人口源表!$A:$A,0),MATCH(AN$1,人口源表!$1:$1,0))*INDEX(城镇化率!$1:$1048576,MATCH($B19,城镇化率!$A:$A,0),MATCH(AN$1,城镇化率!$5:$5,0))/100</f>
        <v>1382003.1039686999</v>
      </c>
      <c r="AO19" s="40">
        <f>INDEX(人口源表!$1:$1048576,MATCH($B19,人口源表!$A:$A,0),MATCH(AO$1,人口源表!$1:$1,0))*INDEX(城镇化率!$1:$1048576,MATCH($B19,城镇化率!$A:$A,0),MATCH(AO$1,城镇化率!$5:$5,0))/100</f>
        <v>1378905.4378623944</v>
      </c>
      <c r="AP19" s="40">
        <f>INDEX(人口源表!$1:$1048576,MATCH($B19,人口源表!$A:$A,0),MATCH(AP$1,人口源表!$1:$1,0))*INDEX(城镇化率!$1:$1048576,MATCH($B19,城镇化率!$A:$A,0),MATCH(AP$1,城镇化率!$5:$5,0))/100</f>
        <v>1376132.4058706388</v>
      </c>
      <c r="AQ19" s="40">
        <f>INDEX(人口源表!$1:$1048576,MATCH($B19,人口源表!$A:$A,0),MATCH(AQ$1,人口源表!$1:$1,0))*INDEX(城镇化率!$1:$1048576,MATCH($B19,城镇化率!$A:$A,0),MATCH(AQ$1,城镇化率!$5:$5,0))/100</f>
        <v>1373778.1646686757</v>
      </c>
      <c r="AR19" s="40">
        <f>INDEX(人口源表!$1:$1048576,MATCH($B19,人口源表!$A:$A,0),MATCH(AR$1,人口源表!$1:$1,0))*INDEX(城镇化率!$1:$1048576,MATCH($B19,城镇化率!$A:$A,0),MATCH(AR$1,城镇化率!$5:$5,0))/100</f>
        <v>1371942.2309827339</v>
      </c>
      <c r="AS19" s="40">
        <f>INDEX(人口源表!$1:$1048576,MATCH($B19,人口源表!$A:$A,0),MATCH(AS$1,人口源表!$1:$1,0))*INDEX(城镇化率!$1:$1048576,MATCH($B19,城镇化率!$A:$A,0),MATCH(AS$1,城镇化率!$5:$5,0))/100</f>
        <v>1370727.5775863966</v>
      </c>
      <c r="AT19" s="40">
        <f>INDEX(人口源表!$1:$1048576,MATCH($B19,人口源表!$A:$A,0),MATCH(AT$1,人口源表!$1:$1,0))*INDEX(城镇化率!$1:$1048576,MATCH($B19,城镇化率!$A:$A,0),MATCH(AT$1,城镇化率!$5:$5,0))/100</f>
        <v>1370241.3509833368</v>
      </c>
      <c r="AU19" s="40">
        <f>INDEX(人口源表!$1:$1048576,MATCH($B19,人口源表!$A:$A,0),MATCH(AU$1,人口源表!$1:$1,0))*INDEX(城镇化率!$1:$1048576,MATCH($B19,城镇化率!$A:$A,0),MATCH(AU$1,城镇化率!$5:$5,0))/100</f>
        <v>1370595.6046934449</v>
      </c>
      <c r="AV19" s="40">
        <f>INDEX(人口源表!$1:$1048576,MATCH($B19,人口源表!$A:$A,0),MATCH(AV$1,人口源表!$1:$1,0))*INDEX(城镇化率!$1:$1048576,MATCH($B19,城镇化率!$A:$A,0),MATCH(AV$1,城镇化率!$5:$5,0))/100</f>
        <v>1371904.0194364896</v>
      </c>
    </row>
    <row r="20" spans="1:48" x14ac:dyDescent="0.15">
      <c r="A20" s="4" t="s">
        <v>860</v>
      </c>
      <c r="B20" s="4" t="s">
        <v>62</v>
      </c>
      <c r="C20" s="34">
        <f>VLOOKUP(B20,'[1]2016省城人口总结（根）'!B:C,2,FALSE)/100</f>
        <v>0.50138499999999997</v>
      </c>
      <c r="D20" s="40">
        <f>INDEX(人口源表!$1:$1048576,MATCH($B20,人口源表!$A:$A,0),MATCH(D$1,人口源表!$1:$1,0))*INDEX(城镇化率!$1:$1048576,MATCH($B20,城镇化率!$A:$A,0),MATCH(D$1,城镇化率!$5:$5,0))/100</f>
        <v>889194.53806546598</v>
      </c>
      <c r="E20" s="40">
        <f>INDEX(人口源表!$1:$1048576,MATCH($B20,人口源表!$A:$A,0),MATCH(E$1,人口源表!$1:$1,0))*INDEX(城镇化率!$1:$1048576,MATCH($B20,城镇化率!$A:$A,0),MATCH(E$1,城镇化率!$5:$5,0))/100</f>
        <v>910886.96436414833</v>
      </c>
      <c r="F20" s="40">
        <f>INDEX(人口源表!$1:$1048576,MATCH($B20,人口源表!$A:$A,0),MATCH(F$1,人口源表!$1:$1,0))*INDEX(城镇化率!$1:$1048576,MATCH($B20,城镇化率!$A:$A,0),MATCH(F$1,城镇化率!$5:$5,0))/100</f>
        <v>933146.9169064794</v>
      </c>
      <c r="G20" s="40">
        <f>INDEX(人口源表!$1:$1048576,MATCH($B20,人口源表!$A:$A,0),MATCH(G$1,人口源表!$1:$1,0))*INDEX(城镇化率!$1:$1048576,MATCH($B20,城镇化率!$A:$A,0),MATCH(G$1,城镇化率!$5:$5,0))/100</f>
        <v>830103.66867513466</v>
      </c>
      <c r="H20" s="40">
        <f>INDEX(人口源表!$1:$1048576,MATCH($B20,人口源表!$A:$A,0),MATCH(H$1,人口源表!$1:$1,0))*INDEX(城镇化率!$1:$1048576,MATCH($B20,城镇化率!$A:$A,0),MATCH(H$1,城镇化率!$5:$5,0))/100</f>
        <v>854629.16730660351</v>
      </c>
      <c r="I20" s="40">
        <f>INDEX(人口源表!$1:$1048576,MATCH($B20,人口源表!$A:$A,0),MATCH(I$1,人口源表!$1:$1,0))*INDEX(城镇化率!$1:$1048576,MATCH($B20,城镇化率!$A:$A,0),MATCH(I$1,城镇化率!$5:$5,0))/100</f>
        <v>873041.22840863315</v>
      </c>
      <c r="J20" s="40">
        <f>INDEX(人口源表!$1:$1048576,MATCH($B20,人口源表!$A:$A,0),MATCH(J$1,人口源表!$1:$1,0))*INDEX(城镇化率!$1:$1048576,MATCH($B20,城镇化率!$A:$A,0),MATCH(J$1,城镇化率!$5:$5,0))/100</f>
        <v>891078.922300898</v>
      </c>
      <c r="K20" s="40">
        <f>INDEX(人口源表!$1:$1048576,MATCH($B20,人口源表!$A:$A,0),MATCH(K$1,人口源表!$1:$1,0))*INDEX(城镇化率!$1:$1048576,MATCH($B20,城镇化率!$A:$A,0),MATCH(K$1,城镇化率!$5:$5,0))/100</f>
        <v>908722.48051933094</v>
      </c>
      <c r="L20" s="40">
        <f>INDEX(人口源表!$1:$1048576,MATCH($B20,人口源表!$A:$A,0),MATCH(L$1,人口源表!$1:$1,0))*INDEX(城镇化率!$1:$1048576,MATCH($B20,城镇化率!$A:$A,0),MATCH(L$1,城镇化率!$5:$5,0))/100</f>
        <v>925951.07542026695</v>
      </c>
      <c r="M20" s="40">
        <f>INDEX(人口源表!$1:$1048576,MATCH($B20,人口源表!$A:$A,0),MATCH(M$1,人口源表!$1:$1,0))*INDEX(城镇化率!$1:$1048576,MATCH($B20,城镇化率!$A:$A,0),MATCH(M$1,城镇化率!$5:$5,0))/100</f>
        <v>942747.29237069096</v>
      </c>
      <c r="N20" s="40">
        <f>INDEX(人口源表!$1:$1048576,MATCH($B20,人口源表!$A:$A,0),MATCH(N$1,人口源表!$1:$1,0))*INDEX(城镇化率!$1:$1048576,MATCH($B20,城镇化率!$A:$A,0),MATCH(N$1,城镇化率!$5:$5,0))/100</f>
        <v>959093.9001760981</v>
      </c>
      <c r="O20" s="40">
        <f>INDEX(人口源表!$1:$1048576,MATCH($B20,人口源表!$A:$A,0),MATCH(O$1,人口源表!$1:$1,0))*INDEX(城镇化率!$1:$1048576,MATCH($B20,城镇化率!$A:$A,0),MATCH(O$1,城镇化率!$5:$5,0))/100</f>
        <v>974977.89825789048</v>
      </c>
      <c r="P20" s="40">
        <f>INDEX(人口源表!$1:$1048576,MATCH($B20,人口源表!$A:$A,0),MATCH(P$1,人口源表!$1:$1,0))*INDEX(城镇化率!$1:$1048576,MATCH($B20,城镇化率!$A:$A,0),MATCH(P$1,城镇化率!$5:$5,0))/100</f>
        <v>990385.51287819038</v>
      </c>
      <c r="Q20" s="40">
        <f>INDEX(人口源表!$1:$1048576,MATCH($B20,人口源表!$A:$A,0),MATCH(Q$1,人口源表!$1:$1,0))*INDEX(城镇化率!$1:$1048576,MATCH($B20,城镇化率!$A:$A,0),MATCH(Q$1,城镇化率!$5:$5,0))/100</f>
        <v>1005307.4459564141</v>
      </c>
      <c r="R20" s="40">
        <f>INDEX(人口源表!$1:$1048576,MATCH($B20,人口源表!$A:$A,0),MATCH(R$1,人口源表!$1:$1,0))*INDEX(城镇化率!$1:$1048576,MATCH($B20,城镇化率!$A:$A,0),MATCH(R$1,城镇化率!$5:$5,0))/100</f>
        <v>1019734.9597654915</v>
      </c>
      <c r="S20" s="40">
        <f>INDEX(人口源表!$1:$1048576,MATCH($B20,人口源表!$A:$A,0),MATCH(S$1,人口源表!$1:$1,0))*INDEX(城镇化率!$1:$1048576,MATCH($B20,城镇化率!$A:$A,0),MATCH(S$1,城镇化率!$5:$5,0))/100</f>
        <v>1028544.5669165194</v>
      </c>
      <c r="T20" s="40">
        <f>INDEX(人口源表!$1:$1048576,MATCH($B20,人口源表!$A:$A,0),MATCH(T$1,人口源表!$1:$1,0))*INDEX(城镇化率!$1:$1048576,MATCH($B20,城镇化率!$A:$A,0),MATCH(T$1,城镇化率!$5:$5,0))/100</f>
        <v>1036744.1285937391</v>
      </c>
      <c r="U20" s="40">
        <f>INDEX(人口源表!$1:$1048576,MATCH($B20,人口源表!$A:$A,0),MATCH(U$1,人口源表!$1:$1,0))*INDEX(城镇化率!$1:$1048576,MATCH($B20,城镇化率!$A:$A,0),MATCH(U$1,城镇化率!$5:$5,0))/100</f>
        <v>1044339.5981360364</v>
      </c>
      <c r="V20" s="40">
        <f>INDEX(人口源表!$1:$1048576,MATCH($B20,人口源表!$A:$A,0),MATCH(V$1,人口源表!$1:$1,0))*INDEX(城镇化率!$1:$1048576,MATCH($B20,城镇化率!$A:$A,0),MATCH(V$1,城镇化率!$5:$5,0))/100</f>
        <v>1051341.9787498359</v>
      </c>
      <c r="W20" s="40">
        <f>INDEX(人口源表!$1:$1048576,MATCH($B20,人口源表!$A:$A,0),MATCH(W$1,人口源表!$1:$1,0))*INDEX(城镇化率!$1:$1048576,MATCH($B20,城镇化率!$A:$A,0),MATCH(W$1,城镇化率!$5:$5,0))/100</f>
        <v>1057763.1952394648</v>
      </c>
      <c r="X20" s="40">
        <f>INDEX(人口源表!$1:$1048576,MATCH($B20,人口源表!$A:$A,0),MATCH(X$1,人口源表!$1:$1,0))*INDEX(城镇化率!$1:$1048576,MATCH($B20,城镇化率!$A:$A,0),MATCH(X$1,城镇化率!$5:$5,0))/100</f>
        <v>1063619.7765207426</v>
      </c>
      <c r="Y20" s="40">
        <f>INDEX(人口源表!$1:$1048576,MATCH($B20,人口源表!$A:$A,0),MATCH(Y$1,人口源表!$1:$1,0))*INDEX(城镇化率!$1:$1048576,MATCH($B20,城镇化率!$A:$A,0),MATCH(Y$1,城镇化率!$5:$5,0))/100</f>
        <v>1068928.058558071</v>
      </c>
      <c r="Z20" s="40">
        <f>INDEX(人口源表!$1:$1048576,MATCH($B20,人口源表!$A:$A,0),MATCH(Z$1,人口源表!$1:$1,0))*INDEX(城镇化率!$1:$1048576,MATCH($B20,城镇化率!$A:$A,0),MATCH(Z$1,城镇化率!$5:$5,0))/100</f>
        <v>1073710.3408692866</v>
      </c>
      <c r="AA20" s="40">
        <f>INDEX(人口源表!$1:$1048576,MATCH($B20,人口源表!$A:$A,0),MATCH(AA$1,人口源表!$1:$1,0))*INDEX(城镇化率!$1:$1048576,MATCH($B20,城镇化率!$A:$A,0),MATCH(AA$1,城镇化率!$5:$5,0))/100</f>
        <v>1077990.0731783528</v>
      </c>
      <c r="AB20" s="40">
        <f>INDEX(人口源表!$1:$1048576,MATCH($B20,人口源表!$A:$A,0),MATCH(AB$1,人口源表!$1:$1,0))*INDEX(城镇化率!$1:$1048576,MATCH($B20,城镇化率!$A:$A,0),MATCH(AB$1,城镇化率!$5:$5,0))/100</f>
        <v>1081793.1234996973</v>
      </c>
      <c r="AC20" s="40">
        <f>INDEX(人口源表!$1:$1048576,MATCH($B20,人口源表!$A:$A,0),MATCH(AC$1,人口源表!$1:$1,0))*INDEX(城镇化率!$1:$1048576,MATCH($B20,城镇化率!$A:$A,0),MATCH(AC$1,城镇化率!$5:$5,0))/100</f>
        <v>1083822.4719937448</v>
      </c>
      <c r="AD20" s="40">
        <f>INDEX(人口源表!$1:$1048576,MATCH($B20,人口源表!$A:$A,0),MATCH(AD$1,人口源表!$1:$1,0))*INDEX(城镇化率!$1:$1048576,MATCH($B20,城镇化率!$A:$A,0),MATCH(AD$1,城镇化率!$5:$5,0))/100</f>
        <v>1085432.5706306319</v>
      </c>
      <c r="AE20" s="40">
        <f>INDEX(人口源表!$1:$1048576,MATCH($B20,人口源表!$A:$A,0),MATCH(AE$1,人口源表!$1:$1,0))*INDEX(城镇化率!$1:$1048576,MATCH($B20,城镇化率!$A:$A,0),MATCH(AE$1,城镇化率!$5:$5,0))/100</f>
        <v>1086660.8503599858</v>
      </c>
      <c r="AF20" s="40">
        <f>INDEX(人口源表!$1:$1048576,MATCH($B20,人口源表!$A:$A,0),MATCH(AF$1,人口源表!$1:$1,0))*INDEX(城镇化率!$1:$1048576,MATCH($B20,城镇化率!$A:$A,0),MATCH(AF$1,城镇化率!$5:$5,0))/100</f>
        <v>1087547.8715866045</v>
      </c>
      <c r="AG20" s="40">
        <f>INDEX(人口源表!$1:$1048576,MATCH($B20,人口源表!$A:$A,0),MATCH(AG$1,人口源表!$1:$1,0))*INDEX(城镇化率!$1:$1048576,MATCH($B20,城镇化率!$A:$A,0),MATCH(AG$1,城镇化率!$5:$5,0))/100</f>
        <v>1088137.3776174937</v>
      </c>
      <c r="AH20" s="40">
        <f>INDEX(人口源表!$1:$1048576,MATCH($B20,人口源表!$A:$A,0),MATCH(AH$1,人口源表!$1:$1,0))*INDEX(城镇化率!$1:$1048576,MATCH($B20,城镇化率!$A:$A,0),MATCH(AH$1,城镇化率!$5:$5,0))/100</f>
        <v>1088475.0746435644</v>
      </c>
      <c r="AI20" s="40">
        <f>INDEX(人口源表!$1:$1048576,MATCH($B20,人口源表!$A:$A,0),MATCH(AI$1,人口源表!$1:$1,0))*INDEX(城镇化率!$1:$1048576,MATCH($B20,城镇化率!$A:$A,0),MATCH(AI$1,城镇化率!$5:$5,0))/100</f>
        <v>1088611.220044808</v>
      </c>
      <c r="AJ20" s="40">
        <f>INDEX(人口源表!$1:$1048576,MATCH($B20,人口源表!$A:$A,0),MATCH(AJ$1,人口源表!$1:$1,0))*INDEX(城镇化率!$1:$1048576,MATCH($B20,城镇化率!$A:$A,0),MATCH(AJ$1,城镇化率!$5:$5,0))/100</f>
        <v>1088598.7760183974</v>
      </c>
      <c r="AK20" s="40">
        <f>INDEX(人口源表!$1:$1048576,MATCH($B20,人口源表!$A:$A,0),MATCH(AK$1,人口源表!$1:$1,0))*INDEX(城镇化率!$1:$1048576,MATCH($B20,城镇化率!$A:$A,0),MATCH(AK$1,城镇化率!$5:$5,0))/100</f>
        <v>1088493.4532888203</v>
      </c>
      <c r="AL20" s="40">
        <f>INDEX(人口源表!$1:$1048576,MATCH($B20,人口源表!$A:$A,0),MATCH(AL$1,人口源表!$1:$1,0))*INDEX(城镇化率!$1:$1048576,MATCH($B20,城镇化率!$A:$A,0),MATCH(AL$1,城镇化率!$5:$5,0))/100</f>
        <v>1088356.3420271077</v>
      </c>
      <c r="AM20" s="40">
        <f>INDEX(人口源表!$1:$1048576,MATCH($B20,人口源表!$A:$A,0),MATCH(AM$1,人口源表!$1:$1,0))*INDEX(城镇化率!$1:$1048576,MATCH($B20,城镇化率!$A:$A,0),MATCH(AM$1,城镇化率!$5:$5,0))/100</f>
        <v>1088248.8122712679</v>
      </c>
      <c r="AN20" s="40">
        <f>INDEX(人口源表!$1:$1048576,MATCH($B20,人口源表!$A:$A,0),MATCH(AN$1,人口源表!$1:$1,0))*INDEX(城镇化率!$1:$1048576,MATCH($B20,城镇化率!$A:$A,0),MATCH(AN$1,城镇化率!$5:$5,0))/100</f>
        <v>1088238.3746091654</v>
      </c>
      <c r="AO20" s="40">
        <f>INDEX(人口源表!$1:$1048576,MATCH($B20,人口源表!$A:$A,0),MATCH(AO$1,人口源表!$1:$1,0))*INDEX(城镇化率!$1:$1048576,MATCH($B20,城镇化率!$A:$A,0),MATCH(AO$1,城镇化率!$5:$5,0))/100</f>
        <v>1088394.8630290627</v>
      </c>
      <c r="AP20" s="40">
        <f>INDEX(人口源表!$1:$1048576,MATCH($B20,人口源表!$A:$A,0),MATCH(AP$1,人口源表!$1:$1,0))*INDEX(城镇化率!$1:$1048576,MATCH($B20,城镇化率!$A:$A,0),MATCH(AP$1,城镇化率!$5:$5,0))/100</f>
        <v>1088791.1256321841</v>
      </c>
      <c r="AQ20" s="40">
        <f>INDEX(人口源表!$1:$1048576,MATCH($B20,人口源表!$A:$A,0),MATCH(AQ$1,人口源表!$1:$1,0))*INDEX(城镇化率!$1:$1048576,MATCH($B20,城镇化率!$A:$A,0),MATCH(AQ$1,城镇化率!$5:$5,0))/100</f>
        <v>1089505.0484841228</v>
      </c>
      <c r="AR20" s="40">
        <f>INDEX(人口源表!$1:$1048576,MATCH($B20,人口源表!$A:$A,0),MATCH(AR$1,人口源表!$1:$1,0))*INDEX(城镇化率!$1:$1048576,MATCH($B20,城镇化率!$A:$A,0),MATCH(AR$1,城镇化率!$5:$5,0))/100</f>
        <v>1090616.9945090101</v>
      </c>
      <c r="AS20" s="40">
        <f>INDEX(人口源表!$1:$1048576,MATCH($B20,人口源表!$A:$A,0),MATCH(AS$1,人口源表!$1:$1,0))*INDEX(城镇化率!$1:$1048576,MATCH($B20,城镇化率!$A:$A,0),MATCH(AS$1,城镇化率!$5:$5,0))/100</f>
        <v>1092212.4950264082</v>
      </c>
      <c r="AT20" s="40">
        <f>INDEX(人口源表!$1:$1048576,MATCH($B20,人口源表!$A:$A,0),MATCH(AT$1,人口源表!$1:$1,0))*INDEX(城镇化率!$1:$1048576,MATCH($B20,城镇化率!$A:$A,0),MATCH(AT$1,城镇化率!$5:$5,0))/100</f>
        <v>1094378.3372280991</v>
      </c>
      <c r="AU20" s="40">
        <f>INDEX(人口源表!$1:$1048576,MATCH($B20,人口源表!$A:$A,0),MATCH(AU$1,人口源表!$1:$1,0))*INDEX(城镇化率!$1:$1048576,MATCH($B20,城镇化率!$A:$A,0),MATCH(AU$1,城镇化率!$5:$5,0))/100</f>
        <v>1097207.9276100611</v>
      </c>
      <c r="AV20" s="40">
        <f>INDEX(人口源表!$1:$1048576,MATCH($B20,人口源表!$A:$A,0),MATCH(AV$1,人口源表!$1:$1,0))*INDEX(城镇化率!$1:$1048576,MATCH($B20,城镇化率!$A:$A,0),MATCH(AV$1,城镇化率!$5:$5,0))/100</f>
        <v>1100797.3757666918</v>
      </c>
    </row>
    <row r="21" spans="1:48" x14ac:dyDescent="0.15">
      <c r="A21" s="4" t="s">
        <v>860</v>
      </c>
      <c r="B21" s="4" t="s">
        <v>64</v>
      </c>
      <c r="C21" s="34">
        <f>VLOOKUP(B21,'[1]2016省城人口总结（根）'!B:C,2,FALSE)/100</f>
        <v>0.52949000000000002</v>
      </c>
      <c r="D21" s="40">
        <f>INDEX(人口源表!$1:$1048576,MATCH($B21,人口源表!$A:$A,0),MATCH(D$1,人口源表!$1:$1,0))*INDEX(城镇化率!$1:$1048576,MATCH($B21,城镇化率!$A:$A,0),MATCH(D$1,城镇化率!$5:$5,0))/100</f>
        <v>1781922.0565177081</v>
      </c>
      <c r="E21" s="40">
        <f>INDEX(人口源表!$1:$1048576,MATCH($B21,人口源表!$A:$A,0),MATCH(E$1,人口源表!$1:$1,0))*INDEX(城镇化率!$1:$1048576,MATCH($B21,城镇化率!$A:$A,0),MATCH(E$1,城镇化率!$5:$5,0))/100</f>
        <v>1821148.5198974458</v>
      </c>
      <c r="F21" s="40">
        <f>INDEX(人口源表!$1:$1048576,MATCH($B21,人口源表!$A:$A,0),MATCH(F$1,人口源表!$1:$1,0))*INDEX(城镇化率!$1:$1048576,MATCH($B21,城镇化率!$A:$A,0),MATCH(F$1,城镇化率!$5:$5,0))/100</f>
        <v>1860632.7299106175</v>
      </c>
      <c r="G21" s="40">
        <f>INDEX(人口源表!$1:$1048576,MATCH($B21,人口源表!$A:$A,0),MATCH(G$1,人口源表!$1:$1,0))*INDEX(城镇化率!$1:$1048576,MATCH($B21,城镇化率!$A:$A,0),MATCH(G$1,城镇化率!$5:$5,0))/100</f>
        <v>1870753.2113326394</v>
      </c>
      <c r="H21" s="40">
        <f>INDEX(人口源表!$1:$1048576,MATCH($B21,人口源表!$A:$A,0),MATCH(H$1,人口源表!$1:$1,0))*INDEX(城镇化率!$1:$1048576,MATCH($B21,城镇化率!$A:$A,0),MATCH(H$1,城镇化率!$5:$5,0))/100</f>
        <v>1914165.3777860708</v>
      </c>
      <c r="I21" s="40">
        <f>INDEX(人口源表!$1:$1048576,MATCH($B21,人口源表!$A:$A,0),MATCH(I$1,人口源表!$1:$1,0))*INDEX(城镇化率!$1:$1048576,MATCH($B21,城镇化率!$A:$A,0),MATCH(I$1,城镇化率!$5:$5,0))/100</f>
        <v>1944386.6172362918</v>
      </c>
      <c r="J21" s="40">
        <f>INDEX(人口源表!$1:$1048576,MATCH($B21,人口源表!$A:$A,0),MATCH(J$1,人口源表!$1:$1,0))*INDEX(城镇化率!$1:$1048576,MATCH($B21,城镇化率!$A:$A,0),MATCH(J$1,城镇化率!$5:$5,0))/100</f>
        <v>1974328.0389822817</v>
      </c>
      <c r="K21" s="40">
        <f>INDEX(人口源表!$1:$1048576,MATCH($B21,人口源表!$A:$A,0),MATCH(K$1,人口源表!$1:$1,0))*INDEX(城镇化率!$1:$1048576,MATCH($B21,城镇化率!$A:$A,0),MATCH(K$1,城镇化率!$5:$5,0))/100</f>
        <v>2003914.567570918</v>
      </c>
      <c r="L21" s="40">
        <f>INDEX(人口源表!$1:$1048576,MATCH($B21,人口源表!$A:$A,0),MATCH(L$1,人口源表!$1:$1,0))*INDEX(城镇化率!$1:$1048576,MATCH($B21,城镇化率!$A:$A,0),MATCH(L$1,城镇化率!$5:$5,0))/100</f>
        <v>2033074.8781259542</v>
      </c>
      <c r="M21" s="40">
        <f>INDEX(人口源表!$1:$1048576,MATCH($B21,人口源表!$A:$A,0),MATCH(M$1,人口源表!$1:$1,0))*INDEX(城镇化率!$1:$1048576,MATCH($B21,城镇化率!$A:$A,0),MATCH(M$1,城镇化率!$5:$5,0))/100</f>
        <v>2061741.654834494</v>
      </c>
      <c r="N21" s="40">
        <f>INDEX(人口源表!$1:$1048576,MATCH($B21,人口源表!$A:$A,0),MATCH(N$1,人口源表!$1:$1,0))*INDEX(城镇化率!$1:$1048576,MATCH($B21,城镇化率!$A:$A,0),MATCH(N$1,城镇化率!$5:$5,0))/100</f>
        <v>2089849.4526775852</v>
      </c>
      <c r="O21" s="40">
        <f>INDEX(人口源表!$1:$1048576,MATCH($B21,人口源表!$A:$A,0),MATCH(O$1,人口源表!$1:$1,0))*INDEX(城镇化率!$1:$1048576,MATCH($B21,城镇化率!$A:$A,0),MATCH(O$1,城镇化率!$5:$5,0))/100</f>
        <v>2117339.1039253846</v>
      </c>
      <c r="P21" s="40">
        <f>INDEX(人口源表!$1:$1048576,MATCH($B21,人口源表!$A:$A,0),MATCH(P$1,人口源表!$1:$1,0))*INDEX(城镇化率!$1:$1048576,MATCH($B21,城镇化率!$A:$A,0),MATCH(P$1,城镇化率!$5:$5,0))/100</f>
        <v>2144152.5707879425</v>
      </c>
      <c r="Q21" s="40">
        <f>INDEX(人口源表!$1:$1048576,MATCH($B21,人口源表!$A:$A,0),MATCH(Q$1,人口源表!$1:$1,0))*INDEX(城镇化率!$1:$1048576,MATCH($B21,城镇化率!$A:$A,0),MATCH(Q$1,城镇化率!$5:$5,0))/100</f>
        <v>2170238.6299304911</v>
      </c>
      <c r="R21" s="40">
        <f>INDEX(人口源表!$1:$1048576,MATCH($B21,人口源表!$A:$A,0),MATCH(R$1,人口源表!$1:$1,0))*INDEX(城镇化率!$1:$1048576,MATCH($B21,城镇化率!$A:$A,0),MATCH(R$1,城镇化率!$5:$5,0))/100</f>
        <v>2195550.1352827083</v>
      </c>
      <c r="S21" s="40">
        <f>INDEX(人口源表!$1:$1048576,MATCH($B21,人口源表!$A:$A,0),MATCH(S$1,人口源表!$1:$1,0))*INDEX(城镇化率!$1:$1048576,MATCH($B21,城镇化率!$A:$A,0),MATCH(S$1,城镇化率!$5:$5,0))/100</f>
        <v>2209052.689368003</v>
      </c>
      <c r="T21" s="40">
        <f>INDEX(人口源表!$1:$1048576,MATCH($B21,人口源表!$A:$A,0),MATCH(T$1,人口源表!$1:$1,0))*INDEX(城镇化率!$1:$1048576,MATCH($B21,城镇化率!$A:$A,0),MATCH(T$1,城镇化率!$5:$5,0))/100</f>
        <v>2221520.5553393159</v>
      </c>
      <c r="U21" s="40">
        <f>INDEX(人口源表!$1:$1048576,MATCH($B21,人口源表!$A:$A,0),MATCH(U$1,人口源表!$1:$1,0))*INDEX(城镇化率!$1:$1048576,MATCH($B21,城镇化率!$A:$A,0),MATCH(U$1,城镇化率!$5:$5,0))/100</f>
        <v>2232936.2043334674</v>
      </c>
      <c r="V21" s="40">
        <f>INDEX(人口源表!$1:$1048576,MATCH($B21,人口源表!$A:$A,0),MATCH(V$1,人口源表!$1:$1,0))*INDEX(城镇化率!$1:$1048576,MATCH($B21,城镇化率!$A:$A,0),MATCH(V$1,城镇化率!$5:$5,0))/100</f>
        <v>2243288.3007180318</v>
      </c>
      <c r="W21" s="40">
        <f>INDEX(人口源表!$1:$1048576,MATCH($B21,人口源表!$A:$A,0),MATCH(W$1,人口源表!$1:$1,0))*INDEX(城镇化率!$1:$1048576,MATCH($B21,城镇化率!$A:$A,0),MATCH(W$1,城镇化率!$5:$5,0))/100</f>
        <v>2252571.8599756313</v>
      </c>
      <c r="X21" s="40">
        <f>INDEX(人口源表!$1:$1048576,MATCH($B21,人口源表!$A:$A,0),MATCH(X$1,人口源表!$1:$1,0))*INDEX(城镇化率!$1:$1048576,MATCH($B21,城镇化率!$A:$A,0),MATCH(X$1,城镇化率!$5:$5,0))/100</f>
        <v>2260787.1195248687</v>
      </c>
      <c r="Y21" s="40">
        <f>INDEX(人口源表!$1:$1048576,MATCH($B21,人口源表!$A:$A,0),MATCH(Y$1,人口源表!$1:$1,0))*INDEX(城镇化率!$1:$1048576,MATCH($B21,城镇化率!$A:$A,0),MATCH(Y$1,城镇化率!$5:$5,0))/100</f>
        <v>2267942.9088835209</v>
      </c>
      <c r="Z21" s="40">
        <f>INDEX(人口源表!$1:$1048576,MATCH($B21,人口源表!$A:$A,0),MATCH(Z$1,人口源表!$1:$1,0))*INDEX(城镇化率!$1:$1048576,MATCH($B21,城镇化率!$A:$A,0),MATCH(Z$1,城镇化率!$5:$5,0))/100</f>
        <v>2274052.9559400585</v>
      </c>
      <c r="AA21" s="40">
        <f>INDEX(人口源表!$1:$1048576,MATCH($B21,人口源表!$A:$A,0),MATCH(AA$1,人口源表!$1:$1,0))*INDEX(城镇化率!$1:$1048576,MATCH($B21,城镇化率!$A:$A,0),MATCH(AA$1,城镇化率!$5:$5,0))/100</f>
        <v>2279139.9324942711</v>
      </c>
      <c r="AB21" s="40">
        <f>INDEX(人口源表!$1:$1048576,MATCH($B21,人口源表!$A:$A,0),MATCH(AB$1,人口源表!$1:$1,0))*INDEX(城镇化率!$1:$1048576,MATCH($B21,城镇化率!$A:$A,0),MATCH(AB$1,城镇化率!$5:$5,0))/100</f>
        <v>2283230.4113743142</v>
      </c>
      <c r="AC21" s="40">
        <f>INDEX(人口源表!$1:$1048576,MATCH($B21,人口源表!$A:$A,0),MATCH(AC$1,人口源表!$1:$1,0))*INDEX(城镇化率!$1:$1048576,MATCH($B21,城镇化率!$A:$A,0),MATCH(AC$1,城镇化率!$5:$5,0))/100</f>
        <v>2283564.4797128593</v>
      </c>
      <c r="AD21" s="40">
        <f>INDEX(人口源表!$1:$1048576,MATCH($B21,人口源表!$A:$A,0),MATCH(AD$1,人口源表!$1:$1,0))*INDEX(城镇化率!$1:$1048576,MATCH($B21,城镇化率!$A:$A,0),MATCH(AD$1,城镇化率!$5:$5,0))/100</f>
        <v>2282979.9554871176</v>
      </c>
      <c r="AE21" s="40">
        <f>INDEX(人口源表!$1:$1048576,MATCH($B21,人口源表!$A:$A,0),MATCH(AE$1,人口源表!$1:$1,0))*INDEX(城镇化率!$1:$1048576,MATCH($B21,城镇化率!$A:$A,0),MATCH(AE$1,城镇化率!$5:$5,0))/100</f>
        <v>2281531.0794479111</v>
      </c>
      <c r="AF21" s="40">
        <f>INDEX(人口源表!$1:$1048576,MATCH($B21,人口源表!$A:$A,0),MATCH(AF$1,人口源表!$1:$1,0))*INDEX(城镇化率!$1:$1048576,MATCH($B21,城镇化率!$A:$A,0),MATCH(AF$1,城镇化率!$5:$5,0))/100</f>
        <v>2279279.6651806654</v>
      </c>
      <c r="AG21" s="40">
        <f>INDEX(人口源表!$1:$1048576,MATCH($B21,人口源表!$A:$A,0),MATCH(AG$1,人口源表!$1:$1,0))*INDEX(城镇化率!$1:$1048576,MATCH($B21,城镇化率!$A:$A,0),MATCH(AG$1,城镇化率!$5:$5,0))/100</f>
        <v>2276294.5634548161</v>
      </c>
      <c r="AH21" s="40">
        <f>INDEX(人口源表!$1:$1048576,MATCH($B21,人口源表!$A:$A,0),MATCH(AH$1,人口源表!$1:$1,0))*INDEX(城镇化率!$1:$1048576,MATCH($B21,城镇化率!$A:$A,0),MATCH(AH$1,城镇化率!$5:$5,0))/100</f>
        <v>2272653.131099829</v>
      </c>
      <c r="AI21" s="40">
        <f>INDEX(人口源表!$1:$1048576,MATCH($B21,人口源表!$A:$A,0),MATCH(AI$1,人口源表!$1:$1,0))*INDEX(城镇化率!$1:$1048576,MATCH($B21,城镇化率!$A:$A,0),MATCH(AI$1,城镇化率!$5:$5,0))/100</f>
        <v>2268438.6800645036</v>
      </c>
      <c r="AJ21" s="40">
        <f>INDEX(人口源表!$1:$1048576,MATCH($B21,人口源表!$A:$A,0),MATCH(AJ$1,人口源表!$1:$1,0))*INDEX(城镇化率!$1:$1048576,MATCH($B21,城镇化率!$A:$A,0),MATCH(AJ$1,城镇化率!$5:$5,0))/100</f>
        <v>2263745.3229954215</v>
      </c>
      <c r="AK21" s="40">
        <f>INDEX(人口源表!$1:$1048576,MATCH($B21,人口源表!$A:$A,0),MATCH(AK$1,人口源表!$1:$1,0))*INDEX(城镇化率!$1:$1048576,MATCH($B21,城镇化率!$A:$A,0),MATCH(AK$1,城镇化率!$5:$5,0))/100</f>
        <v>2258674.0824308009</v>
      </c>
      <c r="AL21" s="40">
        <f>INDEX(人口源表!$1:$1048576,MATCH($B21,人口源表!$A:$A,0),MATCH(AL$1,人口源表!$1:$1,0))*INDEX(城镇化率!$1:$1048576,MATCH($B21,城镇化率!$A:$A,0),MATCH(AL$1,城镇化率!$5:$5,0))/100</f>
        <v>2253333.6903153937</v>
      </c>
      <c r="AM21" s="40">
        <f>INDEX(人口源表!$1:$1048576,MATCH($B21,人口源表!$A:$A,0),MATCH(AM$1,人口源表!$1:$1,0))*INDEX(城镇化率!$1:$1048576,MATCH($B21,城镇化率!$A:$A,0),MATCH(AM$1,城镇化率!$5:$5,0))/100</f>
        <v>2247842.0897408994</v>
      </c>
      <c r="AN21" s="40">
        <f>INDEX(人口源表!$1:$1048576,MATCH($B21,人口源表!$A:$A,0),MATCH(AN$1,人口源表!$1:$1,0))*INDEX(城镇化率!$1:$1048576,MATCH($B21,城镇化率!$A:$A,0),MATCH(AN$1,城镇化率!$5:$5,0))/100</f>
        <v>2242325.216744734</v>
      </c>
      <c r="AO21" s="40">
        <f>INDEX(人口源表!$1:$1048576,MATCH($B21,人口源表!$A:$A,0),MATCH(AO$1,人口源表!$1:$1,0))*INDEX(城镇化率!$1:$1048576,MATCH($B21,城镇化率!$A:$A,0),MATCH(AO$1,城镇化率!$5:$5,0))/100</f>
        <v>2236917.8247721512</v>
      </c>
      <c r="AP21" s="40">
        <f>INDEX(人口源表!$1:$1048576,MATCH($B21,人口源表!$A:$A,0),MATCH(AP$1,人口源表!$1:$1,0))*INDEX(城镇化率!$1:$1048576,MATCH($B21,城镇化率!$A:$A,0),MATCH(AP$1,城镇化率!$5:$5,0))/100</f>
        <v>2231765.0195047371</v>
      </c>
      <c r="AQ21" s="40">
        <f>INDEX(人口源表!$1:$1048576,MATCH($B21,人口源表!$A:$A,0),MATCH(AQ$1,人口源表!$1:$1,0))*INDEX(城镇化率!$1:$1048576,MATCH($B21,城镇化率!$A:$A,0),MATCH(AQ$1,城镇化率!$5:$5,0))/100</f>
        <v>2227018.9553158567</v>
      </c>
      <c r="AR21" s="40">
        <f>INDEX(人口源表!$1:$1048576,MATCH($B21,人口源表!$A:$A,0),MATCH(AR$1,人口源表!$1:$1,0))*INDEX(城镇化率!$1:$1048576,MATCH($B21,城镇化率!$A:$A,0),MATCH(AR$1,城镇化率!$5:$5,0))/100</f>
        <v>2222841.7417083518</v>
      </c>
      <c r="AS21" s="40">
        <f>INDEX(人口源表!$1:$1048576,MATCH($B21,人口源表!$A:$A,0),MATCH(AS$1,人口源表!$1:$1,0))*INDEX(城镇化率!$1:$1048576,MATCH($B21,城镇化率!$A:$A,0),MATCH(AS$1,城镇化率!$5:$5,0))/100</f>
        <v>2219405.6094949674</v>
      </c>
      <c r="AT21" s="40">
        <f>INDEX(人口源表!$1:$1048576,MATCH($B21,人口源表!$A:$A,0),MATCH(AT$1,人口源表!$1:$1,0))*INDEX(城镇化率!$1:$1048576,MATCH($B21,城镇化率!$A:$A,0),MATCH(AT$1,城镇化率!$5:$5,0))/100</f>
        <v>2216890.2635466573</v>
      </c>
      <c r="AU21" s="40">
        <f>INDEX(人口源表!$1:$1048576,MATCH($B21,人口源表!$A:$A,0),MATCH(AU$1,人口源表!$1:$1,0))*INDEX(城镇化率!$1:$1048576,MATCH($B21,城镇化率!$A:$A,0),MATCH(AU$1,城镇化率!$5:$5,0))/100</f>
        <v>2215486.5318224523</v>
      </c>
      <c r="AV21" s="40">
        <f>INDEX(人口源表!$1:$1048576,MATCH($B21,人口源表!$A:$A,0),MATCH(AV$1,人口源表!$1:$1,0))*INDEX(城镇化率!$1:$1048576,MATCH($B21,城镇化率!$A:$A,0),MATCH(AV$1,城镇化率!$5:$5,0))/100</f>
        <v>2215395.8407856892</v>
      </c>
    </row>
    <row r="22" spans="1:48" x14ac:dyDescent="0.15">
      <c r="A22" s="4" t="s">
        <v>860</v>
      </c>
      <c r="B22" s="4" t="s">
        <v>66</v>
      </c>
      <c r="C22" s="34">
        <f>VLOOKUP(B22,'[1]2016省城人口总结（根）'!B:C,2,FALSE)/100</f>
        <v>0.52949000000000002</v>
      </c>
      <c r="D22" s="40">
        <f>INDEX(人口源表!$1:$1048576,MATCH($B22,人口源表!$A:$A,0),MATCH(D$1,人口源表!$1:$1,0))*INDEX(城镇化率!$1:$1048576,MATCH($B22,城镇化率!$A:$A,0),MATCH(D$1,城镇化率!$5:$5,0))/100</f>
        <v>2809850.6591538698</v>
      </c>
      <c r="E22" s="40">
        <f>INDEX(人口源表!$1:$1048576,MATCH($B22,人口源表!$A:$A,0),MATCH(E$1,人口源表!$1:$1,0))*INDEX(城镇化率!$1:$1048576,MATCH($B22,城镇化率!$A:$A,0),MATCH(E$1,城镇化率!$5:$5,0))/100</f>
        <v>2876519.4507009848</v>
      </c>
      <c r="F22" s="40">
        <f>INDEX(人口源表!$1:$1048576,MATCH($B22,人口源表!$A:$A,0),MATCH(F$1,人口源表!$1:$1,0))*INDEX(城镇化率!$1:$1048576,MATCH($B22,城镇化率!$A:$A,0),MATCH(F$1,城镇化率!$5:$5,0))/100</f>
        <v>2944543.9926466155</v>
      </c>
      <c r="G22" s="40">
        <f>INDEX(人口源表!$1:$1048576,MATCH($B22,人口源表!$A:$A,0),MATCH(G$1,人口源表!$1:$1,0))*INDEX(城镇化率!$1:$1048576,MATCH($B22,城镇化率!$A:$A,0),MATCH(G$1,城镇化率!$5:$5,0))/100</f>
        <v>2630300.7226974573</v>
      </c>
      <c r="H22" s="40">
        <f>INDEX(人口源表!$1:$1048576,MATCH($B22,人口源表!$A:$A,0),MATCH(H$1,人口源表!$1:$1,0))*INDEX(城镇化率!$1:$1048576,MATCH($B22,城镇化率!$A:$A,0),MATCH(H$1,城镇化率!$5:$5,0))/100</f>
        <v>2704334.2659416855</v>
      </c>
      <c r="I22" s="40">
        <f>INDEX(人口源表!$1:$1048576,MATCH($B22,人口源表!$A:$A,0),MATCH(I$1,人口源表!$1:$1,0))*INDEX(城镇化率!$1:$1048576,MATCH($B22,城镇化率!$A:$A,0),MATCH(I$1,城镇化率!$5:$5,0))/100</f>
        <v>2758543.3612852232</v>
      </c>
      <c r="J22" s="40">
        <f>INDEX(人口源表!$1:$1048576,MATCH($B22,人口源表!$A:$A,0),MATCH(J$1,人口源表!$1:$1,0))*INDEX(城镇化率!$1:$1048576,MATCH($B22,城镇化率!$A:$A,0),MATCH(J$1,城镇化率!$5:$5,0))/100</f>
        <v>2811162.9831334376</v>
      </c>
      <c r="K22" s="40">
        <f>INDEX(人口源表!$1:$1048576,MATCH($B22,人口源表!$A:$A,0),MATCH(K$1,人口源表!$1:$1,0))*INDEX(城镇化率!$1:$1048576,MATCH($B22,城镇化率!$A:$A,0),MATCH(K$1,城镇化率!$5:$5,0))/100</f>
        <v>2862173.3255420662</v>
      </c>
      <c r="L22" s="40">
        <f>INDEX(人口源表!$1:$1048576,MATCH($B22,人口源表!$A:$A,0),MATCH(L$1,人口源表!$1:$1,0))*INDEX(城镇化率!$1:$1048576,MATCH($B22,城镇化率!$A:$A,0),MATCH(L$1,城镇化率!$5:$5,0))/100</f>
        <v>2911556.7021592325</v>
      </c>
      <c r="M22" s="40">
        <f>INDEX(人口源表!$1:$1048576,MATCH($B22,人口源表!$A:$A,0),MATCH(M$1,人口源表!$1:$1,0))*INDEX(城镇化率!$1:$1048576,MATCH($B22,城镇化率!$A:$A,0),MATCH(M$1,城镇化率!$5:$5,0))/100</f>
        <v>2959299.4397128019</v>
      </c>
      <c r="N22" s="40">
        <f>INDEX(人口源表!$1:$1048576,MATCH($B22,人口源表!$A:$A,0),MATCH(N$1,人口源表!$1:$1,0))*INDEX(城镇化率!$1:$1048576,MATCH($B22,城镇化率!$A:$A,0),MATCH(N$1,城镇化率!$5:$5,0))/100</f>
        <v>3005393.2805007487</v>
      </c>
      <c r="O22" s="40">
        <f>INDEX(人口源表!$1:$1048576,MATCH($B22,人口源表!$A:$A,0),MATCH(O$1,人口源表!$1:$1,0))*INDEX(城镇化率!$1:$1048576,MATCH($B22,城镇化率!$A:$A,0),MATCH(O$1,城镇化率!$5:$5,0))/100</f>
        <v>3049833.8263679813</v>
      </c>
      <c r="P22" s="40">
        <f>INDEX(人口源表!$1:$1048576,MATCH($B22,人口源表!$A:$A,0),MATCH(P$1,人口源表!$1:$1,0))*INDEX(城镇化率!$1:$1048576,MATCH($B22,城镇化率!$A:$A,0),MATCH(P$1,城镇化率!$5:$5,0))/100</f>
        <v>3092622.5615073042</v>
      </c>
      <c r="Q22" s="40">
        <f>INDEX(人口源表!$1:$1048576,MATCH($B22,人口源表!$A:$A,0),MATCH(Q$1,人口源表!$1:$1,0))*INDEX(城镇化率!$1:$1048576,MATCH($B22,城镇化率!$A:$A,0),MATCH(Q$1,城镇化率!$5:$5,0))/100</f>
        <v>3133763.4152764152</v>
      </c>
      <c r="R22" s="40">
        <f>INDEX(人口源表!$1:$1048576,MATCH($B22,人口源表!$A:$A,0),MATCH(R$1,人口源表!$1:$1,0))*INDEX(城镇化率!$1:$1048576,MATCH($B22,城镇化率!$A:$A,0),MATCH(R$1,城镇化率!$5:$5,0))/100</f>
        <v>3173269.1215714668</v>
      </c>
      <c r="S22" s="40">
        <f>INDEX(人口源表!$1:$1048576,MATCH($B22,人口源表!$A:$A,0),MATCH(S$1,人口源表!$1:$1,0))*INDEX(城镇化率!$1:$1048576,MATCH($B22,城镇化率!$A:$A,0),MATCH(S$1,城镇化率!$5:$5,0))/100</f>
        <v>3195257.8796298527</v>
      </c>
      <c r="T22" s="40">
        <f>INDEX(人口源表!$1:$1048576,MATCH($B22,人口源表!$A:$A,0),MATCH(T$1,人口源表!$1:$1,0))*INDEX(城镇化率!$1:$1048576,MATCH($B22,城镇化率!$A:$A,0),MATCH(T$1,城镇化率!$5:$5,0))/100</f>
        <v>3215369.2593512475</v>
      </c>
      <c r="U22" s="40">
        <f>INDEX(人口源表!$1:$1048576,MATCH($B22,人口源表!$A:$A,0),MATCH(U$1,人口源表!$1:$1,0))*INDEX(城镇化率!$1:$1048576,MATCH($B22,城镇化率!$A:$A,0),MATCH(U$1,城镇化率!$5:$5,0))/100</f>
        <v>3233656.4166515982</v>
      </c>
      <c r="V22" s="40">
        <f>INDEX(人口源表!$1:$1048576,MATCH($B22,人口源表!$A:$A,0),MATCH(V$1,人口源表!$1:$1,0))*INDEX(城镇化率!$1:$1048576,MATCH($B22,城镇化率!$A:$A,0),MATCH(V$1,城镇化率!$5:$5,0))/100</f>
        <v>3250178.9677635999</v>
      </c>
      <c r="W22" s="40">
        <f>INDEX(人口源表!$1:$1048576,MATCH($B22,人口源表!$A:$A,0),MATCH(W$1,人口源表!$1:$1,0))*INDEX(城镇化率!$1:$1048576,MATCH($B22,城镇化率!$A:$A,0),MATCH(W$1,城镇化率!$5:$5,0))/100</f>
        <v>3265000.5689933682</v>
      </c>
      <c r="X22" s="40">
        <f>INDEX(人口源表!$1:$1048576,MATCH($B22,人口源表!$A:$A,0),MATCH(X$1,人口源表!$1:$1,0))*INDEX(城镇化率!$1:$1048576,MATCH($B22,城镇化率!$A:$A,0),MATCH(X$1,城镇化率!$5:$5,0))/100</f>
        <v>3278191.5793721057</v>
      </c>
      <c r="Y22" s="40">
        <f>INDEX(人口源表!$1:$1048576,MATCH($B22,人口源表!$A:$A,0),MATCH(Y$1,人口源表!$1:$1,0))*INDEX(城镇化率!$1:$1048576,MATCH($B22,城镇化率!$A:$A,0),MATCH(Y$1,城镇化率!$5:$5,0))/100</f>
        <v>3289826.6182758301</v>
      </c>
      <c r="Z22" s="40">
        <f>INDEX(人口源表!$1:$1048576,MATCH($B22,人口源表!$A:$A,0),MATCH(Z$1,人口源表!$1:$1,0))*INDEX(城镇化率!$1:$1048576,MATCH($B22,城镇化率!$A:$A,0),MATCH(Z$1,城镇化率!$5:$5,0))/100</f>
        <v>3299987.2569168969</v>
      </c>
      <c r="AA22" s="40">
        <f>INDEX(人口源表!$1:$1048576,MATCH($B22,人口源表!$A:$A,0),MATCH(AA$1,人口源表!$1:$1,0))*INDEX(城镇化率!$1:$1048576,MATCH($B22,城镇化率!$A:$A,0),MATCH(AA$1,城镇化率!$5:$5,0))/100</f>
        <v>3308761.5169696426</v>
      </c>
      <c r="AB22" s="40">
        <f>INDEX(人口源表!$1:$1048576,MATCH($B22,人口源表!$A:$A,0),MATCH(AB$1,人口源表!$1:$1,0))*INDEX(城镇化率!$1:$1048576,MATCH($B22,城镇化率!$A:$A,0),MATCH(AB$1,城镇化率!$5:$5,0))/100</f>
        <v>3316241.3786102533</v>
      </c>
      <c r="AC22" s="40">
        <f>INDEX(人口源表!$1:$1048576,MATCH($B22,人口源表!$A:$A,0),MATCH(AC$1,人口源表!$1:$1,0))*INDEX(城镇化率!$1:$1048576,MATCH($B22,城镇化率!$A:$A,0),MATCH(AC$1,城镇化率!$5:$5,0))/100</f>
        <v>3318461.1518879794</v>
      </c>
      <c r="AD22" s="40">
        <f>INDEX(人口源表!$1:$1048576,MATCH($B22,人口源表!$A:$A,0),MATCH(AD$1,人口源表!$1:$1,0))*INDEX(城镇化率!$1:$1048576,MATCH($B22,城镇化率!$A:$A,0),MATCH(AD$1,城镇化率!$5:$5,0))/100</f>
        <v>3319584.2690973715</v>
      </c>
      <c r="AE22" s="40">
        <f>INDEX(人口源表!$1:$1048576,MATCH($B22,人口源表!$A:$A,0),MATCH(AE$1,人口源表!$1:$1,0))*INDEX(城镇化率!$1:$1048576,MATCH($B22,城镇化率!$A:$A,0),MATCH(AE$1,城镇化率!$5:$5,0))/100</f>
        <v>3319727.4544297215</v>
      </c>
      <c r="AF22" s="40">
        <f>INDEX(人口源表!$1:$1048576,MATCH($B22,人口源表!$A:$A,0),MATCH(AF$1,人口源表!$1:$1,0))*INDEX(城镇化率!$1:$1048576,MATCH($B22,城镇化率!$A:$A,0),MATCH(AF$1,城镇化率!$5:$5,0))/100</f>
        <v>3319010.6210899292</v>
      </c>
      <c r="AG22" s="40">
        <f>INDEX(人口源表!$1:$1048576,MATCH($B22,人口源表!$A:$A,0),MATCH(AG$1,人口源表!$1:$1,0))*INDEX(城镇化率!$1:$1048576,MATCH($B22,城镇化率!$A:$A,0),MATCH(AG$1,城镇化率!$5:$5,0))/100</f>
        <v>3317563.6162902657</v>
      </c>
      <c r="AH22" s="40">
        <f>INDEX(人口源表!$1:$1048576,MATCH($B22,人口源表!$A:$A,0),MATCH(AH$1,人口源表!$1:$1,0))*INDEX(城镇化率!$1:$1048576,MATCH($B22,城镇化率!$A:$A,0),MATCH(AH$1,城镇化率!$5:$5,0))/100</f>
        <v>3315518.3181583751</v>
      </c>
      <c r="AI22" s="40">
        <f>INDEX(人口源表!$1:$1048576,MATCH($B22,人口源表!$A:$A,0),MATCH(AI$1,人口源表!$1:$1,0))*INDEX(城镇化率!$1:$1048576,MATCH($B22,城镇化率!$A:$A,0),MATCH(AI$1,城镇化率!$5:$5,0))/100</f>
        <v>3313016.7583324765</v>
      </c>
      <c r="AJ22" s="40">
        <f>INDEX(人口源表!$1:$1048576,MATCH($B22,人口源表!$A:$A,0),MATCH(AJ$1,人口源表!$1:$1,0))*INDEX(城镇化率!$1:$1048576,MATCH($B22,城镇化率!$A:$A,0),MATCH(AJ$1,城镇化率!$5:$5,0))/100</f>
        <v>3310204.5160846426</v>
      </c>
      <c r="AK22" s="40">
        <f>INDEX(人口源表!$1:$1048576,MATCH($B22,人口源表!$A:$A,0),MATCH(AK$1,人口源表!$1:$1,0))*INDEX(城镇化率!$1:$1048576,MATCH($B22,城镇化率!$A:$A,0),MATCH(AK$1,城镇化率!$5:$5,0))/100</f>
        <v>3307234.1665429436</v>
      </c>
      <c r="AL22" s="40">
        <f>INDEX(人口源表!$1:$1048576,MATCH($B22,人口源表!$A:$A,0),MATCH(AL$1,人口源表!$1:$1,0))*INDEX(城镇化率!$1:$1048576,MATCH($B22,城镇化率!$A:$A,0),MATCH(AL$1,城镇化率!$5:$5,0))/100</f>
        <v>3304266.757508276</v>
      </c>
      <c r="AM22" s="40">
        <f>INDEX(人口源表!$1:$1048576,MATCH($B22,人口源表!$A:$A,0),MATCH(AM$1,人口源表!$1:$1,0))*INDEX(城镇化率!$1:$1048576,MATCH($B22,城镇化率!$A:$A,0),MATCH(AM$1,城镇化率!$5:$5,0))/100</f>
        <v>3301467.8342628558</v>
      </c>
      <c r="AN22" s="40">
        <f>INDEX(人口源表!$1:$1048576,MATCH($B22,人口源表!$A:$A,0),MATCH(AN$1,人口源表!$1:$1,0))*INDEX(城镇化率!$1:$1048576,MATCH($B22,城镇化率!$A:$A,0),MATCH(AN$1,城镇化率!$5:$5,0))/100</f>
        <v>3299009.5656651729</v>
      </c>
      <c r="AO22" s="40">
        <f>INDEX(人口源表!$1:$1048576,MATCH($B22,人口源表!$A:$A,0),MATCH(AO$1,人口源表!$1:$1,0))*INDEX(城镇化率!$1:$1048576,MATCH($B22,城镇化率!$A:$A,0),MATCH(AO$1,城镇化率!$5:$5,0))/100</f>
        <v>3297073.6082430487</v>
      </c>
      <c r="AP22" s="40">
        <f>INDEX(人口源表!$1:$1048576,MATCH($B22,人口源表!$A:$A,0),MATCH(AP$1,人口源表!$1:$1,0))*INDEX(城镇化率!$1:$1048576,MATCH($B22,城镇化率!$A:$A,0),MATCH(AP$1,城镇化率!$5:$5,0))/100</f>
        <v>3295845.714324988</v>
      </c>
      <c r="AQ22" s="40">
        <f>INDEX(人口源表!$1:$1048576,MATCH($B22,人口源表!$A:$A,0),MATCH(AQ$1,人口源表!$1:$1,0))*INDEX(城镇化率!$1:$1048576,MATCH($B22,城镇化率!$A:$A,0),MATCH(AQ$1,城镇化率!$5:$5,0))/100</f>
        <v>3295519.9590580384</v>
      </c>
      <c r="AR22" s="40">
        <f>INDEX(人口源表!$1:$1048576,MATCH($B22,人口源表!$A:$A,0),MATCH(AR$1,人口源表!$1:$1,0))*INDEX(城镇化率!$1:$1048576,MATCH($B22,城镇化率!$A:$A,0),MATCH(AR$1,城镇化率!$5:$5,0))/100</f>
        <v>3296298.1726523447</v>
      </c>
      <c r="AS22" s="40">
        <f>INDEX(人口源表!$1:$1048576,MATCH($B22,人口源表!$A:$A,0),MATCH(AS$1,人口源表!$1:$1,0))*INDEX(城镇化率!$1:$1048576,MATCH($B22,城镇化率!$A:$A,0),MATCH(AS$1,城镇化率!$5:$5,0))/100</f>
        <v>3298387.9558768193</v>
      </c>
      <c r="AT22" s="40">
        <f>INDEX(人口源表!$1:$1048576,MATCH($B22,人口源表!$A:$A,0),MATCH(AT$1,人口源表!$1:$1,0))*INDEX(城镇化率!$1:$1048576,MATCH($B22,城镇化率!$A:$A,0),MATCH(AT$1,城镇化率!$5:$5,0))/100</f>
        <v>3302005.575869407</v>
      </c>
      <c r="AU22" s="40">
        <f>INDEX(人口源表!$1:$1048576,MATCH($B22,人口源表!$A:$A,0),MATCH(AU$1,人口源表!$1:$1,0))*INDEX(城镇化率!$1:$1048576,MATCH($B22,城镇化率!$A:$A,0),MATCH(AU$1,城镇化率!$5:$5,0))/100</f>
        <v>3307374.6876699198</v>
      </c>
      <c r="AV22" s="40">
        <f>INDEX(人口源表!$1:$1048576,MATCH($B22,人口源表!$A:$A,0),MATCH(AV$1,人口源表!$1:$1,0))*INDEX(城镇化率!$1:$1048576,MATCH($B22,城镇化率!$A:$A,0),MATCH(AV$1,城镇化率!$5:$5,0))/100</f>
        <v>3314726.443453182</v>
      </c>
    </row>
    <row r="23" spans="1:48" x14ac:dyDescent="0.15">
      <c r="A23" s="4" t="s">
        <v>860</v>
      </c>
      <c r="B23" s="4" t="s">
        <v>68</v>
      </c>
      <c r="C23" s="34">
        <f>VLOOKUP(B23,'[1]2016省城人口总结（根）'!B:C,2,FALSE)/100</f>
        <v>0.52949000000000002</v>
      </c>
      <c r="D23" s="40">
        <f>INDEX(人口源表!$1:$1048576,MATCH($B23,人口源表!$A:$A,0),MATCH(D$1,人口源表!$1:$1,0))*INDEX(城镇化率!$1:$1048576,MATCH($B23,城镇化率!$A:$A,0),MATCH(D$1,城镇化率!$5:$5,0))/100</f>
        <v>1670029.9270427974</v>
      </c>
      <c r="E23" s="40">
        <f>INDEX(人口源表!$1:$1048576,MATCH($B23,人口源表!$A:$A,0),MATCH(E$1,人口源表!$1:$1,0))*INDEX(城镇化率!$1:$1048576,MATCH($B23,城镇化率!$A:$A,0),MATCH(E$1,城镇化率!$5:$5,0))/100</f>
        <v>1706812.3645057809</v>
      </c>
      <c r="F23" s="40">
        <f>INDEX(人口源表!$1:$1048576,MATCH($B23,人口源表!$A:$A,0),MATCH(F$1,人口源表!$1:$1,0))*INDEX(城镇化率!$1:$1048576,MATCH($B23,城镇化率!$A:$A,0),MATCH(F$1,城镇化率!$5:$5,0))/100</f>
        <v>1744165.1551772412</v>
      </c>
      <c r="G23" s="40">
        <f>INDEX(人口源表!$1:$1048576,MATCH($B23,人口源表!$A:$A,0),MATCH(G$1,人口源表!$1:$1,0))*INDEX(城镇化率!$1:$1048576,MATCH($B23,城镇化率!$A:$A,0),MATCH(G$1,城镇化率!$5:$5,0))/100</f>
        <v>1486951.9656929972</v>
      </c>
      <c r="H23" s="40">
        <f>INDEX(人口源表!$1:$1048576,MATCH($B23,人口源表!$A:$A,0),MATCH(H$1,人口源表!$1:$1,0))*INDEX(城镇化率!$1:$1048576,MATCH($B23,城镇化率!$A:$A,0),MATCH(H$1,城镇化率!$5:$5,0))/100</f>
        <v>1523404.3696802736</v>
      </c>
      <c r="I23" s="40">
        <f>INDEX(人口源表!$1:$1048576,MATCH($B23,人口源表!$A:$A,0),MATCH(I$1,人口源表!$1:$1,0))*INDEX(城镇化率!$1:$1048576,MATCH($B23,城镇化率!$A:$A,0),MATCH(I$1,城镇化率!$5:$5,0))/100</f>
        <v>1549248.2923553844</v>
      </c>
      <c r="J23" s="40">
        <f>INDEX(人口源表!$1:$1048576,MATCH($B23,人口源表!$A:$A,0),MATCH(J$1,人口源表!$1:$1,0))*INDEX(城镇化率!$1:$1048576,MATCH($B23,城镇化率!$A:$A,0),MATCH(J$1,城镇化率!$5:$5,0))/100</f>
        <v>1574748.9033427476</v>
      </c>
      <c r="K23" s="40">
        <f>INDEX(人口源表!$1:$1048576,MATCH($B23,人口源表!$A:$A,0),MATCH(K$1,人口源表!$1:$1,0))*INDEX(城镇化率!$1:$1048576,MATCH($B23,城镇化率!$A:$A,0),MATCH(K$1,城镇化率!$5:$5,0))/100</f>
        <v>1599851.7385535131</v>
      </c>
      <c r="L23" s="40">
        <f>INDEX(人口源表!$1:$1048576,MATCH($B23,人口源表!$A:$A,0),MATCH(L$1,人口源表!$1:$1,0))*INDEX(城镇化率!$1:$1048576,MATCH($B23,城镇化率!$A:$A,0),MATCH(L$1,城镇化率!$5:$5,0))/100</f>
        <v>1624503.3967189705</v>
      </c>
      <c r="M23" s="40">
        <f>INDEX(人口源表!$1:$1048576,MATCH($B23,人口源表!$A:$A,0),MATCH(M$1,人口源表!$1:$1,0))*INDEX(城镇化率!$1:$1048576,MATCH($B23,城镇化率!$A:$A,0),MATCH(M$1,城镇化率!$5:$5,0))/100</f>
        <v>1648655.8098412908</v>
      </c>
      <c r="N23" s="40">
        <f>INDEX(人口源表!$1:$1048576,MATCH($B23,人口源表!$A:$A,0),MATCH(N$1,人口源表!$1:$1,0))*INDEX(城镇化率!$1:$1048576,MATCH($B23,城镇化率!$A:$A,0),MATCH(N$1,城镇化率!$5:$5,0))/100</f>
        <v>1672261.7477686992</v>
      </c>
      <c r="O23" s="40">
        <f>INDEX(人口源表!$1:$1048576,MATCH($B23,人口源表!$A:$A,0),MATCH(O$1,人口源表!$1:$1,0))*INDEX(城镇化率!$1:$1048576,MATCH($B23,城镇化率!$A:$A,0),MATCH(O$1,城镇化率!$5:$5,0))/100</f>
        <v>1695279.1537300688</v>
      </c>
      <c r="P23" s="40">
        <f>INDEX(人口源表!$1:$1048576,MATCH($B23,人口源表!$A:$A,0),MATCH(P$1,人口源表!$1:$1,0))*INDEX(城镇化率!$1:$1048576,MATCH($B23,城镇化率!$A:$A,0),MATCH(P$1,城镇化率!$5:$5,0))/100</f>
        <v>1717668.9906287363</v>
      </c>
      <c r="Q23" s="40">
        <f>INDEX(人口源表!$1:$1048576,MATCH($B23,人口源表!$A:$A,0),MATCH(Q$1,人口源表!$1:$1,0))*INDEX(城镇化率!$1:$1048576,MATCH($B23,城镇化率!$A:$A,0),MATCH(Q$1,城镇化率!$5:$5,0))/100</f>
        <v>1739395.4275730667</v>
      </c>
      <c r="R23" s="40">
        <f>INDEX(人口源表!$1:$1048576,MATCH($B23,人口源表!$A:$A,0),MATCH(R$1,人口源表!$1:$1,0))*INDEX(城镇化率!$1:$1048576,MATCH($B23,城镇化率!$A:$A,0),MATCH(R$1,城镇化率!$5:$5,0))/100</f>
        <v>1760427.9094654208</v>
      </c>
      <c r="S23" s="40">
        <f>INDEX(人口源表!$1:$1048576,MATCH($B23,人口源表!$A:$A,0),MATCH(S$1,人口源表!$1:$1,0))*INDEX(城镇化率!$1:$1048576,MATCH($B23,城镇化率!$A:$A,0),MATCH(S$1,城镇化率!$5:$5,0))/100</f>
        <v>1771923.3822631189</v>
      </c>
      <c r="T23" s="40">
        <f>INDEX(人口源表!$1:$1048576,MATCH($B23,人口源表!$A:$A,0),MATCH(T$1,人口源表!$1:$1,0))*INDEX(城镇化率!$1:$1048576,MATCH($B23,城镇化率!$A:$A,0),MATCH(T$1,城镇化率!$5:$5,0))/100</f>
        <v>1782526.6510469445</v>
      </c>
      <c r="U23" s="40">
        <f>INDEX(人口源表!$1:$1048576,MATCH($B23,人口源表!$A:$A,0),MATCH(U$1,人口源表!$1:$1,0))*INDEX(城镇化率!$1:$1048576,MATCH($B23,城镇化率!$A:$A,0),MATCH(U$1,城镇化率!$5:$5,0))/100</f>
        <v>1792231.9475586407</v>
      </c>
      <c r="V23" s="40">
        <f>INDEX(人口源表!$1:$1048576,MATCH($B23,人口源表!$A:$A,0),MATCH(V$1,人口源表!$1:$1,0))*INDEX(城镇化率!$1:$1048576,MATCH($B23,城镇化率!$A:$A,0),MATCH(V$1,城镇化率!$5:$5,0))/100</f>
        <v>1801039.271556024</v>
      </c>
      <c r="W23" s="40">
        <f>INDEX(人口源表!$1:$1048576,MATCH($B23,人口源表!$A:$A,0),MATCH(W$1,人口源表!$1:$1,0))*INDEX(城镇化率!$1:$1048576,MATCH($B23,城镇化率!$A:$A,0),MATCH(W$1,城镇化率!$5:$5,0))/100</f>
        <v>1808954.5353097755</v>
      </c>
      <c r="X23" s="40">
        <f>INDEX(人口源表!$1:$1048576,MATCH($B23,人口源表!$A:$A,0),MATCH(X$1,人口源表!$1:$1,0))*INDEX(城镇化率!$1:$1048576,MATCH($B23,城镇化率!$A:$A,0),MATCH(X$1,城镇化率!$5:$5,0))/100</f>
        <v>1815989.0655445009</v>
      </c>
      <c r="Y23" s="40">
        <f>INDEX(人口源表!$1:$1048576,MATCH($B23,人口源表!$A:$A,0),MATCH(Y$1,人口源表!$1:$1,0))*INDEX(城镇化率!$1:$1048576,MATCH($B23,城镇化率!$A:$A,0),MATCH(Y$1,城镇化率!$5:$5,0))/100</f>
        <v>1822158.4402840538</v>
      </c>
      <c r="Z23" s="40">
        <f>INDEX(人口源表!$1:$1048576,MATCH($B23,人口源表!$A:$A,0),MATCH(Z$1,人口源表!$1:$1,0))*INDEX(城镇化率!$1:$1048576,MATCH($B23,城镇化率!$A:$A,0),MATCH(Z$1,城镇化率!$5:$5,0))/100</f>
        <v>1827485.8470908054</v>
      </c>
      <c r="AA23" s="40">
        <f>INDEX(人口源表!$1:$1048576,MATCH($B23,人口源表!$A:$A,0),MATCH(AA$1,人口源表!$1:$1,0))*INDEX(城镇化率!$1:$1048576,MATCH($B23,城镇化率!$A:$A,0),MATCH(AA$1,城镇化率!$5:$5,0))/100</f>
        <v>1831998.3416434636</v>
      </c>
      <c r="AB23" s="40">
        <f>INDEX(人口源表!$1:$1048576,MATCH($B23,人口源表!$A:$A,0),MATCH(AB$1,人口源表!$1:$1,0))*INDEX(城镇化率!$1:$1048576,MATCH($B23,城镇化率!$A:$A,0),MATCH(AB$1,城镇化率!$5:$5,0))/100</f>
        <v>1835730.8838246621</v>
      </c>
      <c r="AC23" s="40">
        <f>INDEX(人口源表!$1:$1048576,MATCH($B23,人口源表!$A:$A,0),MATCH(AC$1,人口源表!$1:$1,0))*INDEX(城镇化率!$1:$1048576,MATCH($B23,城镇化率!$A:$A,0),MATCH(AC$1,城镇化率!$5:$5,0))/100</f>
        <v>1836473.8959246979</v>
      </c>
      <c r="AD23" s="40">
        <f>INDEX(人口源表!$1:$1048576,MATCH($B23,人口源表!$A:$A,0),MATCH(AD$1,人口源表!$1:$1,0))*INDEX(城镇化率!$1:$1048576,MATCH($B23,城镇化率!$A:$A,0),MATCH(AD$1,城镇化率!$5:$5,0))/100</f>
        <v>1836519.8183020533</v>
      </c>
      <c r="AE23" s="40">
        <f>INDEX(人口源表!$1:$1048576,MATCH($B23,人口源表!$A:$A,0),MATCH(AE$1,人口源表!$1:$1,0))*INDEX(城镇化率!$1:$1048576,MATCH($B23,城镇化率!$A:$A,0),MATCH(AE$1,城镇化率!$5:$5,0))/100</f>
        <v>1835925.3556255868</v>
      </c>
      <c r="AF23" s="40">
        <f>INDEX(人口源表!$1:$1048576,MATCH($B23,人口源表!$A:$A,0),MATCH(AF$1,人口源表!$1:$1,0))*INDEX(城镇化率!$1:$1048576,MATCH($B23,城镇化率!$A:$A,0),MATCH(AF$1,城镇化率!$5:$5,0))/100</f>
        <v>1834750.7977134781</v>
      </c>
      <c r="AG23" s="40">
        <f>INDEX(人口源表!$1:$1048576,MATCH($B23,人口源表!$A:$A,0),MATCH(AG$1,人口源表!$1:$1,0))*INDEX(城镇化率!$1:$1048576,MATCH($B23,城镇化率!$A:$A,0),MATCH(AG$1,城镇化率!$5:$5,0))/100</f>
        <v>1833064.7701235511</v>
      </c>
      <c r="AH23" s="40">
        <f>INDEX(人口源表!$1:$1048576,MATCH($B23,人口源表!$A:$A,0),MATCH(AH$1,人口源表!$1:$1,0))*INDEX(城镇化率!$1:$1048576,MATCH($B23,城镇化率!$A:$A,0),MATCH(AH$1,城镇化率!$5:$5,0))/100</f>
        <v>1830941.691449197</v>
      </c>
      <c r="AI23" s="40">
        <f>INDEX(人口源表!$1:$1048576,MATCH($B23,人口源表!$A:$A,0),MATCH(AI$1,人口源表!$1:$1,0))*INDEX(城镇化率!$1:$1048576,MATCH($B23,城镇化率!$A:$A,0),MATCH(AI$1,城镇化率!$5:$5,0))/100</f>
        <v>1828462.5477294337</v>
      </c>
      <c r="AJ23" s="40">
        <f>INDEX(人口源表!$1:$1048576,MATCH($B23,人口源表!$A:$A,0),MATCH(AJ$1,人口源表!$1:$1,0))*INDEX(城镇化率!$1:$1048576,MATCH($B23,城镇化率!$A:$A,0),MATCH(AJ$1,城镇化率!$5:$5,0))/100</f>
        <v>1825715.0054025222</v>
      </c>
      <c r="AK23" s="40">
        <f>INDEX(人口源表!$1:$1048576,MATCH($B23,人口源表!$A:$A,0),MATCH(AK$1,人口源表!$1:$1,0))*INDEX(城镇化率!$1:$1048576,MATCH($B23,城镇化率!$A:$A,0),MATCH(AK$1,城镇化率!$5:$5,0))/100</f>
        <v>1822792.8451254861</v>
      </c>
      <c r="AL23" s="40">
        <f>INDEX(人口源表!$1:$1048576,MATCH($B23,人口源表!$A:$A,0),MATCH(AL$1,人口源表!$1:$1,0))*INDEX(城镇化率!$1:$1048576,MATCH($B23,城镇化率!$A:$A,0),MATCH(AL$1,城镇化率!$5:$5,0))/100</f>
        <v>1819799.4790619598</v>
      </c>
      <c r="AM23" s="40">
        <f>INDEX(人口源表!$1:$1048576,MATCH($B23,人口源表!$A:$A,0),MATCH(AM$1,人口源表!$1:$1,0))*INDEX(城镇化率!$1:$1048576,MATCH($B23,城镇化率!$A:$A,0),MATCH(AM$1,城镇化率!$5:$5,0))/100</f>
        <v>1816841.263874003</v>
      </c>
      <c r="AN23" s="40">
        <f>INDEX(人口源表!$1:$1048576,MATCH($B23,人口源表!$A:$A,0),MATCH(AN$1,人口源表!$1:$1,0))*INDEX(城镇化率!$1:$1048576,MATCH($B23,城镇化率!$A:$A,0),MATCH(AN$1,城镇化率!$5:$5,0))/100</f>
        <v>1814035.7985766996</v>
      </c>
      <c r="AO23" s="40">
        <f>INDEX(人口源表!$1:$1048576,MATCH($B23,人口源表!$A:$A,0),MATCH(AO$1,人口源表!$1:$1,0))*INDEX(城镇化率!$1:$1048576,MATCH($B23,城镇化率!$A:$A,0),MATCH(AO$1,城镇化率!$5:$5,0))/100</f>
        <v>1811505.905115797</v>
      </c>
      <c r="AP23" s="40">
        <f>INDEX(人口源表!$1:$1048576,MATCH($B23,人口源表!$A:$A,0),MATCH(AP$1,人口源表!$1:$1,0))*INDEX(城镇化率!$1:$1048576,MATCH($B23,城镇化率!$A:$A,0),MATCH(AP$1,城镇化率!$5:$5,0))/100</f>
        <v>1809381.096718709</v>
      </c>
      <c r="AQ23" s="40">
        <f>INDEX(人口源表!$1:$1048576,MATCH($B23,人口源表!$A:$A,0),MATCH(AQ$1,人口源表!$1:$1,0))*INDEX(城镇化率!$1:$1048576,MATCH($B23,城镇化率!$A:$A,0),MATCH(AQ$1,城镇化率!$5:$5,0))/100</f>
        <v>1807799.7743806811</v>
      </c>
      <c r="AR23" s="40">
        <f>INDEX(人口源表!$1:$1048576,MATCH($B23,人口源表!$A:$A,0),MATCH(AR$1,人口源表!$1:$1,0))*INDEX(城镇化率!$1:$1048576,MATCH($B23,城镇化率!$A:$A,0),MATCH(AR$1,城镇化率!$5:$5,0))/100</f>
        <v>1806908.6776203397</v>
      </c>
      <c r="AS23" s="40">
        <f>INDEX(人口源表!$1:$1048576,MATCH($B23,人口源表!$A:$A,0),MATCH(AS$1,人口源表!$1:$1,0))*INDEX(城镇化率!$1:$1048576,MATCH($B23,城镇化率!$A:$A,0),MATCH(AS$1,城镇化率!$5:$5,0))/100</f>
        <v>1806860.2175609029</v>
      </c>
      <c r="AT23" s="40">
        <f>INDEX(人口源表!$1:$1048576,MATCH($B23,人口源表!$A:$A,0),MATCH(AT$1,人口源表!$1:$1,0))*INDEX(城镇化率!$1:$1048576,MATCH($B23,城镇化率!$A:$A,0),MATCH(AT$1,城镇化率!$5:$5,0))/100</f>
        <v>1807816.7861290008</v>
      </c>
      <c r="AU23" s="40">
        <f>INDEX(人口源表!$1:$1048576,MATCH($B23,人口源表!$A:$A,0),MATCH(AU$1,人口源表!$1:$1,0))*INDEX(城镇化率!$1:$1048576,MATCH($B23,城镇化率!$A:$A,0),MATCH(AU$1,城镇化率!$5:$5,0))/100</f>
        <v>1809947.3906055666</v>
      </c>
      <c r="AV23" s="40">
        <f>INDEX(人口源表!$1:$1048576,MATCH($B23,人口源表!$A:$A,0),MATCH(AV$1,人口源表!$1:$1,0))*INDEX(城镇化率!$1:$1048576,MATCH($B23,城镇化率!$A:$A,0),MATCH(AV$1,城镇化率!$5:$5,0))/100</f>
        <v>1813429.8830772843</v>
      </c>
    </row>
    <row r="24" spans="1:48" x14ac:dyDescent="0.15">
      <c r="A24" s="4" t="s">
        <v>860</v>
      </c>
      <c r="B24" s="4" t="s">
        <v>70</v>
      </c>
      <c r="C24" s="34">
        <f>VLOOKUP(B24,'[1]2016省城人口总结（根）'!B:C,2,FALSE)/100</f>
        <v>0.52949000000000002</v>
      </c>
      <c r="D24" s="40">
        <f>INDEX(人口源表!$1:$1048576,MATCH($B24,人口源表!$A:$A,0),MATCH(D$1,人口源表!$1:$1,0))*INDEX(城镇化率!$1:$1048576,MATCH($B24,城镇化率!$A:$A,0),MATCH(D$1,城镇化率!$5:$5,0))/100</f>
        <v>2380098.0340309204</v>
      </c>
      <c r="E24" s="40">
        <f>INDEX(人口源表!$1:$1048576,MATCH($B24,人口源表!$A:$A,0),MATCH(E$1,人口源表!$1:$1,0))*INDEX(城镇化率!$1:$1048576,MATCH($B24,城镇化率!$A:$A,0),MATCH(E$1,城镇化率!$5:$5,0))/100</f>
        <v>2438010.9171021436</v>
      </c>
      <c r="F24" s="40">
        <f>INDEX(人口源表!$1:$1048576,MATCH($B24,人口源表!$A:$A,0),MATCH(F$1,人口源表!$1:$1,0))*INDEX(城镇化率!$1:$1048576,MATCH($B24,城镇化率!$A:$A,0),MATCH(F$1,城镇化率!$5:$5,0))/100</f>
        <v>2496906.284256639</v>
      </c>
      <c r="G24" s="40">
        <f>INDEX(人口源表!$1:$1048576,MATCH($B24,人口源表!$A:$A,0),MATCH(G$1,人口源表!$1:$1,0))*INDEX(城镇化率!$1:$1048576,MATCH($B24,城镇化率!$A:$A,0),MATCH(G$1,城镇化率!$5:$5,0))/100</f>
        <v>2190765.7220349214</v>
      </c>
      <c r="H24" s="40">
        <f>INDEX(人口源表!$1:$1048576,MATCH($B24,人口源表!$A:$A,0),MATCH(H$1,人口源表!$1:$1,0))*INDEX(城镇化率!$1:$1048576,MATCH($B24,城镇化率!$A:$A,0),MATCH(H$1,城镇化率!$5:$5,0))/100</f>
        <v>2252354.0842132214</v>
      </c>
      <c r="I24" s="40">
        <f>INDEX(人口源表!$1:$1048576,MATCH($B24,人口源表!$A:$A,0),MATCH(I$1,人口源表!$1:$1,0))*INDEX(城镇化率!$1:$1048576,MATCH($B24,城镇化率!$A:$A,0),MATCH(I$1,城镇化率!$5:$5,0))/100</f>
        <v>2297742.2146141618</v>
      </c>
      <c r="J24" s="40">
        <f>INDEX(人口源表!$1:$1048576,MATCH($B24,人口源表!$A:$A,0),MATCH(J$1,人口源表!$1:$1,0))*INDEX(城镇化率!$1:$1048576,MATCH($B24,城镇化率!$A:$A,0),MATCH(J$1,城镇化率!$5:$5,0))/100</f>
        <v>2342101.8983580633</v>
      </c>
      <c r="K24" s="40">
        <f>INDEX(人口源表!$1:$1048576,MATCH($B24,人口源表!$A:$A,0),MATCH(K$1,人口源表!$1:$1,0))*INDEX(城镇化率!$1:$1048576,MATCH($B24,城镇化率!$A:$A,0),MATCH(K$1,城镇化率!$5:$5,0))/100</f>
        <v>2385399.6721830522</v>
      </c>
      <c r="L24" s="40">
        <f>INDEX(人口源表!$1:$1048576,MATCH($B24,人口源表!$A:$A,0),MATCH(L$1,人口源表!$1:$1,0))*INDEX(城镇化率!$1:$1048576,MATCH($B24,城镇化率!$A:$A,0),MATCH(L$1,城镇化率!$5:$5,0))/100</f>
        <v>2427602.0998447617</v>
      </c>
      <c r="M24" s="40">
        <f>INDEX(人口源表!$1:$1048576,MATCH($B24,人口源表!$A:$A,0),MATCH(M$1,人口源表!$1:$1,0))*INDEX(城镇化率!$1:$1048576,MATCH($B24,城镇化率!$A:$A,0),MATCH(M$1,城镇化率!$5:$5,0))/100</f>
        <v>2468681.1527114823</v>
      </c>
      <c r="N24" s="40">
        <f>INDEX(人口源表!$1:$1048576,MATCH($B24,人口源表!$A:$A,0),MATCH(N$1,人口源表!$1:$1,0))*INDEX(城镇化率!$1:$1048576,MATCH($B24,城镇化率!$A:$A,0),MATCH(N$1,城镇化率!$5:$5,0))/100</f>
        <v>2508611.4944788725</v>
      </c>
      <c r="O24" s="40">
        <f>INDEX(人口源表!$1:$1048576,MATCH($B24,人口源表!$A:$A,0),MATCH(O$1,人口源表!$1:$1,0))*INDEX(城镇化率!$1:$1048576,MATCH($B24,城镇化率!$A:$A,0),MATCH(O$1,城镇化率!$5:$5,0))/100</f>
        <v>2547371.8455547374</v>
      </c>
      <c r="P24" s="40">
        <f>INDEX(人口源表!$1:$1048576,MATCH($B24,人口源表!$A:$A,0),MATCH(P$1,人口源表!$1:$1,0))*INDEX(城镇化率!$1:$1048576,MATCH($B24,城镇化率!$A:$A,0),MATCH(P$1,城镇化率!$5:$5,0))/100</f>
        <v>2584944.5847405368</v>
      </c>
      <c r="Q24" s="40">
        <f>INDEX(人口源表!$1:$1048576,MATCH($B24,人口源表!$A:$A,0),MATCH(Q$1,人口源表!$1:$1,0))*INDEX(城镇化率!$1:$1048576,MATCH($B24,城镇化率!$A:$A,0),MATCH(Q$1,城镇化率!$5:$5,0))/100</f>
        <v>2621315.9401323493</v>
      </c>
      <c r="R24" s="40">
        <f>INDEX(人口源表!$1:$1048576,MATCH($B24,人口源表!$A:$A,0),MATCH(R$1,人口源表!$1:$1,0))*INDEX(城镇化率!$1:$1048576,MATCH($B24,城镇化率!$A:$A,0),MATCH(R$1,城镇化率!$5:$5,0))/100</f>
        <v>2656476.811471371</v>
      </c>
      <c r="S24" s="40">
        <f>INDEX(人口源表!$1:$1048576,MATCH($B24,人口源表!$A:$A,0),MATCH(S$1,人口源表!$1:$1,0))*INDEX(城镇化率!$1:$1048576,MATCH($B24,城镇化率!$A:$A,0),MATCH(S$1,城镇化率!$5:$5,0))/100</f>
        <v>2677102.19164467</v>
      </c>
      <c r="T24" s="40">
        <f>INDEX(人口源表!$1:$1048576,MATCH($B24,人口源表!$A:$A,0),MATCH(T$1,人口源表!$1:$1,0))*INDEX(城镇化率!$1:$1048576,MATCH($B24,城镇化率!$A:$A,0),MATCH(T$1,城镇化率!$5:$5,0))/100</f>
        <v>2696255.2151032668</v>
      </c>
      <c r="U24" s="40">
        <f>INDEX(人口源表!$1:$1048576,MATCH($B24,人口源表!$A:$A,0),MATCH(U$1,人口源表!$1:$1,0))*INDEX(城镇化率!$1:$1048576,MATCH($B24,城镇化率!$A:$A,0),MATCH(U$1,城镇化率!$5:$5,0))/100</f>
        <v>2713958.3122250177</v>
      </c>
      <c r="V24" s="40">
        <f>INDEX(人口源表!$1:$1048576,MATCH($B24,人口源表!$A:$A,0),MATCH(V$1,人口源表!$1:$1,0))*INDEX(城镇化率!$1:$1048576,MATCH($B24,城镇化率!$A:$A,0),MATCH(V$1,城镇化率!$5:$5,0))/100</f>
        <v>2730242.251372125</v>
      </c>
      <c r="W24" s="40">
        <f>INDEX(人口源表!$1:$1048576,MATCH($B24,人口源表!$A:$A,0),MATCH(W$1,人口源表!$1:$1,0))*INDEX(城镇化率!$1:$1048576,MATCH($B24,城镇化率!$A:$A,0),MATCH(W$1,城镇化率!$5:$5,0))/100</f>
        <v>2745141.2077230616</v>
      </c>
      <c r="X24" s="40">
        <f>INDEX(人口源表!$1:$1048576,MATCH($B24,人口源表!$A:$A,0),MATCH(X$1,人口源表!$1:$1,0))*INDEX(城镇化率!$1:$1048576,MATCH($B24,城镇化率!$A:$A,0),MATCH(X$1,城镇化率!$5:$5,0))/100</f>
        <v>2758693.4836087418</v>
      </c>
      <c r="Y24" s="40">
        <f>INDEX(人口源表!$1:$1048576,MATCH($B24,人口源表!$A:$A,0),MATCH(Y$1,人口源表!$1:$1,0))*INDEX(城镇化率!$1:$1048576,MATCH($B24,城镇化率!$A:$A,0),MATCH(Y$1,城镇化率!$5:$5,0))/100</f>
        <v>2770944.193108167</v>
      </c>
      <c r="Z24" s="40">
        <f>INDEX(人口源表!$1:$1048576,MATCH($B24,人口源表!$A:$A,0),MATCH(Z$1,人口源表!$1:$1,0))*INDEX(城镇化率!$1:$1048576,MATCH($B24,城镇化率!$A:$A,0),MATCH(Z$1,城镇化率!$5:$5,0))/100</f>
        <v>2781941.5138823469</v>
      </c>
      <c r="AA24" s="40">
        <f>INDEX(人口源表!$1:$1048576,MATCH($B24,人口源表!$A:$A,0),MATCH(AA$1,人口源表!$1:$1,0))*INDEX(城镇化率!$1:$1048576,MATCH($B24,城镇化率!$A:$A,0),MATCH(AA$1,城镇化率!$5:$5,0))/100</f>
        <v>2791741.3318510856</v>
      </c>
      <c r="AB24" s="40">
        <f>INDEX(人口源表!$1:$1048576,MATCH($B24,人口源表!$A:$A,0),MATCH(AB$1,人口源表!$1:$1,0))*INDEX(城镇化率!$1:$1048576,MATCH($B24,城镇化率!$A:$A,0),MATCH(AB$1,城镇化率!$5:$5,0))/100</f>
        <v>2800402.8162017358</v>
      </c>
      <c r="AC24" s="40">
        <f>INDEX(人口源表!$1:$1048576,MATCH($B24,人口源表!$A:$A,0),MATCH(AC$1,人口源表!$1:$1,0))*INDEX(城镇化率!$1:$1048576,MATCH($B24,城镇化率!$A:$A,0),MATCH(AC$1,城镇化率!$5:$5,0))/100</f>
        <v>2804556.401425723</v>
      </c>
      <c r="AD24" s="40">
        <f>INDEX(人口源表!$1:$1048576,MATCH($B24,人口源表!$A:$A,0),MATCH(AD$1,人口源表!$1:$1,0))*INDEX(城镇化率!$1:$1048576,MATCH($B24,城镇化率!$A:$A,0),MATCH(AD$1,城镇化率!$5:$5,0))/100</f>
        <v>2807697.5368519463</v>
      </c>
      <c r="AE24" s="40">
        <f>INDEX(人口源表!$1:$1048576,MATCH($B24,人口源表!$A:$A,0),MATCH(AE$1,人口源表!$1:$1,0))*INDEX(城镇化率!$1:$1048576,MATCH($B24,城镇化率!$A:$A,0),MATCH(AE$1,城镇化率!$5:$5,0))/100</f>
        <v>2809905.8737028297</v>
      </c>
      <c r="AF24" s="40">
        <f>INDEX(人口源表!$1:$1048576,MATCH($B24,人口源表!$A:$A,0),MATCH(AF$1,人口源表!$1:$1,0))*INDEX(城镇化率!$1:$1048576,MATCH($B24,城镇化率!$A:$A,0),MATCH(AF$1,城镇化率!$5:$5,0))/100</f>
        <v>2811269.0279661166</v>
      </c>
      <c r="AG24" s="40">
        <f>INDEX(人口源表!$1:$1048576,MATCH($B24,人口源表!$A:$A,0),MATCH(AG$1,人口源表!$1:$1,0))*INDEX(城镇化率!$1:$1048576,MATCH($B24,城镇化率!$A:$A,0),MATCH(AG$1,城镇化率!$5:$5,0))/100</f>
        <v>2811876.6868215366</v>
      </c>
      <c r="AH24" s="40">
        <f>INDEX(人口源表!$1:$1048576,MATCH($B24,人口源表!$A:$A,0),MATCH(AH$1,人口源表!$1:$1,0))*INDEX(城镇化率!$1:$1048576,MATCH($B24,城镇化率!$A:$A,0),MATCH(AH$1,城镇化率!$5:$5,0))/100</f>
        <v>2811828.0347871846</v>
      </c>
      <c r="AI24" s="40">
        <f>INDEX(人口源表!$1:$1048576,MATCH($B24,人口源表!$A:$A,0),MATCH(AI$1,人口源表!$1:$1,0))*INDEX(城镇化率!$1:$1048576,MATCH($B24,城镇化率!$A:$A,0),MATCH(AI$1,城镇化率!$5:$5,0))/100</f>
        <v>2811224.4915957362</v>
      </c>
      <c r="AJ24" s="40">
        <f>INDEX(人口源表!$1:$1048576,MATCH($B24,人口源表!$A:$A,0),MATCH(AJ$1,人口源表!$1:$1,0))*INDEX(城镇化率!$1:$1048576,MATCH($B24,城镇化率!$A:$A,0),MATCH(AJ$1,城镇化率!$5:$5,0))/100</f>
        <v>2810176.5179752936</v>
      </c>
      <c r="AK24" s="40">
        <f>INDEX(人口源表!$1:$1048576,MATCH($B24,人口源表!$A:$A,0),MATCH(AK$1,人口源表!$1:$1,0))*INDEX(城镇化率!$1:$1048576,MATCH($B24,城镇化率!$A:$A,0),MATCH(AK$1,城镇化率!$5:$5,0))/100</f>
        <v>2808799.0087235784</v>
      </c>
      <c r="AL24" s="40">
        <f>INDEX(人口源表!$1:$1048576,MATCH($B24,人口源表!$A:$A,0),MATCH(AL$1,人口源表!$1:$1,0))*INDEX(城镇化率!$1:$1048576,MATCH($B24,城镇化率!$A:$A,0),MATCH(AL$1,城镇化率!$5:$5,0))/100</f>
        <v>2807212.0432336335</v>
      </c>
      <c r="AM24" s="40">
        <f>INDEX(人口源表!$1:$1048576,MATCH($B24,人口源表!$A:$A,0),MATCH(AM$1,人口源表!$1:$1,0))*INDEX(城镇化率!$1:$1048576,MATCH($B24,城镇化率!$A:$A,0),MATCH(AM$1,城镇化率!$5:$5,0))/100</f>
        <v>2805543.0231924099</v>
      </c>
      <c r="AN24" s="40">
        <f>INDEX(人口源表!$1:$1048576,MATCH($B24,人口源表!$A:$A,0),MATCH(AN$1,人口源表!$1:$1,0))*INDEX(城镇化率!$1:$1048576,MATCH($B24,城镇化率!$A:$A,0),MATCH(AN$1,城镇化率!$5:$5,0))/100</f>
        <v>2803926.1052770112</v>
      </c>
      <c r="AO24" s="40">
        <f>INDEX(人口源表!$1:$1048576,MATCH($B24,人口源表!$A:$A,0),MATCH(AO$1,人口源表!$1:$1,0))*INDEX(城镇化率!$1:$1048576,MATCH($B24,城镇化率!$A:$A,0),MATCH(AO$1,城镇化率!$5:$5,0))/100</f>
        <v>2802501.6195862503</v>
      </c>
      <c r="AP24" s="40">
        <f>INDEX(人口源表!$1:$1048576,MATCH($B24,人口源表!$A:$A,0),MATCH(AP$1,人口源表!$1:$1,0))*INDEX(城镇化率!$1:$1048576,MATCH($B24,城镇化率!$A:$A,0),MATCH(AP$1,城镇化率!$5:$5,0))/100</f>
        <v>2801414.0870272191</v>
      </c>
      <c r="AQ24" s="40">
        <f>INDEX(人口源表!$1:$1048576,MATCH($B24,人口源表!$A:$A,0),MATCH(AQ$1,人口源表!$1:$1,0))*INDEX(城镇化率!$1:$1048576,MATCH($B24,城镇化率!$A:$A,0),MATCH(AQ$1,城镇化率!$5:$5,0))/100</f>
        <v>2800817.8456561156</v>
      </c>
      <c r="AR24" s="40">
        <f>INDEX(人口源表!$1:$1048576,MATCH($B24,人口源表!$A:$A,0),MATCH(AR$1,人口源表!$1:$1,0))*INDEX(城镇化率!$1:$1048576,MATCH($B24,城镇化率!$A:$A,0),MATCH(AR$1,城镇化率!$5:$5,0))/100</f>
        <v>2800872.3255917146</v>
      </c>
      <c r="AS24" s="40">
        <f>INDEX(人口源表!$1:$1048576,MATCH($B24,人口源表!$A:$A,0),MATCH(AS$1,人口源表!$1:$1,0))*INDEX(城镇化率!$1:$1048576,MATCH($B24,城镇化率!$A:$A,0),MATCH(AS$1,城镇化率!$5:$5,0))/100</f>
        <v>2801743.5255803661</v>
      </c>
      <c r="AT24" s="40">
        <f>INDEX(人口源表!$1:$1048576,MATCH($B24,人口源表!$A:$A,0),MATCH(AT$1,人口源表!$1:$1,0))*INDEX(城镇化率!$1:$1048576,MATCH($B24,城镇化率!$A:$A,0),MATCH(AT$1,城镇化率!$5:$5,0))/100</f>
        <v>2803604.818233714</v>
      </c>
      <c r="AU24" s="40">
        <f>INDEX(人口源表!$1:$1048576,MATCH($B24,人口源表!$A:$A,0),MATCH(AU$1,人口源表!$1:$1,0))*INDEX(城镇化率!$1:$1048576,MATCH($B24,城镇化率!$A:$A,0),MATCH(AU$1,城镇化率!$5:$5,0))/100</f>
        <v>2806637.0657894937</v>
      </c>
      <c r="AV24" s="40">
        <f>INDEX(人口源表!$1:$1048576,MATCH($B24,人口源表!$A:$A,0),MATCH(AV$1,人口源表!$1:$1,0))*INDEX(城镇化率!$1:$1048576,MATCH($B24,城镇化率!$A:$A,0),MATCH(AV$1,城镇化率!$5:$5,0))/100</f>
        <v>2811025.9005956077</v>
      </c>
    </row>
    <row r="25" spans="1:48" x14ac:dyDescent="0.15">
      <c r="A25" s="4" t="s">
        <v>860</v>
      </c>
      <c r="B25" s="4" t="s">
        <v>72</v>
      </c>
      <c r="C25" s="34">
        <f>VLOOKUP(B25,'[1]2016省城人口总结（根）'!B:C,2,FALSE)/100</f>
        <v>0.52949000000000002</v>
      </c>
      <c r="D25" s="40">
        <f>INDEX(人口源表!$1:$1048576,MATCH($B25,人口源表!$A:$A,0),MATCH(D$1,人口源表!$1:$1,0))*INDEX(城镇化率!$1:$1048576,MATCH($B25,城镇化率!$A:$A,0),MATCH(D$1,城镇化率!$5:$5,0))/100</f>
        <v>2056054.0839546781</v>
      </c>
      <c r="E25" s="40">
        <f>INDEX(人口源表!$1:$1048576,MATCH($B25,人口源表!$A:$A,0),MATCH(E$1,人口源表!$1:$1,0))*INDEX(城镇化率!$1:$1048576,MATCH($B25,城镇化率!$A:$A,0),MATCH(E$1,城镇化率!$5:$5,0))/100</f>
        <v>2107096.5273658116</v>
      </c>
      <c r="F25" s="40">
        <f>INDEX(人口源表!$1:$1048576,MATCH($B25,人口源表!$A:$A,0),MATCH(F$1,人口源表!$1:$1,0))*INDEX(城镇化率!$1:$1048576,MATCH($B25,城镇化率!$A:$A,0),MATCH(F$1,城镇化率!$5:$5,0))/100</f>
        <v>2159263.2952610641</v>
      </c>
      <c r="G25" s="40">
        <f>INDEX(人口源表!$1:$1048576,MATCH($B25,人口源表!$A:$A,0),MATCH(G$1,人口源表!$1:$1,0))*INDEX(城镇化率!$1:$1048576,MATCH($B25,城镇化率!$A:$A,0),MATCH(G$1,城镇化率!$5:$5,0))/100</f>
        <v>1870791.6426432536</v>
      </c>
      <c r="H25" s="40">
        <f>INDEX(人口源表!$1:$1048576,MATCH($B25,人口源表!$A:$A,0),MATCH(H$1,人口源表!$1:$1,0))*INDEX(城镇化率!$1:$1048576,MATCH($B25,城镇化率!$A:$A,0),MATCH(H$1,城镇化率!$5:$5,0))/100</f>
        <v>1924928.5100368622</v>
      </c>
      <c r="I25" s="40">
        <f>INDEX(人口源表!$1:$1048576,MATCH($B25,人口源表!$A:$A,0),MATCH(I$1,人口源表!$1:$1,0))*INDEX(城镇化率!$1:$1048576,MATCH($B25,城镇化率!$A:$A,0),MATCH(I$1,城镇化率!$5:$5,0))/100</f>
        <v>1965731.6684523448</v>
      </c>
      <c r="J25" s="40">
        <f>INDEX(人口源表!$1:$1048576,MATCH($B25,人口源表!$A:$A,0),MATCH(J$1,人口源表!$1:$1,0))*INDEX(城镇化率!$1:$1048576,MATCH($B25,城镇化率!$A:$A,0),MATCH(J$1,城镇化率!$5:$5,0))/100</f>
        <v>2006115.4023147421</v>
      </c>
      <c r="K25" s="40">
        <f>INDEX(人口源表!$1:$1048576,MATCH($B25,人口源表!$A:$A,0),MATCH(K$1,人口源表!$1:$1,0))*INDEX(城镇化率!$1:$1048576,MATCH($B25,城镇化率!$A:$A,0),MATCH(K$1,城镇化率!$5:$5,0))/100</f>
        <v>2046009.5400649309</v>
      </c>
      <c r="L25" s="40">
        <f>INDEX(人口源表!$1:$1048576,MATCH($B25,人口源表!$A:$A,0),MATCH(L$1,人口源表!$1:$1,0))*INDEX(城镇化率!$1:$1048576,MATCH($B25,城镇化率!$A:$A,0),MATCH(L$1,城镇化率!$5:$5,0))/100</f>
        <v>2085346.803958565</v>
      </c>
      <c r="M25" s="40">
        <f>INDEX(人口源表!$1:$1048576,MATCH($B25,人口源表!$A:$A,0),MATCH(M$1,人口源表!$1:$1,0))*INDEX(城镇化率!$1:$1048576,MATCH($B25,城镇化率!$A:$A,0),MATCH(M$1,城镇化率!$5:$5,0))/100</f>
        <v>2124063.6142319776</v>
      </c>
      <c r="N25" s="40">
        <f>INDEX(人口源表!$1:$1048576,MATCH($B25,人口源表!$A:$A,0),MATCH(N$1,人口源表!$1:$1,0))*INDEX(城镇化率!$1:$1048576,MATCH($B25,城镇化率!$A:$A,0),MATCH(N$1,城镇化率!$5:$5,0))/100</f>
        <v>2162100.9358593612</v>
      </c>
      <c r="O25" s="40">
        <f>INDEX(人口源表!$1:$1048576,MATCH($B25,人口源表!$A:$A,0),MATCH(O$1,人口源表!$1:$1,0))*INDEX(城镇化率!$1:$1048576,MATCH($B25,城镇化率!$A:$A,0),MATCH(O$1,城镇化率!$5:$5,0))/100</f>
        <v>2199403.3473826605</v>
      </c>
      <c r="P25" s="40">
        <f>INDEX(人口源表!$1:$1048576,MATCH($B25,人口源表!$A:$A,0),MATCH(P$1,人口源表!$1:$1,0))*INDEX(城镇化率!$1:$1048576,MATCH($B25,城镇化率!$A:$A,0),MATCH(P$1,城镇化率!$5:$5,0))/100</f>
        <v>2235920.4994283598</v>
      </c>
      <c r="Q25" s="40">
        <f>INDEX(人口源表!$1:$1048576,MATCH($B25,人口源表!$A:$A,0),MATCH(Q$1,人口源表!$1:$1,0))*INDEX(城镇化率!$1:$1048576,MATCH($B25,城镇化率!$A:$A,0),MATCH(Q$1,城镇化率!$5:$5,0))/100</f>
        <v>2271606.1761730984</v>
      </c>
      <c r="R25" s="40">
        <f>INDEX(人口源表!$1:$1048576,MATCH($B25,人口源表!$A:$A,0),MATCH(R$1,人口源表!$1:$1,0))*INDEX(城镇化率!$1:$1048576,MATCH($B25,城镇化率!$A:$A,0),MATCH(R$1,城镇化率!$5:$5,0))/100</f>
        <v>2306419.7947602458</v>
      </c>
      <c r="S25" s="40">
        <f>INDEX(人口源表!$1:$1048576,MATCH($B25,人口源表!$A:$A,0),MATCH(S$1,人口源表!$1:$1,0))*INDEX(城镇化率!$1:$1048576,MATCH($B25,城镇化率!$A:$A,0),MATCH(S$1,城镇化率!$5:$5,0))/100</f>
        <v>2328740.3189601423</v>
      </c>
      <c r="T25" s="40">
        <f>INDEX(人口源表!$1:$1048576,MATCH($B25,人口源表!$A:$A,0),MATCH(T$1,人口源表!$1:$1,0))*INDEX(城镇化率!$1:$1048576,MATCH($B25,城镇化率!$A:$A,0),MATCH(T$1,城镇化率!$5:$5,0))/100</f>
        <v>2349854.9763220479</v>
      </c>
      <c r="U25" s="40">
        <f>INDEX(人口源表!$1:$1048576,MATCH($B25,人口源表!$A:$A,0),MATCH(U$1,人口源表!$1:$1,0))*INDEX(城镇化率!$1:$1048576,MATCH($B25,城镇化率!$A:$A,0),MATCH(U$1,城镇化率!$5:$5,0))/100</f>
        <v>2369755.7257496743</v>
      </c>
      <c r="V25" s="40">
        <f>INDEX(人口源表!$1:$1048576,MATCH($B25,人口源表!$A:$A,0),MATCH(V$1,人口源表!$1:$1,0))*INDEX(城镇化率!$1:$1048576,MATCH($B25,城镇化率!$A:$A,0),MATCH(V$1,城镇化率!$5:$5,0))/100</f>
        <v>2388442.2157944744</v>
      </c>
      <c r="W25" s="40">
        <f>INDEX(人口源表!$1:$1048576,MATCH($B25,人口源表!$A:$A,0),MATCH(W$1,人口源表!$1:$1,0))*INDEX(城镇化率!$1:$1048576,MATCH($B25,城镇化率!$A:$A,0),MATCH(W$1,城镇化率!$5:$5,0))/100</f>
        <v>2405918.7697662967</v>
      </c>
      <c r="X25" s="40">
        <f>INDEX(人口源表!$1:$1048576,MATCH($B25,人口源表!$A:$A,0),MATCH(X$1,人口源表!$1:$1,0))*INDEX(城镇化率!$1:$1048576,MATCH($B25,城镇化率!$A:$A,0),MATCH(X$1,城镇化率!$5:$5,0))/100</f>
        <v>2422199.0141664236</v>
      </c>
      <c r="Y25" s="40">
        <f>INDEX(人口源表!$1:$1048576,MATCH($B25,人口源表!$A:$A,0),MATCH(Y$1,人口源表!$1:$1,0))*INDEX(城镇化率!$1:$1048576,MATCH($B25,城镇化率!$A:$A,0),MATCH(Y$1,城镇化率!$5:$5,0))/100</f>
        <v>2437300.2771055545</v>
      </c>
      <c r="Z25" s="40">
        <f>INDEX(人口源表!$1:$1048576,MATCH($B25,人口源表!$A:$A,0),MATCH(Z$1,人口源表!$1:$1,0))*INDEX(城镇化率!$1:$1048576,MATCH($B25,城镇化率!$A:$A,0),MATCH(Z$1,城镇化率!$5:$5,0))/100</f>
        <v>2451250.1877249484</v>
      </c>
      <c r="AA25" s="40">
        <f>INDEX(人口源表!$1:$1048576,MATCH($B25,人口源表!$A:$A,0),MATCH(AA$1,人口源表!$1:$1,0))*INDEX(城镇化率!$1:$1048576,MATCH($B25,城镇化率!$A:$A,0),MATCH(AA$1,城镇化率!$5:$5,0))/100</f>
        <v>2464081.692319463</v>
      </c>
      <c r="AB25" s="40">
        <f>INDEX(人口源表!$1:$1048576,MATCH($B25,人口源表!$A:$A,0),MATCH(AB$1,人口源表!$1:$1,0))*INDEX(城镇化率!$1:$1048576,MATCH($B25,城镇化率!$A:$A,0),MATCH(AB$1,城镇化率!$5:$5,0))/100</f>
        <v>2475835.1519817039</v>
      </c>
      <c r="AC25" s="40">
        <f>INDEX(人口源表!$1:$1048576,MATCH($B25,人口源表!$A:$A,0),MATCH(AC$1,人口源表!$1:$1,0))*INDEX(城镇化率!$1:$1048576,MATCH($B25,城镇化率!$A:$A,0),MATCH(AC$1,城镇化率!$5:$5,0))/100</f>
        <v>2483516.4563779756</v>
      </c>
      <c r="AD25" s="40">
        <f>INDEX(人口源表!$1:$1048576,MATCH($B25,人口源表!$A:$A,0),MATCH(AD$1,人口源表!$1:$1,0))*INDEX(城镇化率!$1:$1048576,MATCH($B25,城镇化率!$A:$A,0),MATCH(AD$1,城镇化率!$5:$5,0))/100</f>
        <v>2490205.259463015</v>
      </c>
      <c r="AE25" s="40">
        <f>INDEX(人口源表!$1:$1048576,MATCH($B25,人口源表!$A:$A,0),MATCH(AE$1,人口源表!$1:$1,0))*INDEX(城镇化率!$1:$1048576,MATCH($B25,城镇化率!$A:$A,0),MATCH(AE$1,城镇化率!$5:$5,0))/100</f>
        <v>2495967.9666515589</v>
      </c>
      <c r="AF25" s="40">
        <f>INDEX(人口源表!$1:$1048576,MATCH($B25,人口源表!$A:$A,0),MATCH(AF$1,人口源表!$1:$1,0))*INDEX(城镇化率!$1:$1048576,MATCH($B25,城镇化率!$A:$A,0),MATCH(AF$1,城镇化率!$5:$5,0))/100</f>
        <v>2500881.4182393723</v>
      </c>
      <c r="AG25" s="40">
        <f>INDEX(人口源表!$1:$1048576,MATCH($B25,人口源表!$A:$A,0),MATCH(AG$1,人口源表!$1:$1,0))*INDEX(城镇化率!$1:$1048576,MATCH($B25,城镇化率!$A:$A,0),MATCH(AG$1,城镇化率!$5:$5,0))/100</f>
        <v>2505027.7144896043</v>
      </c>
      <c r="AH25" s="40">
        <f>INDEX(人口源表!$1:$1048576,MATCH($B25,人口源表!$A:$A,0),MATCH(AH$1,人口源表!$1:$1,0))*INDEX(城镇化率!$1:$1048576,MATCH($B25,城镇化率!$A:$A,0),MATCH(AH$1,城镇化率!$5:$5,0))/100</f>
        <v>2508499.0124925314</v>
      </c>
      <c r="AI25" s="40">
        <f>INDEX(人口源表!$1:$1048576,MATCH($B25,人口源表!$A:$A,0),MATCH(AI$1,人口源表!$1:$1,0))*INDEX(城镇化率!$1:$1048576,MATCH($B25,城镇化率!$A:$A,0),MATCH(AI$1,城镇化率!$5:$5,0))/100</f>
        <v>2511395.0025429656</v>
      </c>
      <c r="AJ25" s="40">
        <f>INDEX(人口源表!$1:$1048576,MATCH($B25,人口源表!$A:$A,0),MATCH(AJ$1,人口源表!$1:$1,0))*INDEX(城镇化率!$1:$1048576,MATCH($B25,城镇化率!$A:$A,0),MATCH(AJ$1,城镇化率!$5:$5,0))/100</f>
        <v>2513823.0366353407</v>
      </c>
      <c r="AK25" s="40">
        <f>INDEX(人口源表!$1:$1048576,MATCH($B25,人口源表!$A:$A,0),MATCH(AK$1,人口源表!$1:$1,0))*INDEX(城镇化率!$1:$1048576,MATCH($B25,城镇化率!$A:$A,0),MATCH(AK$1,城镇化率!$5:$5,0))/100</f>
        <v>2515900.2994711427</v>
      </c>
      <c r="AL25" s="40">
        <f>INDEX(人口源表!$1:$1048576,MATCH($B25,人口源表!$A:$A,0),MATCH(AL$1,人口源表!$1:$1,0))*INDEX(城镇化率!$1:$1048576,MATCH($B25,城镇化率!$A:$A,0),MATCH(AL$1,城镇化率!$5:$5,0))/100</f>
        <v>2517751.2465049345</v>
      </c>
      <c r="AM25" s="40">
        <f>INDEX(人口源表!$1:$1048576,MATCH($B25,人口源表!$A:$A,0),MATCH(AM$1,人口源表!$1:$1,0))*INDEX(城镇化率!$1:$1048576,MATCH($B25,城镇化率!$A:$A,0),MATCH(AM$1,城镇化率!$5:$5,0))/100</f>
        <v>2519510.4661375666</v>
      </c>
      <c r="AN25" s="40">
        <f>INDEX(人口源表!$1:$1048576,MATCH($B25,人口源表!$A:$A,0),MATCH(AN$1,人口源表!$1:$1,0))*INDEX(城镇化率!$1:$1048576,MATCH($B25,城镇化率!$A:$A,0),MATCH(AN$1,城镇化率!$5:$5,0))/100</f>
        <v>2521320.1004749183</v>
      </c>
      <c r="AO25" s="40">
        <f>INDEX(人口源表!$1:$1048576,MATCH($B25,人口源表!$A:$A,0),MATCH(AO$1,人口源表!$1:$1,0))*INDEX(城镇化率!$1:$1048576,MATCH($B25,城镇化率!$A:$A,0),MATCH(AO$1,城镇化率!$5:$5,0))/100</f>
        <v>2523332.7312266761</v>
      </c>
      <c r="AP25" s="40">
        <f>INDEX(人口源表!$1:$1048576,MATCH($B25,人口源表!$A:$A,0),MATCH(AP$1,人口源表!$1:$1,0))*INDEX(城镇化率!$1:$1048576,MATCH($B25,城镇化率!$A:$A,0),MATCH(AP$1,城镇化率!$5:$5,0))/100</f>
        <v>2525709.4763710261</v>
      </c>
      <c r="AQ25" s="40">
        <f>INDEX(人口源表!$1:$1048576,MATCH($B25,人口源表!$A:$A,0),MATCH(AQ$1,人口源表!$1:$1,0))*INDEX(城镇化率!$1:$1048576,MATCH($B25,城镇化率!$A:$A,0),MATCH(AQ$1,城镇化率!$5:$5,0))/100</f>
        <v>2528620.1294108434</v>
      </c>
      <c r="AR25" s="40">
        <f>INDEX(人口源表!$1:$1048576,MATCH($B25,人口源表!$A:$A,0),MATCH(AR$1,人口源表!$1:$1,0))*INDEX(城镇化率!$1:$1048576,MATCH($B25,城镇化率!$A:$A,0),MATCH(AR$1,城镇化率!$5:$5,0))/100</f>
        <v>2532246.0942457826</v>
      </c>
      <c r="AS25" s="40">
        <f>INDEX(人口源表!$1:$1048576,MATCH($B25,人口源表!$A:$A,0),MATCH(AS$1,人口源表!$1:$1,0))*INDEX(城镇化率!$1:$1048576,MATCH($B25,城镇化率!$A:$A,0),MATCH(AS$1,城镇化率!$5:$5,0))/100</f>
        <v>2536775.6719508478</v>
      </c>
      <c r="AT25" s="40">
        <f>INDEX(人口源表!$1:$1048576,MATCH($B25,人口源表!$A:$A,0),MATCH(AT$1,人口源表!$1:$1,0))*INDEX(城镇化率!$1:$1048576,MATCH($B25,城镇化率!$A:$A,0),MATCH(AT$1,城镇化率!$5:$5,0))/100</f>
        <v>2542409.7957575331</v>
      </c>
      <c r="AU25" s="40">
        <f>INDEX(人口源表!$1:$1048576,MATCH($B25,人口源表!$A:$A,0),MATCH(AU$1,人口源表!$1:$1,0))*INDEX(城镇化率!$1:$1048576,MATCH($B25,城镇化率!$A:$A,0),MATCH(AU$1,城镇化率!$5:$5,0))/100</f>
        <v>2549357.2975708991</v>
      </c>
      <c r="AV25" s="40">
        <f>INDEX(人口源表!$1:$1048576,MATCH($B25,人口源表!$A:$A,0),MATCH(AV$1,人口源表!$1:$1,0))*INDEX(城镇化率!$1:$1048576,MATCH($B25,城镇化率!$A:$A,0),MATCH(AV$1,城镇化率!$5:$5,0))/100</f>
        <v>2557838.5744127082</v>
      </c>
    </row>
    <row r="26" spans="1:48" x14ac:dyDescent="0.15">
      <c r="A26" s="4" t="s">
        <v>861</v>
      </c>
      <c r="B26" s="4" t="s">
        <v>74</v>
      </c>
      <c r="C26" s="34">
        <f>VLOOKUP(B26,'[1]2016省城人口总结（根）'!B:C,2,FALSE)/100</f>
        <v>0.63549999999999995</v>
      </c>
      <c r="D26" s="40">
        <f>INDEX(人口源表!$1:$1048576,MATCH($B26,人口源表!$A:$A,0),MATCH(D$1,人口源表!$1:$1,0))*INDEX(城镇化率!$1:$1048576,MATCH($B26,城镇化率!$A:$A,0),MATCH(D$1,城镇化率!$5:$5,0))/100</f>
        <v>1913391.5929923726</v>
      </c>
      <c r="E26" s="40">
        <f>INDEX(人口源表!$1:$1048576,MATCH($B26,人口源表!$A:$A,0),MATCH(E$1,人口源表!$1:$1,0))*INDEX(城镇化率!$1:$1048576,MATCH($B26,城镇化率!$A:$A,0),MATCH(E$1,城镇化率!$5:$5,0))/100</f>
        <v>1959687.929345442</v>
      </c>
      <c r="F26" s="40">
        <f>INDEX(人口源表!$1:$1048576,MATCH($B26,人口源表!$A:$A,0),MATCH(F$1,人口源表!$1:$1,0))*INDEX(城镇化率!$1:$1048576,MATCH($B26,城镇化率!$A:$A,0),MATCH(F$1,城镇化率!$5:$5,0))/100</f>
        <v>2006096.2921203584</v>
      </c>
      <c r="G26" s="40">
        <f>INDEX(人口源表!$1:$1048576,MATCH($B26,人口源表!$A:$A,0),MATCH(G$1,人口源表!$1:$1,0))*INDEX(城镇化率!$1:$1048576,MATCH($B26,城镇化率!$A:$A,0),MATCH(G$1,城镇化率!$5:$5,0))/100</f>
        <v>2280794.9621844566</v>
      </c>
      <c r="H26" s="40">
        <f>INDEX(人口源表!$1:$1048576,MATCH($B26,人口源表!$A:$A,0),MATCH(H$1,人口源表!$1:$1,0))*INDEX(城镇化率!$1:$1048576,MATCH($B26,城镇化率!$A:$A,0),MATCH(H$1,城镇化率!$5:$5,0))/100</f>
        <v>2342752.781699968</v>
      </c>
      <c r="I26" s="40">
        <f>INDEX(人口源表!$1:$1048576,MATCH($B26,人口源表!$A:$A,0),MATCH(I$1,人口源表!$1:$1,0))*INDEX(城镇化率!$1:$1048576,MATCH($B26,城镇化率!$A:$A,0),MATCH(I$1,城镇化率!$5:$5,0))/100</f>
        <v>2386609.80070476</v>
      </c>
      <c r="J26" s="40">
        <f>INDEX(人口源表!$1:$1048576,MATCH($B26,人口源表!$A:$A,0),MATCH(J$1,人口源表!$1:$1,0))*INDEX(城镇化率!$1:$1048576,MATCH($B26,城镇化率!$A:$A,0),MATCH(J$1,城镇化率!$5:$5,0))/100</f>
        <v>2428307.1461710916</v>
      </c>
      <c r="K26" s="40">
        <f>INDEX(人口源表!$1:$1048576,MATCH($B26,人口源表!$A:$A,0),MATCH(K$1,人口源表!$1:$1,0))*INDEX(城镇化率!$1:$1048576,MATCH($B26,城镇化率!$A:$A,0),MATCH(K$1,城镇化率!$5:$5,0))/100</f>
        <v>2467947.1307046516</v>
      </c>
      <c r="L26" s="40">
        <f>INDEX(人口源表!$1:$1048576,MATCH($B26,人口源表!$A:$A,0),MATCH(L$1,人口源表!$1:$1,0))*INDEX(城镇化率!$1:$1048576,MATCH($B26,城镇化率!$A:$A,0),MATCH(L$1,城镇化率!$5:$5,0))/100</f>
        <v>2505634.0698905708</v>
      </c>
      <c r="M26" s="40">
        <f>INDEX(人口源表!$1:$1048576,MATCH($B26,人口源表!$A:$A,0),MATCH(M$1,人口源表!$1:$1,0))*INDEX(城镇化率!$1:$1048576,MATCH($B26,城镇化率!$A:$A,0),MATCH(M$1,城镇化率!$5:$5,0))/100</f>
        <v>2541469.2547906255</v>
      </c>
      <c r="N26" s="40">
        <f>INDEX(人口源表!$1:$1048576,MATCH($B26,人口源表!$A:$A,0),MATCH(N$1,人口源表!$1:$1,0))*INDEX(城镇化率!$1:$1048576,MATCH($B26,城镇化率!$A:$A,0),MATCH(N$1,城镇化率!$5:$5,0))/100</f>
        <v>2575554.2824114477</v>
      </c>
      <c r="O26" s="40">
        <f>INDEX(人口源表!$1:$1048576,MATCH($B26,人口源表!$A:$A,0),MATCH(O$1,人口源表!$1:$1,0))*INDEX(城镇化率!$1:$1048576,MATCH($B26,城镇化率!$A:$A,0),MATCH(O$1,城镇化率!$5:$5,0))/100</f>
        <v>2607988.7617326365</v>
      </c>
      <c r="P26" s="40">
        <f>INDEX(人口源表!$1:$1048576,MATCH($B26,人口源表!$A:$A,0),MATCH(P$1,人口源表!$1:$1,0))*INDEX(城镇化率!$1:$1048576,MATCH($B26,城镇化率!$A:$A,0),MATCH(P$1,城镇化率!$5:$5,0))/100</f>
        <v>2638870.0925533101</v>
      </c>
      <c r="Q26" s="40">
        <f>INDEX(人口源表!$1:$1048576,MATCH($B26,人口源表!$A:$A,0),MATCH(Q$1,人口源表!$1:$1,0))*INDEX(城镇化率!$1:$1048576,MATCH($B26,城镇化率!$A:$A,0),MATCH(Q$1,城镇化率!$5:$5,0))/100</f>
        <v>2668294.7234888487</v>
      </c>
      <c r="R26" s="40">
        <f>INDEX(人口源表!$1:$1048576,MATCH($B26,人口源表!$A:$A,0),MATCH(R$1,人口源表!$1:$1,0))*INDEX(城镇化率!$1:$1048576,MATCH($B26,城镇化率!$A:$A,0),MATCH(R$1,城镇化率!$5:$5,0))/100</f>
        <v>2696357.2380670295</v>
      </c>
      <c r="S26" s="40">
        <f>INDEX(人口源表!$1:$1048576,MATCH($B26,人口源表!$A:$A,0),MATCH(S$1,人口源表!$1:$1,0))*INDEX(城镇化率!$1:$1048576,MATCH($B26,城镇化率!$A:$A,0),MATCH(S$1,城镇化率!$5:$5,0))/100</f>
        <v>2709668.4520577556</v>
      </c>
      <c r="T26" s="40">
        <f>INDEX(人口源表!$1:$1048576,MATCH($B26,人口源表!$A:$A,0),MATCH(T$1,人口源表!$1:$1,0))*INDEX(城镇化率!$1:$1048576,MATCH($B26,城镇化率!$A:$A,0),MATCH(T$1,城镇化率!$5:$5,0))/100</f>
        <v>2721614.0458531631</v>
      </c>
      <c r="U26" s="40">
        <f>INDEX(人口源表!$1:$1048576,MATCH($B26,人口源表!$A:$A,0),MATCH(U$1,人口源表!$1:$1,0))*INDEX(城镇化率!$1:$1048576,MATCH($B26,城镇化率!$A:$A,0),MATCH(U$1,城镇化率!$5:$5,0))/100</f>
        <v>2732297.1304747402</v>
      </c>
      <c r="V26" s="40">
        <f>INDEX(人口源表!$1:$1048576,MATCH($B26,人口源表!$A:$A,0),MATCH(V$1,人口源表!$1:$1,0))*INDEX(城镇化率!$1:$1048576,MATCH($B26,城镇化率!$A:$A,0),MATCH(V$1,城镇化率!$5:$5,0))/100</f>
        <v>2741819.258367266</v>
      </c>
      <c r="W26" s="40">
        <f>INDEX(人口源表!$1:$1048576,MATCH($B26,人口源表!$A:$A,0),MATCH(W$1,人口源表!$1:$1,0))*INDEX(城镇化率!$1:$1048576,MATCH($B26,城镇化率!$A:$A,0),MATCH(W$1,城镇化率!$5:$5,0))/100</f>
        <v>2750275.7372001223</v>
      </c>
      <c r="X26" s="40">
        <f>INDEX(人口源表!$1:$1048576,MATCH($B26,人口源表!$A:$A,0),MATCH(X$1,人口源表!$1:$1,0))*INDEX(城镇化率!$1:$1048576,MATCH($B26,城镇化率!$A:$A,0),MATCH(X$1,城镇化率!$5:$5,0))/100</f>
        <v>2757755.4467527959</v>
      </c>
      <c r="Y26" s="40">
        <f>INDEX(人口源表!$1:$1048576,MATCH($B26,人口源表!$A:$A,0),MATCH(Y$1,人口源表!$1:$1,0))*INDEX(城镇化率!$1:$1048576,MATCH($B26,城镇化率!$A:$A,0),MATCH(Y$1,城镇化率!$5:$5,0))/100</f>
        <v>2764346.0966151147</v>
      </c>
      <c r="Z26" s="40">
        <f>INDEX(人口源表!$1:$1048576,MATCH($B26,人口源表!$A:$A,0),MATCH(Z$1,人口源表!$1:$1,0))*INDEX(城镇化率!$1:$1048576,MATCH($B26,城镇化率!$A:$A,0),MATCH(Z$1,城镇化率!$5:$5,0))/100</f>
        <v>2770125.576200888</v>
      </c>
      <c r="AA26" s="40">
        <f>INDEX(人口源表!$1:$1048576,MATCH($B26,人口源表!$A:$A,0),MATCH(AA$1,人口源表!$1:$1,0))*INDEX(城镇化率!$1:$1048576,MATCH($B26,城镇化率!$A:$A,0),MATCH(AA$1,城镇化率!$5:$5,0))/100</f>
        <v>2775169.5407538209</v>
      </c>
      <c r="AB26" s="40">
        <f>INDEX(人口源表!$1:$1048576,MATCH($B26,人口源表!$A:$A,0),MATCH(AB$1,人口源表!$1:$1,0))*INDEX(城镇化率!$1:$1048576,MATCH($B26,城镇化率!$A:$A,0),MATCH(AB$1,城镇化率!$5:$5,0))/100</f>
        <v>2779546.5985248554</v>
      </c>
      <c r="AC26" s="40">
        <f>INDEX(人口源表!$1:$1048576,MATCH($B26,人口源表!$A:$A,0),MATCH(AC$1,人口源表!$1:$1,0))*INDEX(城镇化率!$1:$1048576,MATCH($B26,城镇化率!$A:$A,0),MATCH(AC$1,城镇化率!$5:$5,0))/100</f>
        <v>2779914.634479857</v>
      </c>
      <c r="AD26" s="40">
        <f>INDEX(人口源表!$1:$1048576,MATCH($B26,人口源表!$A:$A,0),MATCH(AD$1,人口源表!$1:$1,0))*INDEX(城镇化率!$1:$1048576,MATCH($B26,城镇化率!$A:$A,0),MATCH(AD$1,城镇化率!$5:$5,0))/100</f>
        <v>2779732.1340394639</v>
      </c>
      <c r="AE26" s="40">
        <f>INDEX(人口源表!$1:$1048576,MATCH($B26,人口源表!$A:$A,0),MATCH(AE$1,人口源表!$1:$1,0))*INDEX(城镇化率!$1:$1048576,MATCH($B26,城镇化率!$A:$A,0),MATCH(AE$1,城镇化率!$5:$5,0))/100</f>
        <v>2779053.678702286</v>
      </c>
      <c r="AF26" s="40">
        <f>INDEX(人口源表!$1:$1048576,MATCH($B26,人口源表!$A:$A,0),MATCH(AF$1,人口源表!$1:$1,0))*INDEX(城镇化率!$1:$1048576,MATCH($B26,城镇化率!$A:$A,0),MATCH(AF$1,城镇化率!$5:$5,0))/100</f>
        <v>2777925.9045338882</v>
      </c>
      <c r="AG26" s="40">
        <f>INDEX(人口源表!$1:$1048576,MATCH($B26,人口源表!$A:$A,0),MATCH(AG$1,人口源表!$1:$1,0))*INDEX(城镇化率!$1:$1048576,MATCH($B26,城镇化率!$A:$A,0),MATCH(AG$1,城镇化率!$5:$5,0))/100</f>
        <v>2776387.3443351001</v>
      </c>
      <c r="AH26" s="40">
        <f>INDEX(人口源表!$1:$1048576,MATCH($B26,人口源表!$A:$A,0),MATCH(AH$1,人口源表!$1:$1,0))*INDEX(城镇化率!$1:$1048576,MATCH($B26,城镇化率!$A:$A,0),MATCH(AH$1,城镇化率!$5:$5,0))/100</f>
        <v>2774472.3051006361</v>
      </c>
      <c r="AI26" s="40">
        <f>INDEX(人口源表!$1:$1048576,MATCH($B26,人口源表!$A:$A,0),MATCH(AI$1,人口源表!$1:$1,0))*INDEX(城镇化率!$1:$1048576,MATCH($B26,城镇化率!$A:$A,0),MATCH(AI$1,城镇化率!$5:$5,0))/100</f>
        <v>2772207.5407811706</v>
      </c>
      <c r="AJ26" s="40">
        <f>INDEX(人口源表!$1:$1048576,MATCH($B26,人口源表!$A:$A,0),MATCH(AJ$1,人口源表!$1:$1,0))*INDEX(城镇化率!$1:$1048576,MATCH($B26,城镇化率!$A:$A,0),MATCH(AJ$1,城镇化率!$5:$5,0))/100</f>
        <v>2769612.9183279886</v>
      </c>
      <c r="AK26" s="40">
        <f>INDEX(人口源表!$1:$1048576,MATCH($B26,人口源表!$A:$A,0),MATCH(AK$1,人口源表!$1:$1,0))*INDEX(城镇化率!$1:$1048576,MATCH($B26,城镇化率!$A:$A,0),MATCH(AK$1,城镇化率!$5:$5,0))/100</f>
        <v>2766700.4672764419</v>
      </c>
      <c r="AL26" s="40">
        <f>INDEX(人口源表!$1:$1048576,MATCH($B26,人口源表!$A:$A,0),MATCH(AL$1,人口源表!$1:$1,0))*INDEX(城镇化率!$1:$1048576,MATCH($B26,城镇化率!$A:$A,0),MATCH(AL$1,城镇化率!$5:$5,0))/100</f>
        <v>2763475.0486618471</v>
      </c>
      <c r="AM26" s="40">
        <f>INDEX(人口源表!$1:$1048576,MATCH($B26,人口源表!$A:$A,0),MATCH(AM$1,人口源表!$1:$1,0))*INDEX(城镇化率!$1:$1048576,MATCH($B26,城镇化率!$A:$A,0),MATCH(AM$1,城镇化率!$5:$5,0))/100</f>
        <v>2759934.2180032795</v>
      </c>
      <c r="AN26" s="40">
        <f>INDEX(人口源表!$1:$1048576,MATCH($B26,人口源表!$A:$A,0),MATCH(AN$1,人口源表!$1:$1,0))*INDEX(城镇化率!$1:$1048576,MATCH($B26,城镇化率!$A:$A,0),MATCH(AN$1,城镇化率!$5:$5,0))/100</f>
        <v>2756069.7384486403</v>
      </c>
      <c r="AO26" s="40">
        <f>INDEX(人口源表!$1:$1048576,MATCH($B26,人口源表!$A:$A,0),MATCH(AO$1,人口源表!$1:$1,0))*INDEX(城镇化率!$1:$1048576,MATCH($B26,城镇化率!$A:$A,0),MATCH(AO$1,城镇化率!$5:$5,0))/100</f>
        <v>2751862.497929825</v>
      </c>
      <c r="AP26" s="40">
        <f>INDEX(人口源表!$1:$1048576,MATCH($B26,人口源表!$A:$A,0),MATCH(AP$1,人口源表!$1:$1,0))*INDEX(城镇化率!$1:$1048576,MATCH($B26,城镇化率!$A:$A,0),MATCH(AP$1,城镇化率!$5:$5,0))/100</f>
        <v>2747288.1298483936</v>
      </c>
      <c r="AQ26" s="40">
        <f>INDEX(人口源表!$1:$1048576,MATCH($B26,人口源表!$A:$A,0),MATCH(AQ$1,人口源表!$1:$1,0))*INDEX(城镇化率!$1:$1048576,MATCH($B26,城镇化率!$A:$A,0),MATCH(AQ$1,城镇化率!$5:$5,0))/100</f>
        <v>2742313.5756291128</v>
      </c>
      <c r="AR26" s="40">
        <f>INDEX(人口源表!$1:$1048576,MATCH($B26,人口源表!$A:$A,0),MATCH(AR$1,人口源表!$1:$1,0))*INDEX(城镇化率!$1:$1048576,MATCH($B26,城镇化率!$A:$A,0),MATCH(AR$1,城镇化率!$5:$5,0))/100</f>
        <v>2736897.7625372978</v>
      </c>
      <c r="AS26" s="40">
        <f>INDEX(人口源表!$1:$1048576,MATCH($B26,人口源表!$A:$A,0),MATCH(AS$1,人口源表!$1:$1,0))*INDEX(城镇化率!$1:$1048576,MATCH($B26,城镇化率!$A:$A,0),MATCH(AS$1,城镇化率!$5:$5,0))/100</f>
        <v>2730989.7740213145</v>
      </c>
      <c r="AT26" s="40">
        <f>INDEX(人口源表!$1:$1048576,MATCH($B26,人口源表!$A:$A,0),MATCH(AT$1,人口源表!$1:$1,0))*INDEX(城镇化率!$1:$1048576,MATCH($B26,城镇化率!$A:$A,0),MATCH(AT$1,城镇化率!$5:$5,0))/100</f>
        <v>2724532.8933675466</v>
      </c>
      <c r="AU26" s="40">
        <f>INDEX(人口源表!$1:$1048576,MATCH($B26,人口源表!$A:$A,0),MATCH(AU$1,人口源表!$1:$1,0))*INDEX(城镇化率!$1:$1048576,MATCH($B26,城镇化率!$A:$A,0),MATCH(AU$1,城镇化率!$5:$5,0))/100</f>
        <v>2717460.2618545913</v>
      </c>
      <c r="AV26" s="40">
        <f>INDEX(人口源表!$1:$1048576,MATCH($B26,人口源表!$A:$A,0),MATCH(AV$1,人口源表!$1:$1,0))*INDEX(城镇化率!$1:$1048576,MATCH($B26,城镇化率!$A:$A,0),MATCH(AV$1,城镇化率!$5:$5,0))/100</f>
        <v>2709697.2486705398</v>
      </c>
    </row>
    <row r="27" spans="1:48" x14ac:dyDescent="0.15">
      <c r="A27" s="4" t="s">
        <v>861</v>
      </c>
      <c r="B27" s="4" t="s">
        <v>76</v>
      </c>
      <c r="C27" s="34">
        <f>VLOOKUP(B27,'[1]2016省城人口总结（根）'!B:C,2,FALSE)/100</f>
        <v>0.57430999999999999</v>
      </c>
      <c r="D27" s="40">
        <f>INDEX(人口源表!$1:$1048576,MATCH($B27,人口源表!$A:$A,0),MATCH(D$1,人口源表!$1:$1,0))*INDEX(城镇化率!$1:$1048576,MATCH($B27,城镇化率!$A:$A,0),MATCH(D$1,城镇化率!$5:$5,0))/100</f>
        <v>1585526.9481259761</v>
      </c>
      <c r="E27" s="40">
        <f>INDEX(人口源表!$1:$1048576,MATCH($B27,人口源表!$A:$A,0),MATCH(E$1,人口源表!$1:$1,0))*INDEX(城镇化率!$1:$1048576,MATCH($B27,城镇化率!$A:$A,0),MATCH(E$1,城镇化率!$5:$5,0))/100</f>
        <v>1621231.2692337644</v>
      </c>
      <c r="F27" s="40">
        <f>INDEX(人口源表!$1:$1048576,MATCH($B27,人口源表!$A:$A,0),MATCH(F$1,人口源表!$1:$1,0))*INDEX(城镇化率!$1:$1048576,MATCH($B27,城镇化率!$A:$A,0),MATCH(F$1,城镇化率!$5:$5,0))/100</f>
        <v>1656882.0728708643</v>
      </c>
      <c r="G27" s="40">
        <f>INDEX(人口源表!$1:$1048576,MATCH($B27,人口源表!$A:$A,0),MATCH(G$1,人口源表!$1:$1,0))*INDEX(城镇化率!$1:$1048576,MATCH($B27,城镇化率!$A:$A,0),MATCH(G$1,城镇化率!$5:$5,0))/100</f>
        <v>1624605.1408948628</v>
      </c>
      <c r="H27" s="40">
        <f>INDEX(人口源表!$1:$1048576,MATCH($B27,人口源表!$A:$A,0),MATCH(H$1,人口源表!$1:$1,0))*INDEX(城镇化率!$1:$1048576,MATCH($B27,城镇化率!$A:$A,0),MATCH(H$1,城镇化率!$5:$5,0))/100</f>
        <v>1664554.4000666768</v>
      </c>
      <c r="I27" s="40">
        <f>INDEX(人口源表!$1:$1048576,MATCH($B27,人口源表!$A:$A,0),MATCH(I$1,人口源表!$1:$1,0))*INDEX(城镇化率!$1:$1048576,MATCH($B27,城镇化率!$A:$A,0),MATCH(I$1,城镇化率!$5:$5,0))/100</f>
        <v>1691775.2458484331</v>
      </c>
      <c r="J27" s="40">
        <f>INDEX(人口源表!$1:$1048576,MATCH($B27,人口源表!$A:$A,0),MATCH(J$1,人口源表!$1:$1,0))*INDEX(城镇化率!$1:$1048576,MATCH($B27,城镇化率!$A:$A,0),MATCH(J$1,城镇化率!$5:$5,0))/100</f>
        <v>1717597.2199668153</v>
      </c>
      <c r="K27" s="40">
        <f>INDEX(人口源表!$1:$1048576,MATCH($B27,人口源表!$A:$A,0),MATCH(K$1,人口源表!$1:$1,0))*INDEX(城镇化率!$1:$1048576,MATCH($B27,城镇化率!$A:$A,0),MATCH(K$1,城镇化率!$5:$5,0))/100</f>
        <v>1742071.8711624718</v>
      </c>
      <c r="L27" s="40">
        <f>INDEX(人口源表!$1:$1048576,MATCH($B27,人口源表!$A:$A,0),MATCH(L$1,人口源表!$1:$1,0))*INDEX(城镇化率!$1:$1048576,MATCH($B27,城镇化率!$A:$A,0),MATCH(L$1,城镇化率!$5:$5,0))/100</f>
        <v>1765249.2662606258</v>
      </c>
      <c r="M27" s="40">
        <f>INDEX(人口源表!$1:$1048576,MATCH($B27,人口源表!$A:$A,0),MATCH(M$1,人口源表!$1:$1,0))*INDEX(城镇化率!$1:$1048576,MATCH($B27,城镇化率!$A:$A,0),MATCH(M$1,城镇化率!$5:$5,0))/100</f>
        <v>1787181.7237833843</v>
      </c>
      <c r="N27" s="40">
        <f>INDEX(人口源表!$1:$1048576,MATCH($B27,人口源表!$A:$A,0),MATCH(N$1,人口源表!$1:$1,0))*INDEX(城镇化率!$1:$1048576,MATCH($B27,城镇化率!$A:$A,0),MATCH(N$1,城镇化率!$5:$5,0))/100</f>
        <v>1807918.6442932398</v>
      </c>
      <c r="O27" s="40">
        <f>INDEX(人口源表!$1:$1048576,MATCH($B27,人口源表!$A:$A,0),MATCH(O$1,人口源表!$1:$1,0))*INDEX(城镇化率!$1:$1048576,MATCH($B27,城镇化率!$A:$A,0),MATCH(O$1,城镇化率!$5:$5,0))/100</f>
        <v>1827510.909187797</v>
      </c>
      <c r="P27" s="40">
        <f>INDEX(人口源表!$1:$1048576,MATCH($B27,人口源表!$A:$A,0),MATCH(P$1,人口源表!$1:$1,0))*INDEX(城镇化率!$1:$1048576,MATCH($B27,城镇化率!$A:$A,0),MATCH(P$1,城镇化率!$5:$5,0))/100</f>
        <v>1846009.5612937564</v>
      </c>
      <c r="Q27" s="40">
        <f>INDEX(人口源表!$1:$1048576,MATCH($B27,人口源表!$A:$A,0),MATCH(Q$1,人口源表!$1:$1,0))*INDEX(城镇化率!$1:$1048576,MATCH($B27,城镇化率!$A:$A,0),MATCH(Q$1,城镇化率!$5:$5,0))/100</f>
        <v>1863463.0613428727</v>
      </c>
      <c r="R27" s="40">
        <f>INDEX(人口源表!$1:$1048576,MATCH($B27,人口源表!$A:$A,0),MATCH(R$1,人口源表!$1:$1,0))*INDEX(城镇化率!$1:$1048576,MATCH($B27,城镇化率!$A:$A,0),MATCH(R$1,城镇化率!$5:$5,0))/100</f>
        <v>1879921.8462744672</v>
      </c>
      <c r="S27" s="40">
        <f>INDEX(人口源表!$1:$1048576,MATCH($B27,人口源表!$A:$A,0),MATCH(S$1,人口源表!$1:$1,0))*INDEX(城镇化率!$1:$1048576,MATCH($B27,城镇化率!$A:$A,0),MATCH(S$1,城镇化率!$5:$5,0))/100</f>
        <v>1886051.599230198</v>
      </c>
      <c r="T27" s="40">
        <f>INDEX(人口源表!$1:$1048576,MATCH($B27,人口源表!$A:$A,0),MATCH(T$1,人口源表!$1:$1,0))*INDEX(城镇化率!$1:$1048576,MATCH($B27,城镇化率!$A:$A,0),MATCH(T$1,城镇化率!$5:$5,0))/100</f>
        <v>1891185.249710412</v>
      </c>
      <c r="U27" s="40">
        <f>INDEX(人口源表!$1:$1048576,MATCH($B27,人口源表!$A:$A,0),MATCH(U$1,人口源表!$1:$1,0))*INDEX(城镇化率!$1:$1048576,MATCH($B27,城镇化率!$A:$A,0),MATCH(U$1,城镇化率!$5:$5,0))/100</f>
        <v>1895384.1004940816</v>
      </c>
      <c r="V27" s="40">
        <f>INDEX(人口源表!$1:$1048576,MATCH($B27,人口源表!$A:$A,0),MATCH(V$1,人口源表!$1:$1,0))*INDEX(城镇化率!$1:$1048576,MATCH($B27,城镇化率!$A:$A,0),MATCH(V$1,城镇化率!$5:$5,0))/100</f>
        <v>1898708.0623011396</v>
      </c>
      <c r="W27" s="40">
        <f>INDEX(人口源表!$1:$1048576,MATCH($B27,人口源表!$A:$A,0),MATCH(W$1,人口源表!$1:$1,0))*INDEX(城镇化率!$1:$1048576,MATCH($B27,城镇化率!$A:$A,0),MATCH(W$1,城镇化率!$5:$5,0))/100</f>
        <v>1901213.5149566396</v>
      </c>
      <c r="X27" s="40">
        <f>INDEX(人口源表!$1:$1048576,MATCH($B27,人口源表!$A:$A,0),MATCH(X$1,人口源表!$1:$1,0))*INDEX(城镇化率!$1:$1048576,MATCH($B27,城镇化率!$A:$A,0),MATCH(X$1,城镇化率!$5:$5,0))/100</f>
        <v>1902956.0001454076</v>
      </c>
      <c r="Y27" s="40">
        <f>INDEX(人口源表!$1:$1048576,MATCH($B27,人口源表!$A:$A,0),MATCH(Y$1,人口源表!$1:$1,0))*INDEX(城镇化率!$1:$1048576,MATCH($B27,城镇化率!$A:$A,0),MATCH(Y$1,城镇化率!$5:$5,0))/100</f>
        <v>1903988.7796781193</v>
      </c>
      <c r="Z27" s="40">
        <f>INDEX(人口源表!$1:$1048576,MATCH($B27,人口源表!$A:$A,0),MATCH(Z$1,人口源表!$1:$1,0))*INDEX(城镇化率!$1:$1048576,MATCH($B27,城镇化率!$A:$A,0),MATCH(Z$1,城镇化率!$5:$5,0))/100</f>
        <v>1904362.7635814294</v>
      </c>
      <c r="AA27" s="40">
        <f>INDEX(人口源表!$1:$1048576,MATCH($B27,人口源表!$A:$A,0),MATCH(AA$1,人口源表!$1:$1,0))*INDEX(城镇化率!$1:$1048576,MATCH($B27,城镇化率!$A:$A,0),MATCH(AA$1,城镇化率!$5:$5,0))/100</f>
        <v>1904127.1468701186</v>
      </c>
      <c r="AB27" s="40">
        <f>INDEX(人口源表!$1:$1048576,MATCH($B27,人口源表!$A:$A,0),MATCH(AB$1,人口源表!$1:$1,0))*INDEX(城镇化率!$1:$1048576,MATCH($B27,城镇化率!$A:$A,0),MATCH(AB$1,城镇化率!$5:$5,0))/100</f>
        <v>1903328.6396706584</v>
      </c>
      <c r="AC27" s="40">
        <f>INDEX(人口源表!$1:$1048576,MATCH($B27,人口源表!$A:$A,0),MATCH(AC$1,人口源表!$1:$1,0))*INDEX(城镇化率!$1:$1048576,MATCH($B27,城镇化率!$A:$A,0),MATCH(AC$1,城镇化率!$5:$5,0))/100</f>
        <v>1899684.6775933811</v>
      </c>
      <c r="AD27" s="40">
        <f>INDEX(人口源表!$1:$1048576,MATCH($B27,人口源表!$A:$A,0),MATCH(AD$1,人口源表!$1:$1,0))*INDEX(城镇化率!$1:$1048576,MATCH($B27,城镇化率!$A:$A,0),MATCH(AD$1,城镇化率!$5:$5,0))/100</f>
        <v>1895570.7308501019</v>
      </c>
      <c r="AE27" s="40">
        <f>INDEX(人口源表!$1:$1048576,MATCH($B27,人口源表!$A:$A,0),MATCH(AE$1,人口源表!$1:$1,0))*INDEX(城镇化率!$1:$1048576,MATCH($B27,城镇化率!$A:$A,0),MATCH(AE$1,城镇化率!$5:$5,0))/100</f>
        <v>1891029.3591043823</v>
      </c>
      <c r="AF27" s="40">
        <f>INDEX(人口源表!$1:$1048576,MATCH($B27,人口源表!$A:$A,0),MATCH(AF$1,人口源表!$1:$1,0))*INDEX(城镇化率!$1:$1048576,MATCH($B27,城镇化率!$A:$A,0),MATCH(AF$1,城镇化率!$5:$5,0))/100</f>
        <v>1886098.0091219407</v>
      </c>
      <c r="AG27" s="40">
        <f>INDEX(人口源表!$1:$1048576,MATCH($B27,人口源表!$A:$A,0),MATCH(AG$1,人口源表!$1:$1,0))*INDEX(城镇化率!$1:$1048576,MATCH($B27,城镇化率!$A:$A,0),MATCH(AG$1,城镇化率!$5:$5,0))/100</f>
        <v>1880813.273712035</v>
      </c>
      <c r="AH27" s="40">
        <f>INDEX(人口源表!$1:$1048576,MATCH($B27,人口源表!$A:$A,0),MATCH(AH$1,人口源表!$1:$1,0))*INDEX(城镇化率!$1:$1048576,MATCH($B27,城镇化率!$A:$A,0),MATCH(AH$1,城镇化率!$5:$5,0))/100</f>
        <v>1875207.2216951358</v>
      </c>
      <c r="AI27" s="40">
        <f>INDEX(人口源表!$1:$1048576,MATCH($B27,人口源表!$A:$A,0),MATCH(AI$1,人口源表!$1:$1,0))*INDEX(城镇化率!$1:$1048576,MATCH($B27,城镇化率!$A:$A,0),MATCH(AI$1,城镇化率!$5:$5,0))/100</f>
        <v>1869310.9693596493</v>
      </c>
      <c r="AJ27" s="40">
        <f>INDEX(人口源表!$1:$1048576,MATCH($B27,人口源表!$A:$A,0),MATCH(AJ$1,人口源表!$1:$1,0))*INDEX(城镇化率!$1:$1048576,MATCH($B27,城镇化率!$A:$A,0),MATCH(AJ$1,城镇化率!$5:$5,0))/100</f>
        <v>1863150.2466239692</v>
      </c>
      <c r="AK27" s="40">
        <f>INDEX(人口源表!$1:$1048576,MATCH($B27,人口源表!$A:$A,0),MATCH(AK$1,人口源表!$1:$1,0))*INDEX(城镇化率!$1:$1048576,MATCH($B27,城镇化率!$A:$A,0),MATCH(AK$1,城镇化率!$5:$5,0))/100</f>
        <v>1856749.7186804509</v>
      </c>
      <c r="AL27" s="40">
        <f>INDEX(人口源表!$1:$1048576,MATCH($B27,人口源表!$A:$A,0),MATCH(AL$1,人口源表!$1:$1,0))*INDEX(城镇化率!$1:$1048576,MATCH($B27,城镇化率!$A:$A,0),MATCH(AL$1,城镇化率!$5:$5,0))/100</f>
        <v>1850130.7398859304</v>
      </c>
      <c r="AM27" s="40">
        <f>INDEX(人口源表!$1:$1048576,MATCH($B27,人口源表!$A:$A,0),MATCH(AM$1,人口源表!$1:$1,0))*INDEX(城镇化率!$1:$1048576,MATCH($B27,城镇化率!$A:$A,0),MATCH(AM$1,城镇化率!$5:$5,0))/100</f>
        <v>1843311.2877085505</v>
      </c>
      <c r="AN27" s="40">
        <f>INDEX(人口源表!$1:$1048576,MATCH($B27,人口源表!$A:$A,0),MATCH(AN$1,人口源表!$1:$1,0))*INDEX(城镇化率!$1:$1048576,MATCH($B27,城镇化率!$A:$A,0),MATCH(AN$1,城镇化率!$5:$5,0))/100</f>
        <v>1836305.149573308</v>
      </c>
      <c r="AO27" s="40">
        <f>INDEX(人口源表!$1:$1048576,MATCH($B27,人口源表!$A:$A,0),MATCH(AO$1,人口源表!$1:$1,0))*INDEX(城镇化率!$1:$1048576,MATCH($B27,城镇化率!$A:$A,0),MATCH(AO$1,城镇化率!$5:$5,0))/100</f>
        <v>1829124.8378269484</v>
      </c>
      <c r="AP27" s="40">
        <f>INDEX(人口源表!$1:$1048576,MATCH($B27,人口源表!$A:$A,0),MATCH(AP$1,人口源表!$1:$1,0))*INDEX(城镇化率!$1:$1048576,MATCH($B27,城镇化率!$A:$A,0),MATCH(AP$1,城镇化率!$5:$5,0))/100</f>
        <v>1821777.8037495255</v>
      </c>
      <c r="AQ27" s="40">
        <f>INDEX(人口源表!$1:$1048576,MATCH($B27,人口源表!$A:$A,0),MATCH(AQ$1,人口源表!$1:$1,0))*INDEX(城镇化率!$1:$1048576,MATCH($B27,城镇化率!$A:$A,0),MATCH(AQ$1,城镇化率!$5:$5,0))/100</f>
        <v>1814268.6047185471</v>
      </c>
      <c r="AR27" s="40">
        <f>INDEX(人口源表!$1:$1048576,MATCH($B27,人口源表!$A:$A,0),MATCH(AR$1,人口源表!$1:$1,0))*INDEX(城镇化率!$1:$1048576,MATCH($B27,城镇化率!$A:$A,0),MATCH(AR$1,城镇化率!$5:$5,0))/100</f>
        <v>1806600.3638307396</v>
      </c>
      <c r="AS27" s="40">
        <f>INDEX(人口源表!$1:$1048576,MATCH($B27,人口源表!$A:$A,0),MATCH(AS$1,人口源表!$1:$1,0))*INDEX(城镇化率!$1:$1048576,MATCH($B27,城镇化率!$A:$A,0),MATCH(AS$1,城镇化率!$5:$5,0))/100</f>
        <v>1798768.6580077545</v>
      </c>
      <c r="AT27" s="40">
        <f>INDEX(人口源表!$1:$1048576,MATCH($B27,人口源表!$A:$A,0),MATCH(AT$1,人口源表!$1:$1,0))*INDEX(城镇化率!$1:$1048576,MATCH($B27,城镇化率!$A:$A,0),MATCH(AT$1,城镇化率!$5:$5,0))/100</f>
        <v>1790769.772437152</v>
      </c>
      <c r="AU27" s="40">
        <f>INDEX(人口源表!$1:$1048576,MATCH($B27,人口源表!$A:$A,0),MATCH(AU$1,人口源表!$1:$1,0))*INDEX(城镇化率!$1:$1048576,MATCH($B27,城镇化率!$A:$A,0),MATCH(AU$1,城镇化率!$5:$5,0))/100</f>
        <v>1782593.0518620964</v>
      </c>
      <c r="AV27" s="40">
        <f>INDEX(人口源表!$1:$1048576,MATCH($B27,人口源表!$A:$A,0),MATCH(AV$1,人口源表!$1:$1,0))*INDEX(城镇化率!$1:$1048576,MATCH($B27,城镇化率!$A:$A,0),MATCH(AV$1,城镇化率!$5:$5,0))/100</f>
        <v>1774225.3850985458</v>
      </c>
    </row>
    <row r="28" spans="1:48" x14ac:dyDescent="0.15">
      <c r="A28" s="4" t="s">
        <v>861</v>
      </c>
      <c r="B28" s="4" t="s">
        <v>78</v>
      </c>
      <c r="C28" s="34">
        <f>VLOOKUP(B28,'[1]2016省城人口总结（根）'!B:C,2,FALSE)/100</f>
        <v>0.54371499999999995</v>
      </c>
      <c r="D28" s="40">
        <f>INDEX(人口源表!$1:$1048576,MATCH($B28,人口源表!$A:$A,0),MATCH(D$1,人口源表!$1:$1,0))*INDEX(城镇化率!$1:$1048576,MATCH($B28,城镇化率!$A:$A,0),MATCH(D$1,城镇化率!$5:$5,0))/100</f>
        <v>304293.49755170918</v>
      </c>
      <c r="E28" s="40">
        <f>INDEX(人口源表!$1:$1048576,MATCH($B28,人口源表!$A:$A,0),MATCH(E$1,人口源表!$1:$1,0))*INDEX(城镇化率!$1:$1048576,MATCH($B28,城镇化率!$A:$A,0),MATCH(E$1,城镇化率!$5:$5,0))/100</f>
        <v>311492.42046330759</v>
      </c>
      <c r="F28" s="40">
        <f>INDEX(人口源表!$1:$1048576,MATCH($B28,人口源表!$A:$A,0),MATCH(F$1,人口源表!$1:$1,0))*INDEX(城镇化率!$1:$1048576,MATCH($B28,城镇化率!$A:$A,0),MATCH(F$1,城镇化率!$5:$5,0))/100</f>
        <v>318682.07769424829</v>
      </c>
      <c r="G28" s="40">
        <f>INDEX(人口源表!$1:$1048576,MATCH($B28,人口源表!$A:$A,0),MATCH(G$1,人口源表!$1:$1,0))*INDEX(城镇化率!$1:$1048576,MATCH($B28,城镇化率!$A:$A,0),MATCH(G$1,城镇化率!$5:$5,0))/100</f>
        <v>315634.22014220565</v>
      </c>
      <c r="H28" s="40">
        <f>INDEX(人口源表!$1:$1048576,MATCH($B28,人口源表!$A:$A,0),MATCH(H$1,人口源表!$1:$1,0))*INDEX(城镇化率!$1:$1048576,MATCH($B28,城镇化率!$A:$A,0),MATCH(H$1,城镇化率!$5:$5,0))/100</f>
        <v>323757.43677771697</v>
      </c>
      <c r="I28" s="40">
        <f>INDEX(人口源表!$1:$1048576,MATCH($B28,人口源表!$A:$A,0),MATCH(I$1,人口源表!$1:$1,0))*INDEX(城镇化率!$1:$1048576,MATCH($B28,城镇化率!$A:$A,0),MATCH(I$1,城镇化率!$5:$5,0))/100</f>
        <v>329421.32621864503</v>
      </c>
      <c r="J28" s="40">
        <f>INDEX(人口源表!$1:$1048576,MATCH($B28,人口源表!$A:$A,0),MATCH(J$1,人口源表!$1:$1,0))*INDEX(城镇化率!$1:$1048576,MATCH($B28,城镇化率!$A:$A,0),MATCH(J$1,城镇化率!$5:$5,0))/100</f>
        <v>334825.52886681841</v>
      </c>
      <c r="K28" s="40">
        <f>INDEX(人口源表!$1:$1048576,MATCH($B28,人口源表!$A:$A,0),MATCH(K$1,人口源表!$1:$1,0))*INDEX(城镇化率!$1:$1048576,MATCH($B28,城镇化率!$A:$A,0),MATCH(K$1,城镇化率!$5:$5,0))/100</f>
        <v>339978.25823355705</v>
      </c>
      <c r="L28" s="40">
        <f>INDEX(人口源表!$1:$1048576,MATCH($B28,人口源表!$A:$A,0),MATCH(L$1,人口源表!$1:$1,0))*INDEX(城镇化率!$1:$1048576,MATCH($B28,城镇化率!$A:$A,0),MATCH(L$1,城镇化率!$5:$5,0))/100</f>
        <v>344888.83688758069</v>
      </c>
      <c r="M28" s="40">
        <f>INDEX(人口源表!$1:$1048576,MATCH($B28,人口源表!$A:$A,0),MATCH(M$1,人口源表!$1:$1,0))*INDEX(城镇化率!$1:$1048576,MATCH($B28,城镇化率!$A:$A,0),MATCH(M$1,城镇化率!$5:$5,0))/100</f>
        <v>349565.29548765399</v>
      </c>
      <c r="N28" s="40">
        <f>INDEX(人口源表!$1:$1048576,MATCH($B28,人口源表!$A:$A,0),MATCH(N$1,人口源表!$1:$1,0))*INDEX(城镇化率!$1:$1048576,MATCH($B28,城镇化率!$A:$A,0),MATCH(N$1,城镇化率!$5:$5,0))/100</f>
        <v>354016.76592513657</v>
      </c>
      <c r="O28" s="40">
        <f>INDEX(人口源表!$1:$1048576,MATCH($B28,人口源表!$A:$A,0),MATCH(O$1,人口源表!$1:$1,0))*INDEX(城镇化率!$1:$1048576,MATCH($B28,城镇化率!$A:$A,0),MATCH(O$1,城镇化率!$5:$5,0))/100</f>
        <v>358251.0311985492</v>
      </c>
      <c r="P28" s="40">
        <f>INDEX(人口源表!$1:$1048576,MATCH($B28,人口源表!$A:$A,0),MATCH(P$1,人口源表!$1:$1,0))*INDEX(城镇化率!$1:$1048576,MATCH($B28,城镇化率!$A:$A,0),MATCH(P$1,城镇化率!$5:$5,0))/100</f>
        <v>362276.3358761979</v>
      </c>
      <c r="Q28" s="40">
        <f>INDEX(人口源表!$1:$1048576,MATCH($B28,人口源表!$A:$A,0),MATCH(Q$1,人口源表!$1:$1,0))*INDEX(城镇化率!$1:$1048576,MATCH($B28,城镇化率!$A:$A,0),MATCH(Q$1,城镇化率!$5:$5,0))/100</f>
        <v>366101.39894244733</v>
      </c>
      <c r="R28" s="40">
        <f>INDEX(人口源表!$1:$1048576,MATCH($B28,人口源表!$A:$A,0),MATCH(R$1,人口源表!$1:$1,0))*INDEX(城镇化率!$1:$1048576,MATCH($B28,城镇化率!$A:$A,0),MATCH(R$1,城镇化率!$5:$5,0))/100</f>
        <v>369734.14186583168</v>
      </c>
      <c r="S28" s="40">
        <f>INDEX(人口源表!$1:$1048576,MATCH($B28,人口源表!$A:$A,0),MATCH(S$1,人口源表!$1:$1,0))*INDEX(城镇化率!$1:$1048576,MATCH($B28,城镇化率!$A:$A,0),MATCH(S$1,城镇化率!$5:$5,0))/100</f>
        <v>371335.49536186957</v>
      </c>
      <c r="T28" s="40">
        <f>INDEX(人口源表!$1:$1048576,MATCH($B28,人口源表!$A:$A,0),MATCH(T$1,人口源表!$1:$1,0))*INDEX(城镇化率!$1:$1048576,MATCH($B28,城镇化率!$A:$A,0),MATCH(T$1,城镇化率!$5:$5,0))/100</f>
        <v>372735.95006857859</v>
      </c>
      <c r="U28" s="40">
        <f>INDEX(人口源表!$1:$1048576,MATCH($B28,人口源表!$A:$A,0),MATCH(U$1,人口源表!$1:$1,0))*INDEX(城镇化率!$1:$1048576,MATCH($B28,城镇化率!$A:$A,0),MATCH(U$1,城镇化率!$5:$5,0))/100</f>
        <v>373947.41945768264</v>
      </c>
      <c r="V28" s="40">
        <f>INDEX(人口源表!$1:$1048576,MATCH($B28,人口源表!$A:$A,0),MATCH(V$1,人口源表!$1:$1,0))*INDEX(城镇化率!$1:$1048576,MATCH($B28,城镇化率!$A:$A,0),MATCH(V$1,城镇化率!$5:$5,0))/100</f>
        <v>374979.46408909955</v>
      </c>
      <c r="W28" s="40">
        <f>INDEX(人口源表!$1:$1048576,MATCH($B28,人口源表!$A:$A,0),MATCH(W$1,人口源表!$1:$1,0))*INDEX(城镇化率!$1:$1048576,MATCH($B28,城镇化率!$A:$A,0),MATCH(W$1,城镇化率!$5:$5,0))/100</f>
        <v>375841.20580111555</v>
      </c>
      <c r="X28" s="40">
        <f>INDEX(人口源表!$1:$1048576,MATCH($B28,人口源表!$A:$A,0),MATCH(X$1,人口源表!$1:$1,0))*INDEX(城镇化率!$1:$1048576,MATCH($B28,城镇化率!$A:$A,0),MATCH(X$1,城镇化率!$5:$5,0))/100</f>
        <v>376541.976155271</v>
      </c>
      <c r="Y28" s="40">
        <f>INDEX(人口源表!$1:$1048576,MATCH($B28,人口源表!$A:$A,0),MATCH(Y$1,人口源表!$1:$1,0))*INDEX(城镇化率!$1:$1048576,MATCH($B28,城镇化率!$A:$A,0),MATCH(Y$1,城镇化率!$5:$5,0))/100</f>
        <v>377090.65381935355</v>
      </c>
      <c r="Z28" s="40">
        <f>INDEX(人口源表!$1:$1048576,MATCH($B28,人口源表!$A:$A,0),MATCH(Z$1,人口源表!$1:$1,0))*INDEX(城镇化率!$1:$1048576,MATCH($B28,城镇化率!$A:$A,0),MATCH(Z$1,城镇化率!$5:$5,0))/100</f>
        <v>377494.98201773892</v>
      </c>
      <c r="AA28" s="40">
        <f>INDEX(人口源表!$1:$1048576,MATCH($B28,人口源表!$A:$A,0),MATCH(AA$1,人口源表!$1:$1,0))*INDEX(城镇化率!$1:$1048576,MATCH($B28,城镇化率!$A:$A,0),MATCH(AA$1,城镇化率!$5:$5,0))/100</f>
        <v>377764.22581445309</v>
      </c>
      <c r="AB28" s="40">
        <f>INDEX(人口源表!$1:$1048576,MATCH($B28,人口源表!$A:$A,0),MATCH(AB$1,人口源表!$1:$1,0))*INDEX(城镇化率!$1:$1048576,MATCH($B28,城镇化率!$A:$A,0),MATCH(AB$1,城镇化率!$5:$5,0))/100</f>
        <v>377904.48035121249</v>
      </c>
      <c r="AC28" s="40">
        <f>INDEX(人口源表!$1:$1048576,MATCH($B28,人口源表!$A:$A,0),MATCH(AC$1,人口源表!$1:$1,0))*INDEX(城镇化率!$1:$1048576,MATCH($B28,城镇化率!$A:$A,0),MATCH(AC$1,城镇化率!$5:$5,0))/100</f>
        <v>377460.88772605819</v>
      </c>
      <c r="AD28" s="40">
        <f>INDEX(人口源表!$1:$1048576,MATCH($B28,人口源表!$A:$A,0),MATCH(AD$1,人口源表!$1:$1,0))*INDEX(城镇化率!$1:$1048576,MATCH($B28,城镇化率!$A:$A,0),MATCH(AD$1,城镇化率!$5:$5,0))/100</f>
        <v>376903.1032773144</v>
      </c>
      <c r="AE28" s="40">
        <f>INDEX(人口源表!$1:$1048576,MATCH($B28,人口源表!$A:$A,0),MATCH(AE$1,人口源表!$1:$1,0))*INDEX(城镇化率!$1:$1048576,MATCH($B28,城镇化率!$A:$A,0),MATCH(AE$1,城镇化率!$5:$5,0))/100</f>
        <v>376238.07120141998</v>
      </c>
      <c r="AF28" s="40">
        <f>INDEX(人口源表!$1:$1048576,MATCH($B28,人口源表!$A:$A,0),MATCH(AF$1,人口源表!$1:$1,0))*INDEX(城镇化率!$1:$1048576,MATCH($B28,城镇化率!$A:$A,0),MATCH(AF$1,城镇化率!$5:$5,0))/100</f>
        <v>375470.79310856457</v>
      </c>
      <c r="AG28" s="40">
        <f>INDEX(人口源表!$1:$1048576,MATCH($B28,人口源表!$A:$A,0),MATCH(AG$1,人口源表!$1:$1,0))*INDEX(城镇化率!$1:$1048576,MATCH($B28,城镇化率!$A:$A,0),MATCH(AG$1,城镇化率!$5:$5,0))/100</f>
        <v>374607.04319955071</v>
      </c>
      <c r="AH28" s="40">
        <f>INDEX(人口源表!$1:$1048576,MATCH($B28,人口源表!$A:$A,0),MATCH(AH$1,人口源表!$1:$1,0))*INDEX(城镇化率!$1:$1048576,MATCH($B28,城镇化率!$A:$A,0),MATCH(AH$1,城镇化率!$5:$5,0))/100</f>
        <v>373652.00045085087</v>
      </c>
      <c r="AI28" s="40">
        <f>INDEX(人口源表!$1:$1048576,MATCH($B28,人口源表!$A:$A,0),MATCH(AI$1,人口源表!$1:$1,0))*INDEX(城镇化率!$1:$1048576,MATCH($B28,城镇化率!$A:$A,0),MATCH(AI$1,城镇化率!$5:$5,0))/100</f>
        <v>372610.23651938193</v>
      </c>
      <c r="AJ28" s="40">
        <f>INDEX(人口源表!$1:$1048576,MATCH($B28,人口源表!$A:$A,0),MATCH(AJ$1,人口源表!$1:$1,0))*INDEX(城镇化率!$1:$1048576,MATCH($B28,城镇化率!$A:$A,0),MATCH(AJ$1,城镇化率!$5:$5,0))/100</f>
        <v>371484.31145797583</v>
      </c>
      <c r="AK28" s="40">
        <f>INDEX(人口源表!$1:$1048576,MATCH($B28,人口源表!$A:$A,0),MATCH(AK$1,人口源表!$1:$1,0))*INDEX(城镇化率!$1:$1048576,MATCH($B28,城镇化率!$A:$A,0),MATCH(AK$1,城镇化率!$5:$5,0))/100</f>
        <v>370278.22834044899</v>
      </c>
      <c r="AL28" s="40">
        <f>INDEX(人口源表!$1:$1048576,MATCH($B28,人口源表!$A:$A,0),MATCH(AL$1,人口源表!$1:$1,0))*INDEX(城镇化率!$1:$1048576,MATCH($B28,城镇化率!$A:$A,0),MATCH(AL$1,城镇化率!$5:$5,0))/100</f>
        <v>368993.95364112948</v>
      </c>
      <c r="AM28" s="40">
        <f>INDEX(人口源表!$1:$1048576,MATCH($B28,人口源表!$A:$A,0),MATCH(AM$1,人口源表!$1:$1,0))*INDEX(城镇化率!$1:$1048576,MATCH($B28,城镇化率!$A:$A,0),MATCH(AM$1,城镇化率!$5:$5,0))/100</f>
        <v>367634.19393700978</v>
      </c>
      <c r="AN28" s="40">
        <f>INDEX(人口源表!$1:$1048576,MATCH($B28,人口源表!$A:$A,0),MATCH(AN$1,人口源表!$1:$1,0))*INDEX(城镇化率!$1:$1048576,MATCH($B28,城镇化率!$A:$A,0),MATCH(AN$1,城镇化率!$5:$5,0))/100</f>
        <v>366199.58321558102</v>
      </c>
      <c r="AO28" s="40">
        <f>INDEX(人口源表!$1:$1048576,MATCH($B28,人口源表!$A:$A,0),MATCH(AO$1,人口源表!$1:$1,0))*INDEX(城镇化率!$1:$1048576,MATCH($B28,城镇化率!$A:$A,0),MATCH(AO$1,城镇化率!$5:$5,0))/100</f>
        <v>364691.48035784863</v>
      </c>
      <c r="AP28" s="40">
        <f>INDEX(人口源表!$1:$1048576,MATCH($B28,人口源表!$A:$A,0),MATCH(AP$1,人口源表!$1:$1,0))*INDEX(城镇化率!$1:$1048576,MATCH($B28,城镇化率!$A:$A,0),MATCH(AP$1,城镇化率!$5:$5,0))/100</f>
        <v>363109.13499967026</v>
      </c>
      <c r="AQ28" s="40">
        <f>INDEX(人口源表!$1:$1048576,MATCH($B28,人口源表!$A:$A,0),MATCH(AQ$1,人口源表!$1:$1,0))*INDEX(城镇化率!$1:$1048576,MATCH($B28,城镇化率!$A:$A,0),MATCH(AQ$1,城镇化率!$5:$5,0))/100</f>
        <v>361452.50594964175</v>
      </c>
      <c r="AR28" s="40">
        <f>INDEX(人口源表!$1:$1048576,MATCH($B28,人口源表!$A:$A,0),MATCH(AR$1,人口源表!$1:$1,0))*INDEX(城镇化率!$1:$1048576,MATCH($B28,城镇化率!$A:$A,0),MATCH(AR$1,城镇化率!$5:$5,0))/100</f>
        <v>359720.12273588002</v>
      </c>
      <c r="AS28" s="40">
        <f>INDEX(人口源表!$1:$1048576,MATCH($B28,人口源表!$A:$A,0),MATCH(AS$1,人口源表!$1:$1,0))*INDEX(城镇化率!$1:$1048576,MATCH($B28,城镇化率!$A:$A,0),MATCH(AS$1,城镇化率!$5:$5,0))/100</f>
        <v>357909.77863175242</v>
      </c>
      <c r="AT28" s="40">
        <f>INDEX(人口源表!$1:$1048576,MATCH($B28,人口源表!$A:$A,0),MATCH(AT$1,人口源表!$1:$1,0))*INDEX(城镇化率!$1:$1048576,MATCH($B28,城镇化率!$A:$A,0),MATCH(AT$1,城镇化率!$5:$5,0))/100</f>
        <v>356019.96237954346</v>
      </c>
      <c r="AU28" s="40">
        <f>INDEX(人口源表!$1:$1048576,MATCH($B28,人口源表!$A:$A,0),MATCH(AU$1,人口源表!$1:$1,0))*INDEX(城镇化率!$1:$1048576,MATCH($B28,城镇化率!$A:$A,0),MATCH(AU$1,城镇化率!$5:$5,0))/100</f>
        <v>354046.24437242909</v>
      </c>
      <c r="AV28" s="40">
        <f>INDEX(人口源表!$1:$1048576,MATCH($B28,人口源表!$A:$A,0),MATCH(AV$1,人口源表!$1:$1,0))*INDEX(城镇化率!$1:$1048576,MATCH($B28,城镇化率!$A:$A,0),MATCH(AV$1,城镇化率!$5:$5,0))/100</f>
        <v>351984.86269425793</v>
      </c>
    </row>
    <row r="29" spans="1:48" x14ac:dyDescent="0.15">
      <c r="A29" s="4" t="s">
        <v>861</v>
      </c>
      <c r="B29" s="4" t="s">
        <v>80</v>
      </c>
      <c r="C29" s="34">
        <f>VLOOKUP(B29,'[1]2016省城人口总结（根）'!B:C,2,FALSE)/100</f>
        <v>0.54371499999999995</v>
      </c>
      <c r="D29" s="40">
        <f>INDEX(人口源表!$1:$1048576,MATCH($B29,人口源表!$A:$A,0),MATCH(D$1,人口源表!$1:$1,0))*INDEX(城镇化率!$1:$1048576,MATCH($B29,城镇化率!$A:$A,0),MATCH(D$1,城镇化率!$5:$5,0))/100</f>
        <v>2456624.7098155743</v>
      </c>
      <c r="E29" s="40">
        <f>INDEX(人口源表!$1:$1048576,MATCH($B29,人口源表!$A:$A,0),MATCH(E$1,人口源表!$1:$1,0))*INDEX(城镇化率!$1:$1048576,MATCH($B29,城镇化率!$A:$A,0),MATCH(E$1,城镇化率!$5:$5,0))/100</f>
        <v>2511337.7696646233</v>
      </c>
      <c r="F29" s="40">
        <f>INDEX(人口源表!$1:$1048576,MATCH($B29,人口源表!$A:$A,0),MATCH(F$1,人口源表!$1:$1,0))*INDEX(城镇化率!$1:$1048576,MATCH($B29,城镇化率!$A:$A,0),MATCH(F$1,城镇化率!$5:$5,0))/100</f>
        <v>2566072.6237579565</v>
      </c>
      <c r="G29" s="40">
        <f>INDEX(人口源表!$1:$1048576,MATCH($B29,人口源表!$A:$A,0),MATCH(G$1,人口源表!$1:$1,0))*INDEX(城镇化率!$1:$1048576,MATCH($B29,城镇化率!$A:$A,0),MATCH(G$1,城镇化率!$5:$5,0))/100</f>
        <v>2293811.9715908151</v>
      </c>
      <c r="H29" s="40">
        <f>INDEX(人口源表!$1:$1048576,MATCH($B29,人口源表!$A:$A,0),MATCH(H$1,人口源表!$1:$1,0))*INDEX(城镇化率!$1:$1048576,MATCH($B29,城镇化率!$A:$A,0),MATCH(H$1,城镇化率!$5:$5,0))/100</f>
        <v>2347484.9904492218</v>
      </c>
      <c r="I29" s="40">
        <f>INDEX(人口源表!$1:$1048576,MATCH($B29,人口源表!$A:$A,0),MATCH(I$1,人口源表!$1:$1,0))*INDEX(城镇化率!$1:$1048576,MATCH($B29,城镇化率!$A:$A,0),MATCH(I$1,城镇化率!$5:$5,0))/100</f>
        <v>2384145.9521737802</v>
      </c>
      <c r="J29" s="40">
        <f>INDEX(人口源表!$1:$1048576,MATCH($B29,人口源表!$A:$A,0),MATCH(J$1,人口源表!$1:$1,0))*INDEX(城镇化率!$1:$1048576,MATCH($B29,城镇化率!$A:$A,0),MATCH(J$1,城镇化率!$5:$5,0))/100</f>
        <v>2419697.3780994695</v>
      </c>
      <c r="K29" s="40">
        <f>INDEX(人口源表!$1:$1048576,MATCH($B29,人口源表!$A:$A,0),MATCH(K$1,人口源表!$1:$1,0))*INDEX(城镇化率!$1:$1048576,MATCH($B29,城镇化率!$A:$A,0),MATCH(K$1,城镇化率!$5:$5,0))/100</f>
        <v>2454118.9059309326</v>
      </c>
      <c r="L29" s="40">
        <f>INDEX(人口源表!$1:$1048576,MATCH($B29,人口源表!$A:$A,0),MATCH(L$1,人口源表!$1:$1,0))*INDEX(城镇化率!$1:$1048576,MATCH($B29,城镇化率!$A:$A,0),MATCH(L$1,城镇化率!$5:$5,0))/100</f>
        <v>2487390.7530583623</v>
      </c>
      <c r="M29" s="40">
        <f>INDEX(人口源表!$1:$1048576,MATCH($B29,人口源表!$A:$A,0),MATCH(M$1,人口源表!$1:$1,0))*INDEX(城镇化率!$1:$1048576,MATCH($B29,城镇化率!$A:$A,0),MATCH(M$1,城镇化率!$5:$5,0))/100</f>
        <v>2519498.0325887115</v>
      </c>
      <c r="N29" s="40">
        <f>INDEX(人口源表!$1:$1048576,MATCH($B29,人口源表!$A:$A,0),MATCH(N$1,人口源表!$1:$1,0))*INDEX(城镇化率!$1:$1048576,MATCH($B29,城镇化率!$A:$A,0),MATCH(N$1,城镇化率!$5:$5,0))/100</f>
        <v>2550426.0654507722</v>
      </c>
      <c r="O29" s="40">
        <f>INDEX(人口源表!$1:$1048576,MATCH($B29,人口源表!$A:$A,0),MATCH(O$1,人口源表!$1:$1,0))*INDEX(城镇化率!$1:$1048576,MATCH($B29,城镇化率!$A:$A,0),MATCH(O$1,城镇化率!$5:$5,0))/100</f>
        <v>2580164.7580910437</v>
      </c>
      <c r="P29" s="40">
        <f>INDEX(人口源表!$1:$1048576,MATCH($B29,人口源表!$A:$A,0),MATCH(P$1,人口源表!$1:$1,0))*INDEX(城镇化率!$1:$1048576,MATCH($B29,城镇化率!$A:$A,0),MATCH(P$1,城镇化率!$5:$5,0))/100</f>
        <v>2608704.4243171006</v>
      </c>
      <c r="Q29" s="40">
        <f>INDEX(人口源表!$1:$1048576,MATCH($B29,人口源表!$A:$A,0),MATCH(Q$1,人口源表!$1:$1,0))*INDEX(城镇化率!$1:$1048576,MATCH($B29,城镇化率!$A:$A,0),MATCH(Q$1,城镇化率!$5:$5,0))/100</f>
        <v>2636040.2557483148</v>
      </c>
      <c r="R29" s="40">
        <f>INDEX(人口源表!$1:$1048576,MATCH($B29,人口源表!$A:$A,0),MATCH(R$1,人口源表!$1:$1,0))*INDEX(城镇化率!$1:$1048576,MATCH($B29,城镇化率!$A:$A,0),MATCH(R$1,城镇化率!$5:$5,0))/100</f>
        <v>2662169.3495836519</v>
      </c>
      <c r="S29" s="40">
        <f>INDEX(人口源表!$1:$1048576,MATCH($B29,人口源表!$A:$A,0),MATCH(S$1,人口源表!$1:$1,0))*INDEX(城镇化率!$1:$1048576,MATCH($B29,城镇化率!$A:$A,0),MATCH(S$1,城镇化率!$5:$5,0))/100</f>
        <v>2673790.3029968883</v>
      </c>
      <c r="T29" s="40">
        <f>INDEX(人口源表!$1:$1048576,MATCH($B29,人口源表!$A:$A,0),MATCH(T$1,人口源表!$1:$1,0))*INDEX(城镇化率!$1:$1048576,MATCH($B29,城镇化率!$A:$A,0),MATCH(T$1,城镇化率!$5:$5,0))/100</f>
        <v>2684040.9751230641</v>
      </c>
      <c r="U29" s="40">
        <f>INDEX(人口源表!$1:$1048576,MATCH($B29,人口源表!$A:$A,0),MATCH(U$1,人口源表!$1:$1,0))*INDEX(城镇化率!$1:$1048576,MATCH($B29,城镇化率!$A:$A,0),MATCH(U$1,城镇化率!$5:$5,0))/100</f>
        <v>2692947.8842989071</v>
      </c>
      <c r="V29" s="40">
        <f>INDEX(人口源表!$1:$1048576,MATCH($B29,人口源表!$A:$A,0),MATCH(V$1,人口源表!$1:$1,0))*INDEX(城镇化率!$1:$1048576,MATCH($B29,城镇化率!$A:$A,0),MATCH(V$1,城镇化率!$5:$5,0))/100</f>
        <v>2700540.9108023448</v>
      </c>
      <c r="W29" s="40">
        <f>INDEX(人口源表!$1:$1048576,MATCH($B29,人口源表!$A:$A,0),MATCH(W$1,人口源表!$1:$1,0))*INDEX(城镇化率!$1:$1048576,MATCH($B29,城镇化率!$A:$A,0),MATCH(W$1,城镇化率!$5:$5,0))/100</f>
        <v>2706852.7137818332</v>
      </c>
      <c r="X29" s="40">
        <f>INDEX(人口源表!$1:$1048576,MATCH($B29,人口源表!$A:$A,0),MATCH(X$1,人口源表!$1:$1,0))*INDEX(城镇化率!$1:$1048576,MATCH($B29,城镇化率!$A:$A,0),MATCH(X$1,城镇化率!$5:$5,0))/100</f>
        <v>2711919.4535971843</v>
      </c>
      <c r="Y29" s="40">
        <f>INDEX(人口源表!$1:$1048576,MATCH($B29,人口源表!$A:$A,0),MATCH(Y$1,人口源表!$1:$1,0))*INDEX(城镇化率!$1:$1048576,MATCH($B29,城镇化率!$A:$A,0),MATCH(Y$1,城镇化率!$5:$5,0))/100</f>
        <v>2715780.8695232612</v>
      </c>
      <c r="Z29" s="40">
        <f>INDEX(人口源表!$1:$1048576,MATCH($B29,人口源表!$A:$A,0),MATCH(Z$1,人口源表!$1:$1,0))*INDEX(城镇化率!$1:$1048576,MATCH($B29,城镇化率!$A:$A,0),MATCH(Z$1,城镇化率!$5:$5,0))/100</f>
        <v>2718481.0272454116</v>
      </c>
      <c r="AA29" s="40">
        <f>INDEX(人口源表!$1:$1048576,MATCH($B29,人口源表!$A:$A,0),MATCH(AA$1,人口源表!$1:$1,0))*INDEX(城镇化率!$1:$1048576,MATCH($B29,城镇化率!$A:$A,0),MATCH(AA$1,城镇化率!$5:$5,0))/100</f>
        <v>2720066.3994486402</v>
      </c>
      <c r="AB29" s="40">
        <f>INDEX(人口源表!$1:$1048576,MATCH($B29,人口源表!$A:$A,0),MATCH(AB$1,人口源表!$1:$1,0))*INDEX(城镇化率!$1:$1048576,MATCH($B29,城镇化率!$A:$A,0),MATCH(AB$1,城镇化率!$5:$5,0))/100</f>
        <v>2720586.5888451403</v>
      </c>
      <c r="AC29" s="40">
        <f>INDEX(人口源表!$1:$1048576,MATCH($B29,人口源表!$A:$A,0),MATCH(AC$1,人口源表!$1:$1,0))*INDEX(城镇化率!$1:$1048576,MATCH($B29,城镇化率!$A:$A,0),MATCH(AC$1,城镇化率!$5:$5,0))/100</f>
        <v>2716768.6126218913</v>
      </c>
      <c r="AD29" s="40">
        <f>INDEX(人口源表!$1:$1048576,MATCH($B29,人口源表!$A:$A,0),MATCH(AD$1,人口源表!$1:$1,0))*INDEX(城镇化率!$1:$1048576,MATCH($B29,城镇化率!$A:$A,0),MATCH(AD$1,城镇化率!$5:$5,0))/100</f>
        <v>2712006.0298938183</v>
      </c>
      <c r="AE29" s="40">
        <f>INDEX(人口源表!$1:$1048576,MATCH($B29,人口源表!$A:$A,0),MATCH(AE$1,人口源表!$1:$1,0))*INDEX(城镇化率!$1:$1048576,MATCH($B29,城镇化率!$A:$A,0),MATCH(AE$1,城镇化率!$5:$5,0))/100</f>
        <v>2706364.2838135897</v>
      </c>
      <c r="AF29" s="40">
        <f>INDEX(人口源表!$1:$1048576,MATCH($B29,人口源表!$A:$A,0),MATCH(AF$1,人口源表!$1:$1,0))*INDEX(城镇化率!$1:$1048576,MATCH($B29,城镇化率!$A:$A,0),MATCH(AF$1,城镇化率!$5:$5,0))/100</f>
        <v>2699911.9405454178</v>
      </c>
      <c r="AG29" s="40">
        <f>INDEX(人口源表!$1:$1048576,MATCH($B29,人口源表!$A:$A,0),MATCH(AG$1,人口源表!$1:$1,0))*INDEX(城镇化率!$1:$1048576,MATCH($B29,城镇化率!$A:$A,0),MATCH(AG$1,城镇化率!$5:$5,0))/100</f>
        <v>2692721.4265455008</v>
      </c>
      <c r="AH29" s="40">
        <f>INDEX(人口源表!$1:$1048576,MATCH($B29,人口源表!$A:$A,0),MATCH(AH$1,人口源表!$1:$1,0))*INDEX(城镇化率!$1:$1048576,MATCH($B29,城镇化率!$A:$A,0),MATCH(AH$1,城镇化率!$5:$5,0))/100</f>
        <v>2684869.7819277872</v>
      </c>
      <c r="AI29" s="40">
        <f>INDEX(人口源表!$1:$1048576,MATCH($B29,人口源表!$A:$A,0),MATCH(AI$1,人口源表!$1:$1,0))*INDEX(城镇化率!$1:$1048576,MATCH($B29,城镇化率!$A:$A,0),MATCH(AI$1,城镇化率!$5:$5,0))/100</f>
        <v>2676436.6564838989</v>
      </c>
      <c r="AJ29" s="40">
        <f>INDEX(人口源表!$1:$1048576,MATCH($B29,人口源表!$A:$A,0),MATCH(AJ$1,人口源表!$1:$1,0))*INDEX(城镇化率!$1:$1048576,MATCH($B29,城镇化率!$A:$A,0),MATCH(AJ$1,城镇化率!$5:$5,0))/100</f>
        <v>2667506.4356141035</v>
      </c>
      <c r="AK29" s="40">
        <f>INDEX(人口源表!$1:$1048576,MATCH($B29,人口源表!$A:$A,0),MATCH(AK$1,人口源表!$1:$1,0))*INDEX(城镇化率!$1:$1048576,MATCH($B29,城镇化率!$A:$A,0),MATCH(AK$1,城镇化率!$5:$5,0))/100</f>
        <v>2658166.9206343549</v>
      </c>
      <c r="AL29" s="40">
        <f>INDEX(人口源表!$1:$1048576,MATCH($B29,人口源表!$A:$A,0),MATCH(AL$1,人口源表!$1:$1,0))*INDEX(城镇化率!$1:$1048576,MATCH($B29,城镇化率!$A:$A,0),MATCH(AL$1,城镇化率!$5:$5,0))/100</f>
        <v>2648510.0821561022</v>
      </c>
      <c r="AM29" s="40">
        <f>INDEX(人口源表!$1:$1048576,MATCH($B29,人口源表!$A:$A,0),MATCH(AM$1,人口源表!$1:$1,0))*INDEX(城镇化率!$1:$1048576,MATCH($B29,城镇化率!$A:$A,0),MATCH(AM$1,城镇化率!$5:$5,0))/100</f>
        <v>2638631.4220188498</v>
      </c>
      <c r="AN29" s="40">
        <f>INDEX(人口源表!$1:$1048576,MATCH($B29,人口源表!$A:$A,0),MATCH(AN$1,人口源表!$1:$1,0))*INDEX(城镇化率!$1:$1048576,MATCH($B29,城镇化率!$A:$A,0),MATCH(AN$1,城镇化率!$5:$5,0))/100</f>
        <v>2628632.8528989446</v>
      </c>
      <c r="AO29" s="40">
        <f>INDEX(人口源表!$1:$1048576,MATCH($B29,人口源表!$A:$A,0),MATCH(AO$1,人口源表!$1:$1,0))*INDEX(城镇化率!$1:$1048576,MATCH($B29,城镇化率!$A:$A,0),MATCH(AO$1,城镇化率!$5:$5,0))/100</f>
        <v>2618617.1314696516</v>
      </c>
      <c r="AP29" s="40">
        <f>INDEX(人口源表!$1:$1048576,MATCH($B29,人口源表!$A:$A,0),MATCH(AP$1,人口源表!$1:$1,0))*INDEX(城镇化率!$1:$1048576,MATCH($B29,城镇化率!$A:$A,0),MATCH(AP$1,城镇化率!$5:$5,0))/100</f>
        <v>2608693.5550672817</v>
      </c>
      <c r="AQ29" s="40">
        <f>INDEX(人口源表!$1:$1048576,MATCH($B29,人口源表!$A:$A,0),MATCH(AQ$1,人口源表!$1:$1,0))*INDEX(城镇化率!$1:$1048576,MATCH($B29,城镇化率!$A:$A,0),MATCH(AQ$1,城镇化率!$5:$5,0))/100</f>
        <v>2598975.9265227816</v>
      </c>
      <c r="AR29" s="40">
        <f>INDEX(人口源表!$1:$1048576,MATCH($B29,人口源表!$A:$A,0),MATCH(AR$1,人口源表!$1:$1,0))*INDEX(城镇化率!$1:$1048576,MATCH($B29,城镇化率!$A:$A,0),MATCH(AR$1,城镇化率!$5:$5,0))/100</f>
        <v>2589580.4716710765</v>
      </c>
      <c r="AS29" s="40">
        <f>INDEX(人口源表!$1:$1048576,MATCH($B29,人口源表!$A:$A,0),MATCH(AS$1,人口源表!$1:$1,0))*INDEX(城镇化率!$1:$1048576,MATCH($B29,城镇化率!$A:$A,0),MATCH(AS$1,城镇化率!$5:$5,0))/100</f>
        <v>2580629.4689188921</v>
      </c>
      <c r="AT29" s="40">
        <f>INDEX(人口源表!$1:$1048576,MATCH($B29,人口源表!$A:$A,0),MATCH(AT$1,人口源表!$1:$1,0))*INDEX(城镇化率!$1:$1048576,MATCH($B29,城镇化率!$A:$A,0),MATCH(AT$1,城镇化率!$5:$5,0))/100</f>
        <v>2572249.9015118899</v>
      </c>
      <c r="AU29" s="40">
        <f>INDEX(人口源表!$1:$1048576,MATCH($B29,人口源表!$A:$A,0),MATCH(AU$1,人口源表!$1:$1,0))*INDEX(城镇化率!$1:$1048576,MATCH($B29,城镇化率!$A:$A,0),MATCH(AU$1,城镇化率!$5:$5,0))/100</f>
        <v>2564572.803588415</v>
      </c>
      <c r="AV29" s="40">
        <f>INDEX(人口源表!$1:$1048576,MATCH($B29,人口源表!$A:$A,0),MATCH(AV$1,人口源表!$1:$1,0))*INDEX(城镇化率!$1:$1048576,MATCH($B29,城镇化率!$A:$A,0),MATCH(AV$1,城镇化率!$5:$5,0))/100</f>
        <v>2557733.3187427679</v>
      </c>
    </row>
    <row r="30" spans="1:48" x14ac:dyDescent="0.15">
      <c r="A30" s="4" t="s">
        <v>861</v>
      </c>
      <c r="B30" s="4" t="s">
        <v>82</v>
      </c>
      <c r="C30" s="34">
        <f>VLOOKUP(B30,'[1]2016省城人口总结（根）'!B:C,2,FALSE)/100</f>
        <v>0.54371499999999995</v>
      </c>
      <c r="D30" s="40">
        <f>INDEX(人口源表!$1:$1048576,MATCH($B30,人口源表!$A:$A,0),MATCH(D$1,人口源表!$1:$1,0))*INDEX(城镇化率!$1:$1048576,MATCH($B30,城镇化率!$A:$A,0),MATCH(D$1,城镇化率!$5:$5,0))/100</f>
        <v>1783643.8752385678</v>
      </c>
      <c r="E30" s="40">
        <f>INDEX(人口源表!$1:$1048576,MATCH($B30,人口源表!$A:$A,0),MATCH(E$1,人口源表!$1:$1,0))*INDEX(城镇化率!$1:$1048576,MATCH($B30,城镇化率!$A:$A,0),MATCH(E$1,城镇化率!$5:$5,0))/100</f>
        <v>1825567.6807452303</v>
      </c>
      <c r="F30" s="40">
        <f>INDEX(人口源表!$1:$1048576,MATCH($B30,人口源表!$A:$A,0),MATCH(F$1,人口源表!$1:$1,0))*INDEX(城镇化率!$1:$1048576,MATCH($B30,城镇化率!$A:$A,0),MATCH(F$1,城镇化率!$5:$5,0))/100</f>
        <v>1867719.5011657083</v>
      </c>
      <c r="G30" s="40">
        <f>INDEX(人口源表!$1:$1048576,MATCH($B30,人口源表!$A:$A,0),MATCH(G$1,人口源表!$1:$1,0))*INDEX(城镇化率!$1:$1048576,MATCH($B30,城镇化率!$A:$A,0),MATCH(G$1,城镇化率!$5:$5,0))/100</f>
        <v>1629514.6301780664</v>
      </c>
      <c r="H30" s="40">
        <f>INDEX(人口源表!$1:$1048576,MATCH($B30,人口源表!$A:$A,0),MATCH(H$1,人口源表!$1:$1,0))*INDEX(城镇化率!$1:$1048576,MATCH($B30,城镇化率!$A:$A,0),MATCH(H$1,城镇化率!$5:$5,0))/100</f>
        <v>1671162.9694822375</v>
      </c>
      <c r="I30" s="40">
        <f>INDEX(人口源表!$1:$1048576,MATCH($B30,人口源表!$A:$A,0),MATCH(I$1,人口源表!$1:$1,0))*INDEX(城镇化率!$1:$1048576,MATCH($B30,城镇化率!$A:$A,0),MATCH(I$1,城镇化率!$5:$5,0))/100</f>
        <v>1700594.2475181716</v>
      </c>
      <c r="J30" s="40">
        <f>INDEX(人口源表!$1:$1048576,MATCH($B30,人口源表!$A:$A,0),MATCH(J$1,人口源表!$1:$1,0))*INDEX(城镇化率!$1:$1048576,MATCH($B30,城镇化率!$A:$A,0),MATCH(J$1,城镇化率!$5:$5,0))/100</f>
        <v>1729114.347483532</v>
      </c>
      <c r="K30" s="40">
        <f>INDEX(人口源表!$1:$1048576,MATCH($B30,人口源表!$A:$A,0),MATCH(K$1,人口源表!$1:$1,0))*INDEX(城镇化率!$1:$1048576,MATCH($B30,城镇化率!$A:$A,0),MATCH(K$1,城镇化率!$5:$5,0))/100</f>
        <v>1756718.7405131715</v>
      </c>
      <c r="L30" s="40">
        <f>INDEX(人口源表!$1:$1048576,MATCH($B30,人口源表!$A:$A,0),MATCH(L$1,人口源表!$1:$1,0))*INDEX(城镇化率!$1:$1048576,MATCH($B30,城镇化率!$A:$A,0),MATCH(L$1,城镇化率!$5:$5,0))/100</f>
        <v>1783402.1537338856</v>
      </c>
      <c r="M30" s="40">
        <f>INDEX(人口源表!$1:$1048576,MATCH($B30,人口源表!$A:$A,0),MATCH(M$1,人口源表!$1:$1,0))*INDEX(城镇化率!$1:$1048576,MATCH($B30,城镇化率!$A:$A,0),MATCH(M$1,城镇化率!$5:$5,0))/100</f>
        <v>1809162.1952151866</v>
      </c>
      <c r="N30" s="40">
        <f>INDEX(人口源表!$1:$1048576,MATCH($B30,人口源表!$A:$A,0),MATCH(N$1,人口源表!$1:$1,0))*INDEX(城镇化率!$1:$1048576,MATCH($B30,城镇化率!$A:$A,0),MATCH(N$1,城镇化率!$5:$5,0))/100</f>
        <v>1833997.640516836</v>
      </c>
      <c r="O30" s="40">
        <f>INDEX(人口源表!$1:$1048576,MATCH($B30,人口源表!$A:$A,0),MATCH(O$1,人口源表!$1:$1,0))*INDEX(城镇化率!$1:$1048576,MATCH($B30,城镇化率!$A:$A,0),MATCH(O$1,城镇化率!$5:$5,0))/100</f>
        <v>1857908.4830381796</v>
      </c>
      <c r="P30" s="40">
        <f>INDEX(人口源表!$1:$1048576,MATCH($B30,人口源表!$A:$A,0),MATCH(P$1,人口源表!$1:$1,0))*INDEX(城镇化率!$1:$1048576,MATCH($B30,城镇化率!$A:$A,0),MATCH(P$1,城镇化率!$5:$5,0))/100</f>
        <v>1880897.2454702791</v>
      </c>
      <c r="Q30" s="40">
        <f>INDEX(人口源表!$1:$1048576,MATCH($B30,人口源表!$A:$A,0),MATCH(Q$1,人口源表!$1:$1,0))*INDEX(城镇化率!$1:$1048576,MATCH($B30,城镇化率!$A:$A,0),MATCH(Q$1,城镇化率!$5:$5,0))/100</f>
        <v>1902967.8235862651</v>
      </c>
      <c r="R30" s="40">
        <f>INDEX(人口源表!$1:$1048576,MATCH($B30,人口源表!$A:$A,0),MATCH(R$1,人口源表!$1:$1,0))*INDEX(城镇化率!$1:$1048576,MATCH($B30,城镇化率!$A:$A,0),MATCH(R$1,城镇化率!$5:$5,0))/100</f>
        <v>1924124.899541643</v>
      </c>
      <c r="S30" s="40">
        <f>INDEX(人口源表!$1:$1048576,MATCH($B30,人口源表!$A:$A,0),MATCH(S$1,人口源表!$1:$1,0))*INDEX(城镇化率!$1:$1048576,MATCH($B30,城镇化率!$A:$A,0),MATCH(S$1,城镇化率!$5:$5,0))/100</f>
        <v>1934751.582050598</v>
      </c>
      <c r="T30" s="40">
        <f>INDEX(人口源表!$1:$1048576,MATCH($B30,人口源表!$A:$A,0),MATCH(T$1,人口源表!$1:$1,0))*INDEX(城镇化率!$1:$1048576,MATCH($B30,城镇化率!$A:$A,0),MATCH(T$1,城镇化率!$5:$5,0))/100</f>
        <v>1944339.6765104195</v>
      </c>
      <c r="U30" s="40">
        <f>INDEX(人口源表!$1:$1048576,MATCH($B30,人口源表!$A:$A,0),MATCH(U$1,人口源表!$1:$1,0))*INDEX(城镇化率!$1:$1048576,MATCH($B30,城镇化率!$A:$A,0),MATCH(U$1,城镇化率!$5:$5,0))/100</f>
        <v>1952913.484657191</v>
      </c>
      <c r="V30" s="40">
        <f>INDEX(人口源表!$1:$1048576,MATCH($B30,人口源表!$A:$A,0),MATCH(V$1,人口源表!$1:$1,0))*INDEX(城镇化率!$1:$1048576,MATCH($B30,城镇化率!$A:$A,0),MATCH(V$1,城镇化率!$5:$5,0))/100</f>
        <v>1960502.5424605804</v>
      </c>
      <c r="W30" s="40">
        <f>INDEX(人口源表!$1:$1048576,MATCH($B30,人口源表!$A:$A,0),MATCH(W$1,人口源表!$1:$1,0))*INDEX(城镇化率!$1:$1048576,MATCH($B30,城镇化率!$A:$A,0),MATCH(W$1,城镇化率!$5:$5,0))/100</f>
        <v>1967134.497342343</v>
      </c>
      <c r="X30" s="40">
        <f>INDEX(人口源表!$1:$1048576,MATCH($B30,人口源表!$A:$A,0),MATCH(X$1,人口源表!$1:$1,0))*INDEX(城镇化率!$1:$1048576,MATCH($B30,城镇化率!$A:$A,0),MATCH(X$1,城镇化率!$5:$5,0))/100</f>
        <v>1972841.6727119952</v>
      </c>
      <c r="Y30" s="40">
        <f>INDEX(人口源表!$1:$1048576,MATCH($B30,人口源表!$A:$A,0),MATCH(Y$1,人口源表!$1:$1,0))*INDEX(城镇化率!$1:$1048576,MATCH($B30,城镇化率!$A:$A,0),MATCH(Y$1,城镇化率!$5:$5,0))/100</f>
        <v>1977657.1845866414</v>
      </c>
      <c r="Z30" s="40">
        <f>INDEX(人口源表!$1:$1048576,MATCH($B30,人口源表!$A:$A,0),MATCH(Z$1,人口源表!$1:$1,0))*INDEX(城镇化率!$1:$1048576,MATCH($B30,城镇化率!$A:$A,0),MATCH(Z$1,城镇化率!$5:$5,0))/100</f>
        <v>1981615.6207908073</v>
      </c>
      <c r="AA30" s="40">
        <f>INDEX(人口源表!$1:$1048576,MATCH($B30,人口源表!$A:$A,0),MATCH(AA$1,人口源表!$1:$1,0))*INDEX(城镇化率!$1:$1048576,MATCH($B30,城镇化率!$A:$A,0),MATCH(AA$1,城镇化率!$5:$5,0))/100</f>
        <v>1984753.740324938</v>
      </c>
      <c r="AB30" s="40">
        <f>INDEX(人口源表!$1:$1048576,MATCH($B30,人口源表!$A:$A,0),MATCH(AB$1,人口源表!$1:$1,0))*INDEX(城镇化率!$1:$1048576,MATCH($B30,城镇化率!$A:$A,0),MATCH(AB$1,城镇化率!$5:$5,0))/100</f>
        <v>1987110.5178715708</v>
      </c>
      <c r="AC30" s="40">
        <f>INDEX(人口源表!$1:$1048576,MATCH($B30,人口源表!$A:$A,0),MATCH(AC$1,人口源表!$1:$1,0))*INDEX(城镇化率!$1:$1048576,MATCH($B30,城镇化率!$A:$A,0),MATCH(AC$1,城镇化率!$5:$5,0))/100</f>
        <v>1986293.6471094992</v>
      </c>
      <c r="AD30" s="40">
        <f>INDEX(人口源表!$1:$1048576,MATCH($B30,人口源表!$A:$A,0),MATCH(AD$1,人口源表!$1:$1,0))*INDEX(城镇化率!$1:$1048576,MATCH($B30,城镇化率!$A:$A,0),MATCH(AD$1,城镇化率!$5:$5,0))/100</f>
        <v>1984780.2588120862</v>
      </c>
      <c r="AE30" s="40">
        <f>INDEX(人口源表!$1:$1048576,MATCH($B30,人口源表!$A:$A,0),MATCH(AE$1,人口源表!$1:$1,0))*INDEX(城镇化率!$1:$1048576,MATCH($B30,城镇化率!$A:$A,0),MATCH(AE$1,城镇化率!$5:$5,0))/100</f>
        <v>1982617.260314805</v>
      </c>
      <c r="AF30" s="40">
        <f>INDEX(人口源表!$1:$1048576,MATCH($B30,人口源表!$A:$A,0),MATCH(AF$1,人口源表!$1:$1,0))*INDEX(城镇化率!$1:$1048576,MATCH($B30,城镇化率!$A:$A,0),MATCH(AF$1,城镇化率!$5:$5,0))/100</f>
        <v>1979855.0676875669</v>
      </c>
      <c r="AG30" s="40">
        <f>INDEX(人口源表!$1:$1048576,MATCH($B30,人口源表!$A:$A,0),MATCH(AG$1,人口源表!$1:$1,0))*INDEX(城镇化率!$1:$1048576,MATCH($B30,城镇化率!$A:$A,0),MATCH(AG$1,城镇化率!$5:$5,0))/100</f>
        <v>1976543.5355731847</v>
      </c>
      <c r="AH30" s="40">
        <f>INDEX(人口源表!$1:$1048576,MATCH($B30,人口源表!$A:$A,0),MATCH(AH$1,人口源表!$1:$1,0))*INDEX(城镇化率!$1:$1048576,MATCH($B30,城镇化率!$A:$A,0),MATCH(AH$1,城镇化率!$5:$5,0))/100</f>
        <v>1972737.4655384654</v>
      </c>
      <c r="AI30" s="40">
        <f>INDEX(人口源表!$1:$1048576,MATCH($B30,人口源表!$A:$A,0),MATCH(AI$1,人口源表!$1:$1,0))*INDEX(城镇化率!$1:$1048576,MATCH($B30,城镇化率!$A:$A,0),MATCH(AI$1,城镇化率!$5:$5,0))/100</f>
        <v>1968490.4512327763</v>
      </c>
      <c r="AJ30" s="40">
        <f>INDEX(人口源表!$1:$1048576,MATCH($B30,人口源表!$A:$A,0),MATCH(AJ$1,人口源表!$1:$1,0))*INDEX(城镇化率!$1:$1048576,MATCH($B30,城镇化率!$A:$A,0),MATCH(AJ$1,城镇化率!$5:$5,0))/100</f>
        <v>1963860.4157340524</v>
      </c>
      <c r="AK30" s="40">
        <f>INDEX(人口源表!$1:$1048576,MATCH($B30,人口源表!$A:$A,0),MATCH(AK$1,人口源表!$1:$1,0))*INDEX(城镇化率!$1:$1048576,MATCH($B30,城镇化率!$A:$A,0),MATCH(AK$1,城镇化率!$5:$5,0))/100</f>
        <v>1958906.1920413289</v>
      </c>
      <c r="AL30" s="40">
        <f>INDEX(人口源表!$1:$1048576,MATCH($B30,人口源表!$A:$A,0),MATCH(AL$1,人口源表!$1:$1,0))*INDEX(城镇化率!$1:$1048576,MATCH($B30,城镇化率!$A:$A,0),MATCH(AL$1,城镇化率!$5:$5,0))/100</f>
        <v>1953690.3368943564</v>
      </c>
      <c r="AM30" s="40">
        <f>INDEX(人口源表!$1:$1048576,MATCH($B30,人口源表!$A:$A,0),MATCH(AM$1,人口源表!$1:$1,0))*INDEX(城镇化率!$1:$1048576,MATCH($B30,城镇化率!$A:$A,0),MATCH(AM$1,城镇化率!$5:$5,0))/100</f>
        <v>1948274.9688472769</v>
      </c>
      <c r="AN30" s="40">
        <f>INDEX(人口源表!$1:$1048576,MATCH($B30,人口源表!$A:$A,0),MATCH(AN$1,人口源表!$1:$1,0))*INDEX(城镇化率!$1:$1048576,MATCH($B30,城镇化率!$A:$A,0),MATCH(AN$1,城镇化率!$5:$5,0))/100</f>
        <v>1942725.2838521937</v>
      </c>
      <c r="AO30" s="40">
        <f>INDEX(人口源表!$1:$1048576,MATCH($B30,人口源表!$A:$A,0),MATCH(AO$1,人口源表!$1:$1,0))*INDEX(城镇化率!$1:$1048576,MATCH($B30,城镇化率!$A:$A,0),MATCH(AO$1,城镇化率!$5:$5,0))/100</f>
        <v>1937110.3135525235</v>
      </c>
      <c r="AP30" s="40">
        <f>INDEX(人口源表!$1:$1048576,MATCH($B30,人口源表!$A:$A,0),MATCH(AP$1,人口源表!$1:$1,0))*INDEX(城镇化率!$1:$1048576,MATCH($B30,城镇化率!$A:$A,0),MATCH(AP$1,城镇化率!$5:$5,0))/100</f>
        <v>1931499.428629067</v>
      </c>
      <c r="AQ30" s="40">
        <f>INDEX(人口源表!$1:$1048576,MATCH($B30,人口源表!$A:$A,0),MATCH(AQ$1,人口源表!$1:$1,0))*INDEX(城镇化率!$1:$1048576,MATCH($B30,城镇化率!$A:$A,0),MATCH(AQ$1,城镇化率!$5:$5,0))/100</f>
        <v>1925964.4791219628</v>
      </c>
      <c r="AR30" s="40">
        <f>INDEX(人口源表!$1:$1048576,MATCH($B30,人口源表!$A:$A,0),MATCH(AR$1,人口源表!$1:$1,0))*INDEX(城镇化率!$1:$1048576,MATCH($B30,城镇化率!$A:$A,0),MATCH(AR$1,城镇化率!$5:$5,0))/100</f>
        <v>1920580.5485776244</v>
      </c>
      <c r="AS30" s="40">
        <f>INDEX(人口源表!$1:$1048576,MATCH($B30,人口源表!$A:$A,0),MATCH(AS$1,人口源表!$1:$1,0))*INDEX(城镇化率!$1:$1048576,MATCH($B30,城镇化率!$A:$A,0),MATCH(AS$1,城镇化率!$5:$5,0))/100</f>
        <v>1915423.1247946958</v>
      </c>
      <c r="AT30" s="40">
        <f>INDEX(人口源表!$1:$1048576,MATCH($B30,人口源表!$A:$A,0),MATCH(AT$1,人口源表!$1:$1,0))*INDEX(城镇化率!$1:$1048576,MATCH($B30,城镇化率!$A:$A,0),MATCH(AT$1,城镇化率!$5:$5,0))/100</f>
        <v>1910571.7103991387</v>
      </c>
      <c r="AU30" s="40">
        <f>INDEX(人口源表!$1:$1048576,MATCH($B30,人口源表!$A:$A,0),MATCH(AU$1,人口源表!$1:$1,0))*INDEX(城镇化率!$1:$1048576,MATCH($B30,城镇化率!$A:$A,0),MATCH(AU$1,城镇化率!$5:$5,0))/100</f>
        <v>1906108.4370044365</v>
      </c>
      <c r="AV30" s="40">
        <f>INDEX(人口源表!$1:$1048576,MATCH($B30,人口源表!$A:$A,0),MATCH(AV$1,人口源表!$1:$1,0))*INDEX(城镇化率!$1:$1048576,MATCH($B30,城镇化率!$A:$A,0),MATCH(AV$1,城镇化率!$5:$5,0))/100</f>
        <v>1902115.9190709754</v>
      </c>
    </row>
    <row r="31" spans="1:48" x14ac:dyDescent="0.15">
      <c r="A31" s="4" t="s">
        <v>861</v>
      </c>
      <c r="B31" s="4" t="s">
        <v>84</v>
      </c>
      <c r="C31" s="34">
        <f>VLOOKUP(B31,'[1]2016省城人口总结（根）'!B:C,2,FALSE)/100</f>
        <v>0.57430999999999999</v>
      </c>
      <c r="D31" s="40">
        <f>INDEX(人口源表!$1:$1048576,MATCH($B31,人口源表!$A:$A,0),MATCH(D$1,人口源表!$1:$1,0))*INDEX(城镇化率!$1:$1048576,MATCH($B31,城镇化率!$A:$A,0),MATCH(D$1,城镇化率!$5:$5,0))/100</f>
        <v>1184519.5278416178</v>
      </c>
      <c r="E31" s="40">
        <f>INDEX(人口源表!$1:$1048576,MATCH($B31,人口源表!$A:$A,0),MATCH(E$1,人口源表!$1:$1,0))*INDEX(城镇化率!$1:$1048576,MATCH($B31,城镇化率!$A:$A,0),MATCH(E$1,城镇化率!$5:$5,0))/100</f>
        <v>1213934.6432532531</v>
      </c>
      <c r="F31" s="40">
        <f>INDEX(人口源表!$1:$1048576,MATCH($B31,人口源表!$A:$A,0),MATCH(F$1,人口源表!$1:$1,0))*INDEX(城镇化率!$1:$1048576,MATCH($B31,城镇化率!$A:$A,0),MATCH(F$1,城镇化率!$5:$5,0))/100</f>
        <v>1243215.5801930898</v>
      </c>
      <c r="G31" s="40">
        <f>INDEX(人口源表!$1:$1048576,MATCH($B31,人口源表!$A:$A,0),MATCH(G$1,人口源表!$1:$1,0))*INDEX(城镇化率!$1:$1048576,MATCH($B31,城镇化率!$A:$A,0),MATCH(G$1,城镇化率!$5:$5,0))/100</f>
        <v>1288857.0365091679</v>
      </c>
      <c r="H31" s="40">
        <f>INDEX(人口源表!$1:$1048576,MATCH($B31,人口源表!$A:$A,0),MATCH(H$1,人口源表!$1:$1,0))*INDEX(城镇化率!$1:$1048576,MATCH($B31,城镇化率!$A:$A,0),MATCH(H$1,城镇化率!$5:$5,0))/100</f>
        <v>1323141.8287824073</v>
      </c>
      <c r="I31" s="40">
        <f>INDEX(人口源表!$1:$1048576,MATCH($B31,人口源表!$A:$A,0),MATCH(I$1,人口源表!$1:$1,0))*INDEX(城镇化率!$1:$1048576,MATCH($B31,城镇化率!$A:$A,0),MATCH(I$1,城镇化率!$5:$5,0))/100</f>
        <v>1347420.1618869759</v>
      </c>
      <c r="J31" s="40">
        <f>INDEX(人口源表!$1:$1048576,MATCH($B31,人口源表!$A:$A,0),MATCH(J$1,人口源表!$1:$1,0))*INDEX(城镇化率!$1:$1048576,MATCH($B31,城镇化率!$A:$A,0),MATCH(J$1,城镇化率!$5:$5,0))/100</f>
        <v>1370688.5686075015</v>
      </c>
      <c r="K31" s="40">
        <f>INDEX(人口源表!$1:$1048576,MATCH($B31,人口源表!$A:$A,0),MATCH(K$1,人口源表!$1:$1,0))*INDEX(城镇化率!$1:$1048576,MATCH($B31,城镇化率!$A:$A,0),MATCH(K$1,城镇化率!$5:$5,0))/100</f>
        <v>1392994.9819744525</v>
      </c>
      <c r="L31" s="40">
        <f>INDEX(人口源表!$1:$1048576,MATCH($B31,人口源表!$A:$A,0),MATCH(L$1,人口源表!$1:$1,0))*INDEX(城镇化率!$1:$1048576,MATCH($B31,城镇化率!$A:$A,0),MATCH(L$1,城镇化率!$5:$5,0))/100</f>
        <v>1414384.8274048171</v>
      </c>
      <c r="M31" s="40">
        <f>INDEX(人口源表!$1:$1048576,MATCH($B31,人口源表!$A:$A,0),MATCH(M$1,人口源表!$1:$1,0))*INDEX(城镇化率!$1:$1048576,MATCH($B31,城镇化率!$A:$A,0),MATCH(M$1,城镇化率!$5:$5,0))/100</f>
        <v>1434904.712647656</v>
      </c>
      <c r="N31" s="40">
        <f>INDEX(人口源表!$1:$1048576,MATCH($B31,人口源表!$A:$A,0),MATCH(N$1,人口源表!$1:$1,0))*INDEX(城镇化率!$1:$1048576,MATCH($B31,城镇化率!$A:$A,0),MATCH(N$1,城镇化率!$5:$5,0))/100</f>
        <v>1454598.5176421532</v>
      </c>
      <c r="O31" s="40">
        <f>INDEX(人口源表!$1:$1048576,MATCH($B31,人口源表!$A:$A,0),MATCH(O$1,人口源表!$1:$1,0))*INDEX(城镇化率!$1:$1048576,MATCH($B31,城镇化率!$A:$A,0),MATCH(O$1,城镇化率!$5:$5,0))/100</f>
        <v>1473510.494972416</v>
      </c>
      <c r="P31" s="40">
        <f>INDEX(人口源表!$1:$1048576,MATCH($B31,人口源表!$A:$A,0),MATCH(P$1,人口源表!$1:$1,0))*INDEX(城镇化率!$1:$1048576,MATCH($B31,城镇化率!$A:$A,0),MATCH(P$1,城镇化率!$5:$5,0))/100</f>
        <v>1491682.5737636331</v>
      </c>
      <c r="Q31" s="40">
        <f>INDEX(人口源表!$1:$1048576,MATCH($B31,人口源表!$A:$A,0),MATCH(Q$1,人口源表!$1:$1,0))*INDEX(城镇化率!$1:$1048576,MATCH($B31,城镇化率!$A:$A,0),MATCH(Q$1,城镇化率!$5:$5,0))/100</f>
        <v>1509154.8620708375</v>
      </c>
      <c r="R31" s="40">
        <f>INDEX(人口源表!$1:$1048576,MATCH($B31,人口源表!$A:$A,0),MATCH(R$1,人口源表!$1:$1,0))*INDEX(城镇化率!$1:$1048576,MATCH($B31,城镇化率!$A:$A,0),MATCH(R$1,城镇化率!$5:$5,0))/100</f>
        <v>1525966.8625953046</v>
      </c>
      <c r="S31" s="40">
        <f>INDEX(人口源表!$1:$1048576,MATCH($B31,人口源表!$A:$A,0),MATCH(S$1,人口源表!$1:$1,0))*INDEX(城镇化率!$1:$1048576,MATCH($B31,城镇化率!$A:$A,0),MATCH(S$1,城镇化率!$5:$5,0))/100</f>
        <v>1534522.2694919365</v>
      </c>
      <c r="T31" s="40">
        <f>INDEX(人口源表!$1:$1048576,MATCH($B31,人口源表!$A:$A,0),MATCH(T$1,人口源表!$1:$1,0))*INDEX(城镇化率!$1:$1048576,MATCH($B31,城镇化率!$A:$A,0),MATCH(T$1,城镇化率!$5:$5,0))/100</f>
        <v>1542373.1064223798</v>
      </c>
      <c r="U31" s="40">
        <f>INDEX(人口源表!$1:$1048576,MATCH($B31,人口源表!$A:$A,0),MATCH(U$1,人口源表!$1:$1,0))*INDEX(城镇化率!$1:$1048576,MATCH($B31,城镇化率!$A:$A,0),MATCH(U$1,城镇化率!$5:$5,0))/100</f>
        <v>1549564.1556720319</v>
      </c>
      <c r="V31" s="40">
        <f>INDEX(人口源表!$1:$1048576,MATCH($B31,人口源表!$A:$A,0),MATCH(V$1,人口源表!$1:$1,0))*INDEX(城镇化率!$1:$1048576,MATCH($B31,城镇化率!$A:$A,0),MATCH(V$1,城镇化率!$5:$5,0))/100</f>
        <v>1556134.2806316793</v>
      </c>
      <c r="W31" s="40">
        <f>INDEX(人口源表!$1:$1048576,MATCH($B31,人口源表!$A:$A,0),MATCH(W$1,人口源表!$1:$1,0))*INDEX(城镇化率!$1:$1048576,MATCH($B31,城镇化率!$A:$A,0),MATCH(W$1,城镇化率!$5:$5,0))/100</f>
        <v>1562121.1364441591</v>
      </c>
      <c r="X31" s="40">
        <f>INDEX(人口源表!$1:$1048576,MATCH($B31,人口源表!$A:$A,0),MATCH(X$1,人口源表!$1:$1,0))*INDEX(城镇化率!$1:$1048576,MATCH($B31,城镇化率!$A:$A,0),MATCH(X$1,城镇化率!$5:$5,0))/100</f>
        <v>1567559.7306461632</v>
      </c>
      <c r="Y31" s="40">
        <f>INDEX(人口源表!$1:$1048576,MATCH($B31,人口源表!$A:$A,0),MATCH(Y$1,人口源表!$1:$1,0))*INDEX(城镇化率!$1:$1048576,MATCH($B31,城镇化率!$A:$A,0),MATCH(Y$1,城镇化率!$5:$5,0))/100</f>
        <v>1572479.5356012252</v>
      </c>
      <c r="Z31" s="40">
        <f>INDEX(人口源表!$1:$1048576,MATCH($B31,人口源表!$A:$A,0),MATCH(Z$1,人口源表!$1:$1,0))*INDEX(城镇化率!$1:$1048576,MATCH($B31,城镇化率!$A:$A,0),MATCH(Z$1,城镇化率!$5:$5,0))/100</f>
        <v>1576909.9910739572</v>
      </c>
      <c r="AA31" s="40">
        <f>INDEX(人口源表!$1:$1048576,MATCH($B31,人口源表!$A:$A,0),MATCH(AA$1,人口源表!$1:$1,0))*INDEX(城镇化率!$1:$1048576,MATCH($B31,城镇化率!$A:$A,0),MATCH(AA$1,城镇化率!$5:$5,0))/100</f>
        <v>1580876.2363209545</v>
      </c>
      <c r="AB31" s="40">
        <f>INDEX(人口源表!$1:$1048576,MATCH($B31,人口源表!$A:$A,0),MATCH(AB$1,人口源表!$1:$1,0))*INDEX(城镇化率!$1:$1048576,MATCH($B31,城镇化率!$A:$A,0),MATCH(AB$1,城镇化率!$5:$5,0))/100</f>
        <v>1584398.9945575565</v>
      </c>
      <c r="AC31" s="40">
        <f>INDEX(人口源表!$1:$1048576,MATCH($B31,人口源表!$A:$A,0),MATCH(AC$1,人口源表!$1:$1,0))*INDEX(城镇化率!$1:$1048576,MATCH($B31,城镇化率!$A:$A,0),MATCH(AC$1,城镇化率!$5:$5,0))/100</f>
        <v>1585554.0377252297</v>
      </c>
      <c r="AD31" s="40">
        <f>INDEX(人口源表!$1:$1048576,MATCH($B31,人口源表!$A:$A,0),MATCH(AD$1,人口源表!$1:$1,0))*INDEX(城镇化率!$1:$1048576,MATCH($B31,城镇化率!$A:$A,0),MATCH(AD$1,城镇化率!$5:$5,0))/100</f>
        <v>1586295.6292866056</v>
      </c>
      <c r="AE31" s="40">
        <f>INDEX(人口源表!$1:$1048576,MATCH($B31,人口源表!$A:$A,0),MATCH(AE$1,人口源表!$1:$1,0))*INDEX(城镇化率!$1:$1048576,MATCH($B31,城镇化率!$A:$A,0),MATCH(AE$1,城镇化率!$5:$5,0))/100</f>
        <v>1586635.0011936692</v>
      </c>
      <c r="AF31" s="40">
        <f>INDEX(人口源表!$1:$1048576,MATCH($B31,人口源表!$A:$A,0),MATCH(AF$1,人口源表!$1:$1,0))*INDEX(城镇化率!$1:$1048576,MATCH($B31,城镇化率!$A:$A,0),MATCH(AF$1,城镇化率!$5:$5,0))/100</f>
        <v>1586582.1415624267</v>
      </c>
      <c r="AG31" s="40">
        <f>INDEX(人口源表!$1:$1048576,MATCH($B31,人口源表!$A:$A,0),MATCH(AG$1,人口源表!$1:$1,0))*INDEX(城镇化率!$1:$1048576,MATCH($B31,城镇化率!$A:$A,0),MATCH(AG$1,城镇化率!$5:$5,0))/100</f>
        <v>1586142.1347227013</v>
      </c>
      <c r="AH31" s="40">
        <f>INDEX(人口源表!$1:$1048576,MATCH($B31,人口源表!$A:$A,0),MATCH(AH$1,人口源表!$1:$1,0))*INDEX(城镇化率!$1:$1048576,MATCH($B31,城镇化率!$A:$A,0),MATCH(AH$1,城镇化率!$5:$5,0))/100</f>
        <v>1585315.7968192664</v>
      </c>
      <c r="AI31" s="40">
        <f>INDEX(人口源表!$1:$1048576,MATCH($B31,人口源表!$A:$A,0),MATCH(AI$1,人口源表!$1:$1,0))*INDEX(城镇化率!$1:$1048576,MATCH($B31,城镇化率!$A:$A,0),MATCH(AI$1,城镇化率!$5:$5,0))/100</f>
        <v>1584101.0592772246</v>
      </c>
      <c r="AJ31" s="40">
        <f>INDEX(人口源表!$1:$1048576,MATCH($B31,人口源表!$A:$A,0),MATCH(AJ$1,人口源表!$1:$1,0))*INDEX(城镇化率!$1:$1048576,MATCH($B31,城镇化率!$A:$A,0),MATCH(AJ$1,城镇化率!$5:$5,0))/100</f>
        <v>1582492.1789096838</v>
      </c>
      <c r="AK31" s="40">
        <f>INDEX(人口源表!$1:$1048576,MATCH($B31,人口源表!$A:$A,0),MATCH(AK$1,人口源表!$1:$1,0))*INDEX(城镇化率!$1:$1048576,MATCH($B31,城镇化率!$A:$A,0),MATCH(AK$1,城镇化率!$5:$5,0))/100</f>
        <v>1580476.716888533</v>
      </c>
      <c r="AL31" s="40">
        <f>INDEX(人口源表!$1:$1048576,MATCH($B31,人口源表!$A:$A,0),MATCH(AL$1,人口源表!$1:$1,0))*INDEX(城镇化率!$1:$1048576,MATCH($B31,城镇化率!$A:$A,0),MATCH(AL$1,城镇化率!$5:$5,0))/100</f>
        <v>1578042.0798320719</v>
      </c>
      <c r="AM31" s="40">
        <f>INDEX(人口源表!$1:$1048576,MATCH($B31,人口源表!$A:$A,0),MATCH(AM$1,人口源表!$1:$1,0))*INDEX(城镇化率!$1:$1048576,MATCH($B31,城镇化率!$A:$A,0),MATCH(AM$1,城镇化率!$5:$5,0))/100</f>
        <v>1575168.083081688</v>
      </c>
      <c r="AN31" s="40">
        <f>INDEX(人口源表!$1:$1048576,MATCH($B31,人口源表!$A:$A,0),MATCH(AN$1,人口源表!$1:$1,0))*INDEX(城镇化率!$1:$1048576,MATCH($B31,城镇化率!$A:$A,0),MATCH(AN$1,城镇化率!$5:$5,0))/100</f>
        <v>1571831.2872144491</v>
      </c>
      <c r="AO31" s="40">
        <f>INDEX(人口源表!$1:$1048576,MATCH($B31,人口源表!$A:$A,0),MATCH(AO$1,人口源表!$1:$1,0))*INDEX(城镇化率!$1:$1048576,MATCH($B31,城镇化率!$A:$A,0),MATCH(AO$1,城镇化率!$5:$5,0))/100</f>
        <v>1568004.9393350673</v>
      </c>
      <c r="AP31" s="40">
        <f>INDEX(人口源表!$1:$1048576,MATCH($B31,人口源表!$A:$A,0),MATCH(AP$1,人口源表!$1:$1,0))*INDEX(城镇化率!$1:$1048576,MATCH($B31,城镇化率!$A:$A,0),MATCH(AP$1,城镇化率!$5:$5,0))/100</f>
        <v>1563656.6577777877</v>
      </c>
      <c r="AQ31" s="40">
        <f>INDEX(人口源表!$1:$1048576,MATCH($B31,人口源表!$A:$A,0),MATCH(AQ$1,人口源表!$1:$1,0))*INDEX(城镇化率!$1:$1048576,MATCH($B31,城镇化率!$A:$A,0),MATCH(AQ$1,城镇化率!$5:$5,0))/100</f>
        <v>1558750.5939979055</v>
      </c>
      <c r="AR31" s="40">
        <f>INDEX(人口源表!$1:$1048576,MATCH($B31,人口源表!$A:$A,0),MATCH(AR$1,人口源表!$1:$1,0))*INDEX(城镇化率!$1:$1048576,MATCH($B31,城镇化率!$A:$A,0),MATCH(AR$1,城镇化率!$5:$5,0))/100</f>
        <v>1553244.340924629</v>
      </c>
      <c r="AS31" s="40">
        <f>INDEX(人口源表!$1:$1048576,MATCH($B31,人口源表!$A:$A,0),MATCH(AS$1,人口源表!$1:$1,0))*INDEX(城镇化率!$1:$1048576,MATCH($B31,城镇化率!$A:$A,0),MATCH(AS$1,城镇化率!$5:$5,0))/100</f>
        <v>1547091.8562109265</v>
      </c>
      <c r="AT31" s="40">
        <f>INDEX(人口源表!$1:$1048576,MATCH($B31,人口源表!$A:$A,0),MATCH(AT$1,人口源表!$1:$1,0))*INDEX(城镇化率!$1:$1048576,MATCH($B31,城镇化率!$A:$A,0),MATCH(AT$1,城镇化率!$5:$5,0))/100</f>
        <v>1540244.162822623</v>
      </c>
      <c r="AU31" s="40">
        <f>INDEX(人口源表!$1:$1048576,MATCH($B31,人口源表!$A:$A,0),MATCH(AU$1,人口源表!$1:$1,0))*INDEX(城镇化率!$1:$1048576,MATCH($B31,城镇化率!$A:$A,0),MATCH(AU$1,城镇化率!$5:$5,0))/100</f>
        <v>1532644.7023770011</v>
      </c>
      <c r="AV31" s="40">
        <f>INDEX(人口源表!$1:$1048576,MATCH($B31,人口源表!$A:$A,0),MATCH(AV$1,人口源表!$1:$1,0))*INDEX(城镇化率!$1:$1048576,MATCH($B31,城镇化率!$A:$A,0),MATCH(AV$1,城镇化率!$5:$5,0))/100</f>
        <v>1524233.0446005648</v>
      </c>
    </row>
    <row r="32" spans="1:48" x14ac:dyDescent="0.15">
      <c r="A32" s="4" t="s">
        <v>861</v>
      </c>
      <c r="B32" s="4" t="s">
        <v>86</v>
      </c>
      <c r="C32" s="34">
        <f>VLOOKUP(B32,'[1]2016省城人口总结（根）'!B:C,2,FALSE)/100</f>
        <v>0.54371499999999995</v>
      </c>
      <c r="D32" s="40">
        <f>INDEX(人口源表!$1:$1048576,MATCH($B32,人口源表!$A:$A,0),MATCH(D$1,人口源表!$1:$1,0))*INDEX(城镇化率!$1:$1048576,MATCH($B32,城镇化率!$A:$A,0),MATCH(D$1,城镇化率!$5:$5,0))/100</f>
        <v>1437255.354653087</v>
      </c>
      <c r="E32" s="40">
        <f>INDEX(人口源表!$1:$1048576,MATCH($B32,人口源表!$A:$A,0),MATCH(E$1,人口源表!$1:$1,0))*INDEX(城镇化率!$1:$1048576,MATCH($B32,城镇化率!$A:$A,0),MATCH(E$1,城镇化率!$5:$5,0))/100</f>
        <v>1468948.7058143297</v>
      </c>
      <c r="F32" s="40">
        <f>INDEX(人口源表!$1:$1048576,MATCH($B32,人口源表!$A:$A,0),MATCH(F$1,人口源表!$1:$1,0))*INDEX(城镇化率!$1:$1048576,MATCH($B32,城镇化率!$A:$A,0),MATCH(F$1,城镇化率!$5:$5,0))/100</f>
        <v>1500638.6465473622</v>
      </c>
      <c r="G32" s="40">
        <f>INDEX(人口源表!$1:$1048576,MATCH($B32,人口源表!$A:$A,0),MATCH(G$1,人口源表!$1:$1,0))*INDEX(城镇化率!$1:$1048576,MATCH($B32,城镇化率!$A:$A,0),MATCH(G$1,城镇化率!$5:$5,0))/100</f>
        <v>1273725.7218089076</v>
      </c>
      <c r="H32" s="40">
        <f>INDEX(人口源表!$1:$1048576,MATCH($B32,人口源表!$A:$A,0),MATCH(H$1,人口源表!$1:$1,0))*INDEX(城镇化率!$1:$1048576,MATCH($B32,城镇化率!$A:$A,0),MATCH(H$1,城镇化率!$5:$5,0))/100</f>
        <v>1304538.8686834881</v>
      </c>
      <c r="I32" s="40">
        <f>INDEX(人口源表!$1:$1048576,MATCH($B32,人口源表!$A:$A,0),MATCH(I$1,人口源表!$1:$1,0))*INDEX(城镇化率!$1:$1048576,MATCH($B32,城镇化率!$A:$A,0),MATCH(I$1,城镇化率!$5:$5,0))/100</f>
        <v>1325329.6660687304</v>
      </c>
      <c r="J32" s="40">
        <f>INDEX(人口源表!$1:$1048576,MATCH($B32,人口源表!$A:$A,0),MATCH(J$1,人口源表!$1:$1,0))*INDEX(城镇化率!$1:$1048576,MATCH($B32,城镇化率!$A:$A,0),MATCH(J$1,城镇化率!$5:$5,0))/100</f>
        <v>1344969.8934804758</v>
      </c>
      <c r="K32" s="40">
        <f>INDEX(人口源表!$1:$1048576,MATCH($B32,人口源表!$A:$A,0),MATCH(K$1,人口源表!$1:$1,0))*INDEX(城镇化率!$1:$1048576,MATCH($B32,城镇化率!$A:$A,0),MATCH(K$1,城镇化率!$5:$5,0))/100</f>
        <v>1363490.8178050623</v>
      </c>
      <c r="L32" s="40">
        <f>INDEX(人口源表!$1:$1048576,MATCH($B32,人口源表!$A:$A,0),MATCH(L$1,人口源表!$1:$1,0))*INDEX(城镇化率!$1:$1048576,MATCH($B32,城镇化率!$A:$A,0),MATCH(L$1,城镇化率!$5:$5,0))/100</f>
        <v>1380922.0853427392</v>
      </c>
      <c r="M32" s="40">
        <f>INDEX(人口源表!$1:$1048576,MATCH($B32,人口源表!$A:$A,0),MATCH(M$1,人口源表!$1:$1,0))*INDEX(城镇化率!$1:$1048576,MATCH($B32,城镇化率!$A:$A,0),MATCH(M$1,城镇化率!$5:$5,0))/100</f>
        <v>1397295.8764749882</v>
      </c>
      <c r="N32" s="40">
        <f>INDEX(人口源表!$1:$1048576,MATCH($B32,人口源表!$A:$A,0),MATCH(N$1,人口源表!$1:$1,0))*INDEX(城镇化率!$1:$1048576,MATCH($B32,城镇化率!$A:$A,0),MATCH(N$1,城镇化率!$5:$5,0))/100</f>
        <v>1412642.6685076959</v>
      </c>
      <c r="O32" s="40">
        <f>INDEX(人口源表!$1:$1048576,MATCH($B32,人口源表!$A:$A,0),MATCH(O$1,人口源表!$1:$1,0))*INDEX(城镇化率!$1:$1048576,MATCH($B32,城镇化率!$A:$A,0),MATCH(O$1,城镇化率!$5:$5,0))/100</f>
        <v>1426995.4720426742</v>
      </c>
      <c r="P32" s="40">
        <f>INDEX(人口源表!$1:$1048576,MATCH($B32,人口源表!$A:$A,0),MATCH(P$1,人口源表!$1:$1,0))*INDEX(城镇化率!$1:$1048576,MATCH($B32,城镇化率!$A:$A,0),MATCH(P$1,城镇化率!$5:$5,0))/100</f>
        <v>1440386.1366714004</v>
      </c>
      <c r="Q32" s="40">
        <f>INDEX(人口源表!$1:$1048576,MATCH($B32,人口源表!$A:$A,0),MATCH(Q$1,人口源表!$1:$1,0))*INDEX(城镇化率!$1:$1048576,MATCH($B32,城镇化率!$A:$A,0),MATCH(Q$1,城镇化率!$5:$5,0))/100</f>
        <v>1452847.7936137146</v>
      </c>
      <c r="R32" s="40">
        <f>INDEX(人口源表!$1:$1048576,MATCH($B32,人口源表!$A:$A,0),MATCH(R$1,人口源表!$1:$1,0))*INDEX(城镇化率!$1:$1048576,MATCH($B32,城镇化率!$A:$A,0),MATCH(R$1,城镇化率!$5:$5,0))/100</f>
        <v>1464412.9498094702</v>
      </c>
      <c r="S32" s="40">
        <f>INDEX(人口源表!$1:$1048576,MATCH($B32,人口源表!$A:$A,0),MATCH(S$1,人口源表!$1:$1,0))*INDEX(城镇化率!$1:$1048576,MATCH($B32,城镇化率!$A:$A,0),MATCH(S$1,城镇化率!$5:$5,0))/100</f>
        <v>1467813.4546725708</v>
      </c>
      <c r="T32" s="40">
        <f>INDEX(人口源表!$1:$1048576,MATCH($B32,人口源表!$A:$A,0),MATCH(T$1,人口源表!$1:$1,0))*INDEX(城镇化率!$1:$1048576,MATCH($B32,城镇化率!$A:$A,0),MATCH(T$1,城镇化率!$5:$5,0))/100</f>
        <v>1470324.2183761662</v>
      </c>
      <c r="U32" s="40">
        <f>INDEX(人口源表!$1:$1048576,MATCH($B32,人口源表!$A:$A,0),MATCH(U$1,人口源表!$1:$1,0))*INDEX(城镇化率!$1:$1048576,MATCH($B32,城镇化率!$A:$A,0),MATCH(U$1,城镇化率!$5:$5,0))/100</f>
        <v>1471990.5217491286</v>
      </c>
      <c r="V32" s="40">
        <f>INDEX(人口源表!$1:$1048576,MATCH($B32,人口源表!$A:$A,0),MATCH(V$1,人口源表!$1:$1,0))*INDEX(城镇化率!$1:$1048576,MATCH($B32,城镇化率!$A:$A,0),MATCH(V$1,城镇化率!$5:$5,0))/100</f>
        <v>1472859.34095449</v>
      </c>
      <c r="W32" s="40">
        <f>INDEX(人口源表!$1:$1048576,MATCH($B32,人口源表!$A:$A,0),MATCH(W$1,人口源表!$1:$1,0))*INDEX(城镇化率!$1:$1048576,MATCH($B32,城镇化率!$A:$A,0),MATCH(W$1,城镇化率!$5:$5,0))/100</f>
        <v>1472976.0836905101</v>
      </c>
      <c r="X32" s="40">
        <f>INDEX(人口源表!$1:$1048576,MATCH($B32,人口源表!$A:$A,0),MATCH(X$1,人口源表!$1:$1,0))*INDEX(城镇化率!$1:$1048576,MATCH($B32,城镇化率!$A:$A,0),MATCH(X$1,城镇化率!$5:$5,0))/100</f>
        <v>1472384.5371761825</v>
      </c>
      <c r="Y32" s="40">
        <f>INDEX(人口源表!$1:$1048576,MATCH($B32,人口源表!$A:$A,0),MATCH(Y$1,人口源表!$1:$1,0))*INDEX(城镇化率!$1:$1048576,MATCH($B32,城镇化率!$A:$A,0),MATCH(Y$1,城镇化率!$5:$5,0))/100</f>
        <v>1471128.8113480399</v>
      </c>
      <c r="Z32" s="40">
        <f>INDEX(人口源表!$1:$1048576,MATCH($B32,人口源表!$A:$A,0),MATCH(Z$1,人口源表!$1:$1,0))*INDEX(城镇化率!$1:$1048576,MATCH($B32,城镇化率!$A:$A,0),MATCH(Z$1,城镇化率!$5:$5,0))/100</f>
        <v>1469253.3350430771</v>
      </c>
      <c r="AA32" s="40">
        <f>INDEX(人口源表!$1:$1048576,MATCH($B32,人口源表!$A:$A,0),MATCH(AA$1,人口源表!$1:$1,0))*INDEX(城镇化率!$1:$1048576,MATCH($B32,城镇化率!$A:$A,0),MATCH(AA$1,城镇化率!$5:$5,0))/100</f>
        <v>1466799.4919482179</v>
      </c>
      <c r="AB32" s="40">
        <f>INDEX(人口源表!$1:$1048576,MATCH($B32,人口源表!$A:$A,0),MATCH(AB$1,人口源表!$1:$1,0))*INDEX(城镇化率!$1:$1048576,MATCH($B32,城镇化率!$A:$A,0),MATCH(AB$1,城镇化率!$5:$5,0))/100</f>
        <v>1463810.2602215928</v>
      </c>
      <c r="AC32" s="40">
        <f>INDEX(人口源表!$1:$1048576,MATCH($B32,人口源表!$A:$A,0),MATCH(AC$1,人口源表!$1:$1,0))*INDEX(城镇化率!$1:$1048576,MATCH($B32,城镇化率!$A:$A,0),MATCH(AC$1,城镇化率!$5:$5,0))/100</f>
        <v>1458539.8922201002</v>
      </c>
      <c r="AD32" s="40">
        <f>INDEX(人口源表!$1:$1048576,MATCH($B32,人口源表!$A:$A,0),MATCH(AD$1,人口源表!$1:$1,0))*INDEX(城镇化率!$1:$1048576,MATCH($B32,城镇化率!$A:$A,0),MATCH(AD$1,城镇化率!$5:$5,0))/100</f>
        <v>1452827.2238031097</v>
      </c>
      <c r="AE32" s="40">
        <f>INDEX(人口源表!$1:$1048576,MATCH($B32,人口源表!$A:$A,0),MATCH(AE$1,人口源表!$1:$1,0))*INDEX(城镇化率!$1:$1048576,MATCH($B32,城镇化率!$A:$A,0),MATCH(AE$1,城镇化率!$5:$5,0))/100</f>
        <v>1446713.3198718601</v>
      </c>
      <c r="AF32" s="40">
        <f>INDEX(人口源表!$1:$1048576,MATCH($B32,人口源表!$A:$A,0),MATCH(AF$1,人口源表!$1:$1,0))*INDEX(城镇化率!$1:$1048576,MATCH($B32,城镇化率!$A:$A,0),MATCH(AF$1,城镇化率!$5:$5,0))/100</f>
        <v>1440239.2152922398</v>
      </c>
      <c r="AG32" s="40">
        <f>INDEX(人口源表!$1:$1048576,MATCH($B32,人口源表!$A:$A,0),MATCH(AG$1,人口源表!$1:$1,0))*INDEX(城镇化率!$1:$1048576,MATCH($B32,城镇化率!$A:$A,0),MATCH(AG$1,城镇化率!$5:$5,0))/100</f>
        <v>1433443.1554165876</v>
      </c>
      <c r="AH32" s="40">
        <f>INDEX(人口源表!$1:$1048576,MATCH($B32,人口源表!$A:$A,0),MATCH(AH$1,人口源表!$1:$1,0))*INDEX(城镇化率!$1:$1048576,MATCH($B32,城镇化率!$A:$A,0),MATCH(AH$1,城镇化率!$5:$5,0))/100</f>
        <v>1426363.9914861335</v>
      </c>
      <c r="AI32" s="40">
        <f>INDEX(人口源表!$1:$1048576,MATCH($B32,人口源表!$A:$A,0),MATCH(AI$1,人口源表!$1:$1,0))*INDEX(城镇化率!$1:$1048576,MATCH($B32,城镇化率!$A:$A,0),MATCH(AI$1,城镇化率!$5:$5,0))/100</f>
        <v>1419038.4127895206</v>
      </c>
      <c r="AJ32" s="40">
        <f>INDEX(人口源表!$1:$1048576,MATCH($B32,人口源表!$A:$A,0),MATCH(AJ$1,人口源表!$1:$1,0))*INDEX(城镇化率!$1:$1048576,MATCH($B32,城镇化率!$A:$A,0),MATCH(AJ$1,城镇化率!$5:$5,0))/100</f>
        <v>1411502.2922693808</v>
      </c>
      <c r="AK32" s="40">
        <f>INDEX(人口源表!$1:$1048576,MATCH($B32,人口源表!$A:$A,0),MATCH(AK$1,人口源表!$1:$1,0))*INDEX(城镇化率!$1:$1048576,MATCH($B32,城镇化率!$A:$A,0),MATCH(AK$1,城镇化率!$5:$5,0))/100</f>
        <v>1403789.9671256656</v>
      </c>
      <c r="AL32" s="40">
        <f>INDEX(人口源表!$1:$1048576,MATCH($B32,人口源表!$A:$A,0),MATCH(AL$1,人口源表!$1:$1,0))*INDEX(城镇化率!$1:$1048576,MATCH($B32,城镇化率!$A:$A,0),MATCH(AL$1,城镇化率!$5:$5,0))/100</f>
        <v>1395934.9059250474</v>
      </c>
      <c r="AM32" s="40">
        <f>INDEX(人口源表!$1:$1048576,MATCH($B32,人口源表!$A:$A,0),MATCH(AM$1,人口源表!$1:$1,0))*INDEX(城镇化率!$1:$1048576,MATCH($B32,城镇化率!$A:$A,0),MATCH(AM$1,城镇化率!$5:$5,0))/100</f>
        <v>1387970.3911677948</v>
      </c>
      <c r="AN32" s="40">
        <f>INDEX(人口源表!$1:$1048576,MATCH($B32,人口源表!$A:$A,0),MATCH(AN$1,人口源表!$1:$1,0))*INDEX(城镇化率!$1:$1048576,MATCH($B32,城镇化率!$A:$A,0),MATCH(AN$1,城镇化率!$5:$5,0))/100</f>
        <v>1379925.9780335554</v>
      </c>
      <c r="AO32" s="40">
        <f>INDEX(人口源表!$1:$1048576,MATCH($B32,人口源表!$A:$A,0),MATCH(AO$1,人口源表!$1:$1,0))*INDEX(城镇化率!$1:$1048576,MATCH($B32,城镇化率!$A:$A,0),MATCH(AO$1,城镇化率!$5:$5,0))/100</f>
        <v>1371833.0932761508</v>
      </c>
      <c r="AP32" s="40">
        <f>INDEX(人口源表!$1:$1048576,MATCH($B32,人口源表!$A:$A,0),MATCH(AP$1,人口源表!$1:$1,0))*INDEX(城镇化率!$1:$1048576,MATCH($B32,城镇化率!$A:$A,0),MATCH(AP$1,城镇化率!$5:$5,0))/100</f>
        <v>1363720.0828232684</v>
      </c>
      <c r="AQ32" s="40">
        <f>INDEX(人口源表!$1:$1048576,MATCH($B32,人口源表!$A:$A,0),MATCH(AQ$1,人口源表!$1:$1,0))*INDEX(城镇化率!$1:$1048576,MATCH($B32,城镇化率!$A:$A,0),MATCH(AQ$1,城镇化率!$5:$5,0))/100</f>
        <v>1355612.8638014856</v>
      </c>
      <c r="AR32" s="40">
        <f>INDEX(人口源表!$1:$1048576,MATCH($B32,人口源表!$A:$A,0),MATCH(AR$1,人口源表!$1:$1,0))*INDEX(城镇化率!$1:$1048576,MATCH($B32,城镇化率!$A:$A,0),MATCH(AR$1,城镇化率!$5:$5,0))/100</f>
        <v>1347538.4611895599</v>
      </c>
      <c r="AS32" s="40">
        <f>INDEX(人口源表!$1:$1048576,MATCH($B32,人口源表!$A:$A,0),MATCH(AS$1,人口源表!$1:$1,0))*INDEX(城镇化率!$1:$1048576,MATCH($B32,城镇化率!$A:$A,0),MATCH(AS$1,城镇化率!$5:$5,0))/100</f>
        <v>1339520.7050091224</v>
      </c>
      <c r="AT32" s="40">
        <f>INDEX(人口源表!$1:$1048576,MATCH($B32,人口源表!$A:$A,0),MATCH(AT$1,人口源表!$1:$1,0))*INDEX(城镇化率!$1:$1048576,MATCH($B32,城镇化率!$A:$A,0),MATCH(AT$1,城镇化率!$5:$5,0))/100</f>
        <v>1331583.0571307351</v>
      </c>
      <c r="AU32" s="40">
        <f>INDEX(人口源表!$1:$1048576,MATCH($B32,人口源表!$A:$A,0),MATCH(AU$1,人口源表!$1:$1,0))*INDEX(城镇化率!$1:$1048576,MATCH($B32,城镇化率!$A:$A,0),MATCH(AU$1,城镇化率!$5:$5,0))/100</f>
        <v>1323747.8755326683</v>
      </c>
      <c r="AV32" s="40">
        <f>INDEX(人口源表!$1:$1048576,MATCH($B32,人口源表!$A:$A,0),MATCH(AV$1,人口源表!$1:$1,0))*INDEX(城镇化率!$1:$1048576,MATCH($B32,城镇化率!$A:$A,0),MATCH(AV$1,城镇化率!$5:$5,0))/100</f>
        <v>1316034.2056686792</v>
      </c>
    </row>
    <row r="33" spans="1:48" x14ac:dyDescent="0.15">
      <c r="A33" s="4" t="s">
        <v>861</v>
      </c>
      <c r="B33" s="4" t="s">
        <v>88</v>
      </c>
      <c r="C33" s="34">
        <f>VLOOKUP(B33,'[1]2016省城人口总结（根）'!B:C,2,FALSE)/100</f>
        <v>0.54371499999999995</v>
      </c>
      <c r="D33" s="40">
        <f>INDEX(人口源表!$1:$1048576,MATCH($B33,人口源表!$A:$A,0),MATCH(D$1,人口源表!$1:$1,0))*INDEX(城镇化率!$1:$1048576,MATCH($B33,城镇化率!$A:$A,0),MATCH(D$1,城镇化率!$5:$5,0))/100</f>
        <v>944093.00095717551</v>
      </c>
      <c r="E33" s="40">
        <f>INDEX(人口源表!$1:$1048576,MATCH($B33,人口源表!$A:$A,0),MATCH(E$1,人口源表!$1:$1,0))*INDEX(城镇化率!$1:$1048576,MATCH($B33,城镇化率!$A:$A,0),MATCH(E$1,城镇化率!$5:$5,0))/100</f>
        <v>965258.12705954211</v>
      </c>
      <c r="F33" s="40">
        <f>INDEX(人口源表!$1:$1048576,MATCH($B33,人口源表!$A:$A,0),MATCH(F$1,人口源表!$1:$1,0))*INDEX(城镇化率!$1:$1048576,MATCH($B33,城镇化率!$A:$A,0),MATCH(F$1,城镇化率!$5:$5,0))/100</f>
        <v>986414.83823710843</v>
      </c>
      <c r="G33" s="40">
        <f>INDEX(人口源表!$1:$1048576,MATCH($B33,人口源表!$A:$A,0),MATCH(G$1,人口源表!$1:$1,0))*INDEX(城镇化率!$1:$1048576,MATCH($B33,城镇化率!$A:$A,0),MATCH(G$1,城镇化率!$5:$5,0))/100</f>
        <v>873639.5715603939</v>
      </c>
      <c r="H33" s="40">
        <f>INDEX(人口源表!$1:$1048576,MATCH($B33,人口源表!$A:$A,0),MATCH(H$1,人口源表!$1:$1,0))*INDEX(城镇化率!$1:$1048576,MATCH($B33,城镇化率!$A:$A,0),MATCH(H$1,城镇化率!$5:$5,0))/100</f>
        <v>894984.12029550329</v>
      </c>
      <c r="I33" s="40">
        <f>INDEX(人口源表!$1:$1048576,MATCH($B33,人口源表!$A:$A,0),MATCH(I$1,人口源表!$1:$1,0))*INDEX(城镇化率!$1:$1048576,MATCH($B33,城镇化率!$A:$A,0),MATCH(I$1,城镇化率!$5:$5,0))/100</f>
        <v>909482.76195025269</v>
      </c>
      <c r="J33" s="40">
        <f>INDEX(人口源表!$1:$1048576,MATCH($B33,人口源表!$A:$A,0),MATCH(J$1,人口源表!$1:$1,0))*INDEX(城镇化率!$1:$1048576,MATCH($B33,城镇化率!$A:$A,0),MATCH(J$1,城镇化率!$5:$5,0))/100</f>
        <v>923219.44754685741</v>
      </c>
      <c r="K33" s="40">
        <f>INDEX(人口源表!$1:$1048576,MATCH($B33,人口源表!$A:$A,0),MATCH(K$1,人口源表!$1:$1,0))*INDEX(城镇化率!$1:$1048576,MATCH($B33,城镇化率!$A:$A,0),MATCH(K$1,城镇化率!$5:$5,0))/100</f>
        <v>936215.20801710594</v>
      </c>
      <c r="L33" s="40">
        <f>INDEX(人口源表!$1:$1048576,MATCH($B33,人口源表!$A:$A,0),MATCH(L$1,人口源表!$1:$1,0))*INDEX(城镇化率!$1:$1048576,MATCH($B33,城镇化率!$A:$A,0),MATCH(L$1,城镇化率!$5:$5,0))/100</f>
        <v>948490.00060086802</v>
      </c>
      <c r="M33" s="40">
        <f>INDEX(人口源表!$1:$1048576,MATCH($B33,人口源表!$A:$A,0),MATCH(M$1,人口源表!$1:$1,0))*INDEX(城镇化率!$1:$1048576,MATCH($B33,城镇化率!$A:$A,0),MATCH(M$1,城镇化率!$5:$5,0))/100</f>
        <v>960063.84855508467</v>
      </c>
      <c r="N33" s="40">
        <f>INDEX(人口源表!$1:$1048576,MATCH($B33,人口源表!$A:$A,0),MATCH(N$1,人口源表!$1:$1,0))*INDEX(城镇化率!$1:$1048576,MATCH($B33,城镇化率!$A:$A,0),MATCH(N$1,城镇化率!$5:$5,0))/100</f>
        <v>970958.05139855528</v>
      </c>
      <c r="O33" s="40">
        <f>INDEX(人口源表!$1:$1048576,MATCH($B33,人口源表!$A:$A,0),MATCH(O$1,人口源表!$1:$1,0))*INDEX(城镇化率!$1:$1048576,MATCH($B33,城镇化率!$A:$A,0),MATCH(O$1,城镇化率!$5:$5,0))/100</f>
        <v>981193.97367925418</v>
      </c>
      <c r="P33" s="40">
        <f>INDEX(人口源表!$1:$1048576,MATCH($B33,人口源表!$A:$A,0),MATCH(P$1,人口源表!$1:$1,0))*INDEX(城镇化率!$1:$1048576,MATCH($B33,城镇化率!$A:$A,0),MATCH(P$1,城镇化率!$5:$5,0))/100</f>
        <v>990791.75966878457</v>
      </c>
      <c r="Q33" s="40">
        <f>INDEX(人口源表!$1:$1048576,MATCH($B33,人口源表!$A:$A,0),MATCH(Q$1,人口源表!$1:$1,0))*INDEX(城镇化率!$1:$1048576,MATCH($B33,城镇化率!$A:$A,0),MATCH(Q$1,城镇化率!$5:$5,0))/100</f>
        <v>999773.42451672489</v>
      </c>
      <c r="R33" s="40">
        <f>INDEX(人口源表!$1:$1048576,MATCH($B33,人口源表!$A:$A,0),MATCH(R$1,人口源表!$1:$1,0))*INDEX(城镇化率!$1:$1048576,MATCH($B33,城镇化率!$A:$A,0),MATCH(R$1,城镇化率!$5:$5,0))/100</f>
        <v>1008160.3505218365</v>
      </c>
      <c r="S33" s="40">
        <f>INDEX(人口源表!$1:$1048576,MATCH($B33,人口源表!$A:$A,0),MATCH(S$1,人口源表!$1:$1,0))*INDEX(城镇化率!$1:$1048576,MATCH($B33,城镇化率!$A:$A,0),MATCH(S$1,城镇化率!$5:$5,0))/100</f>
        <v>1010944.9477229065</v>
      </c>
      <c r="T33" s="40">
        <f>INDEX(人口源表!$1:$1048576,MATCH($B33,人口源表!$A:$A,0),MATCH(T$1,人口源表!$1:$1,0))*INDEX(城镇化率!$1:$1048576,MATCH($B33,城镇化率!$A:$A,0),MATCH(T$1,城镇化率!$5:$5,0))/100</f>
        <v>1013131.2448031376</v>
      </c>
      <c r="U33" s="40">
        <f>INDEX(人口源表!$1:$1048576,MATCH($B33,人口源表!$A:$A,0),MATCH(U$1,人口源表!$1:$1,0))*INDEX(城镇化率!$1:$1048576,MATCH($B33,城镇化率!$A:$A,0),MATCH(U$1,城镇化率!$5:$5,0))/100</f>
        <v>1014749.3170576451</v>
      </c>
      <c r="V33" s="40">
        <f>INDEX(人口源表!$1:$1048576,MATCH($B33,人口源表!$A:$A,0),MATCH(V$1,人口源表!$1:$1,0))*INDEX(城镇化率!$1:$1048576,MATCH($B33,城镇化率!$A:$A,0),MATCH(V$1,城镇化率!$5:$5,0))/100</f>
        <v>1015829.9317946634</v>
      </c>
      <c r="W33" s="40">
        <f>INDEX(人口源表!$1:$1048576,MATCH($B33,人口源表!$A:$A,0),MATCH(W$1,人口源表!$1:$1,0))*INDEX(城镇化率!$1:$1048576,MATCH($B33,城镇化率!$A:$A,0),MATCH(W$1,城镇化率!$5:$5,0))/100</f>
        <v>1016401.2636197726</v>
      </c>
      <c r="X33" s="40">
        <f>INDEX(人口源表!$1:$1048576,MATCH($B33,人口源表!$A:$A,0),MATCH(X$1,人口源表!$1:$1,0))*INDEX(城镇化率!$1:$1048576,MATCH($B33,城镇化率!$A:$A,0),MATCH(X$1,城镇化率!$5:$5,0))/100</f>
        <v>1016492.7934676354</v>
      </c>
      <c r="Y33" s="40">
        <f>INDEX(人口源表!$1:$1048576,MATCH($B33,人口源表!$A:$A,0),MATCH(Y$1,人口源表!$1:$1,0))*INDEX(城镇化率!$1:$1048576,MATCH($B33,城镇化率!$A:$A,0),MATCH(Y$1,城镇化率!$5:$5,0))/100</f>
        <v>1016132.6721319539</v>
      </c>
      <c r="Z33" s="40">
        <f>INDEX(人口源表!$1:$1048576,MATCH($B33,人口源表!$A:$A,0),MATCH(Z$1,人口源表!$1:$1,0))*INDEX(城镇化率!$1:$1048576,MATCH($B33,城镇化率!$A:$A,0),MATCH(Z$1,城镇化率!$5:$5,0))/100</f>
        <v>1015348.3476843922</v>
      </c>
      <c r="AA33" s="40">
        <f>INDEX(人口源表!$1:$1048576,MATCH($B33,人口源表!$A:$A,0),MATCH(AA$1,人口源表!$1:$1,0))*INDEX(城镇化率!$1:$1048576,MATCH($B33,城镇化率!$A:$A,0),MATCH(AA$1,城镇化率!$5:$5,0))/100</f>
        <v>1014167.8843162402</v>
      </c>
      <c r="AB33" s="40">
        <f>INDEX(人口源表!$1:$1048576,MATCH($B33,人口源表!$A:$A,0),MATCH(AB$1,人口源表!$1:$1,0))*INDEX(城镇化率!$1:$1048576,MATCH($B33,城镇化率!$A:$A,0),MATCH(AB$1,城镇化率!$5:$5,0))/100</f>
        <v>1012617.2687857029</v>
      </c>
      <c r="AC33" s="40">
        <f>INDEX(人口源表!$1:$1048576,MATCH($B33,人口源表!$A:$A,0),MATCH(AC$1,人口源表!$1:$1,0))*INDEX(城镇化率!$1:$1048576,MATCH($B33,城镇化率!$A:$A,0),MATCH(AC$1,城镇化率!$5:$5,0))/100</f>
        <v>1009486.2765141028</v>
      </c>
      <c r="AD33" s="40">
        <f>INDEX(人口源表!$1:$1048576,MATCH($B33,人口源表!$A:$A,0),MATCH(AD$1,人口源表!$1:$1,0))*INDEX(城镇化率!$1:$1048576,MATCH($B33,城镇化率!$A:$A,0),MATCH(AD$1,城镇化率!$5:$5,0))/100</f>
        <v>1006044.4067666179</v>
      </c>
      <c r="AE33" s="40">
        <f>INDEX(人口源表!$1:$1048576,MATCH($B33,人口源表!$A:$A,0),MATCH(AE$1,人口源表!$1:$1,0))*INDEX(城镇化率!$1:$1048576,MATCH($B33,城镇化率!$A:$A,0),MATCH(AE$1,城镇化率!$5:$5,0))/100</f>
        <v>1002317.7022909287</v>
      </c>
      <c r="AF33" s="40">
        <f>INDEX(人口源表!$1:$1048576,MATCH($B33,人口源表!$A:$A,0),MATCH(AF$1,人口源表!$1:$1,0))*INDEX(城镇化率!$1:$1048576,MATCH($B33,城镇化率!$A:$A,0),MATCH(AF$1,城镇化率!$5:$5,0))/100</f>
        <v>998331.25296744972</v>
      </c>
      <c r="AG33" s="40">
        <f>INDEX(人口源表!$1:$1048576,MATCH($B33,人口源表!$A:$A,0),MATCH(AG$1,人口源表!$1:$1,0))*INDEX(城镇化率!$1:$1048576,MATCH($B33,城镇化率!$A:$A,0),MATCH(AG$1,城镇化率!$5:$5,0))/100</f>
        <v>994109.17398224678</v>
      </c>
      <c r="AH33" s="40">
        <f>INDEX(人口源表!$1:$1048576,MATCH($B33,人口源表!$A:$A,0),MATCH(AH$1,人口源表!$1:$1,0))*INDEX(城镇化率!$1:$1048576,MATCH($B33,城镇化率!$A:$A,0),MATCH(AH$1,城镇化率!$5:$5,0))/100</f>
        <v>989675.96534972161</v>
      </c>
      <c r="AI33" s="40">
        <f>INDEX(人口源表!$1:$1048576,MATCH($B33,人口源表!$A:$A,0),MATCH(AI$1,人口源表!$1:$1,0))*INDEX(城镇化率!$1:$1048576,MATCH($B33,城镇化率!$A:$A,0),MATCH(AI$1,城镇化率!$5:$5,0))/100</f>
        <v>985053.741963526</v>
      </c>
      <c r="AJ33" s="40">
        <f>INDEX(人口源表!$1:$1048576,MATCH($B33,人口源表!$A:$A,0),MATCH(AJ$1,人口源表!$1:$1,0))*INDEX(城镇化率!$1:$1048576,MATCH($B33,城镇化率!$A:$A,0),MATCH(AJ$1,城镇化率!$5:$5,0))/100</f>
        <v>980265.66515319946</v>
      </c>
      <c r="AK33" s="40">
        <f>INDEX(人口源表!$1:$1048576,MATCH($B33,人口源表!$A:$A,0),MATCH(AK$1,人口源表!$1:$1,0))*INDEX(城镇化率!$1:$1048576,MATCH($B33,城镇化率!$A:$A,0),MATCH(AK$1,城镇化率!$5:$5,0))/100</f>
        <v>975332.46591539483</v>
      </c>
      <c r="AL33" s="40">
        <f>INDEX(人口源表!$1:$1048576,MATCH($B33,人口源表!$A:$A,0),MATCH(AL$1,人口源表!$1:$1,0))*INDEX(城镇化率!$1:$1048576,MATCH($B33,城镇化率!$A:$A,0),MATCH(AL$1,城镇化率!$5:$5,0))/100</f>
        <v>970273.79827671195</v>
      </c>
      <c r="AM33" s="40">
        <f>INDEX(人口源表!$1:$1048576,MATCH($B33,人口源表!$A:$A,0),MATCH(AM$1,人口源表!$1:$1,0))*INDEX(城镇化率!$1:$1048576,MATCH($B33,城镇化率!$A:$A,0),MATCH(AM$1,城镇化率!$5:$5,0))/100</f>
        <v>965110.32774165075</v>
      </c>
      <c r="AN33" s="40">
        <f>INDEX(人口源表!$1:$1048576,MATCH($B33,人口源表!$A:$A,0),MATCH(AN$1,人口源表!$1:$1,0))*INDEX(城镇化率!$1:$1048576,MATCH($B33,城镇化率!$A:$A,0),MATCH(AN$1,城镇化率!$5:$5,0))/100</f>
        <v>959860.21459060302</v>
      </c>
      <c r="AO33" s="40">
        <f>INDEX(人口源表!$1:$1048576,MATCH($B33,人口源表!$A:$A,0),MATCH(AO$1,人口源表!$1:$1,0))*INDEX(城镇化率!$1:$1048576,MATCH($B33,城镇化率!$A:$A,0),MATCH(AO$1,城镇化率!$5:$5,0))/100</f>
        <v>954541.19138869492</v>
      </c>
      <c r="AP33" s="40">
        <f>INDEX(人口源表!$1:$1048576,MATCH($B33,人口源表!$A:$A,0),MATCH(AP$1,人口源表!$1:$1,0))*INDEX(城镇化率!$1:$1048576,MATCH($B33,城镇化率!$A:$A,0),MATCH(AP$1,城镇化率!$5:$5,0))/100</f>
        <v>949169.84037251817</v>
      </c>
      <c r="AQ33" s="40">
        <f>INDEX(人口源表!$1:$1048576,MATCH($B33,人口源表!$A:$A,0),MATCH(AQ$1,人口源表!$1:$1,0))*INDEX(城镇化率!$1:$1048576,MATCH($B33,城镇化率!$A:$A,0),MATCH(AQ$1,城镇化率!$5:$5,0))/100</f>
        <v>943761.56920413231</v>
      </c>
      <c r="AR33" s="40">
        <f>INDEX(人口源表!$1:$1048576,MATCH($B33,人口源表!$A:$A,0),MATCH(AR$1,人口源表!$1:$1,0))*INDEX(城镇化率!$1:$1048576,MATCH($B33,城镇化率!$A:$A,0),MATCH(AR$1,城镇化率!$5:$5,0))/100</f>
        <v>938332.02103503013</v>
      </c>
      <c r="AS33" s="40">
        <f>INDEX(人口源表!$1:$1048576,MATCH($B33,人口源表!$A:$A,0),MATCH(AS$1,人口源表!$1:$1,0))*INDEX(城镇化率!$1:$1048576,MATCH($B33,城镇化率!$A:$A,0),MATCH(AS$1,城镇化率!$5:$5,0))/100</f>
        <v>932894.19672800321</v>
      </c>
      <c r="AT33" s="40">
        <f>INDEX(人口源表!$1:$1048576,MATCH($B33,人口源表!$A:$A,0),MATCH(AT$1,人口源表!$1:$1,0))*INDEX(城镇化率!$1:$1048576,MATCH($B33,城镇化率!$A:$A,0),MATCH(AT$1,城镇化率!$5:$5,0))/100</f>
        <v>927461.29367348109</v>
      </c>
      <c r="AU33" s="40">
        <f>INDEX(人口源表!$1:$1048576,MATCH($B33,人口源表!$A:$A,0),MATCH(AU$1,人口源表!$1:$1,0))*INDEX(城镇化率!$1:$1048576,MATCH($B33,城镇化率!$A:$A,0),MATCH(AU$1,城镇化率!$5:$5,0))/100</f>
        <v>922044.53131903184</v>
      </c>
      <c r="AV33" s="40">
        <f>INDEX(人口源表!$1:$1048576,MATCH($B33,人口源表!$A:$A,0),MATCH(AV$1,人口源表!$1:$1,0))*INDEX(城镇化率!$1:$1048576,MATCH($B33,城镇化率!$A:$A,0),MATCH(AV$1,城镇化率!$5:$5,0))/100</f>
        <v>916655.296536081</v>
      </c>
    </row>
    <row r="34" spans="1:48" x14ac:dyDescent="0.15">
      <c r="A34" s="4" t="s">
        <v>861</v>
      </c>
      <c r="B34" s="4" t="s">
        <v>90</v>
      </c>
      <c r="C34" s="34">
        <f>VLOOKUP(B34,'[1]2016省城人口总结（根）'!B:C,2,FALSE)/100</f>
        <v>0.54371499999999995</v>
      </c>
      <c r="D34" s="40">
        <f>INDEX(人口源表!$1:$1048576,MATCH($B34,人口源表!$A:$A,0),MATCH(D$1,人口源表!$1:$1,0))*INDEX(城镇化率!$1:$1048576,MATCH($B34,城镇化率!$A:$A,0),MATCH(D$1,城镇化率!$5:$5,0))/100</f>
        <v>1192860.5204449273</v>
      </c>
      <c r="E34" s="40">
        <f>INDEX(人口源表!$1:$1048576,MATCH($B34,人口源表!$A:$A,0),MATCH(E$1,人口源表!$1:$1,0))*INDEX(城镇化率!$1:$1048576,MATCH($B34,城镇化率!$A:$A,0),MATCH(E$1,城镇化率!$5:$5,0))/100</f>
        <v>1216775.4958971015</v>
      </c>
      <c r="F34" s="40">
        <f>INDEX(人口源表!$1:$1048576,MATCH($B34,人口源表!$A:$A,0),MATCH(F$1,人口源表!$1:$1,0))*INDEX(城镇化率!$1:$1048576,MATCH($B34,城镇化率!$A:$A,0),MATCH(F$1,城镇化率!$5:$5,0))/100</f>
        <v>1240682.9521803588</v>
      </c>
      <c r="G34" s="40">
        <f>INDEX(人口源表!$1:$1048576,MATCH($B34,人口源表!$A:$A,0),MATCH(G$1,人口源表!$1:$1,0))*INDEX(城镇化率!$1:$1048576,MATCH($B34,城镇化率!$A:$A,0),MATCH(G$1,城镇化率!$5:$5,0))/100</f>
        <v>971922.7007521682</v>
      </c>
      <c r="H34" s="40">
        <f>INDEX(人口源表!$1:$1048576,MATCH($B34,人口源表!$A:$A,0),MATCH(H$1,人口源表!$1:$1,0))*INDEX(城镇化率!$1:$1048576,MATCH($B34,城镇化率!$A:$A,0),MATCH(H$1,城镇化率!$5:$5,0))/100</f>
        <v>992451.45307725924</v>
      </c>
      <c r="I34" s="40">
        <f>INDEX(人口源表!$1:$1048576,MATCH($B34,人口源表!$A:$A,0),MATCH(I$1,人口源表!$1:$1,0))*INDEX(城镇化率!$1:$1048576,MATCH($B34,城镇化率!$A:$A,0),MATCH(I$1,城镇化率!$5:$5,0))/100</f>
        <v>1005598.9130054425</v>
      </c>
      <c r="J34" s="40">
        <f>INDEX(人口源表!$1:$1048576,MATCH($B34,人口源表!$A:$A,0),MATCH(J$1,人口源表!$1:$1,0))*INDEX(城镇化率!$1:$1048576,MATCH($B34,城镇化率!$A:$A,0),MATCH(J$1,城镇化率!$5:$5,0))/100</f>
        <v>1018114.9741248955</v>
      </c>
      <c r="K34" s="40">
        <f>INDEX(人口源表!$1:$1048576,MATCH($B34,人口源表!$A:$A,0),MATCH(K$1,人口源表!$1:$1,0))*INDEX(城镇化率!$1:$1048576,MATCH($B34,城镇化率!$A:$A,0),MATCH(K$1,城镇化率!$5:$5,0))/100</f>
        <v>1030002.3137367079</v>
      </c>
      <c r="L34" s="40">
        <f>INDEX(人口源表!$1:$1048576,MATCH($B34,人口源表!$A:$A,0),MATCH(L$1,人口源表!$1:$1,0))*INDEX(城镇化率!$1:$1048576,MATCH($B34,城镇化率!$A:$A,0),MATCH(L$1,城镇化率!$5:$5,0))/100</f>
        <v>1041265.9535992864</v>
      </c>
      <c r="M34" s="40">
        <f>INDEX(人口源表!$1:$1048576,MATCH($B34,人口源表!$A:$A,0),MATCH(M$1,人口源表!$1:$1,0))*INDEX(城镇化率!$1:$1048576,MATCH($B34,城镇化率!$A:$A,0),MATCH(M$1,城镇化率!$5:$5,0))/100</f>
        <v>1051909.6995632634</v>
      </c>
      <c r="N34" s="40">
        <f>INDEX(人口源表!$1:$1048576,MATCH($B34,人口源表!$A:$A,0),MATCH(N$1,人口源表!$1:$1,0))*INDEX(城镇化率!$1:$1048576,MATCH($B34,城镇化率!$A:$A,0),MATCH(N$1,城镇化率!$5:$5,0))/100</f>
        <v>1061940.3911139732</v>
      </c>
      <c r="O34" s="40">
        <f>INDEX(人口源表!$1:$1048576,MATCH($B34,人口源表!$A:$A,0),MATCH(O$1,人口源表!$1:$1,0))*INDEX(城镇化率!$1:$1048576,MATCH($B34,城镇化率!$A:$A,0),MATCH(O$1,城镇化率!$5:$5,0))/100</f>
        <v>1071364.9243793506</v>
      </c>
      <c r="P34" s="40">
        <f>INDEX(人口源表!$1:$1048576,MATCH($B34,人口源表!$A:$A,0),MATCH(P$1,人口源表!$1:$1,0))*INDEX(城镇化率!$1:$1048576,MATCH($B34,城镇化率!$A:$A,0),MATCH(P$1,城镇化率!$5:$5,0))/100</f>
        <v>1080192.1310553479</v>
      </c>
      <c r="Q34" s="40">
        <f>INDEX(人口源表!$1:$1048576,MATCH($B34,人口源表!$A:$A,0),MATCH(Q$1,人口源表!$1:$1,0))*INDEX(城镇化率!$1:$1048576,MATCH($B34,城镇化率!$A:$A,0),MATCH(Q$1,城镇化率!$5:$5,0))/100</f>
        <v>1088432.225566996</v>
      </c>
      <c r="R34" s="40">
        <f>INDEX(人口源表!$1:$1048576,MATCH($B34,人口源表!$A:$A,0),MATCH(R$1,人口源表!$1:$1,0))*INDEX(城镇化率!$1:$1048576,MATCH($B34,城镇化率!$A:$A,0),MATCH(R$1,城镇化率!$5:$5,0))/100</f>
        <v>1096094.9313425545</v>
      </c>
      <c r="S34" s="40">
        <f>INDEX(人口源表!$1:$1048576,MATCH($B34,人口源表!$A:$A,0),MATCH(S$1,人口源表!$1:$1,0))*INDEX(城镇化率!$1:$1048576,MATCH($B34,城镇化率!$A:$A,0),MATCH(S$1,城镇化率!$5:$5,0))/100</f>
        <v>1097731.9802720891</v>
      </c>
      <c r="T34" s="40">
        <f>INDEX(人口源表!$1:$1048576,MATCH($B34,人口源表!$A:$A,0),MATCH(T$1,人口源表!$1:$1,0))*INDEX(城镇化率!$1:$1048576,MATCH($B34,城镇化率!$A:$A,0),MATCH(T$1,城镇化率!$5:$5,0))/100</f>
        <v>1098781.066958291</v>
      </c>
      <c r="U34" s="40">
        <f>INDEX(人口源表!$1:$1048576,MATCH($B34,人口源表!$A:$A,0),MATCH(U$1,人口源表!$1:$1,0))*INDEX(城镇化率!$1:$1048576,MATCH($B34,城镇化率!$A:$A,0),MATCH(U$1,城镇化率!$5:$5,0))/100</f>
        <v>1099264.6922980461</v>
      </c>
      <c r="V34" s="40">
        <f>INDEX(人口源表!$1:$1048576,MATCH($B34,人口源表!$A:$A,0),MATCH(V$1,人口源表!$1:$1,0))*INDEX(城镇化率!$1:$1048576,MATCH($B34,城镇化率!$A:$A,0),MATCH(V$1,城镇化率!$5:$5,0))/100</f>
        <v>1099207.8619482194</v>
      </c>
      <c r="W34" s="40">
        <f>INDEX(人口源表!$1:$1048576,MATCH($B34,人口源表!$A:$A,0),MATCH(W$1,人口源表!$1:$1,0))*INDEX(城镇化率!$1:$1048576,MATCH($B34,城镇化率!$A:$A,0),MATCH(W$1,城镇化率!$5:$5,0))/100</f>
        <v>1098635.5075877055</v>
      </c>
      <c r="X34" s="40">
        <f>INDEX(人口源表!$1:$1048576,MATCH($B34,人口源表!$A:$A,0),MATCH(X$1,人口源表!$1:$1,0))*INDEX(城镇化率!$1:$1048576,MATCH($B34,城镇化率!$A:$A,0),MATCH(X$1,城镇化率!$5:$5,0))/100</f>
        <v>1097575.1262799466</v>
      </c>
      <c r="Y34" s="40">
        <f>INDEX(人口源表!$1:$1048576,MATCH($B34,人口源表!$A:$A,0),MATCH(Y$1,人口源表!$1:$1,0))*INDEX(城镇化率!$1:$1048576,MATCH($B34,城镇化率!$A:$A,0),MATCH(Y$1,城镇化率!$5:$5,0))/100</f>
        <v>1096054.1762900737</v>
      </c>
      <c r="Z34" s="40">
        <f>INDEX(人口源表!$1:$1048576,MATCH($B34,人口源表!$A:$A,0),MATCH(Z$1,人口源表!$1:$1,0))*INDEX(城镇化率!$1:$1048576,MATCH($B34,城镇化率!$A:$A,0),MATCH(Z$1,城镇化率!$5:$5,0))/100</f>
        <v>1094100.7372793797</v>
      </c>
      <c r="AA34" s="40">
        <f>INDEX(人口源表!$1:$1048576,MATCH($B34,人口源表!$A:$A,0),MATCH(AA$1,人口源表!$1:$1,0))*INDEX(城镇化率!$1:$1048576,MATCH($B34,城镇化率!$A:$A,0),MATCH(AA$1,城镇化率!$5:$5,0))/100</f>
        <v>1091746.2064623996</v>
      </c>
      <c r="AB34" s="40">
        <f>INDEX(人口源表!$1:$1048576,MATCH($B34,人口源表!$A:$A,0),MATCH(AB$1,人口源表!$1:$1,0))*INDEX(城镇化率!$1:$1048576,MATCH($B34,城镇化率!$A:$A,0),MATCH(AB$1,城镇化率!$5:$5,0))/100</f>
        <v>1089020.6462758444</v>
      </c>
      <c r="AC34" s="40">
        <f>INDEX(人口源表!$1:$1048576,MATCH($B34,人口源表!$A:$A,0),MATCH(AC$1,人口源表!$1:$1,0))*INDEX(城镇化率!$1:$1048576,MATCH($B34,城镇化率!$A:$A,0),MATCH(AC$1,城镇化率!$5:$5,0))/100</f>
        <v>1084627.9645903911</v>
      </c>
      <c r="AD34" s="40">
        <f>INDEX(人口源表!$1:$1048576,MATCH($B34,人口源表!$A:$A,0),MATCH(AD$1,人口源表!$1:$1,0))*INDEX(城镇化率!$1:$1048576,MATCH($B34,城镇化率!$A:$A,0),MATCH(AD$1,城镇化率!$5:$5,0))/100</f>
        <v>1079940.3446409241</v>
      </c>
      <c r="AE34" s="40">
        <f>INDEX(人口源表!$1:$1048576,MATCH($B34,人口源表!$A:$A,0),MATCH(AE$1,人口源表!$1:$1,0))*INDEX(城镇化率!$1:$1048576,MATCH($B34,城镇化率!$A:$A,0),MATCH(AE$1,城镇化率!$5:$5,0))/100</f>
        <v>1074994.9961689692</v>
      </c>
      <c r="AF34" s="40">
        <f>INDEX(人口源表!$1:$1048576,MATCH($B34,人口源表!$A:$A,0),MATCH(AF$1,人口源表!$1:$1,0))*INDEX(城镇化率!$1:$1048576,MATCH($B34,城镇化率!$A:$A,0),MATCH(AF$1,城镇化率!$5:$5,0))/100</f>
        <v>1069826.9715590859</v>
      </c>
      <c r="AG34" s="40">
        <f>INDEX(人口源表!$1:$1048576,MATCH($B34,人口源表!$A:$A,0),MATCH(AG$1,人口源表!$1:$1,0))*INDEX(城镇化率!$1:$1048576,MATCH($B34,城镇化率!$A:$A,0),MATCH(AG$1,城镇化率!$5:$5,0))/100</f>
        <v>1064476.0018389877</v>
      </c>
      <c r="AH34" s="40">
        <f>INDEX(人口源表!$1:$1048576,MATCH($B34,人口源表!$A:$A,0),MATCH(AH$1,人口源表!$1:$1,0))*INDEX(城镇化率!$1:$1048576,MATCH($B34,城镇化率!$A:$A,0),MATCH(AH$1,城镇化率!$5:$5,0))/100</f>
        <v>1058980.3625100309</v>
      </c>
      <c r="AI34" s="40">
        <f>INDEX(人口源表!$1:$1048576,MATCH($B34,人口源表!$A:$A,0),MATCH(AI$1,人口源表!$1:$1,0))*INDEX(城镇化率!$1:$1048576,MATCH($B34,城镇化率!$A:$A,0),MATCH(AI$1,城镇化率!$5:$5,0))/100</f>
        <v>1053381.0008093754</v>
      </c>
      <c r="AJ34" s="40">
        <f>INDEX(人口源表!$1:$1048576,MATCH($B34,人口源表!$A:$A,0),MATCH(AJ$1,人口源表!$1:$1,0))*INDEX(城镇化率!$1:$1048576,MATCH($B34,城镇化率!$A:$A,0),MATCH(AJ$1,城镇化率!$5:$5,0))/100</f>
        <v>1047719.4924687297</v>
      </c>
      <c r="AK34" s="40">
        <f>INDEX(人口源表!$1:$1048576,MATCH($B34,人口源表!$A:$A,0),MATCH(AK$1,人口源表!$1:$1,0))*INDEX(城镇化率!$1:$1048576,MATCH($B34,城镇化率!$A:$A,0),MATCH(AK$1,城镇化率!$5:$5,0))/100</f>
        <v>1042038.0476703825</v>
      </c>
      <c r="AL34" s="40">
        <f>INDEX(人口源表!$1:$1048576,MATCH($B34,人口源表!$A:$A,0),MATCH(AL$1,人口源表!$1:$1,0))*INDEX(城镇化率!$1:$1048576,MATCH($B34,城镇化率!$A:$A,0),MATCH(AL$1,城镇化率!$5:$5,0))/100</f>
        <v>1036380.9196137983</v>
      </c>
      <c r="AM34" s="40">
        <f>INDEX(人口源表!$1:$1048576,MATCH($B34,人口源表!$A:$A,0),MATCH(AM$1,人口源表!$1:$1,0))*INDEX(城镇化率!$1:$1048576,MATCH($B34,城镇化率!$A:$A,0),MATCH(AM$1,城镇化率!$5:$5,0))/100</f>
        <v>1030793.7330751087</v>
      </c>
      <c r="AN34" s="40">
        <f>INDEX(人口源表!$1:$1048576,MATCH($B34,人口源表!$A:$A,0),MATCH(AN$1,人口源表!$1:$1,0))*INDEX(城镇化率!$1:$1048576,MATCH($B34,城镇化率!$A:$A,0),MATCH(AN$1,城镇化率!$5:$5,0))/100</f>
        <v>1025321.3842261356</v>
      </c>
      <c r="AO34" s="40">
        <f>INDEX(人口源表!$1:$1048576,MATCH($B34,人口源表!$A:$A,0),MATCH(AO$1,人口源表!$1:$1,0))*INDEX(城镇化率!$1:$1048576,MATCH($B34,城镇化率!$A:$A,0),MATCH(AO$1,城镇化率!$5:$5,0))/100</f>
        <v>1020012.9851463282</v>
      </c>
      <c r="AP34" s="40">
        <f>INDEX(人口源表!$1:$1048576,MATCH($B34,人口源表!$A:$A,0),MATCH(AP$1,人口源表!$1:$1,0))*INDEX(城镇化率!$1:$1048576,MATCH($B34,城镇化率!$A:$A,0),MATCH(AP$1,城镇化率!$5:$5,0))/100</f>
        <v>1014916.9535286434</v>
      </c>
      <c r="AQ34" s="40">
        <f>INDEX(人口源表!$1:$1048576,MATCH($B34,人口源表!$A:$A,0),MATCH(AQ$1,人口源表!$1:$1,0))*INDEX(城镇化率!$1:$1048576,MATCH($B34,城镇化率!$A:$A,0),MATCH(AQ$1,城镇化率!$5:$5,0))/100</f>
        <v>1010083.1364848258</v>
      </c>
      <c r="AR34" s="40">
        <f>INDEX(人口源表!$1:$1048576,MATCH($B34,人口源表!$A:$A,0),MATCH(AR$1,人口源表!$1:$1,0))*INDEX(城镇化率!$1:$1048576,MATCH($B34,城镇化率!$A:$A,0),MATCH(AR$1,城镇化率!$5:$5,0))/100</f>
        <v>1005562.8307033185</v>
      </c>
      <c r="AS34" s="40">
        <f>INDEX(人口源表!$1:$1048576,MATCH($B34,人口源表!$A:$A,0),MATCH(AS$1,人口源表!$1:$1,0))*INDEX(城镇化率!$1:$1048576,MATCH($B34,城镇化率!$A:$A,0),MATCH(AS$1,城镇化率!$5:$5,0))/100</f>
        <v>1001409.5228110888</v>
      </c>
      <c r="AT34" s="40">
        <f>INDEX(人口源表!$1:$1048576,MATCH($B34,人口源表!$A:$A,0),MATCH(AT$1,人口源表!$1:$1,0))*INDEX(城镇化率!$1:$1048576,MATCH($B34,城镇化率!$A:$A,0),MATCH(AT$1,城镇化率!$5:$5,0))/100</f>
        <v>997676.7553635356</v>
      </c>
      <c r="AU34" s="40">
        <f>INDEX(人口源表!$1:$1048576,MATCH($B34,人口源表!$A:$A,0),MATCH(AU$1,人口源表!$1:$1,0))*INDEX(城镇化率!$1:$1048576,MATCH($B34,城镇化率!$A:$A,0),MATCH(AU$1,城镇化率!$5:$5,0))/100</f>
        <v>994420.29679164081</v>
      </c>
      <c r="AV34" s="40">
        <f>INDEX(人口源表!$1:$1048576,MATCH($B34,人口源表!$A:$A,0),MATCH(AV$1,人口源表!$1:$1,0))*INDEX(城镇化率!$1:$1048576,MATCH($B34,城镇化率!$A:$A,0),MATCH(AV$1,城镇化率!$5:$5,0))/100</f>
        <v>991696.71960182046</v>
      </c>
    </row>
    <row r="35" spans="1:48" x14ac:dyDescent="0.15">
      <c r="A35" s="4" t="s">
        <v>861</v>
      </c>
      <c r="B35" s="4" t="s">
        <v>92</v>
      </c>
      <c r="C35" s="34">
        <f>VLOOKUP(B35,'[1]2016省城人口总结（根）'!B:C,2,FALSE)/100</f>
        <v>0.54371499999999995</v>
      </c>
      <c r="D35" s="40">
        <f>INDEX(人口源表!$1:$1048576,MATCH($B35,人口源表!$A:$A,0),MATCH(D$1,人口源表!$1:$1,0))*INDEX(城镇化率!$1:$1048576,MATCH($B35,城镇化率!$A:$A,0),MATCH(D$1,城镇化率!$5:$5,0))/100</f>
        <v>918859.4170112561</v>
      </c>
      <c r="E35" s="40">
        <f>INDEX(人口源表!$1:$1048576,MATCH($B35,人口源表!$A:$A,0),MATCH(E$1,人口源表!$1:$1,0))*INDEX(城镇化率!$1:$1048576,MATCH($B35,城镇化率!$A:$A,0),MATCH(E$1,城镇化率!$5:$5,0))/100</f>
        <v>940474.44136922061</v>
      </c>
      <c r="F35" s="40">
        <f>INDEX(人口源表!$1:$1048576,MATCH($B35,人口源表!$A:$A,0),MATCH(F$1,人口源表!$1:$1,0))*INDEX(城镇化率!$1:$1048576,MATCH($B35,城镇化率!$A:$A,0),MATCH(F$1,城镇化率!$5:$5,0))/100</f>
        <v>962122.82317489234</v>
      </c>
      <c r="G35" s="40">
        <f>INDEX(人口源表!$1:$1048576,MATCH($B35,人口源表!$A:$A,0),MATCH(G$1,人口源表!$1:$1,0))*INDEX(城镇化率!$1:$1048576,MATCH($B35,城镇化率!$A:$A,0),MATCH(G$1,城镇化率!$5:$5,0))/100</f>
        <v>803690.29684052104</v>
      </c>
      <c r="H35" s="40">
        <f>INDEX(人口源表!$1:$1048576,MATCH($B35,人口源表!$A:$A,0),MATCH(H$1,人口源表!$1:$1,0))*INDEX(城镇化率!$1:$1048576,MATCH($B35,城镇化率!$A:$A,0),MATCH(H$1,城镇化率!$5:$5,0))/100</f>
        <v>824150.23861278966</v>
      </c>
      <c r="I35" s="40">
        <f>INDEX(人口源表!$1:$1048576,MATCH($B35,人口源表!$A:$A,0),MATCH(I$1,人口源表!$1:$1,0))*INDEX(城镇化率!$1:$1048576,MATCH($B35,城镇化率!$A:$A,0),MATCH(I$1,城镇化率!$5:$5,0))/100</f>
        <v>838453.41628336592</v>
      </c>
      <c r="J35" s="40">
        <f>INDEX(人口源表!$1:$1048576,MATCH($B35,人口源表!$A:$A,0),MATCH(J$1,人口源表!$1:$1,0))*INDEX(城镇化率!$1:$1048576,MATCH($B35,城镇化率!$A:$A,0),MATCH(J$1,城镇化率!$5:$5,0))/100</f>
        <v>852188.87403529685</v>
      </c>
      <c r="K35" s="40">
        <f>INDEX(人口源表!$1:$1048576,MATCH($B35,人口源表!$A:$A,0),MATCH(K$1,人口源表!$1:$1,0))*INDEX(城镇化率!$1:$1048576,MATCH($B35,城镇化率!$A:$A,0),MATCH(K$1,城镇化率!$5:$5,0))/100</f>
        <v>865366.07816537132</v>
      </c>
      <c r="L35" s="40">
        <f>INDEX(人口源表!$1:$1048576,MATCH($B35,人口源表!$A:$A,0),MATCH(L$1,人口源表!$1:$1,0))*INDEX(城镇化率!$1:$1048576,MATCH($B35,城镇化率!$A:$A,0),MATCH(L$1,城镇化率!$5:$5,0))/100</f>
        <v>877994.6579385217</v>
      </c>
      <c r="M35" s="40">
        <f>INDEX(人口源表!$1:$1048576,MATCH($B35,人口源表!$A:$A,0),MATCH(M$1,人口源表!$1:$1,0))*INDEX(城镇化率!$1:$1048576,MATCH($B35,城镇化率!$A:$A,0),MATCH(M$1,城镇化率!$5:$5,0))/100</f>
        <v>890086.23197925987</v>
      </c>
      <c r="N35" s="40">
        <f>INDEX(人口源表!$1:$1048576,MATCH($B35,人口源表!$A:$A,0),MATCH(N$1,人口源表!$1:$1,0))*INDEX(城镇化率!$1:$1048576,MATCH($B35,城镇化率!$A:$A,0),MATCH(N$1,城镇化率!$5:$5,0))/100</f>
        <v>901650.16975285066</v>
      </c>
      <c r="O35" s="40">
        <f>INDEX(人口源表!$1:$1048576,MATCH($B35,人口源表!$A:$A,0),MATCH(O$1,人口源表!$1:$1,0))*INDEX(城镇化率!$1:$1048576,MATCH($B35,城镇化率!$A:$A,0),MATCH(O$1,城镇化率!$5:$5,0))/100</f>
        <v>912697.82682263735</v>
      </c>
      <c r="P35" s="40">
        <f>INDEX(人口源表!$1:$1048576,MATCH($B35,人口源表!$A:$A,0),MATCH(P$1,人口源表!$1:$1,0))*INDEX(城镇化率!$1:$1048576,MATCH($B35,城镇化率!$A:$A,0),MATCH(P$1,城镇化率!$5:$5,0))/100</f>
        <v>923240.73927864572</v>
      </c>
      <c r="Q35" s="40">
        <f>INDEX(人口源表!$1:$1048576,MATCH($B35,人口源表!$A:$A,0),MATCH(Q$1,人口源表!$1:$1,0))*INDEX(城镇化率!$1:$1048576,MATCH($B35,城镇化率!$A:$A,0),MATCH(Q$1,城镇化率!$5:$5,0))/100</f>
        <v>933289.97945260792</v>
      </c>
      <c r="R35" s="40">
        <f>INDEX(人口源表!$1:$1048576,MATCH($B35,人口源表!$A:$A,0),MATCH(R$1,人口源表!$1:$1,0))*INDEX(城镇化率!$1:$1048576,MATCH($B35,城镇化率!$A:$A,0),MATCH(R$1,城镇化率!$5:$5,0))/100</f>
        <v>942858.04311464902</v>
      </c>
      <c r="S35" s="40">
        <f>INDEX(人口源表!$1:$1048576,MATCH($B35,人口源表!$A:$A,0),MATCH(S$1,人口源表!$1:$1,0))*INDEX(城镇化率!$1:$1048576,MATCH($B35,城镇化率!$A:$A,0),MATCH(S$1,城镇化率!$5:$5,0))/100</f>
        <v>947244.94474761467</v>
      </c>
      <c r="T35" s="40">
        <f>INDEX(人口源表!$1:$1048576,MATCH($B35,人口源表!$A:$A,0),MATCH(T$1,人口源表!$1:$1,0))*INDEX(城镇化率!$1:$1048576,MATCH($B35,城镇化率!$A:$A,0),MATCH(T$1,城镇化率!$5:$5,0))/100</f>
        <v>951114.15151850204</v>
      </c>
      <c r="U35" s="40">
        <f>INDEX(人口源表!$1:$1048576,MATCH($B35,人口源表!$A:$A,0),MATCH(U$1,人口源表!$1:$1,0))*INDEX(城镇化率!$1:$1048576,MATCH($B35,城镇化率!$A:$A,0),MATCH(U$1,城镇化率!$5:$5,0))/100</f>
        <v>954484.42746882339</v>
      </c>
      <c r="V35" s="40">
        <f>INDEX(人口源表!$1:$1048576,MATCH($B35,人口源表!$A:$A,0),MATCH(V$1,人口源表!$1:$1,0))*INDEX(城镇化率!$1:$1048576,MATCH($B35,城镇化率!$A:$A,0),MATCH(V$1,城镇化率!$5:$5,0))/100</f>
        <v>957377.61306496745</v>
      </c>
      <c r="W35" s="40">
        <f>INDEX(人口源表!$1:$1048576,MATCH($B35,人口源表!$A:$A,0),MATCH(W$1,人口源表!$1:$1,0))*INDEX(城镇化率!$1:$1048576,MATCH($B35,城镇化率!$A:$A,0),MATCH(W$1,城镇化率!$5:$5,0))/100</f>
        <v>959812.10927222867</v>
      </c>
      <c r="X35" s="40">
        <f>INDEX(人口源表!$1:$1048576,MATCH($B35,人口源表!$A:$A,0),MATCH(X$1,人口源表!$1:$1,0))*INDEX(城镇化率!$1:$1048576,MATCH($B35,城镇化率!$A:$A,0),MATCH(X$1,城镇化率!$5:$5,0))/100</f>
        <v>961809.40589950781</v>
      </c>
      <c r="Y35" s="40">
        <f>INDEX(人口源表!$1:$1048576,MATCH($B35,人口源表!$A:$A,0),MATCH(Y$1,人口源表!$1:$1,0))*INDEX(城镇化率!$1:$1048576,MATCH($B35,城镇化率!$A:$A,0),MATCH(Y$1,城镇化率!$5:$5,0))/100</f>
        <v>963389.49614715262</v>
      </c>
      <c r="Z35" s="40">
        <f>INDEX(人口源表!$1:$1048576,MATCH($B35,人口源表!$A:$A,0),MATCH(Z$1,人口源表!$1:$1,0))*INDEX(城镇化率!$1:$1048576,MATCH($B35,城镇化率!$A:$A,0),MATCH(Z$1,城镇化率!$5:$5,0))/100</f>
        <v>964572.1705988514</v>
      </c>
      <c r="AA35" s="40">
        <f>INDEX(人口源表!$1:$1048576,MATCH($B35,人口源表!$A:$A,0),MATCH(AA$1,人口源表!$1:$1,0))*INDEX(城镇化率!$1:$1048576,MATCH($B35,城镇化率!$A:$A,0),MATCH(AA$1,城镇化率!$5:$5,0))/100</f>
        <v>965377.67862968927</v>
      </c>
      <c r="AB35" s="40">
        <f>INDEX(人口源表!$1:$1048576,MATCH($B35,人口源表!$A:$A,0),MATCH(AB$1,人口源表!$1:$1,0))*INDEX(城镇化率!$1:$1048576,MATCH($B35,城镇化率!$A:$A,0),MATCH(AB$1,城镇化率!$5:$5,0))/100</f>
        <v>965826.05902053404</v>
      </c>
      <c r="AC35" s="40">
        <f>INDEX(人口源表!$1:$1048576,MATCH($B35,人口源表!$A:$A,0),MATCH(AC$1,人口源表!$1:$1,0))*INDEX(城镇化率!$1:$1048576,MATCH($B35,城镇化率!$A:$A,0),MATCH(AC$1,城镇化率!$5:$5,0))/100</f>
        <v>964755.14278395416</v>
      </c>
      <c r="AD35" s="40">
        <f>INDEX(人口源表!$1:$1048576,MATCH($B35,人口源表!$A:$A,0),MATCH(AD$1,人口源表!$1:$1,0))*INDEX(城镇化率!$1:$1048576,MATCH($B35,城镇化率!$A:$A,0),MATCH(AD$1,城镇化率!$5:$5,0))/100</f>
        <v>963369.13348094234</v>
      </c>
      <c r="AE35" s="40">
        <f>INDEX(人口源表!$1:$1048576,MATCH($B35,人口源表!$A:$A,0),MATCH(AE$1,人口源表!$1:$1,0))*INDEX(城镇化率!$1:$1048576,MATCH($B35,城镇化率!$A:$A,0),MATCH(AE$1,城镇化率!$5:$5,0))/100</f>
        <v>961689.83751648245</v>
      </c>
      <c r="AF35" s="40">
        <f>INDEX(人口源表!$1:$1048576,MATCH($B35,人口源表!$A:$A,0),MATCH(AF$1,人口源表!$1:$1,0))*INDEX(城镇化率!$1:$1048576,MATCH($B35,城镇化率!$A:$A,0),MATCH(AF$1,城镇化率!$5:$5,0))/100</f>
        <v>959736.67409902322</v>
      </c>
      <c r="AG35" s="40">
        <f>INDEX(人口源表!$1:$1048576,MATCH($B35,人口源表!$A:$A,0),MATCH(AG$1,人口源表!$1:$1,0))*INDEX(城镇化率!$1:$1048576,MATCH($B35,城镇化率!$A:$A,0),MATCH(AG$1,城镇化率!$5:$5,0))/100</f>
        <v>957531.4444499627</v>
      </c>
      <c r="AH35" s="40">
        <f>INDEX(人口源表!$1:$1048576,MATCH($B35,人口源表!$A:$A,0),MATCH(AH$1,人口源表!$1:$1,0))*INDEX(城镇化率!$1:$1048576,MATCH($B35,城镇化率!$A:$A,0),MATCH(AH$1,城镇化率!$5:$5,0))/100</f>
        <v>955094.91976294352</v>
      </c>
      <c r="AI35" s="40">
        <f>INDEX(人口源表!$1:$1048576,MATCH($B35,人口源表!$A:$A,0),MATCH(AI$1,人口源表!$1:$1,0))*INDEX(城镇化率!$1:$1048576,MATCH($B35,城镇化率!$A:$A,0),MATCH(AI$1,城镇化率!$5:$5,0))/100</f>
        <v>952446.81854345219</v>
      </c>
      <c r="AJ35" s="40">
        <f>INDEX(人口源表!$1:$1048576,MATCH($B35,人口源表!$A:$A,0),MATCH(AJ$1,人口源表!$1:$1,0))*INDEX(城镇化率!$1:$1048576,MATCH($B35,城镇化率!$A:$A,0),MATCH(AJ$1,城镇化率!$5:$5,0))/100</f>
        <v>949607.87175327202</v>
      </c>
      <c r="AK35" s="40">
        <f>INDEX(人口源表!$1:$1048576,MATCH($B35,人口源表!$A:$A,0),MATCH(AK$1,人口源表!$1:$1,0))*INDEX(城镇化率!$1:$1048576,MATCH($B35,城镇化率!$A:$A,0),MATCH(AK$1,城镇化率!$5:$5,0))/100</f>
        <v>946597.74302634317</v>
      </c>
      <c r="AL35" s="40">
        <f>INDEX(人口源表!$1:$1048576,MATCH($B35,人口源表!$A:$A,0),MATCH(AL$1,人口源表!$1:$1,0))*INDEX(城镇化率!$1:$1048576,MATCH($B35,城镇化率!$A:$A,0),MATCH(AL$1,城镇化率!$5:$5,0))/100</f>
        <v>943437.10933979286</v>
      </c>
      <c r="AM35" s="40">
        <f>INDEX(人口源表!$1:$1048576,MATCH($B35,人口源表!$A:$A,0),MATCH(AM$1,人口源表!$1:$1,0))*INDEX(城镇化率!$1:$1048576,MATCH($B35,城镇化率!$A:$A,0),MATCH(AM$1,城镇化率!$5:$5,0))/100</f>
        <v>940145.56544231426</v>
      </c>
      <c r="AN35" s="40">
        <f>INDEX(人口源表!$1:$1048576,MATCH($B35,人口源表!$A:$A,0),MATCH(AN$1,人口源表!$1:$1,0))*INDEX(城镇化率!$1:$1048576,MATCH($B35,城镇化率!$A:$A,0),MATCH(AN$1,城镇化率!$5:$5,0))/100</f>
        <v>936742.30700643372</v>
      </c>
      <c r="AO35" s="40">
        <f>INDEX(人口源表!$1:$1048576,MATCH($B35,人口源表!$A:$A,0),MATCH(AO$1,人口源表!$1:$1,0))*INDEX(城镇化率!$1:$1048576,MATCH($B35,城镇化率!$A:$A,0),MATCH(AO$1,城镇化率!$5:$5,0))/100</f>
        <v>933246.12024330825</v>
      </c>
      <c r="AP35" s="40">
        <f>INDEX(人口源表!$1:$1048576,MATCH($B35,人口源表!$A:$A,0),MATCH(AP$1,人口源表!$1:$1,0))*INDEX(城镇化率!$1:$1048576,MATCH($B35,城镇化率!$A:$A,0),MATCH(AP$1,城镇化率!$5:$5,0))/100</f>
        <v>929677.50714514137</v>
      </c>
      <c r="AQ35" s="40">
        <f>INDEX(人口源表!$1:$1048576,MATCH($B35,人口源表!$A:$A,0),MATCH(AQ$1,人口源表!$1:$1,0))*INDEX(城镇化率!$1:$1048576,MATCH($B35,城镇化率!$A:$A,0),MATCH(AQ$1,城镇化率!$5:$5,0))/100</f>
        <v>926054.42748675239</v>
      </c>
      <c r="AR35" s="40">
        <f>INDEX(人口源表!$1:$1048576,MATCH($B35,人口源表!$A:$A,0),MATCH(AR$1,人口源表!$1:$1,0))*INDEX(城镇化率!$1:$1048576,MATCH($B35,城镇化率!$A:$A,0),MATCH(AR$1,城镇化率!$5:$5,0))/100</f>
        <v>922395.83442696894</v>
      </c>
      <c r="AS35" s="40">
        <f>INDEX(人口源表!$1:$1048576,MATCH($B35,人口源表!$A:$A,0),MATCH(AS$1,人口源表!$1:$1,0))*INDEX(城镇化率!$1:$1048576,MATCH($B35,城镇化率!$A:$A,0),MATCH(AS$1,城镇化率!$5:$5,0))/100</f>
        <v>918719.53064353799</v>
      </c>
      <c r="AT35" s="40">
        <f>INDEX(人口源表!$1:$1048576,MATCH($B35,人口源表!$A:$A,0),MATCH(AT$1,人口源表!$1:$1,0))*INDEX(城镇化率!$1:$1048576,MATCH($B35,城镇化率!$A:$A,0),MATCH(AT$1,城镇化率!$5:$5,0))/100</f>
        <v>915045.03478989156</v>
      </c>
      <c r="AU35" s="40">
        <f>INDEX(人口源表!$1:$1048576,MATCH($B35,人口源表!$A:$A,0),MATCH(AU$1,人口源表!$1:$1,0))*INDEX(城镇化率!$1:$1048576,MATCH($B35,城镇化率!$A:$A,0),MATCH(AU$1,城镇化率!$5:$5,0))/100</f>
        <v>911389.98409450892</v>
      </c>
      <c r="AV35" s="40">
        <f>INDEX(人口源表!$1:$1048576,MATCH($B35,人口源表!$A:$A,0),MATCH(AV$1,人口源表!$1:$1,0))*INDEX(城镇化率!$1:$1048576,MATCH($B35,城镇化率!$A:$A,0),MATCH(AV$1,城镇化率!$5:$5,0))/100</f>
        <v>907770.82429021876</v>
      </c>
    </row>
    <row r="36" spans="1:48" x14ac:dyDescent="0.15">
      <c r="A36" s="4" t="s">
        <v>861</v>
      </c>
      <c r="B36" s="4" t="s">
        <v>94</v>
      </c>
      <c r="C36" s="34">
        <f>VLOOKUP(B36,'[1]2016省城人口总结（根）'!B:C,2,FALSE)/100</f>
        <v>0.54371499999999995</v>
      </c>
      <c r="D36" s="40">
        <f>INDEX(人口源表!$1:$1048576,MATCH($B36,人口源表!$A:$A,0),MATCH(D$1,人口源表!$1:$1,0))*INDEX(城镇化率!$1:$1048576,MATCH($B36,城镇化率!$A:$A,0),MATCH(D$1,城镇化率!$5:$5,0))/100</f>
        <v>585333.15169843275</v>
      </c>
      <c r="E36" s="40">
        <f>INDEX(人口源表!$1:$1048576,MATCH($B36,人口源表!$A:$A,0),MATCH(E$1,人口源表!$1:$1,0))*INDEX(城镇化率!$1:$1048576,MATCH($B36,城镇化率!$A:$A,0),MATCH(E$1,城镇化率!$5:$5,0))/100</f>
        <v>598906.67294524482</v>
      </c>
      <c r="F36" s="40">
        <f>INDEX(人口源表!$1:$1048576,MATCH($B36,人口源表!$A:$A,0),MATCH(F$1,人口源表!$1:$1,0))*INDEX(城镇化率!$1:$1048576,MATCH($B36,城镇化率!$A:$A,0),MATCH(F$1,城镇化率!$5:$5,0))/100</f>
        <v>612459.68902267155</v>
      </c>
      <c r="G36" s="40">
        <f>INDEX(人口源表!$1:$1048576,MATCH($B36,人口源表!$A:$A,0),MATCH(G$1,人口源表!$1:$1,0))*INDEX(城镇化率!$1:$1048576,MATCH($B36,城镇化率!$A:$A,0),MATCH(G$1,城镇化率!$5:$5,0))/100</f>
        <v>628256.0379528912</v>
      </c>
      <c r="H36" s="40">
        <f>INDEX(人口源表!$1:$1048576,MATCH($B36,人口源表!$A:$A,0),MATCH(H$1,人口源表!$1:$1,0))*INDEX(城镇化率!$1:$1048576,MATCH($B36,城镇化率!$A:$A,0),MATCH(H$1,城镇化率!$5:$5,0))/100</f>
        <v>643925.39537922631</v>
      </c>
      <c r="I36" s="40">
        <f>INDEX(人口源表!$1:$1048576,MATCH($B36,人口源表!$A:$A,0),MATCH(I$1,人口源表!$1:$1,0))*INDEX(城镇化率!$1:$1048576,MATCH($B36,城镇化率!$A:$A,0),MATCH(I$1,城镇化率!$5:$5,0))/100</f>
        <v>654732.01646469033</v>
      </c>
      <c r="J36" s="40">
        <f>INDEX(人口源表!$1:$1048576,MATCH($B36,人口源表!$A:$A,0),MATCH(J$1,人口源表!$1:$1,0))*INDEX(城镇化率!$1:$1048576,MATCH($B36,城镇化率!$A:$A,0),MATCH(J$1,城镇化率!$5:$5,0))/100</f>
        <v>665049.54825997865</v>
      </c>
      <c r="K36" s="40">
        <f>INDEX(人口源表!$1:$1048576,MATCH($B36,人口源表!$A:$A,0),MATCH(K$1,人口源表!$1:$1,0))*INDEX(城镇化率!$1:$1048576,MATCH($B36,城镇化率!$A:$A,0),MATCH(K$1,城镇化率!$5:$5,0))/100</f>
        <v>674891.28401681466</v>
      </c>
      <c r="L36" s="40">
        <f>INDEX(人口源表!$1:$1048576,MATCH($B36,人口源表!$A:$A,0),MATCH(L$1,人口源表!$1:$1,0))*INDEX(城镇化率!$1:$1048576,MATCH($B36,城镇化率!$A:$A,0),MATCH(L$1,城镇化率!$5:$5,0))/100</f>
        <v>684268.35252335679</v>
      </c>
      <c r="M36" s="40">
        <f>INDEX(人口源表!$1:$1048576,MATCH($B36,人口源表!$A:$A,0),MATCH(M$1,人口源表!$1:$1,0))*INDEX(城镇化率!$1:$1048576,MATCH($B36,城镇化率!$A:$A,0),MATCH(M$1,城镇化率!$5:$5,0))/100</f>
        <v>693194.48193898937</v>
      </c>
      <c r="N36" s="40">
        <f>INDEX(人口源表!$1:$1048576,MATCH($B36,人口源表!$A:$A,0),MATCH(N$1,人口源表!$1:$1,0))*INDEX(城镇化率!$1:$1048576,MATCH($B36,城镇化率!$A:$A,0),MATCH(N$1,城镇化率!$5:$5,0))/100</f>
        <v>701681.79125365347</v>
      </c>
      <c r="O36" s="40">
        <f>INDEX(人口源表!$1:$1048576,MATCH($B36,人口源表!$A:$A,0),MATCH(O$1,人口源表!$1:$1,0))*INDEX(城镇化率!$1:$1048576,MATCH($B36,城镇化率!$A:$A,0),MATCH(O$1,城镇化率!$5:$5,0))/100</f>
        <v>709743.18553970312</v>
      </c>
      <c r="P36" s="40">
        <f>INDEX(人口源表!$1:$1048576,MATCH($B36,人口源表!$A:$A,0),MATCH(P$1,人口源表!$1:$1,0))*INDEX(城镇化率!$1:$1048576,MATCH($B36,城镇化率!$A:$A,0),MATCH(P$1,城镇化率!$5:$5,0))/100</f>
        <v>717391.11849835713</v>
      </c>
      <c r="Q36" s="40">
        <f>INDEX(人口源表!$1:$1048576,MATCH($B36,人口源表!$A:$A,0),MATCH(Q$1,人口源表!$1:$1,0))*INDEX(城镇化率!$1:$1048576,MATCH($B36,城镇化率!$A:$A,0),MATCH(Q$1,城镇化率!$5:$5,0))/100</f>
        <v>724638.18838258937</v>
      </c>
      <c r="R36" s="40">
        <f>INDEX(人口源表!$1:$1048576,MATCH($B36,人口源表!$A:$A,0),MATCH(R$1,人口源表!$1:$1,0))*INDEX(城镇化率!$1:$1048576,MATCH($B36,城镇化率!$A:$A,0),MATCH(R$1,城镇化率!$5:$5,0))/100</f>
        <v>731497.77068104874</v>
      </c>
      <c r="S36" s="40">
        <f>INDEX(人口源表!$1:$1048576,MATCH($B36,人口源表!$A:$A,0),MATCH(S$1,人口源表!$1:$1,0))*INDEX(城镇化率!$1:$1048576,MATCH($B36,城镇化率!$A:$A,0),MATCH(S$1,城镇化率!$5:$5,0))/100</f>
        <v>734329.36210416828</v>
      </c>
      <c r="T36" s="40">
        <f>INDEX(人口源表!$1:$1048576,MATCH($B36,人口源表!$A:$A,0),MATCH(T$1,人口源表!$1:$1,0))*INDEX(城镇化率!$1:$1048576,MATCH($B36,城镇化率!$A:$A,0),MATCH(T$1,城镇化率!$5:$5,0))/100</f>
        <v>736756.94198683347</v>
      </c>
      <c r="U36" s="40">
        <f>INDEX(人口源表!$1:$1048576,MATCH($B36,人口源表!$A:$A,0),MATCH(U$1,人口源表!$1:$1,0))*INDEX(城镇化率!$1:$1048576,MATCH($B36,城镇化率!$A:$A,0),MATCH(U$1,城镇化率!$5:$5,0))/100</f>
        <v>738798.4610071684</v>
      </c>
      <c r="V36" s="40">
        <f>INDEX(人口源表!$1:$1048576,MATCH($B36,人口源表!$A:$A,0),MATCH(V$1,人口源表!$1:$1,0))*INDEX(城镇化率!$1:$1048576,MATCH($B36,城镇化率!$A:$A,0),MATCH(V$1,城镇化率!$5:$5,0))/100</f>
        <v>740472.29041719961</v>
      </c>
      <c r="W36" s="40">
        <f>INDEX(人口源表!$1:$1048576,MATCH($B36,人口源表!$A:$A,0),MATCH(W$1,人口源表!$1:$1,0))*INDEX(城镇化率!$1:$1048576,MATCH($B36,城镇化率!$A:$A,0),MATCH(W$1,城镇化率!$5:$5,0))/100</f>
        <v>741795.25131164759</v>
      </c>
      <c r="X36" s="40">
        <f>INDEX(人口源表!$1:$1048576,MATCH($B36,人口源表!$A:$A,0),MATCH(X$1,人口源表!$1:$1,0))*INDEX(城镇化率!$1:$1048576,MATCH($B36,城镇化率!$A:$A,0),MATCH(X$1,城镇化率!$5:$5,0))/100</f>
        <v>742785.8810058831</v>
      </c>
      <c r="Y36" s="40">
        <f>INDEX(人口源表!$1:$1048576,MATCH($B36,人口源表!$A:$A,0),MATCH(Y$1,人口源表!$1:$1,0))*INDEX(城镇化率!$1:$1048576,MATCH($B36,城镇化率!$A:$A,0),MATCH(Y$1,城镇化率!$5:$5,0))/100</f>
        <v>743460.47915612091</v>
      </c>
      <c r="Z36" s="40">
        <f>INDEX(人口源表!$1:$1048576,MATCH($B36,人口源表!$A:$A,0),MATCH(Z$1,人口源表!$1:$1,0))*INDEX(城镇化率!$1:$1048576,MATCH($B36,城镇化率!$A:$A,0),MATCH(Z$1,城镇化率!$5:$5,0))/100</f>
        <v>743835.7214600658</v>
      </c>
      <c r="AA36" s="40">
        <f>INDEX(人口源表!$1:$1048576,MATCH($B36,人口源表!$A:$A,0),MATCH(AA$1,人口源表!$1:$1,0))*INDEX(城镇化率!$1:$1048576,MATCH($B36,城镇化率!$A:$A,0),MATCH(AA$1,城镇化率!$5:$5,0))/100</f>
        <v>743927.99254291342</v>
      </c>
      <c r="AB36" s="40">
        <f>INDEX(人口源表!$1:$1048576,MATCH($B36,人口源表!$A:$A,0),MATCH(AB$1,人口源表!$1:$1,0))*INDEX(城镇化率!$1:$1048576,MATCH($B36,城镇化率!$A:$A,0),MATCH(AB$1,城镇化率!$5:$5,0))/100</f>
        <v>743752.69873279368</v>
      </c>
      <c r="AC36" s="40">
        <f>INDEX(人口源表!$1:$1048576,MATCH($B36,人口源表!$A:$A,0),MATCH(AC$1,人口源表!$1:$1,0))*INDEX(城镇化率!$1:$1048576,MATCH($B36,城镇化率!$A:$A,0),MATCH(AC$1,城镇化率!$5:$5,0))/100</f>
        <v>742416.01291202905</v>
      </c>
      <c r="AD36" s="40">
        <f>INDEX(人口源表!$1:$1048576,MATCH($B36,人口源表!$A:$A,0),MATCH(AD$1,人口源表!$1:$1,0))*INDEX(城镇化率!$1:$1048576,MATCH($B36,城镇化率!$A:$A,0),MATCH(AD$1,城镇化率!$5:$5,0))/100</f>
        <v>740844.32296517293</v>
      </c>
      <c r="AE36" s="40">
        <f>INDEX(人口源表!$1:$1048576,MATCH($B36,人口源表!$A:$A,0),MATCH(AE$1,人口源表!$1:$1,0))*INDEX(城镇化率!$1:$1048576,MATCH($B36,城镇化率!$A:$A,0),MATCH(AE$1,城镇化率!$5:$5,0))/100</f>
        <v>739053.51007798046</v>
      </c>
      <c r="AF36" s="40">
        <f>INDEX(人口源表!$1:$1048576,MATCH($B36,人口源表!$A:$A,0),MATCH(AF$1,人口源表!$1:$1,0))*INDEX(城镇化率!$1:$1048576,MATCH($B36,城镇化率!$A:$A,0),MATCH(AF$1,城镇化率!$5:$5,0))/100</f>
        <v>737058.34329185204</v>
      </c>
      <c r="AG36" s="40">
        <f>INDEX(人口源表!$1:$1048576,MATCH($B36,人口源表!$A:$A,0),MATCH(AG$1,人口源表!$1:$1,0))*INDEX(城镇化率!$1:$1048576,MATCH($B36,城镇化率!$A:$A,0),MATCH(AG$1,城镇化率!$5:$5,0))/100</f>
        <v>734871.76794620859</v>
      </c>
      <c r="AH36" s="40">
        <f>INDEX(人口源表!$1:$1048576,MATCH($B36,人口源表!$A:$A,0),MATCH(AH$1,人口源表!$1:$1,0))*INDEX(城镇化率!$1:$1048576,MATCH($B36,城镇化率!$A:$A,0),MATCH(AH$1,城镇化率!$5:$5,0))/100</f>
        <v>732508.32311393903</v>
      </c>
      <c r="AI36" s="40">
        <f>INDEX(人口源表!$1:$1048576,MATCH($B36,人口源表!$A:$A,0),MATCH(AI$1,人口源表!$1:$1,0))*INDEX(城镇化率!$1:$1048576,MATCH($B36,城镇化率!$A:$A,0),MATCH(AI$1,城镇化率!$5:$5,0))/100</f>
        <v>729980.70264648797</v>
      </c>
      <c r="AJ36" s="40">
        <f>INDEX(人口源表!$1:$1048576,MATCH($B36,人口源表!$A:$A,0),MATCH(AJ$1,人口源表!$1:$1,0))*INDEX(城镇化率!$1:$1048576,MATCH($B36,城镇化率!$A:$A,0),MATCH(AJ$1,城镇化率!$5:$5,0))/100</f>
        <v>727301.11027190404</v>
      </c>
      <c r="AK36" s="40">
        <f>INDEX(人口源表!$1:$1048576,MATCH($B36,人口源表!$A:$A,0),MATCH(AK$1,人口源表!$1:$1,0))*INDEX(城镇化率!$1:$1048576,MATCH($B36,城镇化率!$A:$A,0),MATCH(AK$1,城镇化率!$5:$5,0))/100</f>
        <v>724481.24845910328</v>
      </c>
      <c r="AL36" s="40">
        <f>INDEX(人口源表!$1:$1048576,MATCH($B36,人口源表!$A:$A,0),MATCH(AL$1,人口源表!$1:$1,0))*INDEX(城镇化率!$1:$1048576,MATCH($B36,城镇化率!$A:$A,0),MATCH(AL$1,城镇化率!$5:$5,0))/100</f>
        <v>721532.30714886275</v>
      </c>
      <c r="AM36" s="40">
        <f>INDEX(人口源表!$1:$1048576,MATCH($B36,人口源表!$A:$A,0),MATCH(AM$1,人口源表!$1:$1,0))*INDEX(城镇化率!$1:$1048576,MATCH($B36,城镇化率!$A:$A,0),MATCH(AM$1,城镇化率!$5:$5,0))/100</f>
        <v>718464.24842358229</v>
      </c>
      <c r="AN36" s="40">
        <f>INDEX(人口源表!$1:$1048576,MATCH($B36,人口源表!$A:$A,0),MATCH(AN$1,人口源表!$1:$1,0))*INDEX(城镇化率!$1:$1048576,MATCH($B36,城镇化率!$A:$A,0),MATCH(AN$1,城镇化率!$5:$5,0))/100</f>
        <v>715287.1948597515</v>
      </c>
      <c r="AO36" s="40">
        <f>INDEX(人口源表!$1:$1048576,MATCH($B36,人口源表!$A:$A,0),MATCH(AO$1,人口源表!$1:$1,0))*INDEX(城镇化率!$1:$1048576,MATCH($B36,城镇化率!$A:$A,0),MATCH(AO$1,城镇化率!$5:$5,0))/100</f>
        <v>712010.01258226694</v>
      </c>
      <c r="AP36" s="40">
        <f>INDEX(人口源表!$1:$1048576,MATCH($B36,人口源表!$A:$A,0),MATCH(AP$1,人口源表!$1:$1,0))*INDEX(城镇化率!$1:$1048576,MATCH($B36,城镇化率!$A:$A,0),MATCH(AP$1,城镇化率!$5:$5,0))/100</f>
        <v>708641.70991713775</v>
      </c>
      <c r="AQ36" s="40">
        <f>INDEX(人口源表!$1:$1048576,MATCH($B36,人口源表!$A:$A,0),MATCH(AQ$1,人口源表!$1:$1,0))*INDEX(城镇化率!$1:$1048576,MATCH($B36,城镇化率!$A:$A,0),MATCH(AQ$1,城镇化率!$5:$5,0))/100</f>
        <v>705189.29494881898</v>
      </c>
      <c r="AR36" s="40">
        <f>INDEX(人口源表!$1:$1048576,MATCH($B36,人口源表!$A:$A,0),MATCH(AR$1,人口源表!$1:$1,0))*INDEX(城镇化率!$1:$1048576,MATCH($B36,城镇化率!$A:$A,0),MATCH(AR$1,城镇化率!$5:$5,0))/100</f>
        <v>701659.88837401406</v>
      </c>
      <c r="AS36" s="40">
        <f>INDEX(人口源表!$1:$1048576,MATCH($B36,人口源表!$A:$A,0),MATCH(AS$1,人口源表!$1:$1,0))*INDEX(城镇化率!$1:$1048576,MATCH($B36,城镇化率!$A:$A,0),MATCH(AS$1,城镇化率!$5:$5,0))/100</f>
        <v>698059.28458074445</v>
      </c>
      <c r="AT36" s="40">
        <f>INDEX(人口源表!$1:$1048576,MATCH($B36,人口源表!$A:$A,0),MATCH(AT$1,人口源表!$1:$1,0))*INDEX(城镇化率!$1:$1048576,MATCH($B36,城镇化率!$A:$A,0),MATCH(AT$1,城镇化率!$5:$5,0))/100</f>
        <v>694394.09374036058</v>
      </c>
      <c r="AU36" s="40">
        <f>INDEX(人口源表!$1:$1048576,MATCH($B36,人口源表!$A:$A,0),MATCH(AU$1,人口源表!$1:$1,0))*INDEX(城镇化率!$1:$1048576,MATCH($B36,城镇化率!$A:$A,0),MATCH(AU$1,城镇化率!$5:$5,0))/100</f>
        <v>690668.85456234368</v>
      </c>
      <c r="AV36" s="40">
        <f>INDEX(人口源表!$1:$1048576,MATCH($B36,人口源表!$A:$A,0),MATCH(AV$1,人口源表!$1:$1,0))*INDEX(城镇化率!$1:$1048576,MATCH($B36,城镇化率!$A:$A,0),MATCH(AV$1,城镇化率!$5:$5,0))/100</f>
        <v>686886.72244712349</v>
      </c>
    </row>
    <row r="37" spans="1:48" x14ac:dyDescent="0.15">
      <c r="A37" s="4" t="s">
        <v>861</v>
      </c>
      <c r="B37" s="4" t="s">
        <v>96</v>
      </c>
      <c r="C37" s="34">
        <f>VLOOKUP(B37,'[1]2016省城人口总结（根）'!B:C,2,FALSE)/100</f>
        <v>0.54371499999999995</v>
      </c>
      <c r="D37" s="40">
        <f>INDEX(人口源表!$1:$1048576,MATCH($B37,人口源表!$A:$A,0),MATCH(D$1,人口源表!$1:$1,0))*INDEX(城镇化率!$1:$1048576,MATCH($B37,城镇化率!$A:$A,0),MATCH(D$1,城镇化率!$5:$5,0))/100</f>
        <v>132468.25981820273</v>
      </c>
      <c r="E37" s="40">
        <f>INDEX(人口源表!$1:$1048576,MATCH($B37,人口源表!$A:$A,0),MATCH(E$1,人口源表!$1:$1,0))*INDEX(城镇化率!$1:$1048576,MATCH($B37,城镇化率!$A:$A,0),MATCH(E$1,城镇化率!$5:$5,0))/100</f>
        <v>135609.83935860236</v>
      </c>
      <c r="F37" s="40">
        <f>INDEX(人口源表!$1:$1048576,MATCH($B37,人口源表!$A:$A,0),MATCH(F$1,人口源表!$1:$1,0))*INDEX(城镇化率!$1:$1048576,MATCH($B37,城镇化率!$A:$A,0),MATCH(F$1,城镇化率!$5:$5,0))/100</f>
        <v>138738.73165883802</v>
      </c>
      <c r="G37" s="40">
        <f>INDEX(人口源表!$1:$1048576,MATCH($B37,人口源表!$A:$A,0),MATCH(G$1,人口源表!$1:$1,0))*INDEX(城镇化率!$1:$1048576,MATCH($B37,城镇化率!$A:$A,0),MATCH(G$1,城镇化率!$5:$5,0))/100</f>
        <v>148793.91558026808</v>
      </c>
      <c r="H37" s="40">
        <f>INDEX(人口源表!$1:$1048576,MATCH($B37,人口源表!$A:$A,0),MATCH(H$1,人口源表!$1:$1,0))*INDEX(城镇化率!$1:$1048576,MATCH($B37,城镇化率!$A:$A,0),MATCH(H$1,城镇化率!$5:$5,0))/100</f>
        <v>152601.39183377466</v>
      </c>
      <c r="I37" s="40">
        <f>INDEX(人口源表!$1:$1048576,MATCH($B37,人口源表!$A:$A,0),MATCH(I$1,人口源表!$1:$1,0))*INDEX(城镇化率!$1:$1048576,MATCH($B37,城镇化率!$A:$A,0),MATCH(I$1,城镇化率!$5:$5,0))/100</f>
        <v>155246.56561030916</v>
      </c>
      <c r="J37" s="40">
        <f>INDEX(人口源表!$1:$1048576,MATCH($B37,人口源表!$A:$A,0),MATCH(J$1,人口源表!$1:$1,0))*INDEX(城镇化率!$1:$1048576,MATCH($B37,城镇化率!$A:$A,0),MATCH(J$1,城镇化率!$5:$5,0))/100</f>
        <v>157767.39534906994</v>
      </c>
      <c r="K37" s="40">
        <f>INDEX(人口源表!$1:$1048576,MATCH($B37,人口源表!$A:$A,0),MATCH(K$1,人口源表!$1:$1,0))*INDEX(城镇化率!$1:$1048576,MATCH($B37,城镇化率!$A:$A,0),MATCH(K$1,城镇化率!$5:$5,0))/100</f>
        <v>160167.30059950936</v>
      </c>
      <c r="L37" s="40">
        <f>INDEX(人口源表!$1:$1048576,MATCH($B37,人口源表!$A:$A,0),MATCH(L$1,人口源表!$1:$1,0))*INDEX(城镇化率!$1:$1048576,MATCH($B37,城镇化率!$A:$A,0),MATCH(L$1,城镇化率!$5:$5,0))/100</f>
        <v>162451.73721482503</v>
      </c>
      <c r="M37" s="40">
        <f>INDEX(人口源表!$1:$1048576,MATCH($B37,人口源表!$A:$A,0),MATCH(M$1,人口源表!$1:$1,0))*INDEX(城镇化率!$1:$1048576,MATCH($B37,城镇化率!$A:$A,0),MATCH(M$1,城镇化率!$5:$5,0))/100</f>
        <v>164624.62634861877</v>
      </c>
      <c r="N37" s="40">
        <f>INDEX(人口源表!$1:$1048576,MATCH($B37,人口源表!$A:$A,0),MATCH(N$1,人口源表!$1:$1,0))*INDEX(城镇化率!$1:$1048576,MATCH($B37,城镇化率!$A:$A,0),MATCH(N$1,城镇化率!$5:$5,0))/100</f>
        <v>166690.12330376485</v>
      </c>
      <c r="O37" s="40">
        <f>INDEX(人口源表!$1:$1048576,MATCH($B37,人口源表!$A:$A,0),MATCH(O$1,人口源表!$1:$1,0))*INDEX(城镇化率!$1:$1048576,MATCH($B37,城镇化率!$A:$A,0),MATCH(O$1,城镇化率!$5:$5,0))/100</f>
        <v>168652.62405981455</v>
      </c>
      <c r="P37" s="40">
        <f>INDEX(人口源表!$1:$1048576,MATCH($B37,人口源表!$A:$A,0),MATCH(P$1,人口源表!$1:$1,0))*INDEX(城镇化率!$1:$1048576,MATCH($B37,城镇化率!$A:$A,0),MATCH(P$1,城镇化率!$5:$5,0))/100</f>
        <v>170516.77193784798</v>
      </c>
      <c r="Q37" s="40">
        <f>INDEX(人口源表!$1:$1048576,MATCH($B37,人口源表!$A:$A,0),MATCH(Q$1,人口源表!$1:$1,0))*INDEX(城镇化率!$1:$1048576,MATCH($B37,城镇化率!$A:$A,0),MATCH(Q$1,城镇化率!$5:$5,0))/100</f>
        <v>172285.55591744266</v>
      </c>
      <c r="R37" s="40">
        <f>INDEX(人口源表!$1:$1048576,MATCH($B37,人口源表!$A:$A,0),MATCH(R$1,人口源表!$1:$1,0))*INDEX(城镇化率!$1:$1048576,MATCH($B37,城镇化率!$A:$A,0),MATCH(R$1,城镇化率!$5:$5,0))/100</f>
        <v>173964.07730487245</v>
      </c>
      <c r="S37" s="40">
        <f>INDEX(人口源表!$1:$1048576,MATCH($B37,人口源表!$A:$A,0),MATCH(S$1,人口源表!$1:$1,0))*INDEX(城镇化率!$1:$1048576,MATCH($B37,城镇化率!$A:$A,0),MATCH(S$1,城镇化率!$5:$5,0))/100</f>
        <v>174686.02395290151</v>
      </c>
      <c r="T37" s="40">
        <f>INDEX(人口源表!$1:$1048576,MATCH($B37,人口源表!$A:$A,0),MATCH(T$1,人口源表!$1:$1,0))*INDEX(城镇化率!$1:$1048576,MATCH($B37,城镇化率!$A:$A,0),MATCH(T$1,城镇化率!$5:$5,0))/100</f>
        <v>175314.14510097619</v>
      </c>
      <c r="U37" s="40">
        <f>INDEX(人口源表!$1:$1048576,MATCH($B37,人口源表!$A:$A,0),MATCH(U$1,人口源表!$1:$1,0))*INDEX(城镇化率!$1:$1048576,MATCH($B37,城镇化率!$A:$A,0),MATCH(U$1,城镇化率!$5:$5,0))/100</f>
        <v>175853.52306972063</v>
      </c>
      <c r="V37" s="40">
        <f>INDEX(人口源表!$1:$1048576,MATCH($B37,人口源表!$A:$A,0),MATCH(V$1,人口源表!$1:$1,0))*INDEX(城镇化率!$1:$1048576,MATCH($B37,城镇化率!$A:$A,0),MATCH(V$1,城镇化率!$5:$5,0))/100</f>
        <v>176308.70068082915</v>
      </c>
      <c r="W37" s="40">
        <f>INDEX(人口源表!$1:$1048576,MATCH($B37,人口源表!$A:$A,0),MATCH(W$1,人口源表!$1:$1,0))*INDEX(城镇化率!$1:$1048576,MATCH($B37,城镇化率!$A:$A,0),MATCH(W$1,城镇化率!$5:$5,0))/100</f>
        <v>176683.66638001852</v>
      </c>
      <c r="X37" s="40">
        <f>INDEX(人口源表!$1:$1048576,MATCH($B37,人口源表!$A:$A,0),MATCH(X$1,人口源表!$1:$1,0))*INDEX(城镇化率!$1:$1048576,MATCH($B37,城镇化率!$A:$A,0),MATCH(X$1,城镇化率!$5:$5,0))/100</f>
        <v>176982.50117209126</v>
      </c>
      <c r="Y37" s="40">
        <f>INDEX(人口源表!$1:$1048576,MATCH($B37,人口源表!$A:$A,0),MATCH(Y$1,人口源表!$1:$1,0))*INDEX(城镇化率!$1:$1048576,MATCH($B37,城镇化率!$A:$A,0),MATCH(Y$1,城镇化率!$5:$5,0))/100</f>
        <v>177209.37983141298</v>
      </c>
      <c r="Z37" s="40">
        <f>INDEX(人口源表!$1:$1048576,MATCH($B37,人口源表!$A:$A,0),MATCH(Z$1,人口源表!$1:$1,0))*INDEX(城镇化率!$1:$1048576,MATCH($B37,城镇化率!$A:$A,0),MATCH(Z$1,城镇化率!$5:$5,0))/100</f>
        <v>177368.57212476269</v>
      </c>
      <c r="AA37" s="40">
        <f>INDEX(人口源表!$1:$1048576,MATCH($B37,人口源表!$A:$A,0),MATCH(AA$1,人口源表!$1:$1,0))*INDEX(城镇化率!$1:$1048576,MATCH($B37,城镇化率!$A:$A,0),MATCH(AA$1,城镇化率!$5:$5,0))/100</f>
        <v>177462.42797800197</v>
      </c>
      <c r="AB37" s="40">
        <f>INDEX(人口源表!$1:$1048576,MATCH($B37,人口源表!$A:$A,0),MATCH(AB$1,人口源表!$1:$1,0))*INDEX(城镇化率!$1:$1048576,MATCH($B37,城镇化率!$A:$A,0),MATCH(AB$1,城镇化率!$5:$5,0))/100</f>
        <v>177494.02985429202</v>
      </c>
      <c r="AC37" s="40">
        <f>INDEX(人口源表!$1:$1048576,MATCH($B37,人口源表!$A:$A,0),MATCH(AC$1,人口源表!$1:$1,0))*INDEX(城镇化率!$1:$1048576,MATCH($B37,城镇化率!$A:$A,0),MATCH(AC$1,城镇化率!$5:$5,0))/100</f>
        <v>177250.04945011041</v>
      </c>
      <c r="AD37" s="40">
        <f>INDEX(人口源表!$1:$1048576,MATCH($B37,人口源表!$A:$A,0),MATCH(AD$1,人口源表!$1:$1,0))*INDEX(城镇化率!$1:$1048576,MATCH($B37,城镇化率!$A:$A,0),MATCH(AD$1,城镇化率!$5:$5,0))/100</f>
        <v>176950.66994265796</v>
      </c>
      <c r="AE37" s="40">
        <f>INDEX(人口源表!$1:$1048576,MATCH($B37,人口源表!$A:$A,0),MATCH(AE$1,人口源表!$1:$1,0))*INDEX(城镇化率!$1:$1048576,MATCH($B37,城镇化率!$A:$A,0),MATCH(AE$1,城镇化率!$5:$5,0))/100</f>
        <v>176596.65075067413</v>
      </c>
      <c r="AF37" s="40">
        <f>INDEX(人口源表!$1:$1048576,MATCH($B37,人口源表!$A:$A,0),MATCH(AF$1,人口源表!$1:$1,0))*INDEX(城镇化率!$1:$1048576,MATCH($B37,城镇化率!$A:$A,0),MATCH(AF$1,城镇化率!$5:$5,0))/100</f>
        <v>176192.19551275112</v>
      </c>
      <c r="AG37" s="40">
        <f>INDEX(人口源表!$1:$1048576,MATCH($B37,人口源表!$A:$A,0),MATCH(AG$1,人口源表!$1:$1,0))*INDEX(城镇化率!$1:$1048576,MATCH($B37,城镇化率!$A:$A,0),MATCH(AG$1,城镇化率!$5:$5,0))/100</f>
        <v>175738.13476672041</v>
      </c>
      <c r="AH37" s="40">
        <f>INDEX(人口源表!$1:$1048576,MATCH($B37,人口源表!$A:$A,0),MATCH(AH$1,人口源表!$1:$1,0))*INDEX(城镇化率!$1:$1048576,MATCH($B37,城镇化率!$A:$A,0),MATCH(AH$1,城镇化率!$5:$5,0))/100</f>
        <v>175236.00657129392</v>
      </c>
      <c r="AI37" s="40">
        <f>INDEX(人口源表!$1:$1048576,MATCH($B37,人口源表!$A:$A,0),MATCH(AI$1,人口源表!$1:$1,0))*INDEX(城镇化率!$1:$1048576,MATCH($B37,城镇化率!$A:$A,0),MATCH(AI$1,城镇化率!$5:$5,0))/100</f>
        <v>174686.68287850168</v>
      </c>
      <c r="AJ37" s="40">
        <f>INDEX(人口源表!$1:$1048576,MATCH($B37,人口源表!$A:$A,0),MATCH(AJ$1,人口源表!$1:$1,0))*INDEX(城镇化率!$1:$1048576,MATCH($B37,城镇化率!$A:$A,0),MATCH(AJ$1,城镇化率!$5:$5,0))/100</f>
        <v>174091.74878130283</v>
      </c>
      <c r="AK37" s="40">
        <f>INDEX(人口源表!$1:$1048576,MATCH($B37,人口源表!$A:$A,0),MATCH(AK$1,人口源表!$1:$1,0))*INDEX(城镇化率!$1:$1048576,MATCH($B37,城镇化率!$A:$A,0),MATCH(AK$1,城镇化率!$5:$5,0))/100</f>
        <v>173451.41986180592</v>
      </c>
      <c r="AL37" s="40">
        <f>INDEX(人口源表!$1:$1048576,MATCH($B37,人口源表!$A:$A,0),MATCH(AL$1,人口源表!$1:$1,0))*INDEX(城镇化率!$1:$1048576,MATCH($B37,城镇化率!$A:$A,0),MATCH(AL$1,城镇化率!$5:$5,0))/100</f>
        <v>172765.91869009589</v>
      </c>
      <c r="AM37" s="40">
        <f>INDEX(人口源表!$1:$1048576,MATCH($B37,人口源表!$A:$A,0),MATCH(AM$1,人口源表!$1:$1,0))*INDEX(城镇化率!$1:$1048576,MATCH($B37,城镇化率!$A:$A,0),MATCH(AM$1,城镇化率!$5:$5,0))/100</f>
        <v>172034.77097481268</v>
      </c>
      <c r="AN37" s="40">
        <f>INDEX(人口源表!$1:$1048576,MATCH($B37,人口源表!$A:$A,0),MATCH(AN$1,人口源表!$1:$1,0))*INDEX(城镇化率!$1:$1048576,MATCH($B37,城镇化率!$A:$A,0),MATCH(AN$1,城镇化率!$5:$5,0))/100</f>
        <v>171257.49895204519</v>
      </c>
      <c r="AO37" s="40">
        <f>INDEX(人口源表!$1:$1048576,MATCH($B37,人口源表!$A:$A,0),MATCH(AO$1,人口源表!$1:$1,0))*INDEX(城镇化率!$1:$1048576,MATCH($B37,城镇化率!$A:$A,0),MATCH(AO$1,城镇化率!$5:$5,0))/100</f>
        <v>170433.62136385881</v>
      </c>
      <c r="AP37" s="40">
        <f>INDEX(人口源表!$1:$1048576,MATCH($B37,人口源表!$A:$A,0),MATCH(AP$1,人口源表!$1:$1,0))*INDEX(城镇化率!$1:$1048576,MATCH($B37,城镇化率!$A:$A,0),MATCH(AP$1,城镇化率!$5:$5,0))/100</f>
        <v>169561.22959936014</v>
      </c>
      <c r="AQ37" s="40">
        <f>INDEX(人口源表!$1:$1048576,MATCH($B37,人口源表!$A:$A,0),MATCH(AQ$1,人口源表!$1:$1,0))*INDEX(城镇化率!$1:$1048576,MATCH($B37,城镇化率!$A:$A,0),MATCH(AQ$1,城镇化率!$5:$5,0))/100</f>
        <v>168638.39003764268</v>
      </c>
      <c r="AR37" s="40">
        <f>INDEX(人口源表!$1:$1048576,MATCH($B37,人口源表!$A:$A,0),MATCH(AR$1,人口源表!$1:$1,0))*INDEX(城镇化率!$1:$1048576,MATCH($B37,城镇化率!$A:$A,0),MATCH(AR$1,城镇化率!$5:$5,0))/100</f>
        <v>167663.86112052292</v>
      </c>
      <c r="AS37" s="40">
        <f>INDEX(人口源表!$1:$1048576,MATCH($B37,人口源表!$A:$A,0),MATCH(AS$1,人口源表!$1:$1,0))*INDEX(城镇化率!$1:$1048576,MATCH($B37,城镇化率!$A:$A,0),MATCH(AS$1,城镇化率!$5:$5,0))/100</f>
        <v>166634.94664450505</v>
      </c>
      <c r="AT37" s="40">
        <f>INDEX(人口源表!$1:$1048576,MATCH($B37,人口源表!$A:$A,0),MATCH(AT$1,人口源表!$1:$1,0))*INDEX(城镇化率!$1:$1048576,MATCH($B37,城镇化率!$A:$A,0),MATCH(AT$1,城镇化率!$5:$5,0))/100</f>
        <v>165548.91392138699</v>
      </c>
      <c r="AU37" s="40">
        <f>INDEX(人口源表!$1:$1048576,MATCH($B37,人口源表!$A:$A,0),MATCH(AU$1,人口源表!$1:$1,0))*INDEX(城镇化率!$1:$1048576,MATCH($B37,城镇化率!$A:$A,0),MATCH(AU$1,城镇化率!$5:$5,0))/100</f>
        <v>164401.54256574321</v>
      </c>
      <c r="AV37" s="40">
        <f>INDEX(人口源表!$1:$1048576,MATCH($B37,人口源表!$A:$A,0),MATCH(AV$1,人口源表!$1:$1,0))*INDEX(城镇化率!$1:$1048576,MATCH($B37,城镇化率!$A:$A,0),MATCH(AV$1,城镇化率!$5:$5,0))/100</f>
        <v>163190.00951362133</v>
      </c>
    </row>
    <row r="38" spans="1:48" x14ac:dyDescent="0.15">
      <c r="A38" s="4" t="s">
        <v>862</v>
      </c>
      <c r="B38" s="4" t="s">
        <v>98</v>
      </c>
      <c r="C38" s="34">
        <f>VLOOKUP(B38,'[1]2016省城人口总结（根）'!B:C,2,FALSE)/100</f>
        <v>0.76466999999999996</v>
      </c>
      <c r="D38" s="40">
        <f>INDEX(人口源表!$1:$1048576,MATCH($B38,人口源表!$A:$A,0),MATCH(D$1,人口源表!$1:$1,0))*INDEX(城镇化率!$1:$1048576,MATCH($B38,城镇化率!$A:$A,0),MATCH(D$1,城镇化率!$5:$5,0))/100</f>
        <v>6432528.3504947973</v>
      </c>
      <c r="E38" s="40">
        <f>INDEX(人口源表!$1:$1048576,MATCH($B38,人口源表!$A:$A,0),MATCH(E$1,人口源表!$1:$1,0))*INDEX(城镇化率!$1:$1048576,MATCH($B38,城镇化率!$A:$A,0),MATCH(E$1,城镇化率!$5:$5,0))/100</f>
        <v>6571333.8134253807</v>
      </c>
      <c r="F38" s="40">
        <f>INDEX(人口源表!$1:$1048576,MATCH($B38,人口源表!$A:$A,0),MATCH(F$1,人口源表!$1:$1,0))*INDEX(城镇化率!$1:$1048576,MATCH($B38,城镇化率!$A:$A,0),MATCH(F$1,城镇化率!$5:$5,0))/100</f>
        <v>6708820.3830121364</v>
      </c>
      <c r="G38" s="40">
        <f>INDEX(人口源表!$1:$1048576,MATCH($B38,人口源表!$A:$A,0),MATCH(G$1,人口源表!$1:$1,0))*INDEX(城镇化率!$1:$1048576,MATCH($B38,城镇化率!$A:$A,0),MATCH(G$1,城镇化率!$5:$5,0))/100</f>
        <v>7212359.7548446618</v>
      </c>
      <c r="H38" s="40">
        <f>INDEX(人口源表!$1:$1048576,MATCH($B38,人口源表!$A:$A,0),MATCH(H$1,人口源表!$1:$1,0))*INDEX(城镇化率!$1:$1048576,MATCH($B38,城镇化率!$A:$A,0),MATCH(H$1,城镇化率!$5:$5,0))/100</f>
        <v>7384427.0230875267</v>
      </c>
      <c r="I38" s="40">
        <f>INDEX(人口源表!$1:$1048576,MATCH($B38,人口源表!$A:$A,0),MATCH(I$1,人口源表!$1:$1,0))*INDEX(城镇化率!$1:$1048576,MATCH($B38,城镇化率!$A:$A,0),MATCH(I$1,城镇化率!$5:$5,0))/100</f>
        <v>7496007.6024537524</v>
      </c>
      <c r="J38" s="40">
        <f>INDEX(人口源表!$1:$1048576,MATCH($B38,人口源表!$A:$A,0),MATCH(J$1,人口源表!$1:$1,0))*INDEX(城镇化率!$1:$1048576,MATCH($B38,城镇化率!$A:$A,0),MATCH(J$1,城镇化率!$5:$5,0))/100</f>
        <v>7597760.6562590972</v>
      </c>
      <c r="K38" s="40">
        <f>INDEX(人口源表!$1:$1048576,MATCH($B38,人口源表!$A:$A,0),MATCH(K$1,人口源表!$1:$1,0))*INDEX(城镇化率!$1:$1048576,MATCH($B38,城镇化率!$A:$A,0),MATCH(K$1,城镇化率!$5:$5,0))/100</f>
        <v>7690269.6310857628</v>
      </c>
      <c r="L38" s="40">
        <f>INDEX(人口源表!$1:$1048576,MATCH($B38,人口源表!$A:$A,0),MATCH(L$1,人口源表!$1:$1,0))*INDEX(城镇化率!$1:$1048576,MATCH($B38,城镇化率!$A:$A,0),MATCH(L$1,城镇化率!$5:$5,0))/100</f>
        <v>7774110.9760428788</v>
      </c>
      <c r="M38" s="40">
        <f>INDEX(人口源表!$1:$1048576,MATCH($B38,人口源表!$A:$A,0),MATCH(M$1,人口源表!$1:$1,0))*INDEX(城镇化率!$1:$1048576,MATCH($B38,城镇化率!$A:$A,0),MATCH(M$1,城镇化率!$5:$5,0))/100</f>
        <v>7849853.9661065284</v>
      </c>
      <c r="N38" s="40">
        <f>INDEX(人口源表!$1:$1048576,MATCH($B38,人口源表!$A:$A,0),MATCH(N$1,人口源表!$1:$1,0))*INDEX(城镇化率!$1:$1048576,MATCH($B38,城镇化率!$A:$A,0),MATCH(N$1,城镇化率!$5:$5,0))/100</f>
        <v>7918058.8018112835</v>
      </c>
      <c r="O38" s="40">
        <f>INDEX(人口源表!$1:$1048576,MATCH($B38,人口源表!$A:$A,0),MATCH(O$1,人口源表!$1:$1,0))*INDEX(城镇化率!$1:$1048576,MATCH($B38,城镇化率!$A:$A,0),MATCH(O$1,城镇化率!$5:$5,0))/100</f>
        <v>7979279.0039416337</v>
      </c>
      <c r="P38" s="40">
        <f>INDEX(人口源表!$1:$1048576,MATCH($B38,人口源表!$A:$A,0),MATCH(P$1,人口源表!$1:$1,0))*INDEX(城镇化率!$1:$1048576,MATCH($B38,城镇化率!$A:$A,0),MATCH(P$1,城镇化率!$5:$5,0))/100</f>
        <v>8034055.1199682197</v>
      </c>
      <c r="Q38" s="40">
        <f>INDEX(人口源表!$1:$1048576,MATCH($B38,人口源表!$A:$A,0),MATCH(Q$1,人口源表!$1:$1,0))*INDEX(城镇化率!$1:$1048576,MATCH($B38,城镇化率!$A:$A,0),MATCH(Q$1,城镇化率!$5:$5,0))/100</f>
        <v>8082918.8115888974</v>
      </c>
      <c r="R38" s="40">
        <f>INDEX(人口源表!$1:$1048576,MATCH($B38,人口源表!$A:$A,0),MATCH(R$1,人口源表!$1:$1,0))*INDEX(城镇化率!$1:$1048576,MATCH($B38,城镇化率!$A:$A,0),MATCH(R$1,城镇化率!$5:$5,0))/100</f>
        <v>8126386.3756210208</v>
      </c>
      <c r="S38" s="40">
        <f>INDEX(人口源表!$1:$1048576,MATCH($B38,人口源表!$A:$A,0),MATCH(S$1,人口源表!$1:$1,0))*INDEX(城镇化率!$1:$1048576,MATCH($B38,城镇化率!$A:$A,0),MATCH(S$1,城镇化率!$5:$5,0))/100</f>
        <v>8124541.3370670071</v>
      </c>
      <c r="T38" s="40">
        <f>INDEX(人口源表!$1:$1048576,MATCH($B38,人口源表!$A:$A,0),MATCH(T$1,人口源表!$1:$1,0))*INDEX(城镇化率!$1:$1048576,MATCH($B38,城镇化率!$A:$A,0),MATCH(T$1,城镇化率!$5:$5,0))/100</f>
        <v>8118155.8286727695</v>
      </c>
      <c r="U38" s="40">
        <f>INDEX(人口源表!$1:$1048576,MATCH($B38,人口源表!$A:$A,0),MATCH(U$1,人口源表!$1:$1,0))*INDEX(城镇化率!$1:$1048576,MATCH($B38,城镇化率!$A:$A,0),MATCH(U$1,城镇化率!$5:$5,0))/100</f>
        <v>8107762.7828115383</v>
      </c>
      <c r="V38" s="40">
        <f>INDEX(人口源表!$1:$1048576,MATCH($B38,人口源表!$A:$A,0),MATCH(V$1,人口源表!$1:$1,0))*INDEX(城镇化率!$1:$1048576,MATCH($B38,城镇化率!$A:$A,0),MATCH(V$1,城镇化率!$5:$5,0))/100</f>
        <v>8093864.982682772</v>
      </c>
      <c r="W38" s="40">
        <f>INDEX(人口源表!$1:$1048576,MATCH($B38,人口源表!$A:$A,0),MATCH(W$1,人口源表!$1:$1,0))*INDEX(城镇化率!$1:$1048576,MATCH($B38,城镇化率!$A:$A,0),MATCH(W$1,城镇化率!$5:$5,0))/100</f>
        <v>8076939.7284125872</v>
      </c>
      <c r="X38" s="40">
        <f>INDEX(人口源表!$1:$1048576,MATCH($B38,人口源表!$A:$A,0),MATCH(X$1,人口源表!$1:$1,0))*INDEX(城镇化率!$1:$1048576,MATCH($B38,城镇化率!$A:$A,0),MATCH(X$1,城镇化率!$5:$5,0))/100</f>
        <v>8057435.2760666339</v>
      </c>
      <c r="Y38" s="40">
        <f>INDEX(人口源表!$1:$1048576,MATCH($B38,人口源表!$A:$A,0),MATCH(Y$1,人口源表!$1:$1,0))*INDEX(城镇化率!$1:$1048576,MATCH($B38,城镇化率!$A:$A,0),MATCH(Y$1,城镇化率!$5:$5,0))/100</f>
        <v>8035767.1806837888</v>
      </c>
      <c r="Z38" s="40">
        <f>INDEX(人口源表!$1:$1048576,MATCH($B38,人口源表!$A:$A,0),MATCH(Z$1,人口源表!$1:$1,0))*INDEX(城镇化率!$1:$1048576,MATCH($B38,城镇化率!$A:$A,0),MATCH(Z$1,城镇化率!$5:$5,0))/100</f>
        <v>8012324.8863115851</v>
      </c>
      <c r="AA38" s="40">
        <f>INDEX(人口源表!$1:$1048576,MATCH($B38,人口源表!$A:$A,0),MATCH(AA$1,人口源表!$1:$1,0))*INDEX(城镇化率!$1:$1048576,MATCH($B38,城镇化率!$A:$A,0),MATCH(AA$1,城镇化率!$5:$5,0))/100</f>
        <v>7987462.4601198127</v>
      </c>
      <c r="AB38" s="40">
        <f>INDEX(人口源表!$1:$1048576,MATCH($B38,人口源表!$A:$A,0),MATCH(AB$1,人口源表!$1:$1,0))*INDEX(城镇化率!$1:$1048576,MATCH($B38,城镇化率!$A:$A,0),MATCH(AB$1,城镇化率!$5:$5,0))/100</f>
        <v>7961503.3070708271</v>
      </c>
      <c r="AC38" s="40">
        <f>INDEX(人口源表!$1:$1048576,MATCH($B38,人口源表!$A:$A,0),MATCH(AC$1,人口源表!$1:$1,0))*INDEX(城镇化率!$1:$1048576,MATCH($B38,城镇化率!$A:$A,0),MATCH(AC$1,城镇化率!$5:$5,0))/100</f>
        <v>7925026.9659136571</v>
      </c>
      <c r="AD38" s="40">
        <f>INDEX(人口源表!$1:$1048576,MATCH($B38,人口源表!$A:$A,0),MATCH(AD$1,人口源表!$1:$1,0))*INDEX(城镇化率!$1:$1048576,MATCH($B38,城镇化率!$A:$A,0),MATCH(AD$1,城镇化率!$5:$5,0))/100</f>
        <v>7888078.1908306656</v>
      </c>
      <c r="AE38" s="40">
        <f>INDEX(人口源表!$1:$1048576,MATCH($B38,人口源表!$A:$A,0),MATCH(AE$1,人口源表!$1:$1,0))*INDEX(城镇化率!$1:$1048576,MATCH($B38,城镇化率!$A:$A,0),MATCH(AE$1,城镇化率!$5:$5,0))/100</f>
        <v>7850877.4470418859</v>
      </c>
      <c r="AF38" s="40">
        <f>INDEX(人口源表!$1:$1048576,MATCH($B38,人口源表!$A:$A,0),MATCH(AF$1,人口源表!$1:$1,0))*INDEX(城镇化率!$1:$1048576,MATCH($B38,城镇化率!$A:$A,0),MATCH(AF$1,城镇化率!$5:$5,0))/100</f>
        <v>7813609.0211464548</v>
      </c>
      <c r="AG38" s="40">
        <f>INDEX(人口源表!$1:$1048576,MATCH($B38,人口源表!$A:$A,0),MATCH(AG$1,人口源表!$1:$1,0))*INDEX(城镇化率!$1:$1048576,MATCH($B38,城镇化率!$A:$A,0),MATCH(AG$1,城镇化率!$5:$5,0))/100</f>
        <v>7776419.3396822521</v>
      </c>
      <c r="AH38" s="40">
        <f>INDEX(人口源表!$1:$1048576,MATCH($B38,人口源表!$A:$A,0),MATCH(AH$1,人口源表!$1:$1,0))*INDEX(城镇化率!$1:$1048576,MATCH($B38,城镇化率!$A:$A,0),MATCH(AH$1,城镇化率!$5:$5,0))/100</f>
        <v>7739416.229136195</v>
      </c>
      <c r="AI38" s="40">
        <f>INDEX(人口源表!$1:$1048576,MATCH($B38,人口源表!$A:$A,0),MATCH(AI$1,人口源表!$1:$1,0))*INDEX(城镇化率!$1:$1048576,MATCH($B38,城镇化率!$A:$A,0),MATCH(AI$1,城镇化率!$5:$5,0))/100</f>
        <v>7702670.1178823765</v>
      </c>
      <c r="AJ38" s="40">
        <f>INDEX(人口源表!$1:$1048576,MATCH($B38,人口源表!$A:$A,0),MATCH(AJ$1,人口源表!$1:$1,0))*INDEX(城镇化率!$1:$1048576,MATCH($B38,城镇化率!$A:$A,0),MATCH(AJ$1,城镇化率!$5:$5,0))/100</f>
        <v>7666207.4426957294</v>
      </c>
      <c r="AK38" s="40">
        <f>INDEX(人口源表!$1:$1048576,MATCH($B38,人口源表!$A:$A,0),MATCH(AK$1,人口源表!$1:$1,0))*INDEX(城镇化率!$1:$1048576,MATCH($B38,城镇化率!$A:$A,0),MATCH(AK$1,城镇化率!$5:$5,0))/100</f>
        <v>7630017.670121449</v>
      </c>
      <c r="AL38" s="40">
        <f>INDEX(人口源表!$1:$1048576,MATCH($B38,人口源表!$A:$A,0),MATCH(AL$1,人口源表!$1:$1,0))*INDEX(城镇化率!$1:$1048576,MATCH($B38,城镇化率!$A:$A,0),MATCH(AL$1,城镇化率!$5:$5,0))/100</f>
        <v>7594046.6783487424</v>
      </c>
      <c r="AM38" s="40">
        <f>INDEX(人口源表!$1:$1048576,MATCH($B38,人口源表!$A:$A,0),MATCH(AM$1,人口源表!$1:$1,0))*INDEX(城镇化率!$1:$1048576,MATCH($B38,城镇化率!$A:$A,0),MATCH(AM$1,城镇化率!$5:$5,0))/100</f>
        <v>7558198.9071818469</v>
      </c>
      <c r="AN38" s="40">
        <f>INDEX(人口源表!$1:$1048576,MATCH($B38,人口源表!$A:$A,0),MATCH(AN$1,人口源表!$1:$1,0))*INDEX(城镇化率!$1:$1048576,MATCH($B38,城镇化率!$A:$A,0),MATCH(AN$1,城镇化率!$5:$5,0))/100</f>
        <v>7522334.5973221026</v>
      </c>
      <c r="AO38" s="40">
        <f>INDEX(人口源表!$1:$1048576,MATCH($B38,人口源表!$A:$A,0),MATCH(AO$1,人口源表!$1:$1,0))*INDEX(城镇化率!$1:$1048576,MATCH($B38,城镇化率!$A:$A,0),MATCH(AO$1,城镇化率!$5:$5,0))/100</f>
        <v>7486271.9633136485</v>
      </c>
      <c r="AP38" s="40">
        <f>INDEX(人口源表!$1:$1048576,MATCH($B38,人口源表!$A:$A,0),MATCH(AP$1,人口源表!$1:$1,0))*INDEX(城镇化率!$1:$1048576,MATCH($B38,城镇化率!$A:$A,0),MATCH(AP$1,城镇化率!$5:$5,0))/100</f>
        <v>7440644</v>
      </c>
      <c r="AQ38" s="40">
        <f>INDEX(人口源表!$1:$1048576,MATCH($B38,人口源表!$A:$A,0),MATCH(AQ$1,人口源表!$1:$1,0))*INDEX(城镇化率!$1:$1048576,MATCH($B38,城镇化率!$A:$A,0),MATCH(AQ$1,城镇化率!$5:$5,0))/100</f>
        <v>7375692</v>
      </c>
      <c r="AR38" s="40">
        <f>INDEX(人口源表!$1:$1048576,MATCH($B38,人口源表!$A:$A,0),MATCH(AR$1,人口源表!$1:$1,0))*INDEX(城镇化率!$1:$1048576,MATCH($B38,城镇化率!$A:$A,0),MATCH(AR$1,城镇化率!$5:$5,0))/100</f>
        <v>7310114</v>
      </c>
      <c r="AS38" s="40">
        <f>INDEX(人口源表!$1:$1048576,MATCH($B38,人口源表!$A:$A,0),MATCH(AS$1,人口源表!$1:$1,0))*INDEX(城镇化率!$1:$1048576,MATCH($B38,城镇化率!$A:$A,0),MATCH(AS$1,城镇化率!$5:$5,0))/100</f>
        <v>7243555</v>
      </c>
      <c r="AT38" s="40">
        <f>INDEX(人口源表!$1:$1048576,MATCH($B38,人口源表!$A:$A,0),MATCH(AT$1,人口源表!$1:$1,0))*INDEX(城镇化率!$1:$1048576,MATCH($B38,城镇化率!$A:$A,0),MATCH(AT$1,城镇化率!$5:$5,0))/100</f>
        <v>7175622</v>
      </c>
      <c r="AU38" s="40">
        <f>INDEX(人口源表!$1:$1048576,MATCH($B38,人口源表!$A:$A,0),MATCH(AU$1,人口源表!$1:$1,0))*INDEX(城镇化率!$1:$1048576,MATCH($B38,城镇化率!$A:$A,0),MATCH(AU$1,城镇化率!$5:$5,0))/100</f>
        <v>7105877</v>
      </c>
      <c r="AV38" s="40">
        <f>INDEX(人口源表!$1:$1048576,MATCH($B38,人口源表!$A:$A,0),MATCH(AV$1,人口源表!$1:$1,0))*INDEX(城镇化率!$1:$1048576,MATCH($B38,城镇化率!$A:$A,0),MATCH(AV$1,城镇化率!$5:$5,0))/100</f>
        <v>7033843</v>
      </c>
    </row>
    <row r="39" spans="1:48" x14ac:dyDescent="0.15">
      <c r="A39" s="4" t="s">
        <v>862</v>
      </c>
      <c r="B39" s="4" t="s">
        <v>100</v>
      </c>
      <c r="C39" s="34">
        <f>VLOOKUP(B39,'[1]2016省城人口总结（根）'!B:C,2,FALSE)/100</f>
        <v>0.730985</v>
      </c>
      <c r="D39" s="40">
        <f>INDEX(人口源表!$1:$1048576,MATCH($B39,人口源表!$A:$A,0),MATCH(D$1,人口源表!$1:$1,0))*INDEX(城镇化率!$1:$1048576,MATCH($B39,城镇化率!$A:$A,0),MATCH(D$1,城镇化率!$5:$5,0))/100</f>
        <v>5082331.2652441822</v>
      </c>
      <c r="E39" s="40">
        <f>INDEX(人口源表!$1:$1048576,MATCH($B39,人口源表!$A:$A,0),MATCH(E$1,人口源表!$1:$1,0))*INDEX(城镇化率!$1:$1048576,MATCH($B39,城镇化率!$A:$A,0),MATCH(E$1,城镇化率!$5:$5,0))/100</f>
        <v>5194186.3647625633</v>
      </c>
      <c r="F39" s="40">
        <f>INDEX(人口源表!$1:$1048576,MATCH($B39,人口源表!$A:$A,0),MATCH(F$1,人口源表!$1:$1,0))*INDEX(城镇化率!$1:$1048576,MATCH($B39,城镇化率!$A:$A,0),MATCH(F$1,城镇化率!$5:$5,0))/100</f>
        <v>5305132.2341831671</v>
      </c>
      <c r="G39" s="40">
        <f>INDEX(人口源表!$1:$1048576,MATCH($B39,人口源表!$A:$A,0),MATCH(G$1,人口源表!$1:$1,0))*INDEX(城镇化率!$1:$1048576,MATCH($B39,城镇化率!$A:$A,0),MATCH(G$1,城镇化率!$5:$5,0))/100</f>
        <v>5685396.1680631889</v>
      </c>
      <c r="H39" s="40">
        <f>INDEX(人口源表!$1:$1048576,MATCH($B39,人口源表!$A:$A,0),MATCH(H$1,人口源表!$1:$1,0))*INDEX(城镇化率!$1:$1048576,MATCH($B39,城镇化率!$A:$A,0),MATCH(H$1,城镇化率!$5:$5,0))/100</f>
        <v>5825992.9143463429</v>
      </c>
      <c r="I39" s="40">
        <f>INDEX(人口源表!$1:$1048576,MATCH($B39,人口源表!$A:$A,0),MATCH(I$1,人口源表!$1:$1,0))*INDEX(城镇化率!$1:$1048576,MATCH($B39,城镇化率!$A:$A,0),MATCH(I$1,城镇化率!$5:$5,0))/100</f>
        <v>5918342.7486990811</v>
      </c>
      <c r="J39" s="40">
        <f>INDEX(人口源表!$1:$1048576,MATCH($B39,人口源表!$A:$A,0),MATCH(J$1,人口源表!$1:$1,0))*INDEX(城镇化率!$1:$1048576,MATCH($B39,城镇化率!$A:$A,0),MATCH(J$1,城镇化率!$5:$5,0))/100</f>
        <v>6002452.830822316</v>
      </c>
      <c r="K39" s="40">
        <f>INDEX(人口源表!$1:$1048576,MATCH($B39,人口源表!$A:$A,0),MATCH(K$1,人口源表!$1:$1,0))*INDEX(城镇化率!$1:$1048576,MATCH($B39,城镇化率!$A:$A,0),MATCH(K$1,城镇化率!$5:$5,0))/100</f>
        <v>6078850.1275355611</v>
      </c>
      <c r="L39" s="40">
        <f>INDEX(人口源表!$1:$1048576,MATCH($B39,人口源表!$A:$A,0),MATCH(L$1,人口源表!$1:$1,0))*INDEX(城镇化率!$1:$1048576,MATCH($B39,城镇化率!$A:$A,0),MATCH(L$1,城镇化率!$5:$5,0))/100</f>
        <v>6148057.0162938889</v>
      </c>
      <c r="M39" s="40">
        <f>INDEX(人口源表!$1:$1048576,MATCH($B39,人口源表!$A:$A,0),MATCH(M$1,人口源表!$1:$1,0))*INDEX(城镇化率!$1:$1048576,MATCH($B39,城镇化率!$A:$A,0),MATCH(M$1,城镇化率!$5:$5,0))/100</f>
        <v>6210586.3328128019</v>
      </c>
      <c r="N39" s="40">
        <f>INDEX(人口源表!$1:$1048576,MATCH($B39,人口源表!$A:$A,0),MATCH(N$1,人口源表!$1:$1,0))*INDEX(城镇化率!$1:$1048576,MATCH($B39,城镇化率!$A:$A,0),MATCH(N$1,城镇化率!$5:$5,0))/100</f>
        <v>6266945.2715855753</v>
      </c>
      <c r="O39" s="40">
        <f>INDEX(人口源表!$1:$1048576,MATCH($B39,人口源表!$A:$A,0),MATCH(O$1,人口源表!$1:$1,0))*INDEX(城镇化率!$1:$1048576,MATCH($B39,城镇化率!$A:$A,0),MATCH(O$1,城镇化率!$5:$5,0))/100</f>
        <v>6317626.9700669348</v>
      </c>
      <c r="P39" s="40">
        <f>INDEX(人口源表!$1:$1048576,MATCH($B39,人口源表!$A:$A,0),MATCH(P$1,人口源表!$1:$1,0))*INDEX(城镇化率!$1:$1048576,MATCH($B39,城镇化率!$A:$A,0),MATCH(P$1,城镇化率!$5:$5,0))/100</f>
        <v>6363117.697058185</v>
      </c>
      <c r="Q39" s="40">
        <f>INDEX(人口源表!$1:$1048576,MATCH($B39,人口源表!$A:$A,0),MATCH(Q$1,人口源表!$1:$1,0))*INDEX(城镇化率!$1:$1048576,MATCH($B39,城镇化率!$A:$A,0),MATCH(Q$1,城镇化率!$5:$5,0))/100</f>
        <v>6403890.8202774394</v>
      </c>
      <c r="R39" s="40">
        <f>INDEX(人口源表!$1:$1048576,MATCH($B39,人口源表!$A:$A,0),MATCH(R$1,人口源表!$1:$1,0))*INDEX(城镇化率!$1:$1048576,MATCH($B39,城镇化率!$A:$A,0),MATCH(R$1,城镇化率!$5:$5,0))/100</f>
        <v>6440406.4798941538</v>
      </c>
      <c r="S39" s="40">
        <f>INDEX(人口源表!$1:$1048576,MATCH($B39,人口源表!$A:$A,0),MATCH(S$1,人口源表!$1:$1,0))*INDEX(城镇化率!$1:$1048576,MATCH($B39,城镇化率!$A:$A,0),MATCH(S$1,城镇化率!$5:$5,0))/100</f>
        <v>6441065.2989769271</v>
      </c>
      <c r="T39" s="40">
        <f>INDEX(人口源表!$1:$1048576,MATCH($B39,人口源表!$A:$A,0),MATCH(T$1,人口源表!$1:$1,0))*INDEX(城镇化率!$1:$1048576,MATCH($B39,城镇化率!$A:$A,0),MATCH(T$1,城镇化率!$5:$5,0))/100</f>
        <v>6438212.3675184082</v>
      </c>
      <c r="U39" s="40">
        <f>INDEX(人口源表!$1:$1048576,MATCH($B39,人口源表!$A:$A,0),MATCH(U$1,人口源表!$1:$1,0))*INDEX(城镇化率!$1:$1048576,MATCH($B39,城镇化率!$A:$A,0),MATCH(U$1,城镇化率!$5:$5,0))/100</f>
        <v>6432307.8447554633</v>
      </c>
      <c r="V39" s="40">
        <f>INDEX(人口源表!$1:$1048576,MATCH($B39,人口源表!$A:$A,0),MATCH(V$1,人口源表!$1:$1,0))*INDEX(城镇化率!$1:$1048576,MATCH($B39,城镇化率!$A:$A,0),MATCH(V$1,城镇化率!$5:$5,0))/100</f>
        <v>6423783.7231439659</v>
      </c>
      <c r="W39" s="40">
        <f>INDEX(人口源表!$1:$1048576,MATCH($B39,人口源表!$A:$A,0),MATCH(W$1,人口源表!$1:$1,0))*INDEX(城镇化率!$1:$1048576,MATCH($B39,城镇化率!$A:$A,0),MATCH(W$1,城镇化率!$5:$5,0))/100</f>
        <v>6413048.318614725</v>
      </c>
      <c r="X39" s="40">
        <f>INDEX(人口源表!$1:$1048576,MATCH($B39,人口源表!$A:$A,0),MATCH(X$1,人口源表!$1:$1,0))*INDEX(城镇化率!$1:$1048576,MATCH($B39,城镇化率!$A:$A,0),MATCH(X$1,城镇化率!$5:$5,0))/100</f>
        <v>6400480.2264707275</v>
      </c>
      <c r="Y39" s="40">
        <f>INDEX(人口源表!$1:$1048576,MATCH($B39,人口源表!$A:$A,0),MATCH(Y$1,人口源表!$1:$1,0))*INDEX(城镇化率!$1:$1048576,MATCH($B39,城镇化率!$A:$A,0),MATCH(Y$1,城镇化率!$5:$5,0))/100</f>
        <v>6386430.1566105904</v>
      </c>
      <c r="Z39" s="40">
        <f>INDEX(人口源表!$1:$1048576,MATCH($B39,人口源表!$A:$A,0),MATCH(Z$1,人口源表!$1:$1,0))*INDEX(城镇化率!$1:$1048576,MATCH($B39,城镇化率!$A:$A,0),MATCH(Z$1,城镇化率!$5:$5,0))/100</f>
        <v>6371218.3410460353</v>
      </c>
      <c r="AA39" s="40">
        <f>INDEX(人口源表!$1:$1048576,MATCH($B39,人口源表!$A:$A,0),MATCH(AA$1,人口源表!$1:$1,0))*INDEX(城镇化率!$1:$1048576,MATCH($B39,城镇化率!$A:$A,0),MATCH(AA$1,城镇化率!$5:$5,0))/100</f>
        <v>6355137.2959822547</v>
      </c>
      <c r="AB39" s="40">
        <f>INDEX(人口源表!$1:$1048576,MATCH($B39,人口源表!$A:$A,0),MATCH(AB$1,人口源表!$1:$1,0))*INDEX(城镇化率!$1:$1048576,MATCH($B39,城镇化率!$A:$A,0),MATCH(AB$1,城镇化率!$5:$5,0))/100</f>
        <v>6338447.4150596317</v>
      </c>
      <c r="AC39" s="40">
        <f>INDEX(人口源表!$1:$1048576,MATCH($B39,人口源表!$A:$A,0),MATCH(AC$1,人口源表!$1:$1,0))*INDEX(城镇化率!$1:$1048576,MATCH($B39,城镇化率!$A:$A,0),MATCH(AC$1,城镇化率!$5:$5,0))/100</f>
        <v>6313640.826177001</v>
      </c>
      <c r="AD39" s="40">
        <f>INDEX(人口源表!$1:$1048576,MATCH($B39,人口源表!$A:$A,0),MATCH(AD$1,人口源表!$1:$1,0))*INDEX(城镇化率!$1:$1048576,MATCH($B39,城镇化率!$A:$A,0),MATCH(AD$1,城镇化率!$5:$5,0))/100</f>
        <v>6288701.6353769433</v>
      </c>
      <c r="AE39" s="40">
        <f>INDEX(人口源表!$1:$1048576,MATCH($B39,人口源表!$A:$A,0),MATCH(AE$1,人口源表!$1:$1,0))*INDEX(城镇化率!$1:$1048576,MATCH($B39,城镇化率!$A:$A,0),MATCH(AE$1,城镇化率!$5:$5,0))/100</f>
        <v>6263792.2815735117</v>
      </c>
      <c r="AF39" s="40">
        <f>INDEX(人口源表!$1:$1048576,MATCH($B39,人口源表!$A:$A,0),MATCH(AF$1,人口源表!$1:$1,0))*INDEX(城镇化率!$1:$1048576,MATCH($B39,城镇化率!$A:$A,0),MATCH(AF$1,城镇化率!$5:$5,0))/100</f>
        <v>6239039.8653718149</v>
      </c>
      <c r="AG39" s="40">
        <f>INDEX(人口源表!$1:$1048576,MATCH($B39,人口源表!$A:$A,0),MATCH(AG$1,人口源表!$1:$1,0))*INDEX(城镇化率!$1:$1048576,MATCH($B39,城镇化率!$A:$A,0),MATCH(AG$1,城镇化率!$5:$5,0))/100</f>
        <v>6214537.3102708161</v>
      </c>
      <c r="AH39" s="40">
        <f>INDEX(人口源表!$1:$1048576,MATCH($B39,人口源表!$A:$A,0),MATCH(AH$1,人口源表!$1:$1,0))*INDEX(城镇化率!$1:$1048576,MATCH($B39,城镇化率!$A:$A,0),MATCH(AH$1,城镇化率!$5:$5,0))/100</f>
        <v>6190338.9854166033</v>
      </c>
      <c r="AI39" s="40">
        <f>INDEX(人口源表!$1:$1048576,MATCH($B39,人口源表!$A:$A,0),MATCH(AI$1,人口源表!$1:$1,0))*INDEX(城镇化率!$1:$1048576,MATCH($B39,城镇化率!$A:$A,0),MATCH(AI$1,城镇化率!$5:$5,0))/100</f>
        <v>6166464.6269135643</v>
      </c>
      <c r="AJ39" s="40">
        <f>INDEX(人口源表!$1:$1048576,MATCH($B39,人口源表!$A:$A,0),MATCH(AJ$1,人口源表!$1:$1,0))*INDEX(城镇化率!$1:$1048576,MATCH($B39,城镇化率!$A:$A,0),MATCH(AJ$1,城镇化率!$5:$5,0))/100</f>
        <v>6142893.9986197492</v>
      </c>
      <c r="AK39" s="40">
        <f>INDEX(人口源表!$1:$1048576,MATCH($B39,人口源表!$A:$A,0),MATCH(AK$1,人口源表!$1:$1,0))*INDEX(城镇化率!$1:$1048576,MATCH($B39,城镇化率!$A:$A,0),MATCH(AK$1,城镇化率!$5:$5,0))/100</f>
        <v>6119569.893142595</v>
      </c>
      <c r="AL39" s="40">
        <f>INDEX(人口源表!$1:$1048576,MATCH($B39,人口源表!$A:$A,0),MATCH(AL$1,人口源表!$1:$1,0))*INDEX(城镇化率!$1:$1048576,MATCH($B39,城镇化率!$A:$A,0),MATCH(AL$1,城镇化率!$5:$5,0))/100</f>
        <v>6096395.5523239793</v>
      </c>
      <c r="AM39" s="40">
        <f>INDEX(人口源表!$1:$1048576,MATCH($B39,人口源表!$A:$A,0),MATCH(AM$1,人口源表!$1:$1,0))*INDEX(城镇化率!$1:$1048576,MATCH($B39,城镇化率!$A:$A,0),MATCH(AM$1,城镇化率!$5:$5,0))/100</f>
        <v>6073234.8763673548</v>
      </c>
      <c r="AN39" s="40">
        <f>INDEX(人口源表!$1:$1048576,MATCH($B39,人口源表!$A:$A,0),MATCH(AN$1,人口源表!$1:$1,0))*INDEX(城镇化率!$1:$1048576,MATCH($B39,城镇化率!$A:$A,0),MATCH(AN$1,城镇化率!$5:$5,0))/100</f>
        <v>6049908.8462821255</v>
      </c>
      <c r="AO39" s="40">
        <f>INDEX(人口源表!$1:$1048576,MATCH($B39,人口源表!$A:$A,0),MATCH(AO$1,人口源表!$1:$1,0))*INDEX(城镇化率!$1:$1048576,MATCH($B39,城镇化率!$A:$A,0),MATCH(AO$1,城镇化率!$5:$5,0))/100</f>
        <v>6026198.548375465</v>
      </c>
      <c r="AP39" s="40">
        <f>INDEX(人口源表!$1:$1048576,MATCH($B39,人口源表!$A:$A,0),MATCH(AP$1,人口源表!$1:$1,0))*INDEX(城镇化率!$1:$1048576,MATCH($B39,城镇化率!$A:$A,0),MATCH(AP$1,城镇化率!$5:$5,0))/100</f>
        <v>6001844.4476766381</v>
      </c>
      <c r="AQ39" s="40">
        <f>INDEX(人口源表!$1:$1048576,MATCH($B39,人口源表!$A:$A,0),MATCH(AQ$1,人口源表!$1:$1,0))*INDEX(城镇化率!$1:$1048576,MATCH($B39,城镇化率!$A:$A,0),MATCH(AQ$1,城镇化率!$5:$5,0))/100</f>
        <v>5976541.8103151415</v>
      </c>
      <c r="AR39" s="40">
        <f>INDEX(人口源表!$1:$1048576,MATCH($B39,人口源表!$A:$A,0),MATCH(AR$1,人口源表!$1:$1,0))*INDEX(城镇化率!$1:$1048576,MATCH($B39,城镇化率!$A:$A,0),MATCH(AR$1,城镇化率!$5:$5,0))/100</f>
        <v>5949942.7812467627</v>
      </c>
      <c r="AS39" s="40">
        <f>INDEX(人口源表!$1:$1048576,MATCH($B39,人口源表!$A:$A,0),MATCH(AS$1,人口源表!$1:$1,0))*INDEX(城镇化率!$1:$1048576,MATCH($B39,城镇化率!$A:$A,0),MATCH(AS$1,城镇化率!$5:$5,0))/100</f>
        <v>5921655.6143733393</v>
      </c>
      <c r="AT39" s="40">
        <f>INDEX(人口源表!$1:$1048576,MATCH($B39,人口源表!$A:$A,0),MATCH(AT$1,人口源表!$1:$1,0))*INDEX(城镇化率!$1:$1048576,MATCH($B39,城镇化率!$A:$A,0),MATCH(AT$1,城镇化率!$5:$5,0))/100</f>
        <v>5891241.950839106</v>
      </c>
      <c r="AU39" s="40">
        <f>INDEX(人口源表!$1:$1048576,MATCH($B39,人口源表!$A:$A,0),MATCH(AU$1,人口源表!$1:$1,0))*INDEX(城镇化率!$1:$1048576,MATCH($B39,城镇化率!$A:$A,0),MATCH(AU$1,城镇化率!$5:$5,0))/100</f>
        <v>5858218.9212561725</v>
      </c>
      <c r="AV39" s="40">
        <f>INDEX(人口源表!$1:$1048576,MATCH($B39,人口源表!$A:$A,0),MATCH(AV$1,人口源表!$1:$1,0))*INDEX(城镇化率!$1:$1048576,MATCH($B39,城镇化率!$A:$A,0),MATCH(AV$1,城镇化率!$5:$5,0))/100</f>
        <v>5822057.3890917711</v>
      </c>
    </row>
    <row r="40" spans="1:48" x14ac:dyDescent="0.15">
      <c r="A40" s="4" t="s">
        <v>862</v>
      </c>
      <c r="B40" s="4" t="s">
        <v>102</v>
      </c>
      <c r="C40" s="34">
        <f>VLOOKUP(B40,'[1]2016省城人口总结（根）'!B:C,2,FALSE)/100</f>
        <v>0.69730000000000003</v>
      </c>
      <c r="D40" s="40">
        <f>INDEX(人口源表!$1:$1048576,MATCH($B40,人口源表!$A:$A,0),MATCH(D$1,人口源表!$1:$1,0))*INDEX(城镇化率!$1:$1048576,MATCH($B40,城镇化率!$A:$A,0),MATCH(D$1,城镇化率!$5:$5,0))/100</f>
        <v>2615834.5487221256</v>
      </c>
      <c r="E40" s="40">
        <f>INDEX(人口源表!$1:$1048576,MATCH($B40,人口源表!$A:$A,0),MATCH(E$1,人口源表!$1:$1,0))*INDEX(城镇化率!$1:$1048576,MATCH($B40,城镇化率!$A:$A,0),MATCH(E$1,城镇化率!$5:$5,0))/100</f>
        <v>2668890.7250636509</v>
      </c>
      <c r="F40" s="40">
        <f>INDEX(人口源表!$1:$1048576,MATCH($B40,人口源表!$A:$A,0),MATCH(F$1,人口源表!$1:$1,0))*INDEX(城镇化率!$1:$1048576,MATCH($B40,城镇化率!$A:$A,0),MATCH(F$1,城镇化率!$5:$5,0))/100</f>
        <v>2721542.2786005763</v>
      </c>
      <c r="G40" s="40">
        <f>INDEX(人口源表!$1:$1048576,MATCH($B40,人口源表!$A:$A,0),MATCH(G$1,人口源表!$1:$1,0))*INDEX(城镇化率!$1:$1048576,MATCH($B40,城镇化率!$A:$A,0),MATCH(G$1,城镇化率!$5:$5,0))/100</f>
        <v>2428058.7746898439</v>
      </c>
      <c r="H40" s="40">
        <f>INDEX(人口源表!$1:$1048576,MATCH($B40,人口源表!$A:$A,0),MATCH(H$1,人口源表!$1:$1,0))*INDEX(城镇化率!$1:$1048576,MATCH($B40,城镇化率!$A:$A,0),MATCH(H$1,城镇化率!$5:$5,0))/100</f>
        <v>2480406.2917288542</v>
      </c>
      <c r="I40" s="40">
        <f>INDEX(人口源表!$1:$1048576,MATCH($B40,人口源表!$A:$A,0),MATCH(I$1,人口源表!$1:$1,0))*INDEX(城镇化率!$1:$1048576,MATCH($B40,城镇化率!$A:$A,0),MATCH(I$1,城镇化率!$5:$5,0))/100</f>
        <v>2513524.5042098854</v>
      </c>
      <c r="J40" s="40">
        <f>INDEX(人口源表!$1:$1048576,MATCH($B40,人口源表!$A:$A,0),MATCH(J$1,人口源表!$1:$1,0))*INDEX(城镇化率!$1:$1048576,MATCH($B40,城镇化率!$A:$A,0),MATCH(J$1,城镇化率!$5:$5,0))/100</f>
        <v>2544352.5570829962</v>
      </c>
      <c r="K40" s="40">
        <f>INDEX(人口源表!$1:$1048576,MATCH($B40,人口源表!$A:$A,0),MATCH(K$1,人口源表!$1:$1,0))*INDEX(城镇化率!$1:$1048576,MATCH($B40,城镇化率!$A:$A,0),MATCH(K$1,城镇化率!$5:$5,0))/100</f>
        <v>2572974.1548346905</v>
      </c>
      <c r="L40" s="40">
        <f>INDEX(人口源表!$1:$1048576,MATCH($B40,人口源表!$A:$A,0),MATCH(L$1,人口源表!$1:$1,0))*INDEX(城镇化率!$1:$1048576,MATCH($B40,城镇化率!$A:$A,0),MATCH(L$1,城镇化率!$5:$5,0))/100</f>
        <v>2599471.6217810414</v>
      </c>
      <c r="M40" s="40">
        <f>INDEX(人口源表!$1:$1048576,MATCH($B40,人口源表!$A:$A,0),MATCH(M$1,人口源表!$1:$1,0))*INDEX(城镇化率!$1:$1048576,MATCH($B40,城镇化率!$A:$A,0),MATCH(M$1,城镇化率!$5:$5,0))/100</f>
        <v>2623930.4292069045</v>
      </c>
      <c r="N40" s="40">
        <f>INDEX(人口源表!$1:$1048576,MATCH($B40,人口源表!$A:$A,0),MATCH(N$1,人口源表!$1:$1,0))*INDEX(城镇化率!$1:$1048576,MATCH($B40,城镇化率!$A:$A,0),MATCH(N$1,城镇化率!$5:$5,0))/100</f>
        <v>2646435.2876993571</v>
      </c>
      <c r="O40" s="40">
        <f>INDEX(人口源表!$1:$1048576,MATCH($B40,人口源表!$A:$A,0),MATCH(O$1,人口源表!$1:$1,0))*INDEX(城镇化率!$1:$1048576,MATCH($B40,城镇化率!$A:$A,0),MATCH(O$1,城镇化率!$5:$5,0))/100</f>
        <v>2667071.6007953431</v>
      </c>
      <c r="P40" s="40">
        <f>INDEX(人口源表!$1:$1048576,MATCH($B40,人口源表!$A:$A,0),MATCH(P$1,人口源表!$1:$1,0))*INDEX(城镇化率!$1:$1048576,MATCH($B40,城镇化率!$A:$A,0),MATCH(P$1,城镇化率!$5:$5,0))/100</f>
        <v>2685925.3934644186</v>
      </c>
      <c r="Q40" s="40">
        <f>INDEX(人口源表!$1:$1048576,MATCH($B40,人口源表!$A:$A,0),MATCH(Q$1,人口源表!$1:$1,0))*INDEX(城镇化率!$1:$1048576,MATCH($B40,城镇化率!$A:$A,0),MATCH(Q$1,城镇化率!$5:$5,0))/100</f>
        <v>2703082.4214127655</v>
      </c>
      <c r="R40" s="40">
        <f>INDEX(人口源表!$1:$1048576,MATCH($B40,人口源表!$A:$A,0),MATCH(R$1,人口源表!$1:$1,0))*INDEX(城镇化率!$1:$1048576,MATCH($B40,城镇化率!$A:$A,0),MATCH(R$1,城镇化率!$5:$5,0))/100</f>
        <v>2718630.5241073631</v>
      </c>
      <c r="S40" s="40">
        <f>INDEX(人口源表!$1:$1048576,MATCH($B40,人口源表!$A:$A,0),MATCH(S$1,人口源表!$1:$1,0))*INDEX(城镇化率!$1:$1048576,MATCH($B40,城镇化率!$A:$A,0),MATCH(S$1,城镇化率!$5:$5,0))/100</f>
        <v>2719126.6378304814</v>
      </c>
      <c r="T40" s="40">
        <f>INDEX(人口源表!$1:$1048576,MATCH($B40,人口源表!$A:$A,0),MATCH(T$1,人口源表!$1:$1,0))*INDEX(城镇化率!$1:$1048576,MATCH($B40,城镇化率!$A:$A,0),MATCH(T$1,城镇化率!$5:$5,0))/100</f>
        <v>2718129.0558803692</v>
      </c>
      <c r="U40" s="40">
        <f>INDEX(人口源表!$1:$1048576,MATCH($B40,人口源表!$A:$A,0),MATCH(U$1,人口源表!$1:$1,0))*INDEX(城镇化率!$1:$1048576,MATCH($B40,城镇化率!$A:$A,0),MATCH(U$1,城镇化率!$5:$5,0))/100</f>
        <v>2715744.4875733363</v>
      </c>
      <c r="V40" s="40">
        <f>INDEX(人口源表!$1:$1048576,MATCH($B40,人口源表!$A:$A,0),MATCH(V$1,人口源表!$1:$1,0))*INDEX(城镇化率!$1:$1048576,MATCH($B40,城镇化率!$A:$A,0),MATCH(V$1,城镇化率!$5:$5,0))/100</f>
        <v>2712078.636516795</v>
      </c>
      <c r="W40" s="40">
        <f>INDEX(人口源表!$1:$1048576,MATCH($B40,人口源表!$A:$A,0),MATCH(W$1,人口源表!$1:$1,0))*INDEX(城镇化率!$1:$1048576,MATCH($B40,城镇化率!$A:$A,0),MATCH(W$1,城镇化率!$5:$5,0))/100</f>
        <v>2707233.6124458015</v>
      </c>
      <c r="X40" s="40">
        <f>INDEX(人口源表!$1:$1048576,MATCH($B40,人口源表!$A:$A,0),MATCH(X$1,人口源表!$1:$1,0))*INDEX(城镇化率!$1:$1048576,MATCH($B40,城镇化率!$A:$A,0),MATCH(X$1,城镇化率!$5:$5,0))/100</f>
        <v>2701311.2094357549</v>
      </c>
      <c r="Y40" s="40">
        <f>INDEX(人口源表!$1:$1048576,MATCH($B40,人口源表!$A:$A,0),MATCH(Y$1,人口源表!$1:$1,0))*INDEX(城镇化率!$1:$1048576,MATCH($B40,城镇化率!$A:$A,0),MATCH(Y$1,城镇化率!$5:$5,0))/100</f>
        <v>2694409.4577092505</v>
      </c>
      <c r="Z40" s="40">
        <f>INDEX(人口源表!$1:$1048576,MATCH($B40,人口源表!$A:$A,0),MATCH(Z$1,人口源表!$1:$1,0))*INDEX(城镇化率!$1:$1048576,MATCH($B40,城镇化率!$A:$A,0),MATCH(Z$1,城镇化率!$5:$5,0))/100</f>
        <v>2686624.217764467</v>
      </c>
      <c r="AA40" s="40">
        <f>INDEX(人口源表!$1:$1048576,MATCH($B40,人口源表!$A:$A,0),MATCH(AA$1,人口源表!$1:$1,0))*INDEX(城镇化率!$1:$1048576,MATCH($B40,城镇化率!$A:$A,0),MATCH(AA$1,城镇化率!$5:$5,0))/100</f>
        <v>2678049.9621528466</v>
      </c>
      <c r="AB40" s="40">
        <f>INDEX(人口源表!$1:$1048576,MATCH($B40,人口源表!$A:$A,0),MATCH(AB$1,人口源表!$1:$1,0))*INDEX(城镇化率!$1:$1048576,MATCH($B40,城镇化率!$A:$A,0),MATCH(AB$1,城镇化率!$5:$5,0))/100</f>
        <v>2668777.1171359653</v>
      </c>
      <c r="AC40" s="40">
        <f>INDEX(人口源表!$1:$1048576,MATCH($B40,人口源表!$A:$A,0),MATCH(AC$1,人口源表!$1:$1,0))*INDEX(城镇化率!$1:$1048576,MATCH($B40,城镇化率!$A:$A,0),MATCH(AC$1,城镇化率!$5:$5,0))/100</f>
        <v>2655640.0747284447</v>
      </c>
      <c r="AD40" s="40">
        <f>INDEX(人口源表!$1:$1048576,MATCH($B40,人口源表!$A:$A,0),MATCH(AD$1,人口源表!$1:$1,0))*INDEX(城镇化率!$1:$1048576,MATCH($B40,城镇化率!$A:$A,0),MATCH(AD$1,城镇化率!$5:$5,0))/100</f>
        <v>2642009.102011906</v>
      </c>
      <c r="AE40" s="40">
        <f>INDEX(人口源表!$1:$1048576,MATCH($B40,人口源表!$A:$A,0),MATCH(AE$1,人口源表!$1:$1,0))*INDEX(城镇化率!$1:$1048576,MATCH($B40,城镇化率!$A:$A,0),MATCH(AE$1,城镇化率!$5:$5,0))/100</f>
        <v>2627966.9150042324</v>
      </c>
      <c r="AF40" s="40">
        <f>INDEX(人口源表!$1:$1048576,MATCH($B40,人口源表!$A:$A,0),MATCH(AF$1,人口源表!$1:$1,0))*INDEX(城镇化率!$1:$1048576,MATCH($B40,城镇化率!$A:$A,0),MATCH(AF$1,城镇化率!$5:$5,0))/100</f>
        <v>2613595.7573276265</v>
      </c>
      <c r="AG40" s="40">
        <f>INDEX(人口源表!$1:$1048576,MATCH($B40,人口源表!$A:$A,0),MATCH(AG$1,人口源表!$1:$1,0))*INDEX(城镇化率!$1:$1048576,MATCH($B40,城镇化率!$A:$A,0),MATCH(AG$1,城镇化率!$5:$5,0))/100</f>
        <v>2598973.8488469897</v>
      </c>
      <c r="AH40" s="40">
        <f>INDEX(人口源表!$1:$1048576,MATCH($B40,人口源表!$A:$A,0),MATCH(AH$1,人口源表!$1:$1,0))*INDEX(城镇化率!$1:$1048576,MATCH($B40,城镇化率!$A:$A,0),MATCH(AH$1,城镇化率!$5:$5,0))/100</f>
        <v>2584174.4119827049</v>
      </c>
      <c r="AI40" s="40">
        <f>INDEX(人口源表!$1:$1048576,MATCH($B40,人口源表!$A:$A,0),MATCH(AI$1,人口源表!$1:$1,0))*INDEX(城镇化率!$1:$1048576,MATCH($B40,城镇化率!$A:$A,0),MATCH(AI$1,城镇化率!$5:$5,0))/100</f>
        <v>2569268.2340652873</v>
      </c>
      <c r="AJ40" s="40">
        <f>INDEX(人口源表!$1:$1048576,MATCH($B40,人口源表!$A:$A,0),MATCH(AJ$1,人口源表!$1:$1,0))*INDEX(城镇化率!$1:$1048576,MATCH($B40,城镇化率!$A:$A,0),MATCH(AJ$1,城镇化率!$5:$5,0))/100</f>
        <v>2554323.6109052729</v>
      </c>
      <c r="AK40" s="40">
        <f>INDEX(人口源表!$1:$1048576,MATCH($B40,人口源表!$A:$A,0),MATCH(AK$1,人口源表!$1:$1,0))*INDEX(城镇化率!$1:$1048576,MATCH($B40,城镇化率!$A:$A,0),MATCH(AK$1,城镇化率!$5:$5,0))/100</f>
        <v>2539402.7056915178</v>
      </c>
      <c r="AL40" s="40">
        <f>INDEX(人口源表!$1:$1048576,MATCH($B40,人口源表!$A:$A,0),MATCH(AL$1,人口源表!$1:$1,0))*INDEX(城镇化率!$1:$1048576,MATCH($B40,城镇化率!$A:$A,0),MATCH(AL$1,城镇化率!$5:$5,0))/100</f>
        <v>2524566.8198953229</v>
      </c>
      <c r="AM40" s="40">
        <f>INDEX(人口源表!$1:$1048576,MATCH($B40,人口源表!$A:$A,0),MATCH(AM$1,人口源表!$1:$1,0))*INDEX(城镇化率!$1:$1048576,MATCH($B40,城镇化率!$A:$A,0),MATCH(AM$1,城镇化率!$5:$5,0))/100</f>
        <v>2509870.9515825361</v>
      </c>
      <c r="AN40" s="40">
        <f>INDEX(人口源表!$1:$1048576,MATCH($B40,人口源表!$A:$A,0),MATCH(AN$1,人口源表!$1:$1,0))*INDEX(城镇化率!$1:$1048576,MATCH($B40,城镇化率!$A:$A,0),MATCH(AN$1,城镇化率!$5:$5,0))/100</f>
        <v>2495366.3864164813</v>
      </c>
      <c r="AO40" s="40">
        <f>INDEX(人口源表!$1:$1048576,MATCH($B40,人口源表!$A:$A,0),MATCH(AO$1,人口源表!$1:$1,0))*INDEX(城镇化率!$1:$1048576,MATCH($B40,城镇化率!$A:$A,0),MATCH(AO$1,城镇化率!$5:$5,0))/100</f>
        <v>2481101.529507468</v>
      </c>
      <c r="AP40" s="40">
        <f>INDEX(人口源表!$1:$1048576,MATCH($B40,人口源表!$A:$A,0),MATCH(AP$1,人口源表!$1:$1,0))*INDEX(城镇化率!$1:$1048576,MATCH($B40,城镇化率!$A:$A,0),MATCH(AP$1,城镇化率!$5:$5,0))/100</f>
        <v>2467120.9308965178</v>
      </c>
      <c r="AQ40" s="40">
        <f>INDEX(人口源表!$1:$1048576,MATCH($B40,人口源表!$A:$A,0),MATCH(AQ$1,人口源表!$1:$1,0))*INDEX(城镇化率!$1:$1048576,MATCH($B40,城镇化率!$A:$A,0),MATCH(AQ$1,城镇化率!$5:$5,0))/100</f>
        <v>2453464.2896629353</v>
      </c>
      <c r="AR40" s="40">
        <f>INDEX(人口源表!$1:$1048576,MATCH($B40,人口源表!$A:$A,0),MATCH(AR$1,人口源表!$1:$1,0))*INDEX(城镇化率!$1:$1048576,MATCH($B40,城镇化率!$A:$A,0),MATCH(AR$1,城镇化率!$5:$5,0))/100</f>
        <v>2440166.3562909593</v>
      </c>
      <c r="AS40" s="40">
        <f>INDEX(人口源表!$1:$1048576,MATCH($B40,人口源表!$A:$A,0),MATCH(AS$1,人口源表!$1:$1,0))*INDEX(城镇化率!$1:$1048576,MATCH($B40,城镇化率!$A:$A,0),MATCH(AS$1,城镇化率!$5:$5,0))/100</f>
        <v>2427257.7572915913</v>
      </c>
      <c r="AT40" s="40">
        <f>INDEX(人口源表!$1:$1048576,MATCH($B40,人口源表!$A:$A,0),MATCH(AT$1,人口源表!$1:$1,0))*INDEX(城镇化率!$1:$1048576,MATCH($B40,城镇化率!$A:$A,0),MATCH(AT$1,城镇化率!$5:$5,0))/100</f>
        <v>2414765.8395751785</v>
      </c>
      <c r="AU40" s="40">
        <f>INDEX(人口源表!$1:$1048576,MATCH($B40,人口源表!$A:$A,0),MATCH(AU$1,人口源表!$1:$1,0))*INDEX(城镇化率!$1:$1048576,MATCH($B40,城镇化率!$A:$A,0),MATCH(AU$1,城镇化率!$5:$5,0))/100</f>
        <v>2402711.8134069238</v>
      </c>
      <c r="AV40" s="40">
        <f>INDEX(人口源表!$1:$1048576,MATCH($B40,人口源表!$A:$A,0),MATCH(AV$1,人口源表!$1:$1,0))*INDEX(城镇化率!$1:$1048576,MATCH($B40,城镇化率!$A:$A,0),MATCH(AV$1,城镇化率!$5:$5,0))/100</f>
        <v>2391115.302391239</v>
      </c>
    </row>
    <row r="41" spans="1:48" x14ac:dyDescent="0.15">
      <c r="A41" s="4" t="s">
        <v>862</v>
      </c>
      <c r="B41" s="4" t="s">
        <v>104</v>
      </c>
      <c r="C41" s="34">
        <f>VLOOKUP(B41,'[1]2016省城人口总结（根）'!B:C,2,FALSE)/100</f>
        <v>0.62992999999999999</v>
      </c>
      <c r="D41" s="40">
        <f>INDEX(人口源表!$1:$1048576,MATCH($B41,人口源表!$A:$A,0),MATCH(D$1,人口源表!$1:$1,0))*INDEX(城镇化率!$1:$1048576,MATCH($B41,城镇化率!$A:$A,0),MATCH(D$1,城镇化率!$5:$5,0))/100</f>
        <v>1380029.7853238999</v>
      </c>
      <c r="E41" s="40">
        <f>INDEX(人口源表!$1:$1048576,MATCH($B41,人口源表!$A:$A,0),MATCH(E$1,人口源表!$1:$1,0))*INDEX(城镇化率!$1:$1048576,MATCH($B41,城镇化率!$A:$A,0),MATCH(E$1,城镇化率!$5:$5,0))/100</f>
        <v>1406908.3313162979</v>
      </c>
      <c r="F41" s="40">
        <f>INDEX(人口源表!$1:$1048576,MATCH($B41,人口源表!$A:$A,0),MATCH(F$1,人口源表!$1:$1,0))*INDEX(城镇化率!$1:$1048576,MATCH($B41,城镇化率!$A:$A,0),MATCH(F$1,城镇化率!$5:$5,0))/100</f>
        <v>1433462.4504266905</v>
      </c>
      <c r="G41" s="40">
        <f>INDEX(人口源表!$1:$1048576,MATCH($B41,人口源表!$A:$A,0),MATCH(G$1,人口源表!$1:$1,0))*INDEX(城镇化率!$1:$1048576,MATCH($B41,城镇化率!$A:$A,0),MATCH(G$1,城镇化率!$5:$5,0))/100</f>
        <v>1143233.0022100655</v>
      </c>
      <c r="H41" s="40">
        <f>INDEX(人口源表!$1:$1048576,MATCH($B41,人口源表!$A:$A,0),MATCH(H$1,人口源表!$1:$1,0))*INDEX(城镇化率!$1:$1048576,MATCH($B41,城镇化率!$A:$A,0),MATCH(H$1,城镇化率!$5:$5,0))/100</f>
        <v>1166988.0142786328</v>
      </c>
      <c r="I41" s="40">
        <f>INDEX(人口源表!$1:$1048576,MATCH($B41,人口源表!$A:$A,0),MATCH(I$1,人口源表!$1:$1,0))*INDEX(城镇化率!$1:$1048576,MATCH($B41,城镇化率!$A:$A,0),MATCH(I$1,城镇化率!$5:$5,0))/100</f>
        <v>1181367.526339924</v>
      </c>
      <c r="J41" s="40">
        <f>INDEX(人口源表!$1:$1048576,MATCH($B41,人口源表!$A:$A,0),MATCH(J$1,人口源表!$1:$1,0))*INDEX(城镇化率!$1:$1048576,MATCH($B41,城镇化率!$A:$A,0),MATCH(J$1,城镇化率!$5:$5,0))/100</f>
        <v>1194370.4856654191</v>
      </c>
      <c r="K41" s="40">
        <f>INDEX(人口源表!$1:$1048576,MATCH($B41,人口源表!$A:$A,0),MATCH(K$1,人口源表!$1:$1,0))*INDEX(城镇化率!$1:$1048576,MATCH($B41,城镇化率!$A:$A,0),MATCH(K$1,城镇化率!$5:$5,0))/100</f>
        <v>1206056.5970938026</v>
      </c>
      <c r="L41" s="40">
        <f>INDEX(人口源表!$1:$1048576,MATCH($B41,人口源表!$A:$A,0),MATCH(L$1,人口源表!$1:$1,0))*INDEX(城镇化率!$1:$1048576,MATCH($B41,城镇化率!$A:$A,0),MATCH(L$1,城镇化率!$5:$5,0))/100</f>
        <v>1216487.4229068605</v>
      </c>
      <c r="M41" s="40">
        <f>INDEX(人口源表!$1:$1048576,MATCH($B41,人口源表!$A:$A,0),MATCH(M$1,人口源表!$1:$1,0))*INDEX(城镇化率!$1:$1048576,MATCH($B41,城镇化率!$A:$A,0),MATCH(M$1,城镇化率!$5:$5,0))/100</f>
        <v>1225724.276795652</v>
      </c>
      <c r="N41" s="40">
        <f>INDEX(人口源表!$1:$1048576,MATCH($B41,人口源表!$A:$A,0),MATCH(N$1,人口源表!$1:$1,0))*INDEX(城镇化率!$1:$1048576,MATCH($B41,城镇化率!$A:$A,0),MATCH(N$1,城镇化率!$5:$5,0))/100</f>
        <v>1233828.8515287607</v>
      </c>
      <c r="O41" s="40">
        <f>INDEX(人口源表!$1:$1048576,MATCH($B41,人口源表!$A:$A,0),MATCH(O$1,人口源表!$1:$1,0))*INDEX(城镇化率!$1:$1048576,MATCH($B41,城镇化率!$A:$A,0),MATCH(O$1,城镇化率!$5:$5,0))/100</f>
        <v>1240860.273518102</v>
      </c>
      <c r="P41" s="40">
        <f>INDEX(人口源表!$1:$1048576,MATCH($B41,人口源表!$A:$A,0),MATCH(P$1,人口源表!$1:$1,0))*INDEX(城镇化率!$1:$1048576,MATCH($B41,城镇化率!$A:$A,0),MATCH(P$1,城镇化率!$5:$5,0))/100</f>
        <v>1246880.0086427992</v>
      </c>
      <c r="Q41" s="40">
        <f>INDEX(人口源表!$1:$1048576,MATCH($B41,人口源表!$A:$A,0),MATCH(Q$1,人口源表!$1:$1,0))*INDEX(城镇化率!$1:$1048576,MATCH($B41,城镇化率!$A:$A,0),MATCH(Q$1,城镇化率!$5:$5,0))/100</f>
        <v>1251948.9602863546</v>
      </c>
      <c r="R41" s="40">
        <f>INDEX(人口源表!$1:$1048576,MATCH($B41,人口源表!$A:$A,0),MATCH(R$1,人口源表!$1:$1,0))*INDEX(城镇化率!$1:$1048576,MATCH($B41,城镇化率!$A:$A,0),MATCH(R$1,城镇化率!$5:$5,0))/100</f>
        <v>1256126.6243247418</v>
      </c>
      <c r="S41" s="40">
        <f>INDEX(人口源表!$1:$1048576,MATCH($B41,人口源表!$A:$A,0),MATCH(S$1,人口源表!$1:$1,0))*INDEX(城镇化率!$1:$1048576,MATCH($B41,城镇化率!$A:$A,0),MATCH(S$1,城镇化率!$5:$5,0))/100</f>
        <v>1253237.4390701824</v>
      </c>
      <c r="T41" s="40">
        <f>INDEX(人口源表!$1:$1048576,MATCH($B41,人口源表!$A:$A,0),MATCH(T$1,人口源表!$1:$1,0))*INDEX(城镇化率!$1:$1048576,MATCH($B41,城镇化率!$A:$A,0),MATCH(T$1,城镇化率!$5:$5,0))/100</f>
        <v>1249580.4493671483</v>
      </c>
      <c r="U41" s="40">
        <f>INDEX(人口源表!$1:$1048576,MATCH($B41,人口源表!$A:$A,0),MATCH(U$1,人口源表!$1:$1,0))*INDEX(城镇化率!$1:$1048576,MATCH($B41,城镇化率!$A:$A,0),MATCH(U$1,城镇化率!$5:$5,0))/100</f>
        <v>1245224.6085376001</v>
      </c>
      <c r="V41" s="40">
        <f>INDEX(人口源表!$1:$1048576,MATCH($B41,人口源表!$A:$A,0),MATCH(V$1,人口源表!$1:$1,0))*INDEX(城镇化率!$1:$1048576,MATCH($B41,城镇化率!$A:$A,0),MATCH(V$1,城镇化率!$5:$5,0))/100</f>
        <v>1240237.3242819759</v>
      </c>
      <c r="W41" s="40">
        <f>INDEX(人口源表!$1:$1048576,MATCH($B41,人口源表!$A:$A,0),MATCH(W$1,人口源表!$1:$1,0))*INDEX(城镇化率!$1:$1048576,MATCH($B41,城镇化率!$A:$A,0),MATCH(W$1,城镇化率!$5:$5,0))/100</f>
        <v>1234682.8754449687</v>
      </c>
      <c r="X41" s="40">
        <f>INDEX(人口源表!$1:$1048576,MATCH($B41,人口源表!$A:$A,0),MATCH(X$1,人口源表!$1:$1,0))*INDEX(城镇化率!$1:$1048576,MATCH($B41,城镇化率!$A:$A,0),MATCH(X$1,城镇化率!$5:$5,0))/100</f>
        <v>1228623.0831042868</v>
      </c>
      <c r="Y41" s="40">
        <f>INDEX(人口源表!$1:$1048576,MATCH($B41,人口源表!$A:$A,0),MATCH(Y$1,人口源表!$1:$1,0))*INDEX(城镇化率!$1:$1048576,MATCH($B41,城镇化率!$A:$A,0),MATCH(Y$1,城镇化率!$5:$5,0))/100</f>
        <v>1222119.5448511736</v>
      </c>
      <c r="Z41" s="40">
        <f>INDEX(人口源表!$1:$1048576,MATCH($B41,人口源表!$A:$A,0),MATCH(Z$1,人口源表!$1:$1,0))*INDEX(城镇化率!$1:$1048576,MATCH($B41,城镇化率!$A:$A,0),MATCH(Z$1,城镇化率!$5:$5,0))/100</f>
        <v>1215229.7395101232</v>
      </c>
      <c r="AA41" s="40">
        <f>INDEX(人口源表!$1:$1048576,MATCH($B41,人口源表!$A:$A,0),MATCH(AA$1,人口源表!$1:$1,0))*INDEX(城镇化率!$1:$1048576,MATCH($B41,城镇化率!$A:$A,0),MATCH(AA$1,城镇化率!$5:$5,0))/100</f>
        <v>1208009.2439095359</v>
      </c>
      <c r="AB41" s="40">
        <f>INDEX(人口源表!$1:$1048576,MATCH($B41,人口源表!$A:$A,0),MATCH(AB$1,人口源表!$1:$1,0))*INDEX(城镇化率!$1:$1048576,MATCH($B41,城镇化率!$A:$A,0),MATCH(AB$1,城镇化率!$5:$5,0))/100</f>
        <v>1200511.6704302258</v>
      </c>
      <c r="AC41" s="40">
        <f>INDEX(人口源表!$1:$1048576,MATCH($B41,人口源表!$A:$A,0),MATCH(AC$1,人口源表!$1:$1,0))*INDEX(城镇化率!$1:$1048576,MATCH($B41,城镇化率!$A:$A,0),MATCH(AC$1,城镇化率!$5:$5,0))/100</f>
        <v>1191328.2408785243</v>
      </c>
      <c r="AD41" s="40">
        <f>INDEX(人口源表!$1:$1048576,MATCH($B41,人口源表!$A:$A,0),MATCH(AD$1,人口源表!$1:$1,0))*INDEX(城镇化率!$1:$1048576,MATCH($B41,城镇化率!$A:$A,0),MATCH(AD$1,城镇化率!$5:$5,0))/100</f>
        <v>1181987.5447851191</v>
      </c>
      <c r="AE41" s="40">
        <f>INDEX(人口源表!$1:$1048576,MATCH($B41,人口源表!$A:$A,0),MATCH(AE$1,人口源表!$1:$1,0))*INDEX(城镇化率!$1:$1048576,MATCH($B41,城镇化率!$A:$A,0),MATCH(AE$1,城镇化率!$5:$5,0))/100</f>
        <v>1172534.9495475313</v>
      </c>
      <c r="AF41" s="40">
        <f>INDEX(人口源表!$1:$1048576,MATCH($B41,人口源表!$A:$A,0),MATCH(AF$1,人口源表!$1:$1,0))*INDEX(城镇化率!$1:$1048576,MATCH($B41,城镇化率!$A:$A,0),MATCH(AF$1,城镇化率!$5:$5,0))/100</f>
        <v>1163014.1349136662</v>
      </c>
      <c r="AG41" s="40">
        <f>INDEX(人口源表!$1:$1048576,MATCH($B41,人口源表!$A:$A,0),MATCH(AG$1,人口源表!$1:$1,0))*INDEX(城镇化率!$1:$1048576,MATCH($B41,城镇化率!$A:$A,0),MATCH(AG$1,城镇化率!$5:$5,0))/100</f>
        <v>1153465.4599683797</v>
      </c>
      <c r="AH41" s="40">
        <f>INDEX(人口源表!$1:$1048576,MATCH($B41,人口源表!$A:$A,0),MATCH(AH$1,人口源表!$1:$1,0))*INDEX(城镇化率!$1:$1048576,MATCH($B41,城镇化率!$A:$A,0),MATCH(AH$1,城镇化率!$5:$5,0))/100</f>
        <v>1143925.0939325108</v>
      </c>
      <c r="AI41" s="40">
        <f>INDEX(人口源表!$1:$1048576,MATCH($B41,人口源表!$A:$A,0),MATCH(AI$1,人口源表!$1:$1,0))*INDEX(城镇化率!$1:$1048576,MATCH($B41,城镇化率!$A:$A,0),MATCH(AI$1,城镇化率!$5:$5,0))/100</f>
        <v>1134426.5381403184</v>
      </c>
      <c r="AJ41" s="40">
        <f>INDEX(人口源表!$1:$1048576,MATCH($B41,人口源表!$A:$A,0),MATCH(AJ$1,人口源表!$1:$1,0))*INDEX(城镇化率!$1:$1048576,MATCH($B41,城镇化率!$A:$A,0),MATCH(AJ$1,城镇化率!$5:$5,0))/100</f>
        <v>1125000.5706012691</v>
      </c>
      <c r="AK41" s="40">
        <f>INDEX(人口源表!$1:$1048576,MATCH($B41,人口源表!$A:$A,0),MATCH(AK$1,人口源表!$1:$1,0))*INDEX(城镇化率!$1:$1048576,MATCH($B41,城镇化率!$A:$A,0),MATCH(AK$1,城镇化率!$5:$5,0))/100</f>
        <v>1115675.189915393</v>
      </c>
      <c r="AL41" s="40">
        <f>INDEX(人口源表!$1:$1048576,MATCH($B41,人口源表!$A:$A,0),MATCH(AL$1,人口源表!$1:$1,0))*INDEX(城镇化率!$1:$1048576,MATCH($B41,城镇化率!$A:$A,0),MATCH(AL$1,城镇化率!$5:$5,0))/100</f>
        <v>1106473.9335709412</v>
      </c>
      <c r="AM41" s="40">
        <f>INDEX(人口源表!$1:$1048576,MATCH($B41,人口源表!$A:$A,0),MATCH(AM$1,人口源表!$1:$1,0))*INDEX(城镇化率!$1:$1048576,MATCH($B41,城镇化率!$A:$A,0),MATCH(AM$1,城镇化率!$5:$5,0))/100</f>
        <v>1097416.6054631462</v>
      </c>
      <c r="AN41" s="40">
        <f>INDEX(人口源表!$1:$1048576,MATCH($B41,人口源表!$A:$A,0),MATCH(AN$1,人口源表!$1:$1,0))*INDEX(城镇化率!$1:$1048576,MATCH($B41,城镇化率!$A:$A,0),MATCH(AN$1,城镇化率!$5:$5,0))/100</f>
        <v>1088520.8394720687</v>
      </c>
      <c r="AO41" s="40">
        <f>INDEX(人口源表!$1:$1048576,MATCH($B41,人口源表!$A:$A,0),MATCH(AO$1,人口源表!$1:$1,0))*INDEX(城镇化率!$1:$1048576,MATCH($B41,城镇化率!$A:$A,0),MATCH(AO$1,城镇化率!$5:$5,0))/100</f>
        <v>1079799.5906958722</v>
      </c>
      <c r="AP41" s="40">
        <f>INDEX(人口源表!$1:$1048576,MATCH($B41,人口源表!$A:$A,0),MATCH(AP$1,人口源表!$1:$1,0))*INDEX(城镇化率!$1:$1048576,MATCH($B41,城镇化率!$A:$A,0),MATCH(AP$1,城镇化率!$5:$5,0))/100</f>
        <v>1071263.519246924</v>
      </c>
      <c r="AQ41" s="40">
        <f>INDEX(人口源表!$1:$1048576,MATCH($B41,人口源表!$A:$A,0),MATCH(AQ$1,人口源表!$1:$1,0))*INDEX(城镇化率!$1:$1048576,MATCH($B41,城镇化率!$A:$A,0),MATCH(AQ$1,城镇化率!$5:$5,0))/100</f>
        <v>1062918.4614994281</v>
      </c>
      <c r="AR41" s="40">
        <f>INDEX(人口源表!$1:$1048576,MATCH($B41,人口源表!$A:$A,0),MATCH(AR$1,人口源表!$1:$1,0))*INDEX(城镇化率!$1:$1048576,MATCH($B41,城镇化率!$A:$A,0),MATCH(AR$1,城镇化率!$5:$5,0))/100</f>
        <v>1054766.9998173786</v>
      </c>
      <c r="AS41" s="40">
        <f>INDEX(人口源表!$1:$1048576,MATCH($B41,人口源表!$A:$A,0),MATCH(AS$1,人口源表!$1:$1,0))*INDEX(城镇化率!$1:$1048576,MATCH($B41,城镇化率!$A:$A,0),MATCH(AS$1,城镇化率!$5:$5,0))/100</f>
        <v>1046807.5663228214</v>
      </c>
      <c r="AT41" s="40">
        <f>INDEX(人口源表!$1:$1048576,MATCH($B41,人口源表!$A:$A,0),MATCH(AT$1,人口源表!$1:$1,0))*INDEX(城镇化率!$1:$1048576,MATCH($B41,城镇化率!$A:$A,0),MATCH(AT$1,城镇化率!$5:$5,0))/100</f>
        <v>1039034.3644041036</v>
      </c>
      <c r="AU41" s="40">
        <f>INDEX(人口源表!$1:$1048576,MATCH($B41,人口源表!$A:$A,0),MATCH(AU$1,人口源表!$1:$1,0))*INDEX(城镇化率!$1:$1048576,MATCH($B41,城镇化率!$A:$A,0),MATCH(AU$1,城镇化率!$5:$5,0))/100</f>
        <v>1031438.9702781639</v>
      </c>
      <c r="AV41" s="40">
        <f>INDEX(人口源表!$1:$1048576,MATCH($B41,人口源表!$A:$A,0),MATCH(AV$1,人口源表!$1:$1,0))*INDEX(城镇化率!$1:$1048576,MATCH($B41,城镇化率!$A:$A,0),MATCH(AV$1,城镇化率!$5:$5,0))/100</f>
        <v>1024007.7534813313</v>
      </c>
    </row>
    <row r="42" spans="1:48" x14ac:dyDescent="0.15">
      <c r="A42" s="4" t="s">
        <v>862</v>
      </c>
      <c r="B42" s="4" t="s">
        <v>106</v>
      </c>
      <c r="C42" s="34">
        <f>VLOOKUP(B42,'[1]2016省城人口总结（根）'!B:C,2,FALSE)/100</f>
        <v>0.59624500000000002</v>
      </c>
      <c r="D42" s="40">
        <f>INDEX(人口源表!$1:$1048576,MATCH($B42,人口源表!$A:$A,0),MATCH(D$1,人口源表!$1:$1,0))*INDEX(城镇化率!$1:$1048576,MATCH($B42,城镇化率!$A:$A,0),MATCH(D$1,城镇化率!$5:$5,0))/100</f>
        <v>1049972.823845325</v>
      </c>
      <c r="E42" s="40">
        <f>INDEX(人口源表!$1:$1048576,MATCH($B42,人口源表!$A:$A,0),MATCH(E$1,人口源表!$1:$1,0))*INDEX(城镇化率!$1:$1048576,MATCH($B42,城镇化率!$A:$A,0),MATCH(E$1,城镇化率!$5:$5,0))/100</f>
        <v>1071762.5511439526</v>
      </c>
      <c r="F42" s="40">
        <f>INDEX(人口源表!$1:$1048576,MATCH($B42,人口源表!$A:$A,0),MATCH(F$1,人口源表!$1:$1,0))*INDEX(城镇化率!$1:$1048576,MATCH($B42,城镇化率!$A:$A,0),MATCH(F$1,城镇化率!$5:$5,0))/100</f>
        <v>1093406.0041936997</v>
      </c>
      <c r="G42" s="40">
        <f>INDEX(人口源表!$1:$1048576,MATCH($B42,人口源表!$A:$A,0),MATCH(G$1,人口源表!$1:$1,0))*INDEX(城镇化率!$1:$1048576,MATCH($B42,城镇化率!$A:$A,0),MATCH(G$1,城镇化率!$5:$5,0))/100</f>
        <v>826675.9579902261</v>
      </c>
      <c r="H42" s="40">
        <f>INDEX(人口源表!$1:$1048576,MATCH($B42,人口源表!$A:$A,0),MATCH(H$1,人口源表!$1:$1,0))*INDEX(城镇化率!$1:$1048576,MATCH($B42,城镇化率!$A:$A,0),MATCH(H$1,城镇化率!$5:$5,0))/100</f>
        <v>845740.30715331901</v>
      </c>
      <c r="I42" s="40">
        <f>INDEX(人口源表!$1:$1048576,MATCH($B42,人口源表!$A:$A,0),MATCH(I$1,人口源表!$1:$1,0))*INDEX(城镇化率!$1:$1048576,MATCH($B42,城镇化率!$A:$A,0),MATCH(I$1,城镇化率!$5:$5,0))/100</f>
        <v>857952.36596592783</v>
      </c>
      <c r="J42" s="40">
        <f>INDEX(人口源表!$1:$1048576,MATCH($B42,人口源表!$A:$A,0),MATCH(J$1,人口源表!$1:$1,0))*INDEX(城镇化率!$1:$1048576,MATCH($B42,城镇化率!$A:$A,0),MATCH(J$1,城镇化率!$5:$5,0))/100</f>
        <v>869102.10223351792</v>
      </c>
      <c r="K42" s="40">
        <f>INDEX(人口源表!$1:$1048576,MATCH($B42,人口源表!$A:$A,0),MATCH(K$1,人口源表!$1:$1,0))*INDEX(城镇化率!$1:$1048576,MATCH($B42,城镇化率!$A:$A,0),MATCH(K$1,城镇化率!$5:$5,0))/100</f>
        <v>879238.94918365614</v>
      </c>
      <c r="L42" s="40">
        <f>INDEX(人口源表!$1:$1048576,MATCH($B42,人口源表!$A:$A,0),MATCH(L$1,人口源表!$1:$1,0))*INDEX(城镇化率!$1:$1048576,MATCH($B42,城镇化率!$A:$A,0),MATCH(L$1,城镇化率!$5:$5,0))/100</f>
        <v>888413.66762629221</v>
      </c>
      <c r="M42" s="40">
        <f>INDEX(人口源表!$1:$1048576,MATCH($B42,人口源表!$A:$A,0),MATCH(M$1,人口源表!$1:$1,0))*INDEX(城镇化率!$1:$1048576,MATCH($B42,城镇化率!$A:$A,0),MATCH(M$1,城镇化率!$5:$5,0))/100</f>
        <v>896674.99973442021</v>
      </c>
      <c r="N42" s="40">
        <f>INDEX(人口源表!$1:$1048576,MATCH($B42,人口源表!$A:$A,0),MATCH(N$1,人口源表!$1:$1,0))*INDEX(城镇化率!$1:$1048576,MATCH($B42,城镇化率!$A:$A,0),MATCH(N$1,城镇化率!$5:$5,0))/100</f>
        <v>904072.89228697272</v>
      </c>
      <c r="O42" s="40">
        <f>INDEX(人口源表!$1:$1048576,MATCH($B42,人口源表!$A:$A,0),MATCH(O$1,人口源表!$1:$1,0))*INDEX(城镇化率!$1:$1048576,MATCH($B42,城镇化率!$A:$A,0),MATCH(O$1,城镇化率!$5:$5,0))/100</f>
        <v>910657.13035912579</v>
      </c>
      <c r="P42" s="40">
        <f>INDEX(人口源表!$1:$1048576,MATCH($B42,人口源表!$A:$A,0),MATCH(P$1,人口源表!$1:$1,0))*INDEX(城镇化率!$1:$1048576,MATCH($B42,城镇化率!$A:$A,0),MATCH(P$1,城镇化率!$5:$5,0))/100</f>
        <v>916475.19763441442</v>
      </c>
      <c r="Q42" s="40">
        <f>INDEX(人口源表!$1:$1048576,MATCH($B42,人口源表!$A:$A,0),MATCH(Q$1,人口源表!$1:$1,0))*INDEX(城镇化率!$1:$1048576,MATCH($B42,城镇化率!$A:$A,0),MATCH(Q$1,城镇化率!$5:$5,0))/100</f>
        <v>921576.98596122209</v>
      </c>
      <c r="R42" s="40">
        <f>INDEX(人口源表!$1:$1048576,MATCH($B42,人口源表!$A:$A,0),MATCH(R$1,人口源表!$1:$1,0))*INDEX(城镇化率!$1:$1048576,MATCH($B42,城镇化率!$A:$A,0),MATCH(R$1,城镇化率!$5:$5,0))/100</f>
        <v>926009.22305660497</v>
      </c>
      <c r="S42" s="40">
        <f>INDEX(人口源表!$1:$1048576,MATCH($B42,人口源表!$A:$A,0),MATCH(S$1,人口源表!$1:$1,0))*INDEX(城镇化率!$1:$1048576,MATCH($B42,城镇化率!$A:$A,0),MATCH(S$1,城镇化率!$5:$5,0))/100</f>
        <v>925216.45942405926</v>
      </c>
      <c r="T42" s="40">
        <f>INDEX(人口源表!$1:$1048576,MATCH($B42,人口源表!$A:$A,0),MATCH(T$1,人口源表!$1:$1,0))*INDEX(城镇化率!$1:$1048576,MATCH($B42,城镇化率!$A:$A,0),MATCH(T$1,城镇化率!$5:$5,0))/100</f>
        <v>923838.94324274536</v>
      </c>
      <c r="U42" s="40">
        <f>INDEX(人口源表!$1:$1048576,MATCH($B42,人口源表!$A:$A,0),MATCH(U$1,人口源表!$1:$1,0))*INDEX(城镇化率!$1:$1048576,MATCH($B42,城镇化率!$A:$A,0),MATCH(U$1,城镇化率!$5:$5,0))/100</f>
        <v>921931.01800723304</v>
      </c>
      <c r="V42" s="40">
        <f>INDEX(人口源表!$1:$1048576,MATCH($B42,人口源表!$A:$A,0),MATCH(V$1,人口源表!$1:$1,0))*INDEX(城镇化率!$1:$1048576,MATCH($B42,城镇化率!$A:$A,0),MATCH(V$1,城镇化率!$5:$5,0))/100</f>
        <v>919543.16922988999</v>
      </c>
      <c r="W42" s="40">
        <f>INDEX(人口源表!$1:$1048576,MATCH($B42,人口源表!$A:$A,0),MATCH(W$1,人口源表!$1:$1,0))*INDEX(城镇化率!$1:$1048576,MATCH($B42,城镇化率!$A:$A,0),MATCH(W$1,城镇化率!$5:$5,0))/100</f>
        <v>916725.52564258885</v>
      </c>
      <c r="X42" s="40">
        <f>INDEX(人口源表!$1:$1048576,MATCH($B42,人口源表!$A:$A,0),MATCH(X$1,人口源表!$1:$1,0))*INDEX(城镇化率!$1:$1048576,MATCH($B42,城镇化率!$A:$A,0),MATCH(X$1,城镇化率!$5:$5,0))/100</f>
        <v>913526.38499099447</v>
      </c>
      <c r="Y42" s="40">
        <f>INDEX(人口源表!$1:$1048576,MATCH($B42,人口源表!$A:$A,0),MATCH(Y$1,人口源表!$1:$1,0))*INDEX(城镇化率!$1:$1048576,MATCH($B42,城镇化率!$A:$A,0),MATCH(Y$1,城镇化率!$5:$5,0))/100</f>
        <v>909991.4255021438</v>
      </c>
      <c r="Z42" s="40">
        <f>INDEX(人口源表!$1:$1048576,MATCH($B42,人口源表!$A:$A,0),MATCH(Z$1,人口源表!$1:$1,0))*INDEX(城镇化率!$1:$1048576,MATCH($B42,城镇化率!$A:$A,0),MATCH(Z$1,城镇化率!$5:$5,0))/100</f>
        <v>906165.09436054144</v>
      </c>
      <c r="AA42" s="40">
        <f>INDEX(人口源表!$1:$1048576,MATCH($B42,人口源表!$A:$A,0),MATCH(AA$1,人口源表!$1:$1,0))*INDEX(城镇化率!$1:$1048576,MATCH($B42,城镇化率!$A:$A,0),MATCH(AA$1,城镇化率!$5:$5,0))/100</f>
        <v>902087.61725089711</v>
      </c>
      <c r="AB42" s="40">
        <f>INDEX(人口源表!$1:$1048576,MATCH($B42,人口源表!$A:$A,0),MATCH(AB$1,人口源表!$1:$1,0))*INDEX(城镇化率!$1:$1048576,MATCH($B42,城镇化率!$A:$A,0),MATCH(AB$1,城镇化率!$5:$5,0))/100</f>
        <v>897798.58447121363</v>
      </c>
      <c r="AC42" s="40">
        <f>INDEX(人口源表!$1:$1048576,MATCH($B42,人口源表!$A:$A,0),MATCH(AC$1,人口源表!$1:$1,0))*INDEX(城镇化率!$1:$1048576,MATCH($B42,城镇化率!$A:$A,0),MATCH(AC$1,城镇化率!$5:$5,0))/100</f>
        <v>892242.2899873117</v>
      </c>
      <c r="AD42" s="40">
        <f>INDEX(人口源表!$1:$1048576,MATCH($B42,人口源表!$A:$A,0),MATCH(AD$1,人口源表!$1:$1,0))*INDEX(城镇化率!$1:$1048576,MATCH($B42,城镇化率!$A:$A,0),MATCH(AD$1,城镇化率!$5:$5,0))/100</f>
        <v>886559.69890884787</v>
      </c>
      <c r="AE42" s="40">
        <f>INDEX(人口源表!$1:$1048576,MATCH($B42,人口源表!$A:$A,0),MATCH(AE$1,人口源表!$1:$1,0))*INDEX(城镇化率!$1:$1048576,MATCH($B42,城镇化率!$A:$A,0),MATCH(AE$1,城镇化率!$5:$5,0))/100</f>
        <v>880781.87662355672</v>
      </c>
      <c r="AF42" s="40">
        <f>INDEX(人口源表!$1:$1048576,MATCH($B42,人口源表!$A:$A,0),MATCH(AF$1,人口源表!$1:$1,0))*INDEX(城镇化率!$1:$1048576,MATCH($B42,城镇化率!$A:$A,0),MATCH(AF$1,城镇化率!$5:$5,0))/100</f>
        <v>874939.61454417405</v>
      </c>
      <c r="AG42" s="40">
        <f>INDEX(人口源表!$1:$1048576,MATCH($B42,人口源表!$A:$A,0),MATCH(AG$1,人口源表!$1:$1,0))*INDEX(城镇化率!$1:$1048576,MATCH($B42,城镇化率!$A:$A,0),MATCH(AG$1,城镇化率!$5:$5,0))/100</f>
        <v>869060.40166144376</v>
      </c>
      <c r="AH42" s="40">
        <f>INDEX(人口源表!$1:$1048576,MATCH($B42,人口源表!$A:$A,0),MATCH(AH$1,人口源表!$1:$1,0))*INDEX(城镇化率!$1:$1048576,MATCH($B42,城镇化率!$A:$A,0),MATCH(AH$1,城镇化率!$5:$5,0))/100</f>
        <v>863168.35786847176</v>
      </c>
      <c r="AI42" s="40">
        <f>INDEX(人口源表!$1:$1048576,MATCH($B42,人口源表!$A:$A,0),MATCH(AI$1,人口源表!$1:$1,0))*INDEX(城镇化率!$1:$1048576,MATCH($B42,城镇化率!$A:$A,0),MATCH(AI$1,城镇化率!$5:$5,0))/100</f>
        <v>857284.92691695795</v>
      </c>
      <c r="AJ42" s="40">
        <f>INDEX(人口源表!$1:$1048576,MATCH($B42,人口源表!$A:$A,0),MATCH(AJ$1,人口源表!$1:$1,0))*INDEX(城镇化率!$1:$1048576,MATCH($B42,城镇化率!$A:$A,0),MATCH(AJ$1,城镇化率!$5:$5,0))/100</f>
        <v>851428.82252731884</v>
      </c>
      <c r="AK42" s="40">
        <f>INDEX(人口源表!$1:$1048576,MATCH($B42,人口源表!$A:$A,0),MATCH(AK$1,人口源表!$1:$1,0))*INDEX(城镇化率!$1:$1048576,MATCH($B42,城镇化率!$A:$A,0),MATCH(AK$1,城镇化率!$5:$5,0))/100</f>
        <v>845615.97387628595</v>
      </c>
      <c r="AL42" s="40">
        <f>INDEX(人口源表!$1:$1048576,MATCH($B42,人口源表!$A:$A,0),MATCH(AL$1,人口源表!$1:$1,0))*INDEX(城镇化率!$1:$1048576,MATCH($B42,城镇化率!$A:$A,0),MATCH(AL$1,城镇化率!$5:$5,0))/100</f>
        <v>839859.47045644838</v>
      </c>
      <c r="AM42" s="40">
        <f>INDEX(人口源表!$1:$1048576,MATCH($B42,人口源表!$A:$A,0),MATCH(AM$1,人口源表!$1:$1,0))*INDEX(城镇化率!$1:$1048576,MATCH($B42,城镇化率!$A:$A,0),MATCH(AM$1,城镇化率!$5:$5,0))/100</f>
        <v>834168.73436685535</v>
      </c>
      <c r="AN42" s="40">
        <f>INDEX(人口源表!$1:$1048576,MATCH($B42,人口源表!$A:$A,0),MATCH(AN$1,人口源表!$1:$1,0))*INDEX(城镇化率!$1:$1048576,MATCH($B42,城镇化率!$A:$A,0),MATCH(AN$1,城镇化率!$5:$5,0))/100</f>
        <v>828550.99903921469</v>
      </c>
      <c r="AO42" s="40">
        <f>INDEX(人口源表!$1:$1048576,MATCH($B42,人口源表!$A:$A,0),MATCH(AO$1,人口源表!$1:$1,0))*INDEX(城镇化率!$1:$1048576,MATCH($B42,城镇化率!$A:$A,0),MATCH(AO$1,城镇化率!$5:$5,0))/100</f>
        <v>823008.93337557418</v>
      </c>
      <c r="AP42" s="40">
        <f>INDEX(人口源表!$1:$1048576,MATCH($B42,人口源表!$A:$A,0),MATCH(AP$1,人口源表!$1:$1,0))*INDEX(城镇化率!$1:$1048576,MATCH($B42,城镇化率!$A:$A,0),MATCH(AP$1,城镇化率!$5:$5,0))/100</f>
        <v>817542.89681362687</v>
      </c>
      <c r="AQ42" s="40">
        <f>INDEX(人口源表!$1:$1048576,MATCH($B42,人口源表!$A:$A,0),MATCH(AQ$1,人口源表!$1:$1,0))*INDEX(城镇化率!$1:$1048576,MATCH($B42,城镇化率!$A:$A,0),MATCH(AQ$1,城镇化率!$5:$5,0))/100</f>
        <v>812150.8954569794</v>
      </c>
      <c r="AR42" s="40">
        <f>INDEX(人口源表!$1:$1048576,MATCH($B42,人口源表!$A:$A,0),MATCH(AR$1,人口源表!$1:$1,0))*INDEX(城镇化率!$1:$1048576,MATCH($B42,城镇化率!$A:$A,0),MATCH(AR$1,城镇化率!$5:$5,0))/100</f>
        <v>806825.39131903742</v>
      </c>
      <c r="AS42" s="40">
        <f>INDEX(人口源表!$1:$1048576,MATCH($B42,人口源表!$A:$A,0),MATCH(AS$1,人口源表!$1:$1,0))*INDEX(城镇化率!$1:$1048576,MATCH($B42,城镇化率!$A:$A,0),MATCH(AS$1,城镇化率!$5:$5,0))/100</f>
        <v>801557.14595586015</v>
      </c>
      <c r="AT42" s="40">
        <f>INDEX(人口源表!$1:$1048576,MATCH($B42,人口源表!$A:$A,0),MATCH(AT$1,人口源表!$1:$1,0))*INDEX(城镇化率!$1:$1048576,MATCH($B42,城镇化率!$A:$A,0),MATCH(AT$1,城镇化率!$5:$5,0))/100</f>
        <v>796332.01936916937</v>
      </c>
      <c r="AU42" s="40">
        <f>INDEX(人口源表!$1:$1048576,MATCH($B42,人口源表!$A:$A,0),MATCH(AU$1,人口源表!$1:$1,0))*INDEX(城镇化率!$1:$1048576,MATCH($B42,城镇化率!$A:$A,0),MATCH(AU$1,城镇化率!$5:$5,0))/100</f>
        <v>791134.85660052474</v>
      </c>
      <c r="AV42" s="40">
        <f>INDEX(人口源表!$1:$1048576,MATCH($B42,人口源表!$A:$A,0),MATCH(AV$1,人口源表!$1:$1,0))*INDEX(城镇化率!$1:$1048576,MATCH($B42,城镇化率!$A:$A,0),MATCH(AV$1,城镇化率!$5:$5,0))/100</f>
        <v>785943.88095536339</v>
      </c>
    </row>
    <row r="43" spans="1:48" x14ac:dyDescent="0.15">
      <c r="A43" s="4" t="s">
        <v>862</v>
      </c>
      <c r="B43" s="4" t="s">
        <v>108</v>
      </c>
      <c r="C43" s="34">
        <f>VLOOKUP(B43,'[1]2016省城人口总结（根）'!B:C,2,FALSE)/100</f>
        <v>0.62992999999999999</v>
      </c>
      <c r="D43" s="40">
        <f>INDEX(人口源表!$1:$1048576,MATCH($B43,人口源表!$A:$A,0),MATCH(D$1,人口源表!$1:$1,0))*INDEX(城镇化率!$1:$1048576,MATCH($B43,城镇化率!$A:$A,0),MATCH(D$1,城镇化率!$5:$5,0))/100</f>
        <v>1574964.9355134019</v>
      </c>
      <c r="E43" s="40">
        <f>INDEX(人口源表!$1:$1048576,MATCH($B43,人口源表!$A:$A,0),MATCH(E$1,人口源表!$1:$1,0))*INDEX(城镇化率!$1:$1048576,MATCH($B43,城镇化率!$A:$A,0),MATCH(E$1,城镇化率!$5:$5,0))/100</f>
        <v>1606110.7992855511</v>
      </c>
      <c r="F43" s="40">
        <f>INDEX(人口源表!$1:$1048576,MATCH($B43,人口源表!$A:$A,0),MATCH(F$1,人口源表!$1:$1,0))*INDEX(城镇化率!$1:$1048576,MATCH($B43,城镇化率!$A:$A,0),MATCH(F$1,城镇化率!$5:$5,0))/100</f>
        <v>1637109.8246535647</v>
      </c>
      <c r="G43" s="40">
        <f>INDEX(人口源表!$1:$1048576,MATCH($B43,人口源表!$A:$A,0),MATCH(G$1,人口源表!$1:$1,0))*INDEX(城镇化率!$1:$1048576,MATCH($B43,城镇化率!$A:$A,0),MATCH(G$1,城镇化率!$5:$5,0))/100</f>
        <v>1443938.815950036</v>
      </c>
      <c r="H43" s="40">
        <f>INDEX(人口源表!$1:$1048576,MATCH($B43,人口源表!$A:$A,0),MATCH(H$1,人口源表!$1:$1,0))*INDEX(城镇化率!$1:$1048576,MATCH($B43,城镇化率!$A:$A,0),MATCH(H$1,城镇化率!$5:$5,0))/100</f>
        <v>1474635.0617412385</v>
      </c>
      <c r="I43" s="40">
        <f>INDEX(人口源表!$1:$1048576,MATCH($B43,人口源表!$A:$A,0),MATCH(I$1,人口源表!$1:$1,0))*INDEX(城镇化率!$1:$1048576,MATCH($B43,城镇化率!$A:$A,0),MATCH(I$1,城镇化率!$5:$5,0))/100</f>
        <v>1493847.7787613708</v>
      </c>
      <c r="J43" s="40">
        <f>INDEX(人口源表!$1:$1048576,MATCH($B43,人口源表!$A:$A,0),MATCH(J$1,人口源表!$1:$1,0))*INDEX(城镇化率!$1:$1048576,MATCH($B43,城镇化率!$A:$A,0),MATCH(J$1,城镇化率!$5:$5,0))/100</f>
        <v>1511642.6006403186</v>
      </c>
      <c r="K43" s="40">
        <f>INDEX(人口源表!$1:$1048576,MATCH($B43,人口源表!$A:$A,0),MATCH(K$1,人口源表!$1:$1,0))*INDEX(城镇化率!$1:$1048576,MATCH($B43,城镇化率!$A:$A,0),MATCH(K$1,城镇化率!$5:$5,0))/100</f>
        <v>1528062.9631919831</v>
      </c>
      <c r="L43" s="40">
        <f>INDEX(人口源表!$1:$1048576,MATCH($B43,人口源表!$A:$A,0),MATCH(L$1,人口源表!$1:$1,0))*INDEX(城镇化率!$1:$1048576,MATCH($B43,城镇化率!$A:$A,0),MATCH(L$1,城镇化率!$5:$5,0))/100</f>
        <v>1543154.2512392956</v>
      </c>
      <c r="M43" s="40">
        <f>INDEX(人口源表!$1:$1048576,MATCH($B43,人口源表!$A:$A,0),MATCH(M$1,人口源表!$1:$1,0))*INDEX(城镇化率!$1:$1048576,MATCH($B43,城镇化率!$A:$A,0),MATCH(M$1,城镇化率!$5:$5,0))/100</f>
        <v>1556959.5879700538</v>
      </c>
      <c r="N43" s="40">
        <f>INDEX(人口源表!$1:$1048576,MATCH($B43,人口源表!$A:$A,0),MATCH(N$1,人口源表!$1:$1,0))*INDEX(城镇化率!$1:$1048576,MATCH($B43,城镇化率!$A:$A,0),MATCH(N$1,城镇化率!$5:$5,0))/100</f>
        <v>1569524.6695092963</v>
      </c>
      <c r="O43" s="40">
        <f>INDEX(人口源表!$1:$1048576,MATCH($B43,人口源表!$A:$A,0),MATCH(O$1,人口源表!$1:$1,0))*INDEX(城镇化率!$1:$1048576,MATCH($B43,城镇化率!$A:$A,0),MATCH(O$1,城镇化率!$5:$5,0))/100</f>
        <v>1580897.1139682098</v>
      </c>
      <c r="P43" s="40">
        <f>INDEX(人口源表!$1:$1048576,MATCH($B43,人口源表!$A:$A,0),MATCH(P$1,人口源表!$1:$1,0))*INDEX(城镇化率!$1:$1048576,MATCH($B43,城镇化率!$A:$A,0),MATCH(P$1,城镇化率!$5:$5,0))/100</f>
        <v>1591123.5794288283</v>
      </c>
      <c r="Q43" s="40">
        <f>INDEX(人口源表!$1:$1048576,MATCH($B43,人口源表!$A:$A,0),MATCH(Q$1,人口源表!$1:$1,0))*INDEX(城镇化率!$1:$1048576,MATCH($B43,城镇化率!$A:$A,0),MATCH(Q$1,城镇化率!$5:$5,0))/100</f>
        <v>1600252.6035327471</v>
      </c>
      <c r="R43" s="40">
        <f>INDEX(人口源表!$1:$1048576,MATCH($B43,人口源表!$A:$A,0),MATCH(R$1,人口源表!$1:$1,0))*INDEX(城镇化率!$1:$1048576,MATCH($B43,城镇化率!$A:$A,0),MATCH(R$1,城镇化率!$5:$5,0))/100</f>
        <v>1608331.6607738317</v>
      </c>
      <c r="S43" s="40">
        <f>INDEX(人口源表!$1:$1048576,MATCH($B43,人口源表!$A:$A,0),MATCH(S$1,人口源表!$1:$1,0))*INDEX(城镇化率!$1:$1048576,MATCH($B43,城镇化率!$A:$A,0),MATCH(S$1,城镇化率!$5:$5,0))/100</f>
        <v>1607413.7249785599</v>
      </c>
      <c r="T43" s="40">
        <f>INDEX(人口源表!$1:$1048576,MATCH($B43,人口源表!$A:$A,0),MATCH(T$1,人口源表!$1:$1,0))*INDEX(城镇化率!$1:$1048576,MATCH($B43,城镇化率!$A:$A,0),MATCH(T$1,城镇化率!$5:$5,0))/100</f>
        <v>1605525.3610958317</v>
      </c>
      <c r="U43" s="40">
        <f>INDEX(人口源表!$1:$1048576,MATCH($B43,人口源表!$A:$A,0),MATCH(U$1,人口源表!$1:$1,0))*INDEX(城镇化率!$1:$1048576,MATCH($B43,城镇化率!$A:$A,0),MATCH(U$1,城镇化率!$5:$5,0))/100</f>
        <v>1602730.868016755</v>
      </c>
      <c r="V43" s="40">
        <f>INDEX(人口源表!$1:$1048576,MATCH($B43,人口源表!$A:$A,0),MATCH(V$1,人口源表!$1:$1,0))*INDEX(城镇化率!$1:$1048576,MATCH($B43,城镇化率!$A:$A,0),MATCH(V$1,城镇化率!$5:$5,0))/100</f>
        <v>1599094.4558958197</v>
      </c>
      <c r="W43" s="40">
        <f>INDEX(人口源表!$1:$1048576,MATCH($B43,人口源表!$A:$A,0),MATCH(W$1,人口源表!$1:$1,0))*INDEX(城镇化率!$1:$1048576,MATCH($B43,城镇化率!$A:$A,0),MATCH(W$1,城镇化率!$5:$5,0))/100</f>
        <v>1594677.9370397904</v>
      </c>
      <c r="X43" s="40">
        <f>INDEX(人口源表!$1:$1048576,MATCH($B43,人口源表!$A:$A,0),MATCH(X$1,人口源表!$1:$1,0))*INDEX(城镇化率!$1:$1048576,MATCH($B43,城镇化率!$A:$A,0),MATCH(X$1,城镇化率!$5:$5,0))/100</f>
        <v>1589545.2509090211</v>
      </c>
      <c r="Y43" s="40">
        <f>INDEX(人口源表!$1:$1048576,MATCH($B43,人口源表!$A:$A,0),MATCH(Y$1,人口源表!$1:$1,0))*INDEX(城镇化率!$1:$1048576,MATCH($B43,城镇化率!$A:$A,0),MATCH(Y$1,城镇化率!$5:$5,0))/100</f>
        <v>1583758.6465275758</v>
      </c>
      <c r="Z43" s="40">
        <f>INDEX(人口源表!$1:$1048576,MATCH($B43,人口源表!$A:$A,0),MATCH(Z$1,人口源表!$1:$1,0))*INDEX(城镇化率!$1:$1048576,MATCH($B43,城镇化率!$A:$A,0),MATCH(Z$1,城镇化率!$5:$5,0))/100</f>
        <v>1577379.3979883709</v>
      </c>
      <c r="AA43" s="40">
        <f>INDEX(人口源表!$1:$1048576,MATCH($B43,人口源表!$A:$A,0),MATCH(AA$1,人口源表!$1:$1,0))*INDEX(城镇化率!$1:$1048576,MATCH($B43,城镇化率!$A:$A,0),MATCH(AA$1,城镇化率!$5:$5,0))/100</f>
        <v>1570467.7636412296</v>
      </c>
      <c r="AB43" s="40">
        <f>INDEX(人口源表!$1:$1048576,MATCH($B43,人口源表!$A:$A,0),MATCH(AB$1,人口源表!$1:$1,0))*INDEX(城镇化率!$1:$1048576,MATCH($B43,城镇化率!$A:$A,0),MATCH(AB$1,城镇化率!$5:$5,0))/100</f>
        <v>1563084.5095366878</v>
      </c>
      <c r="AC43" s="40">
        <f>INDEX(人口源表!$1:$1048576,MATCH($B43,人口源表!$A:$A,0),MATCH(AC$1,人口源表!$1:$1,0))*INDEX(城镇化率!$1:$1048576,MATCH($B43,城镇化率!$A:$A,0),MATCH(AC$1,城镇化率!$5:$5,0))/100</f>
        <v>1553386.1757817762</v>
      </c>
      <c r="AD43" s="40">
        <f>INDEX(人口源表!$1:$1048576,MATCH($B43,人口源表!$A:$A,0),MATCH(AD$1,人口源表!$1:$1,0))*INDEX(城镇化率!$1:$1048576,MATCH($B43,城镇化率!$A:$A,0),MATCH(AD$1,城镇化率!$5:$5,0))/100</f>
        <v>1543355.9777237116</v>
      </c>
      <c r="AE43" s="40">
        <f>INDEX(人口源表!$1:$1048576,MATCH($B43,人口源表!$A:$A,0),MATCH(AE$1,人口源表!$1:$1,0))*INDEX(城镇化率!$1:$1048576,MATCH($B43,城镇化率!$A:$A,0),MATCH(AE$1,城镇化率!$5:$5,0))/100</f>
        <v>1533053.1765327861</v>
      </c>
      <c r="AF43" s="40">
        <f>INDEX(人口源表!$1:$1048576,MATCH($B43,人口源表!$A:$A,0),MATCH(AF$1,人口源表!$1:$1,0))*INDEX(城镇化率!$1:$1048576,MATCH($B43,城镇化率!$A:$A,0),MATCH(AF$1,城镇化率!$5:$5,0))/100</f>
        <v>1522536.3643103894</v>
      </c>
      <c r="AG43" s="40">
        <f>INDEX(人口源表!$1:$1048576,MATCH($B43,人口源表!$A:$A,0),MATCH(AG$1,人口源表!$1:$1,0))*INDEX(城镇化率!$1:$1048576,MATCH($B43,城镇化率!$A:$A,0),MATCH(AG$1,城镇化率!$5:$5,0))/100</f>
        <v>1511861.050870907</v>
      </c>
      <c r="AH43" s="40">
        <f>INDEX(人口源表!$1:$1048576,MATCH($B43,人口源表!$A:$A,0),MATCH(AH$1,人口源表!$1:$1,0))*INDEX(城镇化率!$1:$1048576,MATCH($B43,城镇化率!$A:$A,0),MATCH(AH$1,城镇化率!$5:$5,0))/100</f>
        <v>1501082.7985516912</v>
      </c>
      <c r="AI43" s="40">
        <f>INDEX(人口源表!$1:$1048576,MATCH($B43,人口源表!$A:$A,0),MATCH(AI$1,人口源表!$1:$1,0))*INDEX(城镇化率!$1:$1048576,MATCH($B43,城镇化率!$A:$A,0),MATCH(AI$1,城镇化率!$5:$5,0))/100</f>
        <v>1490257.215209615</v>
      </c>
      <c r="AJ43" s="40">
        <f>INDEX(人口源表!$1:$1048576,MATCH($B43,人口源表!$A:$A,0),MATCH(AJ$1,人口源表!$1:$1,0))*INDEX(城镇化率!$1:$1048576,MATCH($B43,城镇化率!$A:$A,0),MATCH(AJ$1,城镇化率!$5:$5,0))/100</f>
        <v>1479435.9151543623</v>
      </c>
      <c r="AK43" s="40">
        <f>INDEX(人口源表!$1:$1048576,MATCH($B43,人口源表!$A:$A,0),MATCH(AK$1,人口源表!$1:$1,0))*INDEX(城镇化率!$1:$1048576,MATCH($B43,城镇化率!$A:$A,0),MATCH(AK$1,城镇化率!$5:$5,0))/100</f>
        <v>1468671.2925042678</v>
      </c>
      <c r="AL43" s="40">
        <f>INDEX(人口源表!$1:$1048576,MATCH($B43,人口源表!$A:$A,0),MATCH(AL$1,人口源表!$1:$1,0))*INDEX(城镇化率!$1:$1048576,MATCH($B43,城镇化率!$A:$A,0),MATCH(AL$1,城镇化率!$5:$5,0))/100</f>
        <v>1458014.0910882715</v>
      </c>
      <c r="AM43" s="40">
        <f>INDEX(人口源表!$1:$1048576,MATCH($B43,人口源表!$A:$A,0),MATCH(AM$1,人口源表!$1:$1,0))*INDEX(城镇化率!$1:$1048576,MATCH($B43,城镇化率!$A:$A,0),MATCH(AM$1,城镇化率!$5:$5,0))/100</f>
        <v>1447512.5503570377</v>
      </c>
      <c r="AN43" s="40">
        <f>INDEX(人口源表!$1:$1048576,MATCH($B43,人口源表!$A:$A,0),MATCH(AN$1,人口源表!$1:$1,0))*INDEX(城镇化率!$1:$1048576,MATCH($B43,城镇化率!$A:$A,0),MATCH(AN$1,城镇化率!$5:$5,0))/100</f>
        <v>1437215.6254852293</v>
      </c>
      <c r="AO43" s="40">
        <f>INDEX(人口源表!$1:$1048576,MATCH($B43,人口源表!$A:$A,0),MATCH(AO$1,人口源表!$1:$1,0))*INDEX(城镇化率!$1:$1048576,MATCH($B43,城镇化率!$A:$A,0),MATCH(AO$1,城镇化率!$5:$5,0))/100</f>
        <v>1427169.7072477099</v>
      </c>
      <c r="AP43" s="40">
        <f>INDEX(人口源表!$1:$1048576,MATCH($B43,人口源表!$A:$A,0),MATCH(AP$1,人口源表!$1:$1,0))*INDEX(城镇化率!$1:$1048576,MATCH($B43,城镇化率!$A:$A,0),MATCH(AP$1,城镇化率!$5:$5,0))/100</f>
        <v>1417418.5668144384</v>
      </c>
      <c r="AQ43" s="40">
        <f>INDEX(人口源表!$1:$1048576,MATCH($B43,人口源表!$A:$A,0),MATCH(AQ$1,人口源表!$1:$1,0))*INDEX(城镇化率!$1:$1048576,MATCH($B43,城镇化率!$A:$A,0),MATCH(AQ$1,城镇化率!$5:$5,0))/100</f>
        <v>1408006.6115546101</v>
      </c>
      <c r="AR43" s="40">
        <f>INDEX(人口源表!$1:$1048576,MATCH($B43,人口源表!$A:$A,0),MATCH(AR$1,人口源表!$1:$1,0))*INDEX(城镇化率!$1:$1048576,MATCH($B43,城镇化率!$A:$A,0),MATCH(AR$1,城镇化率!$5:$5,0))/100</f>
        <v>1398976.3978451104</v>
      </c>
      <c r="AS43" s="40">
        <f>INDEX(人口源表!$1:$1048576,MATCH($B43,人口源表!$A:$A,0),MATCH(AS$1,人口源表!$1:$1,0))*INDEX(城镇化率!$1:$1048576,MATCH($B43,城镇化率!$A:$A,0),MATCH(AS$1,城镇化率!$5:$5,0))/100</f>
        <v>1390367.7558648211</v>
      </c>
      <c r="AT43" s="40">
        <f>INDEX(人口源表!$1:$1048576,MATCH($B43,人口源表!$A:$A,0),MATCH(AT$1,人口源表!$1:$1,0))*INDEX(城镇化率!$1:$1048576,MATCH($B43,城镇化率!$A:$A,0),MATCH(AT$1,城镇化率!$5:$5,0))/100</f>
        <v>1382219.4069752777</v>
      </c>
      <c r="AU43" s="40">
        <f>INDEX(人口源表!$1:$1048576,MATCH($B43,人口源表!$A:$A,0),MATCH(AU$1,人口源表!$1:$1,0))*INDEX(城镇化率!$1:$1048576,MATCH($B43,城镇化率!$A:$A,0),MATCH(AU$1,城镇化率!$5:$5,0))/100</f>
        <v>1374568.9373717806</v>
      </c>
      <c r="AV43" s="40">
        <f>INDEX(人口源表!$1:$1048576,MATCH($B43,人口源表!$A:$A,0),MATCH(AV$1,人口源表!$1:$1,0))*INDEX(城镇化率!$1:$1048576,MATCH($B43,城镇化率!$A:$A,0),MATCH(AV$1,城镇化率!$5:$5,0))/100</f>
        <v>1367452.7714163703</v>
      </c>
    </row>
    <row r="44" spans="1:48" x14ac:dyDescent="0.15">
      <c r="A44" s="4" t="s">
        <v>862</v>
      </c>
      <c r="B44" s="4" t="s">
        <v>110</v>
      </c>
      <c r="C44" s="34">
        <f>VLOOKUP(B44,'[1]2016省城人口总结（根）'!B:C,2,FALSE)/100</f>
        <v>0.62992999999999999</v>
      </c>
      <c r="D44" s="40">
        <f>INDEX(人口源表!$1:$1048576,MATCH($B44,人口源表!$A:$A,0),MATCH(D$1,人口源表!$1:$1,0))*INDEX(城镇化率!$1:$1048576,MATCH($B44,城镇化率!$A:$A,0),MATCH(D$1,城镇化率!$5:$5,0))/100</f>
        <v>2023204.8042150235</v>
      </c>
      <c r="E44" s="40">
        <f>INDEX(人口源表!$1:$1048576,MATCH($B44,人口源表!$A:$A,0),MATCH(E$1,人口源表!$1:$1,0))*INDEX(城镇化率!$1:$1048576,MATCH($B44,城镇化率!$A:$A,0),MATCH(E$1,城镇化率!$5:$5,0))/100</f>
        <v>2064402.3470079387</v>
      </c>
      <c r="F44" s="40">
        <f>INDEX(人口源表!$1:$1048576,MATCH($B44,人口源表!$A:$A,0),MATCH(F$1,人口源表!$1:$1,0))*INDEX(城镇化率!$1:$1048576,MATCH($B44,城镇化率!$A:$A,0),MATCH(F$1,城镇化率!$5:$5,0))/100</f>
        <v>2105376.8598244051</v>
      </c>
      <c r="G44" s="40">
        <f>INDEX(人口源表!$1:$1048576,MATCH($B44,人口源表!$A:$A,0),MATCH(G$1,人口源表!$1:$1,0))*INDEX(城镇化率!$1:$1048576,MATCH($B44,城镇化率!$A:$A,0),MATCH(G$1,城镇化率!$5:$5,0))/100</f>
        <v>1782773.6447431573</v>
      </c>
      <c r="H44" s="40">
        <f>INDEX(人口源表!$1:$1048576,MATCH($B44,人口源表!$A:$A,0),MATCH(H$1,人口源表!$1:$1,0))*INDEX(城镇化率!$1:$1048576,MATCH($B44,城镇化率!$A:$A,0),MATCH(H$1,城镇化率!$5:$5,0))/100</f>
        <v>1821942.5899696203</v>
      </c>
      <c r="I44" s="40">
        <f>INDEX(人口源表!$1:$1048576,MATCH($B44,人口源表!$A:$A,0),MATCH(I$1,人口源表!$1:$1,0))*INDEX(城镇化率!$1:$1048576,MATCH($B44,城镇化率!$A:$A,0),MATCH(I$1,城镇化率!$5:$5,0))/100</f>
        <v>1846849.313934956</v>
      </c>
      <c r="J44" s="40">
        <f>INDEX(人口源表!$1:$1048576,MATCH($B44,人口源表!$A:$A,0),MATCH(J$1,人口源表!$1:$1,0))*INDEX(城镇化率!$1:$1048576,MATCH($B44,城镇化率!$A:$A,0),MATCH(J$1,城镇化率!$5:$5,0))/100</f>
        <v>1869941.5785203495</v>
      </c>
      <c r="K44" s="40">
        <f>INDEX(人口源表!$1:$1048576,MATCH($B44,人口源表!$A:$A,0),MATCH(K$1,人口源表!$1:$1,0))*INDEX(城镇化率!$1:$1048576,MATCH($B44,城镇化率!$A:$A,0),MATCH(K$1,城镇化率!$5:$5,0))/100</f>
        <v>1891290.5267106206</v>
      </c>
      <c r="L44" s="40">
        <f>INDEX(人口源表!$1:$1048576,MATCH($B44,人口源表!$A:$A,0),MATCH(L$1,人口源表!$1:$1,0))*INDEX(城镇化率!$1:$1048576,MATCH($B44,城镇化率!$A:$A,0),MATCH(L$1,城镇化率!$5:$5,0))/100</f>
        <v>1910967.8109674386</v>
      </c>
      <c r="M44" s="40">
        <f>INDEX(人口源表!$1:$1048576,MATCH($B44,人口源表!$A:$A,0),MATCH(M$1,人口源表!$1:$1,0))*INDEX(城镇化率!$1:$1048576,MATCH($B44,城镇化率!$A:$A,0),MATCH(M$1,城镇化率!$5:$5,0))/100</f>
        <v>1929046.2366302225</v>
      </c>
      <c r="N44" s="40">
        <f>INDEX(人口源表!$1:$1048576,MATCH($B44,人口源表!$A:$A,0),MATCH(N$1,人口源表!$1:$1,0))*INDEX(城镇化率!$1:$1048576,MATCH($B44,城镇化率!$A:$A,0),MATCH(N$1,城镇化率!$5:$5,0))/100</f>
        <v>1945597.583422807</v>
      </c>
      <c r="O44" s="40">
        <f>INDEX(人口源表!$1:$1048576,MATCH($B44,人口源表!$A:$A,0),MATCH(O$1,人口源表!$1:$1,0))*INDEX(城镇化率!$1:$1048576,MATCH($B44,城镇化率!$A:$A,0),MATCH(O$1,城镇化率!$5:$5,0))/100</f>
        <v>1960695.3538268772</v>
      </c>
      <c r="P44" s="40">
        <f>INDEX(人口源表!$1:$1048576,MATCH($B44,人口源表!$A:$A,0),MATCH(P$1,人口源表!$1:$1,0))*INDEX(城镇化率!$1:$1048576,MATCH($B44,城镇化率!$A:$A,0),MATCH(P$1,城镇化率!$5:$5,0))/100</f>
        <v>1974412.5814389079</v>
      </c>
      <c r="Q44" s="40">
        <f>INDEX(人口源表!$1:$1048576,MATCH($B44,人口源表!$A:$A,0),MATCH(Q$1,人口源表!$1:$1,0))*INDEX(城镇化率!$1:$1048576,MATCH($B44,城镇化率!$A:$A,0),MATCH(Q$1,城镇化率!$5:$5,0))/100</f>
        <v>1986822.4550765019</v>
      </c>
      <c r="R44" s="40">
        <f>INDEX(人口源表!$1:$1048576,MATCH($B44,人口源表!$A:$A,0),MATCH(R$1,人口源表!$1:$1,0))*INDEX(城镇化率!$1:$1048576,MATCH($B44,城镇化率!$A:$A,0),MATCH(R$1,城镇化率!$5:$5,0))/100</f>
        <v>1997997.4939283598</v>
      </c>
      <c r="S44" s="40">
        <f>INDEX(人口源表!$1:$1048576,MATCH($B44,人口源表!$A:$A,0),MATCH(S$1,人口源表!$1:$1,0))*INDEX(城镇化率!$1:$1048576,MATCH($B44,城镇化率!$A:$A,0),MATCH(S$1,城镇化率!$5:$5,0))/100</f>
        <v>1998070.2820511237</v>
      </c>
      <c r="T44" s="40">
        <f>INDEX(人口源表!$1:$1048576,MATCH($B44,人口源表!$A:$A,0),MATCH(T$1,人口源表!$1:$1,0))*INDEX(城镇化率!$1:$1048576,MATCH($B44,城镇化率!$A:$A,0),MATCH(T$1,城镇化率!$5:$5,0))/100</f>
        <v>1997014.9150332706</v>
      </c>
      <c r="U44" s="40">
        <f>INDEX(人口源表!$1:$1048576,MATCH($B44,人口源表!$A:$A,0),MATCH(U$1,人口源表!$1:$1,0))*INDEX(城镇化率!$1:$1048576,MATCH($B44,城镇化率!$A:$A,0),MATCH(U$1,城镇化率!$5:$5,0))/100</f>
        <v>1994920.5029114317</v>
      </c>
      <c r="V44" s="40">
        <f>INDEX(人口源表!$1:$1048576,MATCH($B44,人口源表!$A:$A,0),MATCH(V$1,人口源表!$1:$1,0))*INDEX(城镇化率!$1:$1048576,MATCH($B44,城镇化率!$A:$A,0),MATCH(V$1,城镇化率!$5:$5,0))/100</f>
        <v>1991872.0306759712</v>
      </c>
      <c r="W44" s="40">
        <f>INDEX(人口源表!$1:$1048576,MATCH($B44,人口源表!$A:$A,0),MATCH(W$1,人口源表!$1:$1,0))*INDEX(城镇化率!$1:$1048576,MATCH($B44,城镇化率!$A:$A,0),MATCH(W$1,城镇化率!$5:$5,0))/100</f>
        <v>1987954.0474845225</v>
      </c>
      <c r="X44" s="40">
        <f>INDEX(人口源表!$1:$1048576,MATCH($B44,人口源表!$A:$A,0),MATCH(X$1,人口源表!$1:$1,0))*INDEX(城镇化率!$1:$1048576,MATCH($B44,城镇化率!$A:$A,0),MATCH(X$1,城镇化率!$5:$5,0))/100</f>
        <v>1983248.3321697651</v>
      </c>
      <c r="Y44" s="40">
        <f>INDEX(人口源表!$1:$1048576,MATCH($B44,人口源表!$A:$A,0),MATCH(Y$1,人口源表!$1:$1,0))*INDEX(城镇化率!$1:$1048576,MATCH($B44,城镇化率!$A:$A,0),MATCH(Y$1,城镇化率!$5:$5,0))/100</f>
        <v>1977835.3433750209</v>
      </c>
      <c r="Z44" s="40">
        <f>INDEX(人口源表!$1:$1048576,MATCH($B44,人口源表!$A:$A,0),MATCH(Z$1,人口源表!$1:$1,0))*INDEX(城镇化率!$1:$1048576,MATCH($B44,城镇化率!$A:$A,0),MATCH(Z$1,城镇化率!$5:$5,0))/100</f>
        <v>1971791.8409046549</v>
      </c>
      <c r="AA44" s="40">
        <f>INDEX(人口源表!$1:$1048576,MATCH($B44,人口源表!$A:$A,0),MATCH(AA$1,人口源表!$1:$1,0))*INDEX(城镇化率!$1:$1048576,MATCH($B44,城镇化率!$A:$A,0),MATCH(AA$1,城镇化率!$5:$5,0))/100</f>
        <v>1965193.8865051416</v>
      </c>
      <c r="AB44" s="40">
        <f>INDEX(人口源表!$1:$1048576,MATCH($B44,人口源表!$A:$A,0),MATCH(AB$1,人口源表!$1:$1,0))*INDEX(城镇化率!$1:$1048576,MATCH($B44,城镇化率!$A:$A,0),MATCH(AB$1,城镇化率!$5:$5,0))/100</f>
        <v>1958113.6764559301</v>
      </c>
      <c r="AC44" s="40">
        <f>INDEX(人口源表!$1:$1048576,MATCH($B44,人口源表!$A:$A,0),MATCH(AC$1,人口源表!$1:$1,0))*INDEX(城镇化率!$1:$1048576,MATCH($B44,城镇化率!$A:$A,0),MATCH(AC$1,城镇化率!$5:$5,0))/100</f>
        <v>1948235.6563001676</v>
      </c>
      <c r="AD44" s="40">
        <f>INDEX(人口源表!$1:$1048576,MATCH($B44,人口源表!$A:$A,0),MATCH(AD$1,人口源表!$1:$1,0))*INDEX(城镇化率!$1:$1048576,MATCH($B44,城镇化率!$A:$A,0),MATCH(AD$1,城镇化率!$5:$5,0))/100</f>
        <v>1938036.1463068018</v>
      </c>
      <c r="AE44" s="40">
        <f>INDEX(人口源表!$1:$1048576,MATCH($B44,人口源表!$A:$A,0),MATCH(AE$1,人口源表!$1:$1,0))*INDEX(城镇化率!$1:$1048576,MATCH($B44,城镇化率!$A:$A,0),MATCH(AE$1,城镇化率!$5:$5,0))/100</f>
        <v>1927581.6760594517</v>
      </c>
      <c r="AF44" s="40">
        <f>INDEX(人口源表!$1:$1048576,MATCH($B44,人口源表!$A:$A,0),MATCH(AF$1,人口源表!$1:$1,0))*INDEX(城镇化率!$1:$1048576,MATCH($B44,城镇化率!$A:$A,0),MATCH(AF$1,城镇化率!$5:$5,0))/100</f>
        <v>1916935.0373097677</v>
      </c>
      <c r="AG44" s="40">
        <f>INDEX(人口源表!$1:$1048576,MATCH($B44,人口源表!$A:$A,0),MATCH(AG$1,人口源表!$1:$1,0))*INDEX(城镇化率!$1:$1048576,MATCH($B44,城镇化率!$A:$A,0),MATCH(AG$1,城镇化率!$5:$5,0))/100</f>
        <v>1906157.5959125194</v>
      </c>
      <c r="AH44" s="40">
        <f>INDEX(人口源表!$1:$1048576,MATCH($B44,人口源表!$A:$A,0),MATCH(AH$1,人口源表!$1:$1,0))*INDEX(城镇化率!$1:$1048576,MATCH($B44,城镇化率!$A:$A,0),MATCH(AH$1,城镇化率!$5:$5,0))/100</f>
        <v>1895305.2541733673</v>
      </c>
      <c r="AI44" s="40">
        <f>INDEX(人口源表!$1:$1048576,MATCH($B44,人口源表!$A:$A,0),MATCH(AI$1,人口源表!$1:$1,0))*INDEX(城镇化率!$1:$1048576,MATCH($B44,城镇化率!$A:$A,0),MATCH(AI$1,城镇化率!$5:$5,0))/100</f>
        <v>1884432.3558508265</v>
      </c>
      <c r="AJ44" s="40">
        <f>INDEX(人口源表!$1:$1048576,MATCH($B44,人口源表!$A:$A,0),MATCH(AJ$1,人口源表!$1:$1,0))*INDEX(城镇化率!$1:$1048576,MATCH($B44,城镇化率!$A:$A,0),MATCH(AJ$1,城镇化率!$5:$5,0))/100</f>
        <v>1873589.2295996323</v>
      </c>
      <c r="AK44" s="40">
        <f>INDEX(人口源表!$1:$1048576,MATCH($B44,人口源表!$A:$A,0),MATCH(AK$1,人口源表!$1:$1,0))*INDEX(城镇化率!$1:$1048576,MATCH($B44,城镇化率!$A:$A,0),MATCH(AK$1,城镇化率!$5:$5,0))/100</f>
        <v>1862823.7243912774</v>
      </c>
      <c r="AL44" s="40">
        <f>INDEX(人口源表!$1:$1048576,MATCH($B44,人口源表!$A:$A,0),MATCH(AL$1,人口源表!$1:$1,0))*INDEX(城镇化率!$1:$1048576,MATCH($B44,城镇化率!$A:$A,0),MATCH(AL$1,城镇化率!$5:$5,0))/100</f>
        <v>1852178.7181685385</v>
      </c>
      <c r="AM44" s="40">
        <f>INDEX(人口源表!$1:$1048576,MATCH($B44,人口源表!$A:$A,0),MATCH(AM$1,人口源表!$1:$1,0))*INDEX(城镇化率!$1:$1048576,MATCH($B44,城镇化率!$A:$A,0),MATCH(AM$1,城镇化率!$5:$5,0))/100</f>
        <v>1841696.0950930342</v>
      </c>
      <c r="AN44" s="40">
        <f>INDEX(人口源表!$1:$1048576,MATCH($B44,人口源表!$A:$A,0),MATCH(AN$1,人口源表!$1:$1,0))*INDEX(城镇化率!$1:$1048576,MATCH($B44,城镇化率!$A:$A,0),MATCH(AN$1,城镇化率!$5:$5,0))/100</f>
        <v>1831410.1718044262</v>
      </c>
      <c r="AO44" s="40">
        <f>INDEX(人口源表!$1:$1048576,MATCH($B44,人口源表!$A:$A,0),MATCH(AO$1,人口源表!$1:$1,0))*INDEX(城镇化率!$1:$1048576,MATCH($B44,城镇化率!$A:$A,0),MATCH(AO$1,城镇化率!$5:$5,0))/100</f>
        <v>1821356.5876662584</v>
      </c>
      <c r="AP44" s="40">
        <f>INDEX(人口源表!$1:$1048576,MATCH($B44,人口源表!$A:$A,0),MATCH(AP$1,人口源表!$1:$1,0))*INDEX(城镇化率!$1:$1048576,MATCH($B44,城镇化率!$A:$A,0),MATCH(AP$1,城镇化率!$5:$5,0))/100</f>
        <v>1811563.2520653857</v>
      </c>
      <c r="AQ44" s="40">
        <f>INDEX(人口源表!$1:$1048576,MATCH($B44,人口源表!$A:$A,0),MATCH(AQ$1,人口源表!$1:$1,0))*INDEX(城镇化率!$1:$1048576,MATCH($B44,城镇化率!$A:$A,0),MATCH(AQ$1,城镇化率!$5:$5,0))/100</f>
        <v>1802055.9891489544</v>
      </c>
      <c r="AR44" s="40">
        <f>INDEX(人口源表!$1:$1048576,MATCH($B44,人口源表!$A:$A,0),MATCH(AR$1,人口源表!$1:$1,0))*INDEX(城镇化率!$1:$1048576,MATCH($B44,城镇化率!$A:$A,0),MATCH(AR$1,城镇化率!$5:$5,0))/100</f>
        <v>1792856.0015757859</v>
      </c>
      <c r="AS44" s="40">
        <f>INDEX(人口源表!$1:$1048576,MATCH($B44,人口源表!$A:$A,0),MATCH(AS$1,人口源表!$1:$1,0))*INDEX(城镇化率!$1:$1048576,MATCH($B44,城镇化率!$A:$A,0),MATCH(AS$1,城镇化率!$5:$5,0))/100</f>
        <v>1783983.1165543674</v>
      </c>
      <c r="AT44" s="40">
        <f>INDEX(人口源表!$1:$1048576,MATCH($B44,人口源表!$A:$A,0),MATCH(AT$1,人口源表!$1:$1,0))*INDEX(城镇化率!$1:$1048576,MATCH($B44,城镇化率!$A:$A,0),MATCH(AT$1,城镇化率!$5:$5,0))/100</f>
        <v>1775448.221234991</v>
      </c>
      <c r="AU44" s="40">
        <f>INDEX(人口源表!$1:$1048576,MATCH($B44,人口源表!$A:$A,0),MATCH(AU$1,人口源表!$1:$1,0))*INDEX(城镇化率!$1:$1048576,MATCH($B44,城镇化率!$A:$A,0),MATCH(AU$1,城镇化率!$5:$5,0))/100</f>
        <v>1767264.0176641557</v>
      </c>
      <c r="AV44" s="40">
        <f>INDEX(人口源表!$1:$1048576,MATCH($B44,人口源表!$A:$A,0),MATCH(AV$1,人口源表!$1:$1,0))*INDEX(城镇化率!$1:$1048576,MATCH($B44,城镇化率!$A:$A,0),MATCH(AV$1,城镇化率!$5:$5,0))/100</f>
        <v>1759434.0883151472</v>
      </c>
    </row>
    <row r="45" spans="1:48" x14ac:dyDescent="0.15">
      <c r="A45" s="4" t="s">
        <v>862</v>
      </c>
      <c r="B45" s="4" t="s">
        <v>112</v>
      </c>
      <c r="C45" s="34">
        <f>VLOOKUP(B45,'[1]2016省城人口总结（根）'!B:C,2,FALSE)/100</f>
        <v>0.62992999999999999</v>
      </c>
      <c r="D45" s="40">
        <f>INDEX(人口源表!$1:$1048576,MATCH($B45,人口源表!$A:$A,0),MATCH(D$1,人口源表!$1:$1,0))*INDEX(城镇化率!$1:$1048576,MATCH($B45,城镇化率!$A:$A,0),MATCH(D$1,城镇化率!$5:$5,0))/100</f>
        <v>1587878.4007563645</v>
      </c>
      <c r="E45" s="40">
        <f>INDEX(人口源表!$1:$1048576,MATCH($B45,人口源表!$A:$A,0),MATCH(E$1,人口源表!$1:$1,0))*INDEX(城镇化率!$1:$1048576,MATCH($B45,城镇化率!$A:$A,0),MATCH(E$1,城镇化率!$5:$5,0))/100</f>
        <v>1622169.8342385215</v>
      </c>
      <c r="F45" s="40">
        <f>INDEX(人口源表!$1:$1048576,MATCH($B45,人口源表!$A:$A,0),MATCH(F$1,人口源表!$1:$1,0))*INDEX(城镇化率!$1:$1048576,MATCH($B45,城镇化率!$A:$A,0),MATCH(F$1,城镇化率!$5:$5,0))/100</f>
        <v>1656185.5651203992</v>
      </c>
      <c r="G45" s="40">
        <f>INDEX(人口源表!$1:$1048576,MATCH($B45,人口源表!$A:$A,0),MATCH(G$1,人口源表!$1:$1,0))*INDEX(城镇化率!$1:$1048576,MATCH($B45,城镇化率!$A:$A,0),MATCH(G$1,城镇化率!$5:$5,0))/100</f>
        <v>1533215.5238699224</v>
      </c>
      <c r="H45" s="40">
        <f>INDEX(人口源表!$1:$1048576,MATCH($B45,人口源表!$A:$A,0),MATCH(H$1,人口源表!$1:$1,0))*INDEX(城镇化率!$1:$1048576,MATCH($B45,城镇化率!$A:$A,0),MATCH(H$1,城镇化率!$5:$5,0))/100</f>
        <v>1569098.6013127393</v>
      </c>
      <c r="I45" s="40">
        <f>INDEX(人口源表!$1:$1048576,MATCH($B45,人口源表!$A:$A,0),MATCH(I$1,人口源表!$1:$1,0))*INDEX(城镇化率!$1:$1048576,MATCH($B45,城镇化率!$A:$A,0),MATCH(I$1,城镇化率!$5:$5,0))/100</f>
        <v>1592523.0306461507</v>
      </c>
      <c r="J45" s="40">
        <f>INDEX(人口源表!$1:$1048576,MATCH($B45,人口源表!$A:$A,0),MATCH(J$1,人口源表!$1:$1,0))*INDEX(城镇化率!$1:$1048576,MATCH($B45,城镇化率!$A:$A,0),MATCH(J$1,城镇化率!$5:$5,0))/100</f>
        <v>1614222.8194044069</v>
      </c>
      <c r="K45" s="40">
        <f>INDEX(人口源表!$1:$1048576,MATCH($B45,人口源表!$A:$A,0),MATCH(K$1,人口源表!$1:$1,0))*INDEX(城镇化率!$1:$1048576,MATCH($B45,城镇化率!$A:$A,0),MATCH(K$1,城镇化率!$5:$5,0))/100</f>
        <v>1634285.8834190529</v>
      </c>
      <c r="L45" s="40">
        <f>INDEX(人口源表!$1:$1048576,MATCH($B45,人口源表!$A:$A,0),MATCH(L$1,人口源表!$1:$1,0))*INDEX(城镇化率!$1:$1048576,MATCH($B45,城镇化率!$A:$A,0),MATCH(L$1,城镇化率!$5:$5,0))/100</f>
        <v>1652800.5603552037</v>
      </c>
      <c r="M45" s="40">
        <f>INDEX(人口源表!$1:$1048576,MATCH($B45,人口源表!$A:$A,0),MATCH(M$1,人口源表!$1:$1,0))*INDEX(城镇化率!$1:$1048576,MATCH($B45,城镇化率!$A:$A,0),MATCH(M$1,城镇化率!$5:$5,0))/100</f>
        <v>1669852.691515554</v>
      </c>
      <c r="N45" s="40">
        <f>INDEX(人口源表!$1:$1048576,MATCH($B45,人口源表!$A:$A,0),MATCH(N$1,人口源表!$1:$1,0))*INDEX(城镇化率!$1:$1048576,MATCH($B45,城镇化率!$A:$A,0),MATCH(N$1,城镇化率!$5:$5,0))/100</f>
        <v>1685530.3989155111</v>
      </c>
      <c r="O45" s="40">
        <f>INDEX(人口源表!$1:$1048576,MATCH($B45,人口源表!$A:$A,0),MATCH(O$1,人口源表!$1:$1,0))*INDEX(城镇化率!$1:$1048576,MATCH($B45,城镇化率!$A:$A,0),MATCH(O$1,城镇化率!$5:$5,0))/100</f>
        <v>1699916.8720102946</v>
      </c>
      <c r="P45" s="40">
        <f>INDEX(人口源表!$1:$1048576,MATCH($B45,人口源表!$A:$A,0),MATCH(P$1,人口源表!$1:$1,0))*INDEX(城镇化率!$1:$1048576,MATCH($B45,城镇化率!$A:$A,0),MATCH(P$1,城镇化率!$5:$5,0))/100</f>
        <v>1713097.3149501965</v>
      </c>
      <c r="Q45" s="40">
        <f>INDEX(人口源表!$1:$1048576,MATCH($B45,人口源表!$A:$A,0),MATCH(Q$1,人口源表!$1:$1,0))*INDEX(城镇化率!$1:$1048576,MATCH($B45,城镇化率!$A:$A,0),MATCH(Q$1,城镇化率!$5:$5,0))/100</f>
        <v>1725153.0534007323</v>
      </c>
      <c r="R45" s="40">
        <f>INDEX(人口源表!$1:$1048576,MATCH($B45,人口源表!$A:$A,0),MATCH(R$1,人口源表!$1:$1,0))*INDEX(城镇化率!$1:$1048576,MATCH($B45,城镇化率!$A:$A,0),MATCH(R$1,城镇化率!$5:$5,0))/100</f>
        <v>1736165.7083273975</v>
      </c>
      <c r="S45" s="40">
        <f>INDEX(人口源表!$1:$1048576,MATCH($B45,人口源表!$A:$A,0),MATCH(S$1,人口源表!$1:$1,0))*INDEX(城镇化率!$1:$1048576,MATCH($B45,城镇化率!$A:$A,0),MATCH(S$1,城镇化率!$5:$5,0))/100</f>
        <v>1737569.4851153316</v>
      </c>
      <c r="T45" s="40">
        <f>INDEX(人口源表!$1:$1048576,MATCH($B45,人口源表!$A:$A,0),MATCH(T$1,人口源表!$1:$1,0))*INDEX(城镇化率!$1:$1048576,MATCH($B45,城镇化率!$A:$A,0),MATCH(T$1,城镇化率!$5:$5,0))/100</f>
        <v>1738040.1480945945</v>
      </c>
      <c r="U45" s="40">
        <f>INDEX(人口源表!$1:$1048576,MATCH($B45,人口源表!$A:$A,0),MATCH(U$1,人口源表!$1:$1,0))*INDEX(城镇化率!$1:$1048576,MATCH($B45,城镇化率!$A:$A,0),MATCH(U$1,城镇化率!$5:$5,0))/100</f>
        <v>1737663.5553359205</v>
      </c>
      <c r="V45" s="40">
        <f>INDEX(人口源表!$1:$1048576,MATCH($B45,人口源表!$A:$A,0),MATCH(V$1,人口源表!$1:$1,0))*INDEX(城镇化率!$1:$1048576,MATCH($B45,城镇化率!$A:$A,0),MATCH(V$1,城镇化率!$5:$5,0))/100</f>
        <v>1736524.3840263572</v>
      </c>
      <c r="W45" s="40">
        <f>INDEX(人口源表!$1:$1048576,MATCH($B45,人口源表!$A:$A,0),MATCH(W$1,人口源表!$1:$1,0))*INDEX(城镇化率!$1:$1048576,MATCH($B45,城镇化率!$A:$A,0),MATCH(W$1,城镇化率!$5:$5,0))/100</f>
        <v>1734703.0255001998</v>
      </c>
      <c r="X45" s="40">
        <f>INDEX(人口源表!$1:$1048576,MATCH($B45,人口源表!$A:$A,0),MATCH(X$1,人口源表!$1:$1,0))*INDEX(城镇化率!$1:$1048576,MATCH($B45,城镇化率!$A:$A,0),MATCH(X$1,城镇化率!$5:$5,0))/100</f>
        <v>1732275.4558682633</v>
      </c>
      <c r="Y45" s="40">
        <f>INDEX(人口源表!$1:$1048576,MATCH($B45,人口源表!$A:$A,0),MATCH(Y$1,人口源表!$1:$1,0))*INDEX(城镇化率!$1:$1048576,MATCH($B45,城镇化率!$A:$A,0),MATCH(Y$1,城镇化率!$5:$5,0))/100</f>
        <v>1729313.1045928476</v>
      </c>
      <c r="Z45" s="40">
        <f>INDEX(人口源表!$1:$1048576,MATCH($B45,人口源表!$A:$A,0),MATCH(Z$1,人口源表!$1:$1,0))*INDEX(城镇化率!$1:$1048576,MATCH($B45,城镇化率!$A:$A,0),MATCH(Z$1,城镇化率!$5:$5,0))/100</f>
        <v>1725884.2704031051</v>
      </c>
      <c r="AA45" s="40">
        <f>INDEX(人口源表!$1:$1048576,MATCH($B45,人口源表!$A:$A,0),MATCH(AA$1,人口源表!$1:$1,0))*INDEX(城镇化率!$1:$1048576,MATCH($B45,城镇化率!$A:$A,0),MATCH(AA$1,城镇化率!$5:$5,0))/100</f>
        <v>1722050.9100898034</v>
      </c>
      <c r="AB45" s="40">
        <f>INDEX(人口源表!$1:$1048576,MATCH($B45,人口源表!$A:$A,0),MATCH(AB$1,人口源表!$1:$1,0))*INDEX(城镇化率!$1:$1048576,MATCH($B45,城镇化率!$A:$A,0),MATCH(AB$1,城镇化率!$5:$5,0))/100</f>
        <v>1717871.5921312738</v>
      </c>
      <c r="AC45" s="40">
        <f>INDEX(人口源表!$1:$1048576,MATCH($B45,人口源表!$A:$A,0),MATCH(AC$1,人口源表!$1:$1,0))*INDEX(城镇化率!$1:$1048576,MATCH($B45,城镇化率!$A:$A,0),MATCH(AC$1,城镇化率!$5:$5,0))/100</f>
        <v>1711304.761480591</v>
      </c>
      <c r="AD45" s="40">
        <f>INDEX(人口源表!$1:$1048576,MATCH($B45,人口源表!$A:$A,0),MATCH(AD$1,人口源表!$1:$1,0))*INDEX(城镇化率!$1:$1048576,MATCH($B45,城镇化率!$A:$A,0),MATCH(AD$1,城镇化率!$5:$5,0))/100</f>
        <v>1704509.4714722279</v>
      </c>
      <c r="AE45" s="40">
        <f>INDEX(人口源表!$1:$1048576,MATCH($B45,人口源表!$A:$A,0),MATCH(AE$1,人口源表!$1:$1,0))*INDEX(城镇化率!$1:$1048576,MATCH($B45,城镇化率!$A:$A,0),MATCH(AE$1,城镇化率!$5:$5,0))/100</f>
        <v>1697530.2004125195</v>
      </c>
      <c r="AF45" s="40">
        <f>INDEX(人口源表!$1:$1048576,MATCH($B45,人口源表!$A:$A,0),MATCH(AF$1,人口源表!$1:$1,0))*INDEX(城镇化率!$1:$1048576,MATCH($B45,城镇化率!$A:$A,0),MATCH(AF$1,城镇化率!$5:$5,0))/100</f>
        <v>1690407.349047781</v>
      </c>
      <c r="AG45" s="40">
        <f>INDEX(人口源表!$1:$1048576,MATCH($B45,人口源表!$A:$A,0),MATCH(AG$1,人口源表!$1:$1,0))*INDEX(城镇化率!$1:$1048576,MATCH($B45,城镇化率!$A:$A,0),MATCH(AG$1,城镇化率!$5:$5,0))/100</f>
        <v>1683174.7652461866</v>
      </c>
      <c r="AH45" s="40">
        <f>INDEX(人口源表!$1:$1048576,MATCH($B45,人口源表!$A:$A,0),MATCH(AH$1,人口源表!$1:$1,0))*INDEX(城镇化率!$1:$1048576,MATCH($B45,城镇化率!$A:$A,0),MATCH(AH$1,城镇化率!$5:$5,0))/100</f>
        <v>1675860.4149802518</v>
      </c>
      <c r="AI45" s="40">
        <f>INDEX(人口源表!$1:$1048576,MATCH($B45,人口源表!$A:$A,0),MATCH(AI$1,人口源表!$1:$1,0))*INDEX(城镇化率!$1:$1048576,MATCH($B45,城镇化率!$A:$A,0),MATCH(AI$1,城镇化率!$5:$5,0))/100</f>
        <v>1668487.8732907115</v>
      </c>
      <c r="AJ45" s="40">
        <f>INDEX(人口源表!$1:$1048576,MATCH($B45,人口源表!$A:$A,0),MATCH(AJ$1,人口源表!$1:$1,0))*INDEX(城镇化率!$1:$1048576,MATCH($B45,城镇化率!$A:$A,0),MATCH(AJ$1,城镇化率!$5:$5,0))/100</f>
        <v>1661075.4310964742</v>
      </c>
      <c r="AK45" s="40">
        <f>INDEX(人口源表!$1:$1048576,MATCH($B45,人口源表!$A:$A,0),MATCH(AK$1,人口源表!$1:$1,0))*INDEX(城镇化率!$1:$1048576,MATCH($B45,城镇化率!$A:$A,0),MATCH(AK$1,城镇化率!$5:$5,0))/100</f>
        <v>1653632.7544729232</v>
      </c>
      <c r="AL45" s="40">
        <f>INDEX(人口源表!$1:$1048576,MATCH($B45,人口源表!$A:$A,0),MATCH(AL$1,人口源表!$1:$1,0))*INDEX(城镇化率!$1:$1048576,MATCH($B45,城镇化率!$A:$A,0),MATCH(AL$1,城镇化率!$5:$5,0))/100</f>
        <v>1646167.2193038524</v>
      </c>
      <c r="AM45" s="40">
        <f>INDEX(人口源表!$1:$1048576,MATCH($B45,人口源表!$A:$A,0),MATCH(AM$1,人口源表!$1:$1,0))*INDEX(城镇化率!$1:$1048576,MATCH($B45,城镇化率!$A:$A,0),MATCH(AM$1,城镇化率!$5:$5,0))/100</f>
        <v>1638677.3423544688</v>
      </c>
      <c r="AN45" s="40">
        <f>INDEX(人口源表!$1:$1048576,MATCH($B45,人口源表!$A:$A,0),MATCH(AN$1,人口源表!$1:$1,0))*INDEX(城镇化率!$1:$1048576,MATCH($B45,城镇化率!$A:$A,0),MATCH(AN$1,城镇化率!$5:$5,0))/100</f>
        <v>1631156.7063154362</v>
      </c>
      <c r="AO45" s="40">
        <f>INDEX(人口源表!$1:$1048576,MATCH($B45,人口源表!$A:$A,0),MATCH(AO$1,人口源表!$1:$1,0))*INDEX(城镇化率!$1:$1048576,MATCH($B45,城镇化率!$A:$A,0),MATCH(AO$1,城镇化率!$5:$5,0))/100</f>
        <v>1623593.0452905374</v>
      </c>
      <c r="AP45" s="40">
        <f>INDEX(人口源表!$1:$1048576,MATCH($B45,人口源表!$A:$A,0),MATCH(AP$1,人口源表!$1:$1,0))*INDEX(城镇化率!$1:$1048576,MATCH($B45,城镇化率!$A:$A,0),MATCH(AP$1,城镇化率!$5:$5,0))/100</f>
        <v>1615966.4858422228</v>
      </c>
      <c r="AQ45" s="40">
        <f>INDEX(人口源表!$1:$1048576,MATCH($B45,人口源表!$A:$A,0),MATCH(AQ$1,人口源表!$1:$1,0))*INDEX(城镇化率!$1:$1048576,MATCH($B45,城镇化率!$A:$A,0),MATCH(AQ$1,城镇化率!$5:$5,0))/100</f>
        <v>1608251.889061704</v>
      </c>
      <c r="AR45" s="40">
        <f>INDEX(人口源表!$1:$1048576,MATCH($B45,人口源表!$A:$A,0),MATCH(AR$1,人口源表!$1:$1,0))*INDEX(城镇化率!$1:$1048576,MATCH($B45,城镇化率!$A:$A,0),MATCH(AR$1,城镇化率!$5:$5,0))/100</f>
        <v>1600416.2610111467</v>
      </c>
      <c r="AS45" s="40">
        <f>INDEX(人口源表!$1:$1048576,MATCH($B45,人口源表!$A:$A,0),MATCH(AS$1,人口源表!$1:$1,0))*INDEX(城镇化率!$1:$1048576,MATCH($B45,城镇化率!$A:$A,0),MATCH(AS$1,城镇化率!$5:$5,0))/100</f>
        <v>1592421.1107048339</v>
      </c>
      <c r="AT45" s="40">
        <f>INDEX(人口源表!$1:$1048576,MATCH($B45,人口源表!$A:$A,0),MATCH(AT$1,人口源表!$1:$1,0))*INDEX(城镇化率!$1:$1048576,MATCH($B45,城镇化率!$A:$A,0),MATCH(AT$1,城镇化率!$5:$5,0))/100</f>
        <v>1584219.0018778993</v>
      </c>
      <c r="AU45" s="40">
        <f>INDEX(人口源表!$1:$1048576,MATCH($B45,人口源表!$A:$A,0),MATCH(AU$1,人口源表!$1:$1,0))*INDEX(城镇化率!$1:$1048576,MATCH($B45,城镇化率!$A:$A,0),MATCH(AU$1,城镇化率!$5:$5,0))/100</f>
        <v>1575759.2730727345</v>
      </c>
      <c r="AV45" s="40">
        <f>INDEX(人口源表!$1:$1048576,MATCH($B45,人口源表!$A:$A,0),MATCH(AV$1,人口源表!$1:$1,0))*INDEX(城镇化率!$1:$1048576,MATCH($B45,城镇化率!$A:$A,0),MATCH(AV$1,城镇化率!$5:$5,0))/100</f>
        <v>1566979.5471067117</v>
      </c>
    </row>
    <row r="46" spans="1:48" x14ac:dyDescent="0.15">
      <c r="A46" s="4" t="s">
        <v>862</v>
      </c>
      <c r="B46" s="4" t="s">
        <v>114</v>
      </c>
      <c r="C46" s="34">
        <f>VLOOKUP(B46,'[1]2016省城人口总结（根）'!B:C,2,FALSE)/100</f>
        <v>0.59624500000000002</v>
      </c>
      <c r="D46" s="40">
        <f>INDEX(人口源表!$1:$1048576,MATCH($B46,人口源表!$A:$A,0),MATCH(D$1,人口源表!$1:$1,0))*INDEX(城镇化率!$1:$1048576,MATCH($B46,城镇化率!$A:$A,0),MATCH(D$1,城镇化率!$5:$5,0))/100</f>
        <v>1112164.6814682463</v>
      </c>
      <c r="E46" s="40">
        <f>INDEX(人口源表!$1:$1048576,MATCH($B46,人口源表!$A:$A,0),MATCH(E$1,人口源表!$1:$1,0))*INDEX(城镇化率!$1:$1048576,MATCH($B46,城镇化率!$A:$A,0),MATCH(E$1,城镇化率!$5:$5,0))/100</f>
        <v>1134555.213105791</v>
      </c>
      <c r="F46" s="40">
        <f>INDEX(人口源表!$1:$1048576,MATCH($B46,人口源表!$A:$A,0),MATCH(F$1,人口源表!$1:$1,0))*INDEX(城镇化率!$1:$1048576,MATCH($B46,城镇化率!$A:$A,0),MATCH(F$1,城镇化率!$5:$5,0))/100</f>
        <v>1156883.3450990201</v>
      </c>
      <c r="G46" s="40">
        <f>INDEX(人口源表!$1:$1048576,MATCH($B46,人口源表!$A:$A,0),MATCH(G$1,人口源表!$1:$1,0))*INDEX(城镇化率!$1:$1048576,MATCH($B46,城镇化率!$A:$A,0),MATCH(G$1,城镇化率!$5:$5,0))/100</f>
        <v>1028339.4551724393</v>
      </c>
      <c r="H46" s="40">
        <f>INDEX(人口源表!$1:$1048576,MATCH($B46,人口源表!$A:$A,0),MATCH(H$1,人口源表!$1:$1,0))*INDEX(城镇化率!$1:$1048576,MATCH($B46,城镇化率!$A:$A,0),MATCH(H$1,城镇化率!$5:$5,0))/100</f>
        <v>1050659.7459272915</v>
      </c>
      <c r="I46" s="40">
        <f>INDEX(人口源表!$1:$1048576,MATCH($B46,人口源表!$A:$A,0),MATCH(I$1,人口源表!$1:$1,0))*INDEX(城镇化率!$1:$1048576,MATCH($B46,城镇化率!$A:$A,0),MATCH(I$1,城镇化率!$5:$5,0))/100</f>
        <v>1064976.4041368596</v>
      </c>
      <c r="J46" s="40">
        <f>INDEX(人口源表!$1:$1048576,MATCH($B46,人口源表!$A:$A,0),MATCH(J$1,人口源表!$1:$1,0))*INDEX(城镇化率!$1:$1048576,MATCH($B46,城镇化率!$A:$A,0),MATCH(J$1,城镇化率!$5:$5,0))/100</f>
        <v>1078440.3883122283</v>
      </c>
      <c r="K46" s="40">
        <f>INDEX(人口源表!$1:$1048576,MATCH($B46,人口源表!$A:$A,0),MATCH(K$1,人口源表!$1:$1,0))*INDEX(城镇化率!$1:$1048576,MATCH($B46,城镇化率!$A:$A,0),MATCH(K$1,城镇化率!$5:$5,0))/100</f>
        <v>1091065.5914788854</v>
      </c>
      <c r="L46" s="40">
        <f>INDEX(人口源表!$1:$1048576,MATCH($B46,人口源表!$A:$A,0),MATCH(L$1,人口源表!$1:$1,0))*INDEX(城镇化率!$1:$1048576,MATCH($B46,城镇化率!$A:$A,0),MATCH(L$1,城镇化率!$5:$5,0))/100</f>
        <v>1102867.0207477938</v>
      </c>
      <c r="M46" s="40">
        <f>INDEX(人口源表!$1:$1048576,MATCH($B46,人口源表!$A:$A,0),MATCH(M$1,人口源表!$1:$1,0))*INDEX(城镇化率!$1:$1048576,MATCH($B46,城镇化率!$A:$A,0),MATCH(M$1,城镇化率!$5:$5,0))/100</f>
        <v>1113860.1595859376</v>
      </c>
      <c r="N46" s="40">
        <f>INDEX(人口源表!$1:$1048576,MATCH($B46,人口源表!$A:$A,0),MATCH(N$1,人口源表!$1:$1,0))*INDEX(城镇化率!$1:$1048576,MATCH($B46,城镇化率!$A:$A,0),MATCH(N$1,城镇化率!$5:$5,0))/100</f>
        <v>1124060.9676725022</v>
      </c>
      <c r="O46" s="40">
        <f>INDEX(人口源表!$1:$1048576,MATCH($B46,人口源表!$A:$A,0),MATCH(O$1,人口源表!$1:$1,0))*INDEX(城镇化率!$1:$1048576,MATCH($B46,城镇化率!$A:$A,0),MATCH(O$1,城镇化率!$5:$5,0))/100</f>
        <v>1133488.6159780552</v>
      </c>
      <c r="P46" s="40">
        <f>INDEX(人口源表!$1:$1048576,MATCH($B46,人口源表!$A:$A,0),MATCH(P$1,人口源表!$1:$1,0))*INDEX(城镇化率!$1:$1048576,MATCH($B46,城镇化率!$A:$A,0),MATCH(P$1,城镇化率!$5:$5,0))/100</f>
        <v>1142160.0970689142</v>
      </c>
      <c r="Q46" s="40">
        <f>INDEX(人口源表!$1:$1048576,MATCH($B46,人口源表!$A:$A,0),MATCH(Q$1,人口源表!$1:$1,0))*INDEX(城镇化率!$1:$1048576,MATCH($B46,城镇化率!$A:$A,0),MATCH(Q$1,城镇化率!$5:$5,0))/100</f>
        <v>1150096.3672715602</v>
      </c>
      <c r="R46" s="40">
        <f>INDEX(人口源表!$1:$1048576,MATCH($B46,人口源表!$A:$A,0),MATCH(R$1,人口源表!$1:$1,0))*INDEX(城镇化率!$1:$1048576,MATCH($B46,城镇化率!$A:$A,0),MATCH(R$1,城镇化率!$5:$5,0))/100</f>
        <v>1157318.2921348542</v>
      </c>
      <c r="S46" s="40">
        <f>INDEX(人口源表!$1:$1048576,MATCH($B46,人口源表!$A:$A,0),MATCH(S$1,人口源表!$1:$1,0))*INDEX(城镇化率!$1:$1048576,MATCH($B46,城镇化率!$A:$A,0),MATCH(S$1,城镇化率!$5:$5,0))/100</f>
        <v>1158085.7042415703</v>
      </c>
      <c r="T46" s="40">
        <f>INDEX(人口源表!$1:$1048576,MATCH($B46,人口源表!$A:$A,0),MATCH(T$1,人口源表!$1:$1,0))*INDEX(城镇化率!$1:$1048576,MATCH($B46,城镇化率!$A:$A,0),MATCH(T$1,城镇化率!$5:$5,0))/100</f>
        <v>1158155.0649382011</v>
      </c>
      <c r="U46" s="40">
        <f>INDEX(人口源表!$1:$1048576,MATCH($B46,人口源表!$A:$A,0),MATCH(U$1,人口源表!$1:$1,0))*INDEX(城镇化率!$1:$1048576,MATCH($B46,城镇化率!$A:$A,0),MATCH(U$1,城镇化率!$5:$5,0))/100</f>
        <v>1157559.619131075</v>
      </c>
      <c r="V46" s="40">
        <f>INDEX(人口源表!$1:$1048576,MATCH($B46,人口源表!$A:$A,0),MATCH(V$1,人口源表!$1:$1,0))*INDEX(城镇化率!$1:$1048576,MATCH($B46,城镇化率!$A:$A,0),MATCH(V$1,城镇化率!$5:$5,0))/100</f>
        <v>1156335.5373883857</v>
      </c>
      <c r="W46" s="40">
        <f>INDEX(人口源表!$1:$1048576,MATCH($B46,人口源表!$A:$A,0),MATCH(W$1,人口源表!$1:$1,0))*INDEX(城镇化率!$1:$1048576,MATCH($B46,城镇化率!$A:$A,0),MATCH(W$1,城镇化率!$5:$5,0))/100</f>
        <v>1154518.367936461</v>
      </c>
      <c r="X46" s="40">
        <f>INDEX(人口源表!$1:$1048576,MATCH($B46,人口源表!$A:$A,0),MATCH(X$1,人口源表!$1:$1,0))*INDEX(城镇化率!$1:$1048576,MATCH($B46,城镇化率!$A:$A,0),MATCH(X$1,城镇化率!$5:$5,0))/100</f>
        <v>1152143.7372354718</v>
      </c>
      <c r="Y46" s="40">
        <f>INDEX(人口源表!$1:$1048576,MATCH($B46,人口源表!$A:$A,0),MATCH(Y$1,人口源表!$1:$1,0))*INDEX(城镇化率!$1:$1048576,MATCH($B46,城镇化率!$A:$A,0),MATCH(Y$1,城镇化率!$5:$5,0))/100</f>
        <v>1149249.531171486</v>
      </c>
      <c r="Z46" s="40">
        <f>INDEX(人口源表!$1:$1048576,MATCH($B46,人口源表!$A:$A,0),MATCH(Z$1,人口源表!$1:$1,0))*INDEX(城镇化率!$1:$1048576,MATCH($B46,城镇化率!$A:$A,0),MATCH(Z$1,城镇化率!$5:$5,0))/100</f>
        <v>1145872.2754880888</v>
      </c>
      <c r="AA46" s="40">
        <f>INDEX(人口源表!$1:$1048576,MATCH($B46,人口源表!$A:$A,0),MATCH(AA$1,人口源表!$1:$1,0))*INDEX(城镇化率!$1:$1048576,MATCH($B46,城镇化率!$A:$A,0),MATCH(AA$1,城镇化率!$5:$5,0))/100</f>
        <v>1142050.776369377</v>
      </c>
      <c r="AB46" s="40">
        <f>INDEX(人口源表!$1:$1048576,MATCH($B46,人口源表!$A:$A,0),MATCH(AB$1,人口源表!$1:$1,0))*INDEX(城镇化率!$1:$1048576,MATCH($B46,城镇化率!$A:$A,0),MATCH(AB$1,城镇化率!$5:$5,0))/100</f>
        <v>1137823.9457795219</v>
      </c>
      <c r="AC46" s="40">
        <f>INDEX(人口源表!$1:$1048576,MATCH($B46,人口源表!$A:$A,0),MATCH(AC$1,人口源表!$1:$1,0))*INDEX(城镇化率!$1:$1048576,MATCH($B46,城镇化率!$A:$A,0),MATCH(AC$1,城镇化率!$5:$5,0))/100</f>
        <v>1131845.5824158811</v>
      </c>
      <c r="AD46" s="40">
        <f>INDEX(人口源表!$1:$1048576,MATCH($B46,人口源表!$A:$A,0),MATCH(AD$1,人口源表!$1:$1,0))*INDEX(城镇化率!$1:$1048576,MATCH($B46,城镇化率!$A:$A,0),MATCH(AD$1,城镇化率!$5:$5,0))/100</f>
        <v>1125555.9792843317</v>
      </c>
      <c r="AE46" s="40">
        <f>INDEX(人口源表!$1:$1048576,MATCH($B46,人口源表!$A:$A,0),MATCH(AE$1,人口源表!$1:$1,0))*INDEX(城镇化率!$1:$1048576,MATCH($B46,城镇化率!$A:$A,0),MATCH(AE$1,城镇化率!$5:$5,0))/100</f>
        <v>1118996.8745315722</v>
      </c>
      <c r="AF46" s="40">
        <f>INDEX(人口源表!$1:$1048576,MATCH($B46,人口源表!$A:$A,0),MATCH(AF$1,人口源表!$1:$1,0))*INDEX(城镇化率!$1:$1048576,MATCH($B46,城镇化率!$A:$A,0),MATCH(AF$1,城镇化率!$5:$5,0))/100</f>
        <v>1112212.1645176392</v>
      </c>
      <c r="AG46" s="40">
        <f>INDEX(人口源表!$1:$1048576,MATCH($B46,人口源表!$A:$A,0),MATCH(AG$1,人口源表!$1:$1,0))*INDEX(城镇化率!$1:$1048576,MATCH($B46,城镇化率!$A:$A,0),MATCH(AG$1,城镇化率!$5:$5,0))/100</f>
        <v>1105243.4102001321</v>
      </c>
      <c r="AH46" s="40">
        <f>INDEX(人口源表!$1:$1048576,MATCH($B46,人口源表!$A:$A,0),MATCH(AH$1,人口源表!$1:$1,0))*INDEX(城镇化率!$1:$1048576,MATCH($B46,城镇化率!$A:$A,0),MATCH(AH$1,城镇化率!$5:$5,0))/100</f>
        <v>1098135.0895591194</v>
      </c>
      <c r="AI46" s="40">
        <f>INDEX(人口源表!$1:$1048576,MATCH($B46,人口源表!$A:$A,0),MATCH(AI$1,人口源表!$1:$1,0))*INDEX(城镇化率!$1:$1048576,MATCH($B46,城镇化率!$A:$A,0),MATCH(AI$1,城镇化率!$5:$5,0))/100</f>
        <v>1090931.6049539375</v>
      </c>
      <c r="AJ46" s="40">
        <f>INDEX(人口源表!$1:$1048576,MATCH($B46,人口源表!$A:$A,0),MATCH(AJ$1,人口源表!$1:$1,0))*INDEX(城镇化率!$1:$1048576,MATCH($B46,城镇化率!$A:$A,0),MATCH(AJ$1,城镇化率!$5:$5,0))/100</f>
        <v>1083677.2752844051</v>
      </c>
      <c r="AK46" s="40">
        <f>INDEX(人口源表!$1:$1048576,MATCH($B46,人口源表!$A:$A,0),MATCH(AK$1,人口源表!$1:$1,0))*INDEX(城镇化率!$1:$1048576,MATCH($B46,城镇化率!$A:$A,0),MATCH(AK$1,城镇化率!$5:$5,0))/100</f>
        <v>1076417.0941863789</v>
      </c>
      <c r="AL46" s="40">
        <f>INDEX(人口源表!$1:$1048576,MATCH($B46,人口源表!$A:$A,0),MATCH(AL$1,人口源表!$1:$1,0))*INDEX(城镇化率!$1:$1048576,MATCH($B46,城镇化率!$A:$A,0),MATCH(AL$1,城镇化率!$5:$5,0))/100</f>
        <v>1069198.2744803147</v>
      </c>
      <c r="AM46" s="40">
        <f>INDEX(人口源表!$1:$1048576,MATCH($B46,人口源表!$A:$A,0),MATCH(AM$1,人口源表!$1:$1,0))*INDEX(城镇化率!$1:$1048576,MATCH($B46,城镇化率!$A:$A,0),MATCH(AM$1,城镇化率!$5:$5,0))/100</f>
        <v>1062065.6519786504</v>
      </c>
      <c r="AN46" s="40">
        <f>INDEX(人口源表!$1:$1048576,MATCH($B46,人口源表!$A:$A,0),MATCH(AN$1,人口源表!$1:$1,0))*INDEX(城镇化率!$1:$1048576,MATCH($B46,城镇化率!$A:$A,0),MATCH(AN$1,城镇化率!$5:$5,0))/100</f>
        <v>1055066.2830446423</v>
      </c>
      <c r="AO46" s="40">
        <f>INDEX(人口源表!$1:$1048576,MATCH($B46,人口源表!$A:$A,0),MATCH(AO$1,人口源表!$1:$1,0))*INDEX(城镇化率!$1:$1048576,MATCH($B46,城镇化率!$A:$A,0),MATCH(AO$1,城镇化率!$5:$5,0))/100</f>
        <v>1048247.9245752465</v>
      </c>
      <c r="AP46" s="40">
        <f>INDEX(人口源表!$1:$1048576,MATCH($B46,人口源表!$A:$A,0),MATCH(AP$1,人口源表!$1:$1,0))*INDEX(城镇化率!$1:$1048576,MATCH($B46,城镇化率!$A:$A,0),MATCH(AP$1,城镇化率!$5:$5,0))/100</f>
        <v>1041658.2598730513</v>
      </c>
      <c r="AQ46" s="40">
        <f>INDEX(人口源表!$1:$1048576,MATCH($B46,人口源表!$A:$A,0),MATCH(AQ$1,人口源表!$1:$1,0))*INDEX(城镇化率!$1:$1048576,MATCH($B46,城镇化率!$A:$A,0),MATCH(AQ$1,城镇化率!$5:$5,0))/100</f>
        <v>1035346.4578354779</v>
      </c>
      <c r="AR46" s="40">
        <f>INDEX(人口源表!$1:$1048576,MATCH($B46,人口源表!$A:$A,0),MATCH(AR$1,人口源表!$1:$1,0))*INDEX(城镇化率!$1:$1048576,MATCH($B46,城镇化率!$A:$A,0),MATCH(AR$1,城镇化率!$5:$5,0))/100</f>
        <v>1029360.8344950019</v>
      </c>
      <c r="AS46" s="40">
        <f>INDEX(人口源表!$1:$1048576,MATCH($B46,人口源表!$A:$A,0),MATCH(AS$1,人口源表!$1:$1,0))*INDEX(城镇化率!$1:$1048576,MATCH($B46,城镇化率!$A:$A,0),MATCH(AS$1,城镇化率!$5:$5,0))/100</f>
        <v>1023751.1987715593</v>
      </c>
      <c r="AT46" s="40">
        <f>INDEX(人口源表!$1:$1048576,MATCH($B46,人口源表!$A:$A,0),MATCH(AT$1,人口源表!$1:$1,0))*INDEX(城镇化率!$1:$1048576,MATCH($B46,城镇化率!$A:$A,0),MATCH(AT$1,城镇化率!$5:$5,0))/100</f>
        <v>1018567.2888241169</v>
      </c>
      <c r="AU46" s="40">
        <f>INDEX(人口源表!$1:$1048576,MATCH($B46,人口源表!$A:$A,0),MATCH(AU$1,人口源表!$1:$1,0))*INDEX(城镇化率!$1:$1048576,MATCH($B46,城镇化率!$A:$A,0),MATCH(AU$1,城镇化率!$5:$5,0))/100</f>
        <v>1013860.3548741539</v>
      </c>
      <c r="AV46" s="40">
        <f>INDEX(人口源表!$1:$1048576,MATCH($B46,人口源表!$A:$A,0),MATCH(AV$1,人口源表!$1:$1,0))*INDEX(城镇化率!$1:$1048576,MATCH($B46,城镇化率!$A:$A,0),MATCH(AV$1,城镇化率!$5:$5,0))/100</f>
        <v>1009681.583793813</v>
      </c>
    </row>
    <row r="47" spans="1:48" x14ac:dyDescent="0.15">
      <c r="A47" s="4" t="s">
        <v>862</v>
      </c>
      <c r="B47" s="4" t="s">
        <v>116</v>
      </c>
      <c r="C47" s="34">
        <f>VLOOKUP(B47,'[1]2016省城人口总结（根）'!B:C,2,FALSE)/100</f>
        <v>0.59624500000000002</v>
      </c>
      <c r="D47" s="40">
        <f>INDEX(人口源表!$1:$1048576,MATCH($B47,人口源表!$A:$A,0),MATCH(D$1,人口源表!$1:$1,0))*INDEX(城镇化率!$1:$1048576,MATCH($B47,城镇化率!$A:$A,0),MATCH(D$1,城镇化率!$5:$5,0))/100</f>
        <v>1141847.4772007226</v>
      </c>
      <c r="E47" s="40">
        <f>INDEX(人口源表!$1:$1048576,MATCH($B47,人口源表!$A:$A,0),MATCH(E$1,人口源表!$1:$1,0))*INDEX(城镇化率!$1:$1048576,MATCH($B47,城镇化率!$A:$A,0),MATCH(E$1,城镇化率!$5:$5,0))/100</f>
        <v>1165521.4172778919</v>
      </c>
      <c r="F47" s="40">
        <f>INDEX(人口源表!$1:$1048576,MATCH($B47,人口源表!$A:$A,0),MATCH(F$1,人口源表!$1:$1,0))*INDEX(城镇化率!$1:$1048576,MATCH($B47,城镇化率!$A:$A,0),MATCH(F$1,城镇化率!$5:$5,0))/100</f>
        <v>1189050.3894305334</v>
      </c>
      <c r="G47" s="40">
        <f>INDEX(人口源表!$1:$1048576,MATCH($B47,人口源表!$A:$A,0),MATCH(G$1,人口源表!$1:$1,0))*INDEX(城镇化率!$1:$1048576,MATCH($B47,城镇化率!$A:$A,0),MATCH(G$1,城镇化率!$5:$5,0))/100</f>
        <v>1001190.6608408354</v>
      </c>
      <c r="H47" s="40">
        <f>INDEX(人口源表!$1:$1048576,MATCH($B47,人口源表!$A:$A,0),MATCH(H$1,人口源表!$1:$1,0))*INDEX(城镇化率!$1:$1048576,MATCH($B47,城镇化率!$A:$A,0),MATCH(H$1,城镇化率!$5:$5,0))/100</f>
        <v>1023419.0560385375</v>
      </c>
      <c r="I47" s="40">
        <f>INDEX(人口源表!$1:$1048576,MATCH($B47,人口源表!$A:$A,0),MATCH(I$1,人口源表!$1:$1,0))*INDEX(城镇化率!$1:$1048576,MATCH($B47,城镇化率!$A:$A,0),MATCH(I$1,城镇化率!$5:$5,0))/100</f>
        <v>1037638.5417969829</v>
      </c>
      <c r="J47" s="40">
        <f>INDEX(人口源表!$1:$1048576,MATCH($B47,人口源表!$A:$A,0),MATCH(J$1,人口源表!$1:$1,0))*INDEX(城镇化率!$1:$1048576,MATCH($B47,城镇化率!$A:$A,0),MATCH(J$1,城镇化率!$5:$5,0))/100</f>
        <v>1050839.558336732</v>
      </c>
      <c r="K47" s="40">
        <f>INDEX(人口源表!$1:$1048576,MATCH($B47,人口源表!$A:$A,0),MATCH(K$1,人口源表!$1:$1,0))*INDEX(城镇化率!$1:$1048576,MATCH($B47,城镇化率!$A:$A,0),MATCH(K$1,城镇化率!$5:$5,0))/100</f>
        <v>1063060.6004509423</v>
      </c>
      <c r="L47" s="40">
        <f>INDEX(人口源表!$1:$1048576,MATCH($B47,人口源表!$A:$A,0),MATCH(L$1,人口源表!$1:$1,0))*INDEX(城镇化率!$1:$1048576,MATCH($B47,城镇化率!$A:$A,0),MATCH(L$1,城镇化率!$5:$5,0))/100</f>
        <v>1074343.0242153218</v>
      </c>
      <c r="M47" s="40">
        <f>INDEX(人口源表!$1:$1048576,MATCH($B47,人口源表!$A:$A,0),MATCH(M$1,人口源表!$1:$1,0))*INDEX(城镇化率!$1:$1048576,MATCH($B47,城镇化率!$A:$A,0),MATCH(M$1,城镇化率!$5:$5,0))/100</f>
        <v>1084725.1071353815</v>
      </c>
      <c r="N47" s="40">
        <f>INDEX(人口源表!$1:$1048576,MATCH($B47,人口源表!$A:$A,0),MATCH(N$1,人口源表!$1:$1,0))*INDEX(城镇化率!$1:$1048576,MATCH($B47,城镇化率!$A:$A,0),MATCH(N$1,城镇化率!$5:$5,0))/100</f>
        <v>1094247.9364708646</v>
      </c>
      <c r="O47" s="40">
        <f>INDEX(人口源表!$1:$1048576,MATCH($B47,人口源表!$A:$A,0),MATCH(O$1,人口源表!$1:$1,0))*INDEX(城镇化率!$1:$1048576,MATCH($B47,城镇化率!$A:$A,0),MATCH(O$1,城镇化率!$5:$5,0))/100</f>
        <v>1102950.714405702</v>
      </c>
      <c r="P47" s="40">
        <f>INDEX(人口源表!$1:$1048576,MATCH($B47,人口源表!$A:$A,0),MATCH(P$1,人口源表!$1:$1,0))*INDEX(城镇化率!$1:$1048576,MATCH($B47,城镇化率!$A:$A,0),MATCH(P$1,城镇化率!$5:$5,0))/100</f>
        <v>1110874.7575482368</v>
      </c>
      <c r="Q47" s="40">
        <f>INDEX(人口源表!$1:$1048576,MATCH($B47,人口源表!$A:$A,0),MATCH(Q$1,人口源表!$1:$1,0))*INDEX(城镇化率!$1:$1048576,MATCH($B47,城镇化率!$A:$A,0),MATCH(Q$1,城镇化率!$5:$5,0))/100</f>
        <v>1118059.3687005318</v>
      </c>
      <c r="R47" s="40">
        <f>INDEX(人口源表!$1:$1048576,MATCH($B47,人口源表!$A:$A,0),MATCH(R$1,人口源表!$1:$1,0))*INDEX(城镇化率!$1:$1048576,MATCH($B47,城镇化率!$A:$A,0),MATCH(R$1,城镇化率!$5:$5,0))/100</f>
        <v>1124544.5046852506</v>
      </c>
      <c r="S47" s="40">
        <f>INDEX(人口源表!$1:$1048576,MATCH($B47,人口源表!$A:$A,0),MATCH(S$1,人口源表!$1:$1,0))*INDEX(城镇化率!$1:$1048576,MATCH($B47,城镇化率!$A:$A,0),MATCH(S$1,城镇化率!$5:$5,0))/100</f>
        <v>1124774.1586477647</v>
      </c>
      <c r="T47" s="40">
        <f>INDEX(人口源表!$1:$1048576,MATCH($B47,人口源表!$A:$A,0),MATCH(T$1,人口源表!$1:$1,0))*INDEX(城镇化率!$1:$1048576,MATCH($B47,城镇化率!$A:$A,0),MATCH(T$1,城镇化率!$5:$5,0))/100</f>
        <v>1124360.9827491404</v>
      </c>
      <c r="U47" s="40">
        <f>INDEX(人口源表!$1:$1048576,MATCH($B47,人口源表!$A:$A,0),MATCH(U$1,人口源表!$1:$1,0))*INDEX(城镇化率!$1:$1048576,MATCH($B47,城镇化率!$A:$A,0),MATCH(U$1,城镇化率!$5:$5,0))/100</f>
        <v>1123352.6756803636</v>
      </c>
      <c r="V47" s="40">
        <f>INDEX(人口源表!$1:$1048576,MATCH($B47,人口源表!$A:$A,0),MATCH(V$1,人口源表!$1:$1,0))*INDEX(城镇化率!$1:$1048576,MATCH($B47,城镇化率!$A:$A,0),MATCH(V$1,城镇化率!$5:$5,0))/100</f>
        <v>1121796.5483456089</v>
      </c>
      <c r="W47" s="40">
        <f>INDEX(人口源表!$1:$1048576,MATCH($B47,人口源表!$A:$A,0),MATCH(W$1,人口源表!$1:$1,0))*INDEX(城镇化率!$1:$1048576,MATCH($B47,城镇化率!$A:$A,0),MATCH(W$1,城镇化率!$5:$5,0))/100</f>
        <v>1119738.0566570745</v>
      </c>
      <c r="X47" s="40">
        <f>INDEX(人口源表!$1:$1048576,MATCH($B47,人口源表!$A:$A,0),MATCH(X$1,人口源表!$1:$1,0))*INDEX(城镇化率!$1:$1048576,MATCH($B47,城镇化率!$A:$A,0),MATCH(X$1,城镇化率!$5:$5,0))/100</f>
        <v>1117222.9206068593</v>
      </c>
      <c r="Y47" s="40">
        <f>INDEX(人口源表!$1:$1048576,MATCH($B47,人口源表!$A:$A,0),MATCH(Y$1,人口源表!$1:$1,0))*INDEX(城镇化率!$1:$1048576,MATCH($B47,城镇化率!$A:$A,0),MATCH(Y$1,城镇化率!$5:$5,0))/100</f>
        <v>1114293.4706542406</v>
      </c>
      <c r="Z47" s="40">
        <f>INDEX(人口源表!$1:$1048576,MATCH($B47,人口源表!$A:$A,0),MATCH(Z$1,人口源表!$1:$1,0))*INDEX(城镇化率!$1:$1048576,MATCH($B47,城镇化率!$A:$A,0),MATCH(Z$1,城镇化率!$5:$5,0))/100</f>
        <v>1110992.2173512683</v>
      </c>
      <c r="AA47" s="40">
        <f>INDEX(人口源表!$1:$1048576,MATCH($B47,人口源表!$A:$A,0),MATCH(AA$1,人口源表!$1:$1,0))*INDEX(城镇化率!$1:$1048576,MATCH($B47,城镇化率!$A:$A,0),MATCH(AA$1,城镇化率!$5:$5,0))/100</f>
        <v>1107360.3708033771</v>
      </c>
      <c r="AB47" s="40">
        <f>INDEX(人口源表!$1:$1048576,MATCH($B47,人口源表!$A:$A,0),MATCH(AB$1,人口源表!$1:$1,0))*INDEX(城镇化率!$1:$1048576,MATCH($B47,城镇化率!$A:$A,0),MATCH(AB$1,城镇化率!$5:$5,0))/100</f>
        <v>1103437.0563901921</v>
      </c>
      <c r="AC47" s="40">
        <f>INDEX(人口源表!$1:$1048576,MATCH($B47,人口源表!$A:$A,0),MATCH(AC$1,人口源表!$1:$1,0))*INDEX(城镇化率!$1:$1048576,MATCH($B47,城镇化率!$A:$A,0),MATCH(AC$1,城镇化率!$5:$5,0))/100</f>
        <v>1097914.8669563895</v>
      </c>
      <c r="AD47" s="40">
        <f>INDEX(人口源表!$1:$1048576,MATCH($B47,人口源表!$A:$A,0),MATCH(AD$1,人口源表!$1:$1,0))*INDEX(城镇化率!$1:$1048576,MATCH($B47,城镇化率!$A:$A,0),MATCH(AD$1,城镇化率!$5:$5,0))/100</f>
        <v>1092187.5996780277</v>
      </c>
      <c r="AE47" s="40">
        <f>INDEX(人口源表!$1:$1048576,MATCH($B47,人口源表!$A:$A,0),MATCH(AE$1,人口源表!$1:$1,0))*INDEX(城镇化率!$1:$1048576,MATCH($B47,城镇化率!$A:$A,0),MATCH(AE$1,城镇化率!$5:$5,0))/100</f>
        <v>1086291.4307827665</v>
      </c>
      <c r="AF47" s="40">
        <f>INDEX(人口源表!$1:$1048576,MATCH($B47,人口源表!$A:$A,0),MATCH(AF$1,人口源表!$1:$1,0))*INDEX(城镇化率!$1:$1048576,MATCH($B47,城镇化率!$A:$A,0),MATCH(AF$1,城镇化率!$5:$5,0))/100</f>
        <v>1080258.5869510081</v>
      </c>
      <c r="AG47" s="40">
        <f>INDEX(人口源表!$1:$1048576,MATCH($B47,人口源表!$A:$A,0),MATCH(AG$1,人口源表!$1:$1,0))*INDEX(城镇化率!$1:$1048576,MATCH($B47,城镇化率!$A:$A,0),MATCH(AG$1,城镇化率!$5:$5,0))/100</f>
        <v>1074123.3032271338</v>
      </c>
      <c r="AH47" s="40">
        <f>INDEX(人口源表!$1:$1048576,MATCH($B47,人口源表!$A:$A,0),MATCH(AH$1,人口源表!$1:$1,0))*INDEX(城镇化率!$1:$1048576,MATCH($B47,城镇化率!$A:$A,0),MATCH(AH$1,城镇化率!$5:$5,0))/100</f>
        <v>1067913.5232013175</v>
      </c>
      <c r="AI47" s="40">
        <f>INDEX(人口源表!$1:$1048576,MATCH($B47,人口源表!$A:$A,0),MATCH(AI$1,人口源表!$1:$1,0))*INDEX(城镇化率!$1:$1048576,MATCH($B47,城镇化率!$A:$A,0),MATCH(AI$1,城镇化率!$5:$5,0))/100</f>
        <v>1061658.3795037926</v>
      </c>
      <c r="AJ47" s="40">
        <f>INDEX(人口源表!$1:$1048576,MATCH($B47,人口源表!$A:$A,0),MATCH(AJ$1,人口源表!$1:$1,0))*INDEX(城镇化率!$1:$1048576,MATCH($B47,城镇化率!$A:$A,0),MATCH(AJ$1,城镇化率!$5:$5,0))/100</f>
        <v>1055384.3958512507</v>
      </c>
      <c r="AK47" s="40">
        <f>INDEX(人口源表!$1:$1048576,MATCH($B47,人口源表!$A:$A,0),MATCH(AK$1,人口源表!$1:$1,0))*INDEX(城镇化率!$1:$1048576,MATCH($B47,城镇化率!$A:$A,0),MATCH(AK$1,城镇化率!$5:$5,0))/100</f>
        <v>1049114.6675447286</v>
      </c>
      <c r="AL47" s="40">
        <f>INDEX(人口源表!$1:$1048576,MATCH($B47,人口源表!$A:$A,0),MATCH(AL$1,人口源表!$1:$1,0))*INDEX(城镇化率!$1:$1048576,MATCH($B47,城镇化率!$A:$A,0),MATCH(AL$1,城镇化率!$5:$5,0))/100</f>
        <v>1042873.4072681564</v>
      </c>
      <c r="AM47" s="40">
        <f>INDEX(人口源表!$1:$1048576,MATCH($B47,人口源表!$A:$A,0),MATCH(AM$1,人口源表!$1:$1,0))*INDEX(城镇化率!$1:$1048576,MATCH($B47,城镇化率!$A:$A,0),MATCH(AM$1,城镇化率!$5:$5,0))/100</f>
        <v>1036679.0154485818</v>
      </c>
      <c r="AN47" s="40">
        <f>INDEX(人口源表!$1:$1048576,MATCH($B47,人口源表!$A:$A,0),MATCH(AN$1,人口源表!$1:$1,0))*INDEX(城镇化率!$1:$1048576,MATCH($B47,城镇化率!$A:$A,0),MATCH(AN$1,城镇化率!$5:$5,0))/100</f>
        <v>1030550.9408676688</v>
      </c>
      <c r="AO47" s="40">
        <f>INDEX(人口源表!$1:$1048576,MATCH($B47,人口源表!$A:$A,0),MATCH(AO$1,人口源表!$1:$1,0))*INDEX(城镇化率!$1:$1048576,MATCH($B47,城镇化率!$A:$A,0),MATCH(AO$1,城镇化率!$5:$5,0))/100</f>
        <v>1024505.0312291401</v>
      </c>
      <c r="AP47" s="40">
        <f>INDEX(人口源表!$1:$1048576,MATCH($B47,人口源表!$A:$A,0),MATCH(AP$1,人口源表!$1:$1,0))*INDEX(城镇化率!$1:$1048576,MATCH($B47,城镇化率!$A:$A,0),MATCH(AP$1,城镇化率!$5:$5,0))/100</f>
        <v>1018555.0239409875</v>
      </c>
      <c r="AQ47" s="40">
        <f>INDEX(人口源表!$1:$1048576,MATCH($B47,人口源表!$A:$A,0),MATCH(AQ$1,人口源表!$1:$1,0))*INDEX(城镇化率!$1:$1048576,MATCH($B47,城镇化率!$A:$A,0),MATCH(AQ$1,城镇化率!$5:$5,0))/100</f>
        <v>1012712.5041240617</v>
      </c>
      <c r="AR47" s="40">
        <f>INDEX(人口源表!$1:$1048576,MATCH($B47,人口源表!$A:$A,0),MATCH(AR$1,人口源表!$1:$1,0))*INDEX(城镇化率!$1:$1048576,MATCH($B47,城镇化率!$A:$A,0),MATCH(AR$1,城镇化率!$5:$5,0))/100</f>
        <v>1006986.8621374695</v>
      </c>
      <c r="AS47" s="40">
        <f>INDEX(人口源表!$1:$1048576,MATCH($B47,人口源表!$A:$A,0),MATCH(AS$1,人口源表!$1:$1,0))*INDEX(城镇化率!$1:$1048576,MATCH($B47,城镇化率!$A:$A,0),MATCH(AS$1,城镇化率!$5:$5,0))/100</f>
        <v>1001386.0401793872</v>
      </c>
      <c r="AT47" s="40">
        <f>INDEX(人口源表!$1:$1048576,MATCH($B47,人口源表!$A:$A,0),MATCH(AT$1,人口源表!$1:$1,0))*INDEX(城镇化率!$1:$1048576,MATCH($B47,城镇化率!$A:$A,0),MATCH(AT$1,城镇化率!$5:$5,0))/100</f>
        <v>995913.33355841483</v>
      </c>
      <c r="AU47" s="40">
        <f>INDEX(人口源表!$1:$1048576,MATCH($B47,人口源表!$A:$A,0),MATCH(AU$1,人口源表!$1:$1,0))*INDEX(城镇化率!$1:$1048576,MATCH($B47,城镇化率!$A:$A,0),MATCH(AU$1,城镇化率!$5:$5,0))/100</f>
        <v>990572.87072943954</v>
      </c>
      <c r="AV47" s="40">
        <f>INDEX(人口源表!$1:$1048576,MATCH($B47,人口源表!$A:$A,0),MATCH(AV$1,人口源表!$1:$1,0))*INDEX(城镇化率!$1:$1048576,MATCH($B47,城镇化率!$A:$A,0),MATCH(AV$1,城镇化率!$5:$5,0))/100</f>
        <v>985363.24038780644</v>
      </c>
    </row>
    <row r="48" spans="1:48" x14ac:dyDescent="0.15">
      <c r="A48" s="4" t="s">
        <v>862</v>
      </c>
      <c r="B48" s="4" t="s">
        <v>118</v>
      </c>
      <c r="C48" s="34">
        <f>VLOOKUP(B48,'[1]2016省城人口总结（根）'!B:C,2,FALSE)/100</f>
        <v>0.62992999999999999</v>
      </c>
      <c r="D48" s="40">
        <f>INDEX(人口源表!$1:$1048576,MATCH($B48,人口源表!$A:$A,0),MATCH(D$1,人口源表!$1:$1,0))*INDEX(城镇化率!$1:$1048576,MATCH($B48,城镇化率!$A:$A,0),MATCH(D$1,城镇化率!$5:$5,0))/100</f>
        <v>910860.2585606752</v>
      </c>
      <c r="E48" s="40">
        <f>INDEX(人口源表!$1:$1048576,MATCH($B48,人口源表!$A:$A,0),MATCH(E$1,人口源表!$1:$1,0))*INDEX(城镇化率!$1:$1048576,MATCH($B48,城镇化率!$A:$A,0),MATCH(E$1,城镇化率!$5:$5,0))/100</f>
        <v>930874.17499725579</v>
      </c>
      <c r="F48" s="40">
        <f>INDEX(人口源表!$1:$1048576,MATCH($B48,人口源表!$A:$A,0),MATCH(F$1,人口源表!$1:$1,0))*INDEX(城镇化率!$1:$1048576,MATCH($B48,城镇化率!$A:$A,0),MATCH(F$1,城镇化率!$5:$5,0))/100</f>
        <v>950817.52227933693</v>
      </c>
      <c r="G48" s="40">
        <f>INDEX(人口源表!$1:$1048576,MATCH($B48,人口源表!$A:$A,0),MATCH(G$1,人口源表!$1:$1,0))*INDEX(城镇化率!$1:$1048576,MATCH($B48,城镇化率!$A:$A,0),MATCH(G$1,城镇化率!$5:$5,0))/100</f>
        <v>914726.61412746389</v>
      </c>
      <c r="H48" s="40">
        <f>INDEX(人口源表!$1:$1048576,MATCH($B48,人口源表!$A:$A,0),MATCH(H$1,人口源表!$1:$1,0))*INDEX(城镇化率!$1:$1048576,MATCH($B48,城镇化率!$A:$A,0),MATCH(H$1,城镇化率!$5:$5,0))/100</f>
        <v>936456.92098902655</v>
      </c>
      <c r="I48" s="40">
        <f>INDEX(人口源表!$1:$1048576,MATCH($B48,人口源表!$A:$A,0),MATCH(I$1,人口源表!$1:$1,0))*INDEX(城镇化率!$1:$1048576,MATCH($B48,城镇化率!$A:$A,0),MATCH(I$1,城镇化率!$5:$5,0))/100</f>
        <v>950960.32993383543</v>
      </c>
      <c r="J48" s="40">
        <f>INDEX(人口源表!$1:$1048576,MATCH($B48,人口源表!$A:$A,0),MATCH(J$1,人口源表!$1:$1,0))*INDEX(城镇化率!$1:$1048576,MATCH($B48,城镇化率!$A:$A,0),MATCH(J$1,城镇化率!$5:$5,0))/100</f>
        <v>964613.86636977119</v>
      </c>
      <c r="K48" s="40">
        <f>INDEX(人口源表!$1:$1048576,MATCH($B48,人口源表!$A:$A,0),MATCH(K$1,人口源表!$1:$1,0))*INDEX(城镇化率!$1:$1048576,MATCH($B48,城镇化率!$A:$A,0),MATCH(K$1,城镇化率!$5:$5,0))/100</f>
        <v>977444.16530853184</v>
      </c>
      <c r="L48" s="40">
        <f>INDEX(人口源表!$1:$1048576,MATCH($B48,人口源表!$A:$A,0),MATCH(L$1,人口源表!$1:$1,0))*INDEX(城镇化率!$1:$1048576,MATCH($B48,城镇化率!$A:$A,0),MATCH(L$1,城镇化率!$5:$5,0))/100</f>
        <v>989479.48573485564</v>
      </c>
      <c r="M48" s="40">
        <f>INDEX(人口源表!$1:$1048576,MATCH($B48,人口源表!$A:$A,0),MATCH(M$1,人口源表!$1:$1,0))*INDEX(城镇化率!$1:$1048576,MATCH($B48,城镇化率!$A:$A,0),MATCH(M$1,城镇化率!$5:$5,0))/100</f>
        <v>1000746.9229287925</v>
      </c>
      <c r="N48" s="40">
        <f>INDEX(人口源表!$1:$1048576,MATCH($B48,人口源表!$A:$A,0),MATCH(N$1,人口源表!$1:$1,0))*INDEX(城镇化率!$1:$1048576,MATCH($B48,城镇化率!$A:$A,0),MATCH(N$1,城镇化率!$5:$5,0))/100</f>
        <v>1011274.4592832029</v>
      </c>
      <c r="O48" s="40">
        <f>INDEX(人口源表!$1:$1048576,MATCH($B48,人口源表!$A:$A,0),MATCH(O$1,人口源表!$1:$1,0))*INDEX(城镇化率!$1:$1048576,MATCH($B48,城镇化率!$A:$A,0),MATCH(O$1,城镇化率!$5:$5,0))/100</f>
        <v>1021088.8055267882</v>
      </c>
      <c r="P48" s="40">
        <f>INDEX(人口源表!$1:$1048576,MATCH($B48,人口源表!$A:$A,0),MATCH(P$1,人口源表!$1:$1,0))*INDEX(城镇化率!$1:$1048576,MATCH($B48,城镇化率!$A:$A,0),MATCH(P$1,城镇化率!$5:$5,0))/100</f>
        <v>1030219.6794114661</v>
      </c>
      <c r="Q48" s="40">
        <f>INDEX(人口源表!$1:$1048576,MATCH($B48,人口源表!$A:$A,0),MATCH(Q$1,人口源表!$1:$1,0))*INDEX(城镇化率!$1:$1048576,MATCH($B48,城镇化率!$A:$A,0),MATCH(Q$1,城镇化率!$5:$5,0))/100</f>
        <v>1038694.0251957877</v>
      </c>
      <c r="R48" s="40">
        <f>INDEX(人口源表!$1:$1048576,MATCH($B48,人口源表!$A:$A,0),MATCH(R$1,人口源表!$1:$1,0))*INDEX(城镇化率!$1:$1048576,MATCH($B48,城镇化率!$A:$A,0),MATCH(R$1,城镇化率!$5:$5,0))/100</f>
        <v>1046540.3041367016</v>
      </c>
      <c r="S48" s="40">
        <f>INDEX(人口源表!$1:$1048576,MATCH($B48,人口源表!$A:$A,0),MATCH(S$1,人口源表!$1:$1,0))*INDEX(城镇化率!$1:$1048576,MATCH($B48,城镇化率!$A:$A,0),MATCH(S$1,城镇化率!$5:$5,0))/100</f>
        <v>1048571.0131102641</v>
      </c>
      <c r="T48" s="40">
        <f>INDEX(人口源表!$1:$1048576,MATCH($B48,人口源表!$A:$A,0),MATCH(T$1,人口源表!$1:$1,0))*INDEX(城镇化率!$1:$1048576,MATCH($B48,城镇化率!$A:$A,0),MATCH(T$1,城镇化率!$5:$5,0))/100</f>
        <v>1049990.6105209971</v>
      </c>
      <c r="U48" s="40">
        <f>INDEX(人口源表!$1:$1048576,MATCH($B48,人口源表!$A:$A,0),MATCH(U$1,人口源表!$1:$1,0))*INDEX(城镇化率!$1:$1048576,MATCH($B48,城镇化率!$A:$A,0),MATCH(U$1,城镇化率!$5:$5,0))/100</f>
        <v>1050835.2459554651</v>
      </c>
      <c r="V48" s="40">
        <f>INDEX(人口源表!$1:$1048576,MATCH($B48,人口源表!$A:$A,0),MATCH(V$1,人口源表!$1:$1,0))*INDEX(城镇化率!$1:$1048576,MATCH($B48,城镇化率!$A:$A,0),MATCH(V$1,城镇化率!$5:$5,0))/100</f>
        <v>1051142.6434272032</v>
      </c>
      <c r="W48" s="40">
        <f>INDEX(人口源表!$1:$1048576,MATCH($B48,人口源表!$A:$A,0),MATCH(W$1,人口源表!$1:$1,0))*INDEX(城镇化率!$1:$1048576,MATCH($B48,城镇化率!$A:$A,0),MATCH(W$1,城镇化率!$5:$5,0))/100</f>
        <v>1050947.5517073779</v>
      </c>
      <c r="X48" s="40">
        <f>INDEX(人口源表!$1:$1048576,MATCH($B48,人口源表!$A:$A,0),MATCH(X$1,人口源表!$1:$1,0))*INDEX(城镇化率!$1:$1048576,MATCH($B48,城镇化率!$A:$A,0),MATCH(X$1,城镇化率!$5:$5,0))/100</f>
        <v>1050284.7278740499</v>
      </c>
      <c r="Y48" s="40">
        <f>INDEX(人口源表!$1:$1048576,MATCH($B48,人口源表!$A:$A,0),MATCH(Y$1,人口源表!$1:$1,0))*INDEX(城镇化率!$1:$1048576,MATCH($B48,城镇化率!$A:$A,0),MATCH(Y$1,城镇化率!$5:$5,0))/100</f>
        <v>1049188.1573063491</v>
      </c>
      <c r="Z48" s="40">
        <f>INDEX(人口源表!$1:$1048576,MATCH($B48,人口源表!$A:$A,0),MATCH(Z$1,人口源表!$1:$1,0))*INDEX(城镇化率!$1:$1048576,MATCH($B48,城镇化率!$A:$A,0),MATCH(Z$1,城镇化率!$5:$5,0))/100</f>
        <v>1047691.7997866202</v>
      </c>
      <c r="AA48" s="40">
        <f>INDEX(人口源表!$1:$1048576,MATCH($B48,人口源表!$A:$A,0),MATCH(AA$1,人口源表!$1:$1,0))*INDEX(城镇化率!$1:$1048576,MATCH($B48,城镇化率!$A:$A,0),MATCH(AA$1,城镇化率!$5:$5,0))/100</f>
        <v>1045827.2440337139</v>
      </c>
      <c r="AB48" s="40">
        <f>INDEX(人口源表!$1:$1048576,MATCH($B48,人口源表!$A:$A,0),MATCH(AB$1,人口源表!$1:$1,0))*INDEX(城镇化率!$1:$1048576,MATCH($B48,城镇化率!$A:$A,0),MATCH(AB$1,城镇化率!$5:$5,0))/100</f>
        <v>1043626.7693041883</v>
      </c>
      <c r="AC48" s="40">
        <f>INDEX(人口源表!$1:$1048576,MATCH($B48,人口源表!$A:$A,0),MATCH(AC$1,人口源表!$1:$1,0))*INDEX(城镇化率!$1:$1048576,MATCH($B48,城镇化率!$A:$A,0),MATCH(AC$1,城镇化率!$5:$5,0))/100</f>
        <v>1039846.223235184</v>
      </c>
      <c r="AD48" s="40">
        <f>INDEX(人口源表!$1:$1048576,MATCH($B48,人口源表!$A:$A,0),MATCH(AD$1,人口源表!$1:$1,0))*INDEX(城镇化率!$1:$1048576,MATCH($B48,城镇化率!$A:$A,0),MATCH(AD$1,城镇化率!$5:$5,0))/100</f>
        <v>1035800.0103232689</v>
      </c>
      <c r="AE48" s="40">
        <f>INDEX(人口源表!$1:$1048576,MATCH($B48,人口源表!$A:$A,0),MATCH(AE$1,人口源表!$1:$1,0))*INDEX(城镇化率!$1:$1048576,MATCH($B48,城镇化率!$A:$A,0),MATCH(AE$1,城镇化率!$5:$5,0))/100</f>
        <v>1031516.2058861713</v>
      </c>
      <c r="AF48" s="40">
        <f>INDEX(人口源表!$1:$1048576,MATCH($B48,人口源表!$A:$A,0),MATCH(AF$1,人口源表!$1:$1,0))*INDEX(城镇化率!$1:$1048576,MATCH($B48,城镇化率!$A:$A,0),MATCH(AF$1,城镇化率!$5:$5,0))/100</f>
        <v>1027024.1246215114</v>
      </c>
      <c r="AG48" s="40">
        <f>INDEX(人口源表!$1:$1048576,MATCH($B48,人口源表!$A:$A,0),MATCH(AG$1,人口源表!$1:$1,0))*INDEX(城镇化率!$1:$1048576,MATCH($B48,城镇化率!$A:$A,0),MATCH(AG$1,城镇化率!$5:$5,0))/100</f>
        <v>1022351.1504887213</v>
      </c>
      <c r="AH48" s="40">
        <f>INDEX(人口源表!$1:$1048576,MATCH($B48,人口源表!$A:$A,0),MATCH(AH$1,人口源表!$1:$1,0))*INDEX(城镇化率!$1:$1048576,MATCH($B48,城镇化率!$A:$A,0),MATCH(AH$1,城镇化率!$5:$5,0))/100</f>
        <v>1017525.0970564729</v>
      </c>
      <c r="AI48" s="40">
        <f>INDEX(人口源表!$1:$1048576,MATCH($B48,人口源表!$A:$A,0),MATCH(AI$1,人口源表!$1:$1,0))*INDEX(城镇化率!$1:$1048576,MATCH($B48,城镇化率!$A:$A,0),MATCH(AI$1,城镇化率!$5:$5,0))/100</f>
        <v>1012570.9981546659</v>
      </c>
      <c r="AJ48" s="40">
        <f>INDEX(人口源表!$1:$1048576,MATCH($B48,人口源表!$A:$A,0),MATCH(AJ$1,人口源表!$1:$1,0))*INDEX(城镇化率!$1:$1048576,MATCH($B48,城镇化率!$A:$A,0),MATCH(AJ$1,城镇化率!$5:$5,0))/100</f>
        <v>1007512.6642096958</v>
      </c>
      <c r="AK48" s="40">
        <f>INDEX(人口源表!$1:$1048576,MATCH($B48,人口源表!$A:$A,0),MATCH(AK$1,人口源表!$1:$1,0))*INDEX(城镇化率!$1:$1048576,MATCH($B48,城镇化率!$A:$A,0),MATCH(AK$1,城镇化率!$5:$5,0))/100</f>
        <v>1002372.6555470186</v>
      </c>
      <c r="AL48" s="40">
        <f>INDEX(人口源表!$1:$1048576,MATCH($B48,人口源表!$A:$A,0),MATCH(AL$1,人口源表!$1:$1,0))*INDEX(城镇化率!$1:$1048576,MATCH($B48,城镇化率!$A:$A,0),MATCH(AL$1,城镇化率!$5:$5,0))/100</f>
        <v>997174.6928261338</v>
      </c>
      <c r="AM48" s="40">
        <f>INDEX(人口源表!$1:$1048576,MATCH($B48,人口源表!$A:$A,0),MATCH(AM$1,人口源表!$1:$1,0))*INDEX(城镇化率!$1:$1048576,MATCH($B48,城镇化率!$A:$A,0),MATCH(AM$1,城镇化率!$5:$5,0))/100</f>
        <v>991937.15128940239</v>
      </c>
      <c r="AN48" s="40">
        <f>INDEX(人口源表!$1:$1048576,MATCH($B48,人口源表!$A:$A,0),MATCH(AN$1,人口源表!$1:$1,0))*INDEX(城镇化率!$1:$1048576,MATCH($B48,城镇化率!$A:$A,0),MATCH(AN$1,城镇化率!$5:$5,0))/100</f>
        <v>986681.14279312862</v>
      </c>
      <c r="AO48" s="40">
        <f>INDEX(人口源表!$1:$1048576,MATCH($B48,人口源表!$A:$A,0),MATCH(AO$1,人口源表!$1:$1,0))*INDEX(城镇化率!$1:$1048576,MATCH($B48,城镇化率!$A:$A,0),MATCH(AO$1,城镇化率!$5:$5,0))/100</f>
        <v>981423.99110155075</v>
      </c>
      <c r="AP48" s="40">
        <f>INDEX(人口源表!$1:$1048576,MATCH($B48,人口源表!$A:$A,0),MATCH(AP$1,人口源表!$1:$1,0))*INDEX(城镇化率!$1:$1048576,MATCH($B48,城镇化率!$A:$A,0),MATCH(AP$1,城镇化率!$5:$5,0))/100</f>
        <v>976181.63187654526</v>
      </c>
      <c r="AQ48" s="40">
        <f>INDEX(人口源表!$1:$1048576,MATCH($B48,人口源表!$A:$A,0),MATCH(AQ$1,人口源表!$1:$1,0))*INDEX(城镇化率!$1:$1048576,MATCH($B48,城镇化率!$A:$A,0),MATCH(AQ$1,城镇化率!$5:$5,0))/100</f>
        <v>970970.23987375025</v>
      </c>
      <c r="AR48" s="40">
        <f>INDEX(人口源表!$1:$1048576,MATCH($B48,人口源表!$A:$A,0),MATCH(AR$1,人口源表!$1:$1,0))*INDEX(城镇化率!$1:$1048576,MATCH($B48,城镇化率!$A:$A,0),MATCH(AR$1,城镇化率!$5:$5,0))/100</f>
        <v>965803.73808126361</v>
      </c>
      <c r="AS48" s="40">
        <f>INDEX(人口源表!$1:$1048576,MATCH($B48,人口源表!$A:$A,0),MATCH(AS$1,人口源表!$1:$1,0))*INDEX(城镇化率!$1:$1048576,MATCH($B48,城镇化率!$A:$A,0),MATCH(AS$1,城镇化率!$5:$5,0))/100</f>
        <v>960693.75298624439</v>
      </c>
      <c r="AT48" s="40">
        <f>INDEX(人口源表!$1:$1048576,MATCH($B48,人口源表!$A:$A,0),MATCH(AT$1,人口源表!$1:$1,0))*INDEX(城镇化率!$1:$1048576,MATCH($B48,城镇化率!$A:$A,0),MATCH(AT$1,城镇化率!$5:$5,0))/100</f>
        <v>955652.08127027075</v>
      </c>
      <c r="AU48" s="40">
        <f>INDEX(人口源表!$1:$1048576,MATCH($B48,人口源表!$A:$A,0),MATCH(AU$1,人口源表!$1:$1,0))*INDEX(城镇化率!$1:$1048576,MATCH($B48,城镇化率!$A:$A,0),MATCH(AU$1,城镇化率!$5:$5,0))/100</f>
        <v>950688.16998124321</v>
      </c>
      <c r="AV48" s="40">
        <f>INDEX(人口源表!$1:$1048576,MATCH($B48,人口源表!$A:$A,0),MATCH(AV$1,人口源表!$1:$1,0))*INDEX(城镇化率!$1:$1048576,MATCH($B48,城镇化率!$A:$A,0),MATCH(AV$1,城镇化率!$5:$5,0))/100</f>
        <v>945809.91423972999</v>
      </c>
    </row>
    <row r="49" spans="1:48" x14ac:dyDescent="0.15">
      <c r="A49" s="4" t="s">
        <v>862</v>
      </c>
      <c r="B49" s="4" t="s">
        <v>120</v>
      </c>
      <c r="C49" s="34">
        <f>VLOOKUP(B49,'[1]2016省城人口总结（根）'!B:C,2,FALSE)/100</f>
        <v>0.59624500000000002</v>
      </c>
      <c r="D49" s="40">
        <f>INDEX(人口源表!$1:$1048576,MATCH($B49,人口源表!$A:$A,0),MATCH(D$1,人口源表!$1:$1,0))*INDEX(城镇化率!$1:$1048576,MATCH($B49,城镇化率!$A:$A,0),MATCH(D$1,城镇化率!$5:$5,0))/100</f>
        <v>1662878.5173943159</v>
      </c>
      <c r="E49" s="40">
        <f>INDEX(人口源表!$1:$1048576,MATCH($B49,人口源表!$A:$A,0),MATCH(E$1,人口源表!$1:$1,0))*INDEX(城镇化率!$1:$1048576,MATCH($B49,城镇化率!$A:$A,0),MATCH(E$1,城镇化率!$5:$5,0))/100</f>
        <v>1696672.4656550915</v>
      </c>
      <c r="F49" s="40">
        <f>INDEX(人口源表!$1:$1048576,MATCH($B49,人口源表!$A:$A,0),MATCH(F$1,人口源表!$1:$1,0))*INDEX(城镇化率!$1:$1048576,MATCH($B49,城镇化率!$A:$A,0),MATCH(F$1,城镇化率!$5:$5,0))/100</f>
        <v>1730394.4473202173</v>
      </c>
      <c r="G49" s="40">
        <f>INDEX(人口源表!$1:$1048576,MATCH($B49,人口源表!$A:$A,0),MATCH(G$1,人口源表!$1:$1,0))*INDEX(城镇化率!$1:$1048576,MATCH($B49,城镇化率!$A:$A,0),MATCH(G$1,城镇化率!$5:$5,0))/100</f>
        <v>1491070.0386310117</v>
      </c>
      <c r="H49" s="40">
        <f>INDEX(人口源表!$1:$1048576,MATCH($B49,人口源表!$A:$A,0),MATCH(H$1,人口源表!$1:$1,0))*INDEX(城镇化率!$1:$1048576,MATCH($B49,城镇化率!$A:$A,0),MATCH(H$1,城镇化率!$5:$5,0))/100</f>
        <v>1523287.5653075164</v>
      </c>
      <c r="I49" s="40">
        <f>INDEX(人口源表!$1:$1048576,MATCH($B49,人口源表!$A:$A,0),MATCH(I$1,人口源表!$1:$1,0))*INDEX(城镇化率!$1:$1048576,MATCH($B49,城镇化率!$A:$A,0),MATCH(I$1,城镇化率!$5:$5,0))/100</f>
        <v>1544002.9598961705</v>
      </c>
      <c r="J49" s="40">
        <f>INDEX(人口源表!$1:$1048576,MATCH($B49,人口源表!$A:$A,0),MATCH(J$1,人口源表!$1:$1,0))*INDEX(城镇化率!$1:$1048576,MATCH($B49,城镇化率!$A:$A,0),MATCH(J$1,城镇化率!$5:$5,0))/100</f>
        <v>1563578.103703588</v>
      </c>
      <c r="K49" s="40">
        <f>INDEX(人口源表!$1:$1048576,MATCH($B49,人口源表!$A:$A,0),MATCH(K$1,人口源表!$1:$1,0))*INDEX(城镇化率!$1:$1048576,MATCH($B49,城镇化率!$A:$A,0),MATCH(K$1,城镇化率!$5:$5,0))/100</f>
        <v>1582023.3873957866</v>
      </c>
      <c r="L49" s="40">
        <f>INDEX(人口源表!$1:$1048576,MATCH($B49,人口源表!$A:$A,0),MATCH(L$1,人口源表!$1:$1,0))*INDEX(城镇化率!$1:$1048576,MATCH($B49,城镇化率!$A:$A,0),MATCH(L$1,城镇化率!$5:$5,0))/100</f>
        <v>1599349.7052790569</v>
      </c>
      <c r="M49" s="40">
        <f>INDEX(人口源表!$1:$1048576,MATCH($B49,人口源表!$A:$A,0),MATCH(M$1,人口源表!$1:$1,0))*INDEX(城镇化率!$1:$1048576,MATCH($B49,城镇化率!$A:$A,0),MATCH(M$1,城镇化率!$5:$5,0))/100</f>
        <v>1615572.4802245297</v>
      </c>
      <c r="N49" s="40">
        <f>INDEX(人口源表!$1:$1048576,MATCH($B49,人口源表!$A:$A,0),MATCH(N$1,人口源表!$1:$1,0))*INDEX(城镇化率!$1:$1048576,MATCH($B49,城镇化率!$A:$A,0),MATCH(N$1,城镇化率!$5:$5,0))/100</f>
        <v>1630705.0960068875</v>
      </c>
      <c r="O49" s="40">
        <f>INDEX(人口源表!$1:$1048576,MATCH($B49,人口源表!$A:$A,0),MATCH(O$1,人口源表!$1:$1,0))*INDEX(城镇化率!$1:$1048576,MATCH($B49,城镇化率!$A:$A,0),MATCH(O$1,城镇化率!$5:$5,0))/100</f>
        <v>1644765.606754093</v>
      </c>
      <c r="P49" s="40">
        <f>INDEX(人口源表!$1:$1048576,MATCH($B49,人口源表!$A:$A,0),MATCH(P$1,人口源表!$1:$1,0))*INDEX(城镇化率!$1:$1048576,MATCH($B49,城镇化率!$A:$A,0),MATCH(P$1,城镇化率!$5:$5,0))/100</f>
        <v>1657772.8010352498</v>
      </c>
      <c r="Q49" s="40">
        <f>INDEX(人口源表!$1:$1048576,MATCH($B49,人口源表!$A:$A,0),MATCH(Q$1,人口源表!$1:$1,0))*INDEX(城镇化率!$1:$1048576,MATCH($B49,城镇化率!$A:$A,0),MATCH(Q$1,城镇化率!$5:$5,0))/100</f>
        <v>1669747.6042242355</v>
      </c>
      <c r="R49" s="40">
        <f>INDEX(人口源表!$1:$1048576,MATCH($B49,人口源表!$A:$A,0),MATCH(R$1,人口源表!$1:$1,0))*INDEX(城镇化率!$1:$1048576,MATCH($B49,城镇化率!$A:$A,0),MATCH(R$1,城镇化率!$5:$5,0))/100</f>
        <v>1680711.746034259</v>
      </c>
      <c r="S49" s="40">
        <f>INDEX(人口源表!$1:$1048576,MATCH($B49,人口源表!$A:$A,0),MATCH(S$1,人口源表!$1:$1,0))*INDEX(城镇化率!$1:$1048576,MATCH($B49,城镇化率!$A:$A,0),MATCH(S$1,城镇化率!$5:$5,0))/100</f>
        <v>1682320.8598009387</v>
      </c>
      <c r="T49" s="40">
        <f>INDEX(人口源表!$1:$1048576,MATCH($B49,人口源表!$A:$A,0),MATCH(T$1,人口源表!$1:$1,0))*INDEX(城镇化率!$1:$1048576,MATCH($B49,城镇化率!$A:$A,0),MATCH(T$1,城镇化率!$5:$5,0))/100</f>
        <v>1682924.0854245785</v>
      </c>
      <c r="U49" s="40">
        <f>INDEX(人口源表!$1:$1048576,MATCH($B49,人口源表!$A:$A,0),MATCH(U$1,人口源表!$1:$1,0))*INDEX(城镇化率!$1:$1048576,MATCH($B49,城镇化率!$A:$A,0),MATCH(U$1,城镇化率!$5:$5,0))/100</f>
        <v>1682562.926560919</v>
      </c>
      <c r="V49" s="40">
        <f>INDEX(人口源表!$1:$1048576,MATCH($B49,人口源表!$A:$A,0),MATCH(V$1,人口源表!$1:$1,0))*INDEX(城镇化率!$1:$1048576,MATCH($B49,城镇化率!$A:$A,0),MATCH(V$1,城镇化率!$5:$5,0))/100</f>
        <v>1681283.4615688911</v>
      </c>
      <c r="W49" s="40">
        <f>INDEX(人口源表!$1:$1048576,MATCH($B49,人口源表!$A:$A,0),MATCH(W$1,人口源表!$1:$1,0))*INDEX(城镇化率!$1:$1048576,MATCH($B49,城镇化率!$A:$A,0),MATCH(W$1,城镇化率!$5:$5,0))/100</f>
        <v>1679130.6671048168</v>
      </c>
      <c r="X49" s="40">
        <f>INDEX(人口源表!$1:$1048576,MATCH($B49,人口源表!$A:$A,0),MATCH(X$1,人口源表!$1:$1,0))*INDEX(城镇化率!$1:$1048576,MATCH($B49,城镇化率!$A:$A,0),MATCH(X$1,城镇化率!$5:$5,0))/100</f>
        <v>1676152.7338851672</v>
      </c>
      <c r="Y49" s="40">
        <f>INDEX(人口源表!$1:$1048576,MATCH($B49,人口源表!$A:$A,0),MATCH(Y$1,人口源表!$1:$1,0))*INDEX(城镇化率!$1:$1048576,MATCH($B49,城镇化率!$A:$A,0),MATCH(Y$1,城镇化率!$5:$5,0))/100</f>
        <v>1672397.4864797771</v>
      </c>
      <c r="Z49" s="40">
        <f>INDEX(人口源表!$1:$1048576,MATCH($B49,人口源表!$A:$A,0),MATCH(Z$1,人口源表!$1:$1,0))*INDEX(城镇化率!$1:$1048576,MATCH($B49,城镇化率!$A:$A,0),MATCH(Z$1,城镇化率!$5:$5,0))/100</f>
        <v>1667916.0274415889</v>
      </c>
      <c r="AA49" s="40">
        <f>INDEX(人口源表!$1:$1048576,MATCH($B49,人口源表!$A:$A,0),MATCH(AA$1,人口源表!$1:$1,0))*INDEX(城镇化率!$1:$1048576,MATCH($B49,城镇化率!$A:$A,0),MATCH(AA$1,城镇化率!$5:$5,0))/100</f>
        <v>1662760.5954333078</v>
      </c>
      <c r="AB49" s="40">
        <f>INDEX(人口源表!$1:$1048576,MATCH($B49,人口源表!$A:$A,0),MATCH(AB$1,人口源表!$1:$1,0))*INDEX(城镇化率!$1:$1048576,MATCH($B49,城镇化率!$A:$A,0),MATCH(AB$1,城镇化率!$5:$5,0))/100</f>
        <v>1656984.5798974195</v>
      </c>
      <c r="AC49" s="40">
        <f>INDEX(人口源表!$1:$1048576,MATCH($B49,人口源表!$A:$A,0),MATCH(AC$1,人口源表!$1:$1,0))*INDEX(城镇化率!$1:$1048576,MATCH($B49,城镇化率!$A:$A,0),MATCH(AC$1,城镇化率!$5:$5,0))/100</f>
        <v>1648623.4408623755</v>
      </c>
      <c r="AD49" s="40">
        <f>INDEX(人口源表!$1:$1048576,MATCH($B49,人口源表!$A:$A,0),MATCH(AD$1,人口源表!$1:$1,0))*INDEX(城镇化率!$1:$1048576,MATCH($B49,城镇化率!$A:$A,0),MATCH(AD$1,城镇化率!$5:$5,0))/100</f>
        <v>1639773.4845654094</v>
      </c>
      <c r="AE49" s="40">
        <f>INDEX(人口源表!$1:$1048576,MATCH($B49,人口源表!$A:$A,0),MATCH(AE$1,人口源表!$1:$1,0))*INDEX(城镇化率!$1:$1048576,MATCH($B49,城镇化率!$A:$A,0),MATCH(AE$1,城镇化率!$5:$5,0))/100</f>
        <v>1630494.7942187942</v>
      </c>
      <c r="AF49" s="40">
        <f>INDEX(人口源表!$1:$1048576,MATCH($B49,人口源表!$A:$A,0),MATCH(AF$1,人口源表!$1:$1,0))*INDEX(城镇化率!$1:$1048576,MATCH($B49,城镇化率!$A:$A,0),MATCH(AF$1,城镇化率!$5:$5,0))/100</f>
        <v>1620849.1505702126</v>
      </c>
      <c r="AG49" s="40">
        <f>INDEX(人口源表!$1:$1048576,MATCH($B49,人口源表!$A:$A,0),MATCH(AG$1,人口源表!$1:$1,0))*INDEX(城镇化率!$1:$1048576,MATCH($B49,城镇化率!$A:$A,0),MATCH(AG$1,城镇化率!$5:$5,0))/100</f>
        <v>1610898.5457077737</v>
      </c>
      <c r="AH49" s="40">
        <f>INDEX(人口源表!$1:$1048576,MATCH($B49,人口源表!$A:$A,0),MATCH(AH$1,人口源表!$1:$1,0))*INDEX(城镇化率!$1:$1048576,MATCH($B49,城镇化率!$A:$A,0),MATCH(AH$1,城镇化率!$5:$5,0))/100</f>
        <v>1600708.9657758945</v>
      </c>
      <c r="AI49" s="40">
        <f>INDEX(人口源表!$1:$1048576,MATCH($B49,人口源表!$A:$A,0),MATCH(AI$1,人口源表!$1:$1,0))*INDEX(城镇化率!$1:$1048576,MATCH($B49,城镇化率!$A:$A,0),MATCH(AI$1,城镇化率!$5:$5,0))/100</f>
        <v>1590345.1344502294</v>
      </c>
      <c r="AJ49" s="40">
        <f>INDEX(人口源表!$1:$1048576,MATCH($B49,人口源表!$A:$A,0),MATCH(AJ$1,人口源表!$1:$1,0))*INDEX(城镇化率!$1:$1048576,MATCH($B49,城镇化率!$A:$A,0),MATCH(AJ$1,城镇化率!$5:$5,0))/100</f>
        <v>1579875.0592246377</v>
      </c>
      <c r="AK49" s="40">
        <f>INDEX(人口源表!$1:$1048576,MATCH($B49,人口源表!$A:$A,0),MATCH(AK$1,人口源表!$1:$1,0))*INDEX(城镇化率!$1:$1048576,MATCH($B49,城镇化率!$A:$A,0),MATCH(AK$1,城镇化率!$5:$5,0))/100</f>
        <v>1569367.7855557061</v>
      </c>
      <c r="AL49" s="40">
        <f>INDEX(人口源表!$1:$1048576,MATCH($B49,人口源表!$A:$A,0),MATCH(AL$1,人口源表!$1:$1,0))*INDEX(城镇化率!$1:$1048576,MATCH($B49,城镇化率!$A:$A,0),MATCH(AL$1,城镇化率!$5:$5,0))/100</f>
        <v>1558893.4066806566</v>
      </c>
      <c r="AM49" s="40">
        <f>INDEX(人口源表!$1:$1048576,MATCH($B49,人口源表!$A:$A,0),MATCH(AM$1,人口源表!$1:$1,0))*INDEX(城镇化率!$1:$1048576,MATCH($B49,城镇化率!$A:$A,0),MATCH(AM$1,城镇化率!$5:$5,0))/100</f>
        <v>1548523.8454447207</v>
      </c>
      <c r="AN49" s="40">
        <f>INDEX(人口源表!$1:$1048576,MATCH($B49,人口源表!$A:$A,0),MATCH(AN$1,人口源表!$1:$1,0))*INDEX(城镇化率!$1:$1048576,MATCH($B49,城镇化率!$A:$A,0),MATCH(AN$1,城镇化率!$5:$5,0))/100</f>
        <v>1538332.8788196451</v>
      </c>
      <c r="AO49" s="40">
        <f>INDEX(人口源表!$1:$1048576,MATCH($B49,人口源表!$A:$A,0),MATCH(AO$1,人口源表!$1:$1,0))*INDEX(城镇化率!$1:$1048576,MATCH($B49,城镇化率!$A:$A,0),MATCH(AO$1,城镇化率!$5:$5,0))/100</f>
        <v>1528395.3848949217</v>
      </c>
      <c r="AP49" s="40">
        <f>INDEX(人口源表!$1:$1048576,MATCH($B49,人口源表!$A:$A,0),MATCH(AP$1,人口源表!$1:$1,0))*INDEX(城镇化率!$1:$1048576,MATCH($B49,城镇化率!$A:$A,0),MATCH(AP$1,城镇化率!$5:$5,0))/100</f>
        <v>1518788.1339153012</v>
      </c>
      <c r="AQ49" s="40">
        <f>INDEX(人口源表!$1:$1048576,MATCH($B49,人口源表!$A:$A,0),MATCH(AQ$1,人口源表!$1:$1,0))*INDEX(城镇化率!$1:$1048576,MATCH($B49,城镇化率!$A:$A,0),MATCH(AQ$1,城镇化率!$5:$5,0))/100</f>
        <v>1509589.8134137595</v>
      </c>
      <c r="AR49" s="40">
        <f>INDEX(人口源表!$1:$1048576,MATCH($B49,人口源表!$A:$A,0),MATCH(AR$1,人口源表!$1:$1,0))*INDEX(城镇化率!$1:$1048576,MATCH($B49,城镇化率!$A:$A,0),MATCH(AR$1,城镇化率!$5:$5,0))/100</f>
        <v>1500879.4803947199</v>
      </c>
      <c r="AS49" s="40">
        <f>INDEX(人口源表!$1:$1048576,MATCH($B49,人口源表!$A:$A,0),MATCH(AS$1,人口源表!$1:$1,0))*INDEX(城镇化率!$1:$1048576,MATCH($B49,城镇化率!$A:$A,0),MATCH(AS$1,城镇化率!$5:$5,0))/100</f>
        <v>1492739.715553713</v>
      </c>
      <c r="AT49" s="40">
        <f>INDEX(人口源表!$1:$1048576,MATCH($B49,人口源表!$A:$A,0),MATCH(AT$1,人口源表!$1:$1,0))*INDEX(城镇化率!$1:$1048576,MATCH($B49,城镇化率!$A:$A,0),MATCH(AT$1,城镇化率!$5:$5,0))/100</f>
        <v>1485252.7159965932</v>
      </c>
      <c r="AU49" s="40">
        <f>INDEX(人口源表!$1:$1048576,MATCH($B49,人口源表!$A:$A,0),MATCH(AU$1,人口源表!$1:$1,0))*INDEX(城镇化率!$1:$1048576,MATCH($B49,城镇化率!$A:$A,0),MATCH(AU$1,城镇化率!$5:$5,0))/100</f>
        <v>1478503.4586530328</v>
      </c>
      <c r="AV49" s="40">
        <f>INDEX(人口源表!$1:$1048576,MATCH($B49,人口源表!$A:$A,0),MATCH(AV$1,人口源表!$1:$1,0))*INDEX(城镇化率!$1:$1048576,MATCH($B49,城镇化率!$A:$A,0),MATCH(AV$1,城镇化率!$5:$5,0))/100</f>
        <v>1472579.741310983</v>
      </c>
    </row>
    <row r="50" spans="1:48" x14ac:dyDescent="0.15">
      <c r="A50" s="4" t="s">
        <v>862</v>
      </c>
      <c r="B50" s="4" t="s">
        <v>122</v>
      </c>
      <c r="C50" s="34">
        <f>VLOOKUP(B50,'[1]2016省城人口总结（根）'!B:C,2,FALSE)/100</f>
        <v>0.59624500000000002</v>
      </c>
      <c r="D50" s="40">
        <f>INDEX(人口源表!$1:$1048576,MATCH($B50,人口源表!$A:$A,0),MATCH(D$1,人口源表!$1:$1,0))*INDEX(城镇化率!$1:$1048576,MATCH($B50,城镇化率!$A:$A,0),MATCH(D$1,城镇化率!$5:$5,0))/100</f>
        <v>1859634.2624387078</v>
      </c>
      <c r="E50" s="40">
        <f>INDEX(人口源表!$1:$1048576,MATCH($B50,人口源表!$A:$A,0),MATCH(E$1,人口源表!$1:$1,0))*INDEX(城镇化率!$1:$1048576,MATCH($B50,城镇化率!$A:$A,0),MATCH(E$1,城镇化率!$5:$5,0))/100</f>
        <v>1896551.2249987544</v>
      </c>
      <c r="F50" s="40">
        <f>INDEX(人口源表!$1:$1048576,MATCH($B50,人口源表!$A:$A,0),MATCH(F$1,人口源表!$1:$1,0))*INDEX(城镇化率!$1:$1048576,MATCH($B50,城镇化率!$A:$A,0),MATCH(F$1,城镇化率!$5:$5,0))/100</f>
        <v>1933493.6136136744</v>
      </c>
      <c r="G50" s="40">
        <f>INDEX(人口源表!$1:$1048576,MATCH($B50,人口源表!$A:$A,0),MATCH(G$1,人口源表!$1:$1,0))*INDEX(城镇化率!$1:$1048576,MATCH($B50,城镇化率!$A:$A,0),MATCH(G$1,城镇化率!$5:$5,0))/100</f>
        <v>1796032.0452070439</v>
      </c>
      <c r="H50" s="40">
        <f>INDEX(人口源表!$1:$1048576,MATCH($B50,人口源表!$A:$A,0),MATCH(H$1,人口源表!$1:$1,0))*INDEX(城镇化率!$1:$1048576,MATCH($B50,城镇化率!$A:$A,0),MATCH(H$1,城镇化率!$5:$5,0))/100</f>
        <v>1832355.153809306</v>
      </c>
      <c r="I50" s="40">
        <f>INDEX(人口源表!$1:$1048576,MATCH($B50,人口源表!$A:$A,0),MATCH(I$1,人口源表!$1:$1,0))*INDEX(城镇化率!$1:$1048576,MATCH($B50,城镇化率!$A:$A,0),MATCH(I$1,城镇化率!$5:$5,0))/100</f>
        <v>1855924.1423830611</v>
      </c>
      <c r="J50" s="40">
        <f>INDEX(人口源表!$1:$1048576,MATCH($B50,人口源表!$A:$A,0),MATCH(J$1,人口源表!$1:$1,0))*INDEX(城镇化率!$1:$1048576,MATCH($B50,城镇化率!$A:$A,0),MATCH(J$1,城镇化率!$5:$5,0))/100</f>
        <v>1879127.9857297803</v>
      </c>
      <c r="K50" s="40">
        <f>INDEX(人口源表!$1:$1048576,MATCH($B50,人口源表!$A:$A,0),MATCH(K$1,人口源表!$1:$1,0))*INDEX(城镇化率!$1:$1048576,MATCH($B50,城镇化率!$A:$A,0),MATCH(K$1,城镇化率!$5:$5,0))/100</f>
        <v>1901888.0577588975</v>
      </c>
      <c r="L50" s="40">
        <f>INDEX(人口源表!$1:$1048576,MATCH($B50,人口源表!$A:$A,0),MATCH(L$1,人口源表!$1:$1,0))*INDEX(城镇化率!$1:$1048576,MATCH($B50,城镇化率!$A:$A,0),MATCH(L$1,城镇化率!$5:$5,0))/100</f>
        <v>1924130.8475622383</v>
      </c>
      <c r="M50" s="40">
        <f>INDEX(人口源表!$1:$1048576,MATCH($B50,人口源表!$A:$A,0),MATCH(M$1,人口源表!$1:$1,0))*INDEX(城镇化率!$1:$1048576,MATCH($B50,城镇化率!$A:$A,0),MATCH(M$1,城镇化率!$5:$5,0))/100</f>
        <v>1945786.2779429764</v>
      </c>
      <c r="N50" s="40">
        <f>INDEX(人口源表!$1:$1048576,MATCH($B50,人口源表!$A:$A,0),MATCH(N$1,人口源表!$1:$1,0))*INDEX(城镇化率!$1:$1048576,MATCH($B50,城镇化率!$A:$A,0),MATCH(N$1,城镇化率!$5:$5,0))/100</f>
        <v>1966787.9451998025</v>
      </c>
      <c r="O50" s="40">
        <f>INDEX(人口源表!$1:$1048576,MATCH($B50,人口源表!$A:$A,0),MATCH(O$1,人口源表!$1:$1,0))*INDEX(城镇化率!$1:$1048576,MATCH($B50,城镇化率!$A:$A,0),MATCH(O$1,城镇化率!$5:$5,0))/100</f>
        <v>1987074.0506342745</v>
      </c>
      <c r="P50" s="40">
        <f>INDEX(人口源表!$1:$1048576,MATCH($B50,人口源表!$A:$A,0),MATCH(P$1,人口源表!$1:$1,0))*INDEX(城镇化率!$1:$1048576,MATCH($B50,城镇化率!$A:$A,0),MATCH(P$1,城镇化率!$5:$5,0))/100</f>
        <v>2006588.381126208</v>
      </c>
      <c r="Q50" s="40">
        <f>INDEX(人口源表!$1:$1048576,MATCH($B50,人口源表!$A:$A,0),MATCH(Q$1,人口源表!$1:$1,0))*INDEX(城镇化率!$1:$1048576,MATCH($B50,城镇化率!$A:$A,0),MATCH(Q$1,城镇化率!$5:$5,0))/100</f>
        <v>2025279.2475347852</v>
      </c>
      <c r="R50" s="40">
        <f>INDEX(人口源表!$1:$1048576,MATCH($B50,人口源表!$A:$A,0),MATCH(R$1,人口源表!$1:$1,0))*INDEX(城镇化率!$1:$1048576,MATCH($B50,城镇化率!$A:$A,0),MATCH(R$1,城镇化率!$5:$5,0))/100</f>
        <v>2043099.7590995252</v>
      </c>
      <c r="S50" s="40">
        <f>INDEX(人口源表!$1:$1048576,MATCH($B50,人口源表!$A:$A,0),MATCH(S$1,人口源表!$1:$1,0))*INDEX(城镇化率!$1:$1048576,MATCH($B50,城镇化率!$A:$A,0),MATCH(S$1,城镇化率!$5:$5,0))/100</f>
        <v>2049810.7547033271</v>
      </c>
      <c r="T50" s="40">
        <f>INDEX(人口源表!$1:$1048576,MATCH($B50,人口源表!$A:$A,0),MATCH(T$1,人口源表!$1:$1,0))*INDEX(城镇化率!$1:$1048576,MATCH($B50,城镇化率!$A:$A,0),MATCH(T$1,城镇化率!$5:$5,0))/100</f>
        <v>2055468.8632676951</v>
      </c>
      <c r="U50" s="40">
        <f>INDEX(人口源表!$1:$1048576,MATCH($B50,人口源表!$A:$A,0),MATCH(U$1,人口源表!$1:$1,0))*INDEX(城镇化率!$1:$1048576,MATCH($B50,城镇化率!$A:$A,0),MATCH(U$1,城镇化率!$5:$5,0))/100</f>
        <v>2060059.4739947086</v>
      </c>
      <c r="V50" s="40">
        <f>INDEX(人口源表!$1:$1048576,MATCH($B50,人口源表!$A:$A,0),MATCH(V$1,人口源表!$1:$1,0))*INDEX(城镇化率!$1:$1048576,MATCH($B50,城镇化率!$A:$A,0),MATCH(V$1,城镇化率!$5:$5,0))/100</f>
        <v>2063577.9070617827</v>
      </c>
      <c r="W50" s="40">
        <f>INDEX(人口源表!$1:$1048576,MATCH($B50,人口源表!$A:$A,0),MATCH(W$1,人口源表!$1:$1,0))*INDEX(城镇化率!$1:$1048576,MATCH($B50,城镇化率!$A:$A,0),MATCH(W$1,城镇化率!$5:$5,0))/100</f>
        <v>2066023.1626851826</v>
      </c>
      <c r="X50" s="40">
        <f>INDEX(人口源表!$1:$1048576,MATCH($B50,人口源表!$A:$A,0),MATCH(X$1,人口源表!$1:$1,0))*INDEX(城镇化率!$1:$1048576,MATCH($B50,城镇化率!$A:$A,0),MATCH(X$1,城镇化率!$5:$5,0))/100</f>
        <v>2067404.5469858376</v>
      </c>
      <c r="Y50" s="40">
        <f>INDEX(人口源表!$1:$1048576,MATCH($B50,人口源表!$A:$A,0),MATCH(Y$1,人口源表!$1:$1,0))*INDEX(城镇化率!$1:$1048576,MATCH($B50,城镇化率!$A:$A,0),MATCH(Y$1,城镇化率!$5:$5,0))/100</f>
        <v>2067736.0914625481</v>
      </c>
      <c r="Z50" s="40">
        <f>INDEX(人口源表!$1:$1048576,MATCH($B50,人口源表!$A:$A,0),MATCH(Z$1,人口源表!$1:$1,0))*INDEX(城镇化率!$1:$1048576,MATCH($B50,城镇化率!$A:$A,0),MATCH(Z$1,城镇化率!$5:$5,0))/100</f>
        <v>2067041.0671500678</v>
      </c>
      <c r="AA50" s="40">
        <f>INDEX(人口源表!$1:$1048576,MATCH($B50,人口源表!$A:$A,0),MATCH(AA$1,人口源表!$1:$1,0))*INDEX(城镇化率!$1:$1048576,MATCH($B50,城镇化率!$A:$A,0),MATCH(AA$1,城镇化率!$5:$5,0))/100</f>
        <v>2065349.9999212571</v>
      </c>
      <c r="AB50" s="40">
        <f>INDEX(人口源表!$1:$1048576,MATCH($B50,人口源表!$A:$A,0),MATCH(AB$1,人口源表!$1:$1,0))*INDEX(城镇化率!$1:$1048576,MATCH($B50,城镇化率!$A:$A,0),MATCH(AB$1,城镇化率!$5:$5,0))/100</f>
        <v>2062702.325997835</v>
      </c>
      <c r="AC50" s="40">
        <f>INDEX(人口源表!$1:$1048576,MATCH($B50,人口源表!$A:$A,0),MATCH(AC$1,人口源表!$1:$1,0))*INDEX(城镇化率!$1:$1048576,MATCH($B50,城镇化率!$A:$A,0),MATCH(AC$1,城镇化率!$5:$5,0))/100</f>
        <v>2056624.6637267857</v>
      </c>
      <c r="AD50" s="40">
        <f>INDEX(人口源表!$1:$1048576,MATCH($B50,人口源表!$A:$A,0),MATCH(AD$1,人口源表!$1:$1,0))*INDEX(城镇化率!$1:$1048576,MATCH($B50,城镇化率!$A:$A,0),MATCH(AD$1,城镇化率!$5:$5,0))/100</f>
        <v>2049705.4757132693</v>
      </c>
      <c r="AE50" s="40">
        <f>INDEX(人口源表!$1:$1048576,MATCH($B50,人口源表!$A:$A,0),MATCH(AE$1,人口源表!$1:$1,0))*INDEX(城镇化率!$1:$1048576,MATCH($B50,城镇化率!$A:$A,0),MATCH(AE$1,城镇化率!$5:$5,0))/100</f>
        <v>2042012.0158160296</v>
      </c>
      <c r="AF50" s="40">
        <f>INDEX(人口源表!$1:$1048576,MATCH($B50,人口源表!$A:$A,0),MATCH(AF$1,人口源表!$1:$1,0))*INDEX(城镇化率!$1:$1048576,MATCH($B50,城镇化率!$A:$A,0),MATCH(AF$1,城镇化率!$5:$5,0))/100</f>
        <v>2033619.3889902937</v>
      </c>
      <c r="AG50" s="40">
        <f>INDEX(人口源表!$1:$1048576,MATCH($B50,人口源表!$A:$A,0),MATCH(AG$1,人口源表!$1:$1,0))*INDEX(城镇化率!$1:$1048576,MATCH($B50,城镇化率!$A:$A,0),MATCH(AG$1,城镇化率!$5:$5,0))/100</f>
        <v>2024609.9345849697</v>
      </c>
      <c r="AH50" s="40">
        <f>INDEX(人口源表!$1:$1048576,MATCH($B50,人口源表!$A:$A,0),MATCH(AH$1,人口源表!$1:$1,0))*INDEX(城镇化率!$1:$1048576,MATCH($B50,城镇化率!$A:$A,0),MATCH(AH$1,城镇化率!$5:$5,0))/100</f>
        <v>2015077.1393697932</v>
      </c>
      <c r="AI50" s="40">
        <f>INDEX(人口源表!$1:$1048576,MATCH($B50,人口源表!$A:$A,0),MATCH(AI$1,人口源表!$1:$1,0))*INDEX(城镇化率!$1:$1048576,MATCH($B50,城镇化率!$A:$A,0),MATCH(AI$1,城镇化率!$5:$5,0))/100</f>
        <v>2005122.0335927703</v>
      </c>
      <c r="AJ50" s="40">
        <f>INDEX(人口源表!$1:$1048576,MATCH($B50,人口源表!$A:$A,0),MATCH(AJ$1,人口源表!$1:$1,0))*INDEX(城镇化率!$1:$1048576,MATCH($B50,城镇化率!$A:$A,0),MATCH(AJ$1,城镇化率!$5:$5,0))/100</f>
        <v>1994854.082843231</v>
      </c>
      <c r="AK50" s="40">
        <f>INDEX(人口源表!$1:$1048576,MATCH($B50,人口源表!$A:$A,0),MATCH(AK$1,人口源表!$1:$1,0))*INDEX(城镇化率!$1:$1048576,MATCH($B50,城镇化率!$A:$A,0),MATCH(AK$1,城镇化率!$5:$5,0))/100</f>
        <v>1984393.630878276</v>
      </c>
      <c r="AL50" s="40">
        <f>INDEX(人口源表!$1:$1048576,MATCH($B50,人口源表!$A:$A,0),MATCH(AL$1,人口源表!$1:$1,0))*INDEX(城镇化率!$1:$1048576,MATCH($B50,城镇化率!$A:$A,0),MATCH(AL$1,城镇化率!$5:$5,0))/100</f>
        <v>1973868.2437333111</v>
      </c>
      <c r="AM50" s="40">
        <f>INDEX(人口源表!$1:$1048576,MATCH($B50,人口源表!$A:$A,0),MATCH(AM$1,人口源表!$1:$1,0))*INDEX(城镇化率!$1:$1048576,MATCH($B50,城镇化率!$A:$A,0),MATCH(AM$1,城镇化率!$5:$5,0))/100</f>
        <v>1963415.9163486033</v>
      </c>
      <c r="AN50" s="40">
        <f>INDEX(人口源表!$1:$1048576,MATCH($B50,人口源表!$A:$A,0),MATCH(AN$1,人口源表!$1:$1,0))*INDEX(城镇化率!$1:$1048576,MATCH($B50,城镇化率!$A:$A,0),MATCH(AN$1,城镇化率!$5:$5,0))/100</f>
        <v>1953185.2509411285</v>
      </c>
      <c r="AO50" s="40">
        <f>INDEX(人口源表!$1:$1048576,MATCH($B50,人口源表!$A:$A,0),MATCH(AO$1,人口源表!$1:$1,0))*INDEX(城镇化率!$1:$1048576,MATCH($B50,城镇化率!$A:$A,0),MATCH(AO$1,城镇化率!$5:$5,0))/100</f>
        <v>1943333.3040240356</v>
      </c>
      <c r="AP50" s="40">
        <f>INDEX(人口源表!$1:$1048576,MATCH($B50,人口源表!$A:$A,0),MATCH(AP$1,人口源表!$1:$1,0))*INDEX(城镇化率!$1:$1048576,MATCH($B50,城镇化率!$A:$A,0),MATCH(AP$1,城镇化率!$5:$5,0))/100</f>
        <v>1934026.505406738</v>
      </c>
      <c r="AQ50" s="40">
        <f>INDEX(人口源表!$1:$1048576,MATCH($B50,人口源表!$A:$A,0),MATCH(AQ$1,人口源表!$1:$1,0))*INDEX(城镇化率!$1:$1048576,MATCH($B50,城镇化率!$A:$A,0),MATCH(AQ$1,城镇化率!$5:$5,0))/100</f>
        <v>1925444.7309113734</v>
      </c>
      <c r="AR50" s="40">
        <f>INDEX(人口源表!$1:$1048576,MATCH($B50,人口源表!$A:$A,0),MATCH(AR$1,人口源表!$1:$1,0))*INDEX(城镇化率!$1:$1048576,MATCH($B50,城镇化率!$A:$A,0),MATCH(AR$1,城镇化率!$5:$5,0))/100</f>
        <v>1917773.6664295637</v>
      </c>
      <c r="AS50" s="40">
        <f>INDEX(人口源表!$1:$1048576,MATCH($B50,人口源表!$A:$A,0),MATCH(AS$1,人口源表!$1:$1,0))*INDEX(城镇化率!$1:$1048576,MATCH($B50,城镇化率!$A:$A,0),MATCH(AS$1,城镇化率!$5:$5,0))/100</f>
        <v>1911212.7878125114</v>
      </c>
      <c r="AT50" s="40">
        <f>INDEX(人口源表!$1:$1048576,MATCH($B50,人口源表!$A:$A,0),MATCH(AT$1,人口源表!$1:$1,0))*INDEX(城镇化率!$1:$1048576,MATCH($B50,城镇化率!$A:$A,0),MATCH(AT$1,城镇化率!$5:$5,0))/100</f>
        <v>1905970.0470535511</v>
      </c>
      <c r="AU50" s="40">
        <f>INDEX(人口源表!$1:$1048576,MATCH($B50,人口源表!$A:$A,0),MATCH(AU$1,人口源表!$1:$1,0))*INDEX(城镇化率!$1:$1048576,MATCH($B50,城镇化率!$A:$A,0),MATCH(AU$1,城镇化率!$5:$5,0))/100</f>
        <v>1902265.9818549783</v>
      </c>
      <c r="AV50" s="40">
        <f>INDEX(人口源表!$1:$1048576,MATCH($B50,人口源表!$A:$A,0),MATCH(AV$1,人口源表!$1:$1,0))*INDEX(城镇化率!$1:$1048576,MATCH($B50,城镇化率!$A:$A,0),MATCH(AV$1,城镇化率!$5:$5,0))/100</f>
        <v>1900331.5283457218</v>
      </c>
    </row>
    <row r="51" spans="1:48" x14ac:dyDescent="0.15">
      <c r="A51" s="4" t="s">
        <v>862</v>
      </c>
      <c r="B51" s="4" t="s">
        <v>124</v>
      </c>
      <c r="C51" s="34">
        <f>VLOOKUP(B51,'[1]2016省城人口总结（根）'!B:C,2,FALSE)/100</f>
        <v>0.62992999999999999</v>
      </c>
      <c r="D51" s="40">
        <f>INDEX(人口源表!$1:$1048576,MATCH($B51,人口源表!$A:$A,0),MATCH(D$1,人口源表!$1:$1,0))*INDEX(城镇化率!$1:$1048576,MATCH($B51,城镇化率!$A:$A,0),MATCH(D$1,城镇化率!$5:$5,0))/100</f>
        <v>1697758.8602291751</v>
      </c>
      <c r="E51" s="40">
        <f>INDEX(人口源表!$1:$1048576,MATCH($B51,人口源表!$A:$A,0),MATCH(E$1,人口源表!$1:$1,0))*INDEX(城镇化率!$1:$1048576,MATCH($B51,城镇化率!$A:$A,0),MATCH(E$1,城镇化率!$5:$5,0))/100</f>
        <v>1732202.7305374898</v>
      </c>
      <c r="F51" s="40">
        <f>INDEX(人口源表!$1:$1048576,MATCH($B51,人口源表!$A:$A,0),MATCH(F$1,人口源表!$1:$1,0))*INDEX(城镇化率!$1:$1048576,MATCH($B51,城镇化率!$A:$A,0),MATCH(F$1,城镇化率!$5:$5,0))/100</f>
        <v>1766614.8246274265</v>
      </c>
      <c r="G51" s="40">
        <f>INDEX(人口源表!$1:$1048576,MATCH($B51,人口源表!$A:$A,0),MATCH(G$1,人口源表!$1:$1,0))*INDEX(城镇化率!$1:$1048576,MATCH($B51,城镇化率!$A:$A,0),MATCH(G$1,城镇化率!$5:$5,0))/100</f>
        <v>1606389.6772243327</v>
      </c>
      <c r="H51" s="40">
        <f>INDEX(人口源表!$1:$1048576,MATCH($B51,人口源表!$A:$A,0),MATCH(H$1,人口源表!$1:$1,0))*INDEX(城镇化率!$1:$1048576,MATCH($B51,城镇化率!$A:$A,0),MATCH(H$1,城镇化率!$5:$5,0))/100</f>
        <v>1640257.2617664177</v>
      </c>
      <c r="I51" s="40">
        <f>INDEX(人口源表!$1:$1048576,MATCH($B51,人口源表!$A:$A,0),MATCH(I$1,人口源表!$1:$1,0))*INDEX(城镇化率!$1:$1048576,MATCH($B51,城镇化率!$A:$A,0),MATCH(I$1,城镇化率!$5:$5,0))/100</f>
        <v>1662320.0451437617</v>
      </c>
      <c r="J51" s="40">
        <f>INDEX(人口源表!$1:$1048576,MATCH($B51,人口源表!$A:$A,0),MATCH(J$1,人口源表!$1:$1,0))*INDEX(城镇化率!$1:$1048576,MATCH($B51,城镇化率!$A:$A,0),MATCH(J$1,城镇化率!$5:$5,0))/100</f>
        <v>1683702.4441858868</v>
      </c>
      <c r="K51" s="40">
        <f>INDEX(人口源表!$1:$1048576,MATCH($B51,人口源表!$A:$A,0),MATCH(K$1,人口源表!$1:$1,0))*INDEX(城镇化率!$1:$1048576,MATCH($B51,城镇化率!$A:$A,0),MATCH(K$1,城镇化率!$5:$5,0))/100</f>
        <v>1704378.3744630753</v>
      </c>
      <c r="L51" s="40">
        <f>INDEX(人口源表!$1:$1048576,MATCH($B51,人口源表!$A:$A,0),MATCH(L$1,人口源表!$1:$1,0))*INDEX(城镇化率!$1:$1048576,MATCH($B51,城镇化率!$A:$A,0),MATCH(L$1,城镇化率!$5:$5,0))/100</f>
        <v>1724323.2920429693</v>
      </c>
      <c r="M51" s="40">
        <f>INDEX(人口源表!$1:$1048576,MATCH($B51,人口源表!$A:$A,0),MATCH(M$1,人口源表!$1:$1,0))*INDEX(城镇化率!$1:$1048576,MATCH($B51,城镇化率!$A:$A,0),MATCH(M$1,城镇化率!$5:$5,0))/100</f>
        <v>1743514.9971346857</v>
      </c>
      <c r="N51" s="40">
        <f>INDEX(人口源表!$1:$1048576,MATCH($B51,人口源表!$A:$A,0),MATCH(N$1,人口源表!$1:$1,0))*INDEX(城镇化率!$1:$1048576,MATCH($B51,城镇化率!$A:$A,0),MATCH(N$1,城镇化率!$5:$5,0))/100</f>
        <v>1761934.483232812</v>
      </c>
      <c r="O51" s="40">
        <f>INDEX(人口源表!$1:$1048576,MATCH($B51,人口源表!$A:$A,0),MATCH(O$1,人口源表!$1:$1,0))*INDEX(城镇化率!$1:$1048576,MATCH($B51,城镇化率!$A:$A,0),MATCH(O$1,城镇化率!$5:$5,0))/100</f>
        <v>1779565.388291745</v>
      </c>
      <c r="P51" s="40">
        <f>INDEX(人口源表!$1:$1048576,MATCH($B51,人口源表!$A:$A,0),MATCH(P$1,人口源表!$1:$1,0))*INDEX(城镇化率!$1:$1048576,MATCH($B51,城镇化率!$A:$A,0),MATCH(P$1,城镇化率!$5:$5,0))/100</f>
        <v>1796393.4078569582</v>
      </c>
      <c r="Q51" s="40">
        <f>INDEX(人口源表!$1:$1048576,MATCH($B51,人口源表!$A:$A,0),MATCH(Q$1,人口源表!$1:$1,0))*INDEX(城镇化率!$1:$1048576,MATCH($B51,城镇化率!$A:$A,0),MATCH(Q$1,城镇化率!$5:$5,0))/100</f>
        <v>1812407.1428339505</v>
      </c>
      <c r="R51" s="40">
        <f>INDEX(人口源表!$1:$1048576,MATCH($B51,人口源表!$A:$A,0),MATCH(R$1,人口源表!$1:$1,0))*INDEX(城镇化率!$1:$1048576,MATCH($B51,城镇化率!$A:$A,0),MATCH(R$1,城镇化率!$5:$5,0))/100</f>
        <v>1827598.2504282692</v>
      </c>
      <c r="S51" s="40">
        <f>INDEX(人口源表!$1:$1048576,MATCH($B51,人口源表!$A:$A,0),MATCH(S$1,人口源表!$1:$1,0))*INDEX(城镇化率!$1:$1048576,MATCH($B51,城镇化率!$A:$A,0),MATCH(S$1,城镇化率!$5:$5,0))/100</f>
        <v>1832844.4741032785</v>
      </c>
      <c r="T51" s="40">
        <f>INDEX(人口源表!$1:$1048576,MATCH($B51,人口源表!$A:$A,0),MATCH(T$1,人口源表!$1:$1,0))*INDEX(城镇化率!$1:$1048576,MATCH($B51,城镇化率!$A:$A,0),MATCH(T$1,城镇化率!$5:$5,0))/100</f>
        <v>1837174.1740115569</v>
      </c>
      <c r="U51" s="40">
        <f>INDEX(人口源表!$1:$1048576,MATCH($B51,人口源表!$A:$A,0),MATCH(U$1,人口源表!$1:$1,0))*INDEX(城镇化率!$1:$1048576,MATCH($B51,城镇化率!$A:$A,0),MATCH(U$1,城镇化率!$5:$5,0))/100</f>
        <v>1840601.3955560876</v>
      </c>
      <c r="V51" s="40">
        <f>INDEX(人口源表!$1:$1048576,MATCH($B51,人口源表!$A:$A,0),MATCH(V$1,人口源表!$1:$1,0))*INDEX(城镇化率!$1:$1048576,MATCH($B51,城镇化率!$A:$A,0),MATCH(V$1,城镇化率!$5:$5,0))/100</f>
        <v>1843145.160450778</v>
      </c>
      <c r="W51" s="40">
        <f>INDEX(人口源表!$1:$1048576,MATCH($B51,人口源表!$A:$A,0),MATCH(W$1,人口源表!$1:$1,0))*INDEX(城镇化率!$1:$1048576,MATCH($B51,城镇化率!$A:$A,0),MATCH(W$1,城镇化率!$5:$5,0))/100</f>
        <v>1844828.0600519946</v>
      </c>
      <c r="X51" s="40">
        <f>INDEX(人口源表!$1:$1048576,MATCH($B51,人口源表!$A:$A,0),MATCH(X$1,人口源表!$1:$1,0))*INDEX(城镇化率!$1:$1048576,MATCH($B51,城镇化率!$A:$A,0),MATCH(X$1,城镇化率!$5:$5,0))/100</f>
        <v>1845675.5716879957</v>
      </c>
      <c r="Y51" s="40">
        <f>INDEX(人口源表!$1:$1048576,MATCH($B51,人口源表!$A:$A,0),MATCH(Y$1,人口源表!$1:$1,0))*INDEX(城镇化率!$1:$1048576,MATCH($B51,城镇化率!$A:$A,0),MATCH(Y$1,城镇化率!$5:$5,0))/100</f>
        <v>1845716.1240511013</v>
      </c>
      <c r="Z51" s="40">
        <f>INDEX(人口源表!$1:$1048576,MATCH($B51,人口源表!$A:$A,0),MATCH(Z$1,人口源表!$1:$1,0))*INDEX(城镇化率!$1:$1048576,MATCH($B51,城镇化率!$A:$A,0),MATCH(Z$1,城镇化率!$5:$5,0))/100</f>
        <v>1844984.2623728856</v>
      </c>
      <c r="AA51" s="40">
        <f>INDEX(人口源表!$1:$1048576,MATCH($B51,人口源表!$A:$A,0),MATCH(AA$1,人口源表!$1:$1,0))*INDEX(城镇化率!$1:$1048576,MATCH($B51,城镇化率!$A:$A,0),MATCH(AA$1,城镇化率!$5:$5,0))/100</f>
        <v>1843516.9002706311</v>
      </c>
      <c r="AB51" s="40">
        <f>INDEX(人口源表!$1:$1048576,MATCH($B51,人口源表!$A:$A,0),MATCH(AB$1,人口源表!$1:$1,0))*INDEX(城镇化率!$1:$1048576,MATCH($B51,城镇化率!$A:$A,0),MATCH(AB$1,城镇化率!$5:$5,0))/100</f>
        <v>1841354.1517912203</v>
      </c>
      <c r="AC51" s="40">
        <f>INDEX(人口源表!$1:$1048576,MATCH($B51,人口源表!$A:$A,0),MATCH(AC$1,人口源表!$1:$1,0))*INDEX(城镇化率!$1:$1048576,MATCH($B51,城镇化率!$A:$A,0),MATCH(AC$1,城镇化率!$5:$5,0))/100</f>
        <v>1836292.7811193836</v>
      </c>
      <c r="AD51" s="40">
        <f>INDEX(人口源表!$1:$1048576,MATCH($B51,人口源表!$A:$A,0),MATCH(AD$1,人口源表!$1:$1,0))*INDEX(城镇化率!$1:$1048576,MATCH($B51,城镇化率!$A:$A,0),MATCH(AD$1,城镇化率!$5:$5,0))/100</f>
        <v>1830641.2171602545</v>
      </c>
      <c r="AE51" s="40">
        <f>INDEX(人口源表!$1:$1048576,MATCH($B51,人口源表!$A:$A,0),MATCH(AE$1,人口源表!$1:$1,0))*INDEX(城镇化率!$1:$1048576,MATCH($B51,城镇化率!$A:$A,0),MATCH(AE$1,城镇化率!$5:$5,0))/100</f>
        <v>1824456.4077540473</v>
      </c>
      <c r="AF51" s="40">
        <f>INDEX(人口源表!$1:$1048576,MATCH($B51,人口源表!$A:$A,0),MATCH(AF$1,人口源表!$1:$1,0))*INDEX(城镇化率!$1:$1048576,MATCH($B51,城镇化率!$A:$A,0),MATCH(AF$1,城镇化率!$5:$5,0))/100</f>
        <v>1817797.0027853432</v>
      </c>
      <c r="AG51" s="40">
        <f>INDEX(人口源表!$1:$1048576,MATCH($B51,人口源表!$A:$A,0),MATCH(AG$1,人口源表!$1:$1,0))*INDEX(城镇化率!$1:$1048576,MATCH($B51,城镇化率!$A:$A,0),MATCH(AG$1,城镇化率!$5:$5,0))/100</f>
        <v>1810727.3645552925</v>
      </c>
      <c r="AH51" s="40">
        <f>INDEX(人口源表!$1:$1048576,MATCH($B51,人口源表!$A:$A,0),MATCH(AH$1,人口源表!$1:$1,0))*INDEX(城镇化率!$1:$1048576,MATCH($B51,城镇化率!$A:$A,0),MATCH(AH$1,城镇化率!$5:$5,0))/100</f>
        <v>1803314.4654735792</v>
      </c>
      <c r="AI51" s="40">
        <f>INDEX(人口源表!$1:$1048576,MATCH($B51,人口源表!$A:$A,0),MATCH(AI$1,人口源表!$1:$1,0))*INDEX(城镇化率!$1:$1048576,MATCH($B51,城镇化率!$A:$A,0),MATCH(AI$1,城镇化率!$5:$5,0))/100</f>
        <v>1795631.9446757757</v>
      </c>
      <c r="AJ51" s="40">
        <f>INDEX(人口源表!$1:$1048576,MATCH($B51,人口源表!$A:$A,0),MATCH(AJ$1,人口源表!$1:$1,0))*INDEX(城镇化率!$1:$1048576,MATCH($B51,城镇化率!$A:$A,0),MATCH(AJ$1,城镇化率!$5:$5,0))/100</f>
        <v>1787754.5792314804</v>
      </c>
      <c r="AK51" s="40">
        <f>INDEX(人口源表!$1:$1048576,MATCH($B51,人口源表!$A:$A,0),MATCH(AK$1,人口源表!$1:$1,0))*INDEX(城镇化率!$1:$1048576,MATCH($B51,城镇化率!$A:$A,0),MATCH(AK$1,城镇化率!$5:$5,0))/100</f>
        <v>1779763.960969806</v>
      </c>
      <c r="AL51" s="40">
        <f>INDEX(人口源表!$1:$1048576,MATCH($B51,人口源表!$A:$A,0),MATCH(AL$1,人口源表!$1:$1,0))*INDEX(城镇化率!$1:$1048576,MATCH($B51,城镇化率!$A:$A,0),MATCH(AL$1,城镇化率!$5:$5,0))/100</f>
        <v>1771745.3642490909</v>
      </c>
      <c r="AM51" s="40">
        <f>INDEX(人口源表!$1:$1048576,MATCH($B51,人口源表!$A:$A,0),MATCH(AM$1,人口源表!$1:$1,0))*INDEX(城镇化率!$1:$1048576,MATCH($B51,城镇化率!$A:$A,0),MATCH(AM$1,城镇化率!$5:$5,0))/100</f>
        <v>1763787.8036833447</v>
      </c>
      <c r="AN51" s="40">
        <f>INDEX(人口源表!$1:$1048576,MATCH($B51,人口源表!$A:$A,0),MATCH(AN$1,人口源表!$1:$1,0))*INDEX(城镇化率!$1:$1048576,MATCH($B51,城镇化率!$A:$A,0),MATCH(AN$1,城镇化率!$5:$5,0))/100</f>
        <v>1755987.3669603902</v>
      </c>
      <c r="AO51" s="40">
        <f>INDEX(人口源表!$1:$1048576,MATCH($B51,人口源表!$A:$A,0),MATCH(AO$1,人口源表!$1:$1,0))*INDEX(城镇化率!$1:$1048576,MATCH($B51,城镇化率!$A:$A,0),MATCH(AO$1,城镇化率!$5:$5,0))/100</f>
        <v>1748442.405275516</v>
      </c>
      <c r="AP51" s="40">
        <f>INDEX(人口源表!$1:$1048576,MATCH($B51,人口源表!$A:$A,0),MATCH(AP$1,人口源表!$1:$1,0))*INDEX(城镇化率!$1:$1048576,MATCH($B51,城镇化率!$A:$A,0),MATCH(AP$1,城镇化率!$5:$5,0))/100</f>
        <v>1741256.0368002139</v>
      </c>
      <c r="AQ51" s="40">
        <f>INDEX(人口源表!$1:$1048576,MATCH($B51,人口源表!$A:$A,0),MATCH(AQ$1,人口源表!$1:$1,0))*INDEX(城镇化率!$1:$1048576,MATCH($B51,城镇化率!$A:$A,0),MATCH(AQ$1,城镇化率!$5:$5,0))/100</f>
        <v>1734537.8784878948</v>
      </c>
      <c r="AR51" s="40">
        <f>INDEX(人口源表!$1:$1048576,MATCH($B51,人口源表!$A:$A,0),MATCH(AR$1,人口源表!$1:$1,0))*INDEX(城镇化率!$1:$1048576,MATCH($B51,城镇化率!$A:$A,0),MATCH(AR$1,城镇化率!$5:$5,0))/100</f>
        <v>1728401.6609625143</v>
      </c>
      <c r="AS51" s="40">
        <f>INDEX(人口源表!$1:$1048576,MATCH($B51,人口源表!$A:$A,0),MATCH(AS$1,人口源表!$1:$1,0))*INDEX(城镇化率!$1:$1048576,MATCH($B51,城镇化率!$A:$A,0),MATCH(AS$1,城镇化率!$5:$5,0))/100</f>
        <v>1722966.1248547109</v>
      </c>
      <c r="AT51" s="40">
        <f>INDEX(人口源表!$1:$1048576,MATCH($B51,人口源表!$A:$A,0),MATCH(AT$1,人口源表!$1:$1,0))*INDEX(城镇化率!$1:$1048576,MATCH($B51,城镇化率!$A:$A,0),MATCH(AT$1,城镇化率!$5:$5,0))/100</f>
        <v>1718353.4247101846</v>
      </c>
      <c r="AU51" s="40">
        <f>INDEX(人口源表!$1:$1048576,MATCH($B51,人口源表!$A:$A,0),MATCH(AU$1,人口源表!$1:$1,0))*INDEX(城镇化率!$1:$1048576,MATCH($B51,城镇化率!$A:$A,0),MATCH(AU$1,城镇化率!$5:$5,0))/100</f>
        <v>1714695.0600862345</v>
      </c>
      <c r="AV51" s="40">
        <f>INDEX(人口源表!$1:$1048576,MATCH($B51,人口源表!$A:$A,0),MATCH(AV$1,人口源表!$1:$1,0))*INDEX(城镇化率!$1:$1048576,MATCH($B51,城镇化率!$A:$A,0),MATCH(AV$1,城镇化率!$5:$5,0))/100</f>
        <v>1712122.754694094</v>
      </c>
    </row>
    <row r="52" spans="1:48" x14ac:dyDescent="0.15">
      <c r="A52" s="4" t="s">
        <v>863</v>
      </c>
      <c r="B52" s="4" t="s">
        <v>126</v>
      </c>
      <c r="C52" s="34">
        <f>VLOOKUP(B52,'[1]2016省城人口总结（根）'!B:C,2,FALSE)/100</f>
        <v>0.61128500000000008</v>
      </c>
      <c r="D52" s="40">
        <f>INDEX(人口源表!$1:$1048576,MATCH($B52,人口源表!$A:$A,0),MATCH(D$1,人口源表!$1:$1,0))*INDEX(城镇化率!$1:$1048576,MATCH($B52,城镇化率!$A:$A,0),MATCH(D$1,城镇化率!$5:$5,0))/100</f>
        <v>4923410.3195082117</v>
      </c>
      <c r="E52" s="40">
        <f>INDEX(人口源表!$1:$1048576,MATCH($B52,人口源表!$A:$A,0),MATCH(E$1,人口源表!$1:$1,0))*INDEX(城镇化率!$1:$1048576,MATCH($B52,城镇化率!$A:$A,0),MATCH(E$1,城镇化率!$5:$5,0))/100</f>
        <v>5040070.2954475516</v>
      </c>
      <c r="F52" s="40">
        <f>INDEX(人口源表!$1:$1048576,MATCH($B52,人口源表!$A:$A,0),MATCH(F$1,人口源表!$1:$1,0))*INDEX(城镇化率!$1:$1048576,MATCH($B52,城镇化率!$A:$A,0),MATCH(F$1,城镇化率!$5:$5,0))/100</f>
        <v>5156376.6801771559</v>
      </c>
      <c r="G52" s="40">
        <f>INDEX(人口源表!$1:$1048576,MATCH($B52,人口源表!$A:$A,0),MATCH(G$1,人口源表!$1:$1,0))*INDEX(城镇化率!$1:$1048576,MATCH($B52,城镇化率!$A:$A,0),MATCH(G$1,城镇化率!$5:$5,0))/100</f>
        <v>5777419.8248607563</v>
      </c>
      <c r="H52" s="40">
        <f>INDEX(人口源表!$1:$1048576,MATCH($B52,人口源表!$A:$A,0),MATCH(H$1,人口源表!$1:$1,0))*INDEX(城镇化率!$1:$1048576,MATCH($B52,城镇化率!$A:$A,0),MATCH(H$1,城镇化率!$5:$5,0))/100</f>
        <v>5929016.2405161522</v>
      </c>
      <c r="I52" s="40">
        <f>INDEX(人口源表!$1:$1048576,MATCH($B52,人口源表!$A:$A,0),MATCH(I$1,人口源表!$1:$1,0))*INDEX(城镇化率!$1:$1048576,MATCH($B52,城镇化率!$A:$A,0),MATCH(I$1,城镇化率!$5:$5,0))/100</f>
        <v>6033432.0854287175</v>
      </c>
      <c r="J52" s="40">
        <f>INDEX(人口源表!$1:$1048576,MATCH($B52,人口源表!$A:$A,0),MATCH(J$1,人口源表!$1:$1,0))*INDEX(城镇化率!$1:$1048576,MATCH($B52,城镇化率!$A:$A,0),MATCH(J$1,城镇化率!$5:$5,0))/100</f>
        <v>6131146.0207736706</v>
      </c>
      <c r="K52" s="40">
        <f>INDEX(人口源表!$1:$1048576,MATCH($B52,人口源表!$A:$A,0),MATCH(K$1,人口源表!$1:$1,0))*INDEX(城镇化率!$1:$1048576,MATCH($B52,城镇化率!$A:$A,0),MATCH(K$1,城镇化率!$5:$5,0))/100</f>
        <v>6222524.5120097734</v>
      </c>
      <c r="L52" s="40">
        <f>INDEX(人口源表!$1:$1048576,MATCH($B52,人口源表!$A:$A,0),MATCH(L$1,人口源表!$1:$1,0))*INDEX(城镇化率!$1:$1048576,MATCH($B52,城镇化率!$A:$A,0),MATCH(L$1,城镇化率!$5:$5,0))/100</f>
        <v>6307929.2449281253</v>
      </c>
      <c r="M52" s="40">
        <f>INDEX(人口源表!$1:$1048576,MATCH($B52,人口源表!$A:$A,0),MATCH(M$1,人口源表!$1:$1,0))*INDEX(城镇化率!$1:$1048576,MATCH($B52,城镇化率!$A:$A,0),MATCH(M$1,城镇化率!$5:$5,0))/100</f>
        <v>6387718.510497733</v>
      </c>
      <c r="N52" s="40">
        <f>INDEX(人口源表!$1:$1048576,MATCH($B52,人口源表!$A:$A,0),MATCH(N$1,人口源表!$1:$1,0))*INDEX(城镇化率!$1:$1048576,MATCH($B52,城镇化率!$A:$A,0),MATCH(N$1,城镇化率!$5:$5,0))/100</f>
        <v>6462244.5232410207</v>
      </c>
      <c r="O52" s="40">
        <f>INDEX(人口源表!$1:$1048576,MATCH($B52,人口源表!$A:$A,0),MATCH(O$1,人口源表!$1:$1,0))*INDEX(城镇化率!$1:$1048576,MATCH($B52,城镇化率!$A:$A,0),MATCH(O$1,城镇化率!$5:$5,0))/100</f>
        <v>6531854.7988135256</v>
      </c>
      <c r="P52" s="40">
        <f>INDEX(人口源表!$1:$1048576,MATCH($B52,人口源表!$A:$A,0),MATCH(P$1,人口源表!$1:$1,0))*INDEX(城镇化率!$1:$1048576,MATCH($B52,城镇化率!$A:$A,0),MATCH(P$1,城镇化率!$5:$5,0))/100</f>
        <v>6596890.7989033274</v>
      </c>
      <c r="Q52" s="40">
        <f>INDEX(人口源表!$1:$1048576,MATCH($B52,人口源表!$A:$A,0),MATCH(Q$1,人口源表!$1:$1,0))*INDEX(城镇化率!$1:$1048576,MATCH($B52,城镇化率!$A:$A,0),MATCH(Q$1,城镇化率!$5:$5,0))/100</f>
        <v>6657686.5098042795</v>
      </c>
      <c r="R52" s="40">
        <f>INDEX(人口源表!$1:$1048576,MATCH($B52,人口源表!$A:$A,0),MATCH(R$1,人口源表!$1:$1,0))*INDEX(城镇化率!$1:$1048576,MATCH($B52,城镇化率!$A:$A,0),MATCH(R$1,城镇化率!$5:$5,0))/100</f>
        <v>6714568.3973134486</v>
      </c>
      <c r="S52" s="40">
        <f>INDEX(人口源表!$1:$1048576,MATCH($B52,人口源表!$A:$A,0),MATCH(S$1,人口源表!$1:$1,0))*INDEX(城镇化率!$1:$1048576,MATCH($B52,城镇化率!$A:$A,0),MATCH(S$1,城镇化率!$5:$5,0))/100</f>
        <v>6734349.6912259422</v>
      </c>
      <c r="T52" s="40">
        <f>INDEX(人口源表!$1:$1048576,MATCH($B52,人口源表!$A:$A,0),MATCH(T$1,人口源表!$1:$1,0))*INDEX(城镇化率!$1:$1048576,MATCH($B52,城镇化率!$A:$A,0),MATCH(T$1,城镇化率!$5:$5,0))/100</f>
        <v>6750515.0451717917</v>
      </c>
      <c r="U52" s="40">
        <f>INDEX(人口源表!$1:$1048576,MATCH($B52,人口源表!$A:$A,0),MATCH(U$1,人口源表!$1:$1,0))*INDEX(城镇化率!$1:$1048576,MATCH($B52,城镇化率!$A:$A,0),MATCH(U$1,城镇化率!$5:$5,0))/100</f>
        <v>6763411.4042206416</v>
      </c>
      <c r="V52" s="40">
        <f>INDEX(人口源表!$1:$1048576,MATCH($B52,人口源表!$A:$A,0),MATCH(V$1,人口源表!$1:$1,0))*INDEX(城镇化率!$1:$1048576,MATCH($B52,城镇化率!$A:$A,0),MATCH(V$1,城镇化率!$5:$5,0))/100</f>
        <v>6773365.9340221165</v>
      </c>
      <c r="W52" s="40">
        <f>INDEX(人口源表!$1:$1048576,MATCH($B52,人口源表!$A:$A,0),MATCH(W$1,人口源表!$1:$1,0))*INDEX(城镇化率!$1:$1048576,MATCH($B52,城镇化率!$A:$A,0),MATCH(W$1,城镇化率!$5:$5,0))/100</f>
        <v>6780689.878710622</v>
      </c>
      <c r="X52" s="40">
        <f>INDEX(人口源表!$1:$1048576,MATCH($B52,人口源表!$A:$A,0),MATCH(X$1,人口源表!$1:$1,0))*INDEX(城镇化率!$1:$1048576,MATCH($B52,城镇化率!$A:$A,0),MATCH(X$1,城镇化率!$5:$5,0))/100</f>
        <v>6785675.8440074529</v>
      </c>
      <c r="Y52" s="40">
        <f>INDEX(人口源表!$1:$1048576,MATCH($B52,人口源表!$A:$A,0),MATCH(Y$1,人口源表!$1:$1,0))*INDEX(城镇化率!$1:$1048576,MATCH($B52,城镇化率!$A:$A,0),MATCH(Y$1,城镇化率!$5:$5,0))/100</f>
        <v>6788598.7458313704</v>
      </c>
      <c r="Z52" s="40">
        <f>INDEX(人口源表!$1:$1048576,MATCH($B52,人口源表!$A:$A,0),MATCH(Z$1,人口源表!$1:$1,0))*INDEX(城镇化率!$1:$1048576,MATCH($B52,城镇化率!$A:$A,0),MATCH(Z$1,城镇化率!$5:$5,0))/100</f>
        <v>6789712.2844862612</v>
      </c>
      <c r="AA52" s="40">
        <f>INDEX(人口源表!$1:$1048576,MATCH($B52,人口源表!$A:$A,0),MATCH(AA$1,人口源表!$1:$1,0))*INDEX(城镇化率!$1:$1048576,MATCH($B52,城镇化率!$A:$A,0),MATCH(AA$1,城镇化率!$5:$5,0))/100</f>
        <v>6789252.8758474421</v>
      </c>
      <c r="AB52" s="40">
        <f>INDEX(人口源表!$1:$1048576,MATCH($B52,人口源表!$A:$A,0),MATCH(AB$1,人口源表!$1:$1,0))*INDEX(城镇化率!$1:$1048576,MATCH($B52,城镇化率!$A:$A,0),MATCH(AB$1,城镇化率!$5:$5,0))/100</f>
        <v>6787434.5973566435</v>
      </c>
      <c r="AC52" s="40">
        <f>INDEX(人口源表!$1:$1048576,MATCH($B52,人口源表!$A:$A,0),MATCH(AC$1,人口源表!$1:$1,0))*INDEX(城镇化率!$1:$1048576,MATCH($B52,城镇化率!$A:$A,0),MATCH(AC$1,城镇化率!$5:$5,0))/100</f>
        <v>6776150.4665383324</v>
      </c>
      <c r="AD52" s="40">
        <f>INDEX(人口源表!$1:$1048576,MATCH($B52,人口源表!$A:$A,0),MATCH(AD$1,人口源表!$1:$1,0))*INDEX(城镇化率!$1:$1048576,MATCH($B52,城镇化率!$A:$A,0),MATCH(AD$1,城镇化率!$5:$5,0))/100</f>
        <v>6763894.469399862</v>
      </c>
      <c r="AE52" s="40">
        <f>INDEX(人口源表!$1:$1048576,MATCH($B52,人口源表!$A:$A,0),MATCH(AE$1,人口源表!$1:$1,0))*INDEX(城镇化率!$1:$1048576,MATCH($B52,城镇化率!$A:$A,0),MATCH(AE$1,城镇化率!$5:$5,0))/100</f>
        <v>6750819.2610511538</v>
      </c>
      <c r="AF52" s="40">
        <f>INDEX(人口源表!$1:$1048576,MATCH($B52,人口源表!$A:$A,0),MATCH(AF$1,人口源表!$1:$1,0))*INDEX(城镇化率!$1:$1048576,MATCH($B52,城镇化率!$A:$A,0),MATCH(AF$1,城镇化率!$5:$5,0))/100</f>
        <v>6737056.7529072426</v>
      </c>
      <c r="AG52" s="40">
        <f>INDEX(人口源表!$1:$1048576,MATCH($B52,人口源表!$A:$A,0),MATCH(AG$1,人口源表!$1:$1,0))*INDEX(城镇化率!$1:$1048576,MATCH($B52,城镇化率!$A:$A,0),MATCH(AG$1,城镇化率!$5:$5,0))/100</f>
        <v>6722713.0570144709</v>
      </c>
      <c r="AH52" s="40">
        <f>INDEX(人口源表!$1:$1048576,MATCH($B52,人口源表!$A:$A,0),MATCH(AH$1,人口源表!$1:$1,0))*INDEX(城镇化率!$1:$1048576,MATCH($B52,城镇化率!$A:$A,0),MATCH(AH$1,城镇化率!$5:$5,0))/100</f>
        <v>6707870.310499033</v>
      </c>
      <c r="AI52" s="40">
        <f>INDEX(人口源表!$1:$1048576,MATCH($B52,人口源表!$A:$A,0),MATCH(AI$1,人口源表!$1:$1,0))*INDEX(城镇化率!$1:$1048576,MATCH($B52,城镇化率!$A:$A,0),MATCH(AI$1,城镇化率!$5:$5,0))/100</f>
        <v>6692586.9877643967</v>
      </c>
      <c r="AJ52" s="40">
        <f>INDEX(人口源表!$1:$1048576,MATCH($B52,人口源表!$A:$A,0),MATCH(AJ$1,人口源表!$1:$1,0))*INDEX(城镇化率!$1:$1048576,MATCH($B52,城镇化率!$A:$A,0),MATCH(AJ$1,城镇化率!$5:$5,0))/100</f>
        <v>6676895.8774103606</v>
      </c>
      <c r="AK52" s="40">
        <f>INDEX(人口源表!$1:$1048576,MATCH($B52,人口源表!$A:$A,0),MATCH(AK$1,人口源表!$1:$1,0))*INDEX(城镇化率!$1:$1048576,MATCH($B52,城镇化率!$A:$A,0),MATCH(AK$1,城镇化率!$5:$5,0))/100</f>
        <v>6660802.803995477</v>
      </c>
      <c r="AL52" s="40">
        <f>INDEX(人口源表!$1:$1048576,MATCH($B52,人口源表!$A:$A,0),MATCH(AL$1,人口源表!$1:$1,0))*INDEX(城镇化率!$1:$1048576,MATCH($B52,城镇化率!$A:$A,0),MATCH(AL$1,城镇化率!$5:$5,0))/100</f>
        <v>6644290.0570315858</v>
      </c>
      <c r="AM52" s="40">
        <f>INDEX(人口源表!$1:$1048576,MATCH($B52,人口源表!$A:$A,0),MATCH(AM$1,人口源表!$1:$1,0))*INDEX(城镇化率!$1:$1048576,MATCH($B52,城镇化率!$A:$A,0),MATCH(AM$1,城镇化率!$5:$5,0))/100</f>
        <v>6627311.989262037</v>
      </c>
      <c r="AN52" s="40">
        <f>INDEX(人口源表!$1:$1048576,MATCH($B52,人口源表!$A:$A,0),MATCH(AN$1,人口源表!$1:$1,0))*INDEX(城镇化率!$1:$1048576,MATCH($B52,城镇化率!$A:$A,0),MATCH(AN$1,城镇化率!$5:$5,0))/100</f>
        <v>6609795.2867375361</v>
      </c>
      <c r="AO52" s="40">
        <f>INDEX(人口源表!$1:$1048576,MATCH($B52,人口源表!$A:$A,0),MATCH(AO$1,人口源表!$1:$1,0))*INDEX(城镇化率!$1:$1048576,MATCH($B52,城镇化率!$A:$A,0),MATCH(AO$1,城镇化率!$5:$5,0))/100</f>
        <v>6591639.2509402167</v>
      </c>
      <c r="AP52" s="40">
        <f>INDEX(人口源表!$1:$1048576,MATCH($B52,人口源表!$A:$A,0),MATCH(AP$1,人口源表!$1:$1,0))*INDEX(城镇化率!$1:$1048576,MATCH($B52,城镇化率!$A:$A,0),MATCH(AP$1,城镇化率!$5:$5,0))/100</f>
        <v>6572716.8935331227</v>
      </c>
      <c r="AQ52" s="40">
        <f>INDEX(人口源表!$1:$1048576,MATCH($B52,人口源表!$A:$A,0),MATCH(AQ$1,人口源表!$1:$1,0))*INDEX(城镇化率!$1:$1048576,MATCH($B52,城镇化率!$A:$A,0),MATCH(AQ$1,城镇化率!$5:$5,0))/100</f>
        <v>6552870.4377674926</v>
      </c>
      <c r="AR52" s="40">
        <f>INDEX(人口源表!$1:$1048576,MATCH($B52,人口源表!$A:$A,0),MATCH(AR$1,人口源表!$1:$1,0))*INDEX(城镇化率!$1:$1048576,MATCH($B52,城镇化率!$A:$A,0),MATCH(AR$1,城镇化率!$5:$5,0))/100</f>
        <v>6531913.981574419</v>
      </c>
      <c r="AS52" s="40">
        <f>INDEX(人口源表!$1:$1048576,MATCH($B52,人口源表!$A:$A,0),MATCH(AS$1,人口源表!$1:$1,0))*INDEX(城镇化率!$1:$1048576,MATCH($B52,城镇化率!$A:$A,0),MATCH(AS$1,城镇化率!$5:$5,0))/100</f>
        <v>6509631.3704538858</v>
      </c>
      <c r="AT52" s="40">
        <f>INDEX(人口源表!$1:$1048576,MATCH($B52,人口源表!$A:$A,0),MATCH(AT$1,人口源表!$1:$1,0))*INDEX(城镇化率!$1:$1048576,MATCH($B52,城镇化率!$A:$A,0),MATCH(AT$1,城镇化率!$5:$5,0))/100</f>
        <v>6485777.2782004261</v>
      </c>
      <c r="AU52" s="40">
        <f>INDEX(人口源表!$1:$1048576,MATCH($B52,人口源表!$A:$A,0),MATCH(AU$1,人口源表!$1:$1,0))*INDEX(城镇化率!$1:$1048576,MATCH($B52,城镇化率!$A:$A,0),MATCH(AU$1,城镇化率!$5:$5,0))/100</f>
        <v>6460073.4247624865</v>
      </c>
      <c r="AV52" s="40">
        <f>INDEX(人口源表!$1:$1048576,MATCH($B52,人口源表!$A:$A,0),MATCH(AV$1,人口源表!$1:$1,0))*INDEX(城镇化率!$1:$1048576,MATCH($B52,城镇化率!$A:$A,0),MATCH(AV$1,城镇化率!$5:$5,0))/100</f>
        <v>6432212.9012318514</v>
      </c>
    </row>
    <row r="53" spans="1:48" x14ac:dyDescent="0.15">
      <c r="A53" s="4" t="s">
        <v>863</v>
      </c>
      <c r="B53" s="4" t="s">
        <v>128</v>
      </c>
      <c r="C53" s="34">
        <f>VLOOKUP(B53,'[1]2016省城人口总结（根）'!B:C,2,FALSE)/100</f>
        <v>0.52732999999999997</v>
      </c>
      <c r="D53" s="40">
        <f>INDEX(人口源表!$1:$1048576,MATCH($B53,人口源表!$A:$A,0),MATCH(D$1,人口源表!$1:$1,0))*INDEX(城镇化率!$1:$1048576,MATCH($B53,城镇化率!$A:$A,0),MATCH(D$1,城镇化率!$5:$5,0))/100</f>
        <v>2408574.6379511403</v>
      </c>
      <c r="E53" s="40">
        <f>INDEX(人口源表!$1:$1048576,MATCH($B53,人口源表!$A:$A,0),MATCH(E$1,人口源表!$1:$1,0))*INDEX(城镇化率!$1:$1048576,MATCH($B53,城镇化率!$A:$A,0),MATCH(E$1,城镇化率!$5:$5,0))/100</f>
        <v>2459837.9970148699</v>
      </c>
      <c r="F53" s="40">
        <f>INDEX(人口源表!$1:$1048576,MATCH($B53,人口源表!$A:$A,0),MATCH(F$1,人口源表!$1:$1,0))*INDEX(城镇化率!$1:$1048576,MATCH($B53,城镇化率!$A:$A,0),MATCH(F$1,城镇化率!$5:$5,0))/100</f>
        <v>2510765.7801916571</v>
      </c>
      <c r="G53" s="40">
        <f>INDEX(人口源表!$1:$1048576,MATCH($B53,人口源表!$A:$A,0),MATCH(G$1,人口源表!$1:$1,0))*INDEX(城镇化率!$1:$1048576,MATCH($B53,城镇化率!$A:$A,0),MATCH(G$1,城镇化率!$5:$5,0))/100</f>
        <v>1998363.899959693</v>
      </c>
      <c r="H53" s="40">
        <f>INDEX(人口源表!$1:$1048576,MATCH($B53,人口源表!$A:$A,0),MATCH(H$1,人口源表!$1:$1,0))*INDEX(城镇化率!$1:$1048576,MATCH($B53,城镇化率!$A:$A,0),MATCH(H$1,城镇化率!$5:$5,0))/100</f>
        <v>2044147.9450961181</v>
      </c>
      <c r="I53" s="40">
        <f>INDEX(人口源表!$1:$1048576,MATCH($B53,人口源表!$A:$A,0),MATCH(I$1,人口源表!$1:$1,0))*INDEX(城镇化率!$1:$1048576,MATCH($B53,城镇化率!$A:$A,0),MATCH(I$1,城镇化率!$5:$5,0))/100</f>
        <v>2073916.1771709165</v>
      </c>
      <c r="J53" s="40">
        <f>INDEX(人口源表!$1:$1048576,MATCH($B53,人口源表!$A:$A,0),MATCH(J$1,人口源表!$1:$1,0))*INDEX(城镇化率!$1:$1048576,MATCH($B53,城镇化率!$A:$A,0),MATCH(J$1,城镇化率!$5:$5,0))/100</f>
        <v>2101622.0909700445</v>
      </c>
      <c r="K53" s="40">
        <f>INDEX(人口源表!$1:$1048576,MATCH($B53,人口源表!$A:$A,0),MATCH(K$1,人口源表!$1:$1,0))*INDEX(城镇化率!$1:$1048576,MATCH($B53,城镇化率!$A:$A,0),MATCH(K$1,城镇化率!$5:$5,0))/100</f>
        <v>2127348.0514795263</v>
      </c>
      <c r="L53" s="40">
        <f>INDEX(人口源表!$1:$1048576,MATCH($B53,人口源表!$A:$A,0),MATCH(L$1,人口源表!$1:$1,0))*INDEX(城镇化率!$1:$1048576,MATCH($B53,城镇化率!$A:$A,0),MATCH(L$1,城镇化率!$5:$5,0))/100</f>
        <v>2151173.4227040159</v>
      </c>
      <c r="M53" s="40">
        <f>INDEX(人口源表!$1:$1048576,MATCH($B53,人口源表!$A:$A,0),MATCH(M$1,人口源表!$1:$1,0))*INDEX(城镇化率!$1:$1048576,MATCH($B53,城镇化率!$A:$A,0),MATCH(M$1,城镇化率!$5:$5,0))/100</f>
        <v>2173180.8354310868</v>
      </c>
      <c r="N53" s="40">
        <f>INDEX(人口源表!$1:$1048576,MATCH($B53,人口源表!$A:$A,0),MATCH(N$1,人口源表!$1:$1,0))*INDEX(城镇化率!$1:$1048576,MATCH($B53,城镇化率!$A:$A,0),MATCH(N$1,城镇化率!$5:$5,0))/100</f>
        <v>2193451.4594606645</v>
      </c>
      <c r="O53" s="40">
        <f>INDEX(人口源表!$1:$1048576,MATCH($B53,人口源表!$A:$A,0),MATCH(O$1,人口源表!$1:$1,0))*INDEX(城镇化率!$1:$1048576,MATCH($B53,城镇化率!$A:$A,0),MATCH(O$1,城镇化率!$5:$5,0))/100</f>
        <v>2212065.4326773114</v>
      </c>
      <c r="P53" s="40">
        <f>INDEX(人口源表!$1:$1048576,MATCH($B53,人口源表!$A:$A,0),MATCH(P$1,人口源表!$1:$1,0))*INDEX(城镇化率!$1:$1048576,MATCH($B53,城镇化率!$A:$A,0),MATCH(P$1,城镇化率!$5:$5,0))/100</f>
        <v>2229104.7635407555</v>
      </c>
      <c r="Q53" s="40">
        <f>INDEX(人口源表!$1:$1048576,MATCH($B53,人口源表!$A:$A,0),MATCH(Q$1,人口源表!$1:$1,0))*INDEX(城镇化率!$1:$1048576,MATCH($B53,城镇化率!$A:$A,0),MATCH(Q$1,城镇化率!$5:$5,0))/100</f>
        <v>2244649.6242735996</v>
      </c>
      <c r="R53" s="40">
        <f>INDEX(人口源表!$1:$1048576,MATCH($B53,人口源表!$A:$A,0),MATCH(R$1,人口源表!$1:$1,0))*INDEX(城镇化率!$1:$1048576,MATCH($B53,城镇化率!$A:$A,0),MATCH(R$1,城镇化率!$5:$5,0))/100</f>
        <v>2258780.6523246313</v>
      </c>
      <c r="S53" s="40">
        <f>INDEX(人口源表!$1:$1048576,MATCH($B53,人口源表!$A:$A,0),MATCH(S$1,人口源表!$1:$1,0))*INDEX(城镇化率!$1:$1048576,MATCH($B53,城镇化率!$A:$A,0),MATCH(S$1,城镇化率!$5:$5,0))/100</f>
        <v>2260331.5581828044</v>
      </c>
      <c r="T53" s="40">
        <f>INDEX(人口源表!$1:$1048576,MATCH($B53,人口源表!$A:$A,0),MATCH(T$1,人口源表!$1:$1,0))*INDEX(城镇化率!$1:$1048576,MATCH($B53,城镇化率!$A:$A,0),MATCH(T$1,城镇化率!$5:$5,0))/100</f>
        <v>2260568.8390300903</v>
      </c>
      <c r="U53" s="40">
        <f>INDEX(人口源表!$1:$1048576,MATCH($B53,人口源表!$A:$A,0),MATCH(U$1,人口源表!$1:$1,0))*INDEX(城镇化率!$1:$1048576,MATCH($B53,城镇化率!$A:$A,0),MATCH(U$1,城镇化率!$5:$5,0))/100</f>
        <v>2259588.7142367419</v>
      </c>
      <c r="V53" s="40">
        <f>INDEX(人口源表!$1:$1048576,MATCH($B53,人口源表!$A:$A,0),MATCH(V$1,人口源表!$1:$1,0))*INDEX(城镇化率!$1:$1048576,MATCH($B53,城镇化率!$A:$A,0),MATCH(V$1,城镇化率!$5:$5,0))/100</f>
        <v>2257484.4382190583</v>
      </c>
      <c r="W53" s="40">
        <f>INDEX(人口源表!$1:$1048576,MATCH($B53,人口源表!$A:$A,0),MATCH(W$1,人口源表!$1:$1,0))*INDEX(城镇化率!$1:$1048576,MATCH($B53,城镇化率!$A:$A,0),MATCH(W$1,城镇化率!$5:$5,0))/100</f>
        <v>2254346.8395180739</v>
      </c>
      <c r="X53" s="40">
        <f>INDEX(人口源表!$1:$1048576,MATCH($B53,人口源表!$A:$A,0),MATCH(X$1,人口源表!$1:$1,0))*INDEX(城镇化率!$1:$1048576,MATCH($B53,城镇化率!$A:$A,0),MATCH(X$1,城镇化率!$5:$5,0))/100</f>
        <v>2250264.8774153157</v>
      </c>
      <c r="Y53" s="40">
        <f>INDEX(人口源表!$1:$1048576,MATCH($B53,人口源表!$A:$A,0),MATCH(Y$1,人口源表!$1:$1,0))*INDEX(城镇化率!$1:$1048576,MATCH($B53,城镇化率!$A:$A,0),MATCH(Y$1,城镇化率!$5:$5,0))/100</f>
        <v>2245322.98989056</v>
      </c>
      <c r="Z53" s="40">
        <f>INDEX(人口源表!$1:$1048576,MATCH($B53,人口源表!$A:$A,0),MATCH(Z$1,人口源表!$1:$1,0))*INDEX(城镇化率!$1:$1048576,MATCH($B53,城镇化率!$A:$A,0),MATCH(Z$1,城镇化率!$5:$5,0))/100</f>
        <v>2239602.9026574017</v>
      </c>
      <c r="AA53" s="40">
        <f>INDEX(人口源表!$1:$1048576,MATCH($B53,人口源表!$A:$A,0),MATCH(AA$1,人口源表!$1:$1,0))*INDEX(城镇化率!$1:$1048576,MATCH($B53,城镇化率!$A:$A,0),MATCH(AA$1,城镇化率!$5:$5,0))/100</f>
        <v>2233184.8426261027</v>
      </c>
      <c r="AB53" s="40">
        <f>INDEX(人口源表!$1:$1048576,MATCH($B53,人口源表!$A:$A,0),MATCH(AB$1,人口源表!$1:$1,0))*INDEX(城镇化率!$1:$1048576,MATCH($B53,城镇化率!$A:$A,0),MATCH(AB$1,城镇化率!$5:$5,0))/100</f>
        <v>2226144.2037962191</v>
      </c>
      <c r="AC53" s="40">
        <f>INDEX(人口源表!$1:$1048576,MATCH($B53,人口源表!$A:$A,0),MATCH(AC$1,人口源表!$1:$1,0))*INDEX(城镇化率!$1:$1048576,MATCH($B53,城镇化率!$A:$A,0),MATCH(AC$1,城镇化率!$5:$5,0))/100</f>
        <v>2215837.9500806634</v>
      </c>
      <c r="AD53" s="40">
        <f>INDEX(人口源表!$1:$1048576,MATCH($B53,人口源表!$A:$A,0),MATCH(AD$1,人口源表!$1:$1,0))*INDEX(城镇化率!$1:$1048576,MATCH($B53,城镇化率!$A:$A,0),MATCH(AD$1,城镇化率!$5:$5,0))/100</f>
        <v>2205074.5304978099</v>
      </c>
      <c r="AE53" s="40">
        <f>INDEX(人口源表!$1:$1048576,MATCH($B53,人口源表!$A:$A,0),MATCH(AE$1,人口源表!$1:$1,0))*INDEX(城镇化率!$1:$1048576,MATCH($B53,城镇化率!$A:$A,0),MATCH(AE$1,城镇化率!$5:$5,0))/100</f>
        <v>2193920.8794350801</v>
      </c>
      <c r="AF53" s="40">
        <f>INDEX(人口源表!$1:$1048576,MATCH($B53,人口源表!$A:$A,0),MATCH(AF$1,人口源表!$1:$1,0))*INDEX(城镇化率!$1:$1048576,MATCH($B53,城镇化率!$A:$A,0),MATCH(AF$1,城镇化率!$5:$5,0))/100</f>
        <v>2182439.6573223113</v>
      </c>
      <c r="AG53" s="40">
        <f>INDEX(人口源表!$1:$1048576,MATCH($B53,人口源表!$A:$A,0),MATCH(AG$1,人口源表!$1:$1,0))*INDEX(城镇化率!$1:$1048576,MATCH($B53,城镇化率!$A:$A,0),MATCH(AG$1,城镇化率!$5:$5,0))/100</f>
        <v>2170690.4952590563</v>
      </c>
      <c r="AH53" s="40">
        <f>INDEX(人口源表!$1:$1048576,MATCH($B53,人口源表!$A:$A,0),MATCH(AH$1,人口源表!$1:$1,0))*INDEX(城镇化率!$1:$1048576,MATCH($B53,城镇化率!$A:$A,0),MATCH(AH$1,城镇化率!$5:$5,0))/100</f>
        <v>2158728.588828749</v>
      </c>
      <c r="AI53" s="40">
        <f>INDEX(人口源表!$1:$1048576,MATCH($B53,人口源表!$A:$A,0),MATCH(AI$1,人口源表!$1:$1,0))*INDEX(城镇化率!$1:$1048576,MATCH($B53,城镇化率!$A:$A,0),MATCH(AI$1,城镇化率!$5:$5,0))/100</f>
        <v>2146604.6058456106</v>
      </c>
      <c r="AJ53" s="40">
        <f>INDEX(人口源表!$1:$1048576,MATCH($B53,人口源表!$A:$A,0),MATCH(AJ$1,人口源表!$1:$1,0))*INDEX(城镇化率!$1:$1048576,MATCH($B53,城镇化率!$A:$A,0),MATCH(AJ$1,城镇化率!$5:$5,0))/100</f>
        <v>2134366.618174246</v>
      </c>
      <c r="AK53" s="40">
        <f>INDEX(人口源表!$1:$1048576,MATCH($B53,人口源表!$A:$A,0),MATCH(AK$1,人口源表!$1:$1,0))*INDEX(城镇化率!$1:$1048576,MATCH($B53,城镇化率!$A:$A,0),MATCH(AK$1,城镇化率!$5:$5,0))/100</f>
        <v>2122055.9799220953</v>
      </c>
      <c r="AL53" s="40">
        <f>INDEX(人口源表!$1:$1048576,MATCH($B53,人口源表!$A:$A,0),MATCH(AL$1,人口源表!$1:$1,0))*INDEX(城镇化率!$1:$1048576,MATCH($B53,城镇化率!$A:$A,0),MATCH(AL$1,城镇化率!$5:$5,0))/100</f>
        <v>2109710.5946433363</v>
      </c>
      <c r="AM53" s="40">
        <f>INDEX(人口源表!$1:$1048576,MATCH($B53,人口源表!$A:$A,0),MATCH(AM$1,人口源表!$1:$1,0))*INDEX(城镇化率!$1:$1048576,MATCH($B53,城镇化率!$A:$A,0),MATCH(AM$1,城镇化率!$5:$5,0))/100</f>
        <v>2097365.5270805033</v>
      </c>
      <c r="AN53" s="40">
        <f>INDEX(人口源表!$1:$1048576,MATCH($B53,人口源表!$A:$A,0),MATCH(AN$1,人口源表!$1:$1,0))*INDEX(城镇化率!$1:$1048576,MATCH($B53,城镇化率!$A:$A,0),MATCH(AN$1,城镇化率!$5:$5,0))/100</f>
        <v>2085047.4619354778</v>
      </c>
      <c r="AO53" s="40">
        <f>INDEX(人口源表!$1:$1048576,MATCH($B53,人口源表!$A:$A,0),MATCH(AO$1,人口源表!$1:$1,0))*INDEX(城镇化率!$1:$1048576,MATCH($B53,城镇化率!$A:$A,0),MATCH(AO$1,城镇化率!$5:$5,0))/100</f>
        <v>2072782.7953645629</v>
      </c>
      <c r="AP53" s="40">
        <f>INDEX(人口源表!$1:$1048576,MATCH($B53,人口源表!$A:$A,0),MATCH(AP$1,人口源表!$1:$1,0))*INDEX(城镇化率!$1:$1048576,MATCH($B53,城镇化率!$A:$A,0),MATCH(AP$1,城镇化率!$5:$5,0))/100</f>
        <v>2060590.0306473575</v>
      </c>
      <c r="AQ53" s="40">
        <f>INDEX(人口源表!$1:$1048576,MATCH($B53,人口源表!$A:$A,0),MATCH(AQ$1,人口源表!$1:$1,0))*INDEX(城镇化率!$1:$1048576,MATCH($B53,城镇化率!$A:$A,0),MATCH(AQ$1,城镇化率!$5:$5,0))/100</f>
        <v>2048483.0910141035</v>
      </c>
      <c r="AR53" s="40">
        <f>INDEX(人口源表!$1:$1048576,MATCH($B53,人口源表!$A:$A,0),MATCH(AR$1,人口源表!$1:$1,0))*INDEX(城镇化率!$1:$1048576,MATCH($B53,城镇化率!$A:$A,0),MATCH(AR$1,城镇化率!$5:$5,0))/100</f>
        <v>2036473.3177624408</v>
      </c>
      <c r="AS53" s="40">
        <f>INDEX(人口源表!$1:$1048576,MATCH($B53,人口源表!$A:$A,0),MATCH(AS$1,人口源表!$1:$1,0))*INDEX(城镇化率!$1:$1048576,MATCH($B53,城镇化率!$A:$A,0),MATCH(AS$1,城镇化率!$5:$5,0))/100</f>
        <v>2024563.1349236125</v>
      </c>
      <c r="AT53" s="40">
        <f>INDEX(人口源表!$1:$1048576,MATCH($B53,人口源表!$A:$A,0),MATCH(AT$1,人口源表!$1:$1,0))*INDEX(城镇化率!$1:$1048576,MATCH($B53,城镇化率!$A:$A,0),MATCH(AT$1,城镇化率!$5:$5,0))/100</f>
        <v>2012753.5899133298</v>
      </c>
      <c r="AU53" s="40">
        <f>INDEX(人口源表!$1:$1048576,MATCH($B53,人口源表!$A:$A,0),MATCH(AU$1,人口源表!$1:$1,0))*INDEX(城镇化率!$1:$1048576,MATCH($B53,城镇化率!$A:$A,0),MATCH(AU$1,城镇化率!$5:$5,0))/100</f>
        <v>2001037.9950884872</v>
      </c>
      <c r="AV53" s="40">
        <f>INDEX(人口源表!$1:$1048576,MATCH($B53,人口源表!$A:$A,0),MATCH(AV$1,人口源表!$1:$1,0))*INDEX(城镇化率!$1:$1048576,MATCH($B53,城镇化率!$A:$A,0),MATCH(AV$1,城镇化率!$5:$5,0))/100</f>
        <v>1989405.3130110651</v>
      </c>
    </row>
    <row r="54" spans="1:48" x14ac:dyDescent="0.15">
      <c r="A54" s="4" t="s">
        <v>863</v>
      </c>
      <c r="B54" s="4" t="s">
        <v>130</v>
      </c>
      <c r="C54" s="34">
        <f>VLOOKUP(B54,'[1]2016省城人口总结（根）'!B:C,2,FALSE)/100</f>
        <v>0.49934499999999998</v>
      </c>
      <c r="D54" s="40">
        <f>INDEX(人口源表!$1:$1048576,MATCH($B54,人口源表!$A:$A,0),MATCH(D$1,人口源表!$1:$1,0))*INDEX(城镇化率!$1:$1048576,MATCH($B54,城镇化率!$A:$A,0),MATCH(D$1,城镇化率!$5:$5,0))/100</f>
        <v>1759512.8275673497</v>
      </c>
      <c r="E54" s="40">
        <f>INDEX(人口源表!$1:$1048576,MATCH($B54,人口源表!$A:$A,0),MATCH(E$1,人口源表!$1:$1,0))*INDEX(城镇化率!$1:$1048576,MATCH($B54,城镇化率!$A:$A,0),MATCH(E$1,城镇化率!$5:$5,0))/100</f>
        <v>1798437.3048131675</v>
      </c>
      <c r="F54" s="40">
        <f>INDEX(人口源表!$1:$1048576,MATCH($B54,人口源表!$A:$A,0),MATCH(F$1,人口源表!$1:$1,0))*INDEX(城镇化率!$1:$1048576,MATCH($B54,城镇化率!$A:$A,0),MATCH(F$1,城镇化率!$5:$5,0))/100</f>
        <v>1837187.2927042278</v>
      </c>
      <c r="G54" s="40">
        <f>INDEX(人口源表!$1:$1048576,MATCH($B54,人口源表!$A:$A,0),MATCH(G$1,人口源表!$1:$1,0))*INDEX(城镇化率!$1:$1048576,MATCH($B54,城镇化率!$A:$A,0),MATCH(G$1,城镇化率!$5:$5,0))/100</f>
        <v>947324.58125089342</v>
      </c>
      <c r="H54" s="40">
        <f>INDEX(人口源表!$1:$1048576,MATCH($B54,人口源表!$A:$A,0),MATCH(H$1,人口源表!$1:$1,0))*INDEX(城镇化率!$1:$1048576,MATCH($B54,城镇化率!$A:$A,0),MATCH(H$1,城镇化率!$5:$5,0))/100</f>
        <v>969379.80166730192</v>
      </c>
      <c r="I54" s="40">
        <f>INDEX(人口源表!$1:$1048576,MATCH($B54,人口源表!$A:$A,0),MATCH(I$1,人口源表!$1:$1,0))*INDEX(城镇化率!$1:$1048576,MATCH($B54,城镇化率!$A:$A,0),MATCH(I$1,城镇化率!$5:$5,0))/100</f>
        <v>984095.67140087765</v>
      </c>
      <c r="J54" s="40">
        <f>INDEX(人口源表!$1:$1048576,MATCH($B54,人口源表!$A:$A,0),MATCH(J$1,人口源表!$1:$1,0))*INDEX(城镇化率!$1:$1048576,MATCH($B54,城镇化率!$A:$A,0),MATCH(J$1,城镇化率!$5:$5,0))/100</f>
        <v>998065.08615963592</v>
      </c>
      <c r="K54" s="40">
        <f>INDEX(人口源表!$1:$1048576,MATCH($B54,人口源表!$A:$A,0),MATCH(K$1,人口源表!$1:$1,0))*INDEX(城镇化率!$1:$1048576,MATCH($B54,城镇化率!$A:$A,0),MATCH(K$1,城镇化率!$5:$5,0))/100</f>
        <v>1011304.036432685</v>
      </c>
      <c r="L54" s="40">
        <f>INDEX(人口源表!$1:$1048576,MATCH($B54,人口源表!$A:$A,0),MATCH(L$1,人口源表!$1:$1,0))*INDEX(城镇化率!$1:$1048576,MATCH($B54,城镇化率!$A:$A,0),MATCH(L$1,城镇化率!$5:$5,0))/100</f>
        <v>1023828.5375867671</v>
      </c>
      <c r="M54" s="40">
        <f>INDEX(人口源表!$1:$1048576,MATCH($B54,人口源表!$A:$A,0),MATCH(M$1,人口源表!$1:$1,0))*INDEX(城镇化率!$1:$1048576,MATCH($B54,城镇化率!$A:$A,0),MATCH(M$1,城镇化率!$5:$5,0))/100</f>
        <v>1035656.2913699087</v>
      </c>
      <c r="N54" s="40">
        <f>INDEX(人口源表!$1:$1048576,MATCH($B54,人口源表!$A:$A,0),MATCH(N$1,人口源表!$1:$1,0))*INDEX(城镇化率!$1:$1048576,MATCH($B54,城镇化率!$A:$A,0),MATCH(N$1,城镇化率!$5:$5,0))/100</f>
        <v>1046804.4780474795</v>
      </c>
      <c r="O54" s="40">
        <f>INDEX(人口源表!$1:$1048576,MATCH($B54,人口源表!$A:$A,0),MATCH(O$1,人口源表!$1:$1,0))*INDEX(城镇化率!$1:$1048576,MATCH($B54,城镇化率!$A:$A,0),MATCH(O$1,城镇化率!$5:$5,0))/100</f>
        <v>1057291.4231288494</v>
      </c>
      <c r="P54" s="40">
        <f>INDEX(人口源表!$1:$1048576,MATCH($B54,人口源表!$A:$A,0),MATCH(P$1,人口源表!$1:$1,0))*INDEX(城镇化率!$1:$1048576,MATCH($B54,城镇化率!$A:$A,0),MATCH(P$1,城镇化率!$5:$5,0))/100</f>
        <v>1067135.4730292486</v>
      </c>
      <c r="Q54" s="40">
        <f>INDEX(人口源表!$1:$1048576,MATCH($B54,人口源表!$A:$A,0),MATCH(Q$1,人口源表!$1:$1,0))*INDEX(城镇化率!$1:$1048576,MATCH($B54,城镇化率!$A:$A,0),MATCH(Q$1,城镇化率!$5:$5,0))/100</f>
        <v>1076356.1390016563</v>
      </c>
      <c r="R54" s="40">
        <f>INDEX(人口源表!$1:$1048576,MATCH($B54,人口源表!$A:$A,0),MATCH(R$1,人口源表!$1:$1,0))*INDEX(城镇化率!$1:$1048576,MATCH($B54,城镇化率!$A:$A,0),MATCH(R$1,城镇化率!$5:$5,0))/100</f>
        <v>1084972.9497842637</v>
      </c>
      <c r="S54" s="40">
        <f>INDEX(人口源表!$1:$1048576,MATCH($B54,人口源表!$A:$A,0),MATCH(S$1,人口源表!$1:$1,0))*INDEX(城镇化率!$1:$1048576,MATCH($B54,城镇化率!$A:$A,0),MATCH(S$1,城镇化率!$5:$5,0))/100</f>
        <v>1087595.1012051289</v>
      </c>
      <c r="T54" s="40">
        <f>INDEX(人口源表!$1:$1048576,MATCH($B54,人口源表!$A:$A,0),MATCH(T$1,人口源表!$1:$1,0))*INDEX(城镇化率!$1:$1048576,MATCH($B54,城镇化率!$A:$A,0),MATCH(T$1,城镇化率!$5:$5,0))/100</f>
        <v>1089607.8271420004</v>
      </c>
      <c r="U54" s="40">
        <f>INDEX(人口源表!$1:$1048576,MATCH($B54,人口源表!$A:$A,0),MATCH(U$1,人口源表!$1:$1,0))*INDEX(城镇化率!$1:$1048576,MATCH($B54,城镇化率!$A:$A,0),MATCH(U$1,城镇化率!$5:$5,0))/100</f>
        <v>1091040.2603133526</v>
      </c>
      <c r="V54" s="40">
        <f>INDEX(人口源表!$1:$1048576,MATCH($B54,人口源表!$A:$A,0),MATCH(V$1,人口源表!$1:$1,0))*INDEX(城镇化率!$1:$1048576,MATCH($B54,城镇化率!$A:$A,0),MATCH(V$1,城镇化率!$5:$5,0))/100</f>
        <v>1091922.8101203204</v>
      </c>
      <c r="W54" s="40">
        <f>INDEX(人口源表!$1:$1048576,MATCH($B54,人口源表!$A:$A,0),MATCH(W$1,人口源表!$1:$1,0))*INDEX(城镇化率!$1:$1048576,MATCH($B54,城镇化率!$A:$A,0),MATCH(W$1,城镇化率!$5:$5,0))/100</f>
        <v>1092285.3715397734</v>
      </c>
      <c r="X54" s="40">
        <f>INDEX(人口源表!$1:$1048576,MATCH($B54,人口源表!$A:$A,0),MATCH(X$1,人口源表!$1:$1,0))*INDEX(城镇化率!$1:$1048576,MATCH($B54,城镇化率!$A:$A,0),MATCH(X$1,城镇化率!$5:$5,0))/100</f>
        <v>1092156.6959167325</v>
      </c>
      <c r="Y54" s="40">
        <f>INDEX(人口源表!$1:$1048576,MATCH($B54,人口源表!$A:$A,0),MATCH(Y$1,人口源表!$1:$1,0))*INDEX(城镇化率!$1:$1048576,MATCH($B54,城镇化率!$A:$A,0),MATCH(Y$1,城镇化率!$5:$5,0))/100</f>
        <v>1091568.020550099</v>
      </c>
      <c r="Z54" s="40">
        <f>INDEX(人口源表!$1:$1048576,MATCH($B54,人口源表!$A:$A,0),MATCH(Z$1,人口源表!$1:$1,0))*INDEX(城镇化率!$1:$1048576,MATCH($B54,城镇化率!$A:$A,0),MATCH(Z$1,城镇化率!$5:$5,0))/100</f>
        <v>1090548.2101104809</v>
      </c>
      <c r="AA54" s="40">
        <f>INDEX(人口源表!$1:$1048576,MATCH($B54,人口源表!$A:$A,0),MATCH(AA$1,人口源表!$1:$1,0))*INDEX(城镇化率!$1:$1048576,MATCH($B54,城镇化率!$A:$A,0),MATCH(AA$1,城镇化率!$5:$5,0))/100</f>
        <v>1089128.0091794243</v>
      </c>
      <c r="AB54" s="40">
        <f>INDEX(人口源表!$1:$1048576,MATCH($B54,人口源表!$A:$A,0),MATCH(AB$1,人口源表!$1:$1,0))*INDEX(城镇化率!$1:$1048576,MATCH($B54,城镇化率!$A:$A,0),MATCH(AB$1,城镇化率!$5:$5,0))/100</f>
        <v>1087336.3598506243</v>
      </c>
      <c r="AC54" s="40">
        <f>INDEX(人口源表!$1:$1048576,MATCH($B54,人口源表!$A:$A,0),MATCH(AC$1,人口源表!$1:$1,0))*INDEX(城镇化率!$1:$1048576,MATCH($B54,城镇化率!$A:$A,0),MATCH(AC$1,城镇化率!$5:$5,0))/100</f>
        <v>1083875.5365492434</v>
      </c>
      <c r="AD54" s="40">
        <f>INDEX(人口源表!$1:$1048576,MATCH($B54,人口源表!$A:$A,0),MATCH(AD$1,人口源表!$1:$1,0))*INDEX(城镇化率!$1:$1048576,MATCH($B54,城镇化率!$A:$A,0),MATCH(AD$1,城镇化率!$5:$5,0))/100</f>
        <v>1080111.3054362549</v>
      </c>
      <c r="AE54" s="40">
        <f>INDEX(人口源表!$1:$1048576,MATCH($B54,人口源表!$A:$A,0),MATCH(AE$1,人口源表!$1:$1,0))*INDEX(城镇化率!$1:$1048576,MATCH($B54,城镇化率!$A:$A,0),MATCH(AE$1,城镇化率!$5:$5,0))/100</f>
        <v>1076073.6880755636</v>
      </c>
      <c r="AF54" s="40">
        <f>INDEX(人口源表!$1:$1048576,MATCH($B54,人口源表!$A:$A,0),MATCH(AF$1,人口源表!$1:$1,0))*INDEX(城镇化率!$1:$1048576,MATCH($B54,城镇化率!$A:$A,0),MATCH(AF$1,城镇化率!$5:$5,0))/100</f>
        <v>1071793.1836970926</v>
      </c>
      <c r="AG54" s="40">
        <f>INDEX(人口源表!$1:$1048576,MATCH($B54,人口源表!$A:$A,0),MATCH(AG$1,人口源表!$1:$1,0))*INDEX(城镇化率!$1:$1048576,MATCH($B54,城镇化率!$A:$A,0),MATCH(AG$1,城镇化率!$5:$5,0))/100</f>
        <v>1067301.405825024</v>
      </c>
      <c r="AH54" s="40">
        <f>INDEX(人口源表!$1:$1048576,MATCH($B54,人口源表!$A:$A,0),MATCH(AH$1,人口源表!$1:$1,0))*INDEX(城镇化率!$1:$1048576,MATCH($B54,城镇化率!$A:$A,0),MATCH(AH$1,城镇化率!$5:$5,0))/100</f>
        <v>1062627.2922119449</v>
      </c>
      <c r="AI54" s="40">
        <f>INDEX(人口源表!$1:$1048576,MATCH($B54,人口源表!$A:$A,0),MATCH(AI$1,人口源表!$1:$1,0))*INDEX(城镇化率!$1:$1048576,MATCH($B54,城镇化率!$A:$A,0),MATCH(AI$1,城镇化率!$5:$5,0))/100</f>
        <v>1057800.8707246839</v>
      </c>
      <c r="AJ54" s="40">
        <f>INDEX(人口源表!$1:$1048576,MATCH($B54,人口源表!$A:$A,0),MATCH(AJ$1,人口源表!$1:$1,0))*INDEX(城镇化率!$1:$1048576,MATCH($B54,城镇化率!$A:$A,0),MATCH(AJ$1,城镇化率!$5:$5,0))/100</f>
        <v>1052851.9972221081</v>
      </c>
      <c r="AK54" s="40">
        <f>INDEX(人口源表!$1:$1048576,MATCH($B54,人口源表!$A:$A,0),MATCH(AK$1,人口源表!$1:$1,0))*INDEX(城镇化率!$1:$1048576,MATCH($B54,城镇化率!$A:$A,0),MATCH(AK$1,城镇化率!$5:$5,0))/100</f>
        <v>1047810.9895872182</v>
      </c>
      <c r="AL54" s="40">
        <f>INDEX(人口源表!$1:$1048576,MATCH($B54,人口源表!$A:$A,0),MATCH(AL$1,人口源表!$1:$1,0))*INDEX(城镇化率!$1:$1048576,MATCH($B54,城镇化率!$A:$A,0),MATCH(AL$1,城镇化率!$5:$5,0))/100</f>
        <v>1042706.0558992054</v>
      </c>
      <c r="AM54" s="40">
        <f>INDEX(人口源表!$1:$1048576,MATCH($B54,人口源表!$A:$A,0),MATCH(AM$1,人口源表!$1:$1,0))*INDEX(城镇化率!$1:$1048576,MATCH($B54,城镇化率!$A:$A,0),MATCH(AM$1,城镇化率!$5:$5,0))/100</f>
        <v>1037566.4827050787</v>
      </c>
      <c r="AN54" s="40">
        <f>INDEX(人口源表!$1:$1048576,MATCH($B54,人口源表!$A:$A,0),MATCH(AN$1,人口源表!$1:$1,0))*INDEX(城镇化率!$1:$1048576,MATCH($B54,城镇化率!$A:$A,0),MATCH(AN$1,城镇化率!$5:$5,0))/100</f>
        <v>1032420.7045366955</v>
      </c>
      <c r="AO54" s="40">
        <f>INDEX(人口源表!$1:$1048576,MATCH($B54,人口源表!$A:$A,0),MATCH(AO$1,人口源表!$1:$1,0))*INDEX(城镇化率!$1:$1048576,MATCH($B54,城镇化率!$A:$A,0),MATCH(AO$1,城镇化率!$5:$5,0))/100</f>
        <v>1027297.5863912157</v>
      </c>
      <c r="AP54" s="40">
        <f>INDEX(人口源表!$1:$1048576,MATCH($B54,人口源表!$A:$A,0),MATCH(AP$1,人口源表!$1:$1,0))*INDEX(城镇化率!$1:$1048576,MATCH($B54,城镇化率!$A:$A,0),MATCH(AP$1,城镇化率!$5:$5,0))/100</f>
        <v>1022224.4663242887</v>
      </c>
      <c r="AQ54" s="40">
        <f>INDEX(人口源表!$1:$1048576,MATCH($B54,人口源表!$A:$A,0),MATCH(AQ$1,人口源表!$1:$1,0))*INDEX(城镇化率!$1:$1048576,MATCH($B54,城镇化率!$A:$A,0),MATCH(AQ$1,城镇化率!$5:$5,0))/100</f>
        <v>1017230.4040023112</v>
      </c>
      <c r="AR54" s="40">
        <f>INDEX(人口源表!$1:$1048576,MATCH($B54,人口源表!$A:$A,0),MATCH(AR$1,人口源表!$1:$1,0))*INDEX(城镇化率!$1:$1048576,MATCH($B54,城镇化率!$A:$A,0),MATCH(AR$1,城镇化率!$5:$5,0))/100</f>
        <v>1012342.2567182161</v>
      </c>
      <c r="AS54" s="40">
        <f>INDEX(人口源表!$1:$1048576,MATCH($B54,人口源表!$A:$A,0),MATCH(AS$1,人口源表!$1:$1,0))*INDEX(城镇化率!$1:$1048576,MATCH($B54,城镇化率!$A:$A,0),MATCH(AS$1,城镇化率!$5:$5,0))/100</f>
        <v>1007587.2787581874</v>
      </c>
      <c r="AT54" s="40">
        <f>INDEX(人口源表!$1:$1048576,MATCH($B54,人口源表!$A:$A,0),MATCH(AT$1,人口源表!$1:$1,0))*INDEX(城镇化率!$1:$1048576,MATCH($B54,城镇化率!$A:$A,0),MATCH(AT$1,城镇化率!$5:$5,0))/100</f>
        <v>1002992.4613775794</v>
      </c>
      <c r="AU54" s="40">
        <f>INDEX(人口源表!$1:$1048576,MATCH($B54,人口源表!$A:$A,0),MATCH(AU$1,人口源表!$1:$1,0))*INDEX(城镇化率!$1:$1048576,MATCH($B54,城镇化率!$A:$A,0),MATCH(AU$1,城镇化率!$5:$5,0))/100</f>
        <v>998583.85779011855</v>
      </c>
      <c r="AV54" s="40">
        <f>INDEX(人口源表!$1:$1048576,MATCH($B54,人口源表!$A:$A,0),MATCH(AV$1,人口源表!$1:$1,0))*INDEX(城镇化率!$1:$1048576,MATCH($B54,城镇化率!$A:$A,0),MATCH(AV$1,城镇化率!$5:$5,0))/100</f>
        <v>994389.23673633486</v>
      </c>
    </row>
    <row r="55" spans="1:48" x14ac:dyDescent="0.15">
      <c r="A55" s="4" t="s">
        <v>863</v>
      </c>
      <c r="B55" s="4" t="s">
        <v>132</v>
      </c>
      <c r="C55" s="34">
        <f>VLOOKUP(B55,'[1]2016省城人口总结（根）'!B:C,2,FALSE)/100</f>
        <v>0.49934499999999998</v>
      </c>
      <c r="D55" s="40">
        <f>INDEX(人口源表!$1:$1048576,MATCH($B55,人口源表!$A:$A,0),MATCH(D$1,人口源表!$1:$1,0))*INDEX(城镇化率!$1:$1048576,MATCH($B55,城镇化率!$A:$A,0),MATCH(D$1,城镇化率!$5:$5,0))/100</f>
        <v>606053.44962437171</v>
      </c>
      <c r="E55" s="40">
        <f>INDEX(人口源表!$1:$1048576,MATCH($B55,人口源表!$A:$A,0),MATCH(E$1,人口源表!$1:$1,0))*INDEX(城镇化率!$1:$1048576,MATCH($B55,城镇化率!$A:$A,0),MATCH(E$1,城镇化率!$5:$5,0))/100</f>
        <v>618771.72256701556</v>
      </c>
      <c r="F55" s="40">
        <f>INDEX(人口源表!$1:$1048576,MATCH($B55,人口源表!$A:$A,0),MATCH(F$1,人口源表!$1:$1,0))*INDEX(城镇化率!$1:$1048576,MATCH($B55,城镇化率!$A:$A,0),MATCH(F$1,城镇化率!$5:$5,0))/100</f>
        <v>631443.599692035</v>
      </c>
      <c r="G55" s="40">
        <f>INDEX(人口源表!$1:$1048576,MATCH($B55,人口源表!$A:$A,0),MATCH(G$1,人口源表!$1:$1,0))*INDEX(城镇化率!$1:$1048576,MATCH($B55,城镇化率!$A:$A,0),MATCH(G$1,城镇化率!$5:$5,0))/100</f>
        <v>520846.646437002</v>
      </c>
      <c r="H55" s="40">
        <f>INDEX(人口源表!$1:$1048576,MATCH($B55,人口源表!$A:$A,0),MATCH(H$1,人口源表!$1:$1,0))*INDEX(城镇化率!$1:$1048576,MATCH($B55,城镇化率!$A:$A,0),MATCH(H$1,城镇化率!$5:$5,0))/100</f>
        <v>532515.09789221198</v>
      </c>
      <c r="I55" s="40">
        <f>INDEX(人口源表!$1:$1048576,MATCH($B55,人口源表!$A:$A,0),MATCH(I$1,人口源表!$1:$1,0))*INDEX(城镇化率!$1:$1048576,MATCH($B55,城镇化率!$A:$A,0),MATCH(I$1,城镇化率!$5:$5,0))/100</f>
        <v>540120.89961751876</v>
      </c>
      <c r="J55" s="40">
        <f>INDEX(人口源表!$1:$1048576,MATCH($B55,人口源表!$A:$A,0),MATCH(J$1,人口源表!$1:$1,0))*INDEX(城镇化率!$1:$1048576,MATCH($B55,城镇化率!$A:$A,0),MATCH(J$1,城镇化率!$5:$5,0))/100</f>
        <v>547288.25599001814</v>
      </c>
      <c r="K55" s="40">
        <f>INDEX(人口源表!$1:$1048576,MATCH($B55,人口源表!$A:$A,0),MATCH(K$1,人口源表!$1:$1,0))*INDEX(城镇化率!$1:$1048576,MATCH($B55,城镇化率!$A:$A,0),MATCH(K$1,城镇化率!$5:$5,0))/100</f>
        <v>554024.27996027039</v>
      </c>
      <c r="L55" s="40">
        <f>INDEX(人口源表!$1:$1048576,MATCH($B55,人口源表!$A:$A,0),MATCH(L$1,人口源表!$1:$1,0))*INDEX(城镇化率!$1:$1048576,MATCH($B55,城镇化率!$A:$A,0),MATCH(L$1,城镇化率!$5:$5,0))/100</f>
        <v>560337.7689467218</v>
      </c>
      <c r="M55" s="40">
        <f>INDEX(人口源表!$1:$1048576,MATCH($B55,人口源表!$A:$A,0),MATCH(M$1,人口源表!$1:$1,0))*INDEX(城镇化率!$1:$1048576,MATCH($B55,城镇化率!$A:$A,0),MATCH(M$1,城镇化率!$5:$5,0))/100</f>
        <v>566235.90852732945</v>
      </c>
      <c r="N55" s="40">
        <f>INDEX(人口源表!$1:$1048576,MATCH($B55,人口源表!$A:$A,0),MATCH(N$1,人口源表!$1:$1,0))*INDEX(城镇化率!$1:$1048576,MATCH($B55,城镇化率!$A:$A,0),MATCH(N$1,城镇化率!$5:$5,0))/100</f>
        <v>571728.14789257315</v>
      </c>
      <c r="O55" s="40">
        <f>INDEX(人口源表!$1:$1048576,MATCH($B55,人口源表!$A:$A,0),MATCH(O$1,人口源表!$1:$1,0))*INDEX(城镇化率!$1:$1048576,MATCH($B55,城镇化率!$A:$A,0),MATCH(O$1,城镇化率!$5:$5,0))/100</f>
        <v>576823.43765112618</v>
      </c>
      <c r="P55" s="40">
        <f>INDEX(人口源表!$1:$1048576,MATCH($B55,人口源表!$A:$A,0),MATCH(P$1,人口源表!$1:$1,0))*INDEX(城镇化率!$1:$1048576,MATCH($B55,城镇化率!$A:$A,0),MATCH(P$1,城镇化率!$5:$5,0))/100</f>
        <v>581532.50489282911</v>
      </c>
      <c r="Q55" s="40">
        <f>INDEX(人口源表!$1:$1048576,MATCH($B55,人口源表!$A:$A,0),MATCH(Q$1,人口源表!$1:$1,0))*INDEX(城镇化率!$1:$1048576,MATCH($B55,城镇化率!$A:$A,0),MATCH(Q$1,城镇化率!$5:$5,0))/100</f>
        <v>585864.42327390821</v>
      </c>
      <c r="R55" s="40">
        <f>INDEX(人口源表!$1:$1048576,MATCH($B55,人口源表!$A:$A,0),MATCH(R$1,人口源表!$1:$1,0))*INDEX(城镇化率!$1:$1048576,MATCH($B55,城镇化率!$A:$A,0),MATCH(R$1,城镇化率!$5:$5,0))/100</f>
        <v>589830.64606685599</v>
      </c>
      <c r="S55" s="40">
        <f>INDEX(人口源表!$1:$1048576,MATCH($B55,人口源表!$A:$A,0),MATCH(S$1,人口源表!$1:$1,0))*INDEX(城镇化率!$1:$1048576,MATCH($B55,城镇化率!$A:$A,0),MATCH(S$1,城镇化率!$5:$5,0))/100</f>
        <v>590503.70667063922</v>
      </c>
      <c r="T55" s="40">
        <f>INDEX(人口源表!$1:$1048576,MATCH($B55,人口源表!$A:$A,0),MATCH(T$1,人口源表!$1:$1,0))*INDEX(城镇化率!$1:$1048576,MATCH($B55,城镇化率!$A:$A,0),MATCH(T$1,城镇化率!$5:$5,0))/100</f>
        <v>590815.9162443002</v>
      </c>
      <c r="U55" s="40">
        <f>INDEX(人口源表!$1:$1048576,MATCH($B55,人口源表!$A:$A,0),MATCH(U$1,人口源表!$1:$1,0))*INDEX(城镇化率!$1:$1048576,MATCH($B55,城镇化率!$A:$A,0),MATCH(U$1,城镇化率!$5:$5,0))/100</f>
        <v>590784.04777475726</v>
      </c>
      <c r="V55" s="40">
        <f>INDEX(人口源表!$1:$1048576,MATCH($B55,人口源表!$A:$A,0),MATCH(V$1,人口源表!$1:$1,0))*INDEX(城镇化率!$1:$1048576,MATCH($B55,城镇化率!$A:$A,0),MATCH(V$1,城镇化率!$5:$5,0))/100</f>
        <v>590425.86578571075</v>
      </c>
      <c r="W55" s="40">
        <f>INDEX(人口源表!$1:$1048576,MATCH($B55,人口源表!$A:$A,0),MATCH(W$1,人口源表!$1:$1,0))*INDEX(城镇化率!$1:$1048576,MATCH($B55,城镇化率!$A:$A,0),MATCH(W$1,城镇化率!$5:$5,0))/100</f>
        <v>589758.33150726103</v>
      </c>
      <c r="X55" s="40">
        <f>INDEX(人口源表!$1:$1048576,MATCH($B55,人口源表!$A:$A,0),MATCH(X$1,人口源表!$1:$1,0))*INDEX(城镇化率!$1:$1048576,MATCH($B55,城镇化率!$A:$A,0),MATCH(X$1,城镇化率!$5:$5,0))/100</f>
        <v>588799.40197231155</v>
      </c>
      <c r="Y55" s="40">
        <f>INDEX(人口源表!$1:$1048576,MATCH($B55,人口源表!$A:$A,0),MATCH(Y$1,人口源表!$1:$1,0))*INDEX(城镇化率!$1:$1048576,MATCH($B55,城镇化率!$A:$A,0),MATCH(Y$1,城镇化率!$5:$5,0))/100</f>
        <v>587567.43920893583</v>
      </c>
      <c r="Z55" s="40">
        <f>INDEX(人口源表!$1:$1048576,MATCH($B55,人口源表!$A:$A,0),MATCH(Z$1,人口源表!$1:$1,0))*INDEX(城镇化率!$1:$1048576,MATCH($B55,城镇化率!$A:$A,0),MATCH(Z$1,城镇化率!$5:$5,0))/100</f>
        <v>586079.98726881191</v>
      </c>
      <c r="AA55" s="40">
        <f>INDEX(人口源表!$1:$1048576,MATCH($B55,人口源表!$A:$A,0),MATCH(AA$1,人口源表!$1:$1,0))*INDEX(城镇化率!$1:$1048576,MATCH($B55,城镇化率!$A:$A,0),MATCH(AA$1,城镇化率!$5:$5,0))/100</f>
        <v>584355.5983738614</v>
      </c>
      <c r="AB55" s="40">
        <f>INDEX(人口源表!$1:$1048576,MATCH($B55,人口源表!$A:$A,0),MATCH(AB$1,人口源表!$1:$1,0))*INDEX(城镇化率!$1:$1048576,MATCH($B55,城镇化率!$A:$A,0),MATCH(AB$1,城镇化率!$5:$5,0))/100</f>
        <v>582412.61286163854</v>
      </c>
      <c r="AC55" s="40">
        <f>INDEX(人口源表!$1:$1048576,MATCH($B55,人口源表!$A:$A,0),MATCH(AC$1,人口源表!$1:$1,0))*INDEX(城镇化率!$1:$1048576,MATCH($B55,城镇化率!$A:$A,0),MATCH(AC$1,城镇化率!$5:$5,0))/100</f>
        <v>579560.33736509748</v>
      </c>
      <c r="AD55" s="40">
        <f>INDEX(人口源表!$1:$1048576,MATCH($B55,人口源表!$A:$A,0),MATCH(AD$1,人口源表!$1:$1,0))*INDEX(城镇化率!$1:$1048576,MATCH($B55,城镇化率!$A:$A,0),MATCH(AD$1,城镇化率!$5:$5,0))/100</f>
        <v>576533.91138350288</v>
      </c>
      <c r="AE55" s="40">
        <f>INDEX(人口源表!$1:$1048576,MATCH($B55,人口源表!$A:$A,0),MATCH(AE$1,人口源表!$1:$1,0))*INDEX(城镇化率!$1:$1048576,MATCH($B55,城镇化率!$A:$A,0),MATCH(AE$1,城镇化率!$5:$5,0))/100</f>
        <v>573353.47386791371</v>
      </c>
      <c r="AF55" s="40">
        <f>INDEX(人口源表!$1:$1048576,MATCH($B55,人口源表!$A:$A,0),MATCH(AF$1,人口源表!$1:$1,0))*INDEX(城镇化率!$1:$1048576,MATCH($B55,城镇化率!$A:$A,0),MATCH(AF$1,城镇化率!$5:$5,0))/100</f>
        <v>570038.22225483577</v>
      </c>
      <c r="AG55" s="40">
        <f>INDEX(人口源表!$1:$1048576,MATCH($B55,人口源表!$A:$A,0),MATCH(AG$1,人口源表!$1:$1,0))*INDEX(城镇化率!$1:$1048576,MATCH($B55,城镇化率!$A:$A,0),MATCH(AG$1,城镇化率!$5:$5,0))/100</f>
        <v>566608.28791327006</v>
      </c>
      <c r="AH55" s="40">
        <f>INDEX(人口源表!$1:$1048576,MATCH($B55,人口源表!$A:$A,0),MATCH(AH$1,人口源表!$1:$1,0))*INDEX(城镇化率!$1:$1048576,MATCH($B55,城镇化率!$A:$A,0),MATCH(AH$1,城镇化率!$5:$5,0))/100</f>
        <v>563084.11651009636</v>
      </c>
      <c r="AI55" s="40">
        <f>INDEX(人口源表!$1:$1048576,MATCH($B55,人口源表!$A:$A,0),MATCH(AI$1,人口源表!$1:$1,0))*INDEX(城镇化率!$1:$1048576,MATCH($B55,城镇化率!$A:$A,0),MATCH(AI$1,城镇化率!$5:$5,0))/100</f>
        <v>559485.19735609437</v>
      </c>
      <c r="AJ55" s="40">
        <f>INDEX(人口源表!$1:$1048576,MATCH($B55,人口源表!$A:$A,0),MATCH(AJ$1,人口源表!$1:$1,0))*INDEX(城镇化率!$1:$1048576,MATCH($B55,城镇化率!$A:$A,0),MATCH(AJ$1,城镇化率!$5:$5,0))/100</f>
        <v>555832.59931485157</v>
      </c>
      <c r="AK55" s="40">
        <f>INDEX(人口源表!$1:$1048576,MATCH($B55,人口源表!$A:$A,0),MATCH(AK$1,人口源表!$1:$1,0))*INDEX(城镇化率!$1:$1048576,MATCH($B55,城镇化率!$A:$A,0),MATCH(AK$1,城镇化率!$5:$5,0))/100</f>
        <v>552146.43122087559</v>
      </c>
      <c r="AL55" s="40">
        <f>INDEX(人口源表!$1:$1048576,MATCH($B55,人口源表!$A:$A,0),MATCH(AL$1,人口源表!$1:$1,0))*INDEX(城镇化率!$1:$1048576,MATCH($B55,城镇化率!$A:$A,0),MATCH(AL$1,城镇化率!$5:$5,0))/100</f>
        <v>548446.46480552841</v>
      </c>
      <c r="AM55" s="40">
        <f>INDEX(人口源表!$1:$1048576,MATCH($B55,人口源表!$A:$A,0),MATCH(AM$1,人口源表!$1:$1,0))*INDEX(城镇化率!$1:$1048576,MATCH($B55,城镇化率!$A:$A,0),MATCH(AM$1,城镇化率!$5:$5,0))/100</f>
        <v>544754.06490709353</v>
      </c>
      <c r="AN55" s="40">
        <f>INDEX(人口源表!$1:$1048576,MATCH($B55,人口源表!$A:$A,0),MATCH(AN$1,人口源表!$1:$1,0))*INDEX(城镇化率!$1:$1048576,MATCH($B55,城镇化率!$A:$A,0),MATCH(AN$1,城镇化率!$5:$5,0))/100</f>
        <v>541089.6209981736</v>
      </c>
      <c r="AO55" s="40">
        <f>INDEX(人口源表!$1:$1048576,MATCH($B55,人口源表!$A:$A,0),MATCH(AO$1,人口源表!$1:$1,0))*INDEX(城镇化率!$1:$1048576,MATCH($B55,城镇化率!$A:$A,0),MATCH(AO$1,城镇化率!$5:$5,0))/100</f>
        <v>537473.82849200559</v>
      </c>
      <c r="AP55" s="40">
        <f>INDEX(人口源表!$1:$1048576,MATCH($B55,人口源表!$A:$A,0),MATCH(AP$1,人口源表!$1:$1,0))*INDEX(城镇化率!$1:$1048576,MATCH($B55,城镇化率!$A:$A,0),MATCH(AP$1,城镇化率!$5:$5,0))/100</f>
        <v>533927.69161971775</v>
      </c>
      <c r="AQ55" s="40">
        <f>INDEX(人口源表!$1:$1048576,MATCH($B55,人口源表!$A:$A,0),MATCH(AQ$1,人口源表!$1:$1,0))*INDEX(城镇化率!$1:$1048576,MATCH($B55,城镇化率!$A:$A,0),MATCH(AQ$1,城镇化率!$5:$5,0))/100</f>
        <v>530471.87004183687</v>
      </c>
      <c r="AR55" s="40">
        <f>INDEX(人口源表!$1:$1048576,MATCH($B55,人口源表!$A:$A,0),MATCH(AR$1,人口源表!$1:$1,0))*INDEX(城镇化率!$1:$1048576,MATCH($B55,城镇化率!$A:$A,0),MATCH(AR$1,城镇化率!$5:$5,0))/100</f>
        <v>527127.32815906813</v>
      </c>
      <c r="AS55" s="40">
        <f>INDEX(人口源表!$1:$1048576,MATCH($B55,人口源表!$A:$A,0),MATCH(AS$1,人口源表!$1:$1,0))*INDEX(城镇化率!$1:$1048576,MATCH($B55,城镇化率!$A:$A,0),MATCH(AS$1,城镇化率!$5:$5,0))/100</f>
        <v>523915.99920713261</v>
      </c>
      <c r="AT55" s="40">
        <f>INDEX(人口源表!$1:$1048576,MATCH($B55,人口源表!$A:$A,0),MATCH(AT$1,人口源表!$1:$1,0))*INDEX(城镇化率!$1:$1048576,MATCH($B55,城镇化率!$A:$A,0),MATCH(AT$1,城镇化率!$5:$5,0))/100</f>
        <v>520858.14563886361</v>
      </c>
      <c r="AU55" s="40">
        <f>INDEX(人口源表!$1:$1048576,MATCH($B55,人口源表!$A:$A,0),MATCH(AU$1,人口源表!$1:$1,0))*INDEX(城镇化率!$1:$1048576,MATCH($B55,城镇化率!$A:$A,0),MATCH(AU$1,城镇化率!$5:$5,0))/100</f>
        <v>517975.65577853279</v>
      </c>
      <c r="AV55" s="40">
        <f>INDEX(人口源表!$1:$1048576,MATCH($B55,人口源表!$A:$A,0),MATCH(AV$1,人口源表!$1:$1,0))*INDEX(城镇化率!$1:$1048576,MATCH($B55,城镇化率!$A:$A,0),MATCH(AV$1,城镇化率!$5:$5,0))/100</f>
        <v>515290.06540789566</v>
      </c>
    </row>
    <row r="56" spans="1:48" x14ac:dyDescent="0.15">
      <c r="A56" s="4" t="s">
        <v>863</v>
      </c>
      <c r="B56" s="4" t="s">
        <v>134</v>
      </c>
      <c r="C56" s="34">
        <f>VLOOKUP(B56,'[1]2016省城人口总结（根）'!B:C,2,FALSE)/100</f>
        <v>0.49934499999999998</v>
      </c>
      <c r="D56" s="40">
        <f>INDEX(人口源表!$1:$1048576,MATCH($B56,人口源表!$A:$A,0),MATCH(D$1,人口源表!$1:$1,0))*INDEX(城镇化率!$1:$1048576,MATCH($B56,城镇化率!$A:$A,0),MATCH(D$1,城镇化率!$5:$5,0))/100</f>
        <v>1203094.9395615391</v>
      </c>
      <c r="E56" s="40">
        <f>INDEX(人口源表!$1:$1048576,MATCH($B56,人口源表!$A:$A,0),MATCH(E$1,人口源表!$1:$1,0))*INDEX(城镇化率!$1:$1048576,MATCH($B56,城镇化率!$A:$A,0),MATCH(E$1,城镇化率!$5:$5,0))/100</f>
        <v>1229057.1890497573</v>
      </c>
      <c r="F56" s="40">
        <f>INDEX(人口源表!$1:$1048576,MATCH($B56,人口源表!$A:$A,0),MATCH(F$1,人口源表!$1:$1,0))*INDEX(城镇化率!$1:$1048576,MATCH($B56,城镇化率!$A:$A,0),MATCH(F$1,城镇化率!$5:$5,0))/100</f>
        <v>1254883.6958259281</v>
      </c>
      <c r="G56" s="40">
        <f>INDEX(人口源表!$1:$1048576,MATCH($B56,人口源表!$A:$A,0),MATCH(G$1,人口源表!$1:$1,0))*INDEX(城镇化率!$1:$1048576,MATCH($B56,城镇化率!$A:$A,0),MATCH(G$1,城镇化率!$5:$5,0))/100</f>
        <v>946156.91558461357</v>
      </c>
      <c r="H56" s="40">
        <f>INDEX(人口源表!$1:$1048576,MATCH($B56,人口源表!$A:$A,0),MATCH(H$1,人口源表!$1:$1,0))*INDEX(城镇化率!$1:$1048576,MATCH($B56,城镇化率!$A:$A,0),MATCH(H$1,城镇化率!$5:$5,0))/100</f>
        <v>967974.85153226915</v>
      </c>
      <c r="I56" s="40">
        <f>INDEX(人口源表!$1:$1048576,MATCH($B56,人口源表!$A:$A,0),MATCH(I$1,人口源表!$1:$1,0))*INDEX(城镇化率!$1:$1048576,MATCH($B56,城镇化率!$A:$A,0),MATCH(I$1,城镇化率!$5:$5,0))/100</f>
        <v>982288.20038115012</v>
      </c>
      <c r="J56" s="40">
        <f>INDEX(人口源表!$1:$1048576,MATCH($B56,人口源表!$A:$A,0),MATCH(J$1,人口源表!$1:$1,0))*INDEX(城镇化率!$1:$1048576,MATCH($B56,城镇化率!$A:$A,0),MATCH(J$1,城镇化率!$5:$5,0))/100</f>
        <v>995692.96658878133</v>
      </c>
      <c r="K56" s="40">
        <f>INDEX(人口源表!$1:$1048576,MATCH($B56,人口源表!$A:$A,0),MATCH(K$1,人口源表!$1:$1,0))*INDEX(城镇化率!$1:$1048576,MATCH($B56,城镇化率!$A:$A,0),MATCH(K$1,城镇化率!$5:$5,0))/100</f>
        <v>1008219.6597600868</v>
      </c>
      <c r="L56" s="40">
        <f>INDEX(人口源表!$1:$1048576,MATCH($B56,人口源表!$A:$A,0),MATCH(L$1,人口源表!$1:$1,0))*INDEX(城镇化率!$1:$1048576,MATCH($B56,城镇化率!$A:$A,0),MATCH(L$1,城镇化率!$5:$5,0))/100</f>
        <v>1019896.1554690335</v>
      </c>
      <c r="M56" s="40">
        <f>INDEX(人口源表!$1:$1048576,MATCH($B56,人口源表!$A:$A,0),MATCH(M$1,人口源表!$1:$1,0))*INDEX(城镇化率!$1:$1048576,MATCH($B56,城镇化率!$A:$A,0),MATCH(M$1,城镇化率!$5:$5,0))/100</f>
        <v>1030753.6993062149</v>
      </c>
      <c r="N56" s="40">
        <f>INDEX(人口源表!$1:$1048576,MATCH($B56,人口源表!$A:$A,0),MATCH(N$1,人口源表!$1:$1,0))*INDEX(城镇化率!$1:$1048576,MATCH($B56,城镇化率!$A:$A,0),MATCH(N$1,城镇化率!$5:$5,0))/100</f>
        <v>1040820.800428302</v>
      </c>
      <c r="O56" s="40">
        <f>INDEX(人口源表!$1:$1048576,MATCH($B56,人口源表!$A:$A,0),MATCH(O$1,人口源表!$1:$1,0))*INDEX(城镇化率!$1:$1048576,MATCH($B56,城镇化率!$A:$A,0),MATCH(O$1,城镇化率!$5:$5,0))/100</f>
        <v>1050128.2090895313</v>
      </c>
      <c r="P56" s="40">
        <f>INDEX(人口源表!$1:$1048576,MATCH($B56,人口源表!$A:$A,0),MATCH(P$1,人口源表!$1:$1,0))*INDEX(城镇化率!$1:$1048576,MATCH($B56,城镇化率!$A:$A,0),MATCH(P$1,城镇化率!$5:$5,0))/100</f>
        <v>1058705.5207323802</v>
      </c>
      <c r="Q56" s="40">
        <f>INDEX(人口源表!$1:$1048576,MATCH($B56,人口源表!$A:$A,0),MATCH(Q$1,人口源表!$1:$1,0))*INDEX(城镇化率!$1:$1048576,MATCH($B56,城镇化率!$A:$A,0),MATCH(Q$1,城镇化率!$5:$5,0))/100</f>
        <v>1066584.0003933674</v>
      </c>
      <c r="R56" s="40">
        <f>INDEX(人口源表!$1:$1048576,MATCH($B56,人口源表!$A:$A,0),MATCH(R$1,人口源表!$1:$1,0))*INDEX(城镇化率!$1:$1048576,MATCH($B56,城镇化率!$A:$A,0),MATCH(R$1,城镇化率!$5:$5,0))/100</f>
        <v>1073794.2682266063</v>
      </c>
      <c r="S56" s="40">
        <f>INDEX(人口源表!$1:$1048576,MATCH($B56,人口源表!$A:$A,0),MATCH(S$1,人口源表!$1:$1,0))*INDEX(城镇化率!$1:$1048576,MATCH($B56,城镇化率!$A:$A,0),MATCH(S$1,城镇化率!$5:$5,0))/100</f>
        <v>1075017.8806673768</v>
      </c>
      <c r="T56" s="40">
        <f>INDEX(人口源表!$1:$1048576,MATCH($B56,人口源表!$A:$A,0),MATCH(T$1,人口源表!$1:$1,0))*INDEX(城镇化率!$1:$1048576,MATCH($B56,城镇化率!$A:$A,0),MATCH(T$1,城镇化率!$5:$5,0))/100</f>
        <v>1075602.2695248881</v>
      </c>
      <c r="U56" s="40">
        <f>INDEX(人口源表!$1:$1048576,MATCH($B56,人口源表!$A:$A,0),MATCH(U$1,人口源表!$1:$1,0))*INDEX(城镇化率!$1:$1048576,MATCH($B56,城镇化率!$A:$A,0),MATCH(U$1,城镇化率!$5:$5,0))/100</f>
        <v>1075587.0057974712</v>
      </c>
      <c r="V56" s="40">
        <f>INDEX(人口源表!$1:$1048576,MATCH($B56,人口源表!$A:$A,0),MATCH(V$1,人口源表!$1:$1,0))*INDEX(城镇化率!$1:$1048576,MATCH($B56,城镇化率!$A:$A,0),MATCH(V$1,城镇化率!$5:$5,0))/100</f>
        <v>1075010.1398016333</v>
      </c>
      <c r="W56" s="40">
        <f>INDEX(人口源表!$1:$1048576,MATCH($B56,人口源表!$A:$A,0),MATCH(W$1,人口源表!$1:$1,0))*INDEX(城镇化率!$1:$1048576,MATCH($B56,城镇化率!$A:$A,0),MATCH(W$1,城镇化率!$5:$5,0))/100</f>
        <v>1073911.7824112303</v>
      </c>
      <c r="X56" s="40">
        <f>INDEX(人口源表!$1:$1048576,MATCH($B56,人口源表!$A:$A,0),MATCH(X$1,人口源表!$1:$1,0))*INDEX(城镇化率!$1:$1048576,MATCH($B56,城镇化率!$A:$A,0),MATCH(X$1,城镇化率!$5:$5,0))/100</f>
        <v>1072327.4581307457</v>
      </c>
      <c r="Y56" s="40">
        <f>INDEX(人口源表!$1:$1048576,MATCH($B56,人口源表!$A:$A,0),MATCH(Y$1,人口源表!$1:$1,0))*INDEX(城镇化率!$1:$1048576,MATCH($B56,城镇化率!$A:$A,0),MATCH(Y$1,城镇化率!$5:$5,0))/100</f>
        <v>1070295.3123871339</v>
      </c>
      <c r="Z56" s="40">
        <f>INDEX(人口源表!$1:$1048576,MATCH($B56,人口源表!$A:$A,0),MATCH(Z$1,人口源表!$1:$1,0))*INDEX(城镇化率!$1:$1048576,MATCH($B56,城镇化率!$A:$A,0),MATCH(Z$1,城镇化率!$5:$5,0))/100</f>
        <v>1067850.6405194746</v>
      </c>
      <c r="AA56" s="40">
        <f>INDEX(人口源表!$1:$1048576,MATCH($B56,人口源表!$A:$A,0),MATCH(AA$1,人口源表!$1:$1,0))*INDEX(城镇化率!$1:$1048576,MATCH($B56,城镇化率!$A:$A,0),MATCH(AA$1,城镇化率!$5:$5,0))/100</f>
        <v>1065028.8923012011</v>
      </c>
      <c r="AB56" s="40">
        <f>INDEX(人口源表!$1:$1048576,MATCH($B56,人口源表!$A:$A,0),MATCH(AB$1,人口源表!$1:$1,0))*INDEX(城镇化率!$1:$1048576,MATCH($B56,城镇化率!$A:$A,0),MATCH(AB$1,城镇化率!$5:$5,0))/100</f>
        <v>1061863.8056210503</v>
      </c>
      <c r="AC56" s="40">
        <f>INDEX(人口源表!$1:$1048576,MATCH($B56,人口源表!$A:$A,0),MATCH(AC$1,人口源表!$1:$1,0))*INDEX(城镇化率!$1:$1048576,MATCH($B56,城镇化率!$A:$A,0),MATCH(AC$1,城镇化率!$5:$5,0))/100</f>
        <v>1057094.730014839</v>
      </c>
      <c r="AD56" s="40">
        <f>INDEX(人口源表!$1:$1048576,MATCH($B56,人口源表!$A:$A,0),MATCH(AD$1,人口源表!$1:$1,0))*INDEX(城镇化率!$1:$1048576,MATCH($B56,城镇化率!$A:$A,0),MATCH(AD$1,城镇化率!$5:$5,0))/100</f>
        <v>1052058.9904992981</v>
      </c>
      <c r="AE56" s="40">
        <f>INDEX(人口源表!$1:$1048576,MATCH($B56,人口源表!$A:$A,0),MATCH(AE$1,人口源表!$1:$1,0))*INDEX(城镇化率!$1:$1048576,MATCH($B56,城镇化率!$A:$A,0),MATCH(AE$1,城镇化率!$5:$5,0))/100</f>
        <v>1046789.5879000666</v>
      </c>
      <c r="AF56" s="40">
        <f>INDEX(人口源表!$1:$1048576,MATCH($B56,人口源表!$A:$A,0),MATCH(AF$1,人口源表!$1:$1,0))*INDEX(城镇化率!$1:$1048576,MATCH($B56,城镇化率!$A:$A,0),MATCH(AF$1,城镇化率!$5:$5,0))/100</f>
        <v>1041316.893852486</v>
      </c>
      <c r="AG56" s="40">
        <f>INDEX(人口源表!$1:$1048576,MATCH($B56,人口源表!$A:$A,0),MATCH(AG$1,人口源表!$1:$1,0))*INDEX(城镇化率!$1:$1048576,MATCH($B56,城镇化率!$A:$A,0),MATCH(AG$1,城镇化率!$5:$5,0))/100</f>
        <v>1035672.388706891</v>
      </c>
      <c r="AH56" s="40">
        <f>INDEX(人口源表!$1:$1048576,MATCH($B56,人口源表!$A:$A,0),MATCH(AH$1,人口源表!$1:$1,0))*INDEX(城镇化率!$1:$1048576,MATCH($B56,城镇化率!$A:$A,0),MATCH(AH$1,城镇化率!$5:$5,0))/100</f>
        <v>1029884.2369658872</v>
      </c>
      <c r="AI56" s="40">
        <f>INDEX(人口源表!$1:$1048576,MATCH($B56,人口源表!$A:$A,0),MATCH(AI$1,人口源表!$1:$1,0))*INDEX(城镇化率!$1:$1048576,MATCH($B56,城镇化率!$A:$A,0),MATCH(AI$1,城镇化率!$5:$5,0))/100</f>
        <v>1023980.404321115</v>
      </c>
      <c r="AJ56" s="40">
        <f>INDEX(人口源表!$1:$1048576,MATCH($B56,人口源表!$A:$A,0),MATCH(AJ$1,人口源表!$1:$1,0))*INDEX(城镇化率!$1:$1048576,MATCH($B56,城镇化率!$A:$A,0),MATCH(AJ$1,城镇化率!$5:$5,0))/100</f>
        <v>1017987.3713656727</v>
      </c>
      <c r="AK56" s="40">
        <f>INDEX(人口源表!$1:$1048576,MATCH($B56,人口源表!$A:$A,0),MATCH(AK$1,人口源表!$1:$1,0))*INDEX(城镇化率!$1:$1048576,MATCH($B56,城镇化率!$A:$A,0),MATCH(AK$1,城镇化率!$5:$5,0))/100</f>
        <v>1011929.4599174404</v>
      </c>
      <c r="AL56" s="40">
        <f>INDEX(人口源表!$1:$1048576,MATCH($B56,人口源表!$A:$A,0),MATCH(AL$1,人口源表!$1:$1,0))*INDEX(城镇化率!$1:$1048576,MATCH($B56,城镇化率!$A:$A,0),MATCH(AL$1,城镇化率!$5:$5,0))/100</f>
        <v>1005832.008776465</v>
      </c>
      <c r="AM56" s="40">
        <f>INDEX(人口源表!$1:$1048576,MATCH($B56,人口源表!$A:$A,0),MATCH(AM$1,人口源表!$1:$1,0))*INDEX(城镇化率!$1:$1048576,MATCH($B56,城镇化率!$A:$A,0),MATCH(AM$1,城镇化率!$5:$5,0))/100</f>
        <v>999716.86401944829</v>
      </c>
      <c r="AN56" s="40">
        <f>INDEX(人口源表!$1:$1048576,MATCH($B56,人口源表!$A:$A,0),MATCH(AN$1,人口源表!$1:$1,0))*INDEX(城镇化率!$1:$1048576,MATCH($B56,城镇化率!$A:$A,0),MATCH(AN$1,城镇化率!$5:$5,0))/100</f>
        <v>993605.55412851227</v>
      </c>
      <c r="AO56" s="40">
        <f>INDEX(人口源表!$1:$1048576,MATCH($B56,人口源表!$A:$A,0),MATCH(AO$1,人口源表!$1:$1,0))*INDEX(城镇化率!$1:$1048576,MATCH($B56,城镇化率!$A:$A,0),MATCH(AO$1,城镇化率!$5:$5,0))/100</f>
        <v>987517.32678486151</v>
      </c>
      <c r="AP56" s="40">
        <f>INDEX(人口源表!$1:$1048576,MATCH($B56,人口源表!$A:$A,0),MATCH(AP$1,人口源表!$1:$1,0))*INDEX(城镇化率!$1:$1048576,MATCH($B56,城镇化率!$A:$A,0),MATCH(AP$1,城镇化率!$5:$5,0))/100</f>
        <v>981471.06427763496</v>
      </c>
      <c r="AQ56" s="40">
        <f>INDEX(人口源表!$1:$1048576,MATCH($B56,人口源表!$A:$A,0),MATCH(AQ$1,人口源表!$1:$1,0))*INDEX(城镇化率!$1:$1048576,MATCH($B56,城镇化率!$A:$A,0),MATCH(AQ$1,城镇化率!$5:$5,0))/100</f>
        <v>975484.61760149186</v>
      </c>
      <c r="AR56" s="40">
        <f>INDEX(人口源表!$1:$1048576,MATCH($B56,人口源表!$A:$A,0),MATCH(AR$1,人口源表!$1:$1,0))*INDEX(城镇化率!$1:$1048576,MATCH($B56,城镇化率!$A:$A,0),MATCH(AR$1,城镇化率!$5:$5,0))/100</f>
        <v>969572.14930384071</v>
      </c>
      <c r="AS56" s="40">
        <f>INDEX(人口源表!$1:$1048576,MATCH($B56,人口源表!$A:$A,0),MATCH(AS$1,人口源表!$1:$1,0))*INDEX(城镇化率!$1:$1048576,MATCH($B56,城镇化率!$A:$A,0),MATCH(AS$1,城镇化率!$5:$5,0))/100</f>
        <v>963748.02891824406</v>
      </c>
      <c r="AT56" s="40">
        <f>INDEX(人口源表!$1:$1048576,MATCH($B56,人口源表!$A:$A,0),MATCH(AT$1,人口源表!$1:$1,0))*INDEX(城镇化率!$1:$1048576,MATCH($B56,城镇化率!$A:$A,0),MATCH(AT$1,城镇化率!$5:$5,0))/100</f>
        <v>958025.50741516461</v>
      </c>
      <c r="AU56" s="40">
        <f>INDEX(人口源表!$1:$1048576,MATCH($B56,人口源表!$A:$A,0),MATCH(AU$1,人口源表!$1:$1,0))*INDEX(城镇化率!$1:$1048576,MATCH($B56,城镇化率!$A:$A,0),MATCH(AU$1,城镇化率!$5:$5,0))/100</f>
        <v>952414.69539701706</v>
      </c>
      <c r="AV56" s="40">
        <f>INDEX(人口源表!$1:$1048576,MATCH($B56,人口源表!$A:$A,0),MATCH(AV$1,人口源表!$1:$1,0))*INDEX(城镇化率!$1:$1048576,MATCH($B56,城镇化率!$A:$A,0),MATCH(AV$1,城镇化率!$5:$5,0))/100</f>
        <v>946925.84583326813</v>
      </c>
    </row>
    <row r="57" spans="1:48" x14ac:dyDescent="0.15">
      <c r="A57" s="4" t="s">
        <v>863</v>
      </c>
      <c r="B57" s="4" t="s">
        <v>136</v>
      </c>
      <c r="C57" s="34">
        <f>VLOOKUP(B57,'[1]2016省城人口总结（根）'!B:C,2,FALSE)/100</f>
        <v>0.49934499999999998</v>
      </c>
      <c r="D57" s="40">
        <f>INDEX(人口源表!$1:$1048576,MATCH($B57,人口源表!$A:$A,0),MATCH(D$1,人口源表!$1:$1,0))*INDEX(城镇化率!$1:$1048576,MATCH($B57,城镇化率!$A:$A,0),MATCH(D$1,城镇化率!$5:$5,0))/100</f>
        <v>665307.80291690887</v>
      </c>
      <c r="E57" s="40">
        <f>INDEX(人口源表!$1:$1048576,MATCH($B57,人口源表!$A:$A,0),MATCH(E$1,人口源表!$1:$1,0))*INDEX(城镇化率!$1:$1048576,MATCH($B57,城镇化率!$A:$A,0),MATCH(E$1,城镇化率!$5:$5,0))/100</f>
        <v>678648.4076219945</v>
      </c>
      <c r="F57" s="40">
        <f>INDEX(人口源表!$1:$1048576,MATCH($B57,人口源表!$A:$A,0),MATCH(F$1,人口源表!$1:$1,0))*INDEX(城镇化率!$1:$1048576,MATCH($B57,城镇化率!$A:$A,0),MATCH(F$1,城镇化率!$5:$5,0))/100</f>
        <v>691886.51209738711</v>
      </c>
      <c r="G57" s="40">
        <f>INDEX(人口源表!$1:$1048576,MATCH($B57,人口源表!$A:$A,0),MATCH(G$1,人口源表!$1:$1,0))*INDEX(城镇化率!$1:$1048576,MATCH($B57,城镇化率!$A:$A,0),MATCH(G$1,城镇化率!$5:$5,0))/100</f>
        <v>497940.85949362256</v>
      </c>
      <c r="H57" s="40">
        <f>INDEX(人口源表!$1:$1048576,MATCH($B57,人口源表!$A:$A,0),MATCH(H$1,人口源表!$1:$1,0))*INDEX(城镇化率!$1:$1048576,MATCH($B57,城镇化率!$A:$A,0),MATCH(H$1,城镇化率!$5:$5,0))/100</f>
        <v>508451.45386837609</v>
      </c>
      <c r="I57" s="40">
        <f>INDEX(人口源表!$1:$1048576,MATCH($B57,人口源表!$A:$A,0),MATCH(I$1,人口源表!$1:$1,0))*INDEX(城镇化率!$1:$1048576,MATCH($B57,城镇化率!$A:$A,0),MATCH(I$1,城镇化率!$5:$5,0))/100</f>
        <v>515083.37941738189</v>
      </c>
      <c r="J57" s="40">
        <f>INDEX(人口源表!$1:$1048576,MATCH($B57,人口源表!$A:$A,0),MATCH(J$1,人口源表!$1:$1,0))*INDEX(城镇化率!$1:$1048576,MATCH($B57,城镇化率!$A:$A,0),MATCH(J$1,城镇化率!$5:$5,0))/100</f>
        <v>521301.2038202699</v>
      </c>
      <c r="K57" s="40">
        <f>INDEX(人口源表!$1:$1048576,MATCH($B57,人口源表!$A:$A,0),MATCH(K$1,人口源表!$1:$1,0))*INDEX(城镇化率!$1:$1048576,MATCH($B57,城镇化率!$A:$A,0),MATCH(K$1,城镇化率!$5:$5,0))/100</f>
        <v>527113.03845300991</v>
      </c>
      <c r="L57" s="40">
        <f>INDEX(人口源表!$1:$1048576,MATCH($B57,人口源表!$A:$A,0),MATCH(L$1,人口源表!$1:$1,0))*INDEX(城镇化率!$1:$1048576,MATCH($B57,城镇化率!$A:$A,0),MATCH(L$1,城镇化率!$5:$5,0))/100</f>
        <v>532527.58905048529</v>
      </c>
      <c r="M57" s="40">
        <f>INDEX(人口源表!$1:$1048576,MATCH($B57,人口源表!$A:$A,0),MATCH(M$1,人口源表!$1:$1,0))*INDEX(城镇化率!$1:$1048576,MATCH($B57,城镇化率!$A:$A,0),MATCH(M$1,城镇化率!$5:$5,0))/100</f>
        <v>537554.73434252234</v>
      </c>
      <c r="N57" s="40">
        <f>INDEX(人口源表!$1:$1048576,MATCH($B57,人口源表!$A:$A,0),MATCH(N$1,人口源表!$1:$1,0))*INDEX(城镇化率!$1:$1048576,MATCH($B57,城镇化率!$A:$A,0),MATCH(N$1,城镇化率!$5:$5,0))/100</f>
        <v>542202.73634995404</v>
      </c>
      <c r="O57" s="40">
        <f>INDEX(人口源表!$1:$1048576,MATCH($B57,人口源表!$A:$A,0),MATCH(O$1,人口源表!$1:$1,0))*INDEX(城镇化率!$1:$1048576,MATCH($B57,城镇化率!$A:$A,0),MATCH(O$1,城镇化率!$5:$5,0))/100</f>
        <v>546481.00914109242</v>
      </c>
      <c r="P57" s="40">
        <f>INDEX(人口源表!$1:$1048576,MATCH($B57,人口源表!$A:$A,0),MATCH(P$1,人口源表!$1:$1,0))*INDEX(城镇化率!$1:$1048576,MATCH($B57,城镇化率!$A:$A,0),MATCH(P$1,城镇化率!$5:$5,0))/100</f>
        <v>550400.16408001387</v>
      </c>
      <c r="Q57" s="40">
        <f>INDEX(人口源表!$1:$1048576,MATCH($B57,人口源表!$A:$A,0),MATCH(Q$1,人口源表!$1:$1,0))*INDEX(城镇化率!$1:$1048576,MATCH($B57,城镇化率!$A:$A,0),MATCH(Q$1,城镇化率!$5:$5,0))/100</f>
        <v>553970.30354256241</v>
      </c>
      <c r="R57" s="40">
        <f>INDEX(人口源表!$1:$1048576,MATCH($B57,人口源表!$A:$A,0),MATCH(R$1,人口源表!$1:$1,0))*INDEX(城镇化率!$1:$1048576,MATCH($B57,城镇化率!$A:$A,0),MATCH(R$1,城镇化率!$5:$5,0))/100</f>
        <v>557201.57107051578</v>
      </c>
      <c r="S57" s="40">
        <f>INDEX(人口源表!$1:$1048576,MATCH($B57,人口源表!$A:$A,0),MATCH(S$1,人口源表!$1:$1,0))*INDEX(城镇化率!$1:$1048576,MATCH($B57,城镇化率!$A:$A,0),MATCH(S$1,城镇化率!$5:$5,0))/100</f>
        <v>557331.93984778202</v>
      </c>
      <c r="T57" s="40">
        <f>INDEX(人口源表!$1:$1048576,MATCH($B57,人口源表!$A:$A,0),MATCH(T$1,人口源表!$1:$1,0))*INDEX(城镇化率!$1:$1048576,MATCH($B57,城镇化率!$A:$A,0),MATCH(T$1,城镇化率!$5:$5,0))/100</f>
        <v>557134.39481537777</v>
      </c>
      <c r="U57" s="40">
        <f>INDEX(人口源表!$1:$1048576,MATCH($B57,人口源表!$A:$A,0),MATCH(U$1,人口源表!$1:$1,0))*INDEX(城镇化率!$1:$1048576,MATCH($B57,城镇化率!$A:$A,0),MATCH(U$1,城镇化率!$5:$5,0))/100</f>
        <v>556623.84369550156</v>
      </c>
      <c r="V57" s="40">
        <f>INDEX(人口源表!$1:$1048576,MATCH($B57,人口源表!$A:$A,0),MATCH(V$1,人口源表!$1:$1,0))*INDEX(城镇化率!$1:$1048576,MATCH($B57,城镇化率!$A:$A,0),MATCH(V$1,城镇化率!$5:$5,0))/100</f>
        <v>555817.34721330856</v>
      </c>
      <c r="W57" s="40">
        <f>INDEX(人口源表!$1:$1048576,MATCH($B57,人口源表!$A:$A,0),MATCH(W$1,人口源表!$1:$1,0))*INDEX(城镇化率!$1:$1048576,MATCH($B57,城镇化率!$A:$A,0),MATCH(W$1,城镇化率!$5:$5,0))/100</f>
        <v>554731.14382944547</v>
      </c>
      <c r="X57" s="40">
        <f>INDEX(人口源表!$1:$1048576,MATCH($B57,人口源表!$A:$A,0),MATCH(X$1,人口源表!$1:$1,0))*INDEX(城镇化率!$1:$1048576,MATCH($B57,城镇化率!$A:$A,0),MATCH(X$1,城镇化率!$5:$5,0))/100</f>
        <v>553381.23254572367</v>
      </c>
      <c r="Y57" s="40">
        <f>INDEX(人口源表!$1:$1048576,MATCH($B57,人口源表!$A:$A,0),MATCH(Y$1,人口源表!$1:$1,0))*INDEX(城镇化率!$1:$1048576,MATCH($B57,城镇化率!$A:$A,0),MATCH(Y$1,城镇化率!$5:$5,0))/100</f>
        <v>551783.97354888846</v>
      </c>
      <c r="Z57" s="40">
        <f>INDEX(人口源表!$1:$1048576,MATCH($B57,人口源表!$A:$A,0),MATCH(Z$1,人口源表!$1:$1,0))*INDEX(城镇化率!$1:$1048576,MATCH($B57,城镇化率!$A:$A,0),MATCH(Z$1,城镇化率!$5:$5,0))/100</f>
        <v>549956.09289511689</v>
      </c>
      <c r="AA57" s="40">
        <f>INDEX(人口源表!$1:$1048576,MATCH($B57,人口源表!$A:$A,0),MATCH(AA$1,人口源表!$1:$1,0))*INDEX(城镇化率!$1:$1048576,MATCH($B57,城镇化率!$A:$A,0),MATCH(AA$1,城镇化率!$5:$5,0))/100</f>
        <v>547912.83569533448</v>
      </c>
      <c r="AB57" s="40">
        <f>INDEX(人口源表!$1:$1048576,MATCH($B57,人口源表!$A:$A,0),MATCH(AB$1,人口源表!$1:$1,0))*INDEX(城镇化率!$1:$1048576,MATCH($B57,城镇化率!$A:$A,0),MATCH(AB$1,城镇化率!$5:$5,0))/100</f>
        <v>545672.26648424647</v>
      </c>
      <c r="AC57" s="40">
        <f>INDEX(人口源表!$1:$1048576,MATCH($B57,人口源表!$A:$A,0),MATCH(AC$1,人口源表!$1:$1,0))*INDEX(城镇化率!$1:$1048576,MATCH($B57,城镇化率!$A:$A,0),MATCH(AC$1,城镇化率!$5:$5,0))/100</f>
        <v>542584.34537942428</v>
      </c>
      <c r="AD57" s="40">
        <f>INDEX(人口源表!$1:$1048576,MATCH($B57,人口源表!$A:$A,0),MATCH(AD$1,人口源表!$1:$1,0))*INDEX(城镇化率!$1:$1048576,MATCH($B57,城镇化率!$A:$A,0),MATCH(AD$1,城镇化率!$5:$5,0))/100</f>
        <v>539339.14283608552</v>
      </c>
      <c r="AE57" s="40">
        <f>INDEX(人口源表!$1:$1048576,MATCH($B57,人口源表!$A:$A,0),MATCH(AE$1,人口源表!$1:$1,0))*INDEX(城镇化率!$1:$1048576,MATCH($B57,城镇化率!$A:$A,0),MATCH(AE$1,城镇化率!$5:$5,0))/100</f>
        <v>535952.60551258817</v>
      </c>
      <c r="AF57" s="40">
        <f>INDEX(人口源表!$1:$1048576,MATCH($B57,人口源表!$A:$A,0),MATCH(AF$1,人口源表!$1:$1,0))*INDEX(城镇化率!$1:$1048576,MATCH($B57,城镇化率!$A:$A,0),MATCH(AF$1,城镇化率!$5:$5,0))/100</f>
        <v>532441.5628738075</v>
      </c>
      <c r="AG57" s="40">
        <f>INDEX(人口源表!$1:$1048576,MATCH($B57,人口源表!$A:$A,0),MATCH(AG$1,人口源表!$1:$1,0))*INDEX(城镇化率!$1:$1048576,MATCH($B57,城镇化率!$A:$A,0),MATCH(AG$1,城镇化率!$5:$5,0))/100</f>
        <v>528823.74148548709</v>
      </c>
      <c r="AH57" s="40">
        <f>INDEX(人口源表!$1:$1048576,MATCH($B57,人口源表!$A:$A,0),MATCH(AH$1,人口源表!$1:$1,0))*INDEX(城镇化率!$1:$1048576,MATCH($B57,城镇化率!$A:$A,0),MATCH(AH$1,城镇化率!$5:$5,0))/100</f>
        <v>525115.24173174298</v>
      </c>
      <c r="AI57" s="40">
        <f>INDEX(人口源表!$1:$1048576,MATCH($B57,人口源表!$A:$A,0),MATCH(AI$1,人口源表!$1:$1,0))*INDEX(城镇化率!$1:$1048576,MATCH($B57,城镇化率!$A:$A,0),MATCH(AI$1,城镇化率!$5:$5,0))/100</f>
        <v>521333.0518744755</v>
      </c>
      <c r="AJ57" s="40">
        <f>INDEX(人口源表!$1:$1048576,MATCH($B57,人口源表!$A:$A,0),MATCH(AJ$1,人口源表!$1:$1,0))*INDEX(城镇化率!$1:$1048576,MATCH($B57,城镇化率!$A:$A,0),MATCH(AJ$1,城镇化率!$5:$5,0))/100</f>
        <v>517494.4232236637</v>
      </c>
      <c r="AK57" s="40">
        <f>INDEX(人口源表!$1:$1048576,MATCH($B57,人口源表!$A:$A,0),MATCH(AK$1,人口源表!$1:$1,0))*INDEX(城镇化率!$1:$1048576,MATCH($B57,城镇化率!$A:$A,0),MATCH(AK$1,城镇化率!$5:$5,0))/100</f>
        <v>513614.30609553738</v>
      </c>
      <c r="AL57" s="40">
        <f>INDEX(人口源表!$1:$1048576,MATCH($B57,人口源表!$A:$A,0),MATCH(AL$1,人口源表!$1:$1,0))*INDEX(城镇化率!$1:$1048576,MATCH($B57,城镇化率!$A:$A,0),MATCH(AL$1,城镇化率!$5:$5,0))/100</f>
        <v>509711.10043854377</v>
      </c>
      <c r="AM57" s="40">
        <f>INDEX(人口源表!$1:$1048576,MATCH($B57,人口源表!$A:$A,0),MATCH(AM$1,人口源表!$1:$1,0))*INDEX(城镇化率!$1:$1048576,MATCH($B57,城镇化率!$A:$A,0),MATCH(AM$1,城镇化率!$5:$5,0))/100</f>
        <v>505800.25388513418</v>
      </c>
      <c r="AN57" s="40">
        <f>INDEX(人口源表!$1:$1048576,MATCH($B57,人口源表!$A:$A,0),MATCH(AN$1,人口源表!$1:$1,0))*INDEX(城镇化率!$1:$1048576,MATCH($B57,城镇化率!$A:$A,0),MATCH(AN$1,城镇化率!$5:$5,0))/100</f>
        <v>501898.09698409319</v>
      </c>
      <c r="AO57" s="40">
        <f>INDEX(人口源表!$1:$1048576,MATCH($B57,人口源表!$A:$A,0),MATCH(AO$1,人口源表!$1:$1,0))*INDEX(城镇化率!$1:$1048576,MATCH($B57,城镇化率!$A:$A,0),MATCH(AO$1,城镇化率!$5:$5,0))/100</f>
        <v>498020.55490743561</v>
      </c>
      <c r="AP57" s="40">
        <f>INDEX(人口源表!$1:$1048576,MATCH($B57,人口源表!$A:$A,0),MATCH(AP$1,人口源表!$1:$1,0))*INDEX(城镇化率!$1:$1048576,MATCH($B57,城镇化率!$A:$A,0),MATCH(AP$1,城镇化率!$5:$5,0))/100</f>
        <v>494183.79130992101</v>
      </c>
      <c r="AQ57" s="40">
        <f>INDEX(人口源表!$1:$1048576,MATCH($B57,人口源表!$A:$A,0),MATCH(AQ$1,人口源表!$1:$1,0))*INDEX(城镇化率!$1:$1048576,MATCH($B57,城镇化率!$A:$A,0),MATCH(AQ$1,城镇化率!$5:$5,0))/100</f>
        <v>490404.86685743794</v>
      </c>
      <c r="AR57" s="40">
        <f>INDEX(人口源表!$1:$1048576,MATCH($B57,人口源表!$A:$A,0),MATCH(AR$1,人口源表!$1:$1,0))*INDEX(城镇化率!$1:$1048576,MATCH($B57,城镇化率!$A:$A,0),MATCH(AR$1,城镇化率!$5:$5,0))/100</f>
        <v>486697.80128598301</v>
      </c>
      <c r="AS57" s="40">
        <f>INDEX(人口源表!$1:$1048576,MATCH($B57,人口源表!$A:$A,0),MATCH(AS$1,人口源表!$1:$1,0))*INDEX(城镇化率!$1:$1048576,MATCH($B57,城镇化率!$A:$A,0),MATCH(AS$1,城镇化率!$5:$5,0))/100</f>
        <v>483080.12613229553</v>
      </c>
      <c r="AT57" s="40">
        <f>INDEX(人口源表!$1:$1048576,MATCH($B57,人口源表!$A:$A,0),MATCH(AT$1,人口源表!$1:$1,0))*INDEX(城镇化率!$1:$1048576,MATCH($B57,城镇化率!$A:$A,0),MATCH(AT$1,城镇化率!$5:$5,0))/100</f>
        <v>479566.31159275456</v>
      </c>
      <c r="AU57" s="40">
        <f>INDEX(人口源表!$1:$1048576,MATCH($B57,人口源表!$A:$A,0),MATCH(AU$1,人口源表!$1:$1,0))*INDEX(城镇化率!$1:$1048576,MATCH($B57,城镇化率!$A:$A,0),MATCH(AU$1,城镇化率!$5:$5,0))/100</f>
        <v>476172.37005087599</v>
      </c>
      <c r="AV57" s="40">
        <f>INDEX(人口源表!$1:$1048576,MATCH($B57,人口源表!$A:$A,0),MATCH(AV$1,人口源表!$1:$1,0))*INDEX(城镇化率!$1:$1048576,MATCH($B57,城镇化率!$A:$A,0),MATCH(AV$1,城镇化率!$5:$5,0))/100</f>
        <v>472913.20813323301</v>
      </c>
    </row>
    <row r="58" spans="1:48" x14ac:dyDescent="0.15">
      <c r="A58" s="4" t="s">
        <v>863</v>
      </c>
      <c r="B58" s="4" t="s">
        <v>138</v>
      </c>
      <c r="C58" s="34">
        <f>VLOOKUP(B58,'[1]2016省城人口总结（根）'!B:C,2,FALSE)/100</f>
        <v>0.49934499999999998</v>
      </c>
      <c r="D58" s="40">
        <f>INDEX(人口源表!$1:$1048576,MATCH($B58,人口源表!$A:$A,0),MATCH(D$1,人口源表!$1:$1,0))*INDEX(城镇化率!$1:$1048576,MATCH($B58,城镇化率!$A:$A,0),MATCH(D$1,城镇化率!$5:$5,0))/100</f>
        <v>1509550.0488460904</v>
      </c>
      <c r="E58" s="40">
        <f>INDEX(人口源表!$1:$1048576,MATCH($B58,人口源表!$A:$A,0),MATCH(E$1,人口源表!$1:$1,0))*INDEX(城镇化率!$1:$1048576,MATCH($B58,城镇化率!$A:$A,0),MATCH(E$1,城镇化率!$5:$5,0))/100</f>
        <v>1544706.4665542284</v>
      </c>
      <c r="F58" s="40">
        <f>INDEX(人口源表!$1:$1048576,MATCH($B58,人口源表!$A:$A,0),MATCH(F$1,人口源表!$1:$1,0))*INDEX(城镇化率!$1:$1048576,MATCH($B58,城镇化率!$A:$A,0),MATCH(F$1,城镇化率!$5:$5,0))/100</f>
        <v>1579764.8254869052</v>
      </c>
      <c r="G58" s="40">
        <f>INDEX(人口源表!$1:$1048576,MATCH($B58,人口源表!$A:$A,0),MATCH(G$1,人口源表!$1:$1,0))*INDEX(城镇化率!$1:$1048576,MATCH($B58,城镇化率!$A:$A,0),MATCH(G$1,城镇化率!$5:$5,0))/100</f>
        <v>1174428.4622552856</v>
      </c>
      <c r="H58" s="40">
        <f>INDEX(人口源表!$1:$1048576,MATCH($B58,人口源表!$A:$A,0),MATCH(H$1,人口源表!$1:$1,0))*INDEX(城镇化率!$1:$1048576,MATCH($B58,城镇化率!$A:$A,0),MATCH(H$1,城镇化率!$5:$5,0))/100</f>
        <v>1203502.1879335726</v>
      </c>
      <c r="I58" s="40">
        <f>INDEX(人口源表!$1:$1048576,MATCH($B58,人口源表!$A:$A,0),MATCH(I$1,人口源表!$1:$1,0))*INDEX(城镇化率!$1:$1048576,MATCH($B58,城镇化率!$A:$A,0),MATCH(I$1,城镇化率!$5:$5,0))/100</f>
        <v>1223631.9822633481</v>
      </c>
      <c r="J58" s="40">
        <f>INDEX(人口源表!$1:$1048576,MATCH($B58,人口源表!$A:$A,0),MATCH(J$1,人口源表!$1:$1,0))*INDEX(城镇化率!$1:$1048576,MATCH($B58,城镇化率!$A:$A,0),MATCH(J$1,城镇化率!$5:$5,0))/100</f>
        <v>1242984.6607985452</v>
      </c>
      <c r="K58" s="40">
        <f>INDEX(人口源表!$1:$1048576,MATCH($B58,人口源表!$A:$A,0),MATCH(K$1,人口源表!$1:$1,0))*INDEX(城镇化率!$1:$1048576,MATCH($B58,城镇化率!$A:$A,0),MATCH(K$1,城镇化率!$5:$5,0))/100</f>
        <v>1261573.9041486874</v>
      </c>
      <c r="L58" s="40">
        <f>INDEX(人口源表!$1:$1048576,MATCH($B58,人口源表!$A:$A,0),MATCH(L$1,人口源表!$1:$1,0))*INDEX(城镇化率!$1:$1048576,MATCH($B58,城镇化率!$A:$A,0),MATCH(L$1,城镇化率!$5:$5,0))/100</f>
        <v>1279413.3631167142</v>
      </c>
      <c r="M58" s="40">
        <f>INDEX(人口源表!$1:$1048576,MATCH($B58,人口源表!$A:$A,0),MATCH(M$1,人口源表!$1:$1,0))*INDEX(城镇化率!$1:$1048576,MATCH($B58,城镇化率!$A:$A,0),MATCH(M$1,城镇化率!$5:$5,0))/100</f>
        <v>1296517.1963219666</v>
      </c>
      <c r="N58" s="40">
        <f>INDEX(人口源表!$1:$1048576,MATCH($B58,人口源表!$A:$A,0),MATCH(N$1,人口源表!$1:$1,0))*INDEX(城镇化率!$1:$1048576,MATCH($B58,城镇化率!$A:$A,0),MATCH(N$1,城镇化率!$5:$5,0))/100</f>
        <v>1312900.6405263164</v>
      </c>
      <c r="O58" s="40">
        <f>INDEX(人口源表!$1:$1048576,MATCH($B58,人口源表!$A:$A,0),MATCH(O$1,人口源表!$1:$1,0))*INDEX(城镇化率!$1:$1048576,MATCH($B58,城镇化率!$A:$A,0),MATCH(O$1,城镇化率!$5:$5,0))/100</f>
        <v>1328578.8966068814</v>
      </c>
      <c r="P58" s="40">
        <f>INDEX(人口源表!$1:$1048576,MATCH($B58,人口源表!$A:$A,0),MATCH(P$1,人口源表!$1:$1,0))*INDEX(城镇化率!$1:$1048576,MATCH($B58,城镇化率!$A:$A,0),MATCH(P$1,城镇化率!$5:$5,0))/100</f>
        <v>1343567.6828667116</v>
      </c>
      <c r="Q58" s="40">
        <f>INDEX(人口源表!$1:$1048576,MATCH($B58,人口源表!$A:$A,0),MATCH(Q$1,人口源表!$1:$1,0))*INDEX(城镇化率!$1:$1048576,MATCH($B58,城镇化率!$A:$A,0),MATCH(Q$1,城镇化率!$5:$5,0))/100</f>
        <v>1357883.2377740636</v>
      </c>
      <c r="R58" s="40">
        <f>INDEX(人口源表!$1:$1048576,MATCH($B58,人口源表!$A:$A,0),MATCH(R$1,人口源表!$1:$1,0))*INDEX(城镇化率!$1:$1048576,MATCH($B58,城镇化率!$A:$A,0),MATCH(R$1,城镇化率!$5:$5,0))/100</f>
        <v>1371542.32251096</v>
      </c>
      <c r="S58" s="40">
        <f>INDEX(人口源表!$1:$1048576,MATCH($B58,人口源表!$A:$A,0),MATCH(S$1,人口源表!$1:$1,0))*INDEX(城镇化率!$1:$1048576,MATCH($B58,城镇化率!$A:$A,0),MATCH(S$1,城镇化率!$5:$5,0))/100</f>
        <v>1377707.3618494626</v>
      </c>
      <c r="T58" s="40">
        <f>INDEX(人口源表!$1:$1048576,MATCH($B58,人口源表!$A:$A,0),MATCH(T$1,人口源表!$1:$1,0))*INDEX(城镇化率!$1:$1048576,MATCH($B58,城镇化率!$A:$A,0),MATCH(T$1,城镇化率!$5:$5,0))/100</f>
        <v>1383162.5029368</v>
      </c>
      <c r="U58" s="40">
        <f>INDEX(人口源表!$1:$1048576,MATCH($B58,人口源表!$A:$A,0),MATCH(U$1,人口源表!$1:$1,0))*INDEX(城镇化率!$1:$1048576,MATCH($B58,城镇化率!$A:$A,0),MATCH(U$1,城镇化率!$5:$5,0))/100</f>
        <v>1387935.1415045159</v>
      </c>
      <c r="V58" s="40">
        <f>INDEX(人口源表!$1:$1048576,MATCH($B58,人口源表!$A:$A,0),MATCH(V$1,人口源表!$1:$1,0))*INDEX(城镇化率!$1:$1048576,MATCH($B58,城镇化率!$A:$A,0),MATCH(V$1,城镇化率!$5:$5,0))/100</f>
        <v>1392052.7279273258</v>
      </c>
      <c r="W58" s="40">
        <f>INDEX(人口源表!$1:$1048576,MATCH($B58,人口源表!$A:$A,0),MATCH(W$1,人口源表!$1:$1,0))*INDEX(城镇化率!$1:$1048576,MATCH($B58,城镇化率!$A:$A,0),MATCH(W$1,城镇化率!$5:$5,0))/100</f>
        <v>1395543.3658293197</v>
      </c>
      <c r="X58" s="40">
        <f>INDEX(人口源表!$1:$1048576,MATCH($B58,人口源表!$A:$A,0),MATCH(X$1,人口源表!$1:$1,0))*INDEX(城镇化率!$1:$1048576,MATCH($B58,城镇化率!$A:$A,0),MATCH(X$1,城镇化率!$5:$5,0))/100</f>
        <v>1398435.2126703681</v>
      </c>
      <c r="Y58" s="40">
        <f>INDEX(人口源表!$1:$1048576,MATCH($B58,人口源表!$A:$A,0),MATCH(Y$1,人口源表!$1:$1,0))*INDEX(城镇化率!$1:$1048576,MATCH($B58,城镇化率!$A:$A,0),MATCH(Y$1,城镇化率!$5:$5,0))/100</f>
        <v>1400754.6400673541</v>
      </c>
      <c r="Z58" s="40">
        <f>INDEX(人口源表!$1:$1048576,MATCH($B58,人口源表!$A:$A,0),MATCH(Z$1,人口源表!$1:$1,0))*INDEX(城镇化率!$1:$1048576,MATCH($B58,城镇化率!$A:$A,0),MATCH(Z$1,城镇化率!$5:$5,0))/100</f>
        <v>1402531.0942103681</v>
      </c>
      <c r="AA58" s="40">
        <f>INDEX(人口源表!$1:$1048576,MATCH($B58,人口源表!$A:$A,0),MATCH(AA$1,人口源表!$1:$1,0))*INDEX(城镇化率!$1:$1048576,MATCH($B58,城镇化率!$A:$A,0),MATCH(AA$1,城镇化率!$5:$5,0))/100</f>
        <v>1403790.3763738985</v>
      </c>
      <c r="AB58" s="40">
        <f>INDEX(人口源表!$1:$1048576,MATCH($B58,人口源表!$A:$A,0),MATCH(AB$1,人口源表!$1:$1,0))*INDEX(城镇化率!$1:$1048576,MATCH($B58,城镇化率!$A:$A,0),MATCH(AB$1,城镇化率!$5:$5,0))/100</f>
        <v>1404561.3666624078</v>
      </c>
      <c r="AC58" s="40">
        <f>INDEX(人口源表!$1:$1048576,MATCH($B58,人口源表!$A:$A,0),MATCH(AC$1,人口源表!$1:$1,0))*INDEX(城镇化率!$1:$1048576,MATCH($B58,城镇化率!$A:$A,0),MATCH(AC$1,城镇化率!$5:$5,0))/100</f>
        <v>1403152.6336917635</v>
      </c>
      <c r="AD58" s="40">
        <f>INDEX(人口源表!$1:$1048576,MATCH($B58,人口源表!$A:$A,0),MATCH(AD$1,人口源表!$1:$1,0))*INDEX(城镇化率!$1:$1048576,MATCH($B58,城镇化率!$A:$A,0),MATCH(AD$1,城镇化率!$5:$5,0))/100</f>
        <v>1401312.0925836116</v>
      </c>
      <c r="AE58" s="40">
        <f>INDEX(人口源表!$1:$1048576,MATCH($B58,人口源表!$A:$A,0),MATCH(AE$1,人口源表!$1:$1,0))*INDEX(城镇化率!$1:$1048576,MATCH($B58,城镇化率!$A:$A,0),MATCH(AE$1,城镇化率!$5:$5,0))/100</f>
        <v>1399068.8694144406</v>
      </c>
      <c r="AF58" s="40">
        <f>INDEX(人口源表!$1:$1048576,MATCH($B58,人口源表!$A:$A,0),MATCH(AF$1,人口源表!$1:$1,0))*INDEX(城镇化率!$1:$1048576,MATCH($B58,城镇化率!$A:$A,0),MATCH(AF$1,城镇化率!$5:$5,0))/100</f>
        <v>1396452.5657487344</v>
      </c>
      <c r="AG58" s="40">
        <f>INDEX(人口源表!$1:$1048576,MATCH($B58,人口源表!$A:$A,0),MATCH(AG$1,人口源表!$1:$1,0))*INDEX(城镇化率!$1:$1048576,MATCH($B58,城镇化率!$A:$A,0),MATCH(AG$1,城镇化率!$5:$5,0))/100</f>
        <v>1393490.7350356949</v>
      </c>
      <c r="AH58" s="40">
        <f>INDEX(人口源表!$1:$1048576,MATCH($B58,人口源表!$A:$A,0),MATCH(AH$1,人口源表!$1:$1,0))*INDEX(城镇化率!$1:$1048576,MATCH($B58,城镇化率!$A:$A,0),MATCH(AH$1,城镇化率!$5:$5,0))/100</f>
        <v>1390212.0117414</v>
      </c>
      <c r="AI58" s="40">
        <f>INDEX(人口源表!$1:$1048576,MATCH($B58,人口源表!$A:$A,0),MATCH(AI$1,人口源表!$1:$1,0))*INDEX(城镇化率!$1:$1048576,MATCH($B58,城镇化率!$A:$A,0),MATCH(AI$1,城镇化率!$5:$5,0))/100</f>
        <v>1386643.580316619</v>
      </c>
      <c r="AJ58" s="40">
        <f>INDEX(人口源表!$1:$1048576,MATCH($B58,人口源表!$A:$A,0),MATCH(AJ$1,人口源表!$1:$1,0))*INDEX(城镇化率!$1:$1048576,MATCH($B58,城镇化率!$A:$A,0),MATCH(AJ$1,城镇化率!$5:$5,0))/100</f>
        <v>1382814.3397372195</v>
      </c>
      <c r="AK58" s="40">
        <f>INDEX(人口源表!$1:$1048576,MATCH($B58,人口源表!$A:$A,0),MATCH(AK$1,人口源表!$1:$1,0))*INDEX(城镇化率!$1:$1048576,MATCH($B58,城镇化率!$A:$A,0),MATCH(AK$1,城镇化率!$5:$5,0))/100</f>
        <v>1378751.0819830419</v>
      </c>
      <c r="AL58" s="40">
        <f>INDEX(人口源表!$1:$1048576,MATCH($B58,人口源表!$A:$A,0),MATCH(AL$1,人口源表!$1:$1,0))*INDEX(城镇化率!$1:$1048576,MATCH($B58,城镇化率!$A:$A,0),MATCH(AL$1,城镇化率!$5:$5,0))/100</f>
        <v>1374481.0242776808</v>
      </c>
      <c r="AM58" s="40">
        <f>INDEX(人口源表!$1:$1048576,MATCH($B58,人口源表!$A:$A,0),MATCH(AM$1,人口源表!$1:$1,0))*INDEX(城镇化率!$1:$1048576,MATCH($B58,城镇化率!$A:$A,0),MATCH(AM$1,城镇化率!$5:$5,0))/100</f>
        <v>1370030.5201960581</v>
      </c>
      <c r="AN58" s="40">
        <f>INDEX(人口源表!$1:$1048576,MATCH($B58,人口源表!$A:$A,0),MATCH(AN$1,人口源表!$1:$1,0))*INDEX(城镇化率!$1:$1048576,MATCH($B58,城镇化率!$A:$A,0),MATCH(AN$1,城镇化率!$5:$5,0))/100</f>
        <v>1365426.9861544725</v>
      </c>
      <c r="AO58" s="40">
        <f>INDEX(人口源表!$1:$1048576,MATCH($B58,人口源表!$A:$A,0),MATCH(AO$1,人口源表!$1:$1,0))*INDEX(城镇化率!$1:$1048576,MATCH($B58,城镇化率!$A:$A,0),MATCH(AO$1,城镇化率!$5:$5,0))/100</f>
        <v>1360696.312128284</v>
      </c>
      <c r="AP58" s="40">
        <f>INDEX(人口源表!$1:$1048576,MATCH($B58,人口源表!$A:$A,0),MATCH(AP$1,人口源表!$1:$1,0))*INDEX(城镇化率!$1:$1048576,MATCH($B58,城镇化率!$A:$A,0),MATCH(AP$1,城镇化率!$5:$5,0))/100</f>
        <v>1355864.7903555259</v>
      </c>
      <c r="AQ58" s="40">
        <f>INDEX(人口源表!$1:$1048576,MATCH($B58,人口源表!$A:$A,0),MATCH(AQ$1,人口源表!$1:$1,0))*INDEX(城镇化率!$1:$1048576,MATCH($B58,城镇化率!$A:$A,0),MATCH(AQ$1,城镇化率!$5:$5,0))/100</f>
        <v>1350957.8065885478</v>
      </c>
      <c r="AR58" s="40">
        <f>INDEX(人口源表!$1:$1048576,MATCH($B58,人口源表!$A:$A,0),MATCH(AR$1,人口源表!$1:$1,0))*INDEX(城镇化率!$1:$1048576,MATCH($B58,城镇化率!$A:$A,0),MATCH(AR$1,城镇化率!$5:$5,0))/100</f>
        <v>1346001.1367295622</v>
      </c>
      <c r="AS58" s="40">
        <f>INDEX(人口源表!$1:$1048576,MATCH($B58,人口源表!$A:$A,0),MATCH(AS$1,人口源表!$1:$1,0))*INDEX(城镇化率!$1:$1048576,MATCH($B58,城镇化率!$A:$A,0),MATCH(AS$1,城镇化率!$5:$5,0))/100</f>
        <v>1341018.9667923937</v>
      </c>
      <c r="AT58" s="40">
        <f>INDEX(人口源表!$1:$1048576,MATCH($B58,人口源表!$A:$A,0),MATCH(AT$1,人口源表!$1:$1,0))*INDEX(城镇化率!$1:$1048576,MATCH($B58,城镇化率!$A:$A,0),MATCH(AT$1,城镇化率!$5:$5,0))/100</f>
        <v>1336035.8504483562</v>
      </c>
      <c r="AU58" s="40">
        <f>INDEX(人口源表!$1:$1048576,MATCH($B58,人口源表!$A:$A,0),MATCH(AU$1,人口源表!$1:$1,0))*INDEX(城镇化率!$1:$1048576,MATCH($B58,城镇化率!$A:$A,0),MATCH(AU$1,城镇化率!$5:$5,0))/100</f>
        <v>1331077.3787393363</v>
      </c>
      <c r="AV58" s="40">
        <f>INDEX(人口源表!$1:$1048576,MATCH($B58,人口源表!$A:$A,0),MATCH(AV$1,人口源表!$1:$1,0))*INDEX(城镇化率!$1:$1048576,MATCH($B58,城镇化率!$A:$A,0),MATCH(AV$1,城镇化率!$5:$5,0))/100</f>
        <v>1326166.1836188554</v>
      </c>
    </row>
    <row r="59" spans="1:48" x14ac:dyDescent="0.15">
      <c r="A59" s="4" t="s">
        <v>863</v>
      </c>
      <c r="B59" s="4" t="s">
        <v>140</v>
      </c>
      <c r="C59" s="34">
        <f>VLOOKUP(B59,'[1]2016省城人口总结（根）'!B:C,2,FALSE)/100</f>
        <v>0.49934499999999998</v>
      </c>
      <c r="D59" s="40">
        <f>INDEX(人口源表!$1:$1048576,MATCH($B59,人口源表!$A:$A,0),MATCH(D$1,人口源表!$1:$1,0))*INDEX(城镇化率!$1:$1048576,MATCH($B59,城镇化率!$A:$A,0),MATCH(D$1,城镇化率!$5:$5,0))/100</f>
        <v>1054117.4796813051</v>
      </c>
      <c r="E59" s="40">
        <f>INDEX(人口源表!$1:$1048576,MATCH($B59,人口源表!$A:$A,0),MATCH(E$1,人口源表!$1:$1,0))*INDEX(城镇化率!$1:$1048576,MATCH($B59,城镇化率!$A:$A,0),MATCH(E$1,城镇化率!$5:$5,0))/100</f>
        <v>1077002.7816203968</v>
      </c>
      <c r="F59" s="40">
        <f>INDEX(人口源表!$1:$1048576,MATCH($B59,人口源表!$A:$A,0),MATCH(F$1,人口源表!$1:$1,0))*INDEX(城镇化率!$1:$1048576,MATCH($B59,城镇化率!$A:$A,0),MATCH(F$1,城镇化率!$5:$5,0))/100</f>
        <v>1099753.3264344784</v>
      </c>
      <c r="G59" s="40">
        <f>INDEX(人口源表!$1:$1048576,MATCH($B59,人口源表!$A:$A,0),MATCH(G$1,人口源表!$1:$1,0))*INDEX(城镇化率!$1:$1048576,MATCH($B59,城镇化率!$A:$A,0),MATCH(G$1,城镇化率!$5:$5,0))/100</f>
        <v>810043.23717701074</v>
      </c>
      <c r="H59" s="40">
        <f>INDEX(人口源表!$1:$1048576,MATCH($B59,人口源表!$A:$A,0),MATCH(H$1,人口源表!$1:$1,0))*INDEX(城镇化率!$1:$1048576,MATCH($B59,城镇化率!$A:$A,0),MATCH(H$1,城镇化率!$5:$5,0))/100</f>
        <v>828704.22803259792</v>
      </c>
      <c r="I59" s="40">
        <f>INDEX(人口源表!$1:$1048576,MATCH($B59,人口源表!$A:$A,0),MATCH(I$1,人口源表!$1:$1,0))*INDEX(城镇化率!$1:$1048576,MATCH($B59,城镇化率!$A:$A,0),MATCH(I$1,城镇化率!$5:$5,0))/100</f>
        <v>841014.10730489064</v>
      </c>
      <c r="J59" s="40">
        <f>INDEX(人口源表!$1:$1048576,MATCH($B59,人口源表!$A:$A,0),MATCH(J$1,人口源表!$1:$1,0))*INDEX(城镇化率!$1:$1048576,MATCH($B59,城镇化率!$A:$A,0),MATCH(J$1,城镇化率!$5:$5,0))/100</f>
        <v>852615.95624067681</v>
      </c>
      <c r="K59" s="40">
        <f>INDEX(人口源表!$1:$1048576,MATCH($B59,人口源表!$A:$A,0),MATCH(K$1,人口源表!$1:$1,0))*INDEX(城镇化率!$1:$1048576,MATCH($B59,城镇化率!$A:$A,0),MATCH(K$1,城镇化率!$5:$5,0))/100</f>
        <v>863528.59996660694</v>
      </c>
      <c r="L59" s="40">
        <f>INDEX(人口源表!$1:$1048576,MATCH($B59,人口源表!$A:$A,0),MATCH(L$1,人口源表!$1:$1,0))*INDEX(城镇化率!$1:$1048576,MATCH($B59,城镇化率!$A:$A,0),MATCH(L$1,城镇化率!$5:$5,0))/100</f>
        <v>873770.97060047835</v>
      </c>
      <c r="M59" s="40">
        <f>INDEX(人口源表!$1:$1048576,MATCH($B59,人口源表!$A:$A,0),MATCH(M$1,人口源表!$1:$1,0))*INDEX(城镇化率!$1:$1048576,MATCH($B59,城镇化率!$A:$A,0),MATCH(M$1,城镇化率!$5:$5,0))/100</f>
        <v>883362.64761395892</v>
      </c>
      <c r="N59" s="40">
        <f>INDEX(人口源表!$1:$1048576,MATCH($B59,人口源表!$A:$A,0),MATCH(N$1,人口源表!$1:$1,0))*INDEX(城镇化率!$1:$1048576,MATCH($B59,城镇化率!$A:$A,0),MATCH(N$1,城镇化率!$5:$5,0))/100</f>
        <v>892323.8638801208</v>
      </c>
      <c r="O59" s="40">
        <f>INDEX(人口源表!$1:$1048576,MATCH($B59,人口源表!$A:$A,0),MATCH(O$1,人口源表!$1:$1,0))*INDEX(城镇化率!$1:$1048576,MATCH($B59,城镇化率!$A:$A,0),MATCH(O$1,城镇化率!$5:$5,0))/100</f>
        <v>900674.36612815526</v>
      </c>
      <c r="P59" s="40">
        <f>INDEX(人口源表!$1:$1048576,MATCH($B59,人口源表!$A:$A,0),MATCH(P$1,人口源表!$1:$1,0))*INDEX(城镇化率!$1:$1048576,MATCH($B59,城镇化率!$A:$A,0),MATCH(P$1,城镇化率!$5:$5,0))/100</f>
        <v>908435.09886186849</v>
      </c>
      <c r="Q59" s="40">
        <f>INDEX(人口源表!$1:$1048576,MATCH($B59,人口源表!$A:$A,0),MATCH(Q$1,人口源表!$1:$1,0))*INDEX(城镇化率!$1:$1048576,MATCH($B59,城镇化率!$A:$A,0),MATCH(Q$1,城镇化率!$5:$5,0))/100</f>
        <v>915625.9008112991</v>
      </c>
      <c r="R59" s="40">
        <f>INDEX(人口源表!$1:$1048576,MATCH($B59,人口源表!$A:$A,0),MATCH(R$1,人口源表!$1:$1,0))*INDEX(城镇化率!$1:$1048576,MATCH($B59,城镇化率!$A:$A,0),MATCH(R$1,城镇化率!$5:$5,0))/100</f>
        <v>922267.78259616566</v>
      </c>
      <c r="S59" s="40">
        <f>INDEX(人口源表!$1:$1048576,MATCH($B59,人口源表!$A:$A,0),MATCH(S$1,人口源表!$1:$1,0))*INDEX(城镇化率!$1:$1048576,MATCH($B59,城镇化率!$A:$A,0),MATCH(S$1,城镇化率!$5:$5,0))/100</f>
        <v>923785.81792913342</v>
      </c>
      <c r="T59" s="40">
        <f>INDEX(人口源表!$1:$1048576,MATCH($B59,人口源表!$A:$A,0),MATCH(T$1,人口源表!$1:$1,0))*INDEX(城镇化率!$1:$1048576,MATCH($B59,城镇化率!$A:$A,0),MATCH(T$1,城镇化率!$5:$5,0))/100</f>
        <v>924764.93509624165</v>
      </c>
      <c r="U59" s="40">
        <f>INDEX(人口源表!$1:$1048576,MATCH($B59,人口源表!$A:$A,0),MATCH(U$1,人口源表!$1:$1,0))*INDEX(城镇化率!$1:$1048576,MATCH($B59,城镇化率!$A:$A,0),MATCH(U$1,城镇化率!$5:$5,0))/100</f>
        <v>925233.58993658703</v>
      </c>
      <c r="V59" s="40">
        <f>INDEX(人口源表!$1:$1048576,MATCH($B59,人口源表!$A:$A,0),MATCH(V$1,人口源表!$1:$1,0))*INDEX(城镇化率!$1:$1048576,MATCH($B59,城镇化率!$A:$A,0),MATCH(V$1,城镇化率!$5:$5,0))/100</f>
        <v>925220.8884263729</v>
      </c>
      <c r="W59" s="40">
        <f>INDEX(人口源表!$1:$1048576,MATCH($B59,人口源表!$A:$A,0),MATCH(W$1,人口源表!$1:$1,0))*INDEX(城镇化率!$1:$1048576,MATCH($B59,城镇化率!$A:$A,0),MATCH(W$1,城镇化率!$5:$5,0))/100</f>
        <v>924753.57018581743</v>
      </c>
      <c r="X59" s="40">
        <f>INDEX(人口源表!$1:$1048576,MATCH($B59,人口源表!$A:$A,0),MATCH(X$1,人口源表!$1:$1,0))*INDEX(城镇化率!$1:$1048576,MATCH($B59,城镇化率!$A:$A,0),MATCH(X$1,城镇化率!$5:$5,0))/100</f>
        <v>923861.41355281463</v>
      </c>
      <c r="Y59" s="40">
        <f>INDEX(人口源表!$1:$1048576,MATCH($B59,人口源表!$A:$A,0),MATCH(Y$1,人口源表!$1:$1,0))*INDEX(城镇化率!$1:$1048576,MATCH($B59,城镇化率!$A:$A,0),MATCH(Y$1,城镇化率!$5:$5,0))/100</f>
        <v>922569.97158830997</v>
      </c>
      <c r="Z59" s="40">
        <f>INDEX(人口源表!$1:$1048576,MATCH($B59,人口源表!$A:$A,0),MATCH(Z$1,人口源表!$1:$1,0))*INDEX(城镇化率!$1:$1048576,MATCH($B59,城镇化率!$A:$A,0),MATCH(Z$1,城镇化率!$5:$5,0))/100</f>
        <v>920907.21366349992</v>
      </c>
      <c r="AA59" s="40">
        <f>INDEX(人口源表!$1:$1048576,MATCH($B59,人口源表!$A:$A,0),MATCH(AA$1,人口源表!$1:$1,0))*INDEX(城镇化率!$1:$1048576,MATCH($B59,城镇化率!$A:$A,0),MATCH(AA$1,城镇化率!$5:$5,0))/100</f>
        <v>918899.25867659482</v>
      </c>
      <c r="AB59" s="40">
        <f>INDEX(人口源表!$1:$1048576,MATCH($B59,人口源表!$A:$A,0),MATCH(AB$1,人口源表!$1:$1,0))*INDEX(城镇化率!$1:$1048576,MATCH($B59,城镇化率!$A:$A,0),MATCH(AB$1,城镇化率!$5:$5,0))/100</f>
        <v>916572.80237802817</v>
      </c>
      <c r="AC59" s="40">
        <f>INDEX(人口源表!$1:$1048576,MATCH($B59,人口源表!$A:$A,0),MATCH(AC$1,人口源表!$1:$1,0))*INDEX(城镇化率!$1:$1048576,MATCH($B59,城镇化率!$A:$A,0),MATCH(AC$1,城镇化率!$5:$5,0))/100</f>
        <v>912834.25674456265</v>
      </c>
      <c r="AD59" s="40">
        <f>INDEX(人口源表!$1:$1048576,MATCH($B59,人口源表!$A:$A,0),MATCH(AD$1,人口源表!$1:$1,0))*INDEX(城镇化率!$1:$1048576,MATCH($B59,城镇化率!$A:$A,0),MATCH(AD$1,城镇化率!$5:$5,0))/100</f>
        <v>908836.38326229842</v>
      </c>
      <c r="AE59" s="40">
        <f>INDEX(人口源表!$1:$1048576,MATCH($B59,人口源表!$A:$A,0),MATCH(AE$1,人口源表!$1:$1,0))*INDEX(城镇化率!$1:$1048576,MATCH($B59,城镇化率!$A:$A,0),MATCH(AE$1,城镇化率!$5:$5,0))/100</f>
        <v>904604.05896647414</v>
      </c>
      <c r="AF59" s="40">
        <f>INDEX(人口源表!$1:$1048576,MATCH($B59,人口源表!$A:$A,0),MATCH(AF$1,人口源表!$1:$1,0))*INDEX(城镇化率!$1:$1048576,MATCH($B59,城镇化率!$A:$A,0),MATCH(AF$1,城镇化率!$5:$5,0))/100</f>
        <v>900162.55718997645</v>
      </c>
      <c r="AG59" s="40">
        <f>INDEX(人口源表!$1:$1048576,MATCH($B59,人口源表!$A:$A,0),MATCH(AG$1,人口源表!$1:$1,0))*INDEX(城镇化率!$1:$1048576,MATCH($B59,城镇化率!$A:$A,0),MATCH(AG$1,城镇化率!$5:$5,0))/100</f>
        <v>895536.28726448014</v>
      </c>
      <c r="AH59" s="40">
        <f>INDEX(人口源表!$1:$1048576,MATCH($B59,人口源表!$A:$A,0),MATCH(AH$1,人口源表!$1:$1,0))*INDEX(城镇化率!$1:$1048576,MATCH($B59,城镇化率!$A:$A,0),MATCH(AH$1,城镇化率!$5:$5,0))/100</f>
        <v>890748.14008732827</v>
      </c>
      <c r="AI59" s="40">
        <f>INDEX(人口源表!$1:$1048576,MATCH($B59,人口源表!$A:$A,0),MATCH(AI$1,人口源表!$1:$1,0))*INDEX(城镇化率!$1:$1048576,MATCH($B59,城镇化率!$A:$A,0),MATCH(AI$1,城镇化率!$5:$5,0))/100</f>
        <v>885822.00321793149</v>
      </c>
      <c r="AJ59" s="40">
        <f>INDEX(人口源表!$1:$1048576,MATCH($B59,人口源表!$A:$A,0),MATCH(AJ$1,人口源表!$1:$1,0))*INDEX(城镇化率!$1:$1048576,MATCH($B59,城镇化率!$A:$A,0),MATCH(AJ$1,城镇化率!$5:$5,0))/100</f>
        <v>880778.9409664917</v>
      </c>
      <c r="AK59" s="40">
        <f>INDEX(人口源表!$1:$1048576,MATCH($B59,人口源表!$A:$A,0),MATCH(AK$1,人口源表!$1:$1,0))*INDEX(城镇化率!$1:$1048576,MATCH($B59,城镇化率!$A:$A,0),MATCH(AK$1,城镇化率!$5:$5,0))/100</f>
        <v>875641.62914299627</v>
      </c>
      <c r="AL59" s="40">
        <f>INDEX(人口源表!$1:$1048576,MATCH($B59,人口源表!$A:$A,0),MATCH(AL$1,人口源表!$1:$1,0))*INDEX(城镇化率!$1:$1048576,MATCH($B59,城镇化率!$A:$A,0),MATCH(AL$1,城镇化率!$5:$5,0))/100</f>
        <v>870429.22993781324</v>
      </c>
      <c r="AM59" s="40">
        <f>INDEX(人口源表!$1:$1048576,MATCH($B59,人口源表!$A:$A,0),MATCH(AM$1,人口源表!$1:$1,0))*INDEX(城镇化率!$1:$1048576,MATCH($B59,城镇化率!$A:$A,0),MATCH(AM$1,城镇化率!$5:$5,0))/100</f>
        <v>865163.1407496375</v>
      </c>
      <c r="AN59" s="40">
        <f>INDEX(人口源表!$1:$1048576,MATCH($B59,人口源表!$A:$A,0),MATCH(AN$1,人口源表!$1:$1,0))*INDEX(城镇化率!$1:$1048576,MATCH($B59,城镇化率!$A:$A,0),MATCH(AN$1,城镇化率!$5:$5,0))/100</f>
        <v>859861.84219292144</v>
      </c>
      <c r="AO59" s="40">
        <f>INDEX(人口源表!$1:$1048576,MATCH($B59,人口源表!$A:$A,0),MATCH(AO$1,人口源表!$1:$1,0))*INDEX(城镇化率!$1:$1048576,MATCH($B59,城镇化率!$A:$A,0),MATCH(AO$1,城镇化率!$5:$5,0))/100</f>
        <v>854544.09687034879</v>
      </c>
      <c r="AP59" s="40">
        <f>INDEX(人口源表!$1:$1048576,MATCH($B59,人口源表!$A:$A,0),MATCH(AP$1,人口源表!$1:$1,0))*INDEX(城镇化率!$1:$1048576,MATCH($B59,城镇化率!$A:$A,0),MATCH(AP$1,城镇化率!$5:$5,0))/100</f>
        <v>849227.64439410542</v>
      </c>
      <c r="AQ59" s="40">
        <f>INDEX(人口源表!$1:$1048576,MATCH($B59,人口源表!$A:$A,0),MATCH(AQ$1,人口源表!$1:$1,0))*INDEX(城镇化率!$1:$1048576,MATCH($B59,城镇化率!$A:$A,0),MATCH(AQ$1,城镇化率!$5:$5,0))/100</f>
        <v>843928.52313410072</v>
      </c>
      <c r="AR59" s="40">
        <f>INDEX(人口源表!$1:$1048576,MATCH($B59,人口源表!$A:$A,0),MATCH(AR$1,人口源表!$1:$1,0))*INDEX(城镇化率!$1:$1048576,MATCH($B59,城镇化率!$A:$A,0),MATCH(AR$1,城镇化率!$5:$5,0))/100</f>
        <v>838663.01190862048</v>
      </c>
      <c r="AS59" s="40">
        <f>INDEX(人口源表!$1:$1048576,MATCH($B59,人口源表!$A:$A,0),MATCH(AS$1,人口源表!$1:$1,0))*INDEX(城镇化率!$1:$1048576,MATCH($B59,城镇化率!$A:$A,0),MATCH(AS$1,城镇化率!$5:$5,0))/100</f>
        <v>833445.64850767504</v>
      </c>
      <c r="AT59" s="40">
        <f>INDEX(人口源表!$1:$1048576,MATCH($B59,人口源表!$A:$A,0),MATCH(AT$1,人口源表!$1:$1,0))*INDEX(城镇化率!$1:$1048576,MATCH($B59,城镇化率!$A:$A,0),MATCH(AT$1,城镇化率!$5:$5,0))/100</f>
        <v>828291.84952799929</v>
      </c>
      <c r="AU59" s="40">
        <f>INDEX(人口源表!$1:$1048576,MATCH($B59,人口源表!$A:$A,0),MATCH(AU$1,人口源表!$1:$1,0))*INDEX(城镇化率!$1:$1048576,MATCH($B59,城镇化率!$A:$A,0),MATCH(AU$1,城镇化率!$5:$5,0))/100</f>
        <v>823214.59369249688</v>
      </c>
      <c r="AV59" s="40">
        <f>INDEX(人口源表!$1:$1048576,MATCH($B59,人口源表!$A:$A,0),MATCH(AV$1,人口源表!$1:$1,0))*INDEX(城镇化率!$1:$1048576,MATCH($B59,城镇化率!$A:$A,0),MATCH(AV$1,城镇化率!$5:$5,0))/100</f>
        <v>818225.04248686472</v>
      </c>
    </row>
    <row r="60" spans="1:48" x14ac:dyDescent="0.15">
      <c r="A60" s="4" t="s">
        <v>863</v>
      </c>
      <c r="B60" s="4" t="s">
        <v>142</v>
      </c>
      <c r="C60" s="34">
        <f>VLOOKUP(B60,'[1]2016省城人口总结（根）'!B:C,2,FALSE)/100</f>
        <v>0.52732999999999997</v>
      </c>
      <c r="D60" s="40">
        <f>INDEX(人口源表!$1:$1048576,MATCH($B60,人口源表!$A:$A,0),MATCH(D$1,人口源表!$1:$1,0))*INDEX(城镇化率!$1:$1048576,MATCH($B60,城镇化率!$A:$A,0),MATCH(D$1,城镇化率!$5:$5,0))/100</f>
        <v>1240337.7604856207</v>
      </c>
      <c r="E60" s="40">
        <f>INDEX(人口源表!$1:$1048576,MATCH($B60,人口源表!$A:$A,0),MATCH(E$1,人口源表!$1:$1,0))*INDEX(城镇化率!$1:$1048576,MATCH($B60,城镇化率!$A:$A,0),MATCH(E$1,城镇化率!$5:$5,0))/100</f>
        <v>1266696.1252182554</v>
      </c>
      <c r="F60" s="40">
        <f>INDEX(人口源表!$1:$1048576,MATCH($B60,人口源表!$A:$A,0),MATCH(F$1,人口源表!$1:$1,0))*INDEX(城镇化率!$1:$1048576,MATCH($B60,城镇化率!$A:$A,0),MATCH(F$1,城镇化率!$5:$5,0))/100</f>
        <v>1292803.5820669853</v>
      </c>
      <c r="G60" s="40">
        <f>INDEX(人口源表!$1:$1048576,MATCH($B60,人口源表!$A:$A,0),MATCH(G$1,人口源表!$1:$1,0))*INDEX(城镇化率!$1:$1048576,MATCH($B60,城镇化率!$A:$A,0),MATCH(G$1,城镇化率!$5:$5,0))/100</f>
        <v>1070562.5691960594</v>
      </c>
      <c r="H60" s="40">
        <f>INDEX(人口源表!$1:$1048576,MATCH($B60,人口源表!$A:$A,0),MATCH(H$1,人口源表!$1:$1,0))*INDEX(城镇化率!$1:$1048576,MATCH($B60,城镇化率!$A:$A,0),MATCH(H$1,城镇化率!$5:$5,0))/100</f>
        <v>1095320.2246958434</v>
      </c>
      <c r="I60" s="40">
        <f>INDEX(人口源表!$1:$1048576,MATCH($B60,人口源表!$A:$A,0),MATCH(I$1,人口源表!$1:$1,0))*INDEX(城镇化率!$1:$1048576,MATCH($B60,城镇化率!$A:$A,0),MATCH(I$1,城镇化率!$5:$5,0))/100</f>
        <v>1111240.211879083</v>
      </c>
      <c r="J60" s="40">
        <f>INDEX(人口源表!$1:$1048576,MATCH($B60,人口源表!$A:$A,0),MATCH(J$1,人口源表!$1:$1,0))*INDEX(城镇化率!$1:$1048576,MATCH($B60,城镇化率!$A:$A,0),MATCH(J$1,城镇化率!$5:$5,0))/100</f>
        <v>1125820.452071327</v>
      </c>
      <c r="K60" s="40">
        <f>INDEX(人口源表!$1:$1048576,MATCH($B60,人口源表!$A:$A,0),MATCH(K$1,人口源表!$1:$1,0))*INDEX(城镇化率!$1:$1048576,MATCH($B60,城镇化率!$A:$A,0),MATCH(K$1,城镇化率!$5:$5,0))/100</f>
        <v>1139128.6691267102</v>
      </c>
      <c r="L60" s="40">
        <f>INDEX(人口源表!$1:$1048576,MATCH($B60,人口源表!$A:$A,0),MATCH(L$1,人口源表!$1:$1,0))*INDEX(城镇化率!$1:$1048576,MATCH($B60,城镇化率!$A:$A,0),MATCH(L$1,城镇化率!$5:$5,0))/100</f>
        <v>1151229.1078716489</v>
      </c>
      <c r="M60" s="40">
        <f>INDEX(人口源表!$1:$1048576,MATCH($B60,人口源表!$A:$A,0),MATCH(M$1,人口源表!$1:$1,0))*INDEX(城镇化率!$1:$1048576,MATCH($B60,城镇化率!$A:$A,0),MATCH(M$1,城镇化率!$5:$5,0))/100</f>
        <v>1162187.6145974591</v>
      </c>
      <c r="N60" s="40">
        <f>INDEX(人口源表!$1:$1048576,MATCH($B60,人口源表!$A:$A,0),MATCH(N$1,人口源表!$1:$1,0))*INDEX(城镇化率!$1:$1048576,MATCH($B60,城镇化率!$A:$A,0),MATCH(N$1,城镇化率!$5:$5,0))/100</f>
        <v>1172068.6453204821</v>
      </c>
      <c r="O60" s="40">
        <f>INDEX(人口源表!$1:$1048576,MATCH($B60,人口源表!$A:$A,0),MATCH(O$1,人口源表!$1:$1,0))*INDEX(城镇化率!$1:$1048576,MATCH($B60,城镇化率!$A:$A,0),MATCH(O$1,城镇化率!$5:$5,0))/100</f>
        <v>1180936.3274604201</v>
      </c>
      <c r="P60" s="40">
        <f>INDEX(人口源表!$1:$1048576,MATCH($B60,人口源表!$A:$A,0),MATCH(P$1,人口源表!$1:$1,0))*INDEX(城镇化率!$1:$1048576,MATCH($B60,城镇化率!$A:$A,0),MATCH(P$1,城镇化率!$5:$5,0))/100</f>
        <v>1188853.145278384</v>
      </c>
      <c r="Q60" s="40">
        <f>INDEX(人口源表!$1:$1048576,MATCH($B60,人口源表!$A:$A,0),MATCH(Q$1,人口源表!$1:$1,0))*INDEX(城镇化率!$1:$1048576,MATCH($B60,城镇化率!$A:$A,0),MATCH(Q$1,城镇化率!$5:$5,0))/100</f>
        <v>1195882.2503506492</v>
      </c>
      <c r="R60" s="40">
        <f>INDEX(人口源表!$1:$1048576,MATCH($B60,人口源表!$A:$A,0),MATCH(R$1,人口源表!$1:$1,0))*INDEX(城镇化率!$1:$1048576,MATCH($B60,城镇化率!$A:$A,0),MATCH(R$1,城镇化率!$5:$5,0))/100</f>
        <v>1202084.9292924972</v>
      </c>
      <c r="S60" s="40">
        <f>INDEX(人口源表!$1:$1048576,MATCH($B60,人口源表!$A:$A,0),MATCH(S$1,人口源表!$1:$1,0))*INDEX(城镇化率!$1:$1048576,MATCH($B60,城镇化率!$A:$A,0),MATCH(S$1,城镇化率!$5:$5,0))/100</f>
        <v>1201541.9872982383</v>
      </c>
      <c r="T60" s="40">
        <f>INDEX(人口源表!$1:$1048576,MATCH($B60,人口源表!$A:$A,0),MATCH(T$1,人口源表!$1:$1,0))*INDEX(城镇化率!$1:$1048576,MATCH($B60,城镇化率!$A:$A,0),MATCH(T$1,城镇化率!$5:$5,0))/100</f>
        <v>1200274.3611467043</v>
      </c>
      <c r="U60" s="40">
        <f>INDEX(人口源表!$1:$1048576,MATCH($B60,人口源表!$A:$A,0),MATCH(U$1,人口源表!$1:$1,0))*INDEX(城镇化率!$1:$1048576,MATCH($B60,城镇化率!$A:$A,0),MATCH(U$1,城镇化率!$5:$5,0))/100</f>
        <v>1198347.9108114936</v>
      </c>
      <c r="V60" s="40">
        <f>INDEX(人口源表!$1:$1048576,MATCH($B60,人口源表!$A:$A,0),MATCH(V$1,人口源表!$1:$1,0))*INDEX(城镇化率!$1:$1048576,MATCH($B60,城镇化率!$A:$A,0),MATCH(V$1,城镇化率!$5:$5,0))/100</f>
        <v>1195828.0139897165</v>
      </c>
      <c r="W60" s="40">
        <f>INDEX(人口源表!$1:$1048576,MATCH($B60,人口源表!$A:$A,0),MATCH(W$1,人口源表!$1:$1,0))*INDEX(城镇化率!$1:$1048576,MATCH($B60,城镇化率!$A:$A,0),MATCH(W$1,城镇化率!$5:$5,0))/100</f>
        <v>1192775.7032965135</v>
      </c>
      <c r="X60" s="40">
        <f>INDEX(人口源表!$1:$1048576,MATCH($B60,人口源表!$A:$A,0),MATCH(X$1,人口源表!$1:$1,0))*INDEX(城镇化率!$1:$1048576,MATCH($B60,城镇化率!$A:$A,0),MATCH(X$1,城镇化率!$5:$5,0))/100</f>
        <v>1189249.4667528109</v>
      </c>
      <c r="Y60" s="40">
        <f>INDEX(人口源表!$1:$1048576,MATCH($B60,人口源表!$A:$A,0),MATCH(Y$1,人口源表!$1:$1,0))*INDEX(城镇化率!$1:$1048576,MATCH($B60,城镇化率!$A:$A,0),MATCH(Y$1,城镇化率!$5:$5,0))/100</f>
        <v>1185305.1681802764</v>
      </c>
      <c r="Z60" s="40">
        <f>INDEX(人口源表!$1:$1048576,MATCH($B60,人口源表!$A:$A,0),MATCH(Z$1,人口源表!$1:$1,0))*INDEX(城镇化率!$1:$1048576,MATCH($B60,城镇化率!$A:$A,0),MATCH(Z$1,城镇化率!$5:$5,0))/100</f>
        <v>1180995.3177917823</v>
      </c>
      <c r="AA60" s="40">
        <f>INDEX(人口源表!$1:$1048576,MATCH($B60,人口源表!$A:$A,0),MATCH(AA$1,人口源表!$1:$1,0))*INDEX(城镇化率!$1:$1048576,MATCH($B60,城镇化率!$A:$A,0),MATCH(AA$1,城镇化率!$5:$5,0))/100</f>
        <v>1176368.9738060995</v>
      </c>
      <c r="AB60" s="40">
        <f>INDEX(人口源表!$1:$1048576,MATCH($B60,人口源表!$A:$A,0),MATCH(AB$1,人口源表!$1:$1,0))*INDEX(城镇化率!$1:$1048576,MATCH($B60,城镇化率!$A:$A,0),MATCH(AB$1,城镇化率!$5:$5,0))/100</f>
        <v>1171471.6425126605</v>
      </c>
      <c r="AC60" s="40">
        <f>INDEX(人口源表!$1:$1048576,MATCH($B60,人口源表!$A:$A,0),MATCH(AC$1,人口源表!$1:$1,0))*INDEX(城镇化率!$1:$1048576,MATCH($B60,城镇化率!$A:$A,0),MATCH(AC$1,城镇化率!$5:$5,0))/100</f>
        <v>1164919.272505766</v>
      </c>
      <c r="AD60" s="40">
        <f>INDEX(人口源表!$1:$1048576,MATCH($B60,人口源表!$A:$A,0),MATCH(AD$1,人口源表!$1:$1,0))*INDEX(城镇化率!$1:$1048576,MATCH($B60,城镇化率!$A:$A,0),MATCH(AD$1,城镇化率!$5:$5,0))/100</f>
        <v>1158193.2664092549</v>
      </c>
      <c r="AE60" s="40">
        <f>INDEX(人口源表!$1:$1048576,MATCH($B60,人口源表!$A:$A,0),MATCH(AE$1,人口源表!$1:$1,0))*INDEX(城镇化率!$1:$1048576,MATCH($B60,城镇化率!$A:$A,0),MATCH(AE$1,城镇化率!$5:$5,0))/100</f>
        <v>1151328.4381661997</v>
      </c>
      <c r="AF60" s="40">
        <f>INDEX(人口源表!$1:$1048576,MATCH($B60,人口源表!$A:$A,0),MATCH(AF$1,人口源表!$1:$1,0))*INDEX(城镇化率!$1:$1048576,MATCH($B60,城镇化率!$A:$A,0),MATCH(AF$1,城镇化率!$5:$5,0))/100</f>
        <v>1144358.1450175766</v>
      </c>
      <c r="AG60" s="40">
        <f>INDEX(人口源表!$1:$1048576,MATCH($B60,人口源表!$A:$A,0),MATCH(AG$1,人口源表!$1:$1,0))*INDEX(城镇化率!$1:$1048576,MATCH($B60,城镇化率!$A:$A,0),MATCH(AG$1,城镇化率!$5:$5,0))/100</f>
        <v>1137310.250177921</v>
      </c>
      <c r="AH60" s="40">
        <f>INDEX(人口源表!$1:$1048576,MATCH($B60,人口源表!$A:$A,0),MATCH(AH$1,人口源表!$1:$1,0))*INDEX(城镇化率!$1:$1048576,MATCH($B60,城镇化率!$A:$A,0),MATCH(AH$1,城镇化率!$5:$5,0))/100</f>
        <v>1130208.3544350557</v>
      </c>
      <c r="AI60" s="40">
        <f>INDEX(人口源表!$1:$1048576,MATCH($B60,人口源表!$A:$A,0),MATCH(AI$1,人口源表!$1:$1,0))*INDEX(城镇化率!$1:$1048576,MATCH($B60,城镇化率!$A:$A,0),MATCH(AI$1,城镇化率!$5:$5,0))/100</f>
        <v>1123073.7293318904</v>
      </c>
      <c r="AJ60" s="40">
        <f>INDEX(人口源表!$1:$1048576,MATCH($B60,人口源表!$A:$A,0),MATCH(AJ$1,人口源表!$1:$1,0))*INDEX(城镇化率!$1:$1048576,MATCH($B60,城镇化率!$A:$A,0),MATCH(AJ$1,城镇化率!$5:$5,0))/100</f>
        <v>1115921.8946209536</v>
      </c>
      <c r="AK60" s="40">
        <f>INDEX(人口源表!$1:$1048576,MATCH($B60,人口源表!$A:$A,0),MATCH(AK$1,人口源表!$1:$1,0))*INDEX(城镇化率!$1:$1048576,MATCH($B60,城镇化率!$A:$A,0),MATCH(AK$1,城镇化率!$5:$5,0))/100</f>
        <v>1108764.5395766336</v>
      </c>
      <c r="AL60" s="40">
        <f>INDEX(人口源表!$1:$1048576,MATCH($B60,人口源表!$A:$A,0),MATCH(AL$1,人口源表!$1:$1,0))*INDEX(城镇化率!$1:$1048576,MATCH($B60,城镇化率!$A:$A,0),MATCH(AL$1,城镇化率!$5:$5,0))/100</f>
        <v>1101608.7684215989</v>
      </c>
      <c r="AM60" s="40">
        <f>INDEX(人口源表!$1:$1048576,MATCH($B60,人口源表!$A:$A,0),MATCH(AM$1,人口源表!$1:$1,0))*INDEX(城镇化率!$1:$1048576,MATCH($B60,城镇化率!$A:$A,0),MATCH(AM$1,城镇化率!$5:$5,0))/100</f>
        <v>1094459.06037213</v>
      </c>
      <c r="AN60" s="40">
        <f>INDEX(人口源表!$1:$1048576,MATCH($B60,人口源表!$A:$A,0),MATCH(AN$1,人口源表!$1:$1,0))*INDEX(城镇化率!$1:$1048576,MATCH($B60,城镇化率!$A:$A,0),MATCH(AN$1,城镇化率!$5:$5,0))/100</f>
        <v>1087312.422135304</v>
      </c>
      <c r="AO60" s="40">
        <f>INDEX(人口源表!$1:$1048576,MATCH($B60,人口源表!$A:$A,0),MATCH(AO$1,人口源表!$1:$1,0))*INDEX(城镇化率!$1:$1048576,MATCH($B60,城镇化率!$A:$A,0),MATCH(AO$1,城镇化率!$5:$5,0))/100</f>
        <v>1080163.7493875304</v>
      </c>
      <c r="AP60" s="40">
        <f>INDEX(人口源表!$1:$1048576,MATCH($B60,人口源表!$A:$A,0),MATCH(AP$1,人口源表!$1:$1,0))*INDEX(城镇化率!$1:$1048576,MATCH($B60,城镇化率!$A:$A,0),MATCH(AP$1,城镇化率!$5:$5,0))/100</f>
        <v>1073002.3350921345</v>
      </c>
      <c r="AQ60" s="40">
        <f>INDEX(人口源表!$1:$1048576,MATCH($B60,人口源表!$A:$A,0),MATCH(AQ$1,人口源表!$1:$1,0))*INDEX(城镇化率!$1:$1048576,MATCH($B60,城镇化率!$A:$A,0),MATCH(AQ$1,城镇化率!$5:$5,0))/100</f>
        <v>1065812.4576854981</v>
      </c>
      <c r="AR60" s="40">
        <f>INDEX(人口源表!$1:$1048576,MATCH($B60,人口源表!$A:$A,0),MATCH(AR$1,人口源表!$1:$1,0))*INDEX(城镇化率!$1:$1048576,MATCH($B60,城镇化率!$A:$A,0),MATCH(AR$1,城镇化率!$5:$5,0))/100</f>
        <v>1058573.9837578086</v>
      </c>
      <c r="AS60" s="40">
        <f>INDEX(人口源表!$1:$1048576,MATCH($B60,人口源表!$A:$A,0),MATCH(AS$1,人口源表!$1:$1,0))*INDEX(城镇化率!$1:$1048576,MATCH($B60,城镇化率!$A:$A,0),MATCH(AS$1,城镇化率!$5:$5,0))/100</f>
        <v>1051261.5888171224</v>
      </c>
      <c r="AT60" s="40">
        <f>INDEX(人口源表!$1:$1048576,MATCH($B60,人口源表!$A:$A,0),MATCH(AT$1,人口源表!$1:$1,0))*INDEX(城镇化率!$1:$1048576,MATCH($B60,城镇化率!$A:$A,0),MATCH(AT$1,城镇化率!$5:$5,0))/100</f>
        <v>1043846.0641598767</v>
      </c>
      <c r="AU60" s="40">
        <f>INDEX(人口源表!$1:$1048576,MATCH($B60,人口源表!$A:$A,0),MATCH(AU$1,人口源表!$1:$1,0))*INDEX(城镇化率!$1:$1048576,MATCH($B60,城镇化率!$A:$A,0),MATCH(AU$1,城镇化率!$5:$5,0))/100</f>
        <v>1036290.7293345205</v>
      </c>
      <c r="AV60" s="40">
        <f>INDEX(人口源表!$1:$1048576,MATCH($B60,人口源表!$A:$A,0),MATCH(AV$1,人口源表!$1:$1,0))*INDEX(城镇化率!$1:$1048576,MATCH($B60,城镇化率!$A:$A,0),MATCH(AV$1,城镇化率!$5:$5,0))/100</f>
        <v>1028555.5328032769</v>
      </c>
    </row>
    <row r="61" spans="1:48" x14ac:dyDescent="0.15">
      <c r="A61" s="4" t="s">
        <v>864</v>
      </c>
      <c r="B61" s="4" t="s">
        <v>144</v>
      </c>
      <c r="C61" s="34">
        <f>VLOOKUP(B61,'[1]2016省城人口总结（根）'!B:C,2,FALSE)/100</f>
        <v>0.6452</v>
      </c>
      <c r="D61" s="40">
        <f>INDEX(人口源表!$1:$1048576,MATCH($B61,人口源表!$A:$A,0),MATCH(D$1,人口源表!$1:$1,0))*INDEX(城镇化率!$1:$1048576,MATCH($B61,城镇化率!$A:$A,0),MATCH(D$1,城镇化率!$5:$5,0))/100</f>
        <v>7199999.6538168499</v>
      </c>
      <c r="E61" s="40">
        <f>INDEX(人口源表!$1:$1048576,MATCH($B61,人口源表!$A:$A,0),MATCH(E$1,人口源表!$1:$1,0))*INDEX(城镇化率!$1:$1048576,MATCH($B61,城镇化率!$A:$A,0),MATCH(E$1,城镇化率!$5:$5,0))/100</f>
        <v>7369894.5091720438</v>
      </c>
      <c r="F61" s="40">
        <f>INDEX(人口源表!$1:$1048576,MATCH($B61,人口源表!$A:$A,0),MATCH(F$1,人口源表!$1:$1,0))*INDEX(城镇化率!$1:$1048576,MATCH($B61,城镇化率!$A:$A,0),MATCH(F$1,城镇化率!$5:$5,0))/100</f>
        <v>7538970.3393849758</v>
      </c>
      <c r="G61" s="40">
        <f>INDEX(人口源表!$1:$1048576,MATCH($B61,人口源表!$A:$A,0),MATCH(G$1,人口源表!$1:$1,0))*INDEX(城镇化率!$1:$1048576,MATCH($B61,城镇化率!$A:$A,0),MATCH(G$1,城镇化率!$5:$5,0))/100</f>
        <v>6730865.6983018424</v>
      </c>
      <c r="H61" s="40">
        <f>INDEX(人口源表!$1:$1048576,MATCH($B61,人口源表!$A:$A,0),MATCH(H$1,人口源表!$1:$1,0))*INDEX(城镇化率!$1:$1048576,MATCH($B61,城镇化率!$A:$A,0),MATCH(H$1,城镇化率!$5:$5,0))/100</f>
        <v>6908797.7275707582</v>
      </c>
      <c r="I61" s="40">
        <f>INDEX(人口源表!$1:$1048576,MATCH($B61,人口源表!$A:$A,0),MATCH(I$1,人口源表!$1:$1,0))*INDEX(城镇化率!$1:$1048576,MATCH($B61,城镇化率!$A:$A,0),MATCH(I$1,城镇化率!$5:$5,0))/100</f>
        <v>7030322.5067705</v>
      </c>
      <c r="J61" s="40">
        <f>INDEX(人口源表!$1:$1048576,MATCH($B61,人口源表!$A:$A,0),MATCH(J$1,人口源表!$1:$1,0))*INDEX(城镇化率!$1:$1048576,MATCH($B61,城镇化率!$A:$A,0),MATCH(J$1,城镇化率!$5:$5,0))/100</f>
        <v>7142722.4582085535</v>
      </c>
      <c r="K61" s="40">
        <f>INDEX(人口源表!$1:$1048576,MATCH($B61,人口源表!$A:$A,0),MATCH(K$1,人口源表!$1:$1,0))*INDEX(城镇化率!$1:$1048576,MATCH($B61,城镇化率!$A:$A,0),MATCH(K$1,城镇化率!$5:$5,0))/100</f>
        <v>7246541.9825771721</v>
      </c>
      <c r="L61" s="40">
        <f>INDEX(人口源表!$1:$1048576,MATCH($B61,人口源表!$A:$A,0),MATCH(L$1,人口源表!$1:$1,0))*INDEX(城镇化率!$1:$1048576,MATCH($B61,城镇化率!$A:$A,0),MATCH(L$1,城镇化率!$5:$5,0))/100</f>
        <v>7342318.6718153944</v>
      </c>
      <c r="M61" s="40">
        <f>INDEX(人口源表!$1:$1048576,MATCH($B61,人口源表!$A:$A,0),MATCH(M$1,人口源表!$1:$1,0))*INDEX(城镇化率!$1:$1048576,MATCH($B61,城镇化率!$A:$A,0),MATCH(M$1,城镇化率!$5:$5,0))/100</f>
        <v>7430584.5039780261</v>
      </c>
      <c r="N61" s="40">
        <f>INDEX(人口源表!$1:$1048576,MATCH($B61,人口源表!$A:$A,0),MATCH(N$1,人口源表!$1:$1,0))*INDEX(城镇化率!$1:$1048576,MATCH($B61,城镇化率!$A:$A,0),MATCH(N$1,城镇化率!$5:$5,0))/100</f>
        <v>7511861.2707209513</v>
      </c>
      <c r="O61" s="40">
        <f>INDEX(人口源表!$1:$1048576,MATCH($B61,人口源表!$A:$A,0),MATCH(O$1,人口源表!$1:$1,0))*INDEX(城镇化率!$1:$1048576,MATCH($B61,城镇化率!$A:$A,0),MATCH(O$1,城镇化率!$5:$5,0))/100</f>
        <v>7586660.1911265478</v>
      </c>
      <c r="P61" s="40">
        <f>INDEX(人口源表!$1:$1048576,MATCH($B61,人口源表!$A:$A,0),MATCH(P$1,人口源表!$1:$1,0))*INDEX(城镇化率!$1:$1048576,MATCH($B61,城镇化率!$A:$A,0),MATCH(P$1,城镇化率!$5:$5,0))/100</f>
        <v>7655483.7718256628</v>
      </c>
      <c r="Q61" s="40">
        <f>INDEX(人口源表!$1:$1048576,MATCH($B61,人口源表!$A:$A,0),MATCH(Q$1,人口源表!$1:$1,0))*INDEX(城镇化率!$1:$1048576,MATCH($B61,城镇化率!$A:$A,0),MATCH(Q$1,城镇化率!$5:$5,0))/100</f>
        <v>7718821.7669740152</v>
      </c>
      <c r="R61" s="40">
        <f>INDEX(人口源表!$1:$1048576,MATCH($B61,人口源表!$A:$A,0),MATCH(R$1,人口源表!$1:$1,0))*INDEX(城镇化率!$1:$1048576,MATCH($B61,城镇化率!$A:$A,0),MATCH(R$1,城镇化率!$5:$5,0))/100</f>
        <v>7777150.7324746763</v>
      </c>
      <c r="S61" s="40">
        <f>INDEX(人口源表!$1:$1048576,MATCH($B61,人口源表!$A:$A,0),MATCH(S$1,人口源表!$1:$1,0))*INDEX(城镇化率!$1:$1048576,MATCH($B61,城镇化率!$A:$A,0),MATCH(S$1,城镇化率!$5:$5,0))/100</f>
        <v>7792165.0531781875</v>
      </c>
      <c r="T61" s="40">
        <f>INDEX(人口源表!$1:$1048576,MATCH($B61,人口源表!$A:$A,0),MATCH(T$1,人口源表!$1:$1,0))*INDEX(城镇化率!$1:$1048576,MATCH($B61,城镇化率!$A:$A,0),MATCH(T$1,城镇化率!$5:$5,0))/100</f>
        <v>7802780.9674537564</v>
      </c>
      <c r="U61" s="40">
        <f>INDEX(人口源表!$1:$1048576,MATCH($B61,人口源表!$A:$A,0),MATCH(U$1,人口源表!$1:$1,0))*INDEX(城镇化率!$1:$1048576,MATCH($B61,城镇化率!$A:$A,0),MATCH(U$1,城镇化率!$5:$5,0))/100</f>
        <v>7809484.1688720016</v>
      </c>
      <c r="V61" s="40">
        <f>INDEX(人口源表!$1:$1048576,MATCH($B61,人口源表!$A:$A,0),MATCH(V$1,人口源表!$1:$1,0))*INDEX(城镇化率!$1:$1048576,MATCH($B61,城镇化率!$A:$A,0),MATCH(V$1,城镇化率!$5:$5,0))/100</f>
        <v>7812734.947752336</v>
      </c>
      <c r="W61" s="40">
        <f>INDEX(人口源表!$1:$1048576,MATCH($B61,人口源表!$A:$A,0),MATCH(W$1,人口源表!$1:$1,0))*INDEX(城镇化率!$1:$1048576,MATCH($B61,城镇化率!$A:$A,0),MATCH(W$1,城镇化率!$5:$5,0))/100</f>
        <v>7812966.6474327371</v>
      </c>
      <c r="X61" s="40">
        <f>INDEX(人口源表!$1:$1048576,MATCH($B61,人口源表!$A:$A,0),MATCH(X$1,人口源表!$1:$1,0))*INDEX(城镇化率!$1:$1048576,MATCH($B61,城镇化率!$A:$A,0),MATCH(X$1,城镇化率!$5:$5,0))/100</f>
        <v>7810581.7281690054</v>
      </c>
      <c r="Y61" s="40">
        <f>INDEX(人口源表!$1:$1048576,MATCH($B61,人口源表!$A:$A,0),MATCH(Y$1,人口源表!$1:$1,0))*INDEX(城镇化率!$1:$1048576,MATCH($B61,城镇化率!$A:$A,0),MATCH(Y$1,城镇化率!$5:$5,0))/100</f>
        <v>7805955.6196590438</v>
      </c>
      <c r="Z61" s="40">
        <f>INDEX(人口源表!$1:$1048576,MATCH($B61,人口源表!$A:$A,0),MATCH(Z$1,人口源表!$1:$1,0))*INDEX(城镇化率!$1:$1048576,MATCH($B61,城镇化率!$A:$A,0),MATCH(Z$1,城镇化率!$5:$5,0))/100</f>
        <v>7799432.766947235</v>
      </c>
      <c r="AA61" s="40">
        <f>INDEX(人口源表!$1:$1048576,MATCH($B61,人口源表!$A:$A,0),MATCH(AA$1,人口源表!$1:$1,0))*INDEX(城镇化率!$1:$1048576,MATCH($B61,城镇化率!$A:$A,0),MATCH(AA$1,城镇化率!$5:$5,0))/100</f>
        <v>7791327.3536169995</v>
      </c>
      <c r="AB61" s="40">
        <f>INDEX(人口源表!$1:$1048576,MATCH($B61,人口源表!$A:$A,0),MATCH(AB$1,人口源表!$1:$1,0))*INDEX(城镇化率!$1:$1048576,MATCH($B61,城镇化率!$A:$A,0),MATCH(AB$1,城镇化率!$5:$5,0))/100</f>
        <v>7781920.8534854241</v>
      </c>
      <c r="AC61" s="40">
        <f>INDEX(人口源表!$1:$1048576,MATCH($B61,人口源表!$A:$A,0),MATCH(AC$1,人口源表!$1:$1,0))*INDEX(城镇化率!$1:$1048576,MATCH($B61,城镇化率!$A:$A,0),MATCH(AC$1,城镇化率!$5:$5,0))/100</f>
        <v>7761953.0526661836</v>
      </c>
      <c r="AD61" s="40">
        <f>INDEX(人口源表!$1:$1048576,MATCH($B61,人口源表!$A:$A,0),MATCH(AD$1,人口源表!$1:$1,0))*INDEX(城镇化率!$1:$1048576,MATCH($B61,城镇化率!$A:$A,0),MATCH(AD$1,城镇化率!$5:$5,0))/100</f>
        <v>7741188.6983230701</v>
      </c>
      <c r="AE61" s="40">
        <f>INDEX(人口源表!$1:$1048576,MATCH($B61,人口源表!$A:$A,0),MATCH(AE$1,人口源表!$1:$1,0))*INDEX(城镇化率!$1:$1048576,MATCH($B61,城镇化率!$A:$A,0),MATCH(AE$1,城镇化率!$5:$5,0))/100</f>
        <v>7719810.527084589</v>
      </c>
      <c r="AF61" s="40">
        <f>INDEX(人口源表!$1:$1048576,MATCH($B61,人口源表!$A:$A,0),MATCH(AF$1,人口源表!$1:$1,0))*INDEX(城镇化率!$1:$1048576,MATCH($B61,城镇化率!$A:$A,0),MATCH(AF$1,城镇化率!$5:$5,0))/100</f>
        <v>7697966.6679343805</v>
      </c>
      <c r="AG61" s="40">
        <f>INDEX(人口源表!$1:$1048576,MATCH($B61,人口源表!$A:$A,0),MATCH(AG$1,人口源表!$1:$1,0))*INDEX(城镇化率!$1:$1048576,MATCH($B61,城镇化率!$A:$A,0),MATCH(AG$1,城镇化率!$5:$5,0))/100</f>
        <v>7675767.5134450058</v>
      </c>
      <c r="AH61" s="40">
        <f>INDEX(人口源表!$1:$1048576,MATCH($B61,人口源表!$A:$A,0),MATCH(AH$1,人口源表!$1:$1,0))*INDEX(城镇化率!$1:$1048576,MATCH($B61,城镇化率!$A:$A,0),MATCH(AH$1,城镇化率!$5:$5,0))/100</f>
        <v>7653286.6265392434</v>
      </c>
      <c r="AI61" s="40">
        <f>INDEX(人口源表!$1:$1048576,MATCH($B61,人口源表!$A:$A,0),MATCH(AI$1,人口源表!$1:$1,0))*INDEX(城镇化率!$1:$1048576,MATCH($B61,城镇化率!$A:$A,0),MATCH(AI$1,城镇化率!$5:$5,0))/100</f>
        <v>7630559.2074619643</v>
      </c>
      <c r="AJ61" s="40">
        <f>INDEX(人口源表!$1:$1048576,MATCH($B61,人口源表!$A:$A,0),MATCH(AJ$1,人口源表!$1:$1,0))*INDEX(城镇化率!$1:$1048576,MATCH($B61,城镇化率!$A:$A,0),MATCH(AJ$1,城镇化率!$5:$5,0))/100</f>
        <v>7607579.7081070244</v>
      </c>
      <c r="AK61" s="40">
        <f>INDEX(人口源表!$1:$1048576,MATCH($B61,人口源表!$A:$A,0),MATCH(AK$1,人口源表!$1:$1,0))*INDEX(城镇化率!$1:$1048576,MATCH($B61,城镇化率!$A:$A,0),MATCH(AK$1,城镇化率!$5:$5,0))/100</f>
        <v>7584305.2040023599</v>
      </c>
      <c r="AL61" s="40">
        <f>INDEX(人口源表!$1:$1048576,MATCH($B61,人口源表!$A:$A,0),MATCH(AL$1,人口源表!$1:$1,0))*INDEX(城镇化率!$1:$1048576,MATCH($B61,城镇化率!$A:$A,0),MATCH(AL$1,城镇化率!$5:$5,0))/100</f>
        <v>7560652.1938767545</v>
      </c>
      <c r="AM61" s="40">
        <f>INDEX(人口源表!$1:$1048576,MATCH($B61,人口源表!$A:$A,0),MATCH(AM$1,人口源表!$1:$1,0))*INDEX(城镇化率!$1:$1048576,MATCH($B61,城镇化率!$A:$A,0),MATCH(AM$1,城镇化率!$5:$5,0))/100</f>
        <v>7536493.3347926559</v>
      </c>
      <c r="AN61" s="40">
        <f>INDEX(人口源表!$1:$1048576,MATCH($B61,人口源表!$A:$A,0),MATCH(AN$1,人口源表!$1:$1,0))*INDEX(城镇化率!$1:$1048576,MATCH($B61,城镇化率!$A:$A,0),MATCH(AN$1,城镇化率!$5:$5,0))/100</f>
        <v>7511663.3351423303</v>
      </c>
      <c r="AO61" s="40">
        <f>INDEX(人口源表!$1:$1048576,MATCH($B61,人口源表!$A:$A,0),MATCH(AO$1,人口源表!$1:$1,0))*INDEX(城镇化率!$1:$1048576,MATCH($B61,城镇化率!$A:$A,0),MATCH(AO$1,城镇化率!$5:$5,0))/100</f>
        <v>7485949.8409428969</v>
      </c>
      <c r="AP61" s="40">
        <f>INDEX(人口源表!$1:$1048576,MATCH($B61,人口源表!$A:$A,0),MATCH(AP$1,人口源表!$1:$1,0))*INDEX(城镇化率!$1:$1048576,MATCH($B61,城镇化率!$A:$A,0),MATCH(AP$1,城镇化率!$5:$5,0))/100</f>
        <v>7459101.0199049786</v>
      </c>
      <c r="AQ61" s="40">
        <f>INDEX(人口源表!$1:$1048576,MATCH($B61,人口源表!$A:$A,0),MATCH(AQ$1,人口源表!$1:$1,0))*INDEX(城镇化率!$1:$1048576,MATCH($B61,城镇化率!$A:$A,0),MATCH(AQ$1,城镇化率!$5:$5,0))/100</f>
        <v>7430818.0632068459</v>
      </c>
      <c r="AR61" s="40">
        <f>INDEX(人口源表!$1:$1048576,MATCH($B61,人口源表!$A:$A,0),MATCH(AR$1,人口源表!$1:$1,0))*INDEX(城镇化率!$1:$1048576,MATCH($B61,城镇化率!$A:$A,0),MATCH(AR$1,城镇化率!$5:$5,0))/100</f>
        <v>7400756.8888343656</v>
      </c>
      <c r="AS61" s="40">
        <f>INDEX(人口源表!$1:$1048576,MATCH($B61,人口源表!$A:$A,0),MATCH(AS$1,人口源表!$1:$1,0))*INDEX(城镇化率!$1:$1048576,MATCH($B61,城镇化率!$A:$A,0),MATCH(AS$1,城镇化率!$5:$5,0))/100</f>
        <v>7368529.8932015002</v>
      </c>
      <c r="AT61" s="40">
        <f>INDEX(人口源表!$1:$1048576,MATCH($B61,人口源表!$A:$A,0),MATCH(AT$1,人口源表!$1:$1,0))*INDEX(城镇化率!$1:$1048576,MATCH($B61,城镇化率!$A:$A,0),MATCH(AT$1,城镇化率!$5:$5,0))/100</f>
        <v>7333699.1756148431</v>
      </c>
      <c r="AU61" s="40">
        <f>INDEX(人口源表!$1:$1048576,MATCH($B61,人口源表!$A:$A,0),MATCH(AU$1,人口源表!$1:$1,0))*INDEX(城镇化率!$1:$1048576,MATCH($B61,城镇化率!$A:$A,0),MATCH(AU$1,城镇化率!$5:$5,0))/100</f>
        <v>7295783.391901412</v>
      </c>
      <c r="AV61" s="40">
        <f>INDEX(人口源表!$1:$1048576,MATCH($B61,人口源表!$A:$A,0),MATCH(AV$1,人口源表!$1:$1,0))*INDEX(城镇化率!$1:$1048576,MATCH($B61,城镇化率!$A:$A,0),MATCH(AV$1,城镇化率!$5:$5,0))/100</f>
        <v>7254249.2197585246</v>
      </c>
    </row>
    <row r="62" spans="1:48" x14ac:dyDescent="0.15">
      <c r="A62" s="4" t="s">
        <v>864</v>
      </c>
      <c r="B62" s="4" t="s">
        <v>146</v>
      </c>
      <c r="C62" s="34">
        <f>VLOOKUP(B62,'[1]2016省城人口总结（根）'!B:C,2,FALSE)/100</f>
        <v>0.55640000000000001</v>
      </c>
      <c r="D62" s="40">
        <f>INDEX(人口源表!$1:$1048576,MATCH($B62,人口源表!$A:$A,0),MATCH(D$1,人口源表!$1:$1,0))*INDEX(城镇化率!$1:$1048576,MATCH($B62,城镇化率!$A:$A,0),MATCH(D$1,城镇化率!$5:$5,0))/100</f>
        <v>3107832.3838146939</v>
      </c>
      <c r="E62" s="40">
        <f>INDEX(人口源表!$1:$1048576,MATCH($B62,人口源表!$A:$A,0),MATCH(E$1,人口源表!$1:$1,0))*INDEX(城镇化率!$1:$1048576,MATCH($B62,城镇化率!$A:$A,0),MATCH(E$1,城镇化率!$5:$5,0))/100</f>
        <v>3176521.7809604881</v>
      </c>
      <c r="F62" s="40">
        <f>INDEX(人口源表!$1:$1048576,MATCH($B62,人口源表!$A:$A,0),MATCH(F$1,人口源表!$1:$1,0))*INDEX(城镇化率!$1:$1048576,MATCH($B62,城镇化率!$A:$A,0),MATCH(F$1,城镇化率!$5:$5,0))/100</f>
        <v>3244896.8465472329</v>
      </c>
      <c r="G62" s="40">
        <f>INDEX(人口源表!$1:$1048576,MATCH($B62,人口源表!$A:$A,0),MATCH(G$1,人口源表!$1:$1,0))*INDEX(城镇化率!$1:$1048576,MATCH($B62,城镇化率!$A:$A,0),MATCH(G$1,城镇化率!$5:$5,0))/100</f>
        <v>2365318.7302510305</v>
      </c>
      <c r="H62" s="40">
        <f>INDEX(人口源表!$1:$1048576,MATCH($B62,人口源表!$A:$A,0),MATCH(H$1,人口源表!$1:$1,0))*INDEX(城镇化率!$1:$1048576,MATCH($B62,城镇化率!$A:$A,0),MATCH(H$1,城镇化率!$5:$5,0))/100</f>
        <v>2420995.8619179009</v>
      </c>
      <c r="I62" s="40">
        <f>INDEX(人口源表!$1:$1048576,MATCH($B62,人口源表!$A:$A,0),MATCH(I$1,人口源表!$1:$1,0))*INDEX(城镇化率!$1:$1048576,MATCH($B62,城镇化率!$A:$A,0),MATCH(I$1,城镇化率!$5:$5,0))/100</f>
        <v>2458178.9354930441</v>
      </c>
      <c r="J62" s="40">
        <f>INDEX(人口源表!$1:$1048576,MATCH($B62,人口源表!$A:$A,0),MATCH(J$1,人口源表!$1:$1,0))*INDEX(城镇化率!$1:$1048576,MATCH($B62,城镇化率!$A:$A,0),MATCH(J$1,城镇化率!$5:$5,0))/100</f>
        <v>2493352.1769365165</v>
      </c>
      <c r="K62" s="40">
        <f>INDEX(人口源表!$1:$1048576,MATCH($B62,人口源表!$A:$A,0),MATCH(K$1,人口源表!$1:$1,0))*INDEX(城镇化率!$1:$1048576,MATCH($B62,城镇化率!$A:$A,0),MATCH(K$1,城镇化率!$5:$5,0))/100</f>
        <v>2526580.25144294</v>
      </c>
      <c r="L62" s="40">
        <f>INDEX(人口源表!$1:$1048576,MATCH($B62,人口源表!$A:$A,0),MATCH(L$1,人口源表!$1:$1,0))*INDEX(城镇化率!$1:$1048576,MATCH($B62,城镇化率!$A:$A,0),MATCH(L$1,城镇化率!$5:$5,0))/100</f>
        <v>2557927.4053777144</v>
      </c>
      <c r="M62" s="40">
        <f>INDEX(人口源表!$1:$1048576,MATCH($B62,人口源表!$A:$A,0),MATCH(M$1,人口源表!$1:$1,0))*INDEX(城镇化率!$1:$1048576,MATCH($B62,城镇化率!$A:$A,0),MATCH(M$1,城镇化率!$5:$5,0))/100</f>
        <v>2587459.2357623605</v>
      </c>
      <c r="N62" s="40">
        <f>INDEX(人口源表!$1:$1048576,MATCH($B62,人口源表!$A:$A,0),MATCH(N$1,人口源表!$1:$1,0))*INDEX(城镇化率!$1:$1048576,MATCH($B62,城镇化率!$A:$A,0),MATCH(N$1,城镇化率!$5:$5,0))/100</f>
        <v>2615240.1451625195</v>
      </c>
      <c r="O62" s="40">
        <f>INDEX(人口源表!$1:$1048576,MATCH($B62,人口源表!$A:$A,0),MATCH(O$1,人口源表!$1:$1,0))*INDEX(城镇化率!$1:$1048576,MATCH($B62,城镇化率!$A:$A,0),MATCH(O$1,城镇化率!$5:$5,0))/100</f>
        <v>2641336.387032195</v>
      </c>
      <c r="P62" s="40">
        <f>INDEX(人口源表!$1:$1048576,MATCH($B62,人口源表!$A:$A,0),MATCH(P$1,人口源表!$1:$1,0))*INDEX(城镇化率!$1:$1048576,MATCH($B62,城镇化率!$A:$A,0),MATCH(P$1,城镇化率!$5:$5,0))/100</f>
        <v>2665814.1407111636</v>
      </c>
      <c r="Q62" s="40">
        <f>INDEX(人口源表!$1:$1048576,MATCH($B62,人口源表!$A:$A,0),MATCH(Q$1,人口源表!$1:$1,0))*INDEX(城镇化率!$1:$1048576,MATCH($B62,城镇化率!$A:$A,0),MATCH(Q$1,城镇化率!$5:$5,0))/100</f>
        <v>2688740.0737402197</v>
      </c>
      <c r="R62" s="40">
        <f>INDEX(人口源表!$1:$1048576,MATCH($B62,人口源表!$A:$A,0),MATCH(R$1,人口源表!$1:$1,0))*INDEX(城镇化率!$1:$1048576,MATCH($B62,城镇化率!$A:$A,0),MATCH(R$1,城镇化率!$5:$5,0))/100</f>
        <v>2710179.3095715027</v>
      </c>
      <c r="S62" s="40">
        <f>INDEX(人口源表!$1:$1048576,MATCH($B62,人口源表!$A:$A,0),MATCH(S$1,人口源表!$1:$1,0))*INDEX(城镇化率!$1:$1048576,MATCH($B62,城镇化率!$A:$A,0),MATCH(S$1,城镇化率!$5:$5,0))/100</f>
        <v>2716683.4131297823</v>
      </c>
      <c r="T62" s="40">
        <f>INDEX(人口源表!$1:$1048576,MATCH($B62,人口源表!$A:$A,0),MATCH(T$1,人口源表!$1:$1,0))*INDEX(城镇化率!$1:$1048576,MATCH($B62,城镇化率!$A:$A,0),MATCH(T$1,城镇化率!$5:$5,0))/100</f>
        <v>2721717.1288626697</v>
      </c>
      <c r="U62" s="40">
        <f>INDEX(人口源表!$1:$1048576,MATCH($B62,人口源表!$A:$A,0),MATCH(U$1,人口源表!$1:$1,0))*INDEX(城镇化率!$1:$1048576,MATCH($B62,城镇化率!$A:$A,0),MATCH(U$1,城镇化率!$5:$5,0))/100</f>
        <v>2725366.3750240016</v>
      </c>
      <c r="V62" s="40">
        <f>INDEX(人口源表!$1:$1048576,MATCH($B62,人口源表!$A:$A,0),MATCH(V$1,人口源表!$1:$1,0))*INDEX(城镇化率!$1:$1048576,MATCH($B62,城镇化率!$A:$A,0),MATCH(V$1,城镇化率!$5:$5,0))/100</f>
        <v>2727715.6565304701</v>
      </c>
      <c r="W62" s="40">
        <f>INDEX(人口源表!$1:$1048576,MATCH($B62,人口源表!$A:$A,0),MATCH(W$1,人口源表!$1:$1,0))*INDEX(城镇化率!$1:$1048576,MATCH($B62,城镇化率!$A:$A,0),MATCH(W$1,城镇化率!$5:$5,0))/100</f>
        <v>2728848.0062987935</v>
      </c>
      <c r="X62" s="40">
        <f>INDEX(人口源表!$1:$1048576,MATCH($B62,人口源表!$A:$A,0),MATCH(X$1,人口源表!$1:$1,0))*INDEX(城镇化率!$1:$1048576,MATCH($B62,城镇化率!$A:$A,0),MATCH(X$1,城镇化率!$5:$5,0))/100</f>
        <v>2728844.2480935347</v>
      </c>
      <c r="Y62" s="40">
        <f>INDEX(人口源表!$1:$1048576,MATCH($B62,人口源表!$A:$A,0),MATCH(Y$1,人口源表!$1:$1,0))*INDEX(城镇化率!$1:$1048576,MATCH($B62,城镇化率!$A:$A,0),MATCH(Y$1,城镇化率!$5:$5,0))/100</f>
        <v>2727783.5997877745</v>
      </c>
      <c r="Z62" s="40">
        <f>INDEX(人口源表!$1:$1048576,MATCH($B62,人口源表!$A:$A,0),MATCH(Z$1,人口源表!$1:$1,0))*INDEX(城镇化率!$1:$1048576,MATCH($B62,城镇化率!$A:$A,0),MATCH(Z$1,城镇化率!$5:$5,0))/100</f>
        <v>2725743.6114898999</v>
      </c>
      <c r="AA62" s="40">
        <f>INDEX(人口源表!$1:$1048576,MATCH($B62,人口源表!$A:$A,0),MATCH(AA$1,人口源表!$1:$1,0))*INDEX(城镇化率!$1:$1048576,MATCH($B62,城镇化率!$A:$A,0),MATCH(AA$1,城镇化率!$5:$5,0))/100</f>
        <v>2722798.7272271831</v>
      </c>
      <c r="AB62" s="40">
        <f>INDEX(人口源表!$1:$1048576,MATCH($B62,人口源表!$A:$A,0),MATCH(AB$1,人口源表!$1:$1,0))*INDEX(城镇化率!$1:$1048576,MATCH($B62,城镇化率!$A:$A,0),MATCH(AB$1,城镇化率!$5:$5,0))/100</f>
        <v>2719022.2600131975</v>
      </c>
      <c r="AC62" s="40">
        <f>INDEX(人口源表!$1:$1048576,MATCH($B62,人口源表!$A:$A,0),MATCH(AC$1,人口源表!$1:$1,0))*INDEX(城镇化率!$1:$1048576,MATCH($B62,城镇化率!$A:$A,0),MATCH(AC$1,城镇化率!$5:$5,0))/100</f>
        <v>2711162.6324560405</v>
      </c>
      <c r="AD62" s="40">
        <f>INDEX(人口源表!$1:$1048576,MATCH($B62,人口源表!$A:$A,0),MATCH(AD$1,人口源表!$1:$1,0))*INDEX(城镇化率!$1:$1048576,MATCH($B62,城镇化率!$A:$A,0),MATCH(AD$1,城镇化率!$5:$5,0))/100</f>
        <v>2702628.5033343583</v>
      </c>
      <c r="AE62" s="40">
        <f>INDEX(人口源表!$1:$1048576,MATCH($B62,人口源表!$A:$A,0),MATCH(AE$1,人口源表!$1:$1,0))*INDEX(城镇化率!$1:$1048576,MATCH($B62,城镇化率!$A:$A,0),MATCH(AE$1,城镇化率!$5:$5,0))/100</f>
        <v>2693486.817061305</v>
      </c>
      <c r="AF62" s="40">
        <f>INDEX(人口源表!$1:$1048576,MATCH($B62,人口源表!$A:$A,0),MATCH(AF$1,人口源表!$1:$1,0))*INDEX(城镇化率!$1:$1048576,MATCH($B62,城镇化率!$A:$A,0),MATCH(AF$1,城镇化率!$5:$5,0))/100</f>
        <v>2683803.4780552662</v>
      </c>
      <c r="AG62" s="40">
        <f>INDEX(人口源表!$1:$1048576,MATCH($B62,人口源表!$A:$A,0),MATCH(AG$1,人口源表!$1:$1,0))*INDEX(城镇化率!$1:$1048576,MATCH($B62,城镇化率!$A:$A,0),MATCH(AG$1,城镇化率!$5:$5,0))/100</f>
        <v>2673642.6170003787</v>
      </c>
      <c r="AH62" s="40">
        <f>INDEX(人口源表!$1:$1048576,MATCH($B62,人口源表!$A:$A,0),MATCH(AH$1,人口源表!$1:$1,0))*INDEX(城镇化率!$1:$1048576,MATCH($B62,城镇化率!$A:$A,0),MATCH(AH$1,城镇化率!$5:$5,0))/100</f>
        <v>2663063.013114721</v>
      </c>
      <c r="AI62" s="40">
        <f>INDEX(人口源表!$1:$1048576,MATCH($B62,人口源表!$A:$A,0),MATCH(AI$1,人口源表!$1:$1,0))*INDEX(城镇化率!$1:$1048576,MATCH($B62,城镇化率!$A:$A,0),MATCH(AI$1,城镇化率!$5:$5,0))/100</f>
        <v>2652122.24140064</v>
      </c>
      <c r="AJ62" s="40">
        <f>INDEX(人口源表!$1:$1048576,MATCH($B62,人口源表!$A:$A,0),MATCH(AJ$1,人口源表!$1:$1,0))*INDEX(城镇化率!$1:$1048576,MATCH($B62,城镇化率!$A:$A,0),MATCH(AJ$1,城镇化率!$5:$5,0))/100</f>
        <v>2640874.50455584</v>
      </c>
      <c r="AK62" s="40">
        <f>INDEX(人口源表!$1:$1048576,MATCH($B62,人口源表!$A:$A,0),MATCH(AK$1,人口源表!$1:$1,0))*INDEX(城镇化率!$1:$1048576,MATCH($B62,城镇化率!$A:$A,0),MATCH(AK$1,城镇化率!$5:$5,0))/100</f>
        <v>2629371.2759540798</v>
      </c>
      <c r="AL62" s="40">
        <f>INDEX(人口源表!$1:$1048576,MATCH($B62,人口源表!$A:$A,0),MATCH(AL$1,人口源表!$1:$1,0))*INDEX(城镇化率!$1:$1048576,MATCH($B62,城镇化率!$A:$A,0),MATCH(AL$1,城镇化率!$5:$5,0))/100</f>
        <v>2617660.5226651598</v>
      </c>
      <c r="AM62" s="40">
        <f>INDEX(人口源表!$1:$1048576,MATCH($B62,人口源表!$A:$A,0),MATCH(AM$1,人口源表!$1:$1,0))*INDEX(城镇化率!$1:$1048576,MATCH($B62,城镇化率!$A:$A,0),MATCH(AM$1,城镇化率!$5:$5,0))/100</f>
        <v>2605786.6318892338</v>
      </c>
      <c r="AN62" s="40">
        <f>INDEX(人口源表!$1:$1048576,MATCH($B62,人口源表!$A:$A,0),MATCH(AN$1,人口源表!$1:$1,0))*INDEX(城镇化率!$1:$1048576,MATCH($B62,城镇化率!$A:$A,0),MATCH(AN$1,城镇化率!$5:$5,0))/100</f>
        <v>2593791.7826614203</v>
      </c>
      <c r="AO62" s="40">
        <f>INDEX(人口源表!$1:$1048576,MATCH($B62,人口源表!$A:$A,0),MATCH(AO$1,人口源表!$1:$1,0))*INDEX(城镇化率!$1:$1048576,MATCH($B62,城镇化率!$A:$A,0),MATCH(AO$1,城镇化率!$5:$5,0))/100</f>
        <v>2581713.7204439887</v>
      </c>
      <c r="AP62" s="40">
        <f>INDEX(人口源表!$1:$1048576,MATCH($B62,人口源表!$A:$A,0),MATCH(AP$1,人口源表!$1:$1,0))*INDEX(城镇化率!$1:$1048576,MATCH($B62,城镇化率!$A:$A,0),MATCH(AP$1,城镇化率!$5:$5,0))/100</f>
        <v>2569588.5815912471</v>
      </c>
      <c r="AQ62" s="40">
        <f>INDEX(人口源表!$1:$1048576,MATCH($B62,人口源表!$A:$A,0),MATCH(AQ$1,人口源表!$1:$1,0))*INDEX(城镇化率!$1:$1048576,MATCH($B62,城镇化率!$A:$A,0),MATCH(AQ$1,城镇化率!$5:$5,0))/100</f>
        <v>2557446.469952316</v>
      </c>
      <c r="AR62" s="40">
        <f>INDEX(人口源表!$1:$1048576,MATCH($B62,人口源表!$A:$A,0),MATCH(AR$1,人口源表!$1:$1,0))*INDEX(城镇化率!$1:$1048576,MATCH($B62,城镇化率!$A:$A,0),MATCH(AR$1,城镇化率!$5:$5,0))/100</f>
        <v>2545315.7421748876</v>
      </c>
      <c r="AS62" s="40">
        <f>INDEX(人口源表!$1:$1048576,MATCH($B62,人口源表!$A:$A,0),MATCH(AS$1,人口源表!$1:$1,0))*INDEX(城镇化率!$1:$1048576,MATCH($B62,城镇化率!$A:$A,0),MATCH(AS$1,城镇化率!$5:$5,0))/100</f>
        <v>2533220.7600810621</v>
      </c>
      <c r="AT62" s="40">
        <f>INDEX(人口源表!$1:$1048576,MATCH($B62,人口源表!$A:$A,0),MATCH(AT$1,人口源表!$1:$1,0))*INDEX(城镇化率!$1:$1048576,MATCH($B62,城镇化率!$A:$A,0),MATCH(AT$1,城镇化率!$5:$5,0))/100</f>
        <v>2521183.2904890194</v>
      </c>
      <c r="AU62" s="40">
        <f>INDEX(人口源表!$1:$1048576,MATCH($B62,人口源表!$A:$A,0),MATCH(AU$1,人口源表!$1:$1,0))*INDEX(城镇化率!$1:$1048576,MATCH($B62,城镇化率!$A:$A,0),MATCH(AU$1,城镇化率!$5:$5,0))/100</f>
        <v>2509218.7410249258</v>
      </c>
      <c r="AV62" s="40">
        <f>INDEX(人口源表!$1:$1048576,MATCH($B62,人口源表!$A:$A,0),MATCH(AV$1,人口源表!$1:$1,0))*INDEX(城镇化率!$1:$1048576,MATCH($B62,城镇化率!$A:$A,0),MATCH(AV$1,城镇化率!$5:$5,0))/100</f>
        <v>2497341.9984987397</v>
      </c>
    </row>
    <row r="63" spans="1:48" x14ac:dyDescent="0.15">
      <c r="A63" s="4" t="s">
        <v>864</v>
      </c>
      <c r="B63" s="4" t="s">
        <v>148</v>
      </c>
      <c r="C63" s="34">
        <f>VLOOKUP(B63,'[1]2016省城人口总结（根）'!B:C,2,FALSE)/100</f>
        <v>0.52680000000000005</v>
      </c>
      <c r="D63" s="40">
        <f>INDEX(人口源表!$1:$1048576,MATCH($B63,人口源表!$A:$A,0),MATCH(D$1,人口源表!$1:$1,0))*INDEX(城镇化率!$1:$1048576,MATCH($B63,城镇化率!$A:$A,0),MATCH(D$1,城镇化率!$5:$5,0))/100</f>
        <v>1009485.7554869038</v>
      </c>
      <c r="E63" s="40">
        <f>INDEX(人口源表!$1:$1048576,MATCH($B63,人口源表!$A:$A,0),MATCH(E$1,人口源表!$1:$1,0))*INDEX(城镇化率!$1:$1048576,MATCH($B63,城镇化率!$A:$A,0),MATCH(E$1,城镇化率!$5:$5,0))/100</f>
        <v>1030044.8483879402</v>
      </c>
      <c r="F63" s="40">
        <f>INDEX(人口源表!$1:$1048576,MATCH($B63,人口源表!$A:$A,0),MATCH(F$1,人口源表!$1:$1,0))*INDEX(城镇化率!$1:$1048576,MATCH($B63,城镇化率!$A:$A,0),MATCH(F$1,城镇化率!$5:$5,0))/100</f>
        <v>1050459.6757662543</v>
      </c>
      <c r="G63" s="40">
        <f>INDEX(人口源表!$1:$1048576,MATCH($B63,人口源表!$A:$A,0),MATCH(G$1,人口源表!$1:$1,0))*INDEX(城镇化率!$1:$1048576,MATCH($B63,城镇化率!$A:$A,0),MATCH(G$1,城镇化率!$5:$5,0))/100</f>
        <v>828402.09621857165</v>
      </c>
      <c r="H63" s="40">
        <f>INDEX(人口源表!$1:$1048576,MATCH($B63,人口源表!$A:$A,0),MATCH(H$1,人口源表!$1:$1,0))*INDEX(城镇化率!$1:$1048576,MATCH($B63,城镇化率!$A:$A,0),MATCH(H$1,城镇化率!$5:$5,0))/100</f>
        <v>846461.3711774596</v>
      </c>
      <c r="I63" s="40">
        <f>INDEX(人口源表!$1:$1048576,MATCH($B63,人口源表!$A:$A,0),MATCH(I$1,人口源表!$1:$1,0))*INDEX(城镇化率!$1:$1048576,MATCH($B63,城镇化率!$A:$A,0),MATCH(I$1,城镇化率!$5:$5,0))/100</f>
        <v>857939.94542066718</v>
      </c>
      <c r="J63" s="40">
        <f>INDEX(人口源表!$1:$1048576,MATCH($B63,人口源表!$A:$A,0),MATCH(J$1,人口源表!$1:$1,0))*INDEX(城镇化率!$1:$1048576,MATCH($B63,城镇化率!$A:$A,0),MATCH(J$1,城镇化率!$5:$5,0))/100</f>
        <v>868613.70876499114</v>
      </c>
      <c r="K63" s="40">
        <f>INDEX(人口源表!$1:$1048576,MATCH($B63,人口源表!$A:$A,0),MATCH(K$1,人口源表!$1:$1,0))*INDEX(城镇化率!$1:$1048576,MATCH($B63,城镇化率!$A:$A,0),MATCH(K$1,城镇化率!$5:$5,0))/100</f>
        <v>878508.1782621626</v>
      </c>
      <c r="L63" s="40">
        <f>INDEX(人口源表!$1:$1048576,MATCH($B63,人口源表!$A:$A,0),MATCH(L$1,人口源表!$1:$1,0))*INDEX(城镇化率!$1:$1048576,MATCH($B63,城镇化率!$A:$A,0),MATCH(L$1,城镇化率!$5:$5,0))/100</f>
        <v>887646.89324390551</v>
      </c>
      <c r="M63" s="40">
        <f>INDEX(人口源表!$1:$1048576,MATCH($B63,人口源表!$A:$A,0),MATCH(M$1,人口源表!$1:$1,0))*INDEX(城镇化率!$1:$1048576,MATCH($B63,城镇化率!$A:$A,0),MATCH(M$1,城镇化率!$5:$5,0))/100</f>
        <v>896056.61327001522</v>
      </c>
      <c r="N63" s="40">
        <f>INDEX(人口源表!$1:$1048576,MATCH($B63,人口源表!$A:$A,0),MATCH(N$1,人口源表!$1:$1,0))*INDEX(城镇化率!$1:$1048576,MATCH($B63,城镇化率!$A:$A,0),MATCH(N$1,城镇化率!$5:$5,0))/100</f>
        <v>903761.46491803438</v>
      </c>
      <c r="O63" s="40">
        <f>INDEX(人口源表!$1:$1048576,MATCH($B63,人口源表!$A:$A,0),MATCH(O$1,人口源表!$1:$1,0))*INDEX(城镇化率!$1:$1048576,MATCH($B63,城镇化率!$A:$A,0),MATCH(O$1,城镇化率!$5:$5,0))/100</f>
        <v>910787.60922195553</v>
      </c>
      <c r="P63" s="40">
        <f>INDEX(人口源表!$1:$1048576,MATCH($B63,人口源表!$A:$A,0),MATCH(P$1,人口源表!$1:$1,0))*INDEX(城镇化率!$1:$1048576,MATCH($B63,城镇化率!$A:$A,0),MATCH(P$1,城镇化率!$5:$5,0))/100</f>
        <v>917160.87053397822</v>
      </c>
      <c r="Q63" s="40">
        <f>INDEX(人口源表!$1:$1048576,MATCH($B63,人口源表!$A:$A,0),MATCH(Q$1,人口源表!$1:$1,0))*INDEX(城镇化率!$1:$1048576,MATCH($B63,城镇化率!$A:$A,0),MATCH(Q$1,城镇化率!$5:$5,0))/100</f>
        <v>922907.91889208229</v>
      </c>
      <c r="R63" s="40">
        <f>INDEX(人口源表!$1:$1048576,MATCH($B63,人口源表!$A:$A,0),MATCH(R$1,人口源表!$1:$1,0))*INDEX(城镇化率!$1:$1048576,MATCH($B63,城镇化率!$A:$A,0),MATCH(R$1,城镇化率!$5:$5,0))/100</f>
        <v>928054.41179145244</v>
      </c>
      <c r="S63" s="40">
        <f>INDEX(人口源表!$1:$1048576,MATCH($B63,人口源表!$A:$A,0),MATCH(S$1,人口源表!$1:$1,0))*INDEX(城镇化率!$1:$1048576,MATCH($B63,城镇化率!$A:$A,0),MATCH(S$1,城镇化率!$5:$5,0))/100</f>
        <v>928009.83204088896</v>
      </c>
      <c r="T63" s="40">
        <f>INDEX(人口源表!$1:$1048576,MATCH($B63,人口源表!$A:$A,0),MATCH(T$1,人口源表!$1:$1,0))*INDEX(城镇化率!$1:$1048576,MATCH($B63,城镇化率!$A:$A,0),MATCH(T$1,城镇化率!$5:$5,0))/100</f>
        <v>927401.4863901505</v>
      </c>
      <c r="U63" s="40">
        <f>INDEX(人口源表!$1:$1048576,MATCH($B63,人口源表!$A:$A,0),MATCH(U$1,人口源表!$1:$1,0))*INDEX(城镇化率!$1:$1048576,MATCH($B63,城镇化率!$A:$A,0),MATCH(U$1,城镇化率!$5:$5,0))/100</f>
        <v>926263.37634539197</v>
      </c>
      <c r="V63" s="40">
        <f>INDEX(人口源表!$1:$1048576,MATCH($B63,人口源表!$A:$A,0),MATCH(V$1,人口源表!$1:$1,0))*INDEX(城镇化率!$1:$1048576,MATCH($B63,城镇化率!$A:$A,0),MATCH(V$1,城镇化率!$5:$5,0))/100</f>
        <v>924629.63232578652</v>
      </c>
      <c r="W63" s="40">
        <f>INDEX(人口源表!$1:$1048576,MATCH($B63,人口源表!$A:$A,0),MATCH(W$1,人口源表!$1:$1,0))*INDEX(城镇化率!$1:$1048576,MATCH($B63,城镇化率!$A:$A,0),MATCH(W$1,城镇化率!$5:$5,0))/100</f>
        <v>922533.86942924338</v>
      </c>
      <c r="X63" s="40">
        <f>INDEX(人口源表!$1:$1048576,MATCH($B63,人口源表!$A:$A,0),MATCH(X$1,人口源表!$1:$1,0))*INDEX(城镇化率!$1:$1048576,MATCH($B63,城镇化率!$A:$A,0),MATCH(X$1,城镇化率!$5:$5,0))/100</f>
        <v>920009.16535936657</v>
      </c>
      <c r="Y63" s="40">
        <f>INDEX(人口源表!$1:$1048576,MATCH($B63,人口源表!$A:$A,0),MATCH(Y$1,人口源表!$1:$1,0))*INDEX(城镇化率!$1:$1048576,MATCH($B63,城镇化率!$A:$A,0),MATCH(Y$1,城镇化率!$5:$5,0))/100</f>
        <v>917086.74866659311</v>
      </c>
      <c r="Z63" s="40">
        <f>INDEX(人口源表!$1:$1048576,MATCH($B63,人口源表!$A:$A,0),MATCH(Z$1,人口源表!$1:$1,0))*INDEX(城镇化率!$1:$1048576,MATCH($B63,城镇化率!$A:$A,0),MATCH(Z$1,城镇化率!$5:$5,0))/100</f>
        <v>913799.83094144776</v>
      </c>
      <c r="AA63" s="40">
        <f>INDEX(人口源表!$1:$1048576,MATCH($B63,人口源表!$A:$A,0),MATCH(AA$1,人口源表!$1:$1,0))*INDEX(城镇化率!$1:$1048576,MATCH($B63,城镇化率!$A:$A,0),MATCH(AA$1,城镇化率!$5:$5,0))/100</f>
        <v>910178.43912688526</v>
      </c>
      <c r="AB63" s="40">
        <f>INDEX(人口源表!$1:$1048576,MATCH($B63,人口源表!$A:$A,0),MATCH(AB$1,人口源表!$1:$1,0))*INDEX(城镇化率!$1:$1048576,MATCH($B63,城镇化率!$A:$A,0),MATCH(AB$1,城镇化率!$5:$5,0))/100</f>
        <v>906253.25334365969</v>
      </c>
      <c r="AC63" s="40">
        <f>INDEX(人口源表!$1:$1048576,MATCH($B63,人口源表!$A:$A,0),MATCH(AC$1,人口源表!$1:$1,0))*INDEX(城镇化率!$1:$1048576,MATCH($B63,城镇化率!$A:$A,0),MATCH(AC$1,城镇化率!$5:$5,0))/100</f>
        <v>900950.48500724207</v>
      </c>
      <c r="AD63" s="40">
        <f>INDEX(人口源表!$1:$1048576,MATCH($B63,人口源表!$A:$A,0),MATCH(AD$1,人口源表!$1:$1,0))*INDEX(城镇化率!$1:$1048576,MATCH($B63,城镇化率!$A:$A,0),MATCH(AD$1,城镇化率!$5:$5,0))/100</f>
        <v>895414.19717903493</v>
      </c>
      <c r="AE63" s="40">
        <f>INDEX(人口源表!$1:$1048576,MATCH($B63,人口源表!$A:$A,0),MATCH(AE$1,人口源表!$1:$1,0))*INDEX(城镇化率!$1:$1048576,MATCH($B63,城镇化率!$A:$A,0),MATCH(AE$1,城镇化率!$5:$5,0))/100</f>
        <v>889673.78975357721</v>
      </c>
      <c r="AF63" s="40">
        <f>INDEX(人口源表!$1:$1048576,MATCH($B63,人口源表!$A:$A,0),MATCH(AF$1,人口源表!$1:$1,0))*INDEX(城镇化率!$1:$1048576,MATCH($B63,城镇化率!$A:$A,0),MATCH(AF$1,城镇化率!$5:$5,0))/100</f>
        <v>883757.79600480839</v>
      </c>
      <c r="AG63" s="40">
        <f>INDEX(人口源表!$1:$1048576,MATCH($B63,人口源表!$A:$A,0),MATCH(AG$1,人口源表!$1:$1,0))*INDEX(城镇化率!$1:$1048576,MATCH($B63,城镇化率!$A:$A,0),MATCH(AG$1,城镇化率!$5:$5,0))/100</f>
        <v>877692.52834963461</v>
      </c>
      <c r="AH63" s="40">
        <f>INDEX(人口源表!$1:$1048576,MATCH($B63,人口源表!$A:$A,0),MATCH(AH$1,人口源表!$1:$1,0))*INDEX(城镇化率!$1:$1048576,MATCH($B63,城镇化率!$A:$A,0),MATCH(AH$1,城镇化率!$5:$5,0))/100</f>
        <v>871504.70958246617</v>
      </c>
      <c r="AI63" s="40">
        <f>INDEX(人口源表!$1:$1048576,MATCH($B63,人口源表!$A:$A,0),MATCH(AI$1,人口源表!$1:$1,0))*INDEX(城镇化率!$1:$1048576,MATCH($B63,城镇化率!$A:$A,0),MATCH(AI$1,城镇化率!$5:$5,0))/100</f>
        <v>865220.13310703123</v>
      </c>
      <c r="AJ63" s="40">
        <f>INDEX(人口源表!$1:$1048576,MATCH($B63,人口源表!$A:$A,0),MATCH(AJ$1,人口源表!$1:$1,0))*INDEX(城镇化率!$1:$1048576,MATCH($B63,城镇化率!$A:$A,0),MATCH(AJ$1,城镇化率!$5:$5,0))/100</f>
        <v>858861.61843093054</v>
      </c>
      <c r="AK63" s="40">
        <f>INDEX(人口源表!$1:$1048576,MATCH($B63,人口源表!$A:$A,0),MATCH(AK$1,人口源表!$1:$1,0))*INDEX(城镇化率!$1:$1048576,MATCH($B63,城镇化率!$A:$A,0),MATCH(AK$1,城镇化率!$5:$5,0))/100</f>
        <v>852453.01286153565</v>
      </c>
      <c r="AL63" s="40">
        <f>INDEX(人口源表!$1:$1048576,MATCH($B63,人口源表!$A:$A,0),MATCH(AL$1,人口源表!$1:$1,0))*INDEX(城镇化率!$1:$1048576,MATCH($B63,城镇化率!$A:$A,0),MATCH(AL$1,城镇化率!$5:$5,0))/100</f>
        <v>846016.48972919385</v>
      </c>
      <c r="AM63" s="40">
        <f>INDEX(人口源表!$1:$1048576,MATCH($B63,人口源表!$A:$A,0),MATCH(AM$1,人口源表!$1:$1,0))*INDEX(城镇化率!$1:$1048576,MATCH($B63,城镇化率!$A:$A,0),MATCH(AM$1,城镇化率!$5:$5,0))/100</f>
        <v>839573.19543613913</v>
      </c>
      <c r="AN63" s="40">
        <f>INDEX(人口源表!$1:$1048576,MATCH($B63,人口源表!$A:$A,0),MATCH(AN$1,人口源表!$1:$1,0))*INDEX(城镇化率!$1:$1048576,MATCH($B63,城镇化率!$A:$A,0),MATCH(AN$1,城镇化率!$5:$5,0))/100</f>
        <v>833143.22692620766</v>
      </c>
      <c r="AO63" s="40">
        <f>INDEX(人口源表!$1:$1048576,MATCH($B63,人口源表!$A:$A,0),MATCH(AO$1,人口源表!$1:$1,0))*INDEX(城镇化率!$1:$1048576,MATCH($B63,城镇化率!$A:$A,0),MATCH(AO$1,城镇化率!$5:$5,0))/100</f>
        <v>826744.92170770525</v>
      </c>
      <c r="AP63" s="40">
        <f>INDEX(人口源表!$1:$1048576,MATCH($B63,人口源表!$A:$A,0),MATCH(AP$1,人口源表!$1:$1,0))*INDEX(城镇化率!$1:$1048576,MATCH($B63,城镇化率!$A:$A,0),MATCH(AP$1,城镇化率!$5:$5,0))/100</f>
        <v>820396.20137470204</v>
      </c>
      <c r="AQ63" s="40">
        <f>INDEX(人口源表!$1:$1048576,MATCH($B63,人口源表!$A:$A,0),MATCH(AQ$1,人口源表!$1:$1,0))*INDEX(城镇化率!$1:$1048576,MATCH($B63,城镇化率!$A:$A,0),MATCH(AQ$1,城镇化率!$5:$5,0))/100</f>
        <v>814114.56117431237</v>
      </c>
      <c r="AR63" s="40">
        <f>INDEX(人口源表!$1:$1048576,MATCH($B63,人口源表!$A:$A,0),MATCH(AR$1,人口源表!$1:$1,0))*INDEX(城镇化率!$1:$1048576,MATCH($B63,城镇化率!$A:$A,0),MATCH(AR$1,城镇化率!$5:$5,0))/100</f>
        <v>807914.2795189633</v>
      </c>
      <c r="AS63" s="40">
        <f>INDEX(人口源表!$1:$1048576,MATCH($B63,人口源表!$A:$A,0),MATCH(AS$1,人口源表!$1:$1,0))*INDEX(城镇化率!$1:$1048576,MATCH($B63,城镇化率!$A:$A,0),MATCH(AS$1,城镇化率!$5:$5,0))/100</f>
        <v>801809.14530062501</v>
      </c>
      <c r="AT63" s="40">
        <f>INDEX(人口源表!$1:$1048576,MATCH($B63,人口源表!$A:$A,0),MATCH(AT$1,人口源表!$1:$1,0))*INDEX(城镇化率!$1:$1048576,MATCH($B63,城镇化率!$A:$A,0),MATCH(AT$1,城镇化率!$5:$5,0))/100</f>
        <v>795813.84714053094</v>
      </c>
      <c r="AU63" s="40">
        <f>INDEX(人口源表!$1:$1048576,MATCH($B63,人口源表!$A:$A,0),MATCH(AU$1,人口源表!$1:$1,0))*INDEX(城镇化率!$1:$1048576,MATCH($B63,城镇化率!$A:$A,0),MATCH(AU$1,城镇化率!$5:$5,0))/100</f>
        <v>789939.06833530683</v>
      </c>
      <c r="AV63" s="40">
        <f>INDEX(人口源表!$1:$1048576,MATCH($B63,人口源表!$A:$A,0),MATCH(AV$1,人口源表!$1:$1,0))*INDEX(城镇化率!$1:$1048576,MATCH($B63,城镇化率!$A:$A,0),MATCH(AV$1,城镇化率!$5:$5,0))/100</f>
        <v>784194.93693308567</v>
      </c>
    </row>
    <row r="64" spans="1:48" x14ac:dyDescent="0.15">
      <c r="A64" s="4" t="s">
        <v>864</v>
      </c>
      <c r="B64" s="4" t="s">
        <v>150</v>
      </c>
      <c r="C64" s="34">
        <f>VLOOKUP(B64,'[1]2016省城人口总结（根）'!B:C,2,FALSE)/100</f>
        <v>0.52680000000000005</v>
      </c>
      <c r="D64" s="40">
        <f>INDEX(人口源表!$1:$1048576,MATCH($B64,人口源表!$A:$A,0),MATCH(D$1,人口源表!$1:$1,0))*INDEX(城镇化率!$1:$1048576,MATCH($B64,城镇化率!$A:$A,0),MATCH(D$1,城镇化率!$5:$5,0))/100</f>
        <v>573726.36086255545</v>
      </c>
      <c r="E64" s="40">
        <f>INDEX(人口源表!$1:$1048576,MATCH($B64,人口源表!$A:$A,0),MATCH(E$1,人口源表!$1:$1,0))*INDEX(城镇化率!$1:$1048576,MATCH($B64,城镇化率!$A:$A,0),MATCH(E$1,城镇化率!$5:$5,0))/100</f>
        <v>585441.71398653672</v>
      </c>
      <c r="F64" s="40">
        <f>INDEX(人口源表!$1:$1048576,MATCH($B64,人口源表!$A:$A,0),MATCH(F$1,人口源表!$1:$1,0))*INDEX(城镇化率!$1:$1048576,MATCH($B64,城镇化率!$A:$A,0),MATCH(F$1,城镇化率!$5:$5,0))/100</f>
        <v>597087.07495944132</v>
      </c>
      <c r="G64" s="40">
        <f>INDEX(人口源表!$1:$1048576,MATCH($B64,人口源表!$A:$A,0),MATCH(G$1,人口源表!$1:$1,0))*INDEX(城镇化率!$1:$1048576,MATCH($B64,城镇化率!$A:$A,0),MATCH(G$1,城镇化率!$5:$5,0))/100</f>
        <v>491362.814071481</v>
      </c>
      <c r="H64" s="40">
        <f>INDEX(人口源表!$1:$1048576,MATCH($B64,人口源表!$A:$A,0),MATCH(H$1,人口源表!$1:$1,0))*INDEX(城镇化率!$1:$1048576,MATCH($B64,城镇化率!$A:$A,0),MATCH(H$1,城镇化率!$5:$5,0))/100</f>
        <v>502267.58006782865</v>
      </c>
      <c r="I64" s="40">
        <f>INDEX(人口源表!$1:$1048576,MATCH($B64,人口源表!$A:$A,0),MATCH(I$1,人口源表!$1:$1,0))*INDEX(城镇化率!$1:$1048576,MATCH($B64,城镇化率!$A:$A,0),MATCH(I$1,城镇化率!$5:$5,0))/100</f>
        <v>509250.04172492318</v>
      </c>
      <c r="J64" s="40">
        <f>INDEX(人口源表!$1:$1048576,MATCH($B64,人口源表!$A:$A,0),MATCH(J$1,人口源表!$1:$1,0))*INDEX(城镇化率!$1:$1048576,MATCH($B64,城镇化率!$A:$A,0),MATCH(J$1,城镇化率!$5:$5,0))/100</f>
        <v>515736.67676570639</v>
      </c>
      <c r="K64" s="40">
        <f>INDEX(人口源表!$1:$1048576,MATCH($B64,人口源表!$A:$A,0),MATCH(K$1,人口源表!$1:$1,0))*INDEX(城镇化率!$1:$1048576,MATCH($B64,城镇化率!$A:$A,0),MATCH(K$1,城镇化率!$5:$5,0))/100</f>
        <v>521742.37301453168</v>
      </c>
      <c r="L64" s="40">
        <f>INDEX(人口源表!$1:$1048576,MATCH($B64,人口源表!$A:$A,0),MATCH(L$1,人口源表!$1:$1,0))*INDEX(城镇化率!$1:$1048576,MATCH($B64,城镇化率!$A:$A,0),MATCH(L$1,城镇化率!$5:$5,0))/100</f>
        <v>527281.17484271748</v>
      </c>
      <c r="M64" s="40">
        <f>INDEX(人口源表!$1:$1048576,MATCH($B64,人口源表!$A:$A,0),MATCH(M$1,人口源表!$1:$1,0))*INDEX(城镇化率!$1:$1048576,MATCH($B64,城镇化率!$A:$A,0),MATCH(M$1,城镇化率!$5:$5,0))/100</f>
        <v>532367.99781374936</v>
      </c>
      <c r="N64" s="40">
        <f>INDEX(人口源表!$1:$1048576,MATCH($B64,人口源表!$A:$A,0),MATCH(N$1,人口源表!$1:$1,0))*INDEX(城镇化率!$1:$1048576,MATCH($B64,城镇化率!$A:$A,0),MATCH(N$1,城镇化率!$5:$5,0))/100</f>
        <v>537018.65311572386</v>
      </c>
      <c r="O64" s="40">
        <f>INDEX(人口源表!$1:$1048576,MATCH($B64,人口源表!$A:$A,0),MATCH(O$1,人口源表!$1:$1,0))*INDEX(城镇化率!$1:$1048576,MATCH($B64,城镇化率!$A:$A,0),MATCH(O$1,城镇化率!$5:$5,0))/100</f>
        <v>541247.45560296567</v>
      </c>
      <c r="P64" s="40">
        <f>INDEX(人口源表!$1:$1048576,MATCH($B64,人口源表!$A:$A,0),MATCH(P$1,人口源表!$1:$1,0))*INDEX(城镇化率!$1:$1048576,MATCH($B64,城镇化率!$A:$A,0),MATCH(P$1,城镇化率!$5:$5,0))/100</f>
        <v>545070.79003678309</v>
      </c>
      <c r="Q64" s="40">
        <f>INDEX(人口源表!$1:$1048576,MATCH($B64,人口源表!$A:$A,0),MATCH(Q$1,人口源表!$1:$1,0))*INDEX(城镇化率!$1:$1048576,MATCH($B64,城镇化率!$A:$A,0),MATCH(Q$1,城镇化率!$5:$5,0))/100</f>
        <v>548504.11384490784</v>
      </c>
      <c r="R64" s="40">
        <f>INDEX(人口源表!$1:$1048576,MATCH($B64,人口源表!$A:$A,0),MATCH(R$1,人口源表!$1:$1,0))*INDEX(城镇化率!$1:$1048576,MATCH($B64,城镇化率!$A:$A,0),MATCH(R$1,城镇化率!$5:$5,0))/100</f>
        <v>551562.51250750024</v>
      </c>
      <c r="S64" s="40">
        <f>INDEX(人口源表!$1:$1048576,MATCH($B64,人口源表!$A:$A,0),MATCH(S$1,人口源表!$1:$1,0))*INDEX(城镇化率!$1:$1048576,MATCH($B64,城镇化率!$A:$A,0),MATCH(S$1,城镇化率!$5:$5,0))/100</f>
        <v>551519.29922185082</v>
      </c>
      <c r="T64" s="40">
        <f>INDEX(人口源表!$1:$1048576,MATCH($B64,人口源表!$A:$A,0),MATCH(T$1,人口源表!$1:$1,0))*INDEX(城镇化率!$1:$1048576,MATCH($B64,城镇化率!$A:$A,0),MATCH(T$1,城镇化率!$5:$5,0))/100</f>
        <v>551124.2119295249</v>
      </c>
      <c r="U64" s="40">
        <f>INDEX(人口源表!$1:$1048576,MATCH($B64,人口源表!$A:$A,0),MATCH(U$1,人口源表!$1:$1,0))*INDEX(城镇化率!$1:$1048576,MATCH($B64,城镇化率!$A:$A,0),MATCH(U$1,城镇化率!$5:$5,0))/100</f>
        <v>550398.5853494755</v>
      </c>
      <c r="V64" s="40">
        <f>INDEX(人口源表!$1:$1048576,MATCH($B64,人口源表!$A:$A,0),MATCH(V$1,人口源表!$1:$1,0))*INDEX(城镇化率!$1:$1048576,MATCH($B64,城镇化率!$A:$A,0),MATCH(V$1,城镇化率!$5:$5,0))/100</f>
        <v>549362.96315047052</v>
      </c>
      <c r="W64" s="40">
        <f>INDEX(人口源表!$1:$1048576,MATCH($B64,人口源表!$A:$A,0),MATCH(W$1,人口源表!$1:$1,0))*INDEX(城镇化率!$1:$1048576,MATCH($B64,城镇化率!$A:$A,0),MATCH(W$1,城镇化率!$5:$5,0))/100</f>
        <v>548037.71065823978</v>
      </c>
      <c r="X64" s="40">
        <f>INDEX(人口源表!$1:$1048576,MATCH($B64,人口源表!$A:$A,0),MATCH(X$1,人口源表!$1:$1,0))*INDEX(城镇化率!$1:$1048576,MATCH($B64,城镇化率!$A:$A,0),MATCH(X$1,城镇化率!$5:$5,0))/100</f>
        <v>546444.28774344374</v>
      </c>
      <c r="Y64" s="40">
        <f>INDEX(人口源表!$1:$1048576,MATCH($B64,人口源表!$A:$A,0),MATCH(Y$1,人口源表!$1:$1,0))*INDEX(城镇化率!$1:$1048576,MATCH($B64,城镇化率!$A:$A,0),MATCH(Y$1,城镇化率!$5:$5,0))/100</f>
        <v>544602.0474426056</v>
      </c>
      <c r="Z64" s="40">
        <f>INDEX(人口源表!$1:$1048576,MATCH($B64,人口源表!$A:$A,0),MATCH(Z$1,人口源表!$1:$1,0))*INDEX(城镇化率!$1:$1048576,MATCH($B64,城镇化率!$A:$A,0),MATCH(Z$1,城镇化率!$5:$5,0))/100</f>
        <v>542530.76907256502</v>
      </c>
      <c r="AA64" s="40">
        <f>INDEX(人口源表!$1:$1048576,MATCH($B64,人口源表!$A:$A,0),MATCH(AA$1,人口源表!$1:$1,0))*INDEX(城镇化率!$1:$1048576,MATCH($B64,城镇化率!$A:$A,0),MATCH(AA$1,城镇化率!$5:$5,0))/100</f>
        <v>540250.01260364766</v>
      </c>
      <c r="AB64" s="40">
        <f>INDEX(人口源表!$1:$1048576,MATCH($B64,人口源表!$A:$A,0),MATCH(AB$1,人口源表!$1:$1,0))*INDEX(城镇化率!$1:$1048576,MATCH($B64,城镇化率!$A:$A,0),MATCH(AB$1,城镇化率!$5:$5,0))/100</f>
        <v>537778.45355504018</v>
      </c>
      <c r="AC64" s="40">
        <f>INDEX(人口源表!$1:$1048576,MATCH($B64,人口源表!$A:$A,0),MATCH(AC$1,人口源表!$1:$1,0))*INDEX(城镇化率!$1:$1048576,MATCH($B64,城镇化率!$A:$A,0),MATCH(AC$1,城镇化率!$5:$5,0))/100</f>
        <v>534480.3432213217</v>
      </c>
      <c r="AD64" s="40">
        <f>INDEX(人口源表!$1:$1048576,MATCH($B64,人口源表!$A:$A,0),MATCH(AD$1,人口源表!$1:$1,0))*INDEX(城镇化率!$1:$1048576,MATCH($B64,城镇化率!$A:$A,0),MATCH(AD$1,城镇化率!$5:$5,0))/100</f>
        <v>531036.97654386272</v>
      </c>
      <c r="AE64" s="40">
        <f>INDEX(人口源表!$1:$1048576,MATCH($B64,人口源表!$A:$A,0),MATCH(AE$1,人口源表!$1:$1,0))*INDEX(城镇化率!$1:$1048576,MATCH($B64,城镇化率!$A:$A,0),MATCH(AE$1,城镇化率!$5:$5,0))/100</f>
        <v>527466.07227601518</v>
      </c>
      <c r="AF64" s="40">
        <f>INDEX(人口源表!$1:$1048576,MATCH($B64,人口源表!$A:$A,0),MATCH(AF$1,人口源表!$1:$1,0))*INDEX(城镇化率!$1:$1048576,MATCH($B64,城镇化率!$A:$A,0),MATCH(AF$1,城镇化率!$5:$5,0))/100</f>
        <v>523785.6279578968</v>
      </c>
      <c r="AG64" s="40">
        <f>INDEX(人口源表!$1:$1048576,MATCH($B64,人口源表!$A:$A,0),MATCH(AG$1,人口源表!$1:$1,0))*INDEX(城镇化率!$1:$1048576,MATCH($B64,城镇化率!$A:$A,0),MATCH(AG$1,城镇化率!$5:$5,0))/100</f>
        <v>520013.9225790826</v>
      </c>
      <c r="AH64" s="40">
        <f>INDEX(人口源表!$1:$1048576,MATCH($B64,人口源表!$A:$A,0),MATCH(AH$1,人口源表!$1:$1,0))*INDEX(城镇化率!$1:$1048576,MATCH($B64,城镇化率!$A:$A,0),MATCH(AH$1,城镇化率!$5:$5,0))/100</f>
        <v>516167.5113172204</v>
      </c>
      <c r="AI64" s="40">
        <f>INDEX(人口源表!$1:$1048576,MATCH($B64,人口源表!$A:$A,0),MATCH(AI$1,人口源表!$1:$1,0))*INDEX(城镇化率!$1:$1048576,MATCH($B64,城镇化率!$A:$A,0),MATCH(AI$1,城镇化率!$5:$5,0))/100</f>
        <v>512262.53406581259</v>
      </c>
      <c r="AJ64" s="40">
        <f>INDEX(人口源表!$1:$1048576,MATCH($B64,人口源表!$A:$A,0),MATCH(AJ$1,人口源表!$1:$1,0))*INDEX(城镇化率!$1:$1048576,MATCH($B64,城镇化率!$A:$A,0),MATCH(AJ$1,城镇化率!$5:$5,0))/100</f>
        <v>508315.37957883487</v>
      </c>
      <c r="AK64" s="40">
        <f>INDEX(人口源表!$1:$1048576,MATCH($B64,人口源表!$A:$A,0),MATCH(AK$1,人口源表!$1:$1,0))*INDEX(城镇化率!$1:$1048576,MATCH($B64,城镇化率!$A:$A,0),MATCH(AK$1,城镇化率!$5:$5,0))/100</f>
        <v>504341.33400455309</v>
      </c>
      <c r="AL64" s="40">
        <f>INDEX(人口源表!$1:$1048576,MATCH($B64,人口源表!$A:$A,0),MATCH(AL$1,人口源表!$1:$1,0))*INDEX(城镇化率!$1:$1048576,MATCH($B64,城镇化率!$A:$A,0),MATCH(AL$1,城镇化率!$5:$5,0))/100</f>
        <v>500355.2372093692</v>
      </c>
      <c r="AM64" s="40">
        <f>INDEX(人口源表!$1:$1048576,MATCH($B64,人口源表!$A:$A,0),MATCH(AM$1,人口源表!$1:$1,0))*INDEX(城镇化率!$1:$1048576,MATCH($B64,城镇化率!$A:$A,0),MATCH(AM$1,城镇化率!$5:$5,0))/100</f>
        <v>496371.47217381443</v>
      </c>
      <c r="AN64" s="40">
        <f>INDEX(人口源表!$1:$1048576,MATCH($B64,人口源表!$A:$A,0),MATCH(AN$1,人口源表!$1:$1,0))*INDEX(城镇化率!$1:$1048576,MATCH($B64,城镇化率!$A:$A,0),MATCH(AN$1,城镇化率!$5:$5,0))/100</f>
        <v>492403.95426031417</v>
      </c>
      <c r="AO64" s="40">
        <f>INDEX(人口源表!$1:$1048576,MATCH($B64,人口源表!$A:$A,0),MATCH(AO$1,人口源表!$1:$1,0))*INDEX(城镇化率!$1:$1048576,MATCH($B64,城镇化率!$A:$A,0),MATCH(AO$1,城镇化率!$5:$5,0))/100</f>
        <v>488465.4331715299</v>
      </c>
      <c r="AP64" s="40">
        <f>INDEX(人口源表!$1:$1048576,MATCH($B64,人口源表!$A:$A,0),MATCH(AP$1,人口源表!$1:$1,0))*INDEX(城镇化率!$1:$1048576,MATCH($B64,城镇化率!$A:$A,0),MATCH(AP$1,城镇化率!$5:$5,0))/100</f>
        <v>484568.84854578058</v>
      </c>
      <c r="AQ64" s="40">
        <f>INDEX(人口源表!$1:$1048576,MATCH($B64,人口源表!$A:$A,0),MATCH(AQ$1,人口源表!$1:$1,0))*INDEX(城镇化率!$1:$1048576,MATCH($B64,城镇化率!$A:$A,0),MATCH(AQ$1,城镇化率!$5:$5,0))/100</f>
        <v>480725.94699547661</v>
      </c>
      <c r="AR64" s="40">
        <f>INDEX(人口源表!$1:$1048576,MATCH($B64,人口源表!$A:$A,0),MATCH(AR$1,人口源表!$1:$1,0))*INDEX(城镇化率!$1:$1048576,MATCH($B64,城镇化率!$A:$A,0),MATCH(AR$1,城镇化率!$5:$5,0))/100</f>
        <v>476947.9527797465</v>
      </c>
      <c r="AS64" s="40">
        <f>INDEX(人口源表!$1:$1048576,MATCH($B64,人口源表!$A:$A,0),MATCH(AS$1,人口源表!$1:$1,0))*INDEX(城镇化率!$1:$1048576,MATCH($B64,城镇化率!$A:$A,0),MATCH(AS$1,城镇化率!$5:$5,0))/100</f>
        <v>473245.55631462351</v>
      </c>
      <c r="AT64" s="40">
        <f>INDEX(人口源表!$1:$1048576,MATCH($B64,人口源表!$A:$A,0),MATCH(AT$1,人口源表!$1:$1,0))*INDEX(城镇化率!$1:$1048576,MATCH($B64,城镇化率!$A:$A,0),MATCH(AT$1,城镇化率!$5:$5,0))/100</f>
        <v>469628.20231498079</v>
      </c>
      <c r="AU64" s="40">
        <f>INDEX(人口源表!$1:$1048576,MATCH($B64,人口源表!$A:$A,0),MATCH(AU$1,人口源表!$1:$1,0))*INDEX(城镇化率!$1:$1048576,MATCH($B64,城镇化率!$A:$A,0),MATCH(AU$1,城镇化率!$5:$5,0))/100</f>
        <v>466106.17344772676</v>
      </c>
      <c r="AV64" s="40">
        <f>INDEX(人口源表!$1:$1048576,MATCH($B64,人口源表!$A:$A,0),MATCH(AV$1,人口源表!$1:$1,0))*INDEX(城镇化率!$1:$1048576,MATCH($B64,城镇化率!$A:$A,0),MATCH(AV$1,城镇化率!$5:$5,0))/100</f>
        <v>462687.78274163074</v>
      </c>
    </row>
    <row r="65" spans="1:48" x14ac:dyDescent="0.15">
      <c r="A65" s="4" t="s">
        <v>864</v>
      </c>
      <c r="B65" s="4" t="s">
        <v>152</v>
      </c>
      <c r="C65" s="34">
        <f>VLOOKUP(B65,'[1]2016省城人口总结（根）'!B:C,2,FALSE)/100</f>
        <v>0.52680000000000005</v>
      </c>
      <c r="D65" s="40">
        <f>INDEX(人口源表!$1:$1048576,MATCH($B65,人口源表!$A:$A,0),MATCH(D$1,人口源表!$1:$1,0))*INDEX(城镇化率!$1:$1048576,MATCH($B65,城镇化率!$A:$A,0),MATCH(D$1,城镇化率!$5:$5,0))/100</f>
        <v>795230.00673483254</v>
      </c>
      <c r="E65" s="40">
        <f>INDEX(人口源表!$1:$1048576,MATCH($B65,人口源表!$A:$A,0),MATCH(E$1,人口源表!$1:$1,0))*INDEX(城镇化率!$1:$1048576,MATCH($B65,城镇化率!$A:$A,0),MATCH(E$1,城镇化率!$5:$5,0))/100</f>
        <v>811937.74123504933</v>
      </c>
      <c r="F65" s="40">
        <f>INDEX(人口源表!$1:$1048576,MATCH($B65,人口源表!$A:$A,0),MATCH(F$1,人口源表!$1:$1,0))*INDEX(城镇化率!$1:$1048576,MATCH($B65,城镇化率!$A:$A,0),MATCH(F$1,城镇化率!$5:$5,0))/100</f>
        <v>828579.69126149092</v>
      </c>
      <c r="G65" s="40">
        <f>INDEX(人口源表!$1:$1048576,MATCH($B65,人口源表!$A:$A,0),MATCH(G$1,人口源表!$1:$1,0))*INDEX(城镇化率!$1:$1048576,MATCH($B65,城镇化率!$A:$A,0),MATCH(G$1,城镇化率!$5:$5,0))/100</f>
        <v>666138.76212816162</v>
      </c>
      <c r="H65" s="40">
        <f>INDEX(人口源表!$1:$1048576,MATCH($B65,人口源表!$A:$A,0),MATCH(H$1,人口源表!$1:$1,0))*INDEX(城镇化率!$1:$1048576,MATCH($B65,城镇化率!$A:$A,0),MATCH(H$1,城镇化率!$5:$5,0))/100</f>
        <v>681205.97075093281</v>
      </c>
      <c r="I65" s="40">
        <f>INDEX(人口源表!$1:$1048576,MATCH($B65,人口源表!$A:$A,0),MATCH(I$1,人口源表!$1:$1,0))*INDEX(城镇化率!$1:$1048576,MATCH($B65,城镇化率!$A:$A,0),MATCH(I$1,城镇化率!$5:$5,0))/100</f>
        <v>691046.2212095703</v>
      </c>
      <c r="J65" s="40">
        <f>INDEX(人口源表!$1:$1048576,MATCH($B65,人口源表!$A:$A,0),MATCH(J$1,人口源表!$1:$1,0))*INDEX(城镇化率!$1:$1048576,MATCH($B65,城镇化率!$A:$A,0),MATCH(J$1,城镇化率!$5:$5,0))/100</f>
        <v>700298.25468832732</v>
      </c>
      <c r="K65" s="40">
        <f>INDEX(人口源表!$1:$1048576,MATCH($B65,人口源表!$A:$A,0),MATCH(K$1,人口源表!$1:$1,0))*INDEX(城镇化率!$1:$1048576,MATCH($B65,城镇化率!$A:$A,0),MATCH(K$1,城镇化率!$5:$5,0))/100</f>
        <v>708975.83150193829</v>
      </c>
      <c r="L65" s="40">
        <f>INDEX(人口源表!$1:$1048576,MATCH($B65,人口源表!$A:$A,0),MATCH(L$1,人口源表!$1:$1,0))*INDEX(城镇化率!$1:$1048576,MATCH($B65,城镇化率!$A:$A,0),MATCH(L$1,城镇化率!$5:$5,0))/100</f>
        <v>717093.64785685705</v>
      </c>
      <c r="M65" s="40">
        <f>INDEX(人口源表!$1:$1048576,MATCH($B65,人口源表!$A:$A,0),MATCH(M$1,人口源表!$1:$1,0))*INDEX(城镇化率!$1:$1048576,MATCH($B65,城镇化率!$A:$A,0),MATCH(M$1,城镇化率!$5:$5,0))/100</f>
        <v>724664.99329567747</v>
      </c>
      <c r="N65" s="40">
        <f>INDEX(人口源表!$1:$1048576,MATCH($B65,人口源表!$A:$A,0),MATCH(N$1,人口源表!$1:$1,0))*INDEX(城镇化率!$1:$1048576,MATCH($B65,城镇化率!$A:$A,0),MATCH(N$1,城镇化率!$5:$5,0))/100</f>
        <v>731704.6507504544</v>
      </c>
      <c r="O65" s="40">
        <f>INDEX(人口源表!$1:$1048576,MATCH($B65,人口源表!$A:$A,0),MATCH(O$1,人口源表!$1:$1,0))*INDEX(城镇化率!$1:$1048576,MATCH($B65,城镇化率!$A:$A,0),MATCH(O$1,城镇化率!$5:$5,0))/100</f>
        <v>738228.95196117903</v>
      </c>
      <c r="P65" s="40">
        <f>INDEX(人口源表!$1:$1048576,MATCH($B65,人口源表!$A:$A,0),MATCH(P$1,人口源表!$1:$1,0))*INDEX(城镇化率!$1:$1048576,MATCH($B65,城镇化率!$A:$A,0),MATCH(P$1,城镇化率!$5:$5,0))/100</f>
        <v>744252.78298922244</v>
      </c>
      <c r="Q65" s="40">
        <f>INDEX(人口源表!$1:$1048576,MATCH($B65,人口源表!$A:$A,0),MATCH(Q$1,人口源表!$1:$1,0))*INDEX(城镇化率!$1:$1048576,MATCH($B65,城镇化率!$A:$A,0),MATCH(Q$1,城镇化率!$5:$5,0))/100</f>
        <v>749791.33909258281</v>
      </c>
      <c r="R65" s="40">
        <f>INDEX(人口源表!$1:$1048576,MATCH($B65,人口源表!$A:$A,0),MATCH(R$1,人口源表!$1:$1,0))*INDEX(城镇化率!$1:$1048576,MATCH($B65,城镇化率!$A:$A,0),MATCH(R$1,城镇化率!$5:$5,0))/100</f>
        <v>754861.36493711534</v>
      </c>
      <c r="S65" s="40">
        <f>INDEX(人口源表!$1:$1048576,MATCH($B65,人口源表!$A:$A,0),MATCH(S$1,人口源表!$1:$1,0))*INDEX(城镇化率!$1:$1048576,MATCH($B65,城镇化率!$A:$A,0),MATCH(S$1,城镇化率!$5:$5,0))/100</f>
        <v>755718.90104385407</v>
      </c>
      <c r="T65" s="40">
        <f>INDEX(人口源表!$1:$1048576,MATCH($B65,人口源表!$A:$A,0),MATCH(T$1,人口源表!$1:$1,0))*INDEX(城镇化率!$1:$1048576,MATCH($B65,城镇化率!$A:$A,0),MATCH(T$1,城镇化率!$5:$5,0))/100</f>
        <v>756119.08111044904</v>
      </c>
      <c r="U65" s="40">
        <f>INDEX(人口源表!$1:$1048576,MATCH($B65,人口源表!$A:$A,0),MATCH(U$1,人口源表!$1:$1,0))*INDEX(城镇化率!$1:$1048576,MATCH($B65,城镇化率!$A:$A,0),MATCH(U$1,城镇化率!$5:$5,0))/100</f>
        <v>756084.14316176448</v>
      </c>
      <c r="V65" s="40">
        <f>INDEX(人口源表!$1:$1048576,MATCH($B65,人口源表!$A:$A,0),MATCH(V$1,人口源表!$1:$1,0))*INDEX(城镇化率!$1:$1048576,MATCH($B65,城镇化率!$A:$A,0),MATCH(V$1,城镇化率!$5:$5,0))/100</f>
        <v>755637.47362321243</v>
      </c>
      <c r="W65" s="40">
        <f>INDEX(人口源表!$1:$1048576,MATCH($B65,人口源表!$A:$A,0),MATCH(W$1,人口源表!$1:$1,0))*INDEX(城镇化率!$1:$1048576,MATCH($B65,城镇化率!$A:$A,0),MATCH(W$1,城镇化率!$5:$5,0))/100</f>
        <v>754802.99164418224</v>
      </c>
      <c r="X65" s="40">
        <f>INDEX(人口源表!$1:$1048576,MATCH($B65,人口源表!$A:$A,0),MATCH(X$1,人口源表!$1:$1,0))*INDEX(城镇化率!$1:$1048576,MATCH($B65,城镇化率!$A:$A,0),MATCH(X$1,城镇化率!$5:$5,0))/100</f>
        <v>753603.87313406658</v>
      </c>
      <c r="Y65" s="40">
        <f>INDEX(人口源表!$1:$1048576,MATCH($B65,人口源表!$A:$A,0),MATCH(Y$1,人口源表!$1:$1,0))*INDEX(城镇化率!$1:$1048576,MATCH($B65,城镇化率!$A:$A,0),MATCH(Y$1,城镇化率!$5:$5,0))/100</f>
        <v>752062.5256892835</v>
      </c>
      <c r="Z65" s="40">
        <f>INDEX(人口源表!$1:$1048576,MATCH($B65,人口源表!$A:$A,0),MATCH(Z$1,人口源表!$1:$1,0))*INDEX(城镇化率!$1:$1048576,MATCH($B65,城镇化率!$A:$A,0),MATCH(Z$1,城镇化率!$5:$5,0))/100</f>
        <v>750202.50674098323</v>
      </c>
      <c r="AA65" s="40">
        <f>INDEX(人口源表!$1:$1048576,MATCH($B65,人口源表!$A:$A,0),MATCH(AA$1,人口源表!$1:$1,0))*INDEX(城镇化率!$1:$1048576,MATCH($B65,城镇化率!$A:$A,0),MATCH(AA$1,城镇化率!$5:$5,0))/100</f>
        <v>748045.94178329897</v>
      </c>
      <c r="AB65" s="40">
        <f>INDEX(人口源表!$1:$1048576,MATCH($B65,人口源表!$A:$A,0),MATCH(AB$1,人口源表!$1:$1,0))*INDEX(城镇化率!$1:$1048576,MATCH($B65,城镇化率!$A:$A,0),MATCH(AB$1,城镇化率!$5:$5,0))/100</f>
        <v>745616.09975109983</v>
      </c>
      <c r="AC65" s="40">
        <f>INDEX(人口源表!$1:$1048576,MATCH($B65,人口源表!$A:$A,0),MATCH(AC$1,人口源表!$1:$1,0))*INDEX(城镇化率!$1:$1048576,MATCH($B65,城镇化率!$A:$A,0),MATCH(AC$1,城镇化率!$5:$5,0))/100</f>
        <v>742025.67959138239</v>
      </c>
      <c r="AD65" s="40">
        <f>INDEX(人口源表!$1:$1048576,MATCH($B65,人口源表!$A:$A,0),MATCH(AD$1,人口源表!$1:$1,0))*INDEX(城镇化率!$1:$1048576,MATCH($B65,城镇化率!$A:$A,0),MATCH(AD$1,城镇化率!$5:$5,0))/100</f>
        <v>738214.95720942831</v>
      </c>
      <c r="AE65" s="40">
        <f>INDEX(人口源表!$1:$1048576,MATCH($B65,人口源表!$A:$A,0),MATCH(AE$1,人口源表!$1:$1,0))*INDEX(城镇化率!$1:$1048576,MATCH($B65,城镇化率!$A:$A,0),MATCH(AE$1,城镇化率!$5:$5,0))/100</f>
        <v>734206.12055397232</v>
      </c>
      <c r="AF65" s="40">
        <f>INDEX(人口源表!$1:$1048576,MATCH($B65,人口源表!$A:$A,0),MATCH(AF$1,人口源表!$1:$1,0))*INDEX(城镇化率!$1:$1048576,MATCH($B65,城镇化率!$A:$A,0),MATCH(AF$1,城镇化率!$5:$5,0))/100</f>
        <v>730021.71005558921</v>
      </c>
      <c r="AG65" s="40">
        <f>INDEX(人口源表!$1:$1048576,MATCH($B65,人口源表!$A:$A,0),MATCH(AG$1,人口源表!$1:$1,0))*INDEX(城镇化率!$1:$1048576,MATCH($B65,城镇化率!$A:$A,0),MATCH(AG$1,城镇化率!$5:$5,0))/100</f>
        <v>725684.62200357532</v>
      </c>
      <c r="AH65" s="40">
        <f>INDEX(人口源表!$1:$1048576,MATCH($B65,人口源表!$A:$A,0),MATCH(AH$1,人口源表!$1:$1,0))*INDEX(城镇化率!$1:$1048576,MATCH($B65,城镇化率!$A:$A,0),MATCH(AH$1,城镇化率!$5:$5,0))/100</f>
        <v>721216.10400421545</v>
      </c>
      <c r="AI65" s="40">
        <f>INDEX(人口源表!$1:$1048576,MATCH($B65,人口源表!$A:$A,0),MATCH(AI$1,人口源表!$1:$1,0))*INDEX(城镇化率!$1:$1048576,MATCH($B65,城镇化率!$A:$A,0),MATCH(AI$1,城镇化率!$5:$5,0))/100</f>
        <v>716637.73607193003</v>
      </c>
      <c r="AJ65" s="40">
        <f>INDEX(人口源表!$1:$1048576,MATCH($B65,人口源表!$A:$A,0),MATCH(AJ$1,人口源表!$1:$1,0))*INDEX(城镇化率!$1:$1048576,MATCH($B65,城镇化率!$A:$A,0),MATCH(AJ$1,城镇化率!$5:$5,0))/100</f>
        <v>711971.43379824446</v>
      </c>
      <c r="AK65" s="40">
        <f>INDEX(人口源表!$1:$1048576,MATCH($B65,人口源表!$A:$A,0),MATCH(AK$1,人口源表!$1:$1,0))*INDEX(城镇化率!$1:$1048576,MATCH($B65,城镇化率!$A:$A,0),MATCH(AK$1,城镇化率!$5:$5,0))/100</f>
        <v>707237.42080363329</v>
      </c>
      <c r="AL65" s="40">
        <f>INDEX(人口源表!$1:$1048576,MATCH($B65,人口源表!$A:$A,0),MATCH(AL$1,人口源表!$1:$1,0))*INDEX(城镇化率!$1:$1048576,MATCH($B65,城镇化率!$A:$A,0),MATCH(AL$1,城镇化率!$5:$5,0))/100</f>
        <v>702456.23207054019</v>
      </c>
      <c r="AM65" s="40">
        <f>INDEX(人口源表!$1:$1048576,MATCH($B65,人口源表!$A:$A,0),MATCH(AM$1,人口源表!$1:$1,0))*INDEX(城镇化率!$1:$1048576,MATCH($B65,城镇化率!$A:$A,0),MATCH(AM$1,城镇化率!$5:$5,0))/100</f>
        <v>697648.03486868599</v>
      </c>
      <c r="AN65" s="40">
        <f>INDEX(人口源表!$1:$1048576,MATCH($B65,人口源表!$A:$A,0),MATCH(AN$1,人口源表!$1:$1,0))*INDEX(城镇化率!$1:$1048576,MATCH($B65,城镇化率!$A:$A,0),MATCH(AN$1,城镇化率!$5:$5,0))/100</f>
        <v>692832.61887331679</v>
      </c>
      <c r="AO65" s="40">
        <f>INDEX(人口源表!$1:$1048576,MATCH($B65,人口源表!$A:$A,0),MATCH(AO$1,人口源表!$1:$1,0))*INDEX(城镇化率!$1:$1048576,MATCH($B65,城镇化率!$A:$A,0),MATCH(AO$1,城镇化率!$5:$5,0))/100</f>
        <v>688030.07334054052</v>
      </c>
      <c r="AP65" s="40">
        <f>INDEX(人口源表!$1:$1048576,MATCH($B65,人口源表!$A:$A,0),MATCH(AP$1,人口源表!$1:$1,0))*INDEX(城镇化率!$1:$1048576,MATCH($B65,城镇化率!$A:$A,0),MATCH(AP$1,城镇化率!$5:$5,0))/100</f>
        <v>683258.72062009317</v>
      </c>
      <c r="AQ65" s="40">
        <f>INDEX(人口源表!$1:$1048576,MATCH($B65,人口源表!$A:$A,0),MATCH(AQ$1,人口源表!$1:$1,0))*INDEX(城镇化率!$1:$1048576,MATCH($B65,城镇化率!$A:$A,0),MATCH(AQ$1,城镇化率!$5:$5,0))/100</f>
        <v>678537.15710749256</v>
      </c>
      <c r="AR65" s="40">
        <f>INDEX(人口源表!$1:$1048576,MATCH($B65,人口源表!$A:$A,0),MATCH(AR$1,人口源表!$1:$1,0))*INDEX(城镇化率!$1:$1048576,MATCH($B65,城镇化率!$A:$A,0),MATCH(AR$1,城镇化率!$5:$5,0))/100</f>
        <v>673883.56083613681</v>
      </c>
      <c r="AS65" s="40">
        <f>INDEX(人口源表!$1:$1048576,MATCH($B65,人口源表!$A:$A,0),MATCH(AS$1,人口源表!$1:$1,0))*INDEX(城镇化率!$1:$1048576,MATCH($B65,城镇化率!$A:$A,0),MATCH(AS$1,城镇化率!$5:$5,0))/100</f>
        <v>669315.68096944108</v>
      </c>
      <c r="AT65" s="40">
        <f>INDEX(人口源表!$1:$1048576,MATCH($B65,人口源表!$A:$A,0),MATCH(AT$1,人口源表!$1:$1,0))*INDEX(城镇化率!$1:$1048576,MATCH($B65,城镇化率!$A:$A,0),MATCH(AT$1,城镇化率!$5:$5,0))/100</f>
        <v>664850.82716428884</v>
      </c>
      <c r="AU65" s="40">
        <f>INDEX(人口源表!$1:$1048576,MATCH($B65,人口源表!$A:$A,0),MATCH(AU$1,人口源表!$1:$1,0))*INDEX(城镇化率!$1:$1048576,MATCH($B65,城镇化率!$A:$A,0),MATCH(AU$1,城镇化率!$5:$5,0))/100</f>
        <v>660506.56167680526</v>
      </c>
      <c r="AV65" s="40">
        <f>INDEX(人口源表!$1:$1048576,MATCH($B65,人口源表!$A:$A,0),MATCH(AV$1,人口源表!$1:$1,0))*INDEX(城镇化率!$1:$1048576,MATCH($B65,城镇化率!$A:$A,0),MATCH(AV$1,城镇化率!$5:$5,0))/100</f>
        <v>656297.87962615211</v>
      </c>
    </row>
    <row r="66" spans="1:48" x14ac:dyDescent="0.15">
      <c r="A66" s="4" t="s">
        <v>864</v>
      </c>
      <c r="B66" s="4" t="s">
        <v>154</v>
      </c>
      <c r="C66" s="34">
        <f>VLOOKUP(B66,'[1]2016省城人口总结（根）'!B:C,2,FALSE)/100</f>
        <v>0.61560000000000004</v>
      </c>
      <c r="D66" s="40">
        <f>INDEX(人口源表!$1:$1048576,MATCH($B66,人口源表!$A:$A,0),MATCH(D$1,人口源表!$1:$1,0))*INDEX(城镇化率!$1:$1048576,MATCH($B66,城镇化率!$A:$A,0),MATCH(D$1,城镇化率!$5:$5,0))/100</f>
        <v>1872255.1957615921</v>
      </c>
      <c r="E66" s="40">
        <f>INDEX(人口源表!$1:$1048576,MATCH($B66,人口源表!$A:$A,0),MATCH(E$1,人口源表!$1:$1,0))*INDEX(城镇化率!$1:$1048576,MATCH($B66,城镇化率!$A:$A,0),MATCH(E$1,城镇化率!$5:$5,0))/100</f>
        <v>1916075.7640976596</v>
      </c>
      <c r="F66" s="40">
        <f>INDEX(人口源表!$1:$1048576,MATCH($B66,人口源表!$A:$A,0),MATCH(F$1,人口源表!$1:$1,0))*INDEX(城镇化率!$1:$1048576,MATCH($B66,城镇化率!$A:$A,0),MATCH(F$1,城镇化率!$5:$5,0))/100</f>
        <v>1959843.2079992152</v>
      </c>
      <c r="G66" s="40">
        <f>INDEX(人口源表!$1:$1048576,MATCH($B66,人口源表!$A:$A,0),MATCH(G$1,人口源表!$1:$1,0))*INDEX(城镇化率!$1:$1048576,MATCH($B66,城镇化率!$A:$A,0),MATCH(G$1,城镇化率!$5:$5,0))/100</f>
        <v>1785897.6694692329</v>
      </c>
      <c r="H66" s="40">
        <f>INDEX(人口源表!$1:$1048576,MATCH($B66,人口源表!$A:$A,0),MATCH(H$1,人口源表!$1:$1,0))*INDEX(城镇化率!$1:$1048576,MATCH($B66,城镇化率!$A:$A,0),MATCH(H$1,城镇化率!$5:$5,0))/100</f>
        <v>1831786.2437376862</v>
      </c>
      <c r="I66" s="40">
        <f>INDEX(人口源表!$1:$1048576,MATCH($B66,人口源表!$A:$A,0),MATCH(I$1,人口源表!$1:$1,0))*INDEX(城镇化率!$1:$1048576,MATCH($B66,城镇化率!$A:$A,0),MATCH(I$1,城镇化率!$5:$5,0))/100</f>
        <v>1863511.0191676843</v>
      </c>
      <c r="J66" s="40">
        <f>INDEX(人口源表!$1:$1048576,MATCH($B66,人口源表!$A:$A,0),MATCH(J$1,人口源表!$1:$1,0))*INDEX(城镇化率!$1:$1048576,MATCH($B66,城镇化率!$A:$A,0),MATCH(J$1,城镇化率!$5:$5,0))/100</f>
        <v>1893533.2918408639</v>
      </c>
      <c r="K66" s="40">
        <f>INDEX(人口源表!$1:$1048576,MATCH($B66,人口源表!$A:$A,0),MATCH(K$1,人口源表!$1:$1,0))*INDEX(城镇化率!$1:$1048576,MATCH($B66,城镇化率!$A:$A,0),MATCH(K$1,城镇化率!$5:$5,0))/100</f>
        <v>1921917.1144306874</v>
      </c>
      <c r="L66" s="40">
        <f>INDEX(人口源表!$1:$1048576,MATCH($B66,人口源表!$A:$A,0),MATCH(L$1,人口源表!$1:$1,0))*INDEX(城镇化率!$1:$1048576,MATCH($B66,城镇化率!$A:$A,0),MATCH(L$1,城镇化率!$5:$5,0))/100</f>
        <v>1948726.8052386635</v>
      </c>
      <c r="M66" s="40">
        <f>INDEX(人口源表!$1:$1048576,MATCH($B66,人口源表!$A:$A,0),MATCH(M$1,人口源表!$1:$1,0))*INDEX(城镇化率!$1:$1048576,MATCH($B66,城镇化率!$A:$A,0),MATCH(M$1,城镇化率!$5:$5,0))/100</f>
        <v>1974024.1103330695</v>
      </c>
      <c r="N66" s="40">
        <f>INDEX(人口源表!$1:$1048576,MATCH($B66,人口源表!$A:$A,0),MATCH(N$1,人口源表!$1:$1,0))*INDEX(城镇化率!$1:$1048576,MATCH($B66,城镇化率!$A:$A,0),MATCH(N$1,城镇化率!$5:$5,0))/100</f>
        <v>1997874.2847039409</v>
      </c>
      <c r="O66" s="40">
        <f>INDEX(人口源表!$1:$1048576,MATCH($B66,人口源表!$A:$A,0),MATCH(O$1,人口源表!$1:$1,0))*INDEX(城镇化率!$1:$1048576,MATCH($B66,城镇化率!$A:$A,0),MATCH(O$1,城镇化率!$5:$5,0))/100</f>
        <v>2020338.4221338611</v>
      </c>
      <c r="P66" s="40">
        <f>INDEX(人口源表!$1:$1048576,MATCH($B66,人口源表!$A:$A,0),MATCH(P$1,人口源表!$1:$1,0))*INDEX(城镇化率!$1:$1048576,MATCH($B66,城镇化率!$A:$A,0),MATCH(P$1,城镇化率!$5:$5,0))/100</f>
        <v>2041479.5838595338</v>
      </c>
      <c r="Q66" s="40">
        <f>INDEX(人口源表!$1:$1048576,MATCH($B66,人口源表!$A:$A,0),MATCH(Q$1,人口源表!$1:$1,0))*INDEX(城镇化率!$1:$1048576,MATCH($B66,城镇化率!$A:$A,0),MATCH(Q$1,城镇化率!$5:$5,0))/100</f>
        <v>2061360.6594988757</v>
      </c>
      <c r="R66" s="40">
        <f>INDEX(人口源表!$1:$1048576,MATCH($B66,人口源表!$A:$A,0),MATCH(R$1,人口源表!$1:$1,0))*INDEX(城镇化率!$1:$1048576,MATCH($B66,城镇化率!$A:$A,0),MATCH(R$1,城镇化率!$5:$5,0))/100</f>
        <v>2080042.098134743</v>
      </c>
      <c r="S66" s="40">
        <f>INDEX(人口源表!$1:$1048576,MATCH($B66,人口源表!$A:$A,0),MATCH(S$1,人口源表!$1:$1,0))*INDEX(城镇化率!$1:$1048576,MATCH($B66,城镇化率!$A:$A,0),MATCH(S$1,城镇化率!$5:$5,0))/100</f>
        <v>2087200.5658187899</v>
      </c>
      <c r="T66" s="40">
        <f>INDEX(人口源表!$1:$1048576,MATCH($B66,人口源表!$A:$A,0),MATCH(T$1,人口源表!$1:$1,0))*INDEX(城镇化率!$1:$1048576,MATCH($B66,城镇化率!$A:$A,0),MATCH(T$1,城镇化率!$5:$5,0))/100</f>
        <v>2093169.1926339893</v>
      </c>
      <c r="U66" s="40">
        <f>INDEX(人口源表!$1:$1048576,MATCH($B66,人口源表!$A:$A,0),MATCH(U$1,人口源表!$1:$1,0))*INDEX(城镇化率!$1:$1048576,MATCH($B66,城镇化率!$A:$A,0),MATCH(U$1,城镇化率!$5:$5,0))/100</f>
        <v>2098023.6359193241</v>
      </c>
      <c r="V66" s="40">
        <f>INDEX(人口源表!$1:$1048576,MATCH($B66,人口源表!$A:$A,0),MATCH(V$1,人口源表!$1:$1,0))*INDEX(城镇化率!$1:$1048576,MATCH($B66,城镇化率!$A:$A,0),MATCH(V$1,城镇化率!$5:$5,0))/100</f>
        <v>2101835.3098613466</v>
      </c>
      <c r="W66" s="40">
        <f>INDEX(人口源表!$1:$1048576,MATCH($B66,人口源表!$A:$A,0),MATCH(W$1,人口源表!$1:$1,0))*INDEX(城镇化率!$1:$1048576,MATCH($B66,城镇化率!$A:$A,0),MATCH(W$1,城镇化率!$5:$5,0))/100</f>
        <v>2104675.7340527261</v>
      </c>
      <c r="X66" s="40">
        <f>INDEX(人口源表!$1:$1048576,MATCH($B66,人口源表!$A:$A,0),MATCH(X$1,人口源表!$1:$1,0))*INDEX(城镇化率!$1:$1048576,MATCH($B66,城镇化率!$A:$A,0),MATCH(X$1,城镇化率!$5:$5,0))/100</f>
        <v>2106611.2698671641</v>
      </c>
      <c r="Y66" s="40">
        <f>INDEX(人口源表!$1:$1048576,MATCH($B66,人口源表!$A:$A,0),MATCH(Y$1,人口源表!$1:$1,0))*INDEX(城镇化率!$1:$1048576,MATCH($B66,城镇化率!$A:$A,0),MATCH(Y$1,城镇化率!$5:$5,0))/100</f>
        <v>2107708.9988683234</v>
      </c>
      <c r="Z66" s="40">
        <f>INDEX(人口源表!$1:$1048576,MATCH($B66,人口源表!$A:$A,0),MATCH(Z$1,人口源表!$1:$1,0))*INDEX(城镇化率!$1:$1048576,MATCH($B66,城镇化率!$A:$A,0),MATCH(Z$1,城镇化率!$5:$5,0))/100</f>
        <v>2108029.909229496</v>
      </c>
      <c r="AA66" s="40">
        <f>INDEX(人口源表!$1:$1048576,MATCH($B66,人口源表!$A:$A,0),MATCH(AA$1,人口源表!$1:$1,0))*INDEX(城镇化率!$1:$1048576,MATCH($B66,城镇化率!$A:$A,0),MATCH(AA$1,城镇化率!$5:$5,0))/100</f>
        <v>2107634.8124676524</v>
      </c>
      <c r="AB66" s="40">
        <f>INDEX(人口源表!$1:$1048576,MATCH($B66,人口源表!$A:$A,0),MATCH(AB$1,人口源表!$1:$1,0))*INDEX(城镇化率!$1:$1048576,MATCH($B66,城镇化率!$A:$A,0),MATCH(AB$1,城镇化率!$5:$5,0))/100</f>
        <v>2106579.7346776505</v>
      </c>
      <c r="AC66" s="40">
        <f>INDEX(人口源表!$1:$1048576,MATCH($B66,人口源表!$A:$A,0),MATCH(AC$1,人口源表!$1:$1,0))*INDEX(城镇化率!$1:$1048576,MATCH($B66,城镇化率!$A:$A,0),MATCH(AC$1,城镇化率!$5:$5,0))/100</f>
        <v>2102344.6680106302</v>
      </c>
      <c r="AD66" s="40">
        <f>INDEX(人口源表!$1:$1048576,MATCH($B66,人口源表!$A:$A,0),MATCH(AD$1,人口源表!$1:$1,0))*INDEX(城镇化率!$1:$1048576,MATCH($B66,城镇化率!$A:$A,0),MATCH(AD$1,城镇化率!$5:$5,0))/100</f>
        <v>2097563.1083265301</v>
      </c>
      <c r="AE66" s="40">
        <f>INDEX(人口源表!$1:$1048576,MATCH($B66,人口源表!$A:$A,0),MATCH(AE$1,人口源表!$1:$1,0))*INDEX(城镇化率!$1:$1048576,MATCH($B66,城镇化率!$A:$A,0),MATCH(AE$1,城镇化率!$5:$5,0))/100</f>
        <v>2092286.3963919193</v>
      </c>
      <c r="AF66" s="40">
        <f>INDEX(人口源表!$1:$1048576,MATCH($B66,人口源表!$A:$A,0),MATCH(AF$1,人口源表!$1:$1,0))*INDEX(城镇化率!$1:$1048576,MATCH($B66,城镇化率!$A:$A,0),MATCH(AF$1,城镇化率!$5:$5,0))/100</f>
        <v>2086559.7060517513</v>
      </c>
      <c r="AG66" s="40">
        <f>INDEX(人口源表!$1:$1048576,MATCH($B66,人口源表!$A:$A,0),MATCH(AG$1,人口源表!$1:$1,0))*INDEX(城镇化率!$1:$1048576,MATCH($B66,城镇化率!$A:$A,0),MATCH(AG$1,城镇化率!$5:$5,0))/100</f>
        <v>2080427.3747914624</v>
      </c>
      <c r="AH66" s="40">
        <f>INDEX(人口源表!$1:$1048576,MATCH($B66,人口源表!$A:$A,0),MATCH(AH$1,人口源表!$1:$1,0))*INDEX(城镇化率!$1:$1048576,MATCH($B66,城镇化率!$A:$A,0),MATCH(AH$1,城镇化率!$5:$5,0))/100</f>
        <v>2073927.4063262865</v>
      </c>
      <c r="AI66" s="40">
        <f>INDEX(人口源表!$1:$1048576,MATCH($B66,人口源表!$A:$A,0),MATCH(AI$1,人口源表!$1:$1,0))*INDEX(城镇化率!$1:$1048576,MATCH($B66,城镇化率!$A:$A,0),MATCH(AI$1,城镇化率!$5:$5,0))/100</f>
        <v>2067096.8402723712</v>
      </c>
      <c r="AJ66" s="40">
        <f>INDEX(人口源表!$1:$1048576,MATCH($B66,人口源表!$A:$A,0),MATCH(AJ$1,人口源表!$1:$1,0))*INDEX(城镇化率!$1:$1048576,MATCH($B66,城镇化率!$A:$A,0),MATCH(AJ$1,城镇化率!$5:$5,0))/100</f>
        <v>2059967.788127827</v>
      </c>
      <c r="AK66" s="40">
        <f>INDEX(人口源表!$1:$1048576,MATCH($B66,人口源表!$A:$A,0),MATCH(AK$1,人口源表!$1:$1,0))*INDEX(城镇化率!$1:$1048576,MATCH($B66,城镇化率!$A:$A,0),MATCH(AK$1,城镇化率!$5:$5,0))/100</f>
        <v>2052567.3349181998</v>
      </c>
      <c r="AL66" s="40">
        <f>INDEX(人口源表!$1:$1048576,MATCH($B66,人口源表!$A:$A,0),MATCH(AL$1,人口源表!$1:$1,0))*INDEX(城镇化率!$1:$1048576,MATCH($B66,城镇化率!$A:$A,0),MATCH(AL$1,城镇化率!$5:$5,0))/100</f>
        <v>2044920.615708296</v>
      </c>
      <c r="AM66" s="40">
        <f>INDEX(人口源表!$1:$1048576,MATCH($B66,人口源表!$A:$A,0),MATCH(AM$1,人口源表!$1:$1,0))*INDEX(城镇化率!$1:$1048576,MATCH($B66,城镇化率!$A:$A,0),MATCH(AM$1,城镇化率!$5:$5,0))/100</f>
        <v>2037049.1808548914</v>
      </c>
      <c r="AN66" s="40">
        <f>INDEX(人口源表!$1:$1048576,MATCH($B66,人口源表!$A:$A,0),MATCH(AN$1,人口源表!$1:$1,0))*INDEX(城镇化率!$1:$1048576,MATCH($B66,城镇化率!$A:$A,0),MATCH(AN$1,城镇化率!$5:$5,0))/100</f>
        <v>2028968.5247267189</v>
      </c>
      <c r="AO66" s="40">
        <f>INDEX(人口源表!$1:$1048576,MATCH($B66,人口源表!$A:$A,0),MATCH(AO$1,人口源表!$1:$1,0))*INDEX(城镇化率!$1:$1048576,MATCH($B66,城镇化率!$A:$A,0),MATCH(AO$1,城镇化率!$5:$5,0))/100</f>
        <v>2020691.1804143258</v>
      </c>
      <c r="AP66" s="40">
        <f>INDEX(人口源表!$1:$1048576,MATCH($B66,人口源表!$A:$A,0),MATCH(AP$1,人口源表!$1:$1,0))*INDEX(城镇化率!$1:$1048576,MATCH($B66,城镇化率!$A:$A,0),MATCH(AP$1,城镇化率!$5:$5,0))/100</f>
        <v>2012225.8555512149</v>
      </c>
      <c r="AQ66" s="40">
        <f>INDEX(人口源表!$1:$1048576,MATCH($B66,人口源表!$A:$A,0),MATCH(AQ$1,人口源表!$1:$1,0))*INDEX(城镇化率!$1:$1048576,MATCH($B66,城镇化率!$A:$A,0),MATCH(AQ$1,城镇化率!$5:$5,0))/100</f>
        <v>2003576.5492347891</v>
      </c>
      <c r="AR66" s="40">
        <f>INDEX(人口源表!$1:$1048576,MATCH($B66,人口源表!$A:$A,0),MATCH(AR$1,人口源表!$1:$1,0))*INDEX(城镇化率!$1:$1048576,MATCH($B66,城镇化率!$A:$A,0),MATCH(AR$1,城镇化率!$5:$5,0))/100</f>
        <v>1994743.2740633551</v>
      </c>
      <c r="AS66" s="40">
        <f>INDEX(人口源表!$1:$1048576,MATCH($B66,人口源表!$A:$A,0),MATCH(AS$1,人口源表!$1:$1,0))*INDEX(城镇化率!$1:$1048576,MATCH($B66,城镇化率!$A:$A,0),MATCH(AS$1,城镇化率!$5:$5,0))/100</f>
        <v>1985721.165133782</v>
      </c>
      <c r="AT66" s="40">
        <f>INDEX(人口源表!$1:$1048576,MATCH($B66,人口源表!$A:$A,0),MATCH(AT$1,人口源表!$1:$1,0))*INDEX(城镇化率!$1:$1048576,MATCH($B66,城镇化率!$A:$A,0),MATCH(AT$1,城镇化率!$5:$5,0))/100</f>
        <v>1976501.2062718295</v>
      </c>
      <c r="AU66" s="40">
        <f>INDEX(人口源表!$1:$1048576,MATCH($B66,人口源表!$A:$A,0),MATCH(AU$1,人口源表!$1:$1,0))*INDEX(城镇化率!$1:$1048576,MATCH($B66,城镇化率!$A:$A,0),MATCH(AU$1,城镇化率!$5:$5,0))/100</f>
        <v>1967069.3310276757</v>
      </c>
      <c r="AV66" s="40">
        <f>INDEX(人口源表!$1:$1048576,MATCH($B66,人口源表!$A:$A,0),MATCH(AV$1,人口源表!$1:$1,0))*INDEX(城镇化率!$1:$1048576,MATCH($B66,城镇化率!$A:$A,0),MATCH(AV$1,城镇化率!$5:$5,0))/100</f>
        <v>1957407.9775605777</v>
      </c>
    </row>
    <row r="67" spans="1:48" x14ac:dyDescent="0.15">
      <c r="A67" s="4" t="s">
        <v>864</v>
      </c>
      <c r="B67" s="4" t="s">
        <v>156</v>
      </c>
      <c r="C67" s="34">
        <f>VLOOKUP(B67,'[1]2016省城人口总结（根）'!B:C,2,FALSE)/100</f>
        <v>0.52680000000000005</v>
      </c>
      <c r="D67" s="40">
        <f>INDEX(人口源表!$1:$1048576,MATCH($B67,人口源表!$A:$A,0),MATCH(D$1,人口源表!$1:$1,0))*INDEX(城镇化率!$1:$1048576,MATCH($B67,城镇化率!$A:$A,0),MATCH(D$1,城镇化率!$5:$5,0))/100</f>
        <v>616741.70500066632</v>
      </c>
      <c r="E67" s="40">
        <f>INDEX(人口源表!$1:$1048576,MATCH($B67,人口源表!$A:$A,0),MATCH(E$1,人口源表!$1:$1,0))*INDEX(城镇化率!$1:$1048576,MATCH($B67,城镇化率!$A:$A,0),MATCH(E$1,城镇化率!$5:$5,0))/100</f>
        <v>628649.40943740273</v>
      </c>
      <c r="F67" s="40">
        <f>INDEX(人口源表!$1:$1048576,MATCH($B67,人口源表!$A:$A,0),MATCH(F$1,人口源表!$1:$1,0))*INDEX(城镇化率!$1:$1048576,MATCH($B67,城镇化率!$A:$A,0),MATCH(F$1,城镇化率!$5:$5,0))/100</f>
        <v>640490.30123601621</v>
      </c>
      <c r="G67" s="40">
        <f>INDEX(人口源表!$1:$1048576,MATCH($B67,人口源表!$A:$A,0),MATCH(G$1,人口源表!$1:$1,0))*INDEX(城镇化率!$1:$1048576,MATCH($B67,城镇化率!$A:$A,0),MATCH(G$1,城镇化率!$5:$5,0))/100</f>
        <v>484949.68380435742</v>
      </c>
      <c r="H67" s="40">
        <f>INDEX(人口源表!$1:$1048576,MATCH($B67,人口源表!$A:$A,0),MATCH(H$1,人口源表!$1:$1,0))*INDEX(城镇化率!$1:$1048576,MATCH($B67,城镇化率!$A:$A,0),MATCH(H$1,城镇化率!$5:$5,0))/100</f>
        <v>495274.76557367278</v>
      </c>
      <c r="I67" s="40">
        <f>INDEX(人口源表!$1:$1048576,MATCH($B67,人口源表!$A:$A,0),MATCH(I$1,人口源表!$1:$1,0))*INDEX(城镇化率!$1:$1048576,MATCH($B67,城镇化率!$A:$A,0),MATCH(I$1,城镇化率!$5:$5,0))/100</f>
        <v>501675.58038558811</v>
      </c>
      <c r="J67" s="40">
        <f>INDEX(人口源表!$1:$1048576,MATCH($B67,人口源表!$A:$A,0),MATCH(J$1,人口源表!$1:$1,0))*INDEX(城镇化率!$1:$1048576,MATCH($B67,城镇化率!$A:$A,0),MATCH(J$1,城镇化率!$5:$5,0))/100</f>
        <v>507535.14087319688</v>
      </c>
      <c r="K67" s="40">
        <f>INDEX(人口源表!$1:$1048576,MATCH($B67,人口源表!$A:$A,0),MATCH(K$1,人口源表!$1:$1,0))*INDEX(城镇化率!$1:$1048576,MATCH($B67,城镇化率!$A:$A,0),MATCH(K$1,城镇化率!$5:$5,0))/100</f>
        <v>512871.20408004278</v>
      </c>
      <c r="L67" s="40">
        <f>INDEX(人口源表!$1:$1048576,MATCH($B67,人口源表!$A:$A,0),MATCH(L$1,人口源表!$1:$1,0))*INDEX(城镇化率!$1:$1048576,MATCH($B67,城镇化率!$A:$A,0),MATCH(L$1,城镇化率!$5:$5,0))/100</f>
        <v>517700.82336536772</v>
      </c>
      <c r="M67" s="40">
        <f>INDEX(人口源表!$1:$1048576,MATCH($B67,人口源表!$A:$A,0),MATCH(M$1,人口源表!$1:$1,0))*INDEX(城镇化率!$1:$1048576,MATCH($B67,城镇化率!$A:$A,0),MATCH(M$1,城镇化率!$5:$5,0))/100</f>
        <v>522041.47442169045</v>
      </c>
      <c r="N67" s="40">
        <f>INDEX(人口源表!$1:$1048576,MATCH($B67,人口源表!$A:$A,0),MATCH(N$1,人口源表!$1:$1,0))*INDEX(城镇化率!$1:$1048576,MATCH($B67,城镇化率!$A:$A,0),MATCH(N$1,城镇化率!$5:$5,0))/100</f>
        <v>525911.05386032863</v>
      </c>
      <c r="O67" s="40">
        <f>INDEX(人口源表!$1:$1048576,MATCH($B67,人口源表!$A:$A,0),MATCH(O$1,人口源表!$1:$1,0))*INDEX(城镇化率!$1:$1048576,MATCH($B67,城镇化率!$A:$A,0),MATCH(O$1,城镇化率!$5:$5,0))/100</f>
        <v>529327.8775011563</v>
      </c>
      <c r="P67" s="40">
        <f>INDEX(人口源表!$1:$1048576,MATCH($B67,人口源表!$A:$A,0),MATCH(P$1,人口源表!$1:$1,0))*INDEX(城镇化率!$1:$1048576,MATCH($B67,城镇化率!$A:$A,0),MATCH(P$1,城镇化率!$5:$5,0))/100</f>
        <v>532310.67835654586</v>
      </c>
      <c r="Q67" s="40">
        <f>INDEX(人口源表!$1:$1048576,MATCH($B67,人口源表!$A:$A,0),MATCH(Q$1,人口源表!$1:$1,0))*INDEX(城镇化率!$1:$1048576,MATCH($B67,城镇化率!$A:$A,0),MATCH(Q$1,城镇化率!$5:$5,0))/100</f>
        <v>534876.75518453447</v>
      </c>
      <c r="R67" s="40">
        <f>INDEX(人口源表!$1:$1048576,MATCH($B67,人口源表!$A:$A,0),MATCH(R$1,人口源表!$1:$1,0))*INDEX(城镇化率!$1:$1048576,MATCH($B67,城镇化率!$A:$A,0),MATCH(R$1,城镇化率!$5:$5,0))/100</f>
        <v>537046.23512114107</v>
      </c>
      <c r="S67" s="40">
        <f>INDEX(人口源表!$1:$1048576,MATCH($B67,人口源表!$A:$A,0),MATCH(S$1,人口源表!$1:$1,0))*INDEX(城镇化率!$1:$1048576,MATCH($B67,城镇化率!$A:$A,0),MATCH(S$1,城镇化率!$5:$5,0))/100</f>
        <v>536169.65254786843</v>
      </c>
      <c r="T67" s="40">
        <f>INDEX(人口源表!$1:$1048576,MATCH($B67,人口源表!$A:$A,0),MATCH(T$1,人口源表!$1:$1,0))*INDEX(城镇化率!$1:$1048576,MATCH($B67,城镇化率!$A:$A,0),MATCH(T$1,城镇化率!$5:$5,0))/100</f>
        <v>534932.59640579345</v>
      </c>
      <c r="U67" s="40">
        <f>INDEX(人口源表!$1:$1048576,MATCH($B67,人口源表!$A:$A,0),MATCH(U$1,人口源表!$1:$1,0))*INDEX(城镇化率!$1:$1048576,MATCH($B67,城镇化率!$A:$A,0),MATCH(U$1,城镇化率!$5:$5,0))/100</f>
        <v>533360.12462899066</v>
      </c>
      <c r="V67" s="40">
        <f>INDEX(人口源表!$1:$1048576,MATCH($B67,人口源表!$A:$A,0),MATCH(V$1,人口源表!$1:$1,0))*INDEX(城镇化率!$1:$1048576,MATCH($B67,城镇化率!$A:$A,0),MATCH(V$1,城镇化率!$5:$5,0))/100</f>
        <v>531475.30928864353</v>
      </c>
      <c r="W67" s="40">
        <f>INDEX(人口源表!$1:$1048576,MATCH($B67,人口源表!$A:$A,0),MATCH(W$1,人口源表!$1:$1,0))*INDEX(城镇化率!$1:$1048576,MATCH($B67,城镇化率!$A:$A,0),MATCH(W$1,城镇化率!$5:$5,0))/100</f>
        <v>529301.73325607053</v>
      </c>
      <c r="X67" s="40">
        <f>INDEX(人口源表!$1:$1048576,MATCH($B67,人口源表!$A:$A,0),MATCH(X$1,人口源表!$1:$1,0))*INDEX(城镇化率!$1:$1048576,MATCH($B67,城镇化率!$A:$A,0),MATCH(X$1,城镇化率!$5:$5,0))/100</f>
        <v>526863.49679098208</v>
      </c>
      <c r="Y67" s="40">
        <f>INDEX(人口源表!$1:$1048576,MATCH($B67,人口源表!$A:$A,0),MATCH(Y$1,人口源表!$1:$1,0))*INDEX(城镇化率!$1:$1048576,MATCH($B67,城镇化率!$A:$A,0),MATCH(Y$1,城镇化率!$5:$5,0))/100</f>
        <v>524182.64558234491</v>
      </c>
      <c r="Z67" s="40">
        <f>INDEX(人口源表!$1:$1048576,MATCH($B67,人口源表!$A:$A,0),MATCH(Z$1,人口源表!$1:$1,0))*INDEX(城镇化率!$1:$1048576,MATCH($B67,城镇化率!$A:$A,0),MATCH(Z$1,城镇化率!$5:$5,0))/100</f>
        <v>521283.00026668794</v>
      </c>
      <c r="AA67" s="40">
        <f>INDEX(人口源表!$1:$1048576,MATCH($B67,人口源表!$A:$A,0),MATCH(AA$1,人口源表!$1:$1,0))*INDEX(城镇化率!$1:$1048576,MATCH($B67,城镇化率!$A:$A,0),MATCH(AA$1,城镇化率!$5:$5,0))/100</f>
        <v>518185.63715443498</v>
      </c>
      <c r="AB67" s="40">
        <f>INDEX(人口源表!$1:$1048576,MATCH($B67,人口源表!$A:$A,0),MATCH(AB$1,人口源表!$1:$1,0))*INDEX(城镇化率!$1:$1048576,MATCH($B67,城镇化率!$A:$A,0),MATCH(AB$1,城镇化率!$5:$5,0))/100</f>
        <v>514912.73960342305</v>
      </c>
      <c r="AC67" s="40">
        <f>INDEX(人口源表!$1:$1048576,MATCH($B67,人口源表!$A:$A,0),MATCH(AC$1,人口源表!$1:$1,0))*INDEX(城镇化率!$1:$1048576,MATCH($B67,城镇化率!$A:$A,0),MATCH(AC$1,城镇化率!$5:$5,0))/100</f>
        <v>510860.41545507556</v>
      </c>
      <c r="AD67" s="40">
        <f>INDEX(人口源表!$1:$1048576,MATCH($B67,人口源表!$A:$A,0),MATCH(AD$1,人口源表!$1:$1,0))*INDEX(城镇化率!$1:$1048576,MATCH($B67,城镇化率!$A:$A,0),MATCH(AD$1,城镇化率!$5:$5,0))/100</f>
        <v>506683.84550741839</v>
      </c>
      <c r="AE67" s="40">
        <f>INDEX(人口源表!$1:$1048576,MATCH($B67,人口源表!$A:$A,0),MATCH(AE$1,人口源表!$1:$1,0))*INDEX(城镇化率!$1:$1048576,MATCH($B67,城镇化率!$A:$A,0),MATCH(AE$1,城镇化率!$5:$5,0))/100</f>
        <v>502404.98790010781</v>
      </c>
      <c r="AF67" s="40">
        <f>INDEX(人口源表!$1:$1048576,MATCH($B67,人口源表!$A:$A,0),MATCH(AF$1,人口源表!$1:$1,0))*INDEX(城镇化率!$1:$1048576,MATCH($B67,城镇化率!$A:$A,0),MATCH(AF$1,城镇化率!$5:$5,0))/100</f>
        <v>498044.81295166892</v>
      </c>
      <c r="AG67" s="40">
        <f>INDEX(人口源表!$1:$1048576,MATCH($B67,人口源表!$A:$A,0),MATCH(AG$1,人口源表!$1:$1,0))*INDEX(城镇化率!$1:$1048576,MATCH($B67,城镇化率!$A:$A,0),MATCH(AG$1,城镇化率!$5:$5,0))/100</f>
        <v>493621.28095233405</v>
      </c>
      <c r="AH67" s="40">
        <f>INDEX(人口源表!$1:$1048576,MATCH($B67,人口源表!$A:$A,0),MATCH(AH$1,人口源表!$1:$1,0))*INDEX(城镇化率!$1:$1048576,MATCH($B67,城镇化率!$A:$A,0),MATCH(AH$1,城镇化率!$5:$5,0))/100</f>
        <v>489155.97553835838</v>
      </c>
      <c r="AI67" s="40">
        <f>INDEX(人口源表!$1:$1048576,MATCH($B67,人口源表!$A:$A,0),MATCH(AI$1,人口源表!$1:$1,0))*INDEX(城镇化率!$1:$1048576,MATCH($B67,城镇化率!$A:$A,0),MATCH(AI$1,城镇化率!$5:$5,0))/100</f>
        <v>484665.4355072669</v>
      </c>
      <c r="AJ67" s="40">
        <f>INDEX(人口源表!$1:$1048576,MATCH($B67,人口源表!$A:$A,0),MATCH(AJ$1,人口源表!$1:$1,0))*INDEX(城镇化率!$1:$1048576,MATCH($B67,城镇化率!$A:$A,0),MATCH(AJ$1,城镇化率!$5:$5,0))/100</f>
        <v>480169.1490744027</v>
      </c>
      <c r="AK67" s="40">
        <f>INDEX(人口源表!$1:$1048576,MATCH($B67,人口源表!$A:$A,0),MATCH(AK$1,人口源表!$1:$1,0))*INDEX(城镇化率!$1:$1048576,MATCH($B67,城镇化率!$A:$A,0),MATCH(AK$1,城镇化率!$5:$5,0))/100</f>
        <v>475684.19179441867</v>
      </c>
      <c r="AL67" s="40">
        <f>INDEX(人口源表!$1:$1048576,MATCH($B67,人口源表!$A:$A,0),MATCH(AL$1,人口源表!$1:$1,0))*INDEX(城镇化率!$1:$1048576,MATCH($B67,城镇化率!$A:$A,0),MATCH(AL$1,城镇化率!$5:$5,0))/100</f>
        <v>471227.21669873508</v>
      </c>
      <c r="AM67" s="40">
        <f>INDEX(人口源表!$1:$1048576,MATCH($B67,人口源表!$A:$A,0),MATCH(AM$1,人口源表!$1:$1,0))*INDEX(城镇化率!$1:$1048576,MATCH($B67,城镇化率!$A:$A,0),MATCH(AM$1,城镇化率!$5:$5,0))/100</f>
        <v>466815.12593270518</v>
      </c>
      <c r="AN67" s="40">
        <f>INDEX(人口源表!$1:$1048576,MATCH($B67,人口源表!$A:$A,0),MATCH(AN$1,人口源表!$1:$1,0))*INDEX(城镇化率!$1:$1048576,MATCH($B67,城镇化率!$A:$A,0),MATCH(AN$1,城镇化率!$5:$5,0))/100</f>
        <v>462462.33469972602</v>
      </c>
      <c r="AO67" s="40">
        <f>INDEX(人口源表!$1:$1048576,MATCH($B67,人口源表!$A:$A,0),MATCH(AO$1,人口源表!$1:$1,0))*INDEX(城镇化率!$1:$1048576,MATCH($B67,城镇化率!$A:$A,0),MATCH(AO$1,城镇化率!$5:$5,0))/100</f>
        <v>458184.15789721993</v>
      </c>
      <c r="AP67" s="40">
        <f>INDEX(人口源表!$1:$1048576,MATCH($B67,人口源表!$A:$A,0),MATCH(AP$1,人口源表!$1:$1,0))*INDEX(城镇化率!$1:$1048576,MATCH($B67,城镇化率!$A:$A,0),MATCH(AP$1,城镇化率!$5:$5,0))/100</f>
        <v>453995.44551500195</v>
      </c>
      <c r="AQ67" s="40">
        <f>INDEX(人口源表!$1:$1048576,MATCH($B67,人口源表!$A:$A,0),MATCH(AQ$1,人口源表!$1:$1,0))*INDEX(城镇化率!$1:$1048576,MATCH($B67,城镇化率!$A:$A,0),MATCH(AQ$1,城镇化率!$5:$5,0))/100</f>
        <v>449908.49461664056</v>
      </c>
      <c r="AR67" s="40">
        <f>INDEX(人口源表!$1:$1048576,MATCH($B67,人口源表!$A:$A,0),MATCH(AR$1,人口源表!$1:$1,0))*INDEX(城镇化率!$1:$1048576,MATCH($B67,城镇化率!$A:$A,0),MATCH(AR$1,城镇化率!$5:$5,0))/100</f>
        <v>445936.47405705287</v>
      </c>
      <c r="AS67" s="40">
        <f>INDEX(人口源表!$1:$1048576,MATCH($B67,人口源表!$A:$A,0),MATCH(AS$1,人口源表!$1:$1,0))*INDEX(城镇化率!$1:$1048576,MATCH($B67,城镇化率!$A:$A,0),MATCH(AS$1,城镇化率!$5:$5,0))/100</f>
        <v>442092.04401725659</v>
      </c>
      <c r="AT67" s="40">
        <f>INDEX(人口源表!$1:$1048576,MATCH($B67,人口源表!$A:$A,0),MATCH(AT$1,人口源表!$1:$1,0))*INDEX(城镇化率!$1:$1048576,MATCH($B67,城镇化率!$A:$A,0),MATCH(AT$1,城镇化率!$5:$5,0))/100</f>
        <v>438385.24390607956</v>
      </c>
      <c r="AU67" s="40">
        <f>INDEX(人口源表!$1:$1048576,MATCH($B67,人口源表!$A:$A,0),MATCH(AU$1,人口源表!$1:$1,0))*INDEX(城镇化率!$1:$1048576,MATCH($B67,城镇化率!$A:$A,0),MATCH(AU$1,城镇化率!$5:$5,0))/100</f>
        <v>434826.95558320126</v>
      </c>
      <c r="AV67" s="40">
        <f>INDEX(人口源表!$1:$1048576,MATCH($B67,人口源表!$A:$A,0),MATCH(AV$1,人口源表!$1:$1,0))*INDEX(城镇化率!$1:$1048576,MATCH($B67,城镇化率!$A:$A,0),MATCH(AV$1,城镇化率!$5:$5,0))/100</f>
        <v>431427.50684161083</v>
      </c>
    </row>
    <row r="68" spans="1:48" x14ac:dyDescent="0.15">
      <c r="A68" s="4" t="s">
        <v>864</v>
      </c>
      <c r="B68" s="4" t="s">
        <v>158</v>
      </c>
      <c r="C68" s="34">
        <f>VLOOKUP(B68,'[1]2016省城人口总结（根）'!B:C,2,FALSE)/100</f>
        <v>0.52680000000000005</v>
      </c>
      <c r="D68" s="40">
        <f>INDEX(人口源表!$1:$1048576,MATCH($B68,人口源表!$A:$A,0),MATCH(D$1,人口源表!$1:$1,0))*INDEX(城镇化率!$1:$1048576,MATCH($B68,城镇化率!$A:$A,0),MATCH(D$1,城镇化率!$5:$5,0))/100</f>
        <v>1400534.8650770122</v>
      </c>
      <c r="E68" s="40">
        <f>INDEX(人口源表!$1:$1048576,MATCH($B68,人口源表!$A:$A,0),MATCH(E$1,人口源表!$1:$1,0))*INDEX(城镇化率!$1:$1048576,MATCH($B68,城镇化率!$A:$A,0),MATCH(E$1,城镇化率!$5:$5,0))/100</f>
        <v>1431985.8187620654</v>
      </c>
      <c r="F68" s="40">
        <f>INDEX(人口源表!$1:$1048576,MATCH($B68,人口源表!$A:$A,0),MATCH(F$1,人口源表!$1:$1,0))*INDEX(城镇化率!$1:$1048576,MATCH($B68,城镇化率!$A:$A,0),MATCH(F$1,城镇化率!$5:$5,0))/100</f>
        <v>1463321.673017489</v>
      </c>
      <c r="G68" s="40">
        <f>INDEX(人口源表!$1:$1048576,MATCH($B68,人口源表!$A:$A,0),MATCH(G$1,人口源表!$1:$1,0))*INDEX(城镇化率!$1:$1048576,MATCH($B68,城镇化率!$A:$A,0),MATCH(G$1,城镇化率!$5:$5,0))/100</f>
        <v>1186555.4446784542</v>
      </c>
      <c r="H68" s="40">
        <f>INDEX(人口源表!$1:$1048576,MATCH($B68,人口源表!$A:$A,0),MATCH(H$1,人口源表!$1:$1,0))*INDEX(城镇化率!$1:$1048576,MATCH($B68,城镇化率!$A:$A,0),MATCH(H$1,城镇化率!$5:$5,0))/100</f>
        <v>1215285.5591804329</v>
      </c>
      <c r="I68" s="40">
        <f>INDEX(人口源表!$1:$1048576,MATCH($B68,人口源表!$A:$A,0),MATCH(I$1,人口源表!$1:$1,0))*INDEX(城镇化率!$1:$1048576,MATCH($B68,城镇化率!$A:$A,0),MATCH(I$1,城镇化率!$5:$5,0))/100</f>
        <v>1234581.4158504151</v>
      </c>
      <c r="J68" s="40">
        <f>INDEX(人口源表!$1:$1048576,MATCH($B68,人口源表!$A:$A,0),MATCH(J$1,人口源表!$1:$1,0))*INDEX(城镇化率!$1:$1048576,MATCH($B68,城镇化率!$A:$A,0),MATCH(J$1,城镇化率!$5:$5,0))/100</f>
        <v>1252722.2308358152</v>
      </c>
      <c r="K68" s="40">
        <f>INDEX(人口源表!$1:$1048576,MATCH($B68,人口源表!$A:$A,0),MATCH(K$1,人口源表!$1:$1,0))*INDEX(城镇化率!$1:$1048576,MATCH($B68,城镇化率!$A:$A,0),MATCH(K$1,城镇化率!$5:$5,0))/100</f>
        <v>1269749.4897485906</v>
      </c>
      <c r="L68" s="40">
        <f>INDEX(人口源表!$1:$1048576,MATCH($B68,人口源表!$A:$A,0),MATCH(L$1,人口源表!$1:$1,0))*INDEX(城镇化率!$1:$1048576,MATCH($B68,城镇化率!$A:$A,0),MATCH(L$1,城镇化率!$5:$5,0))/100</f>
        <v>1285704.7498552268</v>
      </c>
      <c r="M68" s="40">
        <f>INDEX(人口源表!$1:$1048576,MATCH($B68,人口源表!$A:$A,0),MATCH(M$1,人口源表!$1:$1,0))*INDEX(城镇化率!$1:$1048576,MATCH($B68,城镇化率!$A:$A,0),MATCH(M$1,城镇化率!$5:$5,0))/100</f>
        <v>1300629.5897801686</v>
      </c>
      <c r="N68" s="40">
        <f>INDEX(人口源表!$1:$1048576,MATCH($B68,人口源表!$A:$A,0),MATCH(N$1,人口源表!$1:$1,0))*INDEX(城镇化率!$1:$1048576,MATCH($B68,城镇化率!$A:$A,0),MATCH(N$1,城镇化率!$5:$5,0))/100</f>
        <v>1314566.1553414671</v>
      </c>
      <c r="O68" s="40">
        <f>INDEX(人口源表!$1:$1048576,MATCH($B68,人口源表!$A:$A,0),MATCH(O$1,人口源表!$1:$1,0))*INDEX(城镇化率!$1:$1048576,MATCH($B68,城镇化率!$A:$A,0),MATCH(O$1,城镇化率!$5:$5,0))/100</f>
        <v>1327556.5306591555</v>
      </c>
      <c r="P68" s="40">
        <f>INDEX(人口源表!$1:$1048576,MATCH($B68,人口源表!$A:$A,0),MATCH(P$1,人口源表!$1:$1,0))*INDEX(城镇化率!$1:$1048576,MATCH($B68,城镇化率!$A:$A,0),MATCH(P$1,城镇化率!$5:$5,0))/100</f>
        <v>1339640.8511429525</v>
      </c>
      <c r="Q68" s="40">
        <f>INDEX(人口源表!$1:$1048576,MATCH($B68,人口源表!$A:$A,0),MATCH(Q$1,人口源表!$1:$1,0))*INDEX(城镇化率!$1:$1048576,MATCH($B68,城镇化率!$A:$A,0),MATCH(Q$1,城镇化率!$5:$5,0))/100</f>
        <v>1350861.4680730747</v>
      </c>
      <c r="R68" s="40">
        <f>INDEX(人口源表!$1:$1048576,MATCH($B68,人口源表!$A:$A,0),MATCH(R$1,人口源表!$1:$1,0))*INDEX(城镇化率!$1:$1048576,MATCH($B68,城镇化率!$A:$A,0),MATCH(R$1,城镇化率!$5:$5,0))/100</f>
        <v>1361259.896553349</v>
      </c>
      <c r="S68" s="40">
        <f>INDEX(人口源表!$1:$1048576,MATCH($B68,人口源表!$A:$A,0),MATCH(S$1,人口源表!$1:$1,0))*INDEX(城镇化率!$1:$1048576,MATCH($B68,城镇化率!$A:$A,0),MATCH(S$1,城镇化率!$5:$5,0))/100</f>
        <v>1364090.2033478806</v>
      </c>
      <c r="T68" s="40">
        <f>INDEX(人口源表!$1:$1048576,MATCH($B68,人口源表!$A:$A,0),MATCH(T$1,人口源表!$1:$1,0))*INDEX(城镇化率!$1:$1048576,MATCH($B68,城镇化率!$A:$A,0),MATCH(T$1,城镇化率!$5:$5,0))/100</f>
        <v>1366124.4100491893</v>
      </c>
      <c r="U68" s="40">
        <f>INDEX(人口源表!$1:$1048576,MATCH($B68,人口源表!$A:$A,0),MATCH(U$1,人口源表!$1:$1,0))*INDEX(城镇化率!$1:$1048576,MATCH($B68,城镇化率!$A:$A,0),MATCH(U$1,城镇化率!$5:$5,0))/100</f>
        <v>1367414.988887015</v>
      </c>
      <c r="V68" s="40">
        <f>INDEX(人口源表!$1:$1048576,MATCH($B68,人口源表!$A:$A,0),MATCH(V$1,人口源表!$1:$1,0))*INDEX(城镇化率!$1:$1048576,MATCH($B68,城镇化率!$A:$A,0),MATCH(V$1,城镇化率!$5:$5,0))/100</f>
        <v>1368011.135957411</v>
      </c>
      <c r="W68" s="40">
        <f>INDEX(人口源表!$1:$1048576,MATCH($B68,人口源表!$A:$A,0),MATCH(W$1,人口源表!$1:$1,0))*INDEX(城镇化率!$1:$1048576,MATCH($B68,城镇化率!$A:$A,0),MATCH(W$1,城镇化率!$5:$5,0))/100</f>
        <v>1367960.589966824</v>
      </c>
      <c r="X68" s="40">
        <f>INDEX(人口源表!$1:$1048576,MATCH($B68,人口源表!$A:$A,0),MATCH(X$1,人口源表!$1:$1,0))*INDEX(城镇化率!$1:$1048576,MATCH($B68,城镇化率!$A:$A,0),MATCH(X$1,城镇化率!$5:$5,0))/100</f>
        <v>1367310.8654593779</v>
      </c>
      <c r="Y68" s="40">
        <f>INDEX(人口源表!$1:$1048576,MATCH($B68,人口源表!$A:$A,0),MATCH(Y$1,人口源表!$1:$1,0))*INDEX(城镇化率!$1:$1048576,MATCH($B68,城镇化率!$A:$A,0),MATCH(Y$1,城镇化率!$5:$5,0))/100</f>
        <v>1366106.6557960496</v>
      </c>
      <c r="Z68" s="40">
        <f>INDEX(人口源表!$1:$1048576,MATCH($B68,人口源表!$A:$A,0),MATCH(Z$1,人口源表!$1:$1,0))*INDEX(城镇化率!$1:$1048576,MATCH($B68,城镇化率!$A:$A,0),MATCH(Z$1,城镇化率!$5:$5,0))/100</f>
        <v>1364391.045694181</v>
      </c>
      <c r="AA68" s="40">
        <f>INDEX(人口源表!$1:$1048576,MATCH($B68,人口源表!$A:$A,0),MATCH(AA$1,人口源表!$1:$1,0))*INDEX(城镇化率!$1:$1048576,MATCH($B68,城镇化率!$A:$A,0),MATCH(AA$1,城镇化率!$5:$5,0))/100</f>
        <v>1362207.4124421708</v>
      </c>
      <c r="AB68" s="40">
        <f>INDEX(人口源表!$1:$1048576,MATCH($B68,人口源表!$A:$A,0),MATCH(AB$1,人口源表!$1:$1,0))*INDEX(城镇化率!$1:$1048576,MATCH($B68,城镇化率!$A:$A,0),MATCH(AB$1,城镇化率!$5:$5,0))/100</f>
        <v>1359595.4955249494</v>
      </c>
      <c r="AC68" s="40">
        <f>INDEX(人口源表!$1:$1048576,MATCH($B68,人口源表!$A:$A,0),MATCH(AC$1,人口源表!$1:$1,0))*INDEX(城镇化率!$1:$1048576,MATCH($B68,城镇化率!$A:$A,0),MATCH(AC$1,城镇化率!$5:$5,0))/100</f>
        <v>1354933.2473738152</v>
      </c>
      <c r="AD68" s="40">
        <f>INDEX(人口源表!$1:$1048576,MATCH($B68,人口源表!$A:$A,0),MATCH(AD$1,人口源表!$1:$1,0))*INDEX(城镇化率!$1:$1048576,MATCH($B68,城镇化率!$A:$A,0),MATCH(AD$1,城镇化率!$5:$5,0))/100</f>
        <v>1349929.0564019773</v>
      </c>
      <c r="AE68" s="40">
        <f>INDEX(人口源表!$1:$1048576,MATCH($B68,人口源表!$A:$A,0),MATCH(AE$1,人口源表!$1:$1,0))*INDEX(城镇化率!$1:$1048576,MATCH($B68,城镇化率!$A:$A,0),MATCH(AE$1,城镇化率!$5:$5,0))/100</f>
        <v>1344618.3729601756</v>
      </c>
      <c r="AF68" s="40">
        <f>INDEX(人口源表!$1:$1048576,MATCH($B68,人口源表!$A:$A,0),MATCH(AF$1,人口源表!$1:$1,0))*INDEX(城镇化率!$1:$1048576,MATCH($B68,城镇化率!$A:$A,0),MATCH(AF$1,城镇化率!$5:$5,0))/100</f>
        <v>1339035.2170211771</v>
      </c>
      <c r="AG68" s="40">
        <f>INDEX(人口源表!$1:$1048576,MATCH($B68,人口源表!$A:$A,0),MATCH(AG$1,人口源表!$1:$1,0))*INDEX(城镇化率!$1:$1048576,MATCH($B68,城镇化率!$A:$A,0),MATCH(AG$1,城镇化率!$5:$5,0))/100</f>
        <v>1333212.8127997979</v>
      </c>
      <c r="AH68" s="40">
        <f>INDEX(人口源表!$1:$1048576,MATCH($B68,人口源表!$A:$A,0),MATCH(AH$1,人口源表!$1:$1,0))*INDEX(城镇化率!$1:$1048576,MATCH($B68,城镇化率!$A:$A,0),MATCH(AH$1,城镇化率!$5:$5,0))/100</f>
        <v>1327179.5528695171</v>
      </c>
      <c r="AI68" s="40">
        <f>INDEX(人口源表!$1:$1048576,MATCH($B68,人口源表!$A:$A,0),MATCH(AI$1,人口源表!$1:$1,0))*INDEX(城镇化率!$1:$1048576,MATCH($B68,城镇化率!$A:$A,0),MATCH(AI$1,城镇化率!$5:$5,0))/100</f>
        <v>1320963.6050861236</v>
      </c>
      <c r="AJ68" s="40">
        <f>INDEX(人口源表!$1:$1048576,MATCH($B68,人口源表!$A:$A,0),MATCH(AJ$1,人口源表!$1:$1,0))*INDEX(城镇化率!$1:$1048576,MATCH($B68,城镇化率!$A:$A,0),MATCH(AJ$1,城镇化率!$5:$5,0))/100</f>
        <v>1314591.5554517447</v>
      </c>
      <c r="AK68" s="40">
        <f>INDEX(人口源表!$1:$1048576,MATCH($B68,人口源表!$A:$A,0),MATCH(AK$1,人口源表!$1:$1,0))*INDEX(城镇化率!$1:$1048576,MATCH($B68,城镇化率!$A:$A,0),MATCH(AK$1,城镇化率!$5:$5,0))/100</f>
        <v>1308084.9896166062</v>
      </c>
      <c r="AL68" s="40">
        <f>INDEX(人口源表!$1:$1048576,MATCH($B68,人口源表!$A:$A,0),MATCH(AL$1,人口源表!$1:$1,0))*INDEX(城镇化率!$1:$1048576,MATCH($B68,城镇化率!$A:$A,0),MATCH(AL$1,城镇化率!$5:$5,0))/100</f>
        <v>1301466.5099396291</v>
      </c>
      <c r="AM68" s="40">
        <f>INDEX(人口源表!$1:$1048576,MATCH($B68,人口源表!$A:$A,0),MATCH(AM$1,人口源表!$1:$1,0))*INDEX(城镇化率!$1:$1048576,MATCH($B68,城镇化率!$A:$A,0),MATCH(AM$1,城镇化率!$5:$5,0))/100</f>
        <v>1294752.9312342375</v>
      </c>
      <c r="AN68" s="40">
        <f>INDEX(人口源表!$1:$1048576,MATCH($B68,人口源表!$A:$A,0),MATCH(AN$1,人口源表!$1:$1,0))*INDEX(城镇化率!$1:$1048576,MATCH($B68,城镇化率!$A:$A,0),MATCH(AN$1,城镇化率!$5:$5,0))/100</f>
        <v>1287962.0143789526</v>
      </c>
      <c r="AO68" s="40">
        <f>INDEX(人口源表!$1:$1048576,MATCH($B68,人口源表!$A:$A,0),MATCH(AO$1,人口源表!$1:$1,0))*INDEX(城镇化率!$1:$1048576,MATCH($B68,城镇化率!$A:$A,0),MATCH(AO$1,城镇化率!$5:$5,0))/100</f>
        <v>1281106.2970889041</v>
      </c>
      <c r="AP68" s="40">
        <f>INDEX(人口源表!$1:$1048576,MATCH($B68,人口源表!$A:$A,0),MATCH(AP$1,人口源表!$1:$1,0))*INDEX(城镇化率!$1:$1048576,MATCH($B68,城镇化率!$A:$A,0),MATCH(AP$1,城镇化率!$5:$5,0))/100</f>
        <v>1274197.131510797</v>
      </c>
      <c r="AQ68" s="40">
        <f>INDEX(人口源表!$1:$1048576,MATCH($B68,人口源表!$A:$A,0),MATCH(AQ$1,人口源表!$1:$1,0))*INDEX(城镇化率!$1:$1048576,MATCH($B68,城镇化率!$A:$A,0),MATCH(AQ$1,城镇化率!$5:$5,0))/100</f>
        <v>1267243.9676864001</v>
      </c>
      <c r="AR68" s="40">
        <f>INDEX(人口源表!$1:$1048576,MATCH($B68,人口源表!$A:$A,0),MATCH(AR$1,人口源表!$1:$1,0))*INDEX(城镇化率!$1:$1048576,MATCH($B68,城镇化率!$A:$A,0),MATCH(AR$1,城镇化率!$5:$5,0))/100</f>
        <v>1260251.5361280311</v>
      </c>
      <c r="AS68" s="40">
        <f>INDEX(人口源表!$1:$1048576,MATCH($B68,人口源表!$A:$A,0),MATCH(AS$1,人口源表!$1:$1,0))*INDEX(城镇化率!$1:$1048576,MATCH($B68,城镇化率!$A:$A,0),MATCH(AS$1,城镇化率!$5:$5,0))/100</f>
        <v>1253223.9430986601</v>
      </c>
      <c r="AT68" s="40">
        <f>INDEX(人口源表!$1:$1048576,MATCH($B68,人口源表!$A:$A,0),MATCH(AT$1,人口源表!$1:$1,0))*INDEX(城镇化率!$1:$1048576,MATCH($B68,城镇化率!$A:$A,0),MATCH(AT$1,城镇化率!$5:$5,0))/100</f>
        <v>1246161.8572274717</v>
      </c>
      <c r="AU68" s="40">
        <f>INDEX(人口源表!$1:$1048576,MATCH($B68,人口源表!$A:$A,0),MATCH(AU$1,人口源表!$1:$1,0))*INDEX(城镇化率!$1:$1048576,MATCH($B68,城镇化率!$A:$A,0),MATCH(AU$1,城镇化率!$5:$5,0))/100</f>
        <v>1239062.4441100601</v>
      </c>
      <c r="AV68" s="40">
        <f>INDEX(人口源表!$1:$1048576,MATCH($B68,人口源表!$A:$A,0),MATCH(AV$1,人口源表!$1:$1,0))*INDEX(城镇化率!$1:$1048576,MATCH($B68,城镇化率!$A:$A,0),MATCH(AV$1,城镇化率!$5:$5,0))/100</f>
        <v>1231921.4167331299</v>
      </c>
    </row>
    <row r="69" spans="1:48" x14ac:dyDescent="0.15">
      <c r="A69" s="4" t="s">
        <v>864</v>
      </c>
      <c r="B69" s="4" t="s">
        <v>160</v>
      </c>
      <c r="C69" s="34">
        <f>VLOOKUP(B69,'[1]2016省城人口总结（根）'!B:C,2,FALSE)/100</f>
        <v>0.52680000000000005</v>
      </c>
      <c r="D69" s="40">
        <f>INDEX(人口源表!$1:$1048576,MATCH($B69,人口源表!$A:$A,0),MATCH(D$1,人口源表!$1:$1,0))*INDEX(城镇化率!$1:$1048576,MATCH($B69,城镇化率!$A:$A,0),MATCH(D$1,城镇化率!$5:$5,0))/100</f>
        <v>506405.33552301658</v>
      </c>
      <c r="E69" s="40">
        <f>INDEX(人口源表!$1:$1048576,MATCH($B69,人口源表!$A:$A,0),MATCH(E$1,人口源表!$1:$1,0))*INDEX(城镇化率!$1:$1048576,MATCH($B69,城镇化率!$A:$A,0),MATCH(E$1,城镇化率!$5:$5,0))/100</f>
        <v>517865.61924617196</v>
      </c>
      <c r="F69" s="40">
        <f>INDEX(人口源表!$1:$1048576,MATCH($B69,人口源表!$A:$A,0),MATCH(F$1,人口源表!$1:$1,0))*INDEX(城镇化率!$1:$1048576,MATCH($B69,城镇化率!$A:$A,0),MATCH(F$1,城镇化率!$5:$5,0))/100</f>
        <v>529281.63045572373</v>
      </c>
      <c r="G69" s="40">
        <f>INDEX(人口源表!$1:$1048576,MATCH($B69,人口源表!$A:$A,0),MATCH(G$1,人口源表!$1:$1,0))*INDEX(城镇化率!$1:$1048576,MATCH($B69,城镇化率!$A:$A,0),MATCH(G$1,城镇化率!$5:$5,0))/100</f>
        <v>379476.32776936563</v>
      </c>
      <c r="H69" s="40">
        <f>INDEX(人口源表!$1:$1048576,MATCH($B69,人口源表!$A:$A,0),MATCH(H$1,人口源表!$1:$1,0))*INDEX(城镇化率!$1:$1048576,MATCH($B69,城镇化率!$A:$A,0),MATCH(H$1,城镇化率!$5:$5,0))/100</f>
        <v>388625.32736887963</v>
      </c>
      <c r="I69" s="40">
        <f>INDEX(人口源表!$1:$1048576,MATCH($B69,人口源表!$A:$A,0),MATCH(I$1,人口源表!$1:$1,0))*INDEX(城镇化率!$1:$1048576,MATCH($B69,城镇化率!$A:$A,0),MATCH(I$1,城镇化率!$5:$5,0))/100</f>
        <v>394815.16860681953</v>
      </c>
      <c r="J69" s="40">
        <f>INDEX(人口源表!$1:$1048576,MATCH($B69,人口源表!$A:$A,0),MATCH(J$1,人口源表!$1:$1,0))*INDEX(城镇化率!$1:$1048576,MATCH($B69,城镇化率!$A:$A,0),MATCH(J$1,城镇化率!$5:$5,0))/100</f>
        <v>400687.51352380239</v>
      </c>
      <c r="K69" s="40">
        <f>INDEX(人口源表!$1:$1048576,MATCH($B69,人口源表!$A:$A,0),MATCH(K$1,人口源表!$1:$1,0))*INDEX(城镇化率!$1:$1048576,MATCH($B69,城镇化率!$A:$A,0),MATCH(K$1,城镇化率!$5:$5,0))/100</f>
        <v>406252.27229899546</v>
      </c>
      <c r="L69" s="40">
        <f>INDEX(人口源表!$1:$1048576,MATCH($B69,人口源表!$A:$A,0),MATCH(L$1,人口源表!$1:$1,0))*INDEX(城镇化率!$1:$1048576,MATCH($B69,城镇化率!$A:$A,0),MATCH(L$1,城镇化率!$5:$5,0))/100</f>
        <v>411517.03060772049</v>
      </c>
      <c r="M69" s="40">
        <f>INDEX(人口源表!$1:$1048576,MATCH($B69,人口源表!$A:$A,0),MATCH(M$1,人口源表!$1:$1,0))*INDEX(城镇化率!$1:$1048576,MATCH($B69,城镇化率!$A:$A,0),MATCH(M$1,城镇化率!$5:$5,0))/100</f>
        <v>416490.47396617191</v>
      </c>
      <c r="N69" s="40">
        <f>INDEX(人口源表!$1:$1048576,MATCH($B69,人口源表!$A:$A,0),MATCH(N$1,人口源表!$1:$1,0))*INDEX(城镇化率!$1:$1048576,MATCH($B69,城镇化率!$A:$A,0),MATCH(N$1,城镇化率!$5:$5,0))/100</f>
        <v>421181.83356363239</v>
      </c>
      <c r="O69" s="40">
        <f>INDEX(人口源表!$1:$1048576,MATCH($B69,人口源表!$A:$A,0),MATCH(O$1,人口源表!$1:$1,0))*INDEX(城镇化率!$1:$1048576,MATCH($B69,城镇化率!$A:$A,0),MATCH(O$1,城镇化率!$5:$5,0))/100</f>
        <v>425599.69316923956</v>
      </c>
      <c r="P69" s="40">
        <f>INDEX(人口源表!$1:$1048576,MATCH($B69,人口源表!$A:$A,0),MATCH(P$1,人口源表!$1:$1,0))*INDEX(城镇化率!$1:$1048576,MATCH($B69,城镇化率!$A:$A,0),MATCH(P$1,城镇化率!$5:$5,0))/100</f>
        <v>429753.16493175708</v>
      </c>
      <c r="Q69" s="40">
        <f>INDEX(人口源表!$1:$1048576,MATCH($B69,人口源表!$A:$A,0),MATCH(Q$1,人口源表!$1:$1,0))*INDEX(城镇化率!$1:$1048576,MATCH($B69,城镇化率!$A:$A,0),MATCH(Q$1,城镇化率!$5:$5,0))/100</f>
        <v>433650.05507176876</v>
      </c>
      <c r="R69" s="40">
        <f>INDEX(人口源表!$1:$1048576,MATCH($B69,人口源表!$A:$A,0),MATCH(R$1,人口源表!$1:$1,0))*INDEX(城镇化率!$1:$1048576,MATCH($B69,城镇化率!$A:$A,0),MATCH(R$1,城镇化率!$5:$5,0))/100</f>
        <v>437300.52175681328</v>
      </c>
      <c r="S69" s="40">
        <f>INDEX(人口源表!$1:$1048576,MATCH($B69,人口源表!$A:$A,0),MATCH(S$1,人口源表!$1:$1,0))*INDEX(城镇化率!$1:$1048576,MATCH($B69,城镇化率!$A:$A,0),MATCH(S$1,城镇化率!$5:$5,0))/100</f>
        <v>438531.65995412058</v>
      </c>
      <c r="T69" s="40">
        <f>INDEX(人口源表!$1:$1048576,MATCH($B69,人口源表!$A:$A,0),MATCH(T$1,人口源表!$1:$1,0))*INDEX(城镇化率!$1:$1048576,MATCH($B69,城镇化率!$A:$A,0),MATCH(T$1,城镇化率!$5:$5,0))/100</f>
        <v>439513.29532279295</v>
      </c>
      <c r="U69" s="40">
        <f>INDEX(人口源表!$1:$1048576,MATCH($B69,人口源表!$A:$A,0),MATCH(U$1,人口源表!$1:$1,0))*INDEX(城镇化率!$1:$1048576,MATCH($B69,城镇化率!$A:$A,0),MATCH(U$1,城镇化率!$5:$5,0))/100</f>
        <v>440258.0775692992</v>
      </c>
      <c r="V69" s="40">
        <f>INDEX(人口源表!$1:$1048576,MATCH($B69,人口源表!$A:$A,0),MATCH(V$1,人口源表!$1:$1,0))*INDEX(城镇化率!$1:$1048576,MATCH($B69,城镇化率!$A:$A,0),MATCH(V$1,城镇化率!$5:$5,0))/100</f>
        <v>440778.94716191746</v>
      </c>
      <c r="W69" s="40">
        <f>INDEX(人口源表!$1:$1048576,MATCH($B69,人口源表!$A:$A,0),MATCH(W$1,人口源表!$1:$1,0))*INDEX(城镇化率!$1:$1048576,MATCH($B69,城镇化率!$A:$A,0),MATCH(W$1,城镇化率!$5:$5,0))/100</f>
        <v>441086.58610273997</v>
      </c>
      <c r="X69" s="40">
        <f>INDEX(人口源表!$1:$1048576,MATCH($B69,人口源表!$A:$A,0),MATCH(X$1,人口源表!$1:$1,0))*INDEX(城镇化率!$1:$1048576,MATCH($B69,城镇化率!$A:$A,0),MATCH(X$1,城镇化率!$5:$5,0))/100</f>
        <v>441193.8480575115</v>
      </c>
      <c r="Y69" s="40">
        <f>INDEX(人口源表!$1:$1048576,MATCH($B69,人口源表!$A:$A,0),MATCH(Y$1,人口源表!$1:$1,0))*INDEX(城镇化率!$1:$1048576,MATCH($B69,城镇化率!$A:$A,0),MATCH(Y$1,城镇化率!$5:$5,0))/100</f>
        <v>441111.94177445048</v>
      </c>
      <c r="Z69" s="40">
        <f>INDEX(人口源表!$1:$1048576,MATCH($B69,人口源表!$A:$A,0),MATCH(Z$1,人口源表!$1:$1,0))*INDEX(城镇化率!$1:$1048576,MATCH($B69,城镇化率!$A:$A,0),MATCH(Z$1,城镇化率!$5:$5,0))/100</f>
        <v>440852.97798845882</v>
      </c>
      <c r="AA69" s="40">
        <f>INDEX(人口源表!$1:$1048576,MATCH($B69,人口源表!$A:$A,0),MATCH(AA$1,人口源表!$1:$1,0))*INDEX(城镇化率!$1:$1048576,MATCH($B69,城镇化率!$A:$A,0),MATCH(AA$1,城镇化率!$5:$5,0))/100</f>
        <v>440427.38445365505</v>
      </c>
      <c r="AB69" s="40">
        <f>INDEX(人口源表!$1:$1048576,MATCH($B69,人口源表!$A:$A,0),MATCH(AB$1,人口源表!$1:$1,0))*INDEX(城镇化率!$1:$1048576,MATCH($B69,城镇化率!$A:$A,0),MATCH(AB$1,城镇化率!$5:$5,0))/100</f>
        <v>439846.47809297015</v>
      </c>
      <c r="AC69" s="40">
        <f>INDEX(人口源表!$1:$1048576,MATCH($B69,人口源表!$A:$A,0),MATCH(AC$1,人口源表!$1:$1,0))*INDEX(城镇化率!$1:$1048576,MATCH($B69,城镇化率!$A:$A,0),MATCH(AC$1,城镇化率!$5:$5,0))/100</f>
        <v>438583.83059371787</v>
      </c>
      <c r="AD69" s="40">
        <f>INDEX(人口源表!$1:$1048576,MATCH($B69,人口源表!$A:$A,0),MATCH(AD$1,人口源表!$1:$1,0))*INDEX(城镇化率!$1:$1048576,MATCH($B69,城镇化率!$A:$A,0),MATCH(AD$1,城镇化率!$5:$5,0))/100</f>
        <v>437189.37048872752</v>
      </c>
      <c r="AE69" s="40">
        <f>INDEX(人口源表!$1:$1048576,MATCH($B69,人口源表!$A:$A,0),MATCH(AE$1,人口源表!$1:$1,0))*INDEX(城镇化率!$1:$1048576,MATCH($B69,城镇化率!$A:$A,0),MATCH(AE$1,城镇化率!$5:$5,0))/100</f>
        <v>435673.59672877943</v>
      </c>
      <c r="AF69" s="40">
        <f>INDEX(人口源表!$1:$1048576,MATCH($B69,人口源表!$A:$A,0),MATCH(AF$1,人口源表!$1:$1,0))*INDEX(城镇化率!$1:$1048576,MATCH($B69,城镇化率!$A:$A,0),MATCH(AF$1,城镇化率!$5:$5,0))/100</f>
        <v>434047.17748017336</v>
      </c>
      <c r="AG69" s="40">
        <f>INDEX(人口源表!$1:$1048576,MATCH($B69,人口源表!$A:$A,0),MATCH(AG$1,人口源表!$1:$1,0))*INDEX(城镇化率!$1:$1048576,MATCH($B69,城镇化率!$A:$A,0),MATCH(AG$1,城镇化率!$5:$5,0))/100</f>
        <v>432320.28495243809</v>
      </c>
      <c r="AH69" s="40">
        <f>INDEX(人口源表!$1:$1048576,MATCH($B69,人口源表!$A:$A,0),MATCH(AH$1,人口源表!$1:$1,0))*INDEX(城镇化率!$1:$1048576,MATCH($B69,城镇化率!$A:$A,0),MATCH(AH$1,城镇化率!$5:$5,0))/100</f>
        <v>430501.91515455837</v>
      </c>
      <c r="AI69" s="40">
        <f>INDEX(人口源表!$1:$1048576,MATCH($B69,人口源表!$A:$A,0),MATCH(AI$1,人口源表!$1:$1,0))*INDEX(城镇化率!$1:$1048576,MATCH($B69,城镇化率!$A:$A,0),MATCH(AI$1,城镇化率!$5:$5,0))/100</f>
        <v>428601.20789541403</v>
      </c>
      <c r="AJ69" s="40">
        <f>INDEX(人口源表!$1:$1048576,MATCH($B69,人口源表!$A:$A,0),MATCH(AJ$1,人口源表!$1:$1,0))*INDEX(城镇化率!$1:$1048576,MATCH($B69,城镇化率!$A:$A,0),MATCH(AJ$1,城镇化率!$5:$5,0))/100</f>
        <v>426626.77379276045</v>
      </c>
      <c r="AK69" s="40">
        <f>INDEX(人口源表!$1:$1048576,MATCH($B69,人口源表!$A:$A,0),MATCH(AK$1,人口源表!$1:$1,0))*INDEX(城镇化率!$1:$1048576,MATCH($B69,城镇化率!$A:$A,0),MATCH(AK$1,城镇化率!$5:$5,0))/100</f>
        <v>424587.35986499861</v>
      </c>
      <c r="AL69" s="40">
        <f>INDEX(人口源表!$1:$1048576,MATCH($B69,人口源表!$A:$A,0),MATCH(AL$1,人口源表!$1:$1,0))*INDEX(城镇化率!$1:$1048576,MATCH($B69,城镇化率!$A:$A,0),MATCH(AL$1,城镇化率!$5:$5,0))/100</f>
        <v>422491.1713707298</v>
      </c>
      <c r="AM69" s="40">
        <f>INDEX(人口源表!$1:$1048576,MATCH($B69,人口源表!$A:$A,0),MATCH(AM$1,人口源表!$1:$1,0))*INDEX(城镇化率!$1:$1048576,MATCH($B69,城镇化率!$A:$A,0),MATCH(AM$1,城镇化率!$5:$5,0))/100</f>
        <v>420345.17828783765</v>
      </c>
      <c r="AN69" s="40">
        <f>INDEX(人口源表!$1:$1048576,MATCH($B69,人口源表!$A:$A,0),MATCH(AN$1,人口源表!$1:$1,0))*INDEX(城镇化率!$1:$1048576,MATCH($B69,城镇化率!$A:$A,0),MATCH(AN$1,城镇化率!$5:$5,0))/100</f>
        <v>418157.82922407606</v>
      </c>
      <c r="AO69" s="40">
        <f>INDEX(人口源表!$1:$1048576,MATCH($B69,人口源表!$A:$A,0),MATCH(AO$1,人口源表!$1:$1,0))*INDEX(城镇化率!$1:$1048576,MATCH($B69,城镇化率!$A:$A,0),MATCH(AO$1,城镇化率!$5:$5,0))/100</f>
        <v>415934.26801181177</v>
      </c>
      <c r="AP69" s="40">
        <f>INDEX(人口源表!$1:$1048576,MATCH($B69,人口源表!$A:$A,0),MATCH(AP$1,人口源表!$1:$1,0))*INDEX(城镇化率!$1:$1048576,MATCH($B69,城镇化率!$A:$A,0),MATCH(AP$1,城镇化率!$5:$5,0))/100</f>
        <v>413682.47812192311</v>
      </c>
      <c r="AQ69" s="40">
        <f>INDEX(人口源表!$1:$1048576,MATCH($B69,人口源表!$A:$A,0),MATCH(AQ$1,人口源表!$1:$1,0))*INDEX(城镇化率!$1:$1048576,MATCH($B69,城镇化率!$A:$A,0),MATCH(AQ$1,城镇化率!$5:$5,0))/100</f>
        <v>411407.10410030017</v>
      </c>
      <c r="AR69" s="40">
        <f>INDEX(人口源表!$1:$1048576,MATCH($B69,人口源表!$A:$A,0),MATCH(AR$1,人口源表!$1:$1,0))*INDEX(城镇化率!$1:$1048576,MATCH($B69,城镇化率!$A:$A,0),MATCH(AR$1,城镇化率!$5:$5,0))/100</f>
        <v>409114.25234658545</v>
      </c>
      <c r="AS69" s="40">
        <f>INDEX(人口源表!$1:$1048576,MATCH($B69,人口源表!$A:$A,0),MATCH(AS$1,人口源表!$1:$1,0))*INDEX(城镇化率!$1:$1048576,MATCH($B69,城镇化率!$A:$A,0),MATCH(AS$1,城镇化率!$5:$5,0))/100</f>
        <v>406808.72759072104</v>
      </c>
      <c r="AT69" s="40">
        <f>INDEX(人口源表!$1:$1048576,MATCH($B69,人口源表!$A:$A,0),MATCH(AT$1,人口源表!$1:$1,0))*INDEX(城镇化率!$1:$1048576,MATCH($B69,城镇化率!$A:$A,0),MATCH(AT$1,城镇化率!$5:$5,0))/100</f>
        <v>404495.40794135683</v>
      </c>
      <c r="AU69" s="40">
        <f>INDEX(人口源表!$1:$1048576,MATCH($B69,人口源表!$A:$A,0),MATCH(AU$1,人口源表!$1:$1,0))*INDEX(城镇化率!$1:$1048576,MATCH($B69,城镇化率!$A:$A,0),MATCH(AU$1,城镇化率!$5:$5,0))/100</f>
        <v>402177.83983503102</v>
      </c>
      <c r="AV69" s="40">
        <f>INDEX(人口源表!$1:$1048576,MATCH($B69,人口源表!$A:$A,0),MATCH(AV$1,人口源表!$1:$1,0))*INDEX(城镇化率!$1:$1048576,MATCH($B69,城镇化率!$A:$A,0),MATCH(AV$1,城镇化率!$5:$5,0))/100</f>
        <v>399861.03432381054</v>
      </c>
    </row>
    <row r="70" spans="1:48" x14ac:dyDescent="0.15">
      <c r="A70" s="4" t="s">
        <v>864</v>
      </c>
      <c r="B70" s="4" t="s">
        <v>162</v>
      </c>
      <c r="C70" s="34">
        <f>VLOOKUP(B70,'[1]2016省城人口总结（根）'!B:C,2,FALSE)/100</f>
        <v>0.52680000000000005</v>
      </c>
      <c r="D70" s="40">
        <f>INDEX(人口源表!$1:$1048576,MATCH($B70,人口源表!$A:$A,0),MATCH(D$1,人口源表!$1:$1,0))*INDEX(城镇化率!$1:$1048576,MATCH($B70,城镇化率!$A:$A,0),MATCH(D$1,城镇化率!$5:$5,0))/100</f>
        <v>1529258.7367590603</v>
      </c>
      <c r="E70" s="40">
        <f>INDEX(人口源表!$1:$1048576,MATCH($B70,人口源表!$A:$A,0),MATCH(E$1,人口源表!$1:$1,0))*INDEX(城镇化率!$1:$1048576,MATCH($B70,城镇化率!$A:$A,0),MATCH(E$1,城镇化率!$5:$5,0))/100</f>
        <v>1562031.2826354383</v>
      </c>
      <c r="F70" s="40">
        <f>INDEX(人口源表!$1:$1048576,MATCH($B70,人口源表!$A:$A,0),MATCH(F$1,人口源表!$1:$1,0))*INDEX(城镇化率!$1:$1048576,MATCH($B70,城镇化率!$A:$A,0),MATCH(F$1,城镇化率!$5:$5,0))/100</f>
        <v>1594537.1025972455</v>
      </c>
      <c r="G70" s="40">
        <f>INDEX(人口源表!$1:$1048576,MATCH($B70,人口源表!$A:$A,0),MATCH(G$1,人口源表!$1:$1,0))*INDEX(城镇化率!$1:$1048576,MATCH($B70,城镇化率!$A:$A,0),MATCH(G$1,城镇化率!$5:$5,0))/100</f>
        <v>1261724.2249838873</v>
      </c>
      <c r="H70" s="40">
        <f>INDEX(人口源表!$1:$1048576,MATCH($B70,人口源表!$A:$A,0),MATCH(H$1,人口源表!$1:$1,0))*INDEX(城镇化率!$1:$1048576,MATCH($B70,城镇化率!$A:$A,0),MATCH(H$1,城镇化率!$5:$5,0))/100</f>
        <v>1290604.2804144323</v>
      </c>
      <c r="I70" s="40">
        <f>INDEX(人口源表!$1:$1048576,MATCH($B70,人口源表!$A:$A,0),MATCH(I$1,人口源表!$1:$1,0))*INDEX(城镇化率!$1:$1048576,MATCH($B70,城镇化率!$A:$A,0),MATCH(I$1,城镇化率!$5:$5,0))/100</f>
        <v>1309355.528260557</v>
      </c>
      <c r="J70" s="40">
        <f>INDEX(人口源表!$1:$1048576,MATCH($B70,人口源表!$A:$A,0),MATCH(J$1,人口源表!$1:$1,0))*INDEX(城镇化率!$1:$1048576,MATCH($B70,城镇化率!$A:$A,0),MATCH(J$1,城镇化率!$5:$5,0))/100</f>
        <v>1326797.0588659614</v>
      </c>
      <c r="K70" s="40">
        <f>INDEX(人口源表!$1:$1048576,MATCH($B70,人口源表!$A:$A,0),MATCH(K$1,人口源表!$1:$1,0))*INDEX(城镇化率!$1:$1048576,MATCH($B70,城镇化率!$A:$A,0),MATCH(K$1,城镇化率!$5:$5,0))/100</f>
        <v>1342988.6016227813</v>
      </c>
      <c r="L70" s="40">
        <f>INDEX(人口源表!$1:$1048576,MATCH($B70,人口源表!$A:$A,0),MATCH(L$1,人口源表!$1:$1,0))*INDEX(城镇化率!$1:$1048576,MATCH($B70,城镇化率!$A:$A,0),MATCH(L$1,城镇化率!$5:$5,0))/100</f>
        <v>1357989.0178334471</v>
      </c>
      <c r="M70" s="40">
        <f>INDEX(人口源表!$1:$1048576,MATCH($B70,人口源表!$A:$A,0),MATCH(M$1,人口源表!$1:$1,0))*INDEX(城镇化率!$1:$1048576,MATCH($B70,城镇化率!$A:$A,0),MATCH(M$1,城镇化率!$5:$5,0))/100</f>
        <v>1371856.7759920808</v>
      </c>
      <c r="N70" s="40">
        <f>INDEX(人口源表!$1:$1048576,MATCH($B70,人口源表!$A:$A,0),MATCH(N$1,人口源表!$1:$1,0))*INDEX(城镇化率!$1:$1048576,MATCH($B70,城镇化率!$A:$A,0),MATCH(N$1,城镇化率!$5:$5,0))/100</f>
        <v>1384649.860041758</v>
      </c>
      <c r="O70" s="40">
        <f>INDEX(人口源表!$1:$1048576,MATCH($B70,人口源表!$A:$A,0),MATCH(O$1,人口源表!$1:$1,0))*INDEX(城镇化率!$1:$1048576,MATCH($B70,城镇化率!$A:$A,0),MATCH(O$1,城镇化率!$5:$5,0))/100</f>
        <v>1396425.6740902972</v>
      </c>
      <c r="P70" s="40">
        <f>INDEX(人口源表!$1:$1048576,MATCH($B70,人口源表!$A:$A,0),MATCH(P$1,人口源表!$1:$1,0))*INDEX(城镇化率!$1:$1048576,MATCH($B70,城镇化率!$A:$A,0),MATCH(P$1,城镇化率!$5:$5,0))/100</f>
        <v>1407241.5537611186</v>
      </c>
      <c r="Q70" s="40">
        <f>INDEX(人口源表!$1:$1048576,MATCH($B70,人口源表!$A:$A,0),MATCH(Q$1,人口源表!$1:$1,0))*INDEX(城镇化率!$1:$1048576,MATCH($B70,城镇化率!$A:$A,0),MATCH(Q$1,城镇化率!$5:$5,0))/100</f>
        <v>1417153.4613174768</v>
      </c>
      <c r="R70" s="40">
        <f>INDEX(人口源表!$1:$1048576,MATCH($B70,人口源表!$A:$A,0),MATCH(R$1,人口源表!$1:$1,0))*INDEX(城镇化率!$1:$1048576,MATCH($B70,城镇化率!$A:$A,0),MATCH(R$1,城镇化率!$5:$5,0))/100</f>
        <v>1426216.4715189328</v>
      </c>
      <c r="S70" s="40">
        <f>INDEX(人口源表!$1:$1048576,MATCH($B70,人口源表!$A:$A,0),MATCH(S$1,人口源表!$1:$1,0))*INDEX(城镇化率!$1:$1048576,MATCH($B70,城镇化率!$A:$A,0),MATCH(S$1,城镇化率!$5:$5,0))/100</f>
        <v>1427383.8776681474</v>
      </c>
      <c r="T70" s="40">
        <f>INDEX(人口源表!$1:$1048576,MATCH($B70,人口源表!$A:$A,0),MATCH(T$1,人口源表!$1:$1,0))*INDEX(城镇化率!$1:$1048576,MATCH($B70,城镇化率!$A:$A,0),MATCH(T$1,城镇化率!$5:$5,0))/100</f>
        <v>1427770.2559410832</v>
      </c>
      <c r="U70" s="40">
        <f>INDEX(人口源表!$1:$1048576,MATCH($B70,人口源表!$A:$A,0),MATCH(U$1,人口源表!$1:$1,0))*INDEX(城镇化率!$1:$1048576,MATCH($B70,城镇化率!$A:$A,0),MATCH(U$1,城镇化率!$5:$5,0))/100</f>
        <v>1427439.1801289646</v>
      </c>
      <c r="V70" s="40">
        <f>INDEX(人口源表!$1:$1048576,MATCH($B70,人口源表!$A:$A,0),MATCH(V$1,人口源表!$1:$1,0))*INDEX(城镇化率!$1:$1048576,MATCH($B70,城镇化率!$A:$A,0),MATCH(V$1,城镇化率!$5:$5,0))/100</f>
        <v>1426449.896628347</v>
      </c>
      <c r="W70" s="40">
        <f>INDEX(人口源表!$1:$1048576,MATCH($B70,人口源表!$A:$A,0),MATCH(W$1,人口源表!$1:$1,0))*INDEX(城镇化率!$1:$1048576,MATCH($B70,城镇化率!$A:$A,0),MATCH(W$1,城镇化率!$5:$5,0))/100</f>
        <v>1424860.3906626506</v>
      </c>
      <c r="X70" s="40">
        <f>INDEX(人口源表!$1:$1048576,MATCH($B70,人口源表!$A:$A,0),MATCH(X$1,人口源表!$1:$1,0))*INDEX(城镇化率!$1:$1048576,MATCH($B70,城镇化率!$A:$A,0),MATCH(X$1,城镇化率!$5:$5,0))/100</f>
        <v>1422726.6976013244</v>
      </c>
      <c r="Y70" s="40">
        <f>INDEX(人口源表!$1:$1048576,MATCH($B70,人口源表!$A:$A,0),MATCH(Y$1,人口源表!$1:$1,0))*INDEX(城镇化率!$1:$1048576,MATCH($B70,城镇化率!$A:$A,0),MATCH(Y$1,城镇化率!$5:$5,0))/100</f>
        <v>1420099.615632076</v>
      </c>
      <c r="Z70" s="40">
        <f>INDEX(人口源表!$1:$1048576,MATCH($B70,人口源表!$A:$A,0),MATCH(Z$1,人口源表!$1:$1,0))*INDEX(城镇化率!$1:$1048576,MATCH($B70,城镇化率!$A:$A,0),MATCH(Z$1,城镇化率!$5:$5,0))/100</f>
        <v>1417029.7430944706</v>
      </c>
      <c r="AA70" s="40">
        <f>INDEX(人口源表!$1:$1048576,MATCH($B70,人口源表!$A:$A,0),MATCH(AA$1,人口源表!$1:$1,0))*INDEX(城镇化率!$1:$1048576,MATCH($B70,城镇化率!$A:$A,0),MATCH(AA$1,城镇化率!$5:$5,0))/100</f>
        <v>1413563.5534160309</v>
      </c>
      <c r="AB70" s="40">
        <f>INDEX(人口源表!$1:$1048576,MATCH($B70,人口源表!$A:$A,0),MATCH(AB$1,人口源表!$1:$1,0))*INDEX(城镇化率!$1:$1048576,MATCH($B70,城镇化率!$A:$A,0),MATCH(AB$1,城镇化率!$5:$5,0))/100</f>
        <v>1409745.2418496504</v>
      </c>
      <c r="AC70" s="40">
        <f>INDEX(人口源表!$1:$1048576,MATCH($B70,人口源表!$A:$A,0),MATCH(AC$1,人口源表!$1:$1,0))*INDEX(城镇化率!$1:$1048576,MATCH($B70,城镇化率!$A:$A,0),MATCH(AC$1,城镇化率!$5:$5,0))/100</f>
        <v>1403895.3345693522</v>
      </c>
      <c r="AD70" s="40">
        <f>INDEX(人口源表!$1:$1048576,MATCH($B70,人口源表!$A:$A,0),MATCH(AD$1,人口源表!$1:$1,0))*INDEX(城镇化率!$1:$1048576,MATCH($B70,城镇化率!$A:$A,0),MATCH(AD$1,城镇化率!$5:$5,0))/100</f>
        <v>1397785.4609903388</v>
      </c>
      <c r="AE70" s="40">
        <f>INDEX(人口源表!$1:$1048576,MATCH($B70,人口源表!$A:$A,0),MATCH(AE$1,人口源表!$1:$1,0))*INDEX(城镇化率!$1:$1048576,MATCH($B70,城镇化率!$A:$A,0),MATCH(AE$1,城镇化率!$5:$5,0))/100</f>
        <v>1391450.0666006294</v>
      </c>
      <c r="AF70" s="40">
        <f>INDEX(人口源表!$1:$1048576,MATCH($B70,人口源表!$A:$A,0),MATCH(AF$1,人口源表!$1:$1,0))*INDEX(城镇化率!$1:$1048576,MATCH($B70,城镇化率!$A:$A,0),MATCH(AF$1,城镇化率!$5:$5,0))/100</f>
        <v>1384922.1440998164</v>
      </c>
      <c r="AG70" s="40">
        <f>INDEX(人口源表!$1:$1048576,MATCH($B70,人口源表!$A:$A,0),MATCH(AG$1,人口源表!$1:$1,0))*INDEX(城镇化率!$1:$1048576,MATCH($B70,城镇化率!$A:$A,0),MATCH(AG$1,城镇化率!$5:$5,0))/100</f>
        <v>1378229.8669799613</v>
      </c>
      <c r="AH70" s="40">
        <f>INDEX(人口源表!$1:$1048576,MATCH($B70,人口源表!$A:$A,0),MATCH(AH$1,人口源表!$1:$1,0))*INDEX(城镇化率!$1:$1048576,MATCH($B70,城镇化率!$A:$A,0),MATCH(AH$1,城镇化率!$5:$5,0))/100</f>
        <v>1371398.5018192977</v>
      </c>
      <c r="AI70" s="40">
        <f>INDEX(人口源表!$1:$1048576,MATCH($B70,人口源表!$A:$A,0),MATCH(AI$1,人口源表!$1:$1,0))*INDEX(城镇化率!$1:$1048576,MATCH($B70,城镇化率!$A:$A,0),MATCH(AI$1,城镇化率!$5:$5,0))/100</f>
        <v>1364449.6775451391</v>
      </c>
      <c r="AJ70" s="40">
        <f>INDEX(人口源表!$1:$1048576,MATCH($B70,人口源表!$A:$A,0),MATCH(AJ$1,人口源表!$1:$1,0))*INDEX(城镇化率!$1:$1048576,MATCH($B70,城镇化率!$A:$A,0),MATCH(AJ$1,城镇化率!$5:$5,0))/100</f>
        <v>1357401.31318833</v>
      </c>
      <c r="AK70" s="40">
        <f>INDEX(人口源表!$1:$1048576,MATCH($B70,人口源表!$A:$A,0),MATCH(AK$1,人口源表!$1:$1,0))*INDEX(城镇化率!$1:$1048576,MATCH($B70,城镇化率!$A:$A,0),MATCH(AK$1,城镇化率!$5:$5,0))/100</f>
        <v>1350266.8678928437</v>
      </c>
      <c r="AL70" s="40">
        <f>INDEX(人口源表!$1:$1048576,MATCH($B70,人口源表!$A:$A,0),MATCH(AL$1,人口源表!$1:$1,0))*INDEX(城镇化率!$1:$1048576,MATCH($B70,城镇化率!$A:$A,0),MATCH(AL$1,城镇化率!$5:$5,0))/100</f>
        <v>1343056.6131717062</v>
      </c>
      <c r="AM70" s="40">
        <f>INDEX(人口源表!$1:$1048576,MATCH($B70,人口源表!$A:$A,0),MATCH(AM$1,人口源表!$1:$1,0))*INDEX(城镇化率!$1:$1048576,MATCH($B70,城镇化率!$A:$A,0),MATCH(AM$1,城镇化率!$5:$5,0))/100</f>
        <v>1335777.5708583137</v>
      </c>
      <c r="AN70" s="40">
        <f>INDEX(人口源表!$1:$1048576,MATCH($B70,人口源表!$A:$A,0),MATCH(AN$1,人口源表!$1:$1,0))*INDEX(城镇化率!$1:$1048576,MATCH($B70,城镇化率!$A:$A,0),MATCH(AN$1,城镇化率!$5:$5,0))/100</f>
        <v>1328431.3965516388</v>
      </c>
      <c r="AO70" s="40">
        <f>INDEX(人口源表!$1:$1048576,MATCH($B70,人口源表!$A:$A,0),MATCH(AO$1,人口源表!$1:$1,0))*INDEX(城镇化率!$1:$1048576,MATCH($B70,城镇化率!$A:$A,0),MATCH(AO$1,城镇化率!$5:$5,0))/100</f>
        <v>1321016.3389665734</v>
      </c>
      <c r="AP70" s="40">
        <f>INDEX(人口源表!$1:$1048576,MATCH($B70,人口源表!$A:$A,0),MATCH(AP$1,人口源表!$1:$1,0))*INDEX(城镇化率!$1:$1048576,MATCH($B70,城镇化率!$A:$A,0),MATCH(AP$1,城镇化率!$5:$5,0))/100</f>
        <v>1313527.1754466321</v>
      </c>
      <c r="AQ70" s="40">
        <f>INDEX(人口源表!$1:$1048576,MATCH($B70,人口源表!$A:$A,0),MATCH(AQ$1,人口源表!$1:$1,0))*INDEX(城镇化率!$1:$1048576,MATCH($B70,城镇化率!$A:$A,0),MATCH(AQ$1,城镇化率!$5:$5,0))/100</f>
        <v>1305953.0696319395</v>
      </c>
      <c r="AR70" s="40">
        <f>INDEX(人口源表!$1:$1048576,MATCH($B70,人口源表!$A:$A,0),MATCH(AR$1,人口源表!$1:$1,0))*INDEX(城镇化率!$1:$1048576,MATCH($B70,城镇化率!$A:$A,0),MATCH(AR$1,城镇化率!$5:$5,0))/100</f>
        <v>1298279.5512942798</v>
      </c>
      <c r="AS70" s="40">
        <f>INDEX(人口源表!$1:$1048576,MATCH($B70,人口源表!$A:$A,0),MATCH(AS$1,人口源表!$1:$1,0))*INDEX(城镇化率!$1:$1048576,MATCH($B70,城镇化率!$A:$A,0),MATCH(AS$1,城镇化率!$5:$5,0))/100</f>
        <v>1290488.4493439184</v>
      </c>
      <c r="AT70" s="40">
        <f>INDEX(人口源表!$1:$1048576,MATCH($B70,人口源表!$A:$A,0),MATCH(AT$1,人口源表!$1:$1,0))*INDEX(城镇化率!$1:$1048576,MATCH($B70,城镇化率!$A:$A,0),MATCH(AT$1,城镇化率!$5:$5,0))/100</f>
        <v>1282555.7233878607</v>
      </c>
      <c r="AU70" s="40">
        <f>INDEX(人口源表!$1:$1048576,MATCH($B70,人口源表!$A:$A,0),MATCH(AU$1,人口源表!$1:$1,0))*INDEX(城镇化率!$1:$1048576,MATCH($B70,城镇化率!$A:$A,0),MATCH(AU$1,城镇化率!$5:$5,0))/100</f>
        <v>1274454.1671142497</v>
      </c>
      <c r="AV70" s="40">
        <f>INDEX(人口源表!$1:$1048576,MATCH($B70,人口源表!$A:$A,0),MATCH(AV$1,人口源表!$1:$1,0))*INDEX(城镇化率!$1:$1048576,MATCH($B70,城镇化率!$A:$A,0),MATCH(AV$1,城镇化率!$5:$5,0))/100</f>
        <v>1266151.2354078898</v>
      </c>
    </row>
    <row r="71" spans="1:48" x14ac:dyDescent="0.15">
      <c r="A71" s="4" t="s">
        <v>864</v>
      </c>
      <c r="B71" s="4" t="s">
        <v>164</v>
      </c>
      <c r="C71" s="34">
        <f>VLOOKUP(B71,'[1]2016省城人口总结（根）'!B:C,2,FALSE)/100</f>
        <v>0.52680000000000005</v>
      </c>
      <c r="D71" s="40">
        <f>INDEX(人口源表!$1:$1048576,MATCH($B71,人口源表!$A:$A,0),MATCH(D$1,人口源表!$1:$1,0))*INDEX(城镇化率!$1:$1048576,MATCH($B71,城镇化率!$A:$A,0),MATCH(D$1,城镇化率!$5:$5,0))/100</f>
        <v>914477.08207298478</v>
      </c>
      <c r="E71" s="40">
        <f>INDEX(人口源表!$1:$1048576,MATCH($B71,人口源表!$A:$A,0),MATCH(E$1,人口源表!$1:$1,0))*INDEX(城镇化率!$1:$1048576,MATCH($B71,城镇化率!$A:$A,0),MATCH(E$1,城镇化率!$5:$5,0))/100</f>
        <v>934230.96261347819</v>
      </c>
      <c r="F71" s="40">
        <f>INDEX(人口源表!$1:$1048576,MATCH($B71,人口源表!$A:$A,0),MATCH(F$1,人口源表!$1:$1,0))*INDEX(城镇化率!$1:$1048576,MATCH($B71,城镇化率!$A:$A,0),MATCH(F$1,城镇化率!$5:$5,0))/100</f>
        <v>953899.19413374725</v>
      </c>
      <c r="G71" s="40">
        <f>INDEX(人口源表!$1:$1048576,MATCH($B71,人口源表!$A:$A,0),MATCH(G$1,人口源表!$1:$1,0))*INDEX(城镇化率!$1:$1048576,MATCH($B71,城镇化率!$A:$A,0),MATCH(G$1,城镇化率!$5:$5,0))/100</f>
        <v>708792.47878944501</v>
      </c>
      <c r="H71" s="40">
        <f>INDEX(人口源表!$1:$1048576,MATCH($B71,人口源表!$A:$A,0),MATCH(H$1,人口源表!$1:$1,0))*INDEX(城镇化率!$1:$1048576,MATCH($B71,城镇化率!$A:$A,0),MATCH(H$1,城镇化率!$5:$5,0))/100</f>
        <v>724939.80356532603</v>
      </c>
      <c r="I71" s="40">
        <f>INDEX(人口源表!$1:$1048576,MATCH($B71,人口源表!$A:$A,0),MATCH(I$1,人口源表!$1:$1,0))*INDEX(城镇化率!$1:$1048576,MATCH($B71,城镇化率!$A:$A,0),MATCH(I$1,城镇化率!$5:$5,0))/100</f>
        <v>735599.33144872531</v>
      </c>
      <c r="J71" s="40">
        <f>INDEX(人口源表!$1:$1048576,MATCH($B71,人口源表!$A:$A,0),MATCH(J$1,人口源表!$1:$1,0))*INDEX(城镇化率!$1:$1048576,MATCH($B71,城镇化率!$A:$A,0),MATCH(J$1,城镇化率!$5:$5,0))/100</f>
        <v>745704.50075073401</v>
      </c>
      <c r="K71" s="40">
        <f>INDEX(人口源表!$1:$1048576,MATCH($B71,人口源表!$A:$A,0),MATCH(K$1,人口源表!$1:$1,0))*INDEX(城镇化率!$1:$1048576,MATCH($B71,城镇化率!$A:$A,0),MATCH(K$1,城镇化率!$5:$5,0))/100</f>
        <v>755264.65963968646</v>
      </c>
      <c r="L71" s="40">
        <f>INDEX(人口源表!$1:$1048576,MATCH($B71,人口源表!$A:$A,0),MATCH(L$1,人口源表!$1:$1,0))*INDEX(城镇化率!$1:$1048576,MATCH($B71,城镇化率!$A:$A,0),MATCH(L$1,城镇化率!$5:$5,0))/100</f>
        <v>764292.24404004624</v>
      </c>
      <c r="M71" s="40">
        <f>INDEX(人口源表!$1:$1048576,MATCH($B71,人口源表!$A:$A,0),MATCH(M$1,人口源表!$1:$1,0))*INDEX(城镇化率!$1:$1048576,MATCH($B71,城镇化率!$A:$A,0),MATCH(M$1,城镇化率!$5:$5,0))/100</f>
        <v>772798.17810039769</v>
      </c>
      <c r="N71" s="40">
        <f>INDEX(人口源表!$1:$1048576,MATCH($B71,人口源表!$A:$A,0),MATCH(N$1,人口源表!$1:$1,0))*INDEX(城镇化率!$1:$1048576,MATCH($B71,城镇化率!$A:$A,0),MATCH(N$1,城镇化率!$5:$5,0))/100</f>
        <v>780795.36975186702</v>
      </c>
      <c r="O71" s="40">
        <f>INDEX(人口源表!$1:$1048576,MATCH($B71,人口源表!$A:$A,0),MATCH(O$1,人口源表!$1:$1,0))*INDEX(城镇化率!$1:$1048576,MATCH($B71,城镇化率!$A:$A,0),MATCH(O$1,城镇化率!$5:$5,0))/100</f>
        <v>788295.16788432631</v>
      </c>
      <c r="P71" s="40">
        <f>INDEX(人口源表!$1:$1048576,MATCH($B71,人口源表!$A:$A,0),MATCH(P$1,人口源表!$1:$1,0))*INDEX(城镇化率!$1:$1048576,MATCH($B71,城镇化率!$A:$A,0),MATCH(P$1,城镇化率!$5:$5,0))/100</f>
        <v>795311.53777609556</v>
      </c>
      <c r="Q71" s="40">
        <f>INDEX(人口源表!$1:$1048576,MATCH($B71,人口源表!$A:$A,0),MATCH(Q$1,人口源表!$1:$1,0))*INDEX(城镇化率!$1:$1048576,MATCH($B71,城镇化率!$A:$A,0),MATCH(Q$1,城镇化率!$5:$5,0))/100</f>
        <v>801856.86052731099</v>
      </c>
      <c r="R71" s="40">
        <f>INDEX(人口源表!$1:$1048576,MATCH($B71,人口源表!$A:$A,0),MATCH(R$1,人口源表!$1:$1,0))*INDEX(城镇化率!$1:$1048576,MATCH($B71,城镇化率!$A:$A,0),MATCH(R$1,城镇化率!$5:$5,0))/100</f>
        <v>807944.94726556737</v>
      </c>
      <c r="S71" s="40">
        <f>INDEX(人口源表!$1:$1048576,MATCH($B71,人口源表!$A:$A,0),MATCH(S$1,人口源表!$1:$1,0))*INDEX(城镇化率!$1:$1048576,MATCH($B71,城镇化率!$A:$A,0),MATCH(S$1,城镇化率!$5:$5,0))/100</f>
        <v>809562.1631602199</v>
      </c>
      <c r="T71" s="40">
        <f>INDEX(人口源表!$1:$1048576,MATCH($B71,人口源表!$A:$A,0),MATCH(T$1,人口源表!$1:$1,0))*INDEX(城镇化率!$1:$1048576,MATCH($B71,城镇化率!$A:$A,0),MATCH(T$1,城镇化率!$5:$5,0))/100</f>
        <v>810718.2323040996</v>
      </c>
      <c r="U71" s="40">
        <f>INDEX(人口源表!$1:$1048576,MATCH($B71,人口源表!$A:$A,0),MATCH(U$1,人口源表!$1:$1,0))*INDEX(城镇化率!$1:$1048576,MATCH($B71,城镇化率!$A:$A,0),MATCH(U$1,城镇化率!$5:$5,0))/100</f>
        <v>811435.28552087513</v>
      </c>
      <c r="V71" s="40">
        <f>INDEX(人口源表!$1:$1048576,MATCH($B71,人口源表!$A:$A,0),MATCH(V$1,人口源表!$1:$1,0))*INDEX(城镇化率!$1:$1048576,MATCH($B71,城镇化率!$A:$A,0),MATCH(V$1,城镇化率!$5:$5,0))/100</f>
        <v>811732.79032801429</v>
      </c>
      <c r="W71" s="40">
        <f>INDEX(人口源表!$1:$1048576,MATCH($B71,人口源表!$A:$A,0),MATCH(W$1,人口源表!$1:$1,0))*INDEX(城镇化率!$1:$1048576,MATCH($B71,城镇化率!$A:$A,0),MATCH(W$1,城镇化率!$5:$5,0))/100</f>
        <v>811633.22253803851</v>
      </c>
      <c r="X71" s="40">
        <f>INDEX(人口源表!$1:$1048576,MATCH($B71,人口源表!$A:$A,0),MATCH(X$1,人口源表!$1:$1,0))*INDEX(城镇化率!$1:$1048576,MATCH($B71,城镇化率!$A:$A,0),MATCH(X$1,城镇化率!$5:$5,0))/100</f>
        <v>811156.36303211155</v>
      </c>
      <c r="Y71" s="40">
        <f>INDEX(人口源表!$1:$1048576,MATCH($B71,人口源表!$A:$A,0),MATCH(Y$1,人口源表!$1:$1,0))*INDEX(城镇化率!$1:$1048576,MATCH($B71,城镇化率!$A:$A,0),MATCH(Y$1,城镇化率!$5:$5,0))/100</f>
        <v>810324.38147222844</v>
      </c>
      <c r="Z71" s="40">
        <f>INDEX(人口源表!$1:$1048576,MATCH($B71,人口源表!$A:$A,0),MATCH(Z$1,人口源表!$1:$1,0))*INDEX(城镇化率!$1:$1048576,MATCH($B71,城镇化率!$A:$A,0),MATCH(Z$1,城镇化率!$5:$5,0))/100</f>
        <v>809157.35544291022</v>
      </c>
      <c r="AA71" s="40">
        <f>INDEX(人口源表!$1:$1048576,MATCH($B71,人口源表!$A:$A,0),MATCH(AA$1,人口源表!$1:$1,0))*INDEX(城镇化率!$1:$1048576,MATCH($B71,城镇化率!$A:$A,0),MATCH(AA$1,城镇化率!$5:$5,0))/100</f>
        <v>807676.46771919774</v>
      </c>
      <c r="AB71" s="40">
        <f>INDEX(人口源表!$1:$1048576,MATCH($B71,人口源表!$A:$A,0),MATCH(AB$1,人口源表!$1:$1,0))*INDEX(城镇化率!$1:$1048576,MATCH($B71,城镇化率!$A:$A,0),MATCH(AB$1,城镇化率!$5:$5,0))/100</f>
        <v>805902.71969353559</v>
      </c>
      <c r="AC71" s="40">
        <f>INDEX(人口源表!$1:$1048576,MATCH($B71,人口源表!$A:$A,0),MATCH(AC$1,人口源表!$1:$1,0))*INDEX(城镇化率!$1:$1048576,MATCH($B71,城镇化率!$A:$A,0),MATCH(AC$1,城镇化率!$5:$5,0))/100</f>
        <v>802873.92398541758</v>
      </c>
      <c r="AD71" s="40">
        <f>INDEX(人口源表!$1:$1048576,MATCH($B71,人口源表!$A:$A,0),MATCH(AD$1,人口源表!$1:$1,0))*INDEX(城镇化率!$1:$1048576,MATCH($B71,城镇化率!$A:$A,0),MATCH(AD$1,城镇化率!$5:$5,0))/100</f>
        <v>799599.85343860555</v>
      </c>
      <c r="AE71" s="40">
        <f>INDEX(人口源表!$1:$1048576,MATCH($B71,人口源表!$A:$A,0),MATCH(AE$1,人口源表!$1:$1,0))*INDEX(城镇化率!$1:$1048576,MATCH($B71,城镇化率!$A:$A,0),MATCH(AE$1,城镇化率!$5:$5,0))/100</f>
        <v>796103.71642896533</v>
      </c>
      <c r="AF71" s="40">
        <f>INDEX(人口源表!$1:$1048576,MATCH($B71,人口源表!$A:$A,0),MATCH(AF$1,人口源表!$1:$1,0))*INDEX(城镇化率!$1:$1048576,MATCH($B71,城镇化率!$A:$A,0),MATCH(AF$1,城镇化率!$5:$5,0))/100</f>
        <v>792405.76995997026</v>
      </c>
      <c r="AG71" s="40">
        <f>INDEX(人口源表!$1:$1048576,MATCH($B71,人口源表!$A:$A,0),MATCH(AG$1,人口源表!$1:$1,0))*INDEX(城镇化率!$1:$1048576,MATCH($B71,城镇化率!$A:$A,0),MATCH(AG$1,城镇化率!$5:$5,0))/100</f>
        <v>788527.92820489779</v>
      </c>
      <c r="AH71" s="40">
        <f>INDEX(人口源表!$1:$1048576,MATCH($B71,人口源表!$A:$A,0),MATCH(AH$1,人口源表!$1:$1,0))*INDEX(城镇化率!$1:$1048576,MATCH($B71,城镇化率!$A:$A,0),MATCH(AH$1,城镇化率!$5:$5,0))/100</f>
        <v>784491.11349268793</v>
      </c>
      <c r="AI71" s="40">
        <f>INDEX(人口源表!$1:$1048576,MATCH($B71,人口源表!$A:$A,0),MATCH(AI$1,人口源表!$1:$1,0))*INDEX(城镇化率!$1:$1048576,MATCH($B71,城镇化率!$A:$A,0),MATCH(AI$1,城镇化率!$5:$5,0))/100</f>
        <v>780315.90622983058</v>
      </c>
      <c r="AJ71" s="40">
        <f>INDEX(人口源表!$1:$1048576,MATCH($B71,人口源表!$A:$A,0),MATCH(AJ$1,人口源表!$1:$1,0))*INDEX(城镇化率!$1:$1048576,MATCH($B71,城镇化率!$A:$A,0),MATCH(AJ$1,城镇化率!$5:$5,0))/100</f>
        <v>776023.88413107814</v>
      </c>
      <c r="AK71" s="40">
        <f>INDEX(人口源表!$1:$1048576,MATCH($B71,人口源表!$A:$A,0),MATCH(AK$1,人口源表!$1:$1,0))*INDEX(城镇化率!$1:$1048576,MATCH($B71,城镇化率!$A:$A,0),MATCH(AK$1,城镇化率!$5:$5,0))/100</f>
        <v>771634.93035882234</v>
      </c>
      <c r="AL71" s="40">
        <f>INDEX(人口源表!$1:$1048576,MATCH($B71,人口源表!$A:$A,0),MATCH(AL$1,人口源表!$1:$1,0))*INDEX(城镇化率!$1:$1048576,MATCH($B71,城镇化率!$A:$A,0),MATCH(AL$1,城镇化率!$5:$5,0))/100</f>
        <v>767169.23683979781</v>
      </c>
      <c r="AM71" s="40">
        <f>INDEX(人口源表!$1:$1048576,MATCH($B71,人口源表!$A:$A,0),MATCH(AM$1,人口源表!$1:$1,0))*INDEX(城镇化率!$1:$1048576,MATCH($B71,城镇化率!$A:$A,0),MATCH(AM$1,城镇化率!$5:$5,0))/100</f>
        <v>762647.30720153719</v>
      </c>
      <c r="AN71" s="40">
        <f>INDEX(人口源表!$1:$1048576,MATCH($B71,人口源表!$A:$A,0),MATCH(AN$1,人口源表!$1:$1,0))*INDEX(城镇化率!$1:$1048576,MATCH($B71,城镇化率!$A:$A,0),MATCH(AN$1,城镇化率!$5:$5,0))/100</f>
        <v>758089.27513211581</v>
      </c>
      <c r="AO71" s="40">
        <f>INDEX(人口源表!$1:$1048576,MATCH($B71,人口源表!$A:$A,0),MATCH(AO$1,人口源表!$1:$1,0))*INDEX(城镇化率!$1:$1048576,MATCH($B71,城镇化率!$A:$A,0),MATCH(AO$1,城镇化率!$5:$5,0))/100</f>
        <v>753514.20727577608</v>
      </c>
      <c r="AP71" s="40">
        <f>INDEX(人口源表!$1:$1048576,MATCH($B71,人口源表!$A:$A,0),MATCH(AP$1,人口源表!$1:$1,0))*INDEX(城镇化率!$1:$1048576,MATCH($B71,城镇化率!$A:$A,0),MATCH(AP$1,城镇化率!$5:$5,0))/100</f>
        <v>748942.14954360854</v>
      </c>
      <c r="AQ71" s="40">
        <f>INDEX(人口源表!$1:$1048576,MATCH($B71,人口源表!$A:$A,0),MATCH(AQ$1,人口源表!$1:$1,0))*INDEX(城镇化率!$1:$1048576,MATCH($B71,城镇化率!$A:$A,0),MATCH(AQ$1,城镇化率!$5:$5,0))/100</f>
        <v>744391.3733636284</v>
      </c>
      <c r="AR71" s="40">
        <f>INDEX(人口源表!$1:$1048576,MATCH($B71,人口源表!$A:$A,0),MATCH(AR$1,人口源表!$1:$1,0))*INDEX(城镇化率!$1:$1048576,MATCH($B71,城镇化率!$A:$A,0),MATCH(AR$1,城镇化率!$5:$5,0))/100</f>
        <v>739881.81428559835</v>
      </c>
      <c r="AS71" s="40">
        <f>INDEX(人口源表!$1:$1048576,MATCH($B71,人口源表!$A:$A,0),MATCH(AS$1,人口源表!$1:$1,0))*INDEX(城镇化率!$1:$1048576,MATCH($B71,城镇化率!$A:$A,0),MATCH(AS$1,城镇化率!$5:$5,0))/100</f>
        <v>735432.31035292323</v>
      </c>
      <c r="AT71" s="40">
        <f>INDEX(人口源表!$1:$1048576,MATCH($B71,人口源表!$A:$A,0),MATCH(AT$1,人口源表!$1:$1,0))*INDEX(城镇化率!$1:$1048576,MATCH($B71,城镇化率!$A:$A,0),MATCH(AT$1,城镇化率!$5:$5,0))/100</f>
        <v>731059.87836418196</v>
      </c>
      <c r="AU71" s="40">
        <f>INDEX(人口源表!$1:$1048576,MATCH($B71,人口源表!$A:$A,0),MATCH(AU$1,人口源表!$1:$1,0))*INDEX(城镇化率!$1:$1048576,MATCH($B71,城镇化率!$A:$A,0),MATCH(AU$1,城镇化率!$5:$5,0))/100</f>
        <v>726784.59699551656</v>
      </c>
      <c r="AV71" s="40">
        <f>INDEX(人口源表!$1:$1048576,MATCH($B71,人口源表!$A:$A,0),MATCH(AV$1,人口源表!$1:$1,0))*INDEX(城镇化率!$1:$1048576,MATCH($B71,城镇化率!$A:$A,0),MATCH(AV$1,城镇化率!$5:$5,0))/100</f>
        <v>722623.31243930047</v>
      </c>
    </row>
    <row r="72" spans="1:48" x14ac:dyDescent="0.15">
      <c r="A72" s="4" t="s">
        <v>864</v>
      </c>
      <c r="B72" s="4" t="s">
        <v>166</v>
      </c>
      <c r="C72" s="34">
        <f>VLOOKUP(B72,'[1]2016省城人口总结（根）'!B:C,2,FALSE)/100</f>
        <v>0.52680000000000005</v>
      </c>
      <c r="D72" s="40">
        <f>INDEX(人口源表!$1:$1048576,MATCH($B72,人口源表!$A:$A,0),MATCH(D$1,人口源表!$1:$1,0))*INDEX(城镇化率!$1:$1048576,MATCH($B72,城镇化率!$A:$A,0),MATCH(D$1,城镇化率!$5:$5,0))/100</f>
        <v>2979452.6355825304</v>
      </c>
      <c r="E72" s="40">
        <f>INDEX(人口源表!$1:$1048576,MATCH($B72,人口源表!$A:$A,0),MATCH(E$1,人口源表!$1:$1,0))*INDEX(城镇化率!$1:$1048576,MATCH($B72,城镇化率!$A:$A,0),MATCH(E$1,城镇化率!$5:$5,0))/100</f>
        <v>3047965.6177641903</v>
      </c>
      <c r="F72" s="40">
        <f>INDEX(人口源表!$1:$1048576,MATCH($B72,人口源表!$A:$A,0),MATCH(F$1,人口源表!$1:$1,0))*INDEX(城镇化率!$1:$1048576,MATCH($B72,城镇化率!$A:$A,0),MATCH(F$1,城镇化率!$5:$5,0))/100</f>
        <v>3116397.1760761775</v>
      </c>
      <c r="G72" s="40">
        <f>INDEX(人口源表!$1:$1048576,MATCH($B72,人口源表!$A:$A,0),MATCH(G$1,人口源表!$1:$1,0))*INDEX(城镇化率!$1:$1048576,MATCH($B72,城镇化率!$A:$A,0),MATCH(G$1,城镇化率!$5:$5,0))/100</f>
        <v>2064862.2563957165</v>
      </c>
      <c r="H72" s="40">
        <f>INDEX(人口源表!$1:$1048576,MATCH($B72,人口源表!$A:$A,0),MATCH(H$1,人口源表!$1:$1,0))*INDEX(城镇化率!$1:$1048576,MATCH($B72,城镇化率!$A:$A,0),MATCH(H$1,城镇化率!$5:$5,0))/100</f>
        <v>2116778.1486775926</v>
      </c>
      <c r="I72" s="40">
        <f>INDEX(人口源表!$1:$1048576,MATCH($B72,人口源表!$A:$A,0),MATCH(I$1,人口源表!$1:$1,0))*INDEX(城镇化率!$1:$1048576,MATCH($B72,城镇化率!$A:$A,0),MATCH(I$1,城镇化率!$5:$5,0))/100</f>
        <v>2152304.7910455642</v>
      </c>
      <c r="J72" s="40">
        <f>INDEX(人口源表!$1:$1048576,MATCH($B72,人口源表!$A:$A,0),MATCH(J$1,人口源表!$1:$1,0))*INDEX(城镇化率!$1:$1048576,MATCH($B72,城镇化率!$A:$A,0),MATCH(J$1,城镇化率!$5:$5,0))/100</f>
        <v>2185849.59116745</v>
      </c>
      <c r="K72" s="40">
        <f>INDEX(人口源表!$1:$1048576,MATCH($B72,人口源表!$A:$A,0),MATCH(K$1,人口源表!$1:$1,0))*INDEX(城镇化率!$1:$1048576,MATCH($B72,城镇化率!$A:$A,0),MATCH(K$1,城镇化率!$5:$5,0))/100</f>
        <v>2217484.4891834566</v>
      </c>
      <c r="L72" s="40">
        <f>INDEX(人口源表!$1:$1048576,MATCH($B72,人口源表!$A:$A,0),MATCH(L$1,人口源表!$1:$1,0))*INDEX(城镇化率!$1:$1048576,MATCH($B72,城镇化率!$A:$A,0),MATCH(L$1,城镇化率!$5:$5,0))/100</f>
        <v>2247282.6806016178</v>
      </c>
      <c r="M72" s="40">
        <f>INDEX(人口源表!$1:$1048576,MATCH($B72,人口源表!$A:$A,0),MATCH(M$1,人口源表!$1:$1,0))*INDEX(城镇化率!$1:$1048576,MATCH($B72,城镇化率!$A:$A,0),MATCH(M$1,城镇化率!$5:$5,0))/100</f>
        <v>2275316.8087801267</v>
      </c>
      <c r="N72" s="40">
        <f>INDEX(人口源表!$1:$1048576,MATCH($B72,人口源表!$A:$A,0),MATCH(N$1,人口源表!$1:$1,0))*INDEX(城镇化率!$1:$1048576,MATCH($B72,城镇化率!$A:$A,0),MATCH(N$1,城镇化率!$5:$5,0))/100</f>
        <v>2301660.0400516214</v>
      </c>
      <c r="O72" s="40">
        <f>INDEX(人口源表!$1:$1048576,MATCH($B72,人口源表!$A:$A,0),MATCH(O$1,人口源表!$1:$1,0))*INDEX(城镇化率!$1:$1048576,MATCH($B72,城镇化率!$A:$A,0),MATCH(O$1,城镇化率!$5:$5,0))/100</f>
        <v>2326384.789045122</v>
      </c>
      <c r="P72" s="40">
        <f>INDEX(人口源表!$1:$1048576,MATCH($B72,人口源表!$A:$A,0),MATCH(P$1,人口源表!$1:$1,0))*INDEX(城镇化率!$1:$1048576,MATCH($B72,城镇化率!$A:$A,0),MATCH(P$1,城镇化率!$5:$5,0))/100</f>
        <v>2349563.8095634589</v>
      </c>
      <c r="Q72" s="40">
        <f>INDEX(人口源表!$1:$1048576,MATCH($B72,人口源表!$A:$A,0),MATCH(Q$1,人口源表!$1:$1,0))*INDEX(城镇化率!$1:$1048576,MATCH($B72,城镇化率!$A:$A,0),MATCH(Q$1,城镇化率!$5:$5,0))/100</f>
        <v>2371268.8882982726</v>
      </c>
      <c r="R72" s="40">
        <f>INDEX(人口源表!$1:$1048576,MATCH($B72,人口源表!$A:$A,0),MATCH(R$1,人口源表!$1:$1,0))*INDEX(城镇化率!$1:$1048576,MATCH($B72,城镇化率!$A:$A,0),MATCH(R$1,城镇化率!$5:$5,0))/100</f>
        <v>2391573.1965872808</v>
      </c>
      <c r="S72" s="40">
        <f>INDEX(人口源表!$1:$1048576,MATCH($B72,人口源表!$A:$A,0),MATCH(S$1,人口源表!$1:$1,0))*INDEX(城镇化率!$1:$1048576,MATCH($B72,城镇化率!$A:$A,0),MATCH(S$1,城镇化率!$5:$5,0))/100</f>
        <v>2398614.7210211768</v>
      </c>
      <c r="T72" s="40">
        <f>INDEX(人口源表!$1:$1048576,MATCH($B72,人口源表!$A:$A,0),MATCH(T$1,人口源表!$1:$1,0))*INDEX(城镇化率!$1:$1048576,MATCH($B72,城镇化率!$A:$A,0),MATCH(T$1,城镇化率!$5:$5,0))/100</f>
        <v>2404281.048659143</v>
      </c>
      <c r="U72" s="40">
        <f>INDEX(人口源表!$1:$1048576,MATCH($B72,人口源表!$A:$A,0),MATCH(U$1,人口源表!$1:$1,0))*INDEX(城镇化率!$1:$1048576,MATCH($B72,城镇化率!$A:$A,0),MATCH(U$1,城镇化率!$5:$5,0))/100</f>
        <v>2408661.2764729206</v>
      </c>
      <c r="V72" s="40">
        <f>INDEX(人口源表!$1:$1048576,MATCH($B72,人口源表!$A:$A,0),MATCH(V$1,人口源表!$1:$1,0))*INDEX(城镇化率!$1:$1048576,MATCH($B72,城镇化率!$A:$A,0),MATCH(V$1,城镇化率!$5:$5,0))/100</f>
        <v>2411842.6812012359</v>
      </c>
      <c r="W72" s="40">
        <f>INDEX(人口源表!$1:$1048576,MATCH($B72,人口源表!$A:$A,0),MATCH(W$1,人口源表!$1:$1,0))*INDEX(城镇化率!$1:$1048576,MATCH($B72,城镇化率!$A:$A,0),MATCH(W$1,城镇化率!$5:$5,0))/100</f>
        <v>2413908.7350710207</v>
      </c>
      <c r="X72" s="40">
        <f>INDEX(人口源表!$1:$1048576,MATCH($B72,人口源表!$A:$A,0),MATCH(X$1,人口源表!$1:$1,0))*INDEX(城镇化率!$1:$1048576,MATCH($B72,城镇化率!$A:$A,0),MATCH(X$1,城镇化率!$5:$5,0))/100</f>
        <v>2414940.9115866097</v>
      </c>
      <c r="Y72" s="40">
        <f>INDEX(人口源表!$1:$1048576,MATCH($B72,人口源表!$A:$A,0),MATCH(Y$1,人口源表!$1:$1,0))*INDEX(城镇化率!$1:$1048576,MATCH($B72,城镇化率!$A:$A,0),MATCH(Y$1,城镇化率!$5:$5,0))/100</f>
        <v>2415018.6131889164</v>
      </c>
      <c r="Z72" s="40">
        <f>INDEX(人口源表!$1:$1048576,MATCH($B72,人口源表!$A:$A,0),MATCH(Z$1,人口源表!$1:$1,0))*INDEX(城镇化率!$1:$1048576,MATCH($B72,城镇化率!$A:$A,0),MATCH(Z$1,城镇化率!$5:$5,0))/100</f>
        <v>2414217.8019601908</v>
      </c>
      <c r="AA72" s="40">
        <f>INDEX(人口源表!$1:$1048576,MATCH($B72,人口源表!$A:$A,0),MATCH(AA$1,人口源表!$1:$1,0))*INDEX(城镇化率!$1:$1048576,MATCH($B72,城镇化率!$A:$A,0),MATCH(AA$1,城镇化率!$5:$5,0))/100</f>
        <v>2412611.5435893987</v>
      </c>
      <c r="AB72" s="40">
        <f>INDEX(人口源表!$1:$1048576,MATCH($B72,人口源表!$A:$A,0),MATCH(AB$1,人口源表!$1:$1,0))*INDEX(城镇化率!$1:$1048576,MATCH($B72,城镇化率!$A:$A,0),MATCH(AB$1,城镇化率!$5:$5,0))/100</f>
        <v>2410271.2235267009</v>
      </c>
      <c r="AC72" s="40">
        <f>INDEX(人口源表!$1:$1048576,MATCH($B72,人口源表!$A:$A,0),MATCH(AC$1,人口源表!$1:$1,0))*INDEX(城镇化率!$1:$1048576,MATCH($B72,城镇化率!$A:$A,0),MATCH(AC$1,城镇化率!$5:$5,0))/100</f>
        <v>2404318.1633154172</v>
      </c>
      <c r="AD72" s="40">
        <f>INDEX(人口源表!$1:$1048576,MATCH($B72,人口源表!$A:$A,0),MATCH(AD$1,人口源表!$1:$1,0))*INDEX(城镇化率!$1:$1048576,MATCH($B72,城镇化率!$A:$A,0),MATCH(AD$1,城镇化率!$5:$5,0))/100</f>
        <v>2397775.6435792218</v>
      </c>
      <c r="AE72" s="40">
        <f>INDEX(人口源表!$1:$1048576,MATCH($B72,人口源表!$A:$A,0),MATCH(AE$1,人口源表!$1:$1,0))*INDEX(城镇化率!$1:$1048576,MATCH($B72,城镇化率!$A:$A,0),MATCH(AE$1,城镇化率!$5:$5,0))/100</f>
        <v>2390706.2074984838</v>
      </c>
      <c r="AF72" s="40">
        <f>INDEX(人口源表!$1:$1048576,MATCH($B72,人口源表!$A:$A,0),MATCH(AF$1,人口源表!$1:$1,0))*INDEX(城镇化率!$1:$1048576,MATCH($B72,城镇化率!$A:$A,0),MATCH(AF$1,城镇化率!$5:$5,0))/100</f>
        <v>2383170.7327833613</v>
      </c>
      <c r="AG72" s="40">
        <f>INDEX(人口源表!$1:$1048576,MATCH($B72,人口源表!$A:$A,0),MATCH(AG$1,人口源表!$1:$1,0))*INDEX(城镇化率!$1:$1048576,MATCH($B72,城镇化率!$A:$A,0),MATCH(AG$1,城镇化率!$5:$5,0))/100</f>
        <v>2375224.3902749731</v>
      </c>
      <c r="AH72" s="40">
        <f>INDEX(人口源表!$1:$1048576,MATCH($B72,人口源表!$A:$A,0),MATCH(AH$1,人口源表!$1:$1,0))*INDEX(城镇化率!$1:$1048576,MATCH($B72,城镇化率!$A:$A,0),MATCH(AH$1,城镇化率!$5:$5,0))/100</f>
        <v>2366919.8740112139</v>
      </c>
      <c r="AI72" s="40">
        <f>INDEX(人口源表!$1:$1048576,MATCH($B72,人口源表!$A:$A,0),MATCH(AI$1,人口源表!$1:$1,0))*INDEX(城镇化率!$1:$1048576,MATCH($B72,城镇化率!$A:$A,0),MATCH(AI$1,城镇化率!$5:$5,0))/100</f>
        <v>2358307.3464533077</v>
      </c>
      <c r="AJ72" s="40">
        <f>INDEX(人口源表!$1:$1048576,MATCH($B72,人口源表!$A:$A,0),MATCH(AJ$1,人口源表!$1:$1,0))*INDEX(城镇化率!$1:$1048576,MATCH($B72,城镇化率!$A:$A,0),MATCH(AJ$1,城镇化率!$5:$5,0))/100</f>
        <v>2349429.6624635765</v>
      </c>
      <c r="AK72" s="40">
        <f>INDEX(人口源表!$1:$1048576,MATCH($B72,人口源表!$A:$A,0),MATCH(AK$1,人口源表!$1:$1,0))*INDEX(城镇化率!$1:$1048576,MATCH($B72,城镇化率!$A:$A,0),MATCH(AK$1,城镇化率!$5:$5,0))/100</f>
        <v>2340328.9933741037</v>
      </c>
      <c r="AL72" s="40">
        <f>INDEX(人口源表!$1:$1048576,MATCH($B72,人口源表!$A:$A,0),MATCH(AL$1,人口源表!$1:$1,0))*INDEX(城镇化率!$1:$1048576,MATCH($B72,城镇化率!$A:$A,0),MATCH(AL$1,城镇化率!$5:$5,0))/100</f>
        <v>2331042.731060023</v>
      </c>
      <c r="AM72" s="40">
        <f>INDEX(人口源表!$1:$1048576,MATCH($B72,人口源表!$A:$A,0),MATCH(AM$1,人口源表!$1:$1,0))*INDEX(城镇化率!$1:$1048576,MATCH($B72,城镇化率!$A:$A,0),MATCH(AM$1,城镇化率!$5:$5,0))/100</f>
        <v>2321602.7096880456</v>
      </c>
      <c r="AN72" s="40">
        <f>INDEX(人口源表!$1:$1048576,MATCH($B72,人口源表!$A:$A,0),MATCH(AN$1,人口源表!$1:$1,0))*INDEX(城镇化率!$1:$1048576,MATCH($B72,城镇化率!$A:$A,0),MATCH(AN$1,城镇化率!$5:$5,0))/100</f>
        <v>2312038.5185186439</v>
      </c>
      <c r="AO72" s="40">
        <f>INDEX(人口源表!$1:$1048576,MATCH($B72,人口源表!$A:$A,0),MATCH(AO$1,人口源表!$1:$1,0))*INDEX(城镇化率!$1:$1048576,MATCH($B72,城镇化率!$A:$A,0),MATCH(AO$1,城镇化率!$5:$5,0))/100</f>
        <v>2302374.7062534988</v>
      </c>
      <c r="AP72" s="40">
        <f>INDEX(人口源表!$1:$1048576,MATCH($B72,人口源表!$A:$A,0),MATCH(AP$1,人口源表!$1:$1,0))*INDEX(城镇化率!$1:$1048576,MATCH($B72,城镇化率!$A:$A,0),MATCH(AP$1,城镇化率!$5:$5,0))/100</f>
        <v>2292629.9919675239</v>
      </c>
      <c r="AQ72" s="40">
        <f>INDEX(人口源表!$1:$1048576,MATCH($B72,人口源表!$A:$A,0),MATCH(AQ$1,人口源表!$1:$1,0))*INDEX(城镇化率!$1:$1048576,MATCH($B72,城镇化率!$A:$A,0),MATCH(AQ$1,城镇化率!$5:$5,0))/100</f>
        <v>2282821.9982694788</v>
      </c>
      <c r="AR72" s="40">
        <f>INDEX(人口源表!$1:$1048576,MATCH($B72,人口源表!$A:$A,0),MATCH(AR$1,人口源表!$1:$1,0))*INDEX(城镇化率!$1:$1048576,MATCH($B72,城镇化率!$A:$A,0),MATCH(AR$1,城镇化率!$5:$5,0))/100</f>
        <v>2272960.9730932582</v>
      </c>
      <c r="AS72" s="40">
        <f>INDEX(人口源表!$1:$1048576,MATCH($B72,人口源表!$A:$A,0),MATCH(AS$1,人口源表!$1:$1,0))*INDEX(城镇化率!$1:$1048576,MATCH($B72,城镇化率!$A:$A,0),MATCH(AS$1,城镇化率!$5:$5,0))/100</f>
        <v>2263053.8337528841</v>
      </c>
      <c r="AT72" s="40">
        <f>INDEX(人口源表!$1:$1048576,MATCH($B72,人口源表!$A:$A,0),MATCH(AT$1,人口源表!$1:$1,0))*INDEX(城镇化率!$1:$1048576,MATCH($B72,城镇化率!$A:$A,0),MATCH(AT$1,城镇化率!$5:$5,0))/100</f>
        <v>2253102.0019812845</v>
      </c>
      <c r="AU72" s="40">
        <f>INDEX(人口源表!$1:$1048576,MATCH($B72,人口源表!$A:$A,0),MATCH(AU$1,人口源表!$1:$1,0))*INDEX(城镇化率!$1:$1048576,MATCH($B72,城镇化率!$A:$A,0),MATCH(AU$1,城镇化率!$5:$5,0))/100</f>
        <v>2243102.7050770517</v>
      </c>
      <c r="AV72" s="40">
        <f>INDEX(人口源表!$1:$1048576,MATCH($B72,人口源表!$A:$A,0),MATCH(AV$1,人口源表!$1:$1,0))*INDEX(城镇化率!$1:$1048576,MATCH($B72,城镇化率!$A:$A,0),MATCH(AV$1,城镇化率!$5:$5,0))/100</f>
        <v>2233048.8966197753</v>
      </c>
    </row>
    <row r="73" spans="1:48" x14ac:dyDescent="0.15">
      <c r="A73" s="4" t="s">
        <v>864</v>
      </c>
      <c r="B73" s="4" t="s">
        <v>168</v>
      </c>
      <c r="C73" s="34">
        <f>VLOOKUP(B73,'[1]2016省城人口总结（根）'!B:C,2,FALSE)/100</f>
        <v>0.52680000000000005</v>
      </c>
      <c r="D73" s="40">
        <f>INDEX(人口源表!$1:$1048576,MATCH($B73,人口源表!$A:$A,0),MATCH(D$1,人口源表!$1:$1,0))*INDEX(城镇化率!$1:$1048576,MATCH($B73,城镇化率!$A:$A,0),MATCH(D$1,城镇化率!$5:$5,0))/100</f>
        <v>277467.91010409588</v>
      </c>
      <c r="E73" s="40">
        <f>INDEX(人口源表!$1:$1048576,MATCH($B73,人口源表!$A:$A,0),MATCH(E$1,人口源表!$1:$1,0))*INDEX(城镇化率!$1:$1048576,MATCH($B73,城镇化率!$A:$A,0),MATCH(E$1,城镇化率!$5:$5,0))/100</f>
        <v>283376.31609790999</v>
      </c>
      <c r="F73" s="40">
        <f>INDEX(人口源表!$1:$1048576,MATCH($B73,人口源表!$A:$A,0),MATCH(F$1,人口源表!$1:$1,0))*INDEX(城镇化率!$1:$1048576,MATCH($B73,城镇化率!$A:$A,0),MATCH(F$1,城镇化率!$5:$5,0))/100</f>
        <v>289276.75471978239</v>
      </c>
      <c r="G73" s="40">
        <f>INDEX(人口源表!$1:$1048576,MATCH($B73,人口源表!$A:$A,0),MATCH(G$1,人口源表!$1:$1,0))*INDEX(城镇化率!$1:$1048576,MATCH($B73,城镇化率!$A:$A,0),MATCH(G$1,城镇化率!$5:$5,0))/100</f>
        <v>182349.45979614125</v>
      </c>
      <c r="H73" s="40">
        <f>INDEX(人口源表!$1:$1048576,MATCH($B73,人口源表!$A:$A,0),MATCH(H$1,人口源表!$1:$1,0))*INDEX(城镇化率!$1:$1048576,MATCH($B73,城镇化率!$A:$A,0),MATCH(H$1,城镇化率!$5:$5,0))/100</f>
        <v>186688.08379312494</v>
      </c>
      <c r="I73" s="40">
        <f>INDEX(人口源表!$1:$1048576,MATCH($B73,人口源表!$A:$A,0),MATCH(I$1,人口源表!$1:$1,0))*INDEX(城镇化率!$1:$1048576,MATCH($B73,城镇化率!$A:$A,0),MATCH(I$1,城镇化率!$5:$5,0))/100</f>
        <v>189532.29611971916</v>
      </c>
      <c r="J73" s="40">
        <f>INDEX(人口源表!$1:$1048576,MATCH($B73,人口源表!$A:$A,0),MATCH(J$1,人口源表!$1:$1,0))*INDEX(城镇化率!$1:$1048576,MATCH($B73,城镇化率!$A:$A,0),MATCH(J$1,城镇化率!$5:$5,0))/100</f>
        <v>192157.74319303516</v>
      </c>
      <c r="K73" s="40">
        <f>INDEX(人口源表!$1:$1048576,MATCH($B73,人口源表!$A:$A,0),MATCH(K$1,人口源表!$1:$1,0))*INDEX(城镇化率!$1:$1048576,MATCH($B73,城镇化率!$A:$A,0),MATCH(K$1,城镇化率!$5:$5,0))/100</f>
        <v>194572.29237685588</v>
      </c>
      <c r="L73" s="40">
        <f>INDEX(人口源表!$1:$1048576,MATCH($B73,人口源表!$A:$A,0),MATCH(L$1,人口源表!$1:$1,0))*INDEX(城镇化率!$1:$1048576,MATCH($B73,城镇化率!$A:$A,0),MATCH(L$1,城镇化率!$5:$5,0))/100</f>
        <v>196784.26649863602</v>
      </c>
      <c r="M73" s="40">
        <f>INDEX(人口源表!$1:$1048576,MATCH($B73,人口源表!$A:$A,0),MATCH(M$1,人口源表!$1:$1,0))*INDEX(城镇化率!$1:$1048576,MATCH($B73,城镇化率!$A:$A,0),MATCH(M$1,城镇化率!$5:$5,0))/100</f>
        <v>198801.86412318028</v>
      </c>
      <c r="N73" s="40">
        <f>INDEX(人口源表!$1:$1048576,MATCH($B73,人口源表!$A:$A,0),MATCH(N$1,人口源表!$1:$1,0))*INDEX(城镇化率!$1:$1048576,MATCH($B73,城镇化率!$A:$A,0),MATCH(N$1,城镇化率!$5:$5,0))/100</f>
        <v>200633.74103954231</v>
      </c>
      <c r="O73" s="40">
        <f>INDEX(人口源表!$1:$1048576,MATCH($B73,人口源表!$A:$A,0),MATCH(O$1,人口源表!$1:$1,0))*INDEX(城镇化率!$1:$1048576,MATCH($B73,城镇化率!$A:$A,0),MATCH(O$1,城镇化率!$5:$5,0))/100</f>
        <v>202288.41856981127</v>
      </c>
      <c r="P73" s="40">
        <f>INDEX(人口源表!$1:$1048576,MATCH($B73,人口源表!$A:$A,0),MATCH(P$1,人口源表!$1:$1,0))*INDEX(城镇化率!$1:$1048576,MATCH($B73,城镇化率!$A:$A,0),MATCH(P$1,城镇化率!$5:$5,0))/100</f>
        <v>203774.26615506902</v>
      </c>
      <c r="Q73" s="40">
        <f>INDEX(人口源表!$1:$1048576,MATCH($B73,人口源表!$A:$A,0),MATCH(Q$1,人口源表!$1:$1,0))*INDEX(城镇化率!$1:$1048576,MATCH($B73,城镇化率!$A:$A,0),MATCH(Q$1,城镇化率!$5:$5,0))/100</f>
        <v>205099.48330160807</v>
      </c>
      <c r="R73" s="40">
        <f>INDEX(人口源表!$1:$1048576,MATCH($B73,人口源表!$A:$A,0),MATCH(R$1,人口源表!$1:$1,0))*INDEX(城镇化率!$1:$1048576,MATCH($B73,城镇化率!$A:$A,0),MATCH(R$1,城镇化率!$5:$5,0))/100</f>
        <v>206272.70340631276</v>
      </c>
      <c r="S73" s="40">
        <f>INDEX(人口源表!$1:$1048576,MATCH($B73,人口源表!$A:$A,0),MATCH(S$1,人口源表!$1:$1,0))*INDEX(城镇化率!$1:$1048576,MATCH($B73,城镇化率!$A:$A,0),MATCH(S$1,城镇化率!$5:$5,0))/100</f>
        <v>206274.87605439912</v>
      </c>
      <c r="T73" s="40">
        <f>INDEX(人口源表!$1:$1048576,MATCH($B73,人口源表!$A:$A,0),MATCH(T$1,人口源表!$1:$1,0))*INDEX(城镇化率!$1:$1048576,MATCH($B73,城镇化率!$A:$A,0),MATCH(T$1,城镇化率!$5:$5,0))/100</f>
        <v>206138.61306029456</v>
      </c>
      <c r="U73" s="40">
        <f>INDEX(人口源表!$1:$1048576,MATCH($B73,人口源表!$A:$A,0),MATCH(U$1,人口源表!$1:$1,0))*INDEX(城镇化率!$1:$1048576,MATCH($B73,城镇化率!$A:$A,0),MATCH(U$1,城镇化率!$5:$5,0))/100</f>
        <v>205871.9742315503</v>
      </c>
      <c r="V73" s="40">
        <f>INDEX(人口源表!$1:$1048576,MATCH($B73,人口源表!$A:$A,0),MATCH(V$1,人口源表!$1:$1,0))*INDEX(城镇化率!$1:$1048576,MATCH($B73,城镇化率!$A:$A,0),MATCH(V$1,城镇化率!$5:$5,0))/100</f>
        <v>205486.37660770866</v>
      </c>
      <c r="W73" s="40">
        <f>INDEX(人口源表!$1:$1048576,MATCH($B73,人口源表!$A:$A,0),MATCH(W$1,人口源表!$1:$1,0))*INDEX(城镇化率!$1:$1048576,MATCH($B73,城镇化率!$A:$A,0),MATCH(W$1,城镇化率!$5:$5,0))/100</f>
        <v>204990.29365310527</v>
      </c>
      <c r="X73" s="40">
        <f>INDEX(人口源表!$1:$1048576,MATCH($B73,人口源表!$A:$A,0),MATCH(X$1,人口源表!$1:$1,0))*INDEX(城镇化率!$1:$1048576,MATCH($B73,城镇化率!$A:$A,0),MATCH(X$1,城镇化率!$5:$5,0))/100</f>
        <v>204393.02732936476</v>
      </c>
      <c r="Y73" s="40">
        <f>INDEX(人口源表!$1:$1048576,MATCH($B73,人口源表!$A:$A,0),MATCH(Y$1,人口源表!$1:$1,0))*INDEX(城镇化率!$1:$1048576,MATCH($B73,城镇化率!$A:$A,0),MATCH(Y$1,城镇化率!$5:$5,0))/100</f>
        <v>203704.08188867511</v>
      </c>
      <c r="Z73" s="40">
        <f>INDEX(人口源表!$1:$1048576,MATCH($B73,人口源表!$A:$A,0),MATCH(Z$1,人口源表!$1:$1,0))*INDEX(城镇化率!$1:$1048576,MATCH($B73,城镇化率!$A:$A,0),MATCH(Z$1,城镇化率!$5:$5,0))/100</f>
        <v>202931.87071562535</v>
      </c>
      <c r="AA73" s="40">
        <f>INDEX(人口源表!$1:$1048576,MATCH($B73,人口源表!$A:$A,0),MATCH(AA$1,人口源表!$1:$1,0))*INDEX(城镇化率!$1:$1048576,MATCH($B73,城镇化率!$A:$A,0),MATCH(AA$1,城镇化率!$5:$5,0))/100</f>
        <v>202084.98878761177</v>
      </c>
      <c r="AB73" s="40">
        <f>INDEX(人口源表!$1:$1048576,MATCH($B73,人口源表!$A:$A,0),MATCH(AB$1,人口源表!$1:$1,0))*INDEX(城镇化率!$1:$1048576,MATCH($B73,城镇化率!$A:$A,0),MATCH(AB$1,城镇化率!$5:$5,0))/100</f>
        <v>201170.90625561163</v>
      </c>
      <c r="AC73" s="40">
        <f>INDEX(人口源表!$1:$1048576,MATCH($B73,人口源表!$A:$A,0),MATCH(AC$1,人口源表!$1:$1,0))*INDEX(城镇化率!$1:$1048576,MATCH($B73,城镇化率!$A:$A,0),MATCH(AC$1,城镇化率!$5:$5,0))/100</f>
        <v>199952.27838958785</v>
      </c>
      <c r="AD73" s="40">
        <f>INDEX(人口源表!$1:$1048576,MATCH($B73,人口源表!$A:$A,0),MATCH(AD$1,人口源表!$1:$1,0))*INDEX(城镇化率!$1:$1048576,MATCH($B73,城镇化率!$A:$A,0),MATCH(AD$1,城镇化率!$5:$5,0))/100</f>
        <v>198684.68034308462</v>
      </c>
      <c r="AE73" s="40">
        <f>INDEX(人口源表!$1:$1048576,MATCH($B73,人口源表!$A:$A,0),MATCH(AE$1,人口源表!$1:$1,0))*INDEX(城镇化率!$1:$1048576,MATCH($B73,城镇化率!$A:$A,0),MATCH(AE$1,城镇化率!$5:$5,0))/100</f>
        <v>197374.90079186176</v>
      </c>
      <c r="AF73" s="40">
        <f>INDEX(人口源表!$1:$1048576,MATCH($B73,人口源表!$A:$A,0),MATCH(AF$1,人口源表!$1:$1,0))*INDEX(城镇化率!$1:$1048576,MATCH($B73,城镇化率!$A:$A,0),MATCH(AF$1,城镇化率!$5:$5,0))/100</f>
        <v>196029.83466535393</v>
      </c>
      <c r="AG73" s="40">
        <f>INDEX(人口源表!$1:$1048576,MATCH($B73,人口源表!$A:$A,0),MATCH(AG$1,人口源表!$1:$1,0))*INDEX(城镇化率!$1:$1048576,MATCH($B73,城镇化率!$A:$A,0),MATCH(AG$1,城镇化率!$5:$5,0))/100</f>
        <v>194656.4841598295</v>
      </c>
      <c r="AH73" s="40">
        <f>INDEX(人口源表!$1:$1048576,MATCH($B73,人口源表!$A:$A,0),MATCH(AH$1,人口源表!$1:$1,0))*INDEX(城镇化率!$1:$1048576,MATCH($B73,城镇化率!$A:$A,0),MATCH(AH$1,城镇化率!$5:$5,0))/100</f>
        <v>193259.28250019043</v>
      </c>
      <c r="AI73" s="40">
        <f>INDEX(人口源表!$1:$1048576,MATCH($B73,人口源表!$A:$A,0),MATCH(AI$1,人口源表!$1:$1,0))*INDEX(城镇化率!$1:$1048576,MATCH($B73,城镇化率!$A:$A,0),MATCH(AI$1,城镇化率!$5:$5,0))/100</f>
        <v>191844.74736689261</v>
      </c>
      <c r="AJ73" s="40">
        <f>INDEX(人口源表!$1:$1048576,MATCH($B73,人口源表!$A:$A,0),MATCH(AJ$1,人口源表!$1:$1,0))*INDEX(城镇化率!$1:$1048576,MATCH($B73,城镇化率!$A:$A,0),MATCH(AJ$1,城镇化率!$5:$5,0))/100</f>
        <v>190418.14769038252</v>
      </c>
      <c r="AK73" s="40">
        <f>INDEX(人口源表!$1:$1048576,MATCH($B73,人口源表!$A:$A,0),MATCH(AK$1,人口源表!$1:$1,0))*INDEX(城镇化率!$1:$1048576,MATCH($B73,城镇化率!$A:$A,0),MATCH(AK$1,城镇化率!$5:$5,0))/100</f>
        <v>188982.80225940616</v>
      </c>
      <c r="AL73" s="40">
        <f>INDEX(人口源表!$1:$1048576,MATCH($B73,人口源表!$A:$A,0),MATCH(AL$1,人口源表!$1:$1,0))*INDEX(城镇化率!$1:$1048576,MATCH($B73,城镇化率!$A:$A,0),MATCH(AL$1,城镇化率!$5:$5,0))/100</f>
        <v>187544.11899703075</v>
      </c>
      <c r="AM73" s="40">
        <f>INDEX(人口源表!$1:$1048576,MATCH($B73,人口源表!$A:$A,0),MATCH(AM$1,人口源表!$1:$1,0))*INDEX(城镇化率!$1:$1048576,MATCH($B73,城镇化率!$A:$A,0),MATCH(AM$1,城镇化率!$5:$5,0))/100</f>
        <v>186105.54170107353</v>
      </c>
      <c r="AN73" s="40">
        <f>INDEX(人口源表!$1:$1048576,MATCH($B73,人口源表!$A:$A,0),MATCH(AN$1,人口源表!$1:$1,0))*INDEX(城镇化率!$1:$1048576,MATCH($B73,城镇化率!$A:$A,0),MATCH(AN$1,城镇化率!$5:$5,0))/100</f>
        <v>184670.56604327474</v>
      </c>
      <c r="AO73" s="40">
        <f>INDEX(人口源表!$1:$1048576,MATCH($B73,人口源表!$A:$A,0),MATCH(AO$1,人口源表!$1:$1,0))*INDEX(城镇化率!$1:$1048576,MATCH($B73,城镇化率!$A:$A,0),MATCH(AO$1,城镇化率!$5:$5,0))/100</f>
        <v>183240.67851736918</v>
      </c>
      <c r="AP73" s="40">
        <f>INDEX(人口源表!$1:$1048576,MATCH($B73,人口源表!$A:$A,0),MATCH(AP$1,人口源表!$1:$1,0))*INDEX(城镇化率!$1:$1048576,MATCH($B73,城镇化率!$A:$A,0),MATCH(AP$1,城镇化率!$5:$5,0))/100</f>
        <v>181819.45669377883</v>
      </c>
      <c r="AQ73" s="40">
        <f>INDEX(人口源表!$1:$1048576,MATCH($B73,人口源表!$A:$A,0),MATCH(AQ$1,人口源表!$1:$1,0))*INDEX(城镇化率!$1:$1048576,MATCH($B73,城镇化率!$A:$A,0),MATCH(AQ$1,城镇化率!$5:$5,0))/100</f>
        <v>180408.45420228678</v>
      </c>
      <c r="AR73" s="40">
        <f>INDEX(人口源表!$1:$1048576,MATCH($B73,人口源表!$A:$A,0),MATCH(AR$1,人口源表!$1:$1,0))*INDEX(城镇化率!$1:$1048576,MATCH($B73,城镇化率!$A:$A,0),MATCH(AR$1,城镇化率!$5:$5,0))/100</f>
        <v>179008.55203801635</v>
      </c>
      <c r="AS73" s="40">
        <f>INDEX(人口源表!$1:$1048576,MATCH($B73,人口源表!$A:$A,0),MATCH(AS$1,人口源表!$1:$1,0))*INDEX(城镇化率!$1:$1048576,MATCH($B73,城镇化率!$A:$A,0),MATCH(AS$1,城镇化率!$5:$5,0))/100</f>
        <v>177620.64326898605</v>
      </c>
      <c r="AT73" s="40">
        <f>INDEX(人口源表!$1:$1048576,MATCH($B73,人口源表!$A:$A,0),MATCH(AT$1,人口源表!$1:$1,0))*INDEX(城镇化率!$1:$1048576,MATCH($B73,城镇化率!$A:$A,0),MATCH(AT$1,城镇化率!$5:$5,0))/100</f>
        <v>176244.93291336205</v>
      </c>
      <c r="AU73" s="40">
        <f>INDEX(人口源表!$1:$1048576,MATCH($B73,人口源表!$A:$A,0),MATCH(AU$1,人口源表!$1:$1,0))*INDEX(城镇化率!$1:$1048576,MATCH($B73,城镇化率!$A:$A,0),MATCH(AU$1,城镇化率!$5:$5,0))/100</f>
        <v>174880.92484955091</v>
      </c>
      <c r="AV73" s="40">
        <f>INDEX(人口源表!$1:$1048576,MATCH($B73,人口源表!$A:$A,0),MATCH(AV$1,人口源表!$1:$1,0))*INDEX(城镇化率!$1:$1048576,MATCH($B73,城镇化率!$A:$A,0),MATCH(AV$1,城镇化率!$5:$5,0))/100</f>
        <v>173527.40857780317</v>
      </c>
    </row>
    <row r="74" spans="1:48" x14ac:dyDescent="0.15">
      <c r="A74" s="4" t="s">
        <v>170</v>
      </c>
      <c r="B74" s="4" t="s">
        <v>170</v>
      </c>
      <c r="C74" s="34">
        <f>VLOOKUP(B74,'[1]2016省城人口总结（根）'!B:C,2,FALSE)/100</f>
        <v>0.89260000000000006</v>
      </c>
      <c r="D74" s="40">
        <f>INDEX(人口源表!$1:$1048576,MATCH($B74,人口源表!$A:$A,0),MATCH(D$1,人口源表!$1:$1,0))*INDEX(城镇化率!$1:$1048576,MATCH($B74,城镇化率!$A:$A,0),MATCH(D$1,城镇化率!$5:$5,0))/100</f>
        <v>21579950.542144369</v>
      </c>
      <c r="E74" s="40">
        <f>INDEX(人口源表!$1:$1048576,MATCH($B74,人口源表!$A:$A,0),MATCH(E$1,人口源表!$1:$1,0))*INDEX(城镇化率!$1:$1048576,MATCH($B74,城镇化率!$A:$A,0),MATCH(E$1,城镇化率!$5:$5,0))/100</f>
        <v>22077114.196613207</v>
      </c>
      <c r="F74" s="40">
        <f>INDEX(人口源表!$1:$1048576,MATCH($B74,人口源表!$A:$A,0),MATCH(F$1,人口源表!$1:$1,0))*INDEX(城镇化率!$1:$1048576,MATCH($B74,城镇化率!$A:$A,0),MATCH(F$1,城镇化率!$5:$5,0))/100</f>
        <v>22567702.494745616</v>
      </c>
      <c r="G74" s="40">
        <f>INDEX(人口源表!$1:$1048576,MATCH($B74,人口源表!$A:$A,0),MATCH(G$1,人口源表!$1:$1,0))*INDEX(城镇化率!$1:$1048576,MATCH($B74,城镇化率!$A:$A,0),MATCH(G$1,城镇化率!$5:$5,0))/100</f>
        <v>23159184.59153552</v>
      </c>
      <c r="H74" s="40">
        <f>INDEX(人口源表!$1:$1048576,MATCH($B74,人口源表!$A:$A,0),MATCH(H$1,人口源表!$1:$1,0))*INDEX(城镇化率!$1:$1048576,MATCH($B74,城镇化率!$A:$A,0),MATCH(H$1,城镇化率!$5:$5,0))/100</f>
        <v>23745621.751596805</v>
      </c>
      <c r="I74" s="40">
        <f>INDEX(人口源表!$1:$1048576,MATCH($B74,人口源表!$A:$A,0),MATCH(I$1,人口源表!$1:$1,0))*INDEX(城镇化率!$1:$1048576,MATCH($B74,城镇化率!$A:$A,0),MATCH(I$1,城镇化率!$5:$5,0))/100</f>
        <v>24131519.421254195</v>
      </c>
      <c r="J74" s="40">
        <f>INDEX(人口源表!$1:$1048576,MATCH($B74,人口源表!$A:$A,0),MATCH(J$1,人口源表!$1:$1,0))*INDEX(城镇化率!$1:$1048576,MATCH($B74,城镇化率!$A:$A,0),MATCH(J$1,城镇化率!$5:$5,0))/100</f>
        <v>24480523.453317653</v>
      </c>
      <c r="K74" s="40">
        <f>INDEX(人口源表!$1:$1048576,MATCH($B74,人口源表!$A:$A,0),MATCH(K$1,人口源表!$1:$1,0))*INDEX(城镇化率!$1:$1048576,MATCH($B74,城镇化率!$A:$A,0),MATCH(K$1,城镇化率!$5:$5,0))/100</f>
        <v>24795449.091279291</v>
      </c>
      <c r="L74" s="40">
        <f>INDEX(人口源表!$1:$1048576,MATCH($B74,人口源表!$A:$A,0),MATCH(L$1,人口源表!$1:$1,0))*INDEX(城镇化率!$1:$1048576,MATCH($B74,城镇化率!$A:$A,0),MATCH(L$1,城镇化率!$5:$5,0))/100</f>
        <v>25079057.83768332</v>
      </c>
      <c r="M74" s="40">
        <f>INDEX(人口源表!$1:$1048576,MATCH($B74,人口源表!$A:$A,0),MATCH(M$1,人口源表!$1:$1,0))*INDEX(城镇化率!$1:$1048576,MATCH($B74,城镇化率!$A:$A,0),MATCH(M$1,城镇化率!$5:$5,0))/100</f>
        <v>25242740</v>
      </c>
      <c r="N74" s="40">
        <f>INDEX(人口源表!$1:$1048576,MATCH($B74,人口源表!$A:$A,0),MATCH(N$1,人口源表!$1:$1,0))*INDEX(城镇化率!$1:$1048576,MATCH($B74,城镇化率!$A:$A,0),MATCH(N$1,城镇化率!$5:$5,0))/100</f>
        <v>25218753</v>
      </c>
      <c r="O74" s="40">
        <f>INDEX(人口源表!$1:$1048576,MATCH($B74,人口源表!$A:$A,0),MATCH(O$1,人口源表!$1:$1,0))*INDEX(城镇化率!$1:$1048576,MATCH($B74,城镇化率!$A:$A,0),MATCH(O$1,城镇化率!$5:$5,0))/100</f>
        <v>25169909</v>
      </c>
      <c r="P74" s="40">
        <f>INDEX(人口源表!$1:$1048576,MATCH($B74,人口源表!$A:$A,0),MATCH(P$1,人口源表!$1:$1,0))*INDEX(城镇化率!$1:$1048576,MATCH($B74,城镇化率!$A:$A,0),MATCH(P$1,城镇化率!$5:$5,0))/100</f>
        <v>25099342</v>
      </c>
      <c r="Q74" s="40">
        <f>INDEX(人口源表!$1:$1048576,MATCH($B74,人口源表!$A:$A,0),MATCH(Q$1,人口源表!$1:$1,0))*INDEX(城镇化率!$1:$1048576,MATCH($B74,城镇化率!$A:$A,0),MATCH(Q$1,城镇化率!$5:$5,0))/100</f>
        <v>25009995</v>
      </c>
      <c r="R74" s="40">
        <f>INDEX(人口源表!$1:$1048576,MATCH($B74,人口源表!$A:$A,0),MATCH(R$1,人口源表!$1:$1,0))*INDEX(城镇化率!$1:$1048576,MATCH($B74,城镇化率!$A:$A,0),MATCH(R$1,城镇化率!$5:$5,0))/100</f>
        <v>24904622</v>
      </c>
      <c r="S74" s="40">
        <f>INDEX(人口源表!$1:$1048576,MATCH($B74,人口源表!$A:$A,0),MATCH(S$1,人口源表!$1:$1,0))*INDEX(城镇化率!$1:$1048576,MATCH($B74,城镇化率!$A:$A,0),MATCH(S$1,城镇化率!$5:$5,0))/100</f>
        <v>24785789</v>
      </c>
      <c r="T74" s="40">
        <f>INDEX(人口源表!$1:$1048576,MATCH($B74,人口源表!$A:$A,0),MATCH(T$1,人口源表!$1:$1,0))*INDEX(城镇化率!$1:$1048576,MATCH($B74,城镇化率!$A:$A,0),MATCH(T$1,城镇化率!$5:$5,0))/100</f>
        <v>24655873</v>
      </c>
      <c r="U74" s="40">
        <f>INDEX(人口源表!$1:$1048576,MATCH($B74,人口源表!$A:$A,0),MATCH(U$1,人口源表!$1:$1,0))*INDEX(城镇化率!$1:$1048576,MATCH($B74,城镇化率!$A:$A,0),MATCH(U$1,城镇化率!$5:$5,0))/100</f>
        <v>24517059</v>
      </c>
      <c r="V74" s="40">
        <f>INDEX(人口源表!$1:$1048576,MATCH($B74,人口源表!$A:$A,0),MATCH(V$1,人口源表!$1:$1,0))*INDEX(城镇化率!$1:$1048576,MATCH($B74,城镇化率!$A:$A,0),MATCH(V$1,城镇化率!$5:$5,0))/100</f>
        <v>24371345</v>
      </c>
      <c r="W74" s="40">
        <f>INDEX(人口源表!$1:$1048576,MATCH($B74,人口源表!$A:$A,0),MATCH(W$1,人口源表!$1:$1,0))*INDEX(城镇化率!$1:$1048576,MATCH($B74,城镇化率!$A:$A,0),MATCH(W$1,城镇化率!$5:$5,0))/100</f>
        <v>24220540</v>
      </c>
      <c r="X74" s="40">
        <f>INDEX(人口源表!$1:$1048576,MATCH($B74,人口源表!$A:$A,0),MATCH(X$1,人口源表!$1:$1,0))*INDEX(城镇化率!$1:$1048576,MATCH($B74,城镇化率!$A:$A,0),MATCH(X$1,城镇化率!$5:$5,0))/100</f>
        <v>24066263</v>
      </c>
      <c r="Y74" s="40">
        <f>INDEX(人口源表!$1:$1048576,MATCH($B74,人口源表!$A:$A,0),MATCH(Y$1,人口源表!$1:$1,0))*INDEX(城镇化率!$1:$1048576,MATCH($B74,城镇化率!$A:$A,0),MATCH(Y$1,城镇化率!$5:$5,0))/100</f>
        <v>23909945</v>
      </c>
      <c r="Z74" s="40">
        <f>INDEX(人口源表!$1:$1048576,MATCH($B74,人口源表!$A:$A,0),MATCH(Z$1,人口源表!$1:$1,0))*INDEX(城镇化率!$1:$1048576,MATCH($B74,城镇化率!$A:$A,0),MATCH(Z$1,城镇化率!$5:$5,0))/100</f>
        <v>23752824</v>
      </c>
      <c r="AA74" s="40">
        <f>INDEX(人口源表!$1:$1048576,MATCH($B74,人口源表!$A:$A,0),MATCH(AA$1,人口源表!$1:$1,0))*INDEX(城镇化率!$1:$1048576,MATCH($B74,城镇化率!$A:$A,0),MATCH(AA$1,城镇化率!$5:$5,0))/100</f>
        <v>23595954</v>
      </c>
      <c r="AB74" s="40">
        <f>INDEX(人口源表!$1:$1048576,MATCH($B74,人口源表!$A:$A,0),MATCH(AB$1,人口源表!$1:$1,0))*INDEX(城镇化率!$1:$1048576,MATCH($B74,城镇化率!$A:$A,0),MATCH(AB$1,城镇化率!$5:$5,0))/100</f>
        <v>23440196</v>
      </c>
      <c r="AC74" s="40">
        <f>INDEX(人口源表!$1:$1048576,MATCH($B74,人口源表!$A:$A,0),MATCH(AC$1,人口源表!$1:$1,0))*INDEX(城镇化率!$1:$1048576,MATCH($B74,城镇化率!$A:$A,0),MATCH(AC$1,城镇化率!$5:$5,0))/100</f>
        <v>23286223</v>
      </c>
      <c r="AD74" s="40">
        <f>INDEX(人口源表!$1:$1048576,MATCH($B74,人口源表!$A:$A,0),MATCH(AD$1,人口源表!$1:$1,0))*INDEX(城镇化率!$1:$1048576,MATCH($B74,城镇化率!$A:$A,0),MATCH(AD$1,城镇化率!$5:$5,0))/100</f>
        <v>23134520</v>
      </c>
      <c r="AE74" s="40">
        <f>INDEX(人口源表!$1:$1048576,MATCH($B74,人口源表!$A:$A,0),MATCH(AE$1,人口源表!$1:$1,0))*INDEX(城镇化率!$1:$1048576,MATCH($B74,城镇化率!$A:$A,0),MATCH(AE$1,城镇化率!$5:$5,0))/100</f>
        <v>22985381</v>
      </c>
      <c r="AF74" s="40">
        <f>INDEX(人口源表!$1:$1048576,MATCH($B74,人口源表!$A:$A,0),MATCH(AF$1,人口源表!$1:$1,0))*INDEX(城镇化率!$1:$1048576,MATCH($B74,城镇化率!$A:$A,0),MATCH(AF$1,城镇化率!$5:$5,0))/100</f>
        <v>22838910</v>
      </c>
      <c r="AG74" s="40">
        <f>INDEX(人口源表!$1:$1048576,MATCH($B74,人口源表!$A:$A,0),MATCH(AG$1,人口源表!$1:$1,0))*INDEX(城镇化率!$1:$1048576,MATCH($B74,城镇化率!$A:$A,0),MATCH(AG$1,城镇化率!$5:$5,0))/100</f>
        <v>22695025</v>
      </c>
      <c r="AH74" s="40">
        <f>INDEX(人口源表!$1:$1048576,MATCH($B74,人口源表!$A:$A,0),MATCH(AH$1,人口源表!$1:$1,0))*INDEX(城镇化率!$1:$1048576,MATCH($B74,城镇化率!$A:$A,0),MATCH(AH$1,城镇化率!$5:$5,0))/100</f>
        <v>22553453</v>
      </c>
      <c r="AI74" s="40">
        <f>INDEX(人口源表!$1:$1048576,MATCH($B74,人口源表!$A:$A,0),MATCH(AI$1,人口源表!$1:$1,0))*INDEX(城镇化率!$1:$1048576,MATCH($B74,城镇化率!$A:$A,0),MATCH(AI$1,城镇化率!$5:$5,0))/100</f>
        <v>22413731</v>
      </c>
      <c r="AJ74" s="40">
        <f>INDEX(人口源表!$1:$1048576,MATCH($B74,人口源表!$A:$A,0),MATCH(AJ$1,人口源表!$1:$1,0))*INDEX(城镇化率!$1:$1048576,MATCH($B74,城镇化率!$A:$A,0),MATCH(AJ$1,城镇化率!$5:$5,0))/100</f>
        <v>22275207</v>
      </c>
      <c r="AK74" s="40">
        <f>INDEX(人口源表!$1:$1048576,MATCH($B74,人口源表!$A:$A,0),MATCH(AK$1,人口源表!$1:$1,0))*INDEX(城镇化率!$1:$1048576,MATCH($B74,城镇化率!$A:$A,0),MATCH(AK$1,城镇化率!$5:$5,0))/100</f>
        <v>22137041</v>
      </c>
      <c r="AL74" s="40">
        <f>INDEX(人口源表!$1:$1048576,MATCH($B74,人口源表!$A:$A,0),MATCH(AL$1,人口源表!$1:$1,0))*INDEX(城镇化率!$1:$1048576,MATCH($B74,城镇化率!$A:$A,0),MATCH(AL$1,城镇化率!$5:$5,0))/100</f>
        <v>21998203</v>
      </c>
      <c r="AM74" s="40">
        <f>INDEX(人口源表!$1:$1048576,MATCH($B74,人口源表!$A:$A,0),MATCH(AM$1,人口源表!$1:$1,0))*INDEX(城镇化率!$1:$1048576,MATCH($B74,城镇化率!$A:$A,0),MATCH(AM$1,城镇化率!$5:$5,0))/100</f>
        <v>21857473</v>
      </c>
      <c r="AN74" s="40">
        <f>INDEX(人口源表!$1:$1048576,MATCH($B74,人口源表!$A:$A,0),MATCH(AN$1,人口源表!$1:$1,0))*INDEX(城镇化率!$1:$1048576,MATCH($B74,城镇化率!$A:$A,0),MATCH(AN$1,城镇化率!$5:$5,0))/100</f>
        <v>21713444</v>
      </c>
      <c r="AO74" s="40">
        <f>INDEX(人口源表!$1:$1048576,MATCH($B74,人口源表!$A:$A,0),MATCH(AO$1,人口源表!$1:$1,0))*INDEX(城镇化率!$1:$1048576,MATCH($B74,城镇化率!$A:$A,0),MATCH(AO$1,城镇化率!$5:$5,0))/100</f>
        <v>21564518</v>
      </c>
      <c r="AP74" s="40">
        <f>INDEX(人口源表!$1:$1048576,MATCH($B74,人口源表!$A:$A,0),MATCH(AP$1,人口源表!$1:$1,0))*INDEX(城镇化率!$1:$1048576,MATCH($B74,城镇化率!$A:$A,0),MATCH(AP$1,城镇化率!$5:$5,0))/100</f>
        <v>21408908</v>
      </c>
      <c r="AQ74" s="40">
        <f>INDEX(人口源表!$1:$1048576,MATCH($B74,人口源表!$A:$A,0),MATCH(AQ$1,人口源表!$1:$1,0))*INDEX(城镇化率!$1:$1048576,MATCH($B74,城镇化率!$A:$A,0),MATCH(AQ$1,城镇化率!$5:$5,0))/100</f>
        <v>21244638</v>
      </c>
      <c r="AR74" s="40">
        <f>INDEX(人口源表!$1:$1048576,MATCH($B74,人口源表!$A:$A,0),MATCH(AR$1,人口源表!$1:$1,0))*INDEX(城镇化率!$1:$1048576,MATCH($B74,城镇化率!$A:$A,0),MATCH(AR$1,城镇化率!$5:$5,0))/100</f>
        <v>21069542</v>
      </c>
      <c r="AS74" s="40">
        <f>INDEX(人口源表!$1:$1048576,MATCH($B74,人口源表!$A:$A,0),MATCH(AS$1,人口源表!$1:$1,0))*INDEX(城镇化率!$1:$1048576,MATCH($B74,城镇化率!$A:$A,0),MATCH(AS$1,城镇化率!$5:$5,0))/100</f>
        <v>20881266</v>
      </c>
      <c r="AT74" s="40">
        <f>INDEX(人口源表!$1:$1048576,MATCH($B74,人口源表!$A:$A,0),MATCH(AT$1,人口源表!$1:$1,0))*INDEX(城镇化率!$1:$1048576,MATCH($B74,城镇化率!$A:$A,0),MATCH(AT$1,城镇化率!$5:$5,0))/100</f>
        <v>20677267</v>
      </c>
      <c r="AU74" s="40">
        <f>INDEX(人口源表!$1:$1048576,MATCH($B74,人口源表!$A:$A,0),MATCH(AU$1,人口源表!$1:$1,0))*INDEX(城镇化率!$1:$1048576,MATCH($B74,城镇化率!$A:$A,0),MATCH(AU$1,城镇化率!$5:$5,0))/100</f>
        <v>20454811</v>
      </c>
      <c r="AV74" s="40">
        <f>INDEX(人口源表!$1:$1048576,MATCH($B74,人口源表!$A:$A,0),MATCH(AV$1,人口源表!$1:$1,0))*INDEX(城镇化率!$1:$1048576,MATCH($B74,城镇化率!$A:$A,0),MATCH(AV$1,城镇化率!$5:$5,0))/100</f>
        <v>20210977</v>
      </c>
    </row>
    <row r="75" spans="1:48" x14ac:dyDescent="0.15">
      <c r="A75" s="4" t="s">
        <v>865</v>
      </c>
      <c r="B75" s="4" t="s">
        <v>172</v>
      </c>
      <c r="C75" s="34">
        <f>VLOOKUP(B75,'[1]2016省城人口总结（根）'!B:C,2,FALSE)/100</f>
        <v>0.76852000000000009</v>
      </c>
      <c r="D75" s="40">
        <f>INDEX(人口源表!$1:$1048576,MATCH($B75,人口源表!$A:$A,0),MATCH(D$1,人口源表!$1:$1,0))*INDEX(城镇化率!$1:$1048576,MATCH($B75,城镇化率!$A:$A,0),MATCH(D$1,城镇化率!$5:$5,0))/100</f>
        <v>6501828.6253860341</v>
      </c>
      <c r="E75" s="40">
        <f>INDEX(人口源表!$1:$1048576,MATCH($B75,人口源表!$A:$A,0),MATCH(E$1,人口源表!$1:$1,0))*INDEX(城镇化率!$1:$1048576,MATCH($B75,城镇化率!$A:$A,0),MATCH(E$1,城镇化率!$5:$5,0))/100</f>
        <v>6663544.5729340091</v>
      </c>
      <c r="F75" s="40">
        <f>INDEX(人口源表!$1:$1048576,MATCH($B75,人口源表!$A:$A,0),MATCH(F$1,人口源表!$1:$1,0))*INDEX(城镇化率!$1:$1048576,MATCH($B75,城镇化率!$A:$A,0),MATCH(F$1,城镇化率!$5:$5,0))/100</f>
        <v>6824430.6455772826</v>
      </c>
      <c r="G75" s="40">
        <f>INDEX(人口源表!$1:$1048576,MATCH($B75,人口源表!$A:$A,0),MATCH(G$1,人口源表!$1:$1,0))*INDEX(城镇化率!$1:$1048576,MATCH($B75,城镇化率!$A:$A,0),MATCH(G$1,城镇化率!$5:$5,0))/100</f>
        <v>7438344.4904249618</v>
      </c>
      <c r="H75" s="40">
        <f>INDEX(人口源表!$1:$1048576,MATCH($B75,人口源表!$A:$A,0),MATCH(H$1,人口源表!$1:$1,0))*INDEX(城镇化率!$1:$1048576,MATCH($B75,城镇化率!$A:$A,0),MATCH(H$1,城镇化率!$5:$5,0))/100</f>
        <v>7657384.8803138146</v>
      </c>
      <c r="I75" s="40">
        <f>INDEX(人口源表!$1:$1048576,MATCH($B75,人口源表!$A:$A,0),MATCH(I$1,人口源表!$1:$1,0))*INDEX(城镇化率!$1:$1048576,MATCH($B75,城镇化率!$A:$A,0),MATCH(I$1,城镇化率!$5:$5,0))/100</f>
        <v>7811130.8271717988</v>
      </c>
      <c r="J75" s="40">
        <f>INDEX(人口源表!$1:$1048576,MATCH($B75,人口源表!$A:$A,0),MATCH(J$1,人口源表!$1:$1,0))*INDEX(城镇化率!$1:$1048576,MATCH($B75,城镇化率!$A:$A,0),MATCH(J$1,城镇化率!$5:$5,0))/100</f>
        <v>7952145.6950851241</v>
      </c>
      <c r="K75" s="40">
        <f>INDEX(人口源表!$1:$1048576,MATCH($B75,人口源表!$A:$A,0),MATCH(K$1,人口源表!$1:$1,0))*INDEX(城镇化率!$1:$1048576,MATCH($B75,城镇化率!$A:$A,0),MATCH(K$1,城镇化率!$5:$5,0))/100</f>
        <v>8081338.9988155589</v>
      </c>
      <c r="L75" s="40">
        <f>INDEX(人口源表!$1:$1048576,MATCH($B75,人口源表!$A:$A,0),MATCH(L$1,人口源表!$1:$1,0))*INDEX(城镇化率!$1:$1048576,MATCH($B75,城镇化率!$A:$A,0),MATCH(L$1,城镇化率!$5:$5,0))/100</f>
        <v>8199605.7778593712</v>
      </c>
      <c r="M75" s="40">
        <f>INDEX(人口源表!$1:$1048576,MATCH($B75,人口源表!$A:$A,0),MATCH(M$1,人口源表!$1:$1,0))*INDEX(城镇化率!$1:$1048576,MATCH($B75,城镇化率!$A:$A,0),MATCH(M$1,城镇化率!$5:$5,0))/100</f>
        <v>8307823.9648319641</v>
      </c>
      <c r="N75" s="40">
        <f>INDEX(人口源表!$1:$1048576,MATCH($B75,人口源表!$A:$A,0),MATCH(N$1,人口源表!$1:$1,0))*INDEX(城镇化率!$1:$1048576,MATCH($B75,城镇化率!$A:$A,0),MATCH(N$1,城镇化率!$5:$5,0))/100</f>
        <v>8406853.3833450954</v>
      </c>
      <c r="O75" s="40">
        <f>INDEX(人口源表!$1:$1048576,MATCH($B75,人口源表!$A:$A,0),MATCH(O$1,人口源表!$1:$1,0))*INDEX(城镇化率!$1:$1048576,MATCH($B75,城镇化率!$A:$A,0),MATCH(O$1,城镇化率!$5:$5,0))/100</f>
        <v>8497534.7311678343</v>
      </c>
      <c r="P75" s="40">
        <f>INDEX(人口源表!$1:$1048576,MATCH($B75,人口源表!$A:$A,0),MATCH(P$1,人口源表!$1:$1,0))*INDEX(城镇化率!$1:$1048576,MATCH($B75,城镇化率!$A:$A,0),MATCH(P$1,城镇化率!$5:$5,0))/100</f>
        <v>8580686.7682315055</v>
      </c>
      <c r="Q75" s="40">
        <f>INDEX(人口源表!$1:$1048576,MATCH($B75,人口源表!$A:$A,0),MATCH(Q$1,人口源表!$1:$1,0))*INDEX(城镇化率!$1:$1048576,MATCH($B75,城镇化率!$A:$A,0),MATCH(Q$1,城镇化率!$5:$5,0))/100</f>
        <v>8657101.5849881079</v>
      </c>
      <c r="R75" s="40">
        <f>INDEX(人口源表!$1:$1048576,MATCH($B75,人口源表!$A:$A,0),MATCH(R$1,人口源表!$1:$1,0))*INDEX(城镇化率!$1:$1048576,MATCH($B75,城镇化率!$A:$A,0),MATCH(R$1,城镇化率!$5:$5,0))/100</f>
        <v>8727549.6280390378</v>
      </c>
      <c r="S75" s="40">
        <f>INDEX(人口源表!$1:$1048576,MATCH($B75,人口源表!$A:$A,0),MATCH(S$1,人口源表!$1:$1,0))*INDEX(城镇化率!$1:$1048576,MATCH($B75,城镇化率!$A:$A,0),MATCH(S$1,城镇化率!$5:$5,0))/100</f>
        <v>8749239.1041952949</v>
      </c>
      <c r="T75" s="40">
        <f>INDEX(人口源表!$1:$1048576,MATCH($B75,人口源表!$A:$A,0),MATCH(T$1,人口源表!$1:$1,0))*INDEX(城镇化率!$1:$1048576,MATCH($B75,城镇化率!$A:$A,0),MATCH(T$1,城镇化率!$5:$5,0))/100</f>
        <v>8766026.2190751955</v>
      </c>
      <c r="U75" s="40">
        <f>INDEX(人口源表!$1:$1048576,MATCH($B75,人口源表!$A:$A,0),MATCH(U$1,人口源表!$1:$1,0))*INDEX(城镇化率!$1:$1048576,MATCH($B75,城镇化率!$A:$A,0),MATCH(U$1,城镇化率!$5:$5,0))/100</f>
        <v>8778645.3849662431</v>
      </c>
      <c r="V75" s="40">
        <f>INDEX(人口源表!$1:$1048576,MATCH($B75,人口源表!$A:$A,0),MATCH(V$1,人口源表!$1:$1,0))*INDEX(城镇化率!$1:$1048576,MATCH($B75,城镇化率!$A:$A,0),MATCH(V$1,城镇化率!$5:$5,0))/100</f>
        <v>8787785.2952453233</v>
      </c>
      <c r="W75" s="40">
        <f>INDEX(人口源表!$1:$1048576,MATCH($B75,人口源表!$A:$A,0),MATCH(W$1,人口源表!$1:$1,0))*INDEX(城镇化率!$1:$1048576,MATCH($B75,城镇化率!$A:$A,0),MATCH(W$1,城镇化率!$5:$5,0))/100</f>
        <v>8794082.0049398616</v>
      </c>
      <c r="X75" s="40">
        <f>INDEX(人口源表!$1:$1048576,MATCH($B75,人口源表!$A:$A,0),MATCH(X$1,人口源表!$1:$1,0))*INDEX(城镇化率!$1:$1048576,MATCH($B75,城镇化率!$A:$A,0),MATCH(X$1,城镇化率!$5:$5,0))/100</f>
        <v>8798123.9877600428</v>
      </c>
      <c r="Y75" s="40">
        <f>INDEX(人口源表!$1:$1048576,MATCH($B75,人口源表!$A:$A,0),MATCH(Y$1,人口源表!$1:$1,0))*INDEX(城镇化率!$1:$1048576,MATCH($B75,城镇化率!$A:$A,0),MATCH(Y$1,城镇化率!$5:$5,0))/100</f>
        <v>8800443.259589456</v>
      </c>
      <c r="Z75" s="40">
        <f>INDEX(人口源表!$1:$1048576,MATCH($B75,人口源表!$A:$A,0),MATCH(Z$1,人口源表!$1:$1,0))*INDEX(城镇化率!$1:$1048576,MATCH($B75,城镇化率!$A:$A,0),MATCH(Z$1,城镇化率!$5:$5,0))/100</f>
        <v>8801519.4872805569</v>
      </c>
      <c r="AA75" s="40">
        <f>INDEX(人口源表!$1:$1048576,MATCH($B75,人口源表!$A:$A,0),MATCH(AA$1,人口源表!$1:$1,0))*INDEX(城镇化率!$1:$1048576,MATCH($B75,城镇化率!$A:$A,0),MATCH(AA$1,城镇化率!$5:$5,0))/100</f>
        <v>8801776.6443578657</v>
      </c>
      <c r="AB75" s="40">
        <f>INDEX(人口源表!$1:$1048576,MATCH($B75,人口源表!$A:$A,0),MATCH(AB$1,人口源表!$1:$1,0))*INDEX(城镇化率!$1:$1048576,MATCH($B75,城镇化率!$A:$A,0),MATCH(AB$1,城镇化率!$5:$5,0))/100</f>
        <v>8801580.5420019254</v>
      </c>
      <c r="AC75" s="40">
        <f>INDEX(人口源表!$1:$1048576,MATCH($B75,人口源表!$A:$A,0),MATCH(AC$1,人口源表!$1:$1,0))*INDEX(城镇化率!$1:$1048576,MATCH($B75,城镇化率!$A:$A,0),MATCH(AC$1,城镇化率!$5:$5,0))/100</f>
        <v>8790469.3915741518</v>
      </c>
      <c r="AD75" s="40">
        <f>INDEX(人口源表!$1:$1048576,MATCH($B75,人口源表!$A:$A,0),MATCH(AD$1,人口源表!$1:$1,0))*INDEX(城镇化率!$1:$1048576,MATCH($B75,城镇化率!$A:$A,0),MATCH(AD$1,城镇化率!$5:$5,0))/100</f>
        <v>8779472.526221009</v>
      </c>
      <c r="AE75" s="40">
        <f>INDEX(人口源表!$1:$1048576,MATCH($B75,人口源表!$A:$A,0),MATCH(AE$1,人口源表!$1:$1,0))*INDEX(城镇化率!$1:$1048576,MATCH($B75,城镇化率!$A:$A,0),MATCH(AE$1,城镇化率!$5:$5,0))/100</f>
        <v>8768774.6571285054</v>
      </c>
      <c r="AF75" s="40">
        <f>INDEX(人口源表!$1:$1048576,MATCH($B75,人口源表!$A:$A,0),MATCH(AF$1,人口源表!$1:$1,0))*INDEX(城镇化率!$1:$1048576,MATCH($B75,城镇化率!$A:$A,0),MATCH(AF$1,城镇化率!$5:$5,0))/100</f>
        <v>8758496.3988762815</v>
      </c>
      <c r="AG75" s="40">
        <f>INDEX(人口源表!$1:$1048576,MATCH($B75,人口源表!$A:$A,0),MATCH(AG$1,人口源表!$1:$1,0))*INDEX(城镇化率!$1:$1048576,MATCH($B75,城镇化率!$A:$A,0),MATCH(AG$1,城镇化率!$5:$5,0))/100</f>
        <v>8748691.0894523822</v>
      </c>
      <c r="AH75" s="40">
        <f>INDEX(人口源表!$1:$1048576,MATCH($B75,人口源表!$A:$A,0),MATCH(AH$1,人口源表!$1:$1,0))*INDEX(城镇化率!$1:$1048576,MATCH($B75,城镇化率!$A:$A,0),MATCH(AH$1,城镇化率!$5:$5,0))/100</f>
        <v>8739345.4579050262</v>
      </c>
      <c r="AI75" s="40">
        <f>INDEX(人口源表!$1:$1048576,MATCH($B75,人口源表!$A:$A,0),MATCH(AI$1,人口源表!$1:$1,0))*INDEX(城镇化率!$1:$1048576,MATCH($B75,城镇化率!$A:$A,0),MATCH(AI$1,城镇化率!$5:$5,0))/100</f>
        <v>8730381.3016787916</v>
      </c>
      <c r="AJ75" s="40">
        <f>INDEX(人口源表!$1:$1048576,MATCH($B75,人口源表!$A:$A,0),MATCH(AJ$1,人口源表!$1:$1,0))*INDEX(城镇化率!$1:$1048576,MATCH($B75,城镇化率!$A:$A,0),MATCH(AJ$1,城镇化率!$5:$5,0))/100</f>
        <v>8721649.3457233254</v>
      </c>
      <c r="AK75" s="40">
        <f>INDEX(人口源表!$1:$1048576,MATCH($B75,人口源表!$A:$A,0),MATCH(AK$1,人口源表!$1:$1,0))*INDEX(城镇化率!$1:$1048576,MATCH($B75,城镇化率!$A:$A,0),MATCH(AK$1,城镇化率!$5:$5,0))/100</f>
        <v>8712926.9265671428</v>
      </c>
      <c r="AL75" s="40">
        <f>INDEX(人口源表!$1:$1048576,MATCH($B75,人口源表!$A:$A,0),MATCH(AL$1,人口源表!$1:$1,0))*INDEX(城镇化率!$1:$1048576,MATCH($B75,城镇化率!$A:$A,0),MATCH(AL$1,城镇化率!$5:$5,0))/100</f>
        <v>8703925.5514299311</v>
      </c>
      <c r="AM75" s="40">
        <f>INDEX(人口源表!$1:$1048576,MATCH($B75,人口源表!$A:$A,0),MATCH(AM$1,人口源表!$1:$1,0))*INDEX(城镇化率!$1:$1048576,MATCH($B75,城镇化率!$A:$A,0),MATCH(AM$1,城镇化率!$5:$5,0))/100</f>
        <v>8694278.7443565484</v>
      </c>
      <c r="AN75" s="40">
        <f>INDEX(人口源表!$1:$1048576,MATCH($B75,人口源表!$A:$A,0),MATCH(AN$1,人口源表!$1:$1,0))*INDEX(城镇化率!$1:$1048576,MATCH($B75,城镇化率!$A:$A,0),MATCH(AN$1,城镇化率!$5:$5,0))/100</f>
        <v>8683546.6095253285</v>
      </c>
      <c r="AO75" s="40">
        <f>INDEX(人口源表!$1:$1048576,MATCH($B75,人口源表!$A:$A,0),MATCH(AO$1,人口源表!$1:$1,0))*INDEX(城镇化率!$1:$1048576,MATCH($B75,城镇化率!$A:$A,0),MATCH(AO$1,城镇化率!$5:$5,0))/100</f>
        <v>8649680</v>
      </c>
      <c r="AP75" s="40">
        <f>INDEX(人口源表!$1:$1048576,MATCH($B75,人口源表!$A:$A,0),MATCH(AP$1,人口源表!$1:$1,0))*INDEX(城镇化率!$1:$1048576,MATCH($B75,城镇化率!$A:$A,0),MATCH(AP$1,城镇化率!$5:$5,0))/100</f>
        <v>8602759</v>
      </c>
      <c r="AQ75" s="40">
        <f>INDEX(人口源表!$1:$1048576,MATCH($B75,人口源表!$A:$A,0),MATCH(AQ$1,人口源表!$1:$1,0))*INDEX(城镇化率!$1:$1048576,MATCH($B75,城镇化率!$A:$A,0),MATCH(AQ$1,城镇化率!$5:$5,0))/100</f>
        <v>8553233</v>
      </c>
      <c r="AR75" s="40">
        <f>INDEX(人口源表!$1:$1048576,MATCH($B75,人口源表!$A:$A,0),MATCH(AR$1,人口源表!$1:$1,0))*INDEX(城镇化率!$1:$1048576,MATCH($B75,城镇化率!$A:$A,0),MATCH(AR$1,城镇化率!$5:$5,0))/100</f>
        <v>8500394</v>
      </c>
      <c r="AS75" s="40">
        <f>INDEX(人口源表!$1:$1048576,MATCH($B75,人口源表!$A:$A,0),MATCH(AS$1,人口源表!$1:$1,0))*INDEX(城镇化率!$1:$1048576,MATCH($B75,城镇化率!$A:$A,0),MATCH(AS$1,城镇化率!$5:$5,0))/100</f>
        <v>8443463</v>
      </c>
      <c r="AT75" s="40">
        <f>INDEX(人口源表!$1:$1048576,MATCH($B75,人口源表!$A:$A,0),MATCH(AT$1,人口源表!$1:$1,0))*INDEX(城镇化率!$1:$1048576,MATCH($B75,城镇化率!$A:$A,0),MATCH(AT$1,城镇化率!$5:$5,0))/100</f>
        <v>8381592</v>
      </c>
      <c r="AU75" s="40">
        <f>INDEX(人口源表!$1:$1048576,MATCH($B75,人口源表!$A:$A,0),MATCH(AU$1,人口源表!$1:$1,0))*INDEX(城镇化率!$1:$1048576,MATCH($B75,城镇化率!$A:$A,0),MATCH(AU$1,城镇化率!$5:$5,0))/100</f>
        <v>8313863</v>
      </c>
      <c r="AV75" s="40">
        <f>INDEX(人口源表!$1:$1048576,MATCH($B75,人口源表!$A:$A,0),MATCH(AV$1,人口源表!$1:$1,0))*INDEX(城镇化率!$1:$1048576,MATCH($B75,城镇化率!$A:$A,0),MATCH(AV$1,城镇化率!$5:$5,0))/100</f>
        <v>8239292</v>
      </c>
    </row>
    <row r="76" spans="1:48" x14ac:dyDescent="0.15">
      <c r="A76" s="4" t="s">
        <v>865</v>
      </c>
      <c r="B76" s="4" t="s">
        <v>174</v>
      </c>
      <c r="C76" s="34">
        <f>VLOOKUP(B76,'[1]2016省城人口总结（根）'!B:C,2,FALSE)/100</f>
        <v>0.73465999999999998</v>
      </c>
      <c r="D76" s="40">
        <f>INDEX(人口源表!$1:$1048576,MATCH($B76,人口源表!$A:$A,0),MATCH(D$1,人口源表!$1:$1,0))*INDEX(城镇化率!$1:$1048576,MATCH($B76,城镇化率!$A:$A,0),MATCH(D$1,城镇化率!$5:$5,0))/100</f>
        <v>4902769.6505274894</v>
      </c>
      <c r="E76" s="40">
        <f>INDEX(人口源表!$1:$1048576,MATCH($B76,人口源表!$A:$A,0),MATCH(E$1,人口源表!$1:$1,0))*INDEX(城镇化率!$1:$1048576,MATCH($B76,城镇化率!$A:$A,0),MATCH(E$1,城镇化率!$5:$5,0))/100</f>
        <v>5016603.993875185</v>
      </c>
      <c r="F76" s="40">
        <f>INDEX(人口源表!$1:$1048576,MATCH($B76,人口源表!$A:$A,0),MATCH(F$1,人口源表!$1:$1,0))*INDEX(城镇化率!$1:$1048576,MATCH($B76,城镇化率!$A:$A,0),MATCH(F$1,城镇化率!$5:$5,0))/100</f>
        <v>5129712.8406669097</v>
      </c>
      <c r="G76" s="40">
        <f>INDEX(人口源表!$1:$1048576,MATCH($B76,人口源表!$A:$A,0),MATCH(G$1,人口源表!$1:$1,0))*INDEX(城镇化率!$1:$1048576,MATCH($B76,城镇化率!$A:$A,0),MATCH(G$1,城镇化率!$5:$5,0))/100</f>
        <v>5712776.8163997615</v>
      </c>
      <c r="H76" s="40">
        <f>INDEX(人口源表!$1:$1048576,MATCH($B76,人口源表!$A:$A,0),MATCH(H$1,人口源表!$1:$1,0))*INDEX(城镇化率!$1:$1048576,MATCH($B76,城镇化率!$A:$A,0),MATCH(H$1,城镇化率!$5:$5,0))/100</f>
        <v>5864067.3587104175</v>
      </c>
      <c r="I76" s="40">
        <f>INDEX(人口源表!$1:$1048576,MATCH($B76,人口源表!$A:$A,0),MATCH(I$1,人口源表!$1:$1,0))*INDEX(城镇化率!$1:$1048576,MATCH($B76,城镇化率!$A:$A,0),MATCH(I$1,城镇化率!$5:$5,0))/100</f>
        <v>5967237.1529578678</v>
      </c>
      <c r="J76" s="40">
        <f>INDEX(人口源表!$1:$1048576,MATCH($B76,人口源表!$A:$A,0),MATCH(J$1,人口源表!$1:$1,0))*INDEX(城镇化率!$1:$1048576,MATCH($B76,城镇化率!$A:$A,0),MATCH(J$1,城镇化率!$5:$5,0))/100</f>
        <v>6062450.6625019535</v>
      </c>
      <c r="K76" s="40">
        <f>INDEX(人口源表!$1:$1048576,MATCH($B76,人口源表!$A:$A,0),MATCH(K$1,人口源表!$1:$1,0))*INDEX(城镇化率!$1:$1048576,MATCH($B76,城镇化率!$A:$A,0),MATCH(K$1,城镇化率!$5:$5,0))/100</f>
        <v>6150200.4254234321</v>
      </c>
      <c r="L76" s="40">
        <f>INDEX(人口源表!$1:$1048576,MATCH($B76,人口源表!$A:$A,0),MATCH(L$1,人口源表!$1:$1,0))*INDEX(城镇化率!$1:$1048576,MATCH($B76,城镇化率!$A:$A,0),MATCH(L$1,城镇化率!$5:$5,0))/100</f>
        <v>6230976.0020635184</v>
      </c>
      <c r="M76" s="40">
        <f>INDEX(人口源表!$1:$1048576,MATCH($B76,人口源表!$A:$A,0),MATCH(M$1,人口源表!$1:$1,0))*INDEX(城镇化率!$1:$1048576,MATCH($B76,城镇化率!$A:$A,0),MATCH(M$1,城镇化率!$5:$5,0))/100</f>
        <v>6305257.4672285989</v>
      </c>
      <c r="N76" s="40">
        <f>INDEX(人口源表!$1:$1048576,MATCH($B76,人口源表!$A:$A,0),MATCH(N$1,人口源表!$1:$1,0))*INDEX(城镇化率!$1:$1048576,MATCH($B76,城镇化率!$A:$A,0),MATCH(N$1,城镇化率!$5:$5,0))/100</f>
        <v>6373516.0361396456</v>
      </c>
      <c r="O76" s="40">
        <f>INDEX(人口源表!$1:$1048576,MATCH($B76,人口源表!$A:$A,0),MATCH(O$1,人口源表!$1:$1,0))*INDEX(城镇化率!$1:$1048576,MATCH($B76,城镇化率!$A:$A,0),MATCH(O$1,城镇化率!$5:$5,0))/100</f>
        <v>6436213.910491908</v>
      </c>
      <c r="P76" s="40">
        <f>INDEX(人口源表!$1:$1048576,MATCH($B76,人口源表!$A:$A,0),MATCH(P$1,人口源表!$1:$1,0))*INDEX(城镇化率!$1:$1048576,MATCH($B76,城镇化率!$A:$A,0),MATCH(P$1,城镇化率!$5:$5,0))/100</f>
        <v>6493804.139261798</v>
      </c>
      <c r="Q76" s="40">
        <f>INDEX(人口源表!$1:$1048576,MATCH($B76,人口源表!$A:$A,0),MATCH(Q$1,人口源表!$1:$1,0))*INDEX(城镇化率!$1:$1048576,MATCH($B76,城镇化率!$A:$A,0),MATCH(Q$1,城镇化率!$5:$5,0))/100</f>
        <v>6546727.0568276374</v>
      </c>
      <c r="R76" s="40">
        <f>INDEX(人口源表!$1:$1048576,MATCH($B76,人口源表!$A:$A,0),MATCH(R$1,人口源表!$1:$1,0))*INDEX(城镇化率!$1:$1048576,MATCH($B76,城镇化率!$A:$A,0),MATCH(R$1,城镇化率!$5:$5,0))/100</f>
        <v>6595409.1358014345</v>
      </c>
      <c r="S76" s="40">
        <f>INDEX(人口源表!$1:$1048576,MATCH($B76,人口源表!$A:$A,0),MATCH(S$1,人口源表!$1:$1,0))*INDEX(城镇化率!$1:$1048576,MATCH($B76,城镇化率!$A:$A,0),MATCH(S$1,城镇化率!$5:$5,0))/100</f>
        <v>6607393.5794160999</v>
      </c>
      <c r="T76" s="40">
        <f>INDEX(人口源表!$1:$1048576,MATCH($B76,人口源表!$A:$A,0),MATCH(T$1,人口源表!$1:$1,0))*INDEX(城镇化率!$1:$1048576,MATCH($B76,城镇化率!$A:$A,0),MATCH(T$1,城镇化率!$5:$5,0))/100</f>
        <v>6615704.4816450439</v>
      </c>
      <c r="U76" s="40">
        <f>INDEX(人口源表!$1:$1048576,MATCH($B76,人口源表!$A:$A,0),MATCH(U$1,人口源表!$1:$1,0))*INDEX(城镇化率!$1:$1048576,MATCH($B76,城镇化率!$A:$A,0),MATCH(U$1,城镇化率!$5:$5,0))/100</f>
        <v>6620771.3565270612</v>
      </c>
      <c r="V76" s="40">
        <f>INDEX(人口源表!$1:$1048576,MATCH($B76,人口源表!$A:$A,0),MATCH(V$1,人口源表!$1:$1,0))*INDEX(城镇化率!$1:$1048576,MATCH($B76,城镇化率!$A:$A,0),MATCH(V$1,城镇化率!$5:$5,0))/100</f>
        <v>6623000.9773905035</v>
      </c>
      <c r="W76" s="40">
        <f>INDEX(人口源表!$1:$1048576,MATCH($B76,人口源表!$A:$A,0),MATCH(W$1,人口源表!$1:$1,0))*INDEX(城镇化率!$1:$1048576,MATCH($B76,城镇化率!$A:$A,0),MATCH(W$1,城镇化率!$5:$5,0))/100</f>
        <v>6622771.3557962524</v>
      </c>
      <c r="X76" s="40">
        <f>INDEX(人口源表!$1:$1048576,MATCH($B76,人口源表!$A:$A,0),MATCH(X$1,人口源表!$1:$1,0))*INDEX(城镇化率!$1:$1048576,MATCH($B76,城镇化率!$A:$A,0),MATCH(X$1,城镇化率!$5:$5,0))/100</f>
        <v>6620436.2839945881</v>
      </c>
      <c r="Y76" s="40">
        <f>INDEX(人口源表!$1:$1048576,MATCH($B76,人口源表!$A:$A,0),MATCH(Y$1,人口源表!$1:$1,0))*INDEX(城镇化率!$1:$1048576,MATCH($B76,城镇化率!$A:$A,0),MATCH(Y$1,城镇化率!$5:$5,0))/100</f>
        <v>6616320.1363219572</v>
      </c>
      <c r="Z76" s="40">
        <f>INDEX(人口源表!$1:$1048576,MATCH($B76,人口源表!$A:$A,0),MATCH(Z$1,人口源表!$1:$1,0))*INDEX(城镇化率!$1:$1048576,MATCH($B76,城镇化率!$A:$A,0),MATCH(Z$1,城镇化率!$5:$5,0))/100</f>
        <v>6610722.4633062156</v>
      </c>
      <c r="AA76" s="40">
        <f>INDEX(人口源表!$1:$1048576,MATCH($B76,人口源表!$A:$A,0),MATCH(AA$1,人口源表!$1:$1,0))*INDEX(城镇化率!$1:$1048576,MATCH($B76,城镇化率!$A:$A,0),MATCH(AA$1,城镇化率!$5:$5,0))/100</f>
        <v>6603910.0231450424</v>
      </c>
      <c r="AB76" s="40">
        <f>INDEX(人口源表!$1:$1048576,MATCH($B76,人口源表!$A:$A,0),MATCH(AB$1,人口源表!$1:$1,0))*INDEX(城镇化率!$1:$1048576,MATCH($B76,城镇化率!$A:$A,0),MATCH(AB$1,城镇化率!$5:$5,0))/100</f>
        <v>6596122.2727872618</v>
      </c>
      <c r="AC76" s="40">
        <f>INDEX(人口源表!$1:$1048576,MATCH($B76,人口源表!$A:$A,0),MATCH(AC$1,人口源表!$1:$1,0))*INDEX(城镇化率!$1:$1048576,MATCH($B76,城镇化率!$A:$A,0),MATCH(AC$1,城镇化率!$5:$5,0))/100</f>
        <v>6579507.7855610903</v>
      </c>
      <c r="AD76" s="40">
        <f>INDEX(人口源表!$1:$1048576,MATCH($B76,人口源表!$A:$A,0),MATCH(AD$1,人口源表!$1:$1,0))*INDEX(城镇化率!$1:$1048576,MATCH($B76,城镇化率!$A:$A,0),MATCH(AD$1,城镇化率!$5:$5,0))/100</f>
        <v>6562336.8147714222</v>
      </c>
      <c r="AE76" s="40">
        <f>INDEX(人口源表!$1:$1048576,MATCH($B76,人口源表!$A:$A,0),MATCH(AE$1,人口源表!$1:$1,0))*INDEX(城镇化率!$1:$1048576,MATCH($B76,城镇化率!$A:$A,0),MATCH(AE$1,城镇化率!$5:$5,0))/100</f>
        <v>6544756.4114545546</v>
      </c>
      <c r="AF76" s="40">
        <f>INDEX(人口源表!$1:$1048576,MATCH($B76,人口源表!$A:$A,0),MATCH(AF$1,人口源表!$1:$1,0))*INDEX(城镇化率!$1:$1048576,MATCH($B76,城镇化率!$A:$A,0),MATCH(AF$1,城镇化率!$5:$5,0))/100</f>
        <v>6526878.8305378528</v>
      </c>
      <c r="AG76" s="40">
        <f>INDEX(人口源表!$1:$1048576,MATCH($B76,人口源表!$A:$A,0),MATCH(AG$1,人口源表!$1:$1,0))*INDEX(城镇化率!$1:$1048576,MATCH($B76,城镇化率!$A:$A,0),MATCH(AG$1,城镇化率!$5:$5,0))/100</f>
        <v>6508784.5733210202</v>
      </c>
      <c r="AH76" s="40">
        <f>INDEX(人口源表!$1:$1048576,MATCH($B76,人口源表!$A:$A,0),MATCH(AH$1,人口源表!$1:$1,0))*INDEX(城镇化率!$1:$1048576,MATCH($B76,城镇化率!$A:$A,0),MATCH(AH$1,城镇化率!$5:$5,0))/100</f>
        <v>6490518.0391049357</v>
      </c>
      <c r="AI76" s="40">
        <f>INDEX(人口源表!$1:$1048576,MATCH($B76,人口源表!$A:$A,0),MATCH(AI$1,人口源表!$1:$1,0))*INDEX(城镇化率!$1:$1048576,MATCH($B76,城镇化率!$A:$A,0),MATCH(AI$1,城镇化率!$5:$5,0))/100</f>
        <v>6472086.8330510389</v>
      </c>
      <c r="AJ76" s="40">
        <f>INDEX(人口源表!$1:$1048576,MATCH($B76,人口源表!$A:$A,0),MATCH(AJ$1,人口源表!$1:$1,0))*INDEX(城镇化率!$1:$1048576,MATCH($B76,城镇化率!$A:$A,0),MATCH(AJ$1,城镇化率!$5:$5,0))/100</f>
        <v>6453465.7684608046</v>
      </c>
      <c r="AK76" s="40">
        <f>INDEX(人口源表!$1:$1048576,MATCH($B76,人口源表!$A:$A,0),MATCH(AK$1,人口源表!$1:$1,0))*INDEX(城镇化率!$1:$1048576,MATCH($B76,城镇化率!$A:$A,0),MATCH(AK$1,城镇化率!$5:$5,0))/100</f>
        <v>6434588.6954301568</v>
      </c>
      <c r="AL76" s="40">
        <f>INDEX(人口源表!$1:$1048576,MATCH($B76,人口源表!$A:$A,0),MATCH(AL$1,人口源表!$1:$1,0))*INDEX(城镇化率!$1:$1048576,MATCH($B76,城镇化率!$A:$A,0),MATCH(AL$1,城镇化率!$5:$5,0))/100</f>
        <v>6415356.2602346102</v>
      </c>
      <c r="AM76" s="40">
        <f>INDEX(人口源表!$1:$1048576,MATCH($B76,人口源表!$A:$A,0),MATCH(AM$1,人口源表!$1:$1,0))*INDEX(城镇化率!$1:$1048576,MATCH($B76,城镇化率!$A:$A,0),MATCH(AM$1,城镇化率!$5:$5,0))/100</f>
        <v>6395626.7285038307</v>
      </c>
      <c r="AN76" s="40">
        <f>INDEX(人口源表!$1:$1048576,MATCH($B76,人口源表!$A:$A,0),MATCH(AN$1,人口源表!$1:$1,0))*INDEX(城镇化率!$1:$1048576,MATCH($B76,城镇化率!$A:$A,0),MATCH(AN$1,城镇化率!$5:$5,0))/100</f>
        <v>6375222.8380850609</v>
      </c>
      <c r="AO76" s="40">
        <f>INDEX(人口源表!$1:$1048576,MATCH($B76,人口源表!$A:$A,0),MATCH(AO$1,人口源表!$1:$1,0))*INDEX(城镇化率!$1:$1048576,MATCH($B76,城镇化率!$A:$A,0),MATCH(AO$1,城镇化率!$5:$5,0))/100</f>
        <v>6353926.3576801531</v>
      </c>
      <c r="AP76" s="40">
        <f>INDEX(人口源表!$1:$1048576,MATCH($B76,人口源表!$A:$A,0),MATCH(AP$1,人口源表!$1:$1,0))*INDEX(城镇化率!$1:$1048576,MATCH($B76,城镇化率!$A:$A,0),MATCH(AP$1,城镇化率!$5:$5,0))/100</f>
        <v>6331477.3394882865</v>
      </c>
      <c r="AQ76" s="40">
        <f>INDEX(人口源表!$1:$1048576,MATCH($B76,人口源表!$A:$A,0),MATCH(AQ$1,人口源表!$1:$1,0))*INDEX(城镇化率!$1:$1048576,MATCH($B76,城镇化率!$A:$A,0),MATCH(AQ$1,城镇化率!$5:$5,0))/100</f>
        <v>6307576.2601725971</v>
      </c>
      <c r="AR76" s="40">
        <f>INDEX(人口源表!$1:$1048576,MATCH($B76,人口源表!$A:$A,0),MATCH(AR$1,人口源表!$1:$1,0))*INDEX(城镇化率!$1:$1048576,MATCH($B76,城镇化率!$A:$A,0),MATCH(AR$1,城镇化率!$5:$5,0))/100</f>
        <v>6281883.3113164855</v>
      </c>
      <c r="AS76" s="40">
        <f>INDEX(人口源表!$1:$1048576,MATCH($B76,人口源表!$A:$A,0),MATCH(AS$1,人口源表!$1:$1,0))*INDEX(城镇化率!$1:$1048576,MATCH($B76,城镇化率!$A:$A,0),MATCH(AS$1,城镇化率!$5:$5,0))/100</f>
        <v>6254011.8448578119</v>
      </c>
      <c r="AT76" s="40">
        <f>INDEX(人口源表!$1:$1048576,MATCH($B76,人口源表!$A:$A,0),MATCH(AT$1,人口源表!$1:$1,0))*INDEX(城镇化率!$1:$1048576,MATCH($B76,城镇化率!$A:$A,0),MATCH(AT$1,城镇化率!$5:$5,0))/100</f>
        <v>6223535.3498506257</v>
      </c>
      <c r="AU76" s="40">
        <f>INDEX(人口源表!$1:$1048576,MATCH($B76,人口源表!$A:$A,0),MATCH(AU$1,人口源表!$1:$1,0))*INDEX(城镇化率!$1:$1048576,MATCH($B76,城镇化率!$A:$A,0),MATCH(AU$1,城镇化率!$5:$5,0))/100</f>
        <v>6189983.8144205585</v>
      </c>
      <c r="AV76" s="40">
        <f>INDEX(人口源表!$1:$1048576,MATCH($B76,人口源表!$A:$A,0),MATCH(AV$1,人口源表!$1:$1,0))*INDEX(城镇化率!$1:$1048576,MATCH($B76,城镇化率!$A:$A,0),MATCH(AV$1,城镇化率!$5:$5,0))/100</f>
        <v>6152838.045711834</v>
      </c>
    </row>
    <row r="77" spans="1:48" x14ac:dyDescent="0.15">
      <c r="A77" s="4" t="s">
        <v>865</v>
      </c>
      <c r="B77" s="4" t="s">
        <v>176</v>
      </c>
      <c r="C77" s="34">
        <f>VLOOKUP(B77,'[1]2016省城人口总结（根）'!B:C,2,FALSE)/100</f>
        <v>0.73465999999999998</v>
      </c>
      <c r="D77" s="40">
        <f>INDEX(人口源表!$1:$1048576,MATCH($B77,人口源表!$A:$A,0),MATCH(D$1,人口源表!$1:$1,0))*INDEX(城镇化率!$1:$1048576,MATCH($B77,城镇化率!$A:$A,0),MATCH(D$1,城镇化率!$5:$5,0))/100</f>
        <v>6527978.89586573</v>
      </c>
      <c r="E77" s="40">
        <f>INDEX(人口源表!$1:$1048576,MATCH($B77,人口源表!$A:$A,0),MATCH(E$1,人口源表!$1:$1,0))*INDEX(城镇化率!$1:$1048576,MATCH($B77,城镇化率!$A:$A,0),MATCH(E$1,城镇化率!$5:$5,0))/100</f>
        <v>6664927.655420172</v>
      </c>
      <c r="F77" s="40">
        <f>INDEX(人口源表!$1:$1048576,MATCH($B77,人口源表!$A:$A,0),MATCH(F$1,人口源表!$1:$1,0))*INDEX(城镇化率!$1:$1048576,MATCH($B77,城镇化率!$A:$A,0),MATCH(F$1,城镇化率!$5:$5,0))/100</f>
        <v>6801665.1037266068</v>
      </c>
      <c r="G77" s="40">
        <f>INDEX(人口源表!$1:$1048576,MATCH($B77,人口源表!$A:$A,0),MATCH(G$1,人口源表!$1:$1,0))*INDEX(城镇化率!$1:$1048576,MATCH($B77,城镇化率!$A:$A,0),MATCH(G$1,城镇化率!$5:$5,0))/100</f>
        <v>6991314.0963084614</v>
      </c>
      <c r="H77" s="40">
        <f>INDEX(人口源表!$1:$1048576,MATCH($B77,人口源表!$A:$A,0),MATCH(H$1,人口源表!$1:$1,0))*INDEX(城镇化率!$1:$1048576,MATCH($B77,城镇化率!$A:$A,0),MATCH(H$1,城镇化率!$5:$5,0))/100</f>
        <v>7138397.1114194561</v>
      </c>
      <c r="I77" s="40">
        <f>INDEX(人口源表!$1:$1048576,MATCH($B77,人口源表!$A:$A,0),MATCH(I$1,人口源表!$1:$1,0))*INDEX(城镇化率!$1:$1048576,MATCH($B77,城镇化率!$A:$A,0),MATCH(I$1,城镇化率!$5:$5,0))/100</f>
        <v>7238397.6469911067</v>
      </c>
      <c r="J77" s="40">
        <f>INDEX(人口源表!$1:$1048576,MATCH($B77,人口源表!$A:$A,0),MATCH(J$1,人口源表!$1:$1,0))*INDEX(城镇化率!$1:$1048576,MATCH($B77,城镇化率!$A:$A,0),MATCH(J$1,城镇化率!$5:$5,0))/100</f>
        <v>7339451.8489380935</v>
      </c>
      <c r="K77" s="40">
        <f>INDEX(人口源表!$1:$1048576,MATCH($B77,人口源表!$A:$A,0),MATCH(K$1,人口源表!$1:$1,0))*INDEX(城镇化率!$1:$1048576,MATCH($B77,城镇化率!$A:$A,0),MATCH(K$1,城镇化率!$5:$5,0))/100</f>
        <v>7441170.0648045586</v>
      </c>
      <c r="L77" s="40">
        <f>INDEX(人口源表!$1:$1048576,MATCH($B77,人口源表!$A:$A,0),MATCH(L$1,人口源表!$1:$1,0))*INDEX(城镇化率!$1:$1048576,MATCH($B77,城镇化率!$A:$A,0),MATCH(L$1,城镇化率!$5:$5,0))/100</f>
        <v>7543173.741671796</v>
      </c>
      <c r="M77" s="40">
        <f>INDEX(人口源表!$1:$1048576,MATCH($B77,人口源表!$A:$A,0),MATCH(M$1,人口源表!$1:$1,0))*INDEX(城镇化率!$1:$1048576,MATCH($B77,城镇化率!$A:$A,0),MATCH(M$1,城镇化率!$5:$5,0))/100</f>
        <v>7645098.8551388681</v>
      </c>
      <c r="N77" s="40">
        <f>INDEX(人口源表!$1:$1048576,MATCH($B77,人口源表!$A:$A,0),MATCH(N$1,人口源表!$1:$1,0))*INDEX(城镇化率!$1:$1048576,MATCH($B77,城镇化率!$A:$A,0),MATCH(N$1,城镇化率!$5:$5,0))/100</f>
        <v>7746596.1823187564</v>
      </c>
      <c r="O77" s="40">
        <f>INDEX(人口源表!$1:$1048576,MATCH($B77,人口源表!$A:$A,0),MATCH(O$1,人口源表!$1:$1,0))*INDEX(城镇化率!$1:$1048576,MATCH($B77,城镇化率!$A:$A,0),MATCH(O$1,城镇化率!$5:$5,0))/100</f>
        <v>7847330.7191672977</v>
      </c>
      <c r="P77" s="40">
        <f>INDEX(人口源表!$1:$1048576,MATCH($B77,人口源表!$A:$A,0),MATCH(P$1,人口源表!$1:$1,0))*INDEX(城镇化率!$1:$1048576,MATCH($B77,城镇化率!$A:$A,0),MATCH(P$1,城镇化率!$5:$5,0))/100</f>
        <v>7946986.1397595713</v>
      </c>
      <c r="Q77" s="40">
        <f>INDEX(人口源表!$1:$1048576,MATCH($B77,人口源表!$A:$A,0),MATCH(Q$1,人口源表!$1:$1,0))*INDEX(城镇化率!$1:$1048576,MATCH($B77,城镇化率!$A:$A,0),MATCH(Q$1,城镇化率!$5:$5,0))/100</f>
        <v>8045264.3374322979</v>
      </c>
      <c r="R77" s="40">
        <f>INDEX(人口源表!$1:$1048576,MATCH($B77,人口源表!$A:$A,0),MATCH(R$1,人口源表!$1:$1,0))*INDEX(城镇化率!$1:$1048576,MATCH($B77,城镇化率!$A:$A,0),MATCH(R$1,城镇化率!$5:$5,0))/100</f>
        <v>8141885.7719649719</v>
      </c>
      <c r="S77" s="40">
        <f>INDEX(人口源表!$1:$1048576,MATCH($B77,人口源表!$A:$A,0),MATCH(S$1,人口源表!$1:$1,0))*INDEX(城镇化率!$1:$1048576,MATCH($B77,城镇化率!$A:$A,0),MATCH(S$1,城镇化率!$5:$5,0))/100</f>
        <v>8195814.6070540901</v>
      </c>
      <c r="T77" s="40">
        <f>INDEX(人口源表!$1:$1048576,MATCH($B77,人口源表!$A:$A,0),MATCH(T$1,人口源表!$1:$1,0))*INDEX(城镇化率!$1:$1048576,MATCH($B77,城镇化率!$A:$A,0),MATCH(T$1,城镇化率!$5:$5,0))/100</f>
        <v>8246877.7199213887</v>
      </c>
      <c r="U77" s="40">
        <f>INDEX(人口源表!$1:$1048576,MATCH($B77,人口源表!$A:$A,0),MATCH(U$1,人口源表!$1:$1,0))*INDEX(城镇化率!$1:$1048576,MATCH($B77,城镇化率!$A:$A,0),MATCH(U$1,城镇化率!$5:$5,0))/100</f>
        <v>8294902.196741892</v>
      </c>
      <c r="V77" s="40">
        <f>INDEX(人口源表!$1:$1048576,MATCH($B77,人口源表!$A:$A,0),MATCH(V$1,人口源表!$1:$1,0))*INDEX(城镇化率!$1:$1048576,MATCH($B77,城镇化率!$A:$A,0),MATCH(V$1,城镇化率!$5:$5,0))/100</f>
        <v>8339742.2297133477</v>
      </c>
      <c r="W77" s="40">
        <f>INDEX(人口源表!$1:$1048576,MATCH($B77,人口源表!$A:$A,0),MATCH(W$1,人口源表!$1:$1,0))*INDEX(城镇化率!$1:$1048576,MATCH($B77,城镇化率!$A:$A,0),MATCH(W$1,城镇化率!$5:$5,0))/100</f>
        <v>8381280.7243020236</v>
      </c>
      <c r="X77" s="40">
        <f>INDEX(人口源表!$1:$1048576,MATCH($B77,人口源表!$A:$A,0),MATCH(X$1,人口源表!$1:$1,0))*INDEX(城镇化率!$1:$1048576,MATCH($B77,城镇化率!$A:$A,0),MATCH(X$1,城镇化率!$5:$5,0))/100</f>
        <v>8419430.94413656</v>
      </c>
      <c r="Y77" s="40">
        <f>INDEX(人口源表!$1:$1048576,MATCH($B77,人口源表!$A:$A,0),MATCH(Y$1,人口源表!$1:$1,0))*INDEX(城镇化率!$1:$1048576,MATCH($B77,城镇化率!$A:$A,0),MATCH(Y$1,城镇化率!$5:$5,0))/100</f>
        <v>8454135.4971004743</v>
      </c>
      <c r="Z77" s="40">
        <f>INDEX(人口源表!$1:$1048576,MATCH($B77,人口源表!$A:$A,0),MATCH(Z$1,人口源表!$1:$1,0))*INDEX(城镇化率!$1:$1048576,MATCH($B77,城镇化率!$A:$A,0),MATCH(Z$1,城镇化率!$5:$5,0))/100</f>
        <v>8485366.1828712374</v>
      </c>
      <c r="AA77" s="40">
        <f>INDEX(人口源表!$1:$1048576,MATCH($B77,人口源表!$A:$A,0),MATCH(AA$1,人口源表!$1:$1,0))*INDEX(城镇化率!$1:$1048576,MATCH($B77,城镇化率!$A:$A,0),MATCH(AA$1,城镇化率!$5:$5,0))/100</f>
        <v>8513131.0889186673</v>
      </c>
      <c r="AB77" s="40">
        <f>INDEX(人口源表!$1:$1048576,MATCH($B77,人口源表!$A:$A,0),MATCH(AB$1,人口源表!$1:$1,0))*INDEX(城镇化率!$1:$1048576,MATCH($B77,城镇化率!$A:$A,0),MATCH(AB$1,城镇化率!$5:$5,0))/100</f>
        <v>8537465.4621023815</v>
      </c>
      <c r="AC77" s="40">
        <f>INDEX(人口源表!$1:$1048576,MATCH($B77,人口源表!$A:$A,0),MATCH(AC$1,人口源表!$1:$1,0))*INDEX(城镇化率!$1:$1048576,MATCH($B77,城镇化率!$A:$A,0),MATCH(AC$1,城镇化率!$5:$5,0))/100</f>
        <v>8547967.9455115739</v>
      </c>
      <c r="AD77" s="40">
        <f>INDEX(人口源表!$1:$1048576,MATCH($B77,人口源表!$A:$A,0),MATCH(AD$1,人口源表!$1:$1,0))*INDEX(城镇化率!$1:$1048576,MATCH($B77,城镇化率!$A:$A,0),MATCH(AD$1,城镇化率!$5:$5,0))/100</f>
        <v>8555187.1624686979</v>
      </c>
      <c r="AE77" s="40">
        <f>INDEX(人口源表!$1:$1048576,MATCH($B77,人口源表!$A:$A,0),MATCH(AE$1,人口源表!$1:$1,0))*INDEX(城镇化率!$1:$1048576,MATCH($B77,城镇化率!$A:$A,0),MATCH(AE$1,城镇化率!$5:$5,0))/100</f>
        <v>8559272.4183835536</v>
      </c>
      <c r="AF77" s="40">
        <f>INDEX(人口源表!$1:$1048576,MATCH($B77,人口源表!$A:$A,0),MATCH(AF$1,人口源表!$1:$1,0))*INDEX(城镇化率!$1:$1048576,MATCH($B77,城镇化率!$A:$A,0),MATCH(AF$1,城镇化率!$5:$5,0))/100</f>
        <v>8560410.7543798536</v>
      </c>
      <c r="AG77" s="40">
        <f>INDEX(人口源表!$1:$1048576,MATCH($B77,人口源表!$A:$A,0),MATCH(AG$1,人口源表!$1:$1,0))*INDEX(城镇化率!$1:$1048576,MATCH($B77,城镇化率!$A:$A,0),MATCH(AG$1,城镇化率!$5:$5,0))/100</f>
        <v>8558824.8459639791</v>
      </c>
      <c r="AH77" s="40">
        <f>INDEX(人口源表!$1:$1048576,MATCH($B77,人口源表!$A:$A,0),MATCH(AH$1,人口源表!$1:$1,0))*INDEX(城镇化率!$1:$1048576,MATCH($B77,城镇化率!$A:$A,0),MATCH(AH$1,城镇化率!$5:$5,0))/100</f>
        <v>8554771.7796899397</v>
      </c>
      <c r="AI77" s="40">
        <f>INDEX(人口源表!$1:$1048576,MATCH($B77,人口源表!$A:$A,0),MATCH(AI$1,人口源表!$1:$1,0))*INDEX(城镇化率!$1:$1048576,MATCH($B77,城镇化率!$A:$A,0),MATCH(AI$1,城镇化率!$5:$5,0))/100</f>
        <v>8548545.5424674302</v>
      </c>
      <c r="AJ77" s="40">
        <f>INDEX(人口源表!$1:$1048576,MATCH($B77,人口源表!$A:$A,0),MATCH(AJ$1,人口源表!$1:$1,0))*INDEX(城镇化率!$1:$1048576,MATCH($B77,城镇化率!$A:$A,0),MATCH(AJ$1,城镇化率!$5:$5,0))/100</f>
        <v>8540478.6196332667</v>
      </c>
      <c r="AK77" s="40">
        <f>INDEX(人口源表!$1:$1048576,MATCH($B77,人口源表!$A:$A,0),MATCH(AK$1,人口源表!$1:$1,0))*INDEX(城镇化率!$1:$1048576,MATCH($B77,城镇化率!$A:$A,0),MATCH(AK$1,城镇化率!$5:$5,0))/100</f>
        <v>8530941.7335807588</v>
      </c>
      <c r="AL77" s="40">
        <f>INDEX(人口源表!$1:$1048576,MATCH($B77,人口源表!$A:$A,0),MATCH(AL$1,人口源表!$1:$1,0))*INDEX(城镇化率!$1:$1048576,MATCH($B77,城镇化率!$A:$A,0),MATCH(AL$1,城镇化率!$5:$5,0))/100</f>
        <v>8520342.6210272163</v>
      </c>
      <c r="AM77" s="40">
        <f>INDEX(人口源表!$1:$1048576,MATCH($B77,人口源表!$A:$A,0),MATCH(AM$1,人口源表!$1:$1,0))*INDEX(城镇化率!$1:$1048576,MATCH($B77,城镇化率!$A:$A,0),MATCH(AM$1,城镇化率!$5:$5,0))/100</f>
        <v>8509131.4327827245</v>
      </c>
      <c r="AN77" s="40">
        <f>INDEX(人口源表!$1:$1048576,MATCH($B77,人口源表!$A:$A,0),MATCH(AN$1,人口源表!$1:$1,0))*INDEX(城镇化率!$1:$1048576,MATCH($B77,城镇化率!$A:$A,0),MATCH(AN$1,城镇化率!$5:$5,0))/100</f>
        <v>8497794.791517362</v>
      </c>
      <c r="AO77" s="40">
        <f>INDEX(人口源表!$1:$1048576,MATCH($B77,人口源表!$A:$A,0),MATCH(AO$1,人口源表!$1:$1,0))*INDEX(城镇化率!$1:$1048576,MATCH($B77,城镇化率!$A:$A,0),MATCH(AO$1,城镇化率!$5:$5,0))/100</f>
        <v>8486863.1230042446</v>
      </c>
      <c r="AP77" s="40">
        <f>INDEX(人口源表!$1:$1048576,MATCH($B77,人口源表!$A:$A,0),MATCH(AP$1,人口源表!$1:$1,0))*INDEX(城镇化率!$1:$1048576,MATCH($B77,城镇化率!$A:$A,0),MATCH(AP$1,城镇化率!$5:$5,0))/100</f>
        <v>8476907.5646353122</v>
      </c>
      <c r="AQ77" s="40">
        <f>INDEX(人口源表!$1:$1048576,MATCH($B77,人口源表!$A:$A,0),MATCH(AQ$1,人口源表!$1:$1,0))*INDEX(城镇化率!$1:$1048576,MATCH($B77,城镇化率!$A:$A,0),MATCH(AQ$1,城镇化率!$5:$5,0))/100</f>
        <v>8468540.6574319657</v>
      </c>
      <c r="AR77" s="40">
        <f>INDEX(人口源表!$1:$1048576,MATCH($B77,人口源表!$A:$A,0),MATCH(AR$1,人口源表!$1:$1,0))*INDEX(城镇化率!$1:$1048576,MATCH($B77,城镇化率!$A:$A,0),MATCH(AR$1,城镇化率!$5:$5,0))/100</f>
        <v>8462418.9840012882</v>
      </c>
      <c r="AS77" s="40">
        <f>INDEX(人口源表!$1:$1048576,MATCH($B77,人口源表!$A:$A,0),MATCH(AS$1,人口源表!$1:$1,0))*INDEX(城镇化率!$1:$1048576,MATCH($B77,城镇化率!$A:$A,0),MATCH(AS$1,城镇化率!$5:$5,0))/100</f>
        <v>8459240.9936711509</v>
      </c>
      <c r="AT77" s="40">
        <f>INDEX(人口源表!$1:$1048576,MATCH($B77,人口源表!$A:$A,0),MATCH(AT$1,人口源表!$1:$1,0))*INDEX(城镇化率!$1:$1048576,MATCH($B77,城镇化率!$A:$A,0),MATCH(AT$1,城镇化率!$5:$5,0))/100</f>
        <v>8459752.5818778146</v>
      </c>
      <c r="AU77" s="40">
        <f>INDEX(人口源表!$1:$1048576,MATCH($B77,人口源表!$A:$A,0),MATCH(AU$1,人口源表!$1:$1,0))*INDEX(城镇化率!$1:$1048576,MATCH($B77,城镇化率!$A:$A,0),MATCH(AU$1,城镇化率!$5:$5,0))/100</f>
        <v>8464741.0250766538</v>
      </c>
      <c r="AV77" s="40">
        <f>INDEX(人口源表!$1:$1048576,MATCH($B77,人口源表!$A:$A,0),MATCH(AV$1,人口源表!$1:$1,0))*INDEX(城镇化率!$1:$1048576,MATCH($B77,城镇化率!$A:$A,0),MATCH(AV$1,城镇化率!$5:$5,0))/100</f>
        <v>8475043.5275893398</v>
      </c>
    </row>
    <row r="78" spans="1:48" x14ac:dyDescent="0.15">
      <c r="A78" s="4" t="s">
        <v>865</v>
      </c>
      <c r="B78" s="4" t="s">
        <v>178</v>
      </c>
      <c r="C78" s="34">
        <f>VLOOKUP(B78,'[1]2016省城人口总结（根）'!B:C,2,FALSE)/100</f>
        <v>0.73465999999999998</v>
      </c>
      <c r="D78" s="40">
        <f>INDEX(人口源表!$1:$1048576,MATCH($B78,人口源表!$A:$A,0),MATCH(D$1,人口源表!$1:$1,0))*INDEX(城镇化率!$1:$1048576,MATCH($B78,城镇化率!$A:$A,0),MATCH(D$1,城镇化率!$5:$5,0))/100</f>
        <v>3510492.6997951139</v>
      </c>
      <c r="E78" s="40">
        <f>INDEX(人口源表!$1:$1048576,MATCH($B78,人口源表!$A:$A,0),MATCH(E$1,人口源表!$1:$1,0))*INDEX(城镇化率!$1:$1048576,MATCH($B78,城镇化率!$A:$A,0),MATCH(E$1,城镇化率!$5:$5,0))/100</f>
        <v>3589082.9671026664</v>
      </c>
      <c r="F78" s="40">
        <f>INDEX(人口源表!$1:$1048576,MATCH($B78,人口源表!$A:$A,0),MATCH(F$1,人口源表!$1:$1,0))*INDEX(城镇化率!$1:$1048576,MATCH($B78,城镇化率!$A:$A,0),MATCH(F$1,城镇化率!$5:$5,0))/100</f>
        <v>3667344.6351947291</v>
      </c>
      <c r="G78" s="40">
        <f>INDEX(人口源表!$1:$1048576,MATCH($B78,人口源表!$A:$A,0),MATCH(G$1,人口源表!$1:$1,0))*INDEX(城镇化率!$1:$1048576,MATCH($B78,城镇化率!$A:$A,0),MATCH(G$1,城镇化率!$5:$5,0))/100</f>
        <v>4045900.3881062213</v>
      </c>
      <c r="H78" s="40">
        <f>INDEX(人口源表!$1:$1048576,MATCH($B78,人口源表!$A:$A,0),MATCH(H$1,人口源表!$1:$1,0))*INDEX(城镇化率!$1:$1048576,MATCH($B78,城镇化率!$A:$A,0),MATCH(H$1,城镇化率!$5:$5,0))/100</f>
        <v>4147753.3316457998</v>
      </c>
      <c r="I78" s="40">
        <f>INDEX(人口源表!$1:$1048576,MATCH($B78,人口源表!$A:$A,0),MATCH(I$1,人口源表!$1:$1,0))*INDEX(城镇化率!$1:$1048576,MATCH($B78,城镇化率!$A:$A,0),MATCH(I$1,城镇化率!$5:$5,0))/100</f>
        <v>4216770.2400169745</v>
      </c>
      <c r="J78" s="40">
        <f>INDEX(人口源表!$1:$1048576,MATCH($B78,人口源表!$A:$A,0),MATCH(J$1,人口源表!$1:$1,0))*INDEX(城镇化率!$1:$1048576,MATCH($B78,城镇化率!$A:$A,0),MATCH(J$1,城镇化率!$5:$5,0))/100</f>
        <v>4281268.0072937524</v>
      </c>
      <c r="K78" s="40">
        <f>INDEX(人口源表!$1:$1048576,MATCH($B78,人口源表!$A:$A,0),MATCH(K$1,人口源表!$1:$1,0))*INDEX(城镇化率!$1:$1048576,MATCH($B78,城镇化率!$A:$A,0),MATCH(K$1,城镇化率!$5:$5,0))/100</f>
        <v>4341474.278185484</v>
      </c>
      <c r="L78" s="40">
        <f>INDEX(人口源表!$1:$1048576,MATCH($B78,人口源表!$A:$A,0),MATCH(L$1,人口源表!$1:$1,0))*INDEX(城镇化率!$1:$1048576,MATCH($B78,城镇化率!$A:$A,0),MATCH(L$1,城镇化率!$5:$5,0))/100</f>
        <v>4397613.2100184746</v>
      </c>
      <c r="M78" s="40">
        <f>INDEX(人口源表!$1:$1048576,MATCH($B78,人口源表!$A:$A,0),MATCH(M$1,人口源表!$1:$1,0))*INDEX(城镇化率!$1:$1048576,MATCH($B78,城镇化率!$A:$A,0),MATCH(M$1,城镇化率!$5:$5,0))/100</f>
        <v>4449909.1526627047</v>
      </c>
      <c r="N78" s="40">
        <f>INDEX(人口源表!$1:$1048576,MATCH($B78,人口源表!$A:$A,0),MATCH(N$1,人口源表!$1:$1,0))*INDEX(城镇化率!$1:$1048576,MATCH($B78,城镇化率!$A:$A,0),MATCH(N$1,城镇化率!$5:$5,0))/100</f>
        <v>4498583.0511077233</v>
      </c>
      <c r="O78" s="40">
        <f>INDEX(人口源表!$1:$1048576,MATCH($B78,人口源表!$A:$A,0),MATCH(O$1,人口源表!$1:$1,0))*INDEX(城镇化率!$1:$1048576,MATCH($B78,城镇化率!$A:$A,0),MATCH(O$1,城镇化率!$5:$5,0))/100</f>
        <v>4543851.1649762811</v>
      </c>
      <c r="P78" s="40">
        <f>INDEX(人口源表!$1:$1048576,MATCH($B78,人口源表!$A:$A,0),MATCH(P$1,人口源表!$1:$1,0))*INDEX(城镇化率!$1:$1048576,MATCH($B78,城镇化率!$A:$A,0),MATCH(P$1,城镇化率!$5:$5,0))/100</f>
        <v>4585930.5299511217</v>
      </c>
      <c r="Q78" s="40">
        <f>INDEX(人口源表!$1:$1048576,MATCH($B78,人口源表!$A:$A,0),MATCH(Q$1,人口源表!$1:$1,0))*INDEX(城镇化率!$1:$1048576,MATCH($B78,城镇化率!$A:$A,0),MATCH(Q$1,城镇化率!$5:$5,0))/100</f>
        <v>4625031.0057578608</v>
      </c>
      <c r="R78" s="40">
        <f>INDEX(人口源表!$1:$1048576,MATCH($B78,人口源表!$A:$A,0),MATCH(R$1,人口源表!$1:$1,0))*INDEX(城镇化率!$1:$1048576,MATCH($B78,城镇化率!$A:$A,0),MATCH(R$1,城镇化率!$5:$5,0))/100</f>
        <v>4661360.7414723085</v>
      </c>
      <c r="S78" s="40">
        <f>INDEX(人口源表!$1:$1048576,MATCH($B78,人口源表!$A:$A,0),MATCH(S$1,人口源表!$1:$1,0))*INDEX(城镇化率!$1:$1048576,MATCH($B78,城镇化率!$A:$A,0),MATCH(S$1,城镇化率!$5:$5,0))/100</f>
        <v>4671879.1591257611</v>
      </c>
      <c r="T78" s="40">
        <f>INDEX(人口源表!$1:$1048576,MATCH($B78,人口源表!$A:$A,0),MATCH(T$1,人口源表!$1:$1,0))*INDEX(城镇化率!$1:$1048576,MATCH($B78,城镇化率!$A:$A,0),MATCH(T$1,城镇化率!$5:$5,0))/100</f>
        <v>4679831.8958041063</v>
      </c>
      <c r="U78" s="40">
        <f>INDEX(人口源表!$1:$1048576,MATCH($B78,人口源表!$A:$A,0),MATCH(U$1,人口源表!$1:$1,0))*INDEX(城镇化率!$1:$1048576,MATCH($B78,城镇化率!$A:$A,0),MATCH(U$1,城镇化率!$5:$5,0))/100</f>
        <v>4685446.39981448</v>
      </c>
      <c r="V78" s="40">
        <f>INDEX(人口源表!$1:$1048576,MATCH($B78,人口源表!$A:$A,0),MATCH(V$1,人口源表!$1:$1,0))*INDEX(城镇化率!$1:$1048576,MATCH($B78,城镇化率!$A:$A,0),MATCH(V$1,城镇化率!$5:$5,0))/100</f>
        <v>4688938.2280182252</v>
      </c>
      <c r="W78" s="40">
        <f>INDEX(人口源表!$1:$1048576,MATCH($B78,人口源表!$A:$A,0),MATCH(W$1,人口源表!$1:$1,0))*INDEX(城镇化率!$1:$1048576,MATCH($B78,城镇化率!$A:$A,0),MATCH(W$1,城镇化率!$5:$5,0))/100</f>
        <v>4690515.1389172655</v>
      </c>
      <c r="X78" s="40">
        <f>INDEX(人口源表!$1:$1048576,MATCH($B78,人口源表!$A:$A,0),MATCH(X$1,人口源表!$1:$1,0))*INDEX(城镇化率!$1:$1048576,MATCH($B78,城镇化率!$A:$A,0),MATCH(X$1,城镇化率!$5:$5,0))/100</f>
        <v>4690372.3681605626</v>
      </c>
      <c r="Y78" s="40">
        <f>INDEX(人口源表!$1:$1048576,MATCH($B78,人口源表!$A:$A,0),MATCH(Y$1,人口源表!$1:$1,0))*INDEX(城镇化率!$1:$1048576,MATCH($B78,城镇化率!$A:$A,0),MATCH(Y$1,城镇化率!$5:$5,0))/100</f>
        <v>4688694.9579224149</v>
      </c>
      <c r="Z78" s="40">
        <f>INDEX(人口源表!$1:$1048576,MATCH($B78,人口源表!$A:$A,0),MATCH(Z$1,人口源表!$1:$1,0))*INDEX(城镇化率!$1:$1048576,MATCH($B78,城镇化率!$A:$A,0),MATCH(Z$1,城镇化率!$5:$5,0))/100</f>
        <v>4685656.547356518</v>
      </c>
      <c r="AA78" s="40">
        <f>INDEX(人口源表!$1:$1048576,MATCH($B78,人口源表!$A:$A,0),MATCH(AA$1,人口源表!$1:$1,0))*INDEX(城镇化率!$1:$1048576,MATCH($B78,城镇化率!$A:$A,0),MATCH(AA$1,城镇化率!$5:$5,0))/100</f>
        <v>4681419.9471478229</v>
      </c>
      <c r="AB78" s="40">
        <f>INDEX(人口源表!$1:$1048576,MATCH($B78,人口源表!$A:$A,0),MATCH(AB$1,人口源表!$1:$1,0))*INDEX(城镇化率!$1:$1048576,MATCH($B78,城镇化率!$A:$A,0),MATCH(AB$1,城镇化率!$5:$5,0))/100</f>
        <v>4676135.9109199019</v>
      </c>
      <c r="AC78" s="40">
        <f>INDEX(人口源表!$1:$1048576,MATCH($B78,人口源表!$A:$A,0),MATCH(AC$1,人口源表!$1:$1,0))*INDEX(城镇化率!$1:$1048576,MATCH($B78,城镇化率!$A:$A,0),MATCH(AC$1,城镇化率!$5:$5,0))/100</f>
        <v>4664229.2479098318</v>
      </c>
      <c r="AD78" s="40">
        <f>INDEX(人口源表!$1:$1048576,MATCH($B78,人口源表!$A:$A,0),MATCH(AD$1,人口源表!$1:$1,0))*INDEX(城镇化率!$1:$1048576,MATCH($B78,城镇化率!$A:$A,0),MATCH(AD$1,城镇化率!$5:$5,0))/100</f>
        <v>4651563.1674742773</v>
      </c>
      <c r="AE78" s="40">
        <f>INDEX(人口源表!$1:$1048576,MATCH($B78,人口源表!$A:$A,0),MATCH(AE$1,人口源表!$1:$1,0))*INDEX(城镇化率!$1:$1048576,MATCH($B78,城镇化率!$A:$A,0),MATCH(AE$1,城镇化率!$5:$5,0))/100</f>
        <v>4638254.4338248959</v>
      </c>
      <c r="AF78" s="40">
        <f>INDEX(人口源表!$1:$1048576,MATCH($B78,人口源表!$A:$A,0),MATCH(AF$1,人口源表!$1:$1,0))*INDEX(城镇化率!$1:$1048576,MATCH($B78,城镇化率!$A:$A,0),MATCH(AF$1,城镇化率!$5:$5,0))/100</f>
        <v>4624404.0315916212</v>
      </c>
      <c r="AG78" s="40">
        <f>INDEX(人口源表!$1:$1048576,MATCH($B78,人口源表!$A:$A,0),MATCH(AG$1,人口源表!$1:$1,0))*INDEX(城镇化率!$1:$1048576,MATCH($B78,城镇化率!$A:$A,0),MATCH(AG$1,城镇化率!$5:$5,0))/100</f>
        <v>4610101.5008769557</v>
      </c>
      <c r="AH78" s="40">
        <f>INDEX(人口源表!$1:$1048576,MATCH($B78,人口源表!$A:$A,0),MATCH(AH$1,人口源表!$1:$1,0))*INDEX(城镇化率!$1:$1048576,MATCH($B78,城镇化率!$A:$A,0),MATCH(AH$1,城镇化率!$5:$5,0))/100</f>
        <v>4595419.1063901717</v>
      </c>
      <c r="AI78" s="40">
        <f>INDEX(人口源表!$1:$1048576,MATCH($B78,人口源表!$A:$A,0),MATCH(AI$1,人口源表!$1:$1,0))*INDEX(城镇化率!$1:$1048576,MATCH($B78,城镇化率!$A:$A,0),MATCH(AI$1,城镇化率!$5:$5,0))/100</f>
        <v>4580417.1203432642</v>
      </c>
      <c r="AJ78" s="40">
        <f>INDEX(人口源表!$1:$1048576,MATCH($B78,人口源表!$A:$A,0),MATCH(AJ$1,人口源表!$1:$1,0))*INDEX(城镇化率!$1:$1048576,MATCH($B78,城镇化率!$A:$A,0),MATCH(AJ$1,城镇化率!$5:$5,0))/100</f>
        <v>4565139.824048697</v>
      </c>
      <c r="AK78" s="40">
        <f>INDEX(人口源表!$1:$1048576,MATCH($B78,人口源表!$A:$A,0),MATCH(AK$1,人口源表!$1:$1,0))*INDEX(城镇化率!$1:$1048576,MATCH($B78,城镇化率!$A:$A,0),MATCH(AK$1,城镇化率!$5:$5,0))/100</f>
        <v>4549617.0857293233</v>
      </c>
      <c r="AL78" s="40">
        <f>INDEX(人口源表!$1:$1048576,MATCH($B78,人口源表!$A:$A,0),MATCH(AL$1,人口源表!$1:$1,0))*INDEX(城镇化率!$1:$1048576,MATCH($B78,城镇化率!$A:$A,0),MATCH(AL$1,城镇化率!$5:$5,0))/100</f>
        <v>4533862.1872422807</v>
      </c>
      <c r="AM78" s="40">
        <f>INDEX(人口源表!$1:$1048576,MATCH($B78,人口源表!$A:$A,0),MATCH(AM$1,人口源表!$1:$1,0))*INDEX(城镇化率!$1:$1048576,MATCH($B78,城镇化率!$A:$A,0),MATCH(AM$1,城镇化率!$5:$5,0))/100</f>
        <v>4517873.409305471</v>
      </c>
      <c r="AN78" s="40">
        <f>INDEX(人口源表!$1:$1048576,MATCH($B78,人口源表!$A:$A,0),MATCH(AN$1,人口源表!$1:$1,0))*INDEX(城镇化率!$1:$1048576,MATCH($B78,城镇化率!$A:$A,0),MATCH(AN$1,城镇化率!$5:$5,0))/100</f>
        <v>4501634.7014313294</v>
      </c>
      <c r="AO78" s="40">
        <f>INDEX(人口源表!$1:$1048576,MATCH($B78,人口源表!$A:$A,0),MATCH(AO$1,人口源表!$1:$1,0))*INDEX(城镇化率!$1:$1048576,MATCH($B78,城镇化率!$A:$A,0),MATCH(AO$1,城镇化率!$5:$5,0))/100</f>
        <v>4485110.6203007139</v>
      </c>
      <c r="AP78" s="40">
        <f>INDEX(人口源表!$1:$1048576,MATCH($B78,人口源表!$A:$A,0),MATCH(AP$1,人口源表!$1:$1,0))*INDEX(城镇化率!$1:$1048576,MATCH($B78,城镇化率!$A:$A,0),MATCH(AP$1,城镇化率!$5:$5,0))/100</f>
        <v>4468251.7379693603</v>
      </c>
      <c r="AQ78" s="40">
        <f>INDEX(人口源表!$1:$1048576,MATCH($B78,人口源表!$A:$A,0),MATCH(AQ$1,人口源表!$1:$1,0))*INDEX(城镇化率!$1:$1048576,MATCH($B78,城镇化率!$A:$A,0),MATCH(AQ$1,城镇化率!$5:$5,0))/100</f>
        <v>4450990.5209220489</v>
      </c>
      <c r="AR78" s="40">
        <f>INDEX(人口源表!$1:$1048576,MATCH($B78,人口源表!$A:$A,0),MATCH(AR$1,人口源表!$1:$1,0))*INDEX(城镇化率!$1:$1048576,MATCH($B78,城镇化率!$A:$A,0),MATCH(AR$1,城镇化率!$5:$5,0))/100</f>
        <v>4433241.9648575922</v>
      </c>
      <c r="AS78" s="40">
        <f>INDEX(人口源表!$1:$1048576,MATCH($B78,人口源表!$A:$A,0),MATCH(AS$1,人口源表!$1:$1,0))*INDEX(城镇化率!$1:$1048576,MATCH($B78,城镇化率!$A:$A,0),MATCH(AS$1,城镇化率!$5:$5,0))/100</f>
        <v>4414905.2204972757</v>
      </c>
      <c r="AT78" s="40">
        <f>INDEX(人口源表!$1:$1048576,MATCH($B78,人口源表!$A:$A,0),MATCH(AT$1,人口源表!$1:$1,0))*INDEX(城镇化率!$1:$1048576,MATCH($B78,城镇化率!$A:$A,0),MATCH(AT$1,城镇化率!$5:$5,0))/100</f>
        <v>4395860.377207512</v>
      </c>
      <c r="AU78" s="40">
        <f>INDEX(人口源表!$1:$1048576,MATCH($B78,人口源表!$A:$A,0),MATCH(AU$1,人口源表!$1:$1,0))*INDEX(城镇化率!$1:$1048576,MATCH($B78,城镇化率!$A:$A,0),MATCH(AU$1,城镇化率!$5:$5,0))/100</f>
        <v>4375968.1177678341</v>
      </c>
      <c r="AV78" s="40">
        <f>INDEX(人口源表!$1:$1048576,MATCH($B78,人口源表!$A:$A,0),MATCH(AV$1,人口源表!$1:$1,0))*INDEX(城镇化率!$1:$1048576,MATCH($B78,城镇化率!$A:$A,0),MATCH(AV$1,城镇化率!$5:$5,0))/100</f>
        <v>4355074.2887905268</v>
      </c>
    </row>
    <row r="79" spans="1:48" x14ac:dyDescent="0.15">
      <c r="A79" s="4" t="s">
        <v>865</v>
      </c>
      <c r="B79" s="4" t="s">
        <v>180</v>
      </c>
      <c r="C79" s="34">
        <f>VLOOKUP(B79,'[1]2016省城人口总结（根）'!B:C,2,FALSE)/100</f>
        <v>0.76852000000000009</v>
      </c>
      <c r="D79" s="40">
        <f>INDEX(人口源表!$1:$1048576,MATCH($B79,人口源表!$A:$A,0),MATCH(D$1,人口源表!$1:$1,0))*INDEX(城镇化率!$1:$1048576,MATCH($B79,城镇化率!$A:$A,0),MATCH(D$1,城镇化率!$5:$5,0))/100</f>
        <v>8566494.0910775997</v>
      </c>
      <c r="E79" s="40">
        <f>INDEX(人口源表!$1:$1048576,MATCH($B79,人口源表!$A:$A,0),MATCH(E$1,人口源表!$1:$1,0))*INDEX(城镇化率!$1:$1048576,MATCH($B79,城镇化率!$A:$A,0),MATCH(E$1,城镇化率!$5:$5,0))/100</f>
        <v>8790847.7167171873</v>
      </c>
      <c r="F79" s="40">
        <f>INDEX(人口源表!$1:$1048576,MATCH($B79,人口源表!$A:$A,0),MATCH(F$1,人口源表!$1:$1,0))*INDEX(城镇化率!$1:$1048576,MATCH($B79,城镇化率!$A:$A,0),MATCH(F$1,城镇化率!$5:$5,0))/100</f>
        <v>9014220.9778244775</v>
      </c>
      <c r="G79" s="40">
        <f>INDEX(人口源表!$1:$1048576,MATCH($B79,人口源表!$A:$A,0),MATCH(G$1,人口源表!$1:$1,0))*INDEX(城镇化率!$1:$1048576,MATCH($B79,城镇化率!$A:$A,0),MATCH(G$1,城镇化率!$5:$5,0))/100</f>
        <v>10161093.835753784</v>
      </c>
      <c r="H79" s="40">
        <f>INDEX(人口源表!$1:$1048576,MATCH($B79,人口源表!$A:$A,0),MATCH(H$1,人口源表!$1:$1,0))*INDEX(城镇化率!$1:$1048576,MATCH($B79,城镇化率!$A:$A,0),MATCH(H$1,城镇化率!$5:$5,0))/100</f>
        <v>10480047.599291742</v>
      </c>
      <c r="I79" s="40">
        <f>INDEX(人口源表!$1:$1048576,MATCH($B79,人口源表!$A:$A,0),MATCH(I$1,人口源表!$1:$1,0))*INDEX(城镇化率!$1:$1048576,MATCH($B79,城镇化率!$A:$A,0),MATCH(I$1,城镇化率!$5:$5,0))/100</f>
        <v>10708170.640801648</v>
      </c>
      <c r="J79" s="40">
        <f>INDEX(人口源表!$1:$1048576,MATCH($B79,人口源表!$A:$A,0),MATCH(J$1,人口源表!$1:$1,0))*INDEX(城镇化率!$1:$1048576,MATCH($B79,城镇化率!$A:$A,0),MATCH(J$1,城镇化率!$5:$5,0))/100</f>
        <v>10917464.551111989</v>
      </c>
      <c r="K79" s="40">
        <f>INDEX(人口源表!$1:$1048576,MATCH($B79,人口源表!$A:$A,0),MATCH(K$1,人口源表!$1:$1,0))*INDEX(城镇化率!$1:$1048576,MATCH($B79,城镇化率!$A:$A,0),MATCH(K$1,城镇化率!$5:$5,0))/100</f>
        <v>11109365.747695623</v>
      </c>
      <c r="L79" s="40">
        <f>INDEX(人口源表!$1:$1048576,MATCH($B79,人口源表!$A:$A,0),MATCH(L$1,人口源表!$1:$1,0))*INDEX(城镇化率!$1:$1048576,MATCH($B79,城镇化率!$A:$A,0),MATCH(L$1,城镇化率!$5:$5,0))/100</f>
        <v>11285282.677255383</v>
      </c>
      <c r="M79" s="40">
        <f>INDEX(人口源表!$1:$1048576,MATCH($B79,人口源表!$A:$A,0),MATCH(M$1,人口源表!$1:$1,0))*INDEX(城镇化率!$1:$1048576,MATCH($B79,城镇化率!$A:$A,0),MATCH(M$1,城镇化率!$5:$5,0))/100</f>
        <v>11446596.238538511</v>
      </c>
      <c r="N79" s="40">
        <f>INDEX(人口源表!$1:$1048576,MATCH($B79,人口源表!$A:$A,0),MATCH(N$1,人口源表!$1:$1,0))*INDEX(城镇化率!$1:$1048576,MATCH($B79,城镇化率!$A:$A,0),MATCH(N$1,城镇化率!$5:$5,0))/100</f>
        <v>11594655.067679131</v>
      </c>
      <c r="O79" s="40">
        <f>INDEX(人口源表!$1:$1048576,MATCH($B79,人口源表!$A:$A,0),MATCH(O$1,人口源表!$1:$1,0))*INDEX(城镇化率!$1:$1048576,MATCH($B79,城镇化率!$A:$A,0),MATCH(O$1,城镇化率!$5:$5,0))/100</f>
        <v>11730772.37582285</v>
      </c>
      <c r="P79" s="40">
        <f>INDEX(人口源表!$1:$1048576,MATCH($B79,人口源表!$A:$A,0),MATCH(P$1,人口源表!$1:$1,0))*INDEX(城镇化率!$1:$1048576,MATCH($B79,城镇化率!$A:$A,0),MATCH(P$1,城镇化率!$5:$5,0))/100</f>
        <v>11856224.456099045</v>
      </c>
      <c r="Q79" s="40">
        <f>INDEX(人口源表!$1:$1048576,MATCH($B79,人口源表!$A:$A,0),MATCH(Q$1,人口源表!$1:$1,0))*INDEX(城镇化率!$1:$1048576,MATCH($B79,城镇化率!$A:$A,0),MATCH(Q$1,城镇化率!$5:$5,0))/100</f>
        <v>11972243.788260045</v>
      </c>
      <c r="R79" s="40">
        <f>INDEX(人口源表!$1:$1048576,MATCH($B79,人口源表!$A:$A,0),MATCH(R$1,人口源表!$1:$1,0))*INDEX(城镇化率!$1:$1048576,MATCH($B79,城镇化率!$A:$A,0),MATCH(R$1,城镇化率!$5:$5,0))/100</f>
        <v>12080020.895143682</v>
      </c>
      <c r="S79" s="40">
        <f>INDEX(人口源表!$1:$1048576,MATCH($B79,人口源表!$A:$A,0),MATCH(S$1,人口源表!$1:$1,0))*INDEX(城镇化率!$1:$1048576,MATCH($B79,城镇化率!$A:$A,0),MATCH(S$1,城镇化率!$5:$5,0))/100</f>
        <v>12120394.011476532</v>
      </c>
      <c r="T79" s="40">
        <f>INDEX(人口源表!$1:$1048576,MATCH($B79,人口源表!$A:$A,0),MATCH(T$1,人口源表!$1:$1,0))*INDEX(城镇化率!$1:$1048576,MATCH($B79,城镇化率!$A:$A,0),MATCH(T$1,城镇化率!$5:$5,0))/100</f>
        <v>12154116.704908345</v>
      </c>
      <c r="U79" s="40">
        <f>INDEX(人口源表!$1:$1048576,MATCH($B79,人口源表!$A:$A,0),MATCH(U$1,人口源表!$1:$1,0))*INDEX(城镇化率!$1:$1048576,MATCH($B79,城镇化率!$A:$A,0),MATCH(U$1,城镇化率!$5:$5,0))/100</f>
        <v>12182298.121640051</v>
      </c>
      <c r="V79" s="40">
        <f>INDEX(人口源表!$1:$1048576,MATCH($B79,人口源表!$A:$A,0),MATCH(V$1,人口源表!$1:$1,0))*INDEX(城镇化率!$1:$1048576,MATCH($B79,城镇化率!$A:$A,0),MATCH(V$1,城镇化率!$5:$5,0))/100</f>
        <v>12205969.614312286</v>
      </c>
      <c r="W79" s="40">
        <f>INDEX(人口源表!$1:$1048576,MATCH($B79,人口源表!$A:$A,0),MATCH(W$1,人口源表!$1:$1,0))*INDEX(城镇化率!$1:$1048576,MATCH($B79,城镇化率!$A:$A,0),MATCH(W$1,城镇化率!$5:$5,0))/100</f>
        <v>12226080.649246883</v>
      </c>
      <c r="X79" s="40">
        <f>INDEX(人口源表!$1:$1048576,MATCH($B79,人口源表!$A:$A,0),MATCH(X$1,人口源表!$1:$1,0))*INDEX(城镇化率!$1:$1048576,MATCH($B79,城镇化率!$A:$A,0),MATCH(X$1,城镇化率!$5:$5,0))/100</f>
        <v>12243492.751371274</v>
      </c>
      <c r="Y79" s="40">
        <f>INDEX(人口源表!$1:$1048576,MATCH($B79,人口源表!$A:$A,0),MATCH(Y$1,人口源表!$1:$1,0))*INDEX(城镇化率!$1:$1048576,MATCH($B79,城镇化率!$A:$A,0),MATCH(Y$1,城镇化率!$5:$5,0))/100</f>
        <v>12258983.645780928</v>
      </c>
      <c r="Z79" s="40">
        <f>INDEX(人口源表!$1:$1048576,MATCH($B79,人口源表!$A:$A,0),MATCH(Z$1,人口源表!$1:$1,0))*INDEX(城镇化率!$1:$1048576,MATCH($B79,城镇化率!$A:$A,0),MATCH(Z$1,城镇化率!$5:$5,0))/100</f>
        <v>12273241.162266059</v>
      </c>
      <c r="AA79" s="40">
        <f>INDEX(人口源表!$1:$1048576,MATCH($B79,人口源表!$A:$A,0),MATCH(AA$1,人口源表!$1:$1,0))*INDEX(城镇化率!$1:$1048576,MATCH($B79,城镇化率!$A:$A,0),MATCH(AA$1,城镇化率!$5:$5,0))/100</f>
        <v>12286859.840221148</v>
      </c>
      <c r="AB79" s="40">
        <f>INDEX(人口源表!$1:$1048576,MATCH($B79,人口源表!$A:$A,0),MATCH(AB$1,人口源表!$1:$1,0))*INDEX(城镇化率!$1:$1048576,MATCH($B79,城镇化率!$A:$A,0),MATCH(AB$1,城镇化率!$5:$5,0))/100</f>
        <v>12300341.285892677</v>
      </c>
      <c r="AC79" s="40">
        <f>INDEX(人口源表!$1:$1048576,MATCH($B79,人口源表!$A:$A,0),MATCH(AC$1,人口源表!$1:$1,0))*INDEX(城镇化率!$1:$1048576,MATCH($B79,城镇化率!$A:$A,0),MATCH(AC$1,城镇化率!$5:$5,0))/100</f>
        <v>12299021.422535293</v>
      </c>
      <c r="AD79" s="40">
        <f>INDEX(人口源表!$1:$1048576,MATCH($B79,人口源表!$A:$A,0),MATCH(AD$1,人口源表!$1:$1,0))*INDEX(城镇化率!$1:$1048576,MATCH($B79,城镇化率!$A:$A,0),MATCH(AD$1,城镇化率!$5:$5,0))/100</f>
        <v>12298256.41805749</v>
      </c>
      <c r="AE79" s="40">
        <f>INDEX(人口源表!$1:$1048576,MATCH($B79,人口源表!$A:$A,0),MATCH(AE$1,人口源表!$1:$1,0))*INDEX(城镇化率!$1:$1048576,MATCH($B79,城镇化率!$A:$A,0),MATCH(AE$1,城镇化率!$5:$5,0))/100</f>
        <v>12298246.356910927</v>
      </c>
      <c r="AF79" s="40">
        <f>INDEX(人口源表!$1:$1048576,MATCH($B79,人口源表!$A:$A,0),MATCH(AF$1,人口源表!$1:$1,0))*INDEX(城镇化率!$1:$1048576,MATCH($B79,城镇化率!$A:$A,0),MATCH(AF$1,城镇化率!$5:$5,0))/100</f>
        <v>12299086.720155153</v>
      </c>
      <c r="AG79" s="40">
        <f>INDEX(人口源表!$1:$1048576,MATCH($B79,人口源表!$A:$A,0),MATCH(AG$1,人口源表!$1:$1,0))*INDEX(城镇化率!$1:$1048576,MATCH($B79,城镇化率!$A:$A,0),MATCH(AG$1,城镇化率!$5:$5,0))/100</f>
        <v>12300766.385438953</v>
      </c>
      <c r="AH79" s="40">
        <f>INDEX(人口源表!$1:$1048576,MATCH($B79,人口源表!$A:$A,0),MATCH(AH$1,人口源表!$1:$1,0))*INDEX(城镇化率!$1:$1048576,MATCH($B79,城镇化率!$A:$A,0),MATCH(AH$1,城镇化率!$5:$5,0))/100</f>
        <v>12303162.674973531</v>
      </c>
      <c r="AI79" s="40">
        <f>INDEX(人口源表!$1:$1048576,MATCH($B79,人口源表!$A:$A,0),MATCH(AI$1,人口源表!$1:$1,0))*INDEX(城镇化率!$1:$1048576,MATCH($B79,城镇化率!$A:$A,0),MATCH(AI$1,城镇化率!$5:$5,0))/100</f>
        <v>12306044.155181462</v>
      </c>
      <c r="AJ79" s="40">
        <f>INDEX(人口源表!$1:$1048576,MATCH($B79,人口源表!$A:$A,0),MATCH(AJ$1,人口源表!$1:$1,0))*INDEX(城镇化率!$1:$1048576,MATCH($B79,城镇化率!$A:$A,0),MATCH(AJ$1,城镇化率!$5:$5,0))/100</f>
        <v>12309065.653019423</v>
      </c>
      <c r="AK79" s="40">
        <f>INDEX(人口源表!$1:$1048576,MATCH($B79,人口源表!$A:$A,0),MATCH(AK$1,人口源表!$1:$1,0))*INDEX(城镇化率!$1:$1048576,MATCH($B79,城镇化率!$A:$A,0),MATCH(AK$1,城镇化率!$5:$5,0))/100</f>
        <v>12311765.157643812</v>
      </c>
      <c r="AL79" s="40">
        <f>INDEX(人口源表!$1:$1048576,MATCH($B79,人口源表!$A:$A,0),MATCH(AL$1,人口源表!$1:$1,0))*INDEX(城镇化率!$1:$1048576,MATCH($B79,城镇化率!$A:$A,0),MATCH(AL$1,城镇化率!$5:$5,0))/100</f>
        <v>12313566.623404589</v>
      </c>
      <c r="AM79" s="40">
        <f>INDEX(人口源表!$1:$1048576,MATCH($B79,人口源表!$A:$A,0),MATCH(AM$1,人口源表!$1:$1,0))*INDEX(城镇化率!$1:$1048576,MATCH($B79,城镇化率!$A:$A,0),MATCH(AM$1,城镇化率!$5:$5,0))/100</f>
        <v>12313769.926136773</v>
      </c>
      <c r="AN79" s="40">
        <f>INDEX(人口源表!$1:$1048576,MATCH($B79,人口源表!$A:$A,0),MATCH(AN$1,人口源表!$1:$1,0))*INDEX(城镇化率!$1:$1048576,MATCH($B79,城镇化率!$A:$A,0),MATCH(AN$1,城镇化率!$5:$5,0))/100</f>
        <v>12311556.595658453</v>
      </c>
      <c r="AO79" s="40">
        <f>INDEX(人口源表!$1:$1048576,MATCH($B79,人口源表!$A:$A,0),MATCH(AO$1,人口源表!$1:$1,0))*INDEX(城镇化率!$1:$1048576,MATCH($B79,城镇化率!$A:$A,0),MATCH(AO$1,城镇化率!$5:$5,0))/100</f>
        <v>12275421</v>
      </c>
      <c r="AP79" s="40">
        <f>INDEX(人口源表!$1:$1048576,MATCH($B79,人口源表!$A:$A,0),MATCH(AP$1,人口源表!$1:$1,0))*INDEX(城镇化率!$1:$1048576,MATCH($B79,城镇化率!$A:$A,0),MATCH(AP$1,城镇化率!$5:$5,0))/100</f>
        <v>12219372</v>
      </c>
      <c r="AQ79" s="40">
        <f>INDEX(人口源表!$1:$1048576,MATCH($B79,人口源表!$A:$A,0),MATCH(AQ$1,人口源表!$1:$1,0))*INDEX(城镇化率!$1:$1048576,MATCH($B79,城镇化率!$A:$A,0),MATCH(AQ$1,城镇化率!$5:$5,0))/100</f>
        <v>12158000</v>
      </c>
      <c r="AR79" s="40">
        <f>INDEX(人口源表!$1:$1048576,MATCH($B79,人口源表!$A:$A,0),MATCH(AR$1,人口源表!$1:$1,0))*INDEX(城镇化率!$1:$1048576,MATCH($B79,城镇化率!$A:$A,0),MATCH(AR$1,城镇化率!$5:$5,0))/100</f>
        <v>12090053</v>
      </c>
      <c r="AS79" s="40">
        <f>INDEX(人口源表!$1:$1048576,MATCH($B79,人口源表!$A:$A,0),MATCH(AS$1,人口源表!$1:$1,0))*INDEX(城镇化率!$1:$1048576,MATCH($B79,城镇化率!$A:$A,0),MATCH(AS$1,城镇化率!$5:$5,0))/100</f>
        <v>12014173</v>
      </c>
      <c r="AT79" s="40">
        <f>INDEX(人口源表!$1:$1048576,MATCH($B79,人口源表!$A:$A,0),MATCH(AT$1,人口源表!$1:$1,0))*INDEX(城镇化率!$1:$1048576,MATCH($B79,城镇化率!$A:$A,0),MATCH(AT$1,城镇化率!$5:$5,0))/100</f>
        <v>11928887</v>
      </c>
      <c r="AU79" s="40">
        <f>INDEX(人口源表!$1:$1048576,MATCH($B79,人口源表!$A:$A,0),MATCH(AU$1,人口源表!$1:$1,0))*INDEX(城镇化率!$1:$1048576,MATCH($B79,城镇化率!$A:$A,0),MATCH(AU$1,城镇化率!$5:$5,0))/100</f>
        <v>11832612</v>
      </c>
      <c r="AV79" s="40">
        <f>INDEX(人口源表!$1:$1048576,MATCH($B79,人口源表!$A:$A,0),MATCH(AV$1,人口源表!$1:$1,0))*INDEX(城镇化率!$1:$1048576,MATCH($B79,城镇化率!$A:$A,0),MATCH(AV$1,城镇化率!$5:$5,0))/100</f>
        <v>11723652</v>
      </c>
    </row>
    <row r="80" spans="1:48" x14ac:dyDescent="0.15">
      <c r="A80" s="4" t="s">
        <v>865</v>
      </c>
      <c r="B80" s="4" t="s">
        <v>182</v>
      </c>
      <c r="C80" s="34">
        <f>VLOOKUP(B80,'[1]2016省城人口总结（根）'!B:C,2,FALSE)/100</f>
        <v>0.73465999999999998</v>
      </c>
      <c r="D80" s="40">
        <f>INDEX(人口源表!$1:$1048576,MATCH($B80,人口源表!$A:$A,0),MATCH(D$1,人口源表!$1:$1,0))*INDEX(城镇化率!$1:$1048576,MATCH($B80,城镇化率!$A:$A,0),MATCH(D$1,城镇化率!$5:$5,0))/100</f>
        <v>5364040.434395384</v>
      </c>
      <c r="E80" s="40">
        <f>INDEX(人口源表!$1:$1048576,MATCH($B80,人口源表!$A:$A,0),MATCH(E$1,人口源表!$1:$1,0))*INDEX(城镇化率!$1:$1048576,MATCH($B80,城镇化率!$A:$A,0),MATCH(E$1,城镇化率!$5:$5,0))/100</f>
        <v>5452026.7534592245</v>
      </c>
      <c r="F80" s="40">
        <f>INDEX(人口源表!$1:$1048576,MATCH($B80,人口源表!$A:$A,0),MATCH(F$1,人口源表!$1:$1,0))*INDEX(城镇化率!$1:$1048576,MATCH($B80,城镇化率!$A:$A,0),MATCH(F$1,城镇化率!$5:$5,0))/100</f>
        <v>5539060.6988552678</v>
      </c>
      <c r="G80" s="40">
        <f>INDEX(人口源表!$1:$1048576,MATCH($B80,人口源表!$A:$A,0),MATCH(G$1,人口源表!$1:$1,0))*INDEX(城镇化率!$1:$1048576,MATCH($B80,城镇化率!$A:$A,0),MATCH(G$1,城镇化率!$5:$5,0))/100</f>
        <v>5968102.3567115637</v>
      </c>
      <c r="H80" s="40">
        <f>INDEX(人口源表!$1:$1048576,MATCH($B80,人口源表!$A:$A,0),MATCH(H$1,人口源表!$1:$1,0))*INDEX(城镇化率!$1:$1048576,MATCH($B80,城镇化率!$A:$A,0),MATCH(H$1,城镇化率!$5:$5,0))/100</f>
        <v>6071202.5412199274</v>
      </c>
      <c r="I80" s="40">
        <f>INDEX(人口源表!$1:$1048576,MATCH($B80,人口源表!$A:$A,0),MATCH(I$1,人口源表!$1:$1,0))*INDEX(城镇化率!$1:$1048576,MATCH($B80,城镇化率!$A:$A,0),MATCH(I$1,城镇化率!$5:$5,0))/100</f>
        <v>6127782.0330796847</v>
      </c>
      <c r="J80" s="40">
        <f>INDEX(人口源表!$1:$1048576,MATCH($B80,人口源表!$A:$A,0),MATCH(J$1,人口源表!$1:$1,0))*INDEX(城镇化率!$1:$1048576,MATCH($B80,城镇化率!$A:$A,0),MATCH(J$1,城镇化率!$5:$5,0))/100</f>
        <v>6179422.9375761859</v>
      </c>
      <c r="K80" s="40">
        <f>INDEX(人口源表!$1:$1048576,MATCH($B80,人口源表!$A:$A,0),MATCH(K$1,人口源表!$1:$1,0))*INDEX(城镇化率!$1:$1048576,MATCH($B80,城镇化率!$A:$A,0),MATCH(K$1,城镇化率!$5:$5,0))/100</f>
        <v>6226276.3315609982</v>
      </c>
      <c r="L80" s="40">
        <f>INDEX(人口源表!$1:$1048576,MATCH($B80,人口源表!$A:$A,0),MATCH(L$1,人口源表!$1:$1,0))*INDEX(城镇化率!$1:$1048576,MATCH($B80,城镇化率!$A:$A,0),MATCH(L$1,城镇化率!$5:$5,0))/100</f>
        <v>6268496.7387326881</v>
      </c>
      <c r="M80" s="40">
        <f>INDEX(人口源表!$1:$1048576,MATCH($B80,人口源表!$A:$A,0),MATCH(M$1,人口源表!$1:$1,0))*INDEX(城镇化率!$1:$1048576,MATCH($B80,城镇化率!$A:$A,0),MATCH(M$1,城镇化率!$5:$5,0))/100</f>
        <v>6306245.403429023</v>
      </c>
      <c r="N80" s="40">
        <f>INDEX(人口源表!$1:$1048576,MATCH($B80,人口源表!$A:$A,0),MATCH(N$1,人口源表!$1:$1,0))*INDEX(城镇化率!$1:$1048576,MATCH($B80,城镇化率!$A:$A,0),MATCH(N$1,城镇化率!$5:$5,0))/100</f>
        <v>6339684.5822332408</v>
      </c>
      <c r="O80" s="40">
        <f>INDEX(人口源表!$1:$1048576,MATCH($B80,人口源表!$A:$A,0),MATCH(O$1,人口源表!$1:$1,0))*INDEX(城镇化率!$1:$1048576,MATCH($B80,城镇化率!$A:$A,0),MATCH(O$1,城镇化率!$5:$5,0))/100</f>
        <v>6368984.9690193571</v>
      </c>
      <c r="P80" s="40">
        <f>INDEX(人口源表!$1:$1048576,MATCH($B80,人口源表!$A:$A,0),MATCH(P$1,人口源表!$1:$1,0))*INDEX(城镇化率!$1:$1048576,MATCH($B80,城镇化率!$A:$A,0),MATCH(P$1,城镇化率!$5:$5,0))/100</f>
        <v>6394317.3977217665</v>
      </c>
      <c r="Q80" s="40">
        <f>INDEX(人口源表!$1:$1048576,MATCH($B80,人口源表!$A:$A,0),MATCH(Q$1,人口源表!$1:$1,0))*INDEX(城镇化率!$1:$1048576,MATCH($B80,城镇化率!$A:$A,0),MATCH(Q$1,城镇化率!$5:$5,0))/100</f>
        <v>6415861.2300278069</v>
      </c>
      <c r="R80" s="40">
        <f>INDEX(人口源表!$1:$1048576,MATCH($B80,人口源表!$A:$A,0),MATCH(R$1,人口源表!$1:$1,0))*INDEX(城镇化率!$1:$1048576,MATCH($B80,城镇化率!$A:$A,0),MATCH(R$1,城镇化率!$5:$5,0))/100</f>
        <v>6433796.7549755862</v>
      </c>
      <c r="S80" s="40">
        <f>INDEX(人口源表!$1:$1048576,MATCH($B80,人口源表!$A:$A,0),MATCH(S$1,人口源表!$1:$1,0))*INDEX(城镇化率!$1:$1048576,MATCH($B80,城镇化率!$A:$A,0),MATCH(S$1,城镇化率!$5:$5,0))/100</f>
        <v>6416388.8209658442</v>
      </c>
      <c r="T80" s="40">
        <f>INDEX(人口源表!$1:$1048576,MATCH($B80,人口源表!$A:$A,0),MATCH(T$1,人口源表!$1:$1,0))*INDEX(城镇化率!$1:$1048576,MATCH($B80,城镇化率!$A:$A,0),MATCH(T$1,城镇化率!$5:$5,0))/100</f>
        <v>6395797.8790993532</v>
      </c>
      <c r="U80" s="40">
        <f>INDEX(人口源表!$1:$1048576,MATCH($B80,人口源表!$A:$A,0),MATCH(U$1,人口源表!$1:$1,0))*INDEX(城镇化率!$1:$1048576,MATCH($B80,城镇化率!$A:$A,0),MATCH(U$1,城镇化率!$5:$5,0))/100</f>
        <v>6372262.0589587828</v>
      </c>
      <c r="V80" s="40">
        <f>INDEX(人口源表!$1:$1048576,MATCH($B80,人口源表!$A:$A,0),MATCH(V$1,人口源表!$1:$1,0))*INDEX(城镇化率!$1:$1048576,MATCH($B80,城镇化率!$A:$A,0),MATCH(V$1,城镇化率!$5:$5,0))/100</f>
        <v>6346023.8317808583</v>
      </c>
      <c r="W80" s="40">
        <f>INDEX(人口源表!$1:$1048576,MATCH($B80,人口源表!$A:$A,0),MATCH(W$1,人口源表!$1:$1,0))*INDEX(城镇化率!$1:$1048576,MATCH($B80,城镇化率!$A:$A,0),MATCH(W$1,城镇化率!$5:$5,0))/100</f>
        <v>6317322.0447330773</v>
      </c>
      <c r="X80" s="40">
        <f>INDEX(人口源表!$1:$1048576,MATCH($B80,人口源表!$A:$A,0),MATCH(X$1,人口源表!$1:$1,0))*INDEX(城镇化率!$1:$1048576,MATCH($B80,城镇化率!$A:$A,0),MATCH(X$1,城镇化率!$5:$5,0))/100</f>
        <v>6286397.1333522173</v>
      </c>
      <c r="Y80" s="40">
        <f>INDEX(人口源表!$1:$1048576,MATCH($B80,人口源表!$A:$A,0),MATCH(Y$1,人口源表!$1:$1,0))*INDEX(城镇化率!$1:$1048576,MATCH($B80,城镇化率!$A:$A,0),MATCH(Y$1,城镇化率!$5:$5,0))/100</f>
        <v>6253489.3002269706</v>
      </c>
      <c r="Z80" s="40">
        <f>INDEX(人口源表!$1:$1048576,MATCH($B80,人口源表!$A:$A,0),MATCH(Z$1,人口源表!$1:$1,0))*INDEX(城镇化率!$1:$1048576,MATCH($B80,城镇化率!$A:$A,0),MATCH(Z$1,城镇化率!$5:$5,0))/100</f>
        <v>6218838.4460878046</v>
      </c>
      <c r="AA80" s="40">
        <f>INDEX(人口源表!$1:$1048576,MATCH($B80,人口源表!$A:$A,0),MATCH(AA$1,人口源表!$1:$1,0))*INDEX(城镇化率!$1:$1048576,MATCH($B80,城镇化率!$A:$A,0),MATCH(AA$1,城镇化率!$5:$5,0))/100</f>
        <v>6182683.1915126853</v>
      </c>
      <c r="AB80" s="40">
        <f>INDEX(人口源表!$1:$1048576,MATCH($B80,人口源表!$A:$A,0),MATCH(AB$1,人口源表!$1:$1,0))*INDEX(城镇化率!$1:$1048576,MATCH($B80,城镇化率!$A:$A,0),MATCH(AB$1,城镇化率!$5:$5,0))/100</f>
        <v>6145265.3454254987</v>
      </c>
      <c r="AC80" s="40">
        <f>INDEX(人口源表!$1:$1048576,MATCH($B80,人口源表!$A:$A,0),MATCH(AC$1,人口源表!$1:$1,0))*INDEX(城镇化率!$1:$1048576,MATCH($B80,城镇化率!$A:$A,0),MATCH(AC$1,城镇化率!$5:$5,0))/100</f>
        <v>6099348.9467009744</v>
      </c>
      <c r="AD80" s="40">
        <f>INDEX(人口源表!$1:$1048576,MATCH($B80,人口源表!$A:$A,0),MATCH(AD$1,人口源表!$1:$1,0))*INDEX(城镇化率!$1:$1048576,MATCH($B80,城镇化率!$A:$A,0),MATCH(AD$1,城镇化率!$5:$5,0))/100</f>
        <v>6052750.7120093321</v>
      </c>
      <c r="AE80" s="40">
        <f>INDEX(人口源表!$1:$1048576,MATCH($B80,人口源表!$A:$A,0),MATCH(AE$1,人口源表!$1:$1,0))*INDEX(城镇化率!$1:$1048576,MATCH($B80,城镇化率!$A:$A,0),MATCH(AE$1,城镇化率!$5:$5,0))/100</f>
        <v>6005711.6386659387</v>
      </c>
      <c r="AF80" s="40">
        <f>INDEX(人口源表!$1:$1048576,MATCH($B80,人口源表!$A:$A,0),MATCH(AF$1,人口源表!$1:$1,0))*INDEX(城镇化率!$1:$1048576,MATCH($B80,城镇化率!$A:$A,0),MATCH(AF$1,城镇化率!$5:$5,0))/100</f>
        <v>5958468.0678243963</v>
      </c>
      <c r="AG80" s="40">
        <f>INDEX(人口源表!$1:$1048576,MATCH($B80,人口源表!$A:$A,0),MATCH(AG$1,人口源表!$1:$1,0))*INDEX(城镇化率!$1:$1048576,MATCH($B80,城镇化率!$A:$A,0),MATCH(AG$1,城镇化率!$5:$5,0))/100</f>
        <v>5911257.141538146</v>
      </c>
      <c r="AH80" s="40">
        <f>INDEX(人口源表!$1:$1048576,MATCH($B80,人口源表!$A:$A,0),MATCH(AH$1,人口源表!$1:$1,0))*INDEX(城镇化率!$1:$1048576,MATCH($B80,城镇化率!$A:$A,0),MATCH(AH$1,城镇化率!$5:$5,0))/100</f>
        <v>5864313.0504512163</v>
      </c>
      <c r="AI80" s="40">
        <f>INDEX(人口源表!$1:$1048576,MATCH($B80,人口源表!$A:$A,0),MATCH(AI$1,人口源表!$1:$1,0))*INDEX(城镇化率!$1:$1048576,MATCH($B80,城镇化率!$A:$A,0),MATCH(AI$1,城镇化率!$5:$5,0))/100</f>
        <v>5817868.8182471357</v>
      </c>
      <c r="AJ80" s="40">
        <f>INDEX(人口源表!$1:$1048576,MATCH($B80,人口源表!$A:$A,0),MATCH(AJ$1,人口源表!$1:$1,0))*INDEX(城镇化率!$1:$1048576,MATCH($B80,城镇化率!$A:$A,0),MATCH(AJ$1,城镇化率!$5:$5,0))/100</f>
        <v>5772153.425055718</v>
      </c>
      <c r="AK80" s="40">
        <f>INDEX(人口源表!$1:$1048576,MATCH($B80,人口源表!$A:$A,0),MATCH(AK$1,人口源表!$1:$1,0))*INDEX(城镇化率!$1:$1048576,MATCH($B80,城镇化率!$A:$A,0),MATCH(AK$1,城镇化率!$5:$5,0))/100</f>
        <v>5727395.474316746</v>
      </c>
      <c r="AL80" s="40">
        <f>INDEX(人口源表!$1:$1048576,MATCH($B80,人口源表!$A:$A,0),MATCH(AL$1,人口源表!$1:$1,0))*INDEX(城镇化率!$1:$1048576,MATCH($B80,城镇化率!$A:$A,0),MATCH(AL$1,城镇化率!$5:$5,0))/100</f>
        <v>5683821.2583237039</v>
      </c>
      <c r="AM80" s="40">
        <f>INDEX(人口源表!$1:$1048576,MATCH($B80,人口源表!$A:$A,0),MATCH(AM$1,人口源表!$1:$1,0))*INDEX(城镇化率!$1:$1048576,MATCH($B80,城镇化率!$A:$A,0),MATCH(AM$1,城镇化率!$5:$5,0))/100</f>
        <v>5641653.7314674826</v>
      </c>
      <c r="AN80" s="40">
        <f>INDEX(人口源表!$1:$1048576,MATCH($B80,人口源表!$A:$A,0),MATCH(AN$1,人口源表!$1:$1,0))*INDEX(城镇化率!$1:$1048576,MATCH($B80,城镇化率!$A:$A,0),MATCH(AN$1,城镇化率!$5:$5,0))/100</f>
        <v>5601116.2345980611</v>
      </c>
      <c r="AO80" s="40">
        <f>INDEX(人口源表!$1:$1048576,MATCH($B80,人口源表!$A:$A,0),MATCH(AO$1,人口源表!$1:$1,0))*INDEX(城镇化率!$1:$1048576,MATCH($B80,城镇化率!$A:$A,0),MATCH(AO$1,城镇化率!$5:$5,0))/100</f>
        <v>5562424.8047310822</v>
      </c>
      <c r="AP80" s="40">
        <f>INDEX(人口源表!$1:$1048576,MATCH($B80,人口源表!$A:$A,0),MATCH(AP$1,人口源表!$1:$1,0))*INDEX(城镇化率!$1:$1048576,MATCH($B80,城镇化率!$A:$A,0),MATCH(AP$1,城镇化率!$5:$5,0))/100</f>
        <v>5525798.5876967944</v>
      </c>
      <c r="AQ80" s="40">
        <f>INDEX(人口源表!$1:$1048576,MATCH($B80,人口源表!$A:$A,0),MATCH(AQ$1,人口源表!$1:$1,0))*INDEX(城镇化率!$1:$1048576,MATCH($B80,城镇化率!$A:$A,0),MATCH(AQ$1,城镇化率!$5:$5,0))/100</f>
        <v>5491450.2113452666</v>
      </c>
      <c r="AR80" s="40">
        <f>INDEX(人口源表!$1:$1048576,MATCH($B80,人口源表!$A:$A,0),MATCH(AR$1,人口源表!$1:$1,0))*INDEX(城镇化率!$1:$1048576,MATCH($B80,城镇化率!$A:$A,0),MATCH(AR$1,城镇化率!$5:$5,0))/100</f>
        <v>5459591.4477684954</v>
      </c>
      <c r="AS80" s="40">
        <f>INDEX(人口源表!$1:$1048576,MATCH($B80,人口源表!$A:$A,0),MATCH(AS$1,人口源表!$1:$1,0))*INDEX(城镇化率!$1:$1048576,MATCH($B80,城镇化率!$A:$A,0),MATCH(AS$1,城镇化率!$5:$5,0))/100</f>
        <v>5430431.2223834228</v>
      </c>
      <c r="AT80" s="40">
        <f>INDEX(人口源表!$1:$1048576,MATCH($B80,人口源表!$A:$A,0),MATCH(AT$1,人口源表!$1:$1,0))*INDEX(城镇化率!$1:$1048576,MATCH($B80,城镇化率!$A:$A,0),MATCH(AT$1,城镇化率!$5:$5,0))/100</f>
        <v>5404174.5549052153</v>
      </c>
      <c r="AU80" s="40">
        <f>INDEX(人口源表!$1:$1048576,MATCH($B80,人口源表!$A:$A,0),MATCH(AU$1,人口源表!$1:$1,0))*INDEX(城镇化率!$1:$1048576,MATCH($B80,城镇化率!$A:$A,0),MATCH(AU$1,城镇化率!$5:$5,0))/100</f>
        <v>5381024.4178063404</v>
      </c>
      <c r="AV80" s="40">
        <f>INDEX(人口源表!$1:$1048576,MATCH($B80,人口源表!$A:$A,0),MATCH(AV$1,人口源表!$1:$1,0))*INDEX(城镇化率!$1:$1048576,MATCH($B80,城镇化率!$A:$A,0),MATCH(AV$1,城镇化率!$5:$5,0))/100</f>
        <v>5361180.6861631256</v>
      </c>
    </row>
    <row r="81" spans="1:48" x14ac:dyDescent="0.15">
      <c r="A81" s="4" t="s">
        <v>865</v>
      </c>
      <c r="B81" s="4" t="s">
        <v>184</v>
      </c>
      <c r="C81" s="34">
        <f>VLOOKUP(B81,'[1]2016省城人口总结（根）'!B:C,2,FALSE)/100</f>
        <v>0.70079999999999998</v>
      </c>
      <c r="D81" s="40">
        <f>INDEX(人口源表!$1:$1048576,MATCH($B81,人口源表!$A:$A,0),MATCH(D$1,人口源表!$1:$1,0))*INDEX(城镇化率!$1:$1048576,MATCH($B81,城镇化率!$A:$A,0),MATCH(D$1,城镇化率!$5:$5,0))/100</f>
        <v>3188813.6537343469</v>
      </c>
      <c r="E81" s="40">
        <f>INDEX(人口源表!$1:$1048576,MATCH($B81,人口源表!$A:$A,0),MATCH(E$1,人口源表!$1:$1,0))*INDEX(城镇化率!$1:$1048576,MATCH($B81,城镇化率!$A:$A,0),MATCH(E$1,城镇化率!$5:$5,0))/100</f>
        <v>3257933.7949755569</v>
      </c>
      <c r="F81" s="40">
        <f>INDEX(人口源表!$1:$1048576,MATCH($B81,人口源表!$A:$A,0),MATCH(F$1,人口源表!$1:$1,0))*INDEX(城镇化率!$1:$1048576,MATCH($B81,城镇化率!$A:$A,0),MATCH(F$1,城镇化率!$5:$5,0))/100</f>
        <v>3327458.5692688269</v>
      </c>
      <c r="G81" s="40">
        <f>INDEX(人口源表!$1:$1048576,MATCH($B81,人口源表!$A:$A,0),MATCH(G$1,人口源表!$1:$1,0))*INDEX(城镇化率!$1:$1048576,MATCH($B81,城镇化率!$A:$A,0),MATCH(G$1,城镇化率!$5:$5,0))/100</f>
        <v>3371839.4426425584</v>
      </c>
      <c r="H81" s="40">
        <f>INDEX(人口源表!$1:$1048576,MATCH($B81,人口源表!$A:$A,0),MATCH(H$1,人口源表!$1:$1,0))*INDEX(城镇化率!$1:$1048576,MATCH($B81,城镇化率!$A:$A,0),MATCH(H$1,城镇化率!$5:$5,0))/100</f>
        <v>3447843.2298574238</v>
      </c>
      <c r="I81" s="40">
        <f>INDEX(人口源表!$1:$1048576,MATCH($B81,人口源表!$A:$A,0),MATCH(I$1,人口源表!$1:$1,0))*INDEX(城镇化率!$1:$1048576,MATCH($B81,城镇化率!$A:$A,0),MATCH(I$1,城镇化率!$5:$5,0))/100</f>
        <v>3501299.7729343339</v>
      </c>
      <c r="J81" s="40">
        <f>INDEX(人口源表!$1:$1048576,MATCH($B81,人口源表!$A:$A,0),MATCH(J$1,人口源表!$1:$1,0))*INDEX(城镇化率!$1:$1048576,MATCH($B81,城镇化率!$A:$A,0),MATCH(J$1,城镇化率!$5:$5,0))/100</f>
        <v>3555385.0639987141</v>
      </c>
      <c r="K81" s="40">
        <f>INDEX(人口源表!$1:$1048576,MATCH($B81,人口源表!$A:$A,0),MATCH(K$1,人口源表!$1:$1,0))*INDEX(城镇化率!$1:$1048576,MATCH($B81,城镇化率!$A:$A,0),MATCH(K$1,城镇化率!$5:$5,0))/100</f>
        <v>3609869.0108649163</v>
      </c>
      <c r="L81" s="40">
        <f>INDEX(人口源表!$1:$1048576,MATCH($B81,人口源表!$A:$A,0),MATCH(L$1,人口源表!$1:$1,0))*INDEX(城镇化率!$1:$1048576,MATCH($B81,城镇化率!$A:$A,0),MATCH(L$1,城镇化率!$5:$5,0))/100</f>
        <v>3664530.8436145522</v>
      </c>
      <c r="M81" s="40">
        <f>INDEX(人口源表!$1:$1048576,MATCH($B81,人口源表!$A:$A,0),MATCH(M$1,人口源表!$1:$1,0))*INDEX(城镇化率!$1:$1048576,MATCH($B81,城镇化率!$A:$A,0),MATCH(M$1,城镇化率!$5:$5,0))/100</f>
        <v>3719158.2388369478</v>
      </c>
      <c r="N81" s="40">
        <f>INDEX(人口源表!$1:$1048576,MATCH($B81,人口源表!$A:$A,0),MATCH(N$1,人口源表!$1:$1,0))*INDEX(城镇化率!$1:$1048576,MATCH($B81,城镇化率!$A:$A,0),MATCH(N$1,城镇化率!$5:$5,0))/100</f>
        <v>3773548.760198765</v>
      </c>
      <c r="O81" s="40">
        <f>INDEX(人口源表!$1:$1048576,MATCH($B81,人口源表!$A:$A,0),MATCH(O$1,人口源表!$1:$1,0))*INDEX(城镇化率!$1:$1048576,MATCH($B81,城镇化率!$A:$A,0),MATCH(O$1,城镇化率!$5:$5,0))/100</f>
        <v>3827508.1531305588</v>
      </c>
      <c r="P81" s="40">
        <f>INDEX(人口源表!$1:$1048576,MATCH($B81,人口源表!$A:$A,0),MATCH(P$1,人口源表!$1:$1,0))*INDEX(城镇化率!$1:$1048576,MATCH($B81,城镇化率!$A:$A,0),MATCH(P$1,城镇化率!$5:$5,0))/100</f>
        <v>3880854.2009880622</v>
      </c>
      <c r="Q81" s="40">
        <f>INDEX(人口源表!$1:$1048576,MATCH($B81,人口源表!$A:$A,0),MATCH(Q$1,人口源表!$1:$1,0))*INDEX(城镇化率!$1:$1048576,MATCH($B81,城镇化率!$A:$A,0),MATCH(Q$1,城镇化率!$5:$5,0))/100</f>
        <v>3933415.0565992789</v>
      </c>
      <c r="R81" s="40">
        <f>INDEX(人口源表!$1:$1048576,MATCH($B81,人口源表!$A:$A,0),MATCH(R$1,人口源表!$1:$1,0))*INDEX(城镇化率!$1:$1048576,MATCH($B81,城镇化率!$A:$A,0),MATCH(R$1,城镇化率!$5:$5,0))/100</f>
        <v>3985031.592608369</v>
      </c>
      <c r="S81" s="40">
        <f>INDEX(人口源表!$1:$1048576,MATCH($B81,人口源表!$A:$A,0),MATCH(S$1,人口源表!$1:$1,0))*INDEX(城镇化率!$1:$1048576,MATCH($B81,城镇化率!$A:$A,0),MATCH(S$1,城镇化率!$5:$5,0))/100</f>
        <v>4015577.6930730999</v>
      </c>
      <c r="T81" s="40">
        <f>INDEX(人口源表!$1:$1048576,MATCH($B81,人口源表!$A:$A,0),MATCH(T$1,人口源表!$1:$1,0))*INDEX(城镇化率!$1:$1048576,MATCH($B81,城镇化率!$A:$A,0),MATCH(T$1,城镇化率!$5:$5,0))/100</f>
        <v>4044511.167923287</v>
      </c>
      <c r="U81" s="40">
        <f>INDEX(人口源表!$1:$1048576,MATCH($B81,人口源表!$A:$A,0),MATCH(U$1,人口源表!$1:$1,0))*INDEX(城镇化率!$1:$1048576,MATCH($B81,城镇化率!$A:$A,0),MATCH(U$1,城镇化率!$5:$5,0))/100</f>
        <v>4071734.5804767851</v>
      </c>
      <c r="V81" s="40">
        <f>INDEX(人口源表!$1:$1048576,MATCH($B81,人口源表!$A:$A,0),MATCH(V$1,人口源表!$1:$1,0))*INDEX(城镇化率!$1:$1048576,MATCH($B81,城镇化率!$A:$A,0),MATCH(V$1,城镇化率!$5:$5,0))/100</f>
        <v>4097169.921094548</v>
      </c>
      <c r="W81" s="40">
        <f>INDEX(人口源表!$1:$1048576,MATCH($B81,人口源表!$A:$A,0),MATCH(W$1,人口源表!$1:$1,0))*INDEX(城镇化率!$1:$1048576,MATCH($B81,城镇化率!$A:$A,0),MATCH(W$1,城镇化率!$5:$5,0))/100</f>
        <v>4120754.8697758969</v>
      </c>
      <c r="X81" s="40">
        <f>INDEX(人口源表!$1:$1048576,MATCH($B81,人口源表!$A:$A,0),MATCH(X$1,人口源表!$1:$1,0))*INDEX(城镇化率!$1:$1048576,MATCH($B81,城镇化率!$A:$A,0),MATCH(X$1,城镇化率!$5:$5,0))/100</f>
        <v>4142446.6189407618</v>
      </c>
      <c r="Y81" s="40">
        <f>INDEX(人口源表!$1:$1048576,MATCH($B81,人口源表!$A:$A,0),MATCH(Y$1,人口源表!$1:$1,0))*INDEX(城镇化率!$1:$1048576,MATCH($B81,城镇化率!$A:$A,0),MATCH(Y$1,城镇化率!$5:$5,0))/100</f>
        <v>4162218.0866119331</v>
      </c>
      <c r="Z81" s="40">
        <f>INDEX(人口源表!$1:$1048576,MATCH($B81,人口源表!$A:$A,0),MATCH(Z$1,人口源表!$1:$1,0))*INDEX(城镇化率!$1:$1048576,MATCH($B81,城镇化率!$A:$A,0),MATCH(Z$1,城镇化率!$5:$5,0))/100</f>
        <v>4180064.3509536218</v>
      </c>
      <c r="AA81" s="40">
        <f>INDEX(人口源表!$1:$1048576,MATCH($B81,人口源表!$A:$A,0),MATCH(AA$1,人口源表!$1:$1,0))*INDEX(城镇化率!$1:$1048576,MATCH($B81,城镇化率!$A:$A,0),MATCH(AA$1,城镇化率!$5:$5,0))/100</f>
        <v>4195996.2791989688</v>
      </c>
      <c r="AB81" s="40">
        <f>INDEX(人口源表!$1:$1048576,MATCH($B81,人口源表!$A:$A,0),MATCH(AB$1,人口源表!$1:$1,0))*INDEX(城镇化率!$1:$1048576,MATCH($B81,城镇化率!$A:$A,0),MATCH(AB$1,城镇化率!$5:$5,0))/100</f>
        <v>4210047.8852181882</v>
      </c>
      <c r="AC81" s="40">
        <f>INDEX(人口源表!$1:$1048576,MATCH($B81,人口源表!$A:$A,0),MATCH(AC$1,人口源表!$1:$1,0))*INDEX(城镇化率!$1:$1048576,MATCH($B81,城镇化率!$A:$A,0),MATCH(AC$1,城镇化率!$5:$5,0))/100</f>
        <v>4217104.1213765247</v>
      </c>
      <c r="AD81" s="40">
        <f>INDEX(人口源表!$1:$1048576,MATCH($B81,人口源表!$A:$A,0),MATCH(AD$1,人口源表!$1:$1,0))*INDEX(城镇化率!$1:$1048576,MATCH($B81,城镇化率!$A:$A,0),MATCH(AD$1,城镇化率!$5:$5,0))/100</f>
        <v>4222385.5181334596</v>
      </c>
      <c r="AE81" s="40">
        <f>INDEX(人口源表!$1:$1048576,MATCH($B81,人口源表!$A:$A,0),MATCH(AE$1,人口源表!$1:$1,0))*INDEX(城镇化率!$1:$1048576,MATCH($B81,城镇化率!$A:$A,0),MATCH(AE$1,城镇化率!$5:$5,0))/100</f>
        <v>4225994.3000504617</v>
      </c>
      <c r="AF81" s="40">
        <f>INDEX(人口源表!$1:$1048576,MATCH($B81,人口源表!$A:$A,0),MATCH(AF$1,人口源表!$1:$1,0))*INDEX(城镇化率!$1:$1048576,MATCH($B81,城镇化率!$A:$A,0),MATCH(AF$1,城镇化率!$5:$5,0))/100</f>
        <v>4228050.2921484541</v>
      </c>
      <c r="AG81" s="40">
        <f>INDEX(人口源表!$1:$1048576,MATCH($B81,人口源表!$A:$A,0),MATCH(AG$1,人口源表!$1:$1,0))*INDEX(城镇化率!$1:$1048576,MATCH($B81,城镇化率!$A:$A,0),MATCH(AG$1,城镇化率!$5:$5,0))/100</f>
        <v>4228699.2195919203</v>
      </c>
      <c r="AH81" s="40">
        <f>INDEX(人口源表!$1:$1048576,MATCH($B81,人口源表!$A:$A,0),MATCH(AH$1,人口源表!$1:$1,0))*INDEX(城镇化率!$1:$1048576,MATCH($B81,城镇化率!$A:$A,0),MATCH(AH$1,城镇化率!$5:$5,0))/100</f>
        <v>4228105.1645217258</v>
      </c>
      <c r="AI81" s="40">
        <f>INDEX(人口源表!$1:$1048576,MATCH($B81,人口源表!$A:$A,0),MATCH(AI$1,人口源表!$1:$1,0))*INDEX(城镇化率!$1:$1048576,MATCH($B81,城镇化率!$A:$A,0),MATCH(AI$1,城镇化率!$5:$5,0))/100</f>
        <v>4226456.2530197091</v>
      </c>
      <c r="AJ81" s="40">
        <f>INDEX(人口源表!$1:$1048576,MATCH($B81,人口源表!$A:$A,0),MATCH(AJ$1,人口源表!$1:$1,0))*INDEX(城镇化率!$1:$1048576,MATCH($B81,城镇化率!$A:$A,0),MATCH(AJ$1,城镇化率!$5:$5,0))/100</f>
        <v>4223962.392946098</v>
      </c>
      <c r="AK81" s="40">
        <f>INDEX(人口源表!$1:$1048576,MATCH($B81,人口源表!$A:$A,0),MATCH(AK$1,人口源表!$1:$1,0))*INDEX(城镇化率!$1:$1048576,MATCH($B81,城镇化率!$A:$A,0),MATCH(AK$1,城镇化率!$5:$5,0))/100</f>
        <v>4220859.2591273114</v>
      </c>
      <c r="AL81" s="40">
        <f>INDEX(人口源表!$1:$1048576,MATCH($B81,人口源表!$A:$A,0),MATCH(AL$1,人口源表!$1:$1,0))*INDEX(城镇化率!$1:$1048576,MATCH($B81,城镇化率!$A:$A,0),MATCH(AL$1,城镇化率!$5:$5,0))/100</f>
        <v>4217401.5175658688</v>
      </c>
      <c r="AM81" s="40">
        <f>INDEX(人口源表!$1:$1048576,MATCH($B81,人口源表!$A:$A,0),MATCH(AM$1,人口源表!$1:$1,0))*INDEX(城镇化率!$1:$1048576,MATCH($B81,城镇化率!$A:$A,0),MATCH(AM$1,城镇化率!$5:$5,0))/100</f>
        <v>4213872.2224825751</v>
      </c>
      <c r="AN81" s="40">
        <f>INDEX(人口源表!$1:$1048576,MATCH($B81,人口源表!$A:$A,0),MATCH(AN$1,人口源表!$1:$1,0))*INDEX(城镇化率!$1:$1048576,MATCH($B81,城镇化率!$A:$A,0),MATCH(AN$1,城镇化率!$5:$5,0))/100</f>
        <v>4210576.0291898306</v>
      </c>
      <c r="AO81" s="40">
        <f>INDEX(人口源表!$1:$1048576,MATCH($B81,人口源表!$A:$A,0),MATCH(AO$1,人口源表!$1:$1,0))*INDEX(城镇化率!$1:$1048576,MATCH($B81,城镇化率!$A:$A,0),MATCH(AO$1,城镇化率!$5:$5,0))/100</f>
        <v>4207844.131641495</v>
      </c>
      <c r="AP81" s="40">
        <f>INDEX(人口源表!$1:$1048576,MATCH($B81,人口源表!$A:$A,0),MATCH(AP$1,人口源表!$1:$1,0))*INDEX(城镇化率!$1:$1048576,MATCH($B81,城镇化率!$A:$A,0),MATCH(AP$1,城镇化率!$5:$5,0))/100</f>
        <v>4206031.0489797862</v>
      </c>
      <c r="AQ81" s="40">
        <f>INDEX(人口源表!$1:$1048576,MATCH($B81,人口源表!$A:$A,0),MATCH(AQ$1,人口源表!$1:$1,0))*INDEX(城镇化率!$1:$1048576,MATCH($B81,城镇化率!$A:$A,0),MATCH(AQ$1,城镇化率!$5:$5,0))/100</f>
        <v>4205518.7025302257</v>
      </c>
      <c r="AR81" s="40">
        <f>INDEX(人口源表!$1:$1048576,MATCH($B81,人口源表!$A:$A,0),MATCH(AR$1,人口源表!$1:$1,0))*INDEX(城镇化率!$1:$1048576,MATCH($B81,城镇化率!$A:$A,0),MATCH(AR$1,城镇化率!$5:$5,0))/100</f>
        <v>4206714.108683004</v>
      </c>
      <c r="AS81" s="40">
        <f>INDEX(人口源表!$1:$1048576,MATCH($B81,人口源表!$A:$A,0),MATCH(AS$1,人口源表!$1:$1,0))*INDEX(城镇化率!$1:$1048576,MATCH($B81,城镇化率!$A:$A,0),MATCH(AS$1,城镇化率!$5:$5,0))/100</f>
        <v>4210050.7261891775</v>
      </c>
      <c r="AT81" s="40">
        <f>INDEX(人口源表!$1:$1048576,MATCH($B81,人口源表!$A:$A,0),MATCH(AT$1,人口源表!$1:$1,0))*INDEX(城镇化率!$1:$1048576,MATCH($B81,城镇化率!$A:$A,0),MATCH(AT$1,城镇化率!$5:$5,0))/100</f>
        <v>4215990.7605064251</v>
      </c>
      <c r="AU81" s="40">
        <f>INDEX(人口源表!$1:$1048576,MATCH($B81,人口源表!$A:$A,0),MATCH(AU$1,人口源表!$1:$1,0))*INDEX(城镇化率!$1:$1048576,MATCH($B81,城镇化率!$A:$A,0),MATCH(AU$1,城镇化率!$5:$5,0))/100</f>
        <v>4225020.969869351</v>
      </c>
      <c r="AV81" s="40">
        <f>INDEX(人口源表!$1:$1048576,MATCH($B81,人口源表!$A:$A,0),MATCH(AV$1,人口源表!$1:$1,0))*INDEX(城镇化率!$1:$1048576,MATCH($B81,城镇化率!$A:$A,0),MATCH(AV$1,城镇化率!$5:$5,0))/100</f>
        <v>4237657.7563518155</v>
      </c>
    </row>
    <row r="82" spans="1:48" x14ac:dyDescent="0.15">
      <c r="A82" s="4" t="s">
        <v>865</v>
      </c>
      <c r="B82" s="4" t="s">
        <v>186</v>
      </c>
      <c r="C82" s="34">
        <f>VLOOKUP(B82,'[1]2016省城人口总结（根）'!B:C,2,FALSE)/100</f>
        <v>0.70079999999999998</v>
      </c>
      <c r="D82" s="40">
        <f>INDEX(人口源表!$1:$1048576,MATCH($B82,人口源表!$A:$A,0),MATCH(D$1,人口源表!$1:$1,0))*INDEX(城镇化率!$1:$1048576,MATCH($B82,城镇化率!$A:$A,0),MATCH(D$1,城镇化率!$5:$5,0))/100</f>
        <v>3458409.9519564267</v>
      </c>
      <c r="E82" s="40">
        <f>INDEX(人口源表!$1:$1048576,MATCH($B82,人口源表!$A:$A,0),MATCH(E$1,人口源表!$1:$1,0))*INDEX(城镇化率!$1:$1048576,MATCH($B82,城镇化率!$A:$A,0),MATCH(E$1,城镇化率!$5:$5,0))/100</f>
        <v>3529654.2363846772</v>
      </c>
      <c r="F82" s="40">
        <f>INDEX(人口源表!$1:$1048576,MATCH($B82,人口源表!$A:$A,0),MATCH(F$1,人口源表!$1:$1,0))*INDEX(城镇化率!$1:$1048576,MATCH($B82,城镇化率!$A:$A,0),MATCH(F$1,城镇化率!$5:$5,0))/100</f>
        <v>3601184.5114613813</v>
      </c>
      <c r="G82" s="40">
        <f>INDEX(人口源表!$1:$1048576,MATCH($B82,人口源表!$A:$A,0),MATCH(G$1,人口源表!$1:$1,0))*INDEX(城镇化率!$1:$1048576,MATCH($B82,城镇化率!$A:$A,0),MATCH(G$1,城镇化率!$5:$5,0))/100</f>
        <v>3342939.8488816041</v>
      </c>
      <c r="H82" s="40">
        <f>INDEX(人口源表!$1:$1048576,MATCH($B82,人口源表!$A:$A,0),MATCH(H$1,人口源表!$1:$1,0))*INDEX(城镇化率!$1:$1048576,MATCH($B82,城镇化率!$A:$A,0),MATCH(H$1,城镇化率!$5:$5,0))/100</f>
        <v>3415508.5967068714</v>
      </c>
      <c r="I82" s="40">
        <f>INDEX(人口源表!$1:$1048576,MATCH($B82,人口源表!$A:$A,0),MATCH(I$1,人口源表!$1:$1,0))*INDEX(城镇化率!$1:$1048576,MATCH($B82,城镇化率!$A:$A,0),MATCH(I$1,城镇化率!$5:$5,0))/100</f>
        <v>3464786.8055429067</v>
      </c>
      <c r="J82" s="40">
        <f>INDEX(人口源表!$1:$1048576,MATCH($B82,人口源表!$A:$A,0),MATCH(J$1,人口源表!$1:$1,0))*INDEX(城镇化率!$1:$1048576,MATCH($B82,城镇化率!$A:$A,0),MATCH(J$1,城镇化率!$5:$5,0))/100</f>
        <v>3513807.3421621881</v>
      </c>
      <c r="K82" s="40">
        <f>INDEX(人口源表!$1:$1048576,MATCH($B82,人口源表!$A:$A,0),MATCH(K$1,人口源表!$1:$1,0))*INDEX(城镇化率!$1:$1048576,MATCH($B82,城镇化率!$A:$A,0),MATCH(K$1,城镇化率!$5:$5,0))/100</f>
        <v>3562403.5731122447</v>
      </c>
      <c r="L82" s="40">
        <f>INDEX(人口源表!$1:$1048576,MATCH($B82,人口源表!$A:$A,0),MATCH(L$1,人口源表!$1:$1,0))*INDEX(城镇化率!$1:$1048576,MATCH($B82,城镇化率!$A:$A,0),MATCH(L$1,城镇化率!$5:$5,0))/100</f>
        <v>3610412.6592521113</v>
      </c>
      <c r="M82" s="40">
        <f>INDEX(人口源表!$1:$1048576,MATCH($B82,人口源表!$A:$A,0),MATCH(M$1,人口源表!$1:$1,0))*INDEX(城镇化率!$1:$1048576,MATCH($B82,城镇化率!$A:$A,0),MATCH(M$1,城镇化率!$5:$5,0))/100</f>
        <v>3657681.4231381062</v>
      </c>
      <c r="N82" s="40">
        <f>INDEX(人口源表!$1:$1048576,MATCH($B82,人口源表!$A:$A,0),MATCH(N$1,人口源表!$1:$1,0))*INDEX(城镇化率!$1:$1048576,MATCH($B82,城镇化率!$A:$A,0),MATCH(N$1,城镇化率!$5:$5,0))/100</f>
        <v>3704063.805232699</v>
      </c>
      <c r="O82" s="40">
        <f>INDEX(人口源表!$1:$1048576,MATCH($B82,人口源表!$A:$A,0),MATCH(O$1,人口源表!$1:$1,0))*INDEX(城镇化率!$1:$1048576,MATCH($B82,城镇化率!$A:$A,0),MATCH(O$1,城镇化率!$5:$5,0))/100</f>
        <v>3749424.5802285857</v>
      </c>
      <c r="P82" s="40">
        <f>INDEX(人口源表!$1:$1048576,MATCH($B82,人口源表!$A:$A,0),MATCH(P$1,人口源表!$1:$1,0))*INDEX(城镇化率!$1:$1048576,MATCH($B82,城镇化率!$A:$A,0),MATCH(P$1,城镇化率!$5:$5,0))/100</f>
        <v>3793635.9761807835</v>
      </c>
      <c r="Q82" s="40">
        <f>INDEX(人口源表!$1:$1048576,MATCH($B82,人口源表!$A:$A,0),MATCH(Q$1,人口源表!$1:$1,0))*INDEX(城镇化率!$1:$1048576,MATCH($B82,城镇化率!$A:$A,0),MATCH(Q$1,城镇化率!$5:$5,0))/100</f>
        <v>3836579.8114472046</v>
      </c>
      <c r="R82" s="40">
        <f>INDEX(人口源表!$1:$1048576,MATCH($B82,人口源表!$A:$A,0),MATCH(R$1,人口源表!$1:$1,0))*INDEX(城镇化率!$1:$1048576,MATCH($B82,城镇化率!$A:$A,0),MATCH(R$1,城镇化率!$5:$5,0))/100</f>
        <v>3878150.5742751001</v>
      </c>
      <c r="S82" s="40">
        <f>INDEX(人口源表!$1:$1048576,MATCH($B82,人口源表!$A:$A,0),MATCH(S$1,人口源表!$1:$1,0))*INDEX(城镇化率!$1:$1048576,MATCH($B82,城镇化率!$A:$A,0),MATCH(S$1,城镇化率!$5:$5,0))/100</f>
        <v>3898855.5241694488</v>
      </c>
      <c r="T82" s="40">
        <f>INDEX(人口源表!$1:$1048576,MATCH($B82,人口源表!$A:$A,0),MATCH(T$1,人口源表!$1:$1,0))*INDEX(城镇化率!$1:$1048576,MATCH($B82,城镇化率!$A:$A,0),MATCH(T$1,城镇化率!$5:$5,0))/100</f>
        <v>3917724.1308149626</v>
      </c>
      <c r="U82" s="40">
        <f>INDEX(人口源表!$1:$1048576,MATCH($B82,人口源表!$A:$A,0),MATCH(U$1,人口源表!$1:$1,0))*INDEX(城镇化率!$1:$1048576,MATCH($B82,城镇化率!$A:$A,0),MATCH(U$1,城镇化率!$5:$5,0))/100</f>
        <v>3934710.1275033583</v>
      </c>
      <c r="V82" s="40">
        <f>INDEX(人口源表!$1:$1048576,MATCH($B82,人口源表!$A:$A,0),MATCH(V$1,人口源表!$1:$1,0))*INDEX(城镇化率!$1:$1048576,MATCH($B82,城镇化率!$A:$A,0),MATCH(V$1,城镇化率!$5:$5,0))/100</f>
        <v>3949784.347296719</v>
      </c>
      <c r="W82" s="40">
        <f>INDEX(人口源表!$1:$1048576,MATCH($B82,人口源表!$A:$A,0),MATCH(W$1,人口源表!$1:$1,0))*INDEX(城镇化率!$1:$1048576,MATCH($B82,城镇化率!$A:$A,0),MATCH(W$1,城镇化率!$5:$5,0))/100</f>
        <v>3962930.9143992243</v>
      </c>
      <c r="X82" s="40">
        <f>INDEX(人口源表!$1:$1048576,MATCH($B82,人口源表!$A:$A,0),MATCH(X$1,人口源表!$1:$1,0))*INDEX(城镇化率!$1:$1048576,MATCH($B82,城镇化率!$A:$A,0),MATCH(X$1,城镇化率!$5:$5,0))/100</f>
        <v>3974147.5813273913</v>
      </c>
      <c r="Y82" s="40">
        <f>INDEX(人口源表!$1:$1048576,MATCH($B82,人口源表!$A:$A,0),MATCH(Y$1,人口源表!$1:$1,0))*INDEX(城镇化率!$1:$1048576,MATCH($B82,城镇化率!$A:$A,0),MATCH(Y$1,城镇化率!$5:$5,0))/100</f>
        <v>3983449.5014768667</v>
      </c>
      <c r="Z82" s="40">
        <f>INDEX(人口源表!$1:$1048576,MATCH($B82,人口源表!$A:$A,0),MATCH(Z$1,人口源表!$1:$1,0))*INDEX(城镇化率!$1:$1048576,MATCH($B82,城镇化率!$A:$A,0),MATCH(Z$1,城镇化率!$5:$5,0))/100</f>
        <v>3990865.3529216521</v>
      </c>
      <c r="AA82" s="40">
        <f>INDEX(人口源表!$1:$1048576,MATCH($B82,人口源表!$A:$A,0),MATCH(AA$1,人口源表!$1:$1,0))*INDEX(城镇化率!$1:$1048576,MATCH($B82,城镇化率!$A:$A,0),MATCH(AA$1,城镇化率!$5:$5,0))/100</f>
        <v>3996442.0011885501</v>
      </c>
      <c r="AB82" s="40">
        <f>INDEX(人口源表!$1:$1048576,MATCH($B82,人口源表!$A:$A,0),MATCH(AB$1,人口源表!$1:$1,0))*INDEX(城镇化率!$1:$1048576,MATCH($B82,城镇化率!$A:$A,0),MATCH(AB$1,城镇化率!$5:$5,0))/100</f>
        <v>4000240.5918164765</v>
      </c>
      <c r="AC82" s="40">
        <f>INDEX(人口源表!$1:$1048576,MATCH($B82,人口源表!$A:$A,0),MATCH(AC$1,人口源表!$1:$1,0))*INDEX(城镇化率!$1:$1048576,MATCH($B82,城镇化率!$A:$A,0),MATCH(AC$1,城镇化率!$5:$5,0))/100</f>
        <v>3997442.8568737204</v>
      </c>
      <c r="AD82" s="40">
        <f>INDEX(人口源表!$1:$1048576,MATCH($B82,人口源表!$A:$A,0),MATCH(AD$1,人口源表!$1:$1,0))*INDEX(城镇化率!$1:$1048576,MATCH($B82,城镇化率!$A:$A,0),MATCH(AD$1,城镇化率!$5:$5,0))/100</f>
        <v>3993047.1766420659</v>
      </c>
      <c r="AE82" s="40">
        <f>INDEX(人口源表!$1:$1048576,MATCH($B82,人口源表!$A:$A,0),MATCH(AE$1,人口源表!$1:$1,0))*INDEX(城镇化率!$1:$1048576,MATCH($B82,城镇化率!$A:$A,0),MATCH(AE$1,城镇化率!$5:$5,0))/100</f>
        <v>3987172.2716962164</v>
      </c>
      <c r="AF82" s="40">
        <f>INDEX(人口源表!$1:$1048576,MATCH($B82,人口源表!$A:$A,0),MATCH(AF$1,人口源表!$1:$1,0))*INDEX(城镇化率!$1:$1048576,MATCH($B82,城镇化率!$A:$A,0),MATCH(AF$1,城镇化率!$5:$5,0))/100</f>
        <v>3979954.6946875597</v>
      </c>
      <c r="AG82" s="40">
        <f>INDEX(人口源表!$1:$1048576,MATCH($B82,人口源表!$A:$A,0),MATCH(AG$1,人口源表!$1:$1,0))*INDEX(城镇化率!$1:$1048576,MATCH($B82,城镇化率!$A:$A,0),MATCH(AG$1,城镇化率!$5:$5,0))/100</f>
        <v>3971548.2617293228</v>
      </c>
      <c r="AH82" s="40">
        <f>INDEX(人口源表!$1:$1048576,MATCH($B82,人口源表!$A:$A,0),MATCH(AH$1,人口源表!$1:$1,0))*INDEX(城镇化率!$1:$1048576,MATCH($B82,城镇化率!$A:$A,0),MATCH(AH$1,城镇化率!$5:$5,0))/100</f>
        <v>3962125.2480225633</v>
      </c>
      <c r="AI82" s="40">
        <f>INDEX(人口源表!$1:$1048576,MATCH($B82,人口源表!$A:$A,0),MATCH(AI$1,人口源表!$1:$1,0))*INDEX(城镇化率!$1:$1048576,MATCH($B82,城镇化率!$A:$A,0),MATCH(AI$1,城镇化率!$5:$5,0))/100</f>
        <v>3951876.7132548932</v>
      </c>
      <c r="AJ82" s="40">
        <f>INDEX(人口源表!$1:$1048576,MATCH($B82,人口源表!$A:$A,0),MATCH(AJ$1,人口源表!$1:$1,0))*INDEX(城镇化率!$1:$1048576,MATCH($B82,城镇化率!$A:$A,0),MATCH(AJ$1,城镇化率!$5:$5,0))/100</f>
        <v>3941010.1392530911</v>
      </c>
      <c r="AK82" s="40">
        <f>INDEX(人口源表!$1:$1048576,MATCH($B82,人口源表!$A:$A,0),MATCH(AK$1,人口源表!$1:$1,0))*INDEX(城镇化率!$1:$1048576,MATCH($B82,城镇化率!$A:$A,0),MATCH(AK$1,城镇化率!$5:$5,0))/100</f>
        <v>3929754.214344962</v>
      </c>
      <c r="AL82" s="40">
        <f>INDEX(人口源表!$1:$1048576,MATCH($B82,人口源表!$A:$A,0),MATCH(AL$1,人口源表!$1:$1,0))*INDEX(城镇化率!$1:$1048576,MATCH($B82,城镇化率!$A:$A,0),MATCH(AL$1,城镇化率!$5:$5,0))/100</f>
        <v>3918355.5876391213</v>
      </c>
      <c r="AM82" s="40">
        <f>INDEX(人口源表!$1:$1048576,MATCH($B82,人口源表!$A:$A,0),MATCH(AM$1,人口源表!$1:$1,0))*INDEX(城镇化率!$1:$1048576,MATCH($B82,城镇化率!$A:$A,0),MATCH(AM$1,城镇化率!$5:$5,0))/100</f>
        <v>3907081.8966759788</v>
      </c>
      <c r="AN82" s="40">
        <f>INDEX(人口源表!$1:$1048576,MATCH($B82,人口源表!$A:$A,0),MATCH(AN$1,人口源表!$1:$1,0))*INDEX(城镇化率!$1:$1048576,MATCH($B82,城镇化率!$A:$A,0),MATCH(AN$1,城镇化率!$5:$5,0))/100</f>
        <v>3896218.4849501532</v>
      </c>
      <c r="AO82" s="40">
        <f>INDEX(人口源表!$1:$1048576,MATCH($B82,人口源表!$A:$A,0),MATCH(AO$1,人口源表!$1:$1,0))*INDEX(城镇化率!$1:$1048576,MATCH($B82,城镇化率!$A:$A,0),MATCH(AO$1,城镇化率!$5:$5,0))/100</f>
        <v>3886073.2683458282</v>
      </c>
      <c r="AP82" s="40">
        <f>INDEX(人口源表!$1:$1048576,MATCH($B82,人口源表!$A:$A,0),MATCH(AP$1,人口源表!$1:$1,0))*INDEX(城镇化率!$1:$1048576,MATCH($B82,城镇化率!$A:$A,0),MATCH(AP$1,城镇化率!$5:$5,0))/100</f>
        <v>3876972.5321742608</v>
      </c>
      <c r="AQ82" s="40">
        <f>INDEX(人口源表!$1:$1048576,MATCH($B82,人口源表!$A:$A,0),MATCH(AQ$1,人口源表!$1:$1,0))*INDEX(城镇化率!$1:$1048576,MATCH($B82,城镇化率!$A:$A,0),MATCH(AQ$1,城镇化率!$5:$5,0))/100</f>
        <v>3869265.839217776</v>
      </c>
      <c r="AR82" s="40">
        <f>INDEX(人口源表!$1:$1048576,MATCH($B82,人口源表!$A:$A,0),MATCH(AR$1,人口源表!$1:$1,0))*INDEX(城镇化率!$1:$1048576,MATCH($B82,城镇化率!$A:$A,0),MATCH(AR$1,城镇化率!$5:$5,0))/100</f>
        <v>3863321.7998958468</v>
      </c>
      <c r="AS82" s="40">
        <f>INDEX(人口源表!$1:$1048576,MATCH($B82,人口源表!$A:$A,0),MATCH(AS$1,人口源表!$1:$1,0))*INDEX(城镇化率!$1:$1048576,MATCH($B82,城镇化率!$A:$A,0),MATCH(AS$1,城镇化率!$5:$5,0))/100</f>
        <v>3859533.0223042462</v>
      </c>
      <c r="AT82" s="40">
        <f>INDEX(人口源表!$1:$1048576,MATCH($B82,人口源表!$A:$A,0),MATCH(AT$1,人口源表!$1:$1,0))*INDEX(城镇化率!$1:$1048576,MATCH($B82,城镇化率!$A:$A,0),MATCH(AT$1,城镇化率!$5:$5,0))/100</f>
        <v>3858310.9238632019</v>
      </c>
      <c r="AU82" s="40">
        <f>INDEX(人口源表!$1:$1048576,MATCH($B82,人口源表!$A:$A,0),MATCH(AU$1,人口源表!$1:$1,0))*INDEX(城镇化率!$1:$1048576,MATCH($B82,城镇化率!$A:$A,0),MATCH(AU$1,城镇化率!$5:$5,0))/100</f>
        <v>3860093.5112664462</v>
      </c>
      <c r="AV82" s="40">
        <f>INDEX(人口源表!$1:$1048576,MATCH($B82,人口源表!$A:$A,0),MATCH(AV$1,人口源表!$1:$1,0))*INDEX(城镇化率!$1:$1048576,MATCH($B82,城镇化率!$A:$A,0),MATCH(AV$1,城镇化率!$5:$5,0))/100</f>
        <v>3865337.377419868</v>
      </c>
    </row>
    <row r="83" spans="1:48" x14ac:dyDescent="0.15">
      <c r="A83" s="4" t="s">
        <v>865</v>
      </c>
      <c r="B83" s="4" t="s">
        <v>188</v>
      </c>
      <c r="C83" s="34">
        <f>VLOOKUP(B83,'[1]2016省城人口总结（根）'!B:C,2,FALSE)/100</f>
        <v>0.70079999999999998</v>
      </c>
      <c r="D83" s="40">
        <f>INDEX(人口源表!$1:$1048576,MATCH($B83,人口源表!$A:$A,0),MATCH(D$1,人口源表!$1:$1,0))*INDEX(城镇化率!$1:$1048576,MATCH($B83,城镇化率!$A:$A,0),MATCH(D$1,城镇化率!$5:$5,0))/100</f>
        <v>5213753.4422663683</v>
      </c>
      <c r="E83" s="40">
        <f>INDEX(人口源表!$1:$1048576,MATCH($B83,人口源表!$A:$A,0),MATCH(E$1,人口源表!$1:$1,0))*INDEX(城镇化率!$1:$1048576,MATCH($B83,城镇化率!$A:$A,0),MATCH(E$1,城镇化率!$5:$5,0))/100</f>
        <v>5312303.0687052747</v>
      </c>
      <c r="F83" s="40">
        <f>INDEX(人口源表!$1:$1048576,MATCH($B83,人口源表!$A:$A,0),MATCH(F$1,人口源表!$1:$1,0))*INDEX(城镇化率!$1:$1048576,MATCH($B83,城镇化率!$A:$A,0),MATCH(F$1,城镇化率!$5:$5,0))/100</f>
        <v>5409703.4265697086</v>
      </c>
      <c r="G83" s="40">
        <f>INDEX(人口源表!$1:$1048576,MATCH($B83,人口源表!$A:$A,0),MATCH(G$1,人口源表!$1:$1,0))*INDEX(城镇化率!$1:$1048576,MATCH($B83,城镇化率!$A:$A,0),MATCH(G$1,城镇化率!$5:$5,0))/100</f>
        <v>4938663.6159281079</v>
      </c>
      <c r="H83" s="40">
        <f>INDEX(人口源表!$1:$1048576,MATCH($B83,人口源表!$A:$A,0),MATCH(H$1,人口源表!$1:$1,0))*INDEX(城镇化率!$1:$1048576,MATCH($B83,城镇化率!$A:$A,0),MATCH(H$1,城镇化率!$5:$5,0))/100</f>
        <v>5029685.9614119632</v>
      </c>
      <c r="I83" s="40">
        <f>INDEX(人口源表!$1:$1048576,MATCH($B83,人口源表!$A:$A,0),MATCH(I$1,人口源表!$1:$1,0))*INDEX(城镇化率!$1:$1048576,MATCH($B83,城镇化率!$A:$A,0),MATCH(I$1,城镇化率!$5:$5,0))/100</f>
        <v>5084953.1884660935</v>
      </c>
      <c r="J83" s="40">
        <f>INDEX(人口源表!$1:$1048576,MATCH($B83,人口源表!$A:$A,0),MATCH(J$1,人口源表!$1:$1,0))*INDEX(城镇化率!$1:$1048576,MATCH($B83,城镇化率!$A:$A,0),MATCH(J$1,城镇化率!$5:$5,0))/100</f>
        <v>5138644.6740773162</v>
      </c>
      <c r="K83" s="40">
        <f>INDEX(人口源表!$1:$1048576,MATCH($B83,人口源表!$A:$A,0),MATCH(K$1,人口源表!$1:$1,0))*INDEX(城镇化率!$1:$1048576,MATCH($B83,城镇化率!$A:$A,0),MATCH(K$1,城镇化率!$5:$5,0))/100</f>
        <v>5190659.1115240874</v>
      </c>
      <c r="L83" s="40">
        <f>INDEX(人口源表!$1:$1048576,MATCH($B83,人口源表!$A:$A,0),MATCH(L$1,人口源表!$1:$1,0))*INDEX(城镇化率!$1:$1048576,MATCH($B83,城镇化率!$A:$A,0),MATCH(L$1,城镇化率!$5:$5,0))/100</f>
        <v>5240901.6199607877</v>
      </c>
      <c r="M83" s="40">
        <f>INDEX(人口源表!$1:$1048576,MATCH($B83,人口源表!$A:$A,0),MATCH(M$1,人口源表!$1:$1,0))*INDEX(城镇化率!$1:$1048576,MATCH($B83,城镇化率!$A:$A,0),MATCH(M$1,城镇化率!$5:$5,0))/100</f>
        <v>5289284.1490004221</v>
      </c>
      <c r="N83" s="40">
        <f>INDEX(人口源表!$1:$1048576,MATCH($B83,人口源表!$A:$A,0),MATCH(N$1,人口源表!$1:$1,0))*INDEX(城镇化率!$1:$1048576,MATCH($B83,城镇化率!$A:$A,0),MATCH(N$1,城镇化率!$5:$5,0))/100</f>
        <v>5335725.8961718511</v>
      </c>
      <c r="O83" s="40">
        <f>INDEX(人口源表!$1:$1048576,MATCH($B83,人口源表!$A:$A,0),MATCH(O$1,人口源表!$1:$1,0))*INDEX(城镇化率!$1:$1048576,MATCH($B83,城镇化率!$A:$A,0),MATCH(O$1,城镇化率!$5:$5,0))/100</f>
        <v>5380155.3451604126</v>
      </c>
      <c r="P83" s="40">
        <f>INDEX(人口源表!$1:$1048576,MATCH($B83,人口源表!$A:$A,0),MATCH(P$1,人口源表!$1:$1,0))*INDEX(城镇化率!$1:$1048576,MATCH($B83,城镇化率!$A:$A,0),MATCH(P$1,城镇化率!$5:$5,0))/100</f>
        <v>5422509.1666487716</v>
      </c>
      <c r="Q83" s="40">
        <f>INDEX(人口源表!$1:$1048576,MATCH($B83,人口源表!$A:$A,0),MATCH(Q$1,人口源表!$1:$1,0))*INDEX(城镇化率!$1:$1048576,MATCH($B83,城镇化率!$A:$A,0),MATCH(Q$1,城镇化率!$5:$5,0))/100</f>
        <v>5462731.0379668446</v>
      </c>
      <c r="R83" s="40">
        <f>INDEX(人口源表!$1:$1048576,MATCH($B83,人口源表!$A:$A,0),MATCH(R$1,人口源表!$1:$1,0))*INDEX(城镇化率!$1:$1048576,MATCH($B83,城镇化率!$A:$A,0),MATCH(R$1,城镇化率!$5:$5,0))/100</f>
        <v>5500777.0037748935</v>
      </c>
      <c r="S83" s="40">
        <f>INDEX(人口源表!$1:$1048576,MATCH($B83,人口源表!$A:$A,0),MATCH(S$1,人口源表!$1:$1,0))*INDEX(城镇化率!$1:$1048576,MATCH($B83,城镇化率!$A:$A,0),MATCH(S$1,城镇化率!$5:$5,0))/100</f>
        <v>5509200.4791980265</v>
      </c>
      <c r="T83" s="40">
        <f>INDEX(人口源表!$1:$1048576,MATCH($B83,人口源表!$A:$A,0),MATCH(T$1,人口源表!$1:$1,0))*INDEX(城镇化率!$1:$1048576,MATCH($B83,城镇化率!$A:$A,0),MATCH(T$1,城镇化率!$5:$5,0))/100</f>
        <v>5515191.7819103952</v>
      </c>
      <c r="U83" s="40">
        <f>INDEX(人口源表!$1:$1048576,MATCH($B83,人口源表!$A:$A,0),MATCH(U$1,人口源表!$1:$1,0))*INDEX(城镇化率!$1:$1048576,MATCH($B83,城镇化率!$A:$A,0),MATCH(U$1,城镇化率!$5:$5,0))/100</f>
        <v>5518769.1268108357</v>
      </c>
      <c r="V83" s="40">
        <f>INDEX(人口源表!$1:$1048576,MATCH($B83,人口源表!$A:$A,0),MATCH(V$1,人口源表!$1:$1,0))*INDEX(城镇化率!$1:$1048576,MATCH($B83,城镇化率!$A:$A,0),MATCH(V$1,城镇化率!$5:$5,0))/100</f>
        <v>5519966.6658881679</v>
      </c>
      <c r="W83" s="40">
        <f>INDEX(人口源表!$1:$1048576,MATCH($B83,人口源表!$A:$A,0),MATCH(W$1,人口源表!$1:$1,0))*INDEX(城镇化率!$1:$1048576,MATCH($B83,城镇化率!$A:$A,0),MATCH(W$1,城镇化率!$5:$5,0))/100</f>
        <v>5518826.3883629926</v>
      </c>
      <c r="X83" s="40">
        <f>INDEX(人口源表!$1:$1048576,MATCH($B83,人口源表!$A:$A,0),MATCH(X$1,人口源表!$1:$1,0))*INDEX(城镇化率!$1:$1048576,MATCH($B83,城镇化率!$A:$A,0),MATCH(X$1,城镇化率!$5:$5,0))/100</f>
        <v>5515405.131570166</v>
      </c>
      <c r="Y83" s="40">
        <f>INDEX(人口源表!$1:$1048576,MATCH($B83,人口源表!$A:$A,0),MATCH(Y$1,人口源表!$1:$1,0))*INDEX(城镇化率!$1:$1048576,MATCH($B83,城镇化率!$A:$A,0),MATCH(Y$1,城镇化率!$5:$5,0))/100</f>
        <v>5509769.7932147626</v>
      </c>
      <c r="Z83" s="40">
        <f>INDEX(人口源表!$1:$1048576,MATCH($B83,人口源表!$A:$A,0),MATCH(Z$1,人口源表!$1:$1,0))*INDEX(城镇化率!$1:$1048576,MATCH($B83,城镇化率!$A:$A,0),MATCH(Z$1,城镇化率!$5:$5,0))/100</f>
        <v>5501999.2894993285</v>
      </c>
      <c r="AA83" s="40">
        <f>INDEX(人口源表!$1:$1048576,MATCH($B83,人口源表!$A:$A,0),MATCH(AA$1,人口源表!$1:$1,0))*INDEX(城镇化率!$1:$1048576,MATCH($B83,城镇化率!$A:$A,0),MATCH(AA$1,城镇化率!$5:$5,0))/100</f>
        <v>5492187.434563648</v>
      </c>
      <c r="AB83" s="40">
        <f>INDEX(人口源表!$1:$1048576,MATCH($B83,人口源表!$A:$A,0),MATCH(AB$1,人口源表!$1:$1,0))*INDEX(城镇化率!$1:$1048576,MATCH($B83,城镇化率!$A:$A,0),MATCH(AB$1,城镇化率!$5:$5,0))/100</f>
        <v>5480438.0674148072</v>
      </c>
      <c r="AC83" s="40">
        <f>INDEX(人口源表!$1:$1048576,MATCH($B83,人口源表!$A:$A,0),MATCH(AC$1,人口源表!$1:$1,0))*INDEX(城镇化率!$1:$1048576,MATCH($B83,城镇化率!$A:$A,0),MATCH(AC$1,城镇化率!$5:$5,0))/100</f>
        <v>5460180.8911419725</v>
      </c>
      <c r="AD83" s="40">
        <f>INDEX(人口源表!$1:$1048576,MATCH($B83,人口源表!$A:$A,0),MATCH(AD$1,人口源表!$1:$1,0))*INDEX(城镇化率!$1:$1048576,MATCH($B83,城镇化率!$A:$A,0),MATCH(AD$1,城镇化率!$5:$5,0))/100</f>
        <v>5438282.713230066</v>
      </c>
      <c r="AE83" s="40">
        <f>INDEX(人口源表!$1:$1048576,MATCH($B83,人口源表!$A:$A,0),MATCH(AE$1,人口源表!$1:$1,0))*INDEX(城镇化率!$1:$1048576,MATCH($B83,城镇化率!$A:$A,0),MATCH(AE$1,城镇化率!$5:$5,0))/100</f>
        <v>5414895.1656012228</v>
      </c>
      <c r="AF83" s="40">
        <f>INDEX(人口源表!$1:$1048576,MATCH($B83,人口源表!$A:$A,0),MATCH(AF$1,人口源表!$1:$1,0))*INDEX(城镇化率!$1:$1048576,MATCH($B83,城镇化率!$A:$A,0),MATCH(AF$1,城镇化率!$5:$5,0))/100</f>
        <v>5390182.9059515558</v>
      </c>
      <c r="AG83" s="40">
        <f>INDEX(人口源表!$1:$1048576,MATCH($B83,人口源表!$A:$A,0),MATCH(AG$1,人口源表!$1:$1,0))*INDEX(城镇化率!$1:$1048576,MATCH($B83,城镇化率!$A:$A,0),MATCH(AG$1,城镇化率!$5:$5,0))/100</f>
        <v>5364324.7279348709</v>
      </c>
      <c r="AH83" s="40">
        <f>INDEX(人口源表!$1:$1048576,MATCH($B83,人口源表!$A:$A,0),MATCH(AH$1,人口源表!$1:$1,0))*INDEX(城镇化率!$1:$1048576,MATCH($B83,城镇化率!$A:$A,0),MATCH(AH$1,城镇化率!$5:$5,0))/100</f>
        <v>5337512.9130765554</v>
      </c>
      <c r="AI83" s="40">
        <f>INDEX(人口源表!$1:$1048576,MATCH($B83,人口源表!$A:$A,0),MATCH(AI$1,人口源表!$1:$1,0))*INDEX(城镇化率!$1:$1048576,MATCH($B83,城镇化率!$A:$A,0),MATCH(AI$1,城镇化率!$5:$5,0))/100</f>
        <v>5309952.5651937667</v>
      </c>
      <c r="AJ83" s="40">
        <f>INDEX(人口源表!$1:$1048576,MATCH($B83,人口源表!$A:$A,0),MATCH(AJ$1,人口源表!$1:$1,0))*INDEX(城镇化率!$1:$1048576,MATCH($B83,城镇化率!$A:$A,0),MATCH(AJ$1,城镇化率!$5:$5,0))/100</f>
        <v>5281864.5155326016</v>
      </c>
      <c r="AK83" s="40">
        <f>INDEX(人口源表!$1:$1048576,MATCH($B83,人口源表!$A:$A,0),MATCH(AK$1,人口源表!$1:$1,0))*INDEX(城镇化率!$1:$1048576,MATCH($B83,城镇化率!$A:$A,0),MATCH(AK$1,城镇化率!$5:$5,0))/100</f>
        <v>5253483.7886201805</v>
      </c>
      <c r="AL83" s="40">
        <f>INDEX(人口源表!$1:$1048576,MATCH($B83,人口源表!$A:$A,0),MATCH(AL$1,人口源表!$1:$1,0))*INDEX(城镇化率!$1:$1048576,MATCH($B83,城镇化率!$A:$A,0),MATCH(AL$1,城镇化率!$5:$5,0))/100</f>
        <v>5225059.8380631069</v>
      </c>
      <c r="AM83" s="40">
        <f>INDEX(人口源表!$1:$1048576,MATCH($B83,人口源表!$A:$A,0),MATCH(AM$1,人口源表!$1:$1,0))*INDEX(城镇化率!$1:$1048576,MATCH($B83,城镇化率!$A:$A,0),MATCH(AM$1,城镇化率!$5:$5,0))/100</f>
        <v>5196858.5994897801</v>
      </c>
      <c r="AN83" s="40">
        <f>INDEX(人口源表!$1:$1048576,MATCH($B83,人口源表!$A:$A,0),MATCH(AN$1,人口源表!$1:$1,0))*INDEX(城镇化率!$1:$1048576,MATCH($B83,城镇化率!$A:$A,0),MATCH(AN$1,城镇化率!$5:$5,0))/100</f>
        <v>5169158.2120744353</v>
      </c>
      <c r="AO83" s="40">
        <f>INDEX(人口源表!$1:$1048576,MATCH($B83,人口源表!$A:$A,0),MATCH(AO$1,人口源表!$1:$1,0))*INDEX(城镇化率!$1:$1048576,MATCH($B83,城镇化率!$A:$A,0),MATCH(AO$1,城镇化率!$5:$5,0))/100</f>
        <v>5142254.6957127089</v>
      </c>
      <c r="AP83" s="40">
        <f>INDEX(人口源表!$1:$1048576,MATCH($B83,人口源表!$A:$A,0),MATCH(AP$1,人口源表!$1:$1,0))*INDEX(城镇化率!$1:$1048576,MATCH($B83,城镇化率!$A:$A,0),MATCH(AP$1,城镇化率!$5:$5,0))/100</f>
        <v>5116460.4135093214</v>
      </c>
      <c r="AQ83" s="40">
        <f>INDEX(人口源表!$1:$1048576,MATCH($B83,人口源表!$A:$A,0),MATCH(AQ$1,人口源表!$1:$1,0))*INDEX(城镇化率!$1:$1048576,MATCH($B83,城镇化率!$A:$A,0),MATCH(AQ$1,城镇化率!$5:$5,0))/100</f>
        <v>5092100.6538519887</v>
      </c>
      <c r="AR83" s="40">
        <f>INDEX(人口源表!$1:$1048576,MATCH($B83,人口源表!$A:$A,0),MATCH(AR$1,人口源表!$1:$1,0))*INDEX(城镇化率!$1:$1048576,MATCH($B83,城镇化率!$A:$A,0),MATCH(AR$1,城镇化率!$5:$5,0))/100</f>
        <v>5069520.3018462993</v>
      </c>
      <c r="AS83" s="40">
        <f>INDEX(人口源表!$1:$1048576,MATCH($B83,人口源表!$A:$A,0),MATCH(AS$1,人口源表!$1:$1,0))*INDEX(城镇化率!$1:$1048576,MATCH($B83,城镇化率!$A:$A,0),MATCH(AS$1,城镇化率!$5:$5,0))/100</f>
        <v>5049078.5950183654</v>
      </c>
      <c r="AT83" s="40">
        <f>INDEX(人口源表!$1:$1048576,MATCH($B83,人口源表!$A:$A,0),MATCH(AT$1,人口源表!$1:$1,0))*INDEX(城镇化率!$1:$1048576,MATCH($B83,城镇化率!$A:$A,0),MATCH(AT$1,城镇化率!$5:$5,0))/100</f>
        <v>5031153.0717128338</v>
      </c>
      <c r="AU83" s="40">
        <f>INDEX(人口源表!$1:$1048576,MATCH($B83,人口源表!$A:$A,0),MATCH(AU$1,人口源表!$1:$1,0))*INDEX(城镇化率!$1:$1048576,MATCH($B83,城镇化率!$A:$A,0),MATCH(AU$1,城镇化率!$5:$5,0))/100</f>
        <v>5016136.1258885553</v>
      </c>
      <c r="AV83" s="40">
        <f>INDEX(人口源表!$1:$1048576,MATCH($B83,人口源表!$A:$A,0),MATCH(AV$1,人口源表!$1:$1,0))*INDEX(城镇化率!$1:$1048576,MATCH($B83,城镇化率!$A:$A,0),MATCH(AV$1,城镇化率!$5:$5,0))/100</f>
        <v>5004439.92743738</v>
      </c>
    </row>
    <row r="84" spans="1:48" x14ac:dyDescent="0.15">
      <c r="A84" s="4" t="s">
        <v>865</v>
      </c>
      <c r="B84" s="4" t="s">
        <v>190</v>
      </c>
      <c r="C84" s="34">
        <f>VLOOKUP(B84,'[1]2016省城人口总结（根）'!B:C,2,FALSE)/100</f>
        <v>0.70079999999999998</v>
      </c>
      <c r="D84" s="40">
        <f>INDEX(人口源表!$1:$1048576,MATCH($B84,人口源表!$A:$A,0),MATCH(D$1,人口源表!$1:$1,0))*INDEX(城镇化率!$1:$1048576,MATCH($B84,城镇化率!$A:$A,0),MATCH(D$1,城镇化率!$5:$5,0))/100</f>
        <v>3187150.7978348853</v>
      </c>
      <c r="E84" s="40">
        <f>INDEX(人口源表!$1:$1048576,MATCH($B84,人口源表!$A:$A,0),MATCH(E$1,人口源表!$1:$1,0))*INDEX(城镇化率!$1:$1048576,MATCH($B84,城镇化率!$A:$A,0),MATCH(E$1,城镇化率!$5:$5,0))/100</f>
        <v>3248659.1426932155</v>
      </c>
      <c r="F84" s="40">
        <f>INDEX(人口源表!$1:$1048576,MATCH($B84,人口源表!$A:$A,0),MATCH(F$1,人口源表!$1:$1,0))*INDEX(城镇化率!$1:$1048576,MATCH($B84,城镇化率!$A:$A,0),MATCH(F$1,城镇化率!$5:$5,0))/100</f>
        <v>3309845.7789075035</v>
      </c>
      <c r="G84" s="40">
        <f>INDEX(人口源表!$1:$1048576,MATCH($B84,人口源表!$A:$A,0),MATCH(G$1,人口源表!$1:$1,0))*INDEX(城镇化率!$1:$1048576,MATCH($B84,城镇化率!$A:$A,0),MATCH(G$1,城镇化率!$5:$5,0))/100</f>
        <v>3348134.0059012119</v>
      </c>
      <c r="H84" s="40">
        <f>INDEX(人口源表!$1:$1048576,MATCH($B84,人口源表!$A:$A,0),MATCH(H$1,人口源表!$1:$1,0))*INDEX(城镇化率!$1:$1048576,MATCH($B84,城镇化率!$A:$A,0),MATCH(H$1,城镇化率!$5:$5,0))/100</f>
        <v>3418083.8816629834</v>
      </c>
      <c r="I84" s="40">
        <f>INDEX(人口源表!$1:$1048576,MATCH($B84,人口源表!$A:$A,0),MATCH(I$1,人口源表!$1:$1,0))*INDEX(城镇化率!$1:$1048576,MATCH($B84,城镇化率!$A:$A,0),MATCH(I$1,城镇化率!$5:$5,0))/100</f>
        <v>3461891.9678337108</v>
      </c>
      <c r="J84" s="40">
        <f>INDEX(人口源表!$1:$1048576,MATCH($B84,人口源表!$A:$A,0),MATCH(J$1,人口源表!$1:$1,0))*INDEX(城镇化率!$1:$1048576,MATCH($B84,城镇化率!$A:$A,0),MATCH(J$1,城镇化率!$5:$5,0))/100</f>
        <v>3502873.1622836483</v>
      </c>
      <c r="K84" s="40">
        <f>INDEX(人口源表!$1:$1048576,MATCH($B84,人口源表!$A:$A,0),MATCH(K$1,人口源表!$1:$1,0))*INDEX(城镇化率!$1:$1048576,MATCH($B84,城镇化率!$A:$A,0),MATCH(K$1,城镇化率!$5:$5,0))/100</f>
        <v>3541103.6423398978</v>
      </c>
      <c r="L84" s="40">
        <f>INDEX(人口源表!$1:$1048576,MATCH($B84,人口源表!$A:$A,0),MATCH(L$1,人口源表!$1:$1,0))*INDEX(城镇化率!$1:$1048576,MATCH($B84,城镇化率!$A:$A,0),MATCH(L$1,城镇化率!$5:$5,0))/100</f>
        <v>3576659.0084845959</v>
      </c>
      <c r="M84" s="40">
        <f>INDEX(人口源表!$1:$1048576,MATCH($B84,人口源表!$A:$A,0),MATCH(M$1,人口源表!$1:$1,0))*INDEX(城镇化率!$1:$1048576,MATCH($B84,城镇化率!$A:$A,0),MATCH(M$1,城镇化率!$5:$5,0))/100</f>
        <v>3609618.876991394</v>
      </c>
      <c r="N84" s="40">
        <f>INDEX(人口源表!$1:$1048576,MATCH($B84,人口源表!$A:$A,0),MATCH(N$1,人口源表!$1:$1,0))*INDEX(城镇化率!$1:$1048576,MATCH($B84,城镇化率!$A:$A,0),MATCH(N$1,城镇化率!$5:$5,0))/100</f>
        <v>3640064.5883788895</v>
      </c>
      <c r="O84" s="40">
        <f>INDEX(人口源表!$1:$1048576,MATCH($B84,人口源表!$A:$A,0),MATCH(O$1,人口源表!$1:$1,0))*INDEX(城镇化率!$1:$1048576,MATCH($B84,城镇化率!$A:$A,0),MATCH(O$1,城镇化率!$5:$5,0))/100</f>
        <v>3668079.989494517</v>
      </c>
      <c r="P84" s="40">
        <f>INDEX(人口源表!$1:$1048576,MATCH($B84,人口源表!$A:$A,0),MATCH(P$1,人口源表!$1:$1,0))*INDEX(城镇化率!$1:$1048576,MATCH($B84,城镇化率!$A:$A,0),MATCH(P$1,城镇化率!$5:$5,0))/100</f>
        <v>3693750.638273546</v>
      </c>
      <c r="Q84" s="40">
        <f>INDEX(人口源表!$1:$1048576,MATCH($B84,人口源表!$A:$A,0),MATCH(Q$1,人口源表!$1:$1,0))*INDEX(城镇化率!$1:$1048576,MATCH($B84,城镇化率!$A:$A,0),MATCH(Q$1,城镇化率!$5:$5,0))/100</f>
        <v>3717165.4189280905</v>
      </c>
      <c r="R84" s="40">
        <f>INDEX(人口源表!$1:$1048576,MATCH($B84,人口源表!$A:$A,0),MATCH(R$1,人口源表!$1:$1,0))*INDEX(城镇化率!$1:$1048576,MATCH($B84,城镇化率!$A:$A,0),MATCH(R$1,城镇化率!$5:$5,0))/100</f>
        <v>3738414.1127698258</v>
      </c>
      <c r="S84" s="40">
        <f>INDEX(人口源表!$1:$1048576,MATCH($B84,人口源表!$A:$A,0),MATCH(S$1,人口源表!$1:$1,0))*INDEX(城镇化率!$1:$1048576,MATCH($B84,城镇化率!$A:$A,0),MATCH(S$1,城镇化率!$5:$5,0))/100</f>
        <v>3738988.7414108794</v>
      </c>
      <c r="T84" s="40">
        <f>INDEX(人口源表!$1:$1048576,MATCH($B84,人口源表!$A:$A,0),MATCH(T$1,人口源表!$1:$1,0))*INDEX(城镇化率!$1:$1048576,MATCH($B84,城镇化率!$A:$A,0),MATCH(T$1,城镇化率!$5:$5,0))/100</f>
        <v>3737509.1419975474</v>
      </c>
      <c r="U84" s="40">
        <f>INDEX(人口源表!$1:$1048576,MATCH($B84,人口源表!$A:$A,0),MATCH(U$1,人口源表!$1:$1,0))*INDEX(城镇化率!$1:$1048576,MATCH($B84,城镇化率!$A:$A,0),MATCH(U$1,城镇化率!$5:$5,0))/100</f>
        <v>3734100.44386455</v>
      </c>
      <c r="V84" s="40">
        <f>INDEX(人口源表!$1:$1048576,MATCH($B84,人口源表!$A:$A,0),MATCH(V$1,人口源表!$1:$1,0))*INDEX(城镇化率!$1:$1048576,MATCH($B84,城镇化率!$A:$A,0),MATCH(V$1,城镇化率!$5:$5,0))/100</f>
        <v>3728889.7401742958</v>
      </c>
      <c r="W84" s="40">
        <f>INDEX(人口源表!$1:$1048576,MATCH($B84,人口源表!$A:$A,0),MATCH(W$1,人口源表!$1:$1,0))*INDEX(城镇化率!$1:$1048576,MATCH($B84,城镇化率!$A:$A,0),MATCH(W$1,城镇化率!$5:$5,0))/100</f>
        <v>3722004.4050358641</v>
      </c>
      <c r="X84" s="40">
        <f>INDEX(人口源表!$1:$1048576,MATCH($B84,人口源表!$A:$A,0),MATCH(X$1,人口源表!$1:$1,0))*INDEX(城镇化率!$1:$1048576,MATCH($B84,城镇化率!$A:$A,0),MATCH(X$1,城镇化率!$5:$5,0))/100</f>
        <v>3713569.5064195669</v>
      </c>
      <c r="Y84" s="40">
        <f>INDEX(人口源表!$1:$1048576,MATCH($B84,人口源表!$A:$A,0),MATCH(Y$1,人口源表!$1:$1,0))*INDEX(城镇化率!$1:$1048576,MATCH($B84,城镇化率!$A:$A,0),MATCH(Y$1,城镇化率!$5:$5,0))/100</f>
        <v>3703712.859910679</v>
      </c>
      <c r="Z84" s="40">
        <f>INDEX(人口源表!$1:$1048576,MATCH($B84,人口源表!$A:$A,0),MATCH(Z$1,人口源表!$1:$1,0))*INDEX(城镇化率!$1:$1048576,MATCH($B84,城镇化率!$A:$A,0),MATCH(Z$1,城镇化率!$5:$5,0))/100</f>
        <v>3692559.8928591758</v>
      </c>
      <c r="AA84" s="40">
        <f>INDEX(人口源表!$1:$1048576,MATCH($B84,人口源表!$A:$A,0),MATCH(AA$1,人口源表!$1:$1,0))*INDEX(城镇化率!$1:$1048576,MATCH($B84,城镇化率!$A:$A,0),MATCH(AA$1,城镇化率!$5:$5,0))/100</f>
        <v>3680237.8817031253</v>
      </c>
      <c r="AB84" s="40">
        <f>INDEX(人口源表!$1:$1048576,MATCH($B84,人口源表!$A:$A,0),MATCH(AB$1,人口源表!$1:$1,0))*INDEX(城镇化率!$1:$1048576,MATCH($B84,城镇化率!$A:$A,0),MATCH(AB$1,城镇化率!$5:$5,0))/100</f>
        <v>3666872.4830667507</v>
      </c>
      <c r="AC84" s="40">
        <f>INDEX(人口源表!$1:$1048576,MATCH($B84,人口源表!$A:$A,0),MATCH(AC$1,人口源表!$1:$1,0))*INDEX(城镇化率!$1:$1048576,MATCH($B84,城镇化率!$A:$A,0),MATCH(AC$1,城镇化率!$5:$5,0))/100</f>
        <v>3648121.6004180382</v>
      </c>
      <c r="AD84" s="40">
        <f>INDEX(人口源表!$1:$1048576,MATCH($B84,人口源表!$A:$A,0),MATCH(AD$1,人口源表!$1:$1,0))*INDEX(城镇化率!$1:$1048576,MATCH($B84,城镇化率!$A:$A,0),MATCH(AD$1,城镇化率!$5:$5,0))/100</f>
        <v>3628622.8877995368</v>
      </c>
      <c r="AE84" s="40">
        <f>INDEX(人口源表!$1:$1048576,MATCH($B84,人口源表!$A:$A,0),MATCH(AE$1,人口源表!$1:$1,0))*INDEX(城镇化率!$1:$1048576,MATCH($B84,城镇化率!$A:$A,0),MATCH(AE$1,城镇化率!$5:$5,0))/100</f>
        <v>3608503.5827850378</v>
      </c>
      <c r="AF84" s="40">
        <f>INDEX(人口源表!$1:$1048576,MATCH($B84,人口源表!$A:$A,0),MATCH(AF$1,人口源表!$1:$1,0))*INDEX(城镇化率!$1:$1048576,MATCH($B84,城镇化率!$A:$A,0),MATCH(AF$1,城镇化率!$5:$5,0))/100</f>
        <v>3587892.01710873</v>
      </c>
      <c r="AG84" s="40">
        <f>INDEX(人口源表!$1:$1048576,MATCH($B84,人口源表!$A:$A,0),MATCH(AG$1,人口源表!$1:$1,0))*INDEX(城镇化率!$1:$1048576,MATCH($B84,城镇化率!$A:$A,0),MATCH(AG$1,城镇化率!$5:$5,0))/100</f>
        <v>3566914.9576985724</v>
      </c>
      <c r="AH84" s="40">
        <f>INDEX(人口源表!$1:$1048576,MATCH($B84,人口源表!$A:$A,0),MATCH(AH$1,人口源表!$1:$1,0))*INDEX(城镇化率!$1:$1048576,MATCH($B84,城镇化率!$A:$A,0),MATCH(AH$1,城镇化率!$5:$5,0))/100</f>
        <v>3545696.6682393537</v>
      </c>
      <c r="AI84" s="40">
        <f>INDEX(人口源表!$1:$1048576,MATCH($B84,人口源表!$A:$A,0),MATCH(AI$1,人口源表!$1:$1,0))*INDEX(城镇化率!$1:$1048576,MATCH($B84,城镇化率!$A:$A,0),MATCH(AI$1,城镇化率!$5:$5,0))/100</f>
        <v>3524363.3124427767</v>
      </c>
      <c r="AJ84" s="40">
        <f>INDEX(人口源表!$1:$1048576,MATCH($B84,人口源表!$A:$A,0),MATCH(AJ$1,人口源表!$1:$1,0))*INDEX(城镇化率!$1:$1048576,MATCH($B84,城镇化率!$A:$A,0),MATCH(AJ$1,城镇化率!$5:$5,0))/100</f>
        <v>3503038.486462282</v>
      </c>
      <c r="AK84" s="40">
        <f>INDEX(人口源表!$1:$1048576,MATCH($B84,人口源表!$A:$A,0),MATCH(AK$1,人口源表!$1:$1,0))*INDEX(城镇化率!$1:$1048576,MATCH($B84,城镇化率!$A:$A,0),MATCH(AK$1,城镇化率!$5:$5,0))/100</f>
        <v>3481843.1524529196</v>
      </c>
      <c r="AL84" s="40">
        <f>INDEX(人口源表!$1:$1048576,MATCH($B84,人口源表!$A:$A,0),MATCH(AL$1,人口源表!$1:$1,0))*INDEX(城镇化率!$1:$1048576,MATCH($B84,城镇化率!$A:$A,0),MATCH(AL$1,城镇化率!$5:$5,0))/100</f>
        <v>3460900.9946561144</v>
      </c>
      <c r="AM84" s="40">
        <f>INDEX(人口源表!$1:$1048576,MATCH($B84,人口源表!$A:$A,0),MATCH(AM$1,人口源表!$1:$1,0))*INDEX(城镇化率!$1:$1048576,MATCH($B84,城镇化率!$A:$A,0),MATCH(AM$1,城镇化率!$5:$5,0))/100</f>
        <v>3440330.2878609723</v>
      </c>
      <c r="AN84" s="40">
        <f>INDEX(人口源表!$1:$1048576,MATCH($B84,人口源表!$A:$A,0),MATCH(AN$1,人口源表!$1:$1,0))*INDEX(城镇化率!$1:$1048576,MATCH($B84,城镇化率!$A:$A,0),MATCH(AN$1,城镇化率!$5:$5,0))/100</f>
        <v>3420251.9744168012</v>
      </c>
      <c r="AO84" s="40">
        <f>INDEX(人口源表!$1:$1048576,MATCH($B84,人口源表!$A:$A,0),MATCH(AO$1,人口源表!$1:$1,0))*INDEX(城镇化率!$1:$1048576,MATCH($B84,城镇化率!$A:$A,0),MATCH(AO$1,城镇化率!$5:$5,0))/100</f>
        <v>3400783.2987965043</v>
      </c>
      <c r="AP84" s="40">
        <f>INDEX(人口源表!$1:$1048576,MATCH($B84,人口源表!$A:$A,0),MATCH(AP$1,人口源表!$1:$1,0))*INDEX(城镇化率!$1:$1048576,MATCH($B84,城镇化率!$A:$A,0),MATCH(AP$1,城镇化率!$5:$5,0))/100</f>
        <v>3382041.3913171208</v>
      </c>
      <c r="AQ84" s="40">
        <f>INDEX(人口源表!$1:$1048576,MATCH($B84,人口源表!$A:$A,0),MATCH(AQ$1,人口源表!$1:$1,0))*INDEX(城镇化率!$1:$1048576,MATCH($B84,城镇化率!$A:$A,0),MATCH(AQ$1,城镇化率!$5:$5,0))/100</f>
        <v>3364141.4074913654</v>
      </c>
      <c r="AR84" s="40">
        <f>INDEX(人口源表!$1:$1048576,MATCH($B84,人口源表!$A:$A,0),MATCH(AR$1,人口源表!$1:$1,0))*INDEX(城镇化率!$1:$1048576,MATCH($B84,城镇化率!$A:$A,0),MATCH(AR$1,城镇化率!$5:$5,0))/100</f>
        <v>3347197.3990322114</v>
      </c>
      <c r="AS84" s="40">
        <f>INDEX(人口源表!$1:$1048576,MATCH($B84,人口源表!$A:$A,0),MATCH(AS$1,人口源表!$1:$1,0))*INDEX(城镇化率!$1:$1048576,MATCH($B84,城镇化率!$A:$A,0),MATCH(AS$1,城镇化率!$5:$5,0))/100</f>
        <v>3331324.1331226472</v>
      </c>
      <c r="AT84" s="40">
        <f>INDEX(人口源表!$1:$1048576,MATCH($B84,人口源表!$A:$A,0),MATCH(AT$1,人口源表!$1:$1,0))*INDEX(城镇化率!$1:$1048576,MATCH($B84,城镇化率!$A:$A,0),MATCH(AT$1,城镇化率!$5:$5,0))/100</f>
        <v>3316630.5695510022</v>
      </c>
      <c r="AU84" s="40">
        <f>INDEX(人口源表!$1:$1048576,MATCH($B84,人口源表!$A:$A,0),MATCH(AU$1,人口源表!$1:$1,0))*INDEX(城镇化率!$1:$1048576,MATCH($B84,城镇化率!$A:$A,0),MATCH(AU$1,城镇化率!$5:$5,0))/100</f>
        <v>3303229.0857361616</v>
      </c>
      <c r="AV84" s="40">
        <f>INDEX(人口源表!$1:$1048576,MATCH($B84,人口源表!$A:$A,0),MATCH(AV$1,人口源表!$1:$1,0))*INDEX(城镇化率!$1:$1048576,MATCH($B84,城镇化率!$A:$A,0),MATCH(AV$1,城镇化率!$5:$5,0))/100</f>
        <v>3291227.0792783815</v>
      </c>
    </row>
    <row r="85" spans="1:48" x14ac:dyDescent="0.15">
      <c r="A85" s="4" t="s">
        <v>865</v>
      </c>
      <c r="B85" s="4" t="s">
        <v>192</v>
      </c>
      <c r="C85" s="34">
        <f>VLOOKUP(B85,'[1]2016省城人口总结（根）'!B:C,2,FALSE)/100</f>
        <v>0.70079999999999998</v>
      </c>
      <c r="D85" s="40">
        <f>INDEX(人口源表!$1:$1048576,MATCH($B85,人口源表!$A:$A,0),MATCH(D$1,人口源表!$1:$1,0))*INDEX(城镇化率!$1:$1048576,MATCH($B85,城镇化率!$A:$A,0),MATCH(D$1,城镇化率!$5:$5,0))/100</f>
        <v>2253034.967937449</v>
      </c>
      <c r="E85" s="40">
        <f>INDEX(人口源表!$1:$1048576,MATCH($B85,人口源表!$A:$A,0),MATCH(E$1,人口源表!$1:$1,0))*INDEX(城镇化率!$1:$1048576,MATCH($B85,城镇化率!$A:$A,0),MATCH(E$1,城镇化率!$5:$5,0))/100</f>
        <v>2301121.2044764613</v>
      </c>
      <c r="F85" s="40">
        <f>INDEX(人口源表!$1:$1048576,MATCH($B85,人口源表!$A:$A,0),MATCH(F$1,人口源表!$1:$1,0))*INDEX(城镇化率!$1:$1048576,MATCH($B85,城镇化率!$A:$A,0),MATCH(F$1,城镇化率!$5:$5,0))/100</f>
        <v>2348989.0401477795</v>
      </c>
      <c r="G85" s="40">
        <f>INDEX(人口源表!$1:$1048576,MATCH($B85,人口源表!$A:$A,0),MATCH(G$1,人口源表!$1:$1,0))*INDEX(城镇化率!$1:$1048576,MATCH($B85,城镇化率!$A:$A,0),MATCH(G$1,城镇化率!$5:$5,0))/100</f>
        <v>2349890.1548019117</v>
      </c>
      <c r="H85" s="40">
        <f>INDEX(人口源表!$1:$1048576,MATCH($B85,人口源表!$A:$A,0),MATCH(H$1,人口源表!$1:$1,0))*INDEX(城镇化率!$1:$1048576,MATCH($B85,城镇化率!$A:$A,0),MATCH(H$1,城镇化率!$5:$5,0))/100</f>
        <v>2406596.6691555236</v>
      </c>
      <c r="I85" s="40">
        <f>INDEX(人口源表!$1:$1048576,MATCH($B85,人口源表!$A:$A,0),MATCH(I$1,人口源表!$1:$1,0))*INDEX(城镇化率!$1:$1048576,MATCH($B85,城镇化率!$A:$A,0),MATCH(I$1,城镇化率!$5:$5,0))/100</f>
        <v>2443990.398996322</v>
      </c>
      <c r="J85" s="40">
        <f>INDEX(人口源表!$1:$1048576,MATCH($B85,人口源表!$A:$A,0),MATCH(J$1,人口源表!$1:$1,0))*INDEX(城镇化率!$1:$1048576,MATCH($B85,城镇化率!$A:$A,0),MATCH(J$1,城镇化率!$5:$5,0))/100</f>
        <v>2478521.6860384871</v>
      </c>
      <c r="K85" s="40">
        <f>INDEX(人口源表!$1:$1048576,MATCH($B85,人口源表!$A:$A,0),MATCH(K$1,人口源表!$1:$1,0))*INDEX(城镇化率!$1:$1048576,MATCH($B85,城镇化率!$A:$A,0),MATCH(K$1,城镇化率!$5:$5,0))/100</f>
        <v>2510326.0314910137</v>
      </c>
      <c r="L85" s="40">
        <f>INDEX(人口源表!$1:$1048576,MATCH($B85,人口源表!$A:$A,0),MATCH(L$1,人口源表!$1:$1,0))*INDEX(城镇化率!$1:$1048576,MATCH($B85,城镇化率!$A:$A,0),MATCH(L$1,城镇化率!$5:$5,0))/100</f>
        <v>2539538.3979793321</v>
      </c>
      <c r="M85" s="40">
        <f>INDEX(人口源表!$1:$1048576,MATCH($B85,人口源表!$A:$A,0),MATCH(M$1,人口源表!$1:$1,0))*INDEX(城镇化率!$1:$1048576,MATCH($B85,城镇化率!$A:$A,0),MATCH(M$1,城镇化率!$5:$5,0))/100</f>
        <v>2566293.0168614644</v>
      </c>
      <c r="N85" s="40">
        <f>INDEX(人口源表!$1:$1048576,MATCH($B85,人口源表!$A:$A,0),MATCH(N$1,人口源表!$1:$1,0))*INDEX(城镇化率!$1:$1048576,MATCH($B85,城镇化率!$A:$A,0),MATCH(N$1,城镇化率!$5:$5,0))/100</f>
        <v>2590724.7796342201</v>
      </c>
      <c r="O85" s="40">
        <f>INDEX(人口源表!$1:$1048576,MATCH($B85,人口源表!$A:$A,0),MATCH(O$1,人口源表!$1:$1,0))*INDEX(城镇化率!$1:$1048576,MATCH($B85,城镇化率!$A:$A,0),MATCH(O$1,城镇化率!$5:$5,0))/100</f>
        <v>2612965.8942454024</v>
      </c>
      <c r="P85" s="40">
        <f>INDEX(人口源表!$1:$1048576,MATCH($B85,人口源表!$A:$A,0),MATCH(P$1,人口源表!$1:$1,0))*INDEX(城镇化率!$1:$1048576,MATCH($B85,城镇化率!$A:$A,0),MATCH(P$1,城镇化率!$5:$5,0))/100</f>
        <v>2633148.0257527293</v>
      </c>
      <c r="Q85" s="40">
        <f>INDEX(人口源表!$1:$1048576,MATCH($B85,人口源表!$A:$A,0),MATCH(Q$1,人口源表!$1:$1,0))*INDEX(城镇化率!$1:$1048576,MATCH($B85,城镇化率!$A:$A,0),MATCH(Q$1,城镇化率!$5:$5,0))/100</f>
        <v>2651401.292702341</v>
      </c>
      <c r="R85" s="40">
        <f>INDEX(人口源表!$1:$1048576,MATCH($B85,人口源表!$A:$A,0),MATCH(R$1,人口源表!$1:$1,0))*INDEX(城镇化率!$1:$1048576,MATCH($B85,城镇化率!$A:$A,0),MATCH(R$1,城镇化率!$5:$5,0))/100</f>
        <v>2667854.8634229894</v>
      </c>
      <c r="S85" s="40">
        <f>INDEX(人口源表!$1:$1048576,MATCH($B85,人口源表!$A:$A,0),MATCH(S$1,人口源表!$1:$1,0))*INDEX(城镇化率!$1:$1048576,MATCH($B85,城镇化率!$A:$A,0),MATCH(S$1,城镇化率!$5:$5,0))/100</f>
        <v>2669355.5446718461</v>
      </c>
      <c r="T85" s="40">
        <f>INDEX(人口源表!$1:$1048576,MATCH($B85,人口源表!$A:$A,0),MATCH(T$1,人口源表!$1:$1,0))*INDEX(城镇化率!$1:$1048576,MATCH($B85,城镇化率!$A:$A,0),MATCH(T$1,城镇化率!$5:$5,0))/100</f>
        <v>2669242.8682988435</v>
      </c>
      <c r="U85" s="40">
        <f>INDEX(人口源表!$1:$1048576,MATCH($B85,人口源表!$A:$A,0),MATCH(U$1,人口源表!$1:$1,0))*INDEX(城镇化率!$1:$1048576,MATCH($B85,城镇化率!$A:$A,0),MATCH(U$1,城镇化率!$5:$5,0))/100</f>
        <v>2667660.9830335765</v>
      </c>
      <c r="V85" s="40">
        <f>INDEX(人口源表!$1:$1048576,MATCH($B85,人口源表!$A:$A,0),MATCH(V$1,人口源表!$1:$1,0))*INDEX(城镇化率!$1:$1048576,MATCH($B85,城镇化率!$A:$A,0),MATCH(V$1,城镇化率!$5:$5,0))/100</f>
        <v>2664749.5580706247</v>
      </c>
      <c r="W85" s="40">
        <f>INDEX(人口源表!$1:$1048576,MATCH($B85,人口源表!$A:$A,0),MATCH(W$1,人口源表!$1:$1,0))*INDEX(城镇化率!$1:$1048576,MATCH($B85,城镇化率!$A:$A,0),MATCH(W$1,城镇化率!$5:$5,0))/100</f>
        <v>2660641.9348944719</v>
      </c>
      <c r="X85" s="40">
        <f>INDEX(人口源表!$1:$1048576,MATCH($B85,人口源表!$A:$A,0),MATCH(X$1,人口源表!$1:$1,0))*INDEX(城镇化率!$1:$1048576,MATCH($B85,城镇化率!$A:$A,0),MATCH(X$1,城镇化率!$5:$5,0))/100</f>
        <v>2655467.4922823748</v>
      </c>
      <c r="Y85" s="40">
        <f>INDEX(人口源表!$1:$1048576,MATCH($B85,人口源表!$A:$A,0),MATCH(Y$1,人口源表!$1:$1,0))*INDEX(城镇化率!$1:$1048576,MATCH($B85,城镇化率!$A:$A,0),MATCH(Y$1,城镇化率!$5:$5,0))/100</f>
        <v>2649347.2243519309</v>
      </c>
      <c r="Z85" s="40">
        <f>INDEX(人口源表!$1:$1048576,MATCH($B85,人口源表!$A:$A,0),MATCH(Z$1,人口源表!$1:$1,0))*INDEX(城镇化率!$1:$1048576,MATCH($B85,城镇化率!$A:$A,0),MATCH(Z$1,城镇化率!$5:$5,0))/100</f>
        <v>2642398.6683303742</v>
      </c>
      <c r="AA85" s="40">
        <f>INDEX(人口源表!$1:$1048576,MATCH($B85,人口源表!$A:$A,0),MATCH(AA$1,人口源表!$1:$1,0))*INDEX(城镇化率!$1:$1048576,MATCH($B85,城镇化率!$A:$A,0),MATCH(AA$1,城镇化率!$5:$5,0))/100</f>
        <v>2634732.3218618678</v>
      </c>
      <c r="AB85" s="40">
        <f>INDEX(人口源表!$1:$1048576,MATCH($B85,人口源表!$A:$A,0),MATCH(AB$1,人口源表!$1:$1,0))*INDEX(城镇化率!$1:$1048576,MATCH($B85,城镇化率!$A:$A,0),MATCH(AB$1,城镇化率!$5:$5,0))/100</f>
        <v>2626453.1774923797</v>
      </c>
      <c r="AC85" s="40">
        <f>INDEX(人口源表!$1:$1048576,MATCH($B85,人口源表!$A:$A,0),MATCH(AC$1,人口源表!$1:$1,0))*INDEX(城镇化率!$1:$1048576,MATCH($B85,城镇化率!$A:$A,0),MATCH(AC$1,城镇化率!$5:$5,0))/100</f>
        <v>2614456.5351801454</v>
      </c>
      <c r="AD85" s="40">
        <f>INDEX(人口源表!$1:$1048576,MATCH($B85,人口源表!$A:$A,0),MATCH(AD$1,人口源表!$1:$1,0))*INDEX(城镇化率!$1:$1048576,MATCH($B85,城镇化率!$A:$A,0),MATCH(AD$1,城镇化率!$5:$5,0))/100</f>
        <v>2602062.8343213019</v>
      </c>
      <c r="AE85" s="40">
        <f>INDEX(人口源表!$1:$1048576,MATCH($B85,人口源表!$A:$A,0),MATCH(AE$1,人口源表!$1:$1,0))*INDEX(城镇化率!$1:$1048576,MATCH($B85,城镇化率!$A:$A,0),MATCH(AE$1,城镇化率!$5:$5,0))/100</f>
        <v>2589358.9165841336</v>
      </c>
      <c r="AF85" s="40">
        <f>INDEX(人口源表!$1:$1048576,MATCH($B85,人口源表!$A:$A,0),MATCH(AF$1,人口源表!$1:$1,0))*INDEX(城镇化率!$1:$1048576,MATCH($B85,城镇化率!$A:$A,0),MATCH(AF$1,城镇化率!$5:$5,0))/100</f>
        <v>2576423.2432272225</v>
      </c>
      <c r="AG85" s="40">
        <f>INDEX(人口源表!$1:$1048576,MATCH($B85,人口源表!$A:$A,0),MATCH(AG$1,人口源表!$1:$1,0))*INDEX(城镇化率!$1:$1048576,MATCH($B85,城镇化率!$A:$A,0),MATCH(AG$1,城镇化率!$5:$5,0))/100</f>
        <v>2563327.498661973</v>
      </c>
      <c r="AH85" s="40">
        <f>INDEX(人口源表!$1:$1048576,MATCH($B85,人口源表!$A:$A,0),MATCH(AH$1,人口源表!$1:$1,0))*INDEX(城镇化率!$1:$1048576,MATCH($B85,城镇化率!$A:$A,0),MATCH(AH$1,城镇化率!$5:$5,0))/100</f>
        <v>2550134.6706235167</v>
      </c>
      <c r="AI85" s="40">
        <f>INDEX(人口源表!$1:$1048576,MATCH($B85,人口源表!$A:$A,0),MATCH(AI$1,人口源表!$1:$1,0))*INDEX(城镇化率!$1:$1048576,MATCH($B85,城镇化率!$A:$A,0),MATCH(AI$1,城镇化率!$5:$5,0))/100</f>
        <v>2536900.663417656</v>
      </c>
      <c r="AJ85" s="40">
        <f>INDEX(人口源表!$1:$1048576,MATCH($B85,人口源表!$A:$A,0),MATCH(AJ$1,人口源表!$1:$1,0))*INDEX(城镇化率!$1:$1048576,MATCH($B85,城镇化率!$A:$A,0),MATCH(AJ$1,城镇化率!$5:$5,0))/100</f>
        <v>2523674.1553665195</v>
      </c>
      <c r="AK85" s="40">
        <f>INDEX(人口源表!$1:$1048576,MATCH($B85,人口源表!$A:$A,0),MATCH(AK$1,人口源表!$1:$1,0))*INDEX(城镇化率!$1:$1048576,MATCH($B85,城镇化率!$A:$A,0),MATCH(AK$1,城镇化率!$5:$5,0))/100</f>
        <v>2510494.6536162924</v>
      </c>
      <c r="AL85" s="40">
        <f>INDEX(人口源表!$1:$1048576,MATCH($B85,人口源表!$A:$A,0),MATCH(AL$1,人口源表!$1:$1,0))*INDEX(城镇化率!$1:$1048576,MATCH($B85,城镇化率!$A:$A,0),MATCH(AL$1,城镇化率!$5:$5,0))/100</f>
        <v>2497393.218215338</v>
      </c>
      <c r="AM85" s="40">
        <f>INDEX(人口源表!$1:$1048576,MATCH($B85,人口源表!$A:$A,0),MATCH(AM$1,人口源表!$1:$1,0))*INDEX(城镇化率!$1:$1048576,MATCH($B85,城镇化率!$A:$A,0),MATCH(AM$1,城镇化率!$5:$5,0))/100</f>
        <v>2484394.1118782009</v>
      </c>
      <c r="AN85" s="40">
        <f>INDEX(人口源表!$1:$1048576,MATCH($B85,人口源表!$A:$A,0),MATCH(AN$1,人口源表!$1:$1,0))*INDEX(城镇化率!$1:$1048576,MATCH($B85,城镇化率!$A:$A,0),MATCH(AN$1,城镇化率!$5:$5,0))/100</f>
        <v>2471511.024596741</v>
      </c>
      <c r="AO85" s="40">
        <f>INDEX(人口源表!$1:$1048576,MATCH($B85,人口源表!$A:$A,0),MATCH(AO$1,人口源表!$1:$1,0))*INDEX(城镇化率!$1:$1048576,MATCH($B85,城镇化率!$A:$A,0),MATCH(AO$1,城镇化率!$5:$5,0))/100</f>
        <v>2458750.5275530024</v>
      </c>
      <c r="AP85" s="40">
        <f>INDEX(人口源表!$1:$1048576,MATCH($B85,人口源表!$A:$A,0),MATCH(AP$1,人口源表!$1:$1,0))*INDEX(城镇化率!$1:$1048576,MATCH($B85,城镇化率!$A:$A,0),MATCH(AP$1,城镇化率!$5:$5,0))/100</f>
        <v>2446109.1842476092</v>
      </c>
      <c r="AQ85" s="40">
        <f>INDEX(人口源表!$1:$1048576,MATCH($B85,人口源表!$A:$A,0),MATCH(AQ$1,人口源表!$1:$1,0))*INDEX(城镇化率!$1:$1048576,MATCH($B85,城镇化率!$A:$A,0),MATCH(AQ$1,城镇化率!$5:$5,0))/100</f>
        <v>2433575.2031054883</v>
      </c>
      <c r="AR85" s="40">
        <f>INDEX(人口源表!$1:$1048576,MATCH($B85,人口源表!$A:$A,0),MATCH(AR$1,人口源表!$1:$1,0))*INDEX(城镇化率!$1:$1048576,MATCH($B85,城镇化率!$A:$A,0),MATCH(AR$1,城镇化率!$5:$5,0))/100</f>
        <v>2421126.4314796175</v>
      </c>
      <c r="AS85" s="40">
        <f>INDEX(人口源表!$1:$1048576,MATCH($B85,人口源表!$A:$A,0),MATCH(AS$1,人口源表!$1:$1,0))*INDEX(城镇化率!$1:$1048576,MATCH($B85,城镇化率!$A:$A,0),MATCH(AS$1,城镇化率!$5:$5,0))/100</f>
        <v>2408732.946140402</v>
      </c>
      <c r="AT85" s="40">
        <f>INDEX(人口源表!$1:$1048576,MATCH($B85,人口源表!$A:$A,0),MATCH(AT$1,人口源表!$1:$1,0))*INDEX(城镇化率!$1:$1048576,MATCH($B85,城镇化率!$A:$A,0),MATCH(AT$1,城镇化率!$5:$5,0))/100</f>
        <v>2396354.115464584</v>
      </c>
      <c r="AU85" s="40">
        <f>INDEX(人口源表!$1:$1048576,MATCH($B85,人口源表!$A:$A,0),MATCH(AU$1,人口源表!$1:$1,0))*INDEX(城镇化率!$1:$1048576,MATCH($B85,城镇化率!$A:$A,0),MATCH(AU$1,城镇化率!$5:$5,0))/100</f>
        <v>2383939.3369123526</v>
      </c>
      <c r="AV85" s="40">
        <f>INDEX(人口源表!$1:$1048576,MATCH($B85,人口源表!$A:$A,0),MATCH(AV$1,人口源表!$1:$1,0))*INDEX(城镇化率!$1:$1048576,MATCH($B85,城镇化率!$A:$A,0),MATCH(AV$1,城镇化率!$5:$5,0))/100</f>
        <v>2371428.7934379647</v>
      </c>
    </row>
    <row r="86" spans="1:48" x14ac:dyDescent="0.15">
      <c r="A86" s="4" t="s">
        <v>865</v>
      </c>
      <c r="B86" s="4" t="s">
        <v>194</v>
      </c>
      <c r="C86" s="34">
        <f>VLOOKUP(B86,'[1]2016省城人口总结（根）'!B:C,2,FALSE)/100</f>
        <v>0.59921999999999997</v>
      </c>
      <c r="D86" s="40">
        <f>INDEX(人口源表!$1:$1048576,MATCH($B86,人口源表!$A:$A,0),MATCH(D$1,人口源表!$1:$1,0))*INDEX(城镇化率!$1:$1048576,MATCH($B86,城镇化率!$A:$A,0),MATCH(D$1,城镇化率!$5:$5,0))/100</f>
        <v>2800491.3912212863</v>
      </c>
      <c r="E86" s="40">
        <f>INDEX(人口源表!$1:$1048576,MATCH($B86,人口源表!$A:$A,0),MATCH(E$1,人口源表!$1:$1,0))*INDEX(城镇化率!$1:$1048576,MATCH($B86,城镇化率!$A:$A,0),MATCH(E$1,城镇化率!$5:$5,0))/100</f>
        <v>2850003.4036831129</v>
      </c>
      <c r="F86" s="40">
        <f>INDEX(人口源表!$1:$1048576,MATCH($B86,人口源表!$A:$A,0),MATCH(F$1,人口源表!$1:$1,0))*INDEX(城镇化率!$1:$1048576,MATCH($B86,城镇化率!$A:$A,0),MATCH(F$1,城镇化率!$5:$5,0))/100</f>
        <v>2899058.5734552145</v>
      </c>
      <c r="G86" s="40">
        <f>INDEX(人口源表!$1:$1048576,MATCH($B86,人口源表!$A:$A,0),MATCH(G$1,人口源表!$1:$1,0))*INDEX(城镇化率!$1:$1048576,MATCH($B86,城镇化率!$A:$A,0),MATCH(G$1,城镇化率!$5:$5,0))/100</f>
        <v>2840872.3429201348</v>
      </c>
      <c r="H86" s="40">
        <f>INDEX(人口源表!$1:$1048576,MATCH($B86,人口源表!$A:$A,0),MATCH(H$1,人口源表!$1:$1,0))*INDEX(城镇化率!$1:$1048576,MATCH($B86,城镇化率!$A:$A,0),MATCH(H$1,城镇化率!$5:$5,0))/100</f>
        <v>2892368.927480197</v>
      </c>
      <c r="I86" s="40">
        <f>INDEX(人口源表!$1:$1048576,MATCH($B86,人口源表!$A:$A,0),MATCH(I$1,人口源表!$1:$1,0))*INDEX(城镇化率!$1:$1048576,MATCH($B86,城镇化率!$A:$A,0),MATCH(I$1,城镇化率!$5:$5,0))/100</f>
        <v>2922431.496764129</v>
      </c>
      <c r="J86" s="40">
        <f>INDEX(人口源表!$1:$1048576,MATCH($B86,人口源表!$A:$A,0),MATCH(J$1,人口源表!$1:$1,0))*INDEX(城镇化率!$1:$1048576,MATCH($B86,城镇化率!$A:$A,0),MATCH(J$1,城镇化率!$5:$5,0))/100</f>
        <v>2950788.6960745631</v>
      </c>
      <c r="K86" s="40">
        <f>INDEX(人口源表!$1:$1048576,MATCH($B86,人口源表!$A:$A,0),MATCH(K$1,人口源表!$1:$1,0))*INDEX(城镇化率!$1:$1048576,MATCH($B86,城镇化率!$A:$A,0),MATCH(K$1,城镇化率!$5:$5,0))/100</f>
        <v>2977447.3037633314</v>
      </c>
      <c r="L86" s="40">
        <f>INDEX(人口源表!$1:$1048576,MATCH($B86,人口源表!$A:$A,0),MATCH(L$1,人口源表!$1:$1,0))*INDEX(城镇化率!$1:$1048576,MATCH($B86,城镇化率!$A:$A,0),MATCH(L$1,城镇化率!$5:$5,0))/100</f>
        <v>3002417.4850972206</v>
      </c>
      <c r="M86" s="40">
        <f>INDEX(人口源表!$1:$1048576,MATCH($B86,人口源表!$A:$A,0),MATCH(M$1,人口源表!$1:$1,0))*INDEX(城镇化率!$1:$1048576,MATCH($B86,城镇化率!$A:$A,0),MATCH(M$1,城镇化率!$5:$5,0))/100</f>
        <v>3025714.2840542044</v>
      </c>
      <c r="N86" s="40">
        <f>INDEX(人口源表!$1:$1048576,MATCH($B86,人口源表!$A:$A,0),MATCH(N$1,人口源表!$1:$1,0))*INDEX(城镇化率!$1:$1048576,MATCH($B86,城镇化率!$A:$A,0),MATCH(N$1,城镇化率!$5:$5,0))/100</f>
        <v>3047354.4365537334</v>
      </c>
      <c r="O86" s="40">
        <f>INDEX(人口源表!$1:$1048576,MATCH($B86,人口源表!$A:$A,0),MATCH(O$1,人口源表!$1:$1,0))*INDEX(城镇化率!$1:$1048576,MATCH($B86,城镇化率!$A:$A,0),MATCH(O$1,城镇化率!$5:$5,0))/100</f>
        <v>3067357.109378261</v>
      </c>
      <c r="P86" s="40">
        <f>INDEX(人口源表!$1:$1048576,MATCH($B86,人口源表!$A:$A,0),MATCH(P$1,人口源表!$1:$1,0))*INDEX(城镇化率!$1:$1048576,MATCH($B86,城镇化率!$A:$A,0),MATCH(P$1,城镇化率!$5:$5,0))/100</f>
        <v>3085746.7639497216</v>
      </c>
      <c r="Q86" s="40">
        <f>INDEX(人口源表!$1:$1048576,MATCH($B86,人口源表!$A:$A,0),MATCH(Q$1,人口源表!$1:$1,0))*INDEX(城镇化率!$1:$1048576,MATCH($B86,城镇化率!$A:$A,0),MATCH(Q$1,城镇化率!$5:$5,0))/100</f>
        <v>3102550.5800432833</v>
      </c>
      <c r="R86" s="40">
        <f>INDEX(人口源表!$1:$1048576,MATCH($B86,人口源表!$A:$A,0),MATCH(R$1,人口源表!$1:$1,0))*INDEX(城镇化率!$1:$1048576,MATCH($B86,城镇化率!$A:$A,0),MATCH(R$1,城镇化率!$5:$5,0))/100</f>
        <v>3117799.2582055088</v>
      </c>
      <c r="S86" s="40">
        <f>INDEX(人口源表!$1:$1048576,MATCH($B86,人口源表!$A:$A,0),MATCH(S$1,人口源表!$1:$1,0))*INDEX(城镇化率!$1:$1048576,MATCH($B86,城镇化率!$A:$A,0),MATCH(S$1,城镇化率!$5:$5,0))/100</f>
        <v>3116025.9654386896</v>
      </c>
      <c r="T86" s="40">
        <f>INDEX(人口源表!$1:$1048576,MATCH($B86,人口源表!$A:$A,0),MATCH(T$1,人口源表!$1:$1,0))*INDEX(城镇化率!$1:$1048576,MATCH($B86,城镇化率!$A:$A,0),MATCH(T$1,城镇化率!$5:$5,0))/100</f>
        <v>3112727.9951806171</v>
      </c>
      <c r="U86" s="40">
        <f>INDEX(人口源表!$1:$1048576,MATCH($B86,人口源表!$A:$A,0),MATCH(U$1,人口源表!$1:$1,0))*INDEX(城镇化率!$1:$1048576,MATCH($B86,城镇化率!$A:$A,0),MATCH(U$1,城镇化率!$5:$5,0))/100</f>
        <v>3107969.9737115977</v>
      </c>
      <c r="V86" s="40">
        <f>INDEX(人口源表!$1:$1048576,MATCH($B86,人口源表!$A:$A,0),MATCH(V$1,人口源表!$1:$1,0))*INDEX(城镇化率!$1:$1048576,MATCH($B86,城镇化率!$A:$A,0),MATCH(V$1,城镇化率!$5:$5,0))/100</f>
        <v>3101819.490473975</v>
      </c>
      <c r="W86" s="40">
        <f>INDEX(人口源表!$1:$1048576,MATCH($B86,人口源表!$A:$A,0),MATCH(W$1,人口源表!$1:$1,0))*INDEX(城镇化率!$1:$1048576,MATCH($B86,城镇化率!$A:$A,0),MATCH(W$1,城镇化率!$5:$5,0))/100</f>
        <v>3094349.3320949245</v>
      </c>
      <c r="X86" s="40">
        <f>INDEX(人口源表!$1:$1048576,MATCH($B86,人口源表!$A:$A,0),MATCH(X$1,人口源表!$1:$1,0))*INDEX(城镇化率!$1:$1048576,MATCH($B86,城镇化率!$A:$A,0),MATCH(X$1,城镇化率!$5:$5,0))/100</f>
        <v>3085633.2158520198</v>
      </c>
      <c r="Y86" s="40">
        <f>INDEX(人口源表!$1:$1048576,MATCH($B86,人口源表!$A:$A,0),MATCH(Y$1,人口源表!$1:$1,0))*INDEX(城镇化率!$1:$1048576,MATCH($B86,城镇化率!$A:$A,0),MATCH(Y$1,城镇化率!$5:$5,0))/100</f>
        <v>3075750.1926773405</v>
      </c>
      <c r="Z86" s="40">
        <f>INDEX(人口源表!$1:$1048576,MATCH($B86,人口源表!$A:$A,0),MATCH(Z$1,人口源表!$1:$1,0))*INDEX(城镇化率!$1:$1048576,MATCH($B86,城镇化率!$A:$A,0),MATCH(Z$1,城镇化率!$5:$5,0))/100</f>
        <v>3064781.0757415723</v>
      </c>
      <c r="AA86" s="40">
        <f>INDEX(人口源表!$1:$1048576,MATCH($B86,人口源表!$A:$A,0),MATCH(AA$1,人口源表!$1:$1,0))*INDEX(城镇化率!$1:$1048576,MATCH($B86,城镇化率!$A:$A,0),MATCH(AA$1,城镇化率!$5:$5,0))/100</f>
        <v>3052810.6851013158</v>
      </c>
      <c r="AB86" s="40">
        <f>INDEX(人口源表!$1:$1048576,MATCH($B86,人口源表!$A:$A,0),MATCH(AB$1,人口源表!$1:$1,0))*INDEX(城镇化率!$1:$1048576,MATCH($B86,城镇化率!$A:$A,0),MATCH(AB$1,城镇化率!$5:$5,0))/100</f>
        <v>3039928.6705755186</v>
      </c>
      <c r="AC86" s="40">
        <f>INDEX(人口源表!$1:$1048576,MATCH($B86,人口源表!$A:$A,0),MATCH(AC$1,人口源表!$1:$1,0))*INDEX(城镇化率!$1:$1048576,MATCH($B86,城镇化率!$A:$A,0),MATCH(AC$1,城镇化率!$5:$5,0))/100</f>
        <v>3022524.2682474707</v>
      </c>
      <c r="AD86" s="40">
        <f>INDEX(人口源表!$1:$1048576,MATCH($B86,人口源表!$A:$A,0),MATCH(AD$1,人口源表!$1:$1,0))*INDEX(城镇化率!$1:$1048576,MATCH($B86,城镇化率!$A:$A,0),MATCH(AD$1,城镇化率!$5:$5,0))/100</f>
        <v>3004435.450532096</v>
      </c>
      <c r="AE86" s="40">
        <f>INDEX(人口源表!$1:$1048576,MATCH($B86,人口源表!$A:$A,0),MATCH(AE$1,人口源表!$1:$1,0))*INDEX(城镇化率!$1:$1048576,MATCH($B86,城镇化率!$A:$A,0),MATCH(AE$1,城镇化率!$5:$5,0))/100</f>
        <v>2985765.2872208082</v>
      </c>
      <c r="AF86" s="40">
        <f>INDEX(人口源表!$1:$1048576,MATCH($B86,人口源表!$A:$A,0),MATCH(AF$1,人口源表!$1:$1,0))*INDEX(城镇化率!$1:$1048576,MATCH($B86,城镇化率!$A:$A,0),MATCH(AF$1,城镇化率!$5:$5,0))/100</f>
        <v>2966619.2121302541</v>
      </c>
      <c r="AG86" s="40">
        <f>INDEX(人口源表!$1:$1048576,MATCH($B86,人口源表!$A:$A,0),MATCH(AG$1,人口源表!$1:$1,0))*INDEX(城镇化率!$1:$1048576,MATCH($B86,城镇化率!$A:$A,0),MATCH(AG$1,城镇化率!$5:$5,0))/100</f>
        <v>2947105.0526689487</v>
      </c>
      <c r="AH86" s="40">
        <f>INDEX(人口源表!$1:$1048576,MATCH($B86,人口源表!$A:$A,0),MATCH(AH$1,人口源表!$1:$1,0))*INDEX(城镇化率!$1:$1048576,MATCH($B86,城镇化率!$A:$A,0),MATCH(AH$1,城镇化率!$5:$5,0))/100</f>
        <v>2927336.1049870993</v>
      </c>
      <c r="AI86" s="40">
        <f>INDEX(人口源表!$1:$1048576,MATCH($B86,人口源表!$A:$A,0),MATCH(AI$1,人口源表!$1:$1,0))*INDEX(城镇化率!$1:$1048576,MATCH($B86,城镇化率!$A:$A,0),MATCH(AI$1,城镇化率!$5:$5,0))/100</f>
        <v>2907427.400522951</v>
      </c>
      <c r="AJ86" s="40">
        <f>INDEX(人口源表!$1:$1048576,MATCH($B86,人口源表!$A:$A,0),MATCH(AJ$1,人口源表!$1:$1,0))*INDEX(城镇化率!$1:$1048576,MATCH($B86,城镇化率!$A:$A,0),MATCH(AJ$1,城镇化率!$5:$5,0))/100</f>
        <v>2887498.7907468169</v>
      </c>
      <c r="AK86" s="40">
        <f>INDEX(人口源表!$1:$1048576,MATCH($B86,人口源表!$A:$A,0),MATCH(AK$1,人口源表!$1:$1,0))*INDEX(城镇化率!$1:$1048576,MATCH($B86,城镇化率!$A:$A,0),MATCH(AK$1,城镇化率!$5:$5,0))/100</f>
        <v>2867671.941677779</v>
      </c>
      <c r="AL86" s="40">
        <f>INDEX(人口源表!$1:$1048576,MATCH($B86,人口源表!$A:$A,0),MATCH(AL$1,人口源表!$1:$1,0))*INDEX(城镇化率!$1:$1048576,MATCH($B86,城镇化率!$A:$A,0),MATCH(AL$1,城镇化率!$5:$5,0))/100</f>
        <v>2848074.9882390774</v>
      </c>
      <c r="AM86" s="40">
        <f>INDEX(人口源表!$1:$1048576,MATCH($B86,人口源表!$A:$A,0),MATCH(AM$1,人口源表!$1:$1,0))*INDEX(城镇化率!$1:$1048576,MATCH($B86,城镇化率!$A:$A,0),MATCH(AM$1,城镇化率!$5:$5,0))/100</f>
        <v>2828837.2084128195</v>
      </c>
      <c r="AN86" s="40">
        <f>INDEX(人口源表!$1:$1048576,MATCH($B86,人口源表!$A:$A,0),MATCH(AN$1,人口源表!$1:$1,0))*INDEX(城镇化率!$1:$1048576,MATCH($B86,城镇化率!$A:$A,0),MATCH(AN$1,城镇化率!$5:$5,0))/100</f>
        <v>2810092.9202100383</v>
      </c>
      <c r="AO86" s="40">
        <f>INDEX(人口源表!$1:$1048576,MATCH($B86,人口源表!$A:$A,0),MATCH(AO$1,人口源表!$1:$1,0))*INDEX(城镇化率!$1:$1048576,MATCH($B86,城镇化率!$A:$A,0),MATCH(AO$1,城镇化率!$5:$5,0))/100</f>
        <v>2791979.9951543878</v>
      </c>
      <c r="AP86" s="40">
        <f>INDEX(人口源表!$1:$1048576,MATCH($B86,人口源表!$A:$A,0),MATCH(AP$1,人口源表!$1:$1,0))*INDEX(城镇化率!$1:$1048576,MATCH($B86,城镇化率!$A:$A,0),MATCH(AP$1,城镇化率!$5:$5,0))/100</f>
        <v>2774639.906391473</v>
      </c>
      <c r="AQ86" s="40">
        <f>INDEX(人口源表!$1:$1048576,MATCH($B86,人口源表!$A:$A,0),MATCH(AQ$1,人口源表!$1:$1,0))*INDEX(城镇化率!$1:$1048576,MATCH($B86,城镇化率!$A:$A,0),MATCH(AQ$1,城镇化率!$5:$5,0))/100</f>
        <v>2758216.9897187883</v>
      </c>
      <c r="AR86" s="40">
        <f>INDEX(人口源表!$1:$1048576,MATCH($B86,人口源表!$A:$A,0),MATCH(AR$1,人口源表!$1:$1,0))*INDEX(城镇化率!$1:$1048576,MATCH($B86,城镇化率!$A:$A,0),MATCH(AR$1,城镇化率!$5:$5,0))/100</f>
        <v>2742862.4304096634</v>
      </c>
      <c r="AS86" s="40">
        <f>INDEX(人口源表!$1:$1048576,MATCH($B86,人口源表!$A:$A,0),MATCH(AS$1,人口源表!$1:$1,0))*INDEX(城镇化率!$1:$1048576,MATCH($B86,城镇化率!$A:$A,0),MATCH(AS$1,城镇化率!$5:$5,0))/100</f>
        <v>2728728.8177339057</v>
      </c>
      <c r="AT86" s="40">
        <f>INDEX(人口源表!$1:$1048576,MATCH($B86,人口源表!$A:$A,0),MATCH(AT$1,人口源表!$1:$1,0))*INDEX(城镇化率!$1:$1048576,MATCH($B86,城镇化率!$A:$A,0),MATCH(AT$1,城镇化率!$5:$5,0))/100</f>
        <v>2715974.1329162722</v>
      </c>
      <c r="AU86" s="40">
        <f>INDEX(人口源表!$1:$1048576,MATCH($B86,人口源表!$A:$A,0),MATCH(AU$1,人口源表!$1:$1,0))*INDEX(城镇化率!$1:$1048576,MATCH($B86,城镇化率!$A:$A,0),MATCH(AU$1,城镇化率!$5:$5,0))/100</f>
        <v>2704758.631693637</v>
      </c>
      <c r="AV86" s="40">
        <f>INDEX(人口源表!$1:$1048576,MATCH($B86,人口源表!$A:$A,0),MATCH(AV$1,人口源表!$1:$1,0))*INDEX(城镇化率!$1:$1048576,MATCH($B86,城镇化率!$A:$A,0),MATCH(AV$1,城镇化率!$5:$5,0))/100</f>
        <v>2695250.4829872428</v>
      </c>
    </row>
    <row r="87" spans="1:48" x14ac:dyDescent="0.15">
      <c r="A87" s="4" t="s">
        <v>865</v>
      </c>
      <c r="B87" s="4" t="s">
        <v>196</v>
      </c>
      <c r="C87" s="34">
        <f>VLOOKUP(B87,'[1]2016省城人口总结（根）'!B:C,2,FALSE)/100</f>
        <v>0.70079999999999998</v>
      </c>
      <c r="D87" s="40">
        <f>INDEX(人口源表!$1:$1048576,MATCH($B87,人口源表!$A:$A,0),MATCH(D$1,人口源表!$1:$1,0))*INDEX(城镇化率!$1:$1048576,MATCH($B87,城镇化率!$A:$A,0),MATCH(D$1,城镇化率!$5:$5,0))/100</f>
        <v>3414025.9931209655</v>
      </c>
      <c r="E87" s="40">
        <f>INDEX(人口源表!$1:$1048576,MATCH($B87,人口源表!$A:$A,0),MATCH(E$1,人口源表!$1:$1,0))*INDEX(城镇化率!$1:$1048576,MATCH($B87,城镇化率!$A:$A,0),MATCH(E$1,城镇化率!$5:$5,0))/100</f>
        <v>3487159.4209923195</v>
      </c>
      <c r="F87" s="40">
        <f>INDEX(人口源表!$1:$1048576,MATCH($B87,人口源表!$A:$A,0),MATCH(F$1,人口源表!$1:$1,0))*INDEX(城镇化率!$1:$1048576,MATCH($B87,城镇化率!$A:$A,0),MATCH(F$1,城镇化率!$5:$5,0))/100</f>
        <v>3560873.3167169094</v>
      </c>
      <c r="G87" s="40">
        <f>INDEX(人口源表!$1:$1048576,MATCH($B87,人口源表!$A:$A,0),MATCH(G$1,人口源表!$1:$1,0))*INDEX(城镇化率!$1:$1048576,MATCH($B87,城镇化率!$A:$A,0),MATCH(G$1,城镇化率!$5:$5,0))/100</f>
        <v>3654688.7891040021</v>
      </c>
      <c r="H87" s="40">
        <f>INDEX(人口源表!$1:$1048576,MATCH($B87,人口源表!$A:$A,0),MATCH(H$1,人口源表!$1:$1,0))*INDEX(城镇化率!$1:$1048576,MATCH($B87,城镇化率!$A:$A,0),MATCH(H$1,城镇化率!$5:$5,0))/100</f>
        <v>3737796.3249058411</v>
      </c>
      <c r="I87" s="40">
        <f>INDEX(人口源表!$1:$1048576,MATCH($B87,人口源表!$A:$A,0),MATCH(I$1,人口源表!$1:$1,0))*INDEX(城镇化率!$1:$1048576,MATCH($B87,城镇化率!$A:$A,0),MATCH(I$1,城镇化率!$5:$5,0))/100</f>
        <v>3796431.6198342764</v>
      </c>
      <c r="J87" s="40">
        <f>INDEX(人口源表!$1:$1048576,MATCH($B87,人口源表!$A:$A,0),MATCH(J$1,人口源表!$1:$1,0))*INDEX(城镇化率!$1:$1048576,MATCH($B87,城镇化率!$A:$A,0),MATCH(J$1,城镇化率!$5:$5,0))/100</f>
        <v>3855709.8241934236</v>
      </c>
      <c r="K87" s="40">
        <f>INDEX(人口源表!$1:$1048576,MATCH($B87,人口源表!$A:$A,0),MATCH(K$1,人口源表!$1:$1,0))*INDEX(城镇化率!$1:$1048576,MATCH($B87,城镇化率!$A:$A,0),MATCH(K$1,城镇化率!$5:$5,0))/100</f>
        <v>3915379.1511885677</v>
      </c>
      <c r="L87" s="40">
        <f>INDEX(人口源表!$1:$1048576,MATCH($B87,人口源表!$A:$A,0),MATCH(L$1,人口源表!$1:$1,0))*INDEX(城镇化率!$1:$1048576,MATCH($B87,城镇化率!$A:$A,0),MATCH(L$1,城镇化率!$5:$5,0))/100</f>
        <v>3975199.398469124</v>
      </c>
      <c r="M87" s="40">
        <f>INDEX(人口源表!$1:$1048576,MATCH($B87,人口源表!$A:$A,0),MATCH(M$1,人口源表!$1:$1,0))*INDEX(城镇化率!$1:$1048576,MATCH($B87,城镇化率!$A:$A,0),MATCH(M$1,城镇化率!$5:$5,0))/100</f>
        <v>4034938.0552351666</v>
      </c>
      <c r="N87" s="40">
        <f>INDEX(人口源表!$1:$1048576,MATCH($B87,人口源表!$A:$A,0),MATCH(N$1,人口源表!$1:$1,0))*INDEX(城镇化率!$1:$1048576,MATCH($B87,城镇化率!$A:$A,0),MATCH(N$1,城镇化率!$5:$5,0))/100</f>
        <v>4094371.7241861708</v>
      </c>
      <c r="O87" s="40">
        <f>INDEX(人口源表!$1:$1048576,MATCH($B87,人口源表!$A:$A,0),MATCH(O$1,人口源表!$1:$1,0))*INDEX(城镇化率!$1:$1048576,MATCH($B87,城镇化率!$A:$A,0),MATCH(O$1,城镇化率!$5:$5,0))/100</f>
        <v>4153290.8276195927</v>
      </c>
      <c r="P87" s="40">
        <f>INDEX(人口源表!$1:$1048576,MATCH($B87,人口源表!$A:$A,0),MATCH(P$1,人口源表!$1:$1,0))*INDEX(城镇化率!$1:$1048576,MATCH($B87,城镇化率!$A:$A,0),MATCH(P$1,城镇化率!$5:$5,0))/100</f>
        <v>4211493.2118479442</v>
      </c>
      <c r="Q87" s="40">
        <f>INDEX(人口源表!$1:$1048576,MATCH($B87,人口源表!$A:$A,0),MATCH(Q$1,人口源表!$1:$1,0))*INDEX(城镇化率!$1:$1048576,MATCH($B87,城镇化率!$A:$A,0),MATCH(Q$1,城镇化率!$5:$5,0))/100</f>
        <v>4268792.1019481523</v>
      </c>
      <c r="R87" s="40">
        <f>INDEX(人口源表!$1:$1048576,MATCH($B87,人口源表!$A:$A,0),MATCH(R$1,人口源表!$1:$1,0))*INDEX(城镇化率!$1:$1048576,MATCH($B87,城镇化率!$A:$A,0),MATCH(R$1,城镇化率!$5:$5,0))/100</f>
        <v>4325012.0962020885</v>
      </c>
      <c r="S87" s="40">
        <f>INDEX(人口源表!$1:$1048576,MATCH($B87,人口源表!$A:$A,0),MATCH(S$1,人口源表!$1:$1,0))*INDEX(城镇化率!$1:$1048576,MATCH($B87,城镇化率!$A:$A,0),MATCH(S$1,城镇化率!$5:$5,0))/100</f>
        <v>4358310.1226407979</v>
      </c>
      <c r="T87" s="40">
        <f>INDEX(人口源表!$1:$1048576,MATCH($B87,人口源表!$A:$A,0),MATCH(T$1,人口源表!$1:$1,0))*INDEX(城镇化率!$1:$1048576,MATCH($B87,城镇化率!$A:$A,0),MATCH(T$1,城镇化率!$5:$5,0))/100</f>
        <v>4389801.2462887047</v>
      </c>
      <c r="U87" s="40">
        <f>INDEX(人口源表!$1:$1048576,MATCH($B87,人口源表!$A:$A,0),MATCH(U$1,人口源表!$1:$1,0))*INDEX(城镇化率!$1:$1048576,MATCH($B87,城镇化率!$A:$A,0),MATCH(U$1,城镇化率!$5:$5,0))/100</f>
        <v>4419379.9085642388</v>
      </c>
      <c r="V87" s="40">
        <f>INDEX(人口源表!$1:$1048576,MATCH($B87,人口源表!$A:$A,0),MATCH(V$1,人口源表!$1:$1,0))*INDEX(城镇化率!$1:$1048576,MATCH($B87,城镇化率!$A:$A,0),MATCH(V$1,城镇化率!$5:$5,0))/100</f>
        <v>4446959.8457959946</v>
      </c>
      <c r="W87" s="40">
        <f>INDEX(人口源表!$1:$1048576,MATCH($B87,人口源表!$A:$A,0),MATCH(W$1,人口源表!$1:$1,0))*INDEX(城镇化率!$1:$1048576,MATCH($B87,城镇化率!$A:$A,0),MATCH(W$1,城镇化率!$5:$5,0))/100</f>
        <v>4472475.4447042029</v>
      </c>
      <c r="X87" s="40">
        <f>INDEX(人口源表!$1:$1048576,MATCH($B87,人口源表!$A:$A,0),MATCH(X$1,人口源表!$1:$1,0))*INDEX(城镇化率!$1:$1048576,MATCH($B87,城镇化率!$A:$A,0),MATCH(X$1,城镇化率!$5:$5,0))/100</f>
        <v>4495878.0111831641</v>
      </c>
      <c r="Y87" s="40">
        <f>INDEX(人口源表!$1:$1048576,MATCH($B87,人口源表!$A:$A,0),MATCH(Y$1,人口源表!$1:$1,0))*INDEX(城镇化率!$1:$1048576,MATCH($B87,城镇化率!$A:$A,0),MATCH(Y$1,城镇化率!$5:$5,0))/100</f>
        <v>4517141.3525876962</v>
      </c>
      <c r="Z87" s="40">
        <f>INDEX(人口源表!$1:$1048576,MATCH($B87,人口源表!$A:$A,0),MATCH(Z$1,人口源表!$1:$1,0))*INDEX(城镇化率!$1:$1048576,MATCH($B87,城镇化率!$A:$A,0),MATCH(Z$1,城镇化率!$5:$5,0))/100</f>
        <v>4536257.1785820695</v>
      </c>
      <c r="AA87" s="40">
        <f>INDEX(人口源表!$1:$1048576,MATCH($B87,人口源表!$A:$A,0),MATCH(AA$1,人口源表!$1:$1,0))*INDEX(城镇化率!$1:$1048576,MATCH($B87,城镇化率!$A:$A,0),MATCH(AA$1,城镇化率!$5:$5,0))/100</f>
        <v>4553239.8834257331</v>
      </c>
      <c r="AB87" s="40">
        <f>INDEX(人口源表!$1:$1048576,MATCH($B87,人口源表!$A:$A,0),MATCH(AB$1,人口源表!$1:$1,0))*INDEX(城镇化率!$1:$1048576,MATCH($B87,城镇化率!$A:$A,0),MATCH(AB$1,城镇化率!$5:$5,0))/100</f>
        <v>4568126.241919308</v>
      </c>
      <c r="AC87" s="40">
        <f>INDEX(人口源表!$1:$1048576,MATCH($B87,人口源表!$A:$A,0),MATCH(AC$1,人口源表!$1:$1,0))*INDEX(城镇化率!$1:$1048576,MATCH($B87,城镇化率!$A:$A,0),MATCH(AC$1,城镇化率!$5:$5,0))/100</f>
        <v>4575366.8737594644</v>
      </c>
      <c r="AD87" s="40">
        <f>INDEX(人口源表!$1:$1048576,MATCH($B87,人口源表!$A:$A,0),MATCH(AD$1,人口源表!$1:$1,0))*INDEX(城镇化率!$1:$1048576,MATCH($B87,城镇化率!$A:$A,0),MATCH(AD$1,城镇化率!$5:$5,0))/100</f>
        <v>4580629.8684949372</v>
      </c>
      <c r="AE87" s="40">
        <f>INDEX(人口源表!$1:$1048576,MATCH($B87,人口源表!$A:$A,0),MATCH(AE$1,人口源表!$1:$1,0))*INDEX(城镇化率!$1:$1048576,MATCH($B87,城镇化率!$A:$A,0),MATCH(AE$1,城镇化率!$5:$5,0))/100</f>
        <v>4584025.7329393597</v>
      </c>
      <c r="AF87" s="40">
        <f>INDEX(人口源表!$1:$1048576,MATCH($B87,人口源表!$A:$A,0),MATCH(AF$1,人口源表!$1:$1,0))*INDEX(城镇化率!$1:$1048576,MATCH($B87,城镇化率!$A:$A,0),MATCH(AF$1,城镇化率!$5:$5,0))/100</f>
        <v>4585687.13508604</v>
      </c>
      <c r="AG87" s="40">
        <f>INDEX(人口源表!$1:$1048576,MATCH($B87,人口源表!$A:$A,0),MATCH(AG$1,人口源表!$1:$1,0))*INDEX(城镇化率!$1:$1048576,MATCH($B87,城镇化率!$A:$A,0),MATCH(AG$1,城镇化率!$5:$5,0))/100</f>
        <v>4585772.8532681623</v>
      </c>
      <c r="AH87" s="40">
        <f>INDEX(人口源表!$1:$1048576,MATCH($B87,人口源表!$A:$A,0),MATCH(AH$1,人口源表!$1:$1,0))*INDEX(城镇化率!$1:$1048576,MATCH($B87,城镇化率!$A:$A,0),MATCH(AH$1,城镇化率!$5:$5,0))/100</f>
        <v>4584462.9061850235</v>
      </c>
      <c r="AI87" s="40">
        <f>INDEX(人口源表!$1:$1048576,MATCH($B87,人口源表!$A:$A,0),MATCH(AI$1,人口源表!$1:$1,0))*INDEX(城镇化率!$1:$1048576,MATCH($B87,城镇化率!$A:$A,0),MATCH(AI$1,城镇化率!$5:$5,0))/100</f>
        <v>4581963.398525496</v>
      </c>
      <c r="AJ87" s="40">
        <f>INDEX(人口源表!$1:$1048576,MATCH($B87,人口源表!$A:$A,0),MATCH(AJ$1,人口源表!$1:$1,0))*INDEX(城镇化率!$1:$1048576,MATCH($B87,城镇化率!$A:$A,0),MATCH(AJ$1,城镇化率!$5:$5,0))/100</f>
        <v>4578505.192058634</v>
      </c>
      <c r="AK87" s="40">
        <f>INDEX(人口源表!$1:$1048576,MATCH($B87,人口源表!$A:$A,0),MATCH(AK$1,人口源表!$1:$1,0))*INDEX(城镇化率!$1:$1048576,MATCH($B87,城镇化率!$A:$A,0),MATCH(AK$1,城镇化率!$5:$5,0))/100</f>
        <v>4574344.3422897486</v>
      </c>
      <c r="AL87" s="40">
        <f>INDEX(人口源表!$1:$1048576,MATCH($B87,人口源表!$A:$A,0),MATCH(AL$1,人口源表!$1:$1,0))*INDEX(城镇化率!$1:$1048576,MATCH($B87,城镇化率!$A:$A,0),MATCH(AL$1,城镇化率!$5:$5,0))/100</f>
        <v>4569762.5399406934</v>
      </c>
      <c r="AM87" s="40">
        <f>INDEX(人口源表!$1:$1048576,MATCH($B87,人口源表!$A:$A,0),MATCH(AM$1,人口源表!$1:$1,0))*INDEX(城镇化率!$1:$1048576,MATCH($B87,城镇化率!$A:$A,0),MATCH(AM$1,城镇化率!$5:$5,0))/100</f>
        <v>4565066.6499976572</v>
      </c>
      <c r="AN87" s="40">
        <f>INDEX(人口源表!$1:$1048576,MATCH($B87,人口源表!$A:$A,0),MATCH(AN$1,人口源表!$1:$1,0))*INDEX(城镇化率!$1:$1048576,MATCH($B87,城镇化率!$A:$A,0),MATCH(AN$1,城镇化率!$5:$5,0))/100</f>
        <v>4560591.8780203974</v>
      </c>
      <c r="AO87" s="40">
        <f>INDEX(人口源表!$1:$1048576,MATCH($B87,人口源表!$A:$A,0),MATCH(AO$1,人口源表!$1:$1,0))*INDEX(城镇化率!$1:$1048576,MATCH($B87,城镇化率!$A:$A,0),MATCH(AO$1,城镇化率!$5:$5,0))/100</f>
        <v>4556699.518096257</v>
      </c>
      <c r="AP87" s="40">
        <f>INDEX(人口源表!$1:$1048576,MATCH($B87,人口源表!$A:$A,0),MATCH(AP$1,人口源表!$1:$1,0))*INDEX(城镇化率!$1:$1048576,MATCH($B87,城镇化率!$A:$A,0),MATCH(AP$1,城镇化率!$5:$5,0))/100</f>
        <v>4553779.2321349056</v>
      </c>
      <c r="AQ87" s="40">
        <f>INDEX(人口源表!$1:$1048576,MATCH($B87,人口源表!$A:$A,0),MATCH(AQ$1,人口源表!$1:$1,0))*INDEX(城镇化率!$1:$1048576,MATCH($B87,城镇化率!$A:$A,0),MATCH(AQ$1,城镇化率!$5:$5,0))/100</f>
        <v>4552246.7702255175</v>
      </c>
      <c r="AR87" s="40">
        <f>INDEX(人口源表!$1:$1048576,MATCH($B87,人口源表!$A:$A,0),MATCH(AR$1,人口源表!$1:$1,0))*INDEX(城镇化率!$1:$1048576,MATCH($B87,城镇化率!$A:$A,0),MATCH(AR$1,城镇化率!$5:$5,0))/100</f>
        <v>4552549.0300165443</v>
      </c>
      <c r="AS87" s="40">
        <f>INDEX(人口源表!$1:$1048576,MATCH($B87,人口源表!$A:$A,0),MATCH(AS$1,人口源表!$1:$1,0))*INDEX(城镇化率!$1:$1048576,MATCH($B87,城镇化率!$A:$A,0),MATCH(AS$1,城镇化率!$5:$5,0))/100</f>
        <v>4555159.0172081618</v>
      </c>
      <c r="AT87" s="40">
        <f>INDEX(人口源表!$1:$1048576,MATCH($B87,人口源表!$A:$A,0),MATCH(AT$1,人口源表!$1:$1,0))*INDEX(城镇化率!$1:$1048576,MATCH($B87,城镇化率!$A:$A,0),MATCH(AT$1,城镇化率!$5:$5,0))/100</f>
        <v>4560582.7955557024</v>
      </c>
      <c r="AU87" s="40">
        <f>INDEX(人口源表!$1:$1048576,MATCH($B87,人口源表!$A:$A,0),MATCH(AU$1,人口源表!$1:$1,0))*INDEX(城镇化率!$1:$1048576,MATCH($B87,城镇化率!$A:$A,0),MATCH(AU$1,城镇化率!$5:$5,0))/100</f>
        <v>4569353.4986051386</v>
      </c>
      <c r="AV87" s="40">
        <f>INDEX(人口源表!$1:$1048576,MATCH($B87,人口源表!$A:$A,0),MATCH(AV$1,人口源表!$1:$1,0))*INDEX(城镇化率!$1:$1048576,MATCH($B87,城镇化率!$A:$A,0),MATCH(AV$1,城镇化率!$5:$5,0))/100</f>
        <v>4582034.5849531796</v>
      </c>
    </row>
    <row r="88" spans="1:48" x14ac:dyDescent="0.15">
      <c r="A88" s="4" t="s">
        <v>866</v>
      </c>
      <c r="B88" s="4" t="s">
        <v>198</v>
      </c>
      <c r="C88" s="34">
        <f>VLOOKUP(B88,'[1]2016省城人口总结（根）'!B:C,2,FALSE)/100</f>
        <v>0.77560000000000007</v>
      </c>
      <c r="D88" s="40">
        <f>INDEX(人口源表!$1:$1048576,MATCH($B88,人口源表!$A:$A,0),MATCH(D$1,人口源表!$1:$1,0))*INDEX(城镇化率!$1:$1048576,MATCH($B88,城镇化率!$A:$A,0),MATCH(D$1,城镇化率!$5:$5,0))/100</f>
        <v>7077341.6579386219</v>
      </c>
      <c r="E88" s="40">
        <f>INDEX(人口源表!$1:$1048576,MATCH($B88,人口源表!$A:$A,0),MATCH(E$1,人口源表!$1:$1,0))*INDEX(城镇化率!$1:$1048576,MATCH($B88,城镇化率!$A:$A,0),MATCH(E$1,城镇化率!$5:$5,0))/100</f>
        <v>7242867.8580034459</v>
      </c>
      <c r="F88" s="40">
        <f>INDEX(人口源表!$1:$1048576,MATCH($B88,人口源表!$A:$A,0),MATCH(F$1,人口源表!$1:$1,0))*INDEX(城镇化率!$1:$1048576,MATCH($B88,城镇化率!$A:$A,0),MATCH(F$1,城镇化率!$5:$5,0))/100</f>
        <v>7407569.378573427</v>
      </c>
      <c r="G88" s="40">
        <f>INDEX(人口源表!$1:$1048576,MATCH($B88,人口源表!$A:$A,0),MATCH(G$1,人口源表!$1:$1,0))*INDEX(城镇化率!$1:$1048576,MATCH($B88,城镇化率!$A:$A,0),MATCH(G$1,城镇化率!$5:$5,0))/100</f>
        <v>9648050.8698970694</v>
      </c>
      <c r="H88" s="40">
        <f>INDEX(人口源表!$1:$1048576,MATCH($B88,人口源表!$A:$A,0),MATCH(H$1,人口源表!$1:$1,0))*INDEX(城镇化率!$1:$1048576,MATCH($B88,城镇化率!$A:$A,0),MATCH(H$1,城镇化率!$5:$5,0))/100</f>
        <v>9902685.7910910007</v>
      </c>
      <c r="I88" s="40">
        <f>INDEX(人口源表!$1:$1048576,MATCH($B88,人口源表!$A:$A,0),MATCH(I$1,人口源表!$1:$1,0))*INDEX(城镇化率!$1:$1048576,MATCH($B88,城镇化率!$A:$A,0),MATCH(I$1,城镇化率!$5:$5,0))/100</f>
        <v>10077649.772092026</v>
      </c>
      <c r="J88" s="40">
        <f>INDEX(人口源表!$1:$1048576,MATCH($B88,人口源表!$A:$A,0),MATCH(J$1,人口源表!$1:$1,0))*INDEX(城镇化率!$1:$1048576,MATCH($B88,城镇化率!$A:$A,0),MATCH(J$1,城镇化率!$5:$5,0))/100</f>
        <v>10240674.405089898</v>
      </c>
      <c r="K88" s="40">
        <f>INDEX(人口源表!$1:$1048576,MATCH($B88,人口源表!$A:$A,0),MATCH(K$1,人口源表!$1:$1,0))*INDEX(城镇化率!$1:$1048576,MATCH($B88,城镇化率!$A:$A,0),MATCH(K$1,城镇化率!$5:$5,0))/100</f>
        <v>10392500.191145213</v>
      </c>
      <c r="L88" s="40">
        <f>INDEX(人口源表!$1:$1048576,MATCH($B88,人口源表!$A:$A,0),MATCH(L$1,人口源表!$1:$1,0))*INDEX(城镇化率!$1:$1048576,MATCH($B88,城镇化率!$A:$A,0),MATCH(L$1,城镇化率!$5:$5,0))/100</f>
        <v>10533857.527081331</v>
      </c>
      <c r="M88" s="40">
        <f>INDEX(人口源表!$1:$1048576,MATCH($B88,人口源表!$A:$A,0),MATCH(M$1,人口源表!$1:$1,0))*INDEX(城镇化率!$1:$1048576,MATCH($B88,城镇化率!$A:$A,0),MATCH(M$1,城镇化率!$5:$5,0))/100</f>
        <v>10665463.588488938</v>
      </c>
      <c r="N88" s="40">
        <f>INDEX(人口源表!$1:$1048576,MATCH($B88,人口源表!$A:$A,0),MATCH(N$1,人口源表!$1:$1,0))*INDEX(城镇化率!$1:$1048576,MATCH($B88,城镇化率!$A:$A,0),MATCH(N$1,城镇化率!$5:$5,0))/100</f>
        <v>10788021.69992188</v>
      </c>
      <c r="O88" s="40">
        <f>INDEX(人口源表!$1:$1048576,MATCH($B88,人口源表!$A:$A,0),MATCH(O$1,人口源表!$1:$1,0))*INDEX(城镇化率!$1:$1048576,MATCH($B88,城镇化率!$A:$A,0),MATCH(O$1,城镇化率!$5:$5,0))/100</f>
        <v>10902221.593106091</v>
      </c>
      <c r="P88" s="40">
        <f>INDEX(人口源表!$1:$1048576,MATCH($B88,人口源表!$A:$A,0),MATCH(P$1,人口源表!$1:$1,0))*INDEX(城镇化率!$1:$1048576,MATCH($B88,城镇化率!$A:$A,0),MATCH(P$1,城镇化率!$5:$5,0))/100</f>
        <v>11008735.224962326</v>
      </c>
      <c r="Q88" s="40">
        <f>INDEX(人口源表!$1:$1048576,MATCH($B88,人口源表!$A:$A,0),MATCH(Q$1,人口源表!$1:$1,0))*INDEX(城镇化率!$1:$1048576,MATCH($B88,城镇化率!$A:$A,0),MATCH(Q$1,城镇化率!$5:$5,0))/100</f>
        <v>11108217.825552404</v>
      </c>
      <c r="R88" s="40">
        <f>INDEX(人口源表!$1:$1048576,MATCH($B88,人口源表!$A:$A,0),MATCH(R$1,人口源表!$1:$1,0))*INDEX(城镇化率!$1:$1048576,MATCH($B88,城镇化率!$A:$A,0),MATCH(R$1,城镇化率!$5:$5,0))/100</f>
        <v>11201303.551486902</v>
      </c>
      <c r="S88" s="40">
        <f>INDEX(人口源表!$1:$1048576,MATCH($B88,人口源表!$A:$A,0),MATCH(S$1,人口源表!$1:$1,0))*INDEX(城镇化率!$1:$1048576,MATCH($B88,城镇化率!$A:$A,0),MATCH(S$1,城镇化率!$5:$5,0))/100</f>
        <v>11232721.361082952</v>
      </c>
      <c r="T88" s="40">
        <f>INDEX(人口源表!$1:$1048576,MATCH($B88,人口源表!$A:$A,0),MATCH(T$1,人口源表!$1:$1,0))*INDEX(城镇化率!$1:$1048576,MATCH($B88,城镇化率!$A:$A,0),MATCH(T$1,城镇化率!$5:$5,0))/100</f>
        <v>11258409.671041278</v>
      </c>
      <c r="U88" s="40">
        <f>INDEX(人口源表!$1:$1048576,MATCH($B88,人口源表!$A:$A,0),MATCH(U$1,人口源表!$1:$1,0))*INDEX(城镇化率!$1:$1048576,MATCH($B88,城镇化率!$A:$A,0),MATCH(U$1,城镇化率!$5:$5,0))/100</f>
        <v>11279007.268757677</v>
      </c>
      <c r="V88" s="40">
        <f>INDEX(人口源表!$1:$1048576,MATCH($B88,人口源表!$A:$A,0),MATCH(V$1,人口源表!$1:$1,0))*INDEX(城镇化率!$1:$1048576,MATCH($B88,城镇化率!$A:$A,0),MATCH(V$1,城镇化率!$5:$5,0))/100</f>
        <v>11295113.289449757</v>
      </c>
      <c r="W88" s="40">
        <f>INDEX(人口源表!$1:$1048576,MATCH($B88,人口源表!$A:$A,0),MATCH(W$1,人口源表!$1:$1,0))*INDEX(城镇化率!$1:$1048576,MATCH($B88,城镇化率!$A:$A,0),MATCH(W$1,城镇化率!$5:$5,0))/100</f>
        <v>11307286.057930587</v>
      </c>
      <c r="X88" s="40">
        <f>INDEX(人口源表!$1:$1048576,MATCH($B88,人口源表!$A:$A,0),MATCH(X$1,人口源表!$1:$1,0))*INDEX(城镇化率!$1:$1048576,MATCH($B88,城镇化率!$A:$A,0),MATCH(X$1,城镇化率!$5:$5,0))/100</f>
        <v>11316046.634116929</v>
      </c>
      <c r="Y88" s="40">
        <f>INDEX(人口源表!$1:$1048576,MATCH($B88,人口源表!$A:$A,0),MATCH(Y$1,人口源表!$1:$1,0))*INDEX(城镇化率!$1:$1048576,MATCH($B88,城镇化率!$A:$A,0),MATCH(Y$1,城镇化率!$5:$5,0))/100</f>
        <v>11321870.143269137</v>
      </c>
      <c r="Z88" s="40">
        <f>INDEX(人口源表!$1:$1048576,MATCH($B88,人口源表!$A:$A,0),MATCH(Z$1,人口源表!$1:$1,0))*INDEX(城镇化率!$1:$1048576,MATCH($B88,城镇化率!$A:$A,0),MATCH(Z$1,城镇化率!$5:$5,0))/100</f>
        <v>11325192.123305522</v>
      </c>
      <c r="AA88" s="40">
        <f>INDEX(人口源表!$1:$1048576,MATCH($B88,人口源表!$A:$A,0),MATCH(AA$1,人口源表!$1:$1,0))*INDEX(城镇化率!$1:$1048576,MATCH($B88,城镇化率!$A:$A,0),MATCH(AA$1,城镇化率!$5:$5,0))/100</f>
        <v>11326402.618924629</v>
      </c>
      <c r="AB88" s="40">
        <f>INDEX(人口源表!$1:$1048576,MATCH($B88,人口源表!$A:$A,0),MATCH(AB$1,人口源表!$1:$1,0))*INDEX(城镇化率!$1:$1048576,MATCH($B88,城镇化率!$A:$A,0),MATCH(AB$1,城镇化率!$5:$5,0))/100</f>
        <v>11325845.895149007</v>
      </c>
      <c r="AC88" s="40">
        <f>INDEX(人口源表!$1:$1048576,MATCH($B88,人口源表!$A:$A,0),MATCH(AC$1,人口源表!$1:$1,0))*INDEX(城镇化率!$1:$1048576,MATCH($B88,城镇化率!$A:$A,0),MATCH(AC$1,城镇化率!$5:$5,0))/100</f>
        <v>11309963.56416264</v>
      </c>
      <c r="AD88" s="40">
        <f>INDEX(人口源表!$1:$1048576,MATCH($B88,人口源表!$A:$A,0),MATCH(AD$1,人口源表!$1:$1,0))*INDEX(城镇化率!$1:$1048576,MATCH($B88,城镇化率!$A:$A,0),MATCH(AD$1,城镇化率!$5:$5,0))/100</f>
        <v>11292887.053150456</v>
      </c>
      <c r="AE88" s="40">
        <f>INDEX(人口源表!$1:$1048576,MATCH($B88,人口源表!$A:$A,0),MATCH(AE$1,人口源表!$1:$1,0))*INDEX(城镇化率!$1:$1048576,MATCH($B88,城镇化率!$A:$A,0),MATCH(AE$1,城镇化率!$5:$5,0))/100</f>
        <v>11274820.447380092</v>
      </c>
      <c r="AF88" s="40">
        <f>INDEX(人口源表!$1:$1048576,MATCH($B88,人口源表!$A:$A,0),MATCH(AF$1,人口源表!$1:$1,0))*INDEX(城镇化率!$1:$1048576,MATCH($B88,城镇化率!$A:$A,0),MATCH(AF$1,城镇化率!$5:$5,0))/100</f>
        <v>11255919.170267327</v>
      </c>
      <c r="AG88" s="40">
        <f>INDEX(人口源表!$1:$1048576,MATCH($B88,人口源表!$A:$A,0),MATCH(AG$1,人口源表!$1:$1,0))*INDEX(城镇化率!$1:$1048576,MATCH($B88,城镇化率!$A:$A,0),MATCH(AG$1,城镇化率!$5:$5,0))/100</f>
        <v>11236282.16437535</v>
      </c>
      <c r="AH88" s="40">
        <f>INDEX(人口源表!$1:$1048576,MATCH($B88,人口源表!$A:$A,0),MATCH(AH$1,人口源表!$1:$1,0))*INDEX(城镇化率!$1:$1048576,MATCH($B88,城镇化率!$A:$A,0),MATCH(AH$1,城镇化率!$5:$5,0))/100</f>
        <v>11215959.672894647</v>
      </c>
      <c r="AI88" s="40">
        <f>INDEX(人口源表!$1:$1048576,MATCH($B88,人口源表!$A:$A,0),MATCH(AI$1,人口源表!$1:$1,0))*INDEX(城镇化率!$1:$1048576,MATCH($B88,城镇化率!$A:$A,0),MATCH(AI$1,城镇化率!$5:$5,0))/100</f>
        <v>11194943.404884124</v>
      </c>
      <c r="AJ88" s="40">
        <f>INDEX(人口源表!$1:$1048576,MATCH($B88,人口源表!$A:$A,0),MATCH(AJ$1,人口源表!$1:$1,0))*INDEX(城镇化率!$1:$1048576,MATCH($B88,城镇化率!$A:$A,0),MATCH(AJ$1,城镇化率!$5:$5,0))/100</f>
        <v>11173174.360134132</v>
      </c>
      <c r="AK88" s="40">
        <f>INDEX(人口源表!$1:$1048576,MATCH($B88,人口源表!$A:$A,0),MATCH(AK$1,人口源表!$1:$1,0))*INDEX(城镇化率!$1:$1048576,MATCH($B88,城镇化率!$A:$A,0),MATCH(AK$1,城镇化率!$5:$5,0))/100</f>
        <v>11150532.904589899</v>
      </c>
      <c r="AL88" s="40">
        <f>INDEX(人口源表!$1:$1048576,MATCH($B88,人口源表!$A:$A,0),MATCH(AL$1,人口源表!$1:$1,0))*INDEX(城镇化率!$1:$1048576,MATCH($B88,城镇化率!$A:$A,0),MATCH(AL$1,城镇化率!$5:$5,0))/100</f>
        <v>11122756</v>
      </c>
      <c r="AM88" s="40">
        <f>INDEX(人口源表!$1:$1048576,MATCH($B88,人口源表!$A:$A,0),MATCH(AM$1,人口源表!$1:$1,0))*INDEX(城镇化率!$1:$1048576,MATCH($B88,城镇化率!$A:$A,0),MATCH(AM$1,城镇化率!$5:$5,0))/100</f>
        <v>11056113</v>
      </c>
      <c r="AN88" s="40">
        <f>INDEX(人口源表!$1:$1048576,MATCH($B88,人口源表!$A:$A,0),MATCH(AN$1,人口源表!$1:$1,0))*INDEX(城镇化率!$1:$1048576,MATCH($B88,城镇化率!$A:$A,0),MATCH(AN$1,城镇化率!$5:$5,0))/100</f>
        <v>10988254</v>
      </c>
      <c r="AO88" s="40">
        <f>INDEX(人口源表!$1:$1048576,MATCH($B88,人口源表!$A:$A,0),MATCH(AO$1,人口源表!$1:$1,0))*INDEX(城镇化率!$1:$1048576,MATCH($B88,城镇化率!$A:$A,0),MATCH(AO$1,城镇化率!$5:$5,0))/100</f>
        <v>10918844</v>
      </c>
      <c r="AP88" s="40">
        <f>INDEX(人口源表!$1:$1048576,MATCH($B88,人口源表!$A:$A,0),MATCH(AP$1,人口源表!$1:$1,0))*INDEX(城镇化率!$1:$1048576,MATCH($B88,城镇化率!$A:$A,0),MATCH(AP$1,城镇化率!$5:$5,0))/100</f>
        <v>10847495</v>
      </c>
      <c r="AQ88" s="40">
        <f>INDEX(人口源表!$1:$1048576,MATCH($B88,人口源表!$A:$A,0),MATCH(AQ$1,人口源表!$1:$1,0))*INDEX(城镇化率!$1:$1048576,MATCH($B88,城镇化率!$A:$A,0),MATCH(AQ$1,城镇化率!$5:$5,0))/100</f>
        <v>10773763</v>
      </c>
      <c r="AR88" s="40">
        <f>INDEX(人口源表!$1:$1048576,MATCH($B88,人口源表!$A:$A,0),MATCH(AR$1,人口源表!$1:$1,0))*INDEX(城镇化率!$1:$1048576,MATCH($B88,城镇化率!$A:$A,0),MATCH(AR$1,城镇化率!$5:$5,0))/100</f>
        <v>10697147</v>
      </c>
      <c r="AS88" s="40">
        <f>INDEX(人口源表!$1:$1048576,MATCH($B88,人口源表!$A:$A,0),MATCH(AS$1,人口源表!$1:$1,0))*INDEX(城镇化率!$1:$1048576,MATCH($B88,城镇化率!$A:$A,0),MATCH(AS$1,城镇化率!$5:$5,0))/100</f>
        <v>10617090</v>
      </c>
      <c r="AT88" s="40">
        <f>INDEX(人口源表!$1:$1048576,MATCH($B88,人口源表!$A:$A,0),MATCH(AT$1,人口源表!$1:$1,0))*INDEX(城镇化率!$1:$1048576,MATCH($B88,城镇化率!$A:$A,0),MATCH(AT$1,城镇化率!$5:$5,0))/100</f>
        <v>10532983</v>
      </c>
      <c r="AU88" s="40">
        <f>INDEX(人口源表!$1:$1048576,MATCH($B88,人口源表!$A:$A,0),MATCH(AU$1,人口源表!$1:$1,0))*INDEX(城镇化率!$1:$1048576,MATCH($B88,城镇化率!$A:$A,0),MATCH(AU$1,城镇化率!$5:$5,0))/100</f>
        <v>10444157</v>
      </c>
      <c r="AV88" s="40">
        <f>INDEX(人口源表!$1:$1048576,MATCH($B88,人口源表!$A:$A,0),MATCH(AV$1,人口源表!$1:$1,0))*INDEX(城镇化率!$1:$1048576,MATCH($B88,城镇化率!$A:$A,0),MATCH(AV$1,城镇化率!$5:$5,0))/100</f>
        <v>10349891</v>
      </c>
    </row>
    <row r="89" spans="1:48" x14ac:dyDescent="0.15">
      <c r="A89" s="4" t="s">
        <v>866</v>
      </c>
      <c r="B89" s="4" t="s">
        <v>200</v>
      </c>
      <c r="C89" s="34">
        <f>VLOOKUP(B89,'[1]2016省城人口总结（根）'!B:C,2,FALSE)/100</f>
        <v>0.73260000000000003</v>
      </c>
      <c r="D89" s="40">
        <f>INDEX(人口源表!$1:$1048576,MATCH($B89,人口源表!$A:$A,0),MATCH(D$1,人口源表!$1:$1,0))*INDEX(城镇化率!$1:$1048576,MATCH($B89,城镇化率!$A:$A,0),MATCH(D$1,城镇化率!$5:$5,0))/100</f>
        <v>5824720.8361434052</v>
      </c>
      <c r="E89" s="40">
        <f>INDEX(人口源表!$1:$1048576,MATCH($B89,人口源表!$A:$A,0),MATCH(E$1,人口源表!$1:$1,0))*INDEX(城镇化率!$1:$1048576,MATCH($B89,城镇化率!$A:$A,0),MATCH(E$1,城镇化率!$5:$5,0))/100</f>
        <v>5957456.1534183295</v>
      </c>
      <c r="F89" s="40">
        <f>INDEX(人口源表!$1:$1048576,MATCH($B89,人口源表!$A:$A,0),MATCH(F$1,人口源表!$1:$1,0))*INDEX(城镇化率!$1:$1048576,MATCH($B89,城镇化率!$A:$A,0),MATCH(F$1,城镇化率!$5:$5,0))/100</f>
        <v>6089459.1954838382</v>
      </c>
      <c r="G89" s="40">
        <f>INDEX(人口源表!$1:$1048576,MATCH($B89,人口源表!$A:$A,0),MATCH(G$1,人口源表!$1:$1,0))*INDEX(城镇化率!$1:$1048576,MATCH($B89,城镇化率!$A:$A,0),MATCH(G$1,城镇化率!$5:$5,0))/100</f>
        <v>7188824.210583373</v>
      </c>
      <c r="H89" s="40">
        <f>INDEX(人口源表!$1:$1048576,MATCH($B89,人口源表!$A:$A,0),MATCH(H$1,人口源表!$1:$1,0))*INDEX(城镇化率!$1:$1048576,MATCH($B89,城镇化率!$A:$A,0),MATCH(H$1,城镇化率!$5:$5,0))/100</f>
        <v>7369698.5317314304</v>
      </c>
      <c r="I89" s="40">
        <f>INDEX(人口源表!$1:$1048576,MATCH($B89,人口源表!$A:$A,0),MATCH(I$1,人口源表!$1:$1,0))*INDEX(城镇化率!$1:$1048576,MATCH($B89,城镇化率!$A:$A,0),MATCH(I$1,城镇化率!$5:$5,0))/100</f>
        <v>7492371.9215492737</v>
      </c>
      <c r="J89" s="40">
        <f>INDEX(人口源表!$1:$1048576,MATCH($B89,人口源表!$A:$A,0),MATCH(J$1,人口源表!$1:$1,0))*INDEX(城镇化率!$1:$1048576,MATCH($B89,城镇化率!$A:$A,0),MATCH(J$1,城镇化率!$5:$5,0))/100</f>
        <v>7607174.3013390359</v>
      </c>
      <c r="K89" s="40">
        <f>INDEX(人口源表!$1:$1048576,MATCH($B89,人口源表!$A:$A,0),MATCH(K$1,人口源表!$1:$1,0))*INDEX(城镇化率!$1:$1048576,MATCH($B89,城镇化率!$A:$A,0),MATCH(K$1,城镇化率!$5:$5,0))/100</f>
        <v>7714524.8573829997</v>
      </c>
      <c r="L89" s="40">
        <f>INDEX(人口源表!$1:$1048576,MATCH($B89,人口源表!$A:$A,0),MATCH(L$1,人口源表!$1:$1,0))*INDEX(城镇化率!$1:$1048576,MATCH($B89,城镇化率!$A:$A,0),MATCH(L$1,城镇化率!$5:$5,0))/100</f>
        <v>7814834.507231419</v>
      </c>
      <c r="M89" s="40">
        <f>INDEX(人口源表!$1:$1048576,MATCH($B89,人口源表!$A:$A,0),MATCH(M$1,人口源表!$1:$1,0))*INDEX(城镇化率!$1:$1048576,MATCH($B89,城镇化率!$A:$A,0),MATCH(M$1,城镇化率!$5:$5,0))/100</f>
        <v>7908511.5727120284</v>
      </c>
      <c r="N89" s="40">
        <f>INDEX(人口源表!$1:$1048576,MATCH($B89,人口源表!$A:$A,0),MATCH(N$1,人口源表!$1:$1,0))*INDEX(城镇化率!$1:$1048576,MATCH($B89,城镇化率!$A:$A,0),MATCH(N$1,城镇化率!$5:$5,0))/100</f>
        <v>7995955.3360352442</v>
      </c>
      <c r="O89" s="40">
        <f>INDEX(人口源表!$1:$1048576,MATCH($B89,人口源表!$A:$A,0),MATCH(O$1,人口源表!$1:$1,0))*INDEX(城镇化率!$1:$1048576,MATCH($B89,城镇化率!$A:$A,0),MATCH(O$1,城镇化率!$5:$5,0))/100</f>
        <v>8077560.9863944165</v>
      </c>
      <c r="P89" s="40">
        <f>INDEX(人口源表!$1:$1048576,MATCH($B89,人口源表!$A:$A,0),MATCH(P$1,人口源表!$1:$1,0))*INDEX(城镇化率!$1:$1048576,MATCH($B89,城镇化率!$A:$A,0),MATCH(P$1,城镇化率!$5:$5,0))/100</f>
        <v>8153713.0047248891</v>
      </c>
      <c r="Q89" s="40">
        <f>INDEX(人口源表!$1:$1048576,MATCH($B89,人口源表!$A:$A,0),MATCH(Q$1,人口源表!$1:$1,0))*INDEX(城镇化率!$1:$1048576,MATCH($B89,城镇化率!$A:$A,0),MATCH(Q$1,城镇化率!$5:$5,0))/100</f>
        <v>8224789.3098482667</v>
      </c>
      <c r="R89" s="40">
        <f>INDEX(人口源表!$1:$1048576,MATCH($B89,人口源表!$A:$A,0),MATCH(R$1,人口源表!$1:$1,0))*INDEX(城镇化率!$1:$1048576,MATCH($B89,城镇化率!$A:$A,0),MATCH(R$1,城镇化率!$5:$5,0))/100</f>
        <v>8291156.1552470196</v>
      </c>
      <c r="S89" s="40">
        <f>INDEX(人口源表!$1:$1048576,MATCH($B89,人口源表!$A:$A,0),MATCH(S$1,人口源表!$1:$1,0))*INDEX(城镇化率!$1:$1048576,MATCH($B89,城镇化率!$A:$A,0),MATCH(S$1,城镇化率!$5:$5,0))/100</f>
        <v>8311820.0180192804</v>
      </c>
      <c r="T89" s="40">
        <f>INDEX(人口源表!$1:$1048576,MATCH($B89,人口源表!$A:$A,0),MATCH(T$1,人口源表!$1:$1,0))*INDEX(城镇化率!$1:$1048576,MATCH($B89,城镇化率!$A:$A,0),MATCH(T$1,城镇化率!$5:$5,0))/100</f>
        <v>8328109.4203820955</v>
      </c>
      <c r="U89" s="40">
        <f>INDEX(人口源表!$1:$1048576,MATCH($B89,人口源表!$A:$A,0),MATCH(U$1,人口源表!$1:$1,0))*INDEX(城镇化率!$1:$1048576,MATCH($B89,城镇化率!$A:$A,0),MATCH(U$1,城镇化率!$5:$5,0))/100</f>
        <v>8340414.3221405782</v>
      </c>
      <c r="V89" s="40">
        <f>INDEX(人口源表!$1:$1048576,MATCH($B89,人口源表!$A:$A,0),MATCH(V$1,人口源表!$1:$1,0))*INDEX(城镇化率!$1:$1048576,MATCH($B89,城镇化率!$A:$A,0),MATCH(V$1,城镇化率!$5:$5,0))/100</f>
        <v>8349105.765026778</v>
      </c>
      <c r="W89" s="40">
        <f>INDEX(人口源表!$1:$1048576,MATCH($B89,人口源表!$A:$A,0),MATCH(W$1,人口源表!$1:$1,0))*INDEX(城镇化率!$1:$1048576,MATCH($B89,城镇化率!$A:$A,0),MATCH(W$1,城镇化率!$5:$5,0))/100</f>
        <v>8354532.6339626769</v>
      </c>
      <c r="X89" s="40">
        <f>INDEX(人口源表!$1:$1048576,MATCH($B89,人口源表!$A:$A,0),MATCH(X$1,人口源表!$1:$1,0))*INDEX(城镇化率!$1:$1048576,MATCH($B89,城镇化率!$A:$A,0),MATCH(X$1,城镇化率!$5:$5,0))/100</f>
        <v>8357022.7894422328</v>
      </c>
      <c r="Y89" s="40">
        <f>INDEX(人口源表!$1:$1048576,MATCH($B89,人口源表!$A:$A,0),MATCH(Y$1,人口源表!$1:$1,0))*INDEX(城镇化率!$1:$1048576,MATCH($B89,城镇化率!$A:$A,0),MATCH(Y$1,城镇化率!$5:$5,0))/100</f>
        <v>8356880.6571815684</v>
      </c>
      <c r="Z89" s="40">
        <f>INDEX(人口源表!$1:$1048576,MATCH($B89,人口源表!$A:$A,0),MATCH(Z$1,人口源表!$1:$1,0))*INDEX(城镇化率!$1:$1048576,MATCH($B89,城镇化率!$A:$A,0),MATCH(Z$1,城镇化率!$5:$5,0))/100</f>
        <v>8354390.1601097379</v>
      </c>
      <c r="AA89" s="40">
        <f>INDEX(人口源表!$1:$1048576,MATCH($B89,人口源表!$A:$A,0),MATCH(AA$1,人口源表!$1:$1,0))*INDEX(城镇化率!$1:$1048576,MATCH($B89,城镇化率!$A:$A,0),MATCH(AA$1,城镇化率!$5:$5,0))/100</f>
        <v>8349808.6931408299</v>
      </c>
      <c r="AB89" s="40">
        <f>INDEX(人口源表!$1:$1048576,MATCH($B89,人口源表!$A:$A,0),MATCH(AB$1,人口源表!$1:$1,0))*INDEX(城镇化率!$1:$1048576,MATCH($B89,城镇化率!$A:$A,0),MATCH(AB$1,城镇化率!$5:$5,0))/100</f>
        <v>8343373.6657934701</v>
      </c>
      <c r="AC89" s="40">
        <f>INDEX(人口源表!$1:$1048576,MATCH($B89,人口源表!$A:$A,0),MATCH(AC$1,人口源表!$1:$1,0))*INDEX(城镇化率!$1:$1048576,MATCH($B89,城镇化率!$A:$A,0),MATCH(AC$1,城镇化率!$5:$5,0))/100</f>
        <v>8325094.072147903</v>
      </c>
      <c r="AD89" s="40">
        <f>INDEX(人口源表!$1:$1048576,MATCH($B89,人口源表!$A:$A,0),MATCH(AD$1,人口源表!$1:$1,0))*INDEX(城镇化率!$1:$1048576,MATCH($B89,城镇化率!$A:$A,0),MATCH(AD$1,城镇化率!$5:$5,0))/100</f>
        <v>8305389.9355225489</v>
      </c>
      <c r="AE89" s="40">
        <f>INDEX(人口源表!$1:$1048576,MATCH($B89,人口源表!$A:$A,0),MATCH(AE$1,人口源表!$1:$1,0))*INDEX(城镇化率!$1:$1048576,MATCH($B89,城镇化率!$A:$A,0),MATCH(AE$1,城镇化率!$5:$5,0))/100</f>
        <v>8284424.9161655465</v>
      </c>
      <c r="AF89" s="40">
        <f>INDEX(人口源表!$1:$1048576,MATCH($B89,人口源表!$A:$A,0),MATCH(AF$1,人口源表!$1:$1,0))*INDEX(城镇化率!$1:$1048576,MATCH($B89,城镇化率!$A:$A,0),MATCH(AF$1,城镇化率!$5:$5,0))/100</f>
        <v>8262334.7726023113</v>
      </c>
      <c r="AG89" s="40">
        <f>INDEX(人口源表!$1:$1048576,MATCH($B89,人口源表!$A:$A,0),MATCH(AG$1,人口源表!$1:$1,0))*INDEX(城镇化率!$1:$1048576,MATCH($B89,城镇化率!$A:$A,0),MATCH(AG$1,城镇化率!$5:$5,0))/100</f>
        <v>8239227.7389497124</v>
      </c>
      <c r="AH89" s="40">
        <f>INDEX(人口源表!$1:$1048576,MATCH($B89,人口源表!$A:$A,0),MATCH(AH$1,人口源表!$1:$1,0))*INDEX(城镇化率!$1:$1048576,MATCH($B89,城镇化率!$A:$A,0),MATCH(AH$1,城镇化率!$5:$5,0))/100</f>
        <v>8215181.1937356861</v>
      </c>
      <c r="AI89" s="40">
        <f>INDEX(人口源表!$1:$1048576,MATCH($B89,人口源表!$A:$A,0),MATCH(AI$1,人口源表!$1:$1,0))*INDEX(城镇化率!$1:$1048576,MATCH($B89,城镇化率!$A:$A,0),MATCH(AI$1,城镇化率!$5:$5,0))/100</f>
        <v>8190245.7337726867</v>
      </c>
      <c r="AJ89" s="40">
        <f>INDEX(人口源表!$1:$1048576,MATCH($B89,人口源表!$A:$A,0),MATCH(AJ$1,人口源表!$1:$1,0))*INDEX(城镇化率!$1:$1048576,MATCH($B89,城镇化率!$A:$A,0),MATCH(AJ$1,城镇化率!$5:$5,0))/100</f>
        <v>8164440.9064926449</v>
      </c>
      <c r="AK89" s="40">
        <f>INDEX(人口源表!$1:$1048576,MATCH($B89,人口源表!$A:$A,0),MATCH(AK$1,人口源表!$1:$1,0))*INDEX(城镇化率!$1:$1048576,MATCH($B89,城镇化率!$A:$A,0),MATCH(AK$1,城镇化率!$5:$5,0))/100</f>
        <v>8137757.4410387119</v>
      </c>
      <c r="AL89" s="40">
        <f>INDEX(人口源表!$1:$1048576,MATCH($B89,人口源表!$A:$A,0),MATCH(AL$1,人口源表!$1:$1,0))*INDEX(城镇化率!$1:$1048576,MATCH($B89,城镇化率!$A:$A,0),MATCH(AL$1,城镇化率!$5:$5,0))/100</f>
        <v>8110153.8670663023</v>
      </c>
      <c r="AM89" s="40">
        <f>INDEX(人口源表!$1:$1048576,MATCH($B89,人口源表!$A:$A,0),MATCH(AM$1,人口源表!$1:$1,0))*INDEX(城镇化率!$1:$1048576,MATCH($B89,城镇化率!$A:$A,0),MATCH(AM$1,城镇化率!$5:$5,0))/100</f>
        <v>8081556.8571005352</v>
      </c>
      <c r="AN89" s="40">
        <f>INDEX(人口源表!$1:$1048576,MATCH($B89,人口源表!$A:$A,0),MATCH(AN$1,人口源表!$1:$1,0))*INDEX(城镇化率!$1:$1048576,MATCH($B89,城镇化率!$A:$A,0),MATCH(AN$1,城镇化率!$5:$5,0))/100</f>
        <v>8051861.5834963107</v>
      </c>
      <c r="AO89" s="40">
        <f>INDEX(人口源表!$1:$1048576,MATCH($B89,人口源表!$A:$A,0),MATCH(AO$1,人口源表!$1:$1,0))*INDEX(城镇化率!$1:$1048576,MATCH($B89,城镇化率!$A:$A,0),MATCH(AO$1,城镇化率!$5:$5,0))/100</f>
        <v>8020931.1345896795</v>
      </c>
      <c r="AP89" s="40">
        <f>INDEX(人口源表!$1:$1048576,MATCH($B89,人口源表!$A:$A,0),MATCH(AP$1,人口源表!$1:$1,0))*INDEX(城镇化率!$1:$1048576,MATCH($B89,城镇化率!$A:$A,0),MATCH(AP$1,城镇化率!$5:$5,0))/100</f>
        <v>7988594.9650450815</v>
      </c>
      <c r="AQ89" s="40">
        <f>INDEX(人口源表!$1:$1048576,MATCH($B89,人口源表!$A:$A,0),MATCH(AQ$1,人口源表!$1:$1,0))*INDEX(城镇化率!$1:$1048576,MATCH($B89,城镇化率!$A:$A,0),MATCH(AQ$1,城镇化率!$5:$5,0))/100</f>
        <v>7954648.2807325255</v>
      </c>
      <c r="AR89" s="40">
        <f>INDEX(人口源表!$1:$1048576,MATCH($B89,人口源表!$A:$A,0),MATCH(AR$1,人口源表!$1:$1,0))*INDEX(城镇化率!$1:$1048576,MATCH($B89,城镇化率!$A:$A,0),MATCH(AR$1,城镇化率!$5:$5,0))/100</f>
        <v>7918852.3832014492</v>
      </c>
      <c r="AS89" s="40">
        <f>INDEX(人口源表!$1:$1048576,MATCH($B89,人口源表!$A:$A,0),MATCH(AS$1,人口源表!$1:$1,0))*INDEX(城镇化率!$1:$1048576,MATCH($B89,城镇化率!$A:$A,0),MATCH(AS$1,城镇化率!$5:$5,0))/100</f>
        <v>7880932.1186871985</v>
      </c>
      <c r="AT89" s="40">
        <f>INDEX(人口源表!$1:$1048576,MATCH($B89,人口源表!$A:$A,0),MATCH(AT$1,人口源表!$1:$1,0))*INDEX(城镇化率!$1:$1048576,MATCH($B89,城镇化率!$A:$A,0),MATCH(AT$1,城镇化率!$5:$5,0))/100</f>
        <v>7840578.1453507198</v>
      </c>
      <c r="AU89" s="40">
        <f>INDEX(人口源表!$1:$1048576,MATCH($B89,人口源表!$A:$A,0),MATCH(AU$1,人口源表!$1:$1,0))*INDEX(城镇化率!$1:$1048576,MATCH($B89,城镇化率!$A:$A,0),MATCH(AU$1,城镇化率!$5:$5,0))/100</f>
        <v>7797444.372044648</v>
      </c>
      <c r="AV89" s="40">
        <f>INDEX(人口源表!$1:$1048576,MATCH($B89,人口源表!$A:$A,0),MATCH(AV$1,人口源表!$1:$1,0))*INDEX(城镇化率!$1:$1048576,MATCH($B89,城镇化率!$A:$A,0),MATCH(AV$1,城镇化率!$5:$5,0))/100</f>
        <v>7751147.3084247671</v>
      </c>
    </row>
    <row r="90" spans="1:48" x14ac:dyDescent="0.15">
      <c r="A90" s="4" t="s">
        <v>866</v>
      </c>
      <c r="B90" s="4" t="s">
        <v>202</v>
      </c>
      <c r="C90" s="34">
        <f>VLOOKUP(B90,'[1]2016省城人口总结（根）'!B:C,2,FALSE)/100</f>
        <v>0.7036</v>
      </c>
      <c r="D90" s="40">
        <f>INDEX(人口源表!$1:$1048576,MATCH($B90,人口源表!$A:$A,0),MATCH(D$1,人口源表!$1:$1,0))*INDEX(城镇化率!$1:$1048576,MATCH($B90,城镇化率!$A:$A,0),MATCH(D$1,城镇化率!$5:$5,0))/100</f>
        <v>6768364.319631137</v>
      </c>
      <c r="E90" s="40">
        <f>INDEX(人口源表!$1:$1048576,MATCH($B90,人口源表!$A:$A,0),MATCH(E$1,人口源表!$1:$1,0))*INDEX(城镇化率!$1:$1048576,MATCH($B90,城镇化率!$A:$A,0),MATCH(E$1,城镇化率!$5:$5,0))/100</f>
        <v>6932067.7030430743</v>
      </c>
      <c r="F90" s="40">
        <f>INDEX(人口源表!$1:$1048576,MATCH($B90,人口源表!$A:$A,0),MATCH(F$1,人口源表!$1:$1,0))*INDEX(城镇化率!$1:$1048576,MATCH($B90,城镇化率!$A:$A,0),MATCH(F$1,城镇化率!$5:$5,0))/100</f>
        <v>7095683.2324782237</v>
      </c>
      <c r="G90" s="40">
        <f>INDEX(人口源表!$1:$1048576,MATCH($B90,人口源表!$A:$A,0),MATCH(G$1,人口源表!$1:$1,0))*INDEX(城镇化率!$1:$1048576,MATCH($B90,城镇化率!$A:$A,0),MATCH(G$1,城镇化率!$5:$5,0))/100</f>
        <v>7018987.5189634217</v>
      </c>
      <c r="H90" s="40">
        <f>INDEX(人口源表!$1:$1048576,MATCH($B90,人口源表!$A:$A,0),MATCH(H$1,人口源表!$1:$1,0))*INDEX(城镇化率!$1:$1048576,MATCH($B90,城镇化率!$A:$A,0),MATCH(H$1,城镇化率!$5:$5,0))/100</f>
        <v>7204964.4573510149</v>
      </c>
      <c r="I90" s="40">
        <f>INDEX(人口源表!$1:$1048576,MATCH($B90,人口源表!$A:$A,0),MATCH(I$1,人口源表!$1:$1,0))*INDEX(城镇化率!$1:$1048576,MATCH($B90,城镇化率!$A:$A,0),MATCH(I$1,城镇化率!$5:$5,0))/100</f>
        <v>7337416.0615422642</v>
      </c>
      <c r="J90" s="40">
        <f>INDEX(人口源表!$1:$1048576,MATCH($B90,人口源表!$A:$A,0),MATCH(J$1,人口源表!$1:$1,0))*INDEX(城镇化率!$1:$1048576,MATCH($B90,城镇化率!$A:$A,0),MATCH(J$1,城镇化率!$5:$5,0))/100</f>
        <v>7465249.5628298866</v>
      </c>
      <c r="K90" s="40">
        <f>INDEX(人口源表!$1:$1048576,MATCH($B90,人口源表!$A:$A,0),MATCH(K$1,人口源表!$1:$1,0))*INDEX(城镇化率!$1:$1048576,MATCH($B90,城镇化率!$A:$A,0),MATCH(K$1,城镇化率!$5:$5,0))/100</f>
        <v>7588643.648262348</v>
      </c>
      <c r="L90" s="40">
        <f>INDEX(人口源表!$1:$1048576,MATCH($B90,人口源表!$A:$A,0),MATCH(L$1,人口源表!$1:$1,0))*INDEX(城镇化率!$1:$1048576,MATCH($B90,城镇化率!$A:$A,0),MATCH(L$1,城镇化率!$5:$5,0))/100</f>
        <v>7707771.715433849</v>
      </c>
      <c r="M90" s="40">
        <f>INDEX(人口源表!$1:$1048576,MATCH($B90,人口源表!$A:$A,0),MATCH(M$1,人口源表!$1:$1,0))*INDEX(城镇化率!$1:$1048576,MATCH($B90,城镇化率!$A:$A,0),MATCH(M$1,城镇化率!$5:$5,0))/100</f>
        <v>7822806.1239045262</v>
      </c>
      <c r="N90" s="40">
        <f>INDEX(人口源表!$1:$1048576,MATCH($B90,人口源表!$A:$A,0),MATCH(N$1,人口源表!$1:$1,0))*INDEX(城镇化率!$1:$1048576,MATCH($B90,城镇化率!$A:$A,0),MATCH(N$1,城镇化率!$5:$5,0))/100</f>
        <v>7933917.1208274569</v>
      </c>
      <c r="O90" s="40">
        <f>INDEX(人口源表!$1:$1048576,MATCH($B90,人口源表!$A:$A,0),MATCH(O$1,人口源表!$1:$1,0))*INDEX(城镇化率!$1:$1048576,MATCH($B90,城镇化率!$A:$A,0),MATCH(O$1,城镇化率!$5:$5,0))/100</f>
        <v>8041270.900861688</v>
      </c>
      <c r="P90" s="40">
        <f>INDEX(人口源表!$1:$1048576,MATCH($B90,人口源表!$A:$A,0),MATCH(P$1,人口源表!$1:$1,0))*INDEX(城镇化率!$1:$1048576,MATCH($B90,城镇化率!$A:$A,0),MATCH(P$1,城镇化率!$5:$5,0))/100</f>
        <v>8145030.0022482537</v>
      </c>
      <c r="Q90" s="40">
        <f>INDEX(人口源表!$1:$1048576,MATCH($B90,人口源表!$A:$A,0),MATCH(Q$1,人口源表!$1:$1,0))*INDEX(城镇化率!$1:$1048576,MATCH($B90,城镇化率!$A:$A,0),MATCH(Q$1,城镇化率!$5:$5,0))/100</f>
        <v>8245355.3832778223</v>
      </c>
      <c r="R90" s="40">
        <f>INDEX(人口源表!$1:$1048576,MATCH($B90,人口源表!$A:$A,0),MATCH(R$1,人口源表!$1:$1,0))*INDEX(城镇化率!$1:$1048576,MATCH($B90,城镇化率!$A:$A,0),MATCH(R$1,城镇化率!$5:$5,0))/100</f>
        <v>8342401.1496189358</v>
      </c>
      <c r="S90" s="40">
        <f>INDEX(人口源表!$1:$1048576,MATCH($B90,人口源表!$A:$A,0),MATCH(S$1,人口源表!$1:$1,0))*INDEX(城镇化率!$1:$1048576,MATCH($B90,城镇化率!$A:$A,0),MATCH(S$1,城镇化率!$5:$5,0))/100</f>
        <v>8394553.4219536129</v>
      </c>
      <c r="T90" s="40">
        <f>INDEX(人口源表!$1:$1048576,MATCH($B90,人口源表!$A:$A,0),MATCH(T$1,人口源表!$1:$1,0))*INDEX(城镇化率!$1:$1048576,MATCH($B90,城镇化率!$A:$A,0),MATCH(T$1,城镇化率!$5:$5,0))/100</f>
        <v>8443031.2840293292</v>
      </c>
      <c r="U90" s="40">
        <f>INDEX(人口源表!$1:$1048576,MATCH($B90,人口源表!$A:$A,0),MATCH(U$1,人口源表!$1:$1,0))*INDEX(城镇化率!$1:$1048576,MATCH($B90,城镇化率!$A:$A,0),MATCH(U$1,城镇化率!$5:$5,0))/100</f>
        <v>8488022.3549382072</v>
      </c>
      <c r="V90" s="40">
        <f>INDEX(人口源表!$1:$1048576,MATCH($B90,人口源表!$A:$A,0),MATCH(V$1,人口源表!$1:$1,0))*INDEX(城镇化率!$1:$1048576,MATCH($B90,城镇化率!$A:$A,0),MATCH(V$1,城镇化率!$5:$5,0))/100</f>
        <v>8529705.0066652726</v>
      </c>
      <c r="W90" s="40">
        <f>INDEX(人口源表!$1:$1048576,MATCH($B90,人口源表!$A:$A,0),MATCH(W$1,人口源表!$1:$1,0))*INDEX(城镇化率!$1:$1048576,MATCH($B90,城镇化率!$A:$A,0),MATCH(W$1,城镇化率!$5:$5,0))/100</f>
        <v>8568248.0812760945</v>
      </c>
      <c r="X90" s="40">
        <f>INDEX(人口源表!$1:$1048576,MATCH($B90,人口源表!$A:$A,0),MATCH(X$1,人口源表!$1:$1,0))*INDEX(城镇化率!$1:$1048576,MATCH($B90,城镇化率!$A:$A,0),MATCH(X$1,城镇化率!$5:$5,0))/100</f>
        <v>8603811.4603149742</v>
      </c>
      <c r="Y90" s="40">
        <f>INDEX(人口源表!$1:$1048576,MATCH($B90,人口源表!$A:$A,0),MATCH(Y$1,人口源表!$1:$1,0))*INDEX(城镇化率!$1:$1048576,MATCH($B90,城镇化率!$A:$A,0),MATCH(Y$1,城镇化率!$5:$5,0))/100</f>
        <v>8636546.6553382333</v>
      </c>
      <c r="Z90" s="40">
        <f>INDEX(人口源表!$1:$1048576,MATCH($B90,人口源表!$A:$A,0),MATCH(Z$1,人口源表!$1:$1,0))*INDEX(城镇化率!$1:$1048576,MATCH($B90,城镇化率!$A:$A,0),MATCH(Z$1,城镇化率!$5:$5,0))/100</f>
        <v>8666591.3627963979</v>
      </c>
      <c r="AA90" s="40">
        <f>INDEX(人口源表!$1:$1048576,MATCH($B90,人口源表!$A:$A,0),MATCH(AA$1,人口源表!$1:$1,0))*INDEX(城镇化率!$1:$1048576,MATCH($B90,城镇化率!$A:$A,0),MATCH(AA$1,城镇化率!$5:$5,0))/100</f>
        <v>8694076.0340654012</v>
      </c>
      <c r="AB90" s="40">
        <f>INDEX(人口源表!$1:$1048576,MATCH($B90,人口源表!$A:$A,0),MATCH(AB$1,人口源表!$1:$1,0))*INDEX(城镇化率!$1:$1048576,MATCH($B90,城镇化率!$A:$A,0),MATCH(AB$1,城镇化率!$5:$5,0))/100</f>
        <v>8719118.4123580121</v>
      </c>
      <c r="AC90" s="40">
        <f>INDEX(人口源表!$1:$1048576,MATCH($B90,人口源表!$A:$A,0),MATCH(AC$1,人口源表!$1:$1,0))*INDEX(城镇化率!$1:$1048576,MATCH($B90,城镇化率!$A:$A,0),MATCH(AC$1,城镇化率!$5:$5,0))/100</f>
        <v>8731130.4761509653</v>
      </c>
      <c r="AD90" s="40">
        <f>INDEX(人口源表!$1:$1048576,MATCH($B90,人口源表!$A:$A,0),MATCH(AD$1,人口源表!$1:$1,0))*INDEX(城镇化率!$1:$1048576,MATCH($B90,城镇化率!$A:$A,0),MATCH(AD$1,城镇化率!$5:$5,0))/100</f>
        <v>8740867.1984668244</v>
      </c>
      <c r="AE90" s="40">
        <f>INDEX(人口源表!$1:$1048576,MATCH($B90,人口源表!$A:$A,0),MATCH(AE$1,人口源表!$1:$1,0))*INDEX(城镇化率!$1:$1048576,MATCH($B90,城镇化率!$A:$A,0),MATCH(AE$1,城镇化率!$5:$5,0))/100</f>
        <v>8748421.2425765861</v>
      </c>
      <c r="AF90" s="40">
        <f>INDEX(人口源表!$1:$1048576,MATCH($B90,人口源表!$A:$A,0),MATCH(AF$1,人口源表!$1:$1,0))*INDEX(城镇化率!$1:$1048576,MATCH($B90,城镇化率!$A:$A,0),MATCH(AF$1,城镇化率!$5:$5,0))/100</f>
        <v>8753872.6681986637</v>
      </c>
      <c r="AG90" s="40">
        <f>INDEX(人口源表!$1:$1048576,MATCH($B90,人口源表!$A:$A,0),MATCH(AG$1,人口源表!$1:$1,0))*INDEX(城镇化率!$1:$1048576,MATCH($B90,城镇化率!$A:$A,0),MATCH(AG$1,城镇化率!$5:$5,0))/100</f>
        <v>8757288.6795119382</v>
      </c>
      <c r="AH90" s="40">
        <f>INDEX(人口源表!$1:$1048576,MATCH($B90,人口源表!$A:$A,0),MATCH(AH$1,人口源表!$1:$1,0))*INDEX(城镇化率!$1:$1048576,MATCH($B90,城镇化率!$A:$A,0),MATCH(AH$1,城镇化率!$5:$5,0))/100</f>
        <v>8758725.1581507288</v>
      </c>
      <c r="AI90" s="40">
        <f>INDEX(人口源表!$1:$1048576,MATCH($B90,人口源表!$A:$A,0),MATCH(AI$1,人口源表!$1:$1,0))*INDEX(城镇化率!$1:$1048576,MATCH($B90,城镇化率!$A:$A,0),MATCH(AI$1,城镇化率!$5:$5,0))/100</f>
        <v>8758221.952508783</v>
      </c>
      <c r="AJ90" s="40">
        <f>INDEX(人口源表!$1:$1048576,MATCH($B90,人口源表!$A:$A,0),MATCH(AJ$1,人口源表!$1:$1,0))*INDEX(城镇化率!$1:$1048576,MATCH($B90,城镇化率!$A:$A,0),MATCH(AJ$1,城镇化率!$5:$5,0))/100</f>
        <v>8755807.9706490822</v>
      </c>
      <c r="AK90" s="40">
        <f>INDEX(人口源表!$1:$1048576,MATCH($B90,人口源表!$A:$A,0),MATCH(AK$1,人口源表!$1:$1,0))*INDEX(城镇化率!$1:$1048576,MATCH($B90,城镇化率!$A:$A,0),MATCH(AK$1,城镇化率!$5:$5,0))/100</f>
        <v>8751498.2550643105</v>
      </c>
      <c r="AL90" s="40">
        <f>INDEX(人口源表!$1:$1048576,MATCH($B90,人口源表!$A:$A,0),MATCH(AL$1,人口源表!$1:$1,0))*INDEX(城镇化率!$1:$1048576,MATCH($B90,城镇化率!$A:$A,0),MATCH(AL$1,城镇化率!$5:$5,0))/100</f>
        <v>8745291.9011482317</v>
      </c>
      <c r="AM90" s="40">
        <f>INDEX(人口源表!$1:$1048576,MATCH($B90,人口源表!$A:$A,0),MATCH(AM$1,人口源表!$1:$1,0))*INDEX(城镇化率!$1:$1048576,MATCH($B90,城镇化率!$A:$A,0),MATCH(AM$1,城镇化率!$5:$5,0))/100</f>
        <v>8737176.3080391232</v>
      </c>
      <c r="AN90" s="40">
        <f>INDEX(人口源表!$1:$1048576,MATCH($B90,人口源表!$A:$A,0),MATCH(AN$1,人口源表!$1:$1,0))*INDEX(城镇化率!$1:$1048576,MATCH($B90,城镇化率!$A:$A,0),MATCH(AN$1,城镇化率!$5:$5,0))/100</f>
        <v>8727123.2998224199</v>
      </c>
      <c r="AO90" s="40">
        <f>INDEX(人口源表!$1:$1048576,MATCH($B90,人口源表!$A:$A,0),MATCH(AO$1,人口源表!$1:$1,0))*INDEX(城镇化率!$1:$1048576,MATCH($B90,城镇化率!$A:$A,0),MATCH(AO$1,城镇化率!$5:$5,0))/100</f>
        <v>8715089.7505154386</v>
      </c>
      <c r="AP90" s="40">
        <f>INDEX(人口源表!$1:$1048576,MATCH($B90,人口源表!$A:$A,0),MATCH(AP$1,人口源表!$1:$1,0))*INDEX(城镇化率!$1:$1048576,MATCH($B90,城镇化率!$A:$A,0),MATCH(AP$1,城镇化率!$5:$5,0))/100</f>
        <v>8701018.2265031319</v>
      </c>
      <c r="AQ90" s="40">
        <f>INDEX(人口源表!$1:$1048576,MATCH($B90,人口源表!$A:$A,0),MATCH(AQ$1,人口源表!$1:$1,0))*INDEX(城镇化率!$1:$1048576,MATCH($B90,城镇化率!$A:$A,0),MATCH(AQ$1,城镇化率!$5:$5,0))/100</f>
        <v>8684835.7971915584</v>
      </c>
      <c r="AR90" s="40">
        <f>INDEX(人口源表!$1:$1048576,MATCH($B90,人口源表!$A:$A,0),MATCH(AR$1,人口源表!$1:$1,0))*INDEX(城镇化率!$1:$1048576,MATCH($B90,城镇化率!$A:$A,0),MATCH(AR$1,城镇化率!$5:$5,0))/100</f>
        <v>8666453.7499926202</v>
      </c>
      <c r="AS90" s="40">
        <f>INDEX(人口源表!$1:$1048576,MATCH($B90,人口源表!$A:$A,0),MATCH(AS$1,人口源表!$1:$1,0))*INDEX(城镇化率!$1:$1048576,MATCH($B90,城镇化率!$A:$A,0),MATCH(AS$1,城镇化率!$5:$5,0))/100</f>
        <v>8645768.2338350732</v>
      </c>
      <c r="AT90" s="40">
        <f>INDEX(人口源表!$1:$1048576,MATCH($B90,人口源表!$A:$A,0),MATCH(AT$1,人口源表!$1:$1,0))*INDEX(城镇化率!$1:$1048576,MATCH($B90,城镇化率!$A:$A,0),MATCH(AT$1,城镇化率!$5:$5,0))/100</f>
        <v>8622658.1148117203</v>
      </c>
      <c r="AU90" s="40">
        <f>INDEX(人口源表!$1:$1048576,MATCH($B90,人口源表!$A:$A,0),MATCH(AU$1,人口源表!$1:$1,0))*INDEX(城镇化率!$1:$1048576,MATCH($B90,城镇化率!$A:$A,0),MATCH(AU$1,城镇化率!$5:$5,0))/100</f>
        <v>8596987.4802775364</v>
      </c>
      <c r="AV90" s="40">
        <f>INDEX(人口源表!$1:$1048576,MATCH($B90,人口源表!$A:$A,0),MATCH(AV$1,人口源表!$1:$1,0))*INDEX(城镇化率!$1:$1048576,MATCH($B90,城镇化率!$A:$A,0),MATCH(AV$1,城镇化率!$5:$5,0))/100</f>
        <v>8568601.6070506722</v>
      </c>
    </row>
    <row r="91" spans="1:48" x14ac:dyDescent="0.15">
      <c r="A91" s="4" t="s">
        <v>866</v>
      </c>
      <c r="B91" s="4" t="s">
        <v>204</v>
      </c>
      <c r="C91" s="34">
        <f>VLOOKUP(B91,'[1]2016省城人口总结（根）'!B:C,2,FALSE)/100</f>
        <v>0.64260000000000006</v>
      </c>
      <c r="D91" s="40">
        <f>INDEX(人口源表!$1:$1048576,MATCH($B91,人口源表!$A:$A,0),MATCH(D$1,人口源表!$1:$1,0))*INDEX(城镇化率!$1:$1048576,MATCH($B91,城镇化率!$A:$A,0),MATCH(D$1,城镇化率!$5:$5,0))/100</f>
        <v>2995302.6340176673</v>
      </c>
      <c r="E91" s="40">
        <f>INDEX(人口源表!$1:$1048576,MATCH($B91,人口源表!$A:$A,0),MATCH(E$1,人口源表!$1:$1,0))*INDEX(城镇化率!$1:$1048576,MATCH($B91,城镇化率!$A:$A,0),MATCH(E$1,城镇化率!$5:$5,0))/100</f>
        <v>3061024.2099804459</v>
      </c>
      <c r="F91" s="40">
        <f>INDEX(人口源表!$1:$1048576,MATCH($B91,人口源表!$A:$A,0),MATCH(F$1,人口源表!$1:$1,0))*INDEX(城镇化率!$1:$1048576,MATCH($B91,城镇化率!$A:$A,0),MATCH(F$1,城镇化率!$5:$5,0))/100</f>
        <v>3126695.0138287488</v>
      </c>
      <c r="G91" s="40">
        <f>INDEX(人口源表!$1:$1048576,MATCH($B91,人口源表!$A:$A,0),MATCH(G$1,人口源表!$1:$1,0))*INDEX(城镇化率!$1:$1048576,MATCH($B91,城镇化率!$A:$A,0),MATCH(G$1,城镇化率!$5:$5,0))/100</f>
        <v>3622502.854661745</v>
      </c>
      <c r="H91" s="40">
        <f>INDEX(人口源表!$1:$1048576,MATCH($B91,人口源表!$A:$A,0),MATCH(H$1,人口源表!$1:$1,0))*INDEX(城镇化率!$1:$1048576,MATCH($B91,城镇化率!$A:$A,0),MATCH(H$1,城镇化率!$5:$5,0))/100</f>
        <v>3712420.7669662922</v>
      </c>
      <c r="I91" s="40">
        <f>INDEX(人口源表!$1:$1048576,MATCH($B91,人口源表!$A:$A,0),MATCH(I$1,人口源表!$1:$1,0))*INDEX(城镇化率!$1:$1048576,MATCH($B91,城镇化率!$A:$A,0),MATCH(I$1,城镇化率!$5:$5,0))/100</f>
        <v>3773171.6696613515</v>
      </c>
      <c r="J91" s="40">
        <f>INDEX(人口源表!$1:$1048576,MATCH($B91,人口源表!$A:$A,0),MATCH(J$1,人口源表!$1:$1,0))*INDEX(城镇化率!$1:$1048576,MATCH($B91,城镇化率!$A:$A,0),MATCH(J$1,城镇化率!$5:$5,0))/100</f>
        <v>3830081.1347166137</v>
      </c>
      <c r="K91" s="40">
        <f>INDEX(人口源表!$1:$1048576,MATCH($B91,人口源表!$A:$A,0),MATCH(K$1,人口源表!$1:$1,0))*INDEX(城镇化率!$1:$1048576,MATCH($B91,城镇化率!$A:$A,0),MATCH(K$1,城镇化率!$5:$5,0))/100</f>
        <v>3883327.5110177789</v>
      </c>
      <c r="L91" s="40">
        <f>INDEX(人口源表!$1:$1048576,MATCH($B91,人口源表!$A:$A,0),MATCH(L$1,人口源表!$1:$1,0))*INDEX(城镇化率!$1:$1048576,MATCH($B91,城镇化率!$A:$A,0),MATCH(L$1,城镇化率!$5:$5,0))/100</f>
        <v>3933087.3462293018</v>
      </c>
      <c r="M91" s="40">
        <f>INDEX(人口源表!$1:$1048576,MATCH($B91,人口源表!$A:$A,0),MATCH(M$1,人口源表!$1:$1,0))*INDEX(城镇化率!$1:$1048576,MATCH($B91,城镇化率!$A:$A,0),MATCH(M$1,城镇化率!$5:$5,0))/100</f>
        <v>3979535.0773037593</v>
      </c>
      <c r="N91" s="40">
        <f>INDEX(人口源表!$1:$1048576,MATCH($B91,人口源表!$A:$A,0),MATCH(N$1,人口源表!$1:$1,0))*INDEX(城镇化率!$1:$1048576,MATCH($B91,城镇化率!$A:$A,0),MATCH(N$1,城镇化率!$5:$5,0))/100</f>
        <v>4022845.628294969</v>
      </c>
      <c r="O91" s="40">
        <f>INDEX(人口源表!$1:$1048576,MATCH($B91,人口源表!$A:$A,0),MATCH(O$1,人口源表!$1:$1,0))*INDEX(城镇化率!$1:$1048576,MATCH($B91,城镇化率!$A:$A,0),MATCH(O$1,城镇化率!$5:$5,0))/100</f>
        <v>4063191.2749459972</v>
      </c>
      <c r="P91" s="40">
        <f>INDEX(人口源表!$1:$1048576,MATCH($B91,人口源表!$A:$A,0),MATCH(P$1,人口源表!$1:$1,0))*INDEX(城镇化率!$1:$1048576,MATCH($B91,城镇化率!$A:$A,0),MATCH(P$1,城镇化率!$5:$5,0))/100</f>
        <v>4100743.5353792952</v>
      </c>
      <c r="Q91" s="40">
        <f>INDEX(人口源表!$1:$1048576,MATCH($B91,人口源表!$A:$A,0),MATCH(Q$1,人口源表!$1:$1,0))*INDEX(城镇化率!$1:$1048576,MATCH($B91,城镇化率!$A:$A,0),MATCH(Q$1,城镇化率!$5:$5,0))/100</f>
        <v>4135671.4229170936</v>
      </c>
      <c r="R91" s="40">
        <f>INDEX(人口源表!$1:$1048576,MATCH($B91,人口源表!$A:$A,0),MATCH(R$1,人口源表!$1:$1,0))*INDEX(城镇化率!$1:$1048576,MATCH($B91,城镇化率!$A:$A,0),MATCH(R$1,城镇化率!$5:$5,0))/100</f>
        <v>4168141.8772862339</v>
      </c>
      <c r="S91" s="40">
        <f>INDEX(人口源表!$1:$1048576,MATCH($B91,人口源表!$A:$A,0),MATCH(S$1,人口源表!$1:$1,0))*INDEX(城镇化率!$1:$1048576,MATCH($B91,城镇化率!$A:$A,0),MATCH(S$1,城镇化率!$5:$5,0))/100</f>
        <v>4177535.7026614868</v>
      </c>
      <c r="T91" s="40">
        <f>INDEX(人口源表!$1:$1048576,MATCH($B91,人口源表!$A:$A,0),MATCH(T$1,人口源表!$1:$1,0))*INDEX(城镇化率!$1:$1048576,MATCH($B91,城镇化率!$A:$A,0),MATCH(T$1,城镇化率!$5:$5,0))/100</f>
        <v>4184622.8876130111</v>
      </c>
      <c r="U91" s="40">
        <f>INDEX(人口源表!$1:$1048576,MATCH($B91,人口源表!$A:$A,0),MATCH(U$1,人口源表!$1:$1,0))*INDEX(城镇化率!$1:$1048576,MATCH($B91,城镇化率!$A:$A,0),MATCH(U$1,城镇化率!$5:$5,0))/100</f>
        <v>4189592.1889390624</v>
      </c>
      <c r="V91" s="40">
        <f>INDEX(人口源表!$1:$1048576,MATCH($B91,人口源表!$A:$A,0),MATCH(V$1,人口源表!$1:$1,0))*INDEX(城镇化率!$1:$1048576,MATCH($B91,城镇化率!$A:$A,0),MATCH(V$1,城镇化率!$5:$5,0))/100</f>
        <v>4192625.6411213074</v>
      </c>
      <c r="W91" s="40">
        <f>INDEX(人口源表!$1:$1048576,MATCH($B91,人口源表!$A:$A,0),MATCH(W$1,人口源表!$1:$1,0))*INDEX(城镇化率!$1:$1048576,MATCH($B91,城镇化率!$A:$A,0),MATCH(W$1,城镇化率!$5:$5,0))/100</f>
        <v>4193898.3381780861</v>
      </c>
      <c r="X91" s="40">
        <f>INDEX(人口源表!$1:$1048576,MATCH($B91,人口源表!$A:$A,0),MATCH(X$1,人口源表!$1:$1,0))*INDEX(城镇化率!$1:$1048576,MATCH($B91,城镇化率!$A:$A,0),MATCH(X$1,城镇化率!$5:$5,0))/100</f>
        <v>4193576.6470924672</v>
      </c>
      <c r="Y91" s="40">
        <f>INDEX(人口源表!$1:$1048576,MATCH($B91,人口源表!$A:$A,0),MATCH(Y$1,人口源表!$1:$1,0))*INDEX(城镇化率!$1:$1048576,MATCH($B91,城镇化率!$A:$A,0),MATCH(Y$1,城镇化率!$5:$5,0))/100</f>
        <v>4191819.5161603633</v>
      </c>
      <c r="Z91" s="40">
        <f>INDEX(人口源表!$1:$1048576,MATCH($B91,人口源表!$A:$A,0),MATCH(Z$1,人口源表!$1:$1,0))*INDEX(城镇化率!$1:$1048576,MATCH($B91,城镇化率!$A:$A,0),MATCH(Z$1,城镇化率!$5:$5,0))/100</f>
        <v>4188779.8263176344</v>
      </c>
      <c r="AA91" s="40">
        <f>INDEX(人口源表!$1:$1048576,MATCH($B91,人口源表!$A:$A,0),MATCH(AA$1,人口源表!$1:$1,0))*INDEX(城镇化率!$1:$1048576,MATCH($B91,城镇化率!$A:$A,0),MATCH(AA$1,城镇化率!$5:$5,0))/100</f>
        <v>4184600.2265194631</v>
      </c>
      <c r="AB91" s="40">
        <f>INDEX(人口源表!$1:$1048576,MATCH($B91,人口源表!$A:$A,0),MATCH(AB$1,人口源表!$1:$1,0))*INDEX(城镇化率!$1:$1048576,MATCH($B91,城镇化率!$A:$A,0),MATCH(AB$1,城镇化率!$5:$5,0))/100</f>
        <v>4179415.2325834716</v>
      </c>
      <c r="AC91" s="40">
        <f>INDEX(人口源表!$1:$1048576,MATCH($B91,人口源表!$A:$A,0),MATCH(AC$1,人口源表!$1:$1,0))*INDEX(城镇化率!$1:$1048576,MATCH($B91,城镇化率!$A:$A,0),MATCH(AC$1,城镇化率!$5:$5,0))/100</f>
        <v>4168245.7930361028</v>
      </c>
      <c r="AD91" s="40">
        <f>INDEX(人口源表!$1:$1048576,MATCH($B91,人口源表!$A:$A,0),MATCH(AD$1,人口源表!$1:$1,0))*INDEX(城镇化率!$1:$1048576,MATCH($B91,城镇化率!$A:$A,0),MATCH(AD$1,城镇化率!$5:$5,0))/100</f>
        <v>4156338.3860549564</v>
      </c>
      <c r="AE91" s="40">
        <f>INDEX(人口源表!$1:$1048576,MATCH($B91,人口源表!$A:$A,0),MATCH(AE$1,人口源表!$1:$1,0))*INDEX(城镇化率!$1:$1048576,MATCH($B91,城镇化率!$A:$A,0),MATCH(AE$1,城镇化率!$5:$5,0))/100</f>
        <v>4143804.0347242001</v>
      </c>
      <c r="AF91" s="40">
        <f>INDEX(人口源表!$1:$1048576,MATCH($B91,人口源表!$A:$A,0),MATCH(AF$1,人口源表!$1:$1,0))*INDEX(城镇化率!$1:$1048576,MATCH($B91,城镇化率!$A:$A,0),MATCH(AF$1,城镇化率!$5:$5,0))/100</f>
        <v>4130743.3413459091</v>
      </c>
      <c r="AG91" s="40">
        <f>INDEX(人口源表!$1:$1048576,MATCH($B91,人口源表!$A:$A,0),MATCH(AG$1,人口源表!$1:$1,0))*INDEX(城镇化率!$1:$1048576,MATCH($B91,城镇化率!$A:$A,0),MATCH(AG$1,城镇化率!$5:$5,0))/100</f>
        <v>4117247.9015856516</v>
      </c>
      <c r="AH91" s="40">
        <f>INDEX(人口源表!$1:$1048576,MATCH($B91,人口源表!$A:$A,0),MATCH(AH$1,人口源表!$1:$1,0))*INDEX(城镇化率!$1:$1048576,MATCH($B91,城镇化率!$A:$A,0),MATCH(AH$1,城镇化率!$5:$5,0))/100</f>
        <v>4103396.8542987173</v>
      </c>
      <c r="AI91" s="40">
        <f>INDEX(人口源表!$1:$1048576,MATCH($B91,人口源表!$A:$A,0),MATCH(AI$1,人口源表!$1:$1,0))*INDEX(城镇化率!$1:$1048576,MATCH($B91,城镇化率!$A:$A,0),MATCH(AI$1,城镇化率!$5:$5,0))/100</f>
        <v>4089262.3700611875</v>
      </c>
      <c r="AJ91" s="40">
        <f>INDEX(人口源表!$1:$1048576,MATCH($B91,人口源表!$A:$A,0),MATCH(AJ$1,人口源表!$1:$1,0))*INDEX(城镇化率!$1:$1048576,MATCH($B91,城镇化率!$A:$A,0),MATCH(AJ$1,城镇化率!$5:$5,0))/100</f>
        <v>4074902.9274648861</v>
      </c>
      <c r="AK91" s="40">
        <f>INDEX(人口源表!$1:$1048576,MATCH($B91,人口源表!$A:$A,0),MATCH(AK$1,人口源表!$1:$1,0))*INDEX(城镇化率!$1:$1048576,MATCH($B91,城镇化率!$A:$A,0),MATCH(AK$1,城镇化率!$5:$5,0))/100</f>
        <v>4060366.347421871</v>
      </c>
      <c r="AL91" s="40">
        <f>INDEX(人口源表!$1:$1048576,MATCH($B91,人口源表!$A:$A,0),MATCH(AL$1,人口源表!$1:$1,0))*INDEX(城镇化率!$1:$1048576,MATCH($B91,城镇化率!$A:$A,0),MATCH(AL$1,城镇化率!$5:$5,0))/100</f>
        <v>4045691.2414575452</v>
      </c>
      <c r="AM91" s="40">
        <f>INDEX(人口源表!$1:$1048576,MATCH($B91,人口源表!$A:$A,0),MATCH(AM$1,人口源表!$1:$1,0))*INDEX(城镇化率!$1:$1048576,MATCH($B91,城镇化率!$A:$A,0),MATCH(AM$1,城镇化率!$5:$5,0))/100</f>
        <v>4030903.5034058881</v>
      </c>
      <c r="AN91" s="40">
        <f>INDEX(人口源表!$1:$1048576,MATCH($B91,人口源表!$A:$A,0),MATCH(AN$1,人口源表!$1:$1,0))*INDEX(城镇化率!$1:$1048576,MATCH($B91,城镇化率!$A:$A,0),MATCH(AN$1,城镇化率!$5:$5,0))/100</f>
        <v>4016016.0641016308</v>
      </c>
      <c r="AO91" s="40">
        <f>INDEX(人口源表!$1:$1048576,MATCH($B91,人口源表!$A:$A,0),MATCH(AO$1,人口源表!$1:$1,0))*INDEX(城镇化率!$1:$1048576,MATCH($B91,城镇化率!$A:$A,0),MATCH(AO$1,城镇化率!$5:$5,0))/100</f>
        <v>4001033.6726832213</v>
      </c>
      <c r="AP91" s="40">
        <f>INDEX(人口源表!$1:$1048576,MATCH($B91,人口源表!$A:$A,0),MATCH(AP$1,人口源表!$1:$1,0))*INDEX(城镇化率!$1:$1048576,MATCH($B91,城镇化率!$A:$A,0),MATCH(AP$1,城镇化率!$5:$5,0))/100</f>
        <v>3985946.8507154626</v>
      </c>
      <c r="AQ91" s="40">
        <f>INDEX(人口源表!$1:$1048576,MATCH($B91,人口源表!$A:$A,0),MATCH(AQ$1,人口源表!$1:$1,0))*INDEX(城镇化率!$1:$1048576,MATCH($B91,城镇化率!$A:$A,0),MATCH(AQ$1,城镇化率!$5:$5,0))/100</f>
        <v>3970733.3124080137</v>
      </c>
      <c r="AR91" s="40">
        <f>INDEX(人口源表!$1:$1048576,MATCH($B91,人口源表!$A:$A,0),MATCH(AR$1,人口源表!$1:$1,0))*INDEX(城镇化率!$1:$1048576,MATCH($B91,城镇化率!$A:$A,0),MATCH(AR$1,城镇化率!$5:$5,0))/100</f>
        <v>3955358.5722487811</v>
      </c>
      <c r="AS91" s="40">
        <f>INDEX(人口源表!$1:$1048576,MATCH($B91,人口源表!$A:$A,0),MATCH(AS$1,人口源表!$1:$1,0))*INDEX(城镇化率!$1:$1048576,MATCH($B91,城镇化率!$A:$A,0),MATCH(AS$1,城镇化率!$5:$5,0))/100</f>
        <v>3939777.4200509167</v>
      </c>
      <c r="AT91" s="40">
        <f>INDEX(人口源表!$1:$1048576,MATCH($B91,人口源表!$A:$A,0),MATCH(AT$1,人口源表!$1:$1,0))*INDEX(城镇化率!$1:$1048576,MATCH($B91,城镇化率!$A:$A,0),MATCH(AT$1,城镇化率!$5:$5,0))/100</f>
        <v>3923930.307011059</v>
      </c>
      <c r="AU91" s="40">
        <f>INDEX(人口源表!$1:$1048576,MATCH($B91,人口源表!$A:$A,0),MATCH(AU$1,人口源表!$1:$1,0))*INDEX(城镇化率!$1:$1048576,MATCH($B91,城镇化率!$A:$A,0),MATCH(AU$1,城镇化率!$5:$5,0))/100</f>
        <v>3907743.9391454961</v>
      </c>
      <c r="AV91" s="40">
        <f>INDEX(人口源表!$1:$1048576,MATCH($B91,人口源表!$A:$A,0),MATCH(AV$1,人口源表!$1:$1,0))*INDEX(城镇化率!$1:$1048576,MATCH($B91,城镇化率!$A:$A,0),MATCH(AV$1,城镇化率!$5:$5,0))/100</f>
        <v>3891131.887159803</v>
      </c>
    </row>
    <row r="92" spans="1:48" x14ac:dyDescent="0.15">
      <c r="A92" s="4" t="s">
        <v>866</v>
      </c>
      <c r="B92" s="4" t="s">
        <v>206</v>
      </c>
      <c r="C92" s="34">
        <f>VLOOKUP(B92,'[1]2016省城人口总结（根）'!B:C,2,FALSE)/100</f>
        <v>0.61860000000000004</v>
      </c>
      <c r="D92" s="40">
        <f>INDEX(人口源表!$1:$1048576,MATCH($B92,人口源表!$A:$A,0),MATCH(D$1,人口源表!$1:$1,0))*INDEX(城镇化率!$1:$1048576,MATCH($B92,城镇化率!$A:$A,0),MATCH(D$1,城镇化率!$5:$5,0))/100</f>
        <v>1839331.8753769398</v>
      </c>
      <c r="E92" s="40">
        <f>INDEX(人口源表!$1:$1048576,MATCH($B92,人口源表!$A:$A,0),MATCH(E$1,人口源表!$1:$1,0))*INDEX(城镇化率!$1:$1048576,MATCH($B92,城镇化率!$A:$A,0),MATCH(E$1,城镇化率!$5:$5,0))/100</f>
        <v>1877247.7085026589</v>
      </c>
      <c r="F92" s="40">
        <f>INDEX(人口源表!$1:$1048576,MATCH($B92,人口源表!$A:$A,0),MATCH(F$1,人口源表!$1:$1,0))*INDEX(城镇化率!$1:$1048576,MATCH($B92,城镇化率!$A:$A,0),MATCH(F$1,城镇化率!$5:$5,0))/100</f>
        <v>1915076.0794739565</v>
      </c>
      <c r="G92" s="40">
        <f>INDEX(人口源表!$1:$1048576,MATCH($B92,人口源表!$A:$A,0),MATCH(G$1,人口源表!$1:$1,0))*INDEX(城镇化率!$1:$1048576,MATCH($B92,城镇化率!$A:$A,0),MATCH(G$1,城镇化率!$5:$5,0))/100</f>
        <v>2178372.7498787157</v>
      </c>
      <c r="H92" s="40">
        <f>INDEX(人口源表!$1:$1048576,MATCH($B92,人口源表!$A:$A,0),MATCH(H$1,人口源表!$1:$1,0))*INDEX(城镇化率!$1:$1048576,MATCH($B92,城镇化率!$A:$A,0),MATCH(H$1,城镇化率!$5:$5,0))/100</f>
        <v>2228300.4102760409</v>
      </c>
      <c r="I92" s="40">
        <f>INDEX(人口源表!$1:$1048576,MATCH($B92,人口源表!$A:$A,0),MATCH(I$1,人口源表!$1:$1,0))*INDEX(城镇化率!$1:$1048576,MATCH($B92,城镇化率!$A:$A,0),MATCH(I$1,城镇化率!$5:$5,0))/100</f>
        <v>2260941.592591505</v>
      </c>
      <c r="J92" s="40">
        <f>INDEX(人口源表!$1:$1048576,MATCH($B92,人口源表!$A:$A,0),MATCH(J$1,人口源表!$1:$1,0))*INDEX(城镇化率!$1:$1048576,MATCH($B92,城镇化率!$A:$A,0),MATCH(J$1,城镇化率!$5:$5,0))/100</f>
        <v>2291497.4095562766</v>
      </c>
      <c r="K92" s="40">
        <f>INDEX(人口源表!$1:$1048576,MATCH($B92,人口源表!$A:$A,0),MATCH(K$1,人口源表!$1:$1,0))*INDEX(城镇化率!$1:$1048576,MATCH($B92,城镇化率!$A:$A,0),MATCH(K$1,城镇化率!$5:$5,0))/100</f>
        <v>2320045.6940788934</v>
      </c>
      <c r="L92" s="40">
        <f>INDEX(人口源表!$1:$1048576,MATCH($B92,人口源表!$A:$A,0),MATCH(L$1,人口源表!$1:$1,0))*INDEX(城镇化率!$1:$1048576,MATCH($B92,城镇化率!$A:$A,0),MATCH(L$1,城镇化率!$5:$5,0))/100</f>
        <v>2346665.3086247458</v>
      </c>
      <c r="M92" s="40">
        <f>INDEX(人口源表!$1:$1048576,MATCH($B92,人口源表!$A:$A,0),MATCH(M$1,人口源表!$1:$1,0))*INDEX(城镇化率!$1:$1048576,MATCH($B92,城镇化率!$A:$A,0),MATCH(M$1,城镇化率!$5:$5,0))/100</f>
        <v>2371435.4010595134</v>
      </c>
      <c r="N92" s="40">
        <f>INDEX(人口源表!$1:$1048576,MATCH($B92,人口源表!$A:$A,0),MATCH(N$1,人口源表!$1:$1,0))*INDEX(城镇化率!$1:$1048576,MATCH($B92,城镇化率!$A:$A,0),MATCH(N$1,城镇化率!$5:$5,0))/100</f>
        <v>2394435.3186797039</v>
      </c>
      <c r="O92" s="40">
        <f>INDEX(人口源表!$1:$1048576,MATCH($B92,人口源表!$A:$A,0),MATCH(O$1,人口源表!$1:$1,0))*INDEX(城镇化率!$1:$1048576,MATCH($B92,城镇化率!$A:$A,0),MATCH(O$1,城镇化率!$5:$5,0))/100</f>
        <v>2415743.8090324183</v>
      </c>
      <c r="P92" s="40">
        <f>INDEX(人口源表!$1:$1048576,MATCH($B92,人口源表!$A:$A,0),MATCH(P$1,人口源表!$1:$1,0))*INDEX(城镇化率!$1:$1048576,MATCH($B92,城镇化率!$A:$A,0),MATCH(P$1,城镇化率!$5:$5,0))/100</f>
        <v>2435441.7574428902</v>
      </c>
      <c r="Q92" s="40">
        <f>INDEX(人口源表!$1:$1048576,MATCH($B92,人口源表!$A:$A,0),MATCH(Q$1,人口源表!$1:$1,0))*INDEX(城镇化率!$1:$1048576,MATCH($B92,城镇化率!$A:$A,0),MATCH(Q$1,城镇化率!$5:$5,0))/100</f>
        <v>2453608.5775489295</v>
      </c>
      <c r="R92" s="40">
        <f>INDEX(人口源表!$1:$1048576,MATCH($B92,人口源表!$A:$A,0),MATCH(R$1,人口源表!$1:$1,0))*INDEX(城镇化率!$1:$1048576,MATCH($B92,城镇化率!$A:$A,0),MATCH(R$1,城镇化率!$5:$5,0))/100</f>
        <v>2470322.7700221734</v>
      </c>
      <c r="S92" s="40">
        <f>INDEX(人口源表!$1:$1048576,MATCH($B92,人口源表!$A:$A,0),MATCH(S$1,人口源表!$1:$1,0))*INDEX(城镇化率!$1:$1048576,MATCH($B92,城镇化率!$A:$A,0),MATCH(S$1,城镇化率!$5:$5,0))/100</f>
        <v>2473358.7282547299</v>
      </c>
      <c r="T92" s="40">
        <f>INDEX(人口源表!$1:$1048576,MATCH($B92,人口源表!$A:$A,0),MATCH(T$1,人口源表!$1:$1,0))*INDEX(城镇化率!$1:$1048576,MATCH($B92,城镇化率!$A:$A,0),MATCH(T$1,城镇化率!$5:$5,0))/100</f>
        <v>2475023.1890634061</v>
      </c>
      <c r="U92" s="40">
        <f>INDEX(人口源表!$1:$1048576,MATCH($B92,人口源表!$A:$A,0),MATCH(U$1,人口源表!$1:$1,0))*INDEX(城镇化率!$1:$1048576,MATCH($B92,城镇化率!$A:$A,0),MATCH(U$1,城镇化率!$5:$5,0))/100</f>
        <v>2475413.645162764</v>
      </c>
      <c r="V92" s="40">
        <f>INDEX(人口源表!$1:$1048576,MATCH($B92,人口源表!$A:$A,0),MATCH(V$1,人口源表!$1:$1,0))*INDEX(城镇化率!$1:$1048576,MATCH($B92,城镇化率!$A:$A,0),MATCH(V$1,城镇化率!$5:$5,0))/100</f>
        <v>2474623.7788327322</v>
      </c>
      <c r="W92" s="40">
        <f>INDEX(人口源表!$1:$1048576,MATCH($B92,人口源表!$A:$A,0),MATCH(W$1,人口源表!$1:$1,0))*INDEX(城镇化率!$1:$1048576,MATCH($B92,城镇化率!$A:$A,0),MATCH(W$1,城镇化率!$5:$5,0))/100</f>
        <v>2472747.8374315514</v>
      </c>
      <c r="X92" s="40">
        <f>INDEX(人口源表!$1:$1048576,MATCH($B92,人口源表!$A:$A,0),MATCH(X$1,人口源表!$1:$1,0))*INDEX(城镇化率!$1:$1048576,MATCH($B92,城镇化率!$A:$A,0),MATCH(X$1,城镇化率!$5:$5,0))/100</f>
        <v>2469875.3499401635</v>
      </c>
      <c r="Y92" s="40">
        <f>INDEX(人口源表!$1:$1048576,MATCH($B92,人口源表!$A:$A,0),MATCH(Y$1,人口源表!$1:$1,0))*INDEX(城镇化率!$1:$1048576,MATCH($B92,城镇化率!$A:$A,0),MATCH(Y$1,城镇化率!$5:$5,0))/100</f>
        <v>2466094.0119348424</v>
      </c>
      <c r="Z92" s="40">
        <f>INDEX(人口源表!$1:$1048576,MATCH($B92,人口源表!$A:$A,0),MATCH(Z$1,人口源表!$1:$1,0))*INDEX(城镇化率!$1:$1048576,MATCH($B92,城镇化率!$A:$A,0),MATCH(Z$1,城镇化率!$5:$5,0))/100</f>
        <v>2461489.6160224383</v>
      </c>
      <c r="AA92" s="40">
        <f>INDEX(人口源表!$1:$1048576,MATCH($B92,人口源表!$A:$A,0),MATCH(AA$1,人口源表!$1:$1,0))*INDEX(城镇化率!$1:$1048576,MATCH($B92,城镇化率!$A:$A,0),MATCH(AA$1,城镇化率!$5:$5,0))/100</f>
        <v>2456143.6873715771</v>
      </c>
      <c r="AB92" s="40">
        <f>INDEX(人口源表!$1:$1048576,MATCH($B92,人口源表!$A:$A,0),MATCH(AB$1,人口源表!$1:$1,0))*INDEX(城镇化率!$1:$1048576,MATCH($B92,城镇化率!$A:$A,0),MATCH(AB$1,城镇化率!$5:$5,0))/100</f>
        <v>2450136.4280688986</v>
      </c>
      <c r="AC92" s="40">
        <f>INDEX(人口源表!$1:$1048576,MATCH($B92,人口源表!$A:$A,0),MATCH(AC$1,人口源表!$1:$1,0))*INDEX(城镇化率!$1:$1048576,MATCH($B92,城镇化率!$A:$A,0),MATCH(AC$1,城镇化率!$5:$5,0))/100</f>
        <v>2440555.0302119707</v>
      </c>
      <c r="AD92" s="40">
        <f>INDEX(人口源表!$1:$1048576,MATCH($B92,人口源表!$A:$A,0),MATCH(AD$1,人口源表!$1:$1,0))*INDEX(城镇化率!$1:$1048576,MATCH($B92,城镇化率!$A:$A,0),MATCH(AD$1,城镇化率!$5:$5,0))/100</f>
        <v>2430484.8727657455</v>
      </c>
      <c r="AE92" s="40">
        <f>INDEX(人口源表!$1:$1048576,MATCH($B92,人口源表!$A:$A,0),MATCH(AE$1,人口源表!$1:$1,0))*INDEX(城镇化率!$1:$1048576,MATCH($B92,城镇化率!$A:$A,0),MATCH(AE$1,城镇化率!$5:$5,0))/100</f>
        <v>2419997.1258208565</v>
      </c>
      <c r="AF92" s="40">
        <f>INDEX(人口源表!$1:$1048576,MATCH($B92,人口源表!$A:$A,0),MATCH(AF$1,人口源表!$1:$1,0))*INDEX(城镇化率!$1:$1048576,MATCH($B92,城镇化率!$A:$A,0),MATCH(AF$1,城镇化率!$5:$5,0))/100</f>
        <v>2409161.7317407387</v>
      </c>
      <c r="AG92" s="40">
        <f>INDEX(人口源表!$1:$1048576,MATCH($B92,人口源表!$A:$A,0),MATCH(AG$1,人口源表!$1:$1,0))*INDEX(城镇化率!$1:$1048576,MATCH($B92,城镇化率!$A:$A,0),MATCH(AG$1,城镇化率!$5:$5,0))/100</f>
        <v>2398044.2396617103</v>
      </c>
      <c r="AH92" s="40">
        <f>INDEX(人口源表!$1:$1048576,MATCH($B92,人口源表!$A:$A,0),MATCH(AH$1,人口源表!$1:$1,0))*INDEX(城镇化率!$1:$1048576,MATCH($B92,城镇化率!$A:$A,0),MATCH(AH$1,城镇化率!$5:$5,0))/100</f>
        <v>2386706.4984715609</v>
      </c>
      <c r="AI92" s="40">
        <f>INDEX(人口源表!$1:$1048576,MATCH($B92,人口源表!$A:$A,0),MATCH(AI$1,人口源表!$1:$1,0))*INDEX(城镇化率!$1:$1048576,MATCH($B92,城镇化率!$A:$A,0),MATCH(AI$1,城镇化率!$5:$5,0))/100</f>
        <v>2375206.5775645562</v>
      </c>
      <c r="AJ92" s="40">
        <f>INDEX(人口源表!$1:$1048576,MATCH($B92,人口源表!$A:$A,0),MATCH(AJ$1,人口源表!$1:$1,0))*INDEX(城镇化率!$1:$1048576,MATCH($B92,城镇化率!$A:$A,0),MATCH(AJ$1,城镇化率!$5:$5,0))/100</f>
        <v>2363598.6866640449</v>
      </c>
      <c r="AK92" s="40">
        <f>INDEX(人口源表!$1:$1048576,MATCH($B92,人口源表!$A:$A,0),MATCH(AK$1,人口源表!$1:$1,0))*INDEX(城镇化率!$1:$1048576,MATCH($B92,城镇化率!$A:$A,0),MATCH(AK$1,城镇化率!$5:$5,0))/100</f>
        <v>2351933.0947042848</v>
      </c>
      <c r="AL92" s="40">
        <f>INDEX(人口源表!$1:$1048576,MATCH($B92,人口源表!$A:$A,0),MATCH(AL$1,人口源表!$1:$1,0))*INDEX(城镇化率!$1:$1048576,MATCH($B92,城镇化率!$A:$A,0),MATCH(AL$1,城镇化率!$5:$5,0))/100</f>
        <v>2340257.6435017302</v>
      </c>
      <c r="AM92" s="40">
        <f>INDEX(人口源表!$1:$1048576,MATCH($B92,人口源表!$A:$A,0),MATCH(AM$1,人口源表!$1:$1,0))*INDEX(城镇化率!$1:$1048576,MATCH($B92,城镇化率!$A:$A,0),MATCH(AM$1,城镇化率!$5:$5,0))/100</f>
        <v>2328613.6904240432</v>
      </c>
      <c r="AN92" s="40">
        <f>INDEX(人口源表!$1:$1048576,MATCH($B92,人口源表!$A:$A,0),MATCH(AN$1,人口源表!$1:$1,0))*INDEX(城镇化率!$1:$1048576,MATCH($B92,城镇化率!$A:$A,0),MATCH(AN$1,城镇化率!$5:$5,0))/100</f>
        <v>2317040.8027150901</v>
      </c>
      <c r="AO92" s="40">
        <f>INDEX(人口源表!$1:$1048576,MATCH($B92,人口源表!$A:$A,0),MATCH(AO$1,人口源表!$1:$1,0))*INDEX(城镇化率!$1:$1048576,MATCH($B92,城镇化率!$A:$A,0),MATCH(AO$1,城镇化率!$5:$5,0))/100</f>
        <v>2305572.6832397254</v>
      </c>
      <c r="AP92" s="40">
        <f>INDEX(人口源表!$1:$1048576,MATCH($B92,人口源表!$A:$A,0),MATCH(AP$1,人口源表!$1:$1,0))*INDEX(城镇化率!$1:$1048576,MATCH($B92,城镇化率!$A:$A,0),MATCH(AP$1,城镇化率!$5:$5,0))/100</f>
        <v>2294238.6742803515</v>
      </c>
      <c r="AQ92" s="40">
        <f>INDEX(人口源表!$1:$1048576,MATCH($B92,人口源表!$A:$A,0),MATCH(AQ$1,人口源表!$1:$1,0))*INDEX(城镇化率!$1:$1048576,MATCH($B92,城镇化率!$A:$A,0),MATCH(AQ$1,城镇化率!$5:$5,0))/100</f>
        <v>2283066.1096677762</v>
      </c>
      <c r="AR92" s="40">
        <f>INDEX(人口源表!$1:$1048576,MATCH($B92,人口源表!$A:$A,0),MATCH(AR$1,人口源表!$1:$1,0))*INDEX(城镇化率!$1:$1048576,MATCH($B92,城镇化率!$A:$A,0),MATCH(AR$1,城镇化率!$5:$5,0))/100</f>
        <v>2272074.5601946069</v>
      </c>
      <c r="AS92" s="40">
        <f>INDEX(人口源表!$1:$1048576,MATCH($B92,人口源表!$A:$A,0),MATCH(AS$1,人口源表!$1:$1,0))*INDEX(城镇化率!$1:$1048576,MATCH($B92,城镇化率!$A:$A,0),MATCH(AS$1,城镇化率!$5:$5,0))/100</f>
        <v>2261282.2368012131</v>
      </c>
      <c r="AT92" s="40">
        <f>INDEX(人口源表!$1:$1048576,MATCH($B92,人口源表!$A:$A,0),MATCH(AT$1,人口源表!$1:$1,0))*INDEX(城镇化率!$1:$1048576,MATCH($B92,城镇化率!$A:$A,0),MATCH(AT$1,城镇化率!$5:$5,0))/100</f>
        <v>2250701.0287325527</v>
      </c>
      <c r="AU92" s="40">
        <f>INDEX(人口源表!$1:$1048576,MATCH($B92,人口源表!$A:$A,0),MATCH(AU$1,人口源表!$1:$1,0))*INDEX(城镇化率!$1:$1048576,MATCH($B92,城镇化率!$A:$A,0),MATCH(AU$1,城镇化率!$5:$5,0))/100</f>
        <v>2240337.2072433722</v>
      </c>
      <c r="AV92" s="40">
        <f>INDEX(人口源表!$1:$1048576,MATCH($B92,人口源表!$A:$A,0),MATCH(AV$1,人口源表!$1:$1,0))*INDEX(城镇化率!$1:$1048576,MATCH($B92,城镇化率!$A:$A,0),MATCH(AV$1,城镇化率!$5:$5,0))/100</f>
        <v>2230194.631987616</v>
      </c>
    </row>
    <row r="93" spans="1:48" x14ac:dyDescent="0.15">
      <c r="A93" s="4" t="s">
        <v>866</v>
      </c>
      <c r="B93" s="4" t="s">
        <v>208</v>
      </c>
      <c r="C93" s="34">
        <f>VLOOKUP(B93,'[1]2016省城人口总结（根）'!B:C,2,FALSE)/100</f>
        <v>0.65659999999999996</v>
      </c>
      <c r="D93" s="40">
        <f>INDEX(人口源表!$1:$1048576,MATCH($B93,人口源表!$A:$A,0),MATCH(D$1,人口源表!$1:$1,0))*INDEX(城镇化率!$1:$1048576,MATCH($B93,城镇化率!$A:$A,0),MATCH(D$1,城镇化率!$5:$5,0))/100</f>
        <v>3313847.4048648281</v>
      </c>
      <c r="E93" s="40">
        <f>INDEX(人口源表!$1:$1048576,MATCH($B93,人口源表!$A:$A,0),MATCH(E$1,人口源表!$1:$1,0))*INDEX(城镇化率!$1:$1048576,MATCH($B93,城镇化率!$A:$A,0),MATCH(E$1,城镇化率!$5:$5,0))/100</f>
        <v>3383012.573808033</v>
      </c>
      <c r="F93" s="40">
        <f>INDEX(人口源表!$1:$1048576,MATCH($B93,人口源表!$A:$A,0),MATCH(F$1,人口源表!$1:$1,0))*INDEX(城镇化率!$1:$1048576,MATCH($B93,城镇化率!$A:$A,0),MATCH(F$1,城镇化率!$5:$5,0))/100</f>
        <v>3452288.7049794747</v>
      </c>
      <c r="G93" s="40">
        <f>INDEX(人口源表!$1:$1048576,MATCH($B93,人口源表!$A:$A,0),MATCH(G$1,人口源表!$1:$1,0))*INDEX(城镇化率!$1:$1048576,MATCH($B93,城镇化率!$A:$A,0),MATCH(G$1,城镇化率!$5:$5,0))/100</f>
        <v>3618639.8252610969</v>
      </c>
      <c r="H93" s="40">
        <f>INDEX(人口源表!$1:$1048576,MATCH($B93,人口源表!$A:$A,0),MATCH(H$1,人口源表!$1:$1,0))*INDEX(城镇化率!$1:$1048576,MATCH($B93,城镇化率!$A:$A,0),MATCH(H$1,城镇化率!$5:$5,0))/100</f>
        <v>3702033.4815552752</v>
      </c>
      <c r="I93" s="40">
        <f>INDEX(人口源表!$1:$1048576,MATCH($B93,人口源表!$A:$A,0),MATCH(I$1,人口源表!$1:$1,0))*INDEX(城镇化率!$1:$1048576,MATCH($B93,城镇化率!$A:$A,0),MATCH(I$1,城镇化率!$5:$5,0))/100</f>
        <v>3757442.9685020046</v>
      </c>
      <c r="J93" s="40">
        <f>INDEX(人口源表!$1:$1048576,MATCH($B93,人口源表!$A:$A,0),MATCH(J$1,人口源表!$1:$1,0))*INDEX(城镇化率!$1:$1048576,MATCH($B93,城镇化率!$A:$A,0),MATCH(J$1,城镇化率!$5:$5,0))/100</f>
        <v>3810045.6560775973</v>
      </c>
      <c r="K93" s="40">
        <f>INDEX(人口源表!$1:$1048576,MATCH($B93,人口源表!$A:$A,0),MATCH(K$1,人口源表!$1:$1,0))*INDEX(城镇化率!$1:$1048576,MATCH($B93,城镇化率!$A:$A,0),MATCH(K$1,城镇化率!$5:$5,0))/100</f>
        <v>3859897.84773318</v>
      </c>
      <c r="L93" s="40">
        <f>INDEX(人口源表!$1:$1048576,MATCH($B93,人口源表!$A:$A,0),MATCH(L$1,人口源表!$1:$1,0))*INDEX(城镇化率!$1:$1048576,MATCH($B93,城镇化率!$A:$A,0),MATCH(L$1,城镇化率!$5:$5,0))/100</f>
        <v>3907060.6987104793</v>
      </c>
      <c r="M93" s="40">
        <f>INDEX(人口源表!$1:$1048576,MATCH($B93,人口源表!$A:$A,0),MATCH(M$1,人口源表!$1:$1,0))*INDEX(城镇化率!$1:$1048576,MATCH($B93,城镇化率!$A:$A,0),MATCH(M$1,城镇化率!$5:$5,0))/100</f>
        <v>3951595.9422704075</v>
      </c>
      <c r="N93" s="40">
        <f>INDEX(人口源表!$1:$1048576,MATCH($B93,人口源表!$A:$A,0),MATCH(N$1,人口源表!$1:$1,0))*INDEX(城镇化率!$1:$1048576,MATCH($B93,城镇化率!$A:$A,0),MATCH(N$1,城镇化率!$5:$5,0))/100</f>
        <v>3993567.3189744763</v>
      </c>
      <c r="O93" s="40">
        <f>INDEX(人口源表!$1:$1048576,MATCH($B93,人口源表!$A:$A,0),MATCH(O$1,人口源表!$1:$1,0))*INDEX(城镇化率!$1:$1048576,MATCH($B93,城镇化率!$A:$A,0),MATCH(O$1,城镇化率!$5:$5,0))/100</f>
        <v>4033043.598727522</v>
      </c>
      <c r="P93" s="40">
        <f>INDEX(人口源表!$1:$1048576,MATCH($B93,人口源表!$A:$A,0),MATCH(P$1,人口源表!$1:$1,0))*INDEX(城镇化率!$1:$1048576,MATCH($B93,城镇化率!$A:$A,0),MATCH(P$1,城镇化率!$5:$5,0))/100</f>
        <v>4070093.4158108551</v>
      </c>
      <c r="Q93" s="40">
        <f>INDEX(人口源表!$1:$1048576,MATCH($B93,人口源表!$A:$A,0),MATCH(Q$1,人口源表!$1:$1,0))*INDEX(城镇化率!$1:$1048576,MATCH($B93,城镇化率!$A:$A,0),MATCH(Q$1,城镇化率!$5:$5,0))/100</f>
        <v>4104789.7753047501</v>
      </c>
      <c r="R93" s="40">
        <f>INDEX(人口源表!$1:$1048576,MATCH($B93,人口源表!$A:$A,0),MATCH(R$1,人口源表!$1:$1,0))*INDEX(城镇化率!$1:$1048576,MATCH($B93,城镇化率!$A:$A,0),MATCH(R$1,城镇化率!$5:$5,0))/100</f>
        <v>4137206.296720752</v>
      </c>
      <c r="S93" s="40">
        <f>INDEX(人口源表!$1:$1048576,MATCH($B93,人口源表!$A:$A,0),MATCH(S$1,人口源表!$1:$1,0))*INDEX(城镇化率!$1:$1048576,MATCH($B93,城镇化率!$A:$A,0),MATCH(S$1,城镇化率!$5:$5,0))/100</f>
        <v>4146791.0467496752</v>
      </c>
      <c r="T93" s="40">
        <f>INDEX(人口源表!$1:$1048576,MATCH($B93,人口源表!$A:$A,0),MATCH(T$1,人口源表!$1:$1,0))*INDEX(城镇化率!$1:$1048576,MATCH($B93,城镇化率!$A:$A,0),MATCH(T$1,城镇化率!$5:$5,0))/100</f>
        <v>4154079.0193093903</v>
      </c>
      <c r="U93" s="40">
        <f>INDEX(人口源表!$1:$1048576,MATCH($B93,人口源表!$A:$A,0),MATCH(U$1,人口源表!$1:$1,0))*INDEX(城镇化率!$1:$1048576,MATCH($B93,城镇化率!$A:$A,0),MATCH(U$1,城镇化率!$5:$5,0))/100</f>
        <v>4159185.2090123207</v>
      </c>
      <c r="V93" s="40">
        <f>INDEX(人口源表!$1:$1048576,MATCH($B93,人口源表!$A:$A,0),MATCH(V$1,人口源表!$1:$1,0))*INDEX(城镇化率!$1:$1048576,MATCH($B93,城镇化率!$A:$A,0),MATCH(V$1,城镇化率!$5:$5,0))/100</f>
        <v>4162224.8824092238</v>
      </c>
      <c r="W93" s="40">
        <f>INDEX(人口源表!$1:$1048576,MATCH($B93,人口源表!$A:$A,0),MATCH(W$1,人口源表!$1:$1,0))*INDEX(城镇化率!$1:$1048576,MATCH($B93,城镇化率!$A:$A,0),MATCH(W$1,城镇化率!$5:$5,0))/100</f>
        <v>4163314.3486678516</v>
      </c>
      <c r="X93" s="40">
        <f>INDEX(人口源表!$1:$1048576,MATCH($B93,人口源表!$A:$A,0),MATCH(X$1,人口源表!$1:$1,0))*INDEX(城镇化率!$1:$1048576,MATCH($B93,城镇化率!$A:$A,0),MATCH(X$1,城镇化率!$5:$5,0))/100</f>
        <v>4162569.3550958247</v>
      </c>
      <c r="Y93" s="40">
        <f>INDEX(人口源表!$1:$1048576,MATCH($B93,人口源表!$A:$A,0),MATCH(Y$1,人口源表!$1:$1,0))*INDEX(城镇化率!$1:$1048576,MATCH($B93,城镇化率!$A:$A,0),MATCH(Y$1,城镇化率!$5:$5,0))/100</f>
        <v>4160108.2553983349</v>
      </c>
      <c r="Z93" s="40">
        <f>INDEX(人口源表!$1:$1048576,MATCH($B93,人口源表!$A:$A,0),MATCH(Z$1,人口源表!$1:$1,0))*INDEX(城镇化率!$1:$1048576,MATCH($B93,城镇化率!$A:$A,0),MATCH(Z$1,城镇化率!$5:$5,0))/100</f>
        <v>4156049.620938905</v>
      </c>
      <c r="AA93" s="40">
        <f>INDEX(人口源表!$1:$1048576,MATCH($B93,人口源表!$A:$A,0),MATCH(AA$1,人口源表!$1:$1,0))*INDEX(城镇化率!$1:$1048576,MATCH($B93,城镇化率!$A:$A,0),MATCH(AA$1,城镇化率!$5:$5,0))/100</f>
        <v>4150511.4027620391</v>
      </c>
      <c r="AB93" s="40">
        <f>INDEX(人口源表!$1:$1048576,MATCH($B93,人口源表!$A:$A,0),MATCH(AB$1,人口源表!$1:$1,0))*INDEX(城镇化率!$1:$1048576,MATCH($B93,城镇化率!$A:$A,0),MATCH(AB$1,城镇化率!$5:$5,0))/100</f>
        <v>4143613.3311265474</v>
      </c>
      <c r="AC93" s="40">
        <f>INDEX(人口源表!$1:$1048576,MATCH($B93,人口源表!$A:$A,0),MATCH(AC$1,人口源表!$1:$1,0))*INDEX(城镇化率!$1:$1048576,MATCH($B93,城镇化率!$A:$A,0),MATCH(AC$1,城镇化率!$5:$5,0))/100</f>
        <v>4130414.8404093492</v>
      </c>
      <c r="AD93" s="40">
        <f>INDEX(人口源表!$1:$1048576,MATCH($B93,人口源表!$A:$A,0),MATCH(AD$1,人口源表!$1:$1,0))*INDEX(城镇化率!$1:$1048576,MATCH($B93,城镇化率!$A:$A,0),MATCH(AD$1,城镇化率!$5:$5,0))/100</f>
        <v>4116127.6886047171</v>
      </c>
      <c r="AE93" s="40">
        <f>INDEX(人口源表!$1:$1048576,MATCH($B93,人口源表!$A:$A,0),MATCH(AE$1,人口源表!$1:$1,0))*INDEX(城镇化率!$1:$1048576,MATCH($B93,城镇化率!$A:$A,0),MATCH(AE$1,城镇化率!$5:$5,0))/100</f>
        <v>4100874.8000618322</v>
      </c>
      <c r="AF93" s="40">
        <f>INDEX(人口源表!$1:$1048576,MATCH($B93,人口源表!$A:$A,0),MATCH(AF$1,人口源表!$1:$1,0))*INDEX(城镇化率!$1:$1048576,MATCH($B93,城镇化率!$A:$A,0),MATCH(AF$1,城镇化率!$5:$5,0))/100</f>
        <v>4084782.6980650676</v>
      </c>
      <c r="AG93" s="40">
        <f>INDEX(人口源表!$1:$1048576,MATCH($B93,人口源表!$A:$A,0),MATCH(AG$1,人口源表!$1:$1,0))*INDEX(城镇化率!$1:$1048576,MATCH($B93,城镇化率!$A:$A,0),MATCH(AG$1,城镇化率!$5:$5,0))/100</f>
        <v>4067974.9058694527</v>
      </c>
      <c r="AH93" s="40">
        <f>INDEX(人口源表!$1:$1048576,MATCH($B93,人口源表!$A:$A,0),MATCH(AH$1,人口源表!$1:$1,0))*INDEX(城镇化率!$1:$1048576,MATCH($B93,城镇化率!$A:$A,0),MATCH(AH$1,城镇化率!$5:$5,0))/100</f>
        <v>4050577.7112683868</v>
      </c>
      <c r="AI93" s="40">
        <f>INDEX(人口源表!$1:$1048576,MATCH($B93,人口源表!$A:$A,0),MATCH(AI$1,人口源表!$1:$1,0))*INDEX(城镇化率!$1:$1048576,MATCH($B93,城镇化率!$A:$A,0),MATCH(AI$1,城镇化率!$5:$5,0))/100</f>
        <v>4032716.0138453585</v>
      </c>
      <c r="AJ93" s="40">
        <f>INDEX(人口源表!$1:$1048576,MATCH($B93,人口源表!$A:$A,0),MATCH(AJ$1,人口源表!$1:$1,0))*INDEX(城镇化率!$1:$1048576,MATCH($B93,城镇化率!$A:$A,0),MATCH(AJ$1,城镇化率!$5:$5,0))/100</f>
        <v>4014513.2804893577</v>
      </c>
      <c r="AK93" s="40">
        <f>INDEX(人口源表!$1:$1048576,MATCH($B93,人口源表!$A:$A,0),MATCH(AK$1,人口源表!$1:$1,0))*INDEX(城镇化率!$1:$1048576,MATCH($B93,城镇化率!$A:$A,0),MATCH(AK$1,城镇化率!$5:$5,0))/100</f>
        <v>3996095.7188410703</v>
      </c>
      <c r="AL93" s="40">
        <f>INDEX(人口源表!$1:$1048576,MATCH($B93,人口源表!$A:$A,0),MATCH(AL$1,人口源表!$1:$1,0))*INDEX(城镇化率!$1:$1048576,MATCH($B93,城镇化率!$A:$A,0),MATCH(AL$1,城镇化率!$5:$5,0))/100</f>
        <v>3977587.229890509</v>
      </c>
      <c r="AM93" s="40">
        <f>INDEX(人口源表!$1:$1048576,MATCH($B93,人口源表!$A:$A,0),MATCH(AM$1,人口源表!$1:$1,0))*INDEX(城镇化率!$1:$1048576,MATCH($B93,城镇化率!$A:$A,0),MATCH(AM$1,城镇化率!$5:$5,0))/100</f>
        <v>3959111.896616518</v>
      </c>
      <c r="AN93" s="40">
        <f>INDEX(人口源表!$1:$1048576,MATCH($B93,人口源表!$A:$A,0),MATCH(AN$1,人口源表!$1:$1,0))*INDEX(城镇化率!$1:$1048576,MATCH($B93,城镇化率!$A:$A,0),MATCH(AN$1,城镇化率!$5:$5,0))/100</f>
        <v>3940794.8229914205</v>
      </c>
      <c r="AO93" s="40">
        <f>INDEX(人口源表!$1:$1048576,MATCH($B93,人口源表!$A:$A,0),MATCH(AO$1,人口源表!$1:$1,0))*INDEX(城镇化率!$1:$1048576,MATCH($B93,城镇化率!$A:$A,0),MATCH(AO$1,城镇化率!$5:$5,0))/100</f>
        <v>3922759.5660731914</v>
      </c>
      <c r="AP93" s="40">
        <f>INDEX(人口源表!$1:$1048576,MATCH($B93,人口源表!$A:$A,0),MATCH(AP$1,人口源表!$1:$1,0))*INDEX(城镇化率!$1:$1048576,MATCH($B93,城镇化率!$A:$A,0),MATCH(AP$1,城镇化率!$5:$5,0))/100</f>
        <v>3905130.6682783766</v>
      </c>
      <c r="AQ93" s="40">
        <f>INDEX(人口源表!$1:$1048576,MATCH($B93,人口源表!$A:$A,0),MATCH(AQ$1,人口源表!$1:$1,0))*INDEX(城镇化率!$1:$1048576,MATCH($B93,城镇化率!$A:$A,0),MATCH(AQ$1,城镇化率!$5:$5,0))/100</f>
        <v>3888031.0695992643</v>
      </c>
      <c r="AR93" s="40">
        <f>INDEX(人口源表!$1:$1048576,MATCH($B93,人口源表!$A:$A,0),MATCH(AR$1,人口源表!$1:$1,0))*INDEX(城镇化率!$1:$1048576,MATCH($B93,城镇化率!$A:$A,0),MATCH(AR$1,城镇化率!$5:$5,0))/100</f>
        <v>3871583.7923073238</v>
      </c>
      <c r="AS93" s="40">
        <f>INDEX(人口源表!$1:$1048576,MATCH($B93,人口源表!$A:$A,0),MATCH(AS$1,人口源表!$1:$1,0))*INDEX(城镇化率!$1:$1048576,MATCH($B93,城镇化率!$A:$A,0),MATCH(AS$1,城镇化率!$5:$5,0))/100</f>
        <v>3855912.7947544591</v>
      </c>
      <c r="AT93" s="40">
        <f>INDEX(人口源表!$1:$1048576,MATCH($B93,人口源表!$A:$A,0),MATCH(AT$1,人口源表!$1:$1,0))*INDEX(城镇化率!$1:$1048576,MATCH($B93,城镇化率!$A:$A,0),MATCH(AT$1,城镇化率!$5:$5,0))/100</f>
        <v>3841141.2263072128</v>
      </c>
      <c r="AU93" s="40">
        <f>INDEX(人口源表!$1:$1048576,MATCH($B93,人口源表!$A:$A,0),MATCH(AU$1,人口源表!$1:$1,0))*INDEX(城镇化率!$1:$1048576,MATCH($B93,城镇化率!$A:$A,0),MATCH(AU$1,城镇化率!$5:$5,0))/100</f>
        <v>3827391.3948462899</v>
      </c>
      <c r="AV93" s="40">
        <f>INDEX(人口源表!$1:$1048576,MATCH($B93,人口源表!$A:$A,0),MATCH(AV$1,人口源表!$1:$1,0))*INDEX(城镇化率!$1:$1048576,MATCH($B93,城镇化率!$A:$A,0),MATCH(AV$1,城镇化率!$5:$5,0))/100</f>
        <v>3814784.7338341703</v>
      </c>
    </row>
    <row r="94" spans="1:48" x14ac:dyDescent="0.15">
      <c r="A94" s="4" t="s">
        <v>866</v>
      </c>
      <c r="B94" s="4" t="s">
        <v>210</v>
      </c>
      <c r="C94" s="34">
        <f>VLOOKUP(B94,'[1]2016省城人口总结（根）'!B:C,2,FALSE)/100</f>
        <v>0.67059999999999997</v>
      </c>
      <c r="D94" s="40">
        <f>INDEX(人口源表!$1:$1048576,MATCH($B94,人口源表!$A:$A,0),MATCH(D$1,人口源表!$1:$1,0))*INDEX(城镇化率!$1:$1048576,MATCH($B94,城镇化率!$A:$A,0),MATCH(D$1,城镇化率!$5:$5,0))/100</f>
        <v>3744087.4102661121</v>
      </c>
      <c r="E94" s="40">
        <f>INDEX(人口源表!$1:$1048576,MATCH($B94,人口源表!$A:$A,0),MATCH(E$1,人口源表!$1:$1,0))*INDEX(城镇化率!$1:$1048576,MATCH($B94,城镇化率!$A:$A,0),MATCH(E$1,城镇化率!$5:$5,0))/100</f>
        <v>3827242.1489315275</v>
      </c>
      <c r="F94" s="40">
        <f>INDEX(人口源表!$1:$1048576,MATCH($B94,人口源表!$A:$A,0),MATCH(F$1,人口源表!$1:$1,0))*INDEX(城镇化率!$1:$1048576,MATCH($B94,城镇化率!$A:$A,0),MATCH(F$1,城镇化率!$5:$5,0))/100</f>
        <v>3910222.6576885236</v>
      </c>
      <c r="G94" s="40">
        <f>INDEX(人口源表!$1:$1048576,MATCH($B94,人口源表!$A:$A,0),MATCH(G$1,人口源表!$1:$1,0))*INDEX(城镇化率!$1:$1048576,MATCH($B94,城镇化率!$A:$A,0),MATCH(G$1,城镇化率!$5:$5,0))/100</f>
        <v>4939876.541538015</v>
      </c>
      <c r="H94" s="40">
        <f>INDEX(人口源表!$1:$1048576,MATCH($B94,人口源表!$A:$A,0),MATCH(H$1,人口源表!$1:$1,0))*INDEX(城镇化率!$1:$1048576,MATCH($B94,城镇化率!$A:$A,0),MATCH(H$1,城镇化率!$5:$5,0))/100</f>
        <v>5057676.9410222154</v>
      </c>
      <c r="I94" s="40">
        <f>INDEX(人口源表!$1:$1048576,MATCH($B94,人口源表!$A:$A,0),MATCH(I$1,人口源表!$1:$1,0))*INDEX(城镇化率!$1:$1048576,MATCH($B94,城镇化率!$A:$A,0),MATCH(I$1,城镇化率!$5:$5,0))/100</f>
        <v>5138258.0534566808</v>
      </c>
      <c r="J94" s="40">
        <f>INDEX(人口源表!$1:$1048576,MATCH($B94,人口源表!$A:$A,0),MATCH(J$1,人口源表!$1:$1,0))*INDEX(城镇化率!$1:$1048576,MATCH($B94,城镇化率!$A:$A,0),MATCH(J$1,城镇化率!$5:$5,0))/100</f>
        <v>5215971.1785647925</v>
      </c>
      <c r="K94" s="40">
        <f>INDEX(人口源表!$1:$1048576,MATCH($B94,人口源表!$A:$A,0),MATCH(K$1,人口源表!$1:$1,0))*INDEX(城镇化率!$1:$1048576,MATCH($B94,城镇化率!$A:$A,0),MATCH(K$1,城镇化率!$5:$5,0))/100</f>
        <v>5290873.7728997944</v>
      </c>
      <c r="L94" s="40">
        <f>INDEX(人口源表!$1:$1048576,MATCH($B94,人口源表!$A:$A,0),MATCH(L$1,人口源表!$1:$1,0))*INDEX(城镇化率!$1:$1048576,MATCH($B94,城镇化率!$A:$A,0),MATCH(L$1,城镇化率!$5:$5,0))/100</f>
        <v>5363024.5976542644</v>
      </c>
      <c r="M94" s="40">
        <f>INDEX(人口源表!$1:$1048576,MATCH($B94,人口源表!$A:$A,0),MATCH(M$1,人口源表!$1:$1,0))*INDEX(城镇化率!$1:$1048576,MATCH($B94,城镇化率!$A:$A,0),MATCH(M$1,城镇化率!$5:$5,0))/100</f>
        <v>5432482.9402262317</v>
      </c>
      <c r="N94" s="40">
        <f>INDEX(人口源表!$1:$1048576,MATCH($B94,人口源表!$A:$A,0),MATCH(N$1,人口源表!$1:$1,0))*INDEX(城镇化率!$1:$1048576,MATCH($B94,城镇化率!$A:$A,0),MATCH(N$1,城镇化率!$5:$5,0))/100</f>
        <v>5499310.0733835055</v>
      </c>
      <c r="O94" s="40">
        <f>INDEX(人口源表!$1:$1048576,MATCH($B94,人口源表!$A:$A,0),MATCH(O$1,人口源表!$1:$1,0))*INDEX(城镇化率!$1:$1048576,MATCH($B94,城镇化率!$A:$A,0),MATCH(O$1,城镇化率!$5:$5,0))/100</f>
        <v>5563567.7261802228</v>
      </c>
      <c r="P94" s="40">
        <f>INDEX(人口源表!$1:$1048576,MATCH($B94,人口源表!$A:$A,0),MATCH(P$1,人口源表!$1:$1,0))*INDEX(城镇化率!$1:$1048576,MATCH($B94,城镇化率!$A:$A,0),MATCH(P$1,城镇化率!$5:$5,0))/100</f>
        <v>5625318.7923484137</v>
      </c>
      <c r="Q94" s="40">
        <f>INDEX(人口源表!$1:$1048576,MATCH($B94,人口源表!$A:$A,0),MATCH(Q$1,人口源表!$1:$1,0))*INDEX(城镇化率!$1:$1048576,MATCH($B94,城镇化率!$A:$A,0),MATCH(Q$1,城镇化率!$5:$5,0))/100</f>
        <v>5684627.2975540981</v>
      </c>
      <c r="R94" s="40">
        <f>INDEX(人口源表!$1:$1048576,MATCH($B94,人口源表!$A:$A,0),MATCH(R$1,人口源表!$1:$1,0))*INDEX(城镇化率!$1:$1048576,MATCH($B94,城镇化率!$A:$A,0),MATCH(R$1,城镇化率!$5:$5,0))/100</f>
        <v>5741559.1570753874</v>
      </c>
      <c r="S94" s="40">
        <f>INDEX(人口源表!$1:$1048576,MATCH($B94,人口源表!$A:$A,0),MATCH(S$1,人口源表!$1:$1,0))*INDEX(城镇化率!$1:$1048576,MATCH($B94,城镇化率!$A:$A,0),MATCH(S$1,城镇化率!$5:$5,0))/100</f>
        <v>5767485.0216263281</v>
      </c>
      <c r="T94" s="40">
        <f>INDEX(人口源表!$1:$1048576,MATCH($B94,人口源表!$A:$A,0),MATCH(T$1,人口源表!$1:$1,0))*INDEX(城镇化率!$1:$1048576,MATCH($B94,城镇化率!$A:$A,0),MATCH(T$1,城镇化率!$5:$5,0))/100</f>
        <v>5790792.3967163637</v>
      </c>
      <c r="U94" s="40">
        <f>INDEX(人口源表!$1:$1048576,MATCH($B94,人口源表!$A:$A,0),MATCH(U$1,人口源表!$1:$1,0))*INDEX(城镇化率!$1:$1048576,MATCH($B94,城镇化率!$A:$A,0),MATCH(U$1,城镇化率!$5:$5,0))/100</f>
        <v>5811582.3552230569</v>
      </c>
      <c r="V94" s="40">
        <f>INDEX(人口源表!$1:$1048576,MATCH($B94,人口源表!$A:$A,0),MATCH(V$1,人口源表!$1:$1,0))*INDEX(城镇化率!$1:$1048576,MATCH($B94,城镇化率!$A:$A,0),MATCH(V$1,城镇化率!$5:$5,0))/100</f>
        <v>5829958.3936293991</v>
      </c>
      <c r="W94" s="40">
        <f>INDEX(人口源表!$1:$1048576,MATCH($B94,人口源表!$A:$A,0),MATCH(W$1,人口源表!$1:$1,0))*INDEX(城镇化率!$1:$1048576,MATCH($B94,城镇化率!$A:$A,0),MATCH(W$1,城镇化率!$5:$5,0))/100</f>
        <v>5846020.7766577518</v>
      </c>
      <c r="X94" s="40">
        <f>INDEX(人口源表!$1:$1048576,MATCH($B94,人口源表!$A:$A,0),MATCH(X$1,人口源表!$1:$1,0))*INDEX(城镇化率!$1:$1048576,MATCH($B94,城镇化率!$A:$A,0),MATCH(X$1,城镇化率!$5:$5,0))/100</f>
        <v>5859871.3266474521</v>
      </c>
      <c r="Y94" s="40">
        <f>INDEX(人口源表!$1:$1048576,MATCH($B94,人口源表!$A:$A,0),MATCH(Y$1,人口源表!$1:$1,0))*INDEX(城镇化率!$1:$1048576,MATCH($B94,城镇化率!$A:$A,0),MATCH(Y$1,城镇化率!$5:$5,0))/100</f>
        <v>5871607.6899972968</v>
      </c>
      <c r="Z94" s="40">
        <f>INDEX(人口源表!$1:$1048576,MATCH($B94,人口源表!$A:$A,0),MATCH(Z$1,人口源表!$1:$1,0))*INDEX(城镇化率!$1:$1048576,MATCH($B94,城镇化率!$A:$A,0),MATCH(Z$1,城镇化率!$5:$5,0))/100</f>
        <v>5881328.9774694303</v>
      </c>
      <c r="AA94" s="40">
        <f>INDEX(人口源表!$1:$1048576,MATCH($B94,人口源表!$A:$A,0),MATCH(AA$1,人口源表!$1:$1,0))*INDEX(城镇化率!$1:$1048576,MATCH($B94,城镇化率!$A:$A,0),MATCH(AA$1,城镇化率!$5:$5,0))/100</f>
        <v>5889132.4581873463</v>
      </c>
      <c r="AB94" s="40">
        <f>INDEX(人口源表!$1:$1048576,MATCH($B94,人口源表!$A:$A,0),MATCH(AB$1,人口源表!$1:$1,0))*INDEX(城镇化率!$1:$1048576,MATCH($B94,城镇化率!$A:$A,0),MATCH(AB$1,城镇化率!$5:$5,0))/100</f>
        <v>5895113.4861494713</v>
      </c>
      <c r="AC94" s="40">
        <f>INDEX(人口源表!$1:$1048576,MATCH($B94,人口源表!$A:$A,0),MATCH(AC$1,人口源表!$1:$1,0))*INDEX(城镇化率!$1:$1048576,MATCH($B94,城镇化率!$A:$A,0),MATCH(AC$1,城镇化率!$5:$5,0))/100</f>
        <v>5892148.2331172908</v>
      </c>
      <c r="AD94" s="40">
        <f>INDEX(人口源表!$1:$1048576,MATCH($B94,人口源表!$A:$A,0),MATCH(AD$1,人口源表!$1:$1,0))*INDEX(城镇化率!$1:$1048576,MATCH($B94,城镇化率!$A:$A,0),MATCH(AD$1,城镇化率!$5:$5,0))/100</f>
        <v>5887550.9992271801</v>
      </c>
      <c r="AE94" s="40">
        <f>INDEX(人口源表!$1:$1048576,MATCH($B94,人口源表!$A:$A,0),MATCH(AE$1,人口源表!$1:$1,0))*INDEX(城镇化率!$1:$1048576,MATCH($B94,城镇化率!$A:$A,0),MATCH(AE$1,城镇化率!$5:$5,0))/100</f>
        <v>5881419.1840603556</v>
      </c>
      <c r="AF94" s="40">
        <f>INDEX(人口源表!$1:$1048576,MATCH($B94,人口源表!$A:$A,0),MATCH(AF$1,人口源表!$1:$1,0))*INDEX(城镇化率!$1:$1048576,MATCH($B94,城镇化率!$A:$A,0),MATCH(AF$1,城镇化率!$5:$5,0))/100</f>
        <v>5873848.4109133109</v>
      </c>
      <c r="AG94" s="40">
        <f>INDEX(人口源表!$1:$1048576,MATCH($B94,人口源表!$A:$A,0),MATCH(AG$1,人口源表!$1:$1,0))*INDEX(城镇化率!$1:$1048576,MATCH($B94,城镇化率!$A:$A,0),MATCH(AG$1,城镇化率!$5:$5,0))/100</f>
        <v>5864933.3274176028</v>
      </c>
      <c r="AH94" s="40">
        <f>INDEX(人口源表!$1:$1048576,MATCH($B94,人口源表!$A:$A,0),MATCH(AH$1,人口源表!$1:$1,0))*INDEX(城镇化率!$1:$1048576,MATCH($B94,城镇化率!$A:$A,0),MATCH(AH$1,城镇化率!$5:$5,0))/100</f>
        <v>5854765.0166912982</v>
      </c>
      <c r="AI94" s="40">
        <f>INDEX(人口源表!$1:$1048576,MATCH($B94,人口源表!$A:$A,0),MATCH(AI$1,人口源表!$1:$1,0))*INDEX(城镇化率!$1:$1048576,MATCH($B94,城镇化率!$A:$A,0),MATCH(AI$1,城镇化率!$5:$5,0))/100</f>
        <v>5843434.3368464541</v>
      </c>
      <c r="AJ94" s="40">
        <f>INDEX(人口源表!$1:$1048576,MATCH($B94,人口源表!$A:$A,0),MATCH(AJ$1,人口源表!$1:$1,0))*INDEX(城镇化率!$1:$1048576,MATCH($B94,城镇化率!$A:$A,0),MATCH(AJ$1,城镇化率!$5:$5,0))/100</f>
        <v>5831026.752370988</v>
      </c>
      <c r="AK94" s="40">
        <f>INDEX(人口源表!$1:$1048576,MATCH($B94,人口源表!$A:$A,0),MATCH(AK$1,人口源表!$1:$1,0))*INDEX(城镇化率!$1:$1048576,MATCH($B94,城镇化率!$A:$A,0),MATCH(AK$1,城镇化率!$5:$5,0))/100</f>
        <v>5817629.9740906991</v>
      </c>
      <c r="AL94" s="40">
        <f>INDEX(人口源表!$1:$1048576,MATCH($B94,人口源表!$A:$A,0),MATCH(AL$1,人口源表!$1:$1,0))*INDEX(城镇化率!$1:$1048576,MATCH($B94,城镇化率!$A:$A,0),MATCH(AL$1,城镇化率!$5:$5,0))/100</f>
        <v>5803326.2043089988</v>
      </c>
      <c r="AM94" s="40">
        <f>INDEX(人口源表!$1:$1048576,MATCH($B94,人口源表!$A:$A,0),MATCH(AM$1,人口源表!$1:$1,0))*INDEX(城镇化率!$1:$1048576,MATCH($B94,城镇化率!$A:$A,0),MATCH(AM$1,城镇化率!$5:$5,0))/100</f>
        <v>5788197.229135572</v>
      </c>
      <c r="AN94" s="40">
        <f>INDEX(人口源表!$1:$1048576,MATCH($B94,人口源表!$A:$A,0),MATCH(AN$1,人口源表!$1:$1,0))*INDEX(城镇化率!$1:$1048576,MATCH($B94,城镇化率!$A:$A,0),MATCH(AN$1,城镇化率!$5:$5,0))/100</f>
        <v>5772321.7840234432</v>
      </c>
      <c r="AO94" s="40">
        <f>INDEX(人口源表!$1:$1048576,MATCH($B94,人口源表!$A:$A,0),MATCH(AO$1,人口源表!$1:$1,0))*INDEX(城镇化率!$1:$1048576,MATCH($B94,城镇化率!$A:$A,0),MATCH(AO$1,城镇化率!$5:$5,0))/100</f>
        <v>5755775.4841672536</v>
      </c>
      <c r="AP94" s="40">
        <f>INDEX(人口源表!$1:$1048576,MATCH($B94,人口源表!$A:$A,0),MATCH(AP$1,人口源表!$1:$1,0))*INDEX(城镇化率!$1:$1048576,MATCH($B94,城镇化率!$A:$A,0),MATCH(AP$1,城镇化率!$5:$5,0))/100</f>
        <v>5738632.5101814661</v>
      </c>
      <c r="AQ94" s="40">
        <f>INDEX(人口源表!$1:$1048576,MATCH($B94,人口源表!$A:$A,0),MATCH(AQ$1,人口源表!$1:$1,0))*INDEX(城镇化率!$1:$1048576,MATCH($B94,城镇化率!$A:$A,0),MATCH(AQ$1,城镇化率!$5:$5,0))/100</f>
        <v>5720965.5699283136</v>
      </c>
      <c r="AR94" s="40">
        <f>INDEX(人口源表!$1:$1048576,MATCH($B94,人口源表!$A:$A,0),MATCH(AR$1,人口源表!$1:$1,0))*INDEX(城镇化率!$1:$1048576,MATCH($B94,城镇化率!$A:$A,0),MATCH(AR$1,城镇化率!$5:$5,0))/100</f>
        <v>5702843.2058007177</v>
      </c>
      <c r="AS94" s="40">
        <f>INDEX(人口源表!$1:$1048576,MATCH($B94,人口源表!$A:$A,0),MATCH(AS$1,人口源表!$1:$1,0))*INDEX(城镇化率!$1:$1048576,MATCH($B94,城镇化率!$A:$A,0),MATCH(AS$1,城镇化率!$5:$5,0))/100</f>
        <v>5684331.481616389</v>
      </c>
      <c r="AT94" s="40">
        <f>INDEX(人口源表!$1:$1048576,MATCH($B94,人口源表!$A:$A,0),MATCH(AT$1,人口源表!$1:$1,0))*INDEX(城镇化率!$1:$1048576,MATCH($B94,城镇化率!$A:$A,0),MATCH(AT$1,城镇化率!$5:$5,0))/100</f>
        <v>5665493.925891974</v>
      </c>
      <c r="AU94" s="40">
        <f>INDEX(人口源表!$1:$1048576,MATCH($B94,人口源表!$A:$A,0),MATCH(AU$1,人口源表!$1:$1,0))*INDEX(城镇化率!$1:$1048576,MATCH($B94,城镇化率!$A:$A,0),MATCH(AU$1,城镇化率!$5:$5,0))/100</f>
        <v>5646392.3691718364</v>
      </c>
      <c r="AV94" s="40">
        <f>INDEX(人口源表!$1:$1048576,MATCH($B94,人口源表!$A:$A,0),MATCH(AV$1,人口源表!$1:$1,0))*INDEX(城镇化率!$1:$1048576,MATCH($B94,城镇化率!$A:$A,0),MATCH(AV$1,城镇化率!$5:$5,0))/100</f>
        <v>5627084.2084799549</v>
      </c>
    </row>
    <row r="95" spans="1:48" x14ac:dyDescent="0.15">
      <c r="A95" s="4" t="s">
        <v>866</v>
      </c>
      <c r="B95" s="4" t="s">
        <v>212</v>
      </c>
      <c r="C95" s="34">
        <f>VLOOKUP(B95,'[1]2016省城人口总结（根）'!B:C,2,FALSE)/100</f>
        <v>0.55059999999999998</v>
      </c>
      <c r="D95" s="40">
        <f>INDEX(人口源表!$1:$1048576,MATCH($B95,人口源表!$A:$A,0),MATCH(D$1,人口源表!$1:$1,0))*INDEX(城镇化率!$1:$1048576,MATCH($B95,城镇化率!$A:$A,0),MATCH(D$1,城镇化率!$5:$5,0))/100</f>
        <v>1181728.521407668</v>
      </c>
      <c r="E95" s="40">
        <f>INDEX(人口源表!$1:$1048576,MATCH($B95,人口源表!$A:$A,0),MATCH(E$1,人口源表!$1:$1,0))*INDEX(城镇化率!$1:$1048576,MATCH($B95,城镇化率!$A:$A,0),MATCH(E$1,城镇化率!$5:$5,0))/100</f>
        <v>1201978.9703864767</v>
      </c>
      <c r="F95" s="40">
        <f>INDEX(人口源表!$1:$1048576,MATCH($B95,人口源表!$A:$A,0),MATCH(F$1,人口源表!$1:$1,0))*INDEX(城镇化率!$1:$1048576,MATCH($B95,城镇化率!$A:$A,0),MATCH(F$1,城镇化率!$5:$5,0))/100</f>
        <v>1222103.4138011255</v>
      </c>
      <c r="G95" s="40">
        <f>INDEX(人口源表!$1:$1048576,MATCH($B95,人口源表!$A:$A,0),MATCH(G$1,人口源表!$1:$1,0))*INDEX(城镇化率!$1:$1048576,MATCH($B95,城镇化率!$A:$A,0),MATCH(G$1,城镇化率!$5:$5,0))/100</f>
        <v>1319936.2825331595</v>
      </c>
      <c r="H95" s="40">
        <f>INDEX(人口源表!$1:$1048576,MATCH($B95,人口源表!$A:$A,0),MATCH(H$1,人口源表!$1:$1,0))*INDEX(城镇化率!$1:$1048576,MATCH($B95,城镇化率!$A:$A,0),MATCH(H$1,城镇化率!$5:$5,0))/100</f>
        <v>1340538.6390031583</v>
      </c>
      <c r="I95" s="40">
        <f>INDEX(人口源表!$1:$1048576,MATCH($B95,人口源表!$A:$A,0),MATCH(I$1,人口源表!$1:$1,0))*INDEX(城镇化率!$1:$1048576,MATCH($B95,城镇化率!$A:$A,0),MATCH(I$1,城镇化率!$5:$5,0))/100</f>
        <v>1352293.1092105389</v>
      </c>
      <c r="J95" s="40">
        <f>INDEX(人口源表!$1:$1048576,MATCH($B95,人口源表!$A:$A,0),MATCH(J$1,人口源表!$1:$1,0))*INDEX(城镇化率!$1:$1048576,MATCH($B95,城镇化率!$A:$A,0),MATCH(J$1,城镇化率!$5:$5,0))/100</f>
        <v>1364265.7853877782</v>
      </c>
      <c r="K95" s="40">
        <f>INDEX(人口源表!$1:$1048576,MATCH($B95,人口源表!$A:$A,0),MATCH(K$1,人口源表!$1:$1,0))*INDEX(城镇化率!$1:$1048576,MATCH($B95,城镇化率!$A:$A,0),MATCH(K$1,城镇化率!$5:$5,0))/100</f>
        <v>1376363.319790733</v>
      </c>
      <c r="L95" s="40">
        <f>INDEX(人口源表!$1:$1048576,MATCH($B95,人口源表!$A:$A,0),MATCH(L$1,人口源表!$1:$1,0))*INDEX(城镇化率!$1:$1048576,MATCH($B95,城镇化率!$A:$A,0),MATCH(L$1,城镇化率!$5:$5,0))/100</f>
        <v>1388494.6629700605</v>
      </c>
      <c r="M95" s="40">
        <f>INDEX(人口源表!$1:$1048576,MATCH($B95,人口源表!$A:$A,0),MATCH(M$1,人口源表!$1:$1,0))*INDEX(城镇化率!$1:$1048576,MATCH($B95,城镇化率!$A:$A,0),MATCH(M$1,城镇化率!$5:$5,0))/100</f>
        <v>1400571.8928431713</v>
      </c>
      <c r="N95" s="40">
        <f>INDEX(人口源表!$1:$1048576,MATCH($B95,人口源表!$A:$A,0),MATCH(N$1,人口源表!$1:$1,0))*INDEX(城镇化率!$1:$1048576,MATCH($B95,城镇化率!$A:$A,0),MATCH(N$1,城镇化率!$5:$5,0))/100</f>
        <v>1412511.7134409843</v>
      </c>
      <c r="O95" s="40">
        <f>INDEX(人口源表!$1:$1048576,MATCH($B95,人口源表!$A:$A,0),MATCH(O$1,人口源表!$1:$1,0))*INDEX(城镇化率!$1:$1048576,MATCH($B95,城镇化率!$A:$A,0),MATCH(O$1,城镇化率!$5:$5,0))/100</f>
        <v>1424235.1424807026</v>
      </c>
      <c r="P95" s="40">
        <f>INDEX(人口源表!$1:$1048576,MATCH($B95,人口源表!$A:$A,0),MATCH(P$1,人口源表!$1:$1,0))*INDEX(城镇化率!$1:$1048576,MATCH($B95,城镇化率!$A:$A,0),MATCH(P$1,城镇化率!$5:$5,0))/100</f>
        <v>1435667.1714961859</v>
      </c>
      <c r="Q95" s="40">
        <f>INDEX(人口源表!$1:$1048576,MATCH($B95,人口源表!$A:$A,0),MATCH(Q$1,人口源表!$1:$1,0))*INDEX(城镇化率!$1:$1048576,MATCH($B95,城镇化率!$A:$A,0),MATCH(Q$1,城镇化率!$5:$5,0))/100</f>
        <v>1446735.7532354412</v>
      </c>
      <c r="R95" s="40">
        <f>INDEX(人口源表!$1:$1048576,MATCH($B95,人口源表!$A:$A,0),MATCH(R$1,人口源表!$1:$1,0))*INDEX(城镇化率!$1:$1048576,MATCH($B95,城镇化率!$A:$A,0),MATCH(R$1,城镇化率!$5:$5,0))/100</f>
        <v>1457376.5767320194</v>
      </c>
      <c r="S95" s="40">
        <f>INDEX(人口源表!$1:$1048576,MATCH($B95,人口源表!$A:$A,0),MATCH(S$1,人口源表!$1:$1,0))*INDEX(城镇化率!$1:$1048576,MATCH($B95,城镇化率!$A:$A,0),MATCH(S$1,城镇化率!$5:$5,0))/100</f>
        <v>1460264.5818855383</v>
      </c>
      <c r="T95" s="40">
        <f>INDEX(人口源表!$1:$1048576,MATCH($B95,人口源表!$A:$A,0),MATCH(T$1,人口源表!$1:$1,0))*INDEX(城镇化率!$1:$1048576,MATCH($B95,城镇化率!$A:$A,0),MATCH(T$1,城镇化率!$5:$5,0))/100</f>
        <v>1462549.6245983348</v>
      </c>
      <c r="U95" s="40">
        <f>INDEX(人口源表!$1:$1048576,MATCH($B95,人口源表!$A:$A,0),MATCH(U$1,人口源表!$1:$1,0))*INDEX(城镇化率!$1:$1048576,MATCH($B95,城镇化率!$A:$A,0),MATCH(U$1,城镇化率!$5:$5,0))/100</f>
        <v>1464193.5653595647</v>
      </c>
      <c r="V95" s="40">
        <f>INDEX(人口源表!$1:$1048576,MATCH($B95,人口源表!$A:$A,0),MATCH(V$1,人口源表!$1:$1,0))*INDEX(城镇化率!$1:$1048576,MATCH($B95,城镇化率!$A:$A,0),MATCH(V$1,城镇化率!$5:$5,0))/100</f>
        <v>1465162.9030182487</v>
      </c>
      <c r="W95" s="40">
        <f>INDEX(人口源表!$1:$1048576,MATCH($B95,人口源表!$A:$A,0),MATCH(W$1,人口源表!$1:$1,0))*INDEX(城镇化率!$1:$1048576,MATCH($B95,城镇化率!$A:$A,0),MATCH(W$1,城镇化率!$5:$5,0))/100</f>
        <v>1465432.9020615483</v>
      </c>
      <c r="X95" s="40">
        <f>INDEX(人口源表!$1:$1048576,MATCH($B95,人口源表!$A:$A,0),MATCH(X$1,人口源表!$1:$1,0))*INDEX(城镇化率!$1:$1048576,MATCH($B95,城镇化率!$A:$A,0),MATCH(X$1,城镇化率!$5:$5,0))/100</f>
        <v>1464984.4671976427</v>
      </c>
      <c r="Y95" s="40">
        <f>INDEX(人口源表!$1:$1048576,MATCH($B95,人口源表!$A:$A,0),MATCH(Y$1,人口源表!$1:$1,0))*INDEX(城镇化率!$1:$1048576,MATCH($B95,城镇化率!$A:$A,0),MATCH(Y$1,城镇化率!$5:$5,0))/100</f>
        <v>1463809.0061473921</v>
      </c>
      <c r="Z95" s="40">
        <f>INDEX(人口源表!$1:$1048576,MATCH($B95,人口源表!$A:$A,0),MATCH(Z$1,人口源表!$1:$1,0))*INDEX(城镇化率!$1:$1048576,MATCH($B95,城镇化率!$A:$A,0),MATCH(Z$1,城镇化率!$5:$5,0))/100</f>
        <v>1461901.9246518377</v>
      </c>
      <c r="AA95" s="40">
        <f>INDEX(人口源表!$1:$1048576,MATCH($B95,人口源表!$A:$A,0),MATCH(AA$1,人口源表!$1:$1,0))*INDEX(城镇化率!$1:$1048576,MATCH($B95,城镇化率!$A:$A,0),MATCH(AA$1,城镇化率!$5:$5,0))/100</f>
        <v>1459270.2135354609</v>
      </c>
      <c r="AB95" s="40">
        <f>INDEX(人口源表!$1:$1048576,MATCH($B95,人口源表!$A:$A,0),MATCH(AB$1,人口源表!$1:$1,0))*INDEX(城镇化率!$1:$1048576,MATCH($B95,城镇化率!$A:$A,0),MATCH(AB$1,城镇化率!$5:$5,0))/100</f>
        <v>1455925.8992260436</v>
      </c>
      <c r="AC95" s="40">
        <f>INDEX(人口源表!$1:$1048576,MATCH($B95,人口源表!$A:$A,0),MATCH(AC$1,人口源表!$1:$1,0))*INDEX(城镇化率!$1:$1048576,MATCH($B95,城镇化率!$A:$A,0),MATCH(AC$1,城镇化率!$5:$5,0))/100</f>
        <v>1450114.3459558934</v>
      </c>
      <c r="AD95" s="40">
        <f>INDEX(人口源表!$1:$1048576,MATCH($B95,人口源表!$A:$A,0),MATCH(AD$1,人口源表!$1:$1,0))*INDEX(城镇化率!$1:$1048576,MATCH($B95,城镇化率!$A:$A,0),MATCH(AD$1,城镇化率!$5:$5,0))/100</f>
        <v>1443657.3626738747</v>
      </c>
      <c r="AE95" s="40">
        <f>INDEX(人口源表!$1:$1048576,MATCH($B95,人口源表!$A:$A,0),MATCH(AE$1,人口源表!$1:$1,0))*INDEX(城镇化率!$1:$1048576,MATCH($B95,城镇化率!$A:$A,0),MATCH(AE$1,城镇化率!$5:$5,0))/100</f>
        <v>1436595.0106204282</v>
      </c>
      <c r="AF95" s="40">
        <f>INDEX(人口源表!$1:$1048576,MATCH($B95,人口源表!$A:$A,0),MATCH(AF$1,人口源表!$1:$1,0))*INDEX(城镇化率!$1:$1048576,MATCH($B95,城镇化率!$A:$A,0),MATCH(AF$1,城镇化率!$5:$5,0))/100</f>
        <v>1428978.423322171</v>
      </c>
      <c r="AG95" s="40">
        <f>INDEX(人口源表!$1:$1048576,MATCH($B95,人口源表!$A:$A,0),MATCH(AG$1,人口源表!$1:$1,0))*INDEX(城镇化率!$1:$1048576,MATCH($B95,城镇化率!$A:$A,0),MATCH(AG$1,城镇化率!$5:$5,0))/100</f>
        <v>1420865.8277281213</v>
      </c>
      <c r="AH95" s="40">
        <f>INDEX(人口源表!$1:$1048576,MATCH($B95,人口源表!$A:$A,0),MATCH(AH$1,人口源表!$1:$1,0))*INDEX(城镇化率!$1:$1048576,MATCH($B95,城镇化率!$A:$A,0),MATCH(AH$1,城镇化率!$5:$5,0))/100</f>
        <v>1412324.7690031752</v>
      </c>
      <c r="AI95" s="40">
        <f>INDEX(人口源表!$1:$1048576,MATCH($B95,人口源表!$A:$A,0),MATCH(AI$1,人口源表!$1:$1,0))*INDEX(城镇化率!$1:$1048576,MATCH($B95,城镇化率!$A:$A,0),MATCH(AI$1,城镇化率!$5:$5,0))/100</f>
        <v>1403434.3841934181</v>
      </c>
      <c r="AJ95" s="40">
        <f>INDEX(人口源表!$1:$1048576,MATCH($B95,人口源表!$A:$A,0),MATCH(AJ$1,人口源表!$1:$1,0))*INDEX(城镇化率!$1:$1048576,MATCH($B95,城镇化率!$A:$A,0),MATCH(AJ$1,城镇化率!$5:$5,0))/100</f>
        <v>1394279.9721813959</v>
      </c>
      <c r="AK95" s="40">
        <f>INDEX(人口源表!$1:$1048576,MATCH($B95,人口源表!$A:$A,0),MATCH(AK$1,人口源表!$1:$1,0))*INDEX(城镇化率!$1:$1048576,MATCH($B95,城镇化率!$A:$A,0),MATCH(AK$1,城镇化率!$5:$5,0))/100</f>
        <v>1384958.0508433708</v>
      </c>
      <c r="AL95" s="40">
        <f>INDEX(人口源表!$1:$1048576,MATCH($B95,人口源表!$A:$A,0),MATCH(AL$1,人口源表!$1:$1,0))*INDEX(城镇化率!$1:$1048576,MATCH($B95,城镇化率!$A:$A,0),MATCH(AL$1,城镇化率!$5:$5,0))/100</f>
        <v>1375574.4257479333</v>
      </c>
      <c r="AM95" s="40">
        <f>INDEX(人口源表!$1:$1048576,MATCH($B95,人口源表!$A:$A,0),MATCH(AM$1,人口源表!$1:$1,0))*INDEX(城镇化率!$1:$1048576,MATCH($B95,城镇化率!$A:$A,0),MATCH(AM$1,城镇化率!$5:$5,0))/100</f>
        <v>1366245.064228436</v>
      </c>
      <c r="AN95" s="40">
        <f>INDEX(人口源表!$1:$1048576,MATCH($B95,人口源表!$A:$A,0),MATCH(AN$1,人口源表!$1:$1,0))*INDEX(城镇化率!$1:$1048576,MATCH($B95,城镇化率!$A:$A,0),MATCH(AN$1,城镇化率!$5:$5,0))/100</f>
        <v>1357095.556295862</v>
      </c>
      <c r="AO95" s="40">
        <f>INDEX(人口源表!$1:$1048576,MATCH($B95,人口源表!$A:$A,0),MATCH(AO$1,人口源表!$1:$1,0))*INDEX(城镇化率!$1:$1048576,MATCH($B95,城镇化率!$A:$A,0),MATCH(AO$1,城镇化率!$5:$5,0))/100</f>
        <v>1348262.7159813</v>
      </c>
      <c r="AP95" s="40">
        <f>INDEX(人口源表!$1:$1048576,MATCH($B95,人口源表!$A:$A,0),MATCH(AP$1,人口源表!$1:$1,0))*INDEX(城镇化率!$1:$1048576,MATCH($B95,城镇化率!$A:$A,0),MATCH(AP$1,城镇化率!$5:$5,0))/100</f>
        <v>1339891.8913738669</v>
      </c>
      <c r="AQ95" s="40">
        <f>INDEX(人口源表!$1:$1048576,MATCH($B95,人口源表!$A:$A,0),MATCH(AQ$1,人口源表!$1:$1,0))*INDEX(城镇化率!$1:$1048576,MATCH($B95,城镇化率!$A:$A,0),MATCH(AQ$1,城镇化率!$5:$5,0))/100</f>
        <v>1332141.4480663615</v>
      </c>
      <c r="AR95" s="40">
        <f>INDEX(人口源表!$1:$1048576,MATCH($B95,人口源表!$A:$A,0),MATCH(AR$1,人口源表!$1:$1,0))*INDEX(城镇化率!$1:$1048576,MATCH($B95,城镇化率!$A:$A,0),MATCH(AR$1,城镇化率!$5:$5,0))/100</f>
        <v>1325178.6357885299</v>
      </c>
      <c r="AS95" s="40">
        <f>INDEX(人口源表!$1:$1048576,MATCH($B95,人口源表!$A:$A,0),MATCH(AS$1,人口源表!$1:$1,0))*INDEX(城镇化率!$1:$1048576,MATCH($B95,城镇化率!$A:$A,0),MATCH(AS$1,城镇化率!$5:$5,0))/100</f>
        <v>1319182.6501036724</v>
      </c>
      <c r="AT95" s="40">
        <f>INDEX(人口源表!$1:$1048576,MATCH($B95,人口源表!$A:$A,0),MATCH(AT$1,人口源表!$1:$1,0))*INDEX(城镇化率!$1:$1048576,MATCH($B95,城镇化率!$A:$A,0),MATCH(AT$1,城镇化率!$5:$5,0))/100</f>
        <v>1314342.6385659419</v>
      </c>
      <c r="AU95" s="40">
        <f>INDEX(人口源表!$1:$1048576,MATCH($B95,人口源表!$A:$A,0),MATCH(AU$1,人口源表!$1:$1,0))*INDEX(城镇化率!$1:$1048576,MATCH($B95,城镇化率!$A:$A,0),MATCH(AU$1,城镇化率!$5:$5,0))/100</f>
        <v>1310860.8017925797</v>
      </c>
      <c r="AV95" s="40">
        <f>INDEX(人口源表!$1:$1048576,MATCH($B95,人口源表!$A:$A,0),MATCH(AV$1,人口源表!$1:$1,0))*INDEX(城镇化率!$1:$1048576,MATCH($B95,城镇化率!$A:$A,0),MATCH(AV$1,城镇化率!$5:$5,0))/100</f>
        <v>1308948.9261851434</v>
      </c>
    </row>
    <row r="96" spans="1:48" x14ac:dyDescent="0.15">
      <c r="A96" s="4" t="s">
        <v>866</v>
      </c>
      <c r="B96" s="4" t="s">
        <v>214</v>
      </c>
      <c r="C96" s="34">
        <f>VLOOKUP(B96,'[1]2016省城人口总结（根）'!B:C,2,FALSE)/100</f>
        <v>0.68859999999999999</v>
      </c>
      <c r="D96" s="40">
        <f>INDEX(人口源表!$1:$1048576,MATCH($B96,人口源表!$A:$A,0),MATCH(D$1,人口源表!$1:$1,0))*INDEX(城镇化率!$1:$1048576,MATCH($B96,城镇化率!$A:$A,0),MATCH(D$1,城镇化率!$5:$5,0))/100</f>
        <v>796910.8932952733</v>
      </c>
      <c r="E96" s="40">
        <f>INDEX(人口源表!$1:$1048576,MATCH($B96,人口源表!$A:$A,0),MATCH(E$1,人口源表!$1:$1,0))*INDEX(城镇化率!$1:$1048576,MATCH($B96,城镇化率!$A:$A,0),MATCH(E$1,城镇化率!$5:$5,0))/100</f>
        <v>813058.15399986494</v>
      </c>
      <c r="F96" s="40">
        <f>INDEX(人口源表!$1:$1048576,MATCH($B96,人口源表!$A:$A,0),MATCH(F$1,人口源表!$1:$1,0))*INDEX(城镇化率!$1:$1048576,MATCH($B96,城镇化率!$A:$A,0),MATCH(F$1,城镇化率!$5:$5,0))/100</f>
        <v>828989.5750110863</v>
      </c>
      <c r="G96" s="40">
        <f>INDEX(人口源表!$1:$1048576,MATCH($B96,人口源表!$A:$A,0),MATCH(G$1,人口源表!$1:$1,0))*INDEX(城镇化率!$1:$1048576,MATCH($B96,城镇化率!$A:$A,0),MATCH(G$1,城镇化率!$5:$5,0))/100</f>
        <v>834996.46269376832</v>
      </c>
      <c r="H96" s="40">
        <f>INDEX(人口源表!$1:$1048576,MATCH($B96,人口源表!$A:$A,0),MATCH(H$1,人口源表!$1:$1,0))*INDEX(城镇化率!$1:$1048576,MATCH($B96,城镇化率!$A:$A,0),MATCH(H$1,城镇化率!$5:$5,0))/100</f>
        <v>852813.37486269965</v>
      </c>
      <c r="I96" s="40">
        <f>INDEX(人口源表!$1:$1048576,MATCH($B96,人口源表!$A:$A,0),MATCH(I$1,人口源表!$1:$1,0))*INDEX(城镇化率!$1:$1048576,MATCH($B96,城镇化率!$A:$A,0),MATCH(I$1,城镇化率!$5:$5,0))/100</f>
        <v>863889.08141784486</v>
      </c>
      <c r="J96" s="40">
        <f>INDEX(人口源表!$1:$1048576,MATCH($B96,人口源表!$A:$A,0),MATCH(J$1,人口源表!$1:$1,0))*INDEX(城镇化率!$1:$1048576,MATCH($B96,城镇化率!$A:$A,0),MATCH(J$1,城镇化率!$5:$5,0))/100</f>
        <v>874063.98601843941</v>
      </c>
      <c r="K96" s="40">
        <f>INDEX(人口源表!$1:$1048576,MATCH($B96,人口源表!$A:$A,0),MATCH(K$1,人口源表!$1:$1,0))*INDEX(城镇化率!$1:$1048576,MATCH($B96,城镇化率!$A:$A,0),MATCH(K$1,城镇化率!$5:$5,0))/100</f>
        <v>883380.69868123066</v>
      </c>
      <c r="L96" s="40">
        <f>INDEX(人口源表!$1:$1048576,MATCH($B96,人口源表!$A:$A,0),MATCH(L$1,人口源表!$1:$1,0))*INDEX(城镇化率!$1:$1048576,MATCH($B96,城镇化率!$A:$A,0),MATCH(L$1,城镇化率!$5:$5,0))/100</f>
        <v>891881.04376313498</v>
      </c>
      <c r="M96" s="40">
        <f>INDEX(人口源表!$1:$1048576,MATCH($B96,人口源表!$A:$A,0),MATCH(M$1,人口源表!$1:$1,0))*INDEX(城镇化率!$1:$1048576,MATCH($B96,城镇化率!$A:$A,0),MATCH(M$1,城镇化率!$5:$5,0))/100</f>
        <v>899607.51708146883</v>
      </c>
      <c r="N96" s="40">
        <f>INDEX(人口源表!$1:$1048576,MATCH($B96,人口源表!$A:$A,0),MATCH(N$1,人口源表!$1:$1,0))*INDEX(城镇化率!$1:$1048576,MATCH($B96,城镇化率!$A:$A,0),MATCH(N$1,城镇化率!$5:$5,0))/100</f>
        <v>906600.14070901345</v>
      </c>
      <c r="O96" s="40">
        <f>INDEX(人口源表!$1:$1048576,MATCH($B96,人口源表!$A:$A,0),MATCH(O$1,人口源表!$1:$1,0))*INDEX(城镇化率!$1:$1048576,MATCH($B96,城镇化率!$A:$A,0),MATCH(O$1,城镇化率!$5:$5,0))/100</f>
        <v>912901.81689929601</v>
      </c>
      <c r="P96" s="40">
        <f>INDEX(人口源表!$1:$1048576,MATCH($B96,人口源表!$A:$A,0),MATCH(P$1,人口源表!$1:$1,0))*INDEX(城镇化率!$1:$1048576,MATCH($B96,城镇化率!$A:$A,0),MATCH(P$1,城镇化率!$5:$5,0))/100</f>
        <v>918551.24465066928</v>
      </c>
      <c r="Q96" s="40">
        <f>INDEX(人口源表!$1:$1048576,MATCH($B96,人口源表!$A:$A,0),MATCH(Q$1,人口源表!$1:$1,0))*INDEX(城镇化率!$1:$1048576,MATCH($B96,城镇化率!$A:$A,0),MATCH(Q$1,城镇化率!$5:$5,0))/100</f>
        <v>923589.91014662909</v>
      </c>
      <c r="R96" s="40">
        <f>INDEX(人口源表!$1:$1048576,MATCH($B96,人口源表!$A:$A,0),MATCH(R$1,人口源表!$1:$1,0))*INDEX(城镇化率!$1:$1048576,MATCH($B96,城镇化率!$A:$A,0),MATCH(R$1,城镇化率!$5:$5,0))/100</f>
        <v>928055.67033370899</v>
      </c>
      <c r="S96" s="40">
        <f>INDEX(人口源表!$1:$1048576,MATCH($B96,人口源表!$A:$A,0),MATCH(S$1,人口源表!$1:$1,0))*INDEX(城镇化率!$1:$1048576,MATCH($B96,城镇化率!$A:$A,0),MATCH(S$1,城镇化率!$5:$5,0))/100</f>
        <v>927373.65520617214</v>
      </c>
      <c r="T96" s="40">
        <f>INDEX(人口源表!$1:$1048576,MATCH($B96,人口源表!$A:$A,0),MATCH(T$1,人口源表!$1:$1,0))*INDEX(城镇化率!$1:$1048576,MATCH($B96,城镇化率!$A:$A,0),MATCH(T$1,城镇化率!$5:$5,0))/100</f>
        <v>926184.91834060638</v>
      </c>
      <c r="U96" s="40">
        <f>INDEX(人口源表!$1:$1048576,MATCH($B96,人口源表!$A:$A,0),MATCH(U$1,人口源表!$1:$1,0))*INDEX(城镇化率!$1:$1048576,MATCH($B96,城镇化率!$A:$A,0),MATCH(U$1,城镇化率!$5:$5,0))/100</f>
        <v>924531.58645137632</v>
      </c>
      <c r="V96" s="40">
        <f>INDEX(人口源表!$1:$1048576,MATCH($B96,人口源表!$A:$A,0),MATCH(V$1,人口源表!$1:$1,0))*INDEX(城镇化率!$1:$1048576,MATCH($B96,城镇化率!$A:$A,0),MATCH(V$1,城镇化率!$5:$5,0))/100</f>
        <v>922455.87373794825</v>
      </c>
      <c r="W96" s="40">
        <f>INDEX(人口源表!$1:$1048576,MATCH($B96,人口源表!$A:$A,0),MATCH(W$1,人口源表!$1:$1,0))*INDEX(城镇化率!$1:$1048576,MATCH($B96,城镇化率!$A:$A,0),MATCH(W$1,城镇化率!$5:$5,0))/100</f>
        <v>919998.4043377951</v>
      </c>
      <c r="X96" s="40">
        <f>INDEX(人口源表!$1:$1048576,MATCH($B96,人口源表!$A:$A,0),MATCH(X$1,人口源表!$1:$1,0))*INDEX(城镇化率!$1:$1048576,MATCH($B96,城镇化率!$A:$A,0),MATCH(X$1,城镇化率!$5:$5,0))/100</f>
        <v>917196.48453012365</v>
      </c>
      <c r="Y96" s="40">
        <f>INDEX(人口源表!$1:$1048576,MATCH($B96,人口源表!$A:$A,0),MATCH(Y$1,人口源表!$1:$1,0))*INDEX(城镇化率!$1:$1048576,MATCH($B96,城镇化率!$A:$A,0),MATCH(Y$1,城镇化率!$5:$5,0))/100</f>
        <v>914086.53706590994</v>
      </c>
      <c r="Z96" s="40">
        <f>INDEX(人口源表!$1:$1048576,MATCH($B96,人口源表!$A:$A,0),MATCH(Z$1,人口源表!$1:$1,0))*INDEX(城镇化率!$1:$1048576,MATCH($B96,城镇化率!$A:$A,0),MATCH(Z$1,城镇化率!$5:$5,0))/100</f>
        <v>910702.37555716839</v>
      </c>
      <c r="AA96" s="40">
        <f>INDEX(人口源表!$1:$1048576,MATCH($B96,人口源表!$A:$A,0),MATCH(AA$1,人口源表!$1:$1,0))*INDEX(城镇化率!$1:$1048576,MATCH($B96,城镇化率!$A:$A,0),MATCH(AA$1,城镇化率!$5:$5,0))/100</f>
        <v>907075.129722788</v>
      </c>
      <c r="AB96" s="40">
        <f>INDEX(人口源表!$1:$1048576,MATCH($B96,人口源表!$A:$A,0),MATCH(AB$1,人口源表!$1:$1,0))*INDEX(城镇化率!$1:$1048576,MATCH($B96,城镇化率!$A:$A,0),MATCH(AB$1,城镇化率!$5:$5,0))/100</f>
        <v>903235.73552603985</v>
      </c>
      <c r="AC96" s="40">
        <f>INDEX(人口源表!$1:$1048576,MATCH($B96,人口源表!$A:$A,0),MATCH(AC$1,人口源表!$1:$1,0))*INDEX(城镇化率!$1:$1048576,MATCH($B96,城镇化率!$A:$A,0),MATCH(AC$1,城镇化率!$5:$5,0))/100</f>
        <v>898111.14738392655</v>
      </c>
      <c r="AD96" s="40">
        <f>INDEX(人口源表!$1:$1048576,MATCH($B96,人口源表!$A:$A,0),MATCH(AD$1,人口源表!$1:$1,0))*INDEX(城镇化率!$1:$1048576,MATCH($B96,城镇化率!$A:$A,0),MATCH(AD$1,城镇化率!$5:$5,0))/100</f>
        <v>892838.55523636634</v>
      </c>
      <c r="AE96" s="40">
        <f>INDEX(人口源表!$1:$1048576,MATCH($B96,人口源表!$A:$A,0),MATCH(AE$1,人口源表!$1:$1,0))*INDEX(城镇化率!$1:$1048576,MATCH($B96,城镇化率!$A:$A,0),MATCH(AE$1,城镇化率!$5:$5,0))/100</f>
        <v>887441.63888478174</v>
      </c>
      <c r="AF96" s="40">
        <f>INDEX(人口源表!$1:$1048576,MATCH($B96,人口源表!$A:$A,0),MATCH(AF$1,人口源表!$1:$1,0))*INDEX(城镇化率!$1:$1048576,MATCH($B96,城镇化率!$A:$A,0),MATCH(AF$1,城镇化率!$5:$5,0))/100</f>
        <v>881940.10495161125</v>
      </c>
      <c r="AG96" s="40">
        <f>INDEX(人口源表!$1:$1048576,MATCH($B96,人口源表!$A:$A,0),MATCH(AG$1,人口源表!$1:$1,0))*INDEX(城镇化率!$1:$1048576,MATCH($B96,城镇化率!$A:$A,0),MATCH(AG$1,城镇化率!$5:$5,0))/100</f>
        <v>876353.09494325554</v>
      </c>
      <c r="AH96" s="40">
        <f>INDEX(人口源表!$1:$1048576,MATCH($B96,人口源表!$A:$A,0),MATCH(AH$1,人口源表!$1:$1,0))*INDEX(城镇化率!$1:$1048576,MATCH($B96,城镇化率!$A:$A,0),MATCH(AH$1,城镇化率!$5:$5,0))/100</f>
        <v>870696.54707608547</v>
      </c>
      <c r="AI96" s="40">
        <f>INDEX(人口源表!$1:$1048576,MATCH($B96,人口源表!$A:$A,0),MATCH(AI$1,人口源表!$1:$1,0))*INDEX(城镇化率!$1:$1048576,MATCH($B96,城镇化率!$A:$A,0),MATCH(AI$1,城镇化率!$5:$5,0))/100</f>
        <v>864984.01130508352</v>
      </c>
      <c r="AJ96" s="40">
        <f>INDEX(人口源表!$1:$1048576,MATCH($B96,人口源表!$A:$A,0),MATCH(AJ$1,人口源表!$1:$1,0))*INDEX(城镇化率!$1:$1048576,MATCH($B96,城镇化率!$A:$A,0),MATCH(AJ$1,城镇化率!$5:$5,0))/100</f>
        <v>859224.83900579019</v>
      </c>
      <c r="AK96" s="40">
        <f>INDEX(人口源表!$1:$1048576,MATCH($B96,人口源表!$A:$A,0),MATCH(AK$1,人口源表!$1:$1,0))*INDEX(城镇化率!$1:$1048576,MATCH($B96,城镇化率!$A:$A,0),MATCH(AK$1,城镇化率!$5:$5,0))/100</f>
        <v>853426.75632736157</v>
      </c>
      <c r="AL96" s="40">
        <f>INDEX(人口源表!$1:$1048576,MATCH($B96,人口源表!$A:$A,0),MATCH(AL$1,人口源表!$1:$1,0))*INDEX(城镇化率!$1:$1048576,MATCH($B96,城镇化率!$A:$A,0),MATCH(AL$1,城镇化率!$5:$5,0))/100</f>
        <v>847594.94404722436</v>
      </c>
      <c r="AM96" s="40">
        <f>INDEX(人口源表!$1:$1048576,MATCH($B96,人口源表!$A:$A,0),MATCH(AM$1,人口源表!$1:$1,0))*INDEX(城镇化率!$1:$1048576,MATCH($B96,城镇化率!$A:$A,0),MATCH(AM$1,城镇化率!$5:$5,0))/100</f>
        <v>841731.9884713057</v>
      </c>
      <c r="AN96" s="40">
        <f>INDEX(人口源表!$1:$1048576,MATCH($B96,人口源表!$A:$A,0),MATCH(AN$1,人口源表!$1:$1,0))*INDEX(城镇化率!$1:$1048576,MATCH($B96,城镇化率!$A:$A,0),MATCH(AN$1,城镇化率!$5:$5,0))/100</f>
        <v>835835.14717994374</v>
      </c>
      <c r="AO96" s="40">
        <f>INDEX(人口源表!$1:$1048576,MATCH($B96,人口源表!$A:$A,0),MATCH(AO$1,人口源表!$1:$1,0))*INDEX(城镇化率!$1:$1048576,MATCH($B96,城镇化率!$A:$A,0),MATCH(AO$1,城镇化率!$5:$5,0))/100</f>
        <v>829902.53586772259</v>
      </c>
      <c r="AP96" s="40">
        <f>INDEX(人口源表!$1:$1048576,MATCH($B96,人口源表!$A:$A,0),MATCH(AP$1,人口源表!$1:$1,0))*INDEX(城镇化率!$1:$1048576,MATCH($B96,城镇化率!$A:$A,0),MATCH(AP$1,城镇化率!$5:$5,0))/100</f>
        <v>823925.03027186182</v>
      </c>
      <c r="AQ96" s="40">
        <f>INDEX(人口源表!$1:$1048576,MATCH($B96,人口源表!$A:$A,0),MATCH(AQ$1,人口源表!$1:$1,0))*INDEX(城镇化率!$1:$1048576,MATCH($B96,城镇化率!$A:$A,0),MATCH(AQ$1,城镇化率!$5:$5,0))/100</f>
        <v>817894.27516907244</v>
      </c>
      <c r="AR96" s="40">
        <f>INDEX(人口源表!$1:$1048576,MATCH($B96,人口源表!$A:$A,0),MATCH(AR$1,人口源表!$1:$1,0))*INDEX(城镇化率!$1:$1048576,MATCH($B96,城镇化率!$A:$A,0),MATCH(AR$1,城镇化率!$5:$5,0))/100</f>
        <v>811796.34109991463</v>
      </c>
      <c r="AS96" s="40">
        <f>INDEX(人口源表!$1:$1048576,MATCH($B96,人口源表!$A:$A,0),MATCH(AS$1,人口源表!$1:$1,0))*INDEX(城镇化率!$1:$1048576,MATCH($B96,城镇化率!$A:$A,0),MATCH(AS$1,城镇化率!$5:$5,0))/100</f>
        <v>805614.35604396998</v>
      </c>
      <c r="AT96" s="40">
        <f>INDEX(人口源表!$1:$1048576,MATCH($B96,人口源表!$A:$A,0),MATCH(AT$1,人口源表!$1:$1,0))*INDEX(城镇化率!$1:$1048576,MATCH($B96,城镇化率!$A:$A,0),MATCH(AT$1,城镇化率!$5:$5,0))/100</f>
        <v>799329.36720722821</v>
      </c>
      <c r="AU96" s="40">
        <f>INDEX(人口源表!$1:$1048576,MATCH($B96,人口源表!$A:$A,0),MATCH(AU$1,人口源表!$1:$1,0))*INDEX(城镇化率!$1:$1048576,MATCH($B96,城镇化率!$A:$A,0),MATCH(AU$1,城镇化率!$5:$5,0))/100</f>
        <v>792917.5479146518</v>
      </c>
      <c r="AV96" s="40">
        <f>INDEX(人口源表!$1:$1048576,MATCH($B96,人口源表!$A:$A,0),MATCH(AV$1,人口源表!$1:$1,0))*INDEX(城镇化率!$1:$1048576,MATCH($B96,城镇化率!$A:$A,0),MATCH(AV$1,城镇化率!$5:$5,0))/100</f>
        <v>786352.8750313787</v>
      </c>
    </row>
    <row r="97" spans="1:48" x14ac:dyDescent="0.15">
      <c r="A97" s="4" t="s">
        <v>866</v>
      </c>
      <c r="B97" s="4" t="s">
        <v>216</v>
      </c>
      <c r="C97" s="34">
        <f>VLOOKUP(B97,'[1]2016省城人口总结（根）'!B:C,2,FALSE)/100</f>
        <v>0.62659999999999993</v>
      </c>
      <c r="D97" s="40">
        <f>INDEX(人口源表!$1:$1048576,MATCH($B97,人口源表!$A:$A,0),MATCH(D$1,人口源表!$1:$1,0))*INDEX(城镇化率!$1:$1048576,MATCH($B97,城镇化率!$A:$A,0),MATCH(D$1,城镇化率!$5:$5,0))/100</f>
        <v>3882139.4095761236</v>
      </c>
      <c r="E97" s="40">
        <f>INDEX(人口源表!$1:$1048576,MATCH($B97,人口源表!$A:$A,0),MATCH(E$1,人口源表!$1:$1,0))*INDEX(城镇化率!$1:$1048576,MATCH($B97,城镇化率!$A:$A,0),MATCH(E$1,城镇化率!$5:$5,0))/100</f>
        <v>3963496.7519744271</v>
      </c>
      <c r="F97" s="40">
        <f>INDEX(人口源表!$1:$1048576,MATCH($B97,人口源表!$A:$A,0),MATCH(F$1,人口源表!$1:$1,0))*INDEX(城镇化率!$1:$1048576,MATCH($B97,城镇化率!$A:$A,0),MATCH(F$1,城镇化率!$5:$5,0))/100</f>
        <v>4044254.0115161077</v>
      </c>
      <c r="G97" s="40">
        <f>INDEX(人口源表!$1:$1048576,MATCH($B97,人口源表!$A:$A,0),MATCH(G$1,人口源表!$1:$1,0))*INDEX(城镇化率!$1:$1048576,MATCH($B97,城镇化率!$A:$A,0),MATCH(G$1,城镇化率!$5:$5,0))/100</f>
        <v>4347613.1544094747</v>
      </c>
      <c r="H97" s="40">
        <f>INDEX(人口源表!$1:$1048576,MATCH($B97,人口源表!$A:$A,0),MATCH(H$1,人口源表!$1:$1,0))*INDEX(城镇化率!$1:$1048576,MATCH($B97,城镇化率!$A:$A,0),MATCH(H$1,城镇化率!$5:$5,0))/100</f>
        <v>4439052.8869215706</v>
      </c>
      <c r="I97" s="40">
        <f>INDEX(人口源表!$1:$1048576,MATCH($B97,人口源表!$A:$A,0),MATCH(I$1,人口源表!$1:$1,0))*INDEX(城镇化率!$1:$1048576,MATCH($B97,城镇化率!$A:$A,0),MATCH(I$1,城镇化率!$5:$5,0))/100</f>
        <v>4499262.5243343571</v>
      </c>
      <c r="J97" s="40">
        <f>INDEX(人口源表!$1:$1048576,MATCH($B97,人口源表!$A:$A,0),MATCH(J$1,人口源表!$1:$1,0))*INDEX(城镇化率!$1:$1048576,MATCH($B97,城镇化率!$A:$A,0),MATCH(J$1,城镇化率!$5:$5,0))/100</f>
        <v>4558353.3300378444</v>
      </c>
      <c r="K97" s="40">
        <f>INDEX(人口源表!$1:$1048576,MATCH($B97,人口源表!$A:$A,0),MATCH(K$1,人口源表!$1:$1,0))*INDEX(城镇化率!$1:$1048576,MATCH($B97,城镇化率!$A:$A,0),MATCH(K$1,城镇化率!$5:$5,0))/100</f>
        <v>4616256.7050454793</v>
      </c>
      <c r="L97" s="40">
        <f>INDEX(人口源表!$1:$1048576,MATCH($B97,人口源表!$A:$A,0),MATCH(L$1,人口源表!$1:$1,0))*INDEX(城镇化率!$1:$1048576,MATCH($B97,城镇化率!$A:$A,0),MATCH(L$1,城镇化率!$5:$5,0))/100</f>
        <v>4672904.2668323843</v>
      </c>
      <c r="M97" s="40">
        <f>INDEX(人口源表!$1:$1048576,MATCH($B97,人口源表!$A:$A,0),MATCH(M$1,人口源表!$1:$1,0))*INDEX(城镇化率!$1:$1048576,MATCH($B97,城镇化率!$A:$A,0),MATCH(M$1,城镇化率!$5:$5,0))/100</f>
        <v>4728234.2558050128</v>
      </c>
      <c r="N97" s="40">
        <f>INDEX(人口源表!$1:$1048576,MATCH($B97,人口源表!$A:$A,0),MATCH(N$1,人口源表!$1:$1,0))*INDEX(城镇化率!$1:$1048576,MATCH($B97,城镇化率!$A:$A,0),MATCH(N$1,城镇化率!$5:$5,0))/100</f>
        <v>4782186.2278197603</v>
      </c>
      <c r="O97" s="40">
        <f>INDEX(人口源表!$1:$1048576,MATCH($B97,人口源表!$A:$A,0),MATCH(O$1,人口源表!$1:$1,0))*INDEX(城镇化率!$1:$1048576,MATCH($B97,城镇化率!$A:$A,0),MATCH(O$1,城镇化率!$5:$5,0))/100</f>
        <v>4834703.3228017874</v>
      </c>
      <c r="P97" s="40">
        <f>INDEX(人口源表!$1:$1048576,MATCH($B97,人口源表!$A:$A,0),MATCH(P$1,人口源表!$1:$1,0))*INDEX(城镇化率!$1:$1048576,MATCH($B97,城镇化率!$A:$A,0),MATCH(P$1,城镇化率!$5:$5,0))/100</f>
        <v>4885734.6664911807</v>
      </c>
      <c r="Q97" s="40">
        <f>INDEX(人口源表!$1:$1048576,MATCH($B97,人口源表!$A:$A,0),MATCH(Q$1,人口源表!$1:$1,0))*INDEX(城镇化率!$1:$1048576,MATCH($B97,城镇化率!$A:$A,0),MATCH(Q$1,城镇化率!$5:$5,0))/100</f>
        <v>4935231.3116713818</v>
      </c>
      <c r="R97" s="40">
        <f>INDEX(人口源表!$1:$1048576,MATCH($B97,人口源表!$A:$A,0),MATCH(R$1,人口源表!$1:$1,0))*INDEX(城镇化率!$1:$1048576,MATCH($B97,城镇化率!$A:$A,0),MATCH(R$1,城镇化率!$5:$5,0))/100</f>
        <v>4983150.0711816093</v>
      </c>
      <c r="S97" s="40">
        <f>INDEX(人口源表!$1:$1048576,MATCH($B97,人口源表!$A:$A,0),MATCH(S$1,人口源表!$1:$1,0))*INDEX(城镇化率!$1:$1048576,MATCH($B97,城镇化率!$A:$A,0),MATCH(S$1,城镇化率!$5:$5,0))/100</f>
        <v>5004553.3190128617</v>
      </c>
      <c r="T97" s="40">
        <f>INDEX(人口源表!$1:$1048576,MATCH($B97,人口源表!$A:$A,0),MATCH(T$1,人口源表!$1:$1,0))*INDEX(城镇化率!$1:$1048576,MATCH($B97,城镇化率!$A:$A,0),MATCH(T$1,城镇化率!$5:$5,0))/100</f>
        <v>5023988.5610542158</v>
      </c>
      <c r="U97" s="40">
        <f>INDEX(人口源表!$1:$1048576,MATCH($B97,人口源表!$A:$A,0),MATCH(U$1,人口源表!$1:$1,0))*INDEX(城镇化率!$1:$1048576,MATCH($B97,城镇化率!$A:$A,0),MATCH(U$1,城镇化率!$5:$5,0))/100</f>
        <v>5041453.1053495929</v>
      </c>
      <c r="V97" s="40">
        <f>INDEX(人口源表!$1:$1048576,MATCH($B97,人口源表!$A:$A,0),MATCH(V$1,人口源表!$1:$1,0))*INDEX(城镇化率!$1:$1048576,MATCH($B97,城镇化率!$A:$A,0),MATCH(V$1,城镇化率!$5:$5,0))/100</f>
        <v>5056952.8182124319</v>
      </c>
      <c r="W97" s="40">
        <f>INDEX(人口源表!$1:$1048576,MATCH($B97,人口源表!$A:$A,0),MATCH(W$1,人口源表!$1:$1,0))*INDEX(城镇化率!$1:$1048576,MATCH($B97,城镇化率!$A:$A,0),MATCH(W$1,城镇化率!$5:$5,0))/100</f>
        <v>5070497.0221558716</v>
      </c>
      <c r="X97" s="40">
        <f>INDEX(人口源表!$1:$1048576,MATCH($B97,人口源表!$A:$A,0),MATCH(X$1,人口源表!$1:$1,0))*INDEX(城镇化率!$1:$1048576,MATCH($B97,城镇化率!$A:$A,0),MATCH(X$1,城镇化率!$5:$5,0))/100</f>
        <v>5082102.393150676</v>
      </c>
      <c r="Y97" s="40">
        <f>INDEX(人口源表!$1:$1048576,MATCH($B97,人口源表!$A:$A,0),MATCH(Y$1,人口源表!$1:$1,0))*INDEX(城镇化率!$1:$1048576,MATCH($B97,城镇化率!$A:$A,0),MATCH(Y$1,城镇化率!$5:$5,0))/100</f>
        <v>5091790.8392948564</v>
      </c>
      <c r="Z97" s="40">
        <f>INDEX(人口源表!$1:$1048576,MATCH($B97,人口源表!$A:$A,0),MATCH(Z$1,人口源表!$1:$1,0))*INDEX(城镇化率!$1:$1048576,MATCH($B97,城镇化率!$A:$A,0),MATCH(Z$1,城镇化率!$5:$5,0))/100</f>
        <v>5099591.1661994448</v>
      </c>
      <c r="AA97" s="40">
        <f>INDEX(人口源表!$1:$1048576,MATCH($B97,人口源表!$A:$A,0),MATCH(AA$1,人口源表!$1:$1,0))*INDEX(城镇化率!$1:$1048576,MATCH($B97,城镇化率!$A:$A,0),MATCH(AA$1,城镇化率!$5:$5,0))/100</f>
        <v>5105538.4670318309</v>
      </c>
      <c r="AB97" s="40">
        <f>INDEX(人口源表!$1:$1048576,MATCH($B97,人口源表!$A:$A,0),MATCH(AB$1,人口源表!$1:$1,0))*INDEX(城镇化率!$1:$1048576,MATCH($B97,城镇化率!$A:$A,0),MATCH(AB$1,城镇化率!$5:$5,0))/100</f>
        <v>5109673.4917469602</v>
      </c>
      <c r="AC97" s="40">
        <f>INDEX(人口源表!$1:$1048576,MATCH($B97,人口源表!$A:$A,0),MATCH(AC$1,人口源表!$1:$1,0))*INDEX(城镇化率!$1:$1048576,MATCH($B97,城镇化率!$A:$A,0),MATCH(AC$1,城镇化率!$5:$5,0))/100</f>
        <v>5105789.6780563435</v>
      </c>
      <c r="AD97" s="40">
        <f>INDEX(人口源表!$1:$1048576,MATCH($B97,人口源表!$A:$A,0),MATCH(AD$1,人口源表!$1:$1,0))*INDEX(城镇化率!$1:$1048576,MATCH($B97,城镇化率!$A:$A,0),MATCH(AD$1,城镇化率!$5:$5,0))/100</f>
        <v>5100202.5703820018</v>
      </c>
      <c r="AE97" s="40">
        <f>INDEX(人口源表!$1:$1048576,MATCH($B97,人口源表!$A:$A,0),MATCH(AE$1,人口源表!$1:$1,0))*INDEX(城镇化率!$1:$1048576,MATCH($B97,城镇化率!$A:$A,0),MATCH(AE$1,城镇化率!$5:$5,0))/100</f>
        <v>5092981.5065998202</v>
      </c>
      <c r="AF97" s="40">
        <f>INDEX(人口源表!$1:$1048576,MATCH($B97,人口源表!$A:$A,0),MATCH(AF$1,人口源表!$1:$1,0))*INDEX(城镇化率!$1:$1048576,MATCH($B97,城镇化率!$A:$A,0),MATCH(AF$1,城镇化率!$5:$5,0))/100</f>
        <v>5084200.9643856445</v>
      </c>
      <c r="AG97" s="40">
        <f>INDEX(人口源表!$1:$1048576,MATCH($B97,人口源表!$A:$A,0),MATCH(AG$1,人口源表!$1:$1,0))*INDEX(城镇化率!$1:$1048576,MATCH($B97,城镇化率!$A:$A,0),MATCH(AG$1,城镇化率!$5:$5,0))/100</f>
        <v>5073942.2335915994</v>
      </c>
      <c r="AH97" s="40">
        <f>INDEX(人口源表!$1:$1048576,MATCH($B97,人口源表!$A:$A,0),MATCH(AH$1,人口源表!$1:$1,0))*INDEX(城镇化率!$1:$1048576,MATCH($B97,城镇化率!$A:$A,0),MATCH(AH$1,城镇化率!$5:$5,0))/100</f>
        <v>5062295.1254372653</v>
      </c>
      <c r="AI97" s="40">
        <f>INDEX(人口源表!$1:$1048576,MATCH($B97,人口源表!$A:$A,0),MATCH(AI$1,人口源表!$1:$1,0))*INDEX(城镇化率!$1:$1048576,MATCH($B97,城镇化率!$A:$A,0),MATCH(AI$1,城镇化率!$5:$5,0))/100</f>
        <v>5049354.9243066721</v>
      </c>
      <c r="AJ97" s="40">
        <f>INDEX(人口源表!$1:$1048576,MATCH($B97,人口源表!$A:$A,0),MATCH(AJ$1,人口源表!$1:$1,0))*INDEX(城镇化率!$1:$1048576,MATCH($B97,城镇化率!$A:$A,0),MATCH(AJ$1,城镇化率!$5:$5,0))/100</f>
        <v>5035225.6858893326</v>
      </c>
      <c r="AK97" s="40">
        <f>INDEX(人口源表!$1:$1048576,MATCH($B97,人口源表!$A:$A,0),MATCH(AK$1,人口源表!$1:$1,0))*INDEX(城镇化率!$1:$1048576,MATCH($B97,城镇化率!$A:$A,0),MATCH(AK$1,城镇化率!$5:$5,0))/100</f>
        <v>5020017.1676462237</v>
      </c>
      <c r="AL97" s="40">
        <f>INDEX(人口源表!$1:$1048576,MATCH($B97,人口源表!$A:$A,0),MATCH(AL$1,人口源表!$1:$1,0))*INDEX(城镇化率!$1:$1048576,MATCH($B97,城镇化率!$A:$A,0),MATCH(AL$1,城镇化率!$5:$5,0))/100</f>
        <v>5003848.1535767475</v>
      </c>
      <c r="AM97" s="40">
        <f>INDEX(人口源表!$1:$1048576,MATCH($B97,人口源表!$A:$A,0),MATCH(AM$1,人口源表!$1:$1,0))*INDEX(城镇化率!$1:$1048576,MATCH($B97,城镇化率!$A:$A,0),MATCH(AM$1,城镇化率!$5:$5,0))/100</f>
        <v>4986845.7969220998</v>
      </c>
      <c r="AN97" s="40">
        <f>INDEX(人口源表!$1:$1048576,MATCH($B97,人口源表!$A:$A,0),MATCH(AN$1,人口源表!$1:$1,0))*INDEX(城镇化率!$1:$1048576,MATCH($B97,城镇化率!$A:$A,0),MATCH(AN$1,城镇化率!$5:$5,0))/100</f>
        <v>4969141.689023152</v>
      </c>
      <c r="AO97" s="40">
        <f>INDEX(人口源表!$1:$1048576,MATCH($B97,人口源表!$A:$A,0),MATCH(AO$1,人口源表!$1:$1,0))*INDEX(城镇化率!$1:$1048576,MATCH($B97,城镇化率!$A:$A,0),MATCH(AO$1,城镇化率!$5:$5,0))/100</f>
        <v>4950879.2806836898</v>
      </c>
      <c r="AP97" s="40">
        <f>INDEX(人口源表!$1:$1048576,MATCH($B97,人口源表!$A:$A,0),MATCH(AP$1,人口源表!$1:$1,0))*INDEX(城镇化率!$1:$1048576,MATCH($B97,城镇化率!$A:$A,0),MATCH(AP$1,城镇化率!$5:$5,0))/100</f>
        <v>4932208.3434876213</v>
      </c>
      <c r="AQ97" s="40">
        <f>INDEX(人口源表!$1:$1048576,MATCH($B97,人口源表!$A:$A,0),MATCH(AQ$1,人口源表!$1:$1,0))*INDEX(城镇化率!$1:$1048576,MATCH($B97,城镇化率!$A:$A,0),MATCH(AQ$1,城镇化率!$5:$5,0))/100</f>
        <v>4913285.8917447338</v>
      </c>
      <c r="AR97" s="40">
        <f>INDEX(人口源表!$1:$1048576,MATCH($B97,人口源表!$A:$A,0),MATCH(AR$1,人口源表!$1:$1,0))*INDEX(城镇化率!$1:$1048576,MATCH($B97,城镇化率!$A:$A,0),MATCH(AR$1,城镇化率!$5:$5,0))/100</f>
        <v>4894277.9507432943</v>
      </c>
      <c r="AS97" s="40">
        <f>INDEX(人口源表!$1:$1048576,MATCH($B97,人口源表!$A:$A,0),MATCH(AS$1,人口源表!$1:$1,0))*INDEX(城镇化率!$1:$1048576,MATCH($B97,城镇化率!$A:$A,0),MATCH(AS$1,城镇化率!$5:$5,0))/100</f>
        <v>4875361.363620623</v>
      </c>
      <c r="AT97" s="40">
        <f>INDEX(人口源表!$1:$1048576,MATCH($B97,人口源表!$A:$A,0),MATCH(AT$1,人口源表!$1:$1,0))*INDEX(城镇化率!$1:$1048576,MATCH($B97,城镇化率!$A:$A,0),MATCH(AT$1,城镇化率!$5:$5,0))/100</f>
        <v>4856717.3084741794</v>
      </c>
      <c r="AU97" s="40">
        <f>INDEX(人口源表!$1:$1048576,MATCH($B97,人口源表!$A:$A,0),MATCH(AU$1,人口源表!$1:$1,0))*INDEX(城镇化率!$1:$1048576,MATCH($B97,城镇化率!$A:$A,0),MATCH(AU$1,城镇化率!$5:$5,0))/100</f>
        <v>4838538.8791745808</v>
      </c>
      <c r="AV97" s="40">
        <f>INDEX(人口源表!$1:$1048576,MATCH($B97,人口源表!$A:$A,0),MATCH(AV$1,人口源表!$1:$1,0))*INDEX(城镇化率!$1:$1048576,MATCH($B97,城镇化率!$A:$A,0),MATCH(AV$1,城镇化率!$5:$5,0))/100</f>
        <v>4821026.2492271438</v>
      </c>
    </row>
    <row r="98" spans="1:48" x14ac:dyDescent="0.15">
      <c r="A98" s="4" t="s">
        <v>866</v>
      </c>
      <c r="B98" s="4" t="s">
        <v>218</v>
      </c>
      <c r="C98" s="34">
        <f>VLOOKUP(B98,'[1]2016省城人口总结（根）'!B:C,2,FALSE)/100</f>
        <v>0.59360000000000002</v>
      </c>
      <c r="D98" s="40">
        <f>INDEX(人口源表!$1:$1048576,MATCH($B98,人口源表!$A:$A,0),MATCH(D$1,人口源表!$1:$1,0))*INDEX(城镇化率!$1:$1048576,MATCH($B98,城镇化率!$A:$A,0),MATCH(D$1,城镇化率!$5:$5,0))/100</f>
        <v>1281575.7847408548</v>
      </c>
      <c r="E98" s="40">
        <f>INDEX(人口源表!$1:$1048576,MATCH($B98,人口源表!$A:$A,0),MATCH(E$1,人口源表!$1:$1,0))*INDEX(城镇化率!$1:$1048576,MATCH($B98,城镇化率!$A:$A,0),MATCH(E$1,城镇化率!$5:$5,0))/100</f>
        <v>1304945.325894689</v>
      </c>
      <c r="F98" s="40">
        <f>INDEX(人口源表!$1:$1048576,MATCH($B98,人口源表!$A:$A,0),MATCH(F$1,人口源表!$1:$1,0))*INDEX(城镇化率!$1:$1048576,MATCH($B98,城镇化率!$A:$A,0),MATCH(F$1,城镇化率!$5:$5,0))/100</f>
        <v>1328165.2495314891</v>
      </c>
      <c r="G98" s="40">
        <f>INDEX(人口源表!$1:$1048576,MATCH($B98,人口源表!$A:$A,0),MATCH(G$1,人口源表!$1:$1,0))*INDEX(城镇化率!$1:$1048576,MATCH($B98,城镇化率!$A:$A,0),MATCH(G$1,城镇化率!$5:$5,0))/100</f>
        <v>1565528.0997063166</v>
      </c>
      <c r="H98" s="40">
        <f>INDEX(人口源表!$1:$1048576,MATCH($B98,人口源表!$A:$A,0),MATCH(H$1,人口源表!$1:$1,0))*INDEX(城镇化率!$1:$1048576,MATCH($B98,城镇化率!$A:$A,0),MATCH(H$1,城镇化率!$5:$5,0))/100</f>
        <v>1592040.3416818148</v>
      </c>
      <c r="I98" s="40">
        <f>INDEX(人口源表!$1:$1048576,MATCH($B98,人口源表!$A:$A,0),MATCH(I$1,人口源表!$1:$1,0))*INDEX(城镇化率!$1:$1048576,MATCH($B98,城镇化率!$A:$A,0),MATCH(I$1,城镇化率!$5:$5,0))/100</f>
        <v>1608156.3679395872</v>
      </c>
      <c r="J98" s="40">
        <f>INDEX(人口源表!$1:$1048576,MATCH($B98,人口源表!$A:$A,0),MATCH(J$1,人口源表!$1:$1,0))*INDEX(城镇化率!$1:$1048576,MATCH($B98,城镇化率!$A:$A,0),MATCH(J$1,城镇化率!$5:$5,0))/100</f>
        <v>1624636.3287588477</v>
      </c>
      <c r="K98" s="40">
        <f>INDEX(人口源表!$1:$1048576,MATCH($B98,人口源表!$A:$A,0),MATCH(K$1,人口源表!$1:$1,0))*INDEX(城镇化率!$1:$1048576,MATCH($B98,城镇化率!$A:$A,0),MATCH(K$1,城镇化率!$5:$5,0))/100</f>
        <v>1641371.4378840197</v>
      </c>
      <c r="L98" s="40">
        <f>INDEX(人口源表!$1:$1048576,MATCH($B98,人口源表!$A:$A,0),MATCH(L$1,人口源表!$1:$1,0))*INDEX(城镇化率!$1:$1048576,MATCH($B98,城镇化率!$A:$A,0),MATCH(L$1,城镇化率!$5:$5,0))/100</f>
        <v>1658257.6392864354</v>
      </c>
      <c r="M98" s="40">
        <f>INDEX(人口源表!$1:$1048576,MATCH($B98,人口源表!$A:$A,0),MATCH(M$1,人口源表!$1:$1,0))*INDEX(城镇化率!$1:$1048576,MATCH($B98,城镇化率!$A:$A,0),MATCH(M$1,城镇化率!$5:$5,0))/100</f>
        <v>1675195.2880254642</v>
      </c>
      <c r="N98" s="40">
        <f>INDEX(人口源表!$1:$1048576,MATCH($B98,人口源表!$A:$A,0),MATCH(N$1,人口源表!$1:$1,0))*INDEX(城镇化率!$1:$1048576,MATCH($B98,城镇化率!$A:$A,0),MATCH(N$1,城镇化率!$5:$5,0))/100</f>
        <v>1692086.780333186</v>
      </c>
      <c r="O98" s="40">
        <f>INDEX(人口源表!$1:$1048576,MATCH($B98,人口源表!$A:$A,0),MATCH(O$1,人口源表!$1:$1,0))*INDEX(城镇化率!$1:$1048576,MATCH($B98,城镇化率!$A:$A,0),MATCH(O$1,城镇化率!$5:$5,0))/100</f>
        <v>1708838.7986882469</v>
      </c>
      <c r="P98" s="40">
        <f>INDEX(人口源表!$1:$1048576,MATCH($B98,人口源表!$A:$A,0),MATCH(P$1,人口源表!$1:$1,0))*INDEX(城镇化率!$1:$1048576,MATCH($B98,城镇化率!$A:$A,0),MATCH(P$1,城镇化率!$5:$5,0))/100</f>
        <v>1725363.9988722473</v>
      </c>
      <c r="Q98" s="40">
        <f>INDEX(人口源表!$1:$1048576,MATCH($B98,人口源表!$A:$A,0),MATCH(Q$1,人口源表!$1:$1,0))*INDEX(城镇化率!$1:$1048576,MATCH($B98,城镇化率!$A:$A,0),MATCH(Q$1,城镇化率!$5:$5,0))/100</f>
        <v>1741577.9281621608</v>
      </c>
      <c r="R98" s="40">
        <f>INDEX(人口源表!$1:$1048576,MATCH($B98,人口源表!$A:$A,0),MATCH(R$1,人口源表!$1:$1,0))*INDEX(城镇化率!$1:$1048576,MATCH($B98,城镇化率!$A:$A,0),MATCH(R$1,城镇化率!$5:$5,0))/100</f>
        <v>1757402.7625516334</v>
      </c>
      <c r="S98" s="40">
        <f>INDEX(人口源表!$1:$1048576,MATCH($B98,人口源表!$A:$A,0),MATCH(S$1,人口源表!$1:$1,0))*INDEX(城镇化率!$1:$1048576,MATCH($B98,城镇化率!$A:$A,0),MATCH(S$1,城镇化率!$5:$5,0))/100</f>
        <v>1763988.8219538725</v>
      </c>
      <c r="T98" s="40">
        <f>INDEX(人口源表!$1:$1048576,MATCH($B98,人口源表!$A:$A,0),MATCH(T$1,人口源表!$1:$1,0))*INDEX(城镇化率!$1:$1048576,MATCH($B98,城镇化率!$A:$A,0),MATCH(T$1,城镇化率!$5:$5,0))/100</f>
        <v>1769941.4378087195</v>
      </c>
      <c r="U98" s="40">
        <f>INDEX(人口源表!$1:$1048576,MATCH($B98,人口源表!$A:$A,0),MATCH(U$1,人口源表!$1:$1,0))*INDEX(城镇化率!$1:$1048576,MATCH($B98,城镇化率!$A:$A,0),MATCH(U$1,城镇化率!$5:$5,0))/100</f>
        <v>1775208.8232550484</v>
      </c>
      <c r="V98" s="40">
        <f>INDEX(人口源表!$1:$1048576,MATCH($B98,人口源表!$A:$A,0),MATCH(V$1,人口源表!$1:$1,0))*INDEX(城镇化率!$1:$1048576,MATCH($B98,城镇化率!$A:$A,0),MATCH(V$1,城镇化率!$5:$5,0))/100</f>
        <v>1779746.1246144741</v>
      </c>
      <c r="W98" s="40">
        <f>INDEX(人口源表!$1:$1048576,MATCH($B98,人口源表!$A:$A,0),MATCH(W$1,人口源表!$1:$1,0))*INDEX(城镇化率!$1:$1048576,MATCH($B98,城镇化率!$A:$A,0),MATCH(W$1,城镇化率!$5:$5,0))/100</f>
        <v>1783517.7644245585</v>
      </c>
      <c r="X98" s="40">
        <f>INDEX(人口源表!$1:$1048576,MATCH($B98,人口源表!$A:$A,0),MATCH(X$1,人口源表!$1:$1,0))*INDEX(城镇化率!$1:$1048576,MATCH($B98,城镇化率!$A:$A,0),MATCH(X$1,城镇化率!$5:$5,0))/100</f>
        <v>1786493.346984731</v>
      </c>
      <c r="Y98" s="40">
        <f>INDEX(人口源表!$1:$1048576,MATCH($B98,人口源表!$A:$A,0),MATCH(Y$1,人口源表!$1:$1,0))*INDEX(城镇化率!$1:$1048576,MATCH($B98,城镇化率!$A:$A,0),MATCH(Y$1,城镇化率!$5:$5,0))/100</f>
        <v>1788652.8806557504</v>
      </c>
      <c r="Z98" s="40">
        <f>INDEX(人口源表!$1:$1048576,MATCH($B98,人口源表!$A:$A,0),MATCH(Z$1,人口源表!$1:$1,0))*INDEX(城镇化率!$1:$1048576,MATCH($B98,城镇化率!$A:$A,0),MATCH(Z$1,城镇化率!$5:$5,0))/100</f>
        <v>1789982.6644157355</v>
      </c>
      <c r="AA98" s="40">
        <f>INDEX(人口源表!$1:$1048576,MATCH($B98,人口源表!$A:$A,0),MATCH(AA$1,人口源表!$1:$1,0))*INDEX(城镇化率!$1:$1048576,MATCH($B98,城镇化率!$A:$A,0),MATCH(AA$1,城镇化率!$5:$5,0))/100</f>
        <v>1790479.1175218883</v>
      </c>
      <c r="AB98" s="40">
        <f>INDEX(人口源表!$1:$1048576,MATCH($B98,人口源表!$A:$A,0),MATCH(AB$1,人口源表!$1:$1,0))*INDEX(城镇化率!$1:$1048576,MATCH($B98,城镇化率!$A:$A,0),MATCH(AB$1,城镇化率!$5:$5,0))/100</f>
        <v>1790146.8228739365</v>
      </c>
      <c r="AC98" s="40">
        <f>INDEX(人口源表!$1:$1048576,MATCH($B98,人口源表!$A:$A,0),MATCH(AC$1,人口源表!$1:$1,0))*INDEX(城镇化率!$1:$1048576,MATCH($B98,城镇化率!$A:$A,0),MATCH(AC$1,城镇化率!$5:$5,0))/100</f>
        <v>1786808.8503471138</v>
      </c>
      <c r="AD98" s="40">
        <f>INDEX(人口源表!$1:$1048576,MATCH($B98,人口源表!$A:$A,0),MATCH(AD$1,人口源表!$1:$1,0))*INDEX(城镇化率!$1:$1048576,MATCH($B98,城镇化率!$A:$A,0),MATCH(AD$1,城镇化率!$5:$5,0))/100</f>
        <v>1782685.5153875637</v>
      </c>
      <c r="AE98" s="40">
        <f>INDEX(人口源表!$1:$1048576,MATCH($B98,人口源表!$A:$A,0),MATCH(AE$1,人口源表!$1:$1,0))*INDEX(城镇化率!$1:$1048576,MATCH($B98,城镇化率!$A:$A,0),MATCH(AE$1,城镇化率!$5:$5,0))/100</f>
        <v>1777809.1879062897</v>
      </c>
      <c r="AF98" s="40">
        <f>INDEX(人口源表!$1:$1048576,MATCH($B98,人口源表!$A:$A,0),MATCH(AF$1,人口源表!$1:$1,0))*INDEX(城镇化率!$1:$1048576,MATCH($B98,城镇化率!$A:$A,0),MATCH(AF$1,城镇化率!$5:$5,0))/100</f>
        <v>1772225.5169150084</v>
      </c>
      <c r="AG98" s="40">
        <f>INDEX(人口源表!$1:$1048576,MATCH($B98,人口源表!$A:$A,0),MATCH(AG$1,人口源表!$1:$1,0))*INDEX(城镇化率!$1:$1048576,MATCH($B98,城镇化率!$A:$A,0),MATCH(AG$1,城镇化率!$5:$5,0))/100</f>
        <v>1765986.1623005522</v>
      </c>
      <c r="AH98" s="40">
        <f>INDEX(人口源表!$1:$1048576,MATCH($B98,人口源表!$A:$A,0),MATCH(AH$1,人口源表!$1:$1,0))*INDEX(城镇化率!$1:$1048576,MATCH($B98,城镇化率!$A:$A,0),MATCH(AH$1,城镇化率!$5:$5,0))/100</f>
        <v>1759155.6889244618</v>
      </c>
      <c r="AI98" s="40">
        <f>INDEX(人口源表!$1:$1048576,MATCH($B98,人口源表!$A:$A,0),MATCH(AI$1,人口源表!$1:$1,0))*INDEX(城镇化率!$1:$1048576,MATCH($B98,城镇化率!$A:$A,0),MATCH(AI$1,城镇化率!$5:$5,0))/100</f>
        <v>1751804.9889135915</v>
      </c>
      <c r="AJ98" s="40">
        <f>INDEX(人口源表!$1:$1048576,MATCH($B98,人口源表!$A:$A,0),MATCH(AJ$1,人口源表!$1:$1,0))*INDEX(城镇化率!$1:$1048576,MATCH($B98,城镇化率!$A:$A,0),MATCH(AJ$1,城镇化率!$5:$5,0))/100</f>
        <v>1744018.2303672733</v>
      </c>
      <c r="AK98" s="40">
        <f>INDEX(人口源表!$1:$1048576,MATCH($B98,人口源表!$A:$A,0),MATCH(AK$1,人口源表!$1:$1,0))*INDEX(城镇化率!$1:$1048576,MATCH($B98,城镇化率!$A:$A,0),MATCH(AK$1,城镇化率!$5:$5,0))/100</f>
        <v>1735887.757997008</v>
      </c>
      <c r="AL98" s="40">
        <f>INDEX(人口源表!$1:$1048576,MATCH($B98,人口源表!$A:$A,0),MATCH(AL$1,人口源表!$1:$1,0))*INDEX(城镇化率!$1:$1048576,MATCH($B98,城镇化率!$A:$A,0),MATCH(AL$1,城镇化率!$5:$5,0))/100</f>
        <v>1727516.5319027919</v>
      </c>
      <c r="AM98" s="40">
        <f>INDEX(人口源表!$1:$1048576,MATCH($B98,人口源表!$A:$A,0),MATCH(AM$1,人口源表!$1:$1,0))*INDEX(城镇化率!$1:$1048576,MATCH($B98,城镇化率!$A:$A,0),MATCH(AM$1,城镇化率!$5:$5,0))/100</f>
        <v>1719019.082844188</v>
      </c>
      <c r="AN98" s="40">
        <f>INDEX(人口源表!$1:$1048576,MATCH($B98,人口源表!$A:$A,0),MATCH(AN$1,人口源表!$1:$1,0))*INDEX(城镇化率!$1:$1048576,MATCH($B98,城镇化率!$A:$A,0),MATCH(AN$1,城镇化率!$5:$5,0))/100</f>
        <v>1710520.1727325814</v>
      </c>
      <c r="AO98" s="40">
        <f>INDEX(人口源表!$1:$1048576,MATCH($B98,人口源表!$A:$A,0),MATCH(AO$1,人口源表!$1:$1,0))*INDEX(城镇化率!$1:$1048576,MATCH($B98,城镇化率!$A:$A,0),MATCH(AO$1,城镇化率!$5:$5,0))/100</f>
        <v>1702154.9710998547</v>
      </c>
      <c r="AP98" s="40">
        <f>INDEX(人口源表!$1:$1048576,MATCH($B98,人口源表!$A:$A,0),MATCH(AP$1,人口源表!$1:$1,0))*INDEX(城镇化率!$1:$1048576,MATCH($B98,城镇化率!$A:$A,0),MATCH(AP$1,城镇化率!$5:$5,0))/100</f>
        <v>1694070.0107370846</v>
      </c>
      <c r="AQ98" s="40">
        <f>INDEX(人口源表!$1:$1048576,MATCH($B98,人口源表!$A:$A,0),MATCH(AQ$1,人口源表!$1:$1,0))*INDEX(城镇化率!$1:$1048576,MATCH($B98,城镇化率!$A:$A,0),MATCH(AQ$1,城镇化率!$5:$5,0))/100</f>
        <v>1686424.1628659861</v>
      </c>
      <c r="AR98" s="40">
        <f>INDEX(人口源表!$1:$1048576,MATCH($B98,人口源表!$A:$A,0),MATCH(AR$1,人口源表!$1:$1,0))*INDEX(城镇化率!$1:$1048576,MATCH($B98,城镇化率!$A:$A,0),MATCH(AR$1,城镇化率!$5:$5,0))/100</f>
        <v>1679385.7165528091</v>
      </c>
      <c r="AS98" s="40">
        <f>INDEX(人口源表!$1:$1048576,MATCH($B98,人口源表!$A:$A,0),MATCH(AS$1,人口源表!$1:$1,0))*INDEX(城镇化率!$1:$1048576,MATCH($B98,城镇化率!$A:$A,0),MATCH(AS$1,城镇化率!$5:$5,0))/100</f>
        <v>1673136.4641235324</v>
      </c>
      <c r="AT98" s="40">
        <f>INDEX(人口源表!$1:$1048576,MATCH($B98,人口源表!$A:$A,0),MATCH(AT$1,人口源表!$1:$1,0))*INDEX(城镇化率!$1:$1048576,MATCH($B98,城镇化率!$A:$A,0),MATCH(AT$1,城镇化率!$5:$5,0))/100</f>
        <v>1667869.5649662581</v>
      </c>
      <c r="AU98" s="40">
        <f>INDEX(人口源表!$1:$1048576,MATCH($B98,人口源表!$A:$A,0),MATCH(AU$1,人口源表!$1:$1,0))*INDEX(城镇化率!$1:$1048576,MATCH($B98,城镇化率!$A:$A,0),MATCH(AU$1,城镇化率!$5:$5,0))/100</f>
        <v>1663790.5263048429</v>
      </c>
      <c r="AV98" s="40">
        <f>INDEX(人口源表!$1:$1048576,MATCH($B98,人口源表!$A:$A,0),MATCH(AV$1,人口源表!$1:$1,0))*INDEX(城镇化率!$1:$1048576,MATCH($B98,城镇化率!$A:$A,0),MATCH(AV$1,城镇化率!$5:$5,0))/100</f>
        <v>1661116.6139587401</v>
      </c>
    </row>
    <row r="99" spans="1:48" x14ac:dyDescent="0.15">
      <c r="A99" s="4" t="s">
        <v>867</v>
      </c>
      <c r="B99" s="4" t="s">
        <v>220</v>
      </c>
      <c r="C99" s="34">
        <f>VLOOKUP(B99,'[1]2016省城人口总结（根）'!B:C,2,FALSE)/100</f>
        <v>0.73860000000000003</v>
      </c>
      <c r="D99" s="40">
        <f>INDEX(人口源表!$1:$1048576,MATCH($B99,人口源表!$A:$A,0),MATCH(D$1,人口源表!$1:$1,0))*INDEX(城镇化率!$1:$1048576,MATCH($B99,城镇化率!$A:$A,0),MATCH(D$1,城镇化率!$5:$5,0))/100</f>
        <v>5773570.9405140365</v>
      </c>
      <c r="E99" s="40">
        <f>INDEX(人口源表!$1:$1048576,MATCH($B99,人口源表!$A:$A,0),MATCH(E$1,人口源表!$1:$1,0))*INDEX(城镇化率!$1:$1048576,MATCH($B99,城镇化率!$A:$A,0),MATCH(E$1,城镇化率!$5:$5,0))/100</f>
        <v>5912413.7713564429</v>
      </c>
      <c r="F99" s="40">
        <f>INDEX(人口源表!$1:$1048576,MATCH($B99,人口源表!$A:$A,0),MATCH(F$1,人口源表!$1:$1,0))*INDEX(城镇化率!$1:$1048576,MATCH($B99,城镇化率!$A:$A,0),MATCH(F$1,城镇化率!$5:$5,0))/100</f>
        <v>6051614.9240058586</v>
      </c>
      <c r="G99" s="40">
        <f>INDEX(人口源表!$1:$1048576,MATCH($B99,人口源表!$A:$A,0),MATCH(G$1,人口源表!$1:$1,0))*INDEX(城镇化率!$1:$1048576,MATCH($B99,城镇化率!$A:$A,0),MATCH(G$1,城镇化率!$5:$5,0))/100</f>
        <v>7203520.8068715595</v>
      </c>
      <c r="H99" s="40">
        <f>INDEX(人口源表!$1:$1048576,MATCH($B99,人口源表!$A:$A,0),MATCH(H$1,人口源表!$1:$1,0))*INDEX(城镇化率!$1:$1048576,MATCH($B99,城镇化率!$A:$A,0),MATCH(H$1,城镇化率!$5:$5,0))/100</f>
        <v>7402928.72996925</v>
      </c>
      <c r="I99" s="40">
        <f>INDEX(人口源表!$1:$1048576,MATCH($B99,人口源表!$A:$A,0),MATCH(I$1,人口源表!$1:$1,0))*INDEX(城镇化率!$1:$1048576,MATCH($B99,城镇化率!$A:$A,0),MATCH(I$1,城镇化率!$5:$5,0))/100</f>
        <v>7545675.7066855272</v>
      </c>
      <c r="J99" s="40">
        <f>INDEX(人口源表!$1:$1048576,MATCH($B99,人口源表!$A:$A,0),MATCH(J$1,人口源表!$1:$1,0))*INDEX(城镇化率!$1:$1048576,MATCH($B99,城镇化率!$A:$A,0),MATCH(J$1,城镇化率!$5:$5,0))/100</f>
        <v>7682025.5493714092</v>
      </c>
      <c r="K99" s="40">
        <f>INDEX(人口源表!$1:$1048576,MATCH($B99,人口源表!$A:$A,0),MATCH(K$1,人口源表!$1:$1,0))*INDEX(城镇化率!$1:$1048576,MATCH($B99,城镇化率!$A:$A,0),MATCH(K$1,城镇化率!$5:$5,0))/100</f>
        <v>7812231.2419813015</v>
      </c>
      <c r="L99" s="40">
        <f>INDEX(人口源表!$1:$1048576,MATCH($B99,人口源表!$A:$A,0),MATCH(L$1,人口源表!$1:$1,0))*INDEX(城镇化率!$1:$1048576,MATCH($B99,城镇化率!$A:$A,0),MATCH(L$1,城镇化率!$5:$5,0))/100</f>
        <v>7936547.8894482395</v>
      </c>
      <c r="M99" s="40">
        <f>INDEX(人口源表!$1:$1048576,MATCH($B99,人口源表!$A:$A,0),MATCH(M$1,人口源表!$1:$1,0))*INDEX(城镇化率!$1:$1048576,MATCH($B99,城镇化率!$A:$A,0),MATCH(M$1,城镇化率!$5:$5,0))/100</f>
        <v>8055229.1785258614</v>
      </c>
      <c r="N99" s="40">
        <f>INDEX(人口源表!$1:$1048576,MATCH($B99,人口源表!$A:$A,0),MATCH(N$1,人口源表!$1:$1,0))*INDEX(城镇化率!$1:$1048576,MATCH($B99,城镇化率!$A:$A,0),MATCH(N$1,城镇化率!$5:$5,0))/100</f>
        <v>8168528.6618066616</v>
      </c>
      <c r="O99" s="40">
        <f>INDEX(人口源表!$1:$1048576,MATCH($B99,人口源表!$A:$A,0),MATCH(O$1,人口源表!$1:$1,0))*INDEX(城镇化率!$1:$1048576,MATCH($B99,城镇化率!$A:$A,0),MATCH(O$1,城镇化率!$5:$5,0))/100</f>
        <v>8276699.4326946326</v>
      </c>
      <c r="P99" s="40">
        <f>INDEX(人口源表!$1:$1048576,MATCH($B99,人口源表!$A:$A,0),MATCH(P$1,人口源表!$1:$1,0))*INDEX(城镇化率!$1:$1048576,MATCH($B99,城镇化率!$A:$A,0),MATCH(P$1,城镇化率!$5:$5,0))/100</f>
        <v>8379994.6427326128</v>
      </c>
      <c r="Q99" s="40">
        <f>INDEX(人口源表!$1:$1048576,MATCH($B99,人口源表!$A:$A,0),MATCH(Q$1,人口源表!$1:$1,0))*INDEX(城镇化率!$1:$1048576,MATCH($B99,城镇化率!$A:$A,0),MATCH(Q$1,城镇化率!$5:$5,0))/100</f>
        <v>8478665.4640897065</v>
      </c>
      <c r="R99" s="40">
        <f>INDEX(人口源表!$1:$1048576,MATCH($B99,人口源表!$A:$A,0),MATCH(R$1,人口源表!$1:$1,0))*INDEX(城镇化率!$1:$1048576,MATCH($B99,城镇化率!$A:$A,0),MATCH(R$1,城镇化率!$5:$5,0))/100</f>
        <v>8572959.808468869</v>
      </c>
      <c r="S99" s="40">
        <f>INDEX(人口源表!$1:$1048576,MATCH($B99,人口源表!$A:$A,0),MATCH(S$1,人口源表!$1:$1,0))*INDEX(城镇化率!$1:$1048576,MATCH($B99,城镇化率!$A:$A,0),MATCH(S$1,城镇化率!$5:$5,0))/100</f>
        <v>8620240.3808237184</v>
      </c>
      <c r="T99" s="40">
        <f>INDEX(人口源表!$1:$1048576,MATCH($B99,人口源表!$A:$A,0),MATCH(T$1,人口源表!$1:$1,0))*INDEX(城镇化率!$1:$1048576,MATCH($B99,城镇化率!$A:$A,0),MATCH(T$1,城镇化率!$5:$5,0))/100</f>
        <v>8662997.7681966797</v>
      </c>
      <c r="U99" s="40">
        <f>INDEX(人口源表!$1:$1048576,MATCH($B99,人口源表!$A:$A,0),MATCH(U$1,人口源表!$1:$1,0))*INDEX(城镇化率!$1:$1048576,MATCH($B99,城镇化率!$A:$A,0),MATCH(U$1,城镇化率!$5:$5,0))/100</f>
        <v>8701534.6474854723</v>
      </c>
      <c r="V99" s="40">
        <f>INDEX(人口源表!$1:$1048576,MATCH($B99,人口源表!$A:$A,0),MATCH(V$1,人口源表!$1:$1,0))*INDEX(城镇化率!$1:$1048576,MATCH($B99,城镇化率!$A:$A,0),MATCH(V$1,城镇化率!$5:$5,0))/100</f>
        <v>8736141.7472018301</v>
      </c>
      <c r="W99" s="40">
        <f>INDEX(人口源表!$1:$1048576,MATCH($B99,人口源表!$A:$A,0),MATCH(W$1,人口源表!$1:$1,0))*INDEX(城镇化率!$1:$1048576,MATCH($B99,城镇化率!$A:$A,0),MATCH(W$1,城镇化率!$5:$5,0))/100</f>
        <v>8767104.6262423769</v>
      </c>
      <c r="X99" s="40">
        <f>INDEX(人口源表!$1:$1048576,MATCH($B99,人口源表!$A:$A,0),MATCH(X$1,人口源表!$1:$1,0))*INDEX(城镇化率!$1:$1048576,MATCH($B99,城镇化率!$A:$A,0),MATCH(X$1,城镇化率!$5:$5,0))/100</f>
        <v>8794698.070544323</v>
      </c>
      <c r="Y99" s="40">
        <f>INDEX(人口源表!$1:$1048576,MATCH($B99,人口源表!$A:$A,0),MATCH(Y$1,人口源表!$1:$1,0))*INDEX(城镇化率!$1:$1048576,MATCH($B99,城镇化率!$A:$A,0),MATCH(Y$1,城镇化率!$5:$5,0))/100</f>
        <v>8819186.6512027867</v>
      </c>
      <c r="Z99" s="40">
        <f>INDEX(人口源表!$1:$1048576,MATCH($B99,人口源表!$A:$A,0),MATCH(Z$1,人口源表!$1:$1,0))*INDEX(城镇化率!$1:$1048576,MATCH($B99,城镇化率!$A:$A,0),MATCH(Z$1,城镇化率!$5:$5,0))/100</f>
        <v>8840827.1208344139</v>
      </c>
      <c r="AA99" s="40">
        <f>INDEX(人口源表!$1:$1048576,MATCH($B99,人口源表!$A:$A,0),MATCH(AA$1,人口源表!$1:$1,0))*INDEX(城镇化率!$1:$1048576,MATCH($B99,城镇化率!$A:$A,0),MATCH(AA$1,城镇化率!$5:$5,0))/100</f>
        <v>8859863.5832035206</v>
      </c>
      <c r="AB99" s="40">
        <f>INDEX(人口源表!$1:$1048576,MATCH($B99,人口源表!$A:$A,0),MATCH(AB$1,人口源表!$1:$1,0))*INDEX(城镇化率!$1:$1048576,MATCH($B99,城镇化率!$A:$A,0),MATCH(AB$1,城镇化率!$5:$5,0))/100</f>
        <v>8876532.6136450954</v>
      </c>
      <c r="AC99" s="40">
        <f>INDEX(人口源表!$1:$1048576,MATCH($B99,人口源表!$A:$A,0),MATCH(AC$1,人口源表!$1:$1,0))*INDEX(城镇化率!$1:$1048576,MATCH($B99,城镇化率!$A:$A,0),MATCH(AC$1,城镇化率!$5:$5,0))/100</f>
        <v>8880178.6923889071</v>
      </c>
      <c r="AD99" s="40">
        <f>INDEX(人口源表!$1:$1048576,MATCH($B99,人口源表!$A:$A,0),MATCH(AD$1,人口源表!$1:$1,0))*INDEX(城镇化率!$1:$1048576,MATCH($B99,城镇化率!$A:$A,0),MATCH(AD$1,城镇化率!$5:$5,0))/100</f>
        <v>8881877.3022336289</v>
      </c>
      <c r="AE99" s="40">
        <f>INDEX(人口源表!$1:$1048576,MATCH($B99,人口源表!$A:$A,0),MATCH(AE$1,人口源表!$1:$1,0))*INDEX(城镇化率!$1:$1048576,MATCH($B99,城镇化率!$A:$A,0),MATCH(AE$1,城镇化率!$5:$5,0))/100</f>
        <v>8881837.7779864278</v>
      </c>
      <c r="AF99" s="40">
        <f>INDEX(人口源表!$1:$1048576,MATCH($B99,人口源表!$A:$A,0),MATCH(AF$1,人口源表!$1:$1,0))*INDEX(城镇化率!$1:$1048576,MATCH($B99,城镇化率!$A:$A,0),MATCH(AF$1,城镇化率!$5:$5,0))/100</f>
        <v>8880254.1489518732</v>
      </c>
      <c r="AG99" s="40">
        <f>INDEX(人口源表!$1:$1048576,MATCH($B99,人口源表!$A:$A,0),MATCH(AG$1,人口源表!$1:$1,0))*INDEX(城镇化率!$1:$1048576,MATCH($B99,城镇化率!$A:$A,0),MATCH(AG$1,城镇化率!$5:$5,0))/100</f>
        <v>8877311.3638271019</v>
      </c>
      <c r="AH99" s="40">
        <f>INDEX(人口源表!$1:$1048576,MATCH($B99,人口源表!$A:$A,0),MATCH(AH$1,人口源表!$1:$1,0))*INDEX(城镇化率!$1:$1048576,MATCH($B99,城镇化率!$A:$A,0),MATCH(AH$1,城镇化率!$5:$5,0))/100</f>
        <v>8873178.5221260525</v>
      </c>
      <c r="AI99" s="40">
        <f>INDEX(人口源表!$1:$1048576,MATCH($B99,人口源表!$A:$A,0),MATCH(AI$1,人口源表!$1:$1,0))*INDEX(城镇化率!$1:$1048576,MATCH($B99,城镇化率!$A:$A,0),MATCH(AI$1,城镇化率!$5:$5,0))/100</f>
        <v>8868012.3160985652</v>
      </c>
      <c r="AJ99" s="40">
        <f>INDEX(人口源表!$1:$1048576,MATCH($B99,人口源表!$A:$A,0),MATCH(AJ$1,人口源表!$1:$1,0))*INDEX(城镇化率!$1:$1048576,MATCH($B99,城镇化率!$A:$A,0),MATCH(AJ$1,城镇化率!$5:$5,0))/100</f>
        <v>8861954.8810791057</v>
      </c>
      <c r="AK99" s="40">
        <f>INDEX(人口源表!$1:$1048576,MATCH($B99,人口源表!$A:$A,0),MATCH(AK$1,人口源表!$1:$1,0))*INDEX(城镇化率!$1:$1048576,MATCH($B99,城镇化率!$A:$A,0),MATCH(AK$1,城镇化率!$5:$5,0))/100</f>
        <v>8855134.4472392183</v>
      </c>
      <c r="AL99" s="40">
        <f>INDEX(人口源表!$1:$1048576,MATCH($B99,人口源表!$A:$A,0),MATCH(AL$1,人口源表!$1:$1,0))*INDEX(城镇化率!$1:$1048576,MATCH($B99,城镇化率!$A:$A,0),MATCH(AL$1,城镇化率!$5:$5,0))/100</f>
        <v>8847666.0093588084</v>
      </c>
      <c r="AM99" s="40">
        <f>INDEX(人口源表!$1:$1048576,MATCH($B99,人口源表!$A:$A,0),MATCH(AM$1,人口源表!$1:$1,0))*INDEX(城镇化率!$1:$1048576,MATCH($B99,城镇化率!$A:$A,0),MATCH(AM$1,城镇化率!$5:$5,0))/100</f>
        <v>8839649.1461582817</v>
      </c>
      <c r="AN99" s="40">
        <f>INDEX(人口源表!$1:$1048576,MATCH($B99,人口源表!$A:$A,0),MATCH(AN$1,人口源表!$1:$1,0))*INDEX(城镇化率!$1:$1048576,MATCH($B99,城镇化率!$A:$A,0),MATCH(AN$1,城镇化率!$5:$5,0))/100</f>
        <v>8831168.6727894135</v>
      </c>
      <c r="AO99" s="40">
        <f>INDEX(人口源表!$1:$1048576,MATCH($B99,人口源表!$A:$A,0),MATCH(AO$1,人口源表!$1:$1,0))*INDEX(城镇化率!$1:$1048576,MATCH($B99,城镇化率!$A:$A,0),MATCH(AO$1,城镇化率!$5:$5,0))/100</f>
        <v>8822293.3845772203</v>
      </c>
      <c r="AP99" s="40">
        <f>INDEX(人口源表!$1:$1048576,MATCH($B99,人口源表!$A:$A,0),MATCH(AP$1,人口源表!$1:$1,0))*INDEX(城镇化率!$1:$1048576,MATCH($B99,城镇化率!$A:$A,0),MATCH(AP$1,城镇化率!$5:$5,0))/100</f>
        <v>8813078.6439732928</v>
      </c>
      <c r="AQ99" s="40">
        <f>INDEX(人口源表!$1:$1048576,MATCH($B99,人口源表!$A:$A,0),MATCH(AQ$1,人口源表!$1:$1,0))*INDEX(城镇化率!$1:$1048576,MATCH($B99,城镇化率!$A:$A,0),MATCH(AQ$1,城镇化率!$5:$5,0))/100</f>
        <v>8803562.2343614884</v>
      </c>
      <c r="AR99" s="40">
        <f>INDEX(人口源表!$1:$1048576,MATCH($B99,人口源表!$A:$A,0),MATCH(AR$1,人口源表!$1:$1,0))*INDEX(城镇化率!$1:$1048576,MATCH($B99,城镇化率!$A:$A,0),MATCH(AR$1,城镇化率!$5:$5,0))/100</f>
        <v>8793766.9438059386</v>
      </c>
      <c r="AS99" s="40">
        <f>INDEX(人口源表!$1:$1048576,MATCH($B99,人口源表!$A:$A,0),MATCH(AS$1,人口源表!$1:$1,0))*INDEX(城镇化率!$1:$1048576,MATCH($B99,城镇化率!$A:$A,0),MATCH(AS$1,城镇化率!$5:$5,0))/100</f>
        <v>8783697.3426172156</v>
      </c>
      <c r="AT99" s="40">
        <f>INDEX(人口源表!$1:$1048576,MATCH($B99,人口源表!$A:$A,0),MATCH(AT$1,人口源表!$1:$1,0))*INDEX(城镇化率!$1:$1048576,MATCH($B99,城镇化率!$A:$A,0),MATCH(AT$1,城镇化率!$5:$5,0))/100</f>
        <v>8773344.3453462441</v>
      </c>
      <c r="AU99" s="40">
        <f>INDEX(人口源表!$1:$1048576,MATCH($B99,人口源表!$A:$A,0),MATCH(AU$1,人口源表!$1:$1,0))*INDEX(城镇化率!$1:$1048576,MATCH($B99,城镇化率!$A:$A,0),MATCH(AU$1,城镇化率!$5:$5,0))/100</f>
        <v>8762679.039803721</v>
      </c>
      <c r="AV99" s="40">
        <f>INDEX(人口源表!$1:$1048576,MATCH($B99,人口源表!$A:$A,0),MATCH(AV$1,人口源表!$1:$1,0))*INDEX(城镇化率!$1:$1048576,MATCH($B99,城镇化率!$A:$A,0),MATCH(AV$1,城镇化率!$5:$5,0))/100</f>
        <v>8751656.2711756378</v>
      </c>
    </row>
    <row r="100" spans="1:48" x14ac:dyDescent="0.15">
      <c r="A100" s="4" t="s">
        <v>867</v>
      </c>
      <c r="B100" s="4" t="s">
        <v>222</v>
      </c>
      <c r="C100" s="34">
        <f>VLOOKUP(B100,'[1]2016省城人口总结（根）'!B:C,2,FALSE)/100</f>
        <v>0.64819999999999989</v>
      </c>
      <c r="D100" s="40">
        <f>INDEX(人口源表!$1:$1048576,MATCH($B100,人口源表!$A:$A,0),MATCH(D$1,人口源表!$1:$1,0))*INDEX(城镇化率!$1:$1048576,MATCH($B100,城镇化率!$A:$A,0),MATCH(D$1,城镇化率!$5:$5,0))/100</f>
        <v>2303580.1484076758</v>
      </c>
      <c r="E100" s="40">
        <f>INDEX(人口源表!$1:$1048576,MATCH($B100,人口源表!$A:$A,0),MATCH(E$1,人口源表!$1:$1,0))*INDEX(城镇化率!$1:$1048576,MATCH($B100,城镇化率!$A:$A,0),MATCH(E$1,城镇化率!$5:$5,0))/100</f>
        <v>2353241.5201312411</v>
      </c>
      <c r="F100" s="40">
        <f>INDEX(人口源表!$1:$1048576,MATCH($B100,人口源表!$A:$A,0),MATCH(F$1,人口源表!$1:$1,0))*INDEX(城镇化率!$1:$1048576,MATCH($B100,城镇化率!$A:$A,0),MATCH(F$1,城镇化率!$5:$5,0))/100</f>
        <v>2402951.8483997635</v>
      </c>
      <c r="G100" s="40">
        <f>INDEX(人口源表!$1:$1048576,MATCH($B100,人口源表!$A:$A,0),MATCH(G$1,人口源表!$1:$1,0))*INDEX(城镇化率!$1:$1048576,MATCH($B100,城镇化率!$A:$A,0),MATCH(G$1,城镇化率!$5:$5,0))/100</f>
        <v>2467110.378929256</v>
      </c>
      <c r="H100" s="40">
        <f>INDEX(人口源表!$1:$1048576,MATCH($B100,人口源表!$A:$A,0),MATCH(H$1,人口源表!$1:$1,0))*INDEX(城镇化率!$1:$1048576,MATCH($B100,城镇化率!$A:$A,0),MATCH(H$1,城镇化率!$5:$5,0))/100</f>
        <v>2526929.0205909628</v>
      </c>
      <c r="I100" s="40">
        <f>INDEX(人口源表!$1:$1048576,MATCH($B100,人口源表!$A:$A,0),MATCH(I$1,人口源表!$1:$1,0))*INDEX(城镇化率!$1:$1048576,MATCH($B100,城镇化率!$A:$A,0),MATCH(I$1,城镇化率!$5:$5,0))/100</f>
        <v>2567762.1953258747</v>
      </c>
      <c r="J100" s="40">
        <f>INDEX(人口源表!$1:$1048576,MATCH($B100,人口源表!$A:$A,0),MATCH(J$1,人口源表!$1:$1,0))*INDEX(城镇化率!$1:$1048576,MATCH($B100,城镇化率!$A:$A,0),MATCH(J$1,城镇化率!$5:$5,0))/100</f>
        <v>2606767.6698529357</v>
      </c>
      <c r="K100" s="40">
        <f>INDEX(人口源表!$1:$1048576,MATCH($B100,人口源表!$A:$A,0),MATCH(K$1,人口源表!$1:$1,0))*INDEX(城镇化率!$1:$1048576,MATCH($B100,城镇化率!$A:$A,0),MATCH(K$1,城镇化率!$5:$5,0))/100</f>
        <v>2643977.3421725743</v>
      </c>
      <c r="L100" s="40">
        <f>INDEX(人口源表!$1:$1048576,MATCH($B100,人口源表!$A:$A,0),MATCH(L$1,人口源表!$1:$1,0))*INDEX(城镇化率!$1:$1048576,MATCH($B100,城镇化率!$A:$A,0),MATCH(L$1,城镇化率!$5:$5,0))/100</f>
        <v>2679424.1776806177</v>
      </c>
      <c r="M100" s="40">
        <f>INDEX(人口源表!$1:$1048576,MATCH($B100,人口源表!$A:$A,0),MATCH(M$1,人口源表!$1:$1,0))*INDEX(城镇化率!$1:$1048576,MATCH($B100,城镇化率!$A:$A,0),MATCH(M$1,城镇化率!$5:$5,0))/100</f>
        <v>2713144.3970344421</v>
      </c>
      <c r="N100" s="40">
        <f>INDEX(人口源表!$1:$1048576,MATCH($B100,人口源表!$A:$A,0),MATCH(N$1,人口源表!$1:$1,0))*INDEX(城镇化率!$1:$1048576,MATCH($B100,城镇化率!$A:$A,0),MATCH(N$1,城镇化率!$5:$5,0))/100</f>
        <v>2745176.1140824999</v>
      </c>
      <c r="O100" s="40">
        <f>INDEX(人口源表!$1:$1048576,MATCH($B100,人口源表!$A:$A,0),MATCH(O$1,人口源表!$1:$1,0))*INDEX(城镇化率!$1:$1048576,MATCH($B100,城镇化率!$A:$A,0),MATCH(O$1,城镇化率!$5:$5,0))/100</f>
        <v>2775557.1446668352</v>
      </c>
      <c r="P100" s="40">
        <f>INDEX(人口源表!$1:$1048576,MATCH($B100,人口源表!$A:$A,0),MATCH(P$1,人口源表!$1:$1,0))*INDEX(城镇化率!$1:$1048576,MATCH($B100,城镇化率!$A:$A,0),MATCH(P$1,城镇化率!$5:$5,0))/100</f>
        <v>2804330.9420675789</v>
      </c>
      <c r="Q100" s="40">
        <f>INDEX(人口源表!$1:$1048576,MATCH($B100,人口源表!$A:$A,0),MATCH(Q$1,人口源表!$1:$1,0))*INDEX(城镇化率!$1:$1048576,MATCH($B100,城镇化率!$A:$A,0),MATCH(Q$1,城镇化率!$5:$5,0))/100</f>
        <v>2831539.9970376818</v>
      </c>
      <c r="R100" s="40">
        <f>INDEX(人口源表!$1:$1048576,MATCH($B100,人口源表!$A:$A,0),MATCH(R$1,人口源表!$1:$1,0))*INDEX(城镇化率!$1:$1048576,MATCH($B100,城镇化率!$A:$A,0),MATCH(R$1,城镇化率!$5:$5,0))/100</f>
        <v>2857231.8563642907</v>
      </c>
      <c r="S100" s="40">
        <f>INDEX(人口源表!$1:$1048576,MATCH($B100,人口源表!$A:$A,0),MATCH(S$1,人口源表!$1:$1,0))*INDEX(城镇化率!$1:$1048576,MATCH($B100,城镇化率!$A:$A,0),MATCH(S$1,城镇化率!$5:$5,0))/100</f>
        <v>2867189.2769935252</v>
      </c>
      <c r="T100" s="40">
        <f>INDEX(人口源表!$1:$1048576,MATCH($B100,人口源表!$A:$A,0),MATCH(T$1,人口源表!$1:$1,0))*INDEX(城镇化率!$1:$1048576,MATCH($B100,城镇化率!$A:$A,0),MATCH(T$1,城镇化率!$5:$5,0))/100</f>
        <v>2875573.3309035469</v>
      </c>
      <c r="U100" s="40">
        <f>INDEX(人口源表!$1:$1048576,MATCH($B100,人口源表!$A:$A,0),MATCH(U$1,人口源表!$1:$1,0))*INDEX(城镇化率!$1:$1048576,MATCH($B100,城镇化率!$A:$A,0),MATCH(U$1,城镇化率!$5:$5,0))/100</f>
        <v>2882457.998582378</v>
      </c>
      <c r="V100" s="40">
        <f>INDEX(人口源表!$1:$1048576,MATCH($B100,人口源表!$A:$A,0),MATCH(V$1,人口源表!$1:$1,0))*INDEX(城镇化率!$1:$1048576,MATCH($B100,城镇化率!$A:$A,0),MATCH(V$1,城镇化率!$5:$5,0))/100</f>
        <v>2887919.7607582454</v>
      </c>
      <c r="W100" s="40">
        <f>INDEX(人口源表!$1:$1048576,MATCH($B100,人口源表!$A:$A,0),MATCH(W$1,人口源表!$1:$1,0))*INDEX(城镇化率!$1:$1048576,MATCH($B100,城镇化率!$A:$A,0),MATCH(W$1,城镇化率!$5:$5,0))/100</f>
        <v>2892035.2844025921</v>
      </c>
      <c r="X100" s="40">
        <f>INDEX(人口源表!$1:$1048576,MATCH($B100,人口源表!$A:$A,0),MATCH(X$1,人口源表!$1:$1,0))*INDEX(城镇化率!$1:$1048576,MATCH($B100,城镇化率!$A:$A,0),MATCH(X$1,城镇化率!$5:$5,0))/100</f>
        <v>2894882.1956408578</v>
      </c>
      <c r="Y100" s="40">
        <f>INDEX(人口源表!$1:$1048576,MATCH($B100,人口源表!$A:$A,0),MATCH(Y$1,人口源表!$1:$1,0))*INDEX(城镇化率!$1:$1048576,MATCH($B100,城镇化率!$A:$A,0),MATCH(Y$1,城镇化率!$5:$5,0))/100</f>
        <v>2896539.8759861155</v>
      </c>
      <c r="Z100" s="40">
        <f>INDEX(人口源表!$1:$1048576,MATCH($B100,人口源表!$A:$A,0),MATCH(Z$1,人口源表!$1:$1,0))*INDEX(城镇化率!$1:$1048576,MATCH($B100,城镇化率!$A:$A,0),MATCH(Z$1,城镇化率!$5:$5,0))/100</f>
        <v>2897088.6879476183</v>
      </c>
      <c r="AA100" s="40">
        <f>INDEX(人口源表!$1:$1048576,MATCH($B100,人口源表!$A:$A,0),MATCH(AA$1,人口源表!$1:$1,0))*INDEX(城镇化率!$1:$1048576,MATCH($B100,城镇化率!$A:$A,0),MATCH(AA$1,城镇化率!$5:$5,0))/100</f>
        <v>2896609.9781207289</v>
      </c>
      <c r="AB100" s="40">
        <f>INDEX(人口源表!$1:$1048576,MATCH($B100,人口源表!$A:$A,0),MATCH(AB$1,人口源表!$1:$1,0))*INDEX(城镇化率!$1:$1048576,MATCH($B100,城镇化率!$A:$A,0),MATCH(AB$1,城镇化率!$5:$5,0))/100</f>
        <v>2895186.0802120399</v>
      </c>
      <c r="AC100" s="40">
        <f>INDEX(人口源表!$1:$1048576,MATCH($B100,人口源表!$A:$A,0),MATCH(AC$1,人口源表!$1:$1,0))*INDEX(城镇化率!$1:$1048576,MATCH($B100,城镇化率!$A:$A,0),MATCH(AC$1,城镇化率!$5:$5,0))/100</f>
        <v>2889360.3684721817</v>
      </c>
      <c r="AD100" s="40">
        <f>INDEX(人口源表!$1:$1048576,MATCH($B100,人口源表!$A:$A,0),MATCH(AD$1,人口源表!$1:$1,0))*INDEX(城镇化率!$1:$1048576,MATCH($B100,城镇化率!$A:$A,0),MATCH(AD$1,城镇化率!$5:$5,0))/100</f>
        <v>2882770.5557562094</v>
      </c>
      <c r="AE100" s="40">
        <f>INDEX(人口源表!$1:$1048576,MATCH($B100,人口源表!$A:$A,0),MATCH(AE$1,人口源表!$1:$1,0))*INDEX(城镇化率!$1:$1048576,MATCH($B100,城镇化率!$A:$A,0),MATCH(AE$1,城镇化率!$5:$5,0))/100</f>
        <v>2875504.4919766895</v>
      </c>
      <c r="AF100" s="40">
        <f>INDEX(人口源表!$1:$1048576,MATCH($B100,人口源表!$A:$A,0),MATCH(AF$1,人口源表!$1:$1,0))*INDEX(城镇化率!$1:$1048576,MATCH($B100,城镇化率!$A:$A,0),MATCH(AF$1,城镇化率!$5:$5,0))/100</f>
        <v>2867651.4152320605</v>
      </c>
      <c r="AG100" s="40">
        <f>INDEX(人口源表!$1:$1048576,MATCH($B100,人口源表!$A:$A,0),MATCH(AG$1,人口源表!$1:$1,0))*INDEX(城镇化率!$1:$1048576,MATCH($B100,城镇化率!$A:$A,0),MATCH(AG$1,城镇化率!$5:$5,0))/100</f>
        <v>2859302.7855502605</v>
      </c>
      <c r="AH100" s="40">
        <f>INDEX(人口源表!$1:$1048576,MATCH($B100,人口源表!$A:$A,0),MATCH(AH$1,人口源表!$1:$1,0))*INDEX(城镇化率!$1:$1048576,MATCH($B100,城镇化率!$A:$A,0),MATCH(AH$1,城镇化率!$5:$5,0))/100</f>
        <v>2850547.372394159</v>
      </c>
      <c r="AI100" s="40">
        <f>INDEX(人口源表!$1:$1048576,MATCH($B100,人口源表!$A:$A,0),MATCH(AI$1,人口源表!$1:$1,0))*INDEX(城镇化率!$1:$1048576,MATCH($B100,城镇化率!$A:$A,0),MATCH(AI$1,城镇化率!$5:$5,0))/100</f>
        <v>2841478.6305937469</v>
      </c>
      <c r="AJ100" s="40">
        <f>INDEX(人口源表!$1:$1048576,MATCH($B100,人口源表!$A:$A,0),MATCH(AJ$1,人口源表!$1:$1,0))*INDEX(城镇化率!$1:$1048576,MATCH($B100,城镇化率!$A:$A,0),MATCH(AJ$1,城镇化率!$5:$5,0))/100</f>
        <v>2832188.9673459767</v>
      </c>
      <c r="AK100" s="40">
        <f>INDEX(人口源表!$1:$1048576,MATCH($B100,人口源表!$A:$A,0),MATCH(AK$1,人口源表!$1:$1,0))*INDEX(城镇化率!$1:$1048576,MATCH($B100,城镇化率!$A:$A,0),MATCH(AK$1,城镇化率!$5:$5,0))/100</f>
        <v>2822769.7089742236</v>
      </c>
      <c r="AL100" s="40">
        <f>INDEX(人口源表!$1:$1048576,MATCH($B100,人口源表!$A:$A,0),MATCH(AL$1,人口源表!$1:$1,0))*INDEX(城镇化率!$1:$1048576,MATCH($B100,城镇化率!$A:$A,0),MATCH(AL$1,城镇化率!$5:$5,0))/100</f>
        <v>2813316.9195920541</v>
      </c>
      <c r="AM100" s="40">
        <f>INDEX(人口源表!$1:$1048576,MATCH($B100,人口源表!$A:$A,0),MATCH(AM$1,人口源表!$1:$1,0))*INDEX(城镇化率!$1:$1048576,MATCH($B100,城镇化率!$A:$A,0),MATCH(AM$1,城镇化率!$5:$5,0))/100</f>
        <v>2803924.7637314866</v>
      </c>
      <c r="AN100" s="40">
        <f>INDEX(人口源表!$1:$1048576,MATCH($B100,人口源表!$A:$A,0),MATCH(AN$1,人口源表!$1:$1,0))*INDEX(城镇化率!$1:$1048576,MATCH($B100,城镇化率!$A:$A,0),MATCH(AN$1,城镇化率!$5:$5,0))/100</f>
        <v>2794687.9839111008</v>
      </c>
      <c r="AO100" s="40">
        <f>INDEX(人口源表!$1:$1048576,MATCH($B100,人口源表!$A:$A,0),MATCH(AO$1,人口源表!$1:$1,0))*INDEX(城镇化率!$1:$1048576,MATCH($B100,城镇化率!$A:$A,0),MATCH(AO$1,城镇化率!$5:$5,0))/100</f>
        <v>2785702.7436796594</v>
      </c>
      <c r="AP100" s="40">
        <f>INDEX(人口源表!$1:$1048576,MATCH($B100,人口源表!$A:$A,0),MATCH(AP$1,人口源表!$1:$1,0))*INDEX(城镇化率!$1:$1048576,MATCH($B100,城镇化率!$A:$A,0),MATCH(AP$1,城镇化率!$5:$5,0))/100</f>
        <v>2777067.4897082103</v>
      </c>
      <c r="AQ100" s="40">
        <f>INDEX(人口源表!$1:$1048576,MATCH($B100,人口源表!$A:$A,0),MATCH(AQ$1,人口源表!$1:$1,0))*INDEX(城镇化率!$1:$1048576,MATCH($B100,城镇化率!$A:$A,0),MATCH(AQ$1,城镇化率!$5:$5,0))/100</f>
        <v>2768879.5735469614</v>
      </c>
      <c r="AR100" s="40">
        <f>INDEX(人口源表!$1:$1048576,MATCH($B100,人口源表!$A:$A,0),MATCH(AR$1,人口源表!$1:$1,0))*INDEX(城镇化率!$1:$1048576,MATCH($B100,城镇化率!$A:$A,0),MATCH(AR$1,城镇化率!$5:$5,0))/100</f>
        <v>2761236.9274116112</v>
      </c>
      <c r="AS100" s="40">
        <f>INDEX(人口源表!$1:$1048576,MATCH($B100,人口源表!$A:$A,0),MATCH(AS$1,人口源表!$1:$1,0))*INDEX(城镇化率!$1:$1048576,MATCH($B100,城镇化率!$A:$A,0),MATCH(AS$1,城镇化率!$5:$5,0))/100</f>
        <v>2754238.9198532654</v>
      </c>
      <c r="AT100" s="40">
        <f>INDEX(人口源表!$1:$1048576,MATCH($B100,人口源表!$A:$A,0),MATCH(AT$1,人口源表!$1:$1,0))*INDEX(城镇化率!$1:$1048576,MATCH($B100,城镇化率!$A:$A,0),MATCH(AT$1,城镇化率!$5:$5,0))/100</f>
        <v>2747986.3691648976</v>
      </c>
      <c r="AU100" s="40">
        <f>INDEX(人口源表!$1:$1048576,MATCH($B100,人口源表!$A:$A,0),MATCH(AU$1,人口源表!$1:$1,0))*INDEX(城镇化率!$1:$1048576,MATCH($B100,城镇化率!$A:$A,0),MATCH(AU$1,城镇化率!$5:$5,0))/100</f>
        <v>2742579.8271930572</v>
      </c>
      <c r="AV100" s="40">
        <f>INDEX(人口源表!$1:$1048576,MATCH($B100,人口源表!$A:$A,0),MATCH(AV$1,人口源表!$1:$1,0))*INDEX(城镇化率!$1:$1048576,MATCH($B100,城镇化率!$A:$A,0),MATCH(AV$1,城镇化率!$5:$5,0))/100</f>
        <v>2738120.4284478682</v>
      </c>
    </row>
    <row r="101" spans="1:48" x14ac:dyDescent="0.15">
      <c r="A101" s="4" t="s">
        <v>867</v>
      </c>
      <c r="B101" s="4" t="s">
        <v>224</v>
      </c>
      <c r="C101" s="34">
        <f>VLOOKUP(B101,'[1]2016省城人口总结（根）'!B:C,2,FALSE)/100</f>
        <v>0.55100000000000005</v>
      </c>
      <c r="D101" s="40">
        <f>INDEX(人口源表!$1:$1048576,MATCH($B101,人口源表!$A:$A,0),MATCH(D$1,人口源表!$1:$1,0))*INDEX(城镇化率!$1:$1048576,MATCH($B101,城镇化率!$A:$A,0),MATCH(D$1,城镇化率!$5:$5,0))/100</f>
        <v>1802258.0370452721</v>
      </c>
      <c r="E101" s="40">
        <f>INDEX(人口源表!$1:$1048576,MATCH($B101,人口源表!$A:$A,0),MATCH(E$1,人口源表!$1:$1,0))*INDEX(城镇化率!$1:$1048576,MATCH($B101,城镇化率!$A:$A,0),MATCH(E$1,城镇化率!$5:$5,0))/100</f>
        <v>1840937.2432180387</v>
      </c>
      <c r="F101" s="40">
        <f>INDEX(人口源表!$1:$1048576,MATCH($B101,人口源表!$A:$A,0),MATCH(F$1,人口源表!$1:$1,0))*INDEX(城镇化率!$1:$1048576,MATCH($B101,城镇化率!$A:$A,0),MATCH(F$1,城镇化率!$5:$5,0))/100</f>
        <v>1879793.5173354053</v>
      </c>
      <c r="G101" s="40">
        <f>INDEX(人口源表!$1:$1048576,MATCH($B101,人口源表!$A:$A,0),MATCH(G$1,人口源表!$1:$1,0))*INDEX(城镇化率!$1:$1048576,MATCH($B101,城镇化率!$A:$A,0),MATCH(G$1,城镇化率!$5:$5,0))/100</f>
        <v>1899549.6283587618</v>
      </c>
      <c r="H101" s="40">
        <f>INDEX(人口源表!$1:$1048576,MATCH($B101,人口源表!$A:$A,0),MATCH(H$1,人口源表!$1:$1,0))*INDEX(城镇化率!$1:$1048576,MATCH($B101,城镇化率!$A:$A,0),MATCH(H$1,城镇化率!$5:$5,0))/100</f>
        <v>1942840.7187304604</v>
      </c>
      <c r="I101" s="40">
        <f>INDEX(人口源表!$1:$1048576,MATCH($B101,人口源表!$A:$A,0),MATCH(I$1,人口源表!$1:$1,0))*INDEX(城镇化率!$1:$1048576,MATCH($B101,城镇化率!$A:$A,0),MATCH(I$1,城镇化率!$5:$5,0))/100</f>
        <v>1973142.129924082</v>
      </c>
      <c r="J101" s="40">
        <f>INDEX(人口源表!$1:$1048576,MATCH($B101,人口源表!$A:$A,0),MATCH(J$1,人口源表!$1:$1,0))*INDEX(城镇化率!$1:$1048576,MATCH($B101,城镇化率!$A:$A,0),MATCH(J$1,城镇化率!$5:$5,0))/100</f>
        <v>2003534.7867619703</v>
      </c>
      <c r="K101" s="40">
        <f>INDEX(人口源表!$1:$1048576,MATCH($B101,人口源表!$A:$A,0),MATCH(K$1,人口源表!$1:$1,0))*INDEX(城镇化率!$1:$1048576,MATCH($B101,城镇化率!$A:$A,0),MATCH(K$1,城镇化率!$5:$5,0))/100</f>
        <v>2033914.0706324768</v>
      </c>
      <c r="L101" s="40">
        <f>INDEX(人口源表!$1:$1048576,MATCH($B101,人口源表!$A:$A,0),MATCH(L$1,人口源表!$1:$1,0))*INDEX(城镇化率!$1:$1048576,MATCH($B101,城镇化率!$A:$A,0),MATCH(L$1,城镇化率!$5:$5,0))/100</f>
        <v>2064179.8127654141</v>
      </c>
      <c r="M101" s="40">
        <f>INDEX(人口源表!$1:$1048576,MATCH($B101,人口源表!$A:$A,0),MATCH(M$1,人口源表!$1:$1,0))*INDEX(城镇化率!$1:$1048576,MATCH($B101,城镇化率!$A:$A,0),MATCH(M$1,城镇化率!$5:$5,0))/100</f>
        <v>2094236.0014035788</v>
      </c>
      <c r="N101" s="40">
        <f>INDEX(人口源表!$1:$1048576,MATCH($B101,人口源表!$A:$A,0),MATCH(N$1,人口源表!$1:$1,0))*INDEX(城镇化率!$1:$1048576,MATCH($B101,城镇化率!$A:$A,0),MATCH(N$1,城镇化率!$5:$5,0))/100</f>
        <v>2123990.4626399837</v>
      </c>
      <c r="O101" s="40">
        <f>INDEX(人口源表!$1:$1048576,MATCH($B101,人口源表!$A:$A,0),MATCH(O$1,人口源表!$1:$1,0))*INDEX(城镇化率!$1:$1048576,MATCH($B101,城镇化率!$A:$A,0),MATCH(O$1,城镇化率!$5:$5,0))/100</f>
        <v>2153355.7778514968</v>
      </c>
      <c r="P101" s="40">
        <f>INDEX(人口源表!$1:$1048576,MATCH($B101,人口源表!$A:$A,0),MATCH(P$1,人口源表!$1:$1,0))*INDEX(城镇化率!$1:$1048576,MATCH($B101,城镇化率!$A:$A,0),MATCH(P$1,城镇化率!$5:$5,0))/100</f>
        <v>2182250.2485347497</v>
      </c>
      <c r="Q101" s="40">
        <f>INDEX(人口源表!$1:$1048576,MATCH($B101,人口源表!$A:$A,0),MATCH(Q$1,人口源表!$1:$1,0))*INDEX(城镇化率!$1:$1048576,MATCH($B101,城镇化率!$A:$A,0),MATCH(Q$1,城镇化率!$5:$5,0))/100</f>
        <v>2210596.9760445426</v>
      </c>
      <c r="R101" s="40">
        <f>INDEX(人口源表!$1:$1048576,MATCH($B101,人口源表!$A:$A,0),MATCH(R$1,人口源表!$1:$1,0))*INDEX(城镇化率!$1:$1048576,MATCH($B101,城镇化率!$A:$A,0),MATCH(R$1,城镇化率!$5:$5,0))/100</f>
        <v>2238324.1781155006</v>
      </c>
      <c r="S101" s="40">
        <f>INDEX(人口源表!$1:$1048576,MATCH($B101,人口源表!$A:$A,0),MATCH(S$1,人口源表!$1:$1,0))*INDEX(城镇化率!$1:$1048576,MATCH($B101,城镇化率!$A:$A,0),MATCH(S$1,城镇化率!$5:$5,0))/100</f>
        <v>2254151.4892338221</v>
      </c>
      <c r="T101" s="40">
        <f>INDEX(人口源表!$1:$1048576,MATCH($B101,人口源表!$A:$A,0),MATCH(T$1,人口源表!$1:$1,0))*INDEX(城镇化率!$1:$1048576,MATCH($B101,城镇化率!$A:$A,0),MATCH(T$1,城镇化率!$5:$5,0))/100</f>
        <v>2269030.8311578329</v>
      </c>
      <c r="U101" s="40">
        <f>INDEX(人口源表!$1:$1048576,MATCH($B101,人口源表!$A:$A,0),MATCH(U$1,人口源表!$1:$1,0))*INDEX(城镇化率!$1:$1048576,MATCH($B101,城镇化率!$A:$A,0),MATCH(U$1,城镇化率!$5:$5,0))/100</f>
        <v>2282923.9438752928</v>
      </c>
      <c r="V101" s="40">
        <f>INDEX(人口源表!$1:$1048576,MATCH($B101,人口源表!$A:$A,0),MATCH(V$1,人口源表!$1:$1,0))*INDEX(城镇化率!$1:$1048576,MATCH($B101,城镇化率!$A:$A,0),MATCH(V$1,城镇化率!$5:$5,0))/100</f>
        <v>2295798.5934216841</v>
      </c>
      <c r="W101" s="40">
        <f>INDEX(人口源表!$1:$1048576,MATCH($B101,人口源表!$A:$A,0),MATCH(W$1,人口源表!$1:$1,0))*INDEX(城镇化率!$1:$1048576,MATCH($B101,城镇化率!$A:$A,0),MATCH(W$1,城镇化率!$5:$5,0))/100</f>
        <v>2307632.7363193254</v>
      </c>
      <c r="X101" s="40">
        <f>INDEX(人口源表!$1:$1048576,MATCH($B101,人口源表!$A:$A,0),MATCH(X$1,人口源表!$1:$1,0))*INDEX(城镇化率!$1:$1048576,MATCH($B101,城镇化率!$A:$A,0),MATCH(X$1,城镇化率!$5:$5,0))/100</f>
        <v>2318411.4265611274</v>
      </c>
      <c r="Y101" s="40">
        <f>INDEX(人口源表!$1:$1048576,MATCH($B101,人口源表!$A:$A,0),MATCH(Y$1,人口源表!$1:$1,0))*INDEX(城镇化率!$1:$1048576,MATCH($B101,城镇化率!$A:$A,0),MATCH(Y$1,城镇化率!$5:$5,0))/100</f>
        <v>2328129.0200513173</v>
      </c>
      <c r="Z101" s="40">
        <f>INDEX(人口源表!$1:$1048576,MATCH($B101,人口源表!$A:$A,0),MATCH(Z$1,人口源表!$1:$1,0))*INDEX(城镇化率!$1:$1048576,MATCH($B101,城镇化率!$A:$A,0),MATCH(Z$1,城镇化率!$5:$5,0))/100</f>
        <v>2336788.0542783188</v>
      </c>
      <c r="AA101" s="40">
        <f>INDEX(人口源表!$1:$1048576,MATCH($B101,人口源表!$A:$A,0),MATCH(AA$1,人口源表!$1:$1,0))*INDEX(城镇化率!$1:$1048576,MATCH($B101,城镇化率!$A:$A,0),MATCH(AA$1,城镇化率!$5:$5,0))/100</f>
        <v>2344399.4529162622</v>
      </c>
      <c r="AB101" s="40">
        <f>INDEX(人口源表!$1:$1048576,MATCH($B101,人口源表!$A:$A,0),MATCH(AB$1,人口源表!$1:$1,0))*INDEX(城镇化率!$1:$1048576,MATCH($B101,城镇化率!$A:$A,0),MATCH(AB$1,城镇化率!$5:$5,0))/100</f>
        <v>2350984.7867888985</v>
      </c>
      <c r="AC101" s="40">
        <f>INDEX(人口源表!$1:$1048576,MATCH($B101,人口源表!$A:$A,0),MATCH(AC$1,人口源表!$1:$1,0))*INDEX(城镇化率!$1:$1048576,MATCH($B101,城镇化率!$A:$A,0),MATCH(AC$1,城镇化率!$5:$5,0))/100</f>
        <v>2353690.1206404744</v>
      </c>
      <c r="AD101" s="40">
        <f>INDEX(人口源表!$1:$1048576,MATCH($B101,人口源表!$A:$A,0),MATCH(AD$1,人口源表!$1:$1,0))*INDEX(城镇化率!$1:$1048576,MATCH($B101,城镇化率!$A:$A,0),MATCH(AD$1,城镇化率!$5:$5,0))/100</f>
        <v>2355431.4734992972</v>
      </c>
      <c r="AE101" s="40">
        <f>INDEX(人口源表!$1:$1048576,MATCH($B101,人口源表!$A:$A,0),MATCH(AE$1,人口源表!$1:$1,0))*INDEX(城镇化率!$1:$1048576,MATCH($B101,城镇化率!$A:$A,0),MATCH(AE$1,城镇化率!$5:$5,0))/100</f>
        <v>2356260.9432014134</v>
      </c>
      <c r="AF101" s="40">
        <f>INDEX(人口源表!$1:$1048576,MATCH($B101,人口源表!$A:$A,0),MATCH(AF$1,人口源表!$1:$1,0))*INDEX(城镇化率!$1:$1048576,MATCH($B101,城镇化率!$A:$A,0),MATCH(AF$1,城镇化率!$5:$5,0))/100</f>
        <v>2356242.6125828889</v>
      </c>
      <c r="AG101" s="40">
        <f>INDEX(人口源表!$1:$1048576,MATCH($B101,人口源表!$A:$A,0),MATCH(AG$1,人口源表!$1:$1,0))*INDEX(城镇化率!$1:$1048576,MATCH($B101,城镇化率!$A:$A,0),MATCH(AG$1,城镇化率!$5:$5,0))/100</f>
        <v>2355447.1880300669</v>
      </c>
      <c r="AH101" s="40">
        <f>INDEX(人口源表!$1:$1048576,MATCH($B101,人口源表!$A:$A,0),MATCH(AH$1,人口源表!$1:$1,0))*INDEX(城镇化率!$1:$1048576,MATCH($B101,城镇化率!$A:$A,0),MATCH(AH$1,城镇化率!$5:$5,0))/100</f>
        <v>2353959.1153585073</v>
      </c>
      <c r="AI101" s="40">
        <f>INDEX(人口源表!$1:$1048576,MATCH($B101,人口源表!$A:$A,0),MATCH(AI$1,人口源表!$1:$1,0))*INDEX(城镇化率!$1:$1048576,MATCH($B101,城镇化率!$A:$A,0),MATCH(AI$1,城镇化率!$5:$5,0))/100</f>
        <v>2351871.206704359</v>
      </c>
      <c r="AJ101" s="40">
        <f>INDEX(人口源表!$1:$1048576,MATCH($B101,人口源表!$A:$A,0),MATCH(AJ$1,人口源表!$1:$1,0))*INDEX(城镇化率!$1:$1048576,MATCH($B101,城镇化率!$A:$A,0),MATCH(AJ$1,城镇化率!$5:$5,0))/100</f>
        <v>2349286.1965208035</v>
      </c>
      <c r="AK101" s="40">
        <f>INDEX(人口源表!$1:$1048576,MATCH($B101,人口源表!$A:$A,0),MATCH(AK$1,人口源表!$1:$1,0))*INDEX(城镇化率!$1:$1048576,MATCH($B101,城镇化率!$A:$A,0),MATCH(AK$1,城镇化率!$5:$5,0))/100</f>
        <v>2346319.7471013349</v>
      </c>
      <c r="AL101" s="40">
        <f>INDEX(人口源表!$1:$1048576,MATCH($B101,人口源表!$A:$A,0),MATCH(AL$1,人口源表!$1:$1,0))*INDEX(城镇化率!$1:$1048576,MATCH($B101,城镇化率!$A:$A,0),MATCH(AL$1,城镇化率!$5:$5,0))/100</f>
        <v>2343096.4132883078</v>
      </c>
      <c r="AM101" s="40">
        <f>INDEX(人口源表!$1:$1048576,MATCH($B101,人口源表!$A:$A,0),MATCH(AM$1,人口源表!$1:$1,0))*INDEX(城镇化率!$1:$1048576,MATCH($B101,城镇化率!$A:$A,0),MATCH(AM$1,城镇化率!$5:$5,0))/100</f>
        <v>2339751.9334787303</v>
      </c>
      <c r="AN101" s="40">
        <f>INDEX(人口源表!$1:$1048576,MATCH($B101,人口源表!$A:$A,0),MATCH(AN$1,人口源表!$1:$1,0))*INDEX(城镇化率!$1:$1048576,MATCH($B101,城镇化率!$A:$A,0),MATCH(AN$1,城镇化率!$5:$5,0))/100</f>
        <v>2336434.1385892113</v>
      </c>
      <c r="AO101" s="40">
        <f>INDEX(人口源表!$1:$1048576,MATCH($B101,人口源表!$A:$A,0),MATCH(AO$1,人口源表!$1:$1,0))*INDEX(城镇化率!$1:$1048576,MATCH($B101,城镇化率!$A:$A,0),MATCH(AO$1,城镇化率!$5:$5,0))/100</f>
        <v>2333301.7230903893</v>
      </c>
      <c r="AP101" s="40">
        <f>INDEX(人口源表!$1:$1048576,MATCH($B101,人口源表!$A:$A,0),MATCH(AP$1,人口源表!$1:$1,0))*INDEX(城镇化率!$1:$1048576,MATCH($B101,城镇化率!$A:$A,0),MATCH(AP$1,城镇化率!$5:$5,0))/100</f>
        <v>2330525.8716379269</v>
      </c>
      <c r="AQ101" s="40">
        <f>INDEX(人口源表!$1:$1048576,MATCH($B101,人口源表!$A:$A,0),MATCH(AQ$1,人口源表!$1:$1,0))*INDEX(城镇化率!$1:$1048576,MATCH($B101,城镇化率!$A:$A,0),MATCH(AQ$1,城镇化率!$5:$5,0))/100</f>
        <v>2328289.0236328463</v>
      </c>
      <c r="AR101" s="40">
        <f>INDEX(人口源表!$1:$1048576,MATCH($B101,人口源表!$A:$A,0),MATCH(AR$1,人口源表!$1:$1,0))*INDEX(城镇化率!$1:$1048576,MATCH($B101,城镇化率!$A:$A,0),MATCH(AR$1,城镇化率!$5:$5,0))/100</f>
        <v>2326785.0611569281</v>
      </c>
      <c r="AS101" s="40">
        <f>INDEX(人口源表!$1:$1048576,MATCH($B101,人口源表!$A:$A,0),MATCH(AS$1,人口源表!$1:$1,0))*INDEX(城镇化率!$1:$1048576,MATCH($B101,城镇化率!$A:$A,0),MATCH(AS$1,城镇化率!$5:$5,0))/100</f>
        <v>2326220.2285909369</v>
      </c>
      <c r="AT101" s="40">
        <f>INDEX(人口源表!$1:$1048576,MATCH($B101,人口源表!$A:$A,0),MATCH(AT$1,人口源表!$1:$1,0))*INDEX(城镇化率!$1:$1048576,MATCH($B101,城镇化率!$A:$A,0),MATCH(AT$1,城镇化率!$5:$5,0))/100</f>
        <v>2326814.8031896967</v>
      </c>
      <c r="AU101" s="40">
        <f>INDEX(人口源表!$1:$1048576,MATCH($B101,人口源表!$A:$A,0),MATCH(AU$1,人口源表!$1:$1,0))*INDEX(城镇化率!$1:$1048576,MATCH($B101,城镇化率!$A:$A,0),MATCH(AU$1,城镇化率!$5:$5,0))/100</f>
        <v>2328798.9197336882</v>
      </c>
      <c r="AV101" s="40">
        <f>INDEX(人口源表!$1:$1048576,MATCH($B101,人口源表!$A:$A,0),MATCH(AV$1,人口源表!$1:$1,0))*INDEX(城镇化率!$1:$1048576,MATCH($B101,城镇化率!$A:$A,0),MATCH(AV$1,城镇化率!$5:$5,0))/100</f>
        <v>2332418.6290072128</v>
      </c>
    </row>
    <row r="102" spans="1:48" x14ac:dyDescent="0.15">
      <c r="A102" s="4" t="s">
        <v>867</v>
      </c>
      <c r="B102" s="4" t="s">
        <v>226</v>
      </c>
      <c r="C102" s="34">
        <f>VLOOKUP(B102,'[1]2016省城人口总结（根）'!B:C,2,FALSE)/100</f>
        <v>0.6341</v>
      </c>
      <c r="D102" s="40">
        <f>INDEX(人口源表!$1:$1048576,MATCH($B102,人口源表!$A:$A,0),MATCH(D$1,人口源表!$1:$1,0))*INDEX(城镇化率!$1:$1048576,MATCH($B102,城镇化率!$A:$A,0),MATCH(D$1,城镇化率!$5:$5,0))/100</f>
        <v>1539848.3384678382</v>
      </c>
      <c r="E102" s="40">
        <f>INDEX(人口源表!$1:$1048576,MATCH($B102,人口源表!$A:$A,0),MATCH(E$1,人口源表!$1:$1,0))*INDEX(城镇化率!$1:$1048576,MATCH($B102,城镇化率!$A:$A,0),MATCH(E$1,城镇化率!$5:$5,0))/100</f>
        <v>1574280.3491327264</v>
      </c>
      <c r="F102" s="40">
        <f>INDEX(人口源表!$1:$1048576,MATCH($B102,人口源表!$A:$A,0),MATCH(F$1,人口源表!$1:$1,0))*INDEX(城镇化率!$1:$1048576,MATCH($B102,城镇化率!$A:$A,0),MATCH(F$1,城镇化率!$5:$5,0))/100</f>
        <v>1608725.8965823695</v>
      </c>
      <c r="G102" s="40">
        <f>INDEX(人口源表!$1:$1048576,MATCH($B102,人口源表!$A:$A,0),MATCH(G$1,人口源表!$1:$1,0))*INDEX(城镇化率!$1:$1048576,MATCH($B102,城镇化率!$A:$A,0),MATCH(G$1,城镇化率!$5:$5,0))/100</f>
        <v>2013373.7313825262</v>
      </c>
      <c r="H102" s="40">
        <f>INDEX(人口源表!$1:$1048576,MATCH($B102,人口源表!$A:$A,0),MATCH(H$1,人口源表!$1:$1,0))*INDEX(城镇化率!$1:$1048576,MATCH($B102,城镇化率!$A:$A,0),MATCH(H$1,城镇化率!$5:$5,0))/100</f>
        <v>2057674.0110880241</v>
      </c>
      <c r="I102" s="40">
        <f>INDEX(人口源表!$1:$1048576,MATCH($B102,人口源表!$A:$A,0),MATCH(I$1,人口源表!$1:$1,0))*INDEX(城镇化率!$1:$1048576,MATCH($B102,城镇化率!$A:$A,0),MATCH(I$1,城镇化率!$5:$5,0))/100</f>
        <v>2087544.7664621887</v>
      </c>
      <c r="J102" s="40">
        <f>INDEX(人口源表!$1:$1048576,MATCH($B102,人口源表!$A:$A,0),MATCH(J$1,人口源表!$1:$1,0))*INDEX(城镇化率!$1:$1048576,MATCH($B102,城镇化率!$A:$A,0),MATCH(J$1,城镇化率!$5:$5,0))/100</f>
        <v>2116902.7279114258</v>
      </c>
      <c r="K102" s="40">
        <f>INDEX(人口源表!$1:$1048576,MATCH($B102,人口源表!$A:$A,0),MATCH(K$1,人口源表!$1:$1,0))*INDEX(城镇化率!$1:$1048576,MATCH($B102,城镇化率!$A:$A,0),MATCH(K$1,城镇化率!$5:$5,0))/100</f>
        <v>2145690.6621569092</v>
      </c>
      <c r="L102" s="40">
        <f>INDEX(人口源表!$1:$1048576,MATCH($B102,人口源表!$A:$A,0),MATCH(L$1,人口源表!$1:$1,0))*INDEX(城镇化率!$1:$1048576,MATCH($B102,城镇化率!$A:$A,0),MATCH(L$1,城镇化率!$5:$5,0))/100</f>
        <v>2173854.3945227549</v>
      </c>
      <c r="M102" s="40">
        <f>INDEX(人口源表!$1:$1048576,MATCH($B102,人口源表!$A:$A,0),MATCH(M$1,人口源表!$1:$1,0))*INDEX(城镇化率!$1:$1048576,MATCH($B102,城镇化率!$A:$A,0),MATCH(M$1,城镇化率!$5:$5,0))/100</f>
        <v>2201341.5867508845</v>
      </c>
      <c r="N102" s="40">
        <f>INDEX(人口源表!$1:$1048576,MATCH($B102,人口源表!$A:$A,0),MATCH(N$1,人口源表!$1:$1,0))*INDEX(城镇化率!$1:$1048576,MATCH($B102,城镇化率!$A:$A,0),MATCH(N$1,城镇化率!$5:$5,0))/100</f>
        <v>2228104.7564215399</v>
      </c>
      <c r="O102" s="40">
        <f>INDEX(人口源表!$1:$1048576,MATCH($B102,人口源表!$A:$A,0),MATCH(O$1,人口源表!$1:$1,0))*INDEX(城镇化率!$1:$1048576,MATCH($B102,城镇化率!$A:$A,0),MATCH(O$1,城镇化率!$5:$5,0))/100</f>
        <v>2254098.6554255225</v>
      </c>
      <c r="P102" s="40">
        <f>INDEX(人口源表!$1:$1048576,MATCH($B102,人口源表!$A:$A,0),MATCH(P$1,人口源表!$1:$1,0))*INDEX(城镇化率!$1:$1048576,MATCH($B102,城镇化率!$A:$A,0),MATCH(P$1,城镇化率!$5:$5,0))/100</f>
        <v>2279281.1557731535</v>
      </c>
      <c r="Q102" s="40">
        <f>INDEX(人口源表!$1:$1048576,MATCH($B102,人口源表!$A:$A,0),MATCH(Q$1,人口源表!$1:$1,0))*INDEX(城镇化率!$1:$1048576,MATCH($B102,城镇化率!$A:$A,0),MATCH(Q$1,城镇化率!$5:$5,0))/100</f>
        <v>2303614.9262825893</v>
      </c>
      <c r="R102" s="40">
        <f>INDEX(人口源表!$1:$1048576,MATCH($B102,人口源表!$A:$A,0),MATCH(R$1,人口源表!$1:$1,0))*INDEX(城镇化率!$1:$1048576,MATCH($B102,城镇化率!$A:$A,0),MATCH(R$1,城镇化率!$5:$5,0))/100</f>
        <v>2327066.9564026026</v>
      </c>
      <c r="S102" s="40">
        <f>INDEX(人口源表!$1:$1048576,MATCH($B102,人口源表!$A:$A,0),MATCH(S$1,人口源表!$1:$1,0))*INDEX(城镇化率!$1:$1048576,MATCH($B102,城镇化率!$A:$A,0),MATCH(S$1,城镇化率!$5:$5,0))/100</f>
        <v>2337976.3205682905</v>
      </c>
      <c r="T102" s="40">
        <f>INDEX(人口源表!$1:$1048576,MATCH($B102,人口源表!$A:$A,0),MATCH(T$1,人口源表!$1:$1,0))*INDEX(城镇化率!$1:$1048576,MATCH($B102,城镇化率!$A:$A,0),MATCH(T$1,城镇化率!$5:$5,0))/100</f>
        <v>2347794.5196391381</v>
      </c>
      <c r="U102" s="40">
        <f>INDEX(人口源表!$1:$1048576,MATCH($B102,人口源表!$A:$A,0),MATCH(U$1,人口源表!$1:$1,0))*INDEX(城镇化率!$1:$1048576,MATCH($B102,城镇化率!$A:$A,0),MATCH(U$1,城镇化率!$5:$5,0))/100</f>
        <v>2356516.0682877023</v>
      </c>
      <c r="V102" s="40">
        <f>INDEX(人口源表!$1:$1048576,MATCH($B102,人口源表!$A:$A,0),MATCH(V$1,人口源表!$1:$1,0))*INDEX(城镇化率!$1:$1048576,MATCH($B102,城镇化率!$A:$A,0),MATCH(V$1,城镇化率!$5:$5,0))/100</f>
        <v>2364143.1834985255</v>
      </c>
      <c r="W102" s="40">
        <f>INDEX(人口源表!$1:$1048576,MATCH($B102,人口源表!$A:$A,0),MATCH(W$1,人口源表!$1:$1,0))*INDEX(城镇化率!$1:$1048576,MATCH($B102,城镇化率!$A:$A,0),MATCH(W$1,城镇化率!$5:$5,0))/100</f>
        <v>2370681.3675673609</v>
      </c>
      <c r="X102" s="40">
        <f>INDEX(人口源表!$1:$1048576,MATCH($B102,人口源表!$A:$A,0),MATCH(X$1,人口源表!$1:$1,0))*INDEX(城镇化率!$1:$1048576,MATCH($B102,城镇化率!$A:$A,0),MATCH(X$1,城镇化率!$5:$5,0))/100</f>
        <v>2376141.8045789311</v>
      </c>
      <c r="Y102" s="40">
        <f>INDEX(人口源表!$1:$1048576,MATCH($B102,人口源表!$A:$A,0),MATCH(Y$1,人口源表!$1:$1,0))*INDEX(城镇化率!$1:$1048576,MATCH($B102,城镇化率!$A:$A,0),MATCH(Y$1,城镇化率!$5:$5,0))/100</f>
        <v>2380543.0516047045</v>
      </c>
      <c r="Z102" s="40">
        <f>INDEX(人口源表!$1:$1048576,MATCH($B102,人口源表!$A:$A,0),MATCH(Z$1,人口源表!$1:$1,0))*INDEX(城镇化率!$1:$1048576,MATCH($B102,城镇化率!$A:$A,0),MATCH(Z$1,城镇化率!$5:$5,0))/100</f>
        <v>2383906.5398253985</v>
      </c>
      <c r="AA102" s="40">
        <f>INDEX(人口源表!$1:$1048576,MATCH($B102,人口源表!$A:$A,0),MATCH(AA$1,人口源表!$1:$1,0))*INDEX(城镇化率!$1:$1048576,MATCH($B102,城镇化率!$A:$A,0),MATCH(AA$1,城镇化率!$5:$5,0))/100</f>
        <v>2386261.342807869</v>
      </c>
      <c r="AB102" s="40">
        <f>INDEX(人口源表!$1:$1048576,MATCH($B102,人口源表!$A:$A,0),MATCH(AB$1,人口源表!$1:$1,0))*INDEX(城镇化率!$1:$1048576,MATCH($B102,城镇化率!$A:$A,0),MATCH(AB$1,城镇化率!$5:$5,0))/100</f>
        <v>2387642.7855614014</v>
      </c>
      <c r="AC102" s="40">
        <f>INDEX(人口源表!$1:$1048576,MATCH($B102,人口源表!$A:$A,0),MATCH(AC$1,人口源表!$1:$1,0))*INDEX(城镇化率!$1:$1048576,MATCH($B102,城镇化率!$A:$A,0),MATCH(AC$1,城镇化率!$5:$5,0))/100</f>
        <v>2385169.5691567697</v>
      </c>
      <c r="AD102" s="40">
        <f>INDEX(人口源表!$1:$1048576,MATCH($B102,人口源表!$A:$A,0),MATCH(AD$1,人口源表!$1:$1,0))*INDEX(城镇化率!$1:$1048576,MATCH($B102,城镇化率!$A:$A,0),MATCH(AD$1,城镇化率!$5:$5,0))/100</f>
        <v>2381814.4457586394</v>
      </c>
      <c r="AE102" s="40">
        <f>INDEX(人口源表!$1:$1048576,MATCH($B102,人口源表!$A:$A,0),MATCH(AE$1,人口源表!$1:$1,0))*INDEX(城镇化率!$1:$1048576,MATCH($B102,城镇化率!$A:$A,0),MATCH(AE$1,城镇化率!$5:$5,0))/100</f>
        <v>2377636.181328109</v>
      </c>
      <c r="AF102" s="40">
        <f>INDEX(人口源表!$1:$1048576,MATCH($B102,人口源表!$A:$A,0),MATCH(AF$1,人口源表!$1:$1,0))*INDEX(城镇化率!$1:$1048576,MATCH($B102,城镇化率!$A:$A,0),MATCH(AF$1,城镇化率!$5:$5,0))/100</f>
        <v>2372695.3018716858</v>
      </c>
      <c r="AG102" s="40">
        <f>INDEX(人口源表!$1:$1048576,MATCH($B102,人口源表!$A:$A,0),MATCH(AG$1,人口源表!$1:$1,0))*INDEX(城镇化率!$1:$1048576,MATCH($B102,城镇化率!$A:$A,0),MATCH(AG$1,城镇化率!$5:$5,0))/100</f>
        <v>2367062.9465799476</v>
      </c>
      <c r="AH102" s="40">
        <f>INDEX(人口源表!$1:$1048576,MATCH($B102,人口源表!$A:$A,0),MATCH(AH$1,人口源表!$1:$1,0))*INDEX(城镇化率!$1:$1048576,MATCH($B102,城镇化率!$A:$A,0),MATCH(AH$1,城镇化率!$5:$5,0))/100</f>
        <v>2360814.6137176915</v>
      </c>
      <c r="AI102" s="40">
        <f>INDEX(人口源表!$1:$1048576,MATCH($B102,人口源表!$A:$A,0),MATCH(AI$1,人口源表!$1:$1,0))*INDEX(城镇化率!$1:$1048576,MATCH($B102,城镇化率!$A:$A,0),MATCH(AI$1,城镇化率!$5:$5,0))/100</f>
        <v>2354031.8496423452</v>
      </c>
      <c r="AJ102" s="40">
        <f>INDEX(人口源表!$1:$1048576,MATCH($B102,人口源表!$A:$A,0),MATCH(AJ$1,人口源表!$1:$1,0))*INDEX(城镇化率!$1:$1048576,MATCH($B102,城镇化率!$A:$A,0),MATCH(AJ$1,城镇化率!$5:$5,0))/100</f>
        <v>2346804.7869081446</v>
      </c>
      <c r="AK102" s="40">
        <f>INDEX(人口源表!$1:$1048576,MATCH($B102,人口源表!$A:$A,0),MATCH(AK$1,人口源表!$1:$1,0))*INDEX(城镇化率!$1:$1048576,MATCH($B102,城镇化率!$A:$A,0),MATCH(AK$1,城镇化率!$5:$5,0))/100</f>
        <v>2339229.0350539926</v>
      </c>
      <c r="AL102" s="40">
        <f>INDEX(人口源表!$1:$1048576,MATCH($B102,人口源表!$A:$A,0),MATCH(AL$1,人口源表!$1:$1,0))*INDEX(城镇化率!$1:$1048576,MATCH($B102,城镇化率!$A:$A,0),MATCH(AL$1,城镇化率!$5:$5,0))/100</f>
        <v>2331406.5886214799</v>
      </c>
      <c r="AM102" s="40">
        <f>INDEX(人口源表!$1:$1048576,MATCH($B102,人口源表!$A:$A,0),MATCH(AM$1,人口源表!$1:$1,0))*INDEX(城镇化率!$1:$1048576,MATCH($B102,城镇化率!$A:$A,0),MATCH(AM$1,城镇化率!$5:$5,0))/100</f>
        <v>2323449.2174779647</v>
      </c>
      <c r="AN102" s="40">
        <f>INDEX(人口源表!$1:$1048576,MATCH($B102,人口源表!$A:$A,0),MATCH(AN$1,人口源表!$1:$1,0))*INDEX(城镇化率!$1:$1048576,MATCH($B102,城镇化率!$A:$A,0),MATCH(AN$1,城镇化率!$5:$5,0))/100</f>
        <v>2315472.8681371696</v>
      </c>
      <c r="AO102" s="40">
        <f>INDEX(人口源表!$1:$1048576,MATCH($B102,人口源表!$A:$A,0),MATCH(AO$1,人口源表!$1:$1,0))*INDEX(城镇化率!$1:$1048576,MATCH($B102,城镇化率!$A:$A,0),MATCH(AO$1,城镇化率!$5:$5,0))/100</f>
        <v>2307602.6893630493</v>
      </c>
      <c r="AP102" s="40">
        <f>INDEX(人口源表!$1:$1048576,MATCH($B102,人口源表!$A:$A,0),MATCH(AP$1,人口源表!$1:$1,0))*INDEX(城镇化率!$1:$1048576,MATCH($B102,城镇化率!$A:$A,0),MATCH(AP$1,城镇化率!$5:$5,0))/100</f>
        <v>2299969.8680374878</v>
      </c>
      <c r="AQ102" s="40">
        <f>INDEX(人口源表!$1:$1048576,MATCH($B102,人口源表!$A:$A,0),MATCH(AQ$1,人口源表!$1:$1,0))*INDEX(城镇化率!$1:$1048576,MATCH($B102,城镇化率!$A:$A,0),MATCH(AQ$1,城镇化率!$5:$5,0))/100</f>
        <v>2292714.2253819825</v>
      </c>
      <c r="AR102" s="40">
        <f>INDEX(人口源表!$1:$1048576,MATCH($B102,人口源表!$A:$A,0),MATCH(AR$1,人口源表!$1:$1,0))*INDEX(城镇化率!$1:$1048576,MATCH($B102,城镇化率!$A:$A,0),MATCH(AR$1,城镇化率!$5:$5,0))/100</f>
        <v>2285983.5246057976</v>
      </c>
      <c r="AS102" s="40">
        <f>INDEX(人口源表!$1:$1048576,MATCH($B102,人口源表!$A:$A,0),MATCH(AS$1,人口源表!$1:$1,0))*INDEX(城镇化率!$1:$1048576,MATCH($B102,城镇化率!$A:$A,0),MATCH(AS$1,城镇化率!$5:$5,0))/100</f>
        <v>2279931.9215000193</v>
      </c>
      <c r="AT102" s="40">
        <f>INDEX(人口源表!$1:$1048576,MATCH($B102,人口源表!$A:$A,0),MATCH(AT$1,人口源表!$1:$1,0))*INDEX(城镇化率!$1:$1048576,MATCH($B102,城镇化率!$A:$A,0),MATCH(AT$1,城镇化率!$5:$5,0))/100</f>
        <v>2274722.5927241575</v>
      </c>
      <c r="AU102" s="40">
        <f>INDEX(人口源表!$1:$1048576,MATCH($B102,人口源表!$A:$A,0),MATCH(AU$1,人口源表!$1:$1,0))*INDEX(城镇化率!$1:$1048576,MATCH($B102,城镇化率!$A:$A,0),MATCH(AU$1,城镇化率!$5:$5,0))/100</f>
        <v>2270526.1921670199</v>
      </c>
      <c r="AV102" s="40">
        <f>INDEX(人口源表!$1:$1048576,MATCH($B102,人口源表!$A:$A,0),MATCH(AV$1,人口源表!$1:$1,0))*INDEX(城镇化率!$1:$1048576,MATCH($B102,城镇化率!$A:$A,0),MATCH(AV$1,城镇化率!$5:$5,0))/100</f>
        <v>2267521.8183029532</v>
      </c>
    </row>
    <row r="103" spans="1:48" x14ac:dyDescent="0.15">
      <c r="A103" s="4" t="s">
        <v>867</v>
      </c>
      <c r="B103" s="4" t="s">
        <v>228</v>
      </c>
      <c r="C103" s="34">
        <f>VLOOKUP(B103,'[1]2016省城人口总结（根）'!B:C,2,FALSE)/100</f>
        <v>0.67849999999999999</v>
      </c>
      <c r="D103" s="40">
        <f>INDEX(人口源表!$1:$1048576,MATCH($B103,人口源表!$A:$A,0),MATCH(D$1,人口源表!$1:$1,0))*INDEX(城镇化率!$1:$1048576,MATCH($B103,城镇化率!$A:$A,0),MATCH(D$1,城镇化率!$5:$5,0))/100</f>
        <v>1605940.1994367223</v>
      </c>
      <c r="E103" s="40">
        <f>INDEX(人口源表!$1:$1048576,MATCH($B103,人口源表!$A:$A,0),MATCH(E$1,人口源表!$1:$1,0))*INDEX(城镇化率!$1:$1048576,MATCH($B103,城镇化率!$A:$A,0),MATCH(E$1,城镇化率!$5:$5,0))/100</f>
        <v>1639408.9514990335</v>
      </c>
      <c r="F103" s="40">
        <f>INDEX(人口源表!$1:$1048576,MATCH($B103,人口源表!$A:$A,0),MATCH(F$1,人口源表!$1:$1,0))*INDEX(城镇化率!$1:$1048576,MATCH($B103,城镇化率!$A:$A,0),MATCH(F$1,城镇化率!$5:$5,0))/100</f>
        <v>1672947.426289333</v>
      </c>
      <c r="G103" s="40">
        <f>INDEX(人口源表!$1:$1048576,MATCH($B103,人口源表!$A:$A,0),MATCH(G$1,人口源表!$1:$1,0))*INDEX(城镇化率!$1:$1048576,MATCH($B103,城镇化率!$A:$A,0),MATCH(G$1,城镇化率!$5:$5,0))/100</f>
        <v>1531881.9436400083</v>
      </c>
      <c r="H103" s="40">
        <f>INDEX(人口源表!$1:$1048576,MATCH($B103,人口源表!$A:$A,0),MATCH(H$1,人口源表!$1:$1,0))*INDEX(城镇化率!$1:$1048576,MATCH($B103,城镇化率!$A:$A,0),MATCH(H$1,城镇化率!$5:$5,0))/100</f>
        <v>1567618.9229843258</v>
      </c>
      <c r="I103" s="40">
        <f>INDEX(人口源表!$1:$1048576,MATCH($B103,人口源表!$A:$A,0),MATCH(I$1,人口源表!$1:$1,0))*INDEX(城镇化率!$1:$1048576,MATCH($B103,城镇化率!$A:$A,0),MATCH(I$1,城镇化率!$5:$5,0))/100</f>
        <v>1591778.0557384535</v>
      </c>
      <c r="J103" s="40">
        <f>INDEX(人口源表!$1:$1048576,MATCH($B103,人口源表!$A:$A,0),MATCH(J$1,人口源表!$1:$1,0))*INDEX(城镇化率!$1:$1048576,MATCH($B103,城镇化率!$A:$A,0),MATCH(J$1,城镇化率!$5:$5,0))/100</f>
        <v>1614990.0313891144</v>
      </c>
      <c r="K103" s="40">
        <f>INDEX(人口源表!$1:$1048576,MATCH($B103,人口源表!$A:$A,0),MATCH(K$1,人口源表!$1:$1,0))*INDEX(城镇化率!$1:$1048576,MATCH($B103,城镇化率!$A:$A,0),MATCH(K$1,城镇化率!$5:$5,0))/100</f>
        <v>1637250.6693731134</v>
      </c>
      <c r="L103" s="40">
        <f>INDEX(人口源表!$1:$1048576,MATCH($B103,人口源表!$A:$A,0),MATCH(L$1,人口源表!$1:$1,0))*INDEX(城镇化率!$1:$1048576,MATCH($B103,城镇化率!$A:$A,0),MATCH(L$1,城镇化率!$5:$5,0))/100</f>
        <v>1658559.2925006836</v>
      </c>
      <c r="M103" s="40">
        <f>INDEX(人口源表!$1:$1048576,MATCH($B103,人口源表!$A:$A,0),MATCH(M$1,人口源表!$1:$1,0))*INDEX(城镇化率!$1:$1048576,MATCH($B103,城镇化率!$A:$A,0),MATCH(M$1,城镇化率!$5:$5,0))/100</f>
        <v>1678916.6071158799</v>
      </c>
      <c r="N103" s="40">
        <f>INDEX(人口源表!$1:$1048576,MATCH($B103,人口源表!$A:$A,0),MATCH(N$1,人口源表!$1:$1,0))*INDEX(城镇化率!$1:$1048576,MATCH($B103,城镇化率!$A:$A,0),MATCH(N$1,城镇化率!$5:$5,0))/100</f>
        <v>1698323.9919180861</v>
      </c>
      <c r="O103" s="40">
        <f>INDEX(人口源表!$1:$1048576,MATCH($B103,人口源表!$A:$A,0),MATCH(O$1,人口源表!$1:$1,0))*INDEX(城镇化率!$1:$1048576,MATCH($B103,城镇化率!$A:$A,0),MATCH(O$1,城镇化率!$5:$5,0))/100</f>
        <v>1716785.8550700149</v>
      </c>
      <c r="P103" s="40">
        <f>INDEX(人口源表!$1:$1048576,MATCH($B103,人口源表!$A:$A,0),MATCH(P$1,人口源表!$1:$1,0))*INDEX(城镇化率!$1:$1048576,MATCH($B103,城镇化率!$A:$A,0),MATCH(P$1,城镇化率!$5:$5,0))/100</f>
        <v>1734309.7738773888</v>
      </c>
      <c r="Q103" s="40">
        <f>INDEX(人口源表!$1:$1048576,MATCH($B103,人口源表!$A:$A,0),MATCH(Q$1,人口源表!$1:$1,0))*INDEX(城镇化率!$1:$1048576,MATCH($B103,城镇化率!$A:$A,0),MATCH(Q$1,城镇化率!$5:$5,0))/100</f>
        <v>1750903.4630264882</v>
      </c>
      <c r="R103" s="40">
        <f>INDEX(人口源表!$1:$1048576,MATCH($B103,人口源表!$A:$A,0),MATCH(R$1,人口源表!$1:$1,0))*INDEX(城镇化率!$1:$1048576,MATCH($B103,城镇化率!$A:$A,0),MATCH(R$1,城镇化率!$5:$5,0))/100</f>
        <v>1766577.9708329106</v>
      </c>
      <c r="S103" s="40">
        <f>INDEX(人口源表!$1:$1048576,MATCH($B103,人口源表!$A:$A,0),MATCH(S$1,人口源表!$1:$1,0))*INDEX(城镇化率!$1:$1048576,MATCH($B103,城镇化率!$A:$A,0),MATCH(S$1,城镇化率!$5:$5,0))/100</f>
        <v>1772529.2744713093</v>
      </c>
      <c r="T103" s="40">
        <f>INDEX(人口源表!$1:$1048576,MATCH($B103,人口源表!$A:$A,0),MATCH(T$1,人口源表!$1:$1,0))*INDEX(城镇化率!$1:$1048576,MATCH($B103,城镇化率!$A:$A,0),MATCH(T$1,城镇化率!$5:$5,0))/100</f>
        <v>1777497.3918022292</v>
      </c>
      <c r="U103" s="40">
        <f>INDEX(人口源表!$1:$1048576,MATCH($B103,人口源表!$A:$A,0),MATCH(U$1,人口源表!$1:$1,0))*INDEX(城镇化率!$1:$1048576,MATCH($B103,城镇化率!$A:$A,0),MATCH(U$1,城镇化率!$5:$5,0))/100</f>
        <v>1781515.3690729085</v>
      </c>
      <c r="V103" s="40">
        <f>INDEX(人口源表!$1:$1048576,MATCH($B103,人口源表!$A:$A,0),MATCH(V$1,人口源表!$1:$1,0))*INDEX(城镇化率!$1:$1048576,MATCH($B103,城镇化率!$A:$A,0),MATCH(V$1,城镇化率!$5:$5,0))/100</f>
        <v>1784617.0628050154</v>
      </c>
      <c r="W103" s="40">
        <f>INDEX(人口源表!$1:$1048576,MATCH($B103,人口源表!$A:$A,0),MATCH(W$1,人口源表!$1:$1,0))*INDEX(城镇化率!$1:$1048576,MATCH($B103,城镇化率!$A:$A,0),MATCH(W$1,城镇化率!$5:$5,0))/100</f>
        <v>1786838.7946483491</v>
      </c>
      <c r="X103" s="40">
        <f>INDEX(人口源表!$1:$1048576,MATCH($B103,人口源表!$A:$A,0),MATCH(X$1,人口源表!$1:$1,0))*INDEX(城镇化率!$1:$1048576,MATCH($B103,城镇化率!$A:$A,0),MATCH(X$1,城镇化率!$5:$5,0))/100</f>
        <v>1788220.2295077275</v>
      </c>
      <c r="Y103" s="40">
        <f>INDEX(人口源表!$1:$1048576,MATCH($B103,人口源表!$A:$A,0),MATCH(Y$1,人口源表!$1:$1,0))*INDEX(城镇化率!$1:$1048576,MATCH($B103,城镇化率!$A:$A,0),MATCH(Y$1,城镇化率!$5:$5,0))/100</f>
        <v>1788802.7883090347</v>
      </c>
      <c r="Z103" s="40">
        <f>INDEX(人口源表!$1:$1048576,MATCH($B103,人口源表!$A:$A,0),MATCH(Z$1,人口源表!$1:$1,0))*INDEX(城镇化率!$1:$1048576,MATCH($B103,城镇化率!$A:$A,0),MATCH(Z$1,城镇化率!$5:$5,0))/100</f>
        <v>1788628.8464366966</v>
      </c>
      <c r="AA103" s="40">
        <f>INDEX(人口源表!$1:$1048576,MATCH($B103,人口源表!$A:$A,0),MATCH(AA$1,人口源表!$1:$1,0))*INDEX(城镇化率!$1:$1048576,MATCH($B103,城镇化率!$A:$A,0),MATCH(AA$1,城镇化率!$5:$5,0))/100</f>
        <v>1787745.1006479948</v>
      </c>
      <c r="AB103" s="40">
        <f>INDEX(人口源表!$1:$1048576,MATCH($B103,人口源表!$A:$A,0),MATCH(AB$1,人口源表!$1:$1,0))*INDEX(城镇化率!$1:$1048576,MATCH($B103,城镇化率!$A:$A,0),MATCH(AB$1,城镇化率!$5:$5,0))/100</f>
        <v>1786199.2942840972</v>
      </c>
      <c r="AC103" s="40">
        <f>INDEX(人口源表!$1:$1048576,MATCH($B103,人口源表!$A:$A,0),MATCH(AC$1,人口源表!$1:$1,0))*INDEX(城镇化率!$1:$1048576,MATCH($B103,城镇化率!$A:$A,0),MATCH(AC$1,城镇化率!$5:$5,0))/100</f>
        <v>1781860.5418322878</v>
      </c>
      <c r="AD103" s="40">
        <f>INDEX(人口源表!$1:$1048576,MATCH($B103,人口源表!$A:$A,0),MATCH(AD$1,人口源表!$1:$1,0))*INDEX(城镇化率!$1:$1048576,MATCH($B103,城镇化率!$A:$A,0),MATCH(AD$1,城镇化率!$5:$5,0))/100</f>
        <v>1776972.8601518839</v>
      </c>
      <c r="AE103" s="40">
        <f>INDEX(人口源表!$1:$1048576,MATCH($B103,人口源表!$A:$A,0),MATCH(AE$1,人口源表!$1:$1,0))*INDEX(城镇化率!$1:$1048576,MATCH($B103,城镇化率!$A:$A,0),MATCH(AE$1,城镇化率!$5:$5,0))/100</f>
        <v>1771595.9542535725</v>
      </c>
      <c r="AF103" s="40">
        <f>INDEX(人口源表!$1:$1048576,MATCH($B103,人口源表!$A:$A,0),MATCH(AF$1,人口源表!$1:$1,0))*INDEX(城镇化率!$1:$1048576,MATCH($B103,城镇化率!$A:$A,0),MATCH(AF$1,城镇化率!$5:$5,0))/100</f>
        <v>1765787.9083051381</v>
      </c>
      <c r="AG103" s="40">
        <f>INDEX(人口源表!$1:$1048576,MATCH($B103,人口源表!$A:$A,0),MATCH(AG$1,人口源表!$1:$1,0))*INDEX(城镇化率!$1:$1048576,MATCH($B103,城镇化率!$A:$A,0),MATCH(AG$1,城镇化率!$5:$5,0))/100</f>
        <v>1759612.8756466478</v>
      </c>
      <c r="AH103" s="40">
        <f>INDEX(人口源表!$1:$1048576,MATCH($B103,人口源表!$A:$A,0),MATCH(AH$1,人口源表!$1:$1,0))*INDEX(城镇化率!$1:$1048576,MATCH($B103,城镇化率!$A:$A,0),MATCH(AH$1,城镇化率!$5:$5,0))/100</f>
        <v>1753136.0123643673</v>
      </c>
      <c r="AI103" s="40">
        <f>INDEX(人口源表!$1:$1048576,MATCH($B103,人口源表!$A:$A,0),MATCH(AI$1,人口源表!$1:$1,0))*INDEX(城镇化率!$1:$1048576,MATCH($B103,城镇化率!$A:$A,0),MATCH(AI$1,城镇化率!$5:$5,0))/100</f>
        <v>1746423.4868502375</v>
      </c>
      <c r="AJ103" s="40">
        <f>INDEX(人口源表!$1:$1048576,MATCH($B103,人口源表!$A:$A,0),MATCH(AJ$1,人口源表!$1:$1,0))*INDEX(城镇化率!$1:$1048576,MATCH($B103,城镇化率!$A:$A,0),MATCH(AJ$1,城镇化率!$5:$5,0))/100</f>
        <v>1739545.9637000212</v>
      </c>
      <c r="AK103" s="40">
        <f>INDEX(人口源表!$1:$1048576,MATCH($B103,人口源表!$A:$A,0),MATCH(AK$1,人口源表!$1:$1,0))*INDEX(城镇化率!$1:$1048576,MATCH($B103,城镇化率!$A:$A,0),MATCH(AK$1,城镇化率!$5:$5,0))/100</f>
        <v>1732576.063388183</v>
      </c>
      <c r="AL103" s="40">
        <f>INDEX(人口源表!$1:$1048576,MATCH($B103,人口源表!$A:$A,0),MATCH(AL$1,人口源表!$1:$1,0))*INDEX(城镇化率!$1:$1048576,MATCH($B103,城镇化率!$A:$A,0),MATCH(AL$1,城镇化率!$5:$5,0))/100</f>
        <v>1725589.2641035104</v>
      </c>
      <c r="AM103" s="40">
        <f>INDEX(人口源表!$1:$1048576,MATCH($B103,人口源表!$A:$A,0),MATCH(AM$1,人口源表!$1:$1,0))*INDEX(城镇化率!$1:$1048576,MATCH($B103,城镇化率!$A:$A,0),MATCH(AM$1,城镇化率!$5:$5,0))/100</f>
        <v>1718661.3099341062</v>
      </c>
      <c r="AN103" s="40">
        <f>INDEX(人口源表!$1:$1048576,MATCH($B103,人口源表!$A:$A,0),MATCH(AN$1,人口源表!$1:$1,0))*INDEX(城镇化率!$1:$1048576,MATCH($B103,城镇化率!$A:$A,0),MATCH(AN$1,城镇化率!$5:$5,0))/100</f>
        <v>1711875.2590260548</v>
      </c>
      <c r="AO103" s="40">
        <f>INDEX(人口源表!$1:$1048576,MATCH($B103,人口源表!$A:$A,0),MATCH(AO$1,人口源表!$1:$1,0))*INDEX(城镇化率!$1:$1048576,MATCH($B103,城镇化率!$A:$A,0),MATCH(AO$1,城镇化率!$5:$5,0))/100</f>
        <v>1705311.8749912176</v>
      </c>
      <c r="AP103" s="40">
        <f>INDEX(人口源表!$1:$1048576,MATCH($B103,人口源表!$A:$A,0),MATCH(AP$1,人口源表!$1:$1,0))*INDEX(城镇化率!$1:$1048576,MATCH($B103,城镇化率!$A:$A,0),MATCH(AP$1,城镇化率!$5:$5,0))/100</f>
        <v>1699057.567493248</v>
      </c>
      <c r="AQ103" s="40">
        <f>INDEX(人口源表!$1:$1048576,MATCH($B103,人口源表!$A:$A,0),MATCH(AQ$1,人口源表!$1:$1,0))*INDEX(城镇化率!$1:$1048576,MATCH($B103,城镇化率!$A:$A,0),MATCH(AQ$1,城镇化率!$5:$5,0))/100</f>
        <v>1693200.9202850265</v>
      </c>
      <c r="AR103" s="40">
        <f>INDEX(人口源表!$1:$1048576,MATCH($B103,人口源表!$A:$A,0),MATCH(AR$1,人口源表!$1:$1,0))*INDEX(城镇化率!$1:$1048576,MATCH($B103,城镇化率!$A:$A,0),MATCH(AR$1,城镇化率!$5:$5,0))/100</f>
        <v>1687833.6151496642</v>
      </c>
      <c r="AS103" s="40">
        <f>INDEX(人口源表!$1:$1048576,MATCH($B103,人口源表!$A:$A,0),MATCH(AS$1,人口源表!$1:$1,0))*INDEX(城镇化率!$1:$1048576,MATCH($B103,城镇化率!$A:$A,0),MATCH(AS$1,城镇化率!$5:$5,0))/100</f>
        <v>1683049.5793964318</v>
      </c>
      <c r="AT103" s="40">
        <f>INDEX(人口源表!$1:$1048576,MATCH($B103,人口源表!$A:$A,0),MATCH(AT$1,人口源表!$1:$1,0))*INDEX(城镇化率!$1:$1048576,MATCH($B103,城镇化率!$A:$A,0),MATCH(AT$1,城镇化率!$5:$5,0))/100</f>
        <v>1678945.0153799418</v>
      </c>
      <c r="AU103" s="40">
        <f>INDEX(人口源表!$1:$1048576,MATCH($B103,人口源表!$A:$A,0),MATCH(AU$1,人口源表!$1:$1,0))*INDEX(城镇化率!$1:$1048576,MATCH($B103,城镇化率!$A:$A,0),MATCH(AU$1,城镇化率!$5:$5,0))/100</f>
        <v>1675621.1461297979</v>
      </c>
      <c r="AV103" s="40">
        <f>INDEX(人口源表!$1:$1048576,MATCH($B103,人口源表!$A:$A,0),MATCH(AV$1,人口源表!$1:$1,0))*INDEX(城镇化率!$1:$1048576,MATCH($B103,城镇化率!$A:$A,0),MATCH(AV$1,城镇化率!$5:$5,0))/100</f>
        <v>1673180.6618886816</v>
      </c>
    </row>
    <row r="104" spans="1:48" x14ac:dyDescent="0.15">
      <c r="A104" s="4" t="s">
        <v>867</v>
      </c>
      <c r="B104" s="4" t="s">
        <v>230</v>
      </c>
      <c r="C104" s="34">
        <f>VLOOKUP(B104,'[1]2016省城人口总结（根）'!B:C,2,FALSE)/100</f>
        <v>0.63490000000000002</v>
      </c>
      <c r="D104" s="40">
        <f>INDEX(人口源表!$1:$1048576,MATCH($B104,人口源表!$A:$A,0),MATCH(D$1,人口源表!$1:$1,0))*INDEX(城镇化率!$1:$1048576,MATCH($B104,城镇化率!$A:$A,0),MATCH(D$1,城镇化率!$5:$5,0))/100</f>
        <v>1396143.2059945541</v>
      </c>
      <c r="E104" s="40">
        <f>INDEX(人口源表!$1:$1048576,MATCH($B104,人口源表!$A:$A,0),MATCH(E$1,人口源表!$1:$1,0))*INDEX(城镇化率!$1:$1048576,MATCH($B104,城镇化率!$A:$A,0),MATCH(E$1,城镇化率!$5:$5,0))/100</f>
        <v>1428563.5308902627</v>
      </c>
      <c r="F104" s="40">
        <f>INDEX(人口源表!$1:$1048576,MATCH($B104,人口源表!$A:$A,0),MATCH(F$1,人口源表!$1:$1,0))*INDEX(城镇化率!$1:$1048576,MATCH($B104,城镇化率!$A:$A,0),MATCH(F$1,城镇化率!$5:$5,0))/100</f>
        <v>1461272.3243315604</v>
      </c>
      <c r="G104" s="40">
        <f>INDEX(人口源表!$1:$1048576,MATCH($B104,人口源表!$A:$A,0),MATCH(G$1,人口源表!$1:$1,0))*INDEX(城镇化率!$1:$1048576,MATCH($B104,城镇化率!$A:$A,0),MATCH(G$1,城镇化率!$5:$5,0))/100</f>
        <v>1303427.0145873006</v>
      </c>
      <c r="H104" s="40">
        <f>INDEX(人口源表!$1:$1048576,MATCH($B104,人口源表!$A:$A,0),MATCH(H$1,人口源表!$1:$1,0))*INDEX(城镇化率!$1:$1048576,MATCH($B104,城镇化率!$A:$A,0),MATCH(H$1,城镇化率!$5:$5,0))/100</f>
        <v>1338083.7127332194</v>
      </c>
      <c r="I104" s="40">
        <f>INDEX(人口源表!$1:$1048576,MATCH($B104,人口源表!$A:$A,0),MATCH(I$1,人口源表!$1:$1,0))*INDEX(城镇化率!$1:$1048576,MATCH($B104,城镇化率!$A:$A,0),MATCH(I$1,城镇化率!$5:$5,0))/100</f>
        <v>1363205.6302236032</v>
      </c>
      <c r="J104" s="40">
        <f>INDEX(人口源表!$1:$1048576,MATCH($B104,人口源表!$A:$A,0),MATCH(J$1,人口源表!$1:$1,0))*INDEX(城镇化率!$1:$1048576,MATCH($B104,城镇化率!$A:$A,0),MATCH(J$1,城镇化率!$5:$5,0))/100</f>
        <v>1387814.1526118792</v>
      </c>
      <c r="K104" s="40">
        <f>INDEX(人口源表!$1:$1048576,MATCH($B104,人口源表!$A:$A,0),MATCH(K$1,人口源表!$1:$1,0))*INDEX(城镇化率!$1:$1048576,MATCH($B104,城镇化率!$A:$A,0),MATCH(K$1,城镇化率!$5:$5,0))/100</f>
        <v>1411886.2799535575</v>
      </c>
      <c r="L104" s="40">
        <f>INDEX(人口源表!$1:$1048576,MATCH($B104,人口源表!$A:$A,0),MATCH(L$1,人口源表!$1:$1,0))*INDEX(城镇化率!$1:$1048576,MATCH($B104,城镇化率!$A:$A,0),MATCH(L$1,城镇化率!$5:$5,0))/100</f>
        <v>1435399.1942482092</v>
      </c>
      <c r="M104" s="40">
        <f>INDEX(人口源表!$1:$1048576,MATCH($B104,人口源表!$A:$A,0),MATCH(M$1,人口源表!$1:$1,0))*INDEX(城镇化率!$1:$1048576,MATCH($B104,城镇化率!$A:$A,0),MATCH(M$1,城镇化率!$5:$5,0))/100</f>
        <v>1458330.9991462976</v>
      </c>
      <c r="N104" s="40">
        <f>INDEX(人口源表!$1:$1048576,MATCH($B104,人口源表!$A:$A,0),MATCH(N$1,人口源表!$1:$1,0))*INDEX(城镇化率!$1:$1048576,MATCH($B104,城镇化率!$A:$A,0),MATCH(N$1,城镇化率!$5:$5,0))/100</f>
        <v>1480662.9454054243</v>
      </c>
      <c r="O104" s="40">
        <f>INDEX(人口源表!$1:$1048576,MATCH($B104,人口源表!$A:$A,0),MATCH(O$1,人口源表!$1:$1,0))*INDEX(城镇化率!$1:$1048576,MATCH($B104,城镇化率!$A:$A,0),MATCH(O$1,城镇化率!$5:$5,0))/100</f>
        <v>1502377.4188411846</v>
      </c>
      <c r="P104" s="40">
        <f>INDEX(人口源表!$1:$1048576,MATCH($B104,人口源表!$A:$A,0),MATCH(P$1,人口源表!$1:$1,0))*INDEX(城镇化率!$1:$1048576,MATCH($B104,城镇化率!$A:$A,0),MATCH(P$1,城镇化率!$5:$5,0))/100</f>
        <v>1523460.2154740957</v>
      </c>
      <c r="Q104" s="40">
        <f>INDEX(人口源表!$1:$1048576,MATCH($B104,人口源表!$A:$A,0),MATCH(Q$1,人口源表!$1:$1,0))*INDEX(城镇化率!$1:$1048576,MATCH($B104,城镇化率!$A:$A,0),MATCH(Q$1,城镇化率!$5:$5,0))/100</f>
        <v>1543897.7512454041</v>
      </c>
      <c r="R104" s="40">
        <f>INDEX(人口源表!$1:$1048576,MATCH($B104,人口源表!$A:$A,0),MATCH(R$1,人口源表!$1:$1,0))*INDEX(城镇化率!$1:$1048576,MATCH($B104,城镇化率!$A:$A,0),MATCH(R$1,城镇化率!$5:$5,0))/100</f>
        <v>1563680.1011926627</v>
      </c>
      <c r="S104" s="40">
        <f>INDEX(人口源表!$1:$1048576,MATCH($B104,人口源表!$A:$A,0),MATCH(S$1,人口源表!$1:$1,0))*INDEX(城镇化率!$1:$1048576,MATCH($B104,城镇化率!$A:$A,0),MATCH(S$1,城镇化率!$5:$5,0))/100</f>
        <v>1574962.5231583458</v>
      </c>
      <c r="T104" s="40">
        <f>INDEX(人口源表!$1:$1048576,MATCH($B104,人口源表!$A:$A,0),MATCH(T$1,人口源表!$1:$1,0))*INDEX(城镇化率!$1:$1048576,MATCH($B104,城镇化率!$A:$A,0),MATCH(T$1,城镇化率!$5:$5,0))/100</f>
        <v>1585432.0492102439</v>
      </c>
      <c r="U104" s="40">
        <f>INDEX(人口源表!$1:$1048576,MATCH($B104,人口源表!$A:$A,0),MATCH(U$1,人口源表!$1:$1,0))*INDEX(城镇化率!$1:$1048576,MATCH($B104,城镇化率!$A:$A,0),MATCH(U$1,城镇化率!$5:$5,0))/100</f>
        <v>1595097.9213220959</v>
      </c>
      <c r="V104" s="40">
        <f>INDEX(人口源表!$1:$1048576,MATCH($B104,人口源表!$A:$A,0),MATCH(V$1,人口源表!$1:$1,0))*INDEX(城镇化率!$1:$1048576,MATCH($B104,城镇化率!$A:$A,0),MATCH(V$1,城镇化率!$5:$5,0))/100</f>
        <v>1603968.9275066308</v>
      </c>
      <c r="W104" s="40">
        <f>INDEX(人口源表!$1:$1048576,MATCH($B104,人口源表!$A:$A,0),MATCH(W$1,人口源表!$1:$1,0))*INDEX(城镇化率!$1:$1048576,MATCH($B104,城镇化率!$A:$A,0),MATCH(W$1,城镇化率!$5:$5,0))/100</f>
        <v>1612060.3101415616</v>
      </c>
      <c r="X104" s="40">
        <f>INDEX(人口源表!$1:$1048576,MATCH($B104,人口源表!$A:$A,0),MATCH(X$1,人口源表!$1:$1,0))*INDEX(城镇化率!$1:$1048576,MATCH($B104,城镇化率!$A:$A,0),MATCH(X$1,城镇化率!$5:$5,0))/100</f>
        <v>1619388.5125959932</v>
      </c>
      <c r="Y104" s="40">
        <f>INDEX(人口源表!$1:$1048576,MATCH($B104,人口源表!$A:$A,0),MATCH(Y$1,人口源表!$1:$1,0))*INDEX(城镇化率!$1:$1048576,MATCH($B104,城镇化率!$A:$A,0),MATCH(Y$1,城镇化率!$5:$5,0))/100</f>
        <v>1625972.7583003128</v>
      </c>
      <c r="Z104" s="40">
        <f>INDEX(人口源表!$1:$1048576,MATCH($B104,人口源表!$A:$A,0),MATCH(Z$1,人口源表!$1:$1,0))*INDEX(城镇化率!$1:$1048576,MATCH($B104,城镇化率!$A:$A,0),MATCH(Z$1,城镇化率!$5:$5,0))/100</f>
        <v>1631835.1151396122</v>
      </c>
      <c r="AA104" s="40">
        <f>INDEX(人口源表!$1:$1048576,MATCH($B104,人口源表!$A:$A,0),MATCH(AA$1,人口源表!$1:$1,0))*INDEX(城镇化率!$1:$1048576,MATCH($B104,城镇化率!$A:$A,0),MATCH(AA$1,城镇化率!$5:$5,0))/100</f>
        <v>1637001.3455110136</v>
      </c>
      <c r="AB104" s="40">
        <f>INDEX(人口源表!$1:$1048576,MATCH($B104,人口源表!$A:$A,0),MATCH(AB$1,人口源表!$1:$1,0))*INDEX(城镇化率!$1:$1048576,MATCH($B104,城镇化率!$A:$A,0),MATCH(AB$1,城镇化率!$5:$5,0))/100</f>
        <v>1641500.2035719962</v>
      </c>
      <c r="AC104" s="40">
        <f>INDEX(人口源表!$1:$1048576,MATCH($B104,人口源表!$A:$A,0),MATCH(AC$1,人口源表!$1:$1,0))*INDEX(城镇化率!$1:$1048576,MATCH($B104,城镇化率!$A:$A,0),MATCH(AC$1,城镇化率!$5:$5,0))/100</f>
        <v>1643350.1240208331</v>
      </c>
      <c r="AD104" s="40">
        <f>INDEX(人口源表!$1:$1048576,MATCH($B104,人口源表!$A:$A,0),MATCH(AD$1,人口源表!$1:$1,0))*INDEX(城镇化率!$1:$1048576,MATCH($B104,城镇化率!$A:$A,0),MATCH(AD$1,城镇化率!$5:$5,0))/100</f>
        <v>1644594.7047930625</v>
      </c>
      <c r="AE104" s="40">
        <f>INDEX(人口源表!$1:$1048576,MATCH($B104,人口源表!$A:$A,0),MATCH(AE$1,人口源表!$1:$1,0))*INDEX(城镇化率!$1:$1048576,MATCH($B104,城镇化率!$A:$A,0),MATCH(AE$1,城镇化率!$5:$5,0))/100</f>
        <v>1645273.3691956296</v>
      </c>
      <c r="AF104" s="40">
        <f>INDEX(人口源表!$1:$1048576,MATCH($B104,人口源表!$A:$A,0),MATCH(AF$1,人口源表!$1:$1,0))*INDEX(城镇化率!$1:$1048576,MATCH($B104,城镇化率!$A:$A,0),MATCH(AF$1,城镇化率!$5:$5,0))/100</f>
        <v>1645430.1898183592</v>
      </c>
      <c r="AG104" s="40">
        <f>INDEX(人口源表!$1:$1048576,MATCH($B104,人口源表!$A:$A,0),MATCH(AG$1,人口源表!$1:$1,0))*INDEX(城镇化率!$1:$1048576,MATCH($B104,城镇化率!$A:$A,0),MATCH(AG$1,城镇化率!$5:$5,0))/100</f>
        <v>1645111.5593617163</v>
      </c>
      <c r="AH104" s="40">
        <f>INDEX(人口源表!$1:$1048576,MATCH($B104,人口源表!$A:$A,0),MATCH(AH$1,人口源表!$1:$1,0))*INDEX(城镇化率!$1:$1048576,MATCH($B104,城镇化率!$A:$A,0),MATCH(AH$1,城镇化率!$5:$5,0))/100</f>
        <v>1644369.4544412273</v>
      </c>
      <c r="AI104" s="40">
        <f>INDEX(人口源表!$1:$1048576,MATCH($B104,人口源表!$A:$A,0),MATCH(AI$1,人口源表!$1:$1,0))*INDEX(城镇化率!$1:$1048576,MATCH($B104,城镇化率!$A:$A,0),MATCH(AI$1,城镇化率!$5:$5,0))/100</f>
        <v>1643255.866074977</v>
      </c>
      <c r="AJ104" s="40">
        <f>INDEX(人口源表!$1:$1048576,MATCH($B104,人口源表!$A:$A,0),MATCH(AJ$1,人口源表!$1:$1,0))*INDEX(城镇化率!$1:$1048576,MATCH($B104,城镇化率!$A:$A,0),MATCH(AJ$1,城镇化率!$5:$5,0))/100</f>
        <v>1641828.4815840574</v>
      </c>
      <c r="AK104" s="40">
        <f>INDEX(人口源表!$1:$1048576,MATCH($B104,人口源表!$A:$A,0),MATCH(AK$1,人口源表!$1:$1,0))*INDEX(城镇化率!$1:$1048576,MATCH($B104,城镇化率!$A:$A,0),MATCH(AK$1,城镇化率!$5:$5,0))/100</f>
        <v>1640147.5210893869</v>
      </c>
      <c r="AL104" s="40">
        <f>INDEX(人口源表!$1:$1048576,MATCH($B104,人口源表!$A:$A,0),MATCH(AL$1,人口源表!$1:$1,0))*INDEX(城镇化率!$1:$1048576,MATCH($B104,城镇化率!$A:$A,0),MATCH(AL$1,城镇化率!$5:$5,0))/100</f>
        <v>1638277.414646717</v>
      </c>
      <c r="AM104" s="40">
        <f>INDEX(人口源表!$1:$1048576,MATCH($B104,人口源表!$A:$A,0),MATCH(AM$1,人口源表!$1:$1,0))*INDEX(城镇化率!$1:$1048576,MATCH($B104,城镇化率!$A:$A,0),MATCH(AM$1,城镇化率!$5:$5,0))/100</f>
        <v>1636286.0509021771</v>
      </c>
      <c r="AN104" s="40">
        <f>INDEX(人口源表!$1:$1048576,MATCH($B104,人口源表!$A:$A,0),MATCH(AN$1,人口源表!$1:$1,0))*INDEX(城镇化率!$1:$1048576,MATCH($B104,城镇化率!$A:$A,0),MATCH(AN$1,城镇化率!$5:$5,0))/100</f>
        <v>1634244.8329987761</v>
      </c>
      <c r="AO104" s="40">
        <f>INDEX(人口源表!$1:$1048576,MATCH($B104,人口源表!$A:$A,0),MATCH(AO$1,人口源表!$1:$1,0))*INDEX(城镇化率!$1:$1048576,MATCH($B104,城镇化率!$A:$A,0),MATCH(AO$1,城镇化率!$5:$5,0))/100</f>
        <v>1632227.9068897583</v>
      </c>
      <c r="AP104" s="40">
        <f>INDEX(人口源表!$1:$1048576,MATCH($B104,人口源表!$A:$A,0),MATCH(AP$1,人口源表!$1:$1,0))*INDEX(城镇化率!$1:$1048576,MATCH($B104,城镇化率!$A:$A,0),MATCH(AP$1,城镇化率!$5:$5,0))/100</f>
        <v>1630314.6967700443</v>
      </c>
      <c r="AQ104" s="40">
        <f>INDEX(人口源表!$1:$1048576,MATCH($B104,人口源表!$A:$A,0),MATCH(AQ$1,人口源表!$1:$1,0))*INDEX(城镇化率!$1:$1048576,MATCH($B104,城镇化率!$A:$A,0),MATCH(AQ$1,城镇化率!$5:$5,0))/100</f>
        <v>1628588.3251199997</v>
      </c>
      <c r="AR104" s="40">
        <f>INDEX(人口源表!$1:$1048576,MATCH($B104,人口源表!$A:$A,0),MATCH(AR$1,人口源表!$1:$1,0))*INDEX(城镇化率!$1:$1048576,MATCH($B104,城镇化率!$A:$A,0),MATCH(AR$1,城镇化率!$5:$5,0))/100</f>
        <v>1627134.8335557065</v>
      </c>
      <c r="AS104" s="40">
        <f>INDEX(人口源表!$1:$1048576,MATCH($B104,人口源表!$A:$A,0),MATCH(AS$1,人口源表!$1:$1,0))*INDEX(城镇化率!$1:$1048576,MATCH($B104,城镇化率!$A:$A,0),MATCH(AS$1,城镇化率!$5:$5,0))/100</f>
        <v>1626044.0668520322</v>
      </c>
      <c r="AT104" s="40">
        <f>INDEX(人口源表!$1:$1048576,MATCH($B104,人口源表!$A:$A,0),MATCH(AT$1,人口源表!$1:$1,0))*INDEX(城镇化率!$1:$1048576,MATCH($B104,城镇化率!$A:$A,0),MATCH(AT$1,城镇化率!$5:$5,0))/100</f>
        <v>1625412.2642710931</v>
      </c>
      <c r="AU104" s="40">
        <f>INDEX(人口源表!$1:$1048576,MATCH($B104,人口源表!$A:$A,0),MATCH(AU$1,人口源表!$1:$1,0))*INDEX(城镇化率!$1:$1048576,MATCH($B104,城镇化率!$A:$A,0),MATCH(AU$1,城镇化率!$5:$5,0))/100</f>
        <v>1625336.2377665413</v>
      </c>
      <c r="AV104" s="40">
        <f>INDEX(人口源表!$1:$1048576,MATCH($B104,人口源表!$A:$A,0),MATCH(AV$1,人口源表!$1:$1,0))*INDEX(城镇化率!$1:$1048576,MATCH($B104,城镇化率!$A:$A,0),MATCH(AV$1,城镇化率!$5:$5,0))/100</f>
        <v>1625920.1716658967</v>
      </c>
    </row>
    <row r="105" spans="1:48" x14ac:dyDescent="0.15">
      <c r="A105" s="4" t="s">
        <v>867</v>
      </c>
      <c r="B105" s="4" t="s">
        <v>232</v>
      </c>
      <c r="C105" s="34">
        <f>VLOOKUP(B105,'[1]2016省城人口总结（根）'!B:C,2,FALSE)/100</f>
        <v>0.55500000000000005</v>
      </c>
      <c r="D105" s="40">
        <f>INDEX(人口源表!$1:$1048576,MATCH($B105,人口源表!$A:$A,0),MATCH(D$1,人口源表!$1:$1,0))*INDEX(城镇化率!$1:$1048576,MATCH($B105,城镇化率!$A:$A,0),MATCH(D$1,城镇化率!$5:$5,0))/100</f>
        <v>414086.04175104114</v>
      </c>
      <c r="E105" s="40">
        <f>INDEX(人口源表!$1:$1048576,MATCH($B105,人口源表!$A:$A,0),MATCH(E$1,人口源表!$1:$1,0))*INDEX(城镇化率!$1:$1048576,MATCH($B105,城镇化率!$A:$A,0),MATCH(E$1,城镇化率!$5:$5,0))/100</f>
        <v>422687.90378311987</v>
      </c>
      <c r="F105" s="40">
        <f>INDEX(人口源表!$1:$1048576,MATCH($B105,人口源表!$A:$A,0),MATCH(F$1,人口源表!$1:$1,0))*INDEX(城镇化率!$1:$1048576,MATCH($B105,城镇化率!$A:$A,0),MATCH(F$1,城镇化率!$5:$5,0))/100</f>
        <v>431262.51895006525</v>
      </c>
      <c r="G105" s="40">
        <f>INDEX(人口源表!$1:$1048576,MATCH($B105,人口源表!$A:$A,0),MATCH(G$1,人口源表!$1:$1,0))*INDEX(城镇化率!$1:$1048576,MATCH($B105,城镇化率!$A:$A,0),MATCH(G$1,城镇化率!$5:$5,0))/100</f>
        <v>761185.71511516673</v>
      </c>
      <c r="H105" s="40">
        <f>INDEX(人口源表!$1:$1048576,MATCH($B105,人口源表!$A:$A,0),MATCH(H$1,人口源表!$1:$1,0))*INDEX(城镇化率!$1:$1048576,MATCH($B105,城镇化率!$A:$A,0),MATCH(H$1,城镇化率!$5:$5,0))/100</f>
        <v>778792.3807266904</v>
      </c>
      <c r="I105" s="40">
        <f>INDEX(人口源表!$1:$1048576,MATCH($B105,人口源表!$A:$A,0),MATCH(I$1,人口源表!$1:$1,0))*INDEX(城镇化率!$1:$1048576,MATCH($B105,城镇化率!$A:$A,0),MATCH(I$1,城镇化率!$5:$5,0))/100</f>
        <v>790874.60558152932</v>
      </c>
      <c r="J105" s="40">
        <f>INDEX(人口源表!$1:$1048576,MATCH($B105,人口源表!$A:$A,0),MATCH(J$1,人口源表!$1:$1,0))*INDEX(城镇化率!$1:$1048576,MATCH($B105,城镇化率!$A:$A,0),MATCH(J$1,城镇化率!$5:$5,0))/100</f>
        <v>802693.59429043159</v>
      </c>
      <c r="K105" s="40">
        <f>INDEX(人口源表!$1:$1048576,MATCH($B105,人口源表!$A:$A,0),MATCH(K$1,人口源表!$1:$1,0))*INDEX(城镇化率!$1:$1048576,MATCH($B105,城镇化率!$A:$A,0),MATCH(K$1,城镇化率!$5:$5,0))/100</f>
        <v>814225.75751124928</v>
      </c>
      <c r="L105" s="40">
        <f>INDEX(人口源表!$1:$1048576,MATCH($B105,人口源表!$A:$A,0),MATCH(L$1,人口源表!$1:$1,0))*INDEX(城镇化率!$1:$1048576,MATCH($B105,城镇化率!$A:$A,0),MATCH(L$1,城镇化率!$5:$5,0))/100</f>
        <v>825448.61436031561</v>
      </c>
      <c r="M105" s="40">
        <f>INDEX(人口源表!$1:$1048576,MATCH($B105,人口源表!$A:$A,0),MATCH(M$1,人口源表!$1:$1,0))*INDEX(城镇化率!$1:$1048576,MATCH($B105,城镇化率!$A:$A,0),MATCH(M$1,城镇化率!$5:$5,0))/100</f>
        <v>836342.74035111326</v>
      </c>
      <c r="N105" s="40">
        <f>INDEX(人口源表!$1:$1048576,MATCH($B105,人口源表!$A:$A,0),MATCH(N$1,人口源表!$1:$1,0))*INDEX(城镇化率!$1:$1048576,MATCH($B105,城镇化率!$A:$A,0),MATCH(N$1,城镇化率!$5:$5,0))/100</f>
        <v>846888.15770320536</v>
      </c>
      <c r="O105" s="40">
        <f>INDEX(人口源表!$1:$1048576,MATCH($B105,人口源表!$A:$A,0),MATCH(O$1,人口源表!$1:$1,0))*INDEX(城镇化率!$1:$1048576,MATCH($B105,城镇化率!$A:$A,0),MATCH(O$1,城镇化率!$5:$5,0))/100</f>
        <v>857068.14294043451</v>
      </c>
      <c r="P105" s="40">
        <f>INDEX(人口源表!$1:$1048576,MATCH($B105,人口源表!$A:$A,0),MATCH(P$1,人口源表!$1:$1,0))*INDEX(城镇化率!$1:$1048576,MATCH($B105,城镇化率!$A:$A,0),MATCH(P$1,城镇化率!$5:$5,0))/100</f>
        <v>866866.19113181462</v>
      </c>
      <c r="Q105" s="40">
        <f>INDEX(人口源表!$1:$1048576,MATCH($B105,人口源表!$A:$A,0),MATCH(Q$1,人口源表!$1:$1,0))*INDEX(城镇化率!$1:$1048576,MATCH($B105,城镇化率!$A:$A,0),MATCH(Q$1,城镇化率!$5:$5,0))/100</f>
        <v>876267.98769217054</v>
      </c>
      <c r="R105" s="40">
        <f>INDEX(人口源表!$1:$1048576,MATCH($B105,人口源表!$A:$A,0),MATCH(R$1,人口源表!$1:$1,0))*INDEX(城镇化率!$1:$1048576,MATCH($B105,城镇化率!$A:$A,0),MATCH(R$1,城镇化率!$5:$5,0))/100</f>
        <v>885262.18616645411</v>
      </c>
      <c r="S105" s="40">
        <f>INDEX(人口源表!$1:$1048576,MATCH($B105,人口源表!$A:$A,0),MATCH(S$1,人口源表!$1:$1,0))*INDEX(城镇化率!$1:$1048576,MATCH($B105,城镇化率!$A:$A,0),MATCH(S$1,城镇化率!$5:$5,0))/100</f>
        <v>889412.97684922488</v>
      </c>
      <c r="T105" s="40">
        <f>INDEX(人口源表!$1:$1048576,MATCH($B105,人口源表!$A:$A,0),MATCH(T$1,人口源表!$1:$1,0))*INDEX(城镇化率!$1:$1048576,MATCH($B105,城镇化率!$A:$A,0),MATCH(T$1,城镇化率!$5:$5,0))/100</f>
        <v>893079.03081402869</v>
      </c>
      <c r="U105" s="40">
        <f>INDEX(人口源表!$1:$1048576,MATCH($B105,人口源表!$A:$A,0),MATCH(U$1,人口源表!$1:$1,0))*INDEX(城镇化率!$1:$1048576,MATCH($B105,城镇化率!$A:$A,0),MATCH(U$1,城镇化率!$5:$5,0))/100</f>
        <v>896260.19957800384</v>
      </c>
      <c r="V105" s="40">
        <f>INDEX(人口源表!$1:$1048576,MATCH($B105,人口源表!$A:$A,0),MATCH(V$1,人口源表!$1:$1,0))*INDEX(城镇化率!$1:$1048576,MATCH($B105,城镇化率!$A:$A,0),MATCH(V$1,城镇化率!$5:$5,0))/100</f>
        <v>898961.08945294796</v>
      </c>
      <c r="W105" s="40">
        <f>INDEX(人口源表!$1:$1048576,MATCH($B105,人口源表!$A:$A,0),MATCH(W$1,人口源表!$1:$1,0))*INDEX(城镇化率!$1:$1048576,MATCH($B105,城镇化率!$A:$A,0),MATCH(W$1,城镇化率!$5:$5,0))/100</f>
        <v>901185.12804414367</v>
      </c>
      <c r="X105" s="40">
        <f>INDEX(人口源表!$1:$1048576,MATCH($B105,人口源表!$A:$A,0),MATCH(X$1,人口源表!$1:$1,0))*INDEX(城镇化率!$1:$1048576,MATCH($B105,城镇化率!$A:$A,0),MATCH(X$1,城镇化率!$5:$5,0))/100</f>
        <v>902941.96663421916</v>
      </c>
      <c r="Y105" s="40">
        <f>INDEX(人口源表!$1:$1048576,MATCH($B105,人口源表!$A:$A,0),MATCH(Y$1,人口源表!$1:$1,0))*INDEX(城镇化率!$1:$1048576,MATCH($B105,城镇化率!$A:$A,0),MATCH(Y$1,城镇化率!$5:$5,0))/100</f>
        <v>904240.16352470708</v>
      </c>
      <c r="Z105" s="40">
        <f>INDEX(人口源表!$1:$1048576,MATCH($B105,人口源表!$A:$A,0),MATCH(Z$1,人口源表!$1:$1,0))*INDEX(城镇化率!$1:$1048576,MATCH($B105,城镇化率!$A:$A,0),MATCH(Z$1,城镇化率!$5:$5,0))/100</f>
        <v>905094.66183689667</v>
      </c>
      <c r="AA105" s="40">
        <f>INDEX(人口源表!$1:$1048576,MATCH($B105,人口源表!$A:$A,0),MATCH(AA$1,人口源表!$1:$1,0))*INDEX(城镇化率!$1:$1048576,MATCH($B105,城镇化率!$A:$A,0),MATCH(AA$1,城镇化率!$5:$5,0))/100</f>
        <v>905518.71475304547</v>
      </c>
      <c r="AB105" s="40">
        <f>INDEX(人口源表!$1:$1048576,MATCH($B105,人口源表!$A:$A,0),MATCH(AB$1,人口源表!$1:$1,0))*INDEX(城镇化率!$1:$1048576,MATCH($B105,城镇化率!$A:$A,0),MATCH(AB$1,城镇化率!$5:$5,0))/100</f>
        <v>905531.422365151</v>
      </c>
      <c r="AC105" s="40">
        <f>INDEX(人口源表!$1:$1048576,MATCH($B105,人口源表!$A:$A,0),MATCH(AC$1,人口源表!$1:$1,0))*INDEX(城镇化率!$1:$1048576,MATCH($B105,城镇化率!$A:$A,0),MATCH(AC$1,城镇化率!$5:$5,0))/100</f>
        <v>904046.10925948888</v>
      </c>
      <c r="AD105" s="40">
        <f>INDEX(人口源表!$1:$1048576,MATCH($B105,人口源表!$A:$A,0),MATCH(AD$1,人口源表!$1:$1,0))*INDEX(城镇化率!$1:$1048576,MATCH($B105,城镇化率!$A:$A,0),MATCH(AD$1,城镇化率!$5:$5,0))/100</f>
        <v>902195.67155530397</v>
      </c>
      <c r="AE105" s="40">
        <f>INDEX(人口源表!$1:$1048576,MATCH($B105,人口源表!$A:$A,0),MATCH(AE$1,人口源表!$1:$1,0))*INDEX(城镇化率!$1:$1048576,MATCH($B105,城镇化率!$A:$A,0),MATCH(AE$1,城镇化率!$5:$5,0))/100</f>
        <v>900009.55826267495</v>
      </c>
      <c r="AF105" s="40">
        <f>INDEX(人口源表!$1:$1048576,MATCH($B105,人口源表!$A:$A,0),MATCH(AF$1,人口源表!$1:$1,0))*INDEX(城镇化率!$1:$1048576,MATCH($B105,城镇化率!$A:$A,0),MATCH(AF$1,城镇化率!$5:$5,0))/100</f>
        <v>897516.29343392653</v>
      </c>
      <c r="AG105" s="40">
        <f>INDEX(人口源表!$1:$1048576,MATCH($B105,人口源表!$A:$A,0),MATCH(AG$1,人口源表!$1:$1,0))*INDEX(城镇化率!$1:$1048576,MATCH($B105,城镇化率!$A:$A,0),MATCH(AG$1,城镇化率!$5:$5,0))/100</f>
        <v>894749.77680380049</v>
      </c>
      <c r="AH105" s="40">
        <f>INDEX(人口源表!$1:$1048576,MATCH($B105,人口源表!$A:$A,0),MATCH(AH$1,人口源表!$1:$1,0))*INDEX(城镇化率!$1:$1048576,MATCH($B105,城镇化率!$A:$A,0),MATCH(AH$1,城镇化率!$5:$5,0))/100</f>
        <v>891745.85517650854</v>
      </c>
      <c r="AI105" s="40">
        <f>INDEX(人口源表!$1:$1048576,MATCH($B105,人口源表!$A:$A,0),MATCH(AI$1,人口源表!$1:$1,0))*INDEX(城镇化率!$1:$1048576,MATCH($B105,城镇化率!$A:$A,0),MATCH(AI$1,城镇化率!$5:$5,0))/100</f>
        <v>888543.06195190339</v>
      </c>
      <c r="AJ105" s="40">
        <f>INDEX(人口源表!$1:$1048576,MATCH($B105,人口源表!$A:$A,0),MATCH(AJ$1,人口源表!$1:$1,0))*INDEX(城镇化率!$1:$1048576,MATCH($B105,城镇化率!$A:$A,0),MATCH(AJ$1,城镇化率!$5:$5,0))/100</f>
        <v>885183.37300278316</v>
      </c>
      <c r="AK105" s="40">
        <f>INDEX(人口源表!$1:$1048576,MATCH($B105,人口源表!$A:$A,0),MATCH(AK$1,人口源表!$1:$1,0))*INDEX(城镇化率!$1:$1048576,MATCH($B105,城镇化率!$A:$A,0),MATCH(AK$1,城镇化率!$5:$5,0))/100</f>
        <v>881711.55281868263</v>
      </c>
      <c r="AL105" s="40">
        <f>INDEX(人口源表!$1:$1048576,MATCH($B105,人口源表!$A:$A,0),MATCH(AL$1,人口源表!$1:$1,0))*INDEX(城镇化率!$1:$1048576,MATCH($B105,城镇化率!$A:$A,0),MATCH(AL$1,城镇化率!$5:$5,0))/100</f>
        <v>878174.48516660626</v>
      </c>
      <c r="AM105" s="40">
        <f>INDEX(人口源表!$1:$1048576,MATCH($B105,人口源表!$A:$A,0),MATCH(AM$1,人口源表!$1:$1,0))*INDEX(城镇化率!$1:$1048576,MATCH($B105,城镇化率!$A:$A,0),MATCH(AM$1,城镇化率!$5:$5,0))/100</f>
        <v>874624.08074647409</v>
      </c>
      <c r="AN105" s="40">
        <f>INDEX(人口源表!$1:$1048576,MATCH($B105,人口源表!$A:$A,0),MATCH(AN$1,人口源表!$1:$1,0))*INDEX(城镇化率!$1:$1048576,MATCH($B105,城镇化率!$A:$A,0),MATCH(AN$1,城镇化率!$5:$5,0))/100</f>
        <v>871113.75900363876</v>
      </c>
      <c r="AO105" s="40">
        <f>INDEX(人口源表!$1:$1048576,MATCH($B105,人口源表!$A:$A,0),MATCH(AO$1,人口源表!$1:$1,0))*INDEX(城镇化率!$1:$1048576,MATCH($B105,城镇化率!$A:$A,0),MATCH(AO$1,城镇化率!$5:$5,0))/100</f>
        <v>867699.91709130292</v>
      </c>
      <c r="AP105" s="40">
        <f>INDEX(人口源表!$1:$1048576,MATCH($B105,人口源表!$A:$A,0),MATCH(AP$1,人口源表!$1:$1,0))*INDEX(城镇化率!$1:$1048576,MATCH($B105,城镇化率!$A:$A,0),MATCH(AP$1,城镇化率!$5:$5,0))/100</f>
        <v>864444.15849167423</v>
      </c>
      <c r="AQ105" s="40">
        <f>INDEX(人口源表!$1:$1048576,MATCH($B105,人口源表!$A:$A,0),MATCH(AQ$1,人口源表!$1:$1,0))*INDEX(城镇化率!$1:$1048576,MATCH($B105,城镇化率!$A:$A,0),MATCH(AQ$1,城镇化率!$5:$5,0))/100</f>
        <v>861409.00656242331</v>
      </c>
      <c r="AR105" s="40">
        <f>INDEX(人口源表!$1:$1048576,MATCH($B105,人口源表!$A:$A,0),MATCH(AR$1,人口源表!$1:$1,0))*INDEX(城镇化率!$1:$1048576,MATCH($B105,城镇化率!$A:$A,0),MATCH(AR$1,城镇化率!$5:$5,0))/100</f>
        <v>858662.30628491298</v>
      </c>
      <c r="AS105" s="40">
        <f>INDEX(人口源表!$1:$1048576,MATCH($B105,人口源表!$A:$A,0),MATCH(AS$1,人口源表!$1:$1,0))*INDEX(城镇化率!$1:$1048576,MATCH($B105,城镇化率!$A:$A,0),MATCH(AS$1,城镇化率!$5:$5,0))/100</f>
        <v>856274.37600308796</v>
      </c>
      <c r="AT105" s="40">
        <f>INDEX(人口源表!$1:$1048576,MATCH($B105,人口源表!$A:$A,0),MATCH(AT$1,人口源表!$1:$1,0))*INDEX(城镇化率!$1:$1048576,MATCH($B105,城镇化率!$A:$A,0),MATCH(AT$1,城镇化率!$5:$5,0))/100</f>
        <v>854318.04452734638</v>
      </c>
      <c r="AU105" s="40">
        <f>INDEX(人口源表!$1:$1048576,MATCH($B105,人口源表!$A:$A,0),MATCH(AU$1,人口源表!$1:$1,0))*INDEX(城镇化率!$1:$1048576,MATCH($B105,城镇化率!$A:$A,0),MATCH(AU$1,城镇化率!$5:$5,0))/100</f>
        <v>852871.6506122523</v>
      </c>
      <c r="AV105" s="40">
        <f>INDEX(人口源表!$1:$1048576,MATCH($B105,人口源表!$A:$A,0),MATCH(AV$1,人口源表!$1:$1,0))*INDEX(城镇化率!$1:$1048576,MATCH($B105,城镇化率!$A:$A,0),MATCH(AV$1,城镇化率!$5:$5,0))/100</f>
        <v>852016.1635111433</v>
      </c>
    </row>
    <row r="106" spans="1:48" x14ac:dyDescent="0.15">
      <c r="A106" s="4" t="s">
        <v>867</v>
      </c>
      <c r="B106" s="4" t="s">
        <v>234</v>
      </c>
      <c r="C106" s="34">
        <f>VLOOKUP(B106,'[1]2016省城人口总结（根）'!B:C,2,FALSE)/100</f>
        <v>0.48549999999999999</v>
      </c>
      <c r="D106" s="40">
        <f>INDEX(人口源表!$1:$1048576,MATCH($B106,人口源表!$A:$A,0),MATCH(D$1,人口源表!$1:$1,0))*INDEX(城镇化率!$1:$1048576,MATCH($B106,城镇化率!$A:$A,0),MATCH(D$1,城镇化率!$5:$5,0))/100</f>
        <v>2647140.6349377478</v>
      </c>
      <c r="E106" s="40">
        <f>INDEX(人口源表!$1:$1048576,MATCH($B106,人口源表!$A:$A,0),MATCH(E$1,人口源表!$1:$1,0))*INDEX(城镇化率!$1:$1048576,MATCH($B106,城镇化率!$A:$A,0),MATCH(E$1,城镇化率!$5:$5,0))/100</f>
        <v>2703083.5255862288</v>
      </c>
      <c r="F106" s="40">
        <f>INDEX(人口源表!$1:$1048576,MATCH($B106,人口源表!$A:$A,0),MATCH(F$1,人口源表!$1:$1,0))*INDEX(城镇化率!$1:$1048576,MATCH($B106,城镇化率!$A:$A,0),MATCH(F$1,城镇化率!$5:$5,0))/100</f>
        <v>2759483.7993021328</v>
      </c>
      <c r="G106" s="40">
        <f>INDEX(人口源表!$1:$1048576,MATCH($B106,人口源表!$A:$A,0),MATCH(G$1,人口源表!$1:$1,0))*INDEX(城镇化率!$1:$1048576,MATCH($B106,城镇化率!$A:$A,0),MATCH(G$1,城镇化率!$5:$5,0))/100</f>
        <v>2113601.0873579653</v>
      </c>
      <c r="H106" s="40">
        <f>INDEX(人口源表!$1:$1048576,MATCH($B106,人口源表!$A:$A,0),MATCH(H$1,人口源表!$1:$1,0))*INDEX(城镇化率!$1:$1048576,MATCH($B106,城镇化率!$A:$A,0),MATCH(H$1,城镇化率!$5:$5,0))/100</f>
        <v>2163140.4222566099</v>
      </c>
      <c r="I106" s="40">
        <f>INDEX(人口源表!$1:$1048576,MATCH($B106,人口源表!$A:$A,0),MATCH(I$1,人口源表!$1:$1,0))*INDEX(城镇化率!$1:$1048576,MATCH($B106,城镇化率!$A:$A,0),MATCH(I$1,城镇化率!$5:$5,0))/100</f>
        <v>2197494.5629346343</v>
      </c>
      <c r="J106" s="40">
        <f>INDEX(人口源表!$1:$1048576,MATCH($B106,人口源表!$A:$A,0),MATCH(J$1,人口源表!$1:$1,0))*INDEX(城镇化率!$1:$1048576,MATCH($B106,城镇化率!$A:$A,0),MATCH(J$1,城镇化率!$5:$5,0))/100</f>
        <v>2231251.8651973638</v>
      </c>
      <c r="K106" s="40">
        <f>INDEX(人口源表!$1:$1048576,MATCH($B106,人口源表!$A:$A,0),MATCH(K$1,人口源表!$1:$1,0))*INDEX(城镇化率!$1:$1048576,MATCH($B106,城镇化率!$A:$A,0),MATCH(K$1,城镇化率!$5:$5,0))/100</f>
        <v>2264329.0220765844</v>
      </c>
      <c r="L106" s="40">
        <f>INDEX(人口源表!$1:$1048576,MATCH($B106,人口源表!$A:$A,0),MATCH(L$1,人口源表!$1:$1,0))*INDEX(城镇化率!$1:$1048576,MATCH($B106,城镇化率!$A:$A,0),MATCH(L$1,城镇化率!$5:$5,0))/100</f>
        <v>2296647.9754053047</v>
      </c>
      <c r="M106" s="40">
        <f>INDEX(人口源表!$1:$1048576,MATCH($B106,人口源表!$A:$A,0),MATCH(M$1,人口源表!$1:$1,0))*INDEX(城镇化率!$1:$1048576,MATCH($B106,城镇化率!$A:$A,0),MATCH(M$1,城镇化率!$5:$5,0))/100</f>
        <v>2328135.7082107663</v>
      </c>
      <c r="N106" s="40">
        <f>INDEX(人口源表!$1:$1048576,MATCH($B106,人口源表!$A:$A,0),MATCH(N$1,人口源表!$1:$1,0))*INDEX(城镇化率!$1:$1048576,MATCH($B106,城镇化率!$A:$A,0),MATCH(N$1,城镇化率!$5:$5,0))/100</f>
        <v>2358724.0152196665</v>
      </c>
      <c r="O106" s="40">
        <f>INDEX(人口源表!$1:$1048576,MATCH($B106,人口源表!$A:$A,0),MATCH(O$1,人口源表!$1:$1,0))*INDEX(城镇化率!$1:$1048576,MATCH($B106,城镇化率!$A:$A,0),MATCH(O$1,城镇化率!$5:$5,0))/100</f>
        <v>2388349.2505908147</v>
      </c>
      <c r="P106" s="40">
        <f>INDEX(人口源表!$1:$1048576,MATCH($B106,人口源表!$A:$A,0),MATCH(P$1,人口源表!$1:$1,0))*INDEX(城镇化率!$1:$1048576,MATCH($B106,城镇化率!$A:$A,0),MATCH(P$1,城镇化率!$5:$5,0))/100</f>
        <v>2416954.301665545</v>
      </c>
      <c r="Q106" s="40">
        <f>INDEX(人口源表!$1:$1048576,MATCH($B106,人口源表!$A:$A,0),MATCH(Q$1,人口源表!$1:$1,0))*INDEX(城镇化率!$1:$1048576,MATCH($B106,城镇化率!$A:$A,0),MATCH(Q$1,城镇化率!$5:$5,0))/100</f>
        <v>2444487.2647856968</v>
      </c>
      <c r="R106" s="40">
        <f>INDEX(人口源表!$1:$1048576,MATCH($B106,人口源表!$A:$A,0),MATCH(R$1,人口源表!$1:$1,0))*INDEX(城镇化率!$1:$1048576,MATCH($B106,城镇化率!$A:$A,0),MATCH(R$1,城镇化率!$5:$5,0))/100</f>
        <v>2470902.8993886402</v>
      </c>
      <c r="S106" s="40">
        <f>INDEX(人口源表!$1:$1048576,MATCH($B106,人口源表!$A:$A,0),MATCH(S$1,人口源表!$1:$1,0))*INDEX(城镇化率!$1:$1048576,MATCH($B106,城镇化率!$A:$A,0),MATCH(S$1,城镇化率!$5:$5,0))/100</f>
        <v>2483805.1824377282</v>
      </c>
      <c r="T106" s="40">
        <f>INDEX(人口源表!$1:$1048576,MATCH($B106,人口源表!$A:$A,0),MATCH(T$1,人口源表!$1:$1,0))*INDEX(城镇化率!$1:$1048576,MATCH($B106,城镇化率!$A:$A,0),MATCH(T$1,城镇化率!$5:$5,0))/100</f>
        <v>2495342.8170365985</v>
      </c>
      <c r="U106" s="40">
        <f>INDEX(人口源表!$1:$1048576,MATCH($B106,人口源表!$A:$A,0),MATCH(U$1,人口源表!$1:$1,0))*INDEX(城镇化率!$1:$1048576,MATCH($B106,城镇化率!$A:$A,0),MATCH(U$1,城镇化率!$5:$5,0))/100</f>
        <v>2505510.9812586512</v>
      </c>
      <c r="V106" s="40">
        <f>INDEX(人口源表!$1:$1048576,MATCH($B106,人口源表!$A:$A,0),MATCH(V$1,人口源表!$1:$1,0))*INDEX(城镇化率!$1:$1048576,MATCH($B106,城镇化率!$A:$A,0),MATCH(V$1,城镇化率!$5:$5,0))/100</f>
        <v>2514311.989832087</v>
      </c>
      <c r="W106" s="40">
        <f>INDEX(人口源表!$1:$1048576,MATCH($B106,人口源表!$A:$A,0),MATCH(W$1,人口源表!$1:$1,0))*INDEX(城镇化率!$1:$1048576,MATCH($B106,城镇化率!$A:$A,0),MATCH(W$1,城镇化率!$5:$5,0))/100</f>
        <v>2521757.8248922513</v>
      </c>
      <c r="X106" s="40">
        <f>INDEX(人口源表!$1:$1048576,MATCH($B106,人口源表!$A:$A,0),MATCH(X$1,人口源表!$1:$1,0))*INDEX(城镇化率!$1:$1048576,MATCH($B106,城镇化率!$A:$A,0),MATCH(X$1,城镇化率!$5:$5,0))/100</f>
        <v>2527867.419556445</v>
      </c>
      <c r="Y106" s="40">
        <f>INDEX(人口源表!$1:$1048576,MATCH($B106,人口源表!$A:$A,0),MATCH(Y$1,人口源表!$1:$1,0))*INDEX(城镇化率!$1:$1048576,MATCH($B106,城镇化率!$A:$A,0),MATCH(Y$1,城镇化率!$5:$5,0))/100</f>
        <v>2532668.0151982233</v>
      </c>
      <c r="Z106" s="40">
        <f>INDEX(人口源表!$1:$1048576,MATCH($B106,人口源表!$A:$A,0),MATCH(Z$1,人口源表!$1:$1,0))*INDEX(城镇化率!$1:$1048576,MATCH($B106,城镇化率!$A:$A,0),MATCH(Z$1,城镇化率!$5:$5,0))/100</f>
        <v>2536196.5568762245</v>
      </c>
      <c r="AA106" s="40">
        <f>INDEX(人口源表!$1:$1048576,MATCH($B106,人口源表!$A:$A,0),MATCH(AA$1,人口源表!$1:$1,0))*INDEX(城镇化率!$1:$1048576,MATCH($B106,城镇化率!$A:$A,0),MATCH(AA$1,城镇化率!$5:$5,0))/100</f>
        <v>2538498.727290052</v>
      </c>
      <c r="AB106" s="40">
        <f>INDEX(人口源表!$1:$1048576,MATCH($B106,人口源表!$A:$A,0),MATCH(AB$1,人口源表!$1:$1,0))*INDEX(城镇化率!$1:$1048576,MATCH($B106,城镇化率!$A:$A,0),MATCH(AB$1,城镇化率!$5:$5,0))/100</f>
        <v>2539627.3451262368</v>
      </c>
      <c r="AC106" s="40">
        <f>INDEX(人口源表!$1:$1048576,MATCH($B106,人口源表!$A:$A,0),MATCH(AC$1,人口源表!$1:$1,0))*INDEX(城镇化率!$1:$1048576,MATCH($B106,城镇化率!$A:$A,0),MATCH(AC$1,城镇化率!$5:$5,0))/100</f>
        <v>2536540.2992592226</v>
      </c>
      <c r="AD106" s="40">
        <f>INDEX(人口源表!$1:$1048576,MATCH($B106,人口源表!$A:$A,0),MATCH(AD$1,人口源表!$1:$1,0))*INDEX(城镇化率!$1:$1048576,MATCH($B106,城镇化率!$A:$A,0),MATCH(AD$1,城镇化率!$5:$5,0))/100</f>
        <v>2532424.1044083927</v>
      </c>
      <c r="AE106" s="40">
        <f>INDEX(人口源表!$1:$1048576,MATCH($B106,人口源表!$A:$A,0),MATCH(AE$1,人口源表!$1:$1,0))*INDEX(城镇化率!$1:$1048576,MATCH($B106,城镇化率!$A:$A,0),MATCH(AE$1,城镇化率!$5:$5,0))/100</f>
        <v>2527365.5846713395</v>
      </c>
      <c r="AF106" s="40">
        <f>INDEX(人口源表!$1:$1048576,MATCH($B106,人口源表!$A:$A,0),MATCH(AF$1,人口源表!$1:$1,0))*INDEX(城镇化率!$1:$1048576,MATCH($B106,城镇化率!$A:$A,0),MATCH(AF$1,城镇化率!$5:$5,0))/100</f>
        <v>2521460.3067273782</v>
      </c>
      <c r="AG106" s="40">
        <f>INDEX(人口源表!$1:$1048576,MATCH($B106,人口源表!$A:$A,0),MATCH(AG$1,人口源表!$1:$1,0))*INDEX(城镇化率!$1:$1048576,MATCH($B106,城镇化率!$A:$A,0),MATCH(AG$1,城镇化率!$5:$5,0))/100</f>
        <v>2514814.5753314933</v>
      </c>
      <c r="AH106" s="40">
        <f>INDEX(人口源表!$1:$1048576,MATCH($B106,人口源表!$A:$A,0),MATCH(AH$1,人口源表!$1:$1,0))*INDEX(城镇化率!$1:$1048576,MATCH($B106,城镇化率!$A:$A,0),MATCH(AH$1,城镇化率!$5:$5,0))/100</f>
        <v>2507543.7711295644</v>
      </c>
      <c r="AI106" s="40">
        <f>INDEX(人口源表!$1:$1048576,MATCH($B106,人口源表!$A:$A,0),MATCH(AI$1,人口源表!$1:$1,0))*INDEX(城镇化率!$1:$1048576,MATCH($B106,城镇化率!$A:$A,0),MATCH(AI$1,城镇化率!$5:$5,0))/100</f>
        <v>2499774.363693743</v>
      </c>
      <c r="AJ106" s="40">
        <f>INDEX(人口源表!$1:$1048576,MATCH($B106,人口源表!$A:$A,0),MATCH(AJ$1,人口源表!$1:$1,0))*INDEX(城镇化率!$1:$1048576,MATCH($B106,城镇化率!$A:$A,0),MATCH(AJ$1,城镇化率!$5:$5,0))/100</f>
        <v>2491640.9962612139</v>
      </c>
      <c r="AK106" s="40">
        <f>INDEX(人口源表!$1:$1048576,MATCH($B106,人口源表!$A:$A,0),MATCH(AK$1,人口源表!$1:$1,0))*INDEX(城镇化率!$1:$1048576,MATCH($B106,城镇化率!$A:$A,0),MATCH(AK$1,城镇化率!$5:$5,0))/100</f>
        <v>2483290.9884289647</v>
      </c>
      <c r="AL106" s="40">
        <f>INDEX(人口源表!$1:$1048576,MATCH($B106,人口源表!$A:$A,0),MATCH(AL$1,人口源表!$1:$1,0))*INDEX(城镇化率!$1:$1048576,MATCH($B106,城镇化率!$A:$A,0),MATCH(AL$1,城镇化率!$5:$5,0))/100</f>
        <v>2474880.7985369922</v>
      </c>
      <c r="AM106" s="40">
        <f>INDEX(人口源表!$1:$1048576,MATCH($B106,人口源表!$A:$A,0),MATCH(AM$1,人口源表!$1:$1,0))*INDEX(城镇化率!$1:$1048576,MATCH($B106,城镇化率!$A:$A,0),MATCH(AM$1,城镇化率!$5:$5,0))/100</f>
        <v>2466578.6890494986</v>
      </c>
      <c r="AN106" s="40">
        <f>INDEX(人口源表!$1:$1048576,MATCH($B106,人口源表!$A:$A,0),MATCH(AN$1,人口源表!$1:$1,0))*INDEX(城镇化率!$1:$1048576,MATCH($B106,城镇化率!$A:$A,0),MATCH(AN$1,城镇化率!$5:$5,0))/100</f>
        <v>2458561.7720902534</v>
      </c>
      <c r="AO106" s="40">
        <f>INDEX(人口源表!$1:$1048576,MATCH($B106,人口源表!$A:$A,0),MATCH(AO$1,人口源表!$1:$1,0))*INDEX(城镇化率!$1:$1048576,MATCH($B106,城镇化率!$A:$A,0),MATCH(AO$1,城镇化率!$5:$5,0))/100</f>
        <v>2451021.2187811472</v>
      </c>
      <c r="AP106" s="40">
        <f>INDEX(人口源表!$1:$1048576,MATCH($B106,人口源表!$A:$A,0),MATCH(AP$1,人口源表!$1:$1,0))*INDEX(城镇化率!$1:$1048576,MATCH($B106,城镇化率!$A:$A,0),MATCH(AP$1,城镇化率!$5:$5,0))/100</f>
        <v>2444156.7779135061</v>
      </c>
      <c r="AQ106" s="40">
        <f>INDEX(人口源表!$1:$1048576,MATCH($B106,人口源表!$A:$A,0),MATCH(AQ$1,人口源表!$1:$1,0))*INDEX(城镇化率!$1:$1048576,MATCH($B106,城镇化率!$A:$A,0),MATCH(AQ$1,城镇化率!$5:$5,0))/100</f>
        <v>2438181.377272265</v>
      </c>
      <c r="AR106" s="40">
        <f>INDEX(人口源表!$1:$1048576,MATCH($B106,人口源表!$A:$A,0),MATCH(AR$1,人口源表!$1:$1,0))*INDEX(城镇化率!$1:$1048576,MATCH($B106,城镇化率!$A:$A,0),MATCH(AR$1,城镇化率!$5:$5,0))/100</f>
        <v>2433318.7819591532</v>
      </c>
      <c r="AS106" s="40">
        <f>INDEX(人口源表!$1:$1048576,MATCH($B106,人口源表!$A:$A,0),MATCH(AS$1,人口源表!$1:$1,0))*INDEX(城镇化率!$1:$1048576,MATCH($B106,城镇化率!$A:$A,0),MATCH(AS$1,城镇化率!$5:$5,0))/100</f>
        <v>2429805.054615939</v>
      </c>
      <c r="AT106" s="40">
        <f>INDEX(人口源表!$1:$1048576,MATCH($B106,人口源表!$A:$A,0),MATCH(AT$1,人口源表!$1:$1,0))*INDEX(城镇化率!$1:$1048576,MATCH($B106,城镇化率!$A:$A,0),MATCH(AT$1,城镇化率!$5:$5,0))/100</f>
        <v>2427888.1105888947</v>
      </c>
      <c r="AU106" s="40">
        <f>INDEX(人口源表!$1:$1048576,MATCH($B106,人口源表!$A:$A,0),MATCH(AU$1,人口源表!$1:$1,0))*INDEX(城镇化率!$1:$1048576,MATCH($B106,城镇化率!$A:$A,0),MATCH(AU$1,城镇化率!$5:$5,0))/100</f>
        <v>2427828.556182554</v>
      </c>
      <c r="AV106" s="40">
        <f>INDEX(人口源表!$1:$1048576,MATCH($B106,人口源表!$A:$A,0),MATCH(AV$1,人口源表!$1:$1,0))*INDEX(城镇化率!$1:$1048576,MATCH($B106,城镇化率!$A:$A,0),MATCH(AV$1,城镇化率!$5:$5,0))/100</f>
        <v>2429897.9427553634</v>
      </c>
    </row>
    <row r="107" spans="1:48" x14ac:dyDescent="0.15">
      <c r="A107" s="4" t="s">
        <v>867</v>
      </c>
      <c r="B107" s="4" t="s">
        <v>236</v>
      </c>
      <c r="C107" s="34">
        <f>VLOOKUP(B107,'[1]2016省城人口总结（根）'!B:C,2,FALSE)/100</f>
        <v>0.50919999999999999</v>
      </c>
      <c r="D107" s="40">
        <f>INDEX(人口源表!$1:$1048576,MATCH($B107,人口源表!$A:$A,0),MATCH(D$1,人口源表!$1:$1,0))*INDEX(城镇化率!$1:$1048576,MATCH($B107,城镇化率!$A:$A,0),MATCH(D$1,城镇化率!$5:$5,0))/100</f>
        <v>708576.655214692</v>
      </c>
      <c r="E107" s="40">
        <f>INDEX(人口源表!$1:$1048576,MATCH($B107,人口源表!$A:$A,0),MATCH(E$1,人口源表!$1:$1,0))*INDEX(城镇化率!$1:$1048576,MATCH($B107,城镇化率!$A:$A,0),MATCH(E$1,城镇化率!$5:$5,0))/100</f>
        <v>722558.50473103463</v>
      </c>
      <c r="F107" s="40">
        <f>INDEX(人口源表!$1:$1048576,MATCH($B107,人口源表!$A:$A,0),MATCH(F$1,人口源表!$1:$1,0))*INDEX(城镇化率!$1:$1048576,MATCH($B107,城镇化率!$A:$A,0),MATCH(F$1,城镇化率!$5:$5,0))/100</f>
        <v>736490.29064505664</v>
      </c>
      <c r="G107" s="40">
        <f>INDEX(人口源表!$1:$1048576,MATCH($B107,人口源表!$A:$A,0),MATCH(G$1,人口源表!$1:$1,0))*INDEX(城镇化率!$1:$1048576,MATCH($B107,城镇化率!$A:$A,0),MATCH(G$1,城镇化率!$5:$5,0))/100</f>
        <v>709818.81839037617</v>
      </c>
      <c r="H107" s="40">
        <f>INDEX(人口源表!$1:$1048576,MATCH($B107,人口源表!$A:$A,0),MATCH(H$1,人口源表!$1:$1,0))*INDEX(城镇化率!$1:$1048576,MATCH($B107,城镇化率!$A:$A,0),MATCH(H$1,城镇化率!$5:$5,0))/100</f>
        <v>724721.54117733205</v>
      </c>
      <c r="I107" s="40">
        <f>INDEX(人口源表!$1:$1048576,MATCH($B107,人口源表!$A:$A,0),MATCH(I$1,人口源表!$1:$1,0))*INDEX(城镇化率!$1:$1048576,MATCH($B107,城镇化率!$A:$A,0),MATCH(I$1,城镇化率!$5:$5,0))/100</f>
        <v>734341.73443253816</v>
      </c>
      <c r="J107" s="40">
        <f>INDEX(人口源表!$1:$1048576,MATCH($B107,人口源表!$A:$A,0),MATCH(J$1,人口源表!$1:$1,0))*INDEX(城镇化率!$1:$1048576,MATCH($B107,城镇化率!$A:$A,0),MATCH(J$1,城镇化率!$5:$5,0))/100</f>
        <v>743596.73865820421</v>
      </c>
      <c r="K107" s="40">
        <f>INDEX(人口源表!$1:$1048576,MATCH($B107,人口源表!$A:$A,0),MATCH(K$1,人口源表!$1:$1,0))*INDEX(城镇化率!$1:$1048576,MATCH($B107,城镇化率!$A:$A,0),MATCH(K$1,城镇化率!$5:$5,0))/100</f>
        <v>752476.24310100614</v>
      </c>
      <c r="L107" s="40">
        <f>INDEX(人口源表!$1:$1048576,MATCH($B107,人口源表!$A:$A,0),MATCH(L$1,人口源表!$1:$1,0))*INDEX(城镇化率!$1:$1048576,MATCH($B107,城镇化率!$A:$A,0),MATCH(L$1,城镇化率!$5:$5,0))/100</f>
        <v>760971.47551438445</v>
      </c>
      <c r="M107" s="40">
        <f>INDEX(人口源表!$1:$1048576,MATCH($B107,人口源表!$A:$A,0),MATCH(M$1,人口源表!$1:$1,0))*INDEX(城镇化率!$1:$1048576,MATCH($B107,城镇化率!$A:$A,0),MATCH(M$1,城镇化率!$5:$5,0))/100</f>
        <v>769074.71280226752</v>
      </c>
      <c r="N107" s="40">
        <f>INDEX(人口源表!$1:$1048576,MATCH($B107,人口源表!$A:$A,0),MATCH(N$1,人口源表!$1:$1,0))*INDEX(城镇化率!$1:$1048576,MATCH($B107,城镇化率!$A:$A,0),MATCH(N$1,城镇化率!$5:$5,0))/100</f>
        <v>776778.75984726893</v>
      </c>
      <c r="O107" s="40">
        <f>INDEX(人口源表!$1:$1048576,MATCH($B107,人口源表!$A:$A,0),MATCH(O$1,人口源表!$1:$1,0))*INDEX(城镇化率!$1:$1048576,MATCH($B107,城镇化率!$A:$A,0),MATCH(O$1,城镇化率!$5:$5,0))/100</f>
        <v>784078.73153987888</v>
      </c>
      <c r="P107" s="40">
        <f>INDEX(人口源表!$1:$1048576,MATCH($B107,人口源表!$A:$A,0),MATCH(P$1,人口源表!$1:$1,0))*INDEX(城镇化率!$1:$1048576,MATCH($B107,城镇化率!$A:$A,0),MATCH(P$1,城镇化率!$5:$5,0))/100</f>
        <v>790969.81168358889</v>
      </c>
      <c r="Q107" s="40">
        <f>INDEX(人口源表!$1:$1048576,MATCH($B107,人口源表!$A:$A,0),MATCH(Q$1,人口源表!$1:$1,0))*INDEX(城镇化率!$1:$1048576,MATCH($B107,城镇化率!$A:$A,0),MATCH(Q$1,城镇化率!$5:$5,0))/100</f>
        <v>797450.23589984688</v>
      </c>
      <c r="R107" s="40">
        <f>INDEX(人口源表!$1:$1048576,MATCH($B107,人口源表!$A:$A,0),MATCH(R$1,人口源表!$1:$1,0))*INDEX(城镇化率!$1:$1048576,MATCH($B107,城镇化率!$A:$A,0),MATCH(R$1,城镇化率!$5:$5,0))/100</f>
        <v>803517.23252834054</v>
      </c>
      <c r="S107" s="40">
        <f>INDEX(人口源表!$1:$1048576,MATCH($B107,人口源表!$A:$A,0),MATCH(S$1,人口源表!$1:$1,0))*INDEX(城镇化率!$1:$1048576,MATCH($B107,城镇化率!$A:$A,0),MATCH(S$1,城镇化率!$5:$5,0))/100</f>
        <v>805165.4257921247</v>
      </c>
      <c r="T107" s="40">
        <f>INDEX(人口源表!$1:$1048576,MATCH($B107,人口源表!$A:$A,0),MATCH(T$1,人口源表!$1:$1,0))*INDEX(城镇化率!$1:$1048576,MATCH($B107,城镇化率!$A:$A,0),MATCH(T$1,城镇化率!$5:$5,0))/100</f>
        <v>806369.98813147855</v>
      </c>
      <c r="U107" s="40">
        <f>INDEX(人口源表!$1:$1048576,MATCH($B107,人口源表!$A:$A,0),MATCH(U$1,人口源表!$1:$1,0))*INDEX(城镇化率!$1:$1048576,MATCH($B107,城镇化率!$A:$A,0),MATCH(U$1,城镇化率!$5:$5,0))/100</f>
        <v>807141.34453397256</v>
      </c>
      <c r="V107" s="40">
        <f>INDEX(人口源表!$1:$1048576,MATCH($B107,人口源表!$A:$A,0),MATCH(V$1,人口源表!$1:$1,0))*INDEX(城镇化率!$1:$1048576,MATCH($B107,城镇化率!$A:$A,0),MATCH(V$1,城镇化率!$5:$5,0))/100</f>
        <v>807489.58149134321</v>
      </c>
      <c r="W107" s="40">
        <f>INDEX(人口源表!$1:$1048576,MATCH($B107,人口源表!$A:$A,0),MATCH(W$1,人口源表!$1:$1,0))*INDEX(城镇化率!$1:$1048576,MATCH($B107,城镇化率!$A:$A,0),MATCH(W$1,城镇化率!$5:$5,0))/100</f>
        <v>807428.13696226734</v>
      </c>
      <c r="X107" s="40">
        <f>INDEX(人口源表!$1:$1048576,MATCH($B107,人口源表!$A:$A,0),MATCH(X$1,人口源表!$1:$1,0))*INDEX(城镇化率!$1:$1048576,MATCH($B107,城镇化率!$A:$A,0),MATCH(X$1,城镇化率!$5:$5,0))/100</f>
        <v>806970.16099811951</v>
      </c>
      <c r="Y107" s="40">
        <f>INDEX(人口源表!$1:$1048576,MATCH($B107,人口源表!$A:$A,0),MATCH(Y$1,人口源表!$1:$1,0))*INDEX(城镇化率!$1:$1048576,MATCH($B107,城镇化率!$A:$A,0),MATCH(Y$1,城镇化率!$5:$5,0))/100</f>
        <v>806132.86647019943</v>
      </c>
      <c r="Z107" s="40">
        <f>INDEX(人口源表!$1:$1048576,MATCH($B107,人口源表!$A:$A,0),MATCH(Z$1,人口源表!$1:$1,0))*INDEX(城镇化率!$1:$1048576,MATCH($B107,城镇化率!$A:$A,0),MATCH(Z$1,城镇化率!$5:$5,0))/100</f>
        <v>804932.61698804307</v>
      </c>
      <c r="AA107" s="40">
        <f>INDEX(人口源表!$1:$1048576,MATCH($B107,人口源表!$A:$A,0),MATCH(AA$1,人口源表!$1:$1,0))*INDEX(城镇化率!$1:$1048576,MATCH($B107,城镇化率!$A:$A,0),MATCH(AA$1,城镇化率!$5:$5,0))/100</f>
        <v>803389.30641207949</v>
      </c>
      <c r="AB107" s="40">
        <f>INDEX(人口源表!$1:$1048576,MATCH($B107,人口源表!$A:$A,0),MATCH(AB$1,人口源表!$1:$1,0))*INDEX(城镇化率!$1:$1048576,MATCH($B107,城镇化率!$A:$A,0),MATCH(AB$1,城镇化率!$5:$5,0))/100</f>
        <v>801523.91250990913</v>
      </c>
      <c r="AC107" s="40">
        <f>INDEX(人口源表!$1:$1048576,MATCH($B107,人口源表!$A:$A,0),MATCH(AC$1,人口源表!$1:$1,0))*INDEX(城镇化率!$1:$1048576,MATCH($B107,城镇化率!$A:$A,0),MATCH(AC$1,城镇化率!$5:$5,0))/100</f>
        <v>798380.36919777188</v>
      </c>
      <c r="AD107" s="40">
        <f>INDEX(人口源表!$1:$1048576,MATCH($B107,人口源表!$A:$A,0),MATCH(AD$1,人口源表!$1:$1,0))*INDEX(城镇化率!$1:$1048576,MATCH($B107,城镇化率!$A:$A,0),MATCH(AD$1,城镇化率!$5:$5,0))/100</f>
        <v>794970.39337177051</v>
      </c>
      <c r="AE107" s="40">
        <f>INDEX(人口源表!$1:$1048576,MATCH($B107,人口源表!$A:$A,0),MATCH(AE$1,人口源表!$1:$1,0))*INDEX(城镇化率!$1:$1048576,MATCH($B107,城镇化率!$A:$A,0),MATCH(AE$1,城镇化率!$5:$5,0))/100</f>
        <v>791319.93460318784</v>
      </c>
      <c r="AF107" s="40">
        <f>INDEX(人口源表!$1:$1048576,MATCH($B107,人口源表!$A:$A,0),MATCH(AF$1,人口源表!$1:$1,0))*INDEX(城镇化率!$1:$1048576,MATCH($B107,城镇化率!$A:$A,0),MATCH(AF$1,城镇化率!$5:$5,0))/100</f>
        <v>787458.5662054047</v>
      </c>
      <c r="AG107" s="40">
        <f>INDEX(人口源表!$1:$1048576,MATCH($B107,人口源表!$A:$A,0),MATCH(AG$1,人口源表!$1:$1,0))*INDEX(城镇化率!$1:$1048576,MATCH($B107,城镇化率!$A:$A,0),MATCH(AG$1,城镇化率!$5:$5,0))/100</f>
        <v>783417.61614733923</v>
      </c>
      <c r="AH107" s="40">
        <f>INDEX(人口源表!$1:$1048576,MATCH($B107,人口源表!$A:$A,0),MATCH(AH$1,人口源表!$1:$1,0))*INDEX(城镇化率!$1:$1048576,MATCH($B107,城镇化率!$A:$A,0),MATCH(AH$1,城镇化率!$5:$5,0))/100</f>
        <v>779229.54884860304</v>
      </c>
      <c r="AI107" s="40">
        <f>INDEX(人口源表!$1:$1048576,MATCH($B107,人口源表!$A:$A,0),MATCH(AI$1,人口源表!$1:$1,0))*INDEX(城镇化率!$1:$1048576,MATCH($B107,城镇化率!$A:$A,0),MATCH(AI$1,城镇化率!$5:$5,0))/100</f>
        <v>774929.9302187562</v>
      </c>
      <c r="AJ107" s="40">
        <f>INDEX(人口源表!$1:$1048576,MATCH($B107,人口源表!$A:$A,0),MATCH(AJ$1,人口源表!$1:$1,0))*INDEX(城镇化率!$1:$1048576,MATCH($B107,城镇化率!$A:$A,0),MATCH(AJ$1,城镇化率!$5:$5,0))/100</f>
        <v>770554.87405351561</v>
      </c>
      <c r="AK107" s="40">
        <f>INDEX(人口源表!$1:$1048576,MATCH($B107,人口源表!$A:$A,0),MATCH(AK$1,人口源表!$1:$1,0))*INDEX(城镇化率!$1:$1048576,MATCH($B107,城镇化率!$A:$A,0),MATCH(AK$1,城镇化率!$5:$5,0))/100</f>
        <v>766143.01012889901</v>
      </c>
      <c r="AL107" s="40">
        <f>INDEX(人口源表!$1:$1048576,MATCH($B107,人口源表!$A:$A,0),MATCH(AL$1,人口源表!$1:$1,0))*INDEX(城镇化率!$1:$1048576,MATCH($B107,城镇化率!$A:$A,0),MATCH(AL$1,城镇化率!$5:$5,0))/100</f>
        <v>761734.21291104052</v>
      </c>
      <c r="AM107" s="40">
        <f>INDEX(人口源表!$1:$1048576,MATCH($B107,人口源表!$A:$A,0),MATCH(AM$1,人口源表!$1:$1,0))*INDEX(城镇化率!$1:$1048576,MATCH($B107,城镇化率!$A:$A,0),MATCH(AM$1,城镇化率!$5:$5,0))/100</f>
        <v>757372.25645948132</v>
      </c>
      <c r="AN107" s="40">
        <f>INDEX(人口源表!$1:$1048576,MATCH($B107,人口源表!$A:$A,0),MATCH(AN$1,人口源表!$1:$1,0))*INDEX(城镇化率!$1:$1048576,MATCH($B107,城镇化率!$A:$A,0),MATCH(AN$1,城镇化率!$5:$5,0))/100</f>
        <v>753100.91189399094</v>
      </c>
      <c r="AO107" s="40">
        <f>INDEX(人口源表!$1:$1048576,MATCH($B107,人口源表!$A:$A,0),MATCH(AO$1,人口源表!$1:$1,0))*INDEX(城镇化率!$1:$1048576,MATCH($B107,城镇化率!$A:$A,0),MATCH(AO$1,城镇化率!$5:$5,0))/100</f>
        <v>748967.26223283436</v>
      </c>
      <c r="AP107" s="40">
        <f>INDEX(人口源表!$1:$1048576,MATCH($B107,人口源表!$A:$A,0),MATCH(AP$1,人口源表!$1:$1,0))*INDEX(城镇化率!$1:$1048576,MATCH($B107,城镇化率!$A:$A,0),MATCH(AP$1,城镇化率!$5:$5,0))/100</f>
        <v>745019.75845555158</v>
      </c>
      <c r="AQ107" s="40">
        <f>INDEX(人口源表!$1:$1048576,MATCH($B107,人口源表!$A:$A,0),MATCH(AQ$1,人口源表!$1:$1,0))*INDEX(城镇化率!$1:$1048576,MATCH($B107,城镇化率!$A:$A,0),MATCH(AQ$1,城镇化率!$5:$5,0))/100</f>
        <v>741308.90789122705</v>
      </c>
      <c r="AR107" s="40">
        <f>INDEX(人口源表!$1:$1048576,MATCH($B107,人口源表!$A:$A,0),MATCH(AR$1,人口源表!$1:$1,0))*INDEX(城镇化率!$1:$1048576,MATCH($B107,城镇化率!$A:$A,0),MATCH(AR$1,城镇化率!$5:$5,0))/100</f>
        <v>737887.97793747915</v>
      </c>
      <c r="AS107" s="40">
        <f>INDEX(人口源表!$1:$1048576,MATCH($B107,人口源表!$A:$A,0),MATCH(AS$1,人口源表!$1:$1,0))*INDEX(城镇化率!$1:$1048576,MATCH($B107,城镇化率!$A:$A,0),MATCH(AS$1,城镇化率!$5:$5,0))/100</f>
        <v>734812.36672016187</v>
      </c>
      <c r="AT107" s="40">
        <f>INDEX(人口源表!$1:$1048576,MATCH($B107,人口源表!$A:$A,0),MATCH(AT$1,人口源表!$1:$1,0))*INDEX(城镇化率!$1:$1048576,MATCH($B107,城镇化率!$A:$A,0),MATCH(AT$1,城镇化率!$5:$5,0))/100</f>
        <v>732138.95898163517</v>
      </c>
      <c r="AU107" s="40">
        <f>INDEX(人口源表!$1:$1048576,MATCH($B107,人口源表!$A:$A,0),MATCH(AU$1,人口源表!$1:$1,0))*INDEX(城镇化率!$1:$1048576,MATCH($B107,城镇化率!$A:$A,0),MATCH(AU$1,城镇化率!$5:$5,0))/100</f>
        <v>729928.18455941451</v>
      </c>
      <c r="AV107" s="40">
        <f>INDEX(人口源表!$1:$1048576,MATCH($B107,人口源表!$A:$A,0),MATCH(AV$1,人口源表!$1:$1,0))*INDEX(城镇化率!$1:$1048576,MATCH($B107,城镇化率!$A:$A,0),MATCH(AV$1,城镇化率!$5:$5,0))/100</f>
        <v>728240.667562271</v>
      </c>
    </row>
    <row r="108" spans="1:48" x14ac:dyDescent="0.15">
      <c r="A108" s="4" t="s">
        <v>867</v>
      </c>
      <c r="B108" s="4" t="s">
        <v>238</v>
      </c>
      <c r="C108" s="34">
        <f>VLOOKUP(B108,'[1]2016省城人口总结（根）'!B:C,2,FALSE)/100</f>
        <v>0.51759999999999995</v>
      </c>
      <c r="D108" s="40">
        <f>INDEX(人口源表!$1:$1048576,MATCH($B108,人口源表!$A:$A,0),MATCH(D$1,人口源表!$1:$1,0))*INDEX(城镇化率!$1:$1048576,MATCH($B108,城镇化率!$A:$A,0),MATCH(D$1,城镇化率!$5:$5,0))/100</f>
        <v>2086065.2427573586</v>
      </c>
      <c r="E108" s="40">
        <f>INDEX(人口源表!$1:$1048576,MATCH($B108,人口源表!$A:$A,0),MATCH(E$1,人口源表!$1:$1,0))*INDEX(城镇化率!$1:$1048576,MATCH($B108,城镇化率!$A:$A,0),MATCH(E$1,城镇化率!$5:$5,0))/100</f>
        <v>2129011.9706772221</v>
      </c>
      <c r="F108" s="40">
        <f>INDEX(人口源表!$1:$1048576,MATCH($B108,人口源表!$A:$A,0),MATCH(F$1,人口源表!$1:$1,0))*INDEX(城镇化率!$1:$1048576,MATCH($B108,城镇化率!$A:$A,0),MATCH(F$1,城镇化率!$5:$5,0))/100</f>
        <v>2172339.2974587684</v>
      </c>
      <c r="G108" s="40">
        <f>INDEX(人口源表!$1:$1048576,MATCH($B108,人口源表!$A:$A,0),MATCH(G$1,人口源表!$1:$1,0))*INDEX(城镇化率!$1:$1048576,MATCH($B108,城镇化率!$A:$A,0),MATCH(G$1,城镇化率!$5:$5,0))/100</f>
        <v>2158342.6299340576</v>
      </c>
      <c r="H108" s="40">
        <f>INDEX(人口源表!$1:$1048576,MATCH($B108,人口源表!$A:$A,0),MATCH(H$1,人口源表!$1:$1,0))*INDEX(城镇化率!$1:$1048576,MATCH($B108,城镇化率!$A:$A,0),MATCH(H$1,城镇化率!$5:$5,0))/100</f>
        <v>2207446.3923418899</v>
      </c>
      <c r="I108" s="40">
        <f>INDEX(人口源表!$1:$1048576,MATCH($B108,人口源表!$A:$A,0),MATCH(I$1,人口源表!$1:$1,0))*INDEX(城镇化率!$1:$1048576,MATCH($B108,城镇化率!$A:$A,0),MATCH(I$1,城镇化率!$5:$5,0))/100</f>
        <v>2241402.5084003424</v>
      </c>
      <c r="J108" s="40">
        <f>INDEX(人口源表!$1:$1048576,MATCH($B108,人口源表!$A:$A,0),MATCH(J$1,人口源表!$1:$1,0))*INDEX(城镇化率!$1:$1048576,MATCH($B108,城镇化率!$A:$A,0),MATCH(J$1,城镇化率!$5:$5,0))/100</f>
        <v>2275075.3398509757</v>
      </c>
      <c r="K108" s="40">
        <f>INDEX(人口源表!$1:$1048576,MATCH($B108,人口源表!$A:$A,0),MATCH(K$1,人口源表!$1:$1,0))*INDEX(城镇化率!$1:$1048576,MATCH($B108,城镇化率!$A:$A,0),MATCH(K$1,城镇化率!$5:$5,0))/100</f>
        <v>2308349.1401221934</v>
      </c>
      <c r="L108" s="40">
        <f>INDEX(人口源表!$1:$1048576,MATCH($B108,人口源表!$A:$A,0),MATCH(L$1,人口源表!$1:$1,0))*INDEX(城镇化率!$1:$1048576,MATCH($B108,城镇化率!$A:$A,0),MATCH(L$1,城镇化率!$5:$5,0))/100</f>
        <v>2341113.6121476199</v>
      </c>
      <c r="M108" s="40">
        <f>INDEX(人口源表!$1:$1048576,MATCH($B108,人口源表!$A:$A,0),MATCH(M$1,人口源表!$1:$1,0))*INDEX(城镇化率!$1:$1048576,MATCH($B108,城镇化率!$A:$A,0),MATCH(M$1,城镇化率!$5:$5,0))/100</f>
        <v>2373264.2922780244</v>
      </c>
      <c r="N108" s="40">
        <f>INDEX(人口源表!$1:$1048576,MATCH($B108,人口源表!$A:$A,0),MATCH(N$1,人口源表!$1:$1,0))*INDEX(城镇化率!$1:$1048576,MATCH($B108,城镇化率!$A:$A,0),MATCH(N$1,城镇化率!$5:$5,0))/100</f>
        <v>2404701.1834100536</v>
      </c>
      <c r="O108" s="40">
        <f>INDEX(人口源表!$1:$1048576,MATCH($B108,人口源表!$A:$A,0),MATCH(O$1,人口源表!$1:$1,0))*INDEX(城镇化率!$1:$1048576,MATCH($B108,城镇化率!$A:$A,0),MATCH(O$1,城镇化率!$5:$5,0))/100</f>
        <v>2435331.4509454025</v>
      </c>
      <c r="P108" s="40">
        <f>INDEX(人口源表!$1:$1048576,MATCH($B108,人口源表!$A:$A,0),MATCH(P$1,人口源表!$1:$1,0))*INDEX(城镇化率!$1:$1048576,MATCH($B108,城镇化率!$A:$A,0),MATCH(P$1,城镇化率!$5:$5,0))/100</f>
        <v>2465068.674145536</v>
      </c>
      <c r="Q108" s="40">
        <f>INDEX(人口源表!$1:$1048576,MATCH($B108,人口源表!$A:$A,0),MATCH(Q$1,人口源表!$1:$1,0))*INDEX(城镇化率!$1:$1048576,MATCH($B108,城镇化率!$A:$A,0),MATCH(Q$1,城镇化率!$5:$5,0))/100</f>
        <v>2493833.2511479487</v>
      </c>
      <c r="R108" s="40">
        <f>INDEX(人口源表!$1:$1048576,MATCH($B108,人口源表!$A:$A,0),MATCH(R$1,人口源表!$1:$1,0))*INDEX(城镇化率!$1:$1048576,MATCH($B108,城镇化率!$A:$A,0),MATCH(R$1,城镇化率!$5:$5,0))/100</f>
        <v>2521552.8169299625</v>
      </c>
      <c r="S108" s="40">
        <f>INDEX(人口源表!$1:$1048576,MATCH($B108,人口源表!$A:$A,0),MATCH(S$1,人口源表!$1:$1,0))*INDEX(城镇化率!$1:$1048576,MATCH($B108,城镇化率!$A:$A,0),MATCH(S$1,城镇化率!$5:$5,0))/100</f>
        <v>2535548.622547159</v>
      </c>
      <c r="T108" s="40">
        <f>INDEX(人口源表!$1:$1048576,MATCH($B108,人口源表!$A:$A,0),MATCH(T$1,人口源表!$1:$1,0))*INDEX(城镇化率!$1:$1048576,MATCH($B108,城镇化率!$A:$A,0),MATCH(T$1,城镇化率!$5:$5,0))/100</f>
        <v>2548189.2979431483</v>
      </c>
      <c r="U108" s="40">
        <f>INDEX(人口源表!$1:$1048576,MATCH($B108,人口源表!$A:$A,0),MATCH(U$1,人口源表!$1:$1,0))*INDEX(城镇化率!$1:$1048576,MATCH($B108,城镇化率!$A:$A,0),MATCH(U$1,城镇化率!$5:$5,0))/100</f>
        <v>2559448.193714994</v>
      </c>
      <c r="V108" s="40">
        <f>INDEX(人口源表!$1:$1048576,MATCH($B108,人口源表!$A:$A,0),MATCH(V$1,人口源表!$1:$1,0))*INDEX(城镇化率!$1:$1048576,MATCH($B108,城镇化率!$A:$A,0),MATCH(V$1,城镇化率!$5:$5,0))/100</f>
        <v>2569307.0720046405</v>
      </c>
      <c r="W108" s="40">
        <f>INDEX(人口源表!$1:$1048576,MATCH($B108,人口源表!$A:$A,0),MATCH(W$1,人口源表!$1:$1,0))*INDEX(城镇化率!$1:$1048576,MATCH($B108,城镇化率!$A:$A,0),MATCH(W$1,城镇化率!$5:$5,0))/100</f>
        <v>2577756.9488287382</v>
      </c>
      <c r="X108" s="40">
        <f>INDEX(人口源表!$1:$1048576,MATCH($B108,人口源表!$A:$A,0),MATCH(X$1,人口源表!$1:$1,0))*INDEX(城镇化率!$1:$1048576,MATCH($B108,城镇化率!$A:$A,0),MATCH(X$1,城镇化率!$5:$5,0))/100</f>
        <v>2584800.8492028224</v>
      </c>
      <c r="Y108" s="40">
        <f>INDEX(人口源表!$1:$1048576,MATCH($B108,人口源表!$A:$A,0),MATCH(Y$1,人口源表!$1:$1,0))*INDEX(城镇化率!$1:$1048576,MATCH($B108,城镇化率!$A:$A,0),MATCH(Y$1,城镇化率!$5:$5,0))/100</f>
        <v>2590450.940858122</v>
      </c>
      <c r="Z108" s="40">
        <f>INDEX(人口源表!$1:$1048576,MATCH($B108,人口源表!$A:$A,0),MATCH(Z$1,人口源表!$1:$1,0))*INDEX(城镇化率!$1:$1048576,MATCH($B108,城镇化率!$A:$A,0),MATCH(Z$1,城镇化率!$5:$5,0))/100</f>
        <v>2594731.943080937</v>
      </c>
      <c r="AA108" s="40">
        <f>INDEX(人口源表!$1:$1048576,MATCH($B108,人口源表!$A:$A,0),MATCH(AA$1,人口源表!$1:$1,0))*INDEX(城镇化率!$1:$1048576,MATCH($B108,城镇化率!$A:$A,0),MATCH(AA$1,城镇化率!$5:$5,0))/100</f>
        <v>2597676.9574675276</v>
      </c>
      <c r="AB108" s="40">
        <f>INDEX(人口源表!$1:$1048576,MATCH($B108,人口源表!$A:$A,0),MATCH(AB$1,人口源表!$1:$1,0))*INDEX(城镇化率!$1:$1048576,MATCH($B108,城镇化率!$A:$A,0),MATCH(AB$1,城镇化率!$5:$5,0))/100</f>
        <v>2599332.8130970108</v>
      </c>
      <c r="AC108" s="40">
        <f>INDEX(人口源表!$1:$1048576,MATCH($B108,人口源表!$A:$A,0),MATCH(AC$1,人口源表!$1:$1,0))*INDEX(城镇化率!$1:$1048576,MATCH($B108,城镇化率!$A:$A,0),MATCH(AC$1,城镇化率!$5:$5,0))/100</f>
        <v>2596576.5746597163</v>
      </c>
      <c r="AD108" s="40">
        <f>INDEX(人口源表!$1:$1048576,MATCH($B108,人口源表!$A:$A,0),MATCH(AD$1,人口源表!$1:$1,0))*INDEX(城镇化率!$1:$1048576,MATCH($B108,城镇化率!$A:$A,0),MATCH(AD$1,城镇化率!$5:$5,0))/100</f>
        <v>2592663.2862787605</v>
      </c>
      <c r="AE108" s="40">
        <f>INDEX(人口源表!$1:$1048576,MATCH($B108,人口源表!$A:$A,0),MATCH(AE$1,人口源表!$1:$1,0))*INDEX(城镇化率!$1:$1048576,MATCH($B108,城镇化率!$A:$A,0),MATCH(AE$1,城镇化率!$5:$5,0))/100</f>
        <v>2587678.9548217724</v>
      </c>
      <c r="AF108" s="40">
        <f>INDEX(人口源表!$1:$1048576,MATCH($B108,人口源表!$A:$A,0),MATCH(AF$1,人口源表!$1:$1,0))*INDEX(城镇化率!$1:$1048576,MATCH($B108,城镇化率!$A:$A,0),MATCH(AF$1,城镇化率!$5:$5,0))/100</f>
        <v>2581722.0775940539</v>
      </c>
      <c r="AG108" s="40">
        <f>INDEX(人口源表!$1:$1048576,MATCH($B108,人口源表!$A:$A,0),MATCH(AG$1,人口源表!$1:$1,0))*INDEX(城镇化率!$1:$1048576,MATCH($B108,城镇化率!$A:$A,0),MATCH(AG$1,城镇化率!$5:$5,0))/100</f>
        <v>2574901.2443326386</v>
      </c>
      <c r="AH108" s="40">
        <f>INDEX(人口源表!$1:$1048576,MATCH($B108,人口源表!$A:$A,0),MATCH(AH$1,人口源表!$1:$1,0))*INDEX(城镇化率!$1:$1048576,MATCH($B108,城镇化率!$A:$A,0),MATCH(AH$1,城镇化率!$5:$5,0))/100</f>
        <v>2567339.9162716926</v>
      </c>
      <c r="AI108" s="40">
        <f>INDEX(人口源表!$1:$1048576,MATCH($B108,人口源表!$A:$A,0),MATCH(AI$1,人口源表!$1:$1,0))*INDEX(城镇化率!$1:$1048576,MATCH($B108,城镇化率!$A:$A,0),MATCH(AI$1,城镇化率!$5:$5,0))/100</f>
        <v>2559172.069799446</v>
      </c>
      <c r="AJ108" s="40">
        <f>INDEX(人口源表!$1:$1048576,MATCH($B108,人口源表!$A:$A,0),MATCH(AJ$1,人口源表!$1:$1,0))*INDEX(城镇化率!$1:$1048576,MATCH($B108,城镇化率!$A:$A,0),MATCH(AJ$1,城镇化率!$5:$5,0))/100</f>
        <v>2550545.6896457584</v>
      </c>
      <c r="AK108" s="40">
        <f>INDEX(人口源表!$1:$1048576,MATCH($B108,人口源表!$A:$A,0),MATCH(AK$1,人口源表!$1:$1,0))*INDEX(城镇化率!$1:$1048576,MATCH($B108,城镇化率!$A:$A,0),MATCH(AK$1,城镇化率!$5:$5,0))/100</f>
        <v>2541622.3484301032</v>
      </c>
      <c r="AL108" s="40">
        <f>INDEX(人口源表!$1:$1048576,MATCH($B108,人口源表!$A:$A,0),MATCH(AL$1,人口源表!$1:$1,0))*INDEX(城镇化率!$1:$1048576,MATCH($B108,城镇化率!$A:$A,0),MATCH(AL$1,城镇化率!$5:$5,0))/100</f>
        <v>2532574.7710583322</v>
      </c>
      <c r="AM108" s="40">
        <f>INDEX(人口源表!$1:$1048576,MATCH($B108,人口源表!$A:$A,0),MATCH(AM$1,人口源表!$1:$1,0))*INDEX(城镇化率!$1:$1048576,MATCH($B108,城镇化率!$A:$A,0),MATCH(AM$1,城镇化率!$5:$5,0))/100</f>
        <v>2523591.7125696233</v>
      </c>
      <c r="AN108" s="40">
        <f>INDEX(人口源表!$1:$1048576,MATCH($B108,人口源表!$A:$A,0),MATCH(AN$1,人口源表!$1:$1,0))*INDEX(城镇化率!$1:$1048576,MATCH($B108,城镇化率!$A:$A,0),MATCH(AN$1,城镇化率!$5:$5,0))/100</f>
        <v>2514874.8724053428</v>
      </c>
      <c r="AO108" s="40">
        <f>INDEX(人口源表!$1:$1048576,MATCH($B108,人口源表!$A:$A,0),MATCH(AO$1,人口源表!$1:$1,0))*INDEX(城镇化率!$1:$1048576,MATCH($B108,城镇化率!$A:$A,0),MATCH(AO$1,城镇化率!$5:$5,0))/100</f>
        <v>2506638.4363594726</v>
      </c>
      <c r="AP108" s="40">
        <f>INDEX(人口源表!$1:$1048576,MATCH($B108,人口源表!$A:$A,0),MATCH(AP$1,人口源表!$1:$1,0))*INDEX(城镇化率!$1:$1048576,MATCH($B108,城镇化率!$A:$A,0),MATCH(AP$1,城镇化率!$5:$5,0))/100</f>
        <v>2499112.6719584274</v>
      </c>
      <c r="AQ108" s="40">
        <f>INDEX(人口源表!$1:$1048576,MATCH($B108,人口源表!$A:$A,0),MATCH(AQ$1,人口源表!$1:$1,0))*INDEX(城镇化率!$1:$1048576,MATCH($B108,城镇化率!$A:$A,0),MATCH(AQ$1,城镇化率!$5:$5,0))/100</f>
        <v>2492542.1604874008</v>
      </c>
      <c r="AR108" s="40">
        <f>INDEX(人口源表!$1:$1048576,MATCH($B108,人口源表!$A:$A,0),MATCH(AR$1,人口源表!$1:$1,0))*INDEX(城镇化率!$1:$1048576,MATCH($B108,城镇化率!$A:$A,0),MATCH(AR$1,城镇化率!$5:$5,0))/100</f>
        <v>2487185.3515120912</v>
      </c>
      <c r="AS108" s="40">
        <f>INDEX(人口源表!$1:$1048576,MATCH($B108,人口源表!$A:$A,0),MATCH(AS$1,人口源表!$1:$1,0))*INDEX(城镇化率!$1:$1048576,MATCH($B108,城镇化率!$A:$A,0),MATCH(AS$1,城镇化率!$5:$5,0))/100</f>
        <v>2483316.1607740121</v>
      </c>
      <c r="AT108" s="40">
        <f>INDEX(人口源表!$1:$1048576,MATCH($B108,人口源表!$A:$A,0),MATCH(AT$1,人口源表!$1:$1,0))*INDEX(城镇化率!$1:$1048576,MATCH($B108,城镇化率!$A:$A,0),MATCH(AT$1,城镇化率!$5:$5,0))/100</f>
        <v>2481222.8495218395</v>
      </c>
      <c r="AU108" s="40">
        <f>INDEX(人口源表!$1:$1048576,MATCH($B108,人口源表!$A:$A,0),MATCH(AU$1,人口源表!$1:$1,0))*INDEX(城镇化率!$1:$1048576,MATCH($B108,城镇化率!$A:$A,0),MATCH(AU$1,城镇化率!$5:$5,0))/100</f>
        <v>2481211.709649099</v>
      </c>
      <c r="AV108" s="40">
        <f>INDEX(人口源表!$1:$1048576,MATCH($B108,人口源表!$A:$A,0),MATCH(AV$1,人口源表!$1:$1,0))*INDEX(城镇化率!$1:$1048576,MATCH($B108,城镇化率!$A:$A,0),MATCH(AV$1,城镇化率!$5:$5,0))/100</f>
        <v>2483601.1246119831</v>
      </c>
    </row>
    <row r="109" spans="1:48" x14ac:dyDescent="0.15">
      <c r="A109" s="4" t="s">
        <v>867</v>
      </c>
      <c r="B109" s="4" t="s">
        <v>240</v>
      </c>
      <c r="C109" s="34">
        <f>VLOOKUP(B109,'[1]2016省城人口总结（根）'!B:C,2,FALSE)/100</f>
        <v>0.54349999999999998</v>
      </c>
      <c r="D109" s="40">
        <f>INDEX(人口源表!$1:$1048576,MATCH($B109,人口源表!$A:$A,0),MATCH(D$1,人口源表!$1:$1,0))*INDEX(城镇化率!$1:$1048576,MATCH($B109,城镇化率!$A:$A,0),MATCH(D$1,城镇化率!$5:$5,0))/100</f>
        <v>4257956.5305278506</v>
      </c>
      <c r="E109" s="40">
        <f>INDEX(人口源表!$1:$1048576,MATCH($B109,人口源表!$A:$A,0),MATCH(E$1,人口源表!$1:$1,0))*INDEX(城镇化率!$1:$1048576,MATCH($B109,城镇化率!$A:$A,0),MATCH(E$1,城镇化率!$5:$5,0))/100</f>
        <v>4344289.2587992139</v>
      </c>
      <c r="F109" s="40">
        <f>INDEX(人口源表!$1:$1048576,MATCH($B109,人口源表!$A:$A,0),MATCH(F$1,人口源表!$1:$1,0))*INDEX(城镇化率!$1:$1048576,MATCH($B109,城镇化率!$A:$A,0),MATCH(F$1,城镇化率!$5:$5,0))/100</f>
        <v>4430918.3212792249</v>
      </c>
      <c r="G109" s="40">
        <f>INDEX(人口源表!$1:$1048576,MATCH($B109,人口源表!$A:$A,0),MATCH(G$1,人口源表!$1:$1,0))*INDEX(城镇化率!$1:$1048576,MATCH($B109,城镇化率!$A:$A,0),MATCH(G$1,城镇化率!$5:$5,0))/100</f>
        <v>4678087.1685255617</v>
      </c>
      <c r="H109" s="40">
        <f>INDEX(人口源表!$1:$1048576,MATCH($B109,人口源表!$A:$A,0),MATCH(H$1,人口源表!$1:$1,0))*INDEX(城镇化率!$1:$1048576,MATCH($B109,城镇化率!$A:$A,0),MATCH(H$1,城镇化率!$5:$5,0))/100</f>
        <v>4767331.2143172529</v>
      </c>
      <c r="I109" s="40">
        <f>INDEX(人口源表!$1:$1048576,MATCH($B109,人口源表!$A:$A,0),MATCH(I$1,人口源表!$1:$1,0))*INDEX(城镇化率!$1:$1048576,MATCH($B109,城镇化率!$A:$A,0),MATCH(I$1,城镇化率!$5:$5,0))/100</f>
        <v>4828997.0080231894</v>
      </c>
      <c r="J109" s="40">
        <f>INDEX(人口源表!$1:$1048576,MATCH($B109,人口源表!$A:$A,0),MATCH(J$1,人口源表!$1:$1,0))*INDEX(城镇化率!$1:$1048576,MATCH($B109,城镇化率!$A:$A,0),MATCH(J$1,城镇化率!$5:$5,0))/100</f>
        <v>4894937.8062149994</v>
      </c>
      <c r="K109" s="40">
        <f>INDEX(人口源表!$1:$1048576,MATCH($B109,人口源表!$A:$A,0),MATCH(K$1,人口源表!$1:$1,0))*INDEX(城镇化率!$1:$1048576,MATCH($B109,城镇化率!$A:$A,0),MATCH(K$1,城镇化率!$5:$5,0))/100</f>
        <v>4964540.8714578636</v>
      </c>
      <c r="L109" s="40">
        <f>INDEX(人口源表!$1:$1048576,MATCH($B109,人口源表!$A:$A,0),MATCH(L$1,人口源表!$1:$1,0))*INDEX(城镇化率!$1:$1048576,MATCH($B109,城镇化率!$A:$A,0),MATCH(L$1,城镇化率!$5:$5,0))/100</f>
        <v>5037209.5491821188</v>
      </c>
      <c r="M109" s="40">
        <f>INDEX(人口源表!$1:$1048576,MATCH($B109,人口源表!$A:$A,0),MATCH(M$1,人口源表!$1:$1,0))*INDEX(城镇化率!$1:$1048576,MATCH($B109,城镇化率!$A:$A,0),MATCH(M$1,城镇化率!$5:$5,0))/100</f>
        <v>5112364.7247074265</v>
      </c>
      <c r="N109" s="40">
        <f>INDEX(人口源表!$1:$1048576,MATCH($B109,人口源表!$A:$A,0),MATCH(N$1,人口源表!$1:$1,0))*INDEX(城镇化率!$1:$1048576,MATCH($B109,城镇化率!$A:$A,0),MATCH(N$1,城镇化率!$5:$5,0))/100</f>
        <v>5189446.3307003537</v>
      </c>
      <c r="O109" s="40">
        <f>INDEX(人口源表!$1:$1048576,MATCH($B109,人口源表!$A:$A,0),MATCH(O$1,人口源表!$1:$1,0))*INDEX(城镇化率!$1:$1048576,MATCH($B109,城镇化率!$A:$A,0),MATCH(O$1,城镇化率!$5:$5,0))/100</f>
        <v>5267913.0361785935</v>
      </c>
      <c r="P109" s="40">
        <f>INDEX(人口源表!$1:$1048576,MATCH($B109,人口源表!$A:$A,0),MATCH(P$1,人口源表!$1:$1,0))*INDEX(城镇化率!$1:$1048576,MATCH($B109,城镇化率!$A:$A,0),MATCH(P$1,城镇化率!$5:$5,0))/100</f>
        <v>5347246.2835834511</v>
      </c>
      <c r="Q109" s="40">
        <f>INDEX(人口源表!$1:$1048576,MATCH($B109,人口源表!$A:$A,0),MATCH(Q$1,人口源表!$1:$1,0))*INDEX(城镇化率!$1:$1048576,MATCH($B109,城镇化率!$A:$A,0),MATCH(Q$1,城镇化率!$5:$5,0))/100</f>
        <v>5426950.7129701711</v>
      </c>
      <c r="R109" s="40">
        <f>INDEX(人口源表!$1:$1048576,MATCH($B109,人口源表!$A:$A,0),MATCH(R$1,人口源表!$1:$1,0))*INDEX(城镇化率!$1:$1048576,MATCH($B109,城镇化率!$A:$A,0),MATCH(R$1,城镇化率!$5:$5,0))/100</f>
        <v>5506555.850954351</v>
      </c>
      <c r="S109" s="40">
        <f>INDEX(人口源表!$1:$1048576,MATCH($B109,人口源表!$A:$A,0),MATCH(S$1,人口源表!$1:$1,0))*INDEX(城镇化率!$1:$1048576,MATCH($B109,城镇化率!$A:$A,0),MATCH(S$1,城镇化率!$5:$5,0))/100</f>
        <v>5557966.9275995623</v>
      </c>
      <c r="T109" s="40">
        <f>INDEX(人口源表!$1:$1048576,MATCH($B109,人口源表!$A:$A,0),MATCH(T$1,人口源表!$1:$1,0))*INDEX(城镇化率!$1:$1048576,MATCH($B109,城镇化率!$A:$A,0),MATCH(T$1,城镇化率!$5:$5,0))/100</f>
        <v>5607784.97085026</v>
      </c>
      <c r="U109" s="40">
        <f>INDEX(人口源表!$1:$1048576,MATCH($B109,人口源表!$A:$A,0),MATCH(U$1,人口源表!$1:$1,0))*INDEX(城镇化率!$1:$1048576,MATCH($B109,城镇化率!$A:$A,0),MATCH(U$1,城镇化率!$5:$5,0))/100</f>
        <v>5655651.7258450044</v>
      </c>
      <c r="V109" s="40">
        <f>INDEX(人口源表!$1:$1048576,MATCH($B109,人口源表!$A:$A,0),MATCH(V$1,人口源表!$1:$1,0))*INDEX(城镇化率!$1:$1048576,MATCH($B109,城镇化率!$A:$A,0),MATCH(V$1,城镇化率!$5:$5,0))/100</f>
        <v>5701246.5882751355</v>
      </c>
      <c r="W109" s="40">
        <f>INDEX(人口源表!$1:$1048576,MATCH($B109,人口源表!$A:$A,0),MATCH(W$1,人口源表!$1:$1,0))*INDEX(城镇化率!$1:$1048576,MATCH($B109,城镇化率!$A:$A,0),MATCH(W$1,城镇化率!$5:$5,0))/100</f>
        <v>5744288.9500541342</v>
      </c>
      <c r="X109" s="40">
        <f>INDEX(人口源表!$1:$1048576,MATCH($B109,人口源表!$A:$A,0),MATCH(X$1,人口源表!$1:$1,0))*INDEX(城镇化率!$1:$1048576,MATCH($B109,城镇化率!$A:$A,0),MATCH(X$1,城镇化率!$5:$5,0))/100</f>
        <v>5784539.2767968234</v>
      </c>
      <c r="Y109" s="40">
        <f>INDEX(人口源表!$1:$1048576,MATCH($B109,人口源表!$A:$A,0),MATCH(Y$1,人口源表!$1:$1,0))*INDEX(城镇化率!$1:$1048576,MATCH($B109,城镇化率!$A:$A,0),MATCH(Y$1,城镇化率!$5:$5,0))/100</f>
        <v>5821802.8622005116</v>
      </c>
      <c r="Z109" s="40">
        <f>INDEX(人口源表!$1:$1048576,MATCH($B109,人口源表!$A:$A,0),MATCH(Z$1,人口源表!$1:$1,0))*INDEX(城镇化率!$1:$1048576,MATCH($B109,城镇化率!$A:$A,0),MATCH(Z$1,城镇化率!$5:$5,0))/100</f>
        <v>5855924.9895795314</v>
      </c>
      <c r="AA109" s="40">
        <f>INDEX(人口源表!$1:$1048576,MATCH($B109,人口源表!$A:$A,0),MATCH(AA$1,人口源表!$1:$1,0))*INDEX(城镇化率!$1:$1048576,MATCH($B109,城镇化率!$A:$A,0),MATCH(AA$1,城镇化率!$5:$5,0))/100</f>
        <v>5886797.3507327214</v>
      </c>
      <c r="AB109" s="40">
        <f>INDEX(人口源表!$1:$1048576,MATCH($B109,人口源表!$A:$A,0),MATCH(AB$1,人口源表!$1:$1,0))*INDEX(城镇化率!$1:$1048576,MATCH($B109,城镇化率!$A:$A,0),MATCH(AB$1,城镇化率!$5:$5,0))/100</f>
        <v>5914357.8907615701</v>
      </c>
      <c r="AC109" s="40">
        <f>INDEX(人口源表!$1:$1048576,MATCH($B109,人口源表!$A:$A,0),MATCH(AC$1,人口源表!$1:$1,0))*INDEX(城镇化率!$1:$1048576,MATCH($B109,城镇化率!$A:$A,0),MATCH(AC$1,城镇化率!$5:$5,0))/100</f>
        <v>5931324.4448547615</v>
      </c>
      <c r="AD109" s="40">
        <f>INDEX(人口源表!$1:$1048576,MATCH($B109,人口源表!$A:$A,0),MATCH(AD$1,人口源表!$1:$1,0))*INDEX(城镇化率!$1:$1048576,MATCH($B109,城镇化率!$A:$A,0),MATCH(AD$1,城镇化率!$5:$5,0))/100</f>
        <v>5944952.8293839451</v>
      </c>
      <c r="AE109" s="40">
        <f>INDEX(人口源表!$1:$1048576,MATCH($B109,人口源表!$A:$A,0),MATCH(AE$1,人口源表!$1:$1,0))*INDEX(城镇化率!$1:$1048576,MATCH($B109,城镇化率!$A:$A,0),MATCH(AE$1,城镇化率!$5:$5,0))/100</f>
        <v>5955336.6576445056</v>
      </c>
      <c r="AF109" s="40">
        <f>INDEX(人口源表!$1:$1048576,MATCH($B109,人口源表!$A:$A,0),MATCH(AF$1,人口源表!$1:$1,0))*INDEX(城镇化率!$1:$1048576,MATCH($B109,城镇化率!$A:$A,0),MATCH(AF$1,城镇化率!$5:$5,0))/100</f>
        <v>5962620.5874040425</v>
      </c>
      <c r="AG109" s="40">
        <f>INDEX(人口源表!$1:$1048576,MATCH($B109,人口源表!$A:$A,0),MATCH(AG$1,人口源表!$1:$1,0))*INDEX(城镇化率!$1:$1048576,MATCH($B109,城镇化率!$A:$A,0),MATCH(AG$1,城镇化率!$5:$5,0))/100</f>
        <v>5966997.8283423269</v>
      </c>
      <c r="AH109" s="40">
        <f>INDEX(人口源表!$1:$1048576,MATCH($B109,人口源表!$A:$A,0),MATCH(AH$1,人口源表!$1:$1,0))*INDEX(城镇化率!$1:$1048576,MATCH($B109,城镇化率!$A:$A,0),MATCH(AH$1,城镇化率!$5:$5,0))/100</f>
        <v>5968714.4876592318</v>
      </c>
      <c r="AI109" s="40">
        <f>INDEX(人口源表!$1:$1048576,MATCH($B109,人口源表!$A:$A,0),MATCH(AI$1,人口源表!$1:$1,0))*INDEX(城镇化率!$1:$1048576,MATCH($B109,城镇化率!$A:$A,0),MATCH(AI$1,城镇化率!$5:$5,0))/100</f>
        <v>5968069.8449823847</v>
      </c>
      <c r="AJ109" s="40">
        <f>INDEX(人口源表!$1:$1048576,MATCH($B109,人口源表!$A:$A,0),MATCH(AJ$1,人口源表!$1:$1,0))*INDEX(城镇化率!$1:$1048576,MATCH($B109,城镇化率!$A:$A,0),MATCH(AJ$1,城镇化率!$5:$5,0))/100</f>
        <v>5965415.926682096</v>
      </c>
      <c r="AK109" s="40">
        <f>INDEX(人口源表!$1:$1048576,MATCH($B109,人口源表!$A:$A,0),MATCH(AK$1,人口源表!$1:$1,0))*INDEX(城镇化率!$1:$1048576,MATCH($B109,城镇化率!$A:$A,0),MATCH(AK$1,城镇化率!$5:$5,0))/100</f>
        <v>5961159.1546093728</v>
      </c>
      <c r="AL109" s="40">
        <f>INDEX(人口源表!$1:$1048576,MATCH($B109,人口源表!$A:$A,0),MATCH(AL$1,人口源表!$1:$1,0))*INDEX(城镇化率!$1:$1048576,MATCH($B109,城镇化率!$A:$A,0),MATCH(AL$1,城镇化率!$5:$5,0))/100</f>
        <v>5955762.0212128405</v>
      </c>
      <c r="AM109" s="40">
        <f>INDEX(人口源表!$1:$1048576,MATCH($B109,人口源表!$A:$A,0),MATCH(AM$1,人口源表!$1:$1,0))*INDEX(城镇化率!$1:$1048576,MATCH($B109,城镇化率!$A:$A,0),MATCH(AM$1,城镇化率!$5:$5,0))/100</f>
        <v>5949744.7913353136</v>
      </c>
      <c r="AN109" s="40">
        <f>INDEX(人口源表!$1:$1048576,MATCH($B109,人口源表!$A:$A,0),MATCH(AN$1,人口源表!$1:$1,0))*INDEX(城镇化率!$1:$1048576,MATCH($B109,城镇化率!$A:$A,0),MATCH(AN$1,城镇化率!$5:$5,0))/100</f>
        <v>5943682.9931858089</v>
      </c>
      <c r="AO109" s="40">
        <f>INDEX(人口源表!$1:$1048576,MATCH($B109,人口源表!$A:$A,0),MATCH(AO$1,人口源表!$1:$1,0))*INDEX(城镇化率!$1:$1048576,MATCH($B109,城镇化率!$A:$A,0),MATCH(AO$1,城镇化率!$5:$5,0))/100</f>
        <v>5938211.930378709</v>
      </c>
      <c r="AP109" s="40">
        <f>INDEX(人口源表!$1:$1048576,MATCH($B109,人口源表!$A:$A,0),MATCH(AP$1,人口源表!$1:$1,0))*INDEX(城镇化率!$1:$1048576,MATCH($B109,城镇化率!$A:$A,0),MATCH(AP$1,城镇化率!$5:$5,0))/100</f>
        <v>5934026.3033588408</v>
      </c>
      <c r="AQ109" s="40">
        <f>INDEX(人口源表!$1:$1048576,MATCH($B109,人口源表!$A:$A,0),MATCH(AQ$1,人口源表!$1:$1,0))*INDEX(城镇化率!$1:$1048576,MATCH($B109,城镇化率!$A:$A,0),MATCH(AQ$1,城镇化率!$5:$5,0))/100</f>
        <v>5931882.6674169805</v>
      </c>
      <c r="AR109" s="40">
        <f>INDEX(人口源表!$1:$1048576,MATCH($B109,人口源表!$A:$A,0),MATCH(AR$1,人口源表!$1:$1,0))*INDEX(城镇化率!$1:$1048576,MATCH($B109,城镇化率!$A:$A,0),MATCH(AR$1,城镇化率!$5:$5,0))/100</f>
        <v>5932596.9152321406</v>
      </c>
      <c r="AS109" s="40">
        <f>INDEX(人口源表!$1:$1048576,MATCH($B109,人口源表!$A:$A,0),MATCH(AS$1,人口源表!$1:$1,0))*INDEX(城镇化率!$1:$1048576,MATCH($B109,城镇化率!$A:$A,0),MATCH(AS$1,城镇化率!$5:$5,0))/100</f>
        <v>5937049.6069027279</v>
      </c>
      <c r="AT109" s="40">
        <f>INDEX(人口源表!$1:$1048576,MATCH($B109,人口源表!$A:$A,0),MATCH(AT$1,人口源表!$1:$1,0))*INDEX(城镇化率!$1:$1048576,MATCH($B109,城镇化率!$A:$A,0),MATCH(AT$1,城镇化率!$5:$5,0))/100</f>
        <v>5946184.1844040239</v>
      </c>
      <c r="AU109" s="40">
        <f>INDEX(人口源表!$1:$1048576,MATCH($B109,人口源表!$A:$A,0),MATCH(AU$1,人口源表!$1:$1,0))*INDEX(城镇化率!$1:$1048576,MATCH($B109,城镇化率!$A:$A,0),MATCH(AU$1,城镇化率!$5:$5,0))/100</f>
        <v>5961009.483657334</v>
      </c>
      <c r="AV109" s="40">
        <f>INDEX(人口源表!$1:$1048576,MATCH($B109,人口源表!$A:$A,0),MATCH(AV$1,人口源表!$1:$1,0))*INDEX(城镇化率!$1:$1048576,MATCH($B109,城镇化率!$A:$A,0),MATCH(AV$1,城镇化率!$5:$5,0))/100</f>
        <v>5982599.3794017602</v>
      </c>
    </row>
    <row r="110" spans="1:48" x14ac:dyDescent="0.15">
      <c r="A110" s="4" t="s">
        <v>867</v>
      </c>
      <c r="B110" s="4" t="s">
        <v>242</v>
      </c>
      <c r="C110" s="34">
        <f>VLOOKUP(B110,'[1]2016省城人口总结（根）'!B:C,2,FALSE)/100</f>
        <v>0.41389999999999999</v>
      </c>
      <c r="D110" s="40">
        <f>INDEX(人口源表!$1:$1048576,MATCH($B110,人口源表!$A:$A,0),MATCH(D$1,人口源表!$1:$1,0))*INDEX(城镇化率!$1:$1048576,MATCH($B110,城镇化率!$A:$A,0),MATCH(D$1,城镇化率!$5:$5,0))/100</f>
        <v>2280961.6166521171</v>
      </c>
      <c r="E110" s="40">
        <f>INDEX(人口源表!$1:$1048576,MATCH($B110,人口源表!$A:$A,0),MATCH(E$1,人口源表!$1:$1,0))*INDEX(城镇化率!$1:$1048576,MATCH($B110,城镇化率!$A:$A,0),MATCH(E$1,城镇化率!$5:$5,0))/100</f>
        <v>2329830.1212748298</v>
      </c>
      <c r="F110" s="40">
        <f>INDEX(人口源表!$1:$1048576,MATCH($B110,人口源表!$A:$A,0),MATCH(F$1,人口源表!$1:$1,0))*INDEX(城镇化率!$1:$1048576,MATCH($B110,城镇化率!$A:$A,0),MATCH(F$1,城镇化率!$5:$5,0))/100</f>
        <v>2379245.1783585032</v>
      </c>
      <c r="G110" s="40">
        <f>INDEX(人口源表!$1:$1048576,MATCH($B110,人口源表!$A:$A,0),MATCH(G$1,人口源表!$1:$1,0))*INDEX(城镇化率!$1:$1048576,MATCH($B110,城镇化率!$A:$A,0),MATCH(G$1,城镇化率!$5:$5,0))/100</f>
        <v>2303891.8559699813</v>
      </c>
      <c r="H110" s="40">
        <f>INDEX(人口源表!$1:$1048576,MATCH($B110,人口源表!$A:$A,0),MATCH(H$1,人口源表!$1:$1,0))*INDEX(城镇化率!$1:$1048576,MATCH($B110,城镇化率!$A:$A,0),MATCH(H$1,城镇化率!$5:$5,0))/100</f>
        <v>2357285.3202552819</v>
      </c>
      <c r="I110" s="40">
        <f>INDEX(人口源表!$1:$1048576,MATCH($B110,人口源表!$A:$A,0),MATCH(I$1,人口源表!$1:$1,0))*INDEX(城镇化率!$1:$1048576,MATCH($B110,城镇化率!$A:$A,0),MATCH(I$1,城镇化率!$5:$5,0))/100</f>
        <v>2395450.9633754804</v>
      </c>
      <c r="J110" s="40">
        <f>INDEX(人口源表!$1:$1048576,MATCH($B110,人口源表!$A:$A,0),MATCH(J$1,人口源表!$1:$1,0))*INDEX(城镇化率!$1:$1048576,MATCH($B110,城镇化率!$A:$A,0),MATCH(J$1,城镇化率!$5:$5,0))/100</f>
        <v>2434202.0074328771</v>
      </c>
      <c r="K110" s="40">
        <f>INDEX(人口源表!$1:$1048576,MATCH($B110,人口源表!$A:$A,0),MATCH(K$1,人口源表!$1:$1,0))*INDEX(城镇化率!$1:$1048576,MATCH($B110,城镇化率!$A:$A,0),MATCH(K$1,城镇化率!$5:$5,0))/100</f>
        <v>2473359.4200819004</v>
      </c>
      <c r="L110" s="40">
        <f>INDEX(人口源表!$1:$1048576,MATCH($B110,人口源表!$A:$A,0),MATCH(L$1,人口源表!$1:$1,0))*INDEX(城镇化率!$1:$1048576,MATCH($B110,城镇化率!$A:$A,0),MATCH(L$1,城镇化率!$5:$5,0))/100</f>
        <v>2512752.451754977</v>
      </c>
      <c r="M110" s="40">
        <f>INDEX(人口源表!$1:$1048576,MATCH($B110,人口源表!$A:$A,0),MATCH(M$1,人口源表!$1:$1,0))*INDEX(城镇化率!$1:$1048576,MATCH($B110,城镇化率!$A:$A,0),MATCH(M$1,城镇化率!$5:$5,0))/100</f>
        <v>2552215.5099834925</v>
      </c>
      <c r="N110" s="40">
        <f>INDEX(人口源表!$1:$1048576,MATCH($B110,人口源表!$A:$A,0),MATCH(N$1,人口源表!$1:$1,0))*INDEX(城镇化率!$1:$1048576,MATCH($B110,城镇化率!$A:$A,0),MATCH(N$1,城镇化率!$5:$5,0))/100</f>
        <v>2591589.5304335025</v>
      </c>
      <c r="O110" s="40">
        <f>INDEX(人口源表!$1:$1048576,MATCH($B110,人口源表!$A:$A,0),MATCH(O$1,人口源表!$1:$1,0))*INDEX(城镇化率!$1:$1048576,MATCH($B110,城镇化率!$A:$A,0),MATCH(O$1,城镇化率!$5:$5,0))/100</f>
        <v>2630724.3684790097</v>
      </c>
      <c r="P110" s="40">
        <f>INDEX(人口源表!$1:$1048576,MATCH($B110,人口源表!$A:$A,0),MATCH(P$1,人口源表!$1:$1,0))*INDEX(城镇化率!$1:$1048576,MATCH($B110,城镇化率!$A:$A,0),MATCH(P$1,城镇化率!$5:$5,0))/100</f>
        <v>2669476.0468667434</v>
      </c>
      <c r="Q110" s="40">
        <f>INDEX(人口源表!$1:$1048576,MATCH($B110,人口源表!$A:$A,0),MATCH(Q$1,人口源表!$1:$1,0))*INDEX(城镇化率!$1:$1048576,MATCH($B110,城镇化率!$A:$A,0),MATCH(Q$1,城镇化率!$5:$5,0))/100</f>
        <v>2707709.6329932557</v>
      </c>
      <c r="R110" s="40">
        <f>INDEX(人口源表!$1:$1048576,MATCH($B110,人口源表!$A:$A,0),MATCH(R$1,人口源表!$1:$1,0))*INDEX(城镇化率!$1:$1048576,MATCH($B110,城镇化率!$A:$A,0),MATCH(R$1,城镇化率!$5:$5,0))/100</f>
        <v>2745299.8310093675</v>
      </c>
      <c r="S110" s="40">
        <f>INDEX(人口源表!$1:$1048576,MATCH($B110,人口源表!$A:$A,0),MATCH(S$1,人口源表!$1:$1,0))*INDEX(城镇化率!$1:$1048576,MATCH($B110,城镇化率!$A:$A,0),MATCH(S$1,城镇化率!$5:$5,0))/100</f>
        <v>2768357.189692101</v>
      </c>
      <c r="T110" s="40">
        <f>INDEX(人口源表!$1:$1048576,MATCH($B110,人口源表!$A:$A,0),MATCH(T$1,人口源表!$1:$1,0))*INDEX(城镇化率!$1:$1048576,MATCH($B110,城镇化率!$A:$A,0),MATCH(T$1,城镇化率!$5:$5,0))/100</f>
        <v>2790261.8985750847</v>
      </c>
      <c r="U110" s="40">
        <f>INDEX(人口源表!$1:$1048576,MATCH($B110,人口源表!$A:$A,0),MATCH(U$1,人口源表!$1:$1,0))*INDEX(城镇化率!$1:$1048576,MATCH($B110,城镇化率!$A:$A,0),MATCH(U$1,城镇化率!$5:$5,0))/100</f>
        <v>2810934.2133190767</v>
      </c>
      <c r="V110" s="40">
        <f>INDEX(人口源表!$1:$1048576,MATCH($B110,人口源表!$A:$A,0),MATCH(V$1,人口源表!$1:$1,0))*INDEX(城镇化率!$1:$1048576,MATCH($B110,城镇化率!$A:$A,0),MATCH(V$1,城镇化率!$5:$5,0))/100</f>
        <v>2830309.4435485303</v>
      </c>
      <c r="W110" s="40">
        <f>INDEX(人口源表!$1:$1048576,MATCH($B110,人口源表!$A:$A,0),MATCH(W$1,人口源表!$1:$1,0))*INDEX(城镇化率!$1:$1048576,MATCH($B110,城镇化率!$A:$A,0),MATCH(W$1,城镇化率!$5:$5,0))/100</f>
        <v>2848334.3358819797</v>
      </c>
      <c r="X110" s="40">
        <f>INDEX(人口源表!$1:$1048576,MATCH($B110,人口源表!$A:$A,0),MATCH(X$1,人口源表!$1:$1,0))*INDEX(城镇化率!$1:$1048576,MATCH($B110,城镇化率!$A:$A,0),MATCH(X$1,城镇化率!$5:$5,0))/100</f>
        <v>2864969.8943099789</v>
      </c>
      <c r="Y110" s="40">
        <f>INDEX(人口源表!$1:$1048576,MATCH($B110,人口源表!$A:$A,0),MATCH(Y$1,人口源表!$1:$1,0))*INDEX(城镇化率!$1:$1048576,MATCH($B110,城镇化率!$A:$A,0),MATCH(Y$1,城镇化率!$5:$5,0))/100</f>
        <v>2880191.2417694717</v>
      </c>
      <c r="Z110" s="40">
        <f>INDEX(人口源表!$1:$1048576,MATCH($B110,人口源表!$A:$A,0),MATCH(Z$1,人口源表!$1:$1,0))*INDEX(城镇化率!$1:$1048576,MATCH($B110,城镇化率!$A:$A,0),MATCH(Z$1,城镇化率!$5:$5,0))/100</f>
        <v>2893987.4720982485</v>
      </c>
      <c r="AA110" s="40">
        <f>INDEX(人口源表!$1:$1048576,MATCH($B110,人口源表!$A:$A,0),MATCH(AA$1,人口源表!$1:$1,0))*INDEX(城镇化率!$1:$1048576,MATCH($B110,城镇化率!$A:$A,0),MATCH(AA$1,城镇化率!$5:$5,0))/100</f>
        <v>2906363.0268899072</v>
      </c>
      <c r="AB110" s="40">
        <f>INDEX(人口源表!$1:$1048576,MATCH($B110,人口源表!$A:$A,0),MATCH(AB$1,人口源表!$1:$1,0))*INDEX(城镇化率!$1:$1048576,MATCH($B110,城镇化率!$A:$A,0),MATCH(AB$1,城镇化率!$5:$5,0))/100</f>
        <v>2917336.5377088487</v>
      </c>
      <c r="AC110" s="40">
        <f>INDEX(人口源表!$1:$1048576,MATCH($B110,人口源表!$A:$A,0),MATCH(AC$1,人口源表!$1:$1,0))*INDEX(城镇化率!$1:$1048576,MATCH($B110,城镇化率!$A:$A,0),MATCH(AC$1,城镇化率!$5:$5,0))/100</f>
        <v>2923360.6058121338</v>
      </c>
      <c r="AD110" s="40">
        <f>INDEX(人口源表!$1:$1048576,MATCH($B110,人口源表!$A:$A,0),MATCH(AD$1,人口源表!$1:$1,0))*INDEX(城镇化率!$1:$1048576,MATCH($B110,城镇化率!$A:$A,0),MATCH(AD$1,城镇化率!$5:$5,0))/100</f>
        <v>2928051.6311636837</v>
      </c>
      <c r="AE110" s="40">
        <f>INDEX(人口源表!$1:$1048576,MATCH($B110,人口源表!$A:$A,0),MATCH(AE$1,人口源表!$1:$1,0))*INDEX(城镇化率!$1:$1048576,MATCH($B110,城镇化率!$A:$A,0),MATCH(AE$1,城镇化率!$5:$5,0))/100</f>
        <v>2931480.2304784632</v>
      </c>
      <c r="AF110" s="40">
        <f>INDEX(人口源表!$1:$1048576,MATCH($B110,人口源表!$A:$A,0),MATCH(AF$1,人口源表!$1:$1,0))*INDEX(城镇化率!$1:$1048576,MATCH($B110,城镇化率!$A:$A,0),MATCH(AF$1,城镇化率!$5:$5,0))/100</f>
        <v>2933733.8576960089</v>
      </c>
      <c r="AG110" s="40">
        <f>INDEX(人口源表!$1:$1048576,MATCH($B110,人口源表!$A:$A,0),MATCH(AG$1,人口源表!$1:$1,0))*INDEX(城镇化率!$1:$1048576,MATCH($B110,城镇化率!$A:$A,0),MATCH(AG$1,城镇化率!$5:$5,0))/100</f>
        <v>2934916.0628303806</v>
      </c>
      <c r="AH110" s="40">
        <f>INDEX(人口源表!$1:$1048576,MATCH($B110,人口源表!$A:$A,0),MATCH(AH$1,人口源表!$1:$1,0))*INDEX(城镇化率!$1:$1048576,MATCH($B110,城镇化率!$A:$A,0),MATCH(AH$1,城镇化率!$5:$5,0))/100</f>
        <v>2935146.7822881527</v>
      </c>
      <c r="AI110" s="40">
        <f>INDEX(人口源表!$1:$1048576,MATCH($B110,人口源表!$A:$A,0),MATCH(AI$1,人口源表!$1:$1,0))*INDEX(城镇化率!$1:$1048576,MATCH($B110,城镇化率!$A:$A,0),MATCH(AI$1,城镇化率!$5:$5,0))/100</f>
        <v>2934564.2159833624</v>
      </c>
      <c r="AJ110" s="40">
        <f>INDEX(人口源表!$1:$1048576,MATCH($B110,人口源表!$A:$A,0),MATCH(AJ$1,人口源表!$1:$1,0))*INDEX(城镇化率!$1:$1048576,MATCH($B110,城镇化率!$A:$A,0),MATCH(AJ$1,城镇化率!$5:$5,0))/100</f>
        <v>2933322.5047775693</v>
      </c>
      <c r="AK110" s="40">
        <f>INDEX(人口源表!$1:$1048576,MATCH($B110,人口源表!$A:$A,0),MATCH(AK$1,人口源表!$1:$1,0))*INDEX(城镇化率!$1:$1048576,MATCH($B110,城镇化率!$A:$A,0),MATCH(AK$1,城镇化率!$5:$5,0))/100</f>
        <v>2931594.6700425302</v>
      </c>
      <c r="AL110" s="40">
        <f>INDEX(人口源表!$1:$1048576,MATCH($B110,人口源表!$A:$A,0),MATCH(AL$1,人口源表!$1:$1,0))*INDEX(城镇化率!$1:$1048576,MATCH($B110,城镇化率!$A:$A,0),MATCH(AL$1,城镇化率!$5:$5,0))/100</f>
        <v>2929570.2779958616</v>
      </c>
      <c r="AM110" s="40">
        <f>INDEX(人口源表!$1:$1048576,MATCH($B110,人口源表!$A:$A,0),MATCH(AM$1,人口源表!$1:$1,0))*INDEX(城镇化率!$1:$1048576,MATCH($B110,城镇化率!$A:$A,0),MATCH(AM$1,城镇化率!$5:$5,0))/100</f>
        <v>2927458.9418062959</v>
      </c>
      <c r="AN110" s="40">
        <f>INDEX(人口源表!$1:$1048576,MATCH($B110,人口源表!$A:$A,0),MATCH(AN$1,人口源表!$1:$1,0))*INDEX(城镇化率!$1:$1048576,MATCH($B110,城镇化率!$A:$A,0),MATCH(AN$1,城镇化率!$5:$5,0))/100</f>
        <v>2925486.9071329264</v>
      </c>
      <c r="AO110" s="40">
        <f>INDEX(人口源表!$1:$1048576,MATCH($B110,人口源表!$A:$A,0),MATCH(AO$1,人口源表!$1:$1,0))*INDEX(城镇化率!$1:$1048576,MATCH($B110,城镇化率!$A:$A,0),MATCH(AO$1,城镇化率!$5:$5,0))/100</f>
        <v>2923901.1150747174</v>
      </c>
      <c r="AP110" s="40">
        <f>INDEX(人口源表!$1:$1048576,MATCH($B110,人口源表!$A:$A,0),MATCH(AP$1,人口源表!$1:$1,0))*INDEX(城镇化率!$1:$1048576,MATCH($B110,城镇化率!$A:$A,0),MATCH(AP$1,城镇化率!$5:$5,0))/100</f>
        <v>2922966.3084349991</v>
      </c>
      <c r="AQ110" s="40">
        <f>INDEX(人口源表!$1:$1048576,MATCH($B110,人口源表!$A:$A,0),MATCH(AQ$1,人口源表!$1:$1,0))*INDEX(城镇化率!$1:$1048576,MATCH($B110,城镇化率!$A:$A,0),MATCH(AQ$1,城镇化率!$5:$5,0))/100</f>
        <v>2922968.5962042515</v>
      </c>
      <c r="AR110" s="40">
        <f>INDEX(人口源表!$1:$1048576,MATCH($B110,人口源表!$A:$A,0),MATCH(AR$1,人口源表!$1:$1,0))*INDEX(城镇化率!$1:$1048576,MATCH($B110,城镇化率!$A:$A,0),MATCH(AR$1,城镇化率!$5:$5,0))/100</f>
        <v>2924211.9966468071</v>
      </c>
      <c r="AS110" s="40">
        <f>INDEX(人口源表!$1:$1048576,MATCH($B110,人口源表!$A:$A,0),MATCH(AS$1,人口源表!$1:$1,0))*INDEX(城镇化率!$1:$1048576,MATCH($B110,城镇化率!$A:$A,0),MATCH(AS$1,城镇化率!$5:$5,0))/100</f>
        <v>2927021.4750783928</v>
      </c>
      <c r="AT110" s="40">
        <f>INDEX(人口源表!$1:$1048576,MATCH($B110,人口源表!$A:$A,0),MATCH(AT$1,人口源表!$1:$1,0))*INDEX(城镇化率!$1:$1048576,MATCH($B110,城镇化率!$A:$A,0),MATCH(AT$1,城镇化率!$5:$5,0))/100</f>
        <v>2931743.8461945145</v>
      </c>
      <c r="AU110" s="40">
        <f>INDEX(人口源表!$1:$1048576,MATCH($B110,人口源表!$A:$A,0),MATCH(AU$1,人口源表!$1:$1,0))*INDEX(城镇化率!$1:$1048576,MATCH($B110,城镇化率!$A:$A,0),MATCH(AU$1,城镇化率!$5:$5,0))/100</f>
        <v>2938744.2747661597</v>
      </c>
      <c r="AV110" s="40">
        <f>INDEX(人口源表!$1:$1048576,MATCH($B110,人口源表!$A:$A,0),MATCH(AV$1,人口源表!$1:$1,0))*INDEX(城镇化率!$1:$1048576,MATCH($B110,城镇化率!$A:$A,0),MATCH(AV$1,城镇化率!$5:$5,0))/100</f>
        <v>2948412.1162976469</v>
      </c>
    </row>
    <row r="111" spans="1:48" x14ac:dyDescent="0.15">
      <c r="A111" s="4" t="s">
        <v>867</v>
      </c>
      <c r="B111" s="4" t="s">
        <v>244</v>
      </c>
      <c r="C111" s="34">
        <f>VLOOKUP(B111,'[1]2016省城人口总结（根）'!B:C,2,FALSE)/100</f>
        <v>0.45350000000000001</v>
      </c>
      <c r="D111" s="40">
        <f>INDEX(人口源表!$1:$1048576,MATCH($B111,人口源表!$A:$A,0),MATCH(D$1,人口源表!$1:$1,0))*INDEX(城镇化率!$1:$1048576,MATCH($B111,城镇化率!$A:$A,0),MATCH(D$1,城镇化率!$5:$5,0))/100</f>
        <v>2619121.8381530065</v>
      </c>
      <c r="E111" s="40">
        <f>INDEX(人口源表!$1:$1048576,MATCH($B111,人口源表!$A:$A,0),MATCH(E$1,人口源表!$1:$1,0))*INDEX(城镇化率!$1:$1048576,MATCH($B111,城镇化率!$A:$A,0),MATCH(E$1,城镇化率!$5:$5,0))/100</f>
        <v>2672667.1490761354</v>
      </c>
      <c r="F111" s="40">
        <f>INDEX(人口源表!$1:$1048576,MATCH($B111,人口源表!$A:$A,0),MATCH(F$1,人口源表!$1:$1,0))*INDEX(城镇化率!$1:$1048576,MATCH($B111,城镇化率!$A:$A,0),MATCH(F$1,城镇化率!$5:$5,0))/100</f>
        <v>2726213.284943046</v>
      </c>
      <c r="G111" s="40">
        <f>INDEX(人口源表!$1:$1048576,MATCH($B111,人口源表!$A:$A,0),MATCH(G$1,人口源表!$1:$1,0))*INDEX(城镇化率!$1:$1048576,MATCH($B111,城镇化率!$A:$A,0),MATCH(G$1,城镇化率!$5:$5,0))/100</f>
        <v>2085776.0310561915</v>
      </c>
      <c r="H111" s="40">
        <f>INDEX(人口源表!$1:$1048576,MATCH($B111,人口源表!$A:$A,0),MATCH(H$1,人口源表!$1:$1,0))*INDEX(城镇化率!$1:$1048576,MATCH($B111,城镇化率!$A:$A,0),MATCH(H$1,城镇化率!$5:$5,0))/100</f>
        <v>2131332.2492513685</v>
      </c>
      <c r="I111" s="40">
        <f>INDEX(人口源表!$1:$1048576,MATCH($B111,人口源表!$A:$A,0),MATCH(I$1,人口源表!$1:$1,0))*INDEX(城镇化率!$1:$1048576,MATCH($B111,城镇化率!$A:$A,0),MATCH(I$1,城镇化率!$5:$5,0))/100</f>
        <v>2162447.6906697406</v>
      </c>
      <c r="J111" s="40">
        <f>INDEX(人口源表!$1:$1048576,MATCH($B111,人口源表!$A:$A,0),MATCH(J$1,人口源表!$1:$1,0))*INDEX(城镇化率!$1:$1048576,MATCH($B111,城镇化率!$A:$A,0),MATCH(J$1,城镇化率!$5:$5,0))/100</f>
        <v>2193490.7621840555</v>
      </c>
      <c r="K111" s="40">
        <f>INDEX(人口源表!$1:$1048576,MATCH($B111,人口源表!$A:$A,0),MATCH(K$1,人口源表!$1:$1,0))*INDEX(城镇化率!$1:$1048576,MATCH($B111,城镇化率!$A:$A,0),MATCH(K$1,城镇化率!$5:$5,0))/100</f>
        <v>2224352.6178332414</v>
      </c>
      <c r="L111" s="40">
        <f>INDEX(人口源表!$1:$1048576,MATCH($B111,人口源表!$A:$A,0),MATCH(L$1,人口源表!$1:$1,0))*INDEX(城镇化率!$1:$1048576,MATCH($B111,城镇化率!$A:$A,0),MATCH(L$1,城镇化率!$5:$5,0))/100</f>
        <v>2254928.2820789767</v>
      </c>
      <c r="M111" s="40">
        <f>INDEX(人口源表!$1:$1048576,MATCH($B111,人口源表!$A:$A,0),MATCH(M$1,人口源表!$1:$1,0))*INDEX(城镇化率!$1:$1048576,MATCH($B111,城镇化率!$A:$A,0),MATCH(M$1,城镇化率!$5:$5,0))/100</f>
        <v>2285117.4600106813</v>
      </c>
      <c r="N111" s="40">
        <f>INDEX(人口源表!$1:$1048576,MATCH($B111,人口源表!$A:$A,0),MATCH(N$1,人口源表!$1:$1,0))*INDEX(城镇化率!$1:$1048576,MATCH($B111,城镇化率!$A:$A,0),MATCH(N$1,城镇化率!$5:$5,0))/100</f>
        <v>2314825.3882076503</v>
      </c>
      <c r="O111" s="40">
        <f>INDEX(人口源表!$1:$1048576,MATCH($B111,人口源表!$A:$A,0),MATCH(O$1,人口源表!$1:$1,0))*INDEX(城镇化率!$1:$1048576,MATCH($B111,城镇化率!$A:$A,0),MATCH(O$1,城镇化率!$5:$5,0))/100</f>
        <v>2343961.6469628783</v>
      </c>
      <c r="P111" s="40">
        <f>INDEX(人口源表!$1:$1048576,MATCH($B111,人口源表!$A:$A,0),MATCH(P$1,人口源表!$1:$1,0))*INDEX(城镇化率!$1:$1048576,MATCH($B111,城镇化率!$A:$A,0),MATCH(P$1,城镇化率!$5:$5,0))/100</f>
        <v>2372443.0938351587</v>
      </c>
      <c r="Q111" s="40">
        <f>INDEX(人口源表!$1:$1048576,MATCH($B111,人口源表!$A:$A,0),MATCH(Q$1,人口源表!$1:$1,0))*INDEX(城镇化率!$1:$1048576,MATCH($B111,城镇化率!$A:$A,0),MATCH(Q$1,城镇化率!$5:$5,0))/100</f>
        <v>2400191.1281852783</v>
      </c>
      <c r="R111" s="40">
        <f>INDEX(人口源表!$1:$1048576,MATCH($B111,人口源表!$A:$A,0),MATCH(R$1,人口源表!$1:$1,0))*INDEX(城镇化率!$1:$1048576,MATCH($B111,城镇化率!$A:$A,0),MATCH(R$1,城镇化率!$5:$5,0))/100</f>
        <v>2427133.6021784027</v>
      </c>
      <c r="S111" s="40">
        <f>INDEX(人口源表!$1:$1048576,MATCH($B111,人口源表!$A:$A,0),MATCH(S$1,人口源表!$1:$1,0))*INDEX(城镇化率!$1:$1048576,MATCH($B111,城镇化率!$A:$A,0),MATCH(S$1,城镇化率!$5:$5,0))/100</f>
        <v>2441062.2497650464</v>
      </c>
      <c r="T111" s="40">
        <f>INDEX(人口源表!$1:$1048576,MATCH($B111,人口源表!$A:$A,0),MATCH(T$1,人口源表!$1:$1,0))*INDEX(城镇化率!$1:$1048576,MATCH($B111,城镇化率!$A:$A,0),MATCH(T$1,城镇化率!$5:$5,0))/100</f>
        <v>2453874.8850449361</v>
      </c>
      <c r="U111" s="40">
        <f>INDEX(人口源表!$1:$1048576,MATCH($B111,人口源表!$A:$A,0),MATCH(U$1,人口源表!$1:$1,0))*INDEX(城镇化率!$1:$1048576,MATCH($B111,城镇化率!$A:$A,0),MATCH(U$1,城镇化率!$5:$5,0))/100</f>
        <v>2465538.2507665427</v>
      </c>
      <c r="V111" s="40">
        <f>INDEX(人口源表!$1:$1048576,MATCH($B111,人口源表!$A:$A,0),MATCH(V$1,人口源表!$1:$1,0))*INDEX(城镇化率!$1:$1048576,MATCH($B111,城镇化率!$A:$A,0),MATCH(V$1,城镇化率!$5:$5,0))/100</f>
        <v>2476026.7980837817</v>
      </c>
      <c r="W111" s="40">
        <f>INDEX(人口源表!$1:$1048576,MATCH($B111,人口源表!$A:$A,0),MATCH(W$1,人口源表!$1:$1,0))*INDEX(城镇化率!$1:$1048576,MATCH($B111,城镇化率!$A:$A,0),MATCH(W$1,城镇化率!$5:$5,0))/100</f>
        <v>2485323.985043474</v>
      </c>
      <c r="X111" s="40">
        <f>INDEX(人口源表!$1:$1048576,MATCH($B111,人口源表!$A:$A,0),MATCH(X$1,人口源表!$1:$1,0))*INDEX(城镇化率!$1:$1048576,MATCH($B111,城镇化率!$A:$A,0),MATCH(X$1,城镇化率!$5:$5,0))/100</f>
        <v>2493423.0588700981</v>
      </c>
      <c r="Y111" s="40">
        <f>INDEX(人口源表!$1:$1048576,MATCH($B111,人口源表!$A:$A,0),MATCH(Y$1,人口源表!$1:$1,0))*INDEX(城镇化率!$1:$1048576,MATCH($B111,城镇化率!$A:$A,0),MATCH(Y$1,城镇化率!$5:$5,0))/100</f>
        <v>2500325.6384678502</v>
      </c>
      <c r="Z111" s="40">
        <f>INDEX(人口源表!$1:$1048576,MATCH($B111,人口源表!$A:$A,0),MATCH(Z$1,人口源表!$1:$1,0))*INDEX(城镇化率!$1:$1048576,MATCH($B111,城镇化率!$A:$A,0),MATCH(Z$1,城镇化率!$5:$5,0))/100</f>
        <v>2506045.2702663541</v>
      </c>
      <c r="AA111" s="40">
        <f>INDEX(人口源表!$1:$1048576,MATCH($B111,人口源表!$A:$A,0),MATCH(AA$1,人口源表!$1:$1,0))*INDEX(城镇化率!$1:$1048576,MATCH($B111,城镇化率!$A:$A,0),MATCH(AA$1,城镇化率!$5:$5,0))/100</f>
        <v>2510602.1192989503</v>
      </c>
      <c r="AB111" s="40">
        <f>INDEX(人口源表!$1:$1048576,MATCH($B111,人口源表!$A:$A,0),MATCH(AB$1,人口源表!$1:$1,0))*INDEX(城镇化率!$1:$1048576,MATCH($B111,城镇化率!$A:$A,0),MATCH(AB$1,城镇化率!$5:$5,0))/100</f>
        <v>2514029.326301327</v>
      </c>
      <c r="AC111" s="40">
        <f>INDEX(人口源表!$1:$1048576,MATCH($B111,人口源表!$A:$A,0),MATCH(AC$1,人口源表!$1:$1,0))*INDEX(城镇化率!$1:$1048576,MATCH($B111,城镇化率!$A:$A,0),MATCH(AC$1,城镇化率!$5:$5,0))/100</f>
        <v>2513289.5965129747</v>
      </c>
      <c r="AD111" s="40">
        <f>INDEX(人口源表!$1:$1048576,MATCH($B111,人口源表!$A:$A,0),MATCH(AD$1,人口源表!$1:$1,0))*INDEX(城镇化率!$1:$1048576,MATCH($B111,城镇化率!$A:$A,0),MATCH(AD$1,城镇化率!$5:$5,0))/100</f>
        <v>2511516.4287278373</v>
      </c>
      <c r="AE111" s="40">
        <f>INDEX(人口源表!$1:$1048576,MATCH($B111,人口源表!$A:$A,0),MATCH(AE$1,人口源表!$1:$1,0))*INDEX(城镇化率!$1:$1048576,MATCH($B111,城镇化率!$A:$A,0),MATCH(AE$1,城镇化率!$5:$5,0))/100</f>
        <v>2508776.3515752824</v>
      </c>
      <c r="AF111" s="40">
        <f>INDEX(人口源表!$1:$1048576,MATCH($B111,人口源表!$A:$A,0),MATCH(AF$1,人口源表!$1:$1,0))*INDEX(城镇化率!$1:$1048576,MATCH($B111,城镇化率!$A:$A,0),MATCH(AF$1,城镇化率!$5:$5,0))/100</f>
        <v>2505148.4217604175</v>
      </c>
      <c r="AG111" s="40">
        <f>INDEX(人口源表!$1:$1048576,MATCH($B111,人口源表!$A:$A,0),MATCH(AG$1,人口源表!$1:$1,0))*INDEX(城镇化率!$1:$1048576,MATCH($B111,城镇化率!$A:$A,0),MATCH(AG$1,城镇化率!$5:$5,0))/100</f>
        <v>2500721.5801198496</v>
      </c>
      <c r="AH111" s="40">
        <f>INDEX(人口源表!$1:$1048576,MATCH($B111,人口源表!$A:$A,0),MATCH(AH$1,人口源表!$1:$1,0))*INDEX(城镇化率!$1:$1048576,MATCH($B111,城镇化率!$A:$A,0),MATCH(AH$1,城镇化率!$5:$5,0))/100</f>
        <v>2495596.554751039</v>
      </c>
      <c r="AI111" s="40">
        <f>INDEX(人口源表!$1:$1048576,MATCH($B111,人口源表!$A:$A,0),MATCH(AI$1,人口源表!$1:$1,0))*INDEX(城镇化率!$1:$1048576,MATCH($B111,城镇化率!$A:$A,0),MATCH(AI$1,城镇化率!$5:$5,0))/100</f>
        <v>2489884.3350291797</v>
      </c>
      <c r="AJ111" s="40">
        <f>INDEX(人口源表!$1:$1048576,MATCH($B111,人口源表!$A:$A,0),MATCH(AJ$1,人口源表!$1:$1,0))*INDEX(城镇化率!$1:$1048576,MATCH($B111,城镇化率!$A:$A,0),MATCH(AJ$1,城镇化率!$5:$5,0))/100</f>
        <v>2483709.2529918887</v>
      </c>
      <c r="AK111" s="40">
        <f>INDEX(人口源表!$1:$1048576,MATCH($B111,人口源表!$A:$A,0),MATCH(AK$1,人口源表!$1:$1,0))*INDEX(城镇化率!$1:$1048576,MATCH($B111,城镇化率!$A:$A,0),MATCH(AK$1,城镇化率!$5:$5,0))/100</f>
        <v>2477205.7223586822</v>
      </c>
      <c r="AL111" s="40">
        <f>INDEX(人口源表!$1:$1048576,MATCH($B111,人口源表!$A:$A,0),MATCH(AL$1,人口源表!$1:$1,0))*INDEX(城镇化率!$1:$1048576,MATCH($B111,城镇化率!$A:$A,0),MATCH(AL$1,城镇化率!$5:$5,0))/100</f>
        <v>2470520.7502950584</v>
      </c>
      <c r="AM111" s="40">
        <f>INDEX(人口源表!$1:$1048576,MATCH($B111,人口源表!$A:$A,0),MATCH(AM$1,人口源表!$1:$1,0))*INDEX(城镇化率!$1:$1048576,MATCH($B111,城镇化率!$A:$A,0),MATCH(AM$1,城镇化率!$5:$5,0))/100</f>
        <v>2463814.1554657654</v>
      </c>
      <c r="AN111" s="40">
        <f>INDEX(人口源表!$1:$1048576,MATCH($B111,人口源表!$A:$A,0),MATCH(AN$1,人口源表!$1:$1,0))*INDEX(城镇化率!$1:$1048576,MATCH($B111,城镇化率!$A:$A,0),MATCH(AN$1,城镇化率!$5:$5,0))/100</f>
        <v>2457257.0204535518</v>
      </c>
      <c r="AO111" s="40">
        <f>INDEX(人口源表!$1:$1048576,MATCH($B111,人口源表!$A:$A,0),MATCH(AO$1,人口源表!$1:$1,0))*INDEX(城镇化率!$1:$1048576,MATCH($B111,城镇化率!$A:$A,0),MATCH(AO$1,城镇化率!$5:$5,0))/100</f>
        <v>2451034.2475475785</v>
      </c>
      <c r="AP111" s="40">
        <f>INDEX(人口源表!$1:$1048576,MATCH($B111,人口源表!$A:$A,0),MATCH(AP$1,人口源表!$1:$1,0))*INDEX(城镇化率!$1:$1048576,MATCH($B111,城镇化率!$A:$A,0),MATCH(AP$1,城镇化率!$5:$5,0))/100</f>
        <v>2445341.8259643521</v>
      </c>
      <c r="AQ111" s="40">
        <f>INDEX(人口源表!$1:$1048576,MATCH($B111,人口源表!$A:$A,0),MATCH(AQ$1,人口源表!$1:$1,0))*INDEX(城镇化率!$1:$1048576,MATCH($B111,城镇化率!$A:$A,0),MATCH(AQ$1,城镇化率!$5:$5,0))/100</f>
        <v>2440389.9948214055</v>
      </c>
      <c r="AR111" s="40">
        <f>INDEX(人口源表!$1:$1048576,MATCH($B111,人口源表!$A:$A,0),MATCH(AR$1,人口源表!$1:$1,0))*INDEX(城镇化率!$1:$1048576,MATCH($B111,城镇化率!$A:$A,0),MATCH(AR$1,城镇化率!$5:$5,0))/100</f>
        <v>2436402.8858112823</v>
      </c>
      <c r="AS111" s="40">
        <f>INDEX(人口源表!$1:$1048576,MATCH($B111,人口源表!$A:$A,0),MATCH(AS$1,人口源表!$1:$1,0))*INDEX(城镇化率!$1:$1048576,MATCH($B111,城镇化率!$A:$A,0),MATCH(AS$1,城镇化率!$5:$5,0))/100</f>
        <v>2433616.3533540815</v>
      </c>
      <c r="AT111" s="40">
        <f>INDEX(人口源表!$1:$1048576,MATCH($B111,人口源表!$A:$A,0),MATCH(AT$1,人口源表!$1:$1,0))*INDEX(城镇化率!$1:$1048576,MATCH($B111,城镇化率!$A:$A,0),MATCH(AT$1,城镇化率!$5:$5,0))/100</f>
        <v>2432281.178131002</v>
      </c>
      <c r="AU111" s="40">
        <f>INDEX(人口源表!$1:$1048576,MATCH($B111,人口源表!$A:$A,0),MATCH(AU$1,人口源表!$1:$1,0))*INDEX(城镇化率!$1:$1048576,MATCH($B111,城镇化率!$A:$A,0),MATCH(AU$1,城镇化率!$5:$5,0))/100</f>
        <v>2432660.8951660343</v>
      </c>
      <c r="AV111" s="40">
        <f>INDEX(人口源表!$1:$1048576,MATCH($B111,人口源表!$A:$A,0),MATCH(AV$1,人口源表!$1:$1,0))*INDEX(城镇化率!$1:$1048576,MATCH($B111,城镇化率!$A:$A,0),MATCH(AV$1,城镇化率!$5:$5,0))/100</f>
        <v>2435035.0360330222</v>
      </c>
    </row>
    <row r="112" spans="1:48" x14ac:dyDescent="0.15">
      <c r="A112" s="4" t="s">
        <v>867</v>
      </c>
      <c r="B112" s="4" t="s">
        <v>246</v>
      </c>
      <c r="C112" s="34">
        <f>VLOOKUP(B112,'[1]2016省城人口总结（根）'!B:C,2,FALSE)/100</f>
        <v>0.39640000000000003</v>
      </c>
      <c r="D112" s="40">
        <f>INDEX(人口源表!$1:$1048576,MATCH($B112,人口源表!$A:$A,0),MATCH(D$1,人口源表!$1:$1,0))*INDEX(城镇化率!$1:$1048576,MATCH($B112,城镇化率!$A:$A,0),MATCH(D$1,城镇化率!$5:$5,0))/100</f>
        <v>1996241.1585113413</v>
      </c>
      <c r="E112" s="40">
        <f>INDEX(人口源表!$1:$1048576,MATCH($B112,人口源表!$A:$A,0),MATCH(E$1,人口源表!$1:$1,0))*INDEX(城镇化率!$1:$1048576,MATCH($B112,城镇化率!$A:$A,0),MATCH(E$1,城镇化率!$5:$5,0))/100</f>
        <v>2038421.3288933148</v>
      </c>
      <c r="F112" s="40">
        <f>INDEX(人口源表!$1:$1048576,MATCH($B112,人口源表!$A:$A,0),MATCH(F$1,人口源表!$1:$1,0))*INDEX(城镇化率!$1:$1048576,MATCH($B112,城镇化率!$A:$A,0),MATCH(F$1,城镇化率!$5:$5,0))/100</f>
        <v>2080689.1922742724</v>
      </c>
      <c r="G112" s="40">
        <f>INDEX(人口源表!$1:$1048576,MATCH($B112,人口源表!$A:$A,0),MATCH(G$1,人口源表!$1:$1,0))*INDEX(城镇化率!$1:$1048576,MATCH($B112,城镇化率!$A:$A,0),MATCH(G$1,城镇化率!$5:$5,0))/100</f>
        <v>2077356.3597016293</v>
      </c>
      <c r="H112" s="40">
        <f>INDEX(人口源表!$1:$1048576,MATCH($B112,人口源表!$A:$A,0),MATCH(H$1,人口源表!$1:$1,0))*INDEX(城镇化率!$1:$1048576,MATCH($B112,城镇化率!$A:$A,0),MATCH(H$1,城镇化率!$5:$5,0))/100</f>
        <v>2118742.9226861885</v>
      </c>
      <c r="I112" s="40">
        <f>INDEX(人口源表!$1:$1048576,MATCH($B112,人口源表!$A:$A,0),MATCH(I$1,人口源表!$1:$1,0))*INDEX(城镇化率!$1:$1048576,MATCH($B112,城镇化率!$A:$A,0),MATCH(I$1,城镇化率!$5:$5,0))/100</f>
        <v>2147903.7940365532</v>
      </c>
      <c r="J112" s="40">
        <f>INDEX(人口源表!$1:$1048576,MATCH($B112,人口源表!$A:$A,0),MATCH(J$1,人口源表!$1:$1,0))*INDEX(城镇化率!$1:$1048576,MATCH($B112,城镇化率!$A:$A,0),MATCH(J$1,城镇化率!$5:$5,0))/100</f>
        <v>2178995.5111776399</v>
      </c>
      <c r="K112" s="40">
        <f>INDEX(人口源表!$1:$1048576,MATCH($B112,人口源表!$A:$A,0),MATCH(K$1,人口源表!$1:$1,0))*INDEX(城镇化率!$1:$1048576,MATCH($B112,城镇化率!$A:$A,0),MATCH(K$1,城镇化率!$5:$5,0))/100</f>
        <v>2211757.8457905804</v>
      </c>
      <c r="L112" s="40">
        <f>INDEX(人口源表!$1:$1048576,MATCH($B112,人口源表!$A:$A,0),MATCH(L$1,人口源表!$1:$1,0))*INDEX(城镇化率!$1:$1048576,MATCH($B112,城镇化率!$A:$A,0),MATCH(L$1,城镇化率!$5:$5,0))/100</f>
        <v>2245936.7489524684</v>
      </c>
      <c r="M112" s="40">
        <f>INDEX(人口源表!$1:$1048576,MATCH($B112,人口源表!$A:$A,0),MATCH(M$1,人口源表!$1:$1,0))*INDEX(城镇化率!$1:$1048576,MATCH($B112,城镇化率!$A:$A,0),MATCH(M$1,城镇化率!$5:$5,0))/100</f>
        <v>2281284.4926943593</v>
      </c>
      <c r="N112" s="40">
        <f>INDEX(人口源表!$1:$1048576,MATCH($B112,人口源表!$A:$A,0),MATCH(N$1,人口源表!$1:$1,0))*INDEX(城镇化率!$1:$1048576,MATCH($B112,城镇化率!$A:$A,0),MATCH(N$1,城镇化率!$5:$5,0))/100</f>
        <v>2317562.5062613906</v>
      </c>
      <c r="O112" s="40">
        <f>INDEX(人口源表!$1:$1048576,MATCH($B112,人口源表!$A:$A,0),MATCH(O$1,人口源表!$1:$1,0))*INDEX(城镇化率!$1:$1048576,MATCH($B112,城镇化率!$A:$A,0),MATCH(O$1,城镇化率!$5:$5,0))/100</f>
        <v>2354538.4571587825</v>
      </c>
      <c r="P112" s="40">
        <f>INDEX(人口源表!$1:$1048576,MATCH($B112,人口源表!$A:$A,0),MATCH(P$1,人口源表!$1:$1,0))*INDEX(城镇化率!$1:$1048576,MATCH($B112,城镇化率!$A:$A,0),MATCH(P$1,城镇化率!$5:$5,0))/100</f>
        <v>2391990.0262896284</v>
      </c>
      <c r="Q112" s="40">
        <f>INDEX(人口源表!$1:$1048576,MATCH($B112,人口源表!$A:$A,0),MATCH(Q$1,人口源表!$1:$1,0))*INDEX(城镇化率!$1:$1048576,MATCH($B112,城镇化率!$A:$A,0),MATCH(Q$1,城镇化率!$5:$5,0))/100</f>
        <v>2429703.7935183686</v>
      </c>
      <c r="R112" s="40">
        <f>INDEX(人口源表!$1:$1048576,MATCH($B112,人口源表!$A:$A,0),MATCH(R$1,人口源表!$1:$1,0))*INDEX(城镇化率!$1:$1048576,MATCH($B112,城镇化率!$A:$A,0),MATCH(R$1,城镇化率!$5:$5,0))/100</f>
        <v>2467476.8472069609</v>
      </c>
      <c r="S112" s="40">
        <f>INDEX(人口源表!$1:$1048576,MATCH($B112,人口源表!$A:$A,0),MATCH(S$1,人口源表!$1:$1,0))*INDEX(城镇化率!$1:$1048576,MATCH($B112,城镇化率!$A:$A,0),MATCH(S$1,城镇化率!$5:$5,0))/100</f>
        <v>2492714.5419474896</v>
      </c>
      <c r="T112" s="40">
        <f>INDEX(人口源表!$1:$1048576,MATCH($B112,人口源表!$A:$A,0),MATCH(T$1,人口源表!$1:$1,0))*INDEX(城镇化率!$1:$1048576,MATCH($B112,城镇化率!$A:$A,0),MATCH(T$1,城镇化率!$5:$5,0))/100</f>
        <v>2517331.502267933</v>
      </c>
      <c r="U112" s="40">
        <f>INDEX(人口源表!$1:$1048576,MATCH($B112,人口源表!$A:$A,0),MATCH(U$1,人口源表!$1:$1,0))*INDEX(城镇化率!$1:$1048576,MATCH($B112,城镇化率!$A:$A,0),MATCH(U$1,城镇化率!$5:$5,0))/100</f>
        <v>2541168.4769289456</v>
      </c>
      <c r="V112" s="40">
        <f>INDEX(人口源表!$1:$1048576,MATCH($B112,人口源表!$A:$A,0),MATCH(V$1,人口源表!$1:$1,0))*INDEX(城镇化率!$1:$1048576,MATCH($B112,城镇化率!$A:$A,0),MATCH(V$1,城镇化率!$5:$5,0))/100</f>
        <v>2564083.2046853062</v>
      </c>
      <c r="W112" s="40">
        <f>INDEX(人口源表!$1:$1048576,MATCH($B112,人口源表!$A:$A,0),MATCH(W$1,人口源表!$1:$1,0))*INDEX(城镇化率!$1:$1048576,MATCH($B112,城镇化率!$A:$A,0),MATCH(W$1,城镇化率!$5:$5,0))/100</f>
        <v>2585949.4372024909</v>
      </c>
      <c r="X112" s="40">
        <f>INDEX(人口源表!$1:$1048576,MATCH($B112,人口源表!$A:$A,0),MATCH(X$1,人口源表!$1:$1,0))*INDEX(城镇化率!$1:$1048576,MATCH($B112,城镇化率!$A:$A,0),MATCH(X$1,城镇化率!$5:$5,0))/100</f>
        <v>2606658.3392359703</v>
      </c>
      <c r="Y112" s="40">
        <f>INDEX(人口源表!$1:$1048576,MATCH($B112,人口源表!$A:$A,0),MATCH(Y$1,人口源表!$1:$1,0))*INDEX(城镇化率!$1:$1048576,MATCH($B112,城镇化率!$A:$A,0),MATCH(Y$1,城镇化率!$5:$5,0))/100</f>
        <v>2626118.9543011142</v>
      </c>
      <c r="Z112" s="40">
        <f>INDEX(人口源表!$1:$1048576,MATCH($B112,人口源表!$A:$A,0),MATCH(Z$1,人口源表!$1:$1,0))*INDEX(城镇化率!$1:$1048576,MATCH($B112,城镇化率!$A:$A,0),MATCH(Z$1,城镇化率!$5:$5,0))/100</f>
        <v>2644257.7024638806</v>
      </c>
      <c r="AA112" s="40">
        <f>INDEX(人口源表!$1:$1048576,MATCH($B112,人口源表!$A:$A,0),MATCH(AA$1,人口源表!$1:$1,0))*INDEX(城镇化率!$1:$1048576,MATCH($B112,城镇化率!$A:$A,0),MATCH(AA$1,城镇化率!$5:$5,0))/100</f>
        <v>2661019.3259306718</v>
      </c>
      <c r="AB112" s="40">
        <f>INDEX(人口源表!$1:$1048576,MATCH($B112,人口源表!$A:$A,0),MATCH(AB$1,人口源表!$1:$1,0))*INDEX(城镇化率!$1:$1048576,MATCH($B112,城镇化率!$A:$A,0),MATCH(AB$1,城镇化率!$5:$5,0))/100</f>
        <v>2676367.8562734933</v>
      </c>
      <c r="AC112" s="40">
        <f>INDEX(人口源表!$1:$1048576,MATCH($B112,人口源表!$A:$A,0),MATCH(AC$1,人口源表!$1:$1,0))*INDEX(城镇化率!$1:$1048576,MATCH($B112,城镇化率!$A:$A,0),MATCH(AC$1,城镇化率!$5:$5,0))/100</f>
        <v>2686995.0905465279</v>
      </c>
      <c r="AD112" s="40">
        <f>INDEX(人口源表!$1:$1048576,MATCH($B112,人口源表!$A:$A,0),MATCH(AD$1,人口源表!$1:$1,0))*INDEX(城镇化率!$1:$1048576,MATCH($B112,城镇化率!$A:$A,0),MATCH(AD$1,城镇化率!$5:$5,0))/100</f>
        <v>2696169.1292865952</v>
      </c>
      <c r="AE112" s="40">
        <f>INDEX(人口源表!$1:$1048576,MATCH($B112,人口源表!$A:$A,0),MATCH(AE$1,人口源表!$1:$1,0))*INDEX(城镇化率!$1:$1048576,MATCH($B112,城镇化率!$A:$A,0),MATCH(AE$1,城镇化率!$5:$5,0))/100</f>
        <v>2703919.0406950577</v>
      </c>
      <c r="AF112" s="40">
        <f>INDEX(人口源表!$1:$1048576,MATCH($B112,人口源表!$A:$A,0),MATCH(AF$1,人口源表!$1:$1,0))*INDEX(城镇化率!$1:$1048576,MATCH($B112,城镇化率!$A:$A,0),MATCH(AF$1,城镇化率!$5:$5,0))/100</f>
        <v>2710294.4514820902</v>
      </c>
      <c r="AG112" s="40">
        <f>INDEX(人口源表!$1:$1048576,MATCH($B112,人口源表!$A:$A,0),MATCH(AG$1,人口源表!$1:$1,0))*INDEX(城镇化率!$1:$1048576,MATCH($B112,城镇化率!$A:$A,0),MATCH(AG$1,城镇化率!$5:$5,0))/100</f>
        <v>2715365.92949714</v>
      </c>
      <c r="AH112" s="40">
        <f>INDEX(人口源表!$1:$1048576,MATCH($B112,人口源表!$A:$A,0),MATCH(AH$1,人口源表!$1:$1,0))*INDEX(城镇化率!$1:$1048576,MATCH($B112,城镇化率!$A:$A,0),MATCH(AH$1,城镇化率!$5:$5,0))/100</f>
        <v>2719224.8670293833</v>
      </c>
      <c r="AI112" s="40">
        <f>INDEX(人口源表!$1:$1048576,MATCH($B112,人口源表!$A:$A,0),MATCH(AI$1,人口源表!$1:$1,0))*INDEX(城镇化率!$1:$1048576,MATCH($B112,城镇化率!$A:$A,0),MATCH(AI$1,城镇化率!$5:$5,0))/100</f>
        <v>2721985.8847437147</v>
      </c>
      <c r="AJ112" s="40">
        <f>INDEX(人口源表!$1:$1048576,MATCH($B112,人口源表!$A:$A,0),MATCH(AJ$1,人口源表!$1:$1,0))*INDEX(城镇化率!$1:$1048576,MATCH($B112,城镇化率!$A:$A,0),MATCH(AJ$1,城镇化率!$5:$5,0))/100</f>
        <v>2723784.7186534922</v>
      </c>
      <c r="AK112" s="40">
        <f>INDEX(人口源表!$1:$1048576,MATCH($B112,人口源表!$A:$A,0),MATCH(AK$1,人口源表!$1:$1,0))*INDEX(城镇化率!$1:$1048576,MATCH($B112,城镇化率!$A:$A,0),MATCH(AK$1,城镇化率!$5:$5,0))/100</f>
        <v>2724780.1292889495</v>
      </c>
      <c r="AL112" s="40">
        <f>INDEX(人口源表!$1:$1048576,MATCH($B112,人口源表!$A:$A,0),MATCH(AL$1,人口源表!$1:$1,0))*INDEX(城镇化率!$1:$1048576,MATCH($B112,城镇化率!$A:$A,0),MATCH(AL$1,城镇化率!$5:$5,0))/100</f>
        <v>2725153.2932972866</v>
      </c>
      <c r="AM112" s="40">
        <f>INDEX(人口源表!$1:$1048576,MATCH($B112,人口源表!$A:$A,0),MATCH(AM$1,人口源表!$1:$1,0))*INDEX(城镇化率!$1:$1048576,MATCH($B112,城镇化率!$A:$A,0),MATCH(AM$1,城镇化率!$5:$5,0))/100</f>
        <v>2725110.7689456586</v>
      </c>
      <c r="AN112" s="40">
        <f>INDEX(人口源表!$1:$1048576,MATCH($B112,人口源表!$A:$A,0),MATCH(AN$1,人口源表!$1:$1,0))*INDEX(城镇化率!$1:$1048576,MATCH($B112,城镇化率!$A:$A,0),MATCH(AN$1,城镇化率!$5:$5,0))/100</f>
        <v>2724880.3121606018</v>
      </c>
      <c r="AO112" s="40">
        <f>INDEX(人口源表!$1:$1048576,MATCH($B112,人口源表!$A:$A,0),MATCH(AO$1,人口源表!$1:$1,0))*INDEX(城镇化率!$1:$1048576,MATCH($B112,城镇化率!$A:$A,0),MATCH(AO$1,城镇化率!$5:$5,0))/100</f>
        <v>2724715.9001600915</v>
      </c>
      <c r="AP112" s="40">
        <f>INDEX(人口源表!$1:$1048576,MATCH($B112,人口源表!$A:$A,0),MATCH(AP$1,人口源表!$1:$1,0))*INDEX(城镇化率!$1:$1048576,MATCH($B112,城镇化率!$A:$A,0),MATCH(AP$1,城镇化率!$5:$5,0))/100</f>
        <v>2724895.5980059179</v>
      </c>
      <c r="AQ112" s="40">
        <f>INDEX(人口源表!$1:$1048576,MATCH($B112,人口源表!$A:$A,0),MATCH(AQ$1,人口源表!$1:$1,0))*INDEX(城镇化率!$1:$1048576,MATCH($B112,城镇化率!$A:$A,0),MATCH(AQ$1,城镇化率!$5:$5,0))/100</f>
        <v>2725721.9764850521</v>
      </c>
      <c r="AR112" s="40">
        <f>INDEX(人口源表!$1:$1048576,MATCH($B112,人口源表!$A:$A,0),MATCH(AR$1,人口源表!$1:$1,0))*INDEX(城镇化率!$1:$1048576,MATCH($B112,城镇化率!$A:$A,0),MATCH(AR$1,城镇化率!$5:$5,0))/100</f>
        <v>2727525.1493378244</v>
      </c>
      <c r="AS112" s="40">
        <f>INDEX(人口源表!$1:$1048576,MATCH($B112,人口源表!$A:$A,0),MATCH(AS$1,人口源表!$1:$1,0))*INDEX(城镇化率!$1:$1048576,MATCH($B112,城镇化率!$A:$A,0),MATCH(AS$1,城镇化率!$5:$5,0))/100</f>
        <v>2730659.0502654738</v>
      </c>
      <c r="AT112" s="40">
        <f>INDEX(人口源表!$1:$1048576,MATCH($B112,人口源表!$A:$A,0),MATCH(AT$1,人口源表!$1:$1,0))*INDEX(城镇化率!$1:$1048576,MATCH($B112,城镇化率!$A:$A,0),MATCH(AT$1,城镇化率!$5:$5,0))/100</f>
        <v>2735504.9967988809</v>
      </c>
      <c r="AU112" s="40">
        <f>INDEX(人口源表!$1:$1048576,MATCH($B112,人口源表!$A:$A,0),MATCH(AU$1,人口源表!$1:$1,0))*INDEX(城镇化率!$1:$1048576,MATCH($B112,城镇化率!$A:$A,0),MATCH(AU$1,城镇化率!$5:$5,0))/100</f>
        <v>2742471.6278391508</v>
      </c>
      <c r="AV112" s="40">
        <f>INDEX(人口源表!$1:$1048576,MATCH($B112,人口源表!$A:$A,0),MATCH(AV$1,人口源表!$1:$1,0))*INDEX(城镇化率!$1:$1048576,MATCH($B112,城镇化率!$A:$A,0),MATCH(AV$1,城镇化率!$5:$5,0))/100</f>
        <v>2751994.3034403096</v>
      </c>
    </row>
    <row r="113" spans="1:48" x14ac:dyDescent="0.15">
      <c r="A113" s="4" t="s">
        <v>867</v>
      </c>
      <c r="B113" s="4" t="s">
        <v>248</v>
      </c>
      <c r="C113" s="34">
        <f>VLOOKUP(B113,'[1]2016省城人口总结（根）'!B:C,2,FALSE)/100</f>
        <v>0.53659999999999997</v>
      </c>
      <c r="D113" s="40">
        <f>INDEX(人口源表!$1:$1048576,MATCH($B113,人口源表!$A:$A,0),MATCH(D$1,人口源表!$1:$1,0))*INDEX(城镇化率!$1:$1048576,MATCH($B113,城镇化率!$A:$A,0),MATCH(D$1,城镇化率!$5:$5,0))/100</f>
        <v>774225.06042395858</v>
      </c>
      <c r="E113" s="40">
        <f>INDEX(人口源表!$1:$1048576,MATCH($B113,人口源表!$A:$A,0),MATCH(E$1,人口源表!$1:$1,0))*INDEX(城镇化率!$1:$1048576,MATCH($B113,城镇化率!$A:$A,0),MATCH(E$1,城镇化率!$5:$5,0))/100</f>
        <v>790273.6813762947</v>
      </c>
      <c r="F113" s="40">
        <f>INDEX(人口源表!$1:$1048576,MATCH($B113,人口源表!$A:$A,0),MATCH(F$1,人口源表!$1:$1,0))*INDEX(城镇化率!$1:$1048576,MATCH($B113,城镇化率!$A:$A,0),MATCH(F$1,城镇化率!$5:$5,0))/100</f>
        <v>806352.79283921048</v>
      </c>
      <c r="G113" s="40">
        <f>INDEX(人口源表!$1:$1048576,MATCH($B113,人口源表!$A:$A,0),MATCH(G$1,人口源表!$1:$1,0))*INDEX(城镇化率!$1:$1048576,MATCH($B113,城镇化率!$A:$A,0),MATCH(G$1,城镇化率!$5:$5,0))/100</f>
        <v>754140.68666305323</v>
      </c>
      <c r="H113" s="40">
        <f>INDEX(人口源表!$1:$1048576,MATCH($B113,人口源表!$A:$A,0),MATCH(H$1,人口源表!$1:$1,0))*INDEX(城镇化率!$1:$1048576,MATCH($B113,城镇化率!$A:$A,0),MATCH(H$1,城镇化率!$5:$5,0))/100</f>
        <v>770739.45214793563</v>
      </c>
      <c r="I113" s="40">
        <f>INDEX(人口源表!$1:$1048576,MATCH($B113,人口源表!$A:$A,0),MATCH(I$1,人口源表!$1:$1,0))*INDEX(城镇化率!$1:$1048576,MATCH($B113,城镇化率!$A:$A,0),MATCH(I$1,城镇化率!$5:$5,0))/100</f>
        <v>781977.81474538054</v>
      </c>
      <c r="J113" s="40">
        <f>INDEX(人口源表!$1:$1048576,MATCH($B113,人口源表!$A:$A,0),MATCH(J$1,人口源表!$1:$1,0))*INDEX(城镇化率!$1:$1048576,MATCH($B113,城镇化率!$A:$A,0),MATCH(J$1,城镇化率!$5:$5,0))/100</f>
        <v>793059.36089036462</v>
      </c>
      <c r="K113" s="40">
        <f>INDEX(人口源表!$1:$1048576,MATCH($B113,人口源表!$A:$A,0),MATCH(K$1,人口源表!$1:$1,0))*INDEX(城镇化率!$1:$1048576,MATCH($B113,城镇化率!$A:$A,0),MATCH(K$1,城镇化率!$5:$5,0))/100</f>
        <v>803952.53580243257</v>
      </c>
      <c r="L113" s="40">
        <f>INDEX(人口源表!$1:$1048576,MATCH($B113,人口源表!$A:$A,0),MATCH(L$1,人口源表!$1:$1,0))*INDEX(城镇化率!$1:$1048576,MATCH($B113,城镇化率!$A:$A,0),MATCH(L$1,城镇化率!$5:$5,0))/100</f>
        <v>814627.04331049498</v>
      </c>
      <c r="M113" s="40">
        <f>INDEX(人口源表!$1:$1048576,MATCH($B113,人口源表!$A:$A,0),MATCH(M$1,人口源表!$1:$1,0))*INDEX(城镇化率!$1:$1048576,MATCH($B113,城镇化率!$A:$A,0),MATCH(M$1,城镇化率!$5:$5,0))/100</f>
        <v>825055.7483045453</v>
      </c>
      <c r="N113" s="40">
        <f>INDEX(人口源表!$1:$1048576,MATCH($B113,人口源表!$A:$A,0),MATCH(N$1,人口源表!$1:$1,0))*INDEX(城镇化率!$1:$1048576,MATCH($B113,城镇化率!$A:$A,0),MATCH(N$1,城镇化率!$5:$5,0))/100</f>
        <v>835210.59711272537</v>
      </c>
      <c r="O113" s="40">
        <f>INDEX(人口源表!$1:$1048576,MATCH($B113,人口源表!$A:$A,0),MATCH(O$1,人口源表!$1:$1,0))*INDEX(城镇化率!$1:$1048576,MATCH($B113,城镇化率!$A:$A,0),MATCH(O$1,城镇化率!$5:$5,0))/100</f>
        <v>845068.13525892165</v>
      </c>
      <c r="P113" s="40">
        <f>INDEX(人口源表!$1:$1048576,MATCH($B113,人口源表!$A:$A,0),MATCH(P$1,人口源表!$1:$1,0))*INDEX(城镇化率!$1:$1048576,MATCH($B113,城镇化率!$A:$A,0),MATCH(P$1,城镇化率!$5:$5,0))/100</f>
        <v>854604.16797023895</v>
      </c>
      <c r="Q113" s="40">
        <f>INDEX(人口源表!$1:$1048576,MATCH($B113,人口源表!$A:$A,0),MATCH(Q$1,人口源表!$1:$1,0))*INDEX(城镇化率!$1:$1048576,MATCH($B113,城镇化率!$A:$A,0),MATCH(Q$1,城镇化率!$5:$5,0))/100</f>
        <v>863798.1383029935</v>
      </c>
      <c r="R113" s="40">
        <f>INDEX(人口源表!$1:$1048576,MATCH($B113,人口源表!$A:$A,0),MATCH(R$1,人口源表!$1:$1,0))*INDEX(城镇化率!$1:$1048576,MATCH($B113,城镇化率!$A:$A,0),MATCH(R$1,城镇化率!$5:$5,0))/100</f>
        <v>872631.42748194525</v>
      </c>
      <c r="S113" s="40">
        <f>INDEX(人口源表!$1:$1048576,MATCH($B113,人口源表!$A:$A,0),MATCH(S$1,人口源表!$1:$1,0))*INDEX(城镇化率!$1:$1048576,MATCH($B113,城镇化率!$A:$A,0),MATCH(S$1,城镇化率!$5:$5,0))/100</f>
        <v>876725.01230226608</v>
      </c>
      <c r="T113" s="40">
        <f>INDEX(人口源表!$1:$1048576,MATCH($B113,人口源表!$A:$A,0),MATCH(T$1,人口源表!$1:$1,0))*INDEX(城镇化率!$1:$1048576,MATCH($B113,城镇化率!$A:$A,0),MATCH(T$1,城镇化率!$5:$5,0))/100</f>
        <v>880368.89077661699</v>
      </c>
      <c r="U113" s="40">
        <f>INDEX(人口源表!$1:$1048576,MATCH($B113,人口源表!$A:$A,0),MATCH(U$1,人口源表!$1:$1,0))*INDEX(城镇化率!$1:$1048576,MATCH($B113,城镇化率!$A:$A,0),MATCH(U$1,城镇化率!$5:$5,0))/100</f>
        <v>883558.05039668095</v>
      </c>
      <c r="V113" s="40">
        <f>INDEX(人口源表!$1:$1048576,MATCH($B113,人口源表!$A:$A,0),MATCH(V$1,人口源表!$1:$1,0))*INDEX(城镇化率!$1:$1048576,MATCH($B113,城镇化率!$A:$A,0),MATCH(V$1,城镇化率!$5:$5,0))/100</f>
        <v>886290.03493724333</v>
      </c>
      <c r="W113" s="40">
        <f>INDEX(人口源表!$1:$1048576,MATCH($B113,人口源表!$A:$A,0),MATCH(W$1,人口源表!$1:$1,0))*INDEX(城镇化率!$1:$1048576,MATCH($B113,城镇化率!$A:$A,0),MATCH(W$1,城镇化率!$5:$5,0))/100</f>
        <v>888564.35891574854</v>
      </c>
      <c r="X113" s="40">
        <f>INDEX(人口源表!$1:$1048576,MATCH($B113,人口源表!$A:$A,0),MATCH(X$1,人口源表!$1:$1,0))*INDEX(城镇化率!$1:$1048576,MATCH($B113,城镇化率!$A:$A,0),MATCH(X$1,城镇化率!$5:$5,0))/100</f>
        <v>890385.17041424511</v>
      </c>
      <c r="Y113" s="40">
        <f>INDEX(人口源表!$1:$1048576,MATCH($B113,人口源表!$A:$A,0),MATCH(Y$1,人口源表!$1:$1,0))*INDEX(城镇化率!$1:$1048576,MATCH($B113,城镇化率!$A:$A,0),MATCH(Y$1,城镇化率!$5:$5,0))/100</f>
        <v>891758.08323125052</v>
      </c>
      <c r="Z113" s="40">
        <f>INDEX(人口源表!$1:$1048576,MATCH($B113,人口源表!$A:$A,0),MATCH(Z$1,人口源表!$1:$1,0))*INDEX(城镇化率!$1:$1048576,MATCH($B113,城镇化率!$A:$A,0),MATCH(Z$1,城镇化率!$5:$5,0))/100</f>
        <v>892692.19169744093</v>
      </c>
      <c r="AA113" s="40">
        <f>INDEX(人口源表!$1:$1048576,MATCH($B113,人口源表!$A:$A,0),MATCH(AA$1,人口源表!$1:$1,0))*INDEX(城镇化率!$1:$1048576,MATCH($B113,城镇化率!$A:$A,0),MATCH(AA$1,城镇化率!$5:$5,0))/100</f>
        <v>893200.81894314347</v>
      </c>
      <c r="AB113" s="40">
        <f>INDEX(人口源表!$1:$1048576,MATCH($B113,人口源表!$A:$A,0),MATCH(AB$1,人口源表!$1:$1,0))*INDEX(城镇化率!$1:$1048576,MATCH($B113,城镇化率!$A:$A,0),MATCH(AB$1,城镇化率!$5:$5,0))/100</f>
        <v>893298.95360192447</v>
      </c>
      <c r="AC113" s="40">
        <f>INDEX(人口源表!$1:$1048576,MATCH($B113,人口源表!$A:$A,0),MATCH(AC$1,人口源表!$1:$1,0))*INDEX(城镇化率!$1:$1048576,MATCH($B113,城镇化率!$A:$A,0),MATCH(AC$1,城镇化率!$5:$5,0))/100</f>
        <v>891912.55520079914</v>
      </c>
      <c r="AD113" s="40">
        <f>INDEX(人口源表!$1:$1048576,MATCH($B113,人口源表!$A:$A,0),MATCH(AD$1,人口源表!$1:$1,0))*INDEX(城镇化率!$1:$1048576,MATCH($B113,城镇化率!$A:$A,0),MATCH(AD$1,城镇化率!$5:$5,0))/100</f>
        <v>890159.82731141476</v>
      </c>
      <c r="AE113" s="40">
        <f>INDEX(人口源表!$1:$1048576,MATCH($B113,人口源表!$A:$A,0),MATCH(AE$1,人口源表!$1:$1,0))*INDEX(城镇化率!$1:$1048576,MATCH($B113,城镇化率!$A:$A,0),MATCH(AE$1,城镇化率!$5:$5,0))/100</f>
        <v>888067.06857015449</v>
      </c>
      <c r="AF113" s="40">
        <f>INDEX(人口源表!$1:$1048576,MATCH($B113,人口源表!$A:$A,0),MATCH(AF$1,人口源表!$1:$1,0))*INDEX(城镇化率!$1:$1048576,MATCH($B113,城镇化率!$A:$A,0),MATCH(AF$1,城镇化率!$5:$5,0))/100</f>
        <v>885665.74156325916</v>
      </c>
      <c r="AG113" s="40">
        <f>INDEX(人口源表!$1:$1048576,MATCH($B113,人口源表!$A:$A,0),MATCH(AG$1,人口源表!$1:$1,0))*INDEX(城镇化率!$1:$1048576,MATCH($B113,城镇化率!$A:$A,0),MATCH(AG$1,城镇化率!$5:$5,0))/100</f>
        <v>882988.49100915168</v>
      </c>
      <c r="AH113" s="40">
        <f>INDEX(人口源表!$1:$1048576,MATCH($B113,人口源表!$A:$A,0),MATCH(AH$1,人口源表!$1:$1,0))*INDEX(城镇化率!$1:$1048576,MATCH($B113,城镇化率!$A:$A,0),MATCH(AH$1,城镇化率!$5:$5,0))/100</f>
        <v>880073.25198653573</v>
      </c>
      <c r="AI113" s="40">
        <f>INDEX(人口源表!$1:$1048576,MATCH($B113,人口源表!$A:$A,0),MATCH(AI$1,人口源表!$1:$1,0))*INDEX(城镇化率!$1:$1048576,MATCH($B113,城镇化率!$A:$A,0),MATCH(AI$1,城镇化率!$5:$5,0))/100</f>
        <v>876959.23884238163</v>
      </c>
      <c r="AJ113" s="40">
        <f>INDEX(人口源表!$1:$1048576,MATCH($B113,人口源表!$A:$A,0),MATCH(AJ$1,人口源表!$1:$1,0))*INDEX(城镇化率!$1:$1048576,MATCH($B113,城镇化率!$A:$A,0),MATCH(AJ$1,城镇化率!$5:$5,0))/100</f>
        <v>873692.45910199266</v>
      </c>
      <c r="AK113" s="40">
        <f>INDEX(人口源表!$1:$1048576,MATCH($B113,人口源表!$A:$A,0),MATCH(AK$1,人口源表!$1:$1,0))*INDEX(城镇化率!$1:$1048576,MATCH($B113,城镇化率!$A:$A,0),MATCH(AK$1,城镇化率!$5:$5,0))/100</f>
        <v>870320.31977926102</v>
      </c>
      <c r="AL113" s="40">
        <f>INDEX(人口源表!$1:$1048576,MATCH($B113,人口源表!$A:$A,0),MATCH(AL$1,人口源表!$1:$1,0))*INDEX(城镇化率!$1:$1048576,MATCH($B113,城镇化率!$A:$A,0),MATCH(AL$1,城镇化率!$5:$5,0))/100</f>
        <v>866894.41553927446</v>
      </c>
      <c r="AM113" s="40">
        <f>INDEX(人口源表!$1:$1048576,MATCH($B113,人口源表!$A:$A,0),MATCH(AM$1,人口源表!$1:$1,0))*INDEX(城镇化率!$1:$1048576,MATCH($B113,城镇化率!$A:$A,0),MATCH(AM$1,城镇化率!$5:$5,0))/100</f>
        <v>863470.60082328494</v>
      </c>
      <c r="AN113" s="40">
        <f>INDEX(人口源表!$1:$1048576,MATCH($B113,人口源表!$A:$A,0),MATCH(AN$1,人口源表!$1:$1,0))*INDEX(城镇化率!$1:$1048576,MATCH($B113,城镇化率!$A:$A,0),MATCH(AN$1,城镇化率!$5:$5,0))/100</f>
        <v>860107.66809469077</v>
      </c>
      <c r="AO113" s="40">
        <f>INDEX(人口源表!$1:$1048576,MATCH($B113,人口源表!$A:$A,0),MATCH(AO$1,人口源表!$1:$1,0))*INDEX(城镇化率!$1:$1048576,MATCH($B113,城镇化率!$A:$A,0),MATCH(AO$1,城镇化率!$5:$5,0))/100</f>
        <v>856868.79518684035</v>
      </c>
      <c r="AP113" s="40">
        <f>INDEX(人口源表!$1:$1048576,MATCH($B113,人口源表!$A:$A,0),MATCH(AP$1,人口源表!$1:$1,0))*INDEX(城镇化率!$1:$1048576,MATCH($B113,城镇化率!$A:$A,0),MATCH(AP$1,城镇化率!$5:$5,0))/100</f>
        <v>853822.32222269999</v>
      </c>
      <c r="AQ113" s="40">
        <f>INDEX(人口源表!$1:$1048576,MATCH($B113,人口源表!$A:$A,0),MATCH(AQ$1,人口源表!$1:$1,0))*INDEX(城镇化率!$1:$1048576,MATCH($B113,城镇化率!$A:$A,0),MATCH(AQ$1,城镇化率!$5:$5,0))/100</f>
        <v>851038.31372816802</v>
      </c>
      <c r="AR113" s="40">
        <f>INDEX(人口源表!$1:$1048576,MATCH($B113,人口源表!$A:$A,0),MATCH(AR$1,人口源表!$1:$1,0))*INDEX(城镇化率!$1:$1048576,MATCH($B113,城镇化率!$A:$A,0),MATCH(AR$1,城镇化率!$5:$5,0))/100</f>
        <v>848592.8289581571</v>
      </c>
      <c r="AS113" s="40">
        <f>INDEX(人口源表!$1:$1048576,MATCH($B113,人口源表!$A:$A,0),MATCH(AS$1,人口源表!$1:$1,0))*INDEX(城镇化率!$1:$1048576,MATCH($B113,城镇化率!$A:$A,0),MATCH(AS$1,城镇化率!$5:$5,0))/100</f>
        <v>846565.89331296796</v>
      </c>
      <c r="AT113" s="40">
        <f>INDEX(人口源表!$1:$1048576,MATCH($B113,人口源表!$A:$A,0),MATCH(AT$1,人口源表!$1:$1,0))*INDEX(城镇化率!$1:$1048576,MATCH($B113,城镇化率!$A:$A,0),MATCH(AT$1,城镇化率!$5:$5,0))/100</f>
        <v>845040.84917881002</v>
      </c>
      <c r="AU113" s="40">
        <f>INDEX(人口源表!$1:$1048576,MATCH($B113,人口源表!$A:$A,0),MATCH(AU$1,人口源表!$1:$1,0))*INDEX(城镇化率!$1:$1048576,MATCH($B113,城镇化率!$A:$A,0),MATCH(AU$1,城镇化率!$5:$5,0))/100</f>
        <v>844105.83916145971</v>
      </c>
      <c r="AV113" s="40">
        <f>INDEX(人口源表!$1:$1048576,MATCH($B113,人口源表!$A:$A,0),MATCH(AV$1,人口源表!$1:$1,0))*INDEX(城镇化率!$1:$1048576,MATCH($B113,城镇化率!$A:$A,0),MATCH(AV$1,城镇化率!$5:$5,0))/100</f>
        <v>843853.16630933282</v>
      </c>
    </row>
    <row r="114" spans="1:48" x14ac:dyDescent="0.15">
      <c r="A114" s="4" t="s">
        <v>867</v>
      </c>
      <c r="B114" s="4" t="s">
        <v>250</v>
      </c>
      <c r="C114" s="34">
        <f>VLOOKUP(B114,'[1]2016省城人口总结（根）'!B:C,2,FALSE)/100</f>
        <v>0.53500000000000003</v>
      </c>
      <c r="D114" s="40">
        <f>INDEX(人口源表!$1:$1048576,MATCH($B114,人口源表!$A:$A,0),MATCH(D$1,人口源表!$1:$1,0))*INDEX(城镇化率!$1:$1048576,MATCH($B114,城镇化率!$A:$A,0),MATCH(D$1,城镇化率!$5:$5,0))/100</f>
        <v>1387499.0632223061</v>
      </c>
      <c r="E114" s="40">
        <f>INDEX(人口源表!$1:$1048576,MATCH($B114,人口源表!$A:$A,0),MATCH(E$1,人口源表!$1:$1,0))*INDEX(城镇化率!$1:$1048576,MATCH($B114,城镇化率!$A:$A,0),MATCH(E$1,城镇化率!$5:$5,0))/100</f>
        <v>1414717.6312598877</v>
      </c>
      <c r="F114" s="40">
        <f>INDEX(人口源表!$1:$1048576,MATCH($B114,人口源表!$A:$A,0),MATCH(F$1,人口源表!$1:$1,0))*INDEX(城镇化率!$1:$1048576,MATCH($B114,城镇化率!$A:$A,0),MATCH(F$1,城镇化率!$5:$5,0))/100</f>
        <v>1441820.2612499618</v>
      </c>
      <c r="G114" s="40">
        <f>INDEX(人口源表!$1:$1048576,MATCH($B114,人口源表!$A:$A,0),MATCH(G$1,人口源表!$1:$1,0))*INDEX(城镇化率!$1:$1048576,MATCH($B114,城镇化率!$A:$A,0),MATCH(G$1,城镇化率!$5:$5,0))/100</f>
        <v>1401937.6217882826</v>
      </c>
      <c r="H114" s="40">
        <f>INDEX(人口源表!$1:$1048576,MATCH($B114,人口源表!$A:$A,0),MATCH(H$1,人口源表!$1:$1,0))*INDEX(城镇化率!$1:$1048576,MATCH($B114,城镇化率!$A:$A,0),MATCH(H$1,城镇化率!$5:$5,0))/100</f>
        <v>1430717.116712549</v>
      </c>
      <c r="I114" s="40">
        <f>INDEX(人口源表!$1:$1048576,MATCH($B114,人口源表!$A:$A,0),MATCH(I$1,人口源表!$1:$1,0))*INDEX(城镇化率!$1:$1048576,MATCH($B114,城镇化率!$A:$A,0),MATCH(I$1,城镇化率!$5:$5,0))/100</f>
        <v>1449241.3005738074</v>
      </c>
      <c r="J114" s="40">
        <f>INDEX(人口源表!$1:$1048576,MATCH($B114,人口源表!$A:$A,0),MATCH(J$1,人口源表!$1:$1,0))*INDEX(城镇化率!$1:$1048576,MATCH($B114,城镇化率!$A:$A,0),MATCH(J$1,城镇化率!$5:$5,0))/100</f>
        <v>1467210.5379386265</v>
      </c>
      <c r="K114" s="40">
        <f>INDEX(人口源表!$1:$1048576,MATCH($B114,人口源表!$A:$A,0),MATCH(K$1,人口源表!$1:$1,0))*INDEX(城镇化率!$1:$1048576,MATCH($B114,城镇化率!$A:$A,0),MATCH(K$1,城镇化率!$5:$5,0))/100</f>
        <v>1484594.6188645598</v>
      </c>
      <c r="L114" s="40">
        <f>INDEX(人口源表!$1:$1048576,MATCH($B114,人口源表!$A:$A,0),MATCH(L$1,人口源表!$1:$1,0))*INDEX(城镇化率!$1:$1048576,MATCH($B114,城镇化率!$A:$A,0),MATCH(L$1,城镇化率!$5:$5,0))/100</f>
        <v>1501363.7089388762</v>
      </c>
      <c r="M114" s="40">
        <f>INDEX(人口源表!$1:$1048576,MATCH($B114,人口源表!$A:$A,0),MATCH(M$1,人口源表!$1:$1,0))*INDEX(城镇化率!$1:$1048576,MATCH($B114,城镇化率!$A:$A,0),MATCH(M$1,城镇化率!$5:$5,0))/100</f>
        <v>1517492.0011773354</v>
      </c>
      <c r="N114" s="40">
        <f>INDEX(人口源表!$1:$1048576,MATCH($B114,人口源表!$A:$A,0),MATCH(N$1,人口源表!$1:$1,0))*INDEX(城镇化率!$1:$1048576,MATCH($B114,城镇化率!$A:$A,0),MATCH(N$1,城镇化率!$5:$5,0))/100</f>
        <v>1532955.5103999921</v>
      </c>
      <c r="O114" s="40">
        <f>INDEX(人口源表!$1:$1048576,MATCH($B114,人口源表!$A:$A,0),MATCH(O$1,人口源表!$1:$1,0))*INDEX(城镇化率!$1:$1048576,MATCH($B114,城镇化率!$A:$A,0),MATCH(O$1,城镇化率!$5:$5,0))/100</f>
        <v>1547732.7968877959</v>
      </c>
      <c r="P114" s="40">
        <f>INDEX(人口源表!$1:$1048576,MATCH($B114,人口源表!$A:$A,0),MATCH(P$1,人口源表!$1:$1,0))*INDEX(城镇化率!$1:$1048576,MATCH($B114,城镇化率!$A:$A,0),MATCH(P$1,城镇化率!$5:$5,0))/100</f>
        <v>1561804.4907747337</v>
      </c>
      <c r="Q114" s="40">
        <f>INDEX(人口源表!$1:$1048576,MATCH($B114,人口源表!$A:$A,0),MATCH(Q$1,人口源表!$1:$1,0))*INDEX(城镇化率!$1:$1048576,MATCH($B114,城镇化率!$A:$A,0),MATCH(Q$1,城镇化率!$5:$5,0))/100</f>
        <v>1575154.0356418802</v>
      </c>
      <c r="R114" s="40">
        <f>INDEX(人口源表!$1:$1048576,MATCH($B114,人口源表!$A:$A,0),MATCH(R$1,人口源表!$1:$1,0))*INDEX(城镇化率!$1:$1048576,MATCH($B114,城镇化率!$A:$A,0),MATCH(R$1,城镇化率!$5:$5,0))/100</f>
        <v>1587768.4733014242</v>
      </c>
      <c r="S114" s="40">
        <f>INDEX(人口源表!$1:$1048576,MATCH($B114,人口源表!$A:$A,0),MATCH(S$1,人口源表!$1:$1,0))*INDEX(城镇化率!$1:$1048576,MATCH($B114,城镇化率!$A:$A,0),MATCH(S$1,城镇化率!$5:$5,0))/100</f>
        <v>1591717.7233316055</v>
      </c>
      <c r="T114" s="40">
        <f>INDEX(人口源表!$1:$1048576,MATCH($B114,人口源表!$A:$A,0),MATCH(T$1,人口源表!$1:$1,0))*INDEX(城镇化率!$1:$1048576,MATCH($B114,城镇化率!$A:$A,0),MATCH(T$1,城镇化率!$5:$5,0))/100</f>
        <v>1594843.6632820233</v>
      </c>
      <c r="U114" s="40">
        <f>INDEX(人口源表!$1:$1048576,MATCH($B114,人口源表!$A:$A,0),MATCH(U$1,人口源表!$1:$1,0))*INDEX(城镇化率!$1:$1048576,MATCH($B114,城镇化率!$A:$A,0),MATCH(U$1,城镇化率!$5:$5,0))/100</f>
        <v>1597153.7402250359</v>
      </c>
      <c r="V114" s="40">
        <f>INDEX(人口源表!$1:$1048576,MATCH($B114,人口源表!$A:$A,0),MATCH(V$1,人口源表!$1:$1,0))*INDEX(城镇化率!$1:$1048576,MATCH($B114,城镇化率!$A:$A,0),MATCH(V$1,城镇化率!$5:$5,0))/100</f>
        <v>1598660.1894090136</v>
      </c>
      <c r="W114" s="40">
        <f>INDEX(人口源表!$1:$1048576,MATCH($B114,人口源表!$A:$A,0),MATCH(W$1,人口源表!$1:$1,0))*INDEX(城镇化率!$1:$1048576,MATCH($B114,城镇化率!$A:$A,0),MATCH(W$1,城镇化率!$5:$5,0))/100</f>
        <v>1599376.9101147696</v>
      </c>
      <c r="X114" s="40">
        <f>INDEX(人口源表!$1:$1048576,MATCH($B114,人口源表!$A:$A,0),MATCH(X$1,人口源表!$1:$1,0))*INDEX(城镇化率!$1:$1048576,MATCH($B114,城镇化率!$A:$A,0),MATCH(X$1,城镇化率!$5:$5,0))/100</f>
        <v>1599322.760327369</v>
      </c>
      <c r="Y114" s="40">
        <f>INDEX(人口源表!$1:$1048576,MATCH($B114,人口源表!$A:$A,0),MATCH(Y$1,人口源表!$1:$1,0))*INDEX(城镇化率!$1:$1048576,MATCH($B114,城镇化率!$A:$A,0),MATCH(Y$1,城镇化率!$5:$5,0))/100</f>
        <v>1598519.7121580213</v>
      </c>
      <c r="Z114" s="40">
        <f>INDEX(人口源表!$1:$1048576,MATCH($B114,人口源表!$A:$A,0),MATCH(Z$1,人口源表!$1:$1,0))*INDEX(城镇化率!$1:$1048576,MATCH($B114,城镇化率!$A:$A,0),MATCH(Z$1,城镇化率!$5:$5,0))/100</f>
        <v>1596994.2399188245</v>
      </c>
      <c r="AA114" s="40">
        <f>INDEX(人口源表!$1:$1048576,MATCH($B114,人口源表!$A:$A,0),MATCH(AA$1,人口源表!$1:$1,0))*INDEX(城镇化率!$1:$1048576,MATCH($B114,城镇化率!$A:$A,0),MATCH(AA$1,城镇化率!$5:$5,0))/100</f>
        <v>1594775.442470059</v>
      </c>
      <c r="AB114" s="40">
        <f>INDEX(人口源表!$1:$1048576,MATCH($B114,人口源表!$A:$A,0),MATCH(AB$1,人口源表!$1:$1,0))*INDEX(城镇化率!$1:$1048576,MATCH($B114,城镇化率!$A:$A,0),MATCH(AB$1,城镇化率!$5:$5,0))/100</f>
        <v>1591897.0949569962</v>
      </c>
      <c r="AC114" s="40">
        <f>INDEX(人口源表!$1:$1048576,MATCH($B114,人口源表!$A:$A,0),MATCH(AC$1,人口源表!$1:$1,0))*INDEX(城镇化率!$1:$1048576,MATCH($B114,城镇化率!$A:$A,0),MATCH(AC$1,城镇化率!$5:$5,0))/100</f>
        <v>1586454.0860507011</v>
      </c>
      <c r="AD114" s="40">
        <f>INDEX(人口源表!$1:$1048576,MATCH($B114,人口源表!$A:$A,0),MATCH(AD$1,人口源表!$1:$1,0))*INDEX(城镇化率!$1:$1048576,MATCH($B114,城镇化率!$A:$A,0),MATCH(AD$1,城镇化率!$5:$5,0))/100</f>
        <v>1580442.5446500417</v>
      </c>
      <c r="AE114" s="40">
        <f>INDEX(人口源表!$1:$1048576,MATCH($B114,人口源表!$A:$A,0),MATCH(AE$1,人口源表!$1:$1,0))*INDEX(城镇化率!$1:$1048576,MATCH($B114,城镇化率!$A:$A,0),MATCH(AE$1,城镇化率!$5:$5,0))/100</f>
        <v>1573911.4701141331</v>
      </c>
      <c r="AF114" s="40">
        <f>INDEX(人口源表!$1:$1048576,MATCH($B114,人口源表!$A:$A,0),MATCH(AF$1,人口源表!$1:$1,0))*INDEX(城镇化率!$1:$1048576,MATCH($B114,城镇化率!$A:$A,0),MATCH(AF$1,城镇化率!$5:$5,0))/100</f>
        <v>1566913.3463001742</v>
      </c>
      <c r="AG114" s="40">
        <f>INDEX(人口源表!$1:$1048576,MATCH($B114,人口源表!$A:$A,0),MATCH(AG$1,人口源表!$1:$1,0))*INDEX(城镇化率!$1:$1048576,MATCH($B114,城镇化率!$A:$A,0),MATCH(AG$1,城镇化率!$5:$5,0))/100</f>
        <v>1559502.8456269943</v>
      </c>
      <c r="AH114" s="40">
        <f>INDEX(人口源表!$1:$1048576,MATCH($B114,人口源表!$A:$A,0),MATCH(AH$1,人口源表!$1:$1,0))*INDEX(城镇化率!$1:$1048576,MATCH($B114,城镇化率!$A:$A,0),MATCH(AH$1,城镇化率!$5:$5,0))/100</f>
        <v>1551741.6207320029</v>
      </c>
      <c r="AI114" s="40">
        <f>INDEX(人口源表!$1:$1048576,MATCH($B114,人口源表!$A:$A,0),MATCH(AI$1,人口源表!$1:$1,0))*INDEX(城镇化率!$1:$1048576,MATCH($B114,城镇化率!$A:$A,0),MATCH(AI$1,城镇化率!$5:$5,0))/100</f>
        <v>1543693.6519709835</v>
      </c>
      <c r="AJ114" s="40">
        <f>INDEX(人口源表!$1:$1048576,MATCH($B114,人口源表!$A:$A,0),MATCH(AJ$1,人口源表!$1:$1,0))*INDEX(城镇化率!$1:$1048576,MATCH($B114,城镇化率!$A:$A,0),MATCH(AJ$1,城镇化率!$5:$5,0))/100</f>
        <v>1535428.02179468</v>
      </c>
      <c r="AK114" s="40">
        <f>INDEX(人口源表!$1:$1048576,MATCH($B114,人口源表!$A:$A,0),MATCH(AK$1,人口源表!$1:$1,0))*INDEX(城镇化率!$1:$1048576,MATCH($B114,城镇化率!$A:$A,0),MATCH(AK$1,城镇化率!$5:$5,0))/100</f>
        <v>1527017.6267542832</v>
      </c>
      <c r="AL114" s="40">
        <f>INDEX(人口源表!$1:$1048576,MATCH($B114,人口源表!$A:$A,0),MATCH(AL$1,人口源表!$1:$1,0))*INDEX(城镇化率!$1:$1048576,MATCH($B114,城镇化率!$A:$A,0),MATCH(AL$1,城镇化率!$5:$5,0))/100</f>
        <v>1518540.6195212731</v>
      </c>
      <c r="AM114" s="40">
        <f>INDEX(人口源表!$1:$1048576,MATCH($B114,人口源表!$A:$A,0),MATCH(AM$1,人口源表!$1:$1,0))*INDEX(城镇化率!$1:$1048576,MATCH($B114,城镇化率!$A:$A,0),MATCH(AM$1,城镇化率!$5:$5,0))/100</f>
        <v>1510079.1122141143</v>
      </c>
      <c r="AN114" s="40">
        <f>INDEX(人口源表!$1:$1048576,MATCH($B114,人口源表!$A:$A,0),MATCH(AN$1,人口源表!$1:$1,0))*INDEX(城镇化率!$1:$1048576,MATCH($B114,城镇化率!$A:$A,0),MATCH(AN$1,城镇化率!$5:$5,0))/100</f>
        <v>1501720.6303713799</v>
      </c>
      <c r="AO114" s="40">
        <f>INDEX(人口源表!$1:$1048576,MATCH($B114,人口源表!$A:$A,0),MATCH(AO$1,人口源表!$1:$1,0))*INDEX(城镇化率!$1:$1048576,MATCH($B114,城镇化率!$A:$A,0),MATCH(AO$1,城镇化率!$5:$5,0))/100</f>
        <v>1493555.4117968106</v>
      </c>
      <c r="AP114" s="40">
        <f>INDEX(人口源表!$1:$1048576,MATCH($B114,人口源表!$A:$A,0),MATCH(AP$1,人口源表!$1:$1,0))*INDEX(城镇化率!$1:$1048576,MATCH($B114,城镇化率!$A:$A,0),MATCH(AP$1,城镇化率!$5:$5,0))/100</f>
        <v>1485681.3488183117</v>
      </c>
      <c r="AQ114" s="40">
        <f>INDEX(人口源表!$1:$1048576,MATCH($B114,人口源表!$A:$A,0),MATCH(AQ$1,人口源表!$1:$1,0))*INDEX(城镇化率!$1:$1048576,MATCH($B114,城镇化率!$A:$A,0),MATCH(AQ$1,城镇化率!$5:$5,0))/100</f>
        <v>1478199.1977813272</v>
      </c>
      <c r="AR114" s="40">
        <f>INDEX(人口源表!$1:$1048576,MATCH($B114,人口源表!$A:$A,0),MATCH(AR$1,人口源表!$1:$1,0))*INDEX(城镇化率!$1:$1048576,MATCH($B114,城镇化率!$A:$A,0),MATCH(AR$1,城镇化率!$5:$5,0))/100</f>
        <v>1471215.442435619</v>
      </c>
      <c r="AS114" s="40">
        <f>INDEX(人口源表!$1:$1048576,MATCH($B114,人口源表!$A:$A,0),MATCH(AS$1,人口源表!$1:$1,0))*INDEX(城镇化率!$1:$1048576,MATCH($B114,城镇化率!$A:$A,0),MATCH(AS$1,城镇化率!$5:$5,0))/100</f>
        <v>1464840.2623642629</v>
      </c>
      <c r="AT114" s="40">
        <f>INDEX(人口源表!$1:$1048576,MATCH($B114,人口源表!$A:$A,0),MATCH(AT$1,人口源表!$1:$1,0))*INDEX(城镇化率!$1:$1048576,MATCH($B114,城镇化率!$A:$A,0),MATCH(AT$1,城镇化率!$5:$5,0))/100</f>
        <v>1459191.1433957748</v>
      </c>
      <c r="AU114" s="40">
        <f>INDEX(人口源表!$1:$1048576,MATCH($B114,人口源表!$A:$A,0),MATCH(AU$1,人口源表!$1:$1,0))*INDEX(城镇化率!$1:$1048576,MATCH($B114,城镇化率!$A:$A,0),MATCH(AU$1,城镇化率!$5:$5,0))/100</f>
        <v>1454388.7170717448</v>
      </c>
      <c r="AV114" s="40">
        <f>INDEX(人口源表!$1:$1048576,MATCH($B114,人口源表!$A:$A,0),MATCH(AV$1,人口源表!$1:$1,0))*INDEX(城镇化率!$1:$1048576,MATCH($B114,城镇化率!$A:$A,0),MATCH(AV$1,城镇化率!$5:$5,0))/100</f>
        <v>1450560.3861016489</v>
      </c>
    </row>
    <row r="115" spans="1:48" x14ac:dyDescent="0.15">
      <c r="A115" s="4" t="s">
        <v>868</v>
      </c>
      <c r="B115" s="4" t="s">
        <v>252</v>
      </c>
      <c r="C115" s="34">
        <f>VLOOKUP(B115,'[1]2016省城人口总结（根）'!B:C,2,FALSE)/100</f>
        <v>0.69140000000000001</v>
      </c>
      <c r="D115" s="40">
        <f>INDEX(人口源表!$1:$1048576,MATCH($B115,人口源表!$A:$A,0),MATCH(D$1,人口源表!$1:$1,0))*INDEX(城镇化率!$1:$1048576,MATCH($B115,城镇化率!$A:$A,0),MATCH(D$1,城镇化率!$5:$5,0))/100</f>
        <v>5182737.6073248889</v>
      </c>
      <c r="E115" s="40">
        <f>INDEX(人口源表!$1:$1048576,MATCH($B115,人口源表!$A:$A,0),MATCH(E$1,人口源表!$1:$1,0))*INDEX(城镇化率!$1:$1048576,MATCH($B115,城镇化率!$A:$A,0),MATCH(E$1,城镇化率!$5:$5,0))/100</f>
        <v>5308115.7460430274</v>
      </c>
      <c r="F115" s="40">
        <f>INDEX(人口源表!$1:$1048576,MATCH($B115,人口源表!$A:$A,0),MATCH(F$1,人口源表!$1:$1,0))*INDEX(城镇化率!$1:$1048576,MATCH($B115,城镇化率!$A:$A,0),MATCH(F$1,城镇化率!$5:$5,0))/100</f>
        <v>5433364.0863269148</v>
      </c>
      <c r="G115" s="40">
        <f>INDEX(人口源表!$1:$1048576,MATCH($B115,人口源表!$A:$A,0),MATCH(G$1,人口源表!$1:$1,0))*INDEX(城镇化率!$1:$1048576,MATCH($B115,城镇化率!$A:$A,0),MATCH(G$1,城镇化率!$5:$5,0))/100</f>
        <v>5971511.9391840817</v>
      </c>
      <c r="H115" s="40">
        <f>INDEX(人口源表!$1:$1048576,MATCH($B115,人口源表!$A:$A,0),MATCH(H$1,人口源表!$1:$1,0))*INDEX(城镇化率!$1:$1048576,MATCH($B115,城镇化率!$A:$A,0),MATCH(H$1,城镇化率!$5:$5,0))/100</f>
        <v>6132036.1536850464</v>
      </c>
      <c r="I115" s="40">
        <f>INDEX(人口源表!$1:$1048576,MATCH($B115,人口源表!$A:$A,0),MATCH(I$1,人口源表!$1:$1,0))*INDEX(城镇化率!$1:$1048576,MATCH($B115,城镇化率!$A:$A,0),MATCH(I$1,城镇化率!$5:$5,0))/100</f>
        <v>6245950.2525900602</v>
      </c>
      <c r="J115" s="40">
        <f>INDEX(人口源表!$1:$1048576,MATCH($B115,人口源表!$A:$A,0),MATCH(J$1,人口源表!$1:$1,0))*INDEX(城镇化率!$1:$1048576,MATCH($B115,城镇化率!$A:$A,0),MATCH(J$1,城镇化率!$5:$5,0))/100</f>
        <v>6354944.645529855</v>
      </c>
      <c r="K115" s="40">
        <f>INDEX(人口源表!$1:$1048576,MATCH($B115,人口源表!$A:$A,0),MATCH(K$1,人口源表!$1:$1,0))*INDEX(城镇化率!$1:$1048576,MATCH($B115,城镇化率!$A:$A,0),MATCH(K$1,城镇化率!$5:$5,0))/100</f>
        <v>6459249.8853296479</v>
      </c>
      <c r="L115" s="40">
        <f>INDEX(人口源表!$1:$1048576,MATCH($B115,人口源表!$A:$A,0),MATCH(L$1,人口源表!$1:$1,0))*INDEX(城镇化率!$1:$1048576,MATCH($B115,城镇化率!$A:$A,0),MATCH(L$1,城镇化率!$5:$5,0))/100</f>
        <v>6559093.6991638429</v>
      </c>
      <c r="M115" s="40">
        <f>INDEX(人口源表!$1:$1048576,MATCH($B115,人口源表!$A:$A,0),MATCH(M$1,人口源表!$1:$1,0))*INDEX(城镇化率!$1:$1048576,MATCH($B115,城镇化率!$A:$A,0),MATCH(M$1,城镇化率!$5:$5,0))/100</f>
        <v>6654701.3398342263</v>
      </c>
      <c r="N115" s="40">
        <f>INDEX(人口源表!$1:$1048576,MATCH($B115,人口源表!$A:$A,0),MATCH(N$1,人口源表!$1:$1,0))*INDEX(城镇化率!$1:$1048576,MATCH($B115,城镇化率!$A:$A,0),MATCH(N$1,城镇化率!$5:$5,0))/100</f>
        <v>6746296.7529416475</v>
      </c>
      <c r="O115" s="40">
        <f>INDEX(人口源表!$1:$1048576,MATCH($B115,人口源表!$A:$A,0),MATCH(O$1,人口源表!$1:$1,0))*INDEX(城镇化率!$1:$1048576,MATCH($B115,城镇化率!$A:$A,0),MATCH(O$1,城镇化率!$5:$5,0))/100</f>
        <v>6834098.2719854536</v>
      </c>
      <c r="P115" s="40">
        <f>INDEX(人口源表!$1:$1048576,MATCH($B115,人口源表!$A:$A,0),MATCH(P$1,人口源表!$1:$1,0))*INDEX(城镇化率!$1:$1048576,MATCH($B115,城镇化率!$A:$A,0),MATCH(P$1,城镇化率!$5:$5,0))/100</f>
        <v>6918322.0718494467</v>
      </c>
      <c r="Q115" s="40">
        <f>INDEX(人口源表!$1:$1048576,MATCH($B115,人口源表!$A:$A,0),MATCH(Q$1,人口源表!$1:$1,0))*INDEX(城镇化率!$1:$1048576,MATCH($B115,城镇化率!$A:$A,0),MATCH(Q$1,城镇化率!$5:$5,0))/100</f>
        <v>6999181.7982908394</v>
      </c>
      <c r="R115" s="40">
        <f>INDEX(人口源表!$1:$1048576,MATCH($B115,人口源表!$A:$A,0),MATCH(R$1,人口源表!$1:$1,0))*INDEX(城镇化率!$1:$1048576,MATCH($B115,城镇化率!$A:$A,0),MATCH(R$1,城镇化率!$5:$5,0))/100</f>
        <v>7076883.2811678359</v>
      </c>
      <c r="S115" s="40">
        <f>INDEX(人口源表!$1:$1048576,MATCH($B115,人口源表!$A:$A,0),MATCH(S$1,人口源表!$1:$1,0))*INDEX(城镇化率!$1:$1048576,MATCH($B115,城镇化率!$A:$A,0),MATCH(S$1,城镇化率!$5:$5,0))/100</f>
        <v>7116224.7386398287</v>
      </c>
      <c r="T115" s="40">
        <f>INDEX(人口源表!$1:$1048576,MATCH($B115,人口源表!$A:$A,0),MATCH(T$1,人口源表!$1:$1,0))*INDEX(城镇化率!$1:$1048576,MATCH($B115,城镇化率!$A:$A,0),MATCH(T$1,城镇化率!$5:$5,0))/100</f>
        <v>7152272.1223129788</v>
      </c>
      <c r="U115" s="40">
        <f>INDEX(人口源表!$1:$1048576,MATCH($B115,人口源表!$A:$A,0),MATCH(U$1,人口源表!$1:$1,0))*INDEX(城镇化率!$1:$1048576,MATCH($B115,城镇化率!$A:$A,0),MATCH(U$1,城镇化率!$5:$5,0))/100</f>
        <v>7185258.4273097031</v>
      </c>
      <c r="V115" s="40">
        <f>INDEX(人口源表!$1:$1048576,MATCH($B115,人口源表!$A:$A,0),MATCH(V$1,人口源表!$1:$1,0))*INDEX(城镇化率!$1:$1048576,MATCH($B115,城镇化率!$A:$A,0),MATCH(V$1,城镇化率!$5:$5,0))/100</f>
        <v>7215406.8147990061</v>
      </c>
      <c r="W115" s="40">
        <f>INDEX(人口源表!$1:$1048576,MATCH($B115,人口源表!$A:$A,0),MATCH(W$1,人口源表!$1:$1,0))*INDEX(城镇化率!$1:$1048576,MATCH($B115,城镇化率!$A:$A,0),MATCH(W$1,城镇化率!$5:$5,0))/100</f>
        <v>7242927.7906420007</v>
      </c>
      <c r="X115" s="40">
        <f>INDEX(人口源表!$1:$1048576,MATCH($B115,人口源表!$A:$A,0),MATCH(X$1,人口源表!$1:$1,0))*INDEX(城镇化率!$1:$1048576,MATCH($B115,城镇化率!$A:$A,0),MATCH(X$1,城镇化率!$5:$5,0))/100</f>
        <v>7268023.0386415552</v>
      </c>
      <c r="Y115" s="40">
        <f>INDEX(人口源表!$1:$1048576,MATCH($B115,人口源表!$A:$A,0),MATCH(Y$1,人口源表!$1:$1,0))*INDEX(城镇化率!$1:$1048576,MATCH($B115,城镇化率!$A:$A,0),MATCH(Y$1,城镇化率!$5:$5,0))/100</f>
        <v>7290880.9133501565</v>
      </c>
      <c r="Z115" s="40">
        <f>INDEX(人口源表!$1:$1048576,MATCH($B115,人口源表!$A:$A,0),MATCH(Z$1,人口源表!$1:$1,0))*INDEX(城镇化率!$1:$1048576,MATCH($B115,城镇化率!$A:$A,0),MATCH(Z$1,城镇化率!$5:$5,0))/100</f>
        <v>7311677.7536768699</v>
      </c>
      <c r="AA115" s="40">
        <f>INDEX(人口源表!$1:$1048576,MATCH($B115,人口源表!$A:$A,0),MATCH(AA$1,人口源表!$1:$1,0))*INDEX(城镇化率!$1:$1048576,MATCH($B115,城镇化率!$A:$A,0),MATCH(AA$1,城镇化率!$5:$5,0))/100</f>
        <v>7330579.2414303049</v>
      </c>
      <c r="AB115" s="40">
        <f>INDEX(人口源表!$1:$1048576,MATCH($B115,人口源表!$A:$A,0),MATCH(AB$1,人口源表!$1:$1,0))*INDEX(城镇化率!$1:$1048576,MATCH($B115,城镇化率!$A:$A,0),MATCH(AB$1,城镇化率!$5:$5,0))/100</f>
        <v>7347736.6526261047</v>
      </c>
      <c r="AC115" s="40">
        <f>INDEX(人口源表!$1:$1048576,MATCH($B115,人口源表!$A:$A,0),MATCH(AC$1,人口源表!$1:$1,0))*INDEX(城镇化率!$1:$1048576,MATCH($B115,城镇化率!$A:$A,0),MATCH(AC$1,城镇化率!$5:$5,0))/100</f>
        <v>7354279.6836200487</v>
      </c>
      <c r="AD115" s="40">
        <f>INDEX(人口源表!$1:$1048576,MATCH($B115,人口源表!$A:$A,0),MATCH(AD$1,人口源表!$1:$1,0))*INDEX(城镇化率!$1:$1048576,MATCH($B115,城镇化率!$A:$A,0),MATCH(AD$1,城镇化率!$5:$5,0))/100</f>
        <v>7359319.9268413559</v>
      </c>
      <c r="AE115" s="40">
        <f>INDEX(人口源表!$1:$1048576,MATCH($B115,人口源表!$A:$A,0),MATCH(AE$1,人口源表!$1:$1,0))*INDEX(城镇化率!$1:$1048576,MATCH($B115,城镇化率!$A:$A,0),MATCH(AE$1,城镇化率!$5:$5,0))/100</f>
        <v>7362974.2612695098</v>
      </c>
      <c r="AF115" s="40">
        <f>INDEX(人口源表!$1:$1048576,MATCH($B115,人口源表!$A:$A,0),MATCH(AF$1,人口源表!$1:$1,0))*INDEX(城镇化率!$1:$1048576,MATCH($B115,城镇化率!$A:$A,0),MATCH(AF$1,城镇化率!$5:$5,0))/100</f>
        <v>7365345.7631740319</v>
      </c>
      <c r="AG115" s="40">
        <f>INDEX(人口源表!$1:$1048576,MATCH($B115,人口源表!$A:$A,0),MATCH(AG$1,人口源表!$1:$1,0))*INDEX(城镇化率!$1:$1048576,MATCH($B115,城镇化率!$A:$A,0),MATCH(AG$1,城镇化率!$5:$5,0))/100</f>
        <v>7366521.6782097183</v>
      </c>
      <c r="AH115" s="40">
        <f>INDEX(人口源表!$1:$1048576,MATCH($B115,人口源表!$A:$A,0),MATCH(AH$1,人口源表!$1:$1,0))*INDEX(城镇化率!$1:$1048576,MATCH($B115,城镇化率!$A:$A,0),MATCH(AH$1,城镇化率!$5:$5,0))/100</f>
        <v>7366574.8644863665</v>
      </c>
      <c r="AI115" s="40">
        <f>INDEX(人口源表!$1:$1048576,MATCH($B115,人口源表!$A:$A,0),MATCH(AI$1,人口源表!$1:$1,0))*INDEX(城镇化率!$1:$1048576,MATCH($B115,城镇化率!$A:$A,0),MATCH(AI$1,城镇化率!$5:$5,0))/100</f>
        <v>7365561.7447494753</v>
      </c>
      <c r="AJ115" s="40">
        <f>INDEX(人口源表!$1:$1048576,MATCH($B115,人口源表!$A:$A,0),MATCH(AJ$1,人口源表!$1:$1,0))*INDEX(城镇化率!$1:$1048576,MATCH($B115,城镇化率!$A:$A,0),MATCH(AJ$1,城镇化率!$5:$5,0))/100</f>
        <v>7363523.7557225265</v>
      </c>
      <c r="AK115" s="40">
        <f>INDEX(人口源表!$1:$1048576,MATCH($B115,人口源表!$A:$A,0),MATCH(AK$1,人口源表!$1:$1,0))*INDEX(城镇化率!$1:$1048576,MATCH($B115,城镇化率!$A:$A,0),MATCH(AK$1,城镇化率!$5:$5,0))/100</f>
        <v>7360484.3917355649</v>
      </c>
      <c r="AL115" s="40">
        <f>INDEX(人口源表!$1:$1048576,MATCH($B115,人口源表!$A:$A,0),MATCH(AL$1,人口源表!$1:$1,0))*INDEX(城镇化率!$1:$1048576,MATCH($B115,城镇化率!$A:$A,0),MATCH(AL$1,城镇化率!$5:$5,0))/100</f>
        <v>7356454.2106359135</v>
      </c>
      <c r="AM115" s="40">
        <f>INDEX(人口源表!$1:$1048576,MATCH($B115,人口源表!$A:$A,0),MATCH(AM$1,人口源表!$1:$1,0))*INDEX(城镇化率!$1:$1048576,MATCH($B115,城镇化率!$A:$A,0),MATCH(AM$1,城镇化率!$5:$5,0))/100</f>
        <v>7351424.3201378202</v>
      </c>
      <c r="AN115" s="40">
        <f>INDEX(人口源表!$1:$1048576,MATCH($B115,人口源表!$A:$A,0),MATCH(AN$1,人口源表!$1:$1,0))*INDEX(城镇化率!$1:$1048576,MATCH($B115,城镇化率!$A:$A,0),MATCH(AN$1,城镇化率!$5:$5,0))/100</f>
        <v>7345369.603151449</v>
      </c>
      <c r="AO115" s="40">
        <f>INDEX(人口源表!$1:$1048576,MATCH($B115,人口源表!$A:$A,0),MATCH(AO$1,人口源表!$1:$1,0))*INDEX(城镇化率!$1:$1048576,MATCH($B115,城镇化率!$A:$A,0),MATCH(AO$1,城镇化率!$5:$5,0))/100</f>
        <v>7338247.5107785044</v>
      </c>
      <c r="AP115" s="40">
        <f>INDEX(人口源表!$1:$1048576,MATCH($B115,人口源表!$A:$A,0),MATCH(AP$1,人口源表!$1:$1,0))*INDEX(城镇化率!$1:$1048576,MATCH($B115,城镇化率!$A:$A,0),MATCH(AP$1,城镇化率!$5:$5,0))/100</f>
        <v>7329996.831456691</v>
      </c>
      <c r="AQ115" s="40">
        <f>INDEX(人口源表!$1:$1048576,MATCH($B115,人口源表!$A:$A,0),MATCH(AQ$1,人口源表!$1:$1,0))*INDEX(城镇化率!$1:$1048576,MATCH($B115,城镇化率!$A:$A,0),MATCH(AQ$1,城镇化率!$5:$5,0))/100</f>
        <v>7320540.9794767192</v>
      </c>
      <c r="AR115" s="40">
        <f>INDEX(人口源表!$1:$1048576,MATCH($B115,人口源表!$A:$A,0),MATCH(AR$1,人口源表!$1:$1,0))*INDEX(城镇化率!$1:$1048576,MATCH($B115,城镇化率!$A:$A,0),MATCH(AR$1,城镇化率!$5:$5,0))/100</f>
        <v>7309783.1526505593</v>
      </c>
      <c r="AS115" s="40">
        <f>INDEX(人口源表!$1:$1048576,MATCH($B115,人口源表!$A:$A,0),MATCH(AS$1,人口源表!$1:$1,0))*INDEX(城镇化率!$1:$1048576,MATCH($B115,城镇化率!$A:$A,0),MATCH(AS$1,城镇化率!$5:$5,0))/100</f>
        <v>7297607.7926426176</v>
      </c>
      <c r="AT115" s="40">
        <f>INDEX(人口源表!$1:$1048576,MATCH($B115,人口源表!$A:$A,0),MATCH(AT$1,人口源表!$1:$1,0))*INDEX(城镇化率!$1:$1048576,MATCH($B115,城镇化率!$A:$A,0),MATCH(AT$1,城镇化率!$5:$5,0))/100</f>
        <v>7283880.2445243383</v>
      </c>
      <c r="AU115" s="40">
        <f>INDEX(人口源表!$1:$1048576,MATCH($B115,人口源表!$A:$A,0),MATCH(AU$1,人口源表!$1:$1,0))*INDEX(城镇化率!$1:$1048576,MATCH($B115,城镇化率!$A:$A,0),MATCH(AU$1,城镇化率!$5:$5,0))/100</f>
        <v>7268448.2574992236</v>
      </c>
      <c r="AV115" s="40">
        <f>INDEX(人口源表!$1:$1048576,MATCH($B115,人口源表!$A:$A,0),MATCH(AV$1,人口源表!$1:$1,0))*INDEX(城镇化率!$1:$1048576,MATCH($B115,城镇化率!$A:$A,0),MATCH(AV$1,城镇化率!$5:$5,0))/100</f>
        <v>7251137.0417774618</v>
      </c>
    </row>
    <row r="116" spans="1:48" x14ac:dyDescent="0.15">
      <c r="A116" s="4" t="s">
        <v>868</v>
      </c>
      <c r="B116" s="4" t="s">
        <v>254</v>
      </c>
      <c r="C116" s="34">
        <f>VLOOKUP(B116,'[1]2016省城人口总结（根）'!B:C,2,FALSE)/100</f>
        <v>0.69140000000000001</v>
      </c>
      <c r="D116" s="40">
        <f>INDEX(人口源表!$1:$1048576,MATCH($B116,人口源表!$A:$A,0),MATCH(D$1,人口源表!$1:$1,0))*INDEX(城镇化率!$1:$1048576,MATCH($B116,城镇化率!$A:$A,0),MATCH(D$1,城镇化率!$5:$5,0))/100</f>
        <v>2666631.7601938704</v>
      </c>
      <c r="E116" s="40">
        <f>INDEX(人口源表!$1:$1048576,MATCH($B116,人口源表!$A:$A,0),MATCH(E$1,人口源表!$1:$1,0))*INDEX(城镇化率!$1:$1048576,MATCH($B116,城镇化率!$A:$A,0),MATCH(E$1,城镇化率!$5:$5,0))/100</f>
        <v>2744478.8662152863</v>
      </c>
      <c r="F116" s="40">
        <f>INDEX(人口源表!$1:$1048576,MATCH($B116,人口源表!$A:$A,0),MATCH(F$1,人口源表!$1:$1,0))*INDEX(城镇化率!$1:$1048576,MATCH($B116,城镇化率!$A:$A,0),MATCH(F$1,城镇化率!$5:$5,0))/100</f>
        <v>2822004.1411416251</v>
      </c>
      <c r="G116" s="40">
        <f>INDEX(人口源表!$1:$1048576,MATCH($B116,人口源表!$A:$A,0),MATCH(G$1,人口源表!$1:$1,0))*INDEX(城镇化率!$1:$1048576,MATCH($B116,城镇化率!$A:$A,0),MATCH(G$1,城镇化率!$5:$5,0))/100</f>
        <v>3695287.8950473554</v>
      </c>
      <c r="H116" s="40">
        <f>INDEX(人口源表!$1:$1048576,MATCH($B116,人口源表!$A:$A,0),MATCH(H$1,人口源表!$1:$1,0))*INDEX(城镇化率!$1:$1048576,MATCH($B116,城镇化率!$A:$A,0),MATCH(H$1,城镇化率!$5:$5,0))/100</f>
        <v>3819403.1953288005</v>
      </c>
      <c r="I116" s="40">
        <f>INDEX(人口源表!$1:$1048576,MATCH($B116,人口源表!$A:$A,0),MATCH(I$1,人口源表!$1:$1,0))*INDEX(城镇化率!$1:$1048576,MATCH($B116,城镇化率!$A:$A,0),MATCH(I$1,城镇化率!$5:$5,0))/100</f>
        <v>3911939.8309899191</v>
      </c>
      <c r="J116" s="40">
        <f>INDEX(人口源表!$1:$1048576,MATCH($B116,人口源表!$A:$A,0),MATCH(J$1,人口源表!$1:$1,0))*INDEX(城镇化率!$1:$1048576,MATCH($B116,城镇化率!$A:$A,0),MATCH(J$1,城镇化率!$5:$5,0))/100</f>
        <v>3999000.5638511372</v>
      </c>
      <c r="K116" s="40">
        <f>INDEX(人口源表!$1:$1048576,MATCH($B116,人口源表!$A:$A,0),MATCH(K$1,人口源表!$1:$1,0))*INDEX(城镇化率!$1:$1048576,MATCH($B116,城镇化率!$A:$A,0),MATCH(K$1,城镇化率!$5:$5,0))/100</f>
        <v>4081020.5529327225</v>
      </c>
      <c r="L116" s="40">
        <f>INDEX(人口源表!$1:$1048576,MATCH($B116,人口源表!$A:$A,0),MATCH(L$1,人口源表!$1:$1,0))*INDEX(城镇化率!$1:$1048576,MATCH($B116,城镇化率!$A:$A,0),MATCH(L$1,城镇化率!$5:$5,0))/100</f>
        <v>4158429.0417439276</v>
      </c>
      <c r="M116" s="40">
        <f>INDEX(人口源表!$1:$1048576,MATCH($B116,人口源表!$A:$A,0),MATCH(M$1,人口源表!$1:$1,0))*INDEX(城镇化率!$1:$1048576,MATCH($B116,城镇化率!$A:$A,0),MATCH(M$1,城镇化率!$5:$5,0))/100</f>
        <v>4231640.7944131549</v>
      </c>
      <c r="N116" s="40">
        <f>INDEX(人口源表!$1:$1048576,MATCH($B116,人口源表!$A:$A,0),MATCH(N$1,人口源表!$1:$1,0))*INDEX(城镇化率!$1:$1048576,MATCH($B116,城镇化率!$A:$A,0),MATCH(N$1,城镇化率!$5:$5,0))/100</f>
        <v>4301060.3842755891</v>
      </c>
      <c r="O116" s="40">
        <f>INDEX(人口源表!$1:$1048576,MATCH($B116,人口源表!$A:$A,0),MATCH(O$1,人口源表!$1:$1,0))*INDEX(城镇化率!$1:$1048576,MATCH($B116,城镇化率!$A:$A,0),MATCH(O$1,城镇化率!$5:$5,0))/100</f>
        <v>4367078.8406970864</v>
      </c>
      <c r="P116" s="40">
        <f>INDEX(人口源表!$1:$1048576,MATCH($B116,人口源表!$A:$A,0),MATCH(P$1,人口源表!$1:$1,0))*INDEX(城镇化率!$1:$1048576,MATCH($B116,城镇化率!$A:$A,0),MATCH(P$1,城镇化率!$5:$5,0))/100</f>
        <v>4430074.9247194761</v>
      </c>
      <c r="Q116" s="40">
        <f>INDEX(人口源表!$1:$1048576,MATCH($B116,人口源表!$A:$A,0),MATCH(Q$1,人口源表!$1:$1,0))*INDEX(城镇化率!$1:$1048576,MATCH($B116,城镇化率!$A:$A,0),MATCH(Q$1,城镇化率!$5:$5,0))/100</f>
        <v>4490410.0386565402</v>
      </c>
      <c r="R116" s="40">
        <f>INDEX(人口源表!$1:$1048576,MATCH($B116,人口源表!$A:$A,0),MATCH(R$1,人口源表!$1:$1,0))*INDEX(城镇化率!$1:$1048576,MATCH($B116,城镇化率!$A:$A,0),MATCH(R$1,城镇化率!$5:$5,0))/100</f>
        <v>4548429.3934814166</v>
      </c>
      <c r="S116" s="40">
        <f>INDEX(人口源表!$1:$1048576,MATCH($B116,人口源表!$A:$A,0),MATCH(S$1,人口源表!$1:$1,0))*INDEX(城镇化率!$1:$1048576,MATCH($B116,城镇化率!$A:$A,0),MATCH(S$1,城镇化率!$5:$5,0))/100</f>
        <v>4581668.0866095731</v>
      </c>
      <c r="T116" s="40">
        <f>INDEX(人口源表!$1:$1048576,MATCH($B116,人口源表!$A:$A,0),MATCH(T$1,人口源表!$1:$1,0))*INDEX(城镇化率!$1:$1048576,MATCH($B116,城镇化率!$A:$A,0),MATCH(T$1,城镇化率!$5:$5,0))/100</f>
        <v>4612804.8841401469</v>
      </c>
      <c r="U116" s="40">
        <f>INDEX(人口源表!$1:$1048576,MATCH($B116,人口源表!$A:$A,0),MATCH(U$1,人口源表!$1:$1,0))*INDEX(城镇化率!$1:$1048576,MATCH($B116,城镇化率!$A:$A,0),MATCH(U$1,城镇化率!$5:$5,0))/100</f>
        <v>4642153.837266542</v>
      </c>
      <c r="V116" s="40">
        <f>INDEX(人口源表!$1:$1048576,MATCH($B116,人口源表!$A:$A,0),MATCH(V$1,人口源表!$1:$1,0))*INDEX(城镇化率!$1:$1048576,MATCH($B116,城镇化率!$A:$A,0),MATCH(V$1,城镇化率!$5:$5,0))/100</f>
        <v>4670000.5997661995</v>
      </c>
      <c r="W116" s="40">
        <f>INDEX(人口源表!$1:$1048576,MATCH($B116,人口源表!$A:$A,0),MATCH(W$1,人口源表!$1:$1,0))*INDEX(城镇化率!$1:$1048576,MATCH($B116,城镇化率!$A:$A,0),MATCH(W$1,城镇化率!$5:$5,0))/100</f>
        <v>4696604.9875533041</v>
      </c>
      <c r="X116" s="40">
        <f>INDEX(人口源表!$1:$1048576,MATCH($B116,人口源表!$A:$A,0),MATCH(X$1,人口源表!$1:$1,0))*INDEX(城镇化率!$1:$1048576,MATCH($B116,城镇化率!$A:$A,0),MATCH(X$1,城镇化率!$5:$5,0))/100</f>
        <v>4722195.2077936875</v>
      </c>
      <c r="Y116" s="40">
        <f>INDEX(人口源表!$1:$1048576,MATCH($B116,人口源表!$A:$A,0),MATCH(Y$1,人口源表!$1:$1,0))*INDEX(城镇化率!$1:$1048576,MATCH($B116,城镇化率!$A:$A,0),MATCH(Y$1,城镇化率!$5:$5,0))/100</f>
        <v>4746973.7703948626</v>
      </c>
      <c r="Z116" s="40">
        <f>INDEX(人口源表!$1:$1048576,MATCH($B116,人口源表!$A:$A,0),MATCH(Z$1,人口源表!$1:$1,0))*INDEX(城镇化率!$1:$1048576,MATCH($B116,城镇化率!$A:$A,0),MATCH(Z$1,城镇化率!$5:$5,0))/100</f>
        <v>4771110.8347440418</v>
      </c>
      <c r="AA116" s="40">
        <f>INDEX(人口源表!$1:$1048576,MATCH($B116,人口源表!$A:$A,0),MATCH(AA$1,人口源表!$1:$1,0))*INDEX(城镇化率!$1:$1048576,MATCH($B116,城镇化率!$A:$A,0),MATCH(AA$1,城镇化率!$5:$5,0))/100</f>
        <v>4794746.7672179826</v>
      </c>
      <c r="AB116" s="40">
        <f>INDEX(人口源表!$1:$1048576,MATCH($B116,人口源表!$A:$A,0),MATCH(AB$1,人口源表!$1:$1,0))*INDEX(城镇化率!$1:$1048576,MATCH($B116,城镇化率!$A:$A,0),MATCH(AB$1,城镇化率!$5:$5,0))/100</f>
        <v>4817989.6350741293</v>
      </c>
      <c r="AC116" s="40">
        <f>INDEX(人口源表!$1:$1048576,MATCH($B116,人口源表!$A:$A,0),MATCH(AC$1,人口源表!$1:$1,0))*INDEX(城镇化率!$1:$1048576,MATCH($B116,城镇化率!$A:$A,0),MATCH(AC$1,城镇化率!$5:$5,0))/100</f>
        <v>4834992.4151933929</v>
      </c>
      <c r="AD116" s="40">
        <f>INDEX(人口源表!$1:$1048576,MATCH($B116,人口源表!$A:$A,0),MATCH(AD$1,人口源表!$1:$1,0))*INDEX(城镇化率!$1:$1048576,MATCH($B116,城镇化率!$A:$A,0),MATCH(AD$1,城镇化率!$5:$5,0))/100</f>
        <v>4851671.581366308</v>
      </c>
      <c r="AE116" s="40">
        <f>INDEX(人口源表!$1:$1048576,MATCH($B116,人口源表!$A:$A,0),MATCH(AE$1,人口源表!$1:$1,0))*INDEX(城镇化率!$1:$1048576,MATCH($B116,城镇化率!$A:$A,0),MATCH(AE$1,城镇化率!$5:$5,0))/100</f>
        <v>4868038.6409434173</v>
      </c>
      <c r="AF116" s="40">
        <f>INDEX(人口源表!$1:$1048576,MATCH($B116,人口源表!$A:$A,0),MATCH(AF$1,人口源表!$1:$1,0))*INDEX(城镇化率!$1:$1048576,MATCH($B116,城镇化率!$A:$A,0),MATCH(AF$1,城镇化率!$5:$5,0))/100</f>
        <v>4884066.0715093305</v>
      </c>
      <c r="AG116" s="40">
        <f>INDEX(人口源表!$1:$1048576,MATCH($B116,人口源表!$A:$A,0),MATCH(AG$1,人口源表!$1:$1,0))*INDEX(城镇化率!$1:$1048576,MATCH($B116,城镇化率!$A:$A,0),MATCH(AG$1,城镇化率!$5:$5,0))/100</f>
        <v>4899694.4596066857</v>
      </c>
      <c r="AH116" s="40">
        <f>INDEX(人口源表!$1:$1048576,MATCH($B116,人口源表!$A:$A,0),MATCH(AH$1,人口源表!$1:$1,0))*INDEX(城镇化率!$1:$1048576,MATCH($B116,城镇化率!$A:$A,0),MATCH(AH$1,城镇化率!$5:$5,0))/100</f>
        <v>4914826.6326245377</v>
      </c>
      <c r="AI116" s="40">
        <f>INDEX(人口源表!$1:$1048576,MATCH($B116,人口源表!$A:$A,0),MATCH(AI$1,人口源表!$1:$1,0))*INDEX(城镇化率!$1:$1048576,MATCH($B116,城镇化率!$A:$A,0),MATCH(AI$1,城镇化率!$5:$5,0))/100</f>
        <v>4929326.955248436</v>
      </c>
      <c r="AJ116" s="40">
        <f>INDEX(人口源表!$1:$1048576,MATCH($B116,人口源表!$A:$A,0),MATCH(AJ$1,人口源表!$1:$1,0))*INDEX(城镇化率!$1:$1048576,MATCH($B116,城镇化率!$A:$A,0),MATCH(AJ$1,城镇化率!$5:$5,0))/100</f>
        <v>4943024.1583044194</v>
      </c>
      <c r="AK116" s="40">
        <f>INDEX(人口源表!$1:$1048576,MATCH($B116,人口源表!$A:$A,0),MATCH(AK$1,人口源表!$1:$1,0))*INDEX(城镇化率!$1:$1048576,MATCH($B116,城镇化率!$A:$A,0),MATCH(AK$1,城镇化率!$5:$5,0))/100</f>
        <v>4955708.9091903213</v>
      </c>
      <c r="AL116" s="40">
        <f>INDEX(人口源表!$1:$1048576,MATCH($B116,人口源表!$A:$A,0),MATCH(AL$1,人口源表!$1:$1,0))*INDEX(城镇化率!$1:$1048576,MATCH($B116,城镇化率!$A:$A,0),MATCH(AL$1,城镇化率!$5:$5,0))/100</f>
        <v>4967131.3348010853</v>
      </c>
      <c r="AM116" s="40">
        <f>INDEX(人口源表!$1:$1048576,MATCH($B116,人口源表!$A:$A,0),MATCH(AM$1,人口源表!$1:$1,0))*INDEX(城镇化率!$1:$1048576,MATCH($B116,城镇化率!$A:$A,0),MATCH(AM$1,城镇化率!$5:$5,0))/100</f>
        <v>4977003.8671264807</v>
      </c>
      <c r="AN116" s="40">
        <f>INDEX(人口源表!$1:$1048576,MATCH($B116,人口源表!$A:$A,0),MATCH(AN$1,人口源表!$1:$1,0))*INDEX(城镇化率!$1:$1048576,MATCH($B116,城镇化率!$A:$A,0),MATCH(AN$1,城镇化率!$5:$5,0))/100</f>
        <v>4984996.0751092872</v>
      </c>
      <c r="AO116" s="40">
        <f>INDEX(人口源表!$1:$1048576,MATCH($B116,人口源表!$A:$A,0),MATCH(AO$1,人口源表!$1:$1,0))*INDEX(城镇化率!$1:$1048576,MATCH($B116,城镇化率!$A:$A,0),MATCH(AO$1,城镇化率!$5:$5,0))/100</f>
        <v>4990738.4062778056</v>
      </c>
      <c r="AP116" s="40">
        <f>INDEX(人口源表!$1:$1048576,MATCH($B116,人口源表!$A:$A,0),MATCH(AP$1,人口源表!$1:$1,0))*INDEX(城镇化率!$1:$1048576,MATCH($B116,城镇化率!$A:$A,0),MATCH(AP$1,城镇化率!$5:$5,0))/100</f>
        <v>4993818.7795216711</v>
      </c>
      <c r="AQ116" s="40">
        <f>INDEX(人口源表!$1:$1048576,MATCH($B116,人口源表!$A:$A,0),MATCH(AQ$1,人口源表!$1:$1,0))*INDEX(城镇化率!$1:$1048576,MATCH($B116,城镇化率!$A:$A,0),MATCH(AQ$1,城镇化率!$5:$5,0))/100</f>
        <v>4993782.743602409</v>
      </c>
      <c r="AR116" s="40">
        <f>INDEX(人口源表!$1:$1048576,MATCH($B116,人口源表!$A:$A,0),MATCH(AR$1,人口源表!$1:$1,0))*INDEX(城镇化率!$1:$1048576,MATCH($B116,城镇化率!$A:$A,0),MATCH(AR$1,城镇化率!$5:$5,0))/100</f>
        <v>4990130.9115352342</v>
      </c>
      <c r="AS116" s="40">
        <f>INDEX(人口源表!$1:$1048576,MATCH($B116,人口源表!$A:$A,0),MATCH(AS$1,人口源表!$1:$1,0))*INDEX(城镇化率!$1:$1048576,MATCH($B116,城镇化率!$A:$A,0),MATCH(AS$1,城镇化率!$5:$5,0))/100</f>
        <v>4982322.7545195641</v>
      </c>
      <c r="AT116" s="40">
        <f>INDEX(人口源表!$1:$1048576,MATCH($B116,人口源表!$A:$A,0),MATCH(AT$1,人口源表!$1:$1,0))*INDEX(城镇化率!$1:$1048576,MATCH($B116,城镇化率!$A:$A,0),MATCH(AT$1,城镇化率!$5:$5,0))/100</f>
        <v>4969771.3005804336</v>
      </c>
      <c r="AU116" s="40">
        <f>INDEX(人口源表!$1:$1048576,MATCH($B116,人口源表!$A:$A,0),MATCH(AU$1,人口源表!$1:$1,0))*INDEX(城镇化率!$1:$1048576,MATCH($B116,城镇化率!$A:$A,0),MATCH(AU$1,城镇化率!$5:$5,0))/100</f>
        <v>4951842.3339646347</v>
      </c>
      <c r="AV116" s="40">
        <f>INDEX(人口源表!$1:$1048576,MATCH($B116,人口源表!$A:$A,0),MATCH(AV$1,人口源表!$1:$1,0))*INDEX(城镇化率!$1:$1048576,MATCH($B116,城镇化率!$A:$A,0),MATCH(AV$1,城镇化率!$5:$5,0))/100</f>
        <v>4927858.215582042</v>
      </c>
    </row>
    <row r="117" spans="1:48" x14ac:dyDescent="0.15">
      <c r="A117" s="4" t="s">
        <v>868</v>
      </c>
      <c r="B117" s="4" t="s">
        <v>256</v>
      </c>
      <c r="C117" s="34">
        <f>VLOOKUP(B117,'[1]2016省城人口总结（根）'!B:C,2,FALSE)/100</f>
        <v>0.65959999999999996</v>
      </c>
      <c r="D117" s="40">
        <f>INDEX(人口源表!$1:$1048576,MATCH($B117,人口源表!$A:$A,0),MATCH(D$1,人口源表!$1:$1,0))*INDEX(城镇化率!$1:$1048576,MATCH($B117,城镇化率!$A:$A,0),MATCH(D$1,城镇化率!$5:$5,0))/100</f>
        <v>1903459.3200995424</v>
      </c>
      <c r="E117" s="40">
        <f>INDEX(人口源表!$1:$1048576,MATCH($B117,人口源表!$A:$A,0),MATCH(E$1,人口源表!$1:$1,0))*INDEX(城镇化率!$1:$1048576,MATCH($B117,城镇化率!$A:$A,0),MATCH(E$1,城镇化率!$5:$5,0))/100</f>
        <v>1946545.3588005928</v>
      </c>
      <c r="F117" s="40">
        <f>INDEX(人口源表!$1:$1048576,MATCH($B117,人口源表!$A:$A,0),MATCH(F$1,人口源表!$1:$1,0))*INDEX(城镇化率!$1:$1048576,MATCH($B117,城镇化率!$A:$A,0),MATCH(F$1,城镇化率!$5:$5,0))/100</f>
        <v>1989967.3604405029</v>
      </c>
      <c r="G117" s="40">
        <f>INDEX(人口源表!$1:$1048576,MATCH($B117,人口源表!$A:$A,0),MATCH(G$1,人口源表!$1:$1,0))*INDEX(城镇化率!$1:$1048576,MATCH($B117,城镇化率!$A:$A,0),MATCH(G$1,城镇化率!$5:$5,0))/100</f>
        <v>2210704.3176029865</v>
      </c>
      <c r="H117" s="40">
        <f>INDEX(人口源表!$1:$1048576,MATCH($B117,人口源表!$A:$A,0),MATCH(H$1,人口源表!$1:$1,0))*INDEX(城镇化率!$1:$1048576,MATCH($B117,城镇化率!$A:$A,0),MATCH(H$1,城镇化率!$5:$5,0))/100</f>
        <v>2265337.3553740247</v>
      </c>
      <c r="I117" s="40">
        <f>INDEX(人口源表!$1:$1048576,MATCH($B117,人口源表!$A:$A,0),MATCH(I$1,人口源表!$1:$1,0))*INDEX(城镇化率!$1:$1048576,MATCH($B117,城镇化率!$A:$A,0),MATCH(I$1,城镇化率!$5:$5,0))/100</f>
        <v>2304300.8578470089</v>
      </c>
      <c r="J117" s="40">
        <f>INDEX(人口源表!$1:$1048576,MATCH($B117,人口源表!$A:$A,0),MATCH(J$1,人口源表!$1:$1,0))*INDEX(城镇化率!$1:$1048576,MATCH($B117,城镇化率!$A:$A,0),MATCH(J$1,城镇化率!$5:$5,0))/100</f>
        <v>2342866.9256103132</v>
      </c>
      <c r="K117" s="40">
        <f>INDEX(人口源表!$1:$1048576,MATCH($B117,人口源表!$A:$A,0),MATCH(K$1,人口源表!$1:$1,0))*INDEX(城镇化率!$1:$1048576,MATCH($B117,城镇化率!$A:$A,0),MATCH(K$1,城镇化率!$5:$5,0))/100</f>
        <v>2380961.13909898</v>
      </c>
      <c r="L117" s="40">
        <f>INDEX(人口源表!$1:$1048576,MATCH($B117,人口源表!$A:$A,0),MATCH(L$1,人口源表!$1:$1,0))*INDEX(城镇化率!$1:$1048576,MATCH($B117,城镇化率!$A:$A,0),MATCH(L$1,城镇化率!$5:$5,0))/100</f>
        <v>2418511.6136922408</v>
      </c>
      <c r="M117" s="40">
        <f>INDEX(人口源表!$1:$1048576,MATCH($B117,人口源表!$A:$A,0),MATCH(M$1,人口源表!$1:$1,0))*INDEX(城镇化率!$1:$1048576,MATCH($B117,城镇化率!$A:$A,0),MATCH(M$1,城镇化率!$5:$5,0))/100</f>
        <v>2455451.4200982912</v>
      </c>
      <c r="N117" s="40">
        <f>INDEX(人口源表!$1:$1048576,MATCH($B117,人口源表!$A:$A,0),MATCH(N$1,人口源表!$1:$1,0))*INDEX(城镇化率!$1:$1048576,MATCH($B117,城镇化率!$A:$A,0),MATCH(N$1,城镇化率!$5:$5,0))/100</f>
        <v>2491718.1485345666</v>
      </c>
      <c r="O117" s="40">
        <f>INDEX(人口源表!$1:$1048576,MATCH($B117,人口源表!$A:$A,0),MATCH(O$1,人口源表!$1:$1,0))*INDEX(城镇化率!$1:$1048576,MATCH($B117,城镇化率!$A:$A,0),MATCH(O$1,城镇化率!$5:$5,0))/100</f>
        <v>2527251.9248899226</v>
      </c>
      <c r="P117" s="40">
        <f>INDEX(人口源表!$1:$1048576,MATCH($B117,人口源表!$A:$A,0),MATCH(P$1,人口源表!$1:$1,0))*INDEX(城镇化率!$1:$1048576,MATCH($B117,城镇化率!$A:$A,0),MATCH(P$1,城镇化率!$5:$5,0))/100</f>
        <v>2561997.8845029916</v>
      </c>
      <c r="Q117" s="40">
        <f>INDEX(人口源表!$1:$1048576,MATCH($B117,人口源表!$A:$A,0),MATCH(Q$1,人口源表!$1:$1,0))*INDEX(城镇化率!$1:$1048576,MATCH($B117,城镇化率!$A:$A,0),MATCH(Q$1,城镇化率!$5:$5,0))/100</f>
        <v>2595907.2459243289</v>
      </c>
      <c r="R117" s="40">
        <f>INDEX(人口源表!$1:$1048576,MATCH($B117,人口源表!$A:$A,0),MATCH(R$1,人口源表!$1:$1,0))*INDEX(城镇化率!$1:$1048576,MATCH($B117,城镇化率!$A:$A,0),MATCH(R$1,城镇化率!$5:$5,0))/100</f>
        <v>2628934.5431684125</v>
      </c>
      <c r="S117" s="40">
        <f>INDEX(人口源表!$1:$1048576,MATCH($B117,人口源表!$A:$A,0),MATCH(S$1,人口源表!$1:$1,0))*INDEX(城镇化率!$1:$1048576,MATCH($B117,城镇化率!$A:$A,0),MATCH(S$1,城镇化率!$5:$5,0))/100</f>
        <v>2647867.5097197043</v>
      </c>
      <c r="T117" s="40">
        <f>INDEX(人口源表!$1:$1048576,MATCH($B117,人口源表!$A:$A,0),MATCH(T$1,人口源表!$1:$1,0))*INDEX(城镇化率!$1:$1048576,MATCH($B117,城镇化率!$A:$A,0),MATCH(T$1,城镇化率!$5:$5,0))/100</f>
        <v>2665602.2341392487</v>
      </c>
      <c r="U117" s="40">
        <f>INDEX(人口源表!$1:$1048576,MATCH($B117,人口源表!$A:$A,0),MATCH(U$1,人口源表!$1:$1,0))*INDEX(城镇化率!$1:$1048576,MATCH($B117,城镇化率!$A:$A,0),MATCH(U$1,城镇化率!$5:$5,0))/100</f>
        <v>2682128.3548547835</v>
      </c>
      <c r="V117" s="40">
        <f>INDEX(人口源表!$1:$1048576,MATCH($B117,人口源表!$A:$A,0),MATCH(V$1,人口源表!$1:$1,0))*INDEX(城镇化率!$1:$1048576,MATCH($B117,城镇化率!$A:$A,0),MATCH(V$1,城镇化率!$5:$5,0))/100</f>
        <v>2697440.2616763888</v>
      </c>
      <c r="W117" s="40">
        <f>INDEX(人口源表!$1:$1048576,MATCH($B117,人口源表!$A:$A,0),MATCH(W$1,人口源表!$1:$1,0))*INDEX(城镇化率!$1:$1048576,MATCH($B117,城镇化率!$A:$A,0),MATCH(W$1,城镇化率!$5:$5,0))/100</f>
        <v>2711541.2113804761</v>
      </c>
      <c r="X117" s="40">
        <f>INDEX(人口源表!$1:$1048576,MATCH($B117,人口源表!$A:$A,0),MATCH(X$1,人口源表!$1:$1,0))*INDEX(城镇化率!$1:$1048576,MATCH($B117,城镇化率!$A:$A,0),MATCH(X$1,城镇化率!$5:$5,0))/100</f>
        <v>2724438.7303447002</v>
      </c>
      <c r="Y117" s="40">
        <f>INDEX(人口源表!$1:$1048576,MATCH($B117,人口源表!$A:$A,0),MATCH(Y$1,人口源表!$1:$1,0))*INDEX(城镇化率!$1:$1048576,MATCH($B117,城镇化率!$A:$A,0),MATCH(Y$1,城镇化率!$5:$5,0))/100</f>
        <v>2736148.7547279727</v>
      </c>
      <c r="Z117" s="40">
        <f>INDEX(人口源表!$1:$1048576,MATCH($B117,人口源表!$A:$A,0),MATCH(Z$1,人口源表!$1:$1,0))*INDEX(城镇化率!$1:$1048576,MATCH($B117,城镇化率!$A:$A,0),MATCH(Z$1,城镇化率!$5:$5,0))/100</f>
        <v>2746694.2148824995</v>
      </c>
      <c r="AA117" s="40">
        <f>INDEX(人口源表!$1:$1048576,MATCH($B117,人口源表!$A:$A,0),MATCH(AA$1,人口源表!$1:$1,0))*INDEX(城镇化率!$1:$1048576,MATCH($B117,城镇化率!$A:$A,0),MATCH(AA$1,城镇化率!$5:$5,0))/100</f>
        <v>2756106.0199395157</v>
      </c>
      <c r="AB117" s="40">
        <f>INDEX(人口源表!$1:$1048576,MATCH($B117,人口源表!$A:$A,0),MATCH(AB$1,人口源表!$1:$1,0))*INDEX(城镇化率!$1:$1048576,MATCH($B117,城镇化率!$A:$A,0),MATCH(AB$1,城镇化率!$5:$5,0))/100</f>
        <v>2764420.7920365604</v>
      </c>
      <c r="AC117" s="40">
        <f>INDEX(人口源表!$1:$1048576,MATCH($B117,人口源表!$A:$A,0),MATCH(AC$1,人口源表!$1:$1,0))*INDEX(城镇化率!$1:$1048576,MATCH($B117,城镇化率!$A:$A,0),MATCH(AC$1,城镇化率!$5:$5,0))/100</f>
        <v>2768294.3171262443</v>
      </c>
      <c r="AD117" s="40">
        <f>INDEX(人口源表!$1:$1048576,MATCH($B117,人口源表!$A:$A,0),MATCH(AD$1,人口源表!$1:$1,0))*INDEX(城镇化率!$1:$1048576,MATCH($B117,城镇化率!$A:$A,0),MATCH(AD$1,城镇化率!$5:$5,0))/100</f>
        <v>2771159.7006062511</v>
      </c>
      <c r="AE117" s="40">
        <f>INDEX(人口源表!$1:$1048576,MATCH($B117,人口源表!$A:$A,0),MATCH(AE$1,人口源表!$1:$1,0))*INDEX(城镇化率!$1:$1048576,MATCH($B117,城镇化率!$A:$A,0),MATCH(AE$1,城镇化率!$5:$5,0))/100</f>
        <v>2773081.7569797207</v>
      </c>
      <c r="AF117" s="40">
        <f>INDEX(人口源表!$1:$1048576,MATCH($B117,人口源表!$A:$A,0),MATCH(AF$1,人口源表!$1:$1,0))*INDEX(城镇化率!$1:$1048576,MATCH($B117,城镇化率!$A:$A,0),MATCH(AF$1,城镇化率!$5:$5,0))/100</f>
        <v>2774134.682035163</v>
      </c>
      <c r="AG117" s="40">
        <f>INDEX(人口源表!$1:$1048576,MATCH($B117,人口源表!$A:$A,0),MATCH(AG$1,人口源表!$1:$1,0))*INDEX(城镇化率!$1:$1048576,MATCH($B117,城镇化率!$A:$A,0),MATCH(AG$1,城镇化率!$5:$5,0))/100</f>
        <v>2774398.0454720282</v>
      </c>
      <c r="AH117" s="40">
        <f>INDEX(人口源表!$1:$1048576,MATCH($B117,人口源表!$A:$A,0),MATCH(AH$1,人口源表!$1:$1,0))*INDEX(城镇化率!$1:$1048576,MATCH($B117,城镇化率!$A:$A,0),MATCH(AH$1,城镇化率!$5:$5,0))/100</f>
        <v>2773962.747438997</v>
      </c>
      <c r="AI117" s="40">
        <f>INDEX(人口源表!$1:$1048576,MATCH($B117,人口源表!$A:$A,0),MATCH(AI$1,人口源表!$1:$1,0))*INDEX(城镇化率!$1:$1048576,MATCH($B117,城镇化率!$A:$A,0),MATCH(AI$1,城镇化率!$5:$5,0))/100</f>
        <v>2772925.3319446067</v>
      </c>
      <c r="AJ117" s="40">
        <f>INDEX(人口源表!$1:$1048576,MATCH($B117,人口源表!$A:$A,0),MATCH(AJ$1,人口源表!$1:$1,0))*INDEX(城镇化率!$1:$1048576,MATCH($B117,城镇化率!$A:$A,0),MATCH(AJ$1,城镇化率!$5:$5,0))/100</f>
        <v>2771393.1461397391</v>
      </c>
      <c r="AK117" s="40">
        <f>INDEX(人口源表!$1:$1048576,MATCH($B117,人口源表!$A:$A,0),MATCH(AK$1,人口源表!$1:$1,0))*INDEX(城镇化率!$1:$1048576,MATCH($B117,城镇化率!$A:$A,0),MATCH(AK$1,城镇化率!$5:$5,0))/100</f>
        <v>2769480.2920945729</v>
      </c>
      <c r="AL117" s="40">
        <f>INDEX(人口源表!$1:$1048576,MATCH($B117,人口源表!$A:$A,0),MATCH(AL$1,人口源表!$1:$1,0))*INDEX(城镇化率!$1:$1048576,MATCH($B117,城镇化率!$A:$A,0),MATCH(AL$1,城镇化率!$5:$5,0))/100</f>
        <v>2767311.141561274</v>
      </c>
      <c r="AM117" s="40">
        <f>INDEX(人口源表!$1:$1048576,MATCH($B117,人口源表!$A:$A,0),MATCH(AM$1,人口源表!$1:$1,0))*INDEX(城镇化率!$1:$1048576,MATCH($B117,城镇化率!$A:$A,0),MATCH(AM$1,城镇化率!$5:$5,0))/100</f>
        <v>2765017.9512116993</v>
      </c>
      <c r="AN117" s="40">
        <f>INDEX(人口源表!$1:$1048576,MATCH($B117,人口源表!$A:$A,0),MATCH(AN$1,人口源表!$1:$1,0))*INDEX(城镇化率!$1:$1048576,MATCH($B117,城镇化率!$A:$A,0),MATCH(AN$1,城镇化率!$5:$5,0))/100</f>
        <v>2762741.850575557</v>
      </c>
      <c r="AO117" s="40">
        <f>INDEX(人口源表!$1:$1048576,MATCH($B117,人口源表!$A:$A,0),MATCH(AO$1,人口源表!$1:$1,0))*INDEX(城镇化率!$1:$1048576,MATCH($B117,城镇化率!$A:$A,0),MATCH(AO$1,城镇化率!$5:$5,0))/100</f>
        <v>2760635.5716000819</v>
      </c>
      <c r="AP117" s="40">
        <f>INDEX(人口源表!$1:$1048576,MATCH($B117,人口源表!$A:$A,0),MATCH(AP$1,人口源表!$1:$1,0))*INDEX(城镇化率!$1:$1048576,MATCH($B117,城镇化率!$A:$A,0),MATCH(AP$1,城镇化率!$5:$5,0))/100</f>
        <v>2758857.6016679732</v>
      </c>
      <c r="AQ117" s="40">
        <f>INDEX(人口源表!$1:$1048576,MATCH($B117,人口源表!$A:$A,0),MATCH(AQ$1,人口源表!$1:$1,0))*INDEX(城镇化率!$1:$1048576,MATCH($B117,城镇化率!$A:$A,0),MATCH(AQ$1,城镇化率!$5:$5,0))/100</f>
        <v>2757580.072587111</v>
      </c>
      <c r="AR117" s="40">
        <f>INDEX(人口源表!$1:$1048576,MATCH($B117,人口源表!$A:$A,0),MATCH(AR$1,人口源表!$1:$1,0))*INDEX(城镇化率!$1:$1048576,MATCH($B117,城镇化率!$A:$A,0),MATCH(AR$1,城镇化率!$5:$5,0))/100</f>
        <v>2756981.1637637075</v>
      </c>
      <c r="AS117" s="40">
        <f>INDEX(人口源表!$1:$1048576,MATCH($B117,人口源表!$A:$A,0),MATCH(AS$1,人口源表!$1:$1,0))*INDEX(城镇化率!$1:$1048576,MATCH($B117,城镇化率!$A:$A,0),MATCH(AS$1,城镇化率!$5:$5,0))/100</f>
        <v>2757251.3061329424</v>
      </c>
      <c r="AT117" s="40">
        <f>INDEX(人口源表!$1:$1048576,MATCH($B117,人口源表!$A:$A,0),MATCH(AT$1,人口源表!$1:$1,0))*INDEX(城镇化率!$1:$1048576,MATCH($B117,城镇化率!$A:$A,0),MATCH(AT$1,城镇化率!$5:$5,0))/100</f>
        <v>2758590.7578011258</v>
      </c>
      <c r="AU117" s="40">
        <f>INDEX(人口源表!$1:$1048576,MATCH($B117,人口源表!$A:$A,0),MATCH(AU$1,人口源表!$1:$1,0))*INDEX(城镇化率!$1:$1048576,MATCH($B117,城镇化率!$A:$A,0),MATCH(AU$1,城镇化率!$5:$5,0))/100</f>
        <v>2761207.1224229797</v>
      </c>
      <c r="AV117" s="40">
        <f>INDEX(人口源表!$1:$1048576,MATCH($B117,人口源表!$A:$A,0),MATCH(AV$1,人口源表!$1:$1,0))*INDEX(城镇化率!$1:$1048576,MATCH($B117,城镇化率!$A:$A,0),MATCH(AV$1,城镇化率!$5:$5,0))/100</f>
        <v>2765323.4100587904</v>
      </c>
    </row>
    <row r="118" spans="1:48" x14ac:dyDescent="0.15">
      <c r="A118" s="4" t="s">
        <v>868</v>
      </c>
      <c r="B118" s="4" t="s">
        <v>258</v>
      </c>
      <c r="C118" s="34">
        <f>VLOOKUP(B118,'[1]2016省城人口总结（根）'!B:C,2,FALSE)/100</f>
        <v>0.59599999999999997</v>
      </c>
      <c r="D118" s="40">
        <f>INDEX(人口源表!$1:$1048576,MATCH($B118,人口源表!$A:$A,0),MATCH(D$1,人口源表!$1:$1,0))*INDEX(城镇化率!$1:$1048576,MATCH($B118,城镇化率!$A:$A,0),MATCH(D$1,城镇化率!$5:$5,0))/100</f>
        <v>1546588.4496974708</v>
      </c>
      <c r="E118" s="40">
        <f>INDEX(人口源表!$1:$1048576,MATCH($B118,人口源表!$A:$A,0),MATCH(E$1,人口源表!$1:$1,0))*INDEX(城镇化率!$1:$1048576,MATCH($B118,城镇化率!$A:$A,0),MATCH(E$1,城镇化率!$5:$5,0))/100</f>
        <v>1579130.736353802</v>
      </c>
      <c r="F118" s="40">
        <f>INDEX(人口源表!$1:$1048576,MATCH($B118,人口源表!$A:$A,0),MATCH(F$1,人口源表!$1:$1,0))*INDEX(城镇化率!$1:$1048576,MATCH($B118,城镇化率!$A:$A,0),MATCH(F$1,城镇化率!$5:$5,0))/100</f>
        <v>1611543.210192149</v>
      </c>
      <c r="G118" s="40">
        <f>INDEX(人口源表!$1:$1048576,MATCH($B118,人口源表!$A:$A,0),MATCH(G$1,人口源表!$1:$1,0))*INDEX(城镇化率!$1:$1048576,MATCH($B118,城镇化率!$A:$A,0),MATCH(G$1,城镇化率!$5:$5,0))/100</f>
        <v>1551902.2912410102</v>
      </c>
      <c r="H118" s="40">
        <f>INDEX(人口源表!$1:$1048576,MATCH($B118,人口源表!$A:$A,0),MATCH(H$1,人口源表!$1:$1,0))*INDEX(城镇化率!$1:$1048576,MATCH($B118,城镇化率!$A:$A,0),MATCH(H$1,城镇化率!$5:$5,0))/100</f>
        <v>1585198.431255385</v>
      </c>
      <c r="I118" s="40">
        <f>INDEX(人口源表!$1:$1048576,MATCH($B118,人口源表!$A:$A,0),MATCH(I$1,人口源表!$1:$1,0))*INDEX(城镇化率!$1:$1048576,MATCH($B118,城镇化率!$A:$A,0),MATCH(I$1,城镇化率!$5:$5,0))/100</f>
        <v>1607559.117083011</v>
      </c>
      <c r="J118" s="40">
        <f>INDEX(人口源表!$1:$1048576,MATCH($B118,人口源表!$A:$A,0),MATCH(J$1,人口源表!$1:$1,0))*INDEX(城镇化率!$1:$1048576,MATCH($B118,城镇化率!$A:$A,0),MATCH(J$1,城镇化率!$5:$5,0))/100</f>
        <v>1629700.5192593678</v>
      </c>
      <c r="K118" s="40">
        <f>INDEX(人口源表!$1:$1048576,MATCH($B118,人口源表!$A:$A,0),MATCH(K$1,人口源表!$1:$1,0))*INDEX(城镇化率!$1:$1048576,MATCH($B118,城镇化率!$A:$A,0),MATCH(K$1,城镇化率!$5:$5,0))/100</f>
        <v>1651566.2654655566</v>
      </c>
      <c r="L118" s="40">
        <f>INDEX(人口源表!$1:$1048576,MATCH($B118,人口源表!$A:$A,0),MATCH(L$1,人口源表!$1:$1,0))*INDEX(城镇化率!$1:$1048576,MATCH($B118,城镇化率!$A:$A,0),MATCH(L$1,城镇化率!$5:$5,0))/100</f>
        <v>1673102.5781004382</v>
      </c>
      <c r="M118" s="40">
        <f>INDEX(人口源表!$1:$1048576,MATCH($B118,人口源表!$A:$A,0),MATCH(M$1,人口源表!$1:$1,0))*INDEX(城镇化率!$1:$1048576,MATCH($B118,城镇化率!$A:$A,0),MATCH(M$1,城镇化率!$5:$5,0))/100</f>
        <v>1694257.1169810412</v>
      </c>
      <c r="N118" s="40">
        <f>INDEX(人口源表!$1:$1048576,MATCH($B118,人口源表!$A:$A,0),MATCH(N$1,人口源表!$1:$1,0))*INDEX(城镇化率!$1:$1048576,MATCH($B118,城镇化率!$A:$A,0),MATCH(N$1,城镇化率!$5:$5,0))/100</f>
        <v>1714981.1317752015</v>
      </c>
      <c r="O118" s="40">
        <f>INDEX(人口源表!$1:$1048576,MATCH($B118,人口源表!$A:$A,0),MATCH(O$1,人口源表!$1:$1,0))*INDEX(城镇化率!$1:$1048576,MATCH($B118,城镇化率!$A:$A,0),MATCH(O$1,城镇化率!$5:$5,0))/100</f>
        <v>1735227.6388177588</v>
      </c>
      <c r="P118" s="40">
        <f>INDEX(人口源表!$1:$1048576,MATCH($B118,人口源表!$A:$A,0),MATCH(P$1,人口源表!$1:$1,0))*INDEX(城镇化率!$1:$1048576,MATCH($B118,城镇化率!$A:$A,0),MATCH(P$1,城镇化率!$5:$5,0))/100</f>
        <v>1754952.9343313712</v>
      </c>
      <c r="Q118" s="40">
        <f>INDEX(人口源表!$1:$1048576,MATCH($B118,人口源表!$A:$A,0),MATCH(Q$1,人口源表!$1:$1,0))*INDEX(城镇化率!$1:$1048576,MATCH($B118,城镇化率!$A:$A,0),MATCH(Q$1,城镇化率!$5:$5,0))/100</f>
        <v>1774114.7081961236</v>
      </c>
      <c r="R118" s="40">
        <f>INDEX(人口源表!$1:$1048576,MATCH($B118,人口源表!$A:$A,0),MATCH(R$1,人口源表!$1:$1,0))*INDEX(城镇化率!$1:$1048576,MATCH($B118,城镇化率!$A:$A,0),MATCH(R$1,城镇化率!$5:$5,0))/100</f>
        <v>1792677.0818711289</v>
      </c>
      <c r="S118" s="40">
        <f>INDEX(人口源表!$1:$1048576,MATCH($B118,人口源表!$A:$A,0),MATCH(S$1,人口源表!$1:$1,0))*INDEX(城镇化率!$1:$1048576,MATCH($B118,城镇化率!$A:$A,0),MATCH(S$1,城镇化率!$5:$5,0))/100</f>
        <v>1801640.4672804845</v>
      </c>
      <c r="T118" s="40">
        <f>INDEX(人口源表!$1:$1048576,MATCH($B118,人口源表!$A:$A,0),MATCH(T$1,人口源表!$1:$1,0))*INDEX(城镇化率!$1:$1048576,MATCH($B118,城镇化率!$A:$A,0),MATCH(T$1,城镇化率!$5:$5,0))/100</f>
        <v>1809811.385138666</v>
      </c>
      <c r="U118" s="40">
        <f>INDEX(人口源表!$1:$1048576,MATCH($B118,人口源表!$A:$A,0),MATCH(U$1,人口源表!$1:$1,0))*INDEX(城镇化率!$1:$1048576,MATCH($B118,城镇化率!$A:$A,0),MATCH(U$1,城镇化率!$5:$5,0))/100</f>
        <v>1817175.3554774928</v>
      </c>
      <c r="V118" s="40">
        <f>INDEX(人口源表!$1:$1048576,MATCH($B118,人口源表!$A:$A,0),MATCH(V$1,人口源表!$1:$1,0))*INDEX(城镇化率!$1:$1048576,MATCH($B118,城镇化率!$A:$A,0),MATCH(V$1,城镇化率!$5:$5,0))/100</f>
        <v>1823719.1679672024</v>
      </c>
      <c r="W118" s="40">
        <f>INDEX(人口源表!$1:$1048576,MATCH($B118,人口源表!$A:$A,0),MATCH(W$1,人口源表!$1:$1,0))*INDEX(城镇化率!$1:$1048576,MATCH($B118,城镇化率!$A:$A,0),MATCH(W$1,城镇化率!$5:$5,0))/100</f>
        <v>1829435.9709343577</v>
      </c>
      <c r="X118" s="40">
        <f>INDEX(人口源表!$1:$1048576,MATCH($B118,人口源表!$A:$A,0),MATCH(X$1,人口源表!$1:$1,0))*INDEX(城镇化率!$1:$1048576,MATCH($B118,城镇化率!$A:$A,0),MATCH(X$1,城镇化率!$5:$5,0))/100</f>
        <v>1834323.2554836911</v>
      </c>
      <c r="Y118" s="40">
        <f>INDEX(人口源表!$1:$1048576,MATCH($B118,人口源表!$A:$A,0),MATCH(Y$1,人口源表!$1:$1,0))*INDEX(城镇化率!$1:$1048576,MATCH($B118,城镇化率!$A:$A,0),MATCH(Y$1,城镇化率!$5:$5,0))/100</f>
        <v>1838382.9647379252</v>
      </c>
      <c r="Z118" s="40">
        <f>INDEX(人口源表!$1:$1048576,MATCH($B118,人口源表!$A:$A,0),MATCH(Z$1,人口源表!$1:$1,0))*INDEX(城镇化率!$1:$1048576,MATCH($B118,城镇化率!$A:$A,0),MATCH(Z$1,城镇化率!$5:$5,0))/100</f>
        <v>1841621.6047169133</v>
      </c>
      <c r="AA118" s="40">
        <f>INDEX(人口源表!$1:$1048576,MATCH($B118,人口源表!$A:$A,0),MATCH(AA$1,人口源表!$1:$1,0))*INDEX(城镇化率!$1:$1048576,MATCH($B118,城镇化率!$A:$A,0),MATCH(AA$1,城镇化率!$5:$5,0))/100</f>
        <v>1844051.0935215193</v>
      </c>
      <c r="AB118" s="40">
        <f>INDEX(人口源表!$1:$1048576,MATCH($B118,人口源表!$A:$A,0),MATCH(AB$1,人口源表!$1:$1,0))*INDEX(城镇化率!$1:$1048576,MATCH($B118,城镇化率!$A:$A,0),MATCH(AB$1,城镇化率!$5:$5,0))/100</f>
        <v>1845688.1536355838</v>
      </c>
      <c r="AC118" s="40">
        <f>INDEX(人口源表!$1:$1048576,MATCH($B118,人口源表!$A:$A,0),MATCH(AC$1,人口源表!$1:$1,0))*INDEX(城镇化率!$1:$1048576,MATCH($B118,城镇化率!$A:$A,0),MATCH(AC$1,城镇化率!$5:$5,0))/100</f>
        <v>1844294.115351029</v>
      </c>
      <c r="AD118" s="40">
        <f>INDEX(人口源表!$1:$1048576,MATCH($B118,人口源表!$A:$A,0),MATCH(AD$1,人口源表!$1:$1,0))*INDEX(城镇化率!$1:$1048576,MATCH($B118,城镇化率!$A:$A,0),MATCH(AD$1,城镇化率!$5:$5,0))/100</f>
        <v>1842158.4331499669</v>
      </c>
      <c r="AE118" s="40">
        <f>INDEX(人口源表!$1:$1048576,MATCH($B118,人口源表!$A:$A,0),MATCH(AE$1,人口源表!$1:$1,0))*INDEX(城镇化率!$1:$1048576,MATCH($B118,城镇化率!$A:$A,0),MATCH(AE$1,城镇化率!$5:$5,0))/100</f>
        <v>1839317.0522742902</v>
      </c>
      <c r="AF118" s="40">
        <f>INDEX(人口源表!$1:$1048576,MATCH($B118,人口源表!$A:$A,0),MATCH(AF$1,人口源表!$1:$1,0))*INDEX(城镇化率!$1:$1048576,MATCH($B118,城镇化率!$A:$A,0),MATCH(AF$1,城镇化率!$5:$5,0))/100</f>
        <v>1835808.0257469909</v>
      </c>
      <c r="AG118" s="40">
        <f>INDEX(人口源表!$1:$1048576,MATCH($B118,人口源表!$A:$A,0),MATCH(AG$1,人口源表!$1:$1,0))*INDEX(城镇化率!$1:$1048576,MATCH($B118,城镇化率!$A:$A,0),MATCH(AG$1,城镇化率!$5:$5,0))/100</f>
        <v>1831679.0925136227</v>
      </c>
      <c r="AH118" s="40">
        <f>INDEX(人口源表!$1:$1048576,MATCH($B118,人口源表!$A:$A,0),MATCH(AH$1,人口源表!$1:$1,0))*INDEX(城镇化率!$1:$1048576,MATCH($B118,城镇化率!$A:$A,0),MATCH(AH$1,城镇化率!$5:$5,0))/100</f>
        <v>1826980.2818948231</v>
      </c>
      <c r="AI118" s="40">
        <f>INDEX(人口源表!$1:$1048576,MATCH($B118,人口源表!$A:$A,0),MATCH(AI$1,人口源表!$1:$1,0))*INDEX(城镇化率!$1:$1048576,MATCH($B118,城镇化率!$A:$A,0),MATCH(AI$1,城镇化率!$5:$5,0))/100</f>
        <v>1821767.7500745291</v>
      </c>
      <c r="AJ118" s="40">
        <f>INDEX(人口源表!$1:$1048576,MATCH($B118,人口源表!$A:$A,0),MATCH(AJ$1,人口源表!$1:$1,0))*INDEX(城镇化率!$1:$1048576,MATCH($B118,城镇化率!$A:$A,0),MATCH(AJ$1,城镇化率!$5:$5,0))/100</f>
        <v>1816105.4140712416</v>
      </c>
      <c r="AK118" s="40">
        <f>INDEX(人口源表!$1:$1048576,MATCH($B118,人口源表!$A:$A,0),MATCH(AK$1,人口源表!$1:$1,0))*INDEX(城镇化率!$1:$1048576,MATCH($B118,城镇化率!$A:$A,0),MATCH(AK$1,城镇化率!$5:$5,0))/100</f>
        <v>1810059.7289281928</v>
      </c>
      <c r="AL118" s="40">
        <f>INDEX(人口源表!$1:$1048576,MATCH($B118,人口源表!$A:$A,0),MATCH(AL$1,人口源表!$1:$1,0))*INDEX(城镇化率!$1:$1048576,MATCH($B118,城镇化率!$A:$A,0),MATCH(AL$1,城镇化率!$5:$5,0))/100</f>
        <v>1803706.6446820765</v>
      </c>
      <c r="AM118" s="40">
        <f>INDEX(人口源表!$1:$1048576,MATCH($B118,人口源表!$A:$A,0),MATCH(AM$1,人口源表!$1:$1,0))*INDEX(城镇化率!$1:$1048576,MATCH($B118,城镇化率!$A:$A,0),MATCH(AM$1,城镇化率!$5:$5,0))/100</f>
        <v>1797124.831110101</v>
      </c>
      <c r="AN118" s="40">
        <f>INDEX(人口源表!$1:$1048576,MATCH($B118,人口源表!$A:$A,0),MATCH(AN$1,人口源表!$1:$1,0))*INDEX(城镇化率!$1:$1048576,MATCH($B118,城镇化率!$A:$A,0),MATCH(AN$1,城镇化率!$5:$5,0))/100</f>
        <v>1790400.3651694378</v>
      </c>
      <c r="AO118" s="40">
        <f>INDEX(人口源表!$1:$1048576,MATCH($B118,人口源表!$A:$A,0),MATCH(AO$1,人口源表!$1:$1,0))*INDEX(城镇化率!$1:$1048576,MATCH($B118,城镇化率!$A:$A,0),MATCH(AO$1,城镇化率!$5:$5,0))/100</f>
        <v>1783626.0818432881</v>
      </c>
      <c r="AP118" s="40">
        <f>INDEX(人口源表!$1:$1048576,MATCH($B118,人口源表!$A:$A,0),MATCH(AP$1,人口源表!$1:$1,0))*INDEX(城镇化率!$1:$1048576,MATCH($B118,城镇化率!$A:$A,0),MATCH(AP$1,城镇化率!$5:$5,0))/100</f>
        <v>1776900.1284295768</v>
      </c>
      <c r="AQ118" s="40">
        <f>INDEX(人口源表!$1:$1048576,MATCH($B118,人口源表!$A:$A,0),MATCH(AQ$1,人口源表!$1:$1,0))*INDEX(城镇化率!$1:$1048576,MATCH($B118,城镇化率!$A:$A,0),MATCH(AQ$1,城镇化率!$5:$5,0))/100</f>
        <v>1770328.4013815457</v>
      </c>
      <c r="AR118" s="40">
        <f>INDEX(人口源表!$1:$1048576,MATCH($B118,人口源表!$A:$A,0),MATCH(AR$1,人口源表!$1:$1,0))*INDEX(城镇化率!$1:$1048576,MATCH($B118,城镇化率!$A:$A,0),MATCH(AR$1,城镇化率!$5:$5,0))/100</f>
        <v>1764021.5333217669</v>
      </c>
      <c r="AS118" s="40">
        <f>INDEX(人口源表!$1:$1048576,MATCH($B118,人口源表!$A:$A,0),MATCH(AS$1,人口源表!$1:$1,0))*INDEX(城镇化率!$1:$1048576,MATCH($B118,城镇化率!$A:$A,0),MATCH(AS$1,城镇化率!$5:$5,0))/100</f>
        <v>1758098.1242592758</v>
      </c>
      <c r="AT118" s="40">
        <f>INDEX(人口源表!$1:$1048576,MATCH($B118,人口源表!$A:$A,0),MATCH(AT$1,人口源表!$1:$1,0))*INDEX(城镇化率!$1:$1048576,MATCH($B118,城镇化率!$A:$A,0),MATCH(AT$1,城镇化率!$5:$5,0))/100</f>
        <v>1752683.2917201256</v>
      </c>
      <c r="AU118" s="40">
        <f>INDEX(人口源表!$1:$1048576,MATCH($B118,人口源表!$A:$A,0),MATCH(AU$1,人口源表!$1:$1,0))*INDEX(城镇化率!$1:$1048576,MATCH($B118,城镇化率!$A:$A,0),MATCH(AU$1,城镇化率!$5:$5,0))/100</f>
        <v>1747907.1864993172</v>
      </c>
      <c r="AV118" s="40">
        <f>INDEX(人口源表!$1:$1048576,MATCH($B118,人口源表!$A:$A,0),MATCH(AV$1,人口源表!$1:$1,0))*INDEX(城镇化率!$1:$1048576,MATCH($B118,城镇化率!$A:$A,0),MATCH(AV$1,城镇化率!$5:$5,0))/100</f>
        <v>1743910.6573643389</v>
      </c>
    </row>
    <row r="119" spans="1:48" x14ac:dyDescent="0.15">
      <c r="A119" s="4" t="s">
        <v>868</v>
      </c>
      <c r="B119" s="4" t="s">
        <v>260</v>
      </c>
      <c r="C119" s="34">
        <f>VLOOKUP(B119,'[1]2016省城人口总结（根）'!B:C,2,FALSE)/100</f>
        <v>0.69140000000000001</v>
      </c>
      <c r="D119" s="40">
        <f>INDEX(人口源表!$1:$1048576,MATCH($B119,人口源表!$A:$A,0),MATCH(D$1,人口源表!$1:$1,0))*INDEX(城镇化率!$1:$1048576,MATCH($B119,城镇化率!$A:$A,0),MATCH(D$1,城镇化率!$5:$5,0))/100</f>
        <v>5989246.4331248999</v>
      </c>
      <c r="E119" s="40">
        <f>INDEX(人口源表!$1:$1048576,MATCH($B119,人口源表!$A:$A,0),MATCH(E$1,人口源表!$1:$1,0))*INDEX(城镇化率!$1:$1048576,MATCH($B119,城镇化率!$A:$A,0),MATCH(E$1,城镇化率!$5:$5,0))/100</f>
        <v>6145701.2372039435</v>
      </c>
      <c r="F119" s="40">
        <f>INDEX(人口源表!$1:$1048576,MATCH($B119,人口源表!$A:$A,0),MATCH(F$1,人口源表!$1:$1,0))*INDEX(城镇化率!$1:$1048576,MATCH($B119,城镇化率!$A:$A,0),MATCH(F$1,城镇化率!$5:$5,0))/100</f>
        <v>6302493.7019056976</v>
      </c>
      <c r="G119" s="40">
        <f>INDEX(人口源表!$1:$1048576,MATCH($B119,人口源表!$A:$A,0),MATCH(G$1,人口源表!$1:$1,0))*INDEX(城镇化率!$1:$1048576,MATCH($B119,城镇化率!$A:$A,0),MATCH(G$1,城镇化率!$5:$5,0))/100</f>
        <v>6308837.8472916232</v>
      </c>
      <c r="H119" s="40">
        <f>INDEX(人口源表!$1:$1048576,MATCH($B119,人口源表!$A:$A,0),MATCH(H$1,人口源表!$1:$1,0))*INDEX(城镇化率!$1:$1048576,MATCH($B119,城镇化率!$A:$A,0),MATCH(H$1,城镇化率!$5:$5,0))/100</f>
        <v>6495439.9294014489</v>
      </c>
      <c r="I119" s="40">
        <f>INDEX(人口源表!$1:$1048576,MATCH($B119,人口源表!$A:$A,0),MATCH(I$1,人口源表!$1:$1,0))*INDEX(城镇化率!$1:$1048576,MATCH($B119,城镇化率!$A:$A,0),MATCH(I$1,城镇化率!$5:$5,0))/100</f>
        <v>6632957.7141309623</v>
      </c>
      <c r="J119" s="40">
        <f>INDEX(人口源表!$1:$1048576,MATCH($B119,人口源表!$A:$A,0),MATCH(J$1,人口源表!$1:$1,0))*INDEX(城镇化率!$1:$1048576,MATCH($B119,城镇化率!$A:$A,0),MATCH(J$1,城镇化率!$5:$5,0))/100</f>
        <v>6765418.0833455231</v>
      </c>
      <c r="K119" s="40">
        <f>INDEX(人口源表!$1:$1048576,MATCH($B119,人口源表!$A:$A,0),MATCH(K$1,人口源表!$1:$1,0))*INDEX(城镇化率!$1:$1048576,MATCH($B119,城镇化率!$A:$A,0),MATCH(K$1,城镇化率!$5:$5,0))/100</f>
        <v>6893043.0271081422</v>
      </c>
      <c r="L119" s="40">
        <f>INDEX(人口源表!$1:$1048576,MATCH($B119,人口源表!$A:$A,0),MATCH(L$1,人口源表!$1:$1,0))*INDEX(城镇化率!$1:$1048576,MATCH($B119,城镇化率!$A:$A,0),MATCH(L$1,城镇化率!$5:$5,0))/100</f>
        <v>7016053.8498154748</v>
      </c>
      <c r="M119" s="40">
        <f>INDEX(人口源表!$1:$1048576,MATCH($B119,人口源表!$A:$A,0),MATCH(M$1,人口源表!$1:$1,0))*INDEX(城镇化率!$1:$1048576,MATCH($B119,城镇化率!$A:$A,0),MATCH(M$1,城镇化率!$5:$5,0))/100</f>
        <v>7134668.5249445345</v>
      </c>
      <c r="N119" s="40">
        <f>INDEX(人口源表!$1:$1048576,MATCH($B119,人口源表!$A:$A,0),MATCH(N$1,人口源表!$1:$1,0))*INDEX(城镇化率!$1:$1048576,MATCH($B119,城镇化率!$A:$A,0),MATCH(N$1,城镇化率!$5:$5,0))/100</f>
        <v>7249099.6825542161</v>
      </c>
      <c r="O119" s="40">
        <f>INDEX(人口源表!$1:$1048576,MATCH($B119,人口源表!$A:$A,0),MATCH(O$1,人口源表!$1:$1,0))*INDEX(城镇化率!$1:$1048576,MATCH($B119,城镇化率!$A:$A,0),MATCH(O$1,城镇化率!$5:$5,0))/100</f>
        <v>7359558.8304074015</v>
      </c>
      <c r="P119" s="40">
        <f>INDEX(人口源表!$1:$1048576,MATCH($B119,人口源表!$A:$A,0),MATCH(P$1,人口源表!$1:$1,0))*INDEX(城镇化率!$1:$1048576,MATCH($B119,城镇化率!$A:$A,0),MATCH(P$1,城镇化率!$5:$5,0))/100</f>
        <v>7466250.4291609405</v>
      </c>
      <c r="Q119" s="40">
        <f>INDEX(人口源表!$1:$1048576,MATCH($B119,人口源表!$A:$A,0),MATCH(Q$1,人口源表!$1:$1,0))*INDEX(城镇化率!$1:$1048576,MATCH($B119,城镇化率!$A:$A,0),MATCH(Q$1,城镇化率!$5:$5,0))/100</f>
        <v>7569376.1351887407</v>
      </c>
      <c r="R119" s="40">
        <f>INDEX(人口源表!$1:$1048576,MATCH($B119,人口源表!$A:$A,0),MATCH(R$1,人口源表!$1:$1,0))*INDEX(城镇化率!$1:$1048576,MATCH($B119,城镇化率!$A:$A,0),MATCH(R$1,城镇化率!$5:$5,0))/100</f>
        <v>7669131.9600347886</v>
      </c>
      <c r="S119" s="40">
        <f>INDEX(人口源表!$1:$1048576,MATCH($B119,人口源表!$A:$A,0),MATCH(S$1,人口源表!$1:$1,0))*INDEX(城镇化率!$1:$1048576,MATCH($B119,城镇化率!$A:$A,0),MATCH(S$1,城镇化率!$5:$5,0))/100</f>
        <v>7727263.646298971</v>
      </c>
      <c r="T119" s="40">
        <f>INDEX(人口源表!$1:$1048576,MATCH($B119,人口源表!$A:$A,0),MATCH(T$1,人口源表!$1:$1,0))*INDEX(城镇化率!$1:$1048576,MATCH($B119,城镇化率!$A:$A,0),MATCH(T$1,城镇化率!$5:$5,0))/100</f>
        <v>7781664.503286263</v>
      </c>
      <c r="U119" s="40">
        <f>INDEX(人口源表!$1:$1048576,MATCH($B119,人口源表!$A:$A,0),MATCH(U$1,人口源表!$1:$1,0))*INDEX(城镇化率!$1:$1048576,MATCH($B119,城镇化率!$A:$A,0),MATCH(U$1,城镇化率!$5:$5,0))/100</f>
        <v>7832558.8101857351</v>
      </c>
      <c r="V119" s="40">
        <f>INDEX(人口源表!$1:$1048576,MATCH($B119,人口源表!$A:$A,0),MATCH(V$1,人口源表!$1:$1,0))*INDEX(城镇化率!$1:$1048576,MATCH($B119,城镇化率!$A:$A,0),MATCH(V$1,城镇化率!$5:$5,0))/100</f>
        <v>7880159.2454288229</v>
      </c>
      <c r="W119" s="40">
        <f>INDEX(人口源表!$1:$1048576,MATCH($B119,人口源表!$A:$A,0),MATCH(W$1,人口源表!$1:$1,0))*INDEX(城镇化率!$1:$1048576,MATCH($B119,城镇化率!$A:$A,0),MATCH(W$1,城镇化率!$5:$5,0))/100</f>
        <v>7924667.3734588241</v>
      </c>
      <c r="X119" s="40">
        <f>INDEX(人口源表!$1:$1048576,MATCH($B119,人口源表!$A:$A,0),MATCH(X$1,人口源表!$1:$1,0))*INDEX(城镇化率!$1:$1048576,MATCH($B119,城镇化率!$A:$A,0),MATCH(X$1,城镇化率!$5:$5,0))/100</f>
        <v>7966272.4673146764</v>
      </c>
      <c r="Y119" s="40">
        <f>INDEX(人口源表!$1:$1048576,MATCH($B119,人口源表!$A:$A,0),MATCH(Y$1,人口源表!$1:$1,0))*INDEX(城镇化率!$1:$1048576,MATCH($B119,城镇化率!$A:$A,0),MATCH(Y$1,城镇化率!$5:$5,0))/100</f>
        <v>8005151.9927798854</v>
      </c>
      <c r="Z119" s="40">
        <f>INDEX(人口源表!$1:$1048576,MATCH($B119,人口源表!$A:$A,0),MATCH(Z$1,人口源表!$1:$1,0))*INDEX(城镇化率!$1:$1048576,MATCH($B119,城镇化率!$A:$A,0),MATCH(Z$1,城镇化率!$5:$5,0))/100</f>
        <v>8041471.2618932184</v>
      </c>
      <c r="AA119" s="40">
        <f>INDEX(人口源表!$1:$1048576,MATCH($B119,人口源表!$A:$A,0),MATCH(AA$1,人口源表!$1:$1,0))*INDEX(城镇化率!$1:$1048576,MATCH($B119,城镇化率!$A:$A,0),MATCH(AA$1,城镇化率!$5:$5,0))/100</f>
        <v>8075380.51731796</v>
      </c>
      <c r="AB119" s="40">
        <f>INDEX(人口源表!$1:$1048576,MATCH($B119,人口源表!$A:$A,0),MATCH(AB$1,人口源表!$1:$1,0))*INDEX(城镇化率!$1:$1048576,MATCH($B119,城镇化率!$A:$A,0),MATCH(AB$1,城镇化率!$5:$5,0))/100</f>
        <v>8107017.946095054</v>
      </c>
      <c r="AC119" s="40">
        <f>INDEX(人口源表!$1:$1048576,MATCH($B119,人口源表!$A:$A,0),MATCH(AC$1,人口源表!$1:$1,0))*INDEX(城镇化率!$1:$1048576,MATCH($B119,城镇化率!$A:$A,0),MATCH(AC$1,城镇化率!$5:$5,0))/100</f>
        <v>8126552.9513439378</v>
      </c>
      <c r="AD119" s="40">
        <f>INDEX(人口源表!$1:$1048576,MATCH($B119,人口源表!$A:$A,0),MATCH(AD$1,人口源表!$1:$1,0))*INDEX(城镇化率!$1:$1048576,MATCH($B119,城镇化率!$A:$A,0),MATCH(AD$1,城镇化率!$5:$5,0))/100</f>
        <v>8143995.6607223023</v>
      </c>
      <c r="AE119" s="40">
        <f>INDEX(人口源表!$1:$1048576,MATCH($B119,人口源表!$A:$A,0),MATCH(AE$1,人口源表!$1:$1,0))*INDEX(城镇化率!$1:$1048576,MATCH($B119,城镇化率!$A:$A,0),MATCH(AE$1,城镇化率!$5:$5,0))/100</f>
        <v>8159449.6920848563</v>
      </c>
      <c r="AF119" s="40">
        <f>INDEX(人口源表!$1:$1048576,MATCH($B119,人口源表!$A:$A,0),MATCH(AF$1,人口源表!$1:$1,0))*INDEX(城镇化率!$1:$1048576,MATCH($B119,城镇化率!$A:$A,0),MATCH(AF$1,城镇化率!$5:$5,0))/100</f>
        <v>8173002.9697817191</v>
      </c>
      <c r="AG119" s="40">
        <f>INDEX(人口源表!$1:$1048576,MATCH($B119,人口源表!$A:$A,0),MATCH(AG$1,人口源表!$1:$1,0))*INDEX(城镇化率!$1:$1048576,MATCH($B119,城镇化率!$A:$A,0),MATCH(AG$1,城镇化率!$5:$5,0))/100</f>
        <v>8184728.2880998263</v>
      </c>
      <c r="AH119" s="40">
        <f>INDEX(人口源表!$1:$1048576,MATCH($B119,人口源表!$A:$A,0),MATCH(AH$1,人口源表!$1:$1,0))*INDEX(城镇化率!$1:$1048576,MATCH($B119,城镇化率!$A:$A,0),MATCH(AH$1,城镇化率!$5:$5,0))/100</f>
        <v>8194679.4986944422</v>
      </c>
      <c r="AI119" s="40">
        <f>INDEX(人口源表!$1:$1048576,MATCH($B119,人口源表!$A:$A,0),MATCH(AI$1,人口源表!$1:$1,0))*INDEX(城镇化率!$1:$1048576,MATCH($B119,城镇化率!$A:$A,0),MATCH(AI$1,城镇化率!$5:$5,0))/100</f>
        <v>8202899.0779269086</v>
      </c>
      <c r="AJ119" s="40">
        <f>INDEX(人口源表!$1:$1048576,MATCH($B119,人口源表!$A:$A,0),MATCH(AJ$1,人口源表!$1:$1,0))*INDEX(城镇化率!$1:$1048576,MATCH($B119,城镇化率!$A:$A,0),MATCH(AJ$1,城镇化率!$5:$5,0))/100</f>
        <v>8209409.0529844798</v>
      </c>
      <c r="AK119" s="40">
        <f>INDEX(人口源表!$1:$1048576,MATCH($B119,人口源表!$A:$A,0),MATCH(AK$1,人口源表!$1:$1,0))*INDEX(城镇化率!$1:$1048576,MATCH($B119,城镇化率!$A:$A,0),MATCH(AK$1,城镇化率!$5:$5,0))/100</f>
        <v>8214215.0514829746</v>
      </c>
      <c r="AL119" s="40">
        <f>INDEX(人口源表!$1:$1048576,MATCH($B119,人口源表!$A:$A,0),MATCH(AL$1,人口源表!$1:$1,0))*INDEX(城镇化率!$1:$1048576,MATCH($B119,城镇化率!$A:$A,0),MATCH(AL$1,城镇化率!$5:$5,0))/100</f>
        <v>8217308.6635544179</v>
      </c>
      <c r="AM119" s="40">
        <f>INDEX(人口源表!$1:$1048576,MATCH($B119,人口源表!$A:$A,0),MATCH(AM$1,人口源表!$1:$1,0))*INDEX(城镇化率!$1:$1048576,MATCH($B119,城镇化率!$A:$A,0),MATCH(AM$1,城镇化率!$5:$5,0))/100</f>
        <v>8218659.1193480287</v>
      </c>
      <c r="AN119" s="40">
        <f>INDEX(人口源表!$1:$1048576,MATCH($B119,人口源表!$A:$A,0),MATCH(AN$1,人口源表!$1:$1,0))*INDEX(城镇化率!$1:$1048576,MATCH($B119,城镇化率!$A:$A,0),MATCH(AN$1,城镇化率!$5:$5,0))/100</f>
        <v>8218221.8528388645</v>
      </c>
      <c r="AO119" s="40">
        <f>INDEX(人口源表!$1:$1048576,MATCH($B119,人口源表!$A:$A,0),MATCH(AO$1,人口源表!$1:$1,0))*INDEX(城镇化率!$1:$1048576,MATCH($B119,城镇化率!$A:$A,0),MATCH(AO$1,城镇化率!$5:$5,0))/100</f>
        <v>8215932.8338656016</v>
      </c>
      <c r="AP119" s="40">
        <f>INDEX(人口源表!$1:$1048576,MATCH($B119,人口源表!$A:$A,0),MATCH(AP$1,人口源表!$1:$1,0))*INDEX(城镇化率!$1:$1048576,MATCH($B119,城镇化率!$A:$A,0),MATCH(AP$1,城镇化率!$5:$5,0))/100</f>
        <v>8211707.3013230572</v>
      </c>
      <c r="AQ119" s="40">
        <f>INDEX(人口源表!$1:$1048576,MATCH($B119,人口源表!$A:$A,0),MATCH(AQ$1,人口源表!$1:$1,0))*INDEX(城镇化率!$1:$1048576,MATCH($B119,城镇化率!$A:$A,0),MATCH(AQ$1,城镇化率!$5:$5,0))/100</f>
        <v>8205445.7414426478</v>
      </c>
      <c r="AR119" s="40">
        <f>INDEX(人口源表!$1:$1048576,MATCH($B119,人口源表!$A:$A,0),MATCH(AR$1,人口源表!$1:$1,0))*INDEX(城镇化率!$1:$1048576,MATCH($B119,城镇化率!$A:$A,0),MATCH(AR$1,城镇化率!$5:$5,0))/100</f>
        <v>8197026.3237063959</v>
      </c>
      <c r="AS119" s="40">
        <f>INDEX(人口源表!$1:$1048576,MATCH($B119,人口源表!$A:$A,0),MATCH(AS$1,人口源表!$1:$1,0))*INDEX(城镇化率!$1:$1048576,MATCH($B119,城镇化率!$A:$A,0),MATCH(AS$1,城镇化率!$5:$5,0))/100</f>
        <v>8186308.1555468235</v>
      </c>
      <c r="AT119" s="40">
        <f>INDEX(人口源表!$1:$1048576,MATCH($B119,人口源表!$A:$A,0),MATCH(AT$1,人口源表!$1:$1,0))*INDEX(城镇化率!$1:$1048576,MATCH($B119,城镇化率!$A:$A,0),MATCH(AT$1,城镇化率!$5:$5,0))/100</f>
        <v>8173130.9392439807</v>
      </c>
      <c r="AU119" s="40">
        <f>INDEX(人口源表!$1:$1048576,MATCH($B119,人口源表!$A:$A,0),MATCH(AU$1,人口源表!$1:$1,0))*INDEX(城镇化率!$1:$1048576,MATCH($B119,城镇化率!$A:$A,0),MATCH(AU$1,城镇化率!$5:$5,0))/100</f>
        <v>8157314.6250009052</v>
      </c>
      <c r="AV119" s="40">
        <f>INDEX(人口源表!$1:$1048576,MATCH($B119,人口源表!$A:$A,0),MATCH(AV$1,人口源表!$1:$1,0))*INDEX(城镇化率!$1:$1048576,MATCH($B119,城镇化率!$A:$A,0),MATCH(AV$1,城镇化率!$5:$5,0))/100</f>
        <v>8138657.2082355246</v>
      </c>
    </row>
    <row r="120" spans="1:48" x14ac:dyDescent="0.15">
      <c r="A120" s="4" t="s">
        <v>868</v>
      </c>
      <c r="B120" s="4" t="s">
        <v>262</v>
      </c>
      <c r="C120" s="34">
        <f>VLOOKUP(B120,'[1]2016省城人口总结（根）'!B:C,2,FALSE)/100</f>
        <v>0.65959999999999996</v>
      </c>
      <c r="D120" s="40">
        <f>INDEX(人口源表!$1:$1048576,MATCH($B120,人口源表!$A:$A,0),MATCH(D$1,人口源表!$1:$1,0))*INDEX(城镇化率!$1:$1048576,MATCH($B120,城镇化率!$A:$A,0),MATCH(D$1,城镇化率!$5:$5,0))/100</f>
        <v>3313474.7210611086</v>
      </c>
      <c r="E120" s="40">
        <f>INDEX(人口源表!$1:$1048576,MATCH($B120,人口源表!$A:$A,0),MATCH(E$1,人口源表!$1:$1,0))*INDEX(城镇化率!$1:$1048576,MATCH($B120,城镇化率!$A:$A,0),MATCH(E$1,城镇化率!$5:$5,0))/100</f>
        <v>3388771.0695749046</v>
      </c>
      <c r="F120" s="40">
        <f>INDEX(人口源表!$1:$1048576,MATCH($B120,人口源表!$A:$A,0),MATCH(F$1,人口源表!$1:$1,0))*INDEX(城镇化率!$1:$1048576,MATCH($B120,城镇化率!$A:$A,0),MATCH(F$1,城镇化率!$5:$5,0))/100</f>
        <v>3464120.7010705173</v>
      </c>
      <c r="G120" s="40">
        <f>INDEX(人口源表!$1:$1048576,MATCH($B120,人口源表!$A:$A,0),MATCH(G$1,人口源表!$1:$1,0))*INDEX(城镇化率!$1:$1048576,MATCH($B120,城镇化率!$A:$A,0),MATCH(G$1,城镇化率!$5:$5,0))/100</f>
        <v>3481667.6270766053</v>
      </c>
      <c r="H120" s="40">
        <f>INDEX(人口源表!$1:$1048576,MATCH($B120,人口源表!$A:$A,0),MATCH(H$1,人口源表!$1:$1,0))*INDEX(城镇化率!$1:$1048576,MATCH($B120,城镇化率!$A:$A,0),MATCH(H$1,城镇化率!$5:$5,0))/100</f>
        <v>3566176.3095096629</v>
      </c>
      <c r="I120" s="40">
        <f>INDEX(人口源表!$1:$1048576,MATCH($B120,人口源表!$A:$A,0),MATCH(I$1,人口源表!$1:$1,0))*INDEX(城镇化率!$1:$1048576,MATCH($B120,城镇化率!$A:$A,0),MATCH(I$1,城镇化率!$5:$5,0))/100</f>
        <v>3625498.2718558442</v>
      </c>
      <c r="J120" s="40">
        <f>INDEX(人口源表!$1:$1048576,MATCH($B120,人口源表!$A:$A,0),MATCH(J$1,人口源表!$1:$1,0))*INDEX(城镇化率!$1:$1048576,MATCH($B120,城镇化率!$A:$A,0),MATCH(J$1,城镇化率!$5:$5,0))/100</f>
        <v>3683738.1965462649</v>
      </c>
      <c r="K120" s="40">
        <f>INDEX(人口源表!$1:$1048576,MATCH($B120,人口源表!$A:$A,0),MATCH(K$1,人口源表!$1:$1,0))*INDEX(城镇化率!$1:$1048576,MATCH($B120,城镇化率!$A:$A,0),MATCH(K$1,城镇化率!$5:$5,0))/100</f>
        <v>3740834.8515428901</v>
      </c>
      <c r="L120" s="40">
        <f>INDEX(人口源表!$1:$1048576,MATCH($B120,人口源表!$A:$A,0),MATCH(L$1,人口源表!$1:$1,0))*INDEX(城镇化率!$1:$1048576,MATCH($B120,城镇化率!$A:$A,0),MATCH(L$1,城镇化率!$5:$5,0))/100</f>
        <v>3796728.3435550313</v>
      </c>
      <c r="M120" s="40">
        <f>INDEX(人口源表!$1:$1048576,MATCH($B120,人口源表!$A:$A,0),MATCH(M$1,人口源表!$1:$1,0))*INDEX(城镇化率!$1:$1048576,MATCH($B120,城镇化率!$A:$A,0),MATCH(M$1,城镇化率!$5:$5,0))/100</f>
        <v>3851363.1993308752</v>
      </c>
      <c r="N120" s="40">
        <f>INDEX(人口源表!$1:$1048576,MATCH($B120,人口源表!$A:$A,0),MATCH(N$1,人口源表!$1:$1,0))*INDEX(城镇化率!$1:$1048576,MATCH($B120,城镇化率!$A:$A,0),MATCH(N$1,城镇化率!$5:$5,0))/100</f>
        <v>3904687.8835162055</v>
      </c>
      <c r="O120" s="40">
        <f>INDEX(人口源表!$1:$1048576,MATCH($B120,人口源表!$A:$A,0),MATCH(O$1,人口源表!$1:$1,0))*INDEX(城镇化率!$1:$1048576,MATCH($B120,城镇化率!$A:$A,0),MATCH(O$1,城镇化率!$5:$5,0))/100</f>
        <v>3956655.7930493583</v>
      </c>
      <c r="P120" s="40">
        <f>INDEX(人口源表!$1:$1048576,MATCH($B120,人口源表!$A:$A,0),MATCH(P$1,人口源表!$1:$1,0))*INDEX(城镇化率!$1:$1048576,MATCH($B120,城镇化率!$A:$A,0),MATCH(P$1,城镇化率!$5:$5,0))/100</f>
        <v>4007223.2479731534</v>
      </c>
      <c r="Q120" s="40">
        <f>INDEX(人口源表!$1:$1048576,MATCH($B120,人口源表!$A:$A,0),MATCH(Q$1,人口源表!$1:$1,0))*INDEX(城镇化率!$1:$1048576,MATCH($B120,城镇化率!$A:$A,0),MATCH(Q$1,城镇化率!$5:$5,0))/100</f>
        <v>4056352.7557452731</v>
      </c>
      <c r="R120" s="40">
        <f>INDEX(人口源表!$1:$1048576,MATCH($B120,人口源表!$A:$A,0),MATCH(R$1,人口源表!$1:$1,0))*INDEX(城镇化率!$1:$1048576,MATCH($B120,城镇化率!$A:$A,0),MATCH(R$1,城镇化率!$5:$5,0))/100</f>
        <v>4104010.2305641766</v>
      </c>
      <c r="S120" s="40">
        <f>INDEX(人口源表!$1:$1048576,MATCH($B120,人口源表!$A:$A,0),MATCH(S$1,人口源表!$1:$1,0))*INDEX(城镇化率!$1:$1048576,MATCH($B120,城镇化率!$A:$A,0),MATCH(S$1,城镇化率!$5:$5,0))/100</f>
        <v>4129622.1628823006</v>
      </c>
      <c r="T120" s="40">
        <f>INDEX(人口源表!$1:$1048576,MATCH($B120,人口源表!$A:$A,0),MATCH(T$1,人口源表!$1:$1,0))*INDEX(城镇化率!$1:$1048576,MATCH($B120,城镇化率!$A:$A,0),MATCH(T$1,城镇化率!$5:$5,0))/100</f>
        <v>4153372.1693659807</v>
      </c>
      <c r="U120" s="40">
        <f>INDEX(人口源表!$1:$1048576,MATCH($B120,人口源表!$A:$A,0),MATCH(U$1,人口源表!$1:$1,0))*INDEX(城镇化率!$1:$1048576,MATCH($B120,城镇化率!$A:$A,0),MATCH(U$1,城镇化率!$5:$5,0))/100</f>
        <v>4175269.682993507</v>
      </c>
      <c r="V120" s="40">
        <f>INDEX(人口源表!$1:$1048576,MATCH($B120,人口源表!$A:$A,0),MATCH(V$1,人口源表!$1:$1,0))*INDEX(城镇化率!$1:$1048576,MATCH($B120,城镇化率!$A:$A,0),MATCH(V$1,城镇化率!$5:$5,0))/100</f>
        <v>4195327.7956352802</v>
      </c>
      <c r="W120" s="40">
        <f>INDEX(人口源表!$1:$1048576,MATCH($B120,人口源表!$A:$A,0),MATCH(W$1,人口源表!$1:$1,0))*INDEX(城镇化率!$1:$1048576,MATCH($B120,城镇化率!$A:$A,0),MATCH(W$1,城镇化率!$5:$5,0))/100</f>
        <v>4213568.9388341568</v>
      </c>
      <c r="X120" s="40">
        <f>INDEX(人口源表!$1:$1048576,MATCH($B120,人口源表!$A:$A,0),MATCH(X$1,人口源表!$1:$1,0))*INDEX(城镇化率!$1:$1048576,MATCH($B120,城镇化率!$A:$A,0),MATCH(X$1,城镇化率!$5:$5,0))/100</f>
        <v>4230018.6864688396</v>
      </c>
      <c r="Y120" s="40">
        <f>INDEX(人口源表!$1:$1048576,MATCH($B120,人口源表!$A:$A,0),MATCH(Y$1,人口源表!$1:$1,0))*INDEX(城镇化率!$1:$1048576,MATCH($B120,城镇化率!$A:$A,0),MATCH(Y$1,城镇化率!$5:$5,0))/100</f>
        <v>4244710.6683279984</v>
      </c>
      <c r="Z120" s="40">
        <f>INDEX(人口源表!$1:$1048576,MATCH($B120,人口源表!$A:$A,0),MATCH(Z$1,人口源表!$1:$1,0))*INDEX(城镇化率!$1:$1048576,MATCH($B120,城镇化率!$A:$A,0),MATCH(Z$1,城镇化率!$5:$5,0))/100</f>
        <v>4257685.1403959636</v>
      </c>
      <c r="AA120" s="40">
        <f>INDEX(人口源表!$1:$1048576,MATCH($B120,人口源表!$A:$A,0),MATCH(AA$1,人口源表!$1:$1,0))*INDEX(城镇化率!$1:$1048576,MATCH($B120,城镇化率!$A:$A,0),MATCH(AA$1,城镇化率!$5:$5,0))/100</f>
        <v>4268989.9550719038</v>
      </c>
      <c r="AB120" s="40">
        <f>INDEX(人口源表!$1:$1048576,MATCH($B120,人口源表!$A:$A,0),MATCH(AB$1,人口源表!$1:$1,0))*INDEX(城镇化率!$1:$1048576,MATCH($B120,城镇化率!$A:$A,0),MATCH(AB$1,城镇化率!$5:$5,0))/100</f>
        <v>4278677.4614562057</v>
      </c>
      <c r="AC120" s="40">
        <f>INDEX(人口源表!$1:$1048576,MATCH($B120,人口源表!$A:$A,0),MATCH(AC$1,人口源表!$1:$1,0))*INDEX(城镇化率!$1:$1048576,MATCH($B120,城镇化率!$A:$A,0),MATCH(AC$1,城镇化率!$5:$5,0))/100</f>
        <v>4281563.0901405141</v>
      </c>
      <c r="AD120" s="40">
        <f>INDEX(人口源表!$1:$1048576,MATCH($B120,人口源表!$A:$A,0),MATCH(AD$1,人口源表!$1:$1,0))*INDEX(城镇化率!$1:$1048576,MATCH($B120,城镇化率!$A:$A,0),MATCH(AD$1,城镇化率!$5:$5,0))/100</f>
        <v>4282950.9629801111</v>
      </c>
      <c r="AE120" s="40">
        <f>INDEX(人口源表!$1:$1048576,MATCH($B120,人口源表!$A:$A,0),MATCH(AE$1,人口源表!$1:$1,0))*INDEX(城镇化率!$1:$1048576,MATCH($B120,城镇化率!$A:$A,0),MATCH(AE$1,城镇化率!$5:$5,0))/100</f>
        <v>4282922.0243715849</v>
      </c>
      <c r="AF120" s="40">
        <f>INDEX(人口源表!$1:$1048576,MATCH($B120,人口源表!$A:$A,0),MATCH(AF$1,人口源表!$1:$1,0))*INDEX(城镇化率!$1:$1048576,MATCH($B120,城镇化率!$A:$A,0),MATCH(AF$1,城镇化率!$5:$5,0))/100</f>
        <v>4281563.5574598946</v>
      </c>
      <c r="AG120" s="40">
        <f>INDEX(人口源表!$1:$1048576,MATCH($B120,人口源表!$A:$A,0),MATCH(AG$1,人口源表!$1:$1,0))*INDEX(城镇化率!$1:$1048576,MATCH($B120,城镇化率!$A:$A,0),MATCH(AG$1,城镇化率!$5:$5,0))/100</f>
        <v>4278970.9611089798</v>
      </c>
      <c r="AH120" s="40">
        <f>INDEX(人口源表!$1:$1048576,MATCH($B120,人口源表!$A:$A,0),MATCH(AH$1,人口源表!$1:$1,0))*INDEX(城镇化率!$1:$1048576,MATCH($B120,城镇化率!$A:$A,0),MATCH(AH$1,城镇化率!$5:$5,0))/100</f>
        <v>4275247.0516863922</v>
      </c>
      <c r="AI120" s="40">
        <f>INDEX(人口源表!$1:$1048576,MATCH($B120,人口源表!$A:$A,0),MATCH(AI$1,人口源表!$1:$1,0))*INDEX(城镇化率!$1:$1048576,MATCH($B120,城镇化率!$A:$A,0),MATCH(AI$1,城镇化率!$5:$5,0))/100</f>
        <v>4270500.5062202057</v>
      </c>
      <c r="AJ120" s="40">
        <f>INDEX(人口源表!$1:$1048576,MATCH($B120,人口源表!$A:$A,0),MATCH(AJ$1,人口源表!$1:$1,0))*INDEX(城镇化率!$1:$1048576,MATCH($B120,城镇化率!$A:$A,0),MATCH(AJ$1,城镇化率!$5:$5,0))/100</f>
        <v>4264850.1794677917</v>
      </c>
      <c r="AK120" s="40">
        <f>INDEX(人口源表!$1:$1048576,MATCH($B120,人口源表!$A:$A,0),MATCH(AK$1,人口源表!$1:$1,0))*INDEX(城镇化率!$1:$1048576,MATCH($B120,城镇化率!$A:$A,0),MATCH(AK$1,城镇化率!$5:$5,0))/100</f>
        <v>4258420.1943949927</v>
      </c>
      <c r="AL120" s="40">
        <f>INDEX(人口源表!$1:$1048576,MATCH($B120,人口源表!$A:$A,0),MATCH(AL$1,人口源表!$1:$1,0))*INDEX(城镇化率!$1:$1048576,MATCH($B120,城镇化率!$A:$A,0),MATCH(AL$1,城镇化率!$5:$5,0))/100</f>
        <v>4251345.1285582045</v>
      </c>
      <c r="AM120" s="40">
        <f>INDEX(人口源表!$1:$1048576,MATCH($B120,人口源表!$A:$A,0),MATCH(AM$1,人口源表!$1:$1,0))*INDEX(城镇化率!$1:$1048576,MATCH($B120,城镇化率!$A:$A,0),MATCH(AM$1,城镇化率!$5:$5,0))/100</f>
        <v>4243765.9232719233</v>
      </c>
      <c r="AN120" s="40">
        <f>INDEX(人口源表!$1:$1048576,MATCH($B120,人口源表!$A:$A,0),MATCH(AN$1,人口源表!$1:$1,0))*INDEX(城镇化率!$1:$1048576,MATCH($B120,城镇化率!$A:$A,0),MATCH(AN$1,城镇化率!$5:$5,0))/100</f>
        <v>4235831.6983903442</v>
      </c>
      <c r="AO120" s="40">
        <f>INDEX(人口源表!$1:$1048576,MATCH($B120,人口源表!$A:$A,0),MATCH(AO$1,人口源表!$1:$1,0))*INDEX(城镇化率!$1:$1048576,MATCH($B120,城镇化率!$A:$A,0),MATCH(AO$1,城镇化率!$5:$5,0))/100</f>
        <v>4227700.7465214012</v>
      </c>
      <c r="AP120" s="40">
        <f>INDEX(人口源表!$1:$1048576,MATCH($B120,人口源表!$A:$A,0),MATCH(AP$1,人口源表!$1:$1,0))*INDEX(城镇化率!$1:$1048576,MATCH($B120,城镇化率!$A:$A,0),MATCH(AP$1,城镇化率!$5:$5,0))/100</f>
        <v>4219538.9571788358</v>
      </c>
      <c r="AQ120" s="40">
        <f>INDEX(人口源表!$1:$1048576,MATCH($B120,人口源表!$A:$A,0),MATCH(AQ$1,人口源表!$1:$1,0))*INDEX(城镇化率!$1:$1048576,MATCH($B120,城镇化率!$A:$A,0),MATCH(AQ$1,城镇化率!$5:$5,0))/100</f>
        <v>4211521.6711321156</v>
      </c>
      <c r="AR120" s="40">
        <f>INDEX(人口源表!$1:$1048576,MATCH($B120,人口源表!$A:$A,0),MATCH(AR$1,人口源表!$1:$1,0))*INDEX(城镇化率!$1:$1048576,MATCH($B120,城镇化率!$A:$A,0),MATCH(AR$1,城镇化率!$5:$5,0))/100</f>
        <v>4203831.224362798</v>
      </c>
      <c r="AS120" s="40">
        <f>INDEX(人口源表!$1:$1048576,MATCH($B120,人口源表!$A:$A,0),MATCH(AS$1,人口源表!$1:$1,0))*INDEX(城镇化率!$1:$1048576,MATCH($B120,城镇化率!$A:$A,0),MATCH(AS$1,城镇化率!$5:$5,0))/100</f>
        <v>4196660.5488396613</v>
      </c>
      <c r="AT120" s="40">
        <f>INDEX(人口源表!$1:$1048576,MATCH($B120,人口源表!$A:$A,0),MATCH(AT$1,人口源表!$1:$1,0))*INDEX(城镇化率!$1:$1048576,MATCH($B120,城镇化率!$A:$A,0),MATCH(AT$1,城镇化率!$5:$5,0))/100</f>
        <v>4190210.7161781178</v>
      </c>
      <c r="AU120" s="40">
        <f>INDEX(人口源表!$1:$1048576,MATCH($B120,人口源表!$A:$A,0),MATCH(AU$1,人口源表!$1:$1,0))*INDEX(城镇化率!$1:$1048576,MATCH($B120,城镇化率!$A:$A,0),MATCH(AU$1,城镇化率!$5:$5,0))/100</f>
        <v>4184692.8239591457</v>
      </c>
      <c r="AV120" s="40">
        <f>INDEX(人口源表!$1:$1048576,MATCH($B120,人口源表!$A:$A,0),MATCH(AV$1,人口源表!$1:$1,0))*INDEX(城镇化率!$1:$1048576,MATCH($B120,城镇化率!$A:$A,0),MATCH(AV$1,城镇化率!$5:$5,0))/100</f>
        <v>4180326.3896858608</v>
      </c>
    </row>
    <row r="121" spans="1:48" x14ac:dyDescent="0.15">
      <c r="A121" s="4" t="s">
        <v>868</v>
      </c>
      <c r="B121" s="4" t="s">
        <v>264</v>
      </c>
      <c r="C121" s="34">
        <f>VLOOKUP(B121,'[1]2016省城人口总结（根）'!B:C,2,FALSE)/100</f>
        <v>0.59599999999999997</v>
      </c>
      <c r="D121" s="40">
        <f>INDEX(人口源表!$1:$1048576,MATCH($B121,人口源表!$A:$A,0),MATCH(D$1,人口源表!$1:$1,0))*INDEX(城镇化率!$1:$1048576,MATCH($B121,城镇化率!$A:$A,0),MATCH(D$1,城镇化率!$5:$5,0))/100</f>
        <v>1618642.6508002602</v>
      </c>
      <c r="E121" s="40">
        <f>INDEX(人口源表!$1:$1048576,MATCH($B121,人口源表!$A:$A,0),MATCH(E$1,人口源表!$1:$1,0))*INDEX(城镇化率!$1:$1048576,MATCH($B121,城镇化率!$A:$A,0),MATCH(E$1,城镇化率!$5:$5,0))/100</f>
        <v>1649220.0176742014</v>
      </c>
      <c r="F121" s="40">
        <f>INDEX(人口源表!$1:$1048576,MATCH($B121,人口源表!$A:$A,0),MATCH(F$1,人口源表!$1:$1,0))*INDEX(城镇化率!$1:$1048576,MATCH($B121,城镇化率!$A:$A,0),MATCH(F$1,城镇化率!$5:$5,0))/100</f>
        <v>1679527.7408834174</v>
      </c>
      <c r="G121" s="40">
        <f>INDEX(人口源表!$1:$1048576,MATCH($B121,人口源表!$A:$A,0),MATCH(G$1,人口源表!$1:$1,0))*INDEX(城镇化率!$1:$1048576,MATCH($B121,城镇化率!$A:$A,0),MATCH(G$1,城镇化率!$5:$5,0))/100</f>
        <v>1680051.5554478348</v>
      </c>
      <c r="H121" s="40">
        <f>INDEX(人口源表!$1:$1048576,MATCH($B121,人口源表!$A:$A,0),MATCH(H$1,人口源表!$1:$1,0))*INDEX(城镇化率!$1:$1048576,MATCH($B121,城镇化率!$A:$A,0),MATCH(H$1,城镇化率!$5:$5,0))/100</f>
        <v>1708981.5062865203</v>
      </c>
      <c r="I121" s="40">
        <f>INDEX(人口源表!$1:$1048576,MATCH($B121,人口源表!$A:$A,0),MATCH(I$1,人口源表!$1:$1,0))*INDEX(城镇化率!$1:$1048576,MATCH($B121,城镇化率!$A:$A,0),MATCH(I$1,城镇化率!$5:$5,0))/100</f>
        <v>1726935.541932469</v>
      </c>
      <c r="J121" s="40">
        <f>INDEX(人口源表!$1:$1048576,MATCH($B121,人口源表!$A:$A,0),MATCH(J$1,人口源表!$1:$1,0))*INDEX(城镇化率!$1:$1048576,MATCH($B121,城镇化率!$A:$A,0),MATCH(J$1,城镇化率!$5:$5,0))/100</f>
        <v>1745434.1899531714</v>
      </c>
      <c r="K121" s="40">
        <f>INDEX(人口源表!$1:$1048576,MATCH($B121,人口源表!$A:$A,0),MATCH(K$1,人口源表!$1:$1,0))*INDEX(城镇化率!$1:$1048576,MATCH($B121,城镇化率!$A:$A,0),MATCH(K$1,城镇化率!$5:$5,0))/100</f>
        <v>1764336.3913777664</v>
      </c>
      <c r="L121" s="40">
        <f>INDEX(人口源表!$1:$1048576,MATCH($B121,人口源表!$A:$A,0),MATCH(L$1,人口源表!$1:$1,0))*INDEX(城镇化率!$1:$1048576,MATCH($B121,城镇化率!$A:$A,0),MATCH(L$1,城镇化率!$5:$5,0))/100</f>
        <v>1783505.1252273894</v>
      </c>
      <c r="M121" s="40">
        <f>INDEX(人口源表!$1:$1048576,MATCH($B121,人口源表!$A:$A,0),MATCH(M$1,人口源表!$1:$1,0))*INDEX(城镇化率!$1:$1048576,MATCH($B121,城镇化率!$A:$A,0),MATCH(M$1,城镇化率!$5:$5,0))/100</f>
        <v>1802807.7561930581</v>
      </c>
      <c r="N121" s="40">
        <f>INDEX(人口源表!$1:$1048576,MATCH($B121,人口源表!$A:$A,0),MATCH(N$1,人口源表!$1:$1,0))*INDEX(城镇化率!$1:$1048576,MATCH($B121,城镇化率!$A:$A,0),MATCH(N$1,城镇化率!$5:$5,0))/100</f>
        <v>1822118.424710447</v>
      </c>
      <c r="O121" s="40">
        <f>INDEX(人口源表!$1:$1048576,MATCH($B121,人口源表!$A:$A,0),MATCH(O$1,人口源表!$1:$1,0))*INDEX(城镇化率!$1:$1048576,MATCH($B121,城镇化率!$A:$A,0),MATCH(O$1,城镇化率!$5:$5,0))/100</f>
        <v>1841313.0514988583</v>
      </c>
      <c r="P121" s="40">
        <f>INDEX(人口源表!$1:$1048576,MATCH($B121,人口源表!$A:$A,0),MATCH(P$1,人口源表!$1:$1,0))*INDEX(城镇化率!$1:$1048576,MATCH($B121,城镇化率!$A:$A,0),MATCH(P$1,城镇化率!$5:$5,0))/100</f>
        <v>1860276.4573245752</v>
      </c>
      <c r="Q121" s="40">
        <f>INDEX(人口源表!$1:$1048576,MATCH($B121,人口源表!$A:$A,0),MATCH(Q$1,人口源表!$1:$1,0))*INDEX(城镇化率!$1:$1048576,MATCH($B121,城镇化率!$A:$A,0),MATCH(Q$1,城镇化率!$5:$5,0))/100</f>
        <v>1878895.9580001195</v>
      </c>
      <c r="R121" s="40">
        <f>INDEX(人口源表!$1:$1048576,MATCH($B121,人口源表!$A:$A,0),MATCH(R$1,人口源表!$1:$1,0))*INDEX(城镇化率!$1:$1048576,MATCH($B121,城镇化率!$A:$A,0),MATCH(R$1,城镇化率!$5:$5,0))/100</f>
        <v>1897068.6454798523</v>
      </c>
      <c r="S121" s="40">
        <f>INDEX(人口源表!$1:$1048576,MATCH($B121,人口源表!$A:$A,0),MATCH(S$1,人口源表!$1:$1,0))*INDEX(城镇化率!$1:$1048576,MATCH($B121,城镇化率!$A:$A,0),MATCH(S$1,城镇化率!$5:$5,0))/100</f>
        <v>1905216.8930645147</v>
      </c>
      <c r="T121" s="40">
        <f>INDEX(人口源表!$1:$1048576,MATCH($B121,人口源表!$A:$A,0),MATCH(T$1,人口源表!$1:$1,0))*INDEX(城镇化率!$1:$1048576,MATCH($B121,城镇化率!$A:$A,0),MATCH(T$1,城镇化率!$5:$5,0))/100</f>
        <v>1912608.8624621548</v>
      </c>
      <c r="U121" s="40">
        <f>INDEX(人口源表!$1:$1048576,MATCH($B121,人口源表!$A:$A,0),MATCH(U$1,人口源表!$1:$1,0))*INDEX(城镇化率!$1:$1048576,MATCH($B121,城镇化率!$A:$A,0),MATCH(U$1,城镇化率!$5:$5,0))/100</f>
        <v>1919172.7815169753</v>
      </c>
      <c r="V121" s="40">
        <f>INDEX(人口源表!$1:$1048576,MATCH($B121,人口源表!$A:$A,0),MATCH(V$1,人口源表!$1:$1,0))*INDEX(城镇化率!$1:$1048576,MATCH($B121,城镇化率!$A:$A,0),MATCH(V$1,城镇化率!$5:$5,0))/100</f>
        <v>1924847.0550112915</v>
      </c>
      <c r="W121" s="40">
        <f>INDEX(人口源表!$1:$1048576,MATCH($B121,人口源表!$A:$A,0),MATCH(W$1,人口源表!$1:$1,0))*INDEX(城镇化率!$1:$1048576,MATCH($B121,城镇化率!$A:$A,0),MATCH(W$1,城镇化率!$5:$5,0))/100</f>
        <v>1929579.0918757319</v>
      </c>
      <c r="X121" s="40">
        <f>INDEX(人口源表!$1:$1048576,MATCH($B121,人口源表!$A:$A,0),MATCH(X$1,人口源表!$1:$1,0))*INDEX(城镇化率!$1:$1048576,MATCH($B121,城镇化率!$A:$A,0),MATCH(X$1,城镇化率!$5:$5,0))/100</f>
        <v>1933326.9960519078</v>
      </c>
      <c r="Y121" s="40">
        <f>INDEX(人口源表!$1:$1048576,MATCH($B121,人口源表!$A:$A,0),MATCH(Y$1,人口源表!$1:$1,0))*INDEX(城镇化率!$1:$1048576,MATCH($B121,城镇化率!$A:$A,0),MATCH(Y$1,城镇化率!$5:$5,0))/100</f>
        <v>1936059.8458888645</v>
      </c>
      <c r="Z121" s="40">
        <f>INDEX(人口源表!$1:$1048576,MATCH($B121,人口源表!$A:$A,0),MATCH(Z$1,人口源表!$1:$1,0))*INDEX(城镇化率!$1:$1048576,MATCH($B121,城镇化率!$A:$A,0),MATCH(Z$1,城镇化率!$5:$5,0))/100</f>
        <v>1937755.0458621923</v>
      </c>
      <c r="AA121" s="40">
        <f>INDEX(人口源表!$1:$1048576,MATCH($B121,人口源表!$A:$A,0),MATCH(AA$1,人口源表!$1:$1,0))*INDEX(城镇化率!$1:$1048576,MATCH($B121,城镇化率!$A:$A,0),MATCH(AA$1,城镇化率!$5:$5,0))/100</f>
        <v>1938402.9610964451</v>
      </c>
      <c r="AB121" s="40">
        <f>INDEX(人口源表!$1:$1048576,MATCH($B121,人口源表!$A:$A,0),MATCH(AB$1,人口源表!$1:$1,0))*INDEX(城镇化率!$1:$1048576,MATCH($B121,城镇化率!$A:$A,0),MATCH(AB$1,城镇化率!$5:$5,0))/100</f>
        <v>1938003.5441081026</v>
      </c>
      <c r="AC121" s="40">
        <f>INDEX(人口源表!$1:$1048576,MATCH($B121,人口源表!$A:$A,0),MATCH(AC$1,人口源表!$1:$1,0))*INDEX(城镇化率!$1:$1048576,MATCH($B121,城镇化率!$A:$A,0),MATCH(AC$1,城镇化率!$5:$5,0))/100</f>
        <v>1934199.0904268154</v>
      </c>
      <c r="AD121" s="40">
        <f>INDEX(人口源表!$1:$1048576,MATCH($B121,人口源表!$A:$A,0),MATCH(AD$1,人口源表!$1:$1,0))*INDEX(城镇化率!$1:$1048576,MATCH($B121,城镇化率!$A:$A,0),MATCH(AD$1,城镇化率!$5:$5,0))/100</f>
        <v>1929392.5720966556</v>
      </c>
      <c r="AE121" s="40">
        <f>INDEX(人口源表!$1:$1048576,MATCH($B121,人口源表!$A:$A,0),MATCH(AE$1,人口源表!$1:$1,0))*INDEX(城镇化率!$1:$1048576,MATCH($B121,城镇化率!$A:$A,0),MATCH(AE$1,城镇化率!$5:$5,0))/100</f>
        <v>1923621.5889785106</v>
      </c>
      <c r="AF121" s="40">
        <f>INDEX(人口源表!$1:$1048576,MATCH($B121,人口源表!$A:$A,0),MATCH(AF$1,人口源表!$1:$1,0))*INDEX(城镇化率!$1:$1048576,MATCH($B121,城镇化率!$A:$A,0),MATCH(AF$1,城镇化率!$5:$5,0))/100</f>
        <v>1916937.9202646571</v>
      </c>
      <c r="AG121" s="40">
        <f>INDEX(人口源表!$1:$1048576,MATCH($B121,人口源表!$A:$A,0),MATCH(AG$1,人口源表!$1:$1,0))*INDEX(城镇化率!$1:$1048576,MATCH($B121,城镇化率!$A:$A,0),MATCH(AG$1,城镇化率!$5:$5,0))/100</f>
        <v>1909404.768333321</v>
      </c>
      <c r="AH121" s="40">
        <f>INDEX(人口源表!$1:$1048576,MATCH($B121,人口源表!$A:$A,0),MATCH(AH$1,人口源表!$1:$1,0))*INDEX(城镇化率!$1:$1048576,MATCH($B121,城镇化率!$A:$A,0),MATCH(AH$1,城镇化率!$5:$5,0))/100</f>
        <v>1901097.7234526076</v>
      </c>
      <c r="AI121" s="40">
        <f>INDEX(人口源表!$1:$1048576,MATCH($B121,人口源表!$A:$A,0),MATCH(AI$1,人口源表!$1:$1,0))*INDEX(城镇化率!$1:$1048576,MATCH($B121,城镇化率!$A:$A,0),MATCH(AI$1,城镇化率!$5:$5,0))/100</f>
        <v>1892103.4676590932</v>
      </c>
      <c r="AJ121" s="40">
        <f>INDEX(人口源表!$1:$1048576,MATCH($B121,人口源表!$A:$A,0),MATCH(AJ$1,人口源表!$1:$1,0))*INDEX(城镇化率!$1:$1048576,MATCH($B121,城镇化率!$A:$A,0),MATCH(AJ$1,城镇化率!$5:$5,0))/100</f>
        <v>1882524.5503938105</v>
      </c>
      <c r="AK121" s="40">
        <f>INDEX(人口源表!$1:$1048576,MATCH($B121,人口源表!$A:$A,0),MATCH(AK$1,人口源表!$1:$1,0))*INDEX(城镇化率!$1:$1048576,MATCH($B121,城镇化率!$A:$A,0),MATCH(AK$1,城镇化率!$5:$5,0))/100</f>
        <v>1872475.0798975092</v>
      </c>
      <c r="AL121" s="40">
        <f>INDEX(人口源表!$1:$1048576,MATCH($B121,人口源表!$A:$A,0),MATCH(AL$1,人口源表!$1:$1,0))*INDEX(城镇化率!$1:$1048576,MATCH($B121,城镇化率!$A:$A,0),MATCH(AL$1,城镇化率!$5:$5,0))/100</f>
        <v>1862080.9261710374</v>
      </c>
      <c r="AM121" s="40">
        <f>INDEX(人口源表!$1:$1048576,MATCH($B121,人口源表!$A:$A,0),MATCH(AM$1,人口源表!$1:$1,0))*INDEX(城镇化率!$1:$1048576,MATCH($B121,城镇化率!$A:$A,0),MATCH(AM$1,城镇化率!$5:$5,0))/100</f>
        <v>1851484.5558830651</v>
      </c>
      <c r="AN121" s="40">
        <f>INDEX(人口源表!$1:$1048576,MATCH($B121,人口源表!$A:$A,0),MATCH(AN$1,人口源表!$1:$1,0))*INDEX(城镇化率!$1:$1048576,MATCH($B121,城镇化率!$A:$A,0),MATCH(AN$1,城镇化率!$5:$5,0))/100</f>
        <v>1840839.9054111612</v>
      </c>
      <c r="AO121" s="40">
        <f>INDEX(人口源表!$1:$1048576,MATCH($B121,人口源表!$A:$A,0),MATCH(AO$1,人口源表!$1:$1,0))*INDEX(城镇化率!$1:$1048576,MATCH($B121,城镇化率!$A:$A,0),MATCH(AO$1,城镇化率!$5:$5,0))/100</f>
        <v>1830315.6864236484</v>
      </c>
      <c r="AP121" s="40">
        <f>INDEX(人口源表!$1:$1048576,MATCH($B121,人口源表!$A:$A,0),MATCH(AP$1,人口源表!$1:$1,0))*INDEX(城镇化率!$1:$1048576,MATCH($B121,城镇化率!$A:$A,0),MATCH(AP$1,城镇化率!$5:$5,0))/100</f>
        <v>1820095.642431872</v>
      </c>
      <c r="AQ121" s="40">
        <f>INDEX(人口源表!$1:$1048576,MATCH($B121,人口源表!$A:$A,0),MATCH(AQ$1,人口源表!$1:$1,0))*INDEX(城镇化率!$1:$1048576,MATCH($B121,城镇化率!$A:$A,0),MATCH(AQ$1,城镇化率!$5:$5,0))/100</f>
        <v>1810376.4581989476</v>
      </c>
      <c r="AR121" s="40">
        <f>INDEX(人口源表!$1:$1048576,MATCH($B121,人口源表!$A:$A,0),MATCH(AR$1,人口源表!$1:$1,0))*INDEX(城镇化率!$1:$1048576,MATCH($B121,城镇化率!$A:$A,0),MATCH(AR$1,城镇化率!$5:$5,0))/100</f>
        <v>1801370.3364767721</v>
      </c>
      <c r="AS121" s="40">
        <f>INDEX(人口源表!$1:$1048576,MATCH($B121,人口源表!$A:$A,0),MATCH(AS$1,人口源表!$1:$1,0))*INDEX(城镇化率!$1:$1048576,MATCH($B121,城镇化率!$A:$A,0),MATCH(AS$1,城镇化率!$5:$5,0))/100</f>
        <v>1793304.4735154929</v>
      </c>
      <c r="AT121" s="40">
        <f>INDEX(人口源表!$1:$1048576,MATCH($B121,人口源表!$A:$A,0),MATCH(AT$1,人口源表!$1:$1,0))*INDEX(城镇化率!$1:$1048576,MATCH($B121,城镇化率!$A:$A,0),MATCH(AT$1,城镇化率!$5:$5,0))/100</f>
        <v>1786422.1040375859</v>
      </c>
      <c r="AU121" s="40">
        <f>INDEX(人口源表!$1:$1048576,MATCH($B121,人口源表!$A:$A,0),MATCH(AU$1,人口源表!$1:$1,0))*INDEX(城镇化率!$1:$1048576,MATCH($B121,城镇化率!$A:$A,0),MATCH(AU$1,城镇化率!$5:$5,0))/100</f>
        <v>1780980.386076079</v>
      </c>
      <c r="AV121" s="40">
        <f>INDEX(人口源表!$1:$1048576,MATCH($B121,人口源表!$A:$A,0),MATCH(AV$1,人口源表!$1:$1,0))*INDEX(城镇化率!$1:$1048576,MATCH($B121,城镇化率!$A:$A,0),MATCH(AV$1,城镇化率!$5:$5,0))/100</f>
        <v>1777253.8221793917</v>
      </c>
    </row>
    <row r="122" spans="1:48" x14ac:dyDescent="0.15">
      <c r="A122" s="4" t="s">
        <v>868</v>
      </c>
      <c r="B122" s="4" t="s">
        <v>266</v>
      </c>
      <c r="C122" s="34">
        <f>VLOOKUP(B122,'[1]2016省城人口总结（根）'!B:C,2,FALSE)/100</f>
        <v>0.59599999999999997</v>
      </c>
      <c r="D122" s="40">
        <f>INDEX(人口源表!$1:$1048576,MATCH($B122,人口源表!$A:$A,0),MATCH(D$1,人口源表!$1:$1,0))*INDEX(城镇化率!$1:$1048576,MATCH($B122,城镇化率!$A:$A,0),MATCH(D$1,城镇化率!$5:$5,0))/100</f>
        <v>1579307.2919618981</v>
      </c>
      <c r="E122" s="40">
        <f>INDEX(人口源表!$1:$1048576,MATCH($B122,人口源表!$A:$A,0),MATCH(E$1,人口源表!$1:$1,0))*INDEX(城镇化率!$1:$1048576,MATCH($B122,城镇化率!$A:$A,0),MATCH(E$1,城镇化率!$5:$5,0))/100</f>
        <v>1611853.3071795241</v>
      </c>
      <c r="F122" s="40">
        <f>INDEX(人口源表!$1:$1048576,MATCH($B122,人口源表!$A:$A,0),MATCH(F$1,人口源表!$1:$1,0))*INDEX(城镇化率!$1:$1048576,MATCH($B122,城镇化率!$A:$A,0),MATCH(F$1,城镇化率!$5:$5,0))/100</f>
        <v>1644212.8980441994</v>
      </c>
      <c r="G122" s="40">
        <f>INDEX(人口源表!$1:$1048576,MATCH($B122,人口源表!$A:$A,0),MATCH(G$1,人口源表!$1:$1,0))*INDEX(城镇化率!$1:$1048576,MATCH($B122,城镇化率!$A:$A,0),MATCH(G$1,城镇化率!$5:$5,0))/100</f>
        <v>1701513.5243898481</v>
      </c>
      <c r="H122" s="40">
        <f>INDEX(人口源表!$1:$1048576,MATCH($B122,人口源表!$A:$A,0),MATCH(H$1,人口源表!$1:$1,0))*INDEX(城镇化率!$1:$1048576,MATCH($B122,城镇化率!$A:$A,0),MATCH(H$1,城镇化率!$5:$5,0))/100</f>
        <v>1736376.7797609961</v>
      </c>
      <c r="I122" s="40">
        <f>INDEX(人口源表!$1:$1048576,MATCH($B122,人口源表!$A:$A,0),MATCH(I$1,人口源表!$1:$1,0))*INDEX(城镇化率!$1:$1048576,MATCH($B122,城镇化率!$A:$A,0),MATCH(I$1,城镇化率!$5:$5,0))/100</f>
        <v>1759467.457875568</v>
      </c>
      <c r="J122" s="40">
        <f>INDEX(人口源表!$1:$1048576,MATCH($B122,人口源表!$A:$A,0),MATCH(J$1,人口源表!$1:$1,0))*INDEX(城镇化率!$1:$1048576,MATCH($B122,城镇化率!$A:$A,0),MATCH(J$1,城镇化率!$5:$5,0))/100</f>
        <v>1782522.4030302831</v>
      </c>
      <c r="K122" s="40">
        <f>INDEX(人口源表!$1:$1048576,MATCH($B122,人口源表!$A:$A,0),MATCH(K$1,人口源表!$1:$1,0))*INDEX(城镇化率!$1:$1048576,MATCH($B122,城镇化率!$A:$A,0),MATCH(K$1,城镇化率!$5:$5,0))/100</f>
        <v>1805467.6892830655</v>
      </c>
      <c r="L122" s="40">
        <f>INDEX(人口源表!$1:$1048576,MATCH($B122,人口源表!$A:$A,0),MATCH(L$1,人口源表!$1:$1,0))*INDEX(城镇化率!$1:$1048576,MATCH($B122,城镇化率!$A:$A,0),MATCH(L$1,城镇化率!$5:$5,0))/100</f>
        <v>1828233.1650208288</v>
      </c>
      <c r="M122" s="40">
        <f>INDEX(人口源表!$1:$1048576,MATCH($B122,人口源表!$A:$A,0),MATCH(M$1,人口源表!$1:$1,0))*INDEX(城镇化率!$1:$1048576,MATCH($B122,城镇化率!$A:$A,0),MATCH(M$1,城镇化率!$5:$5,0))/100</f>
        <v>1850750.0337527466</v>
      </c>
      <c r="N122" s="40">
        <f>INDEX(人口源表!$1:$1048576,MATCH($B122,人口源表!$A:$A,0),MATCH(N$1,人口源表!$1:$1,0))*INDEX(城镇化率!$1:$1048576,MATCH($B122,城镇化率!$A:$A,0),MATCH(N$1,城镇化率!$5:$5,0))/100</f>
        <v>1872952.3436025933</v>
      </c>
      <c r="O122" s="40">
        <f>INDEX(人口源表!$1:$1048576,MATCH($B122,人口源表!$A:$A,0),MATCH(O$1,人口源表!$1:$1,0))*INDEX(城镇化率!$1:$1048576,MATCH($B122,城镇化率!$A:$A,0),MATCH(O$1,城镇化率!$5:$5,0))/100</f>
        <v>1894776.5119715533</v>
      </c>
      <c r="P122" s="40">
        <f>INDEX(人口源表!$1:$1048576,MATCH($B122,人口源表!$A:$A,0),MATCH(P$1,人口源表!$1:$1,0))*INDEX(城镇化率!$1:$1048576,MATCH($B122,城镇化率!$A:$A,0),MATCH(P$1,城镇化率!$5:$5,0))/100</f>
        <v>1916164.2682432288</v>
      </c>
      <c r="Q122" s="40">
        <f>INDEX(人口源表!$1:$1048576,MATCH($B122,人口源表!$A:$A,0),MATCH(Q$1,人口源表!$1:$1,0))*INDEX(城镇化率!$1:$1048576,MATCH($B122,城镇化率!$A:$A,0),MATCH(Q$1,城镇化率!$5:$5,0))/100</f>
        <v>1937058.0975135737</v>
      </c>
      <c r="R122" s="40">
        <f>INDEX(人口源表!$1:$1048576,MATCH($B122,人口源表!$A:$A,0),MATCH(R$1,人口源表!$1:$1,0))*INDEX(城镇化率!$1:$1048576,MATCH($B122,城镇化率!$A:$A,0),MATCH(R$1,城镇化率!$5:$5,0))/100</f>
        <v>1957406.2621174788</v>
      </c>
      <c r="S122" s="40">
        <f>INDEX(人口源表!$1:$1048576,MATCH($B122,人口源表!$A:$A,0),MATCH(S$1,人口源表!$1:$1,0))*INDEX(城镇化率!$1:$1048576,MATCH($B122,城镇化率!$A:$A,0),MATCH(S$1,城镇化率!$5:$5,0))/100</f>
        <v>1967371.6672247681</v>
      </c>
      <c r="T122" s="40">
        <f>INDEX(人口源表!$1:$1048576,MATCH($B122,人口源表!$A:$A,0),MATCH(T$1,人口源表!$1:$1,0))*INDEX(城镇化率!$1:$1048576,MATCH($B122,城镇化率!$A:$A,0),MATCH(T$1,城镇化率!$5:$5,0))/100</f>
        <v>1976557.6204652486</v>
      </c>
      <c r="U122" s="40">
        <f>INDEX(人口源表!$1:$1048576,MATCH($B122,人口源表!$A:$A,0),MATCH(U$1,人口源表!$1:$1,0))*INDEX(城镇化率!$1:$1048576,MATCH($B122,城镇化率!$A:$A,0),MATCH(U$1,城镇化率!$5:$5,0))/100</f>
        <v>1984934.7690461744</v>
      </c>
      <c r="V122" s="40">
        <f>INDEX(人口源表!$1:$1048576,MATCH($B122,人口源表!$A:$A,0),MATCH(V$1,人口源表!$1:$1,0))*INDEX(城镇化率!$1:$1048576,MATCH($B122,城镇化率!$A:$A,0),MATCH(V$1,城镇化率!$5:$5,0))/100</f>
        <v>1992479.7603247603</v>
      </c>
      <c r="W122" s="40">
        <f>INDEX(人口源表!$1:$1048576,MATCH($B122,人口源表!$A:$A,0),MATCH(W$1,人口源表!$1:$1,0))*INDEX(城镇化率!$1:$1048576,MATCH($B122,城镇化率!$A:$A,0),MATCH(W$1,城镇化率!$5:$5,0))/100</f>
        <v>1999173.2318636742</v>
      </c>
      <c r="X122" s="40">
        <f>INDEX(人口源表!$1:$1048576,MATCH($B122,人口源表!$A:$A,0),MATCH(X$1,人口源表!$1:$1,0))*INDEX(城镇化率!$1:$1048576,MATCH($B122,城镇化率!$A:$A,0),MATCH(X$1,城镇化率!$5:$5,0))/100</f>
        <v>2005002.8188155056</v>
      </c>
      <c r="Y122" s="40">
        <f>INDEX(人口源表!$1:$1048576,MATCH($B122,人口源表!$A:$A,0),MATCH(Y$1,人口源表!$1:$1,0))*INDEX(城镇化率!$1:$1048576,MATCH($B122,城镇化率!$A:$A,0),MATCH(Y$1,城镇化率!$5:$5,0))/100</f>
        <v>2009960.4153040641</v>
      </c>
      <c r="Z122" s="40">
        <f>INDEX(人口源表!$1:$1048576,MATCH($B122,人口源表!$A:$A,0),MATCH(Z$1,人口源表!$1:$1,0))*INDEX(城镇化率!$1:$1048576,MATCH($B122,城镇化率!$A:$A,0),MATCH(Z$1,城镇化率!$5:$5,0))/100</f>
        <v>2014045.2148336526</v>
      </c>
      <c r="AA122" s="40">
        <f>INDEX(人口源表!$1:$1048576,MATCH($B122,人口源表!$A:$A,0),MATCH(AA$1,人口源表!$1:$1,0))*INDEX(城镇化率!$1:$1048576,MATCH($B122,城镇化率!$A:$A,0),MATCH(AA$1,城镇化率!$5:$5,0))/100</f>
        <v>2017260.9471203184</v>
      </c>
      <c r="AB122" s="40">
        <f>INDEX(人口源表!$1:$1048576,MATCH($B122,人口源表!$A:$A,0),MATCH(AB$1,人口源表!$1:$1,0))*INDEX(城镇化率!$1:$1048576,MATCH($B122,城镇化率!$A:$A,0),MATCH(AB$1,城镇化率!$5:$5,0))/100</f>
        <v>2019617.4712558668</v>
      </c>
      <c r="AC122" s="40">
        <f>INDEX(人口源表!$1:$1048576,MATCH($B122,人口源表!$A:$A,0),MATCH(AC$1,人口源表!$1:$1,0))*INDEX(城镇化率!$1:$1048576,MATCH($B122,城镇化率!$A:$A,0),MATCH(AC$1,城镇化率!$5:$5,0))/100</f>
        <v>2018659.2199261135</v>
      </c>
      <c r="AD122" s="40">
        <f>INDEX(人口源表!$1:$1048576,MATCH($B122,人口源表!$A:$A,0),MATCH(AD$1,人口源表!$1:$1,0))*INDEX(城镇化率!$1:$1048576,MATCH($B122,城镇化率!$A:$A,0),MATCH(AD$1,城镇化率!$5:$5,0))/100</f>
        <v>2016882.5624444687</v>
      </c>
      <c r="AE122" s="40">
        <f>INDEX(人口源表!$1:$1048576,MATCH($B122,人口源表!$A:$A,0),MATCH(AE$1,人口源表!$1:$1,0))*INDEX(城镇化率!$1:$1048576,MATCH($B122,城镇化率!$A:$A,0),MATCH(AE$1,城镇化率!$5:$5,0))/100</f>
        <v>2014319.5716214615</v>
      </c>
      <c r="AF122" s="40">
        <f>INDEX(人口源表!$1:$1048576,MATCH($B122,人口源表!$A:$A,0),MATCH(AF$1,人口源表!$1:$1,0))*INDEX(城镇化率!$1:$1048576,MATCH($B122,城镇化率!$A:$A,0),MATCH(AF$1,城镇化率!$5:$5,0))/100</f>
        <v>2011010.38871528</v>
      </c>
      <c r="AG122" s="40">
        <f>INDEX(人口源表!$1:$1048576,MATCH($B122,人口源表!$A:$A,0),MATCH(AG$1,人口源表!$1:$1,0))*INDEX(城镇化率!$1:$1048576,MATCH($B122,城镇化率!$A:$A,0),MATCH(AG$1,城镇化率!$5:$5,0))/100</f>
        <v>2006998.8441885752</v>
      </c>
      <c r="AH122" s="40">
        <f>INDEX(人口源表!$1:$1048576,MATCH($B122,人口源表!$A:$A,0),MATCH(AH$1,人口源表!$1:$1,0))*INDEX(城镇化率!$1:$1048576,MATCH($B122,城镇化率!$A:$A,0),MATCH(AH$1,城镇化率!$5:$5,0))/100</f>
        <v>2002337.8217775915</v>
      </c>
      <c r="AI122" s="40">
        <f>INDEX(人口源表!$1:$1048576,MATCH($B122,人口源表!$A:$A,0),MATCH(AI$1,人口源表!$1:$1,0))*INDEX(城镇化率!$1:$1048576,MATCH($B122,城镇化率!$A:$A,0),MATCH(AI$1,城镇化率!$5:$5,0))/100</f>
        <v>1997086.3821687156</v>
      </c>
      <c r="AJ122" s="40">
        <f>INDEX(人口源表!$1:$1048576,MATCH($B122,人口源表!$A:$A,0),MATCH(AJ$1,人口源表!$1:$1,0))*INDEX(城镇化率!$1:$1048576,MATCH($B122,城镇化率!$A:$A,0),MATCH(AJ$1,城镇化率!$5:$5,0))/100</f>
        <v>1991309.108595876</v>
      </c>
      <c r="AK122" s="40">
        <f>INDEX(人口源表!$1:$1048576,MATCH($B122,人口源表!$A:$A,0),MATCH(AK$1,人口源表!$1:$1,0))*INDEX(城镇化率!$1:$1048576,MATCH($B122,城镇化率!$A:$A,0),MATCH(AK$1,城镇化率!$5:$5,0))/100</f>
        <v>1985080.0313714282</v>
      </c>
      <c r="AL122" s="40">
        <f>INDEX(人口源表!$1:$1048576,MATCH($B122,人口源表!$A:$A,0),MATCH(AL$1,人口源表!$1:$1,0))*INDEX(城镇化率!$1:$1048576,MATCH($B122,城镇化率!$A:$A,0),MATCH(AL$1,城镇化率!$5:$5,0))/100</f>
        <v>1978478.9528839102</v>
      </c>
      <c r="AM122" s="40">
        <f>INDEX(人口源表!$1:$1048576,MATCH($B122,人口源表!$A:$A,0),MATCH(AM$1,人口源表!$1:$1,0))*INDEX(城镇化率!$1:$1048576,MATCH($B122,城镇化率!$A:$A,0),MATCH(AM$1,城镇化率!$5:$5,0))/100</f>
        <v>1971593.8604641778</v>
      </c>
      <c r="AN122" s="40">
        <f>INDEX(人口源表!$1:$1048576,MATCH($B122,人口源表!$A:$A,0),MATCH(AN$1,人口源表!$1:$1,0))*INDEX(城镇化率!$1:$1048576,MATCH($B122,城镇化率!$A:$A,0),MATCH(AN$1,城镇化率!$5:$5,0))/100</f>
        <v>1964518.7455201726</v>
      </c>
      <c r="AO122" s="40">
        <f>INDEX(人口源表!$1:$1048576,MATCH($B122,人口源表!$A:$A,0),MATCH(AO$1,人口源表!$1:$1,0))*INDEX(城镇化率!$1:$1048576,MATCH($B122,城镇化率!$A:$A,0),MATCH(AO$1,城镇化率!$5:$5,0))/100</f>
        <v>1957356.0363639181</v>
      </c>
      <c r="AP122" s="40">
        <f>INDEX(人口源表!$1:$1048576,MATCH($B122,人口源表!$A:$A,0),MATCH(AP$1,人口源表!$1:$1,0))*INDEX(城镇化率!$1:$1048576,MATCH($B122,城镇化率!$A:$A,0),MATCH(AP$1,城镇化率!$5:$5,0))/100</f>
        <v>1950216.7437517282</v>
      </c>
      <c r="AQ122" s="40">
        <f>INDEX(人口源表!$1:$1048576,MATCH($B122,人口源表!$A:$A,0),MATCH(AQ$1,人口源表!$1:$1,0))*INDEX(城镇化率!$1:$1048576,MATCH($B122,城镇化率!$A:$A,0),MATCH(AQ$1,城镇化率!$5:$5,0))/100</f>
        <v>1943218.2580571324</v>
      </c>
      <c r="AR122" s="40">
        <f>INDEX(人口源表!$1:$1048576,MATCH($B122,人口源表!$A:$A,0),MATCH(AR$1,人口源表!$1:$1,0))*INDEX(城镇化率!$1:$1048576,MATCH($B122,城镇化率!$A:$A,0),MATCH(AR$1,城镇化率!$5:$5,0))/100</f>
        <v>1936487.5988117096</v>
      </c>
      <c r="AS122" s="40">
        <f>INDEX(人口源表!$1:$1048576,MATCH($B122,人口源表!$A:$A,0),MATCH(AS$1,人口源表!$1:$1,0))*INDEX(城镇化率!$1:$1048576,MATCH($B122,城镇化率!$A:$A,0),MATCH(AS$1,城镇化率!$5:$5,0))/100</f>
        <v>1930156.844129049</v>
      </c>
      <c r="AT122" s="40">
        <f>INDEX(人口源表!$1:$1048576,MATCH($B122,人口源表!$A:$A,0),MATCH(AT$1,人口源表!$1:$1,0))*INDEX(城镇化率!$1:$1048576,MATCH($B122,城镇化率!$A:$A,0),MATCH(AT$1,城镇化率!$5:$5,0))/100</f>
        <v>1924370.3380199135</v>
      </c>
      <c r="AU122" s="40">
        <f>INDEX(人口源表!$1:$1048576,MATCH($B122,人口源表!$A:$A,0),MATCH(AU$1,人口源表!$1:$1,0))*INDEX(城镇化率!$1:$1048576,MATCH($B122,城镇化率!$A:$A,0),MATCH(AU$1,城镇化率!$5:$5,0))/100</f>
        <v>1919278.5413883373</v>
      </c>
      <c r="AV122" s="40">
        <f>INDEX(人口源表!$1:$1048576,MATCH($B122,人口源表!$A:$A,0),MATCH(AV$1,人口源表!$1:$1,0))*INDEX(城镇化率!$1:$1048576,MATCH($B122,城镇化率!$A:$A,0),MATCH(AV$1,城镇化率!$5:$5,0))/100</f>
        <v>1915039.723444304</v>
      </c>
    </row>
    <row r="123" spans="1:48" x14ac:dyDescent="0.15">
      <c r="A123" s="4" t="s">
        <v>868</v>
      </c>
      <c r="B123" s="4" t="s">
        <v>268</v>
      </c>
      <c r="C123" s="34">
        <f>VLOOKUP(B123,'[1]2016省城人口总结（根）'!B:C,2,FALSE)/100</f>
        <v>0.65959999999999996</v>
      </c>
      <c r="D123" s="40">
        <f>INDEX(人口源表!$1:$1048576,MATCH($B123,人口源表!$A:$A,0),MATCH(D$1,人口源表!$1:$1,0))*INDEX(城镇化率!$1:$1048576,MATCH($B123,城镇化率!$A:$A,0),MATCH(D$1,城镇化率!$5:$5,0))/100</f>
        <v>1927949.2383044118</v>
      </c>
      <c r="E123" s="40">
        <f>INDEX(人口源表!$1:$1048576,MATCH($B123,人口源表!$A:$A,0),MATCH(E$1,人口源表!$1:$1,0))*INDEX(城镇化率!$1:$1048576,MATCH($B123,城镇化率!$A:$A,0),MATCH(E$1,城镇化率!$5:$5,0))/100</f>
        <v>1969532.5172405799</v>
      </c>
      <c r="F123" s="40">
        <f>INDEX(人口源表!$1:$1048576,MATCH($B123,人口源表!$A:$A,0),MATCH(F$1,人口源表!$1:$1,0))*INDEX(城镇化率!$1:$1048576,MATCH($B123,城镇化率!$A:$A,0),MATCH(F$1,城镇化率!$5:$5,0))/100</f>
        <v>2011182.7804696411</v>
      </c>
      <c r="G123" s="40">
        <f>INDEX(人口源表!$1:$1048576,MATCH($B123,人口源表!$A:$A,0),MATCH(G$1,人口源表!$1:$1,0))*INDEX(城镇化率!$1:$1048576,MATCH($B123,城镇化率!$A:$A,0),MATCH(G$1,城镇化率!$5:$5,0))/100</f>
        <v>2170882.096202346</v>
      </c>
      <c r="H123" s="40">
        <f>INDEX(人口源表!$1:$1048576,MATCH($B123,人口源表!$A:$A,0),MATCH(H$1,人口源表!$1:$1,0))*INDEX(城镇化率!$1:$1048576,MATCH($B123,城镇化率!$A:$A,0),MATCH(H$1,城镇化率!$5:$5,0))/100</f>
        <v>2220198.7771317065</v>
      </c>
      <c r="I123" s="40">
        <f>INDEX(人口源表!$1:$1048576,MATCH($B123,人口源表!$A:$A,0),MATCH(I$1,人口源表!$1:$1,0))*INDEX(城镇化率!$1:$1048576,MATCH($B123,城镇化率!$A:$A,0),MATCH(I$1,城镇化率!$5:$5,0))/100</f>
        <v>2254082.6230247333</v>
      </c>
      <c r="J123" s="40">
        <f>INDEX(人口源表!$1:$1048576,MATCH($B123,人口源表!$A:$A,0),MATCH(J$1,人口源表!$1:$1,0))*INDEX(城镇化率!$1:$1048576,MATCH($B123,城镇化率!$A:$A,0),MATCH(J$1,城镇化率!$5:$5,0))/100</f>
        <v>2287534.5798426792</v>
      </c>
      <c r="K123" s="40">
        <f>INDEX(人口源表!$1:$1048576,MATCH($B123,人口源表!$A:$A,0),MATCH(K$1,人口源表!$1:$1,0))*INDEX(城镇化率!$1:$1048576,MATCH($B123,城镇化率!$A:$A,0),MATCH(K$1,城镇化率!$5:$5,0))/100</f>
        <v>2320485.7623216081</v>
      </c>
      <c r="L123" s="40">
        <f>INDEX(人口源表!$1:$1048576,MATCH($B123,人口源表!$A:$A,0),MATCH(L$1,人口源表!$1:$1,0))*INDEX(城镇化率!$1:$1048576,MATCH($B123,城镇化率!$A:$A,0),MATCH(L$1,城镇化率!$5:$5,0))/100</f>
        <v>2352872.2452043341</v>
      </c>
      <c r="M123" s="40">
        <f>INDEX(人口源表!$1:$1048576,MATCH($B123,人口源表!$A:$A,0),MATCH(M$1,人口源表!$1:$1,0))*INDEX(城镇化率!$1:$1048576,MATCH($B123,城镇化率!$A:$A,0),MATCH(M$1,城镇化率!$5:$5,0))/100</f>
        <v>2384630.9245069711</v>
      </c>
      <c r="N123" s="40">
        <f>INDEX(人口源表!$1:$1048576,MATCH($B123,人口源表!$A:$A,0),MATCH(N$1,人口源表!$1:$1,0))*INDEX(城镇化率!$1:$1048576,MATCH($B123,城镇化率!$A:$A,0),MATCH(N$1,城镇化率!$5:$5,0))/100</f>
        <v>2415704.1103791897</v>
      </c>
      <c r="O123" s="40">
        <f>INDEX(人口源表!$1:$1048576,MATCH($B123,人口源表!$A:$A,0),MATCH(O$1,人口源表!$1:$1,0))*INDEX(城镇化率!$1:$1048576,MATCH($B123,城镇化率!$A:$A,0),MATCH(O$1,城镇化率!$5:$5,0))/100</f>
        <v>2446036.8276693919</v>
      </c>
      <c r="P123" s="40">
        <f>INDEX(人口源表!$1:$1048576,MATCH($B123,人口源表!$A:$A,0),MATCH(P$1,人口源表!$1:$1,0))*INDEX(城镇化率!$1:$1048576,MATCH($B123,城镇化率!$A:$A,0),MATCH(P$1,城镇化率!$5:$5,0))/100</f>
        <v>2475577.7657945585</v>
      </c>
      <c r="Q123" s="40">
        <f>INDEX(人口源表!$1:$1048576,MATCH($B123,人口源表!$A:$A,0),MATCH(Q$1,人口源表!$1:$1,0))*INDEX(城镇化率!$1:$1048576,MATCH($B123,城镇化率!$A:$A,0),MATCH(Q$1,城镇化率!$5:$5,0))/100</f>
        <v>2504281.8239906654</v>
      </c>
      <c r="R123" s="40">
        <f>INDEX(人口源表!$1:$1048576,MATCH($B123,人口源表!$A:$A,0),MATCH(R$1,人口源表!$1:$1,0))*INDEX(城镇化率!$1:$1048576,MATCH($B123,城镇化率!$A:$A,0),MATCH(R$1,城镇化率!$5:$5,0))/100</f>
        <v>2532105.0081114196</v>
      </c>
      <c r="S123" s="40">
        <f>INDEX(人口源表!$1:$1048576,MATCH($B123,人口源表!$A:$A,0),MATCH(S$1,人口源表!$1:$1,0))*INDEX(城镇化率!$1:$1048576,MATCH($B123,城镇化率!$A:$A,0),MATCH(S$1,城镇化率!$5:$5,0))/100</f>
        <v>2546343.2329468871</v>
      </c>
      <c r="T123" s="40">
        <f>INDEX(人口源表!$1:$1048576,MATCH($B123,人口源表!$A:$A,0),MATCH(T$1,人口源表!$1:$1,0))*INDEX(城镇化率!$1:$1048576,MATCH($B123,城镇化率!$A:$A,0),MATCH(T$1,城镇化率!$5:$5,0))/100</f>
        <v>2559437.8866505893</v>
      </c>
      <c r="U123" s="40">
        <f>INDEX(人口源表!$1:$1048576,MATCH($B123,人口源表!$A:$A,0),MATCH(U$1,人口源表!$1:$1,0))*INDEX(城镇化率!$1:$1048576,MATCH($B123,城镇化率!$A:$A,0),MATCH(U$1,城镇化率!$5:$5,0))/100</f>
        <v>2571377.3940584576</v>
      </c>
      <c r="V123" s="40">
        <f>INDEX(人口源表!$1:$1048576,MATCH($B123,人口源表!$A:$A,0),MATCH(V$1,人口源表!$1:$1,0))*INDEX(城镇化率!$1:$1048576,MATCH($B123,城镇化率!$A:$A,0),MATCH(V$1,城镇化率!$5:$5,0))/100</f>
        <v>2582157.2821564646</v>
      </c>
      <c r="W123" s="40">
        <f>INDEX(人口源表!$1:$1048576,MATCH($B123,人口源表!$A:$A,0),MATCH(W$1,人口源表!$1:$1,0))*INDEX(城镇化率!$1:$1048576,MATCH($B123,城镇化率!$A:$A,0),MATCH(W$1,城镇化率!$5:$5,0))/100</f>
        <v>2591777.9616074529</v>
      </c>
      <c r="X123" s="40">
        <f>INDEX(人口源表!$1:$1048576,MATCH($B123,人口源表!$A:$A,0),MATCH(X$1,人口源表!$1:$1,0))*INDEX(城镇化率!$1:$1048576,MATCH($B123,城镇化率!$A:$A,0),MATCH(X$1,城镇化率!$5:$5,0))/100</f>
        <v>2600245.6516317241</v>
      </c>
      <c r="Y123" s="40">
        <f>INDEX(人口源表!$1:$1048576,MATCH($B123,人口源表!$A:$A,0),MATCH(Y$1,人口源表!$1:$1,0))*INDEX(城镇化率!$1:$1048576,MATCH($B123,城镇化率!$A:$A,0),MATCH(Y$1,城镇化率!$5:$5,0))/100</f>
        <v>2607573.3308025287</v>
      </c>
      <c r="Z123" s="40">
        <f>INDEX(人口源表!$1:$1048576,MATCH($B123,人口源表!$A:$A,0),MATCH(Z$1,人口源表!$1:$1,0))*INDEX(城镇化率!$1:$1048576,MATCH($B123,城镇化率!$A:$A,0),MATCH(Z$1,城镇化率!$5:$5,0))/100</f>
        <v>2613780.9030004158</v>
      </c>
      <c r="AA123" s="40">
        <f>INDEX(人口源表!$1:$1048576,MATCH($B123,人口源表!$A:$A,0),MATCH(AA$1,人口源表!$1:$1,0))*INDEX(城镇化率!$1:$1048576,MATCH($B123,城镇化率!$A:$A,0),MATCH(AA$1,城镇化率!$5:$5,0))/100</f>
        <v>2618893.7353283265</v>
      </c>
      <c r="AB123" s="40">
        <f>INDEX(人口源表!$1:$1048576,MATCH($B123,人口源表!$A:$A,0),MATCH(AB$1,人口源表!$1:$1,0))*INDEX(城镇化率!$1:$1048576,MATCH($B123,城镇化率!$A:$A,0),MATCH(AB$1,城镇化率!$5:$5,0))/100</f>
        <v>2622945.2462662067</v>
      </c>
      <c r="AC123" s="40">
        <f>INDEX(人口源表!$1:$1048576,MATCH($B123,人口源表!$A:$A,0),MATCH(AC$1,人口源表!$1:$1,0))*INDEX(城镇化率!$1:$1048576,MATCH($B123,城镇化率!$A:$A,0),MATCH(AC$1,城镇化率!$5:$5,0))/100</f>
        <v>2622760.4853913225</v>
      </c>
      <c r="AD123" s="40">
        <f>INDEX(人口源表!$1:$1048576,MATCH($B123,人口源表!$A:$A,0),MATCH(AD$1,人口源表!$1:$1,0))*INDEX(城镇化率!$1:$1048576,MATCH($B123,城镇化率!$A:$A,0),MATCH(AD$1,城镇化率!$5:$5,0))/100</f>
        <v>2621598.4302060278</v>
      </c>
      <c r="AE123" s="40">
        <f>INDEX(人口源表!$1:$1048576,MATCH($B123,人口源表!$A:$A,0),MATCH(AE$1,人口源表!$1:$1,0))*INDEX(城镇化率!$1:$1048576,MATCH($B123,城镇化率!$A:$A,0),MATCH(AE$1,城镇化率!$5:$5,0))/100</f>
        <v>2619516.1232611346</v>
      </c>
      <c r="AF123" s="40">
        <f>INDEX(人口源表!$1:$1048576,MATCH($B123,人口源表!$A:$A,0),MATCH(AF$1,人口源表!$1:$1,0))*INDEX(城镇化率!$1:$1048576,MATCH($B123,城镇化率!$A:$A,0),MATCH(AF$1,城镇化率!$5:$5,0))/100</f>
        <v>2616579.0359554882</v>
      </c>
      <c r="AG123" s="40">
        <f>INDEX(人口源表!$1:$1048576,MATCH($B123,人口源表!$A:$A,0),MATCH(AG$1,人口源表!$1:$1,0))*INDEX(城镇化率!$1:$1048576,MATCH($B123,城镇化率!$A:$A,0),MATCH(AG$1,城镇化率!$5:$5,0))/100</f>
        <v>2612857.0443323408</v>
      </c>
      <c r="AH123" s="40">
        <f>INDEX(人口源表!$1:$1048576,MATCH($B123,人口源表!$A:$A,0),MATCH(AH$1,人口源表!$1:$1,0))*INDEX(城镇化率!$1:$1048576,MATCH($B123,城镇化率!$A:$A,0),MATCH(AH$1,城镇化率!$5:$5,0))/100</f>
        <v>2608429.5305613549</v>
      </c>
      <c r="AI123" s="40">
        <f>INDEX(人口源表!$1:$1048576,MATCH($B123,人口源表!$A:$A,0),MATCH(AI$1,人口源表!$1:$1,0))*INDEX(城镇化率!$1:$1048576,MATCH($B123,城镇化率!$A:$A,0),MATCH(AI$1,城镇化率!$5:$5,0))/100</f>
        <v>2603382.1869502026</v>
      </c>
      <c r="AJ123" s="40">
        <f>INDEX(人口源表!$1:$1048576,MATCH($B123,人口源表!$A:$A,0),MATCH(AJ$1,人口源表!$1:$1,0))*INDEX(城镇化率!$1:$1048576,MATCH($B123,城镇化率!$A:$A,0),MATCH(AJ$1,城镇化率!$5:$5,0))/100</f>
        <v>2597808.8119422127</v>
      </c>
      <c r="AK123" s="40">
        <f>INDEX(人口源表!$1:$1048576,MATCH($B123,人口源表!$A:$A,0),MATCH(AK$1,人口源表!$1:$1,0))*INDEX(城镇化率!$1:$1048576,MATCH($B123,城镇化率!$A:$A,0),MATCH(AK$1,城镇化率!$5:$5,0))/100</f>
        <v>2591811.4503725907</v>
      </c>
      <c r="AL123" s="40">
        <f>INDEX(人口源表!$1:$1048576,MATCH($B123,人口源表!$A:$A,0),MATCH(AL$1,人口源表!$1:$1,0))*INDEX(城镇化率!$1:$1048576,MATCH($B123,城镇化率!$A:$A,0),MATCH(AL$1,城镇化率!$5:$5,0))/100</f>
        <v>2585498.8337608911</v>
      </c>
      <c r="AM123" s="40">
        <f>INDEX(人口源表!$1:$1048576,MATCH($B123,人口源表!$A:$A,0),MATCH(AM$1,人口源表!$1:$1,0))*INDEX(城镇化率!$1:$1048576,MATCH($B123,城镇化率!$A:$A,0),MATCH(AM$1,城镇化率!$5:$5,0))/100</f>
        <v>2578987.3455407368</v>
      </c>
      <c r="AN123" s="40">
        <f>INDEX(人口源表!$1:$1048576,MATCH($B123,人口源表!$A:$A,0),MATCH(AN$1,人口源表!$1:$1,0))*INDEX(城镇化率!$1:$1048576,MATCH($B123,城镇化率!$A:$A,0),MATCH(AN$1,城镇化率!$5:$5,0))/100</f>
        <v>2572403.7211658568</v>
      </c>
      <c r="AO123" s="40">
        <f>INDEX(人口源表!$1:$1048576,MATCH($B123,人口源表!$A:$A,0),MATCH(AO$1,人口源表!$1:$1,0))*INDEX(城镇化率!$1:$1048576,MATCH($B123,城镇化率!$A:$A,0),MATCH(AO$1,城镇化率!$5:$5,0))/100</f>
        <v>2565880.9245028449</v>
      </c>
      <c r="AP123" s="40">
        <f>INDEX(人口源表!$1:$1048576,MATCH($B123,人口源表!$A:$A,0),MATCH(AP$1,人口源表!$1:$1,0))*INDEX(城镇化率!$1:$1048576,MATCH($B123,城镇化率!$A:$A,0),MATCH(AP$1,城镇化率!$5:$5,0))/100</f>
        <v>2559559.9744380554</v>
      </c>
      <c r="AQ123" s="40">
        <f>INDEX(人口源表!$1:$1048576,MATCH($B123,人口源表!$A:$A,0),MATCH(AQ$1,人口源表!$1:$1,0))*INDEX(城镇化率!$1:$1048576,MATCH($B123,城镇化率!$A:$A,0),MATCH(AQ$1,城镇化率!$5:$5,0))/100</f>
        <v>2553592.678523099</v>
      </c>
      <c r="AR123" s="40">
        <f>INDEX(人口源表!$1:$1048576,MATCH($B123,人口源表!$A:$A,0),MATCH(AR$1,人口源表!$1:$1,0))*INDEX(城镇化率!$1:$1048576,MATCH($B123,城镇化率!$A:$A,0),MATCH(AR$1,城镇化率!$5:$5,0))/100</f>
        <v>2548137.4654565258</v>
      </c>
      <c r="AS123" s="40">
        <f>INDEX(人口源表!$1:$1048576,MATCH($B123,人口源表!$A:$A,0),MATCH(AS$1,人口源表!$1:$1,0))*INDEX(城镇化率!$1:$1048576,MATCH($B123,城镇化率!$A:$A,0),MATCH(AS$1,城镇化率!$5:$5,0))/100</f>
        <v>2543362.108815168</v>
      </c>
      <c r="AT123" s="40">
        <f>INDEX(人口源表!$1:$1048576,MATCH($B123,人口源表!$A:$A,0),MATCH(AT$1,人口源表!$1:$1,0))*INDEX(城镇化率!$1:$1048576,MATCH($B123,城镇化率!$A:$A,0),MATCH(AT$1,城镇化率!$5:$5,0))/100</f>
        <v>2539443.0041407463</v>
      </c>
      <c r="AU123" s="40">
        <f>INDEX(人口源表!$1:$1048576,MATCH($B123,人口源表!$A:$A,0),MATCH(AU$1,人口源表!$1:$1,0))*INDEX(城镇化率!$1:$1048576,MATCH($B123,城镇化率!$A:$A,0),MATCH(AU$1,城镇化率!$5:$5,0))/100</f>
        <v>2536567.0680230996</v>
      </c>
      <c r="AV123" s="40">
        <f>INDEX(人口源表!$1:$1048576,MATCH($B123,人口源表!$A:$A,0),MATCH(AV$1,人口源表!$1:$1,0))*INDEX(城镇化率!$1:$1048576,MATCH($B123,城镇化率!$A:$A,0),MATCH(AV$1,城镇化率!$5:$5,0))/100</f>
        <v>2534928.3782276739</v>
      </c>
    </row>
    <row r="124" spans="1:48" x14ac:dyDescent="0.15">
      <c r="A124" s="4" t="s">
        <v>869</v>
      </c>
      <c r="B124" s="4" t="s">
        <v>270</v>
      </c>
      <c r="C124" s="34">
        <f>VLOOKUP(B124,'[1]2016省城人口总结（根）'!B:C,2,FALSE)/100</f>
        <v>0.73649997533243039</v>
      </c>
      <c r="D124" s="40">
        <f>INDEX(人口源表!$1:$1048576,MATCH($B124,人口源表!$A:$A,0),MATCH(D$1,人口源表!$1:$1,0))*INDEX(城镇化率!$1:$1048576,MATCH($B124,城镇化率!$A:$A,0),MATCH(D$1,城镇化率!$5:$5,0))/100</f>
        <v>3895476.1409722334</v>
      </c>
      <c r="E124" s="40">
        <f>INDEX(人口源表!$1:$1048576,MATCH($B124,人口源表!$A:$A,0),MATCH(E$1,人口源表!$1:$1,0))*INDEX(城镇化率!$1:$1048576,MATCH($B124,城镇化率!$A:$A,0),MATCH(E$1,城镇化率!$5:$5,0))/100</f>
        <v>3991151.3677735534</v>
      </c>
      <c r="F124" s="40">
        <f>INDEX(人口源表!$1:$1048576,MATCH($B124,人口源表!$A:$A,0),MATCH(F$1,人口源表!$1:$1,0))*INDEX(城镇化率!$1:$1048576,MATCH($B124,城镇化率!$A:$A,0),MATCH(F$1,城镇化率!$5:$5,0))/100</f>
        <v>4087717.3104177411</v>
      </c>
      <c r="G124" s="40">
        <f>INDEX(人口源表!$1:$1048576,MATCH($B124,人口源表!$A:$A,0),MATCH(G$1,人口源表!$1:$1,0))*INDEX(城镇化率!$1:$1048576,MATCH($B124,城镇化率!$A:$A,0),MATCH(G$1,城镇化率!$5:$5,0))/100</f>
        <v>4792503.0578047773</v>
      </c>
      <c r="H124" s="40">
        <f>INDEX(人口源表!$1:$1048576,MATCH($B124,人口源表!$A:$A,0),MATCH(H$1,人口源表!$1:$1,0))*INDEX(城镇化率!$1:$1048576,MATCH($B124,城镇化率!$A:$A,0),MATCH(H$1,城镇化率!$5:$5,0))/100</f>
        <v>4927993.6209029257</v>
      </c>
      <c r="I124" s="40">
        <f>INDEX(人口源表!$1:$1048576,MATCH($B124,人口源表!$A:$A,0),MATCH(I$1,人口源表!$1:$1,0))*INDEX(城镇化率!$1:$1048576,MATCH($B124,城镇化率!$A:$A,0),MATCH(I$1,城镇化率!$5:$5,0))/100</f>
        <v>5028197.7612602785</v>
      </c>
      <c r="J124" s="40">
        <f>INDEX(人口源表!$1:$1048576,MATCH($B124,人口源表!$A:$A,0),MATCH(J$1,人口源表!$1:$1,0))*INDEX(城镇化率!$1:$1048576,MATCH($B124,城镇化率!$A:$A,0),MATCH(J$1,城镇化率!$5:$5,0))/100</f>
        <v>5126326.8611956583</v>
      </c>
      <c r="K124" s="40">
        <f>INDEX(人口源表!$1:$1048576,MATCH($B124,人口源表!$A:$A,0),MATCH(K$1,人口源表!$1:$1,0))*INDEX(城镇化率!$1:$1048576,MATCH($B124,城镇化率!$A:$A,0),MATCH(K$1,城镇化率!$5:$5,0))/100</f>
        <v>5222323.5723131178</v>
      </c>
      <c r="L124" s="40">
        <f>INDEX(人口源表!$1:$1048576,MATCH($B124,人口源表!$A:$A,0),MATCH(L$1,人口源表!$1:$1,0))*INDEX(城镇化率!$1:$1048576,MATCH($B124,城镇化率!$A:$A,0),MATCH(L$1,城镇化率!$5:$5,0))/100</f>
        <v>5316137.2279723622</v>
      </c>
      <c r="M124" s="40">
        <f>INDEX(人口源表!$1:$1048576,MATCH($B124,人口源表!$A:$A,0),MATCH(M$1,人口源表!$1:$1,0))*INDEX(城镇化率!$1:$1048576,MATCH($B124,城镇化率!$A:$A,0),MATCH(M$1,城镇化率!$5:$5,0))/100</f>
        <v>5407723.3813546803</v>
      </c>
      <c r="N124" s="40">
        <f>INDEX(人口源表!$1:$1048576,MATCH($B124,人口源表!$A:$A,0),MATCH(N$1,人口源表!$1:$1,0))*INDEX(城镇化率!$1:$1048576,MATCH($B124,城镇化率!$A:$A,0),MATCH(N$1,城镇化率!$5:$5,0))/100</f>
        <v>5497042.4686262188</v>
      </c>
      <c r="O124" s="40">
        <f>INDEX(人口源表!$1:$1048576,MATCH($B124,人口源表!$A:$A,0),MATCH(O$1,人口源表!$1:$1,0))*INDEX(城镇化率!$1:$1048576,MATCH($B124,城镇化率!$A:$A,0),MATCH(O$1,城镇化率!$5:$5,0))/100</f>
        <v>5584063.4504054664</v>
      </c>
      <c r="P124" s="40">
        <f>INDEX(人口源表!$1:$1048576,MATCH($B124,人口源表!$A:$A,0),MATCH(P$1,人口源表!$1:$1,0))*INDEX(城镇化率!$1:$1048576,MATCH($B124,城镇化率!$A:$A,0),MATCH(P$1,城镇化率!$5:$5,0))/100</f>
        <v>5668762.5447167074</v>
      </c>
      <c r="Q124" s="40">
        <f>INDEX(人口源表!$1:$1048576,MATCH($B124,人口源表!$A:$A,0),MATCH(Q$1,人口源表!$1:$1,0))*INDEX(城镇化率!$1:$1048576,MATCH($B124,城镇化率!$A:$A,0),MATCH(Q$1,城镇化率!$5:$5,0))/100</f>
        <v>5751121.0090011666</v>
      </c>
      <c r="R124" s="40">
        <f>INDEX(人口源表!$1:$1048576,MATCH($B124,人口源表!$A:$A,0),MATCH(R$1,人口源表!$1:$1,0))*INDEX(城镇化率!$1:$1048576,MATCH($B124,城镇化率!$A:$A,0),MATCH(R$1,城镇化率!$5:$5,0))/100</f>
        <v>5831131.4813714959</v>
      </c>
      <c r="S124" s="40">
        <f>INDEX(人口源表!$1:$1048576,MATCH($B124,人口源表!$A:$A,0),MATCH(S$1,人口源表!$1:$1,0))*INDEX(城镇化率!$1:$1048576,MATCH($B124,城镇化率!$A:$A,0),MATCH(S$1,城镇化率!$5:$5,0))/100</f>
        <v>5879539.1911787903</v>
      </c>
      <c r="T124" s="40">
        <f>INDEX(人口源表!$1:$1048576,MATCH($B124,人口源表!$A:$A,0),MATCH(T$1,人口源表!$1:$1,0))*INDEX(城镇化率!$1:$1048576,MATCH($B124,城镇化率!$A:$A,0),MATCH(T$1,城镇化率!$5:$5,0))/100</f>
        <v>5925007.1508231023</v>
      </c>
      <c r="U124" s="40">
        <f>INDEX(人口源表!$1:$1048576,MATCH($B124,人口源表!$A:$A,0),MATCH(U$1,人口源表!$1:$1,0))*INDEX(城镇化率!$1:$1048576,MATCH($B124,城镇化率!$A:$A,0),MATCH(U$1,城镇化率!$5:$5,0))/100</f>
        <v>5967588.1938566659</v>
      </c>
      <c r="V124" s="40">
        <f>INDEX(人口源表!$1:$1048576,MATCH($B124,人口源表!$A:$A,0),MATCH(V$1,人口源表!$1:$1,0))*INDEX(城镇化率!$1:$1048576,MATCH($B124,城镇化率!$A:$A,0),MATCH(V$1,城镇化率!$5:$5,0))/100</f>
        <v>6007349.1023705713</v>
      </c>
      <c r="W124" s="40">
        <f>INDEX(人口源表!$1:$1048576,MATCH($B124,人口源表!$A:$A,0),MATCH(W$1,人口源表!$1:$1,0))*INDEX(城镇化率!$1:$1048576,MATCH($B124,城镇化率!$A:$A,0),MATCH(W$1,城镇化率!$5:$5,0))/100</f>
        <v>6044362.0154795218</v>
      </c>
      <c r="X124" s="40">
        <f>INDEX(人口源表!$1:$1048576,MATCH($B124,人口源表!$A:$A,0),MATCH(X$1,人口源表!$1:$1,0))*INDEX(城镇化率!$1:$1048576,MATCH($B124,城镇化率!$A:$A,0),MATCH(X$1,城镇化率!$5:$5,0))/100</f>
        <v>6078709.0267338669</v>
      </c>
      <c r="Y124" s="40">
        <f>INDEX(人口源表!$1:$1048576,MATCH($B124,人口源表!$A:$A,0),MATCH(Y$1,人口源表!$1:$1,0))*INDEX(城镇化率!$1:$1048576,MATCH($B124,城镇化率!$A:$A,0),MATCH(Y$1,城镇化率!$5:$5,0))/100</f>
        <v>6110482.4113059966</v>
      </c>
      <c r="Z124" s="40">
        <f>INDEX(人口源表!$1:$1048576,MATCH($B124,人口源表!$A:$A,0),MATCH(Z$1,人口源表!$1:$1,0))*INDEX(城镇化率!$1:$1048576,MATCH($B124,城镇化率!$A:$A,0),MATCH(Z$1,城镇化率!$5:$5,0))/100</f>
        <v>6139782.1391475638</v>
      </c>
      <c r="AA124" s="40">
        <f>INDEX(人口源表!$1:$1048576,MATCH($B124,人口源表!$A:$A,0),MATCH(AA$1,人口源表!$1:$1,0))*INDEX(城镇化率!$1:$1048576,MATCH($B124,城镇化率!$A:$A,0),MATCH(AA$1,城镇化率!$5:$5,0))/100</f>
        <v>6166717.8614648627</v>
      </c>
      <c r="AB124" s="40">
        <f>INDEX(人口源表!$1:$1048576,MATCH($B124,人口源表!$A:$A,0),MATCH(AB$1,人口源表!$1:$1,0))*INDEX(城镇化率!$1:$1048576,MATCH($B124,城镇化率!$A:$A,0),MATCH(AB$1,城镇化率!$5:$5,0))/100</f>
        <v>6191410.9541592076</v>
      </c>
      <c r="AC124" s="40">
        <f>INDEX(人口源表!$1:$1048576,MATCH($B124,人口源表!$A:$A,0),MATCH(AC$1,人口源表!$1:$1,0))*INDEX(城镇化率!$1:$1048576,MATCH($B124,城镇化率!$A:$A,0),MATCH(AC$1,城镇化率!$5:$5,0))/100</f>
        <v>6206388.1589296125</v>
      </c>
      <c r="AD124" s="40">
        <f>INDEX(人口源表!$1:$1048576,MATCH($B124,人口源表!$A:$A,0),MATCH(AD$1,人口源表!$1:$1,0))*INDEX(城镇化率!$1:$1048576,MATCH($B124,城镇化率!$A:$A,0),MATCH(AD$1,城镇化率!$5:$5,0))/100</f>
        <v>6219350.424668055</v>
      </c>
      <c r="AE124" s="40">
        <f>INDEX(人口源表!$1:$1048576,MATCH($B124,人口源表!$A:$A,0),MATCH(AE$1,人口源表!$1:$1,0))*INDEX(城镇化率!$1:$1048576,MATCH($B124,城镇化率!$A:$A,0),MATCH(AE$1,城镇化率!$5:$5,0))/100</f>
        <v>6230456.9265555404</v>
      </c>
      <c r="AF124" s="40">
        <f>INDEX(人口源表!$1:$1048576,MATCH($B124,人口源表!$A:$A,0),MATCH(AF$1,人口源表!$1:$1,0))*INDEX(城镇化率!$1:$1048576,MATCH($B124,城镇化率!$A:$A,0),MATCH(AF$1,城镇化率!$5:$5,0))/100</f>
        <v>6239874.9864496114</v>
      </c>
      <c r="AG124" s="40">
        <f>INDEX(人口源表!$1:$1048576,MATCH($B124,人口源表!$A:$A,0),MATCH(AG$1,人口源表!$1:$1,0))*INDEX(城镇化率!$1:$1048576,MATCH($B124,城镇化率!$A:$A,0),MATCH(AG$1,城镇化率!$5:$5,0))/100</f>
        <v>6247781.1349716494</v>
      </c>
      <c r="AH124" s="40">
        <f>INDEX(人口源表!$1:$1048576,MATCH($B124,人口源表!$A:$A,0),MATCH(AH$1,人口源表!$1:$1,0))*INDEX(城镇化率!$1:$1048576,MATCH($B124,城镇化率!$A:$A,0),MATCH(AH$1,城镇化率!$5:$5,0))/100</f>
        <v>6254363.131804429</v>
      </c>
      <c r="AI124" s="40">
        <f>INDEX(人口源表!$1:$1048576,MATCH($B124,人口源表!$A:$A,0),MATCH(AI$1,人口源表!$1:$1,0))*INDEX(城镇化率!$1:$1048576,MATCH($B124,城镇化率!$A:$A,0),MATCH(AI$1,城镇化率!$5:$5,0))/100</f>
        <v>6259820.1513675889</v>
      </c>
      <c r="AJ124" s="40">
        <f>INDEX(人口源表!$1:$1048576,MATCH($B124,人口源表!$A:$A,0),MATCH(AJ$1,人口源表!$1:$1,0))*INDEX(城镇化率!$1:$1048576,MATCH($B124,城镇化率!$A:$A,0),MATCH(AJ$1,城镇化率!$5:$5,0))/100</f>
        <v>6264360.1420517536</v>
      </c>
      <c r="AK124" s="40">
        <f>INDEX(人口源表!$1:$1048576,MATCH($B124,人口源表!$A:$A,0),MATCH(AK$1,人口源表!$1:$1,0))*INDEX(城镇化率!$1:$1048576,MATCH($B124,城镇化率!$A:$A,0),MATCH(AK$1,城镇化率!$5:$5,0))/100</f>
        <v>6268201.855329752</v>
      </c>
      <c r="AL124" s="40">
        <f>INDEX(人口源表!$1:$1048576,MATCH($B124,人口源表!$A:$A,0),MATCH(AL$1,人口源表!$1:$1,0))*INDEX(城镇化率!$1:$1048576,MATCH($B124,城镇化率!$A:$A,0),MATCH(AL$1,城镇化率!$5:$5,0))/100</f>
        <v>6271575.9691791609</v>
      </c>
      <c r="AM124" s="40">
        <f>INDEX(人口源表!$1:$1048576,MATCH($B124,人口源表!$A:$A,0),MATCH(AM$1,人口源表!$1:$1,0))*INDEX(城镇化率!$1:$1048576,MATCH($B124,城镇化率!$A:$A,0),MATCH(AM$1,城镇化率!$5:$5,0))/100</f>
        <v>6274723.374287012</v>
      </c>
      <c r="AN124" s="40">
        <f>INDEX(人口源表!$1:$1048576,MATCH($B124,人口源表!$A:$A,0),MATCH(AN$1,人口源表!$1:$1,0))*INDEX(城镇化率!$1:$1048576,MATCH($B124,城镇化率!$A:$A,0),MATCH(AN$1,城镇化率!$5:$5,0))/100</f>
        <v>6277895.3334064987</v>
      </c>
      <c r="AO124" s="40">
        <f>INDEX(人口源表!$1:$1048576,MATCH($B124,人口源表!$A:$A,0),MATCH(AO$1,人口源表!$1:$1,0))*INDEX(城镇化率!$1:$1048576,MATCH($B124,城镇化率!$A:$A,0),MATCH(AO$1,城镇化率!$5:$5,0))/100</f>
        <v>6281357.4852762949</v>
      </c>
      <c r="AP124" s="40">
        <f>INDEX(人口源表!$1:$1048576,MATCH($B124,人口源表!$A:$A,0),MATCH(AP$1,人口源表!$1:$1,0))*INDEX(城镇化率!$1:$1048576,MATCH($B124,城镇化率!$A:$A,0),MATCH(AP$1,城镇化率!$5:$5,0))/100</f>
        <v>6285384.2937256936</v>
      </c>
      <c r="AQ124" s="40">
        <f>INDEX(人口源表!$1:$1048576,MATCH($B124,人口源表!$A:$A,0),MATCH(AQ$1,人口源表!$1:$1,0))*INDEX(城镇化率!$1:$1048576,MATCH($B124,城镇化率!$A:$A,0),MATCH(AQ$1,城镇化率!$5:$5,0))/100</f>
        <v>6290262.0802306542</v>
      </c>
      <c r="AR124" s="40">
        <f>INDEX(人口源表!$1:$1048576,MATCH($B124,人口源表!$A:$A,0),MATCH(AR$1,人口源表!$1:$1,0))*INDEX(城镇化率!$1:$1048576,MATCH($B124,城镇化率!$A:$A,0),MATCH(AR$1,城镇化率!$5:$5,0))/100</f>
        <v>6296291.1518442919</v>
      </c>
      <c r="AS124" s="40">
        <f>INDEX(人口源表!$1:$1048576,MATCH($B124,人口源表!$A:$A,0),MATCH(AS$1,人口源表!$1:$1,0))*INDEX(城镇化率!$1:$1048576,MATCH($B124,城镇化率!$A:$A,0),MATCH(AS$1,城镇化率!$5:$5,0))/100</f>
        <v>6303781.1479839981</v>
      </c>
      <c r="AT124" s="40">
        <f>INDEX(人口源表!$1:$1048576,MATCH($B124,人口源表!$A:$A,0),MATCH(AT$1,人口源表!$1:$1,0))*INDEX(城镇化率!$1:$1048576,MATCH($B124,城镇化率!$A:$A,0),MATCH(AT$1,城镇化率!$5:$5,0))/100</f>
        <v>6313056.0689719999</v>
      </c>
      <c r="AU124" s="40">
        <f>INDEX(人口源表!$1:$1048576,MATCH($B124,人口源表!$A:$A,0),MATCH(AU$1,人口源表!$1:$1,0))*INDEX(城镇化率!$1:$1048576,MATCH($B124,城镇化率!$A:$A,0),MATCH(AU$1,城镇化率!$5:$5,0))/100</f>
        <v>6324452.5380366687</v>
      </c>
      <c r="AV124" s="40">
        <f>INDEX(人口源表!$1:$1048576,MATCH($B124,人口源表!$A:$A,0),MATCH(AV$1,人口源表!$1:$1,0))*INDEX(城镇化率!$1:$1048576,MATCH($B124,城镇化率!$A:$A,0),MATCH(AV$1,城镇化率!$5:$5,0))/100</f>
        <v>6338318.0212644665</v>
      </c>
    </row>
    <row r="125" spans="1:48" x14ac:dyDescent="0.15">
      <c r="A125" s="4" t="s">
        <v>869</v>
      </c>
      <c r="B125" s="4" t="s">
        <v>272</v>
      </c>
      <c r="C125" s="34">
        <f>VLOOKUP(B125,'[1]2016省城人口总结（根）'!B:C,2,FALSE)/100</f>
        <v>0.66149992845471861</v>
      </c>
      <c r="D125" s="40">
        <f>INDEX(人口源表!$1:$1048576,MATCH($B125,人口源表!$A:$A,0),MATCH(D$1,人口源表!$1:$1,0))*INDEX(城镇化率!$1:$1048576,MATCH($B125,城镇化率!$A:$A,0),MATCH(D$1,城镇化率!$5:$5,0))/100</f>
        <v>1101305.6131065758</v>
      </c>
      <c r="E125" s="40">
        <f>INDEX(人口源表!$1:$1048576,MATCH($B125,人口源表!$A:$A,0),MATCH(E$1,人口源表!$1:$1,0))*INDEX(城镇化率!$1:$1048576,MATCH($B125,城镇化率!$A:$A,0),MATCH(E$1,城镇化率!$5:$5,0))/100</f>
        <v>1126709.0145457198</v>
      </c>
      <c r="F125" s="40">
        <f>INDEX(人口源表!$1:$1048576,MATCH($B125,人口源表!$A:$A,0),MATCH(F$1,人口源表!$1:$1,0))*INDEX(城镇化率!$1:$1048576,MATCH($B125,城镇化率!$A:$A,0),MATCH(F$1,城镇化率!$5:$5,0))/100</f>
        <v>1152135.3795768498</v>
      </c>
      <c r="G125" s="40">
        <f>INDEX(人口源表!$1:$1048576,MATCH($B125,人口源表!$A:$A,0),MATCH(G$1,人口源表!$1:$1,0))*INDEX(城镇化率!$1:$1048576,MATCH($B125,城镇化率!$A:$A,0),MATCH(G$1,城镇化率!$5:$5,0))/100</f>
        <v>1119096.0805323548</v>
      </c>
      <c r="H125" s="40">
        <f>INDEX(人口源表!$1:$1048576,MATCH($B125,人口源表!$A:$A,0),MATCH(H$1,人口源表!$1:$1,0))*INDEX(城镇化率!$1:$1048576,MATCH($B125,城镇化率!$A:$A,0),MATCH(H$1,城镇化率!$5:$5,0))/100</f>
        <v>1145648.3395476528</v>
      </c>
      <c r="I125" s="40">
        <f>INDEX(人口源表!$1:$1048576,MATCH($B125,人口源表!$A:$A,0),MATCH(I$1,人口源表!$1:$1,0))*INDEX(城镇化率!$1:$1048576,MATCH($B125,城镇化率!$A:$A,0),MATCH(I$1,城镇化率!$5:$5,0))/100</f>
        <v>1164662.6149831028</v>
      </c>
      <c r="J125" s="40">
        <f>INDEX(人口源表!$1:$1048576,MATCH($B125,人口源表!$A:$A,0),MATCH(J$1,人口源表!$1:$1,0))*INDEX(城镇化率!$1:$1048576,MATCH($B125,城镇化率!$A:$A,0),MATCH(J$1,城镇化率!$5:$5,0))/100</f>
        <v>1183835.0480023203</v>
      </c>
      <c r="K125" s="40">
        <f>INDEX(人口源表!$1:$1048576,MATCH($B125,人口源表!$A:$A,0),MATCH(K$1,人口源表!$1:$1,0))*INDEX(城镇化率!$1:$1048576,MATCH($B125,城镇化率!$A:$A,0),MATCH(K$1,城镇化率!$5:$5,0))/100</f>
        <v>1203092.9128046362</v>
      </c>
      <c r="L125" s="40">
        <f>INDEX(人口源表!$1:$1048576,MATCH($B125,人口源表!$A:$A,0),MATCH(L$1,人口源表!$1:$1,0))*INDEX(城镇化率!$1:$1048576,MATCH($B125,城镇化率!$A:$A,0),MATCH(L$1,城镇化率!$5:$5,0))/100</f>
        <v>1222367.9083647071</v>
      </c>
      <c r="M125" s="40">
        <f>INDEX(人口源表!$1:$1048576,MATCH($B125,人口源表!$A:$A,0),MATCH(M$1,人口源表!$1:$1,0))*INDEX(城镇化率!$1:$1048576,MATCH($B125,城镇化率!$A:$A,0),MATCH(M$1,城镇化率!$5:$5,0))/100</f>
        <v>1241591.9904971286</v>
      </c>
      <c r="N125" s="40">
        <f>INDEX(人口源表!$1:$1048576,MATCH($B125,人口源表!$A:$A,0),MATCH(N$1,人口源表!$1:$1,0))*INDEX(城镇化率!$1:$1048576,MATCH($B125,城镇化率!$A:$A,0),MATCH(N$1,城镇化率!$5:$5,0))/100</f>
        <v>1260700.4578595106</v>
      </c>
      <c r="O125" s="40">
        <f>INDEX(人口源表!$1:$1048576,MATCH($B125,人口源表!$A:$A,0),MATCH(O$1,人口源表!$1:$1,0))*INDEX(城镇化率!$1:$1048576,MATCH($B125,城镇化率!$A:$A,0),MATCH(O$1,城镇化率!$5:$5,0))/100</f>
        <v>1279632.9451897</v>
      </c>
      <c r="P125" s="40">
        <f>INDEX(人口源表!$1:$1048576,MATCH($B125,人口源表!$A:$A,0),MATCH(P$1,人口源表!$1:$1,0))*INDEX(城镇化率!$1:$1048576,MATCH($B125,城镇化率!$A:$A,0),MATCH(P$1,城镇化率!$5:$5,0))/100</f>
        <v>1298329.1055905684</v>
      </c>
      <c r="Q125" s="40">
        <f>INDEX(人口源表!$1:$1048576,MATCH($B125,人口源表!$A:$A,0),MATCH(Q$1,人口源表!$1:$1,0))*INDEX(城镇化率!$1:$1048576,MATCH($B125,城镇化率!$A:$A,0),MATCH(Q$1,城镇化率!$5:$5,0))/100</f>
        <v>1316734.8616139733</v>
      </c>
      <c r="R125" s="40">
        <f>INDEX(人口源表!$1:$1048576,MATCH($B125,人口源表!$A:$A,0),MATCH(R$1,人口源表!$1:$1,0))*INDEX(城镇化率!$1:$1048576,MATCH($B125,城镇化率!$A:$A,0),MATCH(R$1,城镇化率!$5:$5,0))/100</f>
        <v>1334797.3044897111</v>
      </c>
      <c r="S125" s="40">
        <f>INDEX(人口源表!$1:$1048576,MATCH($B125,人口源表!$A:$A,0),MATCH(S$1,人口源表!$1:$1,0))*INDEX(城镇化率!$1:$1048576,MATCH($B125,城镇化率!$A:$A,0),MATCH(S$1,城镇化率!$5:$5,0))/100</f>
        <v>1345772.5756299582</v>
      </c>
      <c r="T125" s="40">
        <f>INDEX(人口源表!$1:$1048576,MATCH($B125,人口源表!$A:$A,0),MATCH(T$1,人口源表!$1:$1,0))*INDEX(城镇化率!$1:$1048576,MATCH($B125,城镇化率!$A:$A,0),MATCH(T$1,城镇化率!$5:$5,0))/100</f>
        <v>1356176.0082805813</v>
      </c>
      <c r="U125" s="40">
        <f>INDEX(人口源表!$1:$1048576,MATCH($B125,人口源表!$A:$A,0),MATCH(U$1,人口源表!$1:$1,0))*INDEX(城镇化率!$1:$1048576,MATCH($B125,城镇化率!$A:$A,0),MATCH(U$1,城镇化率!$5:$5,0))/100</f>
        <v>1365973.7701110512</v>
      </c>
      <c r="V125" s="40">
        <f>INDEX(人口源表!$1:$1048576,MATCH($B125,人口源表!$A:$A,0),MATCH(V$1,人口源表!$1:$1,0))*INDEX(城镇化率!$1:$1048576,MATCH($B125,城镇化率!$A:$A,0),MATCH(V$1,城镇化率!$5:$5,0))/100</f>
        <v>1375140.2147007373</v>
      </c>
      <c r="W125" s="40">
        <f>INDEX(人口源表!$1:$1048576,MATCH($B125,人口源表!$A:$A,0),MATCH(W$1,人口源表!$1:$1,0))*INDEX(城镇化率!$1:$1048576,MATCH($B125,城镇化率!$A:$A,0),MATCH(W$1,城镇化率!$5:$5,0))/100</f>
        <v>1383651.6822721877</v>
      </c>
      <c r="X125" s="40">
        <f>INDEX(人口源表!$1:$1048576,MATCH($B125,人口源表!$A:$A,0),MATCH(X$1,人口源表!$1:$1,0))*INDEX(城镇化率!$1:$1048576,MATCH($B125,城镇化率!$A:$A,0),MATCH(X$1,城镇化率!$5:$5,0))/100</f>
        <v>1391493.8041299037</v>
      </c>
      <c r="Y125" s="40">
        <f>INDEX(人口源表!$1:$1048576,MATCH($B125,人口源表!$A:$A,0),MATCH(Y$1,人口源表!$1:$1,0))*INDEX(城镇化率!$1:$1048576,MATCH($B125,城镇化率!$A:$A,0),MATCH(Y$1,城镇化率!$5:$5,0))/100</f>
        <v>1398653.6451565658</v>
      </c>
      <c r="Z125" s="40">
        <f>INDEX(人口源表!$1:$1048576,MATCH($B125,人口源表!$A:$A,0),MATCH(Z$1,人口源表!$1:$1,0))*INDEX(城镇化率!$1:$1048576,MATCH($B125,城镇化率!$A:$A,0),MATCH(Z$1,城镇化率!$5:$5,0))/100</f>
        <v>1405125.4371498143</v>
      </c>
      <c r="AA125" s="40">
        <f>INDEX(人口源表!$1:$1048576,MATCH($B125,人口源表!$A:$A,0),MATCH(AA$1,人口源表!$1:$1,0))*INDEX(城镇化率!$1:$1048576,MATCH($B125,城镇化率!$A:$A,0),MATCH(AA$1,城镇化率!$5:$5,0))/100</f>
        <v>1410910.7603699192</v>
      </c>
      <c r="AB125" s="40">
        <f>INDEX(人口源表!$1:$1048576,MATCH($B125,人口源表!$A:$A,0),MATCH(AB$1,人口源表!$1:$1,0))*INDEX(城镇化率!$1:$1048576,MATCH($B125,城镇化率!$A:$A,0),MATCH(AB$1,城镇化率!$5:$5,0))/100</f>
        <v>1416013.7976734189</v>
      </c>
      <c r="AC125" s="40">
        <f>INDEX(人口源表!$1:$1048576,MATCH($B125,人口源表!$A:$A,0),MATCH(AC$1,人口源表!$1:$1,0))*INDEX(城镇化率!$1:$1048576,MATCH($B125,城镇化率!$A:$A,0),MATCH(AC$1,城镇化率!$5:$5,0))/100</f>
        <v>1418709.8479426855</v>
      </c>
      <c r="AD125" s="40">
        <f>INDEX(人口源表!$1:$1048576,MATCH($B125,人口源表!$A:$A,0),MATCH(AD$1,人口源表!$1:$1,0))*INDEX(城镇化率!$1:$1048576,MATCH($B125,城镇化率!$A:$A,0),MATCH(AD$1,城镇化率!$5:$5,0))/100</f>
        <v>1420746.2643437979</v>
      </c>
      <c r="AE125" s="40">
        <f>INDEX(人口源表!$1:$1048576,MATCH($B125,人口源表!$A:$A,0),MATCH(AE$1,人口源表!$1:$1,0))*INDEX(城镇化率!$1:$1048576,MATCH($B125,城镇化率!$A:$A,0),MATCH(AE$1,城镇化率!$5:$5,0))/100</f>
        <v>1422151.2807764942</v>
      </c>
      <c r="AF125" s="40">
        <f>INDEX(人口源表!$1:$1048576,MATCH($B125,人口源表!$A:$A,0),MATCH(AF$1,人口源表!$1:$1,0))*INDEX(城镇化率!$1:$1048576,MATCH($B125,城镇化率!$A:$A,0),MATCH(AF$1,城镇化率!$5:$5,0))/100</f>
        <v>1422956.9500947974</v>
      </c>
      <c r="AG125" s="40">
        <f>INDEX(人口源表!$1:$1048576,MATCH($B125,人口源表!$A:$A,0),MATCH(AG$1,人口源表!$1:$1,0))*INDEX(城镇化率!$1:$1048576,MATCH($B125,城镇化率!$A:$A,0),MATCH(AG$1,城镇化率!$5:$5,0))/100</f>
        <v>1423203.3982206858</v>
      </c>
      <c r="AH125" s="40">
        <f>INDEX(人口源表!$1:$1048576,MATCH($B125,人口源表!$A:$A,0),MATCH(AH$1,人口源表!$1:$1,0))*INDEX(城镇化率!$1:$1048576,MATCH($B125,城镇化率!$A:$A,0),MATCH(AH$1,城镇化率!$5:$5,0))/100</f>
        <v>1422935.6096147525</v>
      </c>
      <c r="AI125" s="40">
        <f>INDEX(人口源表!$1:$1048576,MATCH($B125,人口源表!$A:$A,0),MATCH(AI$1,人口源表!$1:$1,0))*INDEX(城镇化率!$1:$1048576,MATCH($B125,城镇化率!$A:$A,0),MATCH(AI$1,城镇化率!$5:$5,0))/100</f>
        <v>1422206.0437105291</v>
      </c>
      <c r="AJ125" s="40">
        <f>INDEX(人口源表!$1:$1048576,MATCH($B125,人口源表!$A:$A,0),MATCH(AJ$1,人口源表!$1:$1,0))*INDEX(城镇化率!$1:$1048576,MATCH($B125,城镇化率!$A:$A,0),MATCH(AJ$1,城镇化率!$5:$5,0))/100</f>
        <v>1421074.7691319671</v>
      </c>
      <c r="AK125" s="40">
        <f>INDEX(人口源表!$1:$1048576,MATCH($B125,人口源表!$A:$A,0),MATCH(AK$1,人口源表!$1:$1,0))*INDEX(城镇化率!$1:$1048576,MATCH($B125,城镇化率!$A:$A,0),MATCH(AK$1,城镇化率!$5:$5,0))/100</f>
        <v>1419607.8994093654</v>
      </c>
      <c r="AL125" s="40">
        <f>INDEX(人口源表!$1:$1048576,MATCH($B125,人口源表!$A:$A,0),MATCH(AL$1,人口源表!$1:$1,0))*INDEX(城镇化率!$1:$1048576,MATCH($B125,城镇化率!$A:$A,0),MATCH(AL$1,城镇化率!$5:$5,0))/100</f>
        <v>1417877.6981477337</v>
      </c>
      <c r="AM125" s="40">
        <f>INDEX(人口源表!$1:$1048576,MATCH($B125,人口源表!$A:$A,0),MATCH(AM$1,人口源表!$1:$1,0))*INDEX(城镇化率!$1:$1048576,MATCH($B125,城镇化率!$A:$A,0),MATCH(AM$1,城镇化率!$5:$5,0))/100</f>
        <v>1415964.3981877714</v>
      </c>
      <c r="AN125" s="40">
        <f>INDEX(人口源表!$1:$1048576,MATCH($B125,人口源表!$A:$A,0),MATCH(AN$1,人口源表!$1:$1,0))*INDEX(城镇化率!$1:$1048576,MATCH($B125,城镇化率!$A:$A,0),MATCH(AN$1,城镇化率!$5:$5,0))/100</f>
        <v>1413956.3413849289</v>
      </c>
      <c r="AO125" s="40">
        <f>INDEX(人口源表!$1:$1048576,MATCH($B125,人口源表!$A:$A,0),MATCH(AO$1,人口源表!$1:$1,0))*INDEX(城镇化率!$1:$1048576,MATCH($B125,城镇化率!$A:$A,0),MATCH(AO$1,城镇化率!$5:$5,0))/100</f>
        <v>1411948.3941531915</v>
      </c>
      <c r="AP125" s="40">
        <f>INDEX(人口源表!$1:$1048576,MATCH($B125,人口源表!$A:$A,0),MATCH(AP$1,人口源表!$1:$1,0))*INDEX(城镇化率!$1:$1048576,MATCH($B125,城镇化率!$A:$A,0),MATCH(AP$1,城镇化率!$5:$5,0))/100</f>
        <v>1410042.0578073186</v>
      </c>
      <c r="AQ125" s="40">
        <f>INDEX(人口源表!$1:$1048576,MATCH($B125,人口源表!$A:$A,0),MATCH(AQ$1,人口源表!$1:$1,0))*INDEX(城镇化率!$1:$1048576,MATCH($B125,城镇化率!$A:$A,0),MATCH(AQ$1,城镇化率!$5:$5,0))/100</f>
        <v>1408347.3189194107</v>
      </c>
      <c r="AR125" s="40">
        <f>INDEX(人口源表!$1:$1048576,MATCH($B125,人口源表!$A:$A,0),MATCH(AR$1,人口源表!$1:$1,0))*INDEX(城镇化率!$1:$1048576,MATCH($B125,城镇化率!$A:$A,0),MATCH(AR$1,城镇化率!$5:$5,0))/100</f>
        <v>1406982.794850331</v>
      </c>
      <c r="AS125" s="40">
        <f>INDEX(人口源表!$1:$1048576,MATCH($B125,人口源表!$A:$A,0),MATCH(AS$1,人口源表!$1:$1,0))*INDEX(城镇化率!$1:$1048576,MATCH($B125,城镇化率!$A:$A,0),MATCH(AS$1,城镇化率!$5:$5,0))/100</f>
        <v>1406074.12892251</v>
      </c>
      <c r="AT125" s="40">
        <f>INDEX(人口源表!$1:$1048576,MATCH($B125,人口源表!$A:$A,0),MATCH(AT$1,人口源表!$1:$1,0))*INDEX(城镇化率!$1:$1048576,MATCH($B125,城镇化率!$A:$A,0),MATCH(AT$1,城镇化率!$5:$5,0))/100</f>
        <v>1405753.2268445967</v>
      </c>
      <c r="AU125" s="40">
        <f>INDEX(人口源表!$1:$1048576,MATCH($B125,人口源表!$A:$A,0),MATCH(AU$1,人口源表!$1:$1,0))*INDEX(城镇化率!$1:$1048576,MATCH($B125,城镇化率!$A:$A,0),MATCH(AU$1,城镇化率!$5:$5,0))/100</f>
        <v>1406163.6526412261</v>
      </c>
      <c r="AV125" s="40">
        <f>INDEX(人口源表!$1:$1048576,MATCH($B125,人口源表!$A:$A,0),MATCH(AV$1,人口源表!$1:$1,0))*INDEX(城镇化率!$1:$1048576,MATCH($B125,城镇化率!$A:$A,0),MATCH(AV$1,城镇化率!$5:$5,0))/100</f>
        <v>1407455.5143994242</v>
      </c>
    </row>
    <row r="126" spans="1:48" x14ac:dyDescent="0.15">
      <c r="A126" s="4" t="s">
        <v>869</v>
      </c>
      <c r="B126" s="4" t="s">
        <v>274</v>
      </c>
      <c r="C126" s="34">
        <f>VLOOKUP(B126,'[1]2016省城人口总结（根）'!B:C,2,FALSE)/100</f>
        <v>0.68389981862101834</v>
      </c>
      <c r="D126" s="40">
        <f>INDEX(人口源表!$1:$1048576,MATCH($B126,人口源表!$A:$A,0),MATCH(D$1,人口源表!$1:$1,0))*INDEX(城镇化率!$1:$1048576,MATCH($B126,城镇化率!$A:$A,0),MATCH(D$1,城镇化率!$5:$5,0))/100</f>
        <v>1318295.630779654</v>
      </c>
      <c r="E126" s="40">
        <f>INDEX(人口源表!$1:$1048576,MATCH($B126,人口源表!$A:$A,0),MATCH(E$1,人口源表!$1:$1,0))*INDEX(城镇化率!$1:$1048576,MATCH($B126,城镇化率!$A:$A,0),MATCH(E$1,城镇化率!$5:$5,0))/100</f>
        <v>1346443.5921202782</v>
      </c>
      <c r="F126" s="40">
        <f>INDEX(人口源表!$1:$1048576,MATCH($B126,人口源表!$A:$A,0),MATCH(F$1,人口源表!$1:$1,0))*INDEX(城镇化率!$1:$1048576,MATCH($B126,城镇化率!$A:$A,0),MATCH(F$1,城镇化率!$5:$5,0))/100</f>
        <v>1374527.5293442914</v>
      </c>
      <c r="G126" s="40">
        <f>INDEX(人口源表!$1:$1048576,MATCH($B126,人口源表!$A:$A,0),MATCH(G$1,人口源表!$1:$1,0))*INDEX(城镇化率!$1:$1048576,MATCH($B126,城镇化率!$A:$A,0),MATCH(G$1,城镇化率!$5:$5,0))/100</f>
        <v>1293402.5298229475</v>
      </c>
      <c r="H126" s="40">
        <f>INDEX(人口源表!$1:$1048576,MATCH($B126,人口源表!$A:$A,0),MATCH(H$1,人口源表!$1:$1,0))*INDEX(城镇化率!$1:$1048576,MATCH($B126,城镇化率!$A:$A,0),MATCH(H$1,城镇化率!$5:$5,0))/100</f>
        <v>1320347.4959296719</v>
      </c>
      <c r="I126" s="40">
        <f>INDEX(人口源表!$1:$1048576,MATCH($B126,人口源表!$A:$A,0),MATCH(I$1,人口源表!$1:$1,0))*INDEX(城镇化率!$1:$1048576,MATCH($B126,城镇化率!$A:$A,0),MATCH(I$1,城镇化率!$5:$5,0))/100</f>
        <v>1338829.3304232699</v>
      </c>
      <c r="J126" s="40">
        <f>INDEX(人口源表!$1:$1048576,MATCH($B126,人口源表!$A:$A,0),MATCH(J$1,人口源表!$1:$1,0))*INDEX(城镇化率!$1:$1048576,MATCH($B126,城镇化率!$A:$A,0),MATCH(J$1,城镇化率!$5:$5,0))/100</f>
        <v>1357721.1725778449</v>
      </c>
      <c r="K126" s="40">
        <f>INDEX(人口源表!$1:$1048576,MATCH($B126,人口源表!$A:$A,0),MATCH(K$1,人口源表!$1:$1,0))*INDEX(城镇化率!$1:$1048576,MATCH($B126,城镇化率!$A:$A,0),MATCH(K$1,城镇化率!$5:$5,0))/100</f>
        <v>1376918.7809445828</v>
      </c>
      <c r="L126" s="40">
        <f>INDEX(人口源表!$1:$1048576,MATCH($B126,人口源表!$A:$A,0),MATCH(L$1,人口源表!$1:$1,0))*INDEX(城镇化率!$1:$1048576,MATCH($B126,城镇化率!$A:$A,0),MATCH(L$1,城镇化率!$5:$5,0))/100</f>
        <v>1396321.1726024628</v>
      </c>
      <c r="M126" s="40">
        <f>INDEX(人口源表!$1:$1048576,MATCH($B126,人口源表!$A:$A,0),MATCH(M$1,人口源表!$1:$1,0))*INDEX(城镇化率!$1:$1048576,MATCH($B126,城镇化率!$A:$A,0),MATCH(M$1,城镇化率!$5:$5,0))/100</f>
        <v>1415831.6625942299</v>
      </c>
      <c r="N126" s="40">
        <f>INDEX(人口源表!$1:$1048576,MATCH($B126,人口源表!$A:$A,0),MATCH(N$1,人口源表!$1:$1,0))*INDEX(城镇化率!$1:$1048576,MATCH($B126,城镇化率!$A:$A,0),MATCH(N$1,城镇化率!$5:$5,0))/100</f>
        <v>1435356.6287550274</v>
      </c>
      <c r="O126" s="40">
        <f>INDEX(人口源表!$1:$1048576,MATCH($B126,人口源表!$A:$A,0),MATCH(O$1,人口源表!$1:$1,0))*INDEX(城镇化率!$1:$1048576,MATCH($B126,城镇化率!$A:$A,0),MATCH(O$1,城镇化率!$5:$5,0))/100</f>
        <v>1454805.762760696</v>
      </c>
      <c r="P126" s="40">
        <f>INDEX(人口源表!$1:$1048576,MATCH($B126,人口源表!$A:$A,0),MATCH(P$1,人口源表!$1:$1,0))*INDEX(城镇化率!$1:$1048576,MATCH($B126,城镇化率!$A:$A,0),MATCH(P$1,城镇化率!$5:$5,0))/100</f>
        <v>1474093.9142112839</v>
      </c>
      <c r="Q126" s="40">
        <f>INDEX(人口源表!$1:$1048576,MATCH($B126,人口源表!$A:$A,0),MATCH(Q$1,人口源表!$1:$1,0))*INDEX(城镇化率!$1:$1048576,MATCH($B126,城镇化率!$A:$A,0),MATCH(Q$1,城镇化率!$5:$5,0))/100</f>
        <v>1493138.2374125291</v>
      </c>
      <c r="R126" s="40">
        <f>INDEX(人口源表!$1:$1048576,MATCH($B126,人口源表!$A:$A,0),MATCH(R$1,人口源表!$1:$1,0))*INDEX(城镇化率!$1:$1048576,MATCH($B126,城镇化率!$A:$A,0),MATCH(R$1,城镇化率!$5:$5,0))/100</f>
        <v>1511864.0474622219</v>
      </c>
      <c r="S126" s="40">
        <f>INDEX(人口源表!$1:$1048576,MATCH($B126,人口源表!$A:$A,0),MATCH(S$1,人口源表!$1:$1,0))*INDEX(城镇化率!$1:$1048576,MATCH($B126,城镇化率!$A:$A,0),MATCH(S$1,城镇化率!$5:$5,0))/100</f>
        <v>1522622.7248597308</v>
      </c>
      <c r="T126" s="40">
        <f>INDEX(人口源表!$1:$1048576,MATCH($B126,人口源表!$A:$A,0),MATCH(T$1,人口源表!$1:$1,0))*INDEX(城镇化率!$1:$1048576,MATCH($B126,城镇化率!$A:$A,0),MATCH(T$1,城镇化率!$5:$5,0))/100</f>
        <v>1532785.1023513449</v>
      </c>
      <c r="U126" s="40">
        <f>INDEX(人口源表!$1:$1048576,MATCH($B126,人口源表!$A:$A,0),MATCH(U$1,人口源表!$1:$1,0))*INDEX(城镇化率!$1:$1048576,MATCH($B126,城镇化率!$A:$A,0),MATCH(U$1,城镇化率!$5:$5,0))/100</f>
        <v>1542299.778737609</v>
      </c>
      <c r="V126" s="40">
        <f>INDEX(人口源表!$1:$1048576,MATCH($B126,人口源表!$A:$A,0),MATCH(V$1,人口源表!$1:$1,0))*INDEX(城镇化率!$1:$1048576,MATCH($B126,城镇化率!$A:$A,0),MATCH(V$1,城镇化率!$5:$5,0))/100</f>
        <v>1551121.838905721</v>
      </c>
      <c r="W126" s="40">
        <f>INDEX(人口源表!$1:$1048576,MATCH($B126,人口源表!$A:$A,0),MATCH(W$1,人口源表!$1:$1,0))*INDEX(城镇化率!$1:$1048576,MATCH($B126,城镇化率!$A:$A,0),MATCH(W$1,城镇化率!$5:$5,0))/100</f>
        <v>1559213.8566502149</v>
      </c>
      <c r="X126" s="40">
        <f>INDEX(人口源表!$1:$1048576,MATCH($B126,人口源表!$A:$A,0),MATCH(X$1,人口源表!$1:$1,0))*INDEX(城镇化率!$1:$1048576,MATCH($B126,城镇化率!$A:$A,0),MATCH(X$1,城镇化率!$5:$5,0))/100</f>
        <v>1566546.0922877947</v>
      </c>
      <c r="Y126" s="40">
        <f>INDEX(人口源表!$1:$1048576,MATCH($B126,人口源表!$A:$A,0),MATCH(Y$1,人口源表!$1:$1,0))*INDEX(城镇化率!$1:$1048576,MATCH($B126,城镇化率!$A:$A,0),MATCH(Y$1,城镇化率!$5:$5,0))/100</f>
        <v>1573095.0194879742</v>
      </c>
      <c r="Z126" s="40">
        <f>INDEX(人口源表!$1:$1048576,MATCH($B126,人口源表!$A:$A,0),MATCH(Z$1,人口源表!$1:$1,0))*INDEX(城镇化率!$1:$1048576,MATCH($B126,城镇化率!$A:$A,0),MATCH(Z$1,城镇化率!$5:$5,0))/100</f>
        <v>1578847.6925246287</v>
      </c>
      <c r="AA126" s="40">
        <f>INDEX(人口源表!$1:$1048576,MATCH($B126,人口源表!$A:$A,0),MATCH(AA$1,人口源表!$1:$1,0))*INDEX(城镇化率!$1:$1048576,MATCH($B126,城镇化率!$A:$A,0),MATCH(AA$1,城镇化率!$5:$5,0))/100</f>
        <v>1583796.0986792315</v>
      </c>
      <c r="AB126" s="40">
        <f>INDEX(人口源表!$1:$1048576,MATCH($B126,人口源表!$A:$A,0),MATCH(AB$1,人口源表!$1:$1,0))*INDEX(城镇化率!$1:$1048576,MATCH($B126,城镇化率!$A:$A,0),MATCH(AB$1,城镇化率!$5:$5,0))/100</f>
        <v>1587943.2304137042</v>
      </c>
      <c r="AC126" s="40">
        <f>INDEX(人口源表!$1:$1048576,MATCH($B126,人口源表!$A:$A,0),MATCH(AC$1,人口源表!$1:$1,0))*INDEX(城镇化率!$1:$1048576,MATCH($B126,城镇化率!$A:$A,0),MATCH(AC$1,城镇化率!$5:$5,0))/100</f>
        <v>1589351.0181915397</v>
      </c>
      <c r="AD126" s="40">
        <f>INDEX(人口源表!$1:$1048576,MATCH($B126,人口源表!$A:$A,0),MATCH(AD$1,人口源表!$1:$1,0))*INDEX(城镇化率!$1:$1048576,MATCH($B126,城镇化率!$A:$A,0),MATCH(AD$1,城镇化率!$5:$5,0))/100</f>
        <v>1589981.6451094416</v>
      </c>
      <c r="AE126" s="40">
        <f>INDEX(人口源表!$1:$1048576,MATCH($B126,人口源表!$A:$A,0),MATCH(AE$1,人口源表!$1:$1,0))*INDEX(城镇化率!$1:$1048576,MATCH($B126,城镇化率!$A:$A,0),MATCH(AE$1,城镇化率!$5:$5,0))/100</f>
        <v>1589865.8674223744</v>
      </c>
      <c r="AF126" s="40">
        <f>INDEX(人口源表!$1:$1048576,MATCH($B126,人口源表!$A:$A,0),MATCH(AF$1,人口源表!$1:$1,0))*INDEX(城镇化率!$1:$1048576,MATCH($B126,城镇化率!$A:$A,0),MATCH(AF$1,城镇化率!$5:$5,0))/100</f>
        <v>1589042.7330744863</v>
      </c>
      <c r="AG126" s="40">
        <f>INDEX(人口源表!$1:$1048576,MATCH($B126,人口源表!$A:$A,0),MATCH(AG$1,人口源表!$1:$1,0))*INDEX(城镇化率!$1:$1048576,MATCH($B126,城镇化率!$A:$A,0),MATCH(AG$1,城镇化率!$5:$5,0))/100</f>
        <v>1587560.5988687216</v>
      </c>
      <c r="AH126" s="40">
        <f>INDEX(人口源表!$1:$1048576,MATCH($B126,人口源表!$A:$A,0),MATCH(AH$1,人口源表!$1:$1,0))*INDEX(城镇化率!$1:$1048576,MATCH($B126,城镇化率!$A:$A,0),MATCH(AH$1,城镇化率!$5:$5,0))/100</f>
        <v>1585476.4310841847</v>
      </c>
      <c r="AI126" s="40">
        <f>INDEX(人口源表!$1:$1048576,MATCH($B126,人口源表!$A:$A,0),MATCH(AI$1,人口源表!$1:$1,0))*INDEX(城镇化率!$1:$1048576,MATCH($B126,城镇化率!$A:$A,0),MATCH(AI$1,城镇化率!$5:$5,0))/100</f>
        <v>1582857.704903827</v>
      </c>
      <c r="AJ126" s="40">
        <f>INDEX(人口源表!$1:$1048576,MATCH($B126,人口源表!$A:$A,0),MATCH(AJ$1,人口源表!$1:$1,0))*INDEX(城镇化率!$1:$1048576,MATCH($B126,城镇化率!$A:$A,0),MATCH(AJ$1,城镇化率!$5:$5,0))/100</f>
        <v>1579779.9676329135</v>
      </c>
      <c r="AK126" s="40">
        <f>INDEX(人口源表!$1:$1048576,MATCH($B126,人口源表!$A:$A,0),MATCH(AK$1,人口源表!$1:$1,0))*INDEX(城镇化率!$1:$1048576,MATCH($B126,城镇化率!$A:$A,0),MATCH(AK$1,城镇化率!$5:$5,0))/100</f>
        <v>1576330.4960749191</v>
      </c>
      <c r="AL126" s="40">
        <f>INDEX(人口源表!$1:$1048576,MATCH($B126,人口源表!$A:$A,0),MATCH(AL$1,人口源表!$1:$1,0))*INDEX(城镇化率!$1:$1048576,MATCH($B126,城镇化率!$A:$A,0),MATCH(AL$1,城镇化率!$5:$5,0))/100</f>
        <v>1572603.2140656775</v>
      </c>
      <c r="AM126" s="40">
        <f>INDEX(人口源表!$1:$1048576,MATCH($B126,人口源表!$A:$A,0),MATCH(AM$1,人口源表!$1:$1,0))*INDEX(城镇化率!$1:$1048576,MATCH($B126,城镇化率!$A:$A,0),MATCH(AM$1,城镇化率!$5:$5,0))/100</f>
        <v>1568706.7738964125</v>
      </c>
      <c r="AN126" s="40">
        <f>INDEX(人口源表!$1:$1048576,MATCH($B126,人口源表!$A:$A,0),MATCH(AN$1,人口源表!$1:$1,0))*INDEX(城镇化率!$1:$1048576,MATCH($B126,城镇化率!$A:$A,0),MATCH(AN$1,城镇化率!$5:$5,0))/100</f>
        <v>1564755.0440900514</v>
      </c>
      <c r="AO126" s="40">
        <f>INDEX(人口源表!$1:$1048576,MATCH($B126,人口源表!$A:$A,0),MATCH(AO$1,人口源表!$1:$1,0))*INDEX(城镇化率!$1:$1048576,MATCH($B126,城镇化率!$A:$A,0),MATCH(AO$1,城镇化率!$5:$5,0))/100</f>
        <v>1560877.0053280995</v>
      </c>
      <c r="AP126" s="40">
        <f>INDEX(人口源表!$1:$1048576,MATCH($B126,人口源表!$A:$A,0),MATCH(AP$1,人口源表!$1:$1,0))*INDEX(城镇化率!$1:$1048576,MATCH($B126,城镇化率!$A:$A,0),MATCH(AP$1,城镇化率!$5:$5,0))/100</f>
        <v>1557207.168877712</v>
      </c>
      <c r="AQ126" s="40">
        <f>INDEX(人口源表!$1:$1048576,MATCH($B126,人口源表!$A:$A,0),MATCH(AQ$1,人口源表!$1:$1,0))*INDEX(城镇化率!$1:$1048576,MATCH($B126,城镇化率!$A:$A,0),MATCH(AQ$1,城镇化率!$5:$5,0))/100</f>
        <v>1553895.5498096801</v>
      </c>
      <c r="AR126" s="40">
        <f>INDEX(人口源表!$1:$1048576,MATCH($B126,人口源表!$A:$A,0),MATCH(AR$1,人口源表!$1:$1,0))*INDEX(城镇化率!$1:$1048576,MATCH($B126,城镇化率!$A:$A,0),MATCH(AR$1,城镇化率!$5:$5,0))/100</f>
        <v>1551100.7222980275</v>
      </c>
      <c r="AS126" s="40">
        <f>INDEX(人口源表!$1:$1048576,MATCH($B126,人口源表!$A:$A,0),MATCH(AS$1,人口源表!$1:$1,0))*INDEX(城镇化率!$1:$1048576,MATCH($B126,城镇化率!$A:$A,0),MATCH(AS$1,城镇化率!$5:$5,0))/100</f>
        <v>1548992.6766739821</v>
      </c>
      <c r="AT126" s="40">
        <f>INDEX(人口源表!$1:$1048576,MATCH($B126,人口源表!$A:$A,0),MATCH(AT$1,人口源表!$1:$1,0))*INDEX(城镇化率!$1:$1048576,MATCH($B126,城镇化率!$A:$A,0),MATCH(AT$1,城镇化率!$5:$5,0))/100</f>
        <v>1547752.1032369644</v>
      </c>
      <c r="AU126" s="40">
        <f>INDEX(人口源表!$1:$1048576,MATCH($B126,人口源表!$A:$A,0),MATCH(AU$1,人口源表!$1:$1,0))*INDEX(城镇化率!$1:$1048576,MATCH($B126,城镇化率!$A:$A,0),MATCH(AU$1,城镇化率!$5:$5,0))/100</f>
        <v>1547573.307516874</v>
      </c>
      <c r="AV126" s="40">
        <f>INDEX(人口源表!$1:$1048576,MATCH($B126,人口源表!$A:$A,0),MATCH(AV$1,人口源表!$1:$1,0))*INDEX(城镇化率!$1:$1048576,MATCH($B126,城镇化率!$A:$A,0),MATCH(AV$1,城镇化率!$5:$5,0))/100</f>
        <v>1548659.862025243</v>
      </c>
    </row>
    <row r="127" spans="1:48" x14ac:dyDescent="0.15">
      <c r="A127" s="4" t="s">
        <v>869</v>
      </c>
      <c r="B127" s="4" t="s">
        <v>276</v>
      </c>
      <c r="C127" s="34">
        <f>VLOOKUP(B127,'[1]2016省城人口总结（根）'!B:C,2,FALSE)/100</f>
        <v>0.53537732046211628</v>
      </c>
      <c r="D127" s="40">
        <f>INDEX(人口源表!$1:$1048576,MATCH($B127,人口源表!$A:$A,0),MATCH(D$1,人口源表!$1:$1,0))*INDEX(城镇化率!$1:$1048576,MATCH($B127,城镇化率!$A:$A,0),MATCH(D$1,城镇化率!$5:$5,0))/100</f>
        <v>2650494.542211948</v>
      </c>
      <c r="E127" s="40">
        <f>INDEX(人口源表!$1:$1048576,MATCH($B127,人口源表!$A:$A,0),MATCH(E$1,人口源表!$1:$1,0))*INDEX(城镇化率!$1:$1048576,MATCH($B127,城镇化率!$A:$A,0),MATCH(E$1,城镇化率!$5:$5,0))/100</f>
        <v>2711210.1059218831</v>
      </c>
      <c r="F127" s="40">
        <f>INDEX(人口源表!$1:$1048576,MATCH($B127,人口源表!$A:$A,0),MATCH(F$1,人口源表!$1:$1,0))*INDEX(城镇化率!$1:$1048576,MATCH($B127,城镇化率!$A:$A,0),MATCH(F$1,城镇化率!$5:$5,0))/100</f>
        <v>2772065.3324999791</v>
      </c>
      <c r="G127" s="40">
        <f>INDEX(人口源表!$1:$1048576,MATCH($B127,人口源表!$A:$A,0),MATCH(G$1,人口源表!$1:$1,0))*INDEX(城镇化率!$1:$1048576,MATCH($B127,城镇化率!$A:$A,0),MATCH(G$1,城镇化率!$5:$5,0))/100</f>
        <v>2574259.2892562686</v>
      </c>
      <c r="H127" s="40">
        <f>INDEX(人口源表!$1:$1048576,MATCH($B127,人口源表!$A:$A,0),MATCH(H$1,人口源表!$1:$1,0))*INDEX(城镇化率!$1:$1048576,MATCH($B127,城镇化率!$A:$A,0),MATCH(H$1,城镇化率!$5:$5,0))/100</f>
        <v>2634602.9683144866</v>
      </c>
      <c r="I127" s="40">
        <f>INDEX(人口源表!$1:$1048576,MATCH($B127,人口源表!$A:$A,0),MATCH(I$1,人口源表!$1:$1,0))*INDEX(城镇化率!$1:$1048576,MATCH($B127,城镇化率!$A:$A,0),MATCH(I$1,城镇化率!$5:$5,0))/100</f>
        <v>2677925.5509293065</v>
      </c>
      <c r="J127" s="40">
        <f>INDEX(人口源表!$1:$1048576,MATCH($B127,人口源表!$A:$A,0),MATCH(J$1,人口源表!$1:$1,0))*INDEX(城镇化率!$1:$1048576,MATCH($B127,城镇化率!$A:$A,0),MATCH(J$1,城镇化率!$5:$5,0))/100</f>
        <v>2721908.9667753424</v>
      </c>
      <c r="K127" s="40">
        <f>INDEX(人口源表!$1:$1048576,MATCH($B127,人口源表!$A:$A,0),MATCH(K$1,人口源表!$1:$1,0))*INDEX(城镇化率!$1:$1048576,MATCH($B127,城镇化率!$A:$A,0),MATCH(K$1,城镇化率!$5:$5,0))/100</f>
        <v>2766367.9443626874</v>
      </c>
      <c r="L127" s="40">
        <f>INDEX(人口源表!$1:$1048576,MATCH($B127,人口源表!$A:$A,0),MATCH(L$1,人口源表!$1:$1,0))*INDEX(城镇化率!$1:$1048576,MATCH($B127,城镇化率!$A:$A,0),MATCH(L$1,城镇化率!$5:$5,0))/100</f>
        <v>2811124.4519118234</v>
      </c>
      <c r="M127" s="40">
        <f>INDEX(人口源表!$1:$1048576,MATCH($B127,人口源表!$A:$A,0),MATCH(M$1,人口源表!$1:$1,0))*INDEX(城镇化率!$1:$1048576,MATCH($B127,城镇化率!$A:$A,0),MATCH(M$1,城镇化率!$5:$5,0))/100</f>
        <v>2856003.4335956867</v>
      </c>
      <c r="N127" s="40">
        <f>INDEX(人口源表!$1:$1048576,MATCH($B127,人口源表!$A:$A,0),MATCH(N$1,人口源表!$1:$1,0))*INDEX(城镇化率!$1:$1048576,MATCH($B127,城镇化率!$A:$A,0),MATCH(N$1,城镇化率!$5:$5,0))/100</f>
        <v>2900839.2190405731</v>
      </c>
      <c r="O127" s="40">
        <f>INDEX(人口源表!$1:$1048576,MATCH($B127,人口源表!$A:$A,0),MATCH(O$1,人口源表!$1:$1,0))*INDEX(城镇化率!$1:$1048576,MATCH($B127,城镇化率!$A:$A,0),MATCH(O$1,城镇化率!$5:$5,0))/100</f>
        <v>2945471.8702271585</v>
      </c>
      <c r="P127" s="40">
        <f>INDEX(人口源表!$1:$1048576,MATCH($B127,人口源表!$A:$A,0),MATCH(P$1,人口源表!$1:$1,0))*INDEX(城镇化率!$1:$1048576,MATCH($B127,城镇化率!$A:$A,0),MATCH(P$1,城镇化率!$5:$5,0))/100</f>
        <v>2989748.25324737</v>
      </c>
      <c r="Q127" s="40">
        <f>INDEX(人口源表!$1:$1048576,MATCH($B127,人口源表!$A:$A,0),MATCH(Q$1,人口源表!$1:$1,0))*INDEX(城镇化率!$1:$1048576,MATCH($B127,城镇化率!$A:$A,0),MATCH(Q$1,城镇化率!$5:$5,0))/100</f>
        <v>3033524.4152749707</v>
      </c>
      <c r="R127" s="40">
        <f>INDEX(人口源表!$1:$1048576,MATCH($B127,人口源表!$A:$A,0),MATCH(R$1,人口源表!$1:$1,0))*INDEX(城镇化率!$1:$1048576,MATCH($B127,城镇化率!$A:$A,0),MATCH(R$1,城镇化率!$5:$5,0))/100</f>
        <v>3076663.6620806633</v>
      </c>
      <c r="S127" s="40">
        <f>INDEX(人口源表!$1:$1048576,MATCH($B127,人口源表!$A:$A,0),MATCH(S$1,人口源表!$1:$1,0))*INDEX(城镇化率!$1:$1048576,MATCH($B127,城镇化率!$A:$A,0),MATCH(S$1,城镇化率!$5:$5,0))/100</f>
        <v>3103599.4610621957</v>
      </c>
      <c r="T127" s="40">
        <f>INDEX(人口源表!$1:$1048576,MATCH($B127,人口源表!$A:$A,0),MATCH(T$1,人口源表!$1:$1,0))*INDEX(城镇化率!$1:$1048576,MATCH($B127,城镇化率!$A:$A,0),MATCH(T$1,城镇化率!$5:$5,0))/100</f>
        <v>3129320.5928917127</v>
      </c>
      <c r="U127" s="40">
        <f>INDEX(人口源表!$1:$1048576,MATCH($B127,人口源表!$A:$A,0),MATCH(U$1,人口源表!$1:$1,0))*INDEX(城镇化率!$1:$1048576,MATCH($B127,城镇化率!$A:$A,0),MATCH(U$1,城镇化率!$5:$5,0))/100</f>
        <v>3153738.485603041</v>
      </c>
      <c r="V127" s="40">
        <f>INDEX(人口源表!$1:$1048576,MATCH($B127,人口源表!$A:$A,0),MATCH(V$1,人口源表!$1:$1,0))*INDEX(城镇化率!$1:$1048576,MATCH($B127,城镇化率!$A:$A,0),MATCH(V$1,城镇化率!$5:$5,0))/100</f>
        <v>3176775.2525155102</v>
      </c>
      <c r="W127" s="40">
        <f>INDEX(人口源表!$1:$1048576,MATCH($B127,人口源表!$A:$A,0),MATCH(W$1,人口源表!$1:$1,0))*INDEX(城镇化率!$1:$1048576,MATCH($B127,城镇化率!$A:$A,0),MATCH(W$1,城镇化率!$5:$5,0))/100</f>
        <v>3198367.8717987239</v>
      </c>
      <c r="X127" s="40">
        <f>INDEX(人口源表!$1:$1048576,MATCH($B127,人口源表!$A:$A,0),MATCH(X$1,人口源表!$1:$1,0))*INDEX(城镇化率!$1:$1048576,MATCH($B127,城镇化率!$A:$A,0),MATCH(X$1,城镇化率!$5:$5,0))/100</f>
        <v>3218464.6645238064</v>
      </c>
      <c r="Y127" s="40">
        <f>INDEX(人口源表!$1:$1048576,MATCH($B127,人口源表!$A:$A,0),MATCH(Y$1,人口源表!$1:$1,0))*INDEX(城镇化率!$1:$1048576,MATCH($B127,城镇化率!$A:$A,0),MATCH(Y$1,城镇化率!$5:$5,0))/100</f>
        <v>3237029.5230971221</v>
      </c>
      <c r="Z127" s="40">
        <f>INDEX(人口源表!$1:$1048576,MATCH($B127,人口源表!$A:$A,0),MATCH(Z$1,人口源表!$1:$1,0))*INDEX(城镇化率!$1:$1048576,MATCH($B127,城镇化率!$A:$A,0),MATCH(Z$1,城镇化率!$5:$5,0))/100</f>
        <v>3254037.7026174003</v>
      </c>
      <c r="AA127" s="40">
        <f>INDEX(人口源表!$1:$1048576,MATCH($B127,人口源表!$A:$A,0),MATCH(AA$1,人口源表!$1:$1,0))*INDEX(城镇化率!$1:$1048576,MATCH($B127,城镇化率!$A:$A,0),MATCH(AA$1,城镇化率!$5:$5,0))/100</f>
        <v>3269482.0675014732</v>
      </c>
      <c r="AB127" s="40">
        <f>INDEX(人口源表!$1:$1048576,MATCH($B127,人口源表!$A:$A,0),MATCH(AB$1,人口源表!$1:$1,0))*INDEX(城镇化率!$1:$1048576,MATCH($B127,城镇化率!$A:$A,0),MATCH(AB$1,城镇化率!$5:$5,0))/100</f>
        <v>3283368.2157258107</v>
      </c>
      <c r="AC127" s="40">
        <f>INDEX(人口源表!$1:$1048576,MATCH($B127,人口源表!$A:$A,0),MATCH(AC$1,人口源表!$1:$1,0))*INDEX(城镇化率!$1:$1048576,MATCH($B127,城镇化率!$A:$A,0),MATCH(AC$1,城镇化率!$5:$5,0))/100</f>
        <v>3291683.9388450594</v>
      </c>
      <c r="AD127" s="40">
        <f>INDEX(人口源表!$1:$1048576,MATCH($B127,人口源表!$A:$A,0),MATCH(AD$1,人口源表!$1:$1,0))*INDEX(城镇化率!$1:$1048576,MATCH($B127,城镇化率!$A:$A,0),MATCH(AD$1,城镇化率!$5:$5,0))/100</f>
        <v>3298477.2591654169</v>
      </c>
      <c r="AE127" s="40">
        <f>INDEX(人口源表!$1:$1048576,MATCH($B127,人口源表!$A:$A,0),MATCH(AE$1,人口源表!$1:$1,0))*INDEX(城镇化率!$1:$1048576,MATCH($B127,城镇化率!$A:$A,0),MATCH(AE$1,城镇化率!$5:$5,0))/100</f>
        <v>3303806.1072538169</v>
      </c>
      <c r="AF127" s="40">
        <f>INDEX(人口源表!$1:$1048576,MATCH($B127,人口源表!$A:$A,0),MATCH(AF$1,人口源表!$1:$1,0))*INDEX(城镇化率!$1:$1048576,MATCH($B127,城镇化率!$A:$A,0),MATCH(AF$1,城镇化率!$5:$5,0))/100</f>
        <v>3307744.2707499461</v>
      </c>
      <c r="AG127" s="40">
        <f>INDEX(人口源表!$1:$1048576,MATCH($B127,人口源表!$A:$A,0),MATCH(AG$1,人口源表!$1:$1,0))*INDEX(城镇化率!$1:$1048576,MATCH($B127,城镇化率!$A:$A,0),MATCH(AG$1,城镇化率!$5:$5,0))/100</f>
        <v>3310381.6842326834</v>
      </c>
      <c r="AH127" s="40">
        <f>INDEX(人口源表!$1:$1048576,MATCH($B127,人口源表!$A:$A,0),MATCH(AH$1,人口源表!$1:$1,0))*INDEX(城镇化率!$1:$1048576,MATCH($B127,城镇化率!$A:$A,0),MATCH(AH$1,城镇化率!$5:$5,0))/100</f>
        <v>3311824.0421169065</v>
      </c>
      <c r="AI127" s="40">
        <f>INDEX(人口源表!$1:$1048576,MATCH($B127,人口源表!$A:$A,0),MATCH(AI$1,人口源表!$1:$1,0))*INDEX(城镇化率!$1:$1048576,MATCH($B127,城镇化率!$A:$A,0),MATCH(AI$1,城镇化率!$5:$5,0))/100</f>
        <v>3312194.4477654053</v>
      </c>
      <c r="AJ127" s="40">
        <f>INDEX(人口源表!$1:$1048576,MATCH($B127,人口源表!$A:$A,0),MATCH(AJ$1,人口源表!$1:$1,0))*INDEX(城镇化率!$1:$1048576,MATCH($B127,城镇化率!$A:$A,0),MATCH(AJ$1,城镇化率!$5:$5,0))/100</f>
        <v>3311633.7259436422</v>
      </c>
      <c r="AK127" s="40">
        <f>INDEX(人口源表!$1:$1048576,MATCH($B127,人口源表!$A:$A,0),MATCH(AK$1,人口源表!$1:$1,0))*INDEX(城镇化率!$1:$1048576,MATCH($B127,城镇化率!$A:$A,0),MATCH(AK$1,城镇化率!$5:$5,0))/100</f>
        <v>3310298.674942459</v>
      </c>
      <c r="AL127" s="40">
        <f>INDEX(人口源表!$1:$1048576,MATCH($B127,人口源表!$A:$A,0),MATCH(AL$1,人口源表!$1:$1,0))*INDEX(城镇化率!$1:$1048576,MATCH($B127,城镇化率!$A:$A,0),MATCH(AL$1,城镇化率!$5:$5,0))/100</f>
        <v>3308365.1092204875</v>
      </c>
      <c r="AM127" s="40">
        <f>INDEX(人口源表!$1:$1048576,MATCH($B127,人口源表!$A:$A,0),MATCH(AM$1,人口源表!$1:$1,0))*INDEX(城镇化率!$1:$1048576,MATCH($B127,城镇化率!$A:$A,0),MATCH(AM$1,城镇化率!$5:$5,0))/100</f>
        <v>3306026.1156974174</v>
      </c>
      <c r="AN127" s="40">
        <f>INDEX(人口源表!$1:$1048576,MATCH($B127,人口源表!$A:$A,0),MATCH(AN$1,人口源表!$1:$1,0))*INDEX(城镇化率!$1:$1048576,MATCH($B127,城镇化率!$A:$A,0),MATCH(AN$1,城镇化率!$5:$5,0))/100</f>
        <v>3303493.0497008204</v>
      </c>
      <c r="AO127" s="40">
        <f>INDEX(人口源表!$1:$1048576,MATCH($B127,人口源表!$A:$A,0),MATCH(AO$1,人口源表!$1:$1,0))*INDEX(城镇化率!$1:$1048576,MATCH($B127,城镇化率!$A:$A,0),MATCH(AO$1,城镇化率!$5:$5,0))/100</f>
        <v>3300995.851581919</v>
      </c>
      <c r="AP127" s="40">
        <f>INDEX(人口源表!$1:$1048576,MATCH($B127,人口源表!$A:$A,0),MATCH(AP$1,人口源表!$1:$1,0))*INDEX(城镇化率!$1:$1048576,MATCH($B127,城镇化率!$A:$A,0),MATCH(AP$1,城镇化率!$5:$5,0))/100</f>
        <v>3298783.3668072051</v>
      </c>
      <c r="AQ127" s="40">
        <f>INDEX(人口源表!$1:$1048576,MATCH($B127,人口源表!$A:$A,0),MATCH(AQ$1,人口源表!$1:$1,0))*INDEX(城镇化率!$1:$1048576,MATCH($B127,城镇化率!$A:$A,0),MATCH(AQ$1,城镇化率!$5:$5,0))/100</f>
        <v>3297125.076845184</v>
      </c>
      <c r="AR127" s="40">
        <f>INDEX(人口源表!$1:$1048576,MATCH($B127,人口源表!$A:$A,0),MATCH(AR$1,人口源表!$1:$1,0))*INDEX(城镇化率!$1:$1048576,MATCH($B127,城镇化率!$A:$A,0),MATCH(AR$1,城镇化率!$5:$5,0))/100</f>
        <v>3296307.9213418793</v>
      </c>
      <c r="AS127" s="40">
        <f>INDEX(人口源表!$1:$1048576,MATCH($B127,人口源表!$A:$A,0),MATCH(AS$1,人口源表!$1:$1,0))*INDEX(城镇化率!$1:$1048576,MATCH($B127,城镇化率!$A:$A,0),MATCH(AS$1,城镇化率!$5:$5,0))/100</f>
        <v>3296639.4249196989</v>
      </c>
      <c r="AT127" s="40">
        <f>INDEX(人口源表!$1:$1048576,MATCH($B127,人口源表!$A:$A,0),MATCH(AT$1,人口源表!$1:$1,0))*INDEX(城镇化率!$1:$1048576,MATCH($B127,城镇化率!$A:$A,0),MATCH(AT$1,城镇化率!$5:$5,0))/100</f>
        <v>3298448.7563742055</v>
      </c>
      <c r="AU127" s="40">
        <f>INDEX(人口源表!$1:$1048576,MATCH($B127,人口源表!$A:$A,0),MATCH(AU$1,人口源表!$1:$1,0))*INDEX(城镇化率!$1:$1048576,MATCH($B127,城镇化率!$A:$A,0),MATCH(AU$1,城镇化率!$5:$5,0))/100</f>
        <v>3302084.2361665596</v>
      </c>
      <c r="AV127" s="40">
        <f>INDEX(人口源表!$1:$1048576,MATCH($B127,人口源表!$A:$A,0),MATCH(AV$1,人口源表!$1:$1,0))*INDEX(城镇化率!$1:$1048576,MATCH($B127,城镇化率!$A:$A,0),MATCH(AV$1,城镇化率!$5:$5,0))/100</f>
        <v>3307915.0853009112</v>
      </c>
    </row>
    <row r="128" spans="1:48" x14ac:dyDescent="0.15">
      <c r="A128" s="4" t="s">
        <v>869</v>
      </c>
      <c r="B128" s="4" t="s">
        <v>278</v>
      </c>
      <c r="C128" s="34">
        <f>VLOOKUP(B128,'[1]2016省城人口总结（根）'!B:C,2,FALSE)/100</f>
        <v>0.70220030655010146</v>
      </c>
      <c r="D128" s="40">
        <f>INDEX(人口源表!$1:$1048576,MATCH($B128,人口源表!$A:$A,0),MATCH(D$1,人口源表!$1:$1,0))*INDEX(城镇化率!$1:$1048576,MATCH($B128,城镇化率!$A:$A,0),MATCH(D$1,城镇化率!$5:$5,0))/100</f>
        <v>834012.94832734321</v>
      </c>
      <c r="E128" s="40">
        <f>INDEX(人口源表!$1:$1048576,MATCH($B128,人口源表!$A:$A,0),MATCH(E$1,人口源表!$1:$1,0))*INDEX(城镇化率!$1:$1048576,MATCH($B128,城镇化率!$A:$A,0),MATCH(E$1,城镇化率!$5:$5,0))/100</f>
        <v>852192.89876360062</v>
      </c>
      <c r="F128" s="40">
        <f>INDEX(人口源表!$1:$1048576,MATCH($B128,人口源表!$A:$A,0),MATCH(F$1,人口源表!$1:$1,0))*INDEX(城镇化率!$1:$1048576,MATCH($B128,城镇化率!$A:$A,0),MATCH(F$1,城镇化率!$5:$5,0))/100</f>
        <v>870312.41619133053</v>
      </c>
      <c r="G128" s="40">
        <f>INDEX(人口源表!$1:$1048576,MATCH($B128,人口源表!$A:$A,0),MATCH(G$1,人口源表!$1:$1,0))*INDEX(城镇化率!$1:$1048576,MATCH($B128,城镇化率!$A:$A,0),MATCH(G$1,城镇化率!$5:$5,0))/100</f>
        <v>884161.68980674539</v>
      </c>
      <c r="H128" s="40">
        <f>INDEX(人口源表!$1:$1048576,MATCH($B128,人口源表!$A:$A,0),MATCH(H$1,人口源表!$1:$1,0))*INDEX(城镇化率!$1:$1048576,MATCH($B128,城镇化率!$A:$A,0),MATCH(H$1,城镇化率!$5:$5,0))/100</f>
        <v>903264.20429227198</v>
      </c>
      <c r="I128" s="40">
        <f>INDEX(人口源表!$1:$1048576,MATCH($B128,人口源表!$A:$A,0),MATCH(I$1,人口源表!$1:$1,0))*INDEX(城镇化率!$1:$1048576,MATCH($B128,城镇化率!$A:$A,0),MATCH(I$1,城镇化率!$5:$5,0))/100</f>
        <v>916450.13041998749</v>
      </c>
      <c r="J128" s="40">
        <f>INDEX(人口源表!$1:$1048576,MATCH($B128,人口源表!$A:$A,0),MATCH(J$1,人口源表!$1:$1,0))*INDEX(城镇化率!$1:$1048576,MATCH($B128,城镇化率!$A:$A,0),MATCH(J$1,城镇化率!$5:$5,0))/100</f>
        <v>929795.65495149745</v>
      </c>
      <c r="K128" s="40">
        <f>INDEX(人口源表!$1:$1048576,MATCH($B128,人口源表!$A:$A,0),MATCH(K$1,人口源表!$1:$1,0))*INDEX(城镇化率!$1:$1048576,MATCH($B128,城镇化率!$A:$A,0),MATCH(K$1,城镇化率!$5:$5,0))/100</f>
        <v>943242.9168853279</v>
      </c>
      <c r="L128" s="40">
        <f>INDEX(人口源表!$1:$1048576,MATCH($B128,人口源表!$A:$A,0),MATCH(L$1,人口源表!$1:$1,0))*INDEX(城镇化率!$1:$1048576,MATCH($B128,城镇化率!$A:$A,0),MATCH(L$1,城镇化率!$5:$5,0))/100</f>
        <v>956732.47045150329</v>
      </c>
      <c r="M128" s="40">
        <f>INDEX(人口源表!$1:$1048576,MATCH($B128,人口源表!$A:$A,0),MATCH(M$1,人口源表!$1:$1,0))*INDEX(城镇化率!$1:$1048576,MATCH($B128,城镇化率!$A:$A,0),MATCH(M$1,城镇化率!$5:$5,0))/100</f>
        <v>970209.58105499577</v>
      </c>
      <c r="N128" s="40">
        <f>INDEX(人口源表!$1:$1048576,MATCH($B128,人口源表!$A:$A,0),MATCH(N$1,人口源表!$1:$1,0))*INDEX(城镇化率!$1:$1048576,MATCH($B128,城镇化率!$A:$A,0),MATCH(N$1,城镇化率!$5:$5,0))/100</f>
        <v>983620.53356148838</v>
      </c>
      <c r="O128" s="40">
        <f>INDEX(人口源表!$1:$1048576,MATCH($B128,人口源表!$A:$A,0),MATCH(O$1,人口源表!$1:$1,0))*INDEX(城镇化率!$1:$1048576,MATCH($B128,城镇化率!$A:$A,0),MATCH(O$1,城镇化率!$5:$5,0))/100</f>
        <v>996913.54325495602</v>
      </c>
      <c r="P128" s="40">
        <f>INDEX(人口源表!$1:$1048576,MATCH($B128,人口源表!$A:$A,0),MATCH(P$1,人口源表!$1:$1,0))*INDEX(城镇化率!$1:$1048576,MATCH($B128,城镇化率!$A:$A,0),MATCH(P$1,城镇化率!$5:$5,0))/100</f>
        <v>1010039.7188296206</v>
      </c>
      <c r="Q128" s="40">
        <f>INDEX(人口源表!$1:$1048576,MATCH($B128,人口源表!$A:$A,0),MATCH(Q$1,人口源表!$1:$1,0))*INDEX(城镇化率!$1:$1048576,MATCH($B128,城镇化率!$A:$A,0),MATCH(Q$1,城镇化率!$5:$5,0))/100</f>
        <v>1022953.2576054116</v>
      </c>
      <c r="R128" s="40">
        <f>INDEX(人口源表!$1:$1048576,MATCH($B128,人口源表!$A:$A,0),MATCH(R$1,人口源表!$1:$1,0))*INDEX(城镇化率!$1:$1048576,MATCH($B128,城镇化率!$A:$A,0),MATCH(R$1,城镇化率!$5:$5,0))/100</f>
        <v>1035609.1576644832</v>
      </c>
      <c r="S128" s="40">
        <f>INDEX(人口源表!$1:$1048576,MATCH($B128,人口源表!$A:$A,0),MATCH(S$1,人口源表!$1:$1,0))*INDEX(城镇化率!$1:$1048576,MATCH($B128,城镇化率!$A:$A,0),MATCH(S$1,城镇化率!$5:$5,0))/100</f>
        <v>1042779.5341219279</v>
      </c>
      <c r="T128" s="40">
        <f>INDEX(人口源表!$1:$1048576,MATCH($B128,人口源表!$A:$A,0),MATCH(T$1,人口源表!$1:$1,0))*INDEX(城镇化率!$1:$1048576,MATCH($B128,城镇化率!$A:$A,0),MATCH(T$1,城镇化率!$5:$5,0))/100</f>
        <v>1049521.3425936503</v>
      </c>
      <c r="U128" s="40">
        <f>INDEX(人口源表!$1:$1048576,MATCH($B128,人口源表!$A:$A,0),MATCH(U$1,人口源表!$1:$1,0))*INDEX(城镇化率!$1:$1048576,MATCH($B128,城镇化率!$A:$A,0),MATCH(U$1,城镇化率!$5:$5,0))/100</f>
        <v>1055806.6882191289</v>
      </c>
      <c r="V128" s="40">
        <f>INDEX(人口源表!$1:$1048576,MATCH($B128,人口源表!$A:$A,0),MATCH(V$1,人口源表!$1:$1,0))*INDEX(城镇化率!$1:$1048576,MATCH($B128,城镇化率!$A:$A,0),MATCH(V$1,城镇化率!$5:$5,0))/100</f>
        <v>1061611.4181245037</v>
      </c>
      <c r="W128" s="40">
        <f>INDEX(人口源表!$1:$1048576,MATCH($B128,人口源表!$A:$A,0),MATCH(W$1,人口源表!$1:$1,0))*INDEX(城镇化率!$1:$1048576,MATCH($B128,城镇化率!$A:$A,0),MATCH(W$1,城镇化率!$5:$5,0))/100</f>
        <v>1066915.2213910792</v>
      </c>
      <c r="X128" s="40">
        <f>INDEX(人口源表!$1:$1048576,MATCH($B128,人口源表!$A:$A,0),MATCH(X$1,人口源表!$1:$1,0))*INDEX(城镇化率!$1:$1048576,MATCH($B128,城镇化率!$A:$A,0),MATCH(X$1,城镇化率!$5:$5,0))/100</f>
        <v>1071703.4405912994</v>
      </c>
      <c r="Y128" s="40">
        <f>INDEX(人口源表!$1:$1048576,MATCH($B128,人口源表!$A:$A,0),MATCH(Y$1,人口源表!$1:$1,0))*INDEX(城镇化率!$1:$1048576,MATCH($B128,城镇化率!$A:$A,0),MATCH(Y$1,城镇化率!$5:$5,0))/100</f>
        <v>1075963.7804117193</v>
      </c>
      <c r="Z128" s="40">
        <f>INDEX(人口源表!$1:$1048576,MATCH($B128,人口源表!$A:$A,0),MATCH(Z$1,人口源表!$1:$1,0))*INDEX(城镇化率!$1:$1048576,MATCH($B128,城镇化率!$A:$A,0),MATCH(Z$1,城镇化率!$5:$5,0))/100</f>
        <v>1079689.8240899937</v>
      </c>
      <c r="AA128" s="40">
        <f>INDEX(人口源表!$1:$1048576,MATCH($B128,人口源表!$A:$A,0),MATCH(AA$1,人口源表!$1:$1,0))*INDEX(城镇化率!$1:$1048576,MATCH($B128,城镇化率!$A:$A,0),MATCH(AA$1,城镇化率!$5:$5,0))/100</f>
        <v>1082879.4469784577</v>
      </c>
      <c r="AB128" s="40">
        <f>INDEX(人口源表!$1:$1048576,MATCH($B128,人口源表!$A:$A,0),MATCH(AB$1,人口源表!$1:$1,0))*INDEX(城镇化率!$1:$1048576,MATCH($B128,城镇化率!$A:$A,0),MATCH(AB$1,城镇化率!$5:$5,0))/100</f>
        <v>1085534.9247797034</v>
      </c>
      <c r="AC128" s="40">
        <f>INDEX(人口源表!$1:$1048576,MATCH($B128,人口源表!$A:$A,0),MATCH(AC$1,人口源表!$1:$1,0))*INDEX(城镇化率!$1:$1048576,MATCH($B128,城镇化率!$A:$A,0),MATCH(AC$1,城镇化率!$5:$5,0))/100</f>
        <v>1086333.8560277561</v>
      </c>
      <c r="AD128" s="40">
        <f>INDEX(人口源表!$1:$1048576,MATCH($B128,人口源表!$A:$A,0),MATCH(AD$1,人口源表!$1:$1,0))*INDEX(城镇化率!$1:$1048576,MATCH($B128,城镇化率!$A:$A,0),MATCH(AD$1,城镇化率!$5:$5,0))/100</f>
        <v>1086616.2921428687</v>
      </c>
      <c r="AE128" s="40">
        <f>INDEX(人口源表!$1:$1048576,MATCH($B128,人口源表!$A:$A,0),MATCH(AE$1,人口源表!$1:$1,0))*INDEX(城镇化率!$1:$1048576,MATCH($B128,城镇化率!$A:$A,0),MATCH(AE$1,城镇化率!$5:$5,0))/100</f>
        <v>1086401.115557547</v>
      </c>
      <c r="AF128" s="40">
        <f>INDEX(人口源表!$1:$1048576,MATCH($B128,人口源表!$A:$A,0),MATCH(AF$1,人口源表!$1:$1,0))*INDEX(城镇化率!$1:$1048576,MATCH($B128,城镇化率!$A:$A,0),MATCH(AF$1,城镇化率!$5:$5,0))/100</f>
        <v>1085714.6212818504</v>
      </c>
      <c r="AG128" s="40">
        <f>INDEX(人口源表!$1:$1048576,MATCH($B128,人口源表!$A:$A,0),MATCH(AG$1,人口源表!$1:$1,0))*INDEX(城镇化率!$1:$1048576,MATCH($B128,城镇化率!$A:$A,0),MATCH(AG$1,城镇化率!$5:$5,0))/100</f>
        <v>1084584.431972981</v>
      </c>
      <c r="AH128" s="40">
        <f>INDEX(人口源表!$1:$1048576,MATCH($B128,人口源表!$A:$A,0),MATCH(AH$1,人口源表!$1:$1,0))*INDEX(城镇化率!$1:$1048576,MATCH($B128,城镇化率!$A:$A,0),MATCH(AH$1,城镇化率!$5:$5,0))/100</f>
        <v>1083046.65628672</v>
      </c>
      <c r="AI128" s="40">
        <f>INDEX(人口源表!$1:$1048576,MATCH($B128,人口源表!$A:$A,0),MATCH(AI$1,人口源表!$1:$1,0))*INDEX(城镇化率!$1:$1048576,MATCH($B128,城镇化率!$A:$A,0),MATCH(AI$1,城镇化率!$5:$5,0))/100</f>
        <v>1081140.6714918737</v>
      </c>
      <c r="AJ128" s="40">
        <f>INDEX(人口源表!$1:$1048576,MATCH($B128,人口源表!$A:$A,0),MATCH(AJ$1,人口源表!$1:$1,0))*INDEX(城镇化率!$1:$1048576,MATCH($B128,城镇化率!$A:$A,0),MATCH(AJ$1,城镇化率!$5:$5,0))/100</f>
        <v>1078913.6742479845</v>
      </c>
      <c r="AK128" s="40">
        <f>INDEX(人口源表!$1:$1048576,MATCH($B128,人口源表!$A:$A,0),MATCH(AK$1,人口源表!$1:$1,0))*INDEX(城镇化率!$1:$1048576,MATCH($B128,城镇化率!$A:$A,0),MATCH(AK$1,城镇化率!$5:$5,0))/100</f>
        <v>1076415.4084252925</v>
      </c>
      <c r="AL128" s="40">
        <f>INDEX(人口源表!$1:$1048576,MATCH($B128,人口源表!$A:$A,0),MATCH(AL$1,人口源表!$1:$1,0))*INDEX(城镇化率!$1:$1048576,MATCH($B128,城镇化率!$A:$A,0),MATCH(AL$1,城镇化率!$5:$5,0))/100</f>
        <v>1073704.5460967519</v>
      </c>
      <c r="AM128" s="40">
        <f>INDEX(人口源表!$1:$1048576,MATCH($B128,人口源表!$A:$A,0),MATCH(AM$1,人口源表!$1:$1,0))*INDEX(城镇化率!$1:$1048576,MATCH($B128,城镇化率!$A:$A,0),MATCH(AM$1,城镇化率!$5:$5,0))/100</f>
        <v>1070842.4848232639</v>
      </c>
      <c r="AN128" s="40">
        <f>INDEX(人口源表!$1:$1048576,MATCH($B128,人口源表!$A:$A,0),MATCH(AN$1,人口源表!$1:$1,0))*INDEX(城镇化率!$1:$1048576,MATCH($B128,城镇化率!$A:$A,0),MATCH(AN$1,城镇化率!$5:$5,0))/100</f>
        <v>1067897.9532452179</v>
      </c>
      <c r="AO128" s="40">
        <f>INDEX(人口源表!$1:$1048576,MATCH($B128,人口源表!$A:$A,0),MATCH(AO$1,人口源表!$1:$1,0))*INDEX(城镇化率!$1:$1048576,MATCH($B128,城镇化率!$A:$A,0),MATCH(AO$1,城镇化率!$5:$5,0))/100</f>
        <v>1064947.1404432177</v>
      </c>
      <c r="AP128" s="40">
        <f>INDEX(人口源表!$1:$1048576,MATCH($B128,人口源表!$A:$A,0),MATCH(AP$1,人口源表!$1:$1,0))*INDEX(城镇化率!$1:$1048576,MATCH($B128,城镇化率!$A:$A,0),MATCH(AP$1,城镇化率!$5:$5,0))/100</f>
        <v>1062068.3101304874</v>
      </c>
      <c r="AQ128" s="40">
        <f>INDEX(人口源表!$1:$1048576,MATCH($B128,人口源表!$A:$A,0),MATCH(AQ$1,人口源表!$1:$1,0))*INDEX(城镇化率!$1:$1048576,MATCH($B128,城镇化率!$A:$A,0),MATCH(AQ$1,城镇化率!$5:$5,0))/100</f>
        <v>1059351.0578860275</v>
      </c>
      <c r="AR128" s="40">
        <f>INDEX(人口源表!$1:$1048576,MATCH($B128,人口源表!$A:$A,0),MATCH(AR$1,人口源表!$1:$1,0))*INDEX(城镇化率!$1:$1048576,MATCH($B128,城镇化率!$A:$A,0),MATCH(AR$1,城镇化率!$5:$5,0))/100</f>
        <v>1056886.3234792419</v>
      </c>
      <c r="AS128" s="40">
        <f>INDEX(人口源表!$1:$1048576,MATCH($B128,人口源表!$A:$A,0),MATCH(AS$1,人口源表!$1:$1,0))*INDEX(城镇化率!$1:$1048576,MATCH($B128,城镇化率!$A:$A,0),MATCH(AS$1,城镇化率!$5:$5,0))/100</f>
        <v>1054774.7723607931</v>
      </c>
      <c r="AT128" s="40">
        <f>INDEX(人口源表!$1:$1048576,MATCH($B128,人口源表!$A:$A,0),MATCH(AT$1,人口源表!$1:$1,0))*INDEX(城镇化率!$1:$1048576,MATCH($B128,城镇化率!$A:$A,0),MATCH(AT$1,城镇化率!$5:$5,0))/100</f>
        <v>1053122.2992785492</v>
      </c>
      <c r="AU128" s="40">
        <f>INDEX(人口源表!$1:$1048576,MATCH($B128,人口源表!$A:$A,0),MATCH(AU$1,人口源表!$1:$1,0))*INDEX(城镇化率!$1:$1048576,MATCH($B128,城镇化率!$A:$A,0),MATCH(AU$1,城镇化率!$5:$5,0))/100</f>
        <v>1052041.9864781513</v>
      </c>
      <c r="AV128" s="40">
        <f>INDEX(人口源表!$1:$1048576,MATCH($B128,人口源表!$A:$A,0),MATCH(AV$1,人口源表!$1:$1,0))*INDEX(城镇化率!$1:$1048576,MATCH($B128,城镇化率!$A:$A,0),MATCH(AV$1,城镇化率!$5:$5,0))/100</f>
        <v>1051652.3434776319</v>
      </c>
    </row>
    <row r="129" spans="1:48" x14ac:dyDescent="0.15">
      <c r="A129" s="4" t="s">
        <v>869</v>
      </c>
      <c r="B129" s="4" t="s">
        <v>280</v>
      </c>
      <c r="C129" s="34">
        <f>VLOOKUP(B129,'[1]2016省城人口总结（根）'!B:C,2,FALSE)/100</f>
        <v>0.58839978745208188</v>
      </c>
      <c r="D129" s="40">
        <f>INDEX(人口源表!$1:$1048576,MATCH($B129,人口源表!$A:$A,0),MATCH(D$1,人口源表!$1:$1,0))*INDEX(城镇化率!$1:$1048576,MATCH($B129,城镇化率!$A:$A,0),MATCH(D$1,城镇化率!$5:$5,0))/100</f>
        <v>691958.98096764181</v>
      </c>
      <c r="E129" s="40">
        <f>INDEX(人口源表!$1:$1048576,MATCH($B129,人口源表!$A:$A,0),MATCH(E$1,人口源表!$1:$1,0))*INDEX(城镇化率!$1:$1048576,MATCH($B129,城镇化率!$A:$A,0),MATCH(E$1,城镇化率!$5:$5,0))/100</f>
        <v>707005.53268000588</v>
      </c>
      <c r="F129" s="40">
        <f>INDEX(人口源表!$1:$1048576,MATCH($B129,人口源表!$A:$A,0),MATCH(F$1,人口源表!$1:$1,0))*INDEX(城镇化率!$1:$1048576,MATCH($B129,城镇化率!$A:$A,0),MATCH(F$1,城镇化率!$5:$5,0))/100</f>
        <v>721997.11490387563</v>
      </c>
      <c r="G129" s="40">
        <f>INDEX(人口源表!$1:$1048576,MATCH($B129,人口源表!$A:$A,0),MATCH(G$1,人口源表!$1:$1,0))*INDEX(城镇化率!$1:$1048576,MATCH($B129,城镇化率!$A:$A,0),MATCH(G$1,城镇化率!$5:$5,0))/100</f>
        <v>711920.31620679155</v>
      </c>
      <c r="H129" s="40">
        <f>INDEX(人口源表!$1:$1048576,MATCH($B129,人口源表!$A:$A,0),MATCH(H$1,人口源表!$1:$1,0))*INDEX(城镇化率!$1:$1048576,MATCH($B129,城镇化率!$A:$A,0),MATCH(H$1,城镇化率!$5:$5,0))/100</f>
        <v>726499.72873821971</v>
      </c>
      <c r="I129" s="40">
        <f>INDEX(人口源表!$1:$1048576,MATCH($B129,人口源表!$A:$A,0),MATCH(I$1,人口源表!$1:$1,0))*INDEX(城镇化率!$1:$1048576,MATCH($B129,城镇化率!$A:$A,0),MATCH(I$1,城镇化率!$5:$5,0))/100</f>
        <v>736629.49447264592</v>
      </c>
      <c r="J129" s="40">
        <f>INDEX(人口源表!$1:$1048576,MATCH($B129,人口源表!$A:$A,0),MATCH(J$1,人口源表!$1:$1,0))*INDEX(城镇化率!$1:$1048576,MATCH($B129,城镇化率!$A:$A,0),MATCH(J$1,城镇化率!$5:$5,0))/100</f>
        <v>747177.51976172533</v>
      </c>
      <c r="K129" s="40">
        <f>INDEX(人口源表!$1:$1048576,MATCH($B129,人口源表!$A:$A,0),MATCH(K$1,人口源表!$1:$1,0))*INDEX(城镇化率!$1:$1048576,MATCH($B129,城镇化率!$A:$A,0),MATCH(K$1,城镇化率!$5:$5,0))/100</f>
        <v>758072.97165615717</v>
      </c>
      <c r="L129" s="40">
        <f>INDEX(人口源表!$1:$1048576,MATCH($B129,人口源表!$A:$A,0),MATCH(L$1,人口源表!$1:$1,0))*INDEX(城镇化率!$1:$1048576,MATCH($B129,城镇化率!$A:$A,0),MATCH(L$1,城镇化率!$5:$5,0))/100</f>
        <v>769245.89637847478</v>
      </c>
      <c r="M129" s="40">
        <f>INDEX(人口源表!$1:$1048576,MATCH($B129,人口源表!$A:$A,0),MATCH(M$1,人口源表!$1:$1,0))*INDEX(城镇化率!$1:$1048576,MATCH($B129,城镇化率!$A:$A,0),MATCH(M$1,城镇化率!$5:$5,0))/100</f>
        <v>780627.99944557319</v>
      </c>
      <c r="N129" s="40">
        <f>INDEX(人口源表!$1:$1048576,MATCH($B129,人口源表!$A:$A,0),MATCH(N$1,人口源表!$1:$1,0))*INDEX(城镇化率!$1:$1048576,MATCH($B129,城镇化率!$A:$A,0),MATCH(N$1,城镇化率!$5:$5,0))/100</f>
        <v>792152.80160773383</v>
      </c>
      <c r="O129" s="40">
        <f>INDEX(人口源表!$1:$1048576,MATCH($B129,人口源表!$A:$A,0),MATCH(O$1,人口源表!$1:$1,0))*INDEX(城镇化率!$1:$1048576,MATCH($B129,城镇化率!$A:$A,0),MATCH(O$1,城镇化率!$5:$5,0))/100</f>
        <v>803757.82484955143</v>
      </c>
      <c r="P129" s="40">
        <f>INDEX(人口源表!$1:$1048576,MATCH($B129,人口源表!$A:$A,0),MATCH(P$1,人口源表!$1:$1,0))*INDEX(城镇化率!$1:$1048576,MATCH($B129,城镇化率!$A:$A,0),MATCH(P$1,城镇化率!$5:$5,0))/100</f>
        <v>815381.45239567419</v>
      </c>
      <c r="Q129" s="40">
        <f>INDEX(人口源表!$1:$1048576,MATCH($B129,人口源表!$A:$A,0),MATCH(Q$1,人口源表!$1:$1,0))*INDEX(城镇化率!$1:$1048576,MATCH($B129,城镇化率!$A:$A,0),MATCH(Q$1,城镇化率!$5:$5,0))/100</f>
        <v>826966.47741124185</v>
      </c>
      <c r="R129" s="40">
        <f>INDEX(人口源表!$1:$1048576,MATCH($B129,人口源表!$A:$A,0),MATCH(R$1,人口源表!$1:$1,0))*INDEX(城镇化率!$1:$1048576,MATCH($B129,城镇化率!$A:$A,0),MATCH(R$1,城镇化率!$5:$5,0))/100</f>
        <v>838456.21344227996</v>
      </c>
      <c r="S129" s="40">
        <f>INDEX(人口源表!$1:$1048576,MATCH($B129,人口源表!$A:$A,0),MATCH(S$1,人口源表!$1:$1,0))*INDEX(城镇化率!$1:$1048576,MATCH($B129,城镇化率!$A:$A,0),MATCH(S$1,城镇化率!$5:$5,0))/100</f>
        <v>845593.26392820617</v>
      </c>
      <c r="T129" s="40">
        <f>INDEX(人口源表!$1:$1048576,MATCH($B129,人口源表!$A:$A,0),MATCH(T$1,人口源表!$1:$1,0))*INDEX(城镇化率!$1:$1048576,MATCH($B129,城镇化率!$A:$A,0),MATCH(T$1,城镇化率!$5:$5,0))/100</f>
        <v>852445.02399275929</v>
      </c>
      <c r="U129" s="40">
        <f>INDEX(人口源表!$1:$1048576,MATCH($B129,人口源表!$A:$A,0),MATCH(U$1,人口源表!$1:$1,0))*INDEX(城镇化率!$1:$1048576,MATCH($B129,城镇化率!$A:$A,0),MATCH(U$1,城镇化率!$5:$5,0))/100</f>
        <v>858971.49322014977</v>
      </c>
      <c r="V129" s="40">
        <f>INDEX(人口源表!$1:$1048576,MATCH($B129,人口源表!$A:$A,0),MATCH(V$1,人口源表!$1:$1,0))*INDEX(城镇化率!$1:$1048576,MATCH($B129,城镇化率!$A:$A,0),MATCH(V$1,城镇化率!$5:$5,0))/100</f>
        <v>865136.17306920316</v>
      </c>
      <c r="W129" s="40">
        <f>INDEX(人口源表!$1:$1048576,MATCH($B129,人口源表!$A:$A,0),MATCH(W$1,人口源表!$1:$1,0))*INDEX(城镇化率!$1:$1048576,MATCH($B129,城镇化率!$A:$A,0),MATCH(W$1,城镇化率!$5:$5,0))/100</f>
        <v>870906.8769315508</v>
      </c>
      <c r="X129" s="40">
        <f>INDEX(人口源表!$1:$1048576,MATCH($B129,人口源表!$A:$A,0),MATCH(X$1,人口源表!$1:$1,0))*INDEX(城镇化率!$1:$1048576,MATCH($B129,城镇化率!$A:$A,0),MATCH(X$1,城镇化率!$5:$5,0))/100</f>
        <v>876257.9959850657</v>
      </c>
      <c r="Y129" s="40">
        <f>INDEX(人口源表!$1:$1048576,MATCH($B129,人口源表!$A:$A,0),MATCH(Y$1,人口源表!$1:$1,0))*INDEX(城镇化率!$1:$1048576,MATCH($B129,城镇化率!$A:$A,0),MATCH(Y$1,城镇化率!$5:$5,0))/100</f>
        <v>881166.35100991663</v>
      </c>
      <c r="Z129" s="40">
        <f>INDEX(人口源表!$1:$1048576,MATCH($B129,人口源表!$A:$A,0),MATCH(Z$1,人口源表!$1:$1,0))*INDEX(城镇化率!$1:$1048576,MATCH($B129,城镇化率!$A:$A,0),MATCH(Z$1,城镇化率!$5:$5,0))/100</f>
        <v>885616.32446247851</v>
      </c>
      <c r="AA129" s="40">
        <f>INDEX(人口源表!$1:$1048576,MATCH($B129,人口源表!$A:$A,0),MATCH(AA$1,人口源表!$1:$1,0))*INDEX(城镇化率!$1:$1048576,MATCH($B129,城镇化率!$A:$A,0),MATCH(AA$1,城镇化率!$5:$5,0))/100</f>
        <v>889595.69125688856</v>
      </c>
      <c r="AB129" s="40">
        <f>INDEX(人口源表!$1:$1048576,MATCH($B129,人口源表!$A:$A,0),MATCH(AB$1,人口源表!$1:$1,0))*INDEX(城镇化率!$1:$1048576,MATCH($B129,城镇化率!$A:$A,0),MATCH(AB$1,城镇化率!$5:$5,0))/100</f>
        <v>893097.89957987878</v>
      </c>
      <c r="AC129" s="40">
        <f>INDEX(人口源表!$1:$1048576,MATCH($B129,人口源表!$A:$A,0),MATCH(AC$1,人口源表!$1:$1,0))*INDEX(城镇化率!$1:$1048576,MATCH($B129,城镇化率!$A:$A,0),MATCH(AC$1,城镇化率!$5:$5,0))/100</f>
        <v>895026.39276515495</v>
      </c>
      <c r="AD129" s="40">
        <f>INDEX(人口源表!$1:$1048576,MATCH($B129,人口源表!$A:$A,0),MATCH(AD$1,人口源表!$1:$1,0))*INDEX(城镇化率!$1:$1048576,MATCH($B129,城镇化率!$A:$A,0),MATCH(AD$1,城镇化率!$5:$5,0))/100</f>
        <v>896478.0658879265</v>
      </c>
      <c r="AE129" s="40">
        <f>INDEX(人口源表!$1:$1048576,MATCH($B129,人口源表!$A:$A,0),MATCH(AE$1,人口源表!$1:$1,0))*INDEX(城镇化率!$1:$1048576,MATCH($B129,城镇化率!$A:$A,0),MATCH(AE$1,城镇化率!$5:$5,0))/100</f>
        <v>897463.75354321301</v>
      </c>
      <c r="AF129" s="40">
        <f>INDEX(人口源表!$1:$1048576,MATCH($B129,人口源表!$A:$A,0),MATCH(AF$1,人口源表!$1:$1,0))*INDEX(城镇化率!$1:$1048576,MATCH($B129,城镇化率!$A:$A,0),MATCH(AF$1,城镇化率!$5:$5,0))/100</f>
        <v>898002.65633166838</v>
      </c>
      <c r="AG129" s="40">
        <f>INDEX(人口源表!$1:$1048576,MATCH($B129,人口源表!$A:$A,0),MATCH(AG$1,人口源表!$1:$1,0))*INDEX(城镇化率!$1:$1048576,MATCH($B129,城镇化率!$A:$A,0),MATCH(AG$1,城镇化率!$5:$5,0))/100</f>
        <v>898118.77291513607</v>
      </c>
      <c r="AH129" s="40">
        <f>INDEX(人口源表!$1:$1048576,MATCH($B129,人口源表!$A:$A,0),MATCH(AH$1,人口源表!$1:$1,0))*INDEX(城镇化率!$1:$1048576,MATCH($B129,城镇化率!$A:$A,0),MATCH(AH$1,城镇化率!$5:$5,0))/100</f>
        <v>897841.7350645304</v>
      </c>
      <c r="AI129" s="40">
        <f>INDEX(人口源表!$1:$1048576,MATCH($B129,人口源表!$A:$A,0),MATCH(AI$1,人口源表!$1:$1,0))*INDEX(城镇化率!$1:$1048576,MATCH($B129,城镇化率!$A:$A,0),MATCH(AI$1,城镇化率!$5:$5,0))/100</f>
        <v>897208.41099415126</v>
      </c>
      <c r="AJ129" s="40">
        <f>INDEX(人口源表!$1:$1048576,MATCH($B129,人口源表!$A:$A,0),MATCH(AJ$1,人口源表!$1:$1,0))*INDEX(城镇化率!$1:$1048576,MATCH($B129,城镇化率!$A:$A,0),MATCH(AJ$1,城镇化率!$5:$5,0))/100</f>
        <v>896261.53088436765</v>
      </c>
      <c r="AK129" s="40">
        <f>INDEX(人口源表!$1:$1048576,MATCH($B129,人口源表!$A:$A,0),MATCH(AK$1,人口源表!$1:$1,0))*INDEX(城镇化率!$1:$1048576,MATCH($B129,城镇化率!$A:$A,0),MATCH(AK$1,城镇化率!$5:$5,0))/100</f>
        <v>895049.03586856637</v>
      </c>
      <c r="AL129" s="40">
        <f>INDEX(人口源表!$1:$1048576,MATCH($B129,人口源表!$A:$A,0),MATCH(AL$1,人口源表!$1:$1,0))*INDEX(城镇化率!$1:$1048576,MATCH($B129,城镇化率!$A:$A,0),MATCH(AL$1,城镇化率!$5:$5,0))/100</f>
        <v>893626.44675273343</v>
      </c>
      <c r="AM129" s="40">
        <f>INDEX(人口源表!$1:$1048576,MATCH($B129,人口源表!$A:$A,0),MATCH(AM$1,人口源表!$1:$1,0))*INDEX(城镇化率!$1:$1048576,MATCH($B129,城镇化率!$A:$A,0),MATCH(AM$1,城镇化率!$5:$5,0))/100</f>
        <v>892056.99991906632</v>
      </c>
      <c r="AN129" s="40">
        <f>INDEX(人口源表!$1:$1048576,MATCH($B129,人口源表!$A:$A,0),MATCH(AN$1,人口源表!$1:$1,0))*INDEX(城镇化率!$1:$1048576,MATCH($B129,城镇化率!$A:$A,0),MATCH(AN$1,城镇化率!$5:$5,0))/100</f>
        <v>890407.96148768696</v>
      </c>
      <c r="AO129" s="40">
        <f>INDEX(人口源表!$1:$1048576,MATCH($B129,人口源表!$A:$A,0),MATCH(AO$1,人口源表!$1:$1,0))*INDEX(城镇化率!$1:$1048576,MATCH($B129,城镇化率!$A:$A,0),MATCH(AO$1,城镇化率!$5:$5,0))/100</f>
        <v>888755.29938236088</v>
      </c>
      <c r="AP129" s="40">
        <f>INDEX(人口源表!$1:$1048576,MATCH($B129,人口源表!$A:$A,0),MATCH(AP$1,人口源表!$1:$1,0))*INDEX(城镇化率!$1:$1048576,MATCH($B129,城镇化率!$A:$A,0),MATCH(AP$1,城镇化率!$5:$5,0))/100</f>
        <v>887181.52644922119</v>
      </c>
      <c r="AQ129" s="40">
        <f>INDEX(人口源表!$1:$1048576,MATCH($B129,人口源表!$A:$A,0),MATCH(AQ$1,人口源表!$1:$1,0))*INDEX(城镇化率!$1:$1048576,MATCH($B129,城镇化率!$A:$A,0),MATCH(AQ$1,城镇化率!$5:$5,0))/100</f>
        <v>885775.81299669086</v>
      </c>
      <c r="AR129" s="40">
        <f>INDEX(人口源表!$1:$1048576,MATCH($B129,人口源表!$A:$A,0),MATCH(AR$1,人口源表!$1:$1,0))*INDEX(城镇化率!$1:$1048576,MATCH($B129,城镇化率!$A:$A,0),MATCH(AR$1,城镇化率!$5:$5,0))/100</f>
        <v>884635.65306225745</v>
      </c>
      <c r="AS129" s="40">
        <f>INDEX(人口源表!$1:$1048576,MATCH($B129,人口源表!$A:$A,0),MATCH(AS$1,人口源表!$1:$1,0))*INDEX(城镇化率!$1:$1048576,MATCH($B129,城镇化率!$A:$A,0),MATCH(AS$1,城镇化率!$5:$5,0))/100</f>
        <v>883863.89199690183</v>
      </c>
      <c r="AT129" s="40">
        <f>INDEX(人口源表!$1:$1048576,MATCH($B129,人口源表!$A:$A,0),MATCH(AT$1,人口源表!$1:$1,0))*INDEX(城镇化率!$1:$1048576,MATCH($B129,城镇化率!$A:$A,0),MATCH(AT$1,城镇化率!$5:$5,0))/100</f>
        <v>883573.50624741102</v>
      </c>
      <c r="AU129" s="40">
        <f>INDEX(人口源表!$1:$1048576,MATCH($B129,人口源表!$A:$A,0),MATCH(AU$1,人口源表!$1:$1,0))*INDEX(城镇化率!$1:$1048576,MATCH($B129,城镇化率!$A:$A,0),MATCH(AU$1,城镇化率!$5:$5,0))/100</f>
        <v>883882.28444068565</v>
      </c>
      <c r="AV129" s="40">
        <f>INDEX(人口源表!$1:$1048576,MATCH($B129,人口源表!$A:$A,0),MATCH(AV$1,人口源表!$1:$1,0))*INDEX(城镇化率!$1:$1048576,MATCH($B129,城镇化率!$A:$A,0),MATCH(AV$1,城镇化率!$5:$5,0))/100</f>
        <v>884917.63036043127</v>
      </c>
    </row>
    <row r="130" spans="1:48" x14ac:dyDescent="0.15">
      <c r="A130" s="4" t="s">
        <v>869</v>
      </c>
      <c r="B130" s="4" t="s">
        <v>282</v>
      </c>
      <c r="C130" s="34">
        <f>VLOOKUP(B130,'[1]2016省城人口总结（根）'!B:C,2,FALSE)/100</f>
        <v>0.4848694266040865</v>
      </c>
      <c r="D130" s="40">
        <f>INDEX(人口源表!$1:$1048576,MATCH($B130,人口源表!$A:$A,0),MATCH(D$1,人口源表!$1:$1,0))*INDEX(城镇化率!$1:$1048576,MATCH($B130,城镇化率!$A:$A,0),MATCH(D$1,城镇化率!$5:$5,0))/100</f>
        <v>4216519.3094126349</v>
      </c>
      <c r="E130" s="40">
        <f>INDEX(人口源表!$1:$1048576,MATCH($B130,人口源表!$A:$A,0),MATCH(E$1,人口源表!$1:$1,0))*INDEX(城镇化率!$1:$1048576,MATCH($B130,城镇化率!$A:$A,0),MATCH(E$1,城镇化率!$5:$5,0))/100</f>
        <v>4308274.2763788346</v>
      </c>
      <c r="F130" s="40">
        <f>INDEX(人口源表!$1:$1048576,MATCH($B130,人口源表!$A:$A,0),MATCH(F$1,人口源表!$1:$1,0))*INDEX(城镇化率!$1:$1048576,MATCH($B130,城镇化率!$A:$A,0),MATCH(F$1,城镇化率!$5:$5,0))/100</f>
        <v>4400613.0644592978</v>
      </c>
      <c r="G130" s="40">
        <f>INDEX(人口源表!$1:$1048576,MATCH($B130,人口源表!$A:$A,0),MATCH(G$1,人口源表!$1:$1,0))*INDEX(城镇化率!$1:$1048576,MATCH($B130,城镇化率!$A:$A,0),MATCH(G$1,城镇化率!$5:$5,0))/100</f>
        <v>4555524.0105990116</v>
      </c>
      <c r="H130" s="40">
        <f>INDEX(人口源表!$1:$1048576,MATCH($B130,人口源表!$A:$A,0),MATCH(H$1,人口源表!$1:$1,0))*INDEX(城镇化率!$1:$1048576,MATCH($B130,城镇化率!$A:$A,0),MATCH(H$1,城镇化率!$5:$5,0))/100</f>
        <v>4652515.7884553</v>
      </c>
      <c r="I130" s="40">
        <f>INDEX(人口源表!$1:$1048576,MATCH($B130,人口源表!$A:$A,0),MATCH(I$1,人口源表!$1:$1,0))*INDEX(城镇化率!$1:$1048576,MATCH($B130,城镇化率!$A:$A,0),MATCH(I$1,城镇化率!$5:$5,0))/100</f>
        <v>4722489.2591610346</v>
      </c>
      <c r="J130" s="40">
        <f>INDEX(人口源表!$1:$1048576,MATCH($B130,人口源表!$A:$A,0),MATCH(J$1,人口源表!$1:$1,0))*INDEX(城镇化率!$1:$1048576,MATCH($B130,城镇化率!$A:$A,0),MATCH(J$1,城镇化率!$5:$5,0))/100</f>
        <v>4796453.2702751262</v>
      </c>
      <c r="K130" s="40">
        <f>INDEX(人口源表!$1:$1048576,MATCH($B130,人口源表!$A:$A,0),MATCH(K$1,人口源表!$1:$1,0))*INDEX(城镇化率!$1:$1048576,MATCH($B130,城镇化率!$A:$A,0),MATCH(K$1,城镇化率!$5:$5,0))/100</f>
        <v>4873805.7467436735</v>
      </c>
      <c r="L130" s="40">
        <f>INDEX(人口源表!$1:$1048576,MATCH($B130,人口源表!$A:$A,0),MATCH(L$1,人口源表!$1:$1,0))*INDEX(城镇化率!$1:$1048576,MATCH($B130,城镇化率!$A:$A,0),MATCH(L$1,城镇化率!$5:$5,0))/100</f>
        <v>4953957.7733102879</v>
      </c>
      <c r="M130" s="40">
        <f>INDEX(人口源表!$1:$1048576,MATCH($B130,人口源表!$A:$A,0),MATCH(M$1,人口源表!$1:$1,0))*INDEX(城镇化率!$1:$1048576,MATCH($B130,城镇化率!$A:$A,0),MATCH(M$1,城镇化率!$5:$5,0))/100</f>
        <v>5036340.3432054268</v>
      </c>
      <c r="N130" s="40">
        <f>INDEX(人口源表!$1:$1048576,MATCH($B130,人口源表!$A:$A,0),MATCH(N$1,人口源表!$1:$1,0))*INDEX(城镇化率!$1:$1048576,MATCH($B130,城镇化率!$A:$A,0),MATCH(N$1,城镇化率!$5:$5,0))/100</f>
        <v>5120400.4668747457</v>
      </c>
      <c r="O130" s="40">
        <f>INDEX(人口源表!$1:$1048576,MATCH($B130,人口源表!$A:$A,0),MATCH(O$1,人口源表!$1:$1,0))*INDEX(城镇化率!$1:$1048576,MATCH($B130,城镇化率!$A:$A,0),MATCH(O$1,城镇化率!$5:$5,0))/100</f>
        <v>5205607.5716535356</v>
      </c>
      <c r="P130" s="40">
        <f>INDEX(人口源表!$1:$1048576,MATCH($B130,人口源表!$A:$A,0),MATCH(P$1,人口源表!$1:$1,0))*INDEX(城镇化率!$1:$1048576,MATCH($B130,城镇化率!$A:$A,0),MATCH(P$1,城镇化率!$5:$5,0))/100</f>
        <v>5291451.2625237899</v>
      </c>
      <c r="Q130" s="40">
        <f>INDEX(人口源表!$1:$1048576,MATCH($B130,人口源表!$A:$A,0),MATCH(Q$1,人口源表!$1:$1,0))*INDEX(城镇化率!$1:$1048576,MATCH($B130,城镇化率!$A:$A,0),MATCH(Q$1,城镇化率!$5:$5,0))/100</f>
        <v>5377445.7112787208</v>
      </c>
      <c r="R130" s="40">
        <f>INDEX(人口源表!$1:$1048576,MATCH($B130,人口源表!$A:$A,0),MATCH(R$1,人口源表!$1:$1,0))*INDEX(城镇化率!$1:$1048576,MATCH($B130,城镇化率!$A:$A,0),MATCH(R$1,城镇化率!$5:$5,0))/100</f>
        <v>5463128.5381054888</v>
      </c>
      <c r="S130" s="40">
        <f>INDEX(人口源表!$1:$1048576,MATCH($B130,人口源表!$A:$A,0),MATCH(S$1,人口源表!$1:$1,0))*INDEX(城镇化率!$1:$1048576,MATCH($B130,城镇化率!$A:$A,0),MATCH(S$1,城镇化率!$5:$5,0))/100</f>
        <v>5520600.847593517</v>
      </c>
      <c r="T130" s="40">
        <f>INDEX(人口源表!$1:$1048576,MATCH($B130,人口源表!$A:$A,0),MATCH(T$1,人口源表!$1:$1,0))*INDEX(城镇化率!$1:$1048576,MATCH($B130,城镇化率!$A:$A,0),MATCH(T$1,城镇化率!$5:$5,0))/100</f>
        <v>5576230.5316414414</v>
      </c>
      <c r="U130" s="40">
        <f>INDEX(人口源表!$1:$1048576,MATCH($B130,人口源表!$A:$A,0),MATCH(U$1,人口源表!$1:$1,0))*INDEX(城镇化率!$1:$1048576,MATCH($B130,城镇化率!$A:$A,0),MATCH(U$1,城镇化率!$5:$5,0))/100</f>
        <v>5629670.5023317095</v>
      </c>
      <c r="V130" s="40">
        <f>INDEX(人口源表!$1:$1048576,MATCH($B130,人口源表!$A:$A,0),MATCH(V$1,人口源表!$1:$1,0))*INDEX(城镇化率!$1:$1048576,MATCH($B130,城镇化率!$A:$A,0),MATCH(V$1,城镇化率!$5:$5,0))/100</f>
        <v>5680611.4560285518</v>
      </c>
      <c r="W130" s="40">
        <f>INDEX(人口源表!$1:$1048576,MATCH($B130,人口源表!$A:$A,0),MATCH(W$1,人口源表!$1:$1,0))*INDEX(城镇化率!$1:$1048576,MATCH($B130,城镇化率!$A:$A,0),MATCH(W$1,城镇化率!$5:$5,0))/100</f>
        <v>5728785.252104166</v>
      </c>
      <c r="X130" s="40">
        <f>INDEX(人口源表!$1:$1048576,MATCH($B130,人口源表!$A:$A,0),MATCH(X$1,人口源表!$1:$1,0))*INDEX(城镇化率!$1:$1048576,MATCH($B130,城镇化率!$A:$A,0),MATCH(X$1,城镇化率!$5:$5,0))/100</f>
        <v>5773964.8356650723</v>
      </c>
      <c r="Y130" s="40">
        <f>INDEX(人口源表!$1:$1048576,MATCH($B130,人口源表!$A:$A,0),MATCH(Y$1,人口源表!$1:$1,0))*INDEX(城镇化率!$1:$1048576,MATCH($B130,城镇化率!$A:$A,0),MATCH(Y$1,城镇化率!$5:$5,0))/100</f>
        <v>5815964.7351148287</v>
      </c>
      <c r="Z130" s="40">
        <f>INDEX(人口源表!$1:$1048576,MATCH($B130,人口源表!$A:$A,0),MATCH(Z$1,人口源表!$1:$1,0))*INDEX(城镇化率!$1:$1048576,MATCH($B130,城镇化率!$A:$A,0),MATCH(Z$1,城镇化率!$5:$5,0))/100</f>
        <v>5854642.1548996316</v>
      </c>
      <c r="AA130" s="40">
        <f>INDEX(人口源表!$1:$1048576,MATCH($B130,人口源表!$A:$A,0),MATCH(AA$1,人口源表!$1:$1,0))*INDEX(城镇化率!$1:$1048576,MATCH($B130,城镇化率!$A:$A,0),MATCH(AA$1,城镇化率!$5:$5,0))/100</f>
        <v>5889899.8827738818</v>
      </c>
      <c r="AB130" s="40">
        <f>INDEX(人口源表!$1:$1048576,MATCH($B130,人口源表!$A:$A,0),MATCH(AB$1,人口源表!$1:$1,0))*INDEX(城镇化率!$1:$1048576,MATCH($B130,城镇化率!$A:$A,0),MATCH(AB$1,城镇化率!$5:$5,0))/100</f>
        <v>5921685.6541223684</v>
      </c>
      <c r="AC130" s="40">
        <f>INDEX(人口源表!$1:$1048576,MATCH($B130,人口源表!$A:$A,0),MATCH(AC$1,人口源表!$1:$1,0))*INDEX(城镇化率!$1:$1048576,MATCH($B130,城镇化率!$A:$A,0),MATCH(AC$1,城镇化率!$5:$5,0))/100</f>
        <v>5942711.8747752905</v>
      </c>
      <c r="AD130" s="40">
        <f>INDEX(人口源表!$1:$1048576,MATCH($B130,人口源表!$A:$A,0),MATCH(AD$1,人口源表!$1:$1,0))*INDEX(城镇化率!$1:$1048576,MATCH($B130,城镇化率!$A:$A,0),MATCH(AD$1,城镇化率!$5:$5,0))/100</f>
        <v>5960250.9405218828</v>
      </c>
      <c r="AE130" s="40">
        <f>INDEX(人口源表!$1:$1048576,MATCH($B130,人口源表!$A:$A,0),MATCH(AE$1,人口源表!$1:$1,0))*INDEX(城镇化率!$1:$1048576,MATCH($B130,城镇化率!$A:$A,0),MATCH(AE$1,城镇化率!$5:$5,0))/100</f>
        <v>5974405.3654088713</v>
      </c>
      <c r="AF130" s="40">
        <f>INDEX(人口源表!$1:$1048576,MATCH($B130,人口源表!$A:$A,0),MATCH(AF$1,人口源表!$1:$1,0))*INDEX(城镇化率!$1:$1048576,MATCH($B130,城镇化率!$A:$A,0),MATCH(AF$1,城镇化率!$5:$5,0))/100</f>
        <v>5985328.4239362665</v>
      </c>
      <c r="AG130" s="40">
        <f>INDEX(人口源表!$1:$1048576,MATCH($B130,人口源表!$A:$A,0),MATCH(AG$1,人口源表!$1:$1,0))*INDEX(城镇化率!$1:$1048576,MATCH($B130,城镇化率!$A:$A,0),MATCH(AG$1,城镇化率!$5:$5,0))/100</f>
        <v>5993223.2503081141</v>
      </c>
      <c r="AH130" s="40">
        <f>INDEX(人口源表!$1:$1048576,MATCH($B130,人口源表!$A:$A,0),MATCH(AH$1,人口源表!$1:$1,0))*INDEX(城镇化率!$1:$1048576,MATCH($B130,城镇化率!$A:$A,0),MATCH(AH$1,城镇化率!$5:$5,0))/100</f>
        <v>5998344.3707676344</v>
      </c>
      <c r="AI130" s="40">
        <f>INDEX(人口源表!$1:$1048576,MATCH($B130,人口源表!$A:$A,0),MATCH(AI$1,人口源表!$1:$1,0))*INDEX(城镇化率!$1:$1048576,MATCH($B130,城镇化率!$A:$A,0),MATCH(AI$1,城镇化率!$5:$5,0))/100</f>
        <v>6000999.2601393582</v>
      </c>
      <c r="AJ130" s="40">
        <f>INDEX(人口源表!$1:$1048576,MATCH($B130,人口源表!$A:$A,0),MATCH(AJ$1,人口源表!$1:$1,0))*INDEX(城镇化率!$1:$1048576,MATCH($B130,城镇化率!$A:$A,0),MATCH(AJ$1,城镇化率!$5:$5,0))/100</f>
        <v>6001547.4400733123</v>
      </c>
      <c r="AK130" s="40">
        <f>INDEX(人口源表!$1:$1048576,MATCH($B130,人口源表!$A:$A,0),MATCH(AK$1,人口源表!$1:$1,0))*INDEX(城镇化率!$1:$1048576,MATCH($B130,城镇化率!$A:$A,0),MATCH(AK$1,城镇化率!$5:$5,0))/100</f>
        <v>6000403.9071267834</v>
      </c>
      <c r="AL130" s="40">
        <f>INDEX(人口源表!$1:$1048576,MATCH($B130,人口源表!$A:$A,0),MATCH(AL$1,人口源表!$1:$1,0))*INDEX(城镇化率!$1:$1048576,MATCH($B130,城镇化率!$A:$A,0),MATCH(AL$1,城镇化率!$5:$5,0))/100</f>
        <v>5998036.9991798522</v>
      </c>
      <c r="AM130" s="40">
        <f>INDEX(人口源表!$1:$1048576,MATCH($B130,人口源表!$A:$A,0),MATCH(AM$1,人口源表!$1:$1,0))*INDEX(城镇化率!$1:$1048576,MATCH($B130,城镇化率!$A:$A,0),MATCH(AM$1,城镇化率!$5:$5,0))/100</f>
        <v>5994973.1073094578</v>
      </c>
      <c r="AN130" s="40">
        <f>INDEX(人口源表!$1:$1048576,MATCH($B130,人口源表!$A:$A,0),MATCH(AN$1,人口源表!$1:$1,0))*INDEX(城镇化率!$1:$1048576,MATCH($B130,城镇化率!$A:$A,0),MATCH(AN$1,城镇化率!$5:$5,0))/100</f>
        <v>5991795.1822460862</v>
      </c>
      <c r="AO130" s="40">
        <f>INDEX(人口源表!$1:$1048576,MATCH($B130,人口源表!$A:$A,0),MATCH(AO$1,人口源表!$1:$1,0))*INDEX(城镇化率!$1:$1048576,MATCH($B130,城镇化率!$A:$A,0),MATCH(AO$1,城镇化率!$5:$5,0))/100</f>
        <v>5989143.0926258098</v>
      </c>
      <c r="AP130" s="40">
        <f>INDEX(人口源表!$1:$1048576,MATCH($B130,人口源表!$A:$A,0),MATCH(AP$1,人口源表!$1:$1,0))*INDEX(城镇化率!$1:$1048576,MATCH($B130,城镇化率!$A:$A,0),MATCH(AP$1,城镇化率!$5:$5,0))/100</f>
        <v>5987717.1541979881</v>
      </c>
      <c r="AQ130" s="40">
        <f>INDEX(人口源表!$1:$1048576,MATCH($B130,人口源表!$A:$A,0),MATCH(AQ$1,人口源表!$1:$1,0))*INDEX(城镇化率!$1:$1048576,MATCH($B130,城镇化率!$A:$A,0),MATCH(AQ$1,城镇化率!$5:$5,0))/100</f>
        <v>5988277.2665236089</v>
      </c>
      <c r="AR130" s="40">
        <f>INDEX(人口源表!$1:$1048576,MATCH($B130,人口源表!$A:$A,0),MATCH(AR$1,人口源表!$1:$1,0))*INDEX(城镇化率!$1:$1048576,MATCH($B130,城镇化率!$A:$A,0),MATCH(AR$1,城镇化率!$5:$5,0))/100</f>
        <v>5991645.2162665976</v>
      </c>
      <c r="AS130" s="40">
        <f>INDEX(人口源表!$1:$1048576,MATCH($B130,人口源表!$A:$A,0),MATCH(AS$1,人口源表!$1:$1,0))*INDEX(城镇化率!$1:$1048576,MATCH($B130,城镇化率!$A:$A,0),MATCH(AS$1,城镇化率!$5:$5,0))/100</f>
        <v>5998704.4523271499</v>
      </c>
      <c r="AT130" s="40">
        <f>INDEX(人口源表!$1:$1048576,MATCH($B130,人口源表!$A:$A,0),MATCH(AT$1,人口源表!$1:$1,0))*INDEX(城镇化率!$1:$1048576,MATCH($B130,城镇化率!$A:$A,0),MATCH(AT$1,城镇化率!$5:$5,0))/100</f>
        <v>6010400.4880008968</v>
      </c>
      <c r="AU130" s="40">
        <f>INDEX(人口源表!$1:$1048576,MATCH($B130,人口源表!$A:$A,0),MATCH(AU$1,人口源表!$1:$1,0))*INDEX(城镇化率!$1:$1048576,MATCH($B130,城镇化率!$A:$A,0),MATCH(AU$1,城镇化率!$5:$5,0))/100</f>
        <v>6027745.8284528907</v>
      </c>
      <c r="AV130" s="40">
        <f>INDEX(人口源表!$1:$1048576,MATCH($B130,人口源表!$A:$A,0),MATCH(AV$1,人口源表!$1:$1,0))*INDEX(城镇化率!$1:$1048576,MATCH($B130,城镇化率!$A:$A,0),MATCH(AV$1,城镇化率!$5:$5,0))/100</f>
        <v>6051816.5556016574</v>
      </c>
    </row>
    <row r="131" spans="1:48" x14ac:dyDescent="0.15">
      <c r="A131" s="4" t="s">
        <v>869</v>
      </c>
      <c r="B131" s="4" t="s">
        <v>284</v>
      </c>
      <c r="C131" s="34">
        <f>VLOOKUP(B131,'[1]2016省城人口总结（根）'!B:C,2,FALSE)/100</f>
        <v>0.49117969764114217</v>
      </c>
      <c r="D131" s="40">
        <f>INDEX(人口源表!$1:$1048576,MATCH($B131,人口源表!$A:$A,0),MATCH(D$1,人口源表!$1:$1,0))*INDEX(城镇化率!$1:$1048576,MATCH($B131,城镇化率!$A:$A,0),MATCH(D$1,城镇化率!$5:$5,0))/100</f>
        <v>2472974.2623666008</v>
      </c>
      <c r="E131" s="40">
        <f>INDEX(人口源表!$1:$1048576,MATCH($B131,人口源表!$A:$A,0),MATCH(E$1,人口源表!$1:$1,0))*INDEX(城镇化率!$1:$1048576,MATCH($B131,城镇化率!$A:$A,0),MATCH(E$1,城镇化率!$5:$5,0))/100</f>
        <v>2527873.4566593179</v>
      </c>
      <c r="F131" s="40">
        <f>INDEX(人口源表!$1:$1048576,MATCH($B131,人口源表!$A:$A,0),MATCH(F$1,人口源表!$1:$1,0))*INDEX(城镇化率!$1:$1048576,MATCH($B131,城镇化率!$A:$A,0),MATCH(F$1,城镇化率!$5:$5,0))/100</f>
        <v>2582666.615298416</v>
      </c>
      <c r="G131" s="40">
        <f>INDEX(人口源表!$1:$1048576,MATCH($B131,人口源表!$A:$A,0),MATCH(G$1,人口源表!$1:$1,0))*INDEX(城镇化率!$1:$1048576,MATCH($B131,城镇化率!$A:$A,0),MATCH(G$1,城镇化率!$5:$5,0))/100</f>
        <v>2298895.9843665715</v>
      </c>
      <c r="H131" s="40">
        <f>INDEX(人口源表!$1:$1048576,MATCH($B131,人口源表!$A:$A,0),MATCH(H$1,人口源表!$1:$1,0))*INDEX(城镇化率!$1:$1048576,MATCH($B131,城镇化率!$A:$A,0),MATCH(H$1,城镇化率!$5:$5,0))/100</f>
        <v>2348223.218335323</v>
      </c>
      <c r="I131" s="40">
        <f>INDEX(人口源表!$1:$1048576,MATCH($B131,人口源表!$A:$A,0),MATCH(I$1,人口源表!$1:$1,0))*INDEX(城镇化率!$1:$1048576,MATCH($B131,城镇化率!$A:$A,0),MATCH(I$1,城镇化率!$5:$5,0))/100</f>
        <v>2382981.147976811</v>
      </c>
      <c r="J131" s="40">
        <f>INDEX(人口源表!$1:$1048576,MATCH($B131,人口源表!$A:$A,0),MATCH(J$1,人口源表!$1:$1,0))*INDEX(城镇化率!$1:$1048576,MATCH($B131,城镇化率!$A:$A,0),MATCH(J$1,城镇化率!$5:$5,0))/100</f>
        <v>2418913.4034075285</v>
      </c>
      <c r="K131" s="40">
        <f>INDEX(人口源表!$1:$1048576,MATCH($B131,人口源表!$A:$A,0),MATCH(K$1,人口源表!$1:$1,0))*INDEX(城镇化率!$1:$1048576,MATCH($B131,城镇化率!$A:$A,0),MATCH(K$1,城镇化率!$5:$5,0))/100</f>
        <v>2455807.8415512363</v>
      </c>
      <c r="L131" s="40">
        <f>INDEX(人口源表!$1:$1048576,MATCH($B131,人口源表!$A:$A,0),MATCH(L$1,人口源表!$1:$1,0))*INDEX(城镇化率!$1:$1048576,MATCH($B131,城镇化率!$A:$A,0),MATCH(L$1,城镇化率!$5:$5,0))/100</f>
        <v>2493458.008225651</v>
      </c>
      <c r="M131" s="40">
        <f>INDEX(人口源表!$1:$1048576,MATCH($B131,人口源表!$A:$A,0),MATCH(M$1,人口源表!$1:$1,0))*INDEX(城镇化率!$1:$1048576,MATCH($B131,城镇化率!$A:$A,0),MATCH(M$1,城镇化率!$5:$5,0))/100</f>
        <v>2531663.6449703984</v>
      </c>
      <c r="N131" s="40">
        <f>INDEX(人口源表!$1:$1048576,MATCH($B131,人口源表!$A:$A,0),MATCH(N$1,人口源表!$1:$1,0))*INDEX(城镇化率!$1:$1048576,MATCH($B131,城镇化率!$A:$A,0),MATCH(N$1,城镇化率!$5:$5,0))/100</f>
        <v>2570230.0977646895</v>
      </c>
      <c r="O131" s="40">
        <f>INDEX(人口源表!$1:$1048576,MATCH($B131,人口源表!$A:$A,0),MATCH(O$1,人口源表!$1:$1,0))*INDEX(城镇化率!$1:$1048576,MATCH($B131,城镇化率!$A:$A,0),MATCH(O$1,城镇化率!$5:$5,0))/100</f>
        <v>2608971.0569461714</v>
      </c>
      <c r="P131" s="40">
        <f>INDEX(人口源表!$1:$1048576,MATCH($B131,人口源表!$A:$A,0),MATCH(P$1,人口源表!$1:$1,0))*INDEX(城镇化率!$1:$1048576,MATCH($B131,城镇化率!$A:$A,0),MATCH(P$1,城镇化率!$5:$5,0))/100</f>
        <v>2647706.327977147</v>
      </c>
      <c r="Q131" s="40">
        <f>INDEX(人口源表!$1:$1048576,MATCH($B131,人口源表!$A:$A,0),MATCH(Q$1,人口源表!$1:$1,0))*INDEX(城镇化率!$1:$1048576,MATCH($B131,城镇化率!$A:$A,0),MATCH(Q$1,城镇化率!$5:$5,0))/100</f>
        <v>2686264.6242366768</v>
      </c>
      <c r="R131" s="40">
        <f>INDEX(人口源表!$1:$1048576,MATCH($B131,人口源表!$A:$A,0),MATCH(R$1,人口源表!$1:$1,0))*INDEX(城镇化率!$1:$1048576,MATCH($B131,城镇化率!$A:$A,0),MATCH(R$1,城镇化率!$5:$5,0))/100</f>
        <v>2724483.0317974794</v>
      </c>
      <c r="S131" s="40">
        <f>INDEX(人口源表!$1:$1048576,MATCH($B131,人口源表!$A:$A,0),MATCH(S$1,人口源表!$1:$1,0))*INDEX(城镇化率!$1:$1048576,MATCH($B131,城镇化率!$A:$A,0),MATCH(S$1,城镇化率!$5:$5,0))/100</f>
        <v>2748532.7192287459</v>
      </c>
      <c r="T131" s="40">
        <f>INDEX(人口源表!$1:$1048576,MATCH($B131,人口源表!$A:$A,0),MATCH(T$1,人口源表!$1:$1,0))*INDEX(城镇化率!$1:$1048576,MATCH($B131,城镇化率!$A:$A,0),MATCH(T$1,城镇化率!$5:$5,0))/100</f>
        <v>2771646.7588813221</v>
      </c>
      <c r="U131" s="40">
        <f>INDEX(人口源表!$1:$1048576,MATCH($B131,人口源表!$A:$A,0),MATCH(U$1,人口源表!$1:$1,0))*INDEX(城镇化率!$1:$1048576,MATCH($B131,城镇化率!$A:$A,0),MATCH(U$1,城镇化率!$5:$5,0))/100</f>
        <v>2793705.365901453</v>
      </c>
      <c r="V131" s="40">
        <f>INDEX(人口源表!$1:$1048576,MATCH($B131,人口源表!$A:$A,0),MATCH(V$1,人口源表!$1:$1,0))*INDEX(城镇化率!$1:$1048576,MATCH($B131,城镇化率!$A:$A,0),MATCH(V$1,城镇化率!$5:$5,0))/100</f>
        <v>2814601.9059925401</v>
      </c>
      <c r="W131" s="40">
        <f>INDEX(人口源表!$1:$1048576,MATCH($B131,人口源表!$A:$A,0),MATCH(W$1,人口源表!$1:$1,0))*INDEX(城镇化率!$1:$1048576,MATCH($B131,城镇化率!$A:$A,0),MATCH(W$1,城镇化率!$5:$5,0))/100</f>
        <v>2834245.0381848132</v>
      </c>
      <c r="X131" s="40">
        <f>INDEX(人口源表!$1:$1048576,MATCH($B131,人口源表!$A:$A,0),MATCH(X$1,人口源表!$1:$1,0))*INDEX(城镇化率!$1:$1048576,MATCH($B131,城镇化率!$A:$A,0),MATCH(X$1,城镇化率!$5:$5,0))/100</f>
        <v>2852556.1320737987</v>
      </c>
      <c r="Y131" s="40">
        <f>INDEX(人口源表!$1:$1048576,MATCH($B131,人口源表!$A:$A,0),MATCH(Y$1,人口源表!$1:$1,0))*INDEX(城镇化率!$1:$1048576,MATCH($B131,城镇化率!$A:$A,0),MATCH(Y$1,城镇化率!$5:$5,0))/100</f>
        <v>2869472.0111645935</v>
      </c>
      <c r="Z131" s="40">
        <f>INDEX(人口源表!$1:$1048576,MATCH($B131,人口源表!$A:$A,0),MATCH(Z$1,人口源表!$1:$1,0))*INDEX(城镇化率!$1:$1048576,MATCH($B131,城镇化率!$A:$A,0),MATCH(Z$1,城镇化率!$5:$5,0))/100</f>
        <v>2884943.545044594</v>
      </c>
      <c r="AA131" s="40">
        <f>INDEX(人口源表!$1:$1048576,MATCH($B131,人口源表!$A:$A,0),MATCH(AA$1,人口源表!$1:$1,0))*INDEX(城镇化率!$1:$1048576,MATCH($B131,城镇化率!$A:$A,0),MATCH(AA$1,城镇化率!$5:$5,0))/100</f>
        <v>2898938.4429724733</v>
      </c>
      <c r="AB131" s="40">
        <f>INDEX(人口源表!$1:$1048576,MATCH($B131,人口源表!$A:$A,0),MATCH(AB$1,人口源表!$1:$1,0))*INDEX(城镇化率!$1:$1048576,MATCH($B131,城镇化率!$A:$A,0),MATCH(AB$1,城镇化率!$5:$5,0))/100</f>
        <v>2911439.2448579497</v>
      </c>
      <c r="AC131" s="40">
        <f>INDEX(人口源表!$1:$1048576,MATCH($B131,人口源表!$A:$A,0),MATCH(AC$1,人口源表!$1:$1,0))*INDEX(城镇化率!$1:$1048576,MATCH($B131,城镇化率!$A:$A,0),MATCH(AC$1,城镇化率!$5:$5,0))/100</f>
        <v>2918867.5974364285</v>
      </c>
      <c r="AD131" s="40">
        <f>INDEX(人口源表!$1:$1048576,MATCH($B131,人口源表!$A:$A,0),MATCH(AD$1,人口源表!$1:$1,0))*INDEX(城镇化率!$1:$1048576,MATCH($B131,城镇化率!$A:$A,0),MATCH(AD$1,城镇化率!$5:$5,0))/100</f>
        <v>2924797.101106524</v>
      </c>
      <c r="AE131" s="40">
        <f>INDEX(人口源表!$1:$1048576,MATCH($B131,人口源表!$A:$A,0),MATCH(AE$1,人口源表!$1:$1,0))*INDEX(城镇化率!$1:$1048576,MATCH($B131,城镇化率!$A:$A,0),MATCH(AE$1,城镇化率!$5:$5,0))/100</f>
        <v>2929264.3257535999</v>
      </c>
      <c r="AF131" s="40">
        <f>INDEX(人口源表!$1:$1048576,MATCH($B131,人口源表!$A:$A,0),MATCH(AF$1,人口源表!$1:$1,0))*INDEX(城镇化率!$1:$1048576,MATCH($B131,城镇化率!$A:$A,0),MATCH(AF$1,城镇化率!$5:$5,0))/100</f>
        <v>2932324.4835940059</v>
      </c>
      <c r="AG131" s="40">
        <f>INDEX(人口源表!$1:$1048576,MATCH($B131,人口源表!$A:$A,0),MATCH(AG$1,人口源表!$1:$1,0))*INDEX(城镇化率!$1:$1048576,MATCH($B131,城镇化率!$A:$A,0),MATCH(AG$1,城镇化率!$5:$5,0))/100</f>
        <v>2934049.2877396252</v>
      </c>
      <c r="AH131" s="40">
        <f>INDEX(人口源表!$1:$1048576,MATCH($B131,人口源表!$A:$A,0),MATCH(AH$1,人口源表!$1:$1,0))*INDEX(城镇化率!$1:$1048576,MATCH($B131,城镇化率!$A:$A,0),MATCH(AH$1,城镇化率!$5:$5,0))/100</f>
        <v>2934529.1267961944</v>
      </c>
      <c r="AI131" s="40">
        <f>INDEX(人口源表!$1:$1048576,MATCH($B131,人口源表!$A:$A,0),MATCH(AI$1,人口源表!$1:$1,0))*INDEX(城镇化率!$1:$1048576,MATCH($B131,城镇化率!$A:$A,0),MATCH(AI$1,城镇化率!$5:$5,0))/100</f>
        <v>2933870.9003224438</v>
      </c>
      <c r="AJ131" s="40">
        <f>INDEX(人口源表!$1:$1048576,MATCH($B131,人口源表!$A:$A,0),MATCH(AJ$1,人口源表!$1:$1,0))*INDEX(城镇化率!$1:$1048576,MATCH($B131,城镇化率!$A:$A,0),MATCH(AJ$1,城镇化率!$5:$5,0))/100</f>
        <v>2932201.4603777267</v>
      </c>
      <c r="AK131" s="40">
        <f>INDEX(人口源表!$1:$1048576,MATCH($B131,人口源表!$A:$A,0),MATCH(AK$1,人口源表!$1:$1,0))*INDEX(城镇化率!$1:$1048576,MATCH($B131,城镇化率!$A:$A,0),MATCH(AK$1,城镇化率!$5:$5,0))/100</f>
        <v>2929666.7094994662</v>
      </c>
      <c r="AL131" s="40">
        <f>INDEX(人口源表!$1:$1048576,MATCH($B131,人口源表!$A:$A,0),MATCH(AL$1,人口源表!$1:$1,0))*INDEX(城镇化率!$1:$1048576,MATCH($B131,城镇化率!$A:$A,0),MATCH(AL$1,城镇化率!$5:$5,0))/100</f>
        <v>2926428.7735713911</v>
      </c>
      <c r="AM131" s="40">
        <f>INDEX(人口源表!$1:$1048576,MATCH($B131,人口源表!$A:$A,0),MATCH(AM$1,人口源表!$1:$1,0))*INDEX(城镇化率!$1:$1048576,MATCH($B131,城镇化率!$A:$A,0),MATCH(AM$1,城镇化率!$5:$5,0))/100</f>
        <v>2922672.6454858957</v>
      </c>
      <c r="AN131" s="40">
        <f>INDEX(人口源表!$1:$1048576,MATCH($B131,人口源表!$A:$A,0),MATCH(AN$1,人口源表!$1:$1,0))*INDEX(城镇化率!$1:$1048576,MATCH($B131,城镇化率!$A:$A,0),MATCH(AN$1,城镇化率!$5:$5,0))/100</f>
        <v>2918601.4862355483</v>
      </c>
      <c r="AO131" s="40">
        <f>INDEX(人口源表!$1:$1048576,MATCH($B131,人口源表!$A:$A,0),MATCH(AO$1,人口源表!$1:$1,0))*INDEX(城镇化率!$1:$1048576,MATCH($B131,城镇化率!$A:$A,0),MATCH(AO$1,城镇化率!$5:$5,0))/100</f>
        <v>2914437.5814487101</v>
      </c>
      <c r="AP131" s="40">
        <f>INDEX(人口源表!$1:$1048576,MATCH($B131,人口源表!$A:$A,0),MATCH(AP$1,人口源表!$1:$1,0))*INDEX(城镇化率!$1:$1048576,MATCH($B131,城镇化率!$A:$A,0),MATCH(AP$1,城镇化率!$5:$5,0))/100</f>
        <v>2910425.8884140439</v>
      </c>
      <c r="AQ131" s="40">
        <f>INDEX(人口源表!$1:$1048576,MATCH($B131,人口源表!$A:$A,0),MATCH(AQ$1,人口源表!$1:$1,0))*INDEX(城镇化率!$1:$1048576,MATCH($B131,城镇化率!$A:$A,0),MATCH(AQ$1,城镇化率!$5:$5,0))/100</f>
        <v>2906829.912815385</v>
      </c>
      <c r="AR131" s="40">
        <f>INDEX(人口源表!$1:$1048576,MATCH($B131,人口源表!$A:$A,0),MATCH(AR$1,人口源表!$1:$1,0))*INDEX(城镇化率!$1:$1048576,MATCH($B131,城镇化率!$A:$A,0),MATCH(AR$1,城镇化率!$5:$5,0))/100</f>
        <v>2903935.9114639955</v>
      </c>
      <c r="AS131" s="40">
        <f>INDEX(人口源表!$1:$1048576,MATCH($B131,人口源表!$A:$A,0),MATCH(AS$1,人口源表!$1:$1,0))*INDEX(城镇化率!$1:$1048576,MATCH($B131,城镇化率!$A:$A,0),MATCH(AS$1,城镇化率!$5:$5,0))/100</f>
        <v>2902051.3325153845</v>
      </c>
      <c r="AT131" s="40">
        <f>INDEX(人口源表!$1:$1048576,MATCH($B131,人口源表!$A:$A,0),MATCH(AT$1,人口源表!$1:$1,0))*INDEX(城镇化率!$1:$1048576,MATCH($B131,城镇化率!$A:$A,0),MATCH(AT$1,城镇化率!$5:$5,0))/100</f>
        <v>2901504.5216028416</v>
      </c>
      <c r="AU131" s="40">
        <f>INDEX(人口源表!$1:$1048576,MATCH($B131,人口源表!$A:$A,0),MATCH(AU$1,人口源表!$1:$1,0))*INDEX(城镇化率!$1:$1048576,MATCH($B131,城镇化率!$A:$A,0),MATCH(AU$1,城镇化率!$5:$5,0))/100</f>
        <v>2902647.6938430881</v>
      </c>
      <c r="AV131" s="40">
        <f>INDEX(人口源表!$1:$1048576,MATCH($B131,人口源表!$A:$A,0),MATCH(AV$1,人口源表!$1:$1,0))*INDEX(城镇化率!$1:$1048576,MATCH($B131,城镇化率!$A:$A,0),MATCH(AV$1,城镇化率!$5:$5,0))/100</f>
        <v>2905854.0485883481</v>
      </c>
    </row>
    <row r="132" spans="1:48" x14ac:dyDescent="0.15">
      <c r="A132" s="4" t="s">
        <v>869</v>
      </c>
      <c r="B132" s="4" t="s">
        <v>286</v>
      </c>
      <c r="C132" s="34">
        <f>VLOOKUP(B132,'[1]2016省城人口总结（根）'!B:C,2,FALSE)/100</f>
        <v>0.47869553889147665</v>
      </c>
      <c r="D132" s="40">
        <f>INDEX(人口源表!$1:$1048576,MATCH($B132,人口源表!$A:$A,0),MATCH(D$1,人口源表!$1:$1,0))*INDEX(城镇化率!$1:$1048576,MATCH($B132,城镇化率!$A:$A,0),MATCH(D$1,城镇化率!$5:$5,0))/100</f>
        <v>2701485.1389045739</v>
      </c>
      <c r="E132" s="40">
        <f>INDEX(人口源表!$1:$1048576,MATCH($B132,人口源表!$A:$A,0),MATCH(E$1,人口源表!$1:$1,0))*INDEX(城镇化率!$1:$1048576,MATCH($B132,城镇化率!$A:$A,0),MATCH(E$1,城镇化率!$5:$5,0))/100</f>
        <v>2760710.0675561624</v>
      </c>
      <c r="F132" s="40">
        <f>INDEX(人口源表!$1:$1048576,MATCH($B132,人口源表!$A:$A,0),MATCH(F$1,人口源表!$1:$1,0))*INDEX(城镇化率!$1:$1048576,MATCH($B132,城镇化率!$A:$A,0),MATCH(F$1,城镇化率!$5:$5,0))/100</f>
        <v>2820105.1883616061</v>
      </c>
      <c r="G132" s="40">
        <f>INDEX(人口源表!$1:$1048576,MATCH($B132,人口源表!$A:$A,0),MATCH(G$1,人口源表!$1:$1,0))*INDEX(城镇化率!$1:$1048576,MATCH($B132,城镇化率!$A:$A,0),MATCH(G$1,城镇化率!$5:$5,0))/100</f>
        <v>2509755.14629929</v>
      </c>
      <c r="H132" s="40">
        <f>INDEX(人口源表!$1:$1048576,MATCH($B132,人口源表!$A:$A,0),MATCH(H$1,人口源表!$1:$1,0))*INDEX(城镇化率!$1:$1048576,MATCH($B132,城镇化率!$A:$A,0),MATCH(H$1,城镇化率!$5:$5,0))/100</f>
        <v>2564286.7069434733</v>
      </c>
      <c r="I132" s="40">
        <f>INDEX(人口源表!$1:$1048576,MATCH($B132,人口源表!$A:$A,0),MATCH(I$1,人口源表!$1:$1,0))*INDEX(城镇化率!$1:$1048576,MATCH($B132,城镇化率!$A:$A,0),MATCH(I$1,城镇化率!$5:$5,0))/100</f>
        <v>2603058.985791883</v>
      </c>
      <c r="J132" s="40">
        <f>INDEX(人口源表!$1:$1048576,MATCH($B132,人口源表!$A:$A,0),MATCH(J$1,人口源表!$1:$1,0))*INDEX(城镇化率!$1:$1048576,MATCH($B132,城镇化率!$A:$A,0),MATCH(J$1,城镇化率!$5:$5,0))/100</f>
        <v>2643227.9204492839</v>
      </c>
      <c r="K132" s="40">
        <f>INDEX(人口源表!$1:$1048576,MATCH($B132,人口源表!$A:$A,0),MATCH(K$1,人口源表!$1:$1,0))*INDEX(城镇化率!$1:$1048576,MATCH($B132,城镇化率!$A:$A,0),MATCH(K$1,城镇化率!$5:$5,0))/100</f>
        <v>2684532.9819416814</v>
      </c>
      <c r="L132" s="40">
        <f>INDEX(人口源表!$1:$1048576,MATCH($B132,人口源表!$A:$A,0),MATCH(L$1,人口源表!$1:$1,0))*INDEX(城镇化率!$1:$1048576,MATCH($B132,城镇化率!$A:$A,0),MATCH(L$1,城镇化率!$5:$5,0))/100</f>
        <v>2726721.1632439848</v>
      </c>
      <c r="M132" s="40">
        <f>INDEX(人口源表!$1:$1048576,MATCH($B132,人口源表!$A:$A,0),MATCH(M$1,人口源表!$1:$1,0))*INDEX(城镇化率!$1:$1048576,MATCH($B132,城镇化率!$A:$A,0),MATCH(M$1,城镇化率!$5:$5,0))/100</f>
        <v>2769545.4752568882</v>
      </c>
      <c r="N132" s="40">
        <f>INDEX(人口源表!$1:$1048576,MATCH($B132,人口源表!$A:$A,0),MATCH(N$1,人口源表!$1:$1,0))*INDEX(城镇化率!$1:$1048576,MATCH($B132,城镇化率!$A:$A,0),MATCH(N$1,城镇化率!$5:$5,0))/100</f>
        <v>2812769.3156339955</v>
      </c>
      <c r="O132" s="40">
        <f>INDEX(人口源表!$1:$1048576,MATCH($B132,人口源表!$A:$A,0),MATCH(O$1,人口源表!$1:$1,0))*INDEX(城镇化率!$1:$1048576,MATCH($B132,城镇化率!$A:$A,0),MATCH(O$1,城镇化率!$5:$5,0))/100</f>
        <v>2856164.4968789797</v>
      </c>
      <c r="P132" s="40">
        <f>INDEX(人口源表!$1:$1048576,MATCH($B132,人口源表!$A:$A,0),MATCH(P$1,人口源表!$1:$1,0))*INDEX(城镇化率!$1:$1048576,MATCH($B132,城镇化率!$A:$A,0),MATCH(P$1,城镇化率!$5:$5,0))/100</f>
        <v>2899511.9082107944</v>
      </c>
      <c r="Q132" s="40">
        <f>INDEX(人口源表!$1:$1048576,MATCH($B132,人口源表!$A:$A,0),MATCH(Q$1,人口源表!$1:$1,0))*INDEX(城镇化率!$1:$1048576,MATCH($B132,城镇化率!$A:$A,0),MATCH(Q$1,城镇化率!$5:$5,0))/100</f>
        <v>2942604.4400653173</v>
      </c>
      <c r="R132" s="40">
        <f>INDEX(人口源表!$1:$1048576,MATCH($B132,人口源表!$A:$A,0),MATCH(R$1,人口源表!$1:$1,0))*INDEX(城镇化率!$1:$1048576,MATCH($B132,城镇化率!$A:$A,0),MATCH(R$1,城镇化率!$5:$5,0))/100</f>
        <v>2985244.974652194</v>
      </c>
      <c r="S132" s="40">
        <f>INDEX(人口源表!$1:$1048576,MATCH($B132,人口源表!$A:$A,0),MATCH(S$1,人口源表!$1:$1,0))*INDEX(城镇化率!$1:$1048576,MATCH($B132,城镇化率!$A:$A,0),MATCH(S$1,城镇化率!$5:$5,0))/100</f>
        <v>3012262.4241045211</v>
      </c>
      <c r="T132" s="40">
        <f>INDEX(人口源表!$1:$1048576,MATCH($B132,人口源表!$A:$A,0),MATCH(T$1,人口源表!$1:$1,0))*INDEX(城镇化率!$1:$1048576,MATCH($B132,城镇化率!$A:$A,0),MATCH(T$1,城镇化率!$5:$5,0))/100</f>
        <v>3038139.0063025043</v>
      </c>
      <c r="U132" s="40">
        <f>INDEX(人口源表!$1:$1048576,MATCH($B132,人口源表!$A:$A,0),MATCH(U$1,人口源表!$1:$1,0))*INDEX(城镇化率!$1:$1048576,MATCH($B132,城镇化率!$A:$A,0),MATCH(U$1,城镇化率!$5:$5,0))/100</f>
        <v>3062734.2211604891</v>
      </c>
      <c r="V132" s="40">
        <f>INDEX(人口源表!$1:$1048576,MATCH($B132,人口源表!$A:$A,0),MATCH(V$1,人口源表!$1:$1,0))*INDEX(城镇化率!$1:$1048576,MATCH($B132,城镇化率!$A:$A,0),MATCH(V$1,城镇化率!$5:$5,0))/100</f>
        <v>3085923.4081706889</v>
      </c>
      <c r="W132" s="40">
        <f>INDEX(人口源表!$1:$1048576,MATCH($B132,人口源表!$A:$A,0),MATCH(W$1,人口源表!$1:$1,0))*INDEX(城镇化率!$1:$1048576,MATCH($B132,城镇化率!$A:$A,0),MATCH(W$1,城镇化率!$5:$5,0))/100</f>
        <v>3107601.0758821853</v>
      </c>
      <c r="X132" s="40">
        <f>INDEX(人口源表!$1:$1048576,MATCH($B132,人口源表!$A:$A,0),MATCH(X$1,人口源表!$1:$1,0))*INDEX(城镇化率!$1:$1048576,MATCH($B132,城镇化率!$A:$A,0),MATCH(X$1,城镇化率!$5:$5,0))/100</f>
        <v>3127677.9133812613</v>
      </c>
      <c r="Y132" s="40">
        <f>INDEX(人口源表!$1:$1048576,MATCH($B132,人口源表!$A:$A,0),MATCH(Y$1,人口源表!$1:$1,0))*INDEX(城镇化率!$1:$1048576,MATCH($B132,城镇化率!$A:$A,0),MATCH(Y$1,城镇化率!$5:$5,0))/100</f>
        <v>3146085.3198644137</v>
      </c>
      <c r="Z132" s="40">
        <f>INDEX(人口源表!$1:$1048576,MATCH($B132,人口源表!$A:$A,0),MATCH(Z$1,人口源表!$1:$1,0))*INDEX(城镇化率!$1:$1048576,MATCH($B132,城镇化率!$A:$A,0),MATCH(Z$1,城镇化率!$5:$5,0))/100</f>
        <v>3162772.9991849847</v>
      </c>
      <c r="AA132" s="40">
        <f>INDEX(人口源表!$1:$1048576,MATCH($B132,人口源表!$A:$A,0),MATCH(AA$1,人口源表!$1:$1,0))*INDEX(城镇化率!$1:$1048576,MATCH($B132,城镇化率!$A:$A,0),MATCH(AA$1,城镇化率!$5:$5,0))/100</f>
        <v>3177709.4325606506</v>
      </c>
      <c r="AB132" s="40">
        <f>INDEX(人口源表!$1:$1048576,MATCH($B132,人口源表!$A:$A,0),MATCH(AB$1,人口源表!$1:$1,0))*INDEX(城镇化率!$1:$1048576,MATCH($B132,城镇化率!$A:$A,0),MATCH(AB$1,城镇化率!$5:$5,0))/100</f>
        <v>3190884.7369145141</v>
      </c>
      <c r="AC132" s="40">
        <f>INDEX(人口源表!$1:$1048576,MATCH($B132,人口源表!$A:$A,0),MATCH(AC$1,人口源表!$1:$1,0))*INDEX(城镇化率!$1:$1048576,MATCH($B132,城镇化率!$A:$A,0),MATCH(AC$1,城镇化率!$5:$5,0))/100</f>
        <v>3198389.0645567332</v>
      </c>
      <c r="AD132" s="40">
        <f>INDEX(人口源表!$1:$1048576,MATCH($B132,人口源表!$A:$A,0),MATCH(AD$1,人口源表!$1:$1,0))*INDEX(城镇化率!$1:$1048576,MATCH($B132,城镇化率!$A:$A,0),MATCH(AD$1,城镇化率!$5:$5,0))/100</f>
        <v>3204153.4217066546</v>
      </c>
      <c r="AE132" s="40">
        <f>INDEX(人口源表!$1:$1048576,MATCH($B132,人口源表!$A:$A,0),MATCH(AE$1,人口源表!$1:$1,0))*INDEX(城镇化率!$1:$1048576,MATCH($B132,城镇化率!$A:$A,0),MATCH(AE$1,城镇化率!$5:$5,0))/100</f>
        <v>3208236.7585279197</v>
      </c>
      <c r="AF132" s="40">
        <f>INDEX(人口源表!$1:$1048576,MATCH($B132,人口源表!$A:$A,0),MATCH(AF$1,人口源表!$1:$1,0))*INDEX(城镇化率!$1:$1048576,MATCH($B132,城镇化率!$A:$A,0),MATCH(AF$1,城镇化率!$5:$5,0))/100</f>
        <v>3210718.9835645976</v>
      </c>
      <c r="AG132" s="40">
        <f>INDEX(人口源表!$1:$1048576,MATCH($B132,人口源表!$A:$A,0),MATCH(AG$1,人口源表!$1:$1,0))*INDEX(城镇化率!$1:$1048576,MATCH($B132,城镇化率!$A:$A,0),MATCH(AG$1,城镇化率!$5:$5,0))/100</f>
        <v>3211703.7731608208</v>
      </c>
      <c r="AH132" s="40">
        <f>INDEX(人口源表!$1:$1048576,MATCH($B132,人口源表!$A:$A,0),MATCH(AH$1,人口源表!$1:$1,0))*INDEX(城镇化率!$1:$1048576,MATCH($B132,城镇化率!$A:$A,0),MATCH(AH$1,城镇化率!$5:$5,0))/100</f>
        <v>3211314.7498698486</v>
      </c>
      <c r="AI132" s="40">
        <f>INDEX(人口源表!$1:$1048576,MATCH($B132,人口源表!$A:$A,0),MATCH(AI$1,人口源表!$1:$1,0))*INDEX(城镇化率!$1:$1048576,MATCH($B132,城镇化率!$A:$A,0),MATCH(AI$1,城镇化率!$5:$5,0))/100</f>
        <v>3209701.3372716215</v>
      </c>
      <c r="AJ132" s="40">
        <f>INDEX(人口源表!$1:$1048576,MATCH($B132,人口源表!$A:$A,0),MATCH(AJ$1,人口源表!$1:$1,0))*INDEX(城镇化率!$1:$1048576,MATCH($B132,城镇化率!$A:$A,0),MATCH(AJ$1,城镇化率!$5:$5,0))/100</f>
        <v>3207034.9384353398</v>
      </c>
      <c r="AK132" s="40">
        <f>INDEX(人口源表!$1:$1048576,MATCH($B132,人口源表!$A:$A,0),MATCH(AK$1,人口源表!$1:$1,0))*INDEX(城镇化率!$1:$1048576,MATCH($B132,城镇化率!$A:$A,0),MATCH(AK$1,城镇化率!$5:$5,0))/100</f>
        <v>3203510.5584850921</v>
      </c>
      <c r="AL132" s="40">
        <f>INDEX(人口源表!$1:$1048576,MATCH($B132,人口源表!$A:$A,0),MATCH(AL$1,人口源表!$1:$1,0))*INDEX(城镇化率!$1:$1048576,MATCH($B132,城镇化率!$A:$A,0),MATCH(AL$1,城镇化率!$5:$5,0))/100</f>
        <v>3199347.8419271279</v>
      </c>
      <c r="AM132" s="40">
        <f>INDEX(人口源表!$1:$1048576,MATCH($B132,人口源表!$A:$A,0),MATCH(AM$1,人口源表!$1:$1,0))*INDEX(城镇化率!$1:$1048576,MATCH($B132,城镇化率!$A:$A,0),MATCH(AM$1,城镇化率!$5:$5,0))/100</f>
        <v>3194792.1285978495</v>
      </c>
      <c r="AN132" s="40">
        <f>INDEX(人口源表!$1:$1048576,MATCH($B132,人口源表!$A:$A,0),MATCH(AN$1,人口源表!$1:$1,0))*INDEX(城镇化率!$1:$1048576,MATCH($B132,城镇化率!$A:$A,0),MATCH(AN$1,城镇化率!$5:$5,0))/100</f>
        <v>3190111.1738612186</v>
      </c>
      <c r="AO132" s="40">
        <f>INDEX(人口源表!$1:$1048576,MATCH($B132,人口源表!$A:$A,0),MATCH(AO$1,人口源表!$1:$1,0))*INDEX(城镇化率!$1:$1048576,MATCH($B132,城镇化率!$A:$A,0),MATCH(AO$1,城镇化率!$5:$5,0))/100</f>
        <v>3185601.7802609815</v>
      </c>
      <c r="AP132" s="40">
        <f>INDEX(人口源表!$1:$1048576,MATCH($B132,人口源表!$A:$A,0),MATCH(AP$1,人口源表!$1:$1,0))*INDEX(城镇化率!$1:$1048576,MATCH($B132,城镇化率!$A:$A,0),MATCH(AP$1,城镇化率!$5:$5,0))/100</f>
        <v>3181584.0389790558</v>
      </c>
      <c r="AQ132" s="40">
        <f>INDEX(人口源表!$1:$1048576,MATCH($B132,人口源表!$A:$A,0),MATCH(AQ$1,人口源表!$1:$1,0))*INDEX(城镇化率!$1:$1048576,MATCH($B132,城镇化率!$A:$A,0),MATCH(AQ$1,城镇化率!$5:$5,0))/100</f>
        <v>3178404.8723416431</v>
      </c>
      <c r="AR132" s="40">
        <f>INDEX(人口源表!$1:$1048576,MATCH($B132,人口源表!$A:$A,0),MATCH(AR$1,人口源表!$1:$1,0))*INDEX(城镇化率!$1:$1048576,MATCH($B132,城镇化率!$A:$A,0),MATCH(AR$1,城镇化率!$5:$5,0))/100</f>
        <v>3176439.7572545232</v>
      </c>
      <c r="AS132" s="40">
        <f>INDEX(人口源表!$1:$1048576,MATCH($B132,人口源表!$A:$A,0),MATCH(AS$1,人口源表!$1:$1,0))*INDEX(城镇化率!$1:$1048576,MATCH($B132,城镇化率!$A:$A,0),MATCH(AS$1,城镇化率!$5:$5,0))/100</f>
        <v>3176089.4110392015</v>
      </c>
      <c r="AT132" s="40">
        <f>INDEX(人口源表!$1:$1048576,MATCH($B132,人口源表!$A:$A,0),MATCH(AT$1,人口源表!$1:$1,0))*INDEX(城镇化率!$1:$1048576,MATCH($B132,城镇化率!$A:$A,0),MATCH(AT$1,城镇化率!$5:$5,0))/100</f>
        <v>3177784.0320703899</v>
      </c>
      <c r="AU132" s="40">
        <f>INDEX(人口源表!$1:$1048576,MATCH($B132,人口源表!$A:$A,0),MATCH(AU$1,人口源表!$1:$1,0))*INDEX(城镇化率!$1:$1048576,MATCH($B132,城镇化率!$A:$A,0),MATCH(AU$1,城镇化率!$5:$5,0))/100</f>
        <v>3181980.6057726918</v>
      </c>
      <c r="AV132" s="40">
        <f>INDEX(人口源表!$1:$1048576,MATCH($B132,人口源表!$A:$A,0),MATCH(AV$1,人口源表!$1:$1,0))*INDEX(城镇化率!$1:$1048576,MATCH($B132,城镇化率!$A:$A,0),MATCH(AV$1,城镇化率!$5:$5,0))/100</f>
        <v>3189166.5547932093</v>
      </c>
    </row>
    <row r="133" spans="1:48" x14ac:dyDescent="0.15">
      <c r="A133" s="4" t="s">
        <v>869</v>
      </c>
      <c r="B133" s="4" t="s">
        <v>288</v>
      </c>
      <c r="C133" s="34">
        <f>VLOOKUP(B133,'[1]2016省城人口总结（根）'!B:C,2,FALSE)/100</f>
        <v>0.48009996808642197</v>
      </c>
      <c r="D133" s="40">
        <f>INDEX(人口源表!$1:$1048576,MATCH($B133,人口源表!$A:$A,0),MATCH(D$1,人口源表!$1:$1,0))*INDEX(城镇化率!$1:$1048576,MATCH($B133,城镇化率!$A:$A,0),MATCH(D$1,城镇化率!$5:$5,0))/100</f>
        <v>1968981.0138065631</v>
      </c>
      <c r="E133" s="40">
        <f>INDEX(人口源表!$1:$1048576,MATCH($B133,人口源表!$A:$A,0),MATCH(E$1,人口源表!$1:$1,0))*INDEX(城镇化率!$1:$1048576,MATCH($B133,城镇化率!$A:$A,0),MATCH(E$1,城镇化率!$5:$5,0))/100</f>
        <v>2014099.7035472312</v>
      </c>
      <c r="F133" s="40">
        <f>INDEX(人口源表!$1:$1048576,MATCH($B133,人口源表!$A:$A,0),MATCH(F$1,人口源表!$1:$1,0))*INDEX(城镇化率!$1:$1048576,MATCH($B133,城镇化率!$A:$A,0),MATCH(F$1,城镇化率!$5:$5,0))/100</f>
        <v>2059316.1621662648</v>
      </c>
      <c r="G133" s="40">
        <f>INDEX(人口源表!$1:$1048576,MATCH($B133,人口源表!$A:$A,0),MATCH(G$1,人口源表!$1:$1,0))*INDEX(城镇化率!$1:$1048576,MATCH($B133,城镇化率!$A:$A,0),MATCH(G$1,城镇化率!$5:$5,0))/100</f>
        <v>1814583.2856388558</v>
      </c>
      <c r="H133" s="40">
        <f>INDEX(人口源表!$1:$1048576,MATCH($B133,人口源表!$A:$A,0),MATCH(H$1,人口源表!$1:$1,0))*INDEX(城镇化率!$1:$1048576,MATCH($B133,城镇化率!$A:$A,0),MATCH(H$1,城镇化率!$5:$5,0))/100</f>
        <v>1856529.2002745885</v>
      </c>
      <c r="I133" s="40">
        <f>INDEX(人口源表!$1:$1048576,MATCH($B133,人口源表!$A:$A,0),MATCH(I$1,人口源表!$1:$1,0))*INDEX(城镇化率!$1:$1048576,MATCH($B133,城镇化率!$A:$A,0),MATCH(I$1,城镇化率!$5:$5,0))/100</f>
        <v>1886816.6697641944</v>
      </c>
      <c r="J133" s="40">
        <f>INDEX(人口源表!$1:$1048576,MATCH($B133,人口源表!$A:$A,0),MATCH(J$1,人口源表!$1:$1,0))*INDEX(城镇化率!$1:$1048576,MATCH($B133,城镇化率!$A:$A,0),MATCH(J$1,城镇化率!$5:$5,0))/100</f>
        <v>1917879.9887924995</v>
      </c>
      <c r="K133" s="40">
        <f>INDEX(人口源表!$1:$1048576,MATCH($B133,人口源表!$A:$A,0),MATCH(K$1,人口源表!$1:$1,0))*INDEX(城镇化率!$1:$1048576,MATCH($B133,城镇化率!$A:$A,0),MATCH(K$1,城镇化率!$5:$5,0))/100</f>
        <v>1949558.4583029808</v>
      </c>
      <c r="L133" s="40">
        <f>INDEX(人口源表!$1:$1048576,MATCH($B133,人口源表!$A:$A,0),MATCH(L$1,人口源表!$1:$1,0))*INDEX(城镇化率!$1:$1048576,MATCH($B133,城镇化率!$A:$A,0),MATCH(L$1,城镇化率!$5:$5,0))/100</f>
        <v>1981696.3466455659</v>
      </c>
      <c r="M133" s="40">
        <f>INDEX(人口源表!$1:$1048576,MATCH($B133,人口源表!$A:$A,0),MATCH(M$1,人口源表!$1:$1,0))*INDEX(城镇化率!$1:$1048576,MATCH($B133,城镇化率!$A:$A,0),MATCH(M$1,城镇化率!$5:$5,0))/100</f>
        <v>2014141.685638045</v>
      </c>
      <c r="N133" s="40">
        <f>INDEX(人口源表!$1:$1048576,MATCH($B133,人口源表!$A:$A,0),MATCH(N$1,人口源表!$1:$1,0))*INDEX(城镇化率!$1:$1048576,MATCH($B133,城镇化率!$A:$A,0),MATCH(N$1,城镇化率!$5:$5,0))/100</f>
        <v>2046748.2548902533</v>
      </c>
      <c r="O133" s="40">
        <f>INDEX(人口源表!$1:$1048576,MATCH($B133,人口源表!$A:$A,0),MATCH(O$1,人口源表!$1:$1,0))*INDEX(城镇化率!$1:$1048576,MATCH($B133,城镇化率!$A:$A,0),MATCH(O$1,城镇化率!$5:$5,0))/100</f>
        <v>2079376.0243639082</v>
      </c>
      <c r="P133" s="40">
        <f>INDEX(人口源表!$1:$1048576,MATCH($B133,人口源表!$A:$A,0),MATCH(P$1,人口源表!$1:$1,0))*INDEX(城镇化率!$1:$1048576,MATCH($B133,城镇化率!$A:$A,0),MATCH(P$1,城镇化率!$5:$5,0))/100</f>
        <v>2111889.3870953973</v>
      </c>
      <c r="Q133" s="40">
        <f>INDEX(人口源表!$1:$1048576,MATCH($B133,人口源表!$A:$A,0),MATCH(Q$1,人口源表!$1:$1,0))*INDEX(城镇化率!$1:$1048576,MATCH($B133,城镇化率!$A:$A,0),MATCH(Q$1,城镇化率!$5:$5,0))/100</f>
        <v>2144160.8909545676</v>
      </c>
      <c r="R133" s="40">
        <f>INDEX(人口源表!$1:$1048576,MATCH($B133,人口源表!$A:$A,0),MATCH(R$1,人口源表!$1:$1,0))*INDEX(城镇化率!$1:$1048576,MATCH($B133,城镇化率!$A:$A,0),MATCH(R$1,城镇化率!$5:$5,0))/100</f>
        <v>2176069.511382666</v>
      </c>
      <c r="S133" s="40">
        <f>INDEX(人口源表!$1:$1048576,MATCH($B133,人口源表!$A:$A,0),MATCH(S$1,人口源表!$1:$1,0))*INDEX(城镇化率!$1:$1048576,MATCH($B133,城镇化率!$A:$A,0),MATCH(S$1,城镇化率!$5:$5,0))/100</f>
        <v>2196571.7340261657</v>
      </c>
      <c r="T133" s="40">
        <f>INDEX(人口源表!$1:$1048576,MATCH($B133,人口源表!$A:$A,0),MATCH(T$1,人口源表!$1:$1,0))*INDEX(城镇化率!$1:$1048576,MATCH($B133,城镇化率!$A:$A,0),MATCH(T$1,城镇化率!$5:$5,0))/100</f>
        <v>2216240.1011105683</v>
      </c>
      <c r="U133" s="40">
        <f>INDEX(人口源表!$1:$1048576,MATCH($B133,人口源表!$A:$A,0),MATCH(U$1,人口源表!$1:$1,0))*INDEX(城镇化率!$1:$1048576,MATCH($B133,城镇化率!$A:$A,0),MATCH(U$1,城镇化率!$5:$5,0))/100</f>
        <v>2234988.8514823709</v>
      </c>
      <c r="V133" s="40">
        <f>INDEX(人口源表!$1:$1048576,MATCH($B133,人口源表!$A:$A,0),MATCH(V$1,人口源表!$1:$1,0))*INDEX(城镇化率!$1:$1048576,MATCH($B133,城镇化率!$A:$A,0),MATCH(V$1,城镇化率!$5:$5,0))/100</f>
        <v>2252742.2183504701</v>
      </c>
      <c r="W133" s="40">
        <f>INDEX(人口源表!$1:$1048576,MATCH($B133,人口源表!$A:$A,0),MATCH(W$1,人口源表!$1:$1,0))*INDEX(城镇化率!$1:$1048576,MATCH($B133,城镇化率!$A:$A,0),MATCH(W$1,城镇化率!$5:$5,0))/100</f>
        <v>2269435.8628353351</v>
      </c>
      <c r="X133" s="40">
        <f>INDEX(人口源表!$1:$1048576,MATCH($B133,人口源表!$A:$A,0),MATCH(X$1,人口源表!$1:$1,0))*INDEX(城镇化率!$1:$1048576,MATCH($B133,城镇化率!$A:$A,0),MATCH(X$1,城镇化率!$5:$5,0))/100</f>
        <v>2285016.0082382131</v>
      </c>
      <c r="Y133" s="40">
        <f>INDEX(人口源表!$1:$1048576,MATCH($B133,人口源表!$A:$A,0),MATCH(Y$1,人口源表!$1:$1,0))*INDEX(城镇化率!$1:$1048576,MATCH($B133,城镇化率!$A:$A,0),MATCH(Y$1,城镇化率!$5:$5,0))/100</f>
        <v>2299441.4814024637</v>
      </c>
      <c r="Z133" s="40">
        <f>INDEX(人口源表!$1:$1048576,MATCH($B133,人口源表!$A:$A,0),MATCH(Z$1,人口源表!$1:$1,0))*INDEX(城镇化率!$1:$1048576,MATCH($B133,城镇化率!$A:$A,0),MATCH(Z$1,城镇化率!$5:$5,0))/100</f>
        <v>2312681.6780990334</v>
      </c>
      <c r="AA133" s="40">
        <f>INDEX(人口源表!$1:$1048576,MATCH($B133,人口源表!$A:$A,0),MATCH(AA$1,人口源表!$1:$1,0))*INDEX(城镇化率!$1:$1048576,MATCH($B133,城镇化率!$A:$A,0),MATCH(AA$1,城镇化率!$5:$5,0))/100</f>
        <v>2324717.4295016755</v>
      </c>
      <c r="AB133" s="40">
        <f>INDEX(人口源表!$1:$1048576,MATCH($B133,人口源表!$A:$A,0),MATCH(AB$1,人口源表!$1:$1,0))*INDEX(城镇化率!$1:$1048576,MATCH($B133,城镇化率!$A:$A,0),MATCH(AB$1,城镇化率!$5:$5,0))/100</f>
        <v>2335543.0833263132</v>
      </c>
      <c r="AC133" s="40">
        <f>INDEX(人口源表!$1:$1048576,MATCH($B133,人口源表!$A:$A,0),MATCH(AC$1,人口源表!$1:$1,0))*INDEX(城镇化率!$1:$1048576,MATCH($B133,城镇化率!$A:$A,0),MATCH(AC$1,城镇化率!$5:$5,0))/100</f>
        <v>2342294.7449661875</v>
      </c>
      <c r="AD133" s="40">
        <f>INDEX(人口源表!$1:$1048576,MATCH($B133,人口源表!$A:$A,0),MATCH(AD$1,人口源表!$1:$1,0))*INDEX(城镇化率!$1:$1048576,MATCH($B133,城镇化率!$A:$A,0),MATCH(AD$1,城镇化率!$5:$5,0))/100</f>
        <v>2347844.9571853117</v>
      </c>
      <c r="AE133" s="40">
        <f>INDEX(人口源表!$1:$1048576,MATCH($B133,人口源表!$A:$A,0),MATCH(AE$1,人口源表!$1:$1,0))*INDEX(城镇化率!$1:$1048576,MATCH($B133,城镇化率!$A:$A,0),MATCH(AE$1,城镇化率!$5:$5,0))/100</f>
        <v>2352230.0281464388</v>
      </c>
      <c r="AF133" s="40">
        <f>INDEX(人口源表!$1:$1048576,MATCH($B133,人口源表!$A:$A,0),MATCH(AF$1,人口源表!$1:$1,0))*INDEX(城镇化率!$1:$1048576,MATCH($B133,城镇化率!$A:$A,0),MATCH(AF$1,城镇化率!$5:$5,0))/100</f>
        <v>2355499.6305687889</v>
      </c>
      <c r="AG133" s="40">
        <f>INDEX(人口源表!$1:$1048576,MATCH($B133,人口源表!$A:$A,0),MATCH(AG$1,人口源表!$1:$1,0))*INDEX(城镇化率!$1:$1048576,MATCH($B133,城镇化率!$A:$A,0),MATCH(AG$1,城镇化率!$5:$5,0))/100</f>
        <v>2357717.6555441581</v>
      </c>
      <c r="AH133" s="40">
        <f>INDEX(人口源表!$1:$1048576,MATCH($B133,人口源表!$A:$A,0),MATCH(AH$1,人口源表!$1:$1,0))*INDEX(城镇化率!$1:$1048576,MATCH($B133,城镇化率!$A:$A,0),MATCH(AH$1,城镇化率!$5:$5,0))/100</f>
        <v>2358961.8628984503</v>
      </c>
      <c r="AI133" s="40">
        <f>INDEX(人口源表!$1:$1048576,MATCH($B133,人口源表!$A:$A,0),MATCH(AI$1,人口源表!$1:$1,0))*INDEX(城镇化率!$1:$1048576,MATCH($B133,城镇化率!$A:$A,0),MATCH(AI$1,城镇化率!$5:$5,0))/100</f>
        <v>2359322.29610758</v>
      </c>
      <c r="AJ133" s="40">
        <f>INDEX(人口源表!$1:$1048576,MATCH($B133,人口源表!$A:$A,0),MATCH(AJ$1,人口源表!$1:$1,0))*INDEX(城镇化率!$1:$1048576,MATCH($B133,城镇化率!$A:$A,0),MATCH(AJ$1,城镇化率!$5:$5,0))/100</f>
        <v>2358905.1897743256</v>
      </c>
      <c r="AK133" s="40">
        <f>INDEX(人口源表!$1:$1048576,MATCH($B133,人口源表!$A:$A,0),MATCH(AK$1,人口源表!$1:$1,0))*INDEX(城镇化率!$1:$1048576,MATCH($B133,城镇化率!$A:$A,0),MATCH(AK$1,城镇化率!$5:$5,0))/100</f>
        <v>2357830.7939014854</v>
      </c>
      <c r="AL133" s="40">
        <f>INDEX(人口源表!$1:$1048576,MATCH($B133,人口源表!$A:$A,0),MATCH(AL$1,人口源表!$1:$1,0))*INDEX(城镇化率!$1:$1048576,MATCH($B133,城镇化率!$A:$A,0),MATCH(AL$1,城镇化率!$5:$5,0))/100</f>
        <v>2356233.6225233176</v>
      </c>
      <c r="AM133" s="40">
        <f>INDEX(人口源表!$1:$1048576,MATCH($B133,人口源表!$A:$A,0),MATCH(AM$1,人口源表!$1:$1,0))*INDEX(城镇化率!$1:$1048576,MATCH($B133,城镇化率!$A:$A,0),MATCH(AM$1,城镇化率!$5:$5,0))/100</f>
        <v>2354263.9482232276</v>
      </c>
      <c r="AN133" s="40">
        <f>INDEX(人口源表!$1:$1048576,MATCH($B133,人口源表!$A:$A,0),MATCH(AN$1,人口源表!$1:$1,0))*INDEX(城镇化率!$1:$1048576,MATCH($B133,城镇化率!$A:$A,0),MATCH(AN$1,城镇化率!$5:$5,0))/100</f>
        <v>2352086.8319081613</v>
      </c>
      <c r="AO133" s="40">
        <f>INDEX(人口源表!$1:$1048576,MATCH($B133,人口源表!$A:$A,0),MATCH(AO$1,人口源表!$1:$1,0))*INDEX(城镇化率!$1:$1048576,MATCH($B133,城镇化率!$A:$A,0),MATCH(AO$1,城镇化率!$5:$5,0))/100</f>
        <v>2349883.6324716047</v>
      </c>
      <c r="AP133" s="40">
        <f>INDEX(人口源表!$1:$1048576,MATCH($B133,人口源表!$A:$A,0),MATCH(AP$1,人口源表!$1:$1,0))*INDEX(城镇化率!$1:$1048576,MATCH($B133,城镇化率!$A:$A,0),MATCH(AP$1,城镇化率!$5:$5,0))/100</f>
        <v>2347850.4044981427</v>
      </c>
      <c r="AQ133" s="40">
        <f>INDEX(人口源表!$1:$1048576,MATCH($B133,人口源表!$A:$A,0),MATCH(AQ$1,人口源表!$1:$1,0))*INDEX(城镇化率!$1:$1048576,MATCH($B133,城镇化率!$A:$A,0),MATCH(AQ$1,城镇化率!$5:$5,0))/100</f>
        <v>2346200.0423874808</v>
      </c>
      <c r="AR133" s="40">
        <f>INDEX(人口源表!$1:$1048576,MATCH($B133,人口源表!$A:$A,0),MATCH(AR$1,人口源表!$1:$1,0))*INDEX(城镇化率!$1:$1048576,MATCH($B133,城镇化率!$A:$A,0),MATCH(AR$1,城镇化率!$5:$5,0))/100</f>
        <v>2345162.5699247723</v>
      </c>
      <c r="AS133" s="40">
        <f>INDEX(人口源表!$1:$1048576,MATCH($B133,人口源表!$A:$A,0),MATCH(AS$1,人口源表!$1:$1,0))*INDEX(城镇化率!$1:$1048576,MATCH($B133,城镇化率!$A:$A,0),MATCH(AS$1,城镇化率!$5:$5,0))/100</f>
        <v>2344983.5257390239</v>
      </c>
      <c r="AT133" s="40">
        <f>INDEX(人口源表!$1:$1048576,MATCH($B133,人口源表!$A:$A,0),MATCH(AT$1,人口源表!$1:$1,0))*INDEX(城镇化率!$1:$1048576,MATCH($B133,城镇化率!$A:$A,0),MATCH(AT$1,城镇化率!$5:$5,0))/100</f>
        <v>2345925.499602004</v>
      </c>
      <c r="AU133" s="40">
        <f>INDEX(人口源表!$1:$1048576,MATCH($B133,人口源表!$A:$A,0),MATCH(AU$1,人口源表!$1:$1,0))*INDEX(城镇化率!$1:$1048576,MATCH($B133,城镇化率!$A:$A,0),MATCH(AU$1,城镇化率!$5:$5,0))/100</f>
        <v>2348269.0598539109</v>
      </c>
      <c r="AV133" s="40">
        <f>INDEX(人口源表!$1:$1048576,MATCH($B133,人口源表!$A:$A,0),MATCH(AV$1,人口源表!$1:$1,0))*INDEX(城镇化率!$1:$1048576,MATCH($B133,城镇化率!$A:$A,0),MATCH(AV$1,城镇化率!$5:$5,0))/100</f>
        <v>2352311.1265195962</v>
      </c>
    </row>
    <row r="134" spans="1:48" x14ac:dyDescent="0.15">
      <c r="A134" s="4" t="s">
        <v>869</v>
      </c>
      <c r="B134" s="4" t="s">
        <v>290</v>
      </c>
      <c r="C134" s="34">
        <f>VLOOKUP(B134,'[1]2016省城人口总结（根）'!B:C,2,FALSE)/100</f>
        <v>0.5027000185585172</v>
      </c>
      <c r="D134" s="40">
        <f>INDEX(人口源表!$1:$1048576,MATCH($B134,人口源表!$A:$A,0),MATCH(D$1,人口源表!$1:$1,0))*INDEX(城镇化率!$1:$1048576,MATCH($B134,城镇化率!$A:$A,0),MATCH(D$1,城镇化率!$5:$5,0))/100</f>
        <v>3452488.2130952673</v>
      </c>
      <c r="E134" s="40">
        <f>INDEX(人口源表!$1:$1048576,MATCH($B134,人口源表!$A:$A,0),MATCH(E$1,人口源表!$1:$1,0))*INDEX(城镇化率!$1:$1048576,MATCH($B134,城镇化率!$A:$A,0),MATCH(E$1,城镇化率!$5:$5,0))/100</f>
        <v>3528766.6543405233</v>
      </c>
      <c r="F134" s="40">
        <f>INDEX(人口源表!$1:$1048576,MATCH($B134,人口源表!$A:$A,0),MATCH(F$1,人口源表!$1:$1,0))*INDEX(城镇化率!$1:$1048576,MATCH($B134,城镇化率!$A:$A,0),MATCH(F$1,城镇化率!$5:$5,0))/100</f>
        <v>3605225.6172845089</v>
      </c>
      <c r="G134" s="40">
        <f>INDEX(人口源表!$1:$1048576,MATCH($B134,人口源表!$A:$A,0),MATCH(G$1,人口源表!$1:$1,0))*INDEX(城镇化率!$1:$1048576,MATCH($B134,城镇化率!$A:$A,0),MATCH(G$1,城镇化率!$5:$5,0))/100</f>
        <v>3417616.1314517152</v>
      </c>
      <c r="H134" s="40">
        <f>INDEX(人口源表!$1:$1048576,MATCH($B134,人口源表!$A:$A,0),MATCH(H$1,人口源表!$1:$1,0))*INDEX(城镇化率!$1:$1048576,MATCH($B134,城镇化率!$A:$A,0),MATCH(H$1,城镇化率!$5:$5,0))/100</f>
        <v>3490592.4079558449</v>
      </c>
      <c r="I134" s="40">
        <f>INDEX(人口源表!$1:$1048576,MATCH($B134,人口源表!$A:$A,0),MATCH(I$1,人口源表!$1:$1,0))*INDEX(城镇化率!$1:$1048576,MATCH($B134,城镇化率!$A:$A,0),MATCH(I$1,城镇化率!$5:$5,0))/100</f>
        <v>3542757.5172989895</v>
      </c>
      <c r="J134" s="40">
        <f>INDEX(人口源表!$1:$1048576,MATCH($B134,人口源表!$A:$A,0),MATCH(J$1,人口源表!$1:$1,0))*INDEX(城镇化率!$1:$1048576,MATCH($B134,城镇化率!$A:$A,0),MATCH(J$1,城镇化率!$5:$5,0))/100</f>
        <v>3597433.2854507286</v>
      </c>
      <c r="K134" s="40">
        <f>INDEX(人口源表!$1:$1048576,MATCH($B134,人口源表!$A:$A,0),MATCH(K$1,人口源表!$1:$1,0))*INDEX(城镇化率!$1:$1048576,MATCH($B134,城镇化率!$A:$A,0),MATCH(K$1,城镇化率!$5:$5,0))/100</f>
        <v>3654224.6437944258</v>
      </c>
      <c r="L134" s="40">
        <f>INDEX(人口源表!$1:$1048576,MATCH($B134,人口源表!$A:$A,0),MATCH(L$1,人口源表!$1:$1,0))*INDEX(城镇化率!$1:$1048576,MATCH($B134,城镇化率!$A:$A,0),MATCH(L$1,城镇化率!$5:$5,0))/100</f>
        <v>3712747.3696904569</v>
      </c>
      <c r="M134" s="40">
        <f>INDEX(人口源表!$1:$1048576,MATCH($B134,人口源表!$A:$A,0),MATCH(M$1,人口源表!$1:$1,0))*INDEX(城镇化率!$1:$1048576,MATCH($B134,城镇化率!$A:$A,0),MATCH(M$1,城镇化率!$5:$5,0))/100</f>
        <v>3772626.2205734593</v>
      </c>
      <c r="N134" s="40">
        <f>INDEX(人口源表!$1:$1048576,MATCH($B134,人口源表!$A:$A,0),MATCH(N$1,人口源表!$1:$1,0))*INDEX(城镇化率!$1:$1048576,MATCH($B134,城镇化率!$A:$A,0),MATCH(N$1,城镇化率!$5:$5,0))/100</f>
        <v>3833501.4947126447</v>
      </c>
      <c r="O134" s="40">
        <f>INDEX(人口源表!$1:$1048576,MATCH($B134,人口源表!$A:$A,0),MATCH(O$1,人口源表!$1:$1,0))*INDEX(城镇化率!$1:$1048576,MATCH($B134,城镇化率!$A:$A,0),MATCH(O$1,城镇化率!$5:$5,0))/100</f>
        <v>3895022.7027312531</v>
      </c>
      <c r="P134" s="40">
        <f>INDEX(人口源表!$1:$1048576,MATCH($B134,人口源表!$A:$A,0),MATCH(P$1,人口源表!$1:$1,0))*INDEX(城镇化率!$1:$1048576,MATCH($B134,城镇化率!$A:$A,0),MATCH(P$1,城镇化率!$5:$5,0))/100</f>
        <v>3956856.9694812023</v>
      </c>
      <c r="Q134" s="40">
        <f>INDEX(人口源表!$1:$1048576,MATCH($B134,人口源表!$A:$A,0),MATCH(Q$1,人口源表!$1:$1,0))*INDEX(城镇化率!$1:$1048576,MATCH($B134,城镇化率!$A:$A,0),MATCH(Q$1,城镇化率!$5:$5,0))/100</f>
        <v>4018684.9790206864</v>
      </c>
      <c r="R134" s="40">
        <f>INDEX(人口源表!$1:$1048576,MATCH($B134,人口源表!$A:$A,0),MATCH(R$1,人口源表!$1:$1,0))*INDEX(城镇化率!$1:$1048576,MATCH($B134,城镇化率!$A:$A,0),MATCH(R$1,城镇化率!$5:$5,0))/100</f>
        <v>4080204.3654648853</v>
      </c>
      <c r="S134" s="40">
        <f>INDEX(人口源表!$1:$1048576,MATCH($B134,人口源表!$A:$A,0),MATCH(S$1,人口源表!$1:$1,0))*INDEX(城镇化率!$1:$1048576,MATCH($B134,城镇化率!$A:$A,0),MATCH(S$1,城镇化率!$5:$5,0))/100</f>
        <v>4120629.038268886</v>
      </c>
      <c r="T134" s="40">
        <f>INDEX(人口源表!$1:$1048576,MATCH($B134,人口源表!$A:$A,0),MATCH(T$1,人口源表!$1:$1,0))*INDEX(城镇化率!$1:$1048576,MATCH($B134,城镇化率!$A:$A,0),MATCH(T$1,城镇化率!$5:$5,0))/100</f>
        <v>4159701.1223289096</v>
      </c>
      <c r="U134" s="40">
        <f>INDEX(人口源表!$1:$1048576,MATCH($B134,人口源表!$A:$A,0),MATCH(U$1,人口源表!$1:$1,0))*INDEX(城镇化率!$1:$1048576,MATCH($B134,城镇化率!$A:$A,0),MATCH(U$1,城镇化率!$5:$5,0))/100</f>
        <v>4197195.1952713551</v>
      </c>
      <c r="V134" s="40">
        <f>INDEX(人口源表!$1:$1048576,MATCH($B134,人口源表!$A:$A,0),MATCH(V$1,人口源表!$1:$1,0))*INDEX(城镇化率!$1:$1048576,MATCH($B134,城镇化率!$A:$A,0),MATCH(V$1,城镇化率!$5:$5,0))/100</f>
        <v>4232910.0300532822</v>
      </c>
      <c r="W134" s="40">
        <f>INDEX(人口源表!$1:$1048576,MATCH($B134,人口源表!$A:$A,0),MATCH(W$1,人口源表!$1:$1,0))*INDEX(城镇化率!$1:$1048576,MATCH($B134,城镇化率!$A:$A,0),MATCH(W$1,城镇化率!$5:$5,0))/100</f>
        <v>4266670.4725094568</v>
      </c>
      <c r="X134" s="40">
        <f>INDEX(人口源表!$1:$1048576,MATCH($B134,人口源表!$A:$A,0),MATCH(X$1,人口源表!$1:$1,0))*INDEX(城镇化率!$1:$1048576,MATCH($B134,城镇化率!$A:$A,0),MATCH(X$1,城镇化率!$5:$5,0))/100</f>
        <v>4298328.753500849</v>
      </c>
      <c r="Y134" s="40">
        <f>INDEX(人口源表!$1:$1048576,MATCH($B134,人口源表!$A:$A,0),MATCH(Y$1,人口源表!$1:$1,0))*INDEX(城镇化率!$1:$1048576,MATCH($B134,城镇化率!$A:$A,0),MATCH(Y$1,城镇化率!$5:$5,0))/100</f>
        <v>4327765.2150006117</v>
      </c>
      <c r="Z134" s="40">
        <f>INDEX(人口源表!$1:$1048576,MATCH($B134,人口源表!$A:$A,0),MATCH(Z$1,人口源表!$1:$1,0))*INDEX(城镇化率!$1:$1048576,MATCH($B134,城镇化率!$A:$A,0),MATCH(Z$1,城镇化率!$5:$5,0))/100</f>
        <v>4354885.956083443</v>
      </c>
      <c r="AA134" s="40">
        <f>INDEX(人口源表!$1:$1048576,MATCH($B134,人口源表!$A:$A,0),MATCH(AA$1,人口源表!$1:$1,0))*INDEX(城镇化率!$1:$1048576,MATCH($B134,城镇化率!$A:$A,0),MATCH(AA$1,城镇化率!$5:$5,0))/100</f>
        <v>4379629.0960089974</v>
      </c>
      <c r="AB134" s="40">
        <f>INDEX(人口源表!$1:$1048576,MATCH($B134,人口源表!$A:$A,0),MATCH(AB$1,人口源表!$1:$1,0))*INDEX(城镇化率!$1:$1048576,MATCH($B134,城镇化率!$A:$A,0),MATCH(AB$1,城镇化率!$5:$5,0))/100</f>
        <v>4401960.5998534057</v>
      </c>
      <c r="AC134" s="40">
        <f>INDEX(人口源表!$1:$1048576,MATCH($B134,人口源表!$A:$A,0),MATCH(AC$1,人口源表!$1:$1,0))*INDEX(城镇化率!$1:$1048576,MATCH($B134,城镇化率!$A:$A,0),MATCH(AC$1,城镇化率!$5:$5,0))/100</f>
        <v>4416465.3338406542</v>
      </c>
      <c r="AD134" s="40">
        <f>INDEX(人口源表!$1:$1048576,MATCH($B134,人口源表!$A:$A,0),MATCH(AD$1,人口源表!$1:$1,0))*INDEX(城镇化率!$1:$1048576,MATCH($B134,城镇化率!$A:$A,0),MATCH(AD$1,城镇化率!$5:$5,0))/100</f>
        <v>4428547.4421972446</v>
      </c>
      <c r="AE134" s="40">
        <f>INDEX(人口源表!$1:$1048576,MATCH($B134,人口源表!$A:$A,0),MATCH(AE$1,人口源表!$1:$1,0))*INDEX(城镇化率!$1:$1048576,MATCH($B134,城镇化率!$A:$A,0),MATCH(AE$1,城镇化率!$5:$5,0))/100</f>
        <v>4438274.5011420874</v>
      </c>
      <c r="AF134" s="40">
        <f>INDEX(人口源表!$1:$1048576,MATCH($B134,人口源表!$A:$A,0),MATCH(AF$1,人口源表!$1:$1,0))*INDEX(城镇化率!$1:$1048576,MATCH($B134,城镇化率!$A:$A,0),MATCH(AF$1,城镇化率!$5:$5,0))/100</f>
        <v>4445747.6440507481</v>
      </c>
      <c r="AG134" s="40">
        <f>INDEX(人口源表!$1:$1048576,MATCH($B134,人口源表!$A:$A,0),MATCH(AG$1,人口源表!$1:$1,0))*INDEX(城镇化率!$1:$1048576,MATCH($B134,城镇化率!$A:$A,0),MATCH(AG$1,城镇化率!$5:$5,0))/100</f>
        <v>4451100.9105363274</v>
      </c>
      <c r="AH134" s="40">
        <f>INDEX(人口源表!$1:$1048576,MATCH($B134,人口源表!$A:$A,0),MATCH(AH$1,人口源表!$1:$1,0))*INDEX(城镇化率!$1:$1048576,MATCH($B134,城镇化率!$A:$A,0),MATCH(AH$1,城镇化率!$5:$5,0))/100</f>
        <v>4454501.8511206266</v>
      </c>
      <c r="AI134" s="40">
        <f>INDEX(人口源表!$1:$1048576,MATCH($B134,人口源表!$A:$A,0),MATCH(AI$1,人口源表!$1:$1,0))*INDEX(城镇化率!$1:$1048576,MATCH($B134,城镇化率!$A:$A,0),MATCH(AI$1,城镇化率!$5:$5,0))/100</f>
        <v>4456150.8564770333</v>
      </c>
      <c r="AJ134" s="40">
        <f>INDEX(人口源表!$1:$1048576,MATCH($B134,人口源表!$A:$A,0),MATCH(AJ$1,人口源表!$1:$1,0))*INDEX(城镇化率!$1:$1048576,MATCH($B134,城镇化率!$A:$A,0),MATCH(AJ$1,城镇化率!$5:$5,0))/100</f>
        <v>4456284.9691464538</v>
      </c>
      <c r="AK134" s="40">
        <f>INDEX(人口源表!$1:$1048576,MATCH($B134,人口源表!$A:$A,0),MATCH(AK$1,人口源表!$1:$1,0))*INDEX(城镇化率!$1:$1048576,MATCH($B134,城镇化率!$A:$A,0),MATCH(AK$1,城镇化率!$5:$5,0))/100</f>
        <v>4455175.3151995437</v>
      </c>
      <c r="AL134" s="40">
        <f>INDEX(人口源表!$1:$1048576,MATCH($B134,人口源表!$A:$A,0),MATCH(AL$1,人口源表!$1:$1,0))*INDEX(城镇化率!$1:$1048576,MATCH($B134,城镇化率!$A:$A,0),MATCH(AL$1,城镇化率!$5:$5,0))/100</f>
        <v>4453129.6572594112</v>
      </c>
      <c r="AM134" s="40">
        <f>INDEX(人口源表!$1:$1048576,MATCH($B134,人口源表!$A:$A,0),MATCH(AM$1,人口源表!$1:$1,0))*INDEX(城镇化率!$1:$1048576,MATCH($B134,城镇化率!$A:$A,0),MATCH(AM$1,城镇化率!$5:$5,0))/100</f>
        <v>4450492.3949641408</v>
      </c>
      <c r="AN134" s="40">
        <f>INDEX(人口源表!$1:$1048576,MATCH($B134,人口源表!$A:$A,0),MATCH(AN$1,人口源表!$1:$1,0))*INDEX(城镇化率!$1:$1048576,MATCH($B134,城镇化率!$A:$A,0),MATCH(AN$1,城镇化率!$5:$5,0))/100</f>
        <v>4447644.557923425</v>
      </c>
      <c r="AO134" s="40">
        <f>INDEX(人口源表!$1:$1048576,MATCH($B134,人口源表!$A:$A,0),MATCH(AO$1,人口源表!$1:$1,0))*INDEX(城镇化率!$1:$1048576,MATCH($B134,城镇化率!$A:$A,0),MATCH(AO$1,城镇化率!$5:$5,0))/100</f>
        <v>4445005.1025238344</v>
      </c>
      <c r="AP134" s="40">
        <f>INDEX(人口源表!$1:$1048576,MATCH($B134,人口源表!$A:$A,0),MATCH(AP$1,人口源表!$1:$1,0))*INDEX(城镇化率!$1:$1048576,MATCH($B134,城镇化率!$A:$A,0),MATCH(AP$1,城镇化率!$5:$5,0))/100</f>
        <v>4443032.8888465874</v>
      </c>
      <c r="AQ134" s="40">
        <f>INDEX(人口源表!$1:$1048576,MATCH($B134,人口源表!$A:$A,0),MATCH(AQ$1,人口源表!$1:$1,0))*INDEX(城镇化率!$1:$1048576,MATCH($B134,城镇化率!$A:$A,0),MATCH(AQ$1,城镇化率!$5:$5,0))/100</f>
        <v>4442224.7304477887</v>
      </c>
      <c r="AR134" s="40">
        <f>INDEX(人口源表!$1:$1048576,MATCH($B134,人口源表!$A:$A,0),MATCH(AR$1,人口源表!$1:$1,0))*INDEX(城镇化率!$1:$1048576,MATCH($B134,城镇化率!$A:$A,0),MATCH(AR$1,城镇化率!$5:$5,0))/100</f>
        <v>4443118.0342788436</v>
      </c>
      <c r="AS134" s="40">
        <f>INDEX(人口源表!$1:$1048576,MATCH($B134,人口源表!$A:$A,0),MATCH(AS$1,人口源表!$1:$1,0))*INDEX(城镇化率!$1:$1048576,MATCH($B134,城镇化率!$A:$A,0),MATCH(AS$1,城镇化率!$5:$5,0))/100</f>
        <v>4446290.1642828695</v>
      </c>
      <c r="AT134" s="40">
        <f>INDEX(人口源表!$1:$1048576,MATCH($B134,人口源表!$A:$A,0),MATCH(AT$1,人口源表!$1:$1,0))*INDEX(城镇化率!$1:$1048576,MATCH($B134,城镇化率!$A:$A,0),MATCH(AT$1,城镇化率!$5:$5,0))/100</f>
        <v>4452360.4552621748</v>
      </c>
      <c r="AU134" s="40">
        <f>INDEX(人口源表!$1:$1048576,MATCH($B134,人口源表!$A:$A,0),MATCH(AU$1,人口源表!$1:$1,0))*INDEX(城镇化率!$1:$1048576,MATCH($B134,城镇化率!$A:$A,0),MATCH(AU$1,城镇化率!$5:$5,0))/100</f>
        <v>4461990.2522030957</v>
      </c>
      <c r="AV134" s="40">
        <f>INDEX(人口源表!$1:$1048576,MATCH($B134,人口源表!$A:$A,0),MATCH(AV$1,人口源表!$1:$1,0))*INDEX(城镇化率!$1:$1048576,MATCH($B134,城镇化率!$A:$A,0),MATCH(AV$1,城镇化率!$5:$5,0))/100</f>
        <v>4475882.2689091451</v>
      </c>
    </row>
    <row r="135" spans="1:48" x14ac:dyDescent="0.15">
      <c r="A135" s="4" t="s">
        <v>7</v>
      </c>
      <c r="B135" s="4" t="s">
        <v>11</v>
      </c>
      <c r="C135" s="34">
        <f>VLOOKUP(B135,'[1]2016省城人口总结（根）'!B:C,2,FALSE)/100</f>
        <v>0.80546102621843341</v>
      </c>
      <c r="D135" s="40">
        <f>INDEX(人口源表!$1:$1048576,MATCH($B135,人口源表!$A:$A,0),MATCH(D$1,人口源表!$1:$1,0))*INDEX(城镇化率!$1:$1048576,MATCH($B135,城镇化率!$A:$A,0),MATCH(D$1,城镇化率!$5:$5,0))/100</f>
        <v>5761662.6365441941</v>
      </c>
      <c r="E135" s="40">
        <f>INDEX(人口源表!$1:$1048576,MATCH($B135,人口源表!$A:$A,0),MATCH(E$1,人口源表!$1:$1,0))*INDEX(城镇化率!$1:$1048576,MATCH($B135,城镇化率!$A:$A,0),MATCH(E$1,城镇化率!$5:$5,0))/100</f>
        <v>5896000.3775372617</v>
      </c>
      <c r="F135" s="40">
        <f>INDEX(人口源表!$1:$1048576,MATCH($B135,人口源表!$A:$A,0),MATCH(F$1,人口源表!$1:$1,0))*INDEX(城镇化率!$1:$1048576,MATCH($B135,城镇化率!$A:$A,0),MATCH(F$1,城镇化率!$5:$5,0))/100</f>
        <v>6029562.8442826355</v>
      </c>
      <c r="G135" s="40">
        <f>INDEX(人口源表!$1:$1048576,MATCH($B135,人口源表!$A:$A,0),MATCH(G$1,人口源表!$1:$1,0))*INDEX(城镇化率!$1:$1048576,MATCH($B135,城镇化率!$A:$A,0),MATCH(G$1,城镇化率!$5:$5,0))/100</f>
        <v>7731178.5621965798</v>
      </c>
      <c r="H135" s="40">
        <f>INDEX(人口源表!$1:$1048576,MATCH($B135,人口源表!$A:$A,0),MATCH(H$1,人口源表!$1:$1,0))*INDEX(城镇化率!$1:$1048576,MATCH($B135,城镇化率!$A:$A,0),MATCH(H$1,城镇化率!$5:$5,0))/100</f>
        <v>7928794.2078599976</v>
      </c>
      <c r="I135" s="40">
        <f>INDEX(人口源表!$1:$1048576,MATCH($B135,人口源表!$A:$A,0),MATCH(I$1,人口源表!$1:$1,0))*INDEX(城镇化率!$1:$1048576,MATCH($B135,城镇化率!$A:$A,0),MATCH(I$1,城镇化率!$5:$5,0))/100</f>
        <v>8064645.7372674942</v>
      </c>
      <c r="J135" s="40">
        <f>INDEX(人口源表!$1:$1048576,MATCH($B135,人口源表!$A:$A,0),MATCH(J$1,人口源表!$1:$1,0))*INDEX(城镇化率!$1:$1048576,MATCH($B135,城镇化率!$A:$A,0),MATCH(J$1,城镇化率!$5:$5,0))/100</f>
        <v>8192831.4646914629</v>
      </c>
      <c r="K135" s="40">
        <f>INDEX(人口源表!$1:$1048576,MATCH($B135,人口源表!$A:$A,0),MATCH(K$1,人口源表!$1:$1,0))*INDEX(城镇化率!$1:$1048576,MATCH($B135,城镇化率!$A:$A,0),MATCH(K$1,城镇化率!$5:$5,0))/100</f>
        <v>8313772.1922093835</v>
      </c>
      <c r="L135" s="40">
        <f>INDEX(人口源表!$1:$1048576,MATCH($B135,人口源表!$A:$A,0),MATCH(L$1,人口源表!$1:$1,0))*INDEX(城镇化率!$1:$1048576,MATCH($B135,城镇化率!$A:$A,0),MATCH(L$1,城镇化率!$5:$5,0))/100</f>
        <v>8427884.6140408646</v>
      </c>
      <c r="M135" s="40">
        <f>INDEX(人口源表!$1:$1048576,MATCH($B135,人口源表!$A:$A,0),MATCH(M$1,人口源表!$1:$1,0))*INDEX(城镇化率!$1:$1048576,MATCH($B135,城镇化率!$A:$A,0),MATCH(M$1,城镇化率!$5:$5,0))/100</f>
        <v>8535578.7964138705</v>
      </c>
      <c r="N135" s="40">
        <f>INDEX(人口源表!$1:$1048576,MATCH($B135,人口源表!$A:$A,0),MATCH(N$1,人口源表!$1:$1,0))*INDEX(城镇化率!$1:$1048576,MATCH($B135,城镇化率!$A:$A,0),MATCH(N$1,城镇化率!$5:$5,0))/100</f>
        <v>8637260.0955089387</v>
      </c>
      <c r="O135" s="40">
        <f>INDEX(人口源表!$1:$1048576,MATCH($B135,人口源表!$A:$A,0),MATCH(O$1,人口源表!$1:$1,0))*INDEX(城镇化率!$1:$1048576,MATCH($B135,城镇化率!$A:$A,0),MATCH(O$1,城镇化率!$5:$5,0))/100</f>
        <v>8733326.590691939</v>
      </c>
      <c r="P135" s="40">
        <f>INDEX(人口源表!$1:$1048576,MATCH($B135,人口源表!$A:$A,0),MATCH(P$1,人口源表!$1:$1,0))*INDEX(城镇化率!$1:$1048576,MATCH($B135,城镇化率!$A:$A,0),MATCH(P$1,城镇化率!$5:$5,0))/100</f>
        <v>8824169.1793428902</v>
      </c>
      <c r="Q135" s="40">
        <f>INDEX(人口源表!$1:$1048576,MATCH($B135,人口源表!$A:$A,0),MATCH(Q$1,人口源表!$1:$1,0))*INDEX(城镇化率!$1:$1048576,MATCH($B135,城镇化率!$A:$A,0),MATCH(Q$1,城镇化率!$5:$5,0))/100</f>
        <v>8910169.8125933353</v>
      </c>
      <c r="R135" s="40">
        <f>INDEX(人口源表!$1:$1048576,MATCH($B135,人口源表!$A:$A,0),MATCH(R$1,人口源表!$1:$1,0))*INDEX(城镇化率!$1:$1048576,MATCH($B135,城镇化率!$A:$A,0),MATCH(R$1,城镇化率!$5:$5,0))/100</f>
        <v>8991701.5485753436</v>
      </c>
      <c r="S135" s="40">
        <f>INDEX(人口源表!$1:$1048576,MATCH($B135,人口源表!$A:$A,0),MATCH(S$1,人口源表!$1:$1,0))*INDEX(城镇化率!$1:$1048576,MATCH($B135,城镇化率!$A:$A,0),MATCH(S$1,城镇化率!$5:$5,0))/100</f>
        <v>9024230.9980098195</v>
      </c>
      <c r="T135" s="40">
        <f>INDEX(人口源表!$1:$1048576,MATCH($B135,人口源表!$A:$A,0),MATCH(T$1,人口源表!$1:$1,0))*INDEX(城镇化率!$1:$1048576,MATCH($B135,城镇化率!$A:$A,0),MATCH(T$1,城镇化率!$5:$5,0))/100</f>
        <v>9052501.093452435</v>
      </c>
      <c r="U135" s="40">
        <f>INDEX(人口源表!$1:$1048576,MATCH($B135,人口源表!$A:$A,0),MATCH(U$1,人口源表!$1:$1,0))*INDEX(城镇化率!$1:$1048576,MATCH($B135,城镇化率!$A:$A,0),MATCH(U$1,城镇化率!$5:$5,0))/100</f>
        <v>9076906.5335635412</v>
      </c>
      <c r="V135" s="40">
        <f>INDEX(人口源表!$1:$1048576,MATCH($B135,人口源表!$A:$A,0),MATCH(V$1,人口源表!$1:$1,0))*INDEX(城镇化率!$1:$1048576,MATCH($B135,城镇化率!$A:$A,0),MATCH(V$1,城镇化率!$5:$5,0))/100</f>
        <v>9097822.4010226987</v>
      </c>
      <c r="W135" s="40">
        <f>INDEX(人口源表!$1:$1048576,MATCH($B135,人口源表!$A:$A,0),MATCH(W$1,人口源表!$1:$1,0))*INDEX(城镇化率!$1:$1048576,MATCH($B135,城镇化率!$A:$A,0),MATCH(W$1,城镇化率!$5:$5,0))/100</f>
        <v>9115601.6163119562</v>
      </c>
      <c r="X135" s="40">
        <f>INDEX(人口源表!$1:$1048576,MATCH($B135,人口源表!$A:$A,0),MATCH(X$1,人口源表!$1:$1,0))*INDEX(城镇化率!$1:$1048576,MATCH($B135,城镇化率!$A:$A,0),MATCH(X$1,城镇化率!$5:$5,0))/100</f>
        <v>9130578.2080063075</v>
      </c>
      <c r="Y135" s="40">
        <f>INDEX(人口源表!$1:$1048576,MATCH($B135,人口源表!$A:$A,0),MATCH(Y$1,人口源表!$1:$1,0))*INDEX(城镇化率!$1:$1048576,MATCH($B135,城镇化率!$A:$A,0),MATCH(Y$1,城镇化率!$5:$5,0))/100</f>
        <v>9143061.8195583671</v>
      </c>
      <c r="Z135" s="40">
        <f>INDEX(人口源表!$1:$1048576,MATCH($B135,人口源表!$A:$A,0),MATCH(Z$1,人口源表!$1:$1,0))*INDEX(城镇化率!$1:$1048576,MATCH($B135,城镇化率!$A:$A,0),MATCH(Z$1,城镇化率!$5:$5,0))/100</f>
        <v>9153341.965124337</v>
      </c>
      <c r="AA135" s="40">
        <f>INDEX(人口源表!$1:$1048576,MATCH($B135,人口源表!$A:$A,0),MATCH(AA$1,人口源表!$1:$1,0))*INDEX(城镇化率!$1:$1048576,MATCH($B135,城镇化率!$A:$A,0),MATCH(AA$1,城镇化率!$5:$5,0))/100</f>
        <v>9161683.4632434566</v>
      </c>
      <c r="AB135" s="40">
        <f>INDEX(人口源表!$1:$1048576,MATCH($B135,人口源表!$A:$A,0),MATCH(AB$1,人口源表!$1:$1,0))*INDEX(城镇化率!$1:$1048576,MATCH($B135,城镇化率!$A:$A,0),MATCH(AB$1,城镇化率!$5:$5,0))/100</f>
        <v>9163614</v>
      </c>
      <c r="AC135" s="40">
        <f>INDEX(人口源表!$1:$1048576,MATCH($B135,人口源表!$A:$A,0),MATCH(AC$1,人口源表!$1:$1,0))*INDEX(城镇化率!$1:$1048576,MATCH($B135,城镇化率!$A:$A,0),MATCH(AC$1,城镇化率!$5:$5,0))/100</f>
        <v>9123161</v>
      </c>
      <c r="AD135" s="40">
        <f>INDEX(人口源表!$1:$1048576,MATCH($B135,人口源表!$A:$A,0),MATCH(AD$1,人口源表!$1:$1,0))*INDEX(城镇化率!$1:$1048576,MATCH($B135,城镇化率!$A:$A,0),MATCH(AD$1,城镇化率!$5:$5,0))/100</f>
        <v>9081609</v>
      </c>
      <c r="AE135" s="40">
        <f>INDEX(人口源表!$1:$1048576,MATCH($B135,人口源表!$A:$A,0),MATCH(AE$1,人口源表!$1:$1,0))*INDEX(城镇化率!$1:$1048576,MATCH($B135,城镇化率!$A:$A,0),MATCH(AE$1,城镇化率!$5:$5,0))/100</f>
        <v>9039142</v>
      </c>
      <c r="AF135" s="40">
        <f>INDEX(人口源表!$1:$1048576,MATCH($B135,人口源表!$A:$A,0),MATCH(AF$1,人口源表!$1:$1,0))*INDEX(城镇化率!$1:$1048576,MATCH($B135,城镇化率!$A:$A,0),MATCH(AF$1,城镇化率!$5:$5,0))/100</f>
        <v>8995911</v>
      </c>
      <c r="AG135" s="40">
        <f>INDEX(人口源表!$1:$1048576,MATCH($B135,人口源表!$A:$A,0),MATCH(AG$1,人口源表!$1:$1,0))*INDEX(城镇化率!$1:$1048576,MATCH($B135,城镇化率!$A:$A,0),MATCH(AG$1,城镇化率!$5:$5,0))/100</f>
        <v>8952040</v>
      </c>
      <c r="AH135" s="40">
        <f>INDEX(人口源表!$1:$1048576,MATCH($B135,人口源表!$A:$A,0),MATCH(AH$1,人口源表!$1:$1,0))*INDEX(城镇化率!$1:$1048576,MATCH($B135,城镇化率!$A:$A,0),MATCH(AH$1,城镇化率!$5:$5,0))/100</f>
        <v>8907623</v>
      </c>
      <c r="AI135" s="40">
        <f>INDEX(人口源表!$1:$1048576,MATCH($B135,人口源表!$A:$A,0),MATCH(AI$1,人口源表!$1:$1,0))*INDEX(城镇化率!$1:$1048576,MATCH($B135,城镇化率!$A:$A,0),MATCH(AI$1,城镇化率!$5:$5,0))/100</f>
        <v>8862724</v>
      </c>
      <c r="AJ135" s="40">
        <f>INDEX(人口源表!$1:$1048576,MATCH($B135,人口源表!$A:$A,0),MATCH(AJ$1,人口源表!$1:$1,0))*INDEX(城镇化率!$1:$1048576,MATCH($B135,城镇化率!$A:$A,0),MATCH(AJ$1,城镇化率!$5:$5,0))/100</f>
        <v>8817379</v>
      </c>
      <c r="AK135" s="40">
        <f>INDEX(人口源表!$1:$1048576,MATCH($B135,人口源表!$A:$A,0),MATCH(AK$1,人口源表!$1:$1,0))*INDEX(城镇化率!$1:$1048576,MATCH($B135,城镇化率!$A:$A,0),MATCH(AK$1,城镇化率!$5:$5,0))/100</f>
        <v>8771593</v>
      </c>
      <c r="AL135" s="40">
        <f>INDEX(人口源表!$1:$1048576,MATCH($B135,人口源表!$A:$A,0),MATCH(AL$1,人口源表!$1:$1,0))*INDEX(城镇化率!$1:$1048576,MATCH($B135,城镇化率!$A:$A,0),MATCH(AL$1,城镇化率!$5:$5,0))/100</f>
        <v>8725344</v>
      </c>
      <c r="AM135" s="40">
        <f>INDEX(人口源表!$1:$1048576,MATCH($B135,人口源表!$A:$A,0),MATCH(AM$1,人口源表!$1:$1,0))*INDEX(城镇化率!$1:$1048576,MATCH($B135,城镇化率!$A:$A,0),MATCH(AM$1,城镇化率!$5:$5,0))/100</f>
        <v>8678577</v>
      </c>
      <c r="AN135" s="40">
        <f>INDEX(人口源表!$1:$1048576,MATCH($B135,人口源表!$A:$A,0),MATCH(AN$1,人口源表!$1:$1,0))*INDEX(城镇化率!$1:$1048576,MATCH($B135,城镇化率!$A:$A,0),MATCH(AN$1,城镇化率!$5:$5,0))/100</f>
        <v>8631211</v>
      </c>
      <c r="AO135" s="40">
        <f>INDEX(人口源表!$1:$1048576,MATCH($B135,人口源表!$A:$A,0),MATCH(AO$1,人口源表!$1:$1,0))*INDEX(城镇化率!$1:$1048576,MATCH($B135,城镇化率!$A:$A,0),MATCH(AO$1,城镇化率!$5:$5,0))/100</f>
        <v>8583134</v>
      </c>
      <c r="AP135" s="40">
        <f>INDEX(人口源表!$1:$1048576,MATCH($B135,人口源表!$A:$A,0),MATCH(AP$1,人口源表!$1:$1,0))*INDEX(城镇化率!$1:$1048576,MATCH($B135,城镇化率!$A:$A,0),MATCH(AP$1,城镇化率!$5:$5,0))/100</f>
        <v>8534204</v>
      </c>
      <c r="AQ135" s="40">
        <f>INDEX(人口源表!$1:$1048576,MATCH($B135,人口源表!$A:$A,0),MATCH(AQ$1,人口源表!$1:$1,0))*INDEX(城镇化率!$1:$1048576,MATCH($B135,城镇化率!$A:$A,0),MATCH(AQ$1,城镇化率!$5:$5,0))/100</f>
        <v>8484252</v>
      </c>
      <c r="AR135" s="40">
        <f>INDEX(人口源表!$1:$1048576,MATCH($B135,人口源表!$A:$A,0),MATCH(AR$1,人口源表!$1:$1,0))*INDEX(城镇化率!$1:$1048576,MATCH($B135,城镇化率!$A:$A,0),MATCH(AR$1,城镇化率!$5:$5,0))/100</f>
        <v>8433078</v>
      </c>
      <c r="AS135" s="40">
        <f>INDEX(人口源表!$1:$1048576,MATCH($B135,人口源表!$A:$A,0),MATCH(AS$1,人口源表!$1:$1,0))*INDEX(城镇化率!$1:$1048576,MATCH($B135,城镇化率!$A:$A,0),MATCH(AS$1,城镇化率!$5:$5,0))/100</f>
        <v>8380452</v>
      </c>
      <c r="AT135" s="40">
        <f>INDEX(人口源表!$1:$1048576,MATCH($B135,人口源表!$A:$A,0),MATCH(AT$1,人口源表!$1:$1,0))*INDEX(城镇化率!$1:$1048576,MATCH($B135,城镇化率!$A:$A,0),MATCH(AT$1,城镇化率!$5:$5,0))/100</f>
        <v>8326116</v>
      </c>
      <c r="AU135" s="40">
        <f>INDEX(人口源表!$1:$1048576,MATCH($B135,人口源表!$A:$A,0),MATCH(AU$1,人口源表!$1:$1,0))*INDEX(城镇化率!$1:$1048576,MATCH($B135,城镇化率!$A:$A,0),MATCH(AU$1,城镇化率!$5:$5,0))/100</f>
        <v>8269781</v>
      </c>
      <c r="AV135" s="40">
        <f>INDEX(人口源表!$1:$1048576,MATCH($B135,人口源表!$A:$A,0),MATCH(AV$1,人口源表!$1:$1,0))*INDEX(城镇化率!$1:$1048576,MATCH($B135,城镇化率!$A:$A,0),MATCH(AV$1,城镇化率!$5:$5,0))/100</f>
        <v>8211131</v>
      </c>
    </row>
    <row r="136" spans="1:48" x14ac:dyDescent="0.15">
      <c r="A136" s="4" t="s">
        <v>7</v>
      </c>
      <c r="B136" s="4" t="s">
        <v>9</v>
      </c>
      <c r="C136" s="34">
        <f>VLOOKUP(B136,'[1]2016省城人口总结（根）'!B:C,2,FALSE)/100</f>
        <v>0.72889769665362891</v>
      </c>
      <c r="D136" s="40">
        <f>INDEX(人口源表!$1:$1048576,MATCH($B136,人口源表!$A:$A,0),MATCH(D$1,人口源表!$1:$1,0))*INDEX(城镇化率!$1:$1048576,MATCH($B136,城镇化率!$A:$A,0),MATCH(D$1,城镇化率!$5:$5,0))/100</f>
        <v>6615604.3856631229</v>
      </c>
      <c r="E136" s="40">
        <f>INDEX(人口源表!$1:$1048576,MATCH($B136,人口源表!$A:$A,0),MATCH(E$1,人口源表!$1:$1,0))*INDEX(城镇化率!$1:$1048576,MATCH($B136,城镇化率!$A:$A,0),MATCH(E$1,城镇化率!$5:$5,0))/100</f>
        <v>6760945.3476025118</v>
      </c>
      <c r="F136" s="40">
        <f>INDEX(人口源表!$1:$1048576,MATCH($B136,人口源表!$A:$A,0),MATCH(F$1,人口源表!$1:$1,0))*INDEX(城镇化率!$1:$1048576,MATCH($B136,城镇化率!$A:$A,0),MATCH(F$1,城镇化率!$5:$5,0))/100</f>
        <v>6905314.9710650491</v>
      </c>
      <c r="G136" s="40">
        <f>INDEX(人口源表!$1:$1048576,MATCH($B136,人口源表!$A:$A,0),MATCH(G$1,人口源表!$1:$1,0))*INDEX(城镇化率!$1:$1048576,MATCH($B136,城镇化率!$A:$A,0),MATCH(G$1,城镇化率!$5:$5,0))/100</f>
        <v>7670907.2780074487</v>
      </c>
      <c r="H136" s="40">
        <f>INDEX(人口源表!$1:$1048576,MATCH($B136,人口源表!$A:$A,0),MATCH(H$1,人口源表!$1:$1,0))*INDEX(城镇化率!$1:$1048576,MATCH($B136,城镇化率!$A:$A,0),MATCH(H$1,城镇化率!$5:$5,0))/100</f>
        <v>7852632.1555775534</v>
      </c>
      <c r="I136" s="40">
        <f>INDEX(人口源表!$1:$1048576,MATCH($B136,人口源表!$A:$A,0),MATCH(I$1,人口源表!$1:$1,0))*INDEX(城镇化率!$1:$1048576,MATCH($B136,城镇化率!$A:$A,0),MATCH(I$1,城镇化率!$5:$5,0))/100</f>
        <v>7974412.1445424566</v>
      </c>
      <c r="J136" s="40">
        <f>INDEX(人口源表!$1:$1048576,MATCH($B136,人口源表!$A:$A,0),MATCH(J$1,人口源表!$1:$1,0))*INDEX(城镇化率!$1:$1048576,MATCH($B136,城镇化率!$A:$A,0),MATCH(J$1,城镇化率!$5:$5,0))/100</f>
        <v>8089787.7267618012</v>
      </c>
      <c r="K136" s="40">
        <f>INDEX(人口源表!$1:$1048576,MATCH($B136,人口源表!$A:$A,0),MATCH(K$1,人口源表!$1:$1,0))*INDEX(城镇化率!$1:$1048576,MATCH($B136,城镇化率!$A:$A,0),MATCH(K$1,城镇化率!$5:$5,0))/100</f>
        <v>8199041.8243289134</v>
      </c>
      <c r="L136" s="40">
        <f>INDEX(人口源表!$1:$1048576,MATCH($B136,人口源表!$A:$A,0),MATCH(L$1,人口源表!$1:$1,0))*INDEX(城镇化率!$1:$1048576,MATCH($B136,城镇化率!$A:$A,0),MATCH(L$1,城镇化率!$5:$5,0))/100</f>
        <v>8302455.8872139612</v>
      </c>
      <c r="M136" s="40">
        <f>INDEX(人口源表!$1:$1048576,MATCH($B136,人口源表!$A:$A,0),MATCH(M$1,人口源表!$1:$1,0))*INDEX(城镇化率!$1:$1048576,MATCH($B136,城镇化率!$A:$A,0),MATCH(M$1,城镇化率!$5:$5,0))/100</f>
        <v>8400311.1064971145</v>
      </c>
      <c r="N136" s="40">
        <f>INDEX(人口源表!$1:$1048576,MATCH($B136,人口源表!$A:$A,0),MATCH(N$1,人口源表!$1:$1,0))*INDEX(城镇化率!$1:$1048576,MATCH($B136,城镇化率!$A:$A,0),MATCH(N$1,城镇化率!$5:$5,0))/100</f>
        <v>8492885.57053742</v>
      </c>
      <c r="O136" s="40">
        <f>INDEX(人口源表!$1:$1048576,MATCH($B136,人口源表!$A:$A,0),MATCH(O$1,人口源表!$1:$1,0))*INDEX(城镇化率!$1:$1048576,MATCH($B136,城镇化率!$A:$A,0),MATCH(O$1,城镇化率!$5:$5,0))/100</f>
        <v>8580455.4376469012</v>
      </c>
      <c r="P136" s="40">
        <f>INDEX(人口源表!$1:$1048576,MATCH($B136,人口源表!$A:$A,0),MATCH(P$1,人口源表!$1:$1,0))*INDEX(城镇化率!$1:$1048576,MATCH($B136,城镇化率!$A:$A,0),MATCH(P$1,城镇化率!$5:$5,0))/100</f>
        <v>8663291.9683968127</v>
      </c>
      <c r="Q136" s="40">
        <f>INDEX(人口源表!$1:$1048576,MATCH($B136,人口源表!$A:$A,0),MATCH(Q$1,人口源表!$1:$1,0))*INDEX(城镇化率!$1:$1048576,MATCH($B136,城镇化率!$A:$A,0),MATCH(Q$1,城镇化率!$5:$5,0))/100</f>
        <v>8741665.2118613031</v>
      </c>
      <c r="R136" s="40">
        <f>INDEX(人口源表!$1:$1048576,MATCH($B136,人口源表!$A:$A,0),MATCH(R$1,人口源表!$1:$1,0))*INDEX(城镇化率!$1:$1048576,MATCH($B136,城镇化率!$A:$A,0),MATCH(R$1,城镇化率!$5:$5,0))/100</f>
        <v>8815840.1745067853</v>
      </c>
      <c r="S136" s="40">
        <f>INDEX(人口源表!$1:$1048576,MATCH($B136,人口源表!$A:$A,0),MATCH(S$1,人口源表!$1:$1,0))*INDEX(城镇化率!$1:$1048576,MATCH($B136,城镇化率!$A:$A,0),MATCH(S$1,城镇化率!$5:$5,0))/100</f>
        <v>8842088.3676796928</v>
      </c>
      <c r="T136" s="40">
        <f>INDEX(人口源表!$1:$1048576,MATCH($B136,人口源表!$A:$A,0),MATCH(T$1,人口源表!$1:$1,0))*INDEX(城镇化率!$1:$1048576,MATCH($B136,城镇化率!$A:$A,0),MATCH(T$1,城镇化率!$5:$5,0))/100</f>
        <v>8864214.8493790198</v>
      </c>
      <c r="U136" s="40">
        <f>INDEX(人口源表!$1:$1048576,MATCH($B136,人口源表!$A:$A,0),MATCH(U$1,人口源表!$1:$1,0))*INDEX(城镇化率!$1:$1048576,MATCH($B136,城镇化率!$A:$A,0),MATCH(U$1,城镇化率!$5:$5,0))/100</f>
        <v>8882525.9009955898</v>
      </c>
      <c r="V136" s="40">
        <f>INDEX(人口源表!$1:$1048576,MATCH($B136,人口源表!$A:$A,0),MATCH(V$1,人口源表!$1:$1,0))*INDEX(城镇化率!$1:$1048576,MATCH($B136,城镇化率!$A:$A,0),MATCH(V$1,城镇化率!$5:$5,0))/100</f>
        <v>8897313.4662114196</v>
      </c>
      <c r="W136" s="40">
        <f>INDEX(人口源表!$1:$1048576,MATCH($B136,人口源表!$A:$A,0),MATCH(W$1,人口源表!$1:$1,0))*INDEX(城镇化率!$1:$1048576,MATCH($B136,城镇化率!$A:$A,0),MATCH(W$1,城镇化率!$5:$5,0))/100</f>
        <v>8908860.0094434321</v>
      </c>
      <c r="X136" s="40">
        <f>INDEX(人口源表!$1:$1048576,MATCH($B136,人口源表!$A:$A,0),MATCH(X$1,人口源表!$1:$1,0))*INDEX(城镇化率!$1:$1048576,MATCH($B136,城镇化率!$A:$A,0),MATCH(X$1,城镇化率!$5:$5,0))/100</f>
        <v>8917433.76343452</v>
      </c>
      <c r="Y136" s="40">
        <f>INDEX(人口源表!$1:$1048576,MATCH($B136,人口源表!$A:$A,0),MATCH(Y$1,人口源表!$1:$1,0))*INDEX(城镇化率!$1:$1048576,MATCH($B136,城镇化率!$A:$A,0),MATCH(Y$1,城镇化率!$5:$5,0))/100</f>
        <v>8923292.758230444</v>
      </c>
      <c r="Z136" s="40">
        <f>INDEX(人口源表!$1:$1048576,MATCH($B136,人口源表!$A:$A,0),MATCH(Z$1,人口源表!$1:$1,0))*INDEX(城镇化率!$1:$1048576,MATCH($B136,城镇化率!$A:$A,0),MATCH(Z$1,城镇化率!$5:$5,0))/100</f>
        <v>8926680.0128666628</v>
      </c>
      <c r="AA136" s="40">
        <f>INDEX(人口源表!$1:$1048576,MATCH($B136,人口源表!$A:$A,0),MATCH(AA$1,人口源表!$1:$1,0))*INDEX(城镇化率!$1:$1048576,MATCH($B136,城镇化率!$A:$A,0),MATCH(AA$1,城镇化率!$5:$5,0))/100</f>
        <v>8927824.8936726637</v>
      </c>
      <c r="AB136" s="40">
        <f>INDEX(人口源表!$1:$1048576,MATCH($B136,人口源表!$A:$A,0),MATCH(AB$1,人口源表!$1:$1,0))*INDEX(城镇化率!$1:$1048576,MATCH($B136,城镇化率!$A:$A,0),MATCH(AB$1,城镇化率!$5:$5,0))/100</f>
        <v>8926945.4250377901</v>
      </c>
      <c r="AC136" s="40">
        <f>INDEX(人口源表!$1:$1048576,MATCH($B136,人口源表!$A:$A,0),MATCH(AC$1,人口源表!$1:$1,0))*INDEX(城镇化率!$1:$1048576,MATCH($B136,城镇化率!$A:$A,0),MATCH(AC$1,城镇化率!$5:$5,0))/100</f>
        <v>8913323.0847494751</v>
      </c>
      <c r="AD136" s="40">
        <f>INDEX(人口源表!$1:$1048576,MATCH($B136,人口源表!$A:$A,0),MATCH(AD$1,人口源表!$1:$1,0))*INDEX(城镇化率!$1:$1048576,MATCH($B136,城镇化率!$A:$A,0),MATCH(AD$1,城镇化率!$5:$5,0))/100</f>
        <v>8898089.0748793762</v>
      </c>
      <c r="AE136" s="40">
        <f>INDEX(人口源表!$1:$1048576,MATCH($B136,人口源表!$A:$A,0),MATCH(AE$1,人口源表!$1:$1,0))*INDEX(城镇化率!$1:$1048576,MATCH($B136,城镇化率!$A:$A,0),MATCH(AE$1,城镇化率!$5:$5,0))/100</f>
        <v>8881423.0989998542</v>
      </c>
      <c r="AF136" s="40">
        <f>INDEX(人口源表!$1:$1048576,MATCH($B136,人口源表!$A:$A,0),MATCH(AF$1,人口源表!$1:$1,0))*INDEX(城镇化率!$1:$1048576,MATCH($B136,城镇化率!$A:$A,0),MATCH(AF$1,城镇化率!$5:$5,0))/100</f>
        <v>8863485.6440896895</v>
      </c>
      <c r="AG136" s="40">
        <f>INDEX(人口源表!$1:$1048576,MATCH($B136,人口源表!$A:$A,0),MATCH(AG$1,人口源表!$1:$1,0))*INDEX(城镇化率!$1:$1048576,MATCH($B136,城镇化率!$A:$A,0),MATCH(AG$1,城镇化率!$5:$5,0))/100</f>
        <v>8844423.1275377292</v>
      </c>
      <c r="AH136" s="40">
        <f>INDEX(人口源表!$1:$1048576,MATCH($B136,人口源表!$A:$A,0),MATCH(AH$1,人口源表!$1:$1,0))*INDEX(城镇化率!$1:$1048576,MATCH($B136,城镇化率!$A:$A,0),MATCH(AH$1,城镇化率!$5:$5,0))/100</f>
        <v>8824362.9779295344</v>
      </c>
      <c r="AI136" s="40">
        <f>INDEX(人口源表!$1:$1048576,MATCH($B136,人口源表!$A:$A,0),MATCH(AI$1,人口源表!$1:$1,0))*INDEX(城镇化率!$1:$1048576,MATCH($B136,城镇化率!$A:$A,0),MATCH(AI$1,城镇化率!$5:$5,0))/100</f>
        <v>8803416.9739270862</v>
      </c>
      <c r="AJ136" s="40">
        <f>INDEX(人口源表!$1:$1048576,MATCH($B136,人口源表!$A:$A,0),MATCH(AJ$1,人口源表!$1:$1,0))*INDEX(城镇化率!$1:$1048576,MATCH($B136,城镇化率!$A:$A,0),MATCH(AJ$1,城镇化率!$5:$5,0))/100</f>
        <v>8781679.9974776171</v>
      </c>
      <c r="AK136" s="40">
        <f>INDEX(人口源表!$1:$1048576,MATCH($B136,人口源表!$A:$A,0),MATCH(AK$1,人口源表!$1:$1,0))*INDEX(城镇化率!$1:$1048576,MATCH($B136,城镇化率!$A:$A,0),MATCH(AK$1,城镇化率!$5:$5,0))/100</f>
        <v>8759225.952495262</v>
      </c>
      <c r="AL136" s="40">
        <f>INDEX(人口源表!$1:$1048576,MATCH($B136,人口源表!$A:$A,0),MATCH(AL$1,人口源表!$1:$1,0))*INDEX(城镇化率!$1:$1048576,MATCH($B136,城镇化率!$A:$A,0),MATCH(AL$1,城镇化率!$5:$5,0))/100</f>
        <v>8736112.9962547366</v>
      </c>
      <c r="AM136" s="40">
        <f>INDEX(人口源表!$1:$1048576,MATCH($B136,人口源表!$A:$A,0),MATCH(AM$1,人口源表!$1:$1,0))*INDEX(城镇化率!$1:$1048576,MATCH($B136,城镇化率!$A:$A,0),MATCH(AM$1,城镇化率!$5:$5,0))/100</f>
        <v>8712379.4569467828</v>
      </c>
      <c r="AN136" s="40">
        <f>INDEX(人口源表!$1:$1048576,MATCH($B136,人口源表!$A:$A,0),MATCH(AN$1,人口源表!$1:$1,0))*INDEX(城镇化率!$1:$1048576,MATCH($B136,城镇化率!$A:$A,0),MATCH(AN$1,城镇化率!$5:$5,0))/100</f>
        <v>8688047.240190262</v>
      </c>
      <c r="AO136" s="40">
        <f>INDEX(人口源表!$1:$1048576,MATCH($B136,人口源表!$A:$A,0),MATCH(AO$1,人口源表!$1:$1,0))*INDEX(城镇化率!$1:$1048576,MATCH($B136,城镇化率!$A:$A,0),MATCH(AO$1,城镇化率!$5:$5,0))/100</f>
        <v>8663115.8088487368</v>
      </c>
      <c r="AP136" s="40">
        <f>INDEX(人口源表!$1:$1048576,MATCH($B136,人口源表!$A:$A,0),MATCH(AP$1,人口源表!$1:$1,0))*INDEX(城镇化率!$1:$1048576,MATCH($B136,城镇化率!$A:$A,0),MATCH(AP$1,城镇化率!$5:$5,0))/100</f>
        <v>8637565.5741021596</v>
      </c>
      <c r="AQ136" s="40">
        <f>INDEX(人口源表!$1:$1048576,MATCH($B136,人口源表!$A:$A,0),MATCH(AQ$1,人口源表!$1:$1,0))*INDEX(城镇化率!$1:$1048576,MATCH($B136,城镇化率!$A:$A,0),MATCH(AQ$1,城镇化率!$5:$5,0))/100</f>
        <v>8611357.536088407</v>
      </c>
      <c r="AR136" s="40">
        <f>INDEX(人口源表!$1:$1048576,MATCH($B136,人口源表!$A:$A,0),MATCH(AR$1,人口源表!$1:$1,0))*INDEX(城镇化率!$1:$1048576,MATCH($B136,城镇化率!$A:$A,0),MATCH(AR$1,城镇化率!$5:$5,0))/100</f>
        <v>8584431.9588794187</v>
      </c>
      <c r="AS136" s="40">
        <f>INDEX(人口源表!$1:$1048576,MATCH($B136,人口源表!$A:$A,0),MATCH(AS$1,人口源表!$1:$1,0))*INDEX(城镇化率!$1:$1048576,MATCH($B136,城镇化率!$A:$A,0),MATCH(AS$1,城镇化率!$5:$5,0))/100</f>
        <v>8556709.9152779859</v>
      </c>
      <c r="AT136" s="40">
        <f>INDEX(人口源表!$1:$1048576,MATCH($B136,人口源表!$A:$A,0),MATCH(AT$1,人口源表!$1:$1,0))*INDEX(城镇化率!$1:$1048576,MATCH($B136,城镇化率!$A:$A,0),MATCH(AT$1,城镇化率!$5:$5,0))/100</f>
        <v>8528088.0888923854</v>
      </c>
      <c r="AU136" s="40">
        <f>INDEX(人口源表!$1:$1048576,MATCH($B136,人口源表!$A:$A,0),MATCH(AU$1,人口源表!$1:$1,0))*INDEX(城镇化率!$1:$1048576,MATCH($B136,城镇化率!$A:$A,0),MATCH(AU$1,城镇化率!$5:$5,0))/100</f>
        <v>8498444.1603431888</v>
      </c>
      <c r="AV136" s="40">
        <f>INDEX(人口源表!$1:$1048576,MATCH($B136,人口源表!$A:$A,0),MATCH(AV$1,人口源表!$1:$1,0))*INDEX(城镇化率!$1:$1048576,MATCH($B136,城镇化率!$A:$A,0),MATCH(AV$1,城镇化率!$5:$5,0))/100</f>
        <v>8467632.5585953966</v>
      </c>
    </row>
    <row r="137" spans="1:48" x14ac:dyDescent="0.15">
      <c r="A137" s="4" t="s">
        <v>7</v>
      </c>
      <c r="B137" s="4" t="s">
        <v>13</v>
      </c>
      <c r="C137" s="34">
        <f>VLOOKUP(B137,'[1]2016省城人口总结（根）'!B:C,2,FALSE)/100</f>
        <v>0.70469646034692446</v>
      </c>
      <c r="D137" s="40">
        <f>INDEX(人口源表!$1:$1048576,MATCH($B137,人口源表!$A:$A,0),MATCH(D$1,人口源表!$1:$1,0))*INDEX(城镇化率!$1:$1048576,MATCH($B137,城镇化率!$A:$A,0),MATCH(D$1,城镇化率!$5:$5,0))/100</f>
        <v>3292993.1721293246</v>
      </c>
      <c r="E137" s="40">
        <f>INDEX(人口源表!$1:$1048576,MATCH($B137,人口源表!$A:$A,0),MATCH(E$1,人口源表!$1:$1,0))*INDEX(城镇化率!$1:$1048576,MATCH($B137,城镇化率!$A:$A,0),MATCH(E$1,城镇化率!$5:$5,0))/100</f>
        <v>3361390.9697131799</v>
      </c>
      <c r="F137" s="40">
        <f>INDEX(人口源表!$1:$1048576,MATCH($B137,人口源表!$A:$A,0),MATCH(F$1,人口源表!$1:$1,0))*INDEX(城镇化率!$1:$1048576,MATCH($B137,城镇化率!$A:$A,0),MATCH(F$1,城镇化率!$5:$5,0))/100</f>
        <v>3429550.5942497086</v>
      </c>
      <c r="G137" s="40">
        <f>INDEX(人口源表!$1:$1048576,MATCH($B137,人口源表!$A:$A,0),MATCH(G$1,人口源表!$1:$1,0))*INDEX(城镇化率!$1:$1048576,MATCH($B137,城镇化率!$A:$A,0),MATCH(G$1,城镇化率!$5:$5,0))/100</f>
        <v>3469961.3709678547</v>
      </c>
      <c r="H137" s="40">
        <f>INDEX(人口源表!$1:$1048576,MATCH($B137,人口源表!$A:$A,0),MATCH(H$1,人口源表!$1:$1,0))*INDEX(城镇化率!$1:$1048576,MATCH($B137,城镇化率!$A:$A,0),MATCH(H$1,城镇化率!$5:$5,0))/100</f>
        <v>3545987.5386224594</v>
      </c>
      <c r="I137" s="40">
        <f>INDEX(人口源表!$1:$1048576,MATCH($B137,人口源表!$A:$A,0),MATCH(I$1,人口源表!$1:$1,0))*INDEX(城镇化率!$1:$1048576,MATCH($B137,城镇化率!$A:$A,0),MATCH(I$1,城镇化率!$5:$5,0))/100</f>
        <v>3595970.0993899517</v>
      </c>
      <c r="J137" s="40">
        <f>INDEX(人口源表!$1:$1048576,MATCH($B137,人口源表!$A:$A,0),MATCH(J$1,人口源表!$1:$1,0))*INDEX(城镇化率!$1:$1048576,MATCH($B137,城镇化率!$A:$A,0),MATCH(J$1,城镇化率!$5:$5,0))/100</f>
        <v>3643991.4338707179</v>
      </c>
      <c r="K137" s="40">
        <f>INDEX(人口源表!$1:$1048576,MATCH($B137,人口源表!$A:$A,0),MATCH(K$1,人口源表!$1:$1,0))*INDEX(城镇化率!$1:$1048576,MATCH($B137,城镇化率!$A:$A,0),MATCH(K$1,城镇化率!$5:$5,0))/100</f>
        <v>3690046.5019038427</v>
      </c>
      <c r="L137" s="40">
        <f>INDEX(人口源表!$1:$1048576,MATCH($B137,人口源表!$A:$A,0),MATCH(L$1,人口源表!$1:$1,0))*INDEX(城镇化率!$1:$1048576,MATCH($B137,城镇化率!$A:$A,0),MATCH(L$1,城镇化率!$5:$5,0))/100</f>
        <v>3734131.4029281181</v>
      </c>
      <c r="M137" s="40">
        <f>INDEX(人口源表!$1:$1048576,MATCH($B137,人口源表!$A:$A,0),MATCH(M$1,人口源表!$1:$1,0))*INDEX(城镇化率!$1:$1048576,MATCH($B137,城镇化率!$A:$A,0),MATCH(M$1,城镇化率!$5:$5,0))/100</f>
        <v>3776248.1703054649</v>
      </c>
      <c r="N137" s="40">
        <f>INDEX(人口源表!$1:$1048576,MATCH($B137,人口源表!$A:$A,0),MATCH(N$1,人口源表!$1:$1,0))*INDEX(城镇化率!$1:$1048576,MATCH($B137,城镇化率!$A:$A,0),MATCH(N$1,城镇化率!$5:$5,0))/100</f>
        <v>3816401.8491464108</v>
      </c>
      <c r="O137" s="40">
        <f>INDEX(人口源表!$1:$1048576,MATCH($B137,人口源表!$A:$A,0),MATCH(O$1,人口源表!$1:$1,0))*INDEX(城镇化率!$1:$1048576,MATCH($B137,城镇化率!$A:$A,0),MATCH(O$1,城镇化率!$5:$5,0))/100</f>
        <v>3854600.6232241183</v>
      </c>
      <c r="P137" s="40">
        <f>INDEX(人口源表!$1:$1048576,MATCH($B137,人口源表!$A:$A,0),MATCH(P$1,人口源表!$1:$1,0))*INDEX(城镇化率!$1:$1048576,MATCH($B137,城镇化率!$A:$A,0),MATCH(P$1,城镇化率!$5:$5,0))/100</f>
        <v>3890857.5780501305</v>
      </c>
      <c r="Q137" s="40">
        <f>INDEX(人口源表!$1:$1048576,MATCH($B137,人口源表!$A:$A,0),MATCH(Q$1,人口源表!$1:$1,0))*INDEX(城镇化率!$1:$1048576,MATCH($B137,城镇化率!$A:$A,0),MATCH(Q$1,城镇化率!$5:$5,0))/100</f>
        <v>3925189.2673828648</v>
      </c>
      <c r="R137" s="40">
        <f>INDEX(人口源表!$1:$1048576,MATCH($B137,人口源表!$A:$A,0),MATCH(R$1,人口源表!$1:$1,0))*INDEX(城镇化率!$1:$1048576,MATCH($B137,城镇化率!$A:$A,0),MATCH(R$1,城镇化率!$5:$5,0))/100</f>
        <v>3957617.5178969866</v>
      </c>
      <c r="S137" s="40">
        <f>INDEX(人口源表!$1:$1048576,MATCH($B137,人口源表!$A:$A,0),MATCH(S$1,人口源表!$1:$1,0))*INDEX(城镇化率!$1:$1048576,MATCH($B137,城镇化率!$A:$A,0),MATCH(S$1,城镇化率!$5:$5,0))/100</f>
        <v>3968423.7304198039</v>
      </c>
      <c r="T137" s="40">
        <f>INDEX(人口源表!$1:$1048576,MATCH($B137,人口源表!$A:$A,0),MATCH(T$1,人口源表!$1:$1,0))*INDEX(城镇化率!$1:$1048576,MATCH($B137,城镇化率!$A:$A,0),MATCH(T$1,城镇化率!$5:$5,0))/100</f>
        <v>3977196.851377462</v>
      </c>
      <c r="U137" s="40">
        <f>INDEX(人口源表!$1:$1048576,MATCH($B137,人口源表!$A:$A,0),MATCH(U$1,人口源表!$1:$1,0))*INDEX(城镇化率!$1:$1048576,MATCH($B137,城镇化率!$A:$A,0),MATCH(U$1,城镇化率!$5:$5,0))/100</f>
        <v>3983999.898574817</v>
      </c>
      <c r="V137" s="40">
        <f>INDEX(人口源表!$1:$1048576,MATCH($B137,人口源表!$A:$A,0),MATCH(V$1,人口源表!$1:$1,0))*INDEX(城镇化率!$1:$1048576,MATCH($B137,城镇化率!$A:$A,0),MATCH(V$1,城镇化率!$5:$5,0))/100</f>
        <v>3988901.7057729899</v>
      </c>
      <c r="W137" s="40">
        <f>INDEX(人口源表!$1:$1048576,MATCH($B137,人口源表!$A:$A,0),MATCH(W$1,人口源表!$1:$1,0))*INDEX(城镇化率!$1:$1048576,MATCH($B137,城镇化率!$A:$A,0),MATCH(W$1,城镇化率!$5:$5,0))/100</f>
        <v>3991972.7808256811</v>
      </c>
      <c r="X137" s="40">
        <f>INDEX(人口源表!$1:$1048576,MATCH($B137,人口源表!$A:$A,0),MATCH(X$1,人口源表!$1:$1,0))*INDEX(城镇化率!$1:$1048576,MATCH($B137,城镇化率!$A:$A,0),MATCH(X$1,城镇化率!$5:$5,0))/100</f>
        <v>3993289.6181355431</v>
      </c>
      <c r="Y137" s="40">
        <f>INDEX(人口源表!$1:$1048576,MATCH($B137,人口源表!$A:$A,0),MATCH(Y$1,人口源表!$1:$1,0))*INDEX(城镇化率!$1:$1048576,MATCH($B137,城镇化率!$A:$A,0),MATCH(Y$1,城镇化率!$5:$5,0))/100</f>
        <v>3992932.2412606226</v>
      </c>
      <c r="Z137" s="40">
        <f>INDEX(人口源表!$1:$1048576,MATCH($B137,人口源表!$A:$A,0),MATCH(Z$1,人口源表!$1:$1,0))*INDEX(城镇化率!$1:$1048576,MATCH($B137,城镇化率!$A:$A,0),MATCH(Z$1,城镇化率!$5:$5,0))/100</f>
        <v>3990986.8697085227</v>
      </c>
      <c r="AA137" s="40">
        <f>INDEX(人口源表!$1:$1048576,MATCH($B137,人口源表!$A:$A,0),MATCH(AA$1,人口源表!$1:$1,0))*INDEX(城镇化率!$1:$1048576,MATCH($B137,城镇化率!$A:$A,0),MATCH(AA$1,城镇化率!$5:$5,0))/100</f>
        <v>3987540.8256792072</v>
      </c>
      <c r="AB137" s="40">
        <f>INDEX(人口源表!$1:$1048576,MATCH($B137,人口源表!$A:$A,0),MATCH(AB$1,人口源表!$1:$1,0))*INDEX(城镇化率!$1:$1048576,MATCH($B137,城镇化率!$A:$A,0),MATCH(AB$1,城镇化率!$5:$5,0))/100</f>
        <v>3982688.6654312587</v>
      </c>
      <c r="AC137" s="40">
        <f>INDEX(人口源表!$1:$1048576,MATCH($B137,人口源表!$A:$A,0),MATCH(AC$1,人口源表!$1:$1,0))*INDEX(城镇化率!$1:$1048576,MATCH($B137,城镇化率!$A:$A,0),MATCH(AC$1,城镇化率!$5:$5,0))/100</f>
        <v>3971661.9877454001</v>
      </c>
      <c r="AD137" s="40">
        <f>INDEX(人口源表!$1:$1048576,MATCH($B137,人口源表!$A:$A,0),MATCH(AD$1,人口源表!$1:$1,0))*INDEX(城镇化率!$1:$1048576,MATCH($B137,城镇化率!$A:$A,0),MATCH(AD$1,城镇化率!$5:$5,0))/100</f>
        <v>3959454.8379370309</v>
      </c>
      <c r="AE137" s="40">
        <f>INDEX(人口源表!$1:$1048576,MATCH($B137,人口源表!$A:$A,0),MATCH(AE$1,人口源表!$1:$1,0))*INDEX(城镇化率!$1:$1048576,MATCH($B137,城镇化率!$A:$A,0),MATCH(AE$1,城镇化率!$5:$5,0))/100</f>
        <v>3946177.6025811788</v>
      </c>
      <c r="AF137" s="40">
        <f>INDEX(人口源表!$1:$1048576,MATCH($B137,人口源表!$A:$A,0),MATCH(AF$1,人口源表!$1:$1,0))*INDEX(城镇化率!$1:$1048576,MATCH($B137,城镇化率!$A:$A,0),MATCH(AF$1,城镇化率!$5:$5,0))/100</f>
        <v>3931947.7622322817</v>
      </c>
      <c r="AG137" s="40">
        <f>INDEX(人口源表!$1:$1048576,MATCH($B137,人口源表!$A:$A,0),MATCH(AG$1,人口源表!$1:$1,0))*INDEX(城镇化率!$1:$1048576,MATCH($B137,城镇化率!$A:$A,0),MATCH(AG$1,城镇化率!$5:$5,0))/100</f>
        <v>3916884.6569971102</v>
      </c>
      <c r="AH137" s="40">
        <f>INDEX(人口源表!$1:$1048576,MATCH($B137,人口源表!$A:$A,0),MATCH(AH$1,人口源表!$1:$1,0))*INDEX(城镇化率!$1:$1048576,MATCH($B137,城镇化率!$A:$A,0),MATCH(AH$1,城镇化率!$5:$5,0))/100</f>
        <v>3901113.0856815106</v>
      </c>
      <c r="AI137" s="40">
        <f>INDEX(人口源表!$1:$1048576,MATCH($B137,人口源表!$A:$A,0),MATCH(AI$1,人口源表!$1:$1,0))*INDEX(城镇化率!$1:$1048576,MATCH($B137,城镇化率!$A:$A,0),MATCH(AI$1,城镇化率!$5:$5,0))/100</f>
        <v>3884763.3912350084</v>
      </c>
      <c r="AJ137" s="40">
        <f>INDEX(人口源表!$1:$1048576,MATCH($B137,人口源表!$A:$A,0),MATCH(AJ$1,人口源表!$1:$1,0))*INDEX(城镇化率!$1:$1048576,MATCH($B137,城镇化率!$A:$A,0),MATCH(AJ$1,城镇化率!$5:$5,0))/100</f>
        <v>3867969.7428924199</v>
      </c>
      <c r="AK137" s="40">
        <f>INDEX(人口源表!$1:$1048576,MATCH($B137,人口源表!$A:$A,0),MATCH(AK$1,人口源表!$1:$1,0))*INDEX(城镇化率!$1:$1048576,MATCH($B137,城镇化率!$A:$A,0),MATCH(AK$1,城镇化率!$5:$5,0))/100</f>
        <v>3850870.1894143354</v>
      </c>
      <c r="AL137" s="40">
        <f>INDEX(人口源表!$1:$1048576,MATCH($B137,人口源表!$A:$A,0),MATCH(AL$1,人口源表!$1:$1,0))*INDEX(城镇化率!$1:$1048576,MATCH($B137,城镇化率!$A:$A,0),MATCH(AL$1,城镇化率!$5:$5,0))/100</f>
        <v>3833608.5306907282</v>
      </c>
      <c r="AM137" s="40">
        <f>INDEX(人口源表!$1:$1048576,MATCH($B137,人口源表!$A:$A,0),MATCH(AM$1,人口源表!$1:$1,0))*INDEX(城镇化率!$1:$1048576,MATCH($B137,城镇化率!$A:$A,0),MATCH(AM$1,城镇化率!$5:$5,0))/100</f>
        <v>3816332.5816280651</v>
      </c>
      <c r="AN137" s="40">
        <f>INDEX(人口源表!$1:$1048576,MATCH($B137,人口源表!$A:$A,0),MATCH(AN$1,人口源表!$1:$1,0))*INDEX(城镇化率!$1:$1048576,MATCH($B137,城镇化率!$A:$A,0),MATCH(AN$1,城镇化率!$5:$5,0))/100</f>
        <v>3799196.9746010243</v>
      </c>
      <c r="AO137" s="40">
        <f>INDEX(人口源表!$1:$1048576,MATCH($B137,人口源表!$A:$A,0),MATCH(AO$1,人口源表!$1:$1,0))*INDEX(城镇化率!$1:$1048576,MATCH($B137,城镇化率!$A:$A,0),MATCH(AO$1,城镇化率!$5:$5,0))/100</f>
        <v>3782357.7514773863</v>
      </c>
      <c r="AP137" s="40">
        <f>INDEX(人口源表!$1:$1048576,MATCH($B137,人口源表!$A:$A,0),MATCH(AP$1,人口源表!$1:$1,0))*INDEX(城镇化率!$1:$1048576,MATCH($B137,城镇化率!$A:$A,0),MATCH(AP$1,城镇化率!$5:$5,0))/100</f>
        <v>3765978.8271304597</v>
      </c>
      <c r="AQ137" s="40">
        <f>INDEX(人口源表!$1:$1048576,MATCH($B137,人口源表!$A:$A,0),MATCH(AQ$1,人口源表!$1:$1,0))*INDEX(城镇化率!$1:$1048576,MATCH($B137,城镇化率!$A:$A,0),MATCH(AQ$1,城镇化率!$5:$5,0))/100</f>
        <v>3750229.3372282214</v>
      </c>
      <c r="AR137" s="40">
        <f>INDEX(人口源表!$1:$1048576,MATCH($B137,人口源表!$A:$A,0),MATCH(AR$1,人口源表!$1:$1,0))*INDEX(城镇化率!$1:$1048576,MATCH($B137,城镇化率!$A:$A,0),MATCH(AR$1,城镇化率!$5:$5,0))/100</f>
        <v>3735280.9245141386</v>
      </c>
      <c r="AS137" s="40">
        <f>INDEX(人口源表!$1:$1048576,MATCH($B137,人口源表!$A:$A,0),MATCH(AS$1,人口源表!$1:$1,0))*INDEX(城镇化率!$1:$1048576,MATCH($B137,城镇化率!$A:$A,0),MATCH(AS$1,城镇化率!$5:$5,0))/100</f>
        <v>3721314.2945326697</v>
      </c>
      <c r="AT137" s="40">
        <f>INDEX(人口源表!$1:$1048576,MATCH($B137,人口源表!$A:$A,0),MATCH(AT$1,人口源表!$1:$1,0))*INDEX(城镇化率!$1:$1048576,MATCH($B137,城镇化率!$A:$A,0),MATCH(AT$1,城镇化率!$5:$5,0))/100</f>
        <v>3708510.9321729611</v>
      </c>
      <c r="AU137" s="40">
        <f>INDEX(人口源表!$1:$1048576,MATCH($B137,人口源表!$A:$A,0),MATCH(AU$1,人口源表!$1:$1,0))*INDEX(城镇化率!$1:$1048576,MATCH($B137,城镇化率!$A:$A,0),MATCH(AU$1,城镇化率!$5:$5,0))/100</f>
        <v>3697062.4933911641</v>
      </c>
      <c r="AV137" s="40">
        <f>INDEX(人口源表!$1:$1048576,MATCH($B137,人口源表!$A:$A,0),MATCH(AV$1,人口源表!$1:$1,0))*INDEX(城镇化率!$1:$1048576,MATCH($B137,城镇化率!$A:$A,0),MATCH(AV$1,城镇化率!$5:$5,0))/100</f>
        <v>3687161.5339751164</v>
      </c>
    </row>
    <row r="138" spans="1:48" x14ac:dyDescent="0.15">
      <c r="A138" s="4" t="s">
        <v>7</v>
      </c>
      <c r="B138" s="4" t="s">
        <v>21</v>
      </c>
      <c r="C138" s="34">
        <f>VLOOKUP(B138,'[1]2016省城人口总结（根）'!B:C,2,FALSE)/100</f>
        <v>0.56830425988354272</v>
      </c>
      <c r="D138" s="40">
        <f>INDEX(人口源表!$1:$1048576,MATCH($B138,人口源表!$A:$A,0),MATCH(D$1,人口源表!$1:$1,0))*INDEX(城镇化率!$1:$1048576,MATCH($B138,城镇化率!$A:$A,0),MATCH(D$1,城镇化率!$5:$5,0))/100</f>
        <v>2209394.1882839147</v>
      </c>
      <c r="E138" s="40">
        <f>INDEX(人口源表!$1:$1048576,MATCH($B138,人口源表!$A:$A,0),MATCH(E$1,人口源表!$1:$1,0))*INDEX(城镇化率!$1:$1048576,MATCH($B138,城镇化率!$A:$A,0),MATCH(E$1,城镇化率!$5:$5,0))/100</f>
        <v>2258999.4081894751</v>
      </c>
      <c r="F138" s="40">
        <f>INDEX(人口源表!$1:$1048576,MATCH($B138,人口源表!$A:$A,0),MATCH(F$1,人口源表!$1:$1,0))*INDEX(城镇化率!$1:$1048576,MATCH($B138,城镇化率!$A:$A,0),MATCH(F$1,城镇化率!$5:$5,0))/100</f>
        <v>2308609.4198781671</v>
      </c>
      <c r="G138" s="40">
        <f>INDEX(人口源表!$1:$1048576,MATCH($B138,人口源表!$A:$A,0),MATCH(G$1,人口源表!$1:$1,0))*INDEX(城镇化率!$1:$1048576,MATCH($B138,城镇化率!$A:$A,0),MATCH(G$1,城镇化率!$5:$5,0))/100</f>
        <v>2288643.5058416664</v>
      </c>
      <c r="H138" s="40">
        <f>INDEX(人口源表!$1:$1048576,MATCH($B138,人口源表!$A:$A,0),MATCH(H$1,人口源表!$1:$1,0))*INDEX(城镇化率!$1:$1048576,MATCH($B138,城镇化率!$A:$A,0),MATCH(H$1,城镇化率!$5:$5,0))/100</f>
        <v>2343863.9192663757</v>
      </c>
      <c r="I138" s="40">
        <f>INDEX(人口源表!$1:$1048576,MATCH($B138,人口源表!$A:$A,0),MATCH(I$1,人口源表!$1:$1,0))*INDEX(城镇化率!$1:$1048576,MATCH($B138,城镇化率!$A:$A,0),MATCH(I$1,城镇化率!$5:$5,0))/100</f>
        <v>2382316.1848703017</v>
      </c>
      <c r="J138" s="40">
        <f>INDEX(人口源表!$1:$1048576,MATCH($B138,人口源表!$A:$A,0),MATCH(J$1,人口源表!$1:$1,0))*INDEX(城镇化率!$1:$1048576,MATCH($B138,城镇化率!$A:$A,0),MATCH(J$1,城镇化率!$5:$5,0))/100</f>
        <v>2419867.35844986</v>
      </c>
      <c r="K138" s="40">
        <f>INDEX(人口源表!$1:$1048576,MATCH($B138,人口源表!$A:$A,0),MATCH(K$1,人口源表!$1:$1,0))*INDEX(城镇化率!$1:$1048576,MATCH($B138,城镇化率!$A:$A,0),MATCH(K$1,城镇化率!$5:$5,0))/100</f>
        <v>2456498.754537289</v>
      </c>
      <c r="L138" s="40">
        <f>INDEX(人口源表!$1:$1048576,MATCH($B138,人口源表!$A:$A,0),MATCH(L$1,人口源表!$1:$1,0))*INDEX(城镇化率!$1:$1048576,MATCH($B138,城镇化率!$A:$A,0),MATCH(L$1,城镇化率!$5:$5,0))/100</f>
        <v>2492192.2439324609</v>
      </c>
      <c r="M138" s="40">
        <f>INDEX(人口源表!$1:$1048576,MATCH($B138,人口源表!$A:$A,0),MATCH(M$1,人口源表!$1:$1,0))*INDEX(城镇化率!$1:$1048576,MATCH($B138,城镇化率!$A:$A,0),MATCH(M$1,城镇化率!$5:$5,0))/100</f>
        <v>2526932.20646453</v>
      </c>
      <c r="N138" s="40">
        <f>INDEX(人口源表!$1:$1048576,MATCH($B138,人口源表!$A:$A,0),MATCH(N$1,人口源表!$1:$1,0))*INDEX(城镇化率!$1:$1048576,MATCH($B138,城镇化率!$A:$A,0),MATCH(N$1,城镇化率!$5:$5,0))/100</f>
        <v>2560706.3091126848</v>
      </c>
      <c r="O138" s="40">
        <f>INDEX(人口源表!$1:$1048576,MATCH($B138,人口源表!$A:$A,0),MATCH(O$1,人口源表!$1:$1,0))*INDEX(城镇化率!$1:$1048576,MATCH($B138,城镇化率!$A:$A,0),MATCH(O$1,城镇化率!$5:$5,0))/100</f>
        <v>2593503.0676913252</v>
      </c>
      <c r="P138" s="40">
        <f>INDEX(人口源表!$1:$1048576,MATCH($B138,人口源表!$A:$A,0),MATCH(P$1,人口源表!$1:$1,0))*INDEX(城镇化率!$1:$1048576,MATCH($B138,城镇化率!$A:$A,0),MATCH(P$1,城镇化率!$5:$5,0))/100</f>
        <v>2625313.865598368</v>
      </c>
      <c r="Q138" s="40">
        <f>INDEX(人口源表!$1:$1048576,MATCH($B138,人口源表!$A:$A,0),MATCH(Q$1,人口源表!$1:$1,0))*INDEX(城镇化率!$1:$1048576,MATCH($B138,城镇化率!$A:$A,0),MATCH(Q$1,城镇化率!$5:$5,0))/100</f>
        <v>2656132.4325994598</v>
      </c>
      <c r="R138" s="40">
        <f>INDEX(人口源表!$1:$1048576,MATCH($B138,人口源表!$A:$A,0),MATCH(R$1,人口源表!$1:$1,0))*INDEX(城镇化率!$1:$1048576,MATCH($B138,城镇化率!$A:$A,0),MATCH(R$1,城镇化率!$5:$5,0))/100</f>
        <v>2685955.6311356081</v>
      </c>
      <c r="S138" s="40">
        <f>INDEX(人口源表!$1:$1048576,MATCH($B138,人口源表!$A:$A,0),MATCH(S$1,人口源表!$1:$1,0))*INDEX(城镇化率!$1:$1048576,MATCH($B138,城镇化率!$A:$A,0),MATCH(S$1,城镇化率!$5:$5,0))/100</f>
        <v>2701343.4102320047</v>
      </c>
      <c r="T138" s="40">
        <f>INDEX(人口源表!$1:$1048576,MATCH($B138,人口源表!$A:$A,0),MATCH(T$1,人口源表!$1:$1,0))*INDEX(城镇化率!$1:$1048576,MATCH($B138,城镇化率!$A:$A,0),MATCH(T$1,城镇化率!$5:$5,0))/100</f>
        <v>2715529.7986128139</v>
      </c>
      <c r="U138" s="40">
        <f>INDEX(人口源表!$1:$1048576,MATCH($B138,人口源表!$A:$A,0),MATCH(U$1,人口源表!$1:$1,0))*INDEX(城镇化率!$1:$1048576,MATCH($B138,城镇化率!$A:$A,0),MATCH(U$1,城镇化率!$5:$5,0))/100</f>
        <v>2728535.4960422008</v>
      </c>
      <c r="V138" s="40">
        <f>INDEX(人口源表!$1:$1048576,MATCH($B138,人口源表!$A:$A,0),MATCH(V$1,人口源表!$1:$1,0))*INDEX(城镇化率!$1:$1048576,MATCH($B138,城镇化率!$A:$A,0),MATCH(V$1,城镇化率!$5:$5,0))/100</f>
        <v>2740385.9131922196</v>
      </c>
      <c r="W138" s="40">
        <f>INDEX(人口源表!$1:$1048576,MATCH($B138,人口源表!$A:$A,0),MATCH(W$1,人口源表!$1:$1,0))*INDEX(城镇化率!$1:$1048576,MATCH($B138,城镇化率!$A:$A,0),MATCH(W$1,城镇化率!$5:$5,0))/100</f>
        <v>2751107.8399972422</v>
      </c>
      <c r="X138" s="40">
        <f>INDEX(人口源表!$1:$1048576,MATCH($B138,人口源表!$A:$A,0),MATCH(X$1,人口源表!$1:$1,0))*INDEX(城镇化率!$1:$1048576,MATCH($B138,城镇化率!$A:$A,0),MATCH(X$1,城镇化率!$5:$5,0))/100</f>
        <v>2760732.9321864974</v>
      </c>
      <c r="Y138" s="40">
        <f>INDEX(人口源表!$1:$1048576,MATCH($B138,人口源表!$A:$A,0),MATCH(Y$1,人口源表!$1:$1,0))*INDEX(城镇化率!$1:$1048576,MATCH($B138,城镇化率!$A:$A,0),MATCH(Y$1,城镇化率!$5:$5,0))/100</f>
        <v>2769293.6520972266</v>
      </c>
      <c r="Z138" s="40">
        <f>INDEX(人口源表!$1:$1048576,MATCH($B138,人口源表!$A:$A,0),MATCH(Z$1,人口源表!$1:$1,0))*INDEX(城镇化率!$1:$1048576,MATCH($B138,城镇化率!$A:$A,0),MATCH(Z$1,城镇化率!$5:$5,0))/100</f>
        <v>2776826.7740878845</v>
      </c>
      <c r="AA138" s="40">
        <f>INDEX(人口源表!$1:$1048576,MATCH($B138,人口源表!$A:$A,0),MATCH(AA$1,人口源表!$1:$1,0))*INDEX(城镇化率!$1:$1048576,MATCH($B138,城镇化率!$A:$A,0),MATCH(AA$1,城镇化率!$5:$5,0))/100</f>
        <v>2783373.4828271056</v>
      </c>
      <c r="AB138" s="40">
        <f>INDEX(人口源表!$1:$1048576,MATCH($B138,人口源表!$A:$A,0),MATCH(AB$1,人口源表!$1:$1,0))*INDEX(城镇化率!$1:$1048576,MATCH($B138,城镇化率!$A:$A,0),MATCH(AB$1,城镇化率!$5:$5,0))/100</f>
        <v>2788975.9433714855</v>
      </c>
      <c r="AC138" s="40">
        <f>INDEX(人口源表!$1:$1048576,MATCH($B138,人口源表!$A:$A,0),MATCH(AC$1,人口源表!$1:$1,0))*INDEX(城镇化率!$1:$1048576,MATCH($B138,城镇化率!$A:$A,0),MATCH(AC$1,城镇化率!$5:$5,0))/100</f>
        <v>2790262.3235063581</v>
      </c>
      <c r="AD138" s="40">
        <f>INDEX(人口源表!$1:$1048576,MATCH($B138,人口源表!$A:$A,0),MATCH(AD$1,人口源表!$1:$1,0))*INDEX(城镇化率!$1:$1048576,MATCH($B138,城镇化率!$A:$A,0),MATCH(AD$1,城镇化率!$5:$5,0))/100</f>
        <v>2790695.8318502461</v>
      </c>
      <c r="AE138" s="40">
        <f>INDEX(人口源表!$1:$1048576,MATCH($B138,人口源表!$A:$A,0),MATCH(AE$1,人口源表!$1:$1,0))*INDEX(城镇化率!$1:$1048576,MATCH($B138,城镇化率!$A:$A,0),MATCH(AE$1,城镇化率!$5:$5,0))/100</f>
        <v>2790333.313047518</v>
      </c>
      <c r="AF138" s="40">
        <f>INDEX(人口源表!$1:$1048576,MATCH($B138,人口源表!$A:$A,0),MATCH(AF$1,人口源表!$1:$1,0))*INDEX(城镇化率!$1:$1048576,MATCH($B138,城镇化率!$A:$A,0),MATCH(AF$1,城镇化率!$5:$5,0))/100</f>
        <v>2789233.9747259854</v>
      </c>
      <c r="AG138" s="40">
        <f>INDEX(人口源表!$1:$1048576,MATCH($B138,人口源表!$A:$A,0),MATCH(AG$1,人口源表!$1:$1,0))*INDEX(城镇化率!$1:$1048576,MATCH($B138,城镇化率!$A:$A,0),MATCH(AG$1,城镇化率!$5:$5,0))/100</f>
        <v>2787461.5815104879</v>
      </c>
      <c r="AH138" s="40">
        <f>INDEX(人口源表!$1:$1048576,MATCH($B138,人口源表!$A:$A,0),MATCH(AH$1,人口源表!$1:$1,0))*INDEX(城镇化率!$1:$1048576,MATCH($B138,城镇化率!$A:$A,0),MATCH(AH$1,城镇化率!$5:$5,0))/100</f>
        <v>2785081.6438976377</v>
      </c>
      <c r="AI138" s="40">
        <f>INDEX(人口源表!$1:$1048576,MATCH($B138,人口源表!$A:$A,0),MATCH(AI$1,人口源表!$1:$1,0))*INDEX(城镇化率!$1:$1048576,MATCH($B138,城镇化率!$A:$A,0),MATCH(AI$1,城镇化率!$5:$5,0))/100</f>
        <v>2782164.3407887672</v>
      </c>
      <c r="AJ138" s="40">
        <f>INDEX(人口源表!$1:$1048576,MATCH($B138,人口源表!$A:$A,0),MATCH(AJ$1,人口源表!$1:$1,0))*INDEX(城镇化率!$1:$1048576,MATCH($B138,城镇化率!$A:$A,0),MATCH(AJ$1,城镇化率!$5:$5,0))/100</f>
        <v>2778783.1428210093</v>
      </c>
      <c r="AK138" s="40">
        <f>INDEX(人口源表!$1:$1048576,MATCH($B138,人口源表!$A:$A,0),MATCH(AK$1,人口源表!$1:$1,0))*INDEX(城镇化率!$1:$1048576,MATCH($B138,城镇化率!$A:$A,0),MATCH(AK$1,城镇化率!$5:$5,0))/100</f>
        <v>2775014.8641227628</v>
      </c>
      <c r="AL138" s="40">
        <f>INDEX(人口源表!$1:$1048576,MATCH($B138,人口源表!$A:$A,0),MATCH(AL$1,人口源表!$1:$1,0))*INDEX(城镇化率!$1:$1048576,MATCH($B138,城镇化率!$A:$A,0),MATCH(AL$1,城镇化率!$5:$5,0))/100</f>
        <v>2770939.7146151308</v>
      </c>
      <c r="AM138" s="40">
        <f>INDEX(人口源表!$1:$1048576,MATCH($B138,人口源表!$A:$A,0),MATCH(AM$1,人口源表!$1:$1,0))*INDEX(城镇化率!$1:$1048576,MATCH($B138,城镇化率!$A:$A,0),MATCH(AM$1,城镇化率!$5:$5,0))/100</f>
        <v>2766642.0886254623</v>
      </c>
      <c r="AN138" s="40">
        <f>INDEX(人口源表!$1:$1048576,MATCH($B138,人口源表!$A:$A,0),MATCH(AN$1,人口源表!$1:$1,0))*INDEX(城镇化率!$1:$1048576,MATCH($B138,城镇化率!$A:$A,0),MATCH(AN$1,城镇化率!$5:$5,0))/100</f>
        <v>2762209.8936290271</v>
      </c>
      <c r="AO138" s="40">
        <f>INDEX(人口源表!$1:$1048576,MATCH($B138,人口源表!$A:$A,0),MATCH(AO$1,人口源表!$1:$1,0))*INDEX(城镇化率!$1:$1048576,MATCH($B138,城镇化率!$A:$A,0),MATCH(AO$1,城镇化率!$5:$5,0))/100</f>
        <v>2757734.6043208386</v>
      </c>
      <c r="AP138" s="40">
        <f>INDEX(人口源表!$1:$1048576,MATCH($B138,人口源表!$A:$A,0),MATCH(AP$1,人口源表!$1:$1,0))*INDEX(城镇化率!$1:$1048576,MATCH($B138,城镇化率!$A:$A,0),MATCH(AP$1,城镇化率!$5:$5,0))/100</f>
        <v>2753312.0613678033</v>
      </c>
      <c r="AQ138" s="40">
        <f>INDEX(人口源表!$1:$1048576,MATCH($B138,人口源表!$A:$A,0),MATCH(AQ$1,人口源表!$1:$1,0))*INDEX(城镇化率!$1:$1048576,MATCH($B138,城镇化率!$A:$A,0),MATCH(AQ$1,城镇化率!$5:$5,0))/100</f>
        <v>2749041.0468029319</v>
      </c>
      <c r="AR138" s="40">
        <f>INDEX(人口源表!$1:$1048576,MATCH($B138,人口源表!$A:$A,0),MATCH(AR$1,人口源表!$1:$1,0))*INDEX(城镇化率!$1:$1048576,MATCH($B138,城镇化率!$A:$A,0),MATCH(AR$1,城镇化率!$5:$5,0))/100</f>
        <v>2745024.825306219</v>
      </c>
      <c r="AS138" s="40">
        <f>INDEX(人口源表!$1:$1048576,MATCH($B138,人口源表!$A:$A,0),MATCH(AS$1,人口源表!$1:$1,0))*INDEX(城镇化率!$1:$1048576,MATCH($B138,城镇化率!$A:$A,0),MATCH(AS$1,城镇化率!$5:$5,0))/100</f>
        <v>2741371.9672638853</v>
      </c>
      <c r="AT138" s="40">
        <f>INDEX(人口源表!$1:$1048576,MATCH($B138,人口源表!$A:$A,0),MATCH(AT$1,人口源表!$1:$1,0))*INDEX(城镇化率!$1:$1048576,MATCH($B138,城镇化率!$A:$A,0),MATCH(AT$1,城镇化率!$5:$5,0))/100</f>
        <v>2738192.6571939383</v>
      </c>
      <c r="AU138" s="40">
        <f>INDEX(人口源表!$1:$1048576,MATCH($B138,人口源表!$A:$A,0),MATCH(AU$1,人口源表!$1:$1,0))*INDEX(城镇化率!$1:$1048576,MATCH($B138,城镇化率!$A:$A,0),MATCH(AU$1,城镇化率!$5:$5,0))/100</f>
        <v>2735603.2583748712</v>
      </c>
      <c r="AV138" s="40">
        <f>INDEX(人口源表!$1:$1048576,MATCH($B138,人口源表!$A:$A,0),MATCH(AV$1,人口源表!$1:$1,0))*INDEX(城镇化率!$1:$1048576,MATCH($B138,城镇化率!$A:$A,0),MATCH(AV$1,城镇化率!$5:$5,0))/100</f>
        <v>2733722.6083248127</v>
      </c>
    </row>
    <row r="139" spans="1:48" x14ac:dyDescent="0.15">
      <c r="A139" s="4" t="s">
        <v>7</v>
      </c>
      <c r="B139" s="4" t="s">
        <v>8</v>
      </c>
      <c r="C139" s="34">
        <f>VLOOKUP(B139,'[1]2016省城人口总结（根）'!B:C,2,FALSE)/100</f>
        <v>0.68031356878195193</v>
      </c>
      <c r="D139" s="40">
        <f>INDEX(人口源表!$1:$1048576,MATCH($B139,人口源表!$A:$A,0),MATCH(D$1,人口源表!$1:$1,0))*INDEX(城镇化率!$1:$1048576,MATCH($B139,城镇化率!$A:$A,0),MATCH(D$1,城镇化率!$5:$5,0))/100</f>
        <v>1443696.2420328716</v>
      </c>
      <c r="E139" s="40">
        <f>INDEX(人口源表!$1:$1048576,MATCH($B139,人口源表!$A:$A,0),MATCH(E$1,人口源表!$1:$1,0))*INDEX(城镇化率!$1:$1048576,MATCH($B139,城镇化率!$A:$A,0),MATCH(E$1,城镇化率!$5:$5,0))/100</f>
        <v>1475513.6104956612</v>
      </c>
      <c r="F139" s="40">
        <f>INDEX(人口源表!$1:$1048576,MATCH($B139,人口源表!$A:$A,0),MATCH(F$1,人口源表!$1:$1,0))*INDEX(城镇化率!$1:$1048576,MATCH($B139,城镇化率!$A:$A,0),MATCH(F$1,城镇化率!$5:$5,0))/100</f>
        <v>1507117.4115577964</v>
      </c>
      <c r="G139" s="40">
        <f>INDEX(人口源表!$1:$1048576,MATCH($B139,人口源表!$A:$A,0),MATCH(G$1,人口源表!$1:$1,0))*INDEX(城镇化率!$1:$1048576,MATCH($B139,城镇化率!$A:$A,0),MATCH(G$1,城镇化率!$5:$5,0))/100</f>
        <v>1560837.4500722159</v>
      </c>
      <c r="H139" s="40">
        <f>INDEX(人口源表!$1:$1048576,MATCH($B139,人口源表!$A:$A,0),MATCH(H$1,人口源表!$1:$1,0))*INDEX(城镇化率!$1:$1048576,MATCH($B139,城镇化率!$A:$A,0),MATCH(H$1,城镇化率!$5:$5,0))/100</f>
        <v>1596319.9609765676</v>
      </c>
      <c r="I139" s="40">
        <f>INDEX(人口源表!$1:$1048576,MATCH($B139,人口源表!$A:$A,0),MATCH(I$1,人口源表!$1:$1,0))*INDEX(城镇化率!$1:$1048576,MATCH($B139,城镇化率!$A:$A,0),MATCH(I$1,城镇化率!$5:$5,0))/100</f>
        <v>1620065.4589333886</v>
      </c>
      <c r="J139" s="40">
        <f>INDEX(人口源表!$1:$1048576,MATCH($B139,人口源表!$A:$A,0),MATCH(J$1,人口源表!$1:$1,0))*INDEX(城镇化率!$1:$1048576,MATCH($B139,城镇化率!$A:$A,0),MATCH(J$1,城镇化率!$5:$5,0))/100</f>
        <v>1642924.2384015513</v>
      </c>
      <c r="K139" s="40">
        <f>INDEX(人口源表!$1:$1048576,MATCH($B139,人口源表!$A:$A,0),MATCH(K$1,人口源表!$1:$1,0))*INDEX(城镇化率!$1:$1048576,MATCH($B139,城镇化率!$A:$A,0),MATCH(K$1,城镇化率!$5:$5,0))/100</f>
        <v>1664911.4114075443</v>
      </c>
      <c r="L139" s="40">
        <f>INDEX(人口源表!$1:$1048576,MATCH($B139,人口源表!$A:$A,0),MATCH(L$1,人口源表!$1:$1,0))*INDEX(城镇化率!$1:$1048576,MATCH($B139,城镇化率!$A:$A,0),MATCH(L$1,城镇化率!$5:$5,0))/100</f>
        <v>1686041.0334459608</v>
      </c>
      <c r="M139" s="40">
        <f>INDEX(人口源表!$1:$1048576,MATCH($B139,人口源表!$A:$A,0),MATCH(M$1,人口源表!$1:$1,0))*INDEX(城镇化率!$1:$1048576,MATCH($B139,城镇化率!$A:$A,0),MATCH(M$1,城镇化率!$5:$5,0))/100</f>
        <v>1706329.8502851643</v>
      </c>
      <c r="N139" s="40">
        <f>INDEX(人口源表!$1:$1048576,MATCH($B139,人口源表!$A:$A,0),MATCH(N$1,人口源表!$1:$1,0))*INDEX(城镇化率!$1:$1048576,MATCH($B139,城镇化率!$A:$A,0),MATCH(N$1,城镇化率!$5:$5,0))/100</f>
        <v>1725793.5458429789</v>
      </c>
      <c r="O139" s="40">
        <f>INDEX(人口源表!$1:$1048576,MATCH($B139,人口源表!$A:$A,0),MATCH(O$1,人口源表!$1:$1,0))*INDEX(城镇化率!$1:$1048576,MATCH($B139,城镇化率!$A:$A,0),MATCH(O$1,城镇化率!$5:$5,0))/100</f>
        <v>1744449.0037464332</v>
      </c>
      <c r="P139" s="40">
        <f>INDEX(人口源表!$1:$1048576,MATCH($B139,人口源表!$A:$A,0),MATCH(P$1,人口源表!$1:$1,0))*INDEX(城镇化率!$1:$1048576,MATCH($B139,城镇化率!$A:$A,0),MATCH(P$1,城镇化率!$5:$5,0))/100</f>
        <v>1762313.5542293645</v>
      </c>
      <c r="Q139" s="40">
        <f>INDEX(人口源表!$1:$1048576,MATCH($B139,人口源表!$A:$A,0),MATCH(Q$1,人口源表!$1:$1,0))*INDEX(城镇化率!$1:$1048576,MATCH($B139,城镇化率!$A:$A,0),MATCH(Q$1,城镇化率!$5:$5,0))/100</f>
        <v>1779406.5624559971</v>
      </c>
      <c r="R139" s="40">
        <f>INDEX(人口源表!$1:$1048576,MATCH($B139,人口源表!$A:$A,0),MATCH(R$1,人口源表!$1:$1,0))*INDEX(城镇化率!$1:$1048576,MATCH($B139,城镇化率!$A:$A,0),MATCH(R$1,城镇化率!$5:$5,0))/100</f>
        <v>1795745.4843181544</v>
      </c>
      <c r="S139" s="40">
        <f>INDEX(人口源表!$1:$1048576,MATCH($B139,人口源表!$A:$A,0),MATCH(S$1,人口源表!$1:$1,0))*INDEX(城镇化率!$1:$1048576,MATCH($B139,城镇化率!$A:$A,0),MATCH(S$1,城镇化率!$5:$5,0))/100</f>
        <v>1802382.724636673</v>
      </c>
      <c r="T139" s="40">
        <f>INDEX(人口源表!$1:$1048576,MATCH($B139,人口源表!$A:$A,0),MATCH(T$1,人口源表!$1:$1,0))*INDEX(城镇化率!$1:$1048576,MATCH($B139,城镇化率!$A:$A,0),MATCH(T$1,城镇化率!$5:$5,0))/100</f>
        <v>1808204.2651259333</v>
      </c>
      <c r="U139" s="40">
        <f>INDEX(人口源表!$1:$1048576,MATCH($B139,人口源表!$A:$A,0),MATCH(U$1,人口源表!$1:$1,0))*INDEX(城镇化率!$1:$1048576,MATCH($B139,城镇化率!$A:$A,0),MATCH(U$1,城镇化率!$5:$5,0))/100</f>
        <v>1813240.0324179658</v>
      </c>
      <c r="V139" s="40">
        <f>INDEX(人口源表!$1:$1048576,MATCH($B139,人口源表!$A:$A,0),MATCH(V$1,人口源表!$1:$1,0))*INDEX(城镇化率!$1:$1048576,MATCH($B139,城镇化率!$A:$A,0),MATCH(V$1,城镇化率!$5:$5,0))/100</f>
        <v>1817523.1366689804</v>
      </c>
      <c r="W139" s="40">
        <f>INDEX(人口源表!$1:$1048576,MATCH($B139,人口源表!$A:$A,0),MATCH(W$1,人口源表!$1:$1,0))*INDEX(城镇化率!$1:$1048576,MATCH($B139,城镇化率!$A:$A,0),MATCH(W$1,城镇化率!$5:$5,0))/100</f>
        <v>1821085.8213935811</v>
      </c>
      <c r="X139" s="40">
        <f>INDEX(人口源表!$1:$1048576,MATCH($B139,人口源表!$A:$A,0),MATCH(X$1,人口源表!$1:$1,0))*INDEX(城镇化率!$1:$1048576,MATCH($B139,城镇化率!$A:$A,0),MATCH(X$1,城镇化率!$5:$5,0))/100</f>
        <v>1823960.2608951435</v>
      </c>
      <c r="Y139" s="40">
        <f>INDEX(人口源表!$1:$1048576,MATCH($B139,人口源表!$A:$A,0),MATCH(Y$1,人口源表!$1:$1,0))*INDEX(城镇化率!$1:$1048576,MATCH($B139,城镇化率!$A:$A,0),MATCH(Y$1,城镇化率!$5:$5,0))/100</f>
        <v>1826177.7170131651</v>
      </c>
      <c r="Z139" s="40">
        <f>INDEX(人口源表!$1:$1048576,MATCH($B139,人口源表!$A:$A,0),MATCH(Z$1,人口源表!$1:$1,0))*INDEX(城镇化率!$1:$1048576,MATCH($B139,城镇化率!$A:$A,0),MATCH(Z$1,城镇化率!$5:$5,0))/100</f>
        <v>1827771.8540523648</v>
      </c>
      <c r="AA139" s="40">
        <f>INDEX(人口源表!$1:$1048576,MATCH($B139,人口源表!$A:$A,0),MATCH(AA$1,人口源表!$1:$1,0))*INDEX(城镇化率!$1:$1048576,MATCH($B139,城镇化率!$A:$A,0),MATCH(AA$1,城镇化率!$5:$5,0))/100</f>
        <v>1828774.5858806211</v>
      </c>
      <c r="AB139" s="40">
        <f>INDEX(人口源表!$1:$1048576,MATCH($B139,人口源表!$A:$A,0),MATCH(AB$1,人口源表!$1:$1,0))*INDEX(城镇化率!$1:$1048576,MATCH($B139,城镇化率!$A:$A,0),MATCH(AB$1,城镇化率!$5:$5,0))/100</f>
        <v>1829218.5581097836</v>
      </c>
      <c r="AC139" s="40">
        <f>INDEX(人口源表!$1:$1048576,MATCH($B139,人口源表!$A:$A,0),MATCH(AC$1,人口源表!$1:$1,0))*INDEX(城镇化率!$1:$1048576,MATCH($B139,城镇化率!$A:$A,0),MATCH(AC$1,城镇化率!$5:$5,0))/100</f>
        <v>1826898.0527889687</v>
      </c>
      <c r="AD139" s="40">
        <f>INDEX(人口源表!$1:$1048576,MATCH($B139,人口源表!$A:$A,0),MATCH(AD$1,人口源表!$1:$1,0))*INDEX(城镇化率!$1:$1048576,MATCH($B139,城镇化率!$A:$A,0),MATCH(AD$1,城镇化率!$5:$5,0))/100</f>
        <v>1824089.5941766214</v>
      </c>
      <c r="AE139" s="40">
        <f>INDEX(人口源表!$1:$1048576,MATCH($B139,人口源表!$A:$A,0),MATCH(AE$1,人口源表!$1:$1,0))*INDEX(城镇化率!$1:$1048576,MATCH($B139,城镇化率!$A:$A,0),MATCH(AE$1,城镇化率!$5:$5,0))/100</f>
        <v>1820825.4650154591</v>
      </c>
      <c r="AF139" s="40">
        <f>INDEX(人口源表!$1:$1048576,MATCH($B139,人口源表!$A:$A,0),MATCH(AF$1,人口源表!$1:$1,0))*INDEX(城镇化率!$1:$1048576,MATCH($B139,城镇化率!$A:$A,0),MATCH(AF$1,城镇化率!$5:$5,0))/100</f>
        <v>1817141.9071576977</v>
      </c>
      <c r="AG139" s="40">
        <f>INDEX(人口源表!$1:$1048576,MATCH($B139,人口源表!$A:$A,0),MATCH(AG$1,人口源表!$1:$1,0))*INDEX(城镇化率!$1:$1048576,MATCH($B139,城镇化率!$A:$A,0),MATCH(AG$1,城镇化率!$5:$5,0))/100</f>
        <v>1813073.1635703421</v>
      </c>
      <c r="AH139" s="40">
        <f>INDEX(人口源表!$1:$1048576,MATCH($B139,人口源表!$A:$A,0),MATCH(AH$1,人口源表!$1:$1,0))*INDEX(城镇化率!$1:$1048576,MATCH($B139,城镇化率!$A:$A,0),MATCH(AH$1,城镇化率!$5:$5,0))/100</f>
        <v>1808652.2996207159</v>
      </c>
      <c r="AI139" s="40">
        <f>INDEX(人口源表!$1:$1048576,MATCH($B139,人口源表!$A:$A,0),MATCH(AI$1,人口源表!$1:$1,0))*INDEX(城镇化率!$1:$1048576,MATCH($B139,城镇化率!$A:$A,0),MATCH(AI$1,城镇化率!$5:$5,0))/100</f>
        <v>1803914.6462580487</v>
      </c>
      <c r="AJ139" s="40">
        <f>INDEX(人口源表!$1:$1048576,MATCH($B139,人口源表!$A:$A,0),MATCH(AJ$1,人口源表!$1:$1,0))*INDEX(城镇化率!$1:$1048576,MATCH($B139,城镇化率!$A:$A,0),MATCH(AJ$1,城镇化率!$5:$5,0))/100</f>
        <v>1798892.612491861</v>
      </c>
      <c r="AK139" s="40">
        <f>INDEX(人口源表!$1:$1048576,MATCH($B139,人口源表!$A:$A,0),MATCH(AK$1,人口源表!$1:$1,0))*INDEX(城镇化率!$1:$1048576,MATCH($B139,城镇化率!$A:$A,0),MATCH(AK$1,城镇化率!$5:$5,0))/100</f>
        <v>1793621.7443059853</v>
      </c>
      <c r="AL139" s="40">
        <f>INDEX(人口源表!$1:$1048576,MATCH($B139,人口源表!$A:$A,0),MATCH(AL$1,人口源表!$1:$1,0))*INDEX(城镇化率!$1:$1048576,MATCH($B139,城镇化率!$A:$A,0),MATCH(AL$1,城镇化率!$5:$5,0))/100</f>
        <v>1788134.636751438</v>
      </c>
      <c r="AM139" s="40">
        <f>INDEX(人口源表!$1:$1048576,MATCH($B139,人口源表!$A:$A,0),MATCH(AM$1,人口源表!$1:$1,0))*INDEX(城镇化率!$1:$1048576,MATCH($B139,城镇化率!$A:$A,0),MATCH(AM$1,城镇化率!$5:$5,0))/100</f>
        <v>1782465.2769974091</v>
      </c>
      <c r="AN139" s="40">
        <f>INDEX(人口源表!$1:$1048576,MATCH($B139,人口源表!$A:$A,0),MATCH(AN$1,人口源表!$1:$1,0))*INDEX(城镇化率!$1:$1048576,MATCH($B139,城镇化率!$A:$A,0),MATCH(AN$1,城镇化率!$5:$5,0))/100</f>
        <v>1776647.2976213547</v>
      </c>
      <c r="AO139" s="40">
        <f>INDEX(人口源表!$1:$1048576,MATCH($B139,人口源表!$A:$A,0),MATCH(AO$1,人口源表!$1:$1,0))*INDEX(城镇化率!$1:$1048576,MATCH($B139,城镇化率!$A:$A,0),MATCH(AO$1,城镇化率!$5:$5,0))/100</f>
        <v>1770713.077554692</v>
      </c>
      <c r="AP139" s="40">
        <f>INDEX(人口源表!$1:$1048576,MATCH($B139,人口源表!$A:$A,0),MATCH(AP$1,人口源表!$1:$1,0))*INDEX(城镇化率!$1:$1048576,MATCH($B139,城镇化率!$A:$A,0),MATCH(AP$1,城镇化率!$5:$5,0))/100</f>
        <v>1764695.4951295087</v>
      </c>
      <c r="AQ139" s="40">
        <f>INDEX(人口源表!$1:$1048576,MATCH($B139,人口源表!$A:$A,0),MATCH(AQ$1,人口源表!$1:$1,0))*INDEX(城镇化率!$1:$1048576,MATCH($B139,城镇化率!$A:$A,0),MATCH(AQ$1,城镇化率!$5:$5,0))/100</f>
        <v>1758628.8269515184</v>
      </c>
      <c r="AR139" s="40">
        <f>INDEX(人口源表!$1:$1048576,MATCH($B139,人口源表!$A:$A,0),MATCH(AR$1,人口源表!$1:$1,0))*INDEX(城镇化率!$1:$1048576,MATCH($B139,城镇化率!$A:$A,0),MATCH(AR$1,城镇化率!$5:$5,0))/100</f>
        <v>1752544.2820061529</v>
      </c>
      <c r="AS139" s="40">
        <f>INDEX(人口源表!$1:$1048576,MATCH($B139,人口源表!$A:$A,0),MATCH(AS$1,人口源表!$1:$1,0))*INDEX(城镇化率!$1:$1048576,MATCH($B139,城镇化率!$A:$A,0),MATCH(AS$1,城镇化率!$5:$5,0))/100</f>
        <v>1746474.4433642942</v>
      </c>
      <c r="AT139" s="40">
        <f>INDEX(人口源表!$1:$1048576,MATCH($B139,人口源表!$A:$A,0),MATCH(AT$1,人口源表!$1:$1,0))*INDEX(城镇化率!$1:$1048576,MATCH($B139,城镇化率!$A:$A,0),MATCH(AT$1,城镇化率!$5:$5,0))/100</f>
        <v>1740452.3853449852</v>
      </c>
      <c r="AU139" s="40">
        <f>INDEX(人口源表!$1:$1048576,MATCH($B139,人口源表!$A:$A,0),MATCH(AU$1,人口源表!$1:$1,0))*INDEX(城镇化率!$1:$1048576,MATCH($B139,城镇化率!$A:$A,0),MATCH(AU$1,城镇化率!$5:$5,0))/100</f>
        <v>1734508.9550587346</v>
      </c>
      <c r="AV139" s="40">
        <f>INDEX(人口源表!$1:$1048576,MATCH($B139,人口源表!$A:$A,0),MATCH(AV$1,人口源表!$1:$1,0))*INDEX(城镇化率!$1:$1048576,MATCH($B139,城镇化率!$A:$A,0),MATCH(AV$1,城镇化率!$5:$5,0))/100</f>
        <v>1728677.2813199747</v>
      </c>
    </row>
    <row r="140" spans="1:48" x14ac:dyDescent="0.15">
      <c r="A140" s="4" t="s">
        <v>7</v>
      </c>
      <c r="B140" s="4" t="s">
        <v>10</v>
      </c>
      <c r="C140" s="34">
        <f>VLOOKUP(B140,'[1]2016省城人口总结（根）'!B:C,2,FALSE)/100</f>
        <v>0.63459377123442817</v>
      </c>
      <c r="D140" s="40">
        <f>INDEX(人口源表!$1:$1048576,MATCH($B140,人口源表!$A:$A,0),MATCH(D$1,人口源表!$1:$1,0))*INDEX(城镇化率!$1:$1048576,MATCH($B140,城镇化率!$A:$A,0),MATCH(D$1,城镇化率!$5:$5,0))/100</f>
        <v>4547258.1961280201</v>
      </c>
      <c r="E140" s="40">
        <f>INDEX(人口源表!$1:$1048576,MATCH($B140,人口源表!$A:$A,0),MATCH(E$1,人口源表!$1:$1,0))*INDEX(城镇化率!$1:$1048576,MATCH($B140,城镇化率!$A:$A,0),MATCH(E$1,城镇化率!$5:$5,0))/100</f>
        <v>4640818.483525794</v>
      </c>
      <c r="F140" s="40">
        <f>INDEX(人口源表!$1:$1048576,MATCH($B140,人口源表!$A:$A,0),MATCH(F$1,人口源表!$1:$1,0))*INDEX(城镇化率!$1:$1048576,MATCH($B140,城镇化率!$A:$A,0),MATCH(F$1,城镇化率!$5:$5,0))/100</f>
        <v>4733833.1432508249</v>
      </c>
      <c r="G140" s="40">
        <f>INDEX(人口源表!$1:$1048576,MATCH($B140,人口源表!$A:$A,0),MATCH(G$1,人口源表!$1:$1,0))*INDEX(城镇化率!$1:$1048576,MATCH($B140,城镇化率!$A:$A,0),MATCH(G$1,城镇化率!$5:$5,0))/100</f>
        <v>4713664.7089923061</v>
      </c>
      <c r="H140" s="40">
        <f>INDEX(人口源表!$1:$1048576,MATCH($B140,人口源表!$A:$A,0),MATCH(H$1,人口源表!$1:$1,0))*INDEX(城镇化率!$1:$1048576,MATCH($B140,城镇化率!$A:$A,0),MATCH(H$1,城镇化率!$5:$5,0))/100</f>
        <v>4820886.0737550631</v>
      </c>
      <c r="I140" s="40">
        <f>INDEX(人口源表!$1:$1048576,MATCH($B140,人口源表!$A:$A,0),MATCH(I$1,人口源表!$1:$1,0))*INDEX(城镇化率!$1:$1048576,MATCH($B140,城镇化率!$A:$A,0),MATCH(I$1,城镇化率!$5:$5,0))/100</f>
        <v>4889850.4754057731</v>
      </c>
      <c r="J140" s="40">
        <f>INDEX(人口源表!$1:$1048576,MATCH($B140,人口源表!$A:$A,0),MATCH(J$1,人口源表!$1:$1,0))*INDEX(城镇化率!$1:$1048576,MATCH($B140,城镇化率!$A:$A,0),MATCH(J$1,城镇化率!$5:$5,0))/100</f>
        <v>4953523.5654568169</v>
      </c>
      <c r="K140" s="40">
        <f>INDEX(人口源表!$1:$1048576,MATCH($B140,人口源表!$A:$A,0),MATCH(K$1,人口源表!$1:$1,0))*INDEX(城镇化率!$1:$1048576,MATCH($B140,城镇化率!$A:$A,0),MATCH(K$1,城镇化率!$5:$5,0))/100</f>
        <v>5012146.9162623817</v>
      </c>
      <c r="L140" s="40">
        <f>INDEX(人口源表!$1:$1048576,MATCH($B140,人口源表!$A:$A,0),MATCH(L$1,人口源表!$1:$1,0))*INDEX(城镇化率!$1:$1048576,MATCH($B140,城镇化率!$A:$A,0),MATCH(L$1,城镇化率!$5:$5,0))/100</f>
        <v>5065960.3299087211</v>
      </c>
      <c r="M140" s="40">
        <f>INDEX(人口源表!$1:$1048576,MATCH($B140,人口源表!$A:$A,0),MATCH(M$1,人口源表!$1:$1,0))*INDEX(城镇化率!$1:$1048576,MATCH($B140,城镇化率!$A:$A,0),MATCH(M$1,城镇化率!$5:$5,0))/100</f>
        <v>5115206.4469004096</v>
      </c>
      <c r="N140" s="40">
        <f>INDEX(人口源表!$1:$1048576,MATCH($B140,人口源表!$A:$A,0),MATCH(N$1,人口源表!$1:$1,0))*INDEX(城镇化率!$1:$1048576,MATCH($B140,城镇化率!$A:$A,0),MATCH(N$1,城镇化率!$5:$5,0))/100</f>
        <v>5160124.1091756998</v>
      </c>
      <c r="O140" s="40">
        <f>INDEX(人口源表!$1:$1048576,MATCH($B140,人口源表!$A:$A,0),MATCH(O$1,人口源表!$1:$1,0))*INDEX(城镇化率!$1:$1048576,MATCH($B140,城镇化率!$A:$A,0),MATCH(O$1,城镇化率!$5:$5,0))/100</f>
        <v>5200953.6999096395</v>
      </c>
      <c r="P140" s="40">
        <f>INDEX(人口源表!$1:$1048576,MATCH($B140,人口源表!$A:$A,0),MATCH(P$1,人口源表!$1:$1,0))*INDEX(城镇化率!$1:$1048576,MATCH($B140,城镇化率!$A:$A,0),MATCH(P$1,城镇化率!$5:$5,0))/100</f>
        <v>5237933.993303475</v>
      </c>
      <c r="Q140" s="40">
        <f>INDEX(人口源表!$1:$1048576,MATCH($B140,人口源表!$A:$A,0),MATCH(Q$1,人口源表!$1:$1,0))*INDEX(城镇化率!$1:$1048576,MATCH($B140,城镇化率!$A:$A,0),MATCH(Q$1,城镇化率!$5:$5,0))/100</f>
        <v>5271301.788512487</v>
      </c>
      <c r="R140" s="40">
        <f>INDEX(人口源表!$1:$1048576,MATCH($B140,人口源表!$A:$A,0),MATCH(R$1,人口源表!$1:$1,0))*INDEX(城镇化率!$1:$1048576,MATCH($B140,城镇化率!$A:$A,0),MATCH(R$1,城镇化率!$5:$5,0))/100</f>
        <v>5301291.5295044491</v>
      </c>
      <c r="S140" s="40">
        <f>INDEX(人口源表!$1:$1048576,MATCH($B140,人口源表!$A:$A,0),MATCH(S$1,人口源表!$1:$1,0))*INDEX(城镇化率!$1:$1048576,MATCH($B140,城镇化率!$A:$A,0),MATCH(S$1,城镇化率!$5:$5,0))/100</f>
        <v>5301760.265989122</v>
      </c>
      <c r="T140" s="40">
        <f>INDEX(人口源表!$1:$1048576,MATCH($B140,人口源表!$A:$A,0),MATCH(T$1,人口源表!$1:$1,0))*INDEX(城镇化率!$1:$1048576,MATCH($B140,城镇化率!$A:$A,0),MATCH(T$1,城镇化率!$5:$5,0))/100</f>
        <v>5299208.5082680555</v>
      </c>
      <c r="U140" s="40">
        <f>INDEX(人口源表!$1:$1048576,MATCH($B140,人口源表!$A:$A,0),MATCH(U$1,人口源表!$1:$1,0))*INDEX(城镇化率!$1:$1048576,MATCH($B140,城镇化率!$A:$A,0),MATCH(U$1,城镇化率!$5:$5,0))/100</f>
        <v>5293904.4392909613</v>
      </c>
      <c r="V140" s="40">
        <f>INDEX(人口源表!$1:$1048576,MATCH($B140,人口源表!$A:$A,0),MATCH(V$1,人口源表!$1:$1,0))*INDEX(城镇化率!$1:$1048576,MATCH($B140,城镇化率!$A:$A,0),MATCH(V$1,城镇化率!$5:$5,0))/100</f>
        <v>5286107.5200990895</v>
      </c>
      <c r="W140" s="40">
        <f>INDEX(人口源表!$1:$1048576,MATCH($B140,人口源表!$A:$A,0),MATCH(W$1,人口源表!$1:$1,0))*INDEX(城镇化率!$1:$1048576,MATCH($B140,城镇化率!$A:$A,0),MATCH(W$1,城镇化率!$5:$5,0))/100</f>
        <v>5276070.5075355545</v>
      </c>
      <c r="X140" s="40">
        <f>INDEX(人口源表!$1:$1048576,MATCH($B140,人口源表!$A:$A,0),MATCH(X$1,人口源表!$1:$1,0))*INDEX(城镇化率!$1:$1048576,MATCH($B140,城镇化率!$A:$A,0),MATCH(X$1,城镇化率!$5:$5,0))/100</f>
        <v>5264034.582165055</v>
      </c>
      <c r="Y140" s="40">
        <f>INDEX(人口源表!$1:$1048576,MATCH($B140,人口源表!$A:$A,0),MATCH(Y$1,人口源表!$1:$1,0))*INDEX(城镇化率!$1:$1048576,MATCH($B140,城镇化率!$A:$A,0),MATCH(Y$1,城镇化率!$5:$5,0))/100</f>
        <v>5250233.6519699711</v>
      </c>
      <c r="Z140" s="40">
        <f>INDEX(人口源表!$1:$1048576,MATCH($B140,人口源表!$A:$A,0),MATCH(Z$1,人口源表!$1:$1,0))*INDEX(城镇化率!$1:$1048576,MATCH($B140,城镇化率!$A:$A,0),MATCH(Z$1,城镇化率!$5:$5,0))/100</f>
        <v>5234891.7661454128</v>
      </c>
      <c r="AA140" s="40">
        <f>INDEX(人口源表!$1:$1048576,MATCH($B140,人口源表!$A:$A,0),MATCH(AA$1,人口源表!$1:$1,0))*INDEX(城镇化率!$1:$1048576,MATCH($B140,城镇化率!$A:$A,0),MATCH(AA$1,城镇化率!$5:$5,0))/100</f>
        <v>5218223.592049364</v>
      </c>
      <c r="AB140" s="40">
        <f>INDEX(人口源表!$1:$1048576,MATCH($B140,人口源表!$A:$A,0),MATCH(AB$1,人口源表!$1:$1,0))*INDEX(城镇化率!$1:$1048576,MATCH($B140,城镇化率!$A:$A,0),MATCH(AB$1,城镇化率!$5:$5,0))/100</f>
        <v>5200434.1224923022</v>
      </c>
      <c r="AC140" s="40">
        <f>INDEX(人口源表!$1:$1048576,MATCH($B140,人口源表!$A:$A,0),MATCH(AC$1,人口源表!$1:$1,0))*INDEX(城镇化率!$1:$1048576,MATCH($B140,城镇化率!$A:$A,0),MATCH(AC$1,城镇化率!$5:$5,0))/100</f>
        <v>5175376.0929291612</v>
      </c>
      <c r="AD140" s="40">
        <f>INDEX(人口源表!$1:$1048576,MATCH($B140,人口源表!$A:$A,0),MATCH(AD$1,人口源表!$1:$1,0))*INDEX(城镇化率!$1:$1048576,MATCH($B140,城镇化率!$A:$A,0),MATCH(AD$1,城镇化率!$5:$5,0))/100</f>
        <v>5149629.4892083667</v>
      </c>
      <c r="AE140" s="40">
        <f>INDEX(人口源表!$1:$1048576,MATCH($B140,人口源表!$A:$A,0),MATCH(AE$1,人口源表!$1:$1,0))*INDEX(城镇化率!$1:$1048576,MATCH($B140,城镇化率!$A:$A,0),MATCH(AE$1,城镇化率!$5:$5,0))/100</f>
        <v>5123368.8390445523</v>
      </c>
      <c r="AF140" s="40">
        <f>INDEX(人口源表!$1:$1048576,MATCH($B140,人口源表!$A:$A,0),MATCH(AF$1,人口源表!$1:$1,0))*INDEX(城镇化率!$1:$1048576,MATCH($B140,城镇化率!$A:$A,0),MATCH(AF$1,城镇化率!$5:$5,0))/100</f>
        <v>5096758.5508918567</v>
      </c>
      <c r="AG140" s="40">
        <f>INDEX(人口源表!$1:$1048576,MATCH($B140,人口源表!$A:$A,0),MATCH(AG$1,人口源表!$1:$1,0))*INDEX(城镇化率!$1:$1048576,MATCH($B140,城镇化率!$A:$A,0),MATCH(AG$1,城镇化率!$5:$5,0))/100</f>
        <v>5069947.0753465788</v>
      </c>
      <c r="AH140" s="40">
        <f>INDEX(人口源表!$1:$1048576,MATCH($B140,人口源表!$A:$A,0),MATCH(AH$1,人口源表!$1:$1,0))*INDEX(城镇化率!$1:$1048576,MATCH($B140,城镇化率!$A:$A,0),MATCH(AH$1,城镇化率!$5:$5,0))/100</f>
        <v>5043073.8371381192</v>
      </c>
      <c r="AI140" s="40">
        <f>INDEX(人口源表!$1:$1048576,MATCH($B140,人口源表!$A:$A,0),MATCH(AI$1,人口源表!$1:$1,0))*INDEX(城镇化率!$1:$1048576,MATCH($B140,城镇化率!$A:$A,0),MATCH(AI$1,城镇化率!$5:$5,0))/100</f>
        <v>5016263.3785553947</v>
      </c>
      <c r="AJ140" s="40">
        <f>INDEX(人口源表!$1:$1048576,MATCH($B140,人口源表!$A:$A,0),MATCH(AJ$1,人口源表!$1:$1,0))*INDEX(城镇化率!$1:$1048576,MATCH($B140,城镇化率!$A:$A,0),MATCH(AJ$1,城镇化率!$5:$5,0))/100</f>
        <v>4989629.12080622</v>
      </c>
      <c r="AK140" s="40">
        <f>INDEX(人口源表!$1:$1048576,MATCH($B140,人口源表!$A:$A,0),MATCH(AK$1,人口源表!$1:$1,0))*INDEX(城镇化率!$1:$1048576,MATCH($B140,城镇化率!$A:$A,0),MATCH(AK$1,城镇化率!$5:$5,0))/100</f>
        <v>4963269.0595491072</v>
      </c>
      <c r="AL140" s="40">
        <f>INDEX(人口源表!$1:$1048576,MATCH($B140,人口源表!$A:$A,0),MATCH(AL$1,人口源表!$1:$1,0))*INDEX(城镇化率!$1:$1048576,MATCH($B140,城镇化率!$A:$A,0),MATCH(AL$1,城镇化率!$5:$5,0))/100</f>
        <v>4937268.7320398381</v>
      </c>
      <c r="AM140" s="40">
        <f>INDEX(人口源表!$1:$1048576,MATCH($B140,人口源表!$A:$A,0),MATCH(AM$1,人口源表!$1:$1,0))*INDEX(城镇化率!$1:$1048576,MATCH($B140,城镇化率!$A:$A,0),MATCH(AM$1,城镇化率!$5:$5,0))/100</f>
        <v>4911700.9684730135</v>
      </c>
      <c r="AN140" s="40">
        <f>INDEX(人口源表!$1:$1048576,MATCH($B140,人口源表!$A:$A,0),MATCH(AN$1,人口源表!$1:$1,0))*INDEX(城镇化率!$1:$1048576,MATCH($B140,城镇化率!$A:$A,0),MATCH(AN$1,城镇化率!$5:$5,0))/100</f>
        <v>4886622.3417332433</v>
      </c>
      <c r="AO140" s="40">
        <f>INDEX(人口源表!$1:$1048576,MATCH($B140,人口源表!$A:$A,0),MATCH(AO$1,人口源表!$1:$1,0))*INDEX(城镇化率!$1:$1048576,MATCH($B140,城镇化率!$A:$A,0),MATCH(AO$1,城镇化率!$5:$5,0))/100</f>
        <v>4862076.1619612565</v>
      </c>
      <c r="AP140" s="40">
        <f>INDEX(人口源表!$1:$1048576,MATCH($B140,人口源表!$A:$A,0),MATCH(AP$1,人口源表!$1:$1,0))*INDEX(城镇化率!$1:$1048576,MATCH($B140,城镇化率!$A:$A,0),MATCH(AP$1,城镇化率!$5:$5,0))/100</f>
        <v>4838091.3878456159</v>
      </c>
      <c r="AQ140" s="40">
        <f>INDEX(人口源表!$1:$1048576,MATCH($B140,人口源表!$A:$A,0),MATCH(AQ$1,人口源表!$1:$1,0))*INDEX(城镇化率!$1:$1048576,MATCH($B140,城镇化率!$A:$A,0),MATCH(AQ$1,城镇化率!$5:$5,0))/100</f>
        <v>4814681.5161734996</v>
      </c>
      <c r="AR140" s="40">
        <f>INDEX(人口源表!$1:$1048576,MATCH($B140,人口源表!$A:$A,0),MATCH(AR$1,人口源表!$1:$1,0))*INDEX(城镇化率!$1:$1048576,MATCH($B140,城镇化率!$A:$A,0),MATCH(AR$1,城镇化率!$5:$5,0))/100</f>
        <v>4791845.1237443779</v>
      </c>
      <c r="AS140" s="40">
        <f>INDEX(人口源表!$1:$1048576,MATCH($B140,人口源表!$A:$A,0),MATCH(AS$1,人口源表!$1:$1,0))*INDEX(城镇化率!$1:$1048576,MATCH($B140,城镇化率!$A:$A,0),MATCH(AS$1,城镇化率!$5:$5,0))/100</f>
        <v>4769564.7441778621</v>
      </c>
      <c r="AT140" s="40">
        <f>INDEX(人口源表!$1:$1048576,MATCH($B140,人口源表!$A:$A,0),MATCH(AT$1,人口源表!$1:$1,0))*INDEX(城镇化率!$1:$1048576,MATCH($B140,城镇化率!$A:$A,0),MATCH(AT$1,城镇化率!$5:$5,0))/100</f>
        <v>4747808.2530481676</v>
      </c>
      <c r="AU140" s="40">
        <f>INDEX(人口源表!$1:$1048576,MATCH($B140,人口源表!$A:$A,0),MATCH(AU$1,人口源表!$1:$1,0))*INDEX(城镇化率!$1:$1048576,MATCH($B140,城镇化率!$A:$A,0),MATCH(AU$1,城镇化率!$5:$5,0))/100</f>
        <v>4726526.9009940773</v>
      </c>
      <c r="AV140" s="40">
        <f>INDEX(人口源表!$1:$1048576,MATCH($B140,人口源表!$A:$A,0),MATCH(AV$1,人口源表!$1:$1,0))*INDEX(城镇化率!$1:$1048576,MATCH($B140,城镇化率!$A:$A,0),MATCH(AV$1,城镇化率!$5:$5,0))/100</f>
        <v>4705655.0052121934</v>
      </c>
    </row>
    <row r="141" spans="1:48" x14ac:dyDescent="0.15">
      <c r="A141" s="4" t="s">
        <v>7</v>
      </c>
      <c r="B141" s="4" t="s">
        <v>16</v>
      </c>
      <c r="C141" s="34">
        <f>VLOOKUP(B141,'[1]2016省城人口总结（根）'!B:C,2,FALSE)/100</f>
        <v>0.59510048092337287</v>
      </c>
      <c r="D141" s="40">
        <f>INDEX(人口源表!$1:$1048576,MATCH($B141,人口源表!$A:$A,0),MATCH(D$1,人口源表!$1:$1,0))*INDEX(城镇化率!$1:$1048576,MATCH($B141,城镇化率!$A:$A,0),MATCH(D$1,城镇化率!$5:$5,0))/100</f>
        <v>5589324.8740203585</v>
      </c>
      <c r="E141" s="40">
        <f>INDEX(人口源表!$1:$1048576,MATCH($B141,人口源表!$A:$A,0),MATCH(E$1,人口源表!$1:$1,0))*INDEX(城镇化率!$1:$1048576,MATCH($B141,城镇化率!$A:$A,0),MATCH(E$1,城镇化率!$5:$5,0))/100</f>
        <v>5706778.2042009356</v>
      </c>
      <c r="F141" s="40">
        <f>INDEX(人口源表!$1:$1048576,MATCH($B141,人口源表!$A:$A,0),MATCH(F$1,人口源表!$1:$1,0))*INDEX(城镇化率!$1:$1048576,MATCH($B141,城镇化率!$A:$A,0),MATCH(F$1,城镇化率!$5:$5,0))/100</f>
        <v>5823804.07260927</v>
      </c>
      <c r="G141" s="40">
        <f>INDEX(人口源表!$1:$1048576,MATCH($B141,人口源表!$A:$A,0),MATCH(G$1,人口源表!$1:$1,0))*INDEX(城镇化率!$1:$1048576,MATCH($B141,城镇化率!$A:$A,0),MATCH(G$1,城镇化率!$5:$5,0))/100</f>
        <v>5846119.2547529973</v>
      </c>
      <c r="H141" s="40">
        <f>INDEX(人口源表!$1:$1048576,MATCH($B141,人口源表!$A:$A,0),MATCH(H$1,人口源表!$1:$1,0))*INDEX(城镇化率!$1:$1048576,MATCH($B141,城镇化率!$A:$A,0),MATCH(H$1,城镇化率!$5:$5,0))/100</f>
        <v>5975205.1313769268</v>
      </c>
      <c r="I141" s="40">
        <f>INDEX(人口源表!$1:$1048576,MATCH($B141,人口源表!$A:$A,0),MATCH(I$1,人口源表!$1:$1,0))*INDEX(城镇化率!$1:$1048576,MATCH($B141,城镇化率!$A:$A,0),MATCH(I$1,城镇化率!$5:$5,0))/100</f>
        <v>6060716.0686439415</v>
      </c>
      <c r="J141" s="40">
        <f>INDEX(人口源表!$1:$1048576,MATCH($B141,人口源表!$A:$A,0),MATCH(J$1,人口源表!$1:$1,0))*INDEX(城镇化率!$1:$1048576,MATCH($B141,城镇化率!$A:$A,0),MATCH(J$1,城镇化率!$5:$5,0))/100</f>
        <v>6143228.1139774155</v>
      </c>
      <c r="K141" s="40">
        <f>INDEX(人口源表!$1:$1048576,MATCH($B141,人口源表!$A:$A,0),MATCH(K$1,人口源表!$1:$1,0))*INDEX(城镇化率!$1:$1048576,MATCH($B141,城镇化率!$A:$A,0),MATCH(K$1,城镇化率!$5:$5,0))/100</f>
        <v>6222735.2598136505</v>
      </c>
      <c r="L141" s="40">
        <f>INDEX(人口源表!$1:$1048576,MATCH($B141,人口源表!$A:$A,0),MATCH(L$1,人口源表!$1:$1,0))*INDEX(城镇化率!$1:$1048576,MATCH($B141,城镇化率!$A:$A,0),MATCH(L$1,城镇化率!$5:$5,0))/100</f>
        <v>6299236.6523703281</v>
      </c>
      <c r="M141" s="40">
        <f>INDEX(人口源表!$1:$1048576,MATCH($B141,人口源表!$A:$A,0),MATCH(M$1,人口源表!$1:$1,0))*INDEX(城镇化率!$1:$1048576,MATCH($B141,城镇化率!$A:$A,0),MATCH(M$1,城镇化率!$5:$5,0))/100</f>
        <v>6372735.4834435172</v>
      </c>
      <c r="N141" s="40">
        <f>INDEX(人口源表!$1:$1048576,MATCH($B141,人口源表!$A:$A,0),MATCH(N$1,人口源表!$1:$1,0))*INDEX(城镇化率!$1:$1048576,MATCH($B141,城镇化率!$A:$A,0),MATCH(N$1,城镇化率!$5:$5,0))/100</f>
        <v>6443242.5390093317</v>
      </c>
      <c r="O141" s="40">
        <f>INDEX(人口源表!$1:$1048576,MATCH($B141,人口源表!$A:$A,0),MATCH(O$1,人口源表!$1:$1,0))*INDEX(城镇化率!$1:$1048576,MATCH($B141,城镇化率!$A:$A,0),MATCH(O$1,城镇化率!$5:$5,0))/100</f>
        <v>6510771.081798017</v>
      </c>
      <c r="P141" s="40">
        <f>INDEX(人口源表!$1:$1048576,MATCH($B141,人口源表!$A:$A,0),MATCH(P$1,人口源表!$1:$1,0))*INDEX(城镇化率!$1:$1048576,MATCH($B141,城镇化率!$A:$A,0),MATCH(P$1,城镇化率!$5:$5,0))/100</f>
        <v>6575343.8250295082</v>
      </c>
      <c r="Q141" s="40">
        <f>INDEX(人口源表!$1:$1048576,MATCH($B141,人口源表!$A:$A,0),MATCH(Q$1,人口源表!$1:$1,0))*INDEX(城镇化率!$1:$1048576,MATCH($B141,城镇化率!$A:$A,0),MATCH(Q$1,城镇化率!$5:$5,0))/100</f>
        <v>6636987.092146188</v>
      </c>
      <c r="R141" s="40">
        <f>INDEX(人口源表!$1:$1048576,MATCH($B141,人口源表!$A:$A,0),MATCH(R$1,人口源表!$1:$1,0))*INDEX(城镇化率!$1:$1048576,MATCH($B141,城镇化率!$A:$A,0),MATCH(R$1,城镇化率!$5:$5,0))/100</f>
        <v>6695735.1614255048</v>
      </c>
      <c r="S141" s="40">
        <f>INDEX(人口源表!$1:$1048576,MATCH($B141,人口源表!$A:$A,0),MATCH(S$1,人口源表!$1:$1,0))*INDEX(城镇化率!$1:$1048576,MATCH($B141,城镇化率!$A:$A,0),MATCH(S$1,城镇化率!$5:$5,0))/100</f>
        <v>6718203.8641646067</v>
      </c>
      <c r="T141" s="40">
        <f>INDEX(人口源表!$1:$1048576,MATCH($B141,人口源表!$A:$A,0),MATCH(T$1,人口源表!$1:$1,0))*INDEX(城镇化率!$1:$1048576,MATCH($B141,城镇化率!$A:$A,0),MATCH(T$1,城镇化率!$5:$5,0))/100</f>
        <v>6737506.5280272458</v>
      </c>
      <c r="U141" s="40">
        <f>INDEX(人口源表!$1:$1048576,MATCH($B141,人口源表!$A:$A,0),MATCH(U$1,人口源表!$1:$1,0))*INDEX(城镇化率!$1:$1048576,MATCH($B141,城镇化率!$A:$A,0),MATCH(U$1,城镇化率!$5:$5,0))/100</f>
        <v>6753740.4395494983</v>
      </c>
      <c r="V141" s="40">
        <f>INDEX(人口源表!$1:$1048576,MATCH($B141,人口源表!$A:$A,0),MATCH(V$1,人口源表!$1:$1,0))*INDEX(城镇化率!$1:$1048576,MATCH($B141,城镇化率!$A:$A,0),MATCH(V$1,城镇化率!$5:$5,0))/100</f>
        <v>6767010.3348849835</v>
      </c>
      <c r="W141" s="40">
        <f>INDEX(人口源表!$1:$1048576,MATCH($B141,人口源表!$A:$A,0),MATCH(W$1,人口源表!$1:$1,0))*INDEX(城镇化率!$1:$1048576,MATCH($B141,城镇化率!$A:$A,0),MATCH(W$1,城镇化率!$5:$5,0))/100</f>
        <v>6777427.1157050813</v>
      </c>
      <c r="X141" s="40">
        <f>INDEX(人口源表!$1:$1048576,MATCH($B141,人口源表!$A:$A,0),MATCH(X$1,人口源表!$1:$1,0))*INDEX(城镇化率!$1:$1048576,MATCH($B141,城镇化率!$A:$A,0),MATCH(X$1,城镇化率!$5:$5,0))/100</f>
        <v>6785105.7994448505</v>
      </c>
      <c r="Y141" s="40">
        <f>INDEX(人口源表!$1:$1048576,MATCH($B141,人口源表!$A:$A,0),MATCH(Y$1,人口源表!$1:$1,0))*INDEX(城镇化率!$1:$1048576,MATCH($B141,城镇化率!$A:$A,0),MATCH(Y$1,城镇化率!$5:$5,0))/100</f>
        <v>6790170.688374728</v>
      </c>
      <c r="Z141" s="40">
        <f>INDEX(人口源表!$1:$1048576,MATCH($B141,人口源表!$A:$A,0),MATCH(Z$1,人口源表!$1:$1,0))*INDEX(城镇化率!$1:$1048576,MATCH($B141,城镇化率!$A:$A,0),MATCH(Z$1,城镇化率!$5:$5,0))/100</f>
        <v>6792748.9825041322</v>
      </c>
      <c r="AA141" s="40">
        <f>INDEX(人口源表!$1:$1048576,MATCH($B141,人口源表!$A:$A,0),MATCH(AA$1,人口源表!$1:$1,0))*INDEX(城镇化率!$1:$1048576,MATCH($B141,城镇化率!$A:$A,0),MATCH(AA$1,城镇化率!$5:$5,0))/100</f>
        <v>6792977.4373258874</v>
      </c>
      <c r="AB141" s="40">
        <f>INDEX(人口源表!$1:$1048576,MATCH($B141,人口源表!$A:$A,0),MATCH(AB$1,人口源表!$1:$1,0))*INDEX(城镇化率!$1:$1048576,MATCH($B141,城镇化率!$A:$A,0),MATCH(AB$1,城镇化率!$5:$5,0))/100</f>
        <v>6790998.1323601827</v>
      </c>
      <c r="AC141" s="40">
        <f>INDEX(人口源表!$1:$1048576,MATCH($B141,人口源表!$A:$A,0),MATCH(AC$1,人口源表!$1:$1,0))*INDEX(城镇化率!$1:$1048576,MATCH($B141,城镇化率!$A:$A,0),MATCH(AC$1,城镇化率!$5:$5,0))/100</f>
        <v>6778654.3249943815</v>
      </c>
      <c r="AD141" s="40">
        <f>INDEX(人口源表!$1:$1048576,MATCH($B141,人口源表!$A:$A,0),MATCH(AD$1,人口源表!$1:$1,0))*INDEX(城镇化率!$1:$1048576,MATCH($B141,城镇化率!$A:$A,0),MATCH(AD$1,城镇化率!$5:$5,0))/100</f>
        <v>6764430.9657035675</v>
      </c>
      <c r="AE141" s="40">
        <f>INDEX(人口源表!$1:$1048576,MATCH($B141,人口源表!$A:$A,0),MATCH(AE$1,人口源表!$1:$1,0))*INDEX(城镇化率!$1:$1048576,MATCH($B141,城镇化率!$A:$A,0),MATCH(AE$1,城镇化率!$5:$5,0))/100</f>
        <v>6748499.0726798307</v>
      </c>
      <c r="AF141" s="40">
        <f>INDEX(人口源表!$1:$1048576,MATCH($B141,人口源表!$A:$A,0),MATCH(AF$1,人口源表!$1:$1,0))*INDEX(城镇化率!$1:$1048576,MATCH($B141,城镇化率!$A:$A,0),MATCH(AF$1,城镇化率!$5:$5,0))/100</f>
        <v>6731031.6490756487</v>
      </c>
      <c r="AG141" s="40">
        <f>INDEX(人口源表!$1:$1048576,MATCH($B141,人口源表!$A:$A,0),MATCH(AG$1,人口源表!$1:$1,0))*INDEX(城镇化率!$1:$1048576,MATCH($B141,城镇化率!$A:$A,0),MATCH(AG$1,城镇化率!$5:$5,0))/100</f>
        <v>6712212.7341545559</v>
      </c>
      <c r="AH141" s="40">
        <f>INDEX(人口源表!$1:$1048576,MATCH($B141,人口源表!$A:$A,0),MATCH(AH$1,人口源表!$1:$1,0))*INDEX(城镇化率!$1:$1048576,MATCH($B141,城镇化率!$A:$A,0),MATCH(AH$1,城镇化率!$5:$5,0))/100</f>
        <v>6692229.2688283334</v>
      </c>
      <c r="AI141" s="40">
        <f>INDEX(人口源表!$1:$1048576,MATCH($B141,人口源表!$A:$A,0),MATCH(AI$1,人口源表!$1:$1,0))*INDEX(城镇化率!$1:$1048576,MATCH($B141,城镇化率!$A:$A,0),MATCH(AI$1,城镇化率!$5:$5,0))/100</f>
        <v>6671276.4359962251</v>
      </c>
      <c r="AJ141" s="40">
        <f>INDEX(人口源表!$1:$1048576,MATCH($B141,人口源表!$A:$A,0),MATCH(AJ$1,人口源表!$1:$1,0))*INDEX(城镇化率!$1:$1048576,MATCH($B141,城镇化率!$A:$A,0),MATCH(AJ$1,城镇化率!$5:$5,0))/100</f>
        <v>6649555.5032274043</v>
      </c>
      <c r="AK141" s="40">
        <f>INDEX(人口源表!$1:$1048576,MATCH($B141,人口源表!$A:$A,0),MATCH(AK$1,人口源表!$1:$1,0))*INDEX(城镇化率!$1:$1048576,MATCH($B141,城镇化率!$A:$A,0),MATCH(AK$1,城镇化率!$5:$5,0))/100</f>
        <v>6627274.6737959441</v>
      </c>
      <c r="AL141" s="40">
        <f>INDEX(人口源表!$1:$1048576,MATCH($B141,人口源表!$A:$A,0),MATCH(AL$1,人口源表!$1:$1,0))*INDEX(城镇化率!$1:$1048576,MATCH($B141,城镇化率!$A:$A,0),MATCH(AL$1,城镇化率!$5:$5,0))/100</f>
        <v>6604649.9558825335</v>
      </c>
      <c r="AM141" s="40">
        <f>INDEX(人口源表!$1:$1048576,MATCH($B141,人口源表!$A:$A,0),MATCH(AM$1,人口源表!$1:$1,0))*INDEX(城镇化率!$1:$1048576,MATCH($B141,城镇化率!$A:$A,0),MATCH(AM$1,城镇化率!$5:$5,0))/100</f>
        <v>6581902.968364221</v>
      </c>
      <c r="AN141" s="40">
        <f>INDEX(人口源表!$1:$1048576,MATCH($B141,人口源表!$A:$A,0),MATCH(AN$1,人口源表!$1:$1,0))*INDEX(城镇化率!$1:$1048576,MATCH($B141,城镇化率!$A:$A,0),MATCH(AN$1,城镇化率!$5:$5,0))/100</f>
        <v>6559263.3356794575</v>
      </c>
      <c r="AO141" s="40">
        <f>INDEX(人口源表!$1:$1048576,MATCH($B141,人口源表!$A:$A,0),MATCH(AO$1,人口源表!$1:$1,0))*INDEX(城镇化率!$1:$1048576,MATCH($B141,城镇化率!$A:$A,0),MATCH(AO$1,城镇化率!$5:$5,0))/100</f>
        <v>6536967.254534631</v>
      </c>
      <c r="AP141" s="40">
        <f>INDEX(人口源表!$1:$1048576,MATCH($B141,人口源表!$A:$A,0),MATCH(AP$1,人口源表!$1:$1,0))*INDEX(城镇化率!$1:$1048576,MATCH($B141,城镇化率!$A:$A,0),MATCH(AP$1,城镇化率!$5:$5,0))/100</f>
        <v>6515258.3643214907</v>
      </c>
      <c r="AQ141" s="40">
        <f>INDEX(人口源表!$1:$1048576,MATCH($B141,人口源表!$A:$A,0),MATCH(AQ$1,人口源表!$1:$1,0))*INDEX(城镇化率!$1:$1048576,MATCH($B141,城镇化率!$A:$A,0),MATCH(AQ$1,城镇化率!$5:$5,0))/100</f>
        <v>6494387.853931048</v>
      </c>
      <c r="AR141" s="40">
        <f>INDEX(人口源表!$1:$1048576,MATCH($B141,人口源表!$A:$A,0),MATCH(AR$1,人口源表!$1:$1,0))*INDEX(城镇化率!$1:$1048576,MATCH($B141,城镇化率!$A:$A,0),MATCH(AR$1,城镇化率!$5:$5,0))/100</f>
        <v>6474614.569649565</v>
      </c>
      <c r="AS141" s="40">
        <f>INDEX(人口源表!$1:$1048576,MATCH($B141,人口源表!$A:$A,0),MATCH(AS$1,人口源表!$1:$1,0))*INDEX(城镇化率!$1:$1048576,MATCH($B141,城镇化率!$A:$A,0),MATCH(AS$1,城镇化率!$5:$5,0))/100</f>
        <v>6456204.3360982724</v>
      </c>
      <c r="AT141" s="40">
        <f>INDEX(人口源表!$1:$1048576,MATCH($B141,人口源表!$A:$A,0),MATCH(AT$1,人口源表!$1:$1,0))*INDEX(城镇化率!$1:$1048576,MATCH($B141,城镇化率!$A:$A,0),MATCH(AT$1,城镇化率!$5:$5,0))/100</f>
        <v>6439430.8424833193</v>
      </c>
      <c r="AU141" s="40">
        <f>INDEX(人口源表!$1:$1048576,MATCH($B141,人口源表!$A:$A,0),MATCH(AU$1,人口源表!$1:$1,0))*INDEX(城镇化率!$1:$1048576,MATCH($B141,城镇化率!$A:$A,0),MATCH(AU$1,城镇化率!$5:$5,0))/100</f>
        <v>6424576.5476807067</v>
      </c>
      <c r="AV141" s="40">
        <f>INDEX(人口源表!$1:$1048576,MATCH($B141,人口源表!$A:$A,0),MATCH(AV$1,人口源表!$1:$1,0))*INDEX(城镇化率!$1:$1048576,MATCH($B141,城镇化率!$A:$A,0),MATCH(AV$1,城镇化率!$5:$5,0))/100</f>
        <v>6411930.4164229818</v>
      </c>
    </row>
    <row r="142" spans="1:48" x14ac:dyDescent="0.15">
      <c r="A142" s="4" t="s">
        <v>7</v>
      </c>
      <c r="B142" s="4" t="s">
        <v>18</v>
      </c>
      <c r="C142" s="34">
        <f>VLOOKUP(B142,'[1]2016省城人口总结（根）'!B:C,2,FALSE)/100</f>
        <v>0.56609928181557012</v>
      </c>
      <c r="D142" s="40">
        <f>INDEX(人口源表!$1:$1048576,MATCH($B142,人口源表!$A:$A,0),MATCH(D$1,人口源表!$1:$1,0))*INDEX(城镇化率!$1:$1048576,MATCH($B142,城镇化率!$A:$A,0),MATCH(D$1,城镇化率!$5:$5,0))/100</f>
        <v>4779984.0728006102</v>
      </c>
      <c r="E142" s="40">
        <f>INDEX(人口源表!$1:$1048576,MATCH($B142,人口源表!$A:$A,0),MATCH(E$1,人口源表!$1:$1,0))*INDEX(城镇化率!$1:$1048576,MATCH($B142,城镇化率!$A:$A,0),MATCH(E$1,城镇化率!$5:$5,0))/100</f>
        <v>4883689.7734958511</v>
      </c>
      <c r="F142" s="40">
        <f>INDEX(人口源表!$1:$1048576,MATCH($B142,人口源表!$A:$A,0),MATCH(F$1,人口源表!$1:$1,0))*INDEX(城镇化率!$1:$1048576,MATCH($B142,城镇化率!$A:$A,0),MATCH(F$1,城镇化率!$5:$5,0))/100</f>
        <v>4986505.795916873</v>
      </c>
      <c r="G142" s="40">
        <f>INDEX(人口源表!$1:$1048576,MATCH($B142,人口源表!$A:$A,0),MATCH(G$1,人口源表!$1:$1,0))*INDEX(城镇化率!$1:$1048576,MATCH($B142,城镇化率!$A:$A,0),MATCH(G$1,城镇化率!$5:$5,0))/100</f>
        <v>4954400.8383761039</v>
      </c>
      <c r="H142" s="40">
        <f>INDEX(人口源表!$1:$1048576,MATCH($B142,人口源表!$A:$A,0),MATCH(H$1,人口源表!$1:$1,0))*INDEX(城镇化率!$1:$1048576,MATCH($B142,城镇化率!$A:$A,0),MATCH(H$1,城镇化率!$5:$5,0))/100</f>
        <v>5061104.2106103264</v>
      </c>
      <c r="I142" s="40">
        <f>INDEX(人口源表!$1:$1048576,MATCH($B142,人口源表!$A:$A,0),MATCH(I$1,人口源表!$1:$1,0))*INDEX(城镇化率!$1:$1048576,MATCH($B142,城镇化率!$A:$A,0),MATCH(I$1,城镇化率!$5:$5,0))/100</f>
        <v>5132578.1532885814</v>
      </c>
      <c r="J142" s="40">
        <f>INDEX(人口源表!$1:$1048576,MATCH($B142,人口源表!$A:$A,0),MATCH(J$1,人口源表!$1:$1,0))*INDEX(城镇化率!$1:$1048576,MATCH($B142,城镇化率!$A:$A,0),MATCH(J$1,城镇化率!$5:$5,0))/100</f>
        <v>5203120.2455849173</v>
      </c>
      <c r="K142" s="40">
        <f>INDEX(人口源表!$1:$1048576,MATCH($B142,人口源表!$A:$A,0),MATCH(K$1,人口源表!$1:$1,0))*INDEX(城镇化率!$1:$1048576,MATCH($B142,城镇化率!$A:$A,0),MATCH(K$1,城镇化率!$5:$5,0))/100</f>
        <v>5272634.3617007546</v>
      </c>
      <c r="L142" s="40">
        <f>INDEX(人口源表!$1:$1048576,MATCH($B142,人口源表!$A:$A,0),MATCH(L$1,人口源表!$1:$1,0))*INDEX(城镇化率!$1:$1048576,MATCH($B142,城镇化率!$A:$A,0),MATCH(L$1,城镇化率!$5:$5,0))/100</f>
        <v>5341028.8876729058</v>
      </c>
      <c r="M142" s="40">
        <f>INDEX(人口源表!$1:$1048576,MATCH($B142,人口源表!$A:$A,0),MATCH(M$1,人口源表!$1:$1,0))*INDEX(城镇化率!$1:$1048576,MATCH($B142,城镇化率!$A:$A,0),MATCH(M$1,城镇化率!$5:$5,0))/100</f>
        <v>5408215.7576888707</v>
      </c>
      <c r="N142" s="40">
        <f>INDEX(人口源表!$1:$1048576,MATCH($B142,人口源表!$A:$A,0),MATCH(N$1,人口源表!$1:$1,0))*INDEX(城镇化率!$1:$1048576,MATCH($B142,城镇化率!$A:$A,0),MATCH(N$1,城镇化率!$5:$5,0))/100</f>
        <v>5474112.6384342425</v>
      </c>
      <c r="O142" s="40">
        <f>INDEX(人口源表!$1:$1048576,MATCH($B142,人口源表!$A:$A,0),MATCH(O$1,人口源表!$1:$1,0))*INDEX(城镇化率!$1:$1048576,MATCH($B142,城镇化率!$A:$A,0),MATCH(O$1,城镇化率!$5:$5,0))/100</f>
        <v>5538641.3417264149</v>
      </c>
      <c r="P142" s="40">
        <f>INDEX(人口源表!$1:$1048576,MATCH($B142,人口源表!$A:$A,0),MATCH(P$1,人口源表!$1:$1,0))*INDEX(城镇化率!$1:$1048576,MATCH($B142,城镇化率!$A:$A,0),MATCH(P$1,城镇化率!$5:$5,0))/100</f>
        <v>5601729.4107253198</v>
      </c>
      <c r="Q142" s="40">
        <f>INDEX(人口源表!$1:$1048576,MATCH($B142,人口源表!$A:$A,0),MATCH(Q$1,人口源表!$1:$1,0))*INDEX(城镇化率!$1:$1048576,MATCH($B142,城镇化率!$A:$A,0),MATCH(Q$1,城镇化率!$5:$5,0))/100</f>
        <v>5663307.8195520947</v>
      </c>
      <c r="R142" s="40">
        <f>INDEX(人口源表!$1:$1048576,MATCH($B142,人口源表!$A:$A,0),MATCH(R$1,人口源表!$1:$1,0))*INDEX(城镇化率!$1:$1048576,MATCH($B142,城镇化率!$A:$A,0),MATCH(R$1,城镇化率!$5:$5,0))/100</f>
        <v>5723317.2216458209</v>
      </c>
      <c r="S142" s="40">
        <f>INDEX(人口源表!$1:$1048576,MATCH($B142,人口源表!$A:$A,0),MATCH(S$1,人口源表!$1:$1,0))*INDEX(城镇化率!$1:$1048576,MATCH($B142,城镇化率!$A:$A,0),MATCH(S$1,城镇化率!$5:$5,0))/100</f>
        <v>5753078.0985785238</v>
      </c>
      <c r="T142" s="40">
        <f>INDEX(人口源表!$1:$1048576,MATCH($B142,人口源表!$A:$A,0),MATCH(T$1,人口源表!$1:$1,0))*INDEX(城镇化率!$1:$1048576,MATCH($B142,城镇化率!$A:$A,0),MATCH(T$1,城镇化率!$5:$5,0))/100</f>
        <v>5780746.1800582316</v>
      </c>
      <c r="U142" s="40">
        <f>INDEX(人口源表!$1:$1048576,MATCH($B142,人口源表!$A:$A,0),MATCH(U$1,人口源表!$1:$1,0))*INDEX(城镇化率!$1:$1048576,MATCH($B142,城镇化率!$A:$A,0),MATCH(U$1,城镇化率!$5:$5,0))/100</f>
        <v>5806308.9293411616</v>
      </c>
      <c r="V142" s="40">
        <f>INDEX(人口源表!$1:$1048576,MATCH($B142,人口源表!$A:$A,0),MATCH(V$1,人口源表!$1:$1,0))*INDEX(城镇化率!$1:$1048576,MATCH($B142,城镇化率!$A:$A,0),MATCH(V$1,城镇化率!$5:$5,0))/100</f>
        <v>5829759.3438242292</v>
      </c>
      <c r="W142" s="40">
        <f>INDEX(人口源表!$1:$1048576,MATCH($B142,人口源表!$A:$A,0),MATCH(W$1,人口源表!$1:$1,0))*INDEX(城镇化率!$1:$1048576,MATCH($B142,城镇化率!$A:$A,0),MATCH(W$1,城镇化率!$5:$5,0))/100</f>
        <v>5851100.8949238872</v>
      </c>
      <c r="X142" s="40">
        <f>INDEX(人口源表!$1:$1048576,MATCH($B142,人口源表!$A:$A,0),MATCH(X$1,人口源表!$1:$1,0))*INDEX(城镇化率!$1:$1048576,MATCH($B142,城镇化率!$A:$A,0),MATCH(X$1,城镇化率!$5:$5,0))/100</f>
        <v>5870343.6531876978</v>
      </c>
      <c r="Y142" s="40">
        <f>INDEX(人口源表!$1:$1048576,MATCH($B142,人口源表!$A:$A,0),MATCH(Y$1,人口源表!$1:$1,0))*INDEX(城镇化率!$1:$1048576,MATCH($B142,城镇化率!$A:$A,0),MATCH(Y$1,城镇化率!$5:$5,0))/100</f>
        <v>5887506.5279366961</v>
      </c>
      <c r="Z142" s="40">
        <f>INDEX(人口源表!$1:$1048576,MATCH($B142,人口源表!$A:$A,0),MATCH(Z$1,人口源表!$1:$1,0))*INDEX(城镇化率!$1:$1048576,MATCH($B142,城镇化率!$A:$A,0),MATCH(Z$1,城镇化率!$5:$5,0))/100</f>
        <v>5902616.0906089731</v>
      </c>
      <c r="AA142" s="40">
        <f>INDEX(人口源表!$1:$1048576,MATCH($B142,人口源表!$A:$A,0),MATCH(AA$1,人口源表!$1:$1,0))*INDEX(城镇化率!$1:$1048576,MATCH($B142,城镇化率!$A:$A,0),MATCH(AA$1,城镇化率!$5:$5,0))/100</f>
        <v>5915708.1582922963</v>
      </c>
      <c r="AB142" s="40">
        <f>INDEX(人口源表!$1:$1048576,MATCH($B142,人口源表!$A:$A,0),MATCH(AB$1,人口源表!$1:$1,0))*INDEX(城镇化率!$1:$1048576,MATCH($B142,城镇化率!$A:$A,0),MATCH(AB$1,城镇化率!$5:$5,0))/100</f>
        <v>5926828.0155807855</v>
      </c>
      <c r="AC142" s="40">
        <f>INDEX(人口源表!$1:$1048576,MATCH($B142,人口源表!$A:$A,0),MATCH(AC$1,人口源表!$1:$1,0))*INDEX(城镇化率!$1:$1048576,MATCH($B142,城镇化率!$A:$A,0),MATCH(AC$1,城镇化率!$5:$5,0))/100</f>
        <v>5928764.7914896859</v>
      </c>
      <c r="AD142" s="40">
        <f>INDEX(人口源表!$1:$1048576,MATCH($B142,人口源表!$A:$A,0),MATCH(AD$1,人口源表!$1:$1,0))*INDEX(城镇化率!$1:$1048576,MATCH($B142,城镇化率!$A:$A,0),MATCH(AD$1,城镇化率!$5:$5,0))/100</f>
        <v>5928836.5848545479</v>
      </c>
      <c r="AE142" s="40">
        <f>INDEX(人口源表!$1:$1048576,MATCH($B142,人口源表!$A:$A,0),MATCH(AE$1,人口源表!$1:$1,0))*INDEX(城镇化率!$1:$1048576,MATCH($B142,城镇化率!$A:$A,0),MATCH(AE$1,城镇化率!$5:$5,0))/100</f>
        <v>5927122.8117431784</v>
      </c>
      <c r="AF142" s="40">
        <f>INDEX(人口源表!$1:$1048576,MATCH($B142,人口源表!$A:$A,0),MATCH(AF$1,人口源表!$1:$1,0))*INDEX(城镇化率!$1:$1048576,MATCH($B142,城镇化率!$A:$A,0),MATCH(AF$1,城镇化率!$5:$5,0))/100</f>
        <v>5923711.3826895244</v>
      </c>
      <c r="AG142" s="40">
        <f>INDEX(人口源表!$1:$1048576,MATCH($B142,人口源表!$A:$A,0),MATCH(AG$1,人口源表!$1:$1,0))*INDEX(城镇化率!$1:$1048576,MATCH($B142,城镇化率!$A:$A,0),MATCH(AG$1,城镇化率!$5:$5,0))/100</f>
        <v>5918700.2836261475</v>
      </c>
      <c r="AH142" s="40">
        <f>INDEX(人口源表!$1:$1048576,MATCH($B142,人口源表!$A:$A,0),MATCH(AH$1,人口源表!$1:$1,0))*INDEX(城镇化率!$1:$1048576,MATCH($B142,城镇化率!$A:$A,0),MATCH(AH$1,城镇化率!$5:$5,0))/100</f>
        <v>5912196.3138764389</v>
      </c>
      <c r="AI142" s="40">
        <f>INDEX(人口源表!$1:$1048576,MATCH($B142,人口源表!$A:$A,0),MATCH(AI$1,人口源表!$1:$1,0))*INDEX(城镇化率!$1:$1048576,MATCH($B142,城镇化率!$A:$A,0),MATCH(AI$1,城镇化率!$5:$5,0))/100</f>
        <v>5904318.1252940819</v>
      </c>
      <c r="AJ142" s="40">
        <f>INDEX(人口源表!$1:$1048576,MATCH($B142,人口源表!$A:$A,0),MATCH(AJ$1,人口源表!$1:$1,0))*INDEX(城镇化率!$1:$1048576,MATCH($B142,城镇化率!$A:$A,0),MATCH(AJ$1,城镇化率!$5:$5,0))/100</f>
        <v>5895191.3569105854</v>
      </c>
      <c r="AK142" s="40">
        <f>INDEX(人口源表!$1:$1048576,MATCH($B142,人口源表!$A:$A,0),MATCH(AK$1,人口源表!$1:$1,0))*INDEX(城镇化率!$1:$1048576,MATCH($B142,城镇化率!$A:$A,0),MATCH(AK$1,城镇化率!$5:$5,0))/100</f>
        <v>5884954.5682866359</v>
      </c>
      <c r="AL142" s="40">
        <f>INDEX(人口源表!$1:$1048576,MATCH($B142,人口源表!$A:$A,0),MATCH(AL$1,人口源表!$1:$1,0))*INDEX(城镇化率!$1:$1048576,MATCH($B142,城镇化率!$A:$A,0),MATCH(AL$1,城镇化率!$5:$5,0))/100</f>
        <v>5873755.0835696505</v>
      </c>
      <c r="AM142" s="40">
        <f>INDEX(人口源表!$1:$1048576,MATCH($B142,人口源表!$A:$A,0),MATCH(AM$1,人口源表!$1:$1,0))*INDEX(城镇化率!$1:$1048576,MATCH($B142,城镇化率!$A:$A,0),MATCH(AM$1,城镇化率!$5:$5,0))/100</f>
        <v>5861751.3350837966</v>
      </c>
      <c r="AN142" s="40">
        <f>INDEX(人口源表!$1:$1048576,MATCH($B142,人口源表!$A:$A,0),MATCH(AN$1,人口源表!$1:$1,0))*INDEX(城镇化率!$1:$1048576,MATCH($B142,城镇化率!$A:$A,0),MATCH(AN$1,城镇化率!$5:$5,0))/100</f>
        <v>5849111.5798683725</v>
      </c>
      <c r="AO142" s="40">
        <f>INDEX(人口源表!$1:$1048576,MATCH($B142,人口源表!$A:$A,0),MATCH(AO$1,人口源表!$1:$1,0))*INDEX(城镇化率!$1:$1048576,MATCH($B142,城镇化率!$A:$A,0),MATCH(AO$1,城镇化率!$5:$5,0))/100</f>
        <v>5836016.277193699</v>
      </c>
      <c r="AP142" s="40">
        <f>INDEX(人口源表!$1:$1048576,MATCH($B142,人口源表!$A:$A,0),MATCH(AP$1,人口源表!$1:$1,0))*INDEX(城镇化率!$1:$1048576,MATCH($B142,城镇化率!$A:$A,0),MATCH(AP$1,城镇化率!$5:$5,0))/100</f>
        <v>5822655.3293430563</v>
      </c>
      <c r="AQ142" s="40">
        <f>INDEX(人口源表!$1:$1048576,MATCH($B142,人口源表!$A:$A,0),MATCH(AQ$1,人口源表!$1:$1,0))*INDEX(城镇化率!$1:$1048576,MATCH($B142,城镇化率!$A:$A,0),MATCH(AQ$1,城镇化率!$5:$5,0))/100</f>
        <v>5809231.2097372739</v>
      </c>
      <c r="AR142" s="40">
        <f>INDEX(人口源表!$1:$1048576,MATCH($B142,人口源表!$A:$A,0),MATCH(AR$1,人口源表!$1:$1,0))*INDEX(城镇化率!$1:$1048576,MATCH($B142,城镇化率!$A:$A,0),MATCH(AR$1,城镇化率!$5:$5,0))/100</f>
        <v>5795957.6790386103</v>
      </c>
      <c r="AS142" s="40">
        <f>INDEX(人口源表!$1:$1048576,MATCH($B142,人口源表!$A:$A,0),MATCH(AS$1,人口源表!$1:$1,0))*INDEX(城镇化率!$1:$1048576,MATCH($B142,城镇化率!$A:$A,0),MATCH(AS$1,城镇化率!$5:$5,0))/100</f>
        <v>5783058.4697356857</v>
      </c>
      <c r="AT142" s="40">
        <f>INDEX(人口源表!$1:$1048576,MATCH($B142,人口源表!$A:$A,0),MATCH(AT$1,人口源表!$1:$1,0))*INDEX(城镇化率!$1:$1048576,MATCH($B142,城镇化率!$A:$A,0),MATCH(AT$1,城镇化率!$5:$5,0))/100</f>
        <v>5770770.4536000369</v>
      </c>
      <c r="AU142" s="40">
        <f>INDEX(人口源表!$1:$1048576,MATCH($B142,人口源表!$A:$A,0),MATCH(AU$1,人口源表!$1:$1,0))*INDEX(城镇化率!$1:$1048576,MATCH($B142,城镇化率!$A:$A,0),MATCH(AU$1,城镇化率!$5:$5,0))/100</f>
        <v>5759343.102365409</v>
      </c>
      <c r="AV142" s="40">
        <f>INDEX(人口源表!$1:$1048576,MATCH($B142,人口源表!$A:$A,0),MATCH(AV$1,人口源表!$1:$1,0))*INDEX(城镇化率!$1:$1048576,MATCH($B142,城镇化率!$A:$A,0),MATCH(AV$1,城镇化率!$5:$5,0))/100</f>
        <v>5749036.4173364351</v>
      </c>
    </row>
    <row r="143" spans="1:48" x14ac:dyDescent="0.15">
      <c r="A143" s="4" t="s">
        <v>7</v>
      </c>
      <c r="B143" s="4" t="s">
        <v>19</v>
      </c>
      <c r="C143" s="34">
        <f>VLOOKUP(B143,'[1]2016省城人口总结（根）'!B:C,2,FALSE)/100</f>
        <v>0.60419140738638377</v>
      </c>
      <c r="D143" s="40">
        <f>INDEX(人口源表!$1:$1048576,MATCH($B143,人口源表!$A:$A,0),MATCH(D$1,人口源表!$1:$1,0))*INDEX(城镇化率!$1:$1048576,MATCH($B143,城镇化率!$A:$A,0),MATCH(D$1,城镇化率!$5:$5,0))/100</f>
        <v>3459815.9728219956</v>
      </c>
      <c r="E143" s="40">
        <f>INDEX(人口源表!$1:$1048576,MATCH($B143,人口源表!$A:$A,0),MATCH(E$1,人口源表!$1:$1,0))*INDEX(城镇化率!$1:$1048576,MATCH($B143,城镇化率!$A:$A,0),MATCH(E$1,城镇化率!$5:$5,0))/100</f>
        <v>3533109.9799866565</v>
      </c>
      <c r="F143" s="40">
        <f>INDEX(人口源表!$1:$1048576,MATCH($B143,人口源表!$A:$A,0),MATCH(F$1,人口源表!$1:$1,0))*INDEX(城镇化率!$1:$1048576,MATCH($B143,城镇化率!$A:$A,0),MATCH(F$1,城镇化率!$5:$5,0))/100</f>
        <v>3605435.9344907654</v>
      </c>
      <c r="G143" s="40">
        <f>INDEX(人口源表!$1:$1048576,MATCH($B143,人口源表!$A:$A,0),MATCH(G$1,人口源表!$1:$1,0))*INDEX(城镇化率!$1:$1048576,MATCH($B143,城镇化率!$A:$A,0),MATCH(G$1,城镇化率!$5:$5,0))/100</f>
        <v>3464322.4876348721</v>
      </c>
      <c r="H143" s="40">
        <f>INDEX(人口源表!$1:$1048576,MATCH($B143,人口源表!$A:$A,0),MATCH(H$1,人口源表!$1:$1,0))*INDEX(城镇化率!$1:$1048576,MATCH($B143,城镇化率!$A:$A,0),MATCH(H$1,城镇化率!$5:$5,0))/100</f>
        <v>3536681.5845107152</v>
      </c>
      <c r="I143" s="40">
        <f>INDEX(人口源表!$1:$1048576,MATCH($B143,人口源表!$A:$A,0),MATCH(I$1,人口源表!$1:$1,0))*INDEX(城镇化率!$1:$1048576,MATCH($B143,城镇化率!$A:$A,0),MATCH(I$1,城镇化率!$5:$5,0))/100</f>
        <v>3583311.0305437273</v>
      </c>
      <c r="J143" s="40">
        <f>INDEX(人口源表!$1:$1048576,MATCH($B143,人口源表!$A:$A,0),MATCH(J$1,人口源表!$1:$1,0))*INDEX(城镇化率!$1:$1048576,MATCH($B143,城镇化率!$A:$A,0),MATCH(J$1,城镇化率!$5:$5,0))/100</f>
        <v>3628276.2590026264</v>
      </c>
      <c r="K143" s="40">
        <f>INDEX(人口源表!$1:$1048576,MATCH($B143,人口源表!$A:$A,0),MATCH(K$1,人口源表!$1:$1,0))*INDEX(城镇化率!$1:$1048576,MATCH($B143,城镇化率!$A:$A,0),MATCH(K$1,城镇化率!$5:$5,0))/100</f>
        <v>3671595.4735791911</v>
      </c>
      <c r="L143" s="40">
        <f>INDEX(人口源表!$1:$1048576,MATCH($B143,人口源表!$A:$A,0),MATCH(L$1,人口源表!$1:$1,0))*INDEX(城镇化率!$1:$1048576,MATCH($B143,城镇化率!$A:$A,0),MATCH(L$1,城镇化率!$5:$5,0))/100</f>
        <v>3713286.0653471025</v>
      </c>
      <c r="M143" s="40">
        <f>INDEX(人口源表!$1:$1048576,MATCH($B143,人口源表!$A:$A,0),MATCH(M$1,人口源表!$1:$1,0))*INDEX(城镇化率!$1:$1048576,MATCH($B143,城镇化率!$A:$A,0),MATCH(M$1,城镇化率!$5:$5,0))/100</f>
        <v>3753367.2526591159</v>
      </c>
      <c r="N143" s="40">
        <f>INDEX(人口源表!$1:$1048576,MATCH($B143,人口源表!$A:$A,0),MATCH(N$1,人口源表!$1:$1,0))*INDEX(城镇化率!$1:$1048576,MATCH($B143,城镇化率!$A:$A,0),MATCH(N$1,城镇化率!$5:$5,0))/100</f>
        <v>3791860.1367698861</v>
      </c>
      <c r="O143" s="40">
        <f>INDEX(人口源表!$1:$1048576,MATCH($B143,人口源表!$A:$A,0),MATCH(O$1,人口源表!$1:$1,0))*INDEX(城镇化率!$1:$1048576,MATCH($B143,城镇化率!$A:$A,0),MATCH(O$1,城镇化率!$5:$5,0))/100</f>
        <v>3828787.7586733289</v>
      </c>
      <c r="P143" s="40">
        <f>INDEX(人口源表!$1:$1048576,MATCH($B143,人口源表!$A:$A,0),MATCH(P$1,人口源表!$1:$1,0))*INDEX(城镇化率!$1:$1048576,MATCH($B143,城镇化率!$A:$A,0),MATCH(P$1,城镇化率!$5:$5,0))/100</f>
        <v>3864173.7573318211</v>
      </c>
      <c r="Q143" s="40">
        <f>INDEX(人口源表!$1:$1048576,MATCH($B143,人口源表!$A:$A,0),MATCH(Q$1,人口源表!$1:$1,0))*INDEX(城镇化率!$1:$1048576,MATCH($B143,城镇化率!$A:$A,0),MATCH(Q$1,城镇化率!$5:$5,0))/100</f>
        <v>3898043.0659396281</v>
      </c>
      <c r="R143" s="40">
        <f>INDEX(人口源表!$1:$1048576,MATCH($B143,人口源表!$A:$A,0),MATCH(R$1,人口源表!$1:$1,0))*INDEX(城镇化率!$1:$1048576,MATCH($B143,城镇化率!$A:$A,0),MATCH(R$1,城镇化率!$5:$5,0))/100</f>
        <v>3930424.0777666285</v>
      </c>
      <c r="S143" s="40">
        <f>INDEX(人口源表!$1:$1048576,MATCH($B143,人口源表!$A:$A,0),MATCH(S$1,人口源表!$1:$1,0))*INDEX(城镇化率!$1:$1048576,MATCH($B143,城镇化率!$A:$A,0),MATCH(S$1,城镇化率!$5:$5,0))/100</f>
        <v>3941734.5520290695</v>
      </c>
      <c r="T143" s="40">
        <f>INDEX(人口源表!$1:$1048576,MATCH($B143,人口源表!$A:$A,0),MATCH(T$1,人口源表!$1:$1,0))*INDEX(城镇化率!$1:$1048576,MATCH($B143,城镇化率!$A:$A,0),MATCH(T$1,城镇化率!$5:$5,0))/100</f>
        <v>3951421.420445167</v>
      </c>
      <c r="U143" s="40">
        <f>INDEX(人口源表!$1:$1048576,MATCH($B143,人口源表!$A:$A,0),MATCH(U$1,人口源表!$1:$1,0))*INDEX(城镇化率!$1:$1048576,MATCH($B143,城镇化率!$A:$A,0),MATCH(U$1,城镇化率!$5:$5,0))/100</f>
        <v>3959539.6949402932</v>
      </c>
      <c r="V143" s="40">
        <f>INDEX(人口源表!$1:$1048576,MATCH($B143,人口源表!$A:$A,0),MATCH(V$1,人口源表!$1:$1,0))*INDEX(城镇化率!$1:$1048576,MATCH($B143,城镇化率!$A:$A,0),MATCH(V$1,城镇化率!$5:$5,0))/100</f>
        <v>3966145.0060396465</v>
      </c>
      <c r="W143" s="40">
        <f>INDEX(人口源表!$1:$1048576,MATCH($B143,人口源表!$A:$A,0),MATCH(W$1,人口源表!$1:$1,0))*INDEX(城镇化率!$1:$1048576,MATCH($B143,城镇化率!$A:$A,0),MATCH(W$1,城镇化率!$5:$5,0))/100</f>
        <v>3971293.6025277032</v>
      </c>
      <c r="X143" s="40">
        <f>INDEX(人口源表!$1:$1048576,MATCH($B143,人口源表!$A:$A,0),MATCH(X$1,人口源表!$1:$1,0))*INDEX(城镇化率!$1:$1048576,MATCH($B143,城镇化率!$A:$A,0),MATCH(X$1,城镇化率!$5:$5,0))/100</f>
        <v>3975043.0866986322</v>
      </c>
      <c r="Y143" s="40">
        <f>INDEX(人口源表!$1:$1048576,MATCH($B143,人口源表!$A:$A,0),MATCH(Y$1,人口源表!$1:$1,0))*INDEX(城镇化率!$1:$1048576,MATCH($B143,城镇化率!$A:$A,0),MATCH(Y$1,城镇化率!$5:$5,0))/100</f>
        <v>3977452.4322276241</v>
      </c>
      <c r="Z143" s="40">
        <f>INDEX(人口源表!$1:$1048576,MATCH($B143,人口源表!$A:$A,0),MATCH(Z$1,人口源表!$1:$1,0))*INDEX(城镇化率!$1:$1048576,MATCH($B143,城镇化率!$A:$A,0),MATCH(Z$1,城镇化率!$5:$5,0))/100</f>
        <v>3978579.7730592811</v>
      </c>
      <c r="AA143" s="40">
        <f>INDEX(人口源表!$1:$1048576,MATCH($B143,人口源表!$A:$A,0),MATCH(AA$1,人口源表!$1:$1,0))*INDEX(城镇化率!$1:$1048576,MATCH($B143,城镇化率!$A:$A,0),MATCH(AA$1,城镇化率!$5:$5,0))/100</f>
        <v>3978486.0997720622</v>
      </c>
      <c r="AB143" s="40">
        <f>INDEX(人口源表!$1:$1048576,MATCH($B143,人口源表!$A:$A,0),MATCH(AB$1,人口源表!$1:$1,0))*INDEX(城镇化率!$1:$1048576,MATCH($B143,城镇化率!$A:$A,0),MATCH(AB$1,城镇化率!$5:$5,0))/100</f>
        <v>3977233.0632723765</v>
      </c>
      <c r="AC143" s="40">
        <f>INDEX(人口源表!$1:$1048576,MATCH($B143,人口源表!$A:$A,0),MATCH(AC$1,人口源表!$1:$1,0))*INDEX(城镇化率!$1:$1048576,MATCH($B143,城镇化率!$A:$A,0),MATCH(AC$1,城镇化率!$5:$5,0))/100</f>
        <v>3970017.530717385</v>
      </c>
      <c r="AD143" s="40">
        <f>INDEX(人口源表!$1:$1048576,MATCH($B143,人口源表!$A:$A,0),MATCH(AD$1,人口源表!$1:$1,0))*INDEX(城镇化率!$1:$1048576,MATCH($B143,城镇化率!$A:$A,0),MATCH(AD$1,城镇化率!$5:$5,0))/100</f>
        <v>3961782.1339236223</v>
      </c>
      <c r="AE143" s="40">
        <f>INDEX(人口源表!$1:$1048576,MATCH($B143,人口源表!$A:$A,0),MATCH(AE$1,人口源表!$1:$1,0))*INDEX(城镇化率!$1:$1048576,MATCH($B143,城镇化率!$A:$A,0),MATCH(AE$1,城镇化率!$5:$5,0))/100</f>
        <v>3952593.278998998</v>
      </c>
      <c r="AF143" s="40">
        <f>INDEX(人口源表!$1:$1048576,MATCH($B143,人口源表!$A:$A,0),MATCH(AF$1,人口源表!$1:$1,0))*INDEX(城镇化率!$1:$1048576,MATCH($B143,城镇化率!$A:$A,0),MATCH(AF$1,城镇化率!$5:$5,0))/100</f>
        <v>3942519.981917162</v>
      </c>
      <c r="AG143" s="40">
        <f>INDEX(人口源表!$1:$1048576,MATCH($B143,人口源表!$A:$A,0),MATCH(AG$1,人口源表!$1:$1,0))*INDEX(城镇化率!$1:$1048576,MATCH($B143,城镇化率!$A:$A,0),MATCH(AG$1,城镇化率!$5:$5,0))/100</f>
        <v>3931630.8487027464</v>
      </c>
      <c r="AH143" s="40">
        <f>INDEX(人口源表!$1:$1048576,MATCH($B143,人口源表!$A:$A,0),MATCH(AH$1,人口源表!$1:$1,0))*INDEX(城镇化率!$1:$1048576,MATCH($B143,城镇化率!$A:$A,0),MATCH(AH$1,城镇化率!$5:$5,0))/100</f>
        <v>3919996.3603218766</v>
      </c>
      <c r="AI143" s="40">
        <f>INDEX(人口源表!$1:$1048576,MATCH($B143,人口源表!$A:$A,0),MATCH(AI$1,人口源表!$1:$1,0))*INDEX(城镇化率!$1:$1048576,MATCH($B143,城镇化率!$A:$A,0),MATCH(AI$1,城镇化率!$5:$5,0))/100</f>
        <v>3907685.0451282249</v>
      </c>
      <c r="AJ143" s="40">
        <f>INDEX(人口源表!$1:$1048576,MATCH($B143,人口源表!$A:$A,0),MATCH(AJ$1,人口源表!$1:$1,0))*INDEX(城镇化率!$1:$1048576,MATCH($B143,城镇化率!$A:$A,0),MATCH(AJ$1,城镇化率!$5:$5,0))/100</f>
        <v>3894768.8457061048</v>
      </c>
      <c r="AK143" s="40">
        <f>INDEX(人口源表!$1:$1048576,MATCH($B143,人口源表!$A:$A,0),MATCH(AK$1,人口源表!$1:$1,0))*INDEX(城镇化率!$1:$1048576,MATCH($B143,城镇化率!$A:$A,0),MATCH(AK$1,城镇化率!$5:$5,0))/100</f>
        <v>3881319.2913153917</v>
      </c>
      <c r="AL143" s="40">
        <f>INDEX(人口源表!$1:$1048576,MATCH($B143,人口源表!$A:$A,0),MATCH(AL$1,人口源表!$1:$1,0))*INDEX(城镇化率!$1:$1048576,MATCH($B143,城镇化率!$A:$A,0),MATCH(AL$1,城镇化率!$5:$5,0))/100</f>
        <v>3867409.0380959567</v>
      </c>
      <c r="AM143" s="40">
        <f>INDEX(人口源表!$1:$1048576,MATCH($B143,人口源表!$A:$A,0),MATCH(AM$1,人口源表!$1:$1,0))*INDEX(城镇化率!$1:$1048576,MATCH($B143,城镇化率!$A:$A,0),MATCH(AM$1,城镇化率!$5:$5,0))/100</f>
        <v>3853109.5331646265</v>
      </c>
      <c r="AN143" s="40">
        <f>INDEX(人口源表!$1:$1048576,MATCH($B143,人口源表!$A:$A,0),MATCH(AN$1,人口源表!$1:$1,0))*INDEX(城镇化率!$1:$1048576,MATCH($B143,城镇化率!$A:$A,0),MATCH(AN$1,城镇化率!$5:$5,0))/100</f>
        <v>3838494.9070881028</v>
      </c>
      <c r="AO143" s="40">
        <f>INDEX(人口源表!$1:$1048576,MATCH($B143,人口源表!$A:$A,0),MATCH(AO$1,人口源表!$1:$1,0))*INDEX(城镇化率!$1:$1048576,MATCH($B143,城镇化率!$A:$A,0),MATCH(AO$1,城镇化率!$5:$5,0))/100</f>
        <v>3823639.64968477</v>
      </c>
      <c r="AP143" s="40">
        <f>INDEX(人口源表!$1:$1048576,MATCH($B143,人口源表!$A:$A,0),MATCH(AP$1,人口源表!$1:$1,0))*INDEX(城镇化率!$1:$1048576,MATCH($B143,城镇化率!$A:$A,0),MATCH(AP$1,城镇化率!$5:$5,0))/100</f>
        <v>3808618.6060680766</v>
      </c>
      <c r="AQ143" s="40">
        <f>INDEX(人口源表!$1:$1048576,MATCH($B143,人口源表!$A:$A,0),MATCH(AQ$1,人口源表!$1:$1,0))*INDEX(城镇化率!$1:$1048576,MATCH($B143,城镇化率!$A:$A,0),MATCH(AQ$1,城镇化率!$5:$5,0))/100</f>
        <v>3793506.9726043679</v>
      </c>
      <c r="AR143" s="40">
        <f>INDEX(人口源表!$1:$1048576,MATCH($B143,人口源表!$A:$A,0),MATCH(AR$1,人口源表!$1:$1,0))*INDEX(城镇化率!$1:$1048576,MATCH($B143,城镇化率!$A:$A,0),MATCH(AR$1,城镇化率!$5:$5,0))/100</f>
        <v>3778381.0898648351</v>
      </c>
      <c r="AS143" s="40">
        <f>INDEX(人口源表!$1:$1048576,MATCH($B143,人口源表!$A:$A,0),MATCH(AS$1,人口源表!$1:$1,0))*INDEX(城镇化率!$1:$1048576,MATCH($B143,城镇化率!$A:$A,0),MATCH(AS$1,城镇化率!$5:$5,0))/100</f>
        <v>3763317.6533495458</v>
      </c>
      <c r="AT143" s="40">
        <f>INDEX(人口源表!$1:$1048576,MATCH($B143,人口源表!$A:$A,0),MATCH(AT$1,人口源表!$1:$1,0))*INDEX(城镇化率!$1:$1048576,MATCH($B143,城镇化率!$A:$A,0),MATCH(AT$1,城镇化率!$5:$5,0))/100</f>
        <v>3748394.5123985596</v>
      </c>
      <c r="AU143" s="40">
        <f>INDEX(人口源表!$1:$1048576,MATCH($B143,人口源表!$A:$A,0),MATCH(AU$1,人口源表!$1:$1,0))*INDEX(城镇化率!$1:$1048576,MATCH($B143,城镇化率!$A:$A,0),MATCH(AU$1,城镇化率!$5:$5,0))/100</f>
        <v>3733689.0687915026</v>
      </c>
      <c r="AV143" s="40">
        <f>INDEX(人口源表!$1:$1048576,MATCH($B143,人口源表!$A:$A,0),MATCH(AV$1,人口源表!$1:$1,0))*INDEX(城镇化率!$1:$1048576,MATCH($B143,城镇化率!$A:$A,0),MATCH(AV$1,城镇化率!$5:$5,0))/100</f>
        <v>3719281.4939738126</v>
      </c>
    </row>
    <row r="144" spans="1:48" x14ac:dyDescent="0.15">
      <c r="A144" s="4" t="s">
        <v>7</v>
      </c>
      <c r="B144" s="4" t="s">
        <v>12</v>
      </c>
      <c r="C144" s="34">
        <f>VLOOKUP(B144,'[1]2016省城人口总结（根）'!B:C,2,FALSE)/100</f>
        <v>0.66358403859113968</v>
      </c>
      <c r="D144" s="40">
        <f>INDEX(人口源表!$1:$1048576,MATCH($B144,人口源表!$A:$A,0),MATCH(D$1,人口源表!$1:$1,0))*INDEX(城镇化率!$1:$1048576,MATCH($B144,城镇化率!$A:$A,0),MATCH(D$1,城镇化率!$5:$5,0))/100</f>
        <v>1908756.1827762532</v>
      </c>
      <c r="E144" s="40">
        <f>INDEX(人口源表!$1:$1048576,MATCH($B144,人口源表!$A:$A,0),MATCH(E$1,人口源表!$1:$1,0))*INDEX(城镇化率!$1:$1048576,MATCH($B144,城镇化率!$A:$A,0),MATCH(E$1,城镇化率!$5:$5,0))/100</f>
        <v>1947809.5918715068</v>
      </c>
      <c r="F144" s="40">
        <f>INDEX(人口源表!$1:$1048576,MATCH($B144,人口源表!$A:$A,0),MATCH(F$1,人口源表!$1:$1,0))*INDEX(城镇化率!$1:$1048576,MATCH($B144,城镇化率!$A:$A,0),MATCH(F$1,城镇化率!$5:$5,0))/100</f>
        <v>1986682.4302250498</v>
      </c>
      <c r="G144" s="40">
        <f>INDEX(人口源表!$1:$1048576,MATCH($B144,人口源表!$A:$A,0),MATCH(G$1,人口源表!$1:$1,0))*INDEX(城镇化率!$1:$1048576,MATCH($B144,城镇化率!$A:$A,0),MATCH(G$1,城镇化率!$5:$5,0))/100</f>
        <v>2016465.7361941326</v>
      </c>
      <c r="H144" s="40">
        <f>INDEX(人口源表!$1:$1048576,MATCH($B144,人口源表!$A:$A,0),MATCH(H$1,人口源表!$1:$1,0))*INDEX(城镇化率!$1:$1048576,MATCH($B144,城镇化率!$A:$A,0),MATCH(H$1,城镇化率!$5:$5,0))/100</f>
        <v>2063059.1946772977</v>
      </c>
      <c r="I144" s="40">
        <f>INDEX(人口源表!$1:$1048576,MATCH($B144,人口源表!$A:$A,0),MATCH(I$1,人口源表!$1:$1,0))*INDEX(城镇化率!$1:$1048576,MATCH($B144,城镇化率!$A:$A,0),MATCH(I$1,城镇化率!$5:$5,0))/100</f>
        <v>2092939.8591222211</v>
      </c>
      <c r="J144" s="40">
        <f>INDEX(人口源表!$1:$1048576,MATCH($B144,人口源表!$A:$A,0),MATCH(J$1,人口源表!$1:$1,0))*INDEX(城镇化率!$1:$1048576,MATCH($B144,城镇化率!$A:$A,0),MATCH(J$1,城镇化率!$5:$5,0))/100</f>
        <v>2120238.3710765503</v>
      </c>
      <c r="K144" s="40">
        <f>INDEX(人口源表!$1:$1048576,MATCH($B144,人口源表!$A:$A,0),MATCH(K$1,人口源表!$1:$1,0))*INDEX(城镇化率!$1:$1048576,MATCH($B144,城镇化率!$A:$A,0),MATCH(K$1,城镇化率!$5:$5,0))/100</f>
        <v>2145086.8639875702</v>
      </c>
      <c r="L144" s="40">
        <f>INDEX(人口源表!$1:$1048576,MATCH($B144,人口源表!$A:$A,0),MATCH(L$1,人口源表!$1:$1,0))*INDEX(城镇化率!$1:$1048576,MATCH($B144,城镇化率!$A:$A,0),MATCH(L$1,城镇化率!$5:$5,0))/100</f>
        <v>2167616.2787912767</v>
      </c>
      <c r="M144" s="40">
        <f>INDEX(人口源表!$1:$1048576,MATCH($B144,人口源表!$A:$A,0),MATCH(M$1,人口源表!$1:$1,0))*INDEX(城镇化率!$1:$1048576,MATCH($B144,城镇化率!$A:$A,0),MATCH(M$1,城镇化率!$5:$5,0))/100</f>
        <v>2187956.1450441107</v>
      </c>
      <c r="N144" s="40">
        <f>INDEX(人口源表!$1:$1048576,MATCH($B144,人口源表!$A:$A,0),MATCH(N$1,人口源表!$1:$1,0))*INDEX(城镇化率!$1:$1048576,MATCH($B144,城镇化率!$A:$A,0),MATCH(N$1,城镇化率!$5:$5,0))/100</f>
        <v>2206236.6144934073</v>
      </c>
      <c r="O144" s="40">
        <f>INDEX(人口源表!$1:$1048576,MATCH($B144,人口源表!$A:$A,0),MATCH(O$1,人口源表!$1:$1,0))*INDEX(城镇化率!$1:$1048576,MATCH($B144,城镇化率!$A:$A,0),MATCH(O$1,城镇化率!$5:$5,0))/100</f>
        <v>2222586.8162071682</v>
      </c>
      <c r="P144" s="40">
        <f>INDEX(人口源表!$1:$1048576,MATCH($B144,人口源表!$A:$A,0),MATCH(P$1,人口源表!$1:$1,0))*INDEX(城镇化率!$1:$1048576,MATCH($B144,城镇化率!$A:$A,0),MATCH(P$1,城镇化率!$5:$5,0))/100</f>
        <v>2237133.883755248</v>
      </c>
      <c r="Q144" s="40">
        <f>INDEX(人口源表!$1:$1048576,MATCH($B144,人口源表!$A:$A,0),MATCH(Q$1,人口源表!$1:$1,0))*INDEX(城镇化率!$1:$1048576,MATCH($B144,城镇化率!$A:$A,0),MATCH(Q$1,城镇化率!$5:$5,0))/100</f>
        <v>2250004.2577370037</v>
      </c>
      <c r="R144" s="40">
        <f>INDEX(人口源表!$1:$1048576,MATCH($B144,人口源表!$A:$A,0),MATCH(R$1,人口源表!$1:$1,0))*INDEX(城镇化率!$1:$1048576,MATCH($B144,城镇化率!$A:$A,0),MATCH(R$1,城镇化率!$5:$5,0))/100</f>
        <v>2261324.2881783443</v>
      </c>
      <c r="S144" s="40">
        <f>INDEX(人口源表!$1:$1048576,MATCH($B144,人口源表!$A:$A,0),MATCH(S$1,人口源表!$1:$1,0))*INDEX(城镇化率!$1:$1048576,MATCH($B144,城镇化率!$A:$A,0),MATCH(S$1,城镇化率!$5:$5,0))/100</f>
        <v>2259971.6925598439</v>
      </c>
      <c r="T144" s="40">
        <f>INDEX(人口源表!$1:$1048576,MATCH($B144,人口源表!$A:$A,0),MATCH(T$1,人口源表!$1:$1,0))*INDEX(城镇化率!$1:$1048576,MATCH($B144,城镇化率!$A:$A,0),MATCH(T$1,城镇化率!$5:$5,0))/100</f>
        <v>2257282.5684439535</v>
      </c>
      <c r="U144" s="40">
        <f>INDEX(人口源表!$1:$1048576,MATCH($B144,人口源表!$A:$A,0),MATCH(U$1,人口源表!$1:$1,0))*INDEX(城镇化率!$1:$1048576,MATCH($B144,城镇化率!$A:$A,0),MATCH(U$1,城镇化率!$5:$5,0))/100</f>
        <v>2253395.6557372794</v>
      </c>
      <c r="V144" s="40">
        <f>INDEX(人口源表!$1:$1048576,MATCH($B144,人口源表!$A:$A,0),MATCH(V$1,人口源表!$1:$1,0))*INDEX(城镇化率!$1:$1048576,MATCH($B144,城镇化率!$A:$A,0),MATCH(V$1,城镇化率!$5:$5,0))/100</f>
        <v>2248440.6678551291</v>
      </c>
      <c r="W144" s="40">
        <f>INDEX(人口源表!$1:$1048576,MATCH($B144,人口源表!$A:$A,0),MATCH(W$1,人口源表!$1:$1,0))*INDEX(城镇化率!$1:$1048576,MATCH($B144,城镇化率!$A:$A,0),MATCH(W$1,城镇化率!$5:$5,0))/100</f>
        <v>2242546.069499868</v>
      </c>
      <c r="X144" s="40">
        <f>INDEX(人口源表!$1:$1048576,MATCH($B144,人口源表!$A:$A,0),MATCH(X$1,人口源表!$1:$1,0))*INDEX(城镇化率!$1:$1048576,MATCH($B144,城镇化率!$A:$A,0),MATCH(X$1,城镇化率!$5:$5,0))/100</f>
        <v>2235834.163542626</v>
      </c>
      <c r="Y144" s="40">
        <f>INDEX(人口源表!$1:$1048576,MATCH($B144,人口源表!$A:$A,0),MATCH(Y$1,人口源表!$1:$1,0))*INDEX(城镇化率!$1:$1048576,MATCH($B144,城镇化率!$A:$A,0),MATCH(Y$1,城镇化率!$5:$5,0))/100</f>
        <v>2228420.0915070656</v>
      </c>
      <c r="Z144" s="40">
        <f>INDEX(人口源表!$1:$1048576,MATCH($B144,人口源表!$A:$A,0),MATCH(Z$1,人口源表!$1:$1,0))*INDEX(城镇化率!$1:$1048576,MATCH($B144,城镇化率!$A:$A,0),MATCH(Z$1,城镇化率!$5:$5,0))/100</f>
        <v>2220414.8872022913</v>
      </c>
      <c r="AA144" s="40">
        <f>INDEX(人口源表!$1:$1048576,MATCH($B144,人口源表!$A:$A,0),MATCH(AA$1,人口源表!$1:$1,0))*INDEX(城镇化率!$1:$1048576,MATCH($B144,城镇化率!$A:$A,0),MATCH(AA$1,城镇化率!$5:$5,0))/100</f>
        <v>2211924.5240693451</v>
      </c>
      <c r="AB144" s="40">
        <f>INDEX(人口源表!$1:$1048576,MATCH($B144,人口源表!$A:$A,0),MATCH(AB$1,人口源表!$1:$1,0))*INDEX(城镇化率!$1:$1048576,MATCH($B144,城镇化率!$A:$A,0),MATCH(AB$1,城镇化率!$5:$5,0))/100</f>
        <v>2203048.1115039079</v>
      </c>
      <c r="AC144" s="40">
        <f>INDEX(人口源表!$1:$1048576,MATCH($B144,人口源表!$A:$A,0),MATCH(AC$1,人口源表!$1:$1,0))*INDEX(城镇化率!$1:$1048576,MATCH($B144,城镇化率!$A:$A,0),MATCH(AC$1,城镇化率!$5:$5,0))/100</f>
        <v>2191193.9455234688</v>
      </c>
      <c r="AD144" s="40">
        <f>INDEX(人口源表!$1:$1048576,MATCH($B144,人口源表!$A:$A,0),MATCH(AD$1,人口源表!$1:$1,0))*INDEX(城镇化率!$1:$1048576,MATCH($B144,城镇化率!$A:$A,0),MATCH(AD$1,城镇化率!$5:$5,0))/100</f>
        <v>2179160.1128097163</v>
      </c>
      <c r="AE144" s="40">
        <f>INDEX(人口源表!$1:$1048576,MATCH($B144,人口源表!$A:$A,0),MATCH(AE$1,人口源表!$1:$1,0))*INDEX(城镇化率!$1:$1048576,MATCH($B144,城镇化率!$A:$A,0),MATCH(AE$1,城镇化率!$5:$5,0))/100</f>
        <v>2167026.9013380744</v>
      </c>
      <c r="AF144" s="40">
        <f>INDEX(人口源表!$1:$1048576,MATCH($B144,人口源表!$A:$A,0),MATCH(AF$1,人口源表!$1:$1,0))*INDEX(城镇化率!$1:$1048576,MATCH($B144,城镇化率!$A:$A,0),MATCH(AF$1,城镇化率!$5:$5,0))/100</f>
        <v>2154869.9647632246</v>
      </c>
      <c r="AG144" s="40">
        <f>INDEX(人口源表!$1:$1048576,MATCH($B144,人口源表!$A:$A,0),MATCH(AG$1,人口源表!$1:$1,0))*INDEX(城镇化率!$1:$1048576,MATCH($B144,城镇化率!$A:$A,0),MATCH(AG$1,城镇化率!$5:$5,0))/100</f>
        <v>2142754.3440091168</v>
      </c>
      <c r="AH144" s="40">
        <f>INDEX(人口源表!$1:$1048576,MATCH($B144,人口源表!$A:$A,0),MATCH(AH$1,人口源表!$1:$1,0))*INDEX(城镇化率!$1:$1048576,MATCH($B144,城镇化率!$A:$A,0),MATCH(AH$1,城镇化率!$5:$5,0))/100</f>
        <v>2130740.1581345187</v>
      </c>
      <c r="AI144" s="40">
        <f>INDEX(人口源表!$1:$1048576,MATCH($B144,人口源表!$A:$A,0),MATCH(AI$1,人口源表!$1:$1,0))*INDEX(城镇化率!$1:$1048576,MATCH($B144,城镇化率!$A:$A,0),MATCH(AI$1,城镇化率!$5:$5,0))/100</f>
        <v>2118880.8097434519</v>
      </c>
      <c r="AJ144" s="40">
        <f>INDEX(人口源表!$1:$1048576,MATCH($B144,人口源表!$A:$A,0),MATCH(AJ$1,人口源表!$1:$1,0))*INDEX(城镇化率!$1:$1048576,MATCH($B144,城镇化率!$A:$A,0),MATCH(AJ$1,城镇化率!$5:$5,0))/100</f>
        <v>2107219.4519744529</v>
      </c>
      <c r="AK144" s="40">
        <f>INDEX(人口源表!$1:$1048576,MATCH($B144,人口源表!$A:$A,0),MATCH(AK$1,人口源表!$1:$1,0))*INDEX(城镇化率!$1:$1048576,MATCH($B144,城镇化率!$A:$A,0),MATCH(AK$1,城镇化率!$5:$5,0))/100</f>
        <v>2095793.9038139316</v>
      </c>
      <c r="AL144" s="40">
        <f>INDEX(人口源表!$1:$1048576,MATCH($B144,人口源表!$A:$A,0),MATCH(AL$1,人口源表!$1:$1,0))*INDEX(城镇化率!$1:$1048576,MATCH($B144,城镇化率!$A:$A,0),MATCH(AL$1,城镇化率!$5:$5,0))/100</f>
        <v>2084633.9758354404</v>
      </c>
      <c r="AM144" s="40">
        <f>INDEX(人口源表!$1:$1048576,MATCH($B144,人口源表!$A:$A,0),MATCH(AM$1,人口源表!$1:$1,0))*INDEX(城镇化率!$1:$1048576,MATCH($B144,城镇化率!$A:$A,0),MATCH(AM$1,城镇化率!$5:$5,0))/100</f>
        <v>2073759.5957433546</v>
      </c>
      <c r="AN144" s="40">
        <f>INDEX(人口源表!$1:$1048576,MATCH($B144,人口源表!$A:$A,0),MATCH(AN$1,人口源表!$1:$1,0))*INDEX(城镇化率!$1:$1048576,MATCH($B144,城镇化率!$A:$A,0),MATCH(AN$1,城镇化率!$5:$5,0))/100</f>
        <v>2063184.0673950044</v>
      </c>
      <c r="AO144" s="40">
        <f>INDEX(人口源表!$1:$1048576,MATCH($B144,人口源表!$A:$A,0),MATCH(AO$1,人口源表!$1:$1,0))*INDEX(城镇化率!$1:$1048576,MATCH($B144,城镇化率!$A:$A,0),MATCH(AO$1,城镇化率!$5:$5,0))/100</f>
        <v>2052913.0776500807</v>
      </c>
      <c r="AP144" s="40">
        <f>INDEX(人口源表!$1:$1048576,MATCH($B144,人口源表!$A:$A,0),MATCH(AP$1,人口源表!$1:$1,0))*INDEX(城镇化率!$1:$1048576,MATCH($B144,城镇化率!$A:$A,0),MATCH(AP$1,城镇化率!$5:$5,0))/100</f>
        <v>2042941.9444457307</v>
      </c>
      <c r="AQ144" s="40">
        <f>INDEX(人口源表!$1:$1048576,MATCH($B144,人口源表!$A:$A,0),MATCH(AQ$1,人口源表!$1:$1,0))*INDEX(城镇化率!$1:$1048576,MATCH($B144,城镇化率!$A:$A,0),MATCH(AQ$1,城镇化率!$5:$5,0))/100</f>
        <v>2033258.037134327</v>
      </c>
      <c r="AR144" s="40">
        <f>INDEX(人口源表!$1:$1048576,MATCH($B144,人口源表!$A:$A,0),MATCH(AR$1,人口源表!$1:$1,0))*INDEX(城镇化率!$1:$1048576,MATCH($B144,城镇化率!$A:$A,0),MATCH(AR$1,城镇化率!$5:$5,0))/100</f>
        <v>2023841.502919564</v>
      </c>
      <c r="AS144" s="40">
        <f>INDEX(人口源表!$1:$1048576,MATCH($B144,人口源表!$A:$A,0),MATCH(AS$1,人口源表!$1:$1,0))*INDEX(城镇化率!$1:$1048576,MATCH($B144,城镇化率!$A:$A,0),MATCH(AS$1,城镇化率!$5:$5,0))/100</f>
        <v>2014660.7390043908</v>
      </c>
      <c r="AT144" s="40">
        <f>INDEX(人口源表!$1:$1048576,MATCH($B144,人口源表!$A:$A,0),MATCH(AT$1,人口源表!$1:$1,0))*INDEX(城镇化率!$1:$1048576,MATCH($B144,城镇化率!$A:$A,0),MATCH(AT$1,城镇化率!$5:$5,0))/100</f>
        <v>2005676.5843184593</v>
      </c>
      <c r="AU144" s="40">
        <f>INDEX(人口源表!$1:$1048576,MATCH($B144,人口源表!$A:$A,0),MATCH(AU$1,人口源表!$1:$1,0))*INDEX(城镇化率!$1:$1048576,MATCH($B144,城镇化率!$A:$A,0),MATCH(AU$1,城镇化率!$5:$5,0))/100</f>
        <v>1996841.2963099068</v>
      </c>
      <c r="AV144" s="40">
        <f>INDEX(人口源表!$1:$1048576,MATCH($B144,人口源表!$A:$A,0),MATCH(AV$1,人口源表!$1:$1,0))*INDEX(城镇化率!$1:$1048576,MATCH($B144,城镇化率!$A:$A,0),MATCH(AV$1,城镇化率!$5:$5,0))/100</f>
        <v>1988096.6174561307</v>
      </c>
    </row>
    <row r="145" spans="1:48" x14ac:dyDescent="0.15">
      <c r="A145" s="4" t="s">
        <v>7</v>
      </c>
      <c r="B145" s="4" t="s">
        <v>14</v>
      </c>
      <c r="C145" s="34">
        <f>VLOOKUP(B145,'[1]2016省城人口总结（根）'!B:C,2,FALSE)/100</f>
        <v>0.58221190582882354</v>
      </c>
      <c r="D145" s="40">
        <f>INDEX(人口源表!$1:$1048576,MATCH($B145,人口源表!$A:$A,0),MATCH(D$1,人口源表!$1:$1,0))*INDEX(城镇化率!$1:$1048576,MATCH($B145,城镇化率!$A:$A,0),MATCH(D$1,城镇化率!$5:$5,0))/100</f>
        <v>1680329.972579025</v>
      </c>
      <c r="E145" s="40">
        <f>INDEX(人口源表!$1:$1048576,MATCH($B145,人口源表!$A:$A,0),MATCH(E$1,人口源表!$1:$1,0))*INDEX(城镇化率!$1:$1048576,MATCH($B145,城镇化率!$A:$A,0),MATCH(E$1,城镇化率!$5:$5,0))/100</f>
        <v>1714509.9785025665</v>
      </c>
      <c r="F145" s="40">
        <f>INDEX(人口源表!$1:$1048576,MATCH($B145,人口源表!$A:$A,0),MATCH(F$1,人口源表!$1:$1,0))*INDEX(城镇化率!$1:$1048576,MATCH($B145,城镇化率!$A:$A,0),MATCH(F$1,城镇化率!$5:$5,0))/100</f>
        <v>1748553.6935952469</v>
      </c>
      <c r="G145" s="40">
        <f>INDEX(人口源表!$1:$1048576,MATCH($B145,人口源表!$A:$A,0),MATCH(G$1,人口源表!$1:$1,0))*INDEX(城镇化率!$1:$1048576,MATCH($B145,城镇化率!$A:$A,0),MATCH(G$1,城镇化率!$5:$5,0))/100</f>
        <v>1811335.9587622401</v>
      </c>
      <c r="H145" s="40">
        <f>INDEX(人口源表!$1:$1048576,MATCH($B145,人口源表!$A:$A,0),MATCH(H$1,人口源表!$1:$1,0))*INDEX(城镇化率!$1:$1048576,MATCH($B145,城镇化率!$A:$A,0),MATCH(H$1,城镇化率!$5:$5,0))/100</f>
        <v>1848605.1873505083</v>
      </c>
      <c r="I145" s="40">
        <f>INDEX(人口源表!$1:$1048576,MATCH($B145,人口源表!$A:$A,0),MATCH(I$1,人口源表!$1:$1,0))*INDEX(城镇化率!$1:$1048576,MATCH($B145,城镇化率!$A:$A,0),MATCH(I$1,城镇化率!$5:$5,0))/100</f>
        <v>1872895.1451248536</v>
      </c>
      <c r="J145" s="40">
        <f>INDEX(人口源表!$1:$1048576,MATCH($B145,人口源表!$A:$A,0),MATCH(J$1,人口源表!$1:$1,0))*INDEX(城镇化率!$1:$1048576,MATCH($B145,城镇化率!$A:$A,0),MATCH(J$1,城镇化率!$5:$5,0))/100</f>
        <v>1896733.1253450313</v>
      </c>
      <c r="K145" s="40">
        <f>INDEX(人口源表!$1:$1048576,MATCH($B145,人口源表!$A:$A,0),MATCH(K$1,人口源表!$1:$1,0))*INDEX(城镇化率!$1:$1048576,MATCH($B145,城镇化率!$A:$A,0),MATCH(K$1,城镇化率!$5:$5,0))/100</f>
        <v>1920073.8195347895</v>
      </c>
      <c r="L145" s="40">
        <f>INDEX(人口源表!$1:$1048576,MATCH($B145,人口源表!$A:$A,0),MATCH(L$1,人口源表!$1:$1,0))*INDEX(城镇化率!$1:$1048576,MATCH($B145,城镇化率!$A:$A,0),MATCH(L$1,城镇化率!$5:$5,0))/100</f>
        <v>1942873.0493123252</v>
      </c>
      <c r="M145" s="40">
        <f>INDEX(人口源表!$1:$1048576,MATCH($B145,人口源表!$A:$A,0),MATCH(M$1,人口源表!$1:$1,0))*INDEX(城镇化率!$1:$1048576,MATCH($B145,城镇化率!$A:$A,0),MATCH(M$1,城镇化率!$5:$5,0))/100</f>
        <v>1965089.8265282547</v>
      </c>
      <c r="N145" s="40">
        <f>INDEX(人口源表!$1:$1048576,MATCH($B145,人口源表!$A:$A,0),MATCH(N$1,人口源表!$1:$1,0))*INDEX(城镇化率!$1:$1048576,MATCH($B145,城镇化率!$A:$A,0),MATCH(N$1,城镇化率!$5:$5,0))/100</f>
        <v>1986687.212149129</v>
      </c>
      <c r="O145" s="40">
        <f>INDEX(人口源表!$1:$1048576,MATCH($B145,人口源表!$A:$A,0),MATCH(O$1,人口源表!$1:$1,0))*INDEX(城镇化率!$1:$1048576,MATCH($B145,城镇化率!$A:$A,0),MATCH(O$1,城镇化率!$5:$5,0))/100</f>
        <v>2007628.5466132476</v>
      </c>
      <c r="P145" s="40">
        <f>INDEX(人口源表!$1:$1048576,MATCH($B145,人口源表!$A:$A,0),MATCH(P$1,人口源表!$1:$1,0))*INDEX(城镇化率!$1:$1048576,MATCH($B145,城镇化率!$A:$A,0),MATCH(P$1,城镇化率!$5:$5,0))/100</f>
        <v>2027882.2151944039</v>
      </c>
      <c r="Q145" s="40">
        <f>INDEX(人口源表!$1:$1048576,MATCH($B145,人口源表!$A:$A,0),MATCH(Q$1,人口源表!$1:$1,0))*INDEX(城镇化率!$1:$1048576,MATCH($B145,城镇化率!$A:$A,0),MATCH(Q$1,城镇化率!$5:$5,0))/100</f>
        <v>2047419.8861773873</v>
      </c>
      <c r="R145" s="40">
        <f>INDEX(人口源表!$1:$1048576,MATCH($B145,人口源表!$A:$A,0),MATCH(R$1,人口源表!$1:$1,0))*INDEX(城镇化率!$1:$1048576,MATCH($B145,城镇化率!$A:$A,0),MATCH(R$1,城镇化率!$5:$5,0))/100</f>
        <v>2066216.0111622256</v>
      </c>
      <c r="S145" s="40">
        <f>INDEX(人口源表!$1:$1048576,MATCH($B145,人口源表!$A:$A,0),MATCH(S$1,人口源表!$1:$1,0))*INDEX(城镇化率!$1:$1048576,MATCH($B145,城镇化率!$A:$A,0),MATCH(S$1,城镇化率!$5:$5,0))/100</f>
        <v>2073931.3084202376</v>
      </c>
      <c r="T145" s="40">
        <f>INDEX(人口源表!$1:$1048576,MATCH($B145,人口源表!$A:$A,0),MATCH(T$1,人口源表!$1:$1,0))*INDEX(城镇化率!$1:$1048576,MATCH($B145,城镇化率!$A:$A,0),MATCH(T$1,城镇化率!$5:$5,0))/100</f>
        <v>2080745.7821662757</v>
      </c>
      <c r="U145" s="40">
        <f>INDEX(人口源表!$1:$1048576,MATCH($B145,人口源表!$A:$A,0),MATCH(U$1,人口源表!$1:$1,0))*INDEX(城镇化率!$1:$1048576,MATCH($B145,城镇化率!$A:$A,0),MATCH(U$1,城镇化率!$5:$5,0))/100</f>
        <v>2086659.5674596585</v>
      </c>
      <c r="V145" s="40">
        <f>INDEX(人口源表!$1:$1048576,MATCH($B145,人口源表!$A:$A,0),MATCH(V$1,人口源表!$1:$1,0))*INDEX(城镇化率!$1:$1048576,MATCH($B145,城镇化率!$A:$A,0),MATCH(V$1,城镇化率!$5:$5,0))/100</f>
        <v>2091675.7472749203</v>
      </c>
      <c r="W145" s="40">
        <f>INDEX(人口源表!$1:$1048576,MATCH($B145,人口源表!$A:$A,0),MATCH(W$1,人口源表!$1:$1,0))*INDEX(城镇化率!$1:$1048576,MATCH($B145,城镇化率!$A:$A,0),MATCH(W$1,城镇化率!$5:$5,0))/100</f>
        <v>2095801.8358031798</v>
      </c>
      <c r="X145" s="40">
        <f>INDEX(人口源表!$1:$1048576,MATCH($B145,人口源表!$A:$A,0),MATCH(X$1,人口源表!$1:$1,0))*INDEX(城镇化率!$1:$1048576,MATCH($B145,城镇化率!$A:$A,0),MATCH(X$1,城镇化率!$5:$5,0))/100</f>
        <v>2099051.305155965</v>
      </c>
      <c r="Y145" s="40">
        <f>INDEX(人口源表!$1:$1048576,MATCH($B145,人口源表!$A:$A,0),MATCH(Y$1,人口源表!$1:$1,0))*INDEX(城镇化率!$1:$1048576,MATCH($B145,城镇化率!$A:$A,0),MATCH(Y$1,城镇化率!$5:$5,0))/100</f>
        <v>2101440.1689906716</v>
      </c>
      <c r="Z145" s="40">
        <f>INDEX(人口源表!$1:$1048576,MATCH($B145,人口源表!$A:$A,0),MATCH(Z$1,人口源表!$1:$1,0))*INDEX(城镇化率!$1:$1048576,MATCH($B145,城镇化率!$A:$A,0),MATCH(Z$1,城镇化率!$5:$5,0))/100</f>
        <v>2102992.0537296147</v>
      </c>
      <c r="AA145" s="40">
        <f>INDEX(人口源表!$1:$1048576,MATCH($B145,人口源表!$A:$A,0),MATCH(AA$1,人口源表!$1:$1,0))*INDEX(城镇化率!$1:$1048576,MATCH($B145,城镇化率!$A:$A,0),MATCH(AA$1,城镇化率!$5:$5,0))/100</f>
        <v>2103732.6269381139</v>
      </c>
      <c r="AB145" s="40">
        <f>INDEX(人口源表!$1:$1048576,MATCH($B145,人口源表!$A:$A,0),MATCH(AB$1,人口源表!$1:$1,0))*INDEX(城镇化率!$1:$1048576,MATCH($B145,城镇化率!$A:$A,0),MATCH(AB$1,城镇化率!$5:$5,0))/100</f>
        <v>2103693.9805818554</v>
      </c>
      <c r="AC145" s="40">
        <f>INDEX(人口源表!$1:$1048576,MATCH($B145,人口源表!$A:$A,0),MATCH(AC$1,人口源表!$1:$1,0))*INDEX(城镇化率!$1:$1048576,MATCH($B145,城镇化率!$A:$A,0),MATCH(AC$1,城镇化率!$5:$5,0))/100</f>
        <v>2100340.788730362</v>
      </c>
      <c r="AD145" s="40">
        <f>INDEX(人口源表!$1:$1048576,MATCH($B145,人口源表!$A:$A,0),MATCH(AD$1,人口源表!$1:$1,0))*INDEX(城镇化率!$1:$1048576,MATCH($B145,城镇化率!$A:$A,0),MATCH(AD$1,城镇化率!$5:$5,0))/100</f>
        <v>2096294.0979870483</v>
      </c>
      <c r="AE145" s="40">
        <f>INDEX(人口源表!$1:$1048576,MATCH($B145,人口源表!$A:$A,0),MATCH(AE$1,人口源表!$1:$1,0))*INDEX(城镇化率!$1:$1048576,MATCH($B145,城镇化率!$A:$A,0),MATCH(AE$1,城镇化率!$5:$5,0))/100</f>
        <v>2091605.5646383667</v>
      </c>
      <c r="AF145" s="40">
        <f>INDEX(人口源表!$1:$1048576,MATCH($B145,人口源表!$A:$A,0),MATCH(AF$1,人口源表!$1:$1,0))*INDEX(城镇化率!$1:$1048576,MATCH($B145,城镇化率!$A:$A,0),MATCH(AF$1,城镇化率!$5:$5,0))/100</f>
        <v>2086329.8845067469</v>
      </c>
      <c r="AG145" s="40">
        <f>INDEX(人口源表!$1:$1048576,MATCH($B145,人口源表!$A:$A,0),MATCH(AG$1,人口源表!$1:$1,0))*INDEX(城镇化率!$1:$1048576,MATCH($B145,城镇化率!$A:$A,0),MATCH(AG$1,城镇化率!$5:$5,0))/100</f>
        <v>2080527.7902948866</v>
      </c>
      <c r="AH145" s="40">
        <f>INDEX(人口源表!$1:$1048576,MATCH($B145,人口源表!$A:$A,0),MATCH(AH$1,人口源表!$1:$1,0))*INDEX(城镇化率!$1:$1048576,MATCH($B145,城镇化率!$A:$A,0),MATCH(AH$1,城镇化率!$5:$5,0))/100</f>
        <v>2074265.4175571569</v>
      </c>
      <c r="AI145" s="40">
        <f>INDEX(人口源表!$1:$1048576,MATCH($B145,人口源表!$A:$A,0),MATCH(AI$1,人口源表!$1:$1,0))*INDEX(城镇化率!$1:$1048576,MATCH($B145,城镇化率!$A:$A,0),MATCH(AI$1,城镇化率!$5:$5,0))/100</f>
        <v>2067615.140114041</v>
      </c>
      <c r="AJ145" s="40">
        <f>INDEX(人口源表!$1:$1048576,MATCH($B145,人口源表!$A:$A,0),MATCH(AJ$1,人口源表!$1:$1,0))*INDEX(城镇化率!$1:$1048576,MATCH($B145,城镇化率!$A:$A,0),MATCH(AJ$1,城镇化率!$5:$5,0))/100</f>
        <v>2060653.4420575732</v>
      </c>
      <c r="AK145" s="40">
        <f>INDEX(人口源表!$1:$1048576,MATCH($B145,人口源表!$A:$A,0),MATCH(AK$1,人口源表!$1:$1,0))*INDEX(城镇化率!$1:$1048576,MATCH($B145,城镇化率!$A:$A,0),MATCH(AK$1,城镇化率!$5:$5,0))/100</f>
        <v>2053463.9771693912</v>
      </c>
      <c r="AL145" s="40">
        <f>INDEX(人口源表!$1:$1048576,MATCH($B145,人口源表!$A:$A,0),MATCH(AL$1,人口源表!$1:$1,0))*INDEX(城镇化率!$1:$1048576,MATCH($B145,城镇化率!$A:$A,0),MATCH(AL$1,城镇化率!$5:$5,0))/100</f>
        <v>2046135.4401971814</v>
      </c>
      <c r="AM145" s="40">
        <f>INDEX(人口源表!$1:$1048576,MATCH($B145,人口源表!$A:$A,0),MATCH(AM$1,人口源表!$1:$1,0))*INDEX(城镇化率!$1:$1048576,MATCH($B145,城镇化率!$A:$A,0),MATCH(AM$1,城镇化率!$5:$5,0))/100</f>
        <v>2038763.1573671147</v>
      </c>
      <c r="AN145" s="40">
        <f>INDEX(人口源表!$1:$1048576,MATCH($B145,人口源表!$A:$A,0),MATCH(AN$1,人口源表!$1:$1,0))*INDEX(城镇化率!$1:$1048576,MATCH($B145,城镇化率!$A:$A,0),MATCH(AN$1,城镇化率!$5:$5,0))/100</f>
        <v>2031447.685455176</v>
      </c>
      <c r="AO145" s="40">
        <f>INDEX(人口源表!$1:$1048576,MATCH($B145,人口源表!$A:$A,0),MATCH(AO$1,人口源表!$1:$1,0))*INDEX(城镇化率!$1:$1048576,MATCH($B145,城镇化率!$A:$A,0),MATCH(AO$1,城镇化率!$5:$5,0))/100</f>
        <v>2024294.8967727676</v>
      </c>
      <c r="AP145" s="40">
        <f>INDEX(人口源表!$1:$1048576,MATCH($B145,人口源表!$A:$A,0),MATCH(AP$1,人口源表!$1:$1,0))*INDEX(城镇化率!$1:$1048576,MATCH($B145,城镇化率!$A:$A,0),MATCH(AP$1,城镇化率!$5:$5,0))/100</f>
        <v>2017419.1143620166</v>
      </c>
      <c r="AQ145" s="40">
        <f>INDEX(人口源表!$1:$1048576,MATCH($B145,人口源表!$A:$A,0),MATCH(AQ$1,人口源表!$1:$1,0))*INDEX(城镇化率!$1:$1048576,MATCH($B145,城镇化率!$A:$A,0),MATCH(AQ$1,城镇化率!$5:$5,0))/100</f>
        <v>2010940.1954948651</v>
      </c>
      <c r="AR145" s="40">
        <f>INDEX(人口源表!$1:$1048576,MATCH($B145,人口源表!$A:$A,0),MATCH(AR$1,人口源表!$1:$1,0))*INDEX(城镇化率!$1:$1048576,MATCH($B145,城镇化率!$A:$A,0),MATCH(AR$1,城镇化率!$5:$5,0))/100</f>
        <v>2004982.851760814</v>
      </c>
      <c r="AS145" s="40">
        <f>INDEX(人口源表!$1:$1048576,MATCH($B145,人口源表!$A:$A,0),MATCH(AS$1,人口源表!$1:$1,0))*INDEX(城镇化率!$1:$1048576,MATCH($B145,城镇化率!$A:$A,0),MATCH(AS$1,城镇化率!$5:$5,0))/100</f>
        <v>1999679.8076157423</v>
      </c>
      <c r="AT145" s="40">
        <f>INDEX(人口源表!$1:$1048576,MATCH($B145,人口源表!$A:$A,0),MATCH(AT$1,人口源表!$1:$1,0))*INDEX(城镇化率!$1:$1048576,MATCH($B145,城镇化率!$A:$A,0),MATCH(AT$1,城镇化率!$5:$5,0))/100</f>
        <v>1995171.1600403655</v>
      </c>
      <c r="AU145" s="40">
        <f>INDEX(人口源表!$1:$1048576,MATCH($B145,人口源表!$A:$A,0),MATCH(AU$1,人口源表!$1:$1,0))*INDEX(城镇化率!$1:$1048576,MATCH($B145,城镇化率!$A:$A,0),MATCH(AU$1,城镇化率!$5:$5,0))/100</f>
        <v>1991601.3917241085</v>
      </c>
      <c r="AV145" s="40">
        <f>INDEX(人口源表!$1:$1048576,MATCH($B145,人口源表!$A:$A,0),MATCH(AV$1,人口源表!$1:$1,0))*INDEX(城镇化率!$1:$1048576,MATCH($B145,城镇化率!$A:$A,0),MATCH(AV$1,城镇化率!$5:$5,0))/100</f>
        <v>1989123.3328500495</v>
      </c>
    </row>
    <row r="146" spans="1:48" x14ac:dyDescent="0.15">
      <c r="A146" s="4" t="s">
        <v>7</v>
      </c>
      <c r="B146" s="4" t="s">
        <v>20</v>
      </c>
      <c r="C146" s="34">
        <f>VLOOKUP(B146,'[1]2016省城人口总结（根）'!B:C,2,FALSE)/100</f>
        <v>0.57200275782821031</v>
      </c>
      <c r="D146" s="40">
        <f>INDEX(人口源表!$1:$1048576,MATCH($B146,人口源表!$A:$A,0),MATCH(D$1,人口源表!$1:$1,0))*INDEX(城镇化率!$1:$1048576,MATCH($B146,城镇化率!$A:$A,0),MATCH(D$1,城镇化率!$5:$5,0))/100</f>
        <v>5973789.3717023823</v>
      </c>
      <c r="E146" s="40">
        <f>INDEX(人口源表!$1:$1048576,MATCH($B146,人口源表!$A:$A,0),MATCH(E$1,人口源表!$1:$1,0))*INDEX(城镇化率!$1:$1048576,MATCH($B146,城镇化率!$A:$A,0),MATCH(E$1,城镇化率!$5:$5,0))/100</f>
        <v>6099144.1962534962</v>
      </c>
      <c r="F146" s="40">
        <f>INDEX(人口源表!$1:$1048576,MATCH($B146,人口源表!$A:$A,0),MATCH(F$1,人口源表!$1:$1,0))*INDEX(城镇化率!$1:$1048576,MATCH($B146,城镇化率!$A:$A,0),MATCH(F$1,城镇化率!$5:$5,0))/100</f>
        <v>6223470.5660397075</v>
      </c>
      <c r="G146" s="40">
        <f>INDEX(人口源表!$1:$1048576,MATCH($B146,人口源表!$A:$A,0),MATCH(G$1,人口源表!$1:$1,0))*INDEX(城镇化率!$1:$1048576,MATCH($B146,城镇化率!$A:$A,0),MATCH(G$1,城镇化率!$5:$5,0))/100</f>
        <v>6608110.8706947025</v>
      </c>
      <c r="H146" s="40">
        <f>INDEX(人口源表!$1:$1048576,MATCH($B146,人口源表!$A:$A,0),MATCH(H$1,人口源表!$1:$1,0))*INDEX(城镇化率!$1:$1048576,MATCH($B146,城镇化率!$A:$A,0),MATCH(H$1,城镇化率!$5:$5,0))/100</f>
        <v>6741695.3210939849</v>
      </c>
      <c r="I146" s="40">
        <f>INDEX(人口源表!$1:$1048576,MATCH($B146,人口源表!$A:$A,0),MATCH(I$1,人口源表!$1:$1,0))*INDEX(城镇化率!$1:$1048576,MATCH($B146,城镇化率!$A:$A,0),MATCH(I$1,城镇化率!$5:$5,0))/100</f>
        <v>6829954.1728181615</v>
      </c>
      <c r="J146" s="40">
        <f>INDEX(人口源表!$1:$1048576,MATCH($B146,人口源表!$A:$A,0),MATCH(J$1,人口源表!$1:$1,0))*INDEX(城镇化率!$1:$1048576,MATCH($B146,城镇化率!$A:$A,0),MATCH(J$1,城镇化率!$5:$5,0))/100</f>
        <v>6918485.0409837477</v>
      </c>
      <c r="K146" s="40">
        <f>INDEX(人口源表!$1:$1048576,MATCH($B146,人口源表!$A:$A,0),MATCH(K$1,人口源表!$1:$1,0))*INDEX(城镇化率!$1:$1048576,MATCH($B146,城镇化率!$A:$A,0),MATCH(K$1,城镇化率!$5:$5,0))/100</f>
        <v>7007016.5951235685</v>
      </c>
      <c r="L146" s="40">
        <f>INDEX(人口源表!$1:$1048576,MATCH($B146,人口源表!$A:$A,0),MATCH(L$1,人口源表!$1:$1,0))*INDEX(城镇化率!$1:$1048576,MATCH($B146,城镇化率!$A:$A,0),MATCH(L$1,城镇化率!$5:$5,0))/100</f>
        <v>7095285.8773013894</v>
      </c>
      <c r="M146" s="40">
        <f>INDEX(人口源表!$1:$1048576,MATCH($B146,人口源表!$A:$A,0),MATCH(M$1,人口源表!$1:$1,0))*INDEX(城镇化率!$1:$1048576,MATCH($B146,城镇化率!$A:$A,0),MATCH(M$1,城镇化率!$5:$5,0))/100</f>
        <v>7183038.3479044978</v>
      </c>
      <c r="N146" s="40">
        <f>INDEX(人口源表!$1:$1048576,MATCH($B146,人口源表!$A:$A,0),MATCH(N$1,人口源表!$1:$1,0))*INDEX(城镇化率!$1:$1048576,MATCH($B146,城镇化率!$A:$A,0),MATCH(N$1,城镇化率!$5:$5,0))/100</f>
        <v>7270031.8136675088</v>
      </c>
      <c r="O146" s="40">
        <f>INDEX(人口源表!$1:$1048576,MATCH($B146,人口源表!$A:$A,0),MATCH(O$1,人口源表!$1:$1,0))*INDEX(城镇化率!$1:$1048576,MATCH($B146,城镇化率!$A:$A,0),MATCH(O$1,城镇化率!$5:$5,0))/100</f>
        <v>7356032.0445875069</v>
      </c>
      <c r="P146" s="40">
        <f>INDEX(人口源表!$1:$1048576,MATCH($B146,人口源表!$A:$A,0),MATCH(P$1,人口源表!$1:$1,0))*INDEX(城镇化率!$1:$1048576,MATCH($B146,城镇化率!$A:$A,0),MATCH(P$1,城镇化率!$5:$5,0))/100</f>
        <v>7440818.7064697882</v>
      </c>
      <c r="Q146" s="40">
        <f>INDEX(人口源表!$1:$1048576,MATCH($B146,人口源表!$A:$A,0),MATCH(Q$1,人口源表!$1:$1,0))*INDEX(城镇化率!$1:$1048576,MATCH($B146,城镇化率!$A:$A,0),MATCH(Q$1,城镇化率!$5:$5,0))/100</f>
        <v>7524182.263119434</v>
      </c>
      <c r="R146" s="40">
        <f>INDEX(人口源表!$1:$1048576,MATCH($B146,人口源表!$A:$A,0),MATCH(R$1,人口源表!$1:$1,0))*INDEX(城镇化率!$1:$1048576,MATCH($B146,城镇化率!$A:$A,0),MATCH(R$1,城镇化率!$5:$5,0))/100</f>
        <v>7605928.1027753521</v>
      </c>
      <c r="S146" s="40">
        <f>INDEX(人口源表!$1:$1048576,MATCH($B146,人口源表!$A:$A,0),MATCH(S$1,人口源表!$1:$1,0))*INDEX(城镇化率!$1:$1048576,MATCH($B146,城镇化率!$A:$A,0),MATCH(S$1,城镇化率!$5:$5,0))/100</f>
        <v>7647824.503757867</v>
      </c>
      <c r="T146" s="40">
        <f>INDEX(人口源表!$1:$1048576,MATCH($B146,人口源表!$A:$A,0),MATCH(T$1,人口源表!$1:$1,0))*INDEX(城镇化率!$1:$1048576,MATCH($B146,城镇化率!$A:$A,0),MATCH(T$1,城镇化率!$5:$5,0))/100</f>
        <v>7687172.3784017563</v>
      </c>
      <c r="U146" s="40">
        <f>INDEX(人口源表!$1:$1048576,MATCH($B146,人口源表!$A:$A,0),MATCH(U$1,人口源表!$1:$1,0))*INDEX(城镇化率!$1:$1048576,MATCH($B146,城镇化率!$A:$A,0),MATCH(U$1,城镇化率!$5:$5,0))/100</f>
        <v>7723857.2039019074</v>
      </c>
      <c r="V146" s="40">
        <f>INDEX(人口源表!$1:$1048576,MATCH($B146,人口源表!$A:$A,0),MATCH(V$1,人口源表!$1:$1,0))*INDEX(城镇化率!$1:$1048576,MATCH($B146,城镇化率!$A:$A,0),MATCH(V$1,城镇化率!$5:$5,0))/100</f>
        <v>7757783.2526755743</v>
      </c>
      <c r="W146" s="40">
        <f>INDEX(人口源表!$1:$1048576,MATCH($B146,人口源表!$A:$A,0),MATCH(W$1,人口源表!$1:$1,0))*INDEX(城镇化率!$1:$1048576,MATCH($B146,城镇化率!$A:$A,0),MATCH(W$1,城镇化率!$5:$5,0))/100</f>
        <v>7788874.0875808187</v>
      </c>
      <c r="X146" s="40">
        <f>INDEX(人口源表!$1:$1048576,MATCH($B146,人口源表!$A:$A,0),MATCH(X$1,人口源表!$1:$1,0))*INDEX(城镇化率!$1:$1048576,MATCH($B146,城镇化率!$A:$A,0),MATCH(X$1,城镇化率!$5:$5,0))/100</f>
        <v>7817073.7611680338</v>
      </c>
      <c r="Y146" s="40">
        <f>INDEX(人口源表!$1:$1048576,MATCH($B146,人口源表!$A:$A,0),MATCH(Y$1,人口源表!$1:$1,0))*INDEX(城镇化率!$1:$1048576,MATCH($B146,城镇化率!$A:$A,0),MATCH(Y$1,城镇化率!$5:$5,0))/100</f>
        <v>7842347.343492439</v>
      </c>
      <c r="Z146" s="40">
        <f>INDEX(人口源表!$1:$1048576,MATCH($B146,人口源表!$A:$A,0),MATCH(Z$1,人口源表!$1:$1,0))*INDEX(城镇化率!$1:$1048576,MATCH($B146,城镇化率!$A:$A,0),MATCH(Z$1,城镇化率!$5:$5,0))/100</f>
        <v>7864680.0509751709</v>
      </c>
      <c r="AA146" s="40">
        <f>INDEX(人口源表!$1:$1048576,MATCH($B146,人口源表!$A:$A,0),MATCH(AA$1,人口源表!$1:$1,0))*INDEX(城镇化率!$1:$1048576,MATCH($B146,城镇化率!$A:$A,0),MATCH(AA$1,城镇化率!$5:$5,0))/100</f>
        <v>7884079.1690802332</v>
      </c>
      <c r="AB146" s="40">
        <f>INDEX(人口源表!$1:$1048576,MATCH($B146,人口源表!$A:$A,0),MATCH(AB$1,人口源表!$1:$1,0))*INDEX(城镇化率!$1:$1048576,MATCH($B146,城镇化率!$A:$A,0),MATCH(AB$1,城镇化率!$5:$5,0))/100</f>
        <v>7900575.3145360937</v>
      </c>
      <c r="AC146" s="40">
        <f>INDEX(人口源表!$1:$1048576,MATCH($B146,人口源表!$A:$A,0),MATCH(AC$1,人口源表!$1:$1,0))*INDEX(城镇化率!$1:$1048576,MATCH($B146,城镇化率!$A:$A,0),MATCH(AC$1,城镇化率!$5:$5,0))/100</f>
        <v>7904535.0656754207</v>
      </c>
      <c r="AD146" s="40">
        <f>INDEX(人口源表!$1:$1048576,MATCH($B146,人口源表!$A:$A,0),MATCH(AD$1,人口源表!$1:$1,0))*INDEX(城镇化率!$1:$1048576,MATCH($B146,城镇化率!$A:$A,0),MATCH(AD$1,城镇化率!$5:$5,0))/100</f>
        <v>7905704.880931939</v>
      </c>
      <c r="AE146" s="40">
        <f>INDEX(人口源表!$1:$1048576,MATCH($B146,人口源表!$A:$A,0),MATCH(AE$1,人口源表!$1:$1,0))*INDEX(城镇化率!$1:$1048576,MATCH($B146,城镇化率!$A:$A,0),MATCH(AE$1,城镇化率!$5:$5,0))/100</f>
        <v>7904193.5835135663</v>
      </c>
      <c r="AF146" s="40">
        <f>INDEX(人口源表!$1:$1048576,MATCH($B146,人口源表!$A:$A,0),MATCH(AF$1,人口源表!$1:$1,0))*INDEX(城镇化率!$1:$1048576,MATCH($B146,城镇化率!$A:$A,0),MATCH(AF$1,城镇化率!$5:$5,0))/100</f>
        <v>7900134.2351814387</v>
      </c>
      <c r="AG146" s="40">
        <f>INDEX(人口源表!$1:$1048576,MATCH($B146,人口源表!$A:$A,0),MATCH(AG$1,人口源表!$1:$1,0))*INDEX(城镇化率!$1:$1048576,MATCH($B146,城镇化率!$A:$A,0),MATCH(AG$1,城镇化率!$5:$5,0))/100</f>
        <v>7893685.3002271783</v>
      </c>
      <c r="AH146" s="40">
        <f>INDEX(人口源表!$1:$1048576,MATCH($B146,人口源表!$A:$A,0),MATCH(AH$1,人口源表!$1:$1,0))*INDEX(城镇化率!$1:$1048576,MATCH($B146,城镇化率!$A:$A,0),MATCH(AH$1,城镇化率!$5:$5,0))/100</f>
        <v>7885027.4702607263</v>
      </c>
      <c r="AI146" s="40">
        <f>INDEX(人口源表!$1:$1048576,MATCH($B146,人口源表!$A:$A,0),MATCH(AI$1,人口源表!$1:$1,0))*INDEX(城镇化率!$1:$1048576,MATCH($B146,城镇化率!$A:$A,0),MATCH(AI$1,城镇化率!$5:$5,0))/100</f>
        <v>7874369.8952254746</v>
      </c>
      <c r="AJ146" s="40">
        <f>INDEX(人口源表!$1:$1048576,MATCH($B146,人口源表!$A:$A,0),MATCH(AJ$1,人口源表!$1:$1,0))*INDEX(城镇化率!$1:$1048576,MATCH($B146,城镇化率!$A:$A,0),MATCH(AJ$1,城镇化率!$5:$5,0))/100</f>
        <v>7861944.1027849372</v>
      </c>
      <c r="AK146" s="40">
        <f>INDEX(人口源表!$1:$1048576,MATCH($B146,人口源表!$A:$A,0),MATCH(AK$1,人口源表!$1:$1,0))*INDEX(城镇化率!$1:$1048576,MATCH($B146,城镇化率!$A:$A,0),MATCH(AK$1,城镇化率!$5:$5,0))/100</f>
        <v>7848009.5342460182</v>
      </c>
      <c r="AL146" s="40">
        <f>INDEX(人口源表!$1:$1048576,MATCH($B146,人口源表!$A:$A,0),MATCH(AL$1,人口源表!$1:$1,0))*INDEX(城镇化率!$1:$1048576,MATCH($B146,城镇化率!$A:$A,0),MATCH(AL$1,城镇化率!$5:$5,0))/100</f>
        <v>7832851.0857204571</v>
      </c>
      <c r="AM146" s="40">
        <f>INDEX(人口源表!$1:$1048576,MATCH($B146,人口源表!$A:$A,0),MATCH(AM$1,人口源表!$1:$1,0))*INDEX(城镇化率!$1:$1048576,MATCH($B146,城镇化率!$A:$A,0),MATCH(AM$1,城镇化率!$5:$5,0))/100</f>
        <v>7816781.7718153866</v>
      </c>
      <c r="AN146" s="40">
        <f>INDEX(人口源表!$1:$1048576,MATCH($B146,人口源表!$A:$A,0),MATCH(AN$1,人口源表!$1:$1,0))*INDEX(城镇化率!$1:$1048576,MATCH($B146,城镇化率!$A:$A,0),MATCH(AN$1,城镇化率!$5:$5,0))/100</f>
        <v>7800141.727726697</v>
      </c>
      <c r="AO146" s="40">
        <f>INDEX(人口源表!$1:$1048576,MATCH($B146,人口源表!$A:$A,0),MATCH(AO$1,人口源表!$1:$1,0))*INDEX(城镇化率!$1:$1048576,MATCH($B146,城镇化率!$A:$A,0),MATCH(AO$1,城镇化率!$5:$5,0))/100</f>
        <v>7783297.929217373</v>
      </c>
      <c r="AP146" s="40">
        <f>INDEX(人口源表!$1:$1048576,MATCH($B146,人口源表!$A:$A,0),MATCH(AP$1,人口源表!$1:$1,0))*INDEX(城镇化率!$1:$1048576,MATCH($B146,城镇化率!$A:$A,0),MATCH(AP$1,城镇化率!$5:$5,0))/100</f>
        <v>7766646.8966480438</v>
      </c>
      <c r="AQ146" s="40">
        <f>INDEX(人口源表!$1:$1048576,MATCH($B146,人口源表!$A:$A,0),MATCH(AQ$1,人口源表!$1:$1,0))*INDEX(城镇化率!$1:$1048576,MATCH($B146,城镇化率!$A:$A,0),MATCH(AQ$1,城镇化率!$5:$5,0))/100</f>
        <v>7750612.9441329427</v>
      </c>
      <c r="AR146" s="40">
        <f>INDEX(人口源表!$1:$1048576,MATCH($B146,人口源表!$A:$A,0),MATCH(AR$1,人口源表!$1:$1,0))*INDEX(城镇化率!$1:$1048576,MATCH($B146,城镇化率!$A:$A,0),MATCH(AR$1,城镇化率!$5:$5,0))/100</f>
        <v>7735650.9108789265</v>
      </c>
      <c r="AS146" s="40">
        <f>INDEX(人口源表!$1:$1048576,MATCH($B146,人口源表!$A:$A,0),MATCH(AS$1,人口源表!$1:$1,0))*INDEX(城镇化率!$1:$1048576,MATCH($B146,城镇化率!$A:$A,0),MATCH(AS$1,城镇化率!$5:$5,0))/100</f>
        <v>7722245.1615067497</v>
      </c>
      <c r="AT146" s="40">
        <f>INDEX(人口源表!$1:$1048576,MATCH($B146,人口源表!$A:$A,0),MATCH(AT$1,人口源表!$1:$1,0))*INDEX(城镇化率!$1:$1048576,MATCH($B146,城镇化率!$A:$A,0),MATCH(AT$1,城镇化率!$5:$5,0))/100</f>
        <v>7710909.3180204742</v>
      </c>
      <c r="AU146" s="40">
        <f>INDEX(人口源表!$1:$1048576,MATCH($B146,人口源表!$A:$A,0),MATCH(AU$1,人口源表!$1:$1,0))*INDEX(城镇化率!$1:$1048576,MATCH($B146,城镇化率!$A:$A,0),MATCH(AU$1,城镇化率!$5:$5,0))/100</f>
        <v>7702189.0326360324</v>
      </c>
      <c r="AV146" s="40">
        <f>INDEX(人口源表!$1:$1048576,MATCH($B146,人口源表!$A:$A,0),MATCH(AV$1,人口源表!$1:$1,0))*INDEX(城镇化率!$1:$1048576,MATCH($B146,城镇化率!$A:$A,0),MATCH(AV$1,城镇化率!$5:$5,0))/100</f>
        <v>7696660.9873103453</v>
      </c>
    </row>
    <row r="147" spans="1:48" x14ac:dyDescent="0.15">
      <c r="A147" s="4" t="s">
        <v>7</v>
      </c>
      <c r="B147" s="4" t="s">
        <v>17</v>
      </c>
      <c r="C147" s="34">
        <f>VLOOKUP(B147,'[1]2016省城人口总结（根）'!B:C,2,FALSE)/100</f>
        <v>0.55129659720663637</v>
      </c>
      <c r="D147" s="40">
        <f>INDEX(人口源表!$1:$1048576,MATCH($B147,人口源表!$A:$A,0),MATCH(D$1,人口源表!$1:$1,0))*INDEX(城镇化率!$1:$1048576,MATCH($B147,城镇化率!$A:$A,0),MATCH(D$1,城镇化率!$5:$5,0))/100</f>
        <v>3206007.7441528398</v>
      </c>
      <c r="E147" s="40">
        <f>INDEX(人口源表!$1:$1048576,MATCH($B147,人口源表!$A:$A,0),MATCH(E$1,人口源表!$1:$1,0))*INDEX(城镇化率!$1:$1048576,MATCH($B147,城镇化率!$A:$A,0),MATCH(E$1,城镇化率!$5:$5,0))/100</f>
        <v>3274926.4051158712</v>
      </c>
      <c r="F147" s="40">
        <f>INDEX(人口源表!$1:$1048576,MATCH($B147,人口源表!$A:$A,0),MATCH(F$1,人口源表!$1:$1,0))*INDEX(城镇化率!$1:$1048576,MATCH($B147,城镇化率!$A:$A,0),MATCH(F$1,城镇化率!$5:$5,0))/100</f>
        <v>3343071.7830763906</v>
      </c>
      <c r="G147" s="40">
        <f>INDEX(人口源表!$1:$1048576,MATCH($B147,人口源表!$A:$A,0),MATCH(G$1,人口源表!$1:$1,0))*INDEX(城镇化率!$1:$1048576,MATCH($B147,城镇化率!$A:$A,0),MATCH(G$1,城镇化率!$5:$5,0))/100</f>
        <v>3241615.3285573707</v>
      </c>
      <c r="H147" s="40">
        <f>INDEX(人口源表!$1:$1048576,MATCH($B147,人口源表!$A:$A,0),MATCH(H$1,人口源表!$1:$1,0))*INDEX(城镇化率!$1:$1048576,MATCH($B147,城镇化率!$A:$A,0),MATCH(H$1,城镇化率!$5:$5,0))/100</f>
        <v>3309070.6684774673</v>
      </c>
      <c r="I147" s="40">
        <f>INDEX(人口源表!$1:$1048576,MATCH($B147,人口源表!$A:$A,0),MATCH(I$1,人口源表!$1:$1,0))*INDEX(城镇化率!$1:$1048576,MATCH($B147,城镇化率!$A:$A,0),MATCH(I$1,城镇化率!$5:$5,0))/100</f>
        <v>3353341.0490863132</v>
      </c>
      <c r="J147" s="40">
        <f>INDEX(人口源表!$1:$1048576,MATCH($B147,人口源表!$A:$A,0),MATCH(J$1,人口源表!$1:$1,0))*INDEX(城镇化率!$1:$1048576,MATCH($B147,城镇化率!$A:$A,0),MATCH(J$1,城镇化率!$5:$5,0))/100</f>
        <v>3396877.229784349</v>
      </c>
      <c r="K147" s="40">
        <f>INDEX(人口源表!$1:$1048576,MATCH($B147,人口源表!$A:$A,0),MATCH(K$1,人口源表!$1:$1,0))*INDEX(城镇化率!$1:$1048576,MATCH($B147,城镇化率!$A:$A,0),MATCH(K$1,城镇化率!$5:$5,0))/100</f>
        <v>3439625.9447617703</v>
      </c>
      <c r="L147" s="40">
        <f>INDEX(人口源表!$1:$1048576,MATCH($B147,人口源表!$A:$A,0),MATCH(L$1,人口源表!$1:$1,0))*INDEX(城镇化率!$1:$1048576,MATCH($B147,城镇化率!$A:$A,0),MATCH(L$1,城镇化率!$5:$5,0))/100</f>
        <v>3481536.6781764762</v>
      </c>
      <c r="M147" s="40">
        <f>INDEX(人口源表!$1:$1048576,MATCH($B147,人口源表!$A:$A,0),MATCH(M$1,人口源表!$1:$1,0))*INDEX(城镇化率!$1:$1048576,MATCH($B147,城镇化率!$A:$A,0),MATCH(M$1,城镇化率!$5:$5,0))/100</f>
        <v>3522561.2258293284</v>
      </c>
      <c r="N147" s="40">
        <f>INDEX(人口源表!$1:$1048576,MATCH($B147,人口源表!$A:$A,0),MATCH(N$1,人口源表!$1:$1,0))*INDEX(城镇化率!$1:$1048576,MATCH($B147,城镇化率!$A:$A,0),MATCH(N$1,城镇化率!$5:$5,0))/100</f>
        <v>3562654.4776089801</v>
      </c>
      <c r="O147" s="40">
        <f>INDEX(人口源表!$1:$1048576,MATCH($B147,人口源表!$A:$A,0),MATCH(O$1,人口源表!$1:$1,0))*INDEX(城镇化率!$1:$1048576,MATCH($B147,城镇化率!$A:$A,0),MATCH(O$1,城镇化率!$5:$5,0))/100</f>
        <v>3601773.3455757075</v>
      </c>
      <c r="P147" s="40">
        <f>INDEX(人口源表!$1:$1048576,MATCH($B147,人口源表!$A:$A,0),MATCH(P$1,人口源表!$1:$1,0))*INDEX(城镇化率!$1:$1048576,MATCH($B147,城镇化率!$A:$A,0),MATCH(P$1,城镇化率!$5:$5,0))/100</f>
        <v>3639878.8155071675</v>
      </c>
      <c r="Q147" s="40">
        <f>INDEX(人口源表!$1:$1048576,MATCH($B147,人口源表!$A:$A,0),MATCH(Q$1,人口源表!$1:$1,0))*INDEX(城镇化率!$1:$1048576,MATCH($B147,城镇化率!$A:$A,0),MATCH(Q$1,城镇化率!$5:$5,0))/100</f>
        <v>3676934.2475562706</v>
      </c>
      <c r="R147" s="40">
        <f>INDEX(人口源表!$1:$1048576,MATCH($B147,人口源表!$A:$A,0),MATCH(R$1,人口源表!$1:$1,0))*INDEX(城镇化率!$1:$1048576,MATCH($B147,城镇化率!$A:$A,0),MATCH(R$1,城镇化率!$5:$5,0))/100</f>
        <v>3712908.1285224436</v>
      </c>
      <c r="S147" s="40">
        <f>INDEX(人口源表!$1:$1048576,MATCH($B147,人口源表!$A:$A,0),MATCH(S$1,人口源表!$1:$1,0))*INDEX(城镇化率!$1:$1048576,MATCH($B147,城镇化率!$A:$A,0),MATCH(S$1,城镇化率!$5:$5,0))/100</f>
        <v>3729217.7410032814</v>
      </c>
      <c r="T147" s="40">
        <f>INDEX(人口源表!$1:$1048576,MATCH($B147,人口源表!$A:$A,0),MATCH(T$1,人口源表!$1:$1,0))*INDEX(城镇化率!$1:$1048576,MATCH($B147,城镇化率!$A:$A,0),MATCH(T$1,城镇化率!$5:$5,0))/100</f>
        <v>3744149.9944534237</v>
      </c>
      <c r="U147" s="40">
        <f>INDEX(人口源表!$1:$1048576,MATCH($B147,人口源表!$A:$A,0),MATCH(U$1,人口源表!$1:$1,0))*INDEX(城镇化率!$1:$1048576,MATCH($B147,城镇化率!$A:$A,0),MATCH(U$1,城镇化率!$5:$5,0))/100</f>
        <v>3757701.9859150862</v>
      </c>
      <c r="V147" s="40">
        <f>INDEX(人口源表!$1:$1048576,MATCH($B147,人口源表!$A:$A,0),MATCH(V$1,人口源表!$1:$1,0))*INDEX(城镇化率!$1:$1048576,MATCH($B147,城镇化率!$A:$A,0),MATCH(V$1,城镇化率!$5:$5,0))/100</f>
        <v>3769877.6129229092</v>
      </c>
      <c r="W147" s="40">
        <f>INDEX(人口源表!$1:$1048576,MATCH($B147,人口源表!$A:$A,0),MATCH(W$1,人口源表!$1:$1,0))*INDEX(城镇化率!$1:$1048576,MATCH($B147,城镇化率!$A:$A,0),MATCH(W$1,城镇化率!$5:$5,0))/100</f>
        <v>3780683.0669401078</v>
      </c>
      <c r="X147" s="40">
        <f>INDEX(人口源表!$1:$1048576,MATCH($B147,人口源表!$A:$A,0),MATCH(X$1,人口源表!$1:$1,0))*INDEX(城镇化率!$1:$1048576,MATCH($B147,城镇化率!$A:$A,0),MATCH(X$1,城镇化率!$5:$5,0))/100</f>
        <v>3790130.2443423509</v>
      </c>
      <c r="Y147" s="40">
        <f>INDEX(人口源表!$1:$1048576,MATCH($B147,人口源表!$A:$A,0),MATCH(Y$1,人口源表!$1:$1,0))*INDEX(城镇化率!$1:$1048576,MATCH($B147,城镇化率!$A:$A,0),MATCH(Y$1,城镇化率!$5:$5,0))/100</f>
        <v>3798235.5364807099</v>
      </c>
      <c r="Z147" s="40">
        <f>INDEX(人口源表!$1:$1048576,MATCH($B147,人口源表!$A:$A,0),MATCH(Z$1,人口源表!$1:$1,0))*INDEX(城镇化率!$1:$1048576,MATCH($B147,城镇化率!$A:$A,0),MATCH(Z$1,城镇化率!$5:$5,0))/100</f>
        <v>3805019.9373429241</v>
      </c>
      <c r="AA147" s="40">
        <f>INDEX(人口源表!$1:$1048576,MATCH($B147,人口源表!$A:$A,0),MATCH(AA$1,人口源表!$1:$1,0))*INDEX(城镇化率!$1:$1048576,MATCH($B147,城镇化率!$A:$A,0),MATCH(AA$1,城镇化率!$5:$5,0))/100</f>
        <v>3810510.5155888861</v>
      </c>
      <c r="AB147" s="40">
        <f>INDEX(人口源表!$1:$1048576,MATCH($B147,人口源表!$A:$A,0),MATCH(AB$1,人口源表!$1:$1,0))*INDEX(城镇化率!$1:$1048576,MATCH($B147,城镇化率!$A:$A,0),MATCH(AB$1,城镇化率!$5:$5,0))/100</f>
        <v>3814737.8202715362</v>
      </c>
      <c r="AC147" s="40">
        <f>INDEX(人口源表!$1:$1048576,MATCH($B147,人口源表!$A:$A,0),MATCH(AC$1,人口源表!$1:$1,0))*INDEX(城镇化率!$1:$1048576,MATCH($B147,城镇化率!$A:$A,0),MATCH(AC$1,城镇化率!$5:$5,0))/100</f>
        <v>3813067.7550277724</v>
      </c>
      <c r="AD147" s="40">
        <f>INDEX(人口源表!$1:$1048576,MATCH($B147,人口源表!$A:$A,0),MATCH(AD$1,人口源表!$1:$1,0))*INDEX(城镇化率!$1:$1048576,MATCH($B147,城镇化率!$A:$A,0),MATCH(AD$1,城镇化率!$5:$5,0))/100</f>
        <v>3810214.494197824</v>
      </c>
      <c r="AE147" s="40">
        <f>INDEX(人口源表!$1:$1048576,MATCH($B147,人口源表!$A:$A,0),MATCH(AE$1,人口源表!$1:$1,0))*INDEX(城镇化率!$1:$1048576,MATCH($B147,城镇化率!$A:$A,0),MATCH(AE$1,城镇化率!$5:$5,0))/100</f>
        <v>3806230.725396222</v>
      </c>
      <c r="AF147" s="40">
        <f>INDEX(人口源表!$1:$1048576,MATCH($B147,人口源表!$A:$A,0),MATCH(AF$1,人口源表!$1:$1,0))*INDEX(城镇化率!$1:$1048576,MATCH($B147,城镇化率!$A:$A,0),MATCH(AF$1,城镇化率!$5:$5,0))/100</f>
        <v>3801172.1161538041</v>
      </c>
      <c r="AG147" s="40">
        <f>INDEX(人口源表!$1:$1048576,MATCH($B147,人口源表!$A:$A,0),MATCH(AG$1,人口源表!$1:$1,0))*INDEX(城镇化率!$1:$1048576,MATCH($B147,城镇化率!$A:$A,0),MATCH(AG$1,城镇化率!$5:$5,0))/100</f>
        <v>3795101.5488186325</v>
      </c>
      <c r="AH147" s="40">
        <f>INDEX(人口源表!$1:$1048576,MATCH($B147,人口源表!$A:$A,0),MATCH(AH$1,人口源表!$1:$1,0))*INDEX(城镇化率!$1:$1048576,MATCH($B147,城镇化率!$A:$A,0),MATCH(AH$1,城镇化率!$5:$5,0))/100</f>
        <v>3788087.1467348696</v>
      </c>
      <c r="AI147" s="40">
        <f>INDEX(人口源表!$1:$1048576,MATCH($B147,人口源表!$A:$A,0),MATCH(AI$1,人口源表!$1:$1,0))*INDEX(城镇化率!$1:$1048576,MATCH($B147,城镇化率!$A:$A,0),MATCH(AI$1,城镇化率!$5:$5,0))/100</f>
        <v>3780202.3635336291</v>
      </c>
      <c r="AJ147" s="40">
        <f>INDEX(人口源表!$1:$1048576,MATCH($B147,人口源表!$A:$A,0),MATCH(AJ$1,人口源表!$1:$1,0))*INDEX(城镇化率!$1:$1048576,MATCH($B147,城镇化率!$A:$A,0),MATCH(AJ$1,城镇化率!$5:$5,0))/100</f>
        <v>3771526.7791268332</v>
      </c>
      <c r="AK147" s="40">
        <f>INDEX(人口源表!$1:$1048576,MATCH($B147,人口源表!$A:$A,0),MATCH(AK$1,人口源表!$1:$1,0))*INDEX(城镇化率!$1:$1048576,MATCH($B147,城镇化率!$A:$A,0),MATCH(AK$1,城镇化率!$5:$5,0))/100</f>
        <v>3762144.7874748521</v>
      </c>
      <c r="AL147" s="40">
        <f>INDEX(人口源表!$1:$1048576,MATCH($B147,人口源表!$A:$A,0),MATCH(AL$1,人口源表!$1:$1,0))*INDEX(城镇化率!$1:$1048576,MATCH($B147,城镇化率!$A:$A,0),MATCH(AL$1,城镇化率!$5:$5,0))/100</f>
        <v>3752147.8087525922</v>
      </c>
      <c r="AM147" s="40">
        <f>INDEX(人口源表!$1:$1048576,MATCH($B147,人口源表!$A:$A,0),MATCH(AM$1,人口源表!$1:$1,0))*INDEX(城镇化率!$1:$1048576,MATCH($B147,城镇化率!$A:$A,0),MATCH(AM$1,城镇化率!$5:$5,0))/100</f>
        <v>3741632.2681649406</v>
      </c>
      <c r="AN147" s="40">
        <f>INDEX(人口源表!$1:$1048576,MATCH($B147,人口源表!$A:$A,0),MATCH(AN$1,人口源表!$1:$1,0))*INDEX(城镇化率!$1:$1048576,MATCH($B147,城镇化率!$A:$A,0),MATCH(AN$1,城镇化率!$5:$5,0))/100</f>
        <v>3730702.542668324</v>
      </c>
      <c r="AO147" s="40">
        <f>INDEX(人口源表!$1:$1048576,MATCH($B147,人口源表!$A:$A,0),MATCH(AO$1,人口源表!$1:$1,0))*INDEX(城镇化率!$1:$1048576,MATCH($B147,城镇化率!$A:$A,0),MATCH(AO$1,城镇化率!$5:$5,0))/100</f>
        <v>3719466.0629051733</v>
      </c>
      <c r="AP147" s="40">
        <f>INDEX(人口源表!$1:$1048576,MATCH($B147,人口源表!$A:$A,0),MATCH(AP$1,人口源表!$1:$1,0))*INDEX(城镇化率!$1:$1048576,MATCH($B147,城镇化率!$A:$A,0),MATCH(AP$1,城镇化率!$5:$5,0))/100</f>
        <v>3708039.8522789548</v>
      </c>
      <c r="AQ147" s="40">
        <f>INDEX(人口源表!$1:$1048576,MATCH($B147,人口源表!$A:$A,0),MATCH(AQ$1,人口源表!$1:$1,0))*INDEX(城镇化率!$1:$1048576,MATCH($B147,城镇化率!$A:$A,0),MATCH(AQ$1,城镇化率!$5:$5,0))/100</f>
        <v>3696544.8957709367</v>
      </c>
      <c r="AR147" s="40">
        <f>INDEX(人口源表!$1:$1048576,MATCH($B147,人口源表!$A:$A,0),MATCH(AR$1,人口源表!$1:$1,0))*INDEX(城镇化率!$1:$1048576,MATCH($B147,城镇化率!$A:$A,0),MATCH(AR$1,城镇化率!$5:$5,0))/100</f>
        <v>3685110.5616293512</v>
      </c>
      <c r="AS147" s="40">
        <f>INDEX(人口源表!$1:$1048576,MATCH($B147,人口源表!$A:$A,0),MATCH(AS$1,人口源表!$1:$1,0))*INDEX(城镇化率!$1:$1048576,MATCH($B147,城镇化率!$A:$A,0),MATCH(AS$1,城镇化率!$5:$5,0))/100</f>
        <v>3673871.821953733</v>
      </c>
      <c r="AT147" s="40">
        <f>INDEX(人口源表!$1:$1048576,MATCH($B147,人口源表!$A:$A,0),MATCH(AT$1,人口源表!$1:$1,0))*INDEX(城镇化率!$1:$1048576,MATCH($B147,城镇化率!$A:$A,0),MATCH(AT$1,城镇化率!$5:$5,0))/100</f>
        <v>3662969.3399219797</v>
      </c>
      <c r="AU147" s="40">
        <f>INDEX(人口源表!$1:$1048576,MATCH($B147,人口源表!$A:$A,0),MATCH(AU$1,人口源表!$1:$1,0))*INDEX(城镇化率!$1:$1048576,MATCH($B147,城镇化率!$A:$A,0),MATCH(AU$1,城镇化率!$5:$5,0))/100</f>
        <v>3652553.2357159043</v>
      </c>
      <c r="AV147" s="40">
        <f>INDEX(人口源表!$1:$1048576,MATCH($B147,人口源表!$A:$A,0),MATCH(AV$1,人口源表!$1:$1,0))*INDEX(城镇化率!$1:$1048576,MATCH($B147,城镇化率!$A:$A,0),MATCH(AV$1,城镇化率!$5:$5,0))/100</f>
        <v>3642778.0766141545</v>
      </c>
    </row>
    <row r="148" spans="1:48" x14ac:dyDescent="0.15">
      <c r="A148" s="4" t="s">
        <v>7</v>
      </c>
      <c r="B148" s="4" t="s">
        <v>23</v>
      </c>
      <c r="C148" s="34">
        <f>VLOOKUP(B148,'[1]2016省城人口总结（根）'!B:C,2,FALSE)/100</f>
        <v>0.49859204876755897</v>
      </c>
      <c r="D148" s="40">
        <f>INDEX(人口源表!$1:$1048576,MATCH($B148,人口源表!$A:$A,0),MATCH(D$1,人口源表!$1:$1,0))*INDEX(城镇化率!$1:$1048576,MATCH($B148,城镇化率!$A:$A,0),MATCH(D$1,城镇化率!$5:$5,0))/100</f>
        <v>3028618.7587322569</v>
      </c>
      <c r="E148" s="40">
        <f>INDEX(人口源表!$1:$1048576,MATCH($B148,人口源表!$A:$A,0),MATCH(E$1,人口源表!$1:$1,0))*INDEX(城镇化率!$1:$1048576,MATCH($B148,城镇化率!$A:$A,0),MATCH(E$1,城镇化率!$5:$5,0))/100</f>
        <v>3095494.1775166206</v>
      </c>
      <c r="F148" s="40">
        <f>INDEX(人口源表!$1:$1048576,MATCH($B148,人口源表!$A:$A,0),MATCH(F$1,人口源表!$1:$1,0))*INDEX(城镇化率!$1:$1048576,MATCH($B148,城镇化率!$A:$A,0),MATCH(F$1,城镇化率!$5:$5,0))/100</f>
        <v>3161647.1331032598</v>
      </c>
      <c r="G148" s="40">
        <f>INDEX(人口源表!$1:$1048576,MATCH($B148,人口源表!$A:$A,0),MATCH(G$1,人口源表!$1:$1,0))*INDEX(城镇化率!$1:$1048576,MATCH($B148,城镇化率!$A:$A,0),MATCH(G$1,城镇化率!$5:$5,0))/100</f>
        <v>3107501.2520166398</v>
      </c>
      <c r="H148" s="40">
        <f>INDEX(人口源表!$1:$1048576,MATCH($B148,人口源表!$A:$A,0),MATCH(H$1,人口源表!$1:$1,0))*INDEX(城镇化率!$1:$1048576,MATCH($B148,城镇化率!$A:$A,0),MATCH(H$1,城镇化率!$5:$5,0))/100</f>
        <v>3174543.4647765323</v>
      </c>
      <c r="I148" s="40">
        <f>INDEX(人口源表!$1:$1048576,MATCH($B148,人口源表!$A:$A,0),MATCH(I$1,人口源表!$1:$1,0))*INDEX(城镇化率!$1:$1048576,MATCH($B148,城镇化率!$A:$A,0),MATCH(I$1,城镇化率!$5:$5,0))/100</f>
        <v>3219445.7640261762</v>
      </c>
      <c r="J148" s="40">
        <f>INDEX(人口源表!$1:$1048576,MATCH($B148,人口源表!$A:$A,0),MATCH(J$1,人口源表!$1:$1,0))*INDEX(城镇化率!$1:$1048576,MATCH($B148,城镇化率!$A:$A,0),MATCH(J$1,城镇化率!$5:$5,0))/100</f>
        <v>3263738.670330225</v>
      </c>
      <c r="K148" s="40">
        <f>INDEX(人口源表!$1:$1048576,MATCH($B148,人口源表!$A:$A,0),MATCH(K$1,人口源表!$1:$1,0))*INDEX(城镇化率!$1:$1048576,MATCH($B148,城镇化率!$A:$A,0),MATCH(K$1,城镇化率!$5:$5,0))/100</f>
        <v>3307378.7676746179</v>
      </c>
      <c r="L148" s="40">
        <f>INDEX(人口源表!$1:$1048576,MATCH($B148,人口源表!$A:$A,0),MATCH(L$1,人口源表!$1:$1,0))*INDEX(城镇化率!$1:$1048576,MATCH($B148,城镇化率!$A:$A,0),MATCH(L$1,城镇化率!$5:$5,0))/100</f>
        <v>3350324.7472287463</v>
      </c>
      <c r="M148" s="40">
        <f>INDEX(人口源表!$1:$1048576,MATCH($B148,人口源表!$A:$A,0),MATCH(M$1,人口源表!$1:$1,0))*INDEX(城镇化率!$1:$1048576,MATCH($B148,城镇化率!$A:$A,0),MATCH(M$1,城镇化率!$5:$5,0))/100</f>
        <v>3392537.548099048</v>
      </c>
      <c r="N148" s="40">
        <f>INDEX(人口源表!$1:$1048576,MATCH($B148,人口源表!$A:$A,0),MATCH(N$1,人口源表!$1:$1,0))*INDEX(城镇化率!$1:$1048576,MATCH($B148,城镇化率!$A:$A,0),MATCH(N$1,城镇化率!$5:$5,0))/100</f>
        <v>3433979.936403234</v>
      </c>
      <c r="O148" s="40">
        <f>INDEX(人口源表!$1:$1048576,MATCH($B148,人口源表!$A:$A,0),MATCH(O$1,人口源表!$1:$1,0))*INDEX(城镇化率!$1:$1048576,MATCH($B148,城镇化率!$A:$A,0),MATCH(O$1,城镇化率!$5:$5,0))/100</f>
        <v>3474616.6268849336</v>
      </c>
      <c r="P148" s="40">
        <f>INDEX(人口源表!$1:$1048576,MATCH($B148,人口源表!$A:$A,0),MATCH(P$1,人口源表!$1:$1,0))*INDEX(城镇化率!$1:$1048576,MATCH($B148,城镇化率!$A:$A,0),MATCH(P$1,城镇化率!$5:$5,0))/100</f>
        <v>3514413.8308390295</v>
      </c>
      <c r="Q148" s="40">
        <f>INDEX(人口源表!$1:$1048576,MATCH($B148,人口源表!$A:$A,0),MATCH(Q$1,人口源表!$1:$1,0))*INDEX(城镇化率!$1:$1048576,MATCH($B148,城镇化率!$A:$A,0),MATCH(Q$1,城镇化率!$5:$5,0))/100</f>
        <v>3553342.2735818215</v>
      </c>
      <c r="R148" s="40">
        <f>INDEX(人口源表!$1:$1048576,MATCH($B148,人口源表!$A:$A,0),MATCH(R$1,人口源表!$1:$1,0))*INDEX(城镇化率!$1:$1048576,MATCH($B148,城镇化率!$A:$A,0),MATCH(R$1,城镇化率!$5:$5,0))/100</f>
        <v>3591373.3197433217</v>
      </c>
      <c r="S148" s="40">
        <f>INDEX(人口源表!$1:$1048576,MATCH($B148,人口源表!$A:$A,0),MATCH(S$1,人口源表!$1:$1,0))*INDEX(城镇化率!$1:$1048576,MATCH($B148,城镇化率!$A:$A,0),MATCH(S$1,城镇化率!$5:$5,0))/100</f>
        <v>3610519.2177121635</v>
      </c>
      <c r="T148" s="40">
        <f>INDEX(人口源表!$1:$1048576,MATCH($B148,人口源表!$A:$A,0),MATCH(T$1,人口源表!$1:$1,0))*INDEX(城镇化率!$1:$1048576,MATCH($B148,城镇化率!$A:$A,0),MATCH(T$1,城镇化率!$5:$5,0))/100</f>
        <v>3628451.6020186273</v>
      </c>
      <c r="U148" s="40">
        <f>INDEX(人口源表!$1:$1048576,MATCH($B148,人口源表!$A:$A,0),MATCH(U$1,人口源表!$1:$1,0))*INDEX(城镇化率!$1:$1048576,MATCH($B148,城镇化率!$A:$A,0),MATCH(U$1,城镇化率!$5:$5,0))/100</f>
        <v>3645167.4311881214</v>
      </c>
      <c r="V148" s="40">
        <f>INDEX(人口源表!$1:$1048576,MATCH($B148,人口源表!$A:$A,0),MATCH(V$1,人口源表!$1:$1,0))*INDEX(城镇化率!$1:$1048576,MATCH($B148,城镇化率!$A:$A,0),MATCH(V$1,城镇化率!$5:$5,0))/100</f>
        <v>3660667.3987146784</v>
      </c>
      <c r="W148" s="40">
        <f>INDEX(人口源表!$1:$1048576,MATCH($B148,人口源表!$A:$A,0),MATCH(W$1,人口源表!$1:$1,0))*INDEX(城镇化率!$1:$1048576,MATCH($B148,城镇化率!$A:$A,0),MATCH(W$1,城镇化率!$5:$5,0))/100</f>
        <v>3674955.4215508886</v>
      </c>
      <c r="X148" s="40">
        <f>INDEX(人口源表!$1:$1048576,MATCH($B148,人口源表!$A:$A,0),MATCH(X$1,人口源表!$1:$1,0))*INDEX(城镇化率!$1:$1048576,MATCH($B148,城镇化率!$A:$A,0),MATCH(X$1,城镇化率!$5:$5,0))/100</f>
        <v>3688038.1118559833</v>
      </c>
      <c r="Y148" s="40">
        <f>INDEX(人口源表!$1:$1048576,MATCH($B148,人口源表!$A:$A,0),MATCH(Y$1,人口源表!$1:$1,0))*INDEX(城镇化率!$1:$1048576,MATCH($B148,城镇化率!$A:$A,0),MATCH(Y$1,城镇化率!$5:$5,0))/100</f>
        <v>3699927.2823762405</v>
      </c>
      <c r="Z148" s="40">
        <f>INDEX(人口源表!$1:$1048576,MATCH($B148,人口源表!$A:$A,0),MATCH(Z$1,人口源表!$1:$1,0))*INDEX(城镇化率!$1:$1048576,MATCH($B148,城镇化率!$A:$A,0),MATCH(Z$1,城镇化率!$5:$5,0))/100</f>
        <v>3710636.394140291</v>
      </c>
      <c r="AA148" s="40">
        <f>INDEX(人口源表!$1:$1048576,MATCH($B148,人口源表!$A:$A,0),MATCH(AA$1,人口源表!$1:$1,0))*INDEX(城镇化率!$1:$1048576,MATCH($B148,城镇化率!$A:$A,0),MATCH(AA$1,城镇化率!$5:$5,0))/100</f>
        <v>3720184.9069346939</v>
      </c>
      <c r="AB148" s="40">
        <f>INDEX(人口源表!$1:$1048576,MATCH($B148,人口源表!$A:$A,0),MATCH(AB$1,人口源表!$1:$1,0))*INDEX(城镇化率!$1:$1048576,MATCH($B148,城镇化率!$A:$A,0),MATCH(AB$1,城镇化率!$5:$5,0))/100</f>
        <v>3728593.4697230281</v>
      </c>
      <c r="AC148" s="40">
        <f>INDEX(人口源表!$1:$1048576,MATCH($B148,人口源表!$A:$A,0),MATCH(AC$1,人口源表!$1:$1,0))*INDEX(城镇化率!$1:$1048576,MATCH($B148,城镇化率!$A:$A,0),MATCH(AC$1,城镇化率!$5:$5,0))/100</f>
        <v>3731318.0574131417</v>
      </c>
      <c r="AD148" s="40">
        <f>INDEX(人口源表!$1:$1048576,MATCH($B148,人口源表!$A:$A,0),MATCH(AD$1,人口源表!$1:$1,0))*INDEX(城镇化率!$1:$1048576,MATCH($B148,城镇化率!$A:$A,0),MATCH(AD$1,城镇化率!$5:$5,0))/100</f>
        <v>3732949.3695485271</v>
      </c>
      <c r="AE148" s="40">
        <f>INDEX(人口源表!$1:$1048576,MATCH($B148,人口源表!$A:$A,0),MATCH(AE$1,人口源表!$1:$1,0))*INDEX(城镇化率!$1:$1048576,MATCH($B148,城镇化率!$A:$A,0),MATCH(AE$1,城镇化率!$5:$5,0))/100</f>
        <v>3733526.4859991716</v>
      </c>
      <c r="AF148" s="40">
        <f>INDEX(人口源表!$1:$1048576,MATCH($B148,人口源表!$A:$A,0),MATCH(AF$1,人口源表!$1:$1,0))*INDEX(城镇化率!$1:$1048576,MATCH($B148,城镇化率!$A:$A,0),MATCH(AF$1,城镇化率!$5:$5,0))/100</f>
        <v>3733091.0552436667</v>
      </c>
      <c r="AG148" s="40">
        <f>INDEX(人口源表!$1:$1048576,MATCH($B148,人口源表!$A:$A,0),MATCH(AG$1,人口源表!$1:$1,0))*INDEX(城镇化率!$1:$1048576,MATCH($B148,城镇化率!$A:$A,0),MATCH(AG$1,城镇化率!$5:$5,0))/100</f>
        <v>3731689.2299384978</v>
      </c>
      <c r="AH148" s="40">
        <f>INDEX(人口源表!$1:$1048576,MATCH($B148,人口源表!$A:$A,0),MATCH(AH$1,人口源表!$1:$1,0))*INDEX(城镇化率!$1:$1048576,MATCH($B148,城镇化率!$A:$A,0),MATCH(AH$1,城镇化率!$5:$5,0))/100</f>
        <v>3729371.1118669803</v>
      </c>
      <c r="AI148" s="40">
        <f>INDEX(人口源表!$1:$1048576,MATCH($B148,人口源表!$A:$A,0),MATCH(AI$1,人口源表!$1:$1,0))*INDEX(城镇化率!$1:$1048576,MATCH($B148,城镇化率!$A:$A,0),MATCH(AI$1,城镇化率!$5:$5,0))/100</f>
        <v>3726192.0910119074</v>
      </c>
      <c r="AJ148" s="40">
        <f>INDEX(人口源表!$1:$1048576,MATCH($B148,人口源表!$A:$A,0),MATCH(AJ$1,人口源表!$1:$1,0))*INDEX(城镇化率!$1:$1048576,MATCH($B148,城镇化率!$A:$A,0),MATCH(AJ$1,城镇化率!$5:$5,0))/100</f>
        <v>3722209.7463003309</v>
      </c>
      <c r="AK148" s="40">
        <f>INDEX(人口源表!$1:$1048576,MATCH($B148,人口源表!$A:$A,0),MATCH(AK$1,人口源表!$1:$1,0))*INDEX(城镇化率!$1:$1048576,MATCH($B148,城镇化率!$A:$A,0),MATCH(AK$1,城镇化率!$5:$5,0))/100</f>
        <v>3717488.3631818779</v>
      </c>
      <c r="AL148" s="40">
        <f>INDEX(人口源表!$1:$1048576,MATCH($B148,人口源表!$A:$A,0),MATCH(AL$1,人口源表!$1:$1,0))*INDEX(城镇化率!$1:$1048576,MATCH($B148,城镇化率!$A:$A,0),MATCH(AL$1,城镇化率!$5:$5,0))/100</f>
        <v>3712095.1929135937</v>
      </c>
      <c r="AM148" s="40">
        <f>INDEX(人口源表!$1:$1048576,MATCH($B148,人口源表!$A:$A,0),MATCH(AM$1,人口源表!$1:$1,0))*INDEX(城镇化率!$1:$1048576,MATCH($B148,城镇化率!$A:$A,0),MATCH(AM$1,城镇化率!$5:$5,0))/100</f>
        <v>3706101.7899218844</v>
      </c>
      <c r="AN148" s="40">
        <f>INDEX(人口源表!$1:$1048576,MATCH($B148,人口源表!$A:$A,0),MATCH(AN$1,人口源表!$1:$1,0))*INDEX(城镇化率!$1:$1048576,MATCH($B148,城镇化率!$A:$A,0),MATCH(AN$1,城镇化率!$5:$5,0))/100</f>
        <v>3699586.026797771</v>
      </c>
      <c r="AO148" s="40">
        <f>INDEX(人口源表!$1:$1048576,MATCH($B148,人口源表!$A:$A,0),MATCH(AO$1,人口源表!$1:$1,0))*INDEX(城镇化率!$1:$1048576,MATCH($B148,城镇化率!$A:$A,0),MATCH(AO$1,城镇化率!$5:$5,0))/100</f>
        <v>3692629.6013399297</v>
      </c>
      <c r="AP148" s="40">
        <f>INDEX(人口源表!$1:$1048576,MATCH($B148,人口源表!$A:$A,0),MATCH(AP$1,人口源表!$1:$1,0))*INDEX(城镇化率!$1:$1048576,MATCH($B148,城镇化率!$A:$A,0),MATCH(AP$1,城镇化率!$5:$5,0))/100</f>
        <v>3685316.7916083778</v>
      </c>
      <c r="AQ148" s="40">
        <f>INDEX(人口源表!$1:$1048576,MATCH($B148,人口源表!$A:$A,0),MATCH(AQ$1,人口源表!$1:$1,0))*INDEX(城镇化率!$1:$1048576,MATCH($B148,城镇化率!$A:$A,0),MATCH(AQ$1,城镇化率!$5:$5,0))/100</f>
        <v>3677740.3903614939</v>
      </c>
      <c r="AR148" s="40">
        <f>INDEX(人口源表!$1:$1048576,MATCH($B148,人口源表!$A:$A,0),MATCH(AR$1,人口源表!$1:$1,0))*INDEX(城镇化率!$1:$1048576,MATCH($B148,城镇化率!$A:$A,0),MATCH(AR$1,城镇化率!$5:$5,0))/100</f>
        <v>3669995.9334448599</v>
      </c>
      <c r="AS148" s="40">
        <f>INDEX(人口源表!$1:$1048576,MATCH($B148,人口源表!$A:$A,0),MATCH(AS$1,人口源表!$1:$1,0))*INDEX(城镇化率!$1:$1048576,MATCH($B148,城镇化率!$A:$A,0),MATCH(AS$1,城镇化率!$5:$5,0))/100</f>
        <v>3662184.3791236193</v>
      </c>
      <c r="AT148" s="40">
        <f>INDEX(人口源表!$1:$1048576,MATCH($B148,人口源表!$A:$A,0),MATCH(AT$1,人口源表!$1:$1,0))*INDEX(城镇化率!$1:$1048576,MATCH($B148,城镇化率!$A:$A,0),MATCH(AT$1,城镇化率!$5:$5,0))/100</f>
        <v>3654410.8711145991</v>
      </c>
      <c r="AU148" s="40">
        <f>INDEX(人口源表!$1:$1048576,MATCH($B148,人口源表!$A:$A,0),MATCH(AU$1,人口源表!$1:$1,0))*INDEX(城镇化率!$1:$1048576,MATCH($B148,城镇化率!$A:$A,0),MATCH(AU$1,城镇化率!$5:$5,0))/100</f>
        <v>3646787.4640014064</v>
      </c>
      <c r="AV148" s="40">
        <f>INDEX(人口源表!$1:$1048576,MATCH($B148,人口源表!$A:$A,0),MATCH(AV$1,人口源表!$1:$1,0))*INDEX(城镇化率!$1:$1048576,MATCH($B148,城镇化率!$A:$A,0),MATCH(AV$1,城镇化率!$5:$5,0))/100</f>
        <v>3639430.5675631333</v>
      </c>
    </row>
    <row r="149" spans="1:48" x14ac:dyDescent="0.15">
      <c r="A149" s="4" t="s">
        <v>7</v>
      </c>
      <c r="B149" s="4" t="s">
        <v>15</v>
      </c>
      <c r="C149" s="34">
        <f>VLOOKUP(B149,'[1]2016省城人口总结（根）'!B:C,2,FALSE)/100</f>
        <v>0.58191148804934456</v>
      </c>
      <c r="D149" s="40">
        <f>INDEX(人口源表!$1:$1048576,MATCH($B149,人口源表!$A:$A,0),MATCH(D$1,人口源表!$1:$1,0))*INDEX(城镇化率!$1:$1048576,MATCH($B149,城镇化率!$A:$A,0),MATCH(D$1,城镇化率!$5:$5,0))/100</f>
        <v>2261337.266924418</v>
      </c>
      <c r="E149" s="40">
        <f>INDEX(人口源表!$1:$1048576,MATCH($B149,人口源表!$A:$A,0),MATCH(E$1,人口源表!$1:$1,0))*INDEX(城镇化率!$1:$1048576,MATCH($B149,城镇化率!$A:$A,0),MATCH(E$1,城镇化率!$5:$5,0))/100</f>
        <v>2308626.104682277</v>
      </c>
      <c r="F149" s="40">
        <f>INDEX(人口源表!$1:$1048576,MATCH($B149,人口源表!$A:$A,0),MATCH(F$1,人口源表!$1:$1,0))*INDEX(城镇化率!$1:$1048576,MATCH($B149,城镇化率!$A:$A,0),MATCH(F$1,城镇化率!$5:$5,0))/100</f>
        <v>2355535.6006469578</v>
      </c>
      <c r="G149" s="40">
        <f>INDEX(人口源表!$1:$1048576,MATCH($B149,人口源表!$A:$A,0),MATCH(G$1,人口源表!$1:$1,0))*INDEX(城镇化率!$1:$1048576,MATCH($B149,城镇化率!$A:$A,0),MATCH(G$1,城镇化率!$5:$5,0))/100</f>
        <v>2395361.6464855582</v>
      </c>
      <c r="H149" s="40">
        <f>INDEX(人口源表!$1:$1048576,MATCH($B149,人口源表!$A:$A,0),MATCH(H$1,人口源表!$1:$1,0))*INDEX(城镇化率!$1:$1048576,MATCH($B149,城镇化率!$A:$A,0),MATCH(H$1,城镇化率!$5:$5,0))/100</f>
        <v>2445403.6514075408</v>
      </c>
      <c r="I149" s="40">
        <f>INDEX(人口源表!$1:$1048576,MATCH($B149,人口源表!$A:$A,0),MATCH(I$1,人口源表!$1:$1,0))*INDEX(城镇化率!$1:$1048576,MATCH($B149,城镇化率!$A:$A,0),MATCH(I$1,城镇化率!$5:$5,0))/100</f>
        <v>2478004.4910208788</v>
      </c>
      <c r="J149" s="40">
        <f>INDEX(人口源表!$1:$1048576,MATCH($B149,人口源表!$A:$A,0),MATCH(J$1,人口源表!$1:$1,0))*INDEX(城镇化率!$1:$1048576,MATCH($B149,城镇化率!$A:$A,0),MATCH(J$1,城镇化率!$5:$5,0))/100</f>
        <v>2509766.8498214297</v>
      </c>
      <c r="K149" s="40">
        <f>INDEX(人口源表!$1:$1048576,MATCH($B149,人口源表!$A:$A,0),MATCH(K$1,人口源表!$1:$1,0))*INDEX(城镇化率!$1:$1048576,MATCH($B149,城镇化率!$A:$A,0),MATCH(K$1,城镇化率!$5:$5,0))/100</f>
        <v>2540663.3696958516</v>
      </c>
      <c r="L149" s="40">
        <f>INDEX(人口源表!$1:$1048576,MATCH($B149,人口源表!$A:$A,0),MATCH(L$1,人口源表!$1:$1,0))*INDEX(城镇化率!$1:$1048576,MATCH($B149,城镇化率!$A:$A,0),MATCH(L$1,城镇化率!$5:$5,0))/100</f>
        <v>2570669.4462883733</v>
      </c>
      <c r="M149" s="40">
        <f>INDEX(人口源表!$1:$1048576,MATCH($B149,人口源表!$A:$A,0),MATCH(M$1,人口源表!$1:$1,0))*INDEX(城镇化率!$1:$1048576,MATCH($B149,城镇化率!$A:$A,0),MATCH(M$1,城镇化率!$5:$5,0))/100</f>
        <v>2599763.384276473</v>
      </c>
      <c r="N149" s="40">
        <f>INDEX(人口源表!$1:$1048576,MATCH($B149,人口源表!$A:$A,0),MATCH(N$1,人口源表!$1:$1,0))*INDEX(城镇化率!$1:$1048576,MATCH($B149,城镇化率!$A:$A,0),MATCH(N$1,城镇化率!$5:$5,0))/100</f>
        <v>2627925.2357685594</v>
      </c>
      <c r="O149" s="40">
        <f>INDEX(人口源表!$1:$1048576,MATCH($B149,人口源表!$A:$A,0),MATCH(O$1,人口源表!$1:$1,0))*INDEX(城镇化率!$1:$1048576,MATCH($B149,城镇化率!$A:$A,0),MATCH(O$1,城镇化率!$5:$5,0))/100</f>
        <v>2655136.8991725529</v>
      </c>
      <c r="P149" s="40">
        <f>INDEX(人口源表!$1:$1048576,MATCH($B149,人口源表!$A:$A,0),MATCH(P$1,人口源表!$1:$1,0))*INDEX(城镇化率!$1:$1048576,MATCH($B149,城镇化率!$A:$A,0),MATCH(P$1,城镇化率!$5:$5,0))/100</f>
        <v>2681383.5693161325</v>
      </c>
      <c r="Q149" s="40">
        <f>INDEX(人口源表!$1:$1048576,MATCH($B149,人口源表!$A:$A,0),MATCH(Q$1,人口源表!$1:$1,0))*INDEX(城镇化率!$1:$1048576,MATCH($B149,城镇化率!$A:$A,0),MATCH(Q$1,城镇化率!$5:$5,0))/100</f>
        <v>2706653.9098508065</v>
      </c>
      <c r="R149" s="40">
        <f>INDEX(人口源表!$1:$1048576,MATCH($B149,人口源表!$A:$A,0),MATCH(R$1,人口源表!$1:$1,0))*INDEX(城镇化率!$1:$1048576,MATCH($B149,城镇化率!$A:$A,0),MATCH(R$1,城镇化率!$5:$5,0))/100</f>
        <v>2730938.8555239774</v>
      </c>
      <c r="S149" s="40">
        <f>INDEX(人口源表!$1:$1048576,MATCH($B149,人口源表!$A:$A,0),MATCH(S$1,人口源表!$1:$1,0))*INDEX(城镇化率!$1:$1048576,MATCH($B149,城镇化率!$A:$A,0),MATCH(S$1,城镇化率!$5:$5,0))/100</f>
        <v>2740596.9157960047</v>
      </c>
      <c r="T149" s="40">
        <f>INDEX(人口源表!$1:$1048576,MATCH($B149,人口源表!$A:$A,0),MATCH(T$1,人口源表!$1:$1,0))*INDEX(城镇化率!$1:$1048576,MATCH($B149,城镇化率!$A:$A,0),MATCH(T$1,城镇化率!$5:$5,0))/100</f>
        <v>2749107.3999418281</v>
      </c>
      <c r="U149" s="40">
        <f>INDEX(人口源表!$1:$1048576,MATCH($B149,人口源表!$A:$A,0),MATCH(U$1,人口源表!$1:$1,0))*INDEX(城镇化率!$1:$1048576,MATCH($B149,城镇化率!$A:$A,0),MATCH(U$1,城镇化率!$5:$5,0))/100</f>
        <v>2756487.6127698948</v>
      </c>
      <c r="V149" s="40">
        <f>INDEX(人口源表!$1:$1048576,MATCH($B149,人口源表!$A:$A,0),MATCH(V$1,人口源表!$1:$1,0))*INDEX(城镇化率!$1:$1048576,MATCH($B149,城镇化率!$A:$A,0),MATCH(V$1,城镇化率!$5:$5,0))/100</f>
        <v>2762757.4850001116</v>
      </c>
      <c r="W149" s="40">
        <f>INDEX(人口源表!$1:$1048576,MATCH($B149,人口源表!$A:$A,0),MATCH(W$1,人口源表!$1:$1,0))*INDEX(城镇化率!$1:$1048576,MATCH($B149,城镇化率!$A:$A,0),MATCH(W$1,城镇化率!$5:$5,0))/100</f>
        <v>2767938.928102829</v>
      </c>
      <c r="X149" s="40">
        <f>INDEX(人口源表!$1:$1048576,MATCH($B149,人口源表!$A:$A,0),MATCH(X$1,人口源表!$1:$1,0))*INDEX(城镇化率!$1:$1048576,MATCH($B149,城镇化率!$A:$A,0),MATCH(X$1,城镇化率!$5:$5,0))/100</f>
        <v>2772059.4201621525</v>
      </c>
      <c r="Y149" s="40">
        <f>INDEX(人口源表!$1:$1048576,MATCH($B149,人口源表!$A:$A,0),MATCH(Y$1,人口源表!$1:$1,0))*INDEX(城镇化率!$1:$1048576,MATCH($B149,城镇化率!$A:$A,0),MATCH(Y$1,城镇化率!$5:$5,0))/100</f>
        <v>2775149.2897835062</v>
      </c>
      <c r="Z149" s="40">
        <f>INDEX(人口源表!$1:$1048576,MATCH($B149,人口源表!$A:$A,0),MATCH(Z$1,人口源表!$1:$1,0))*INDEX(城镇化率!$1:$1048576,MATCH($B149,城镇化率!$A:$A,0),MATCH(Z$1,城镇化率!$5:$5,0))/100</f>
        <v>2777241.7791156308</v>
      </c>
      <c r="AA149" s="40">
        <f>INDEX(人口源表!$1:$1048576,MATCH($B149,人口源表!$A:$A,0),MATCH(AA$1,人口源表!$1:$1,0))*INDEX(城镇化率!$1:$1048576,MATCH($B149,城镇化率!$A:$A,0),MATCH(AA$1,城镇化率!$5:$5,0))/100</f>
        <v>2778375.2654726398</v>
      </c>
      <c r="AB149" s="40">
        <f>INDEX(人口源表!$1:$1048576,MATCH($B149,人口源表!$A:$A,0),MATCH(AB$1,人口源表!$1:$1,0))*INDEX(城镇化率!$1:$1048576,MATCH($B149,城镇化率!$A:$A,0),MATCH(AB$1,城镇化率!$5:$5,0))/100</f>
        <v>2778590.4887929503</v>
      </c>
      <c r="AC149" s="40">
        <f>INDEX(人口源表!$1:$1048576,MATCH($B149,人口源表!$A:$A,0),MATCH(AC$1,人口源表!$1:$1,0))*INDEX(城镇化率!$1:$1048576,MATCH($B149,城镇化率!$A:$A,0),MATCH(AC$1,城镇化率!$5:$5,0))/100</f>
        <v>2774533.511764518</v>
      </c>
      <c r="AD149" s="40">
        <f>INDEX(人口源表!$1:$1048576,MATCH($B149,人口源表!$A:$A,0),MATCH(AD$1,人口源表!$1:$1,0))*INDEX(城镇化率!$1:$1048576,MATCH($B149,城镇化率!$A:$A,0),MATCH(AD$1,城镇化率!$5:$5,0))/100</f>
        <v>2769659.9498331156</v>
      </c>
      <c r="AE149" s="40">
        <f>INDEX(人口源表!$1:$1048576,MATCH($B149,人口源表!$A:$A,0),MATCH(AE$1,人口源表!$1:$1,0))*INDEX(城镇化率!$1:$1048576,MATCH($B149,城镇化率!$A:$A,0),MATCH(AE$1,城镇化率!$5:$5,0))/100</f>
        <v>2764026.6820368376</v>
      </c>
      <c r="AF149" s="40">
        <f>INDEX(人口源表!$1:$1048576,MATCH($B149,人口源表!$A:$A,0),MATCH(AF$1,人口源表!$1:$1,0))*INDEX(城镇化率!$1:$1048576,MATCH($B149,城镇化率!$A:$A,0),MATCH(AF$1,城镇化率!$5:$5,0))/100</f>
        <v>2757692.24720329</v>
      </c>
      <c r="AG149" s="40">
        <f>INDEX(人口源表!$1:$1048576,MATCH($B149,人口源表!$A:$A,0),MATCH(AG$1,人口源表!$1:$1,0))*INDEX(城镇化率!$1:$1048576,MATCH($B149,城镇化率!$A:$A,0),MATCH(AG$1,城镇化率!$5:$5,0))/100</f>
        <v>2750722.0226316219</v>
      </c>
      <c r="AH149" s="40">
        <f>INDEX(人口源表!$1:$1048576,MATCH($B149,人口源表!$A:$A,0),MATCH(AH$1,人口源表!$1:$1,0))*INDEX(城镇化率!$1:$1048576,MATCH($B149,城镇化率!$A:$A,0),MATCH(AH$1,城镇化率!$5:$5,0))/100</f>
        <v>2743181.6902642925</v>
      </c>
      <c r="AI149" s="40">
        <f>INDEX(人口源表!$1:$1048576,MATCH($B149,人口源表!$A:$A,0),MATCH(AI$1,人口源表!$1:$1,0))*INDEX(城镇化率!$1:$1048576,MATCH($B149,城镇化率!$A:$A,0),MATCH(AI$1,城镇化率!$5:$5,0))/100</f>
        <v>2735143.9118755851</v>
      </c>
      <c r="AJ149" s="40">
        <f>INDEX(人口源表!$1:$1048576,MATCH($B149,人口源表!$A:$A,0),MATCH(AJ$1,人口源表!$1:$1,0))*INDEX(城镇化率!$1:$1048576,MATCH($B149,城镇化率!$A:$A,0),MATCH(AJ$1,城镇化率!$5:$5,0))/100</f>
        <v>2726683.9814547342</v>
      </c>
      <c r="AK149" s="40">
        <f>INDEX(人口源表!$1:$1048576,MATCH($B149,人口源表!$A:$A,0),MATCH(AK$1,人口源表!$1:$1,0))*INDEX(城镇化率!$1:$1048576,MATCH($B149,城镇化率!$A:$A,0),MATCH(AK$1,城镇化率!$5:$5,0))/100</f>
        <v>2717882.1073893989</v>
      </c>
      <c r="AL149" s="40">
        <f>INDEX(人口源表!$1:$1048576,MATCH($B149,人口源表!$A:$A,0),MATCH(AL$1,人口源表!$1:$1,0))*INDEX(城镇化率!$1:$1048576,MATCH($B149,城镇化率!$A:$A,0),MATCH(AL$1,城镇化率!$5:$5,0))/100</f>
        <v>2708822.7435992421</v>
      </c>
      <c r="AM149" s="40">
        <f>INDEX(人口源表!$1:$1048576,MATCH($B149,人口源表!$A:$A,0),MATCH(AM$1,人口源表!$1:$1,0))*INDEX(城镇化率!$1:$1048576,MATCH($B149,城镇化率!$A:$A,0),MATCH(AM$1,城镇化率!$5:$5,0))/100</f>
        <v>2699593.9045732091</v>
      </c>
      <c r="AN149" s="40">
        <f>INDEX(人口源表!$1:$1048576,MATCH($B149,人口源表!$A:$A,0),MATCH(AN$1,人口源表!$1:$1,0))*INDEX(城镇化率!$1:$1048576,MATCH($B149,城镇化率!$A:$A,0),MATCH(AN$1,城镇化率!$5:$5,0))/100</f>
        <v>2690287.9765314013</v>
      </c>
      <c r="AO149" s="40">
        <f>INDEX(人口源表!$1:$1048576,MATCH($B149,人口源表!$A:$A,0),MATCH(AO$1,人口源表!$1:$1,0))*INDEX(城镇化率!$1:$1048576,MATCH($B149,城镇化率!$A:$A,0),MATCH(AO$1,城镇化率!$5:$5,0))/100</f>
        <v>2681002.5462687877</v>
      </c>
      <c r="AP149" s="40">
        <f>INDEX(人口源表!$1:$1048576,MATCH($B149,人口源表!$A:$A,0),MATCH(AP$1,人口源表!$1:$1,0))*INDEX(城镇化率!$1:$1048576,MATCH($B149,城镇化率!$A:$A,0),MATCH(AP$1,城镇化率!$5:$5,0))/100</f>
        <v>2671839.7240481284</v>
      </c>
      <c r="AQ149" s="40">
        <f>INDEX(人口源表!$1:$1048576,MATCH($B149,人口源表!$A:$A,0),MATCH(AQ$1,人口源表!$1:$1,0))*INDEX(城镇化率!$1:$1048576,MATCH($B149,城镇化率!$A:$A,0),MATCH(AQ$1,城镇化率!$5:$5,0))/100</f>
        <v>2662904.6853622114</v>
      </c>
      <c r="AR149" s="40">
        <f>INDEX(人口源表!$1:$1048576,MATCH($B149,人口源表!$A:$A,0),MATCH(AR$1,人口源表!$1:$1,0))*INDEX(城镇化率!$1:$1048576,MATCH($B149,城镇化率!$A:$A,0),MATCH(AR$1,城镇化率!$5:$5,0))/100</f>
        <v>2654309.5526634236</v>
      </c>
      <c r="AS149" s="40">
        <f>INDEX(人口源表!$1:$1048576,MATCH($B149,人口源表!$A:$A,0),MATCH(AS$1,人口源表!$1:$1,0))*INDEX(城镇化率!$1:$1048576,MATCH($B149,城镇化率!$A:$A,0),MATCH(AS$1,城镇化率!$5:$5,0))/100</f>
        <v>2646168.8879557503</v>
      </c>
      <c r="AT149" s="40">
        <f>INDEX(人口源表!$1:$1048576,MATCH($B149,人口源表!$A:$A,0),MATCH(AT$1,人口源表!$1:$1,0))*INDEX(城镇化率!$1:$1048576,MATCH($B149,城镇化率!$A:$A,0),MATCH(AT$1,城镇化率!$5:$5,0))/100</f>
        <v>2638603.5904154088</v>
      </c>
      <c r="AU149" s="40">
        <f>INDEX(人口源表!$1:$1048576,MATCH($B149,人口源表!$A:$A,0),MATCH(AU$1,人口源表!$1:$1,0))*INDEX(城镇化率!$1:$1048576,MATCH($B149,城镇化率!$A:$A,0),MATCH(AU$1,城镇化率!$5:$5,0))/100</f>
        <v>2631738.6705514118</v>
      </c>
      <c r="AV149" s="40">
        <f>INDEX(人口源表!$1:$1048576,MATCH($B149,人口源表!$A:$A,0),MATCH(AV$1,人口源表!$1:$1,0))*INDEX(城镇化率!$1:$1048576,MATCH($B149,城镇化率!$A:$A,0),MATCH(AV$1,城镇化率!$5:$5,0))/100</f>
        <v>2625705.6487699454</v>
      </c>
    </row>
    <row r="150" spans="1:48" x14ac:dyDescent="0.15">
      <c r="A150" s="4" t="s">
        <v>7</v>
      </c>
      <c r="B150" s="4" t="s">
        <v>22</v>
      </c>
      <c r="C150" s="34">
        <f>VLOOKUP(B150,'[1]2016省城人口总结（根）'!B:C,2,FALSE)/100</f>
        <v>0.48720424929835543</v>
      </c>
      <c r="D150" s="40">
        <f>INDEX(人口源表!$1:$1048576,MATCH($B150,人口源表!$A:$A,0),MATCH(D$1,人口源表!$1:$1,0))*INDEX(城镇化率!$1:$1048576,MATCH($B150,城镇化率!$A:$A,0),MATCH(D$1,城镇化率!$5:$5,0))/100</f>
        <v>4187877.2958275056</v>
      </c>
      <c r="E150" s="40">
        <f>INDEX(人口源表!$1:$1048576,MATCH($B150,人口源表!$A:$A,0),MATCH(E$1,人口源表!$1:$1,0))*INDEX(城镇化率!$1:$1048576,MATCH($B150,城镇化率!$A:$A,0),MATCH(E$1,城镇化率!$5:$5,0))/100</f>
        <v>4273495.7906536628</v>
      </c>
      <c r="F150" s="40">
        <f>INDEX(人口源表!$1:$1048576,MATCH($B150,人口源表!$A:$A,0),MATCH(F$1,人口源表!$1:$1,0))*INDEX(城镇化率!$1:$1048576,MATCH($B150,城镇化率!$A:$A,0),MATCH(F$1,城镇化率!$5:$5,0))/100</f>
        <v>4358637.4524276135</v>
      </c>
      <c r="G150" s="40">
        <f>INDEX(人口源表!$1:$1048576,MATCH($B150,人口源表!$A:$A,0),MATCH(G$1,人口源表!$1:$1,0))*INDEX(城镇化率!$1:$1048576,MATCH($B150,城镇化率!$A:$A,0),MATCH(G$1,城镇化率!$5:$5,0))/100</f>
        <v>4499872.4004030488</v>
      </c>
      <c r="H150" s="40">
        <f>INDEX(人口源表!$1:$1048576,MATCH($B150,人口源表!$A:$A,0),MATCH(H$1,人口源表!$1:$1,0))*INDEX(城镇化率!$1:$1048576,MATCH($B150,城镇化率!$A:$A,0),MATCH(H$1,城镇化率!$5:$5,0))/100</f>
        <v>4583957.1923054243</v>
      </c>
      <c r="I150" s="40">
        <f>INDEX(人口源表!$1:$1048576,MATCH($B150,人口源表!$A:$A,0),MATCH(I$1,人口源表!$1:$1,0))*INDEX(城镇化率!$1:$1048576,MATCH($B150,城镇化率!$A:$A,0),MATCH(I$1,城镇化率!$5:$5,0))/100</f>
        <v>4639719.8844296187</v>
      </c>
      <c r="J150" s="40">
        <f>INDEX(人口源表!$1:$1048576,MATCH($B150,人口源表!$A:$A,0),MATCH(J$1,人口源表!$1:$1,0))*INDEX(城镇化率!$1:$1048576,MATCH($B150,城镇化率!$A:$A,0),MATCH(J$1,城镇化率!$5:$5,0))/100</f>
        <v>4697998.2219717838</v>
      </c>
      <c r="K150" s="40">
        <f>INDEX(人口源表!$1:$1048576,MATCH($B150,人口源表!$A:$A,0),MATCH(K$1,人口源表!$1:$1,0))*INDEX(城镇化率!$1:$1048576,MATCH($B150,城镇化率!$A:$A,0),MATCH(K$1,城镇化率!$5:$5,0))/100</f>
        <v>4758396.9257846363</v>
      </c>
      <c r="L150" s="40">
        <f>INDEX(人口源表!$1:$1048576,MATCH($B150,人口源表!$A:$A,0),MATCH(L$1,人口源表!$1:$1,0))*INDEX(城镇化率!$1:$1048576,MATCH($B150,城镇化率!$A:$A,0),MATCH(L$1,城镇化率!$5:$5,0))/100</f>
        <v>4820530.6922136042</v>
      </c>
      <c r="M150" s="40">
        <f>INDEX(人口源表!$1:$1048576,MATCH($B150,人口源表!$A:$A,0),MATCH(M$1,人口源表!$1:$1,0))*INDEX(城镇化率!$1:$1048576,MATCH($B150,城镇化率!$A:$A,0),MATCH(M$1,城镇化率!$5:$5,0))/100</f>
        <v>4884026.2055782499</v>
      </c>
      <c r="N150" s="40">
        <f>INDEX(人口源表!$1:$1048576,MATCH($B150,人口源表!$A:$A,0),MATCH(N$1,人口源表!$1:$1,0))*INDEX(城镇化率!$1:$1048576,MATCH($B150,城镇化率!$A:$A,0),MATCH(N$1,城镇化率!$5:$5,0))/100</f>
        <v>4948519.8219575565</v>
      </c>
      <c r="O150" s="40">
        <f>INDEX(人口源表!$1:$1048576,MATCH($B150,人口源表!$A:$A,0),MATCH(O$1,人口源表!$1:$1,0))*INDEX(城镇化率!$1:$1048576,MATCH($B150,城镇化率!$A:$A,0),MATCH(O$1,城镇化率!$5:$5,0))/100</f>
        <v>5013661.7937615663</v>
      </c>
      <c r="P150" s="40">
        <f>INDEX(人口源表!$1:$1048576,MATCH($B150,人口源表!$A:$A,0),MATCH(P$1,人口源表!$1:$1,0))*INDEX(城镇化率!$1:$1048576,MATCH($B150,城镇化率!$A:$A,0),MATCH(P$1,城镇化率!$5:$5,0))/100</f>
        <v>5079115.0815810356</v>
      </c>
      <c r="Q150" s="40">
        <f>INDEX(人口源表!$1:$1048576,MATCH($B150,人口源表!$A:$A,0),MATCH(Q$1,人口源表!$1:$1,0))*INDEX(城镇化率!$1:$1048576,MATCH($B150,城镇化率!$A:$A,0),MATCH(Q$1,城镇化率!$5:$5,0))/100</f>
        <v>5144558.0567624234</v>
      </c>
      <c r="R150" s="40">
        <f>INDEX(人口源表!$1:$1048576,MATCH($B150,人口源表!$A:$A,0),MATCH(R$1,人口源表!$1:$1,0))*INDEX(城镇化率!$1:$1048576,MATCH($B150,城镇化率!$A:$A,0),MATCH(R$1,城镇化率!$5:$5,0))/100</f>
        <v>5209684.4612447871</v>
      </c>
      <c r="S150" s="40">
        <f>INDEX(人口源表!$1:$1048576,MATCH($B150,人口源表!$A:$A,0),MATCH(S$1,人口源表!$1:$1,0))*INDEX(城镇化率!$1:$1048576,MATCH($B150,城镇化率!$A:$A,0),MATCH(S$1,城镇化率!$5:$5,0))/100</f>
        <v>5248094.5748112192</v>
      </c>
      <c r="T150" s="40">
        <f>INDEX(人口源表!$1:$1048576,MATCH($B150,人口源表!$A:$A,0),MATCH(T$1,人口源表!$1:$1,0))*INDEX(城镇化率!$1:$1048576,MATCH($B150,城镇化率!$A:$A,0),MATCH(T$1,城镇化率!$5:$5,0))/100</f>
        <v>5285126.8145706411</v>
      </c>
      <c r="U150" s="40">
        <f>INDEX(人口源表!$1:$1048576,MATCH($B150,人口源表!$A:$A,0),MATCH(U$1,人口源表!$1:$1,0))*INDEX(城镇化率!$1:$1048576,MATCH($B150,城镇化率!$A:$A,0),MATCH(U$1,城镇化率!$5:$5,0))/100</f>
        <v>5320550.8126324844</v>
      </c>
      <c r="V150" s="40">
        <f>INDEX(人口源表!$1:$1048576,MATCH($B150,人口源表!$A:$A,0),MATCH(V$1,人口源表!$1:$1,0))*INDEX(城镇化率!$1:$1048576,MATCH($B150,城镇化率!$A:$A,0),MATCH(V$1,城镇化率!$5:$5,0))/100</f>
        <v>5354158.2469175942</v>
      </c>
      <c r="W150" s="40">
        <f>INDEX(人口源表!$1:$1048576,MATCH($B150,人口源表!$A:$A,0),MATCH(W$1,人口源表!$1:$1,0))*INDEX(城镇化率!$1:$1048576,MATCH($B150,城镇化率!$A:$A,0),MATCH(W$1,城镇化率!$5:$5,0))/100</f>
        <v>5385768.1703257384</v>
      </c>
      <c r="X150" s="40">
        <f>INDEX(人口源表!$1:$1048576,MATCH($B150,人口源表!$A:$A,0),MATCH(X$1,人口源表!$1:$1,0))*INDEX(城镇化率!$1:$1048576,MATCH($B150,城镇化率!$A:$A,0),MATCH(X$1,城镇化率!$5:$5,0))/100</f>
        <v>5415224.7789137019</v>
      </c>
      <c r="Y150" s="40">
        <f>INDEX(人口源表!$1:$1048576,MATCH($B150,人口源表!$A:$A,0),MATCH(Y$1,人口源表!$1:$1,0))*INDEX(城镇化率!$1:$1048576,MATCH($B150,城镇化率!$A:$A,0),MATCH(Y$1,城镇化率!$5:$5,0))/100</f>
        <v>5442398.6795457266</v>
      </c>
      <c r="Z150" s="40">
        <f>INDEX(人口源表!$1:$1048576,MATCH($B150,人口源表!$A:$A,0),MATCH(Z$1,人口源表!$1:$1,0))*INDEX(城镇化率!$1:$1048576,MATCH($B150,城镇化率!$A:$A,0),MATCH(Z$1,城镇化率!$5:$5,0))/100</f>
        <v>5467189.384071243</v>
      </c>
      <c r="AA150" s="40">
        <f>INDEX(人口源表!$1:$1048576,MATCH($B150,人口源表!$A:$A,0),MATCH(AA$1,人口源表!$1:$1,0))*INDEX(城镇化率!$1:$1048576,MATCH($B150,城镇化率!$A:$A,0),MATCH(AA$1,城镇化率!$5:$5,0))/100</f>
        <v>5489522.4484649738</v>
      </c>
      <c r="AB150" s="40">
        <f>INDEX(人口源表!$1:$1048576,MATCH($B150,人口源表!$A:$A,0),MATCH(AB$1,人口源表!$1:$1,0))*INDEX(城镇化率!$1:$1048576,MATCH($B150,城镇化率!$A:$A,0),MATCH(AB$1,城镇化率!$5:$5,0))/100</f>
        <v>5509354.3824353181</v>
      </c>
      <c r="AC150" s="40">
        <f>INDEX(人口源表!$1:$1048576,MATCH($B150,人口源表!$A:$A,0),MATCH(AC$1,人口源表!$1:$1,0))*INDEX(城镇化率!$1:$1048576,MATCH($B150,城镇化率!$A:$A,0),MATCH(AC$1,城镇化率!$5:$5,0))/100</f>
        <v>5519906.9806222366</v>
      </c>
      <c r="AD150" s="40">
        <f>INDEX(人口源表!$1:$1048576,MATCH($B150,人口源表!$A:$A,0),MATCH(AD$1,人口源表!$1:$1,0))*INDEX(城镇化率!$1:$1048576,MATCH($B150,城镇化率!$A:$A,0),MATCH(AD$1,城镇化率!$5:$5,0))/100</f>
        <v>5527931.5552362986</v>
      </c>
      <c r="AE150" s="40">
        <f>INDEX(人口源表!$1:$1048576,MATCH($B150,人口源表!$A:$A,0),MATCH(AE$1,人口源表!$1:$1,0))*INDEX(城镇化率!$1:$1048576,MATCH($B150,城镇化率!$A:$A,0),MATCH(AE$1,城镇化率!$5:$5,0))/100</f>
        <v>5533483.2099533174</v>
      </c>
      <c r="AF150" s="40">
        <f>INDEX(人口源表!$1:$1048576,MATCH($B150,人口源表!$A:$A,0),MATCH(AF$1,人口源表!$1:$1,0))*INDEX(城镇化率!$1:$1048576,MATCH($B150,城镇化率!$A:$A,0),MATCH(AF$1,城镇化率!$5:$5,0))/100</f>
        <v>5536650.0432425821</v>
      </c>
      <c r="AG150" s="40">
        <f>INDEX(人口源表!$1:$1048576,MATCH($B150,人口源表!$A:$A,0),MATCH(AG$1,人口源表!$1:$1,0))*INDEX(城镇化率!$1:$1048576,MATCH($B150,城镇化率!$A:$A,0),MATCH(AG$1,城镇化率!$5:$5,0))/100</f>
        <v>5537550.6777490787</v>
      </c>
      <c r="AH150" s="40">
        <f>INDEX(人口源表!$1:$1048576,MATCH($B150,人口源表!$A:$A,0),MATCH(AH$1,人口源表!$1:$1,0))*INDEX(城镇化率!$1:$1048576,MATCH($B150,城镇化率!$A:$A,0),MATCH(AH$1,城镇化率!$5:$5,0))/100</f>
        <v>5536337.9168908754</v>
      </c>
      <c r="AI150" s="40">
        <f>INDEX(人口源表!$1:$1048576,MATCH($B150,人口源表!$A:$A,0),MATCH(AI$1,人口源表!$1:$1,0))*INDEX(城镇化率!$1:$1048576,MATCH($B150,城镇化率!$A:$A,0),MATCH(AI$1,城镇化率!$5:$5,0))/100</f>
        <v>5533196.2643571487</v>
      </c>
      <c r="AJ150" s="40">
        <f>INDEX(人口源表!$1:$1048576,MATCH($B150,人口源表!$A:$A,0),MATCH(AJ$1,人口源表!$1:$1,0))*INDEX(城镇化率!$1:$1048576,MATCH($B150,城镇化率!$A:$A,0),MATCH(AJ$1,城镇化率!$5:$5,0))/100</f>
        <v>5528346.2408599211</v>
      </c>
      <c r="AK150" s="40">
        <f>INDEX(人口源表!$1:$1048576,MATCH($B150,人口源表!$A:$A,0),MATCH(AK$1,人口源表!$1:$1,0))*INDEX(城镇化率!$1:$1048576,MATCH($B150,城镇化率!$A:$A,0),MATCH(AK$1,城镇化率!$5:$5,0))/100</f>
        <v>5522041.2795278039</v>
      </c>
      <c r="AL150" s="40">
        <f>INDEX(人口源表!$1:$1048576,MATCH($B150,人口源表!$A:$A,0),MATCH(AL$1,人口源表!$1:$1,0))*INDEX(城镇化率!$1:$1048576,MATCH($B150,城镇化率!$A:$A,0),MATCH(AL$1,城镇化率!$5:$5,0))/100</f>
        <v>5514569.5707565667</v>
      </c>
      <c r="AM150" s="40">
        <f>INDEX(人口源表!$1:$1048576,MATCH($B150,人口源表!$A:$A,0),MATCH(AM$1,人口源表!$1:$1,0))*INDEX(城镇化率!$1:$1048576,MATCH($B150,城镇化率!$A:$A,0),MATCH(AM$1,城镇化率!$5:$5,0))/100</f>
        <v>5506256.5727817379</v>
      </c>
      <c r="AN150" s="40">
        <f>INDEX(人口源表!$1:$1048576,MATCH($B150,人口源表!$A:$A,0),MATCH(AN$1,人口源表!$1:$1,0))*INDEX(城镇化率!$1:$1048576,MATCH($B150,城镇化率!$A:$A,0),MATCH(AN$1,城镇化率!$5:$5,0))/100</f>
        <v>5497463.1399113741</v>
      </c>
      <c r="AO150" s="40">
        <f>INDEX(人口源表!$1:$1048576,MATCH($B150,人口源表!$A:$A,0),MATCH(AO$1,人口源表!$1:$1,0))*INDEX(城镇化率!$1:$1048576,MATCH($B150,城镇化率!$A:$A,0),MATCH(AO$1,城镇化率!$5:$5,0))/100</f>
        <v>5488587.4139621863</v>
      </c>
      <c r="AP150" s="40">
        <f>INDEX(人口源表!$1:$1048576,MATCH($B150,人口源表!$A:$A,0),MATCH(AP$1,人口源表!$1:$1,0))*INDEX(城镇化率!$1:$1048576,MATCH($B150,城镇化率!$A:$A,0),MATCH(AP$1,城镇化率!$5:$5,0))/100</f>
        <v>5480064.8375103911</v>
      </c>
      <c r="AQ150" s="40">
        <f>INDEX(人口源表!$1:$1048576,MATCH($B150,人口源表!$A:$A,0),MATCH(AQ$1,人口源表!$1:$1,0))*INDEX(城镇化率!$1:$1048576,MATCH($B150,城镇化率!$A:$A,0),MATCH(AQ$1,城镇化率!$5:$5,0))/100</f>
        <v>5472370.0808738079</v>
      </c>
      <c r="AR150" s="40">
        <f>INDEX(人口源表!$1:$1048576,MATCH($B150,人口源表!$A:$A,0),MATCH(AR$1,人口源表!$1:$1,0))*INDEX(城镇化率!$1:$1048576,MATCH($B150,城镇化率!$A:$A,0),MATCH(AR$1,城镇化率!$5:$5,0))/100</f>
        <v>5466015.1486894395</v>
      </c>
      <c r="AS150" s="40">
        <f>INDEX(人口源表!$1:$1048576,MATCH($B150,人口源表!$A:$A,0),MATCH(AS$1,人口源表!$1:$1,0))*INDEX(城镇化率!$1:$1048576,MATCH($B150,城镇化率!$A:$A,0),MATCH(AS$1,城镇化率!$5:$5,0))/100</f>
        <v>5461553.2422773214</v>
      </c>
      <c r="AT150" s="40">
        <f>INDEX(人口源表!$1:$1048576,MATCH($B150,人口源表!$A:$A,0),MATCH(AT$1,人口源表!$1:$1,0))*INDEX(城镇化率!$1:$1048576,MATCH($B150,城镇化率!$A:$A,0),MATCH(AT$1,城镇化率!$5:$5,0))/100</f>
        <v>5459577.5211171946</v>
      </c>
      <c r="AU150" s="40">
        <f>INDEX(人口源表!$1:$1048576,MATCH($B150,人口源表!$A:$A,0),MATCH(AU$1,人口源表!$1:$1,0))*INDEX(城镇化率!$1:$1048576,MATCH($B150,城镇化率!$A:$A,0),MATCH(AU$1,城镇化率!$5:$5,0))/100</f>
        <v>5460721.7781976303</v>
      </c>
      <c r="AV150" s="40">
        <f>INDEX(人口源表!$1:$1048576,MATCH($B150,人口源表!$A:$A,0),MATCH(AV$1,人口源表!$1:$1,0))*INDEX(城镇化率!$1:$1048576,MATCH($B150,城镇化率!$A:$A,0),MATCH(AV$1,城镇化率!$5:$5,0))/100</f>
        <v>5465661.1227114471</v>
      </c>
    </row>
    <row r="151" spans="1:48" x14ac:dyDescent="0.15">
      <c r="A151" s="4" t="s">
        <v>870</v>
      </c>
      <c r="B151" s="4" t="s">
        <v>308</v>
      </c>
      <c r="C151" s="34">
        <f>VLOOKUP(B151,'[1]2016省城人口总结（根）'!B:C,2,FALSE)/100</f>
        <v>0.72379370314379998</v>
      </c>
      <c r="D151" s="40">
        <f>INDEX(人口源表!$1:$1048576,MATCH($B151,人口源表!$A:$A,0),MATCH(D$1,人口源表!$1:$1,0))*INDEX(城镇化率!$1:$1048576,MATCH($B151,城镇化率!$A:$A,0),MATCH(D$1,城镇化率!$5:$5,0))/100</f>
        <v>6656794.857563355</v>
      </c>
      <c r="E151" s="40">
        <f>INDEX(人口源表!$1:$1048576,MATCH($B151,人口源表!$A:$A,0),MATCH(E$1,人口源表!$1:$1,0))*INDEX(城镇化率!$1:$1048576,MATCH($B151,城镇化率!$A:$A,0),MATCH(E$1,城镇化率!$5:$5,0))/100</f>
        <v>6828973.3026909828</v>
      </c>
      <c r="F151" s="40">
        <f>INDEX(人口源表!$1:$1048576,MATCH($B151,人口源表!$A:$A,0),MATCH(F$1,人口源表!$1:$1,0))*INDEX(城镇化率!$1:$1048576,MATCH($B151,城镇化率!$A:$A,0),MATCH(F$1,城镇化率!$5:$5,0))/100</f>
        <v>7001029.026188191</v>
      </c>
      <c r="G151" s="40">
        <f>INDEX(人口源表!$1:$1048576,MATCH($B151,人口源表!$A:$A,0),MATCH(G$1,人口源表!$1:$1,0))*INDEX(城镇化率!$1:$1048576,MATCH($B151,城镇化率!$A:$A,0),MATCH(G$1,城镇化率!$5:$5,0))/100</f>
        <v>9481055.8130319938</v>
      </c>
      <c r="H151" s="40">
        <f>INDEX(人口源表!$1:$1048576,MATCH($B151,人口源表!$A:$A,0),MATCH(H$1,人口源表!$1:$1,0))*INDEX(城镇化率!$1:$1048576,MATCH($B151,城镇化率!$A:$A,0),MATCH(H$1,城镇化率!$5:$5,0))/100</f>
        <v>9756080.1528957523</v>
      </c>
      <c r="I151" s="40">
        <f>INDEX(人口源表!$1:$1048576,MATCH($B151,人口源表!$A:$A,0),MATCH(I$1,人口源表!$1:$1,0))*INDEX(城镇化率!$1:$1048576,MATCH($B151,城镇化率!$A:$A,0),MATCH(I$1,城镇化率!$5:$5,0))/100</f>
        <v>9957542.4510412291</v>
      </c>
      <c r="J151" s="40">
        <f>INDEX(人口源表!$1:$1048576,MATCH($B151,人口源表!$A:$A,0),MATCH(J$1,人口源表!$1:$1,0))*INDEX(城镇化率!$1:$1048576,MATCH($B151,城镇化率!$A:$A,0),MATCH(J$1,城镇化率!$5:$5,0))/100</f>
        <v>10151615.362328257</v>
      </c>
      <c r="K151" s="40">
        <f>INDEX(人口源表!$1:$1048576,MATCH($B151,人口源表!$A:$A,0),MATCH(K$1,人口源表!$1:$1,0))*INDEX(城镇化率!$1:$1048576,MATCH($B151,城镇化率!$A:$A,0),MATCH(K$1,城镇化率!$5:$5,0))/100</f>
        <v>10338644.80237441</v>
      </c>
      <c r="L151" s="40">
        <f>INDEX(人口源表!$1:$1048576,MATCH($B151,人口源表!$A:$A,0),MATCH(L$1,人口源表!$1:$1,0))*INDEX(城镇化率!$1:$1048576,MATCH($B151,城镇化率!$A:$A,0),MATCH(L$1,城镇化率!$5:$5,0))/100</f>
        <v>10518973.104111919</v>
      </c>
      <c r="M151" s="40">
        <f>INDEX(人口源表!$1:$1048576,MATCH($B151,人口源表!$A:$A,0),MATCH(M$1,人口源表!$1:$1,0))*INDEX(城镇化率!$1:$1048576,MATCH($B151,城镇化率!$A:$A,0),MATCH(M$1,城镇化率!$5:$5,0))/100</f>
        <v>10692939.223562257</v>
      </c>
      <c r="N151" s="40">
        <f>INDEX(人口源表!$1:$1048576,MATCH($B151,人口源表!$A:$A,0),MATCH(N$1,人口源表!$1:$1,0))*INDEX(城镇化率!$1:$1048576,MATCH($B151,城镇化率!$A:$A,0),MATCH(N$1,城镇化率!$5:$5,0))/100</f>
        <v>10860879.79342299</v>
      </c>
      <c r="O151" s="40">
        <f>INDEX(人口源表!$1:$1048576,MATCH($B151,人口源表!$A:$A,0),MATCH(O$1,人口源表!$1:$1,0))*INDEX(城镇化率!$1:$1048576,MATCH($B151,城镇化率!$A:$A,0),MATCH(O$1,城镇化率!$5:$5,0))/100</f>
        <v>11023123.611556785</v>
      </c>
      <c r="P151" s="40">
        <f>INDEX(人口源表!$1:$1048576,MATCH($B151,人口源表!$A:$A,0),MATCH(P$1,人口源表!$1:$1,0))*INDEX(城镇化率!$1:$1048576,MATCH($B151,城镇化率!$A:$A,0),MATCH(P$1,城镇化率!$5:$5,0))/100</f>
        <v>11179995.871864125</v>
      </c>
      <c r="Q151" s="40">
        <f>INDEX(人口源表!$1:$1048576,MATCH($B151,人口源表!$A:$A,0),MATCH(Q$1,人口源表!$1:$1,0))*INDEX(城镇化率!$1:$1048576,MATCH($B151,城镇化率!$A:$A,0),MATCH(Q$1,城镇化率!$5:$5,0))/100</f>
        <v>11331815.046805367</v>
      </c>
      <c r="R151" s="40">
        <f>INDEX(人口源表!$1:$1048576,MATCH($B151,人口源表!$A:$A,0),MATCH(R$1,人口源表!$1:$1,0))*INDEX(城镇化率!$1:$1048576,MATCH($B151,城镇化率!$A:$A,0),MATCH(R$1,城镇化率!$5:$5,0))/100</f>
        <v>11478892.161839629</v>
      </c>
      <c r="S151" s="40">
        <f>INDEX(人口源表!$1:$1048576,MATCH($B151,人口源表!$A:$A,0),MATCH(S$1,人口源表!$1:$1,0))*INDEX(城镇化率!$1:$1048576,MATCH($B151,城镇化率!$A:$A,0),MATCH(S$1,城镇化率!$5:$5,0))/100</f>
        <v>11563999.43612125</v>
      </c>
      <c r="T151" s="40">
        <f>INDEX(人口源表!$1:$1048576,MATCH($B151,人口源表!$A:$A,0),MATCH(T$1,人口源表!$1:$1,0))*INDEX(城镇化率!$1:$1048576,MATCH($B151,城镇化率!$A:$A,0),MATCH(T$1,城镇化率!$5:$5,0))/100</f>
        <v>11643880.931122309</v>
      </c>
      <c r="U151" s="40">
        <f>INDEX(人口源表!$1:$1048576,MATCH($B151,人口源表!$A:$A,0),MATCH(U$1,人口源表!$1:$1,0))*INDEX(城镇化率!$1:$1048576,MATCH($B151,城镇化率!$A:$A,0),MATCH(U$1,城镇化率!$5:$5,0))/100</f>
        <v>11718890.02803136</v>
      </c>
      <c r="V151" s="40">
        <f>INDEX(人口源表!$1:$1048576,MATCH($B151,人口源表!$A:$A,0),MATCH(V$1,人口源表!$1:$1,0))*INDEX(城镇化率!$1:$1048576,MATCH($B151,城镇化率!$A:$A,0),MATCH(V$1,城镇化率!$5:$5,0))/100</f>
        <v>11789361.817989936</v>
      </c>
      <c r="W151" s="40">
        <f>INDEX(人口源表!$1:$1048576,MATCH($B151,人口源表!$A:$A,0),MATCH(W$1,人口源表!$1:$1,0))*INDEX(城镇化率!$1:$1048576,MATCH($B151,城镇化率!$A:$A,0),MATCH(W$1,城镇化率!$5:$5,0))/100</f>
        <v>11855616.057440627</v>
      </c>
      <c r="X151" s="40">
        <f>INDEX(人口源表!$1:$1048576,MATCH($B151,人口源表!$A:$A,0),MATCH(X$1,人口源表!$1:$1,0))*INDEX(城镇化率!$1:$1048576,MATCH($B151,城镇化率!$A:$A,0),MATCH(X$1,城镇化率!$5:$5,0))/100</f>
        <v>11917955.813371481</v>
      </c>
      <c r="Y151" s="40">
        <f>INDEX(人口源表!$1:$1048576,MATCH($B151,人口源表!$A:$A,0),MATCH(Y$1,人口源表!$1:$1,0))*INDEX(城镇化率!$1:$1048576,MATCH($B151,城镇化率!$A:$A,0),MATCH(Y$1,城镇化率!$5:$5,0))/100</f>
        <v>11976666.074552985</v>
      </c>
      <c r="Z151" s="40">
        <f>INDEX(人口源表!$1:$1048576,MATCH($B151,人口源表!$A:$A,0),MATCH(Z$1,人口源表!$1:$1,0))*INDEX(城镇化率!$1:$1048576,MATCH($B151,城镇化率!$A:$A,0),MATCH(Z$1,城镇化率!$5:$5,0))/100</f>
        <v>12032014.108506806</v>
      </c>
      <c r="AA151" s="40">
        <f>INDEX(人口源表!$1:$1048576,MATCH($B151,人口源表!$A:$A,0),MATCH(AA$1,人口源表!$1:$1,0))*INDEX(城镇化率!$1:$1048576,MATCH($B151,城镇化率!$A:$A,0),MATCH(AA$1,城镇化率!$5:$5,0))/100</f>
        <v>12084248.047566867</v>
      </c>
      <c r="AB151" s="40">
        <f>INDEX(人口源表!$1:$1048576,MATCH($B151,人口源表!$A:$A,0),MATCH(AB$1,人口源表!$1:$1,0))*INDEX(城镇化率!$1:$1048576,MATCH($B151,城镇化率!$A:$A,0),MATCH(AB$1,城镇化率!$5:$5,0))/100</f>
        <v>12133597.238058345</v>
      </c>
      <c r="AC151" s="40">
        <f>INDEX(人口源表!$1:$1048576,MATCH($B151,人口源表!$A:$A,0),MATCH(AC$1,人口源表!$1:$1,0))*INDEX(城镇化率!$1:$1048576,MATCH($B151,城镇化率!$A:$A,0),MATCH(AC$1,城镇化率!$5:$5,0))/100</f>
        <v>12165367.095634658</v>
      </c>
      <c r="AD151" s="40">
        <f>INDEX(人口源表!$1:$1048576,MATCH($B151,人口源表!$A:$A,0),MATCH(AD$1,人口源表!$1:$1,0))*INDEX(城镇化率!$1:$1048576,MATCH($B151,城镇化率!$A:$A,0),MATCH(AD$1,城镇化率!$5:$5,0))/100</f>
        <v>12194561.637820451</v>
      </c>
      <c r="AE151" s="40">
        <f>INDEX(人口源表!$1:$1048576,MATCH($B151,人口源表!$A:$A,0),MATCH(AE$1,人口源表!$1:$1,0))*INDEX(城镇化率!$1:$1048576,MATCH($B151,城镇化率!$A:$A,0),MATCH(AE$1,城镇化率!$5:$5,0))/100</f>
        <v>12221359.25621531</v>
      </c>
      <c r="AF151" s="40">
        <f>INDEX(人口源表!$1:$1048576,MATCH($B151,人口源表!$A:$A,0),MATCH(AF$1,人口源表!$1:$1,0))*INDEX(城镇化率!$1:$1048576,MATCH($B151,城镇化率!$A:$A,0),MATCH(AF$1,城镇化率!$5:$5,0))/100</f>
        <v>12245914.788247179</v>
      </c>
      <c r="AG151" s="40">
        <f>INDEX(人口源表!$1:$1048576,MATCH($B151,人口源表!$A:$A,0),MATCH(AG$1,人口源表!$1:$1,0))*INDEX(城镇化率!$1:$1048576,MATCH($B151,城镇化率!$A:$A,0),MATCH(AG$1,城镇化率!$5:$5,0))/100</f>
        <v>12268360.878684439</v>
      </c>
      <c r="AH151" s="40">
        <f>INDEX(人口源表!$1:$1048576,MATCH($B151,人口源表!$A:$A,0),MATCH(AH$1,人口源表!$1:$1,0))*INDEX(城镇化率!$1:$1048576,MATCH($B151,城镇化率!$A:$A,0),MATCH(AH$1,城镇化率!$5:$5,0))/100</f>
        <v>12288808.457567386</v>
      </c>
      <c r="AI151" s="40">
        <f>INDEX(人口源表!$1:$1048576,MATCH($B151,人口源表!$A:$A,0),MATCH(AI$1,人口源表!$1:$1,0))*INDEX(城镇化率!$1:$1048576,MATCH($B151,城镇化率!$A:$A,0),MATCH(AI$1,城镇化率!$5:$5,0))/100</f>
        <v>12307343.541583974</v>
      </c>
      <c r="AJ151" s="40">
        <f>INDEX(人口源表!$1:$1048576,MATCH($B151,人口源表!$A:$A,0),MATCH(AJ$1,人口源表!$1:$1,0))*INDEX(城镇化率!$1:$1048576,MATCH($B151,城镇化率!$A:$A,0),MATCH(AJ$1,城镇化率!$5:$5,0))/100</f>
        <v>12324028.600608874</v>
      </c>
      <c r="AK151" s="40">
        <f>INDEX(人口源表!$1:$1048576,MATCH($B151,人口源表!$A:$A,0),MATCH(AK$1,人口源表!$1:$1,0))*INDEX(城镇化率!$1:$1048576,MATCH($B151,城镇化率!$A:$A,0),MATCH(AK$1,城镇化率!$5:$5,0))/100</f>
        <v>12338902.100509651</v>
      </c>
      <c r="AL151" s="40">
        <f>INDEX(人口源表!$1:$1048576,MATCH($B151,人口源表!$A:$A,0),MATCH(AL$1,人口源表!$1:$1,0))*INDEX(城镇化率!$1:$1048576,MATCH($B151,城镇化率!$A:$A,0),MATCH(AL$1,城镇化率!$5:$5,0))/100</f>
        <v>12351978.97427755</v>
      </c>
      <c r="AM151" s="40">
        <f>INDEX(人口源表!$1:$1048576,MATCH($B151,人口源表!$A:$A,0),MATCH(AM$1,人口源表!$1:$1,0))*INDEX(城镇化率!$1:$1048576,MATCH($B151,城镇化率!$A:$A,0),MATCH(AM$1,城镇化率!$5:$5,0))/100</f>
        <v>12363245.486600704</v>
      </c>
      <c r="AN151" s="40">
        <f>INDEX(人口源表!$1:$1048576,MATCH($B151,人口源表!$A:$A,0),MATCH(AN$1,人口源表!$1:$1,0))*INDEX(城镇化率!$1:$1048576,MATCH($B151,城镇化率!$A:$A,0),MATCH(AN$1,城镇化率!$5:$5,0))/100</f>
        <v>12372665.274539342</v>
      </c>
      <c r="AO151" s="40">
        <f>INDEX(人口源表!$1:$1048576,MATCH($B151,人口源表!$A:$A,0),MATCH(AO$1,人口源表!$1:$1,0))*INDEX(城镇化率!$1:$1048576,MATCH($B151,城镇化率!$A:$A,0),MATCH(AO$1,城镇化率!$5:$5,0))/100</f>
        <v>12380174.201220345</v>
      </c>
      <c r="AP151" s="40">
        <f>INDEX(人口源表!$1:$1048576,MATCH($B151,人口源表!$A:$A,0),MATCH(AP$1,人口源表!$1:$1,0))*INDEX(城镇化率!$1:$1048576,MATCH($B151,城镇化率!$A:$A,0),MATCH(AP$1,城镇化率!$5:$5,0))/100</f>
        <v>12385682.679583294</v>
      </c>
      <c r="AQ151" s="40">
        <f>INDEX(人口源表!$1:$1048576,MATCH($B151,人口源表!$A:$A,0),MATCH(AQ$1,人口源表!$1:$1,0))*INDEX(城镇化率!$1:$1048576,MATCH($B151,城镇化率!$A:$A,0),MATCH(AQ$1,城镇化率!$5:$5,0))/100</f>
        <v>12389072.346903564</v>
      </c>
      <c r="AR151" s="40">
        <f>INDEX(人口源表!$1:$1048576,MATCH($B151,人口源表!$A:$A,0),MATCH(AR$1,人口源表!$1:$1,0))*INDEX(城镇化率!$1:$1048576,MATCH($B151,城镇化率!$A:$A,0),MATCH(AR$1,城镇化率!$5:$5,0))/100</f>
        <v>12390198.398648877</v>
      </c>
      <c r="AS151" s="40">
        <f>INDEX(人口源表!$1:$1048576,MATCH($B151,人口源表!$A:$A,0),MATCH(AS$1,人口源表!$1:$1,0))*INDEX(城镇化率!$1:$1048576,MATCH($B151,城镇化率!$A:$A,0),MATCH(AS$1,城镇化率!$5:$5,0))/100</f>
        <v>12388887.18884507</v>
      </c>
      <c r="AT151" s="40">
        <f>INDEX(人口源表!$1:$1048576,MATCH($B151,人口源表!$A:$A,0),MATCH(AT$1,人口源表!$1:$1,0))*INDEX(城镇化率!$1:$1048576,MATCH($B151,城镇化率!$A:$A,0),MATCH(AT$1,城镇化率!$5:$5,0))/100</f>
        <v>12384935.705835748</v>
      </c>
      <c r="AU151" s="40">
        <f>INDEX(人口源表!$1:$1048576,MATCH($B151,人口源表!$A:$A,0),MATCH(AU$1,人口源表!$1:$1,0))*INDEX(城镇化率!$1:$1048576,MATCH($B151,城镇化率!$A:$A,0),MATCH(AU$1,城镇化率!$5:$5,0))/100</f>
        <v>12378112.973597663</v>
      </c>
      <c r="AV151" s="40">
        <f>INDEX(人口源表!$1:$1048576,MATCH($B151,人口源表!$A:$A,0),MATCH(AV$1,人口源表!$1:$1,0))*INDEX(城镇化率!$1:$1048576,MATCH($B151,城镇化率!$A:$A,0),MATCH(AV$1,城镇化率!$5:$5,0))/100</f>
        <v>12368158.582793823</v>
      </c>
    </row>
    <row r="152" spans="1:48" x14ac:dyDescent="0.15">
      <c r="A152" s="4" t="s">
        <v>870</v>
      </c>
      <c r="B152" s="4" t="s">
        <v>310</v>
      </c>
      <c r="C152" s="34">
        <f>VLOOKUP(B152,'[1]2016省城人口总结（根）'!B:C,2,FALSE)/100</f>
        <v>0.47242857237117003</v>
      </c>
      <c r="D152" s="40">
        <f>INDEX(人口源表!$1:$1048576,MATCH($B152,人口源表!$A:$A,0),MATCH(D$1,人口源表!$1:$1,0))*INDEX(城镇化率!$1:$1048576,MATCH($B152,城镇化率!$A:$A,0),MATCH(D$1,城镇化率!$5:$5,0))/100</f>
        <v>2308177.7472304301</v>
      </c>
      <c r="E152" s="40">
        <f>INDEX(人口源表!$1:$1048576,MATCH($B152,人口源表!$A:$A,0),MATCH(E$1,人口源表!$1:$1,0))*INDEX(城镇化率!$1:$1048576,MATCH($B152,城镇化率!$A:$A,0),MATCH(E$1,城镇化率!$5:$5,0))/100</f>
        <v>2360122.7708800025</v>
      </c>
      <c r="F152" s="40">
        <f>INDEX(人口源表!$1:$1048576,MATCH($B152,人口源表!$A:$A,0),MATCH(F$1,人口源表!$1:$1,0))*INDEX(城镇化率!$1:$1048576,MATCH($B152,城镇化率!$A:$A,0),MATCH(F$1,城镇化率!$5:$5,0))/100</f>
        <v>2412179.2050843793</v>
      </c>
      <c r="G152" s="40">
        <f>INDEX(人口源表!$1:$1048576,MATCH($B152,人口源表!$A:$A,0),MATCH(G$1,人口源表!$1:$1,0))*INDEX(城镇化率!$1:$1048576,MATCH($B152,城镇化率!$A:$A,0),MATCH(G$1,城镇化率!$5:$5,0))/100</f>
        <v>2383721.5133081693</v>
      </c>
      <c r="H152" s="40">
        <f>INDEX(人口源表!$1:$1048576,MATCH($B152,人口源表!$A:$A,0),MATCH(H$1,人口源表!$1:$1,0))*INDEX(城镇化率!$1:$1048576,MATCH($B152,城镇化率!$A:$A,0),MATCH(H$1,城镇化率!$5:$5,0))/100</f>
        <v>2437825.5522262747</v>
      </c>
      <c r="I152" s="40">
        <f>INDEX(人口源表!$1:$1048576,MATCH($B152,人口源表!$A:$A,0),MATCH(I$1,人口源表!$1:$1,0))*INDEX(城镇化率!$1:$1048576,MATCH($B152,城镇化率!$A:$A,0),MATCH(I$1,城镇化率!$5:$5,0))/100</f>
        <v>2476354.2781965542</v>
      </c>
      <c r="J152" s="40">
        <f>INDEX(人口源表!$1:$1048576,MATCH($B152,人口源表!$A:$A,0),MATCH(J$1,人口源表!$1:$1,0))*INDEX(城镇化率!$1:$1048576,MATCH($B152,城镇化率!$A:$A,0),MATCH(J$1,城镇化率!$5:$5,0))/100</f>
        <v>2515675.3120649126</v>
      </c>
      <c r="K152" s="40">
        <f>INDEX(人口源表!$1:$1048576,MATCH($B152,人口源表!$A:$A,0),MATCH(K$1,人口源表!$1:$1,0))*INDEX(城镇化率!$1:$1048576,MATCH($B152,城镇化率!$A:$A,0),MATCH(K$1,城镇化率!$5:$5,0))/100</f>
        <v>2555611.1563859493</v>
      </c>
      <c r="L152" s="40">
        <f>INDEX(人口源表!$1:$1048576,MATCH($B152,人口源表!$A:$A,0),MATCH(L$1,人口源表!$1:$1,0))*INDEX(城镇化率!$1:$1048576,MATCH($B152,城镇化率!$A:$A,0),MATCH(L$1,城镇化率!$5:$5,0))/100</f>
        <v>2595990.5422905092</v>
      </c>
      <c r="M152" s="40">
        <f>INDEX(人口源表!$1:$1048576,MATCH($B152,人口源表!$A:$A,0),MATCH(M$1,人口源表!$1:$1,0))*INDEX(城镇化率!$1:$1048576,MATCH($B152,城镇化率!$A:$A,0),MATCH(M$1,城镇化率!$5:$5,0))/100</f>
        <v>2636647.8622782594</v>
      </c>
      <c r="N152" s="40">
        <f>INDEX(人口源表!$1:$1048576,MATCH($B152,人口源表!$A:$A,0),MATCH(N$1,人口源表!$1:$1,0))*INDEX(城镇化率!$1:$1048576,MATCH($B152,城镇化率!$A:$A,0),MATCH(N$1,城镇化率!$5:$5,0))/100</f>
        <v>2677423.0924857669</v>
      </c>
      <c r="O152" s="40">
        <f>INDEX(人口源表!$1:$1048576,MATCH($B152,人口源表!$A:$A,0),MATCH(O$1,人口源表!$1:$1,0))*INDEX(城镇化率!$1:$1048576,MATCH($B152,城镇化率!$A:$A,0),MATCH(O$1,城镇化率!$5:$5,0))/100</f>
        <v>2718163.8657577671</v>
      </c>
      <c r="P152" s="40">
        <f>INDEX(人口源表!$1:$1048576,MATCH($B152,人口源表!$A:$A,0),MATCH(P$1,人口源表!$1:$1,0))*INDEX(城镇化率!$1:$1048576,MATCH($B152,城镇化率!$A:$A,0),MATCH(P$1,城镇化率!$5:$5,0))/100</f>
        <v>2758724.3736747224</v>
      </c>
      <c r="Q152" s="40">
        <f>INDEX(人口源表!$1:$1048576,MATCH($B152,人口源表!$A:$A,0),MATCH(Q$1,人口源表!$1:$1,0))*INDEX(城镇化率!$1:$1048576,MATCH($B152,城镇化率!$A:$A,0),MATCH(Q$1,城镇化率!$5:$5,0))/100</f>
        <v>2798967.5045287218</v>
      </c>
      <c r="R152" s="40">
        <f>INDEX(人口源表!$1:$1048576,MATCH($B152,人口源表!$A:$A,0),MATCH(R$1,人口源表!$1:$1,0))*INDEX(城镇化率!$1:$1048576,MATCH($B152,城镇化率!$A:$A,0),MATCH(R$1,城镇化率!$5:$5,0))/100</f>
        <v>2838762.6304331636</v>
      </c>
      <c r="S152" s="40">
        <f>INDEX(人口源表!$1:$1048576,MATCH($B152,人口源表!$A:$A,0),MATCH(S$1,人口源表!$1:$1,0))*INDEX(城镇化率!$1:$1048576,MATCH($B152,城镇化率!$A:$A,0),MATCH(S$1,城镇化率!$5:$5,0))/100</f>
        <v>2863743.0978807556</v>
      </c>
      <c r="T152" s="40">
        <f>INDEX(人口源表!$1:$1048576,MATCH($B152,人口源表!$A:$A,0),MATCH(T$1,人口源表!$1:$1,0))*INDEX(城镇化率!$1:$1048576,MATCH($B152,城镇化率!$A:$A,0),MATCH(T$1,城镇化率!$5:$5,0))/100</f>
        <v>2887734.0421626223</v>
      </c>
      <c r="U152" s="40">
        <f>INDEX(人口源表!$1:$1048576,MATCH($B152,人口源表!$A:$A,0),MATCH(U$1,人口源表!$1:$1,0))*INDEX(城镇化率!$1:$1048576,MATCH($B152,城镇化率!$A:$A,0),MATCH(U$1,城镇化率!$5:$5,0))/100</f>
        <v>2910648.2643520492</v>
      </c>
      <c r="V152" s="40">
        <f>INDEX(人口源表!$1:$1048576,MATCH($B152,人口源表!$A:$A,0),MATCH(V$1,人口源表!$1:$1,0))*INDEX(城镇化率!$1:$1048576,MATCH($B152,城镇化率!$A:$A,0),MATCH(V$1,城镇化率!$5:$5,0))/100</f>
        <v>2932411.2190035605</v>
      </c>
      <c r="W152" s="40">
        <f>INDEX(人口源表!$1:$1048576,MATCH($B152,人口源表!$A:$A,0),MATCH(W$1,人口源表!$1:$1,0))*INDEX(城镇化率!$1:$1048576,MATCH($B152,城镇化率!$A:$A,0),MATCH(W$1,城镇化率!$5:$5,0))/100</f>
        <v>2952960.7786033074</v>
      </c>
      <c r="X152" s="40">
        <f>INDEX(人口源表!$1:$1048576,MATCH($B152,人口源表!$A:$A,0),MATCH(X$1,人口源表!$1:$1,0))*INDEX(城镇化率!$1:$1048576,MATCH($B152,城镇化率!$A:$A,0),MATCH(X$1,城镇化率!$5:$5,0))/100</f>
        <v>2972246.985999621</v>
      </c>
      <c r="Y152" s="40">
        <f>INDEX(人口源表!$1:$1048576,MATCH($B152,人口源表!$A:$A,0),MATCH(Y$1,人口源表!$1:$1,0))*INDEX(城镇化率!$1:$1048576,MATCH($B152,城镇化率!$A:$A,0),MATCH(Y$1,城镇化率!$5:$5,0))/100</f>
        <v>2990234.1070474349</v>
      </c>
      <c r="Z152" s="40">
        <f>INDEX(人口源表!$1:$1048576,MATCH($B152,人口源表!$A:$A,0),MATCH(Z$1,人口源表!$1:$1,0))*INDEX(城镇化率!$1:$1048576,MATCH($B152,城镇化率!$A:$A,0),MATCH(Z$1,城镇化率!$5:$5,0))/100</f>
        <v>3006899.2540701507</v>
      </c>
      <c r="AA152" s="40">
        <f>INDEX(人口源表!$1:$1048576,MATCH($B152,人口源表!$A:$A,0),MATCH(AA$1,人口源表!$1:$1,0))*INDEX(城镇化率!$1:$1048576,MATCH($B152,城镇化率!$A:$A,0),MATCH(AA$1,城镇化率!$5:$5,0))/100</f>
        <v>3022233.2982346592</v>
      </c>
      <c r="AB152" s="40">
        <f>INDEX(人口源表!$1:$1048576,MATCH($B152,人口源表!$A:$A,0),MATCH(AB$1,人口源表!$1:$1,0))*INDEX(城镇化率!$1:$1048576,MATCH($B152,城镇化率!$A:$A,0),MATCH(AB$1,城镇化率!$5:$5,0))/100</f>
        <v>3036242.9780702339</v>
      </c>
      <c r="AC152" s="40">
        <f>INDEX(人口源表!$1:$1048576,MATCH($B152,人口源表!$A:$A,0),MATCH(AC$1,人口源表!$1:$1,0))*INDEX(城镇化率!$1:$1048576,MATCH($B152,城镇化率!$A:$A,0),MATCH(AC$1,城镇化率!$5:$5,0))/100</f>
        <v>3045216.858344845</v>
      </c>
      <c r="AD152" s="40">
        <f>INDEX(人口源表!$1:$1048576,MATCH($B152,人口源表!$A:$A,0),MATCH(AD$1,人口源表!$1:$1,0))*INDEX(城镇化率!$1:$1048576,MATCH($B152,城镇化率!$A:$A,0),MATCH(AD$1,城镇化率!$5:$5,0))/100</f>
        <v>3052898.4953902899</v>
      </c>
      <c r="AE152" s="40">
        <f>INDEX(人口源表!$1:$1048576,MATCH($B152,人口源表!$A:$A,0),MATCH(AE$1,人口源表!$1:$1,0))*INDEX(城镇化率!$1:$1048576,MATCH($B152,城镇化率!$A:$A,0),MATCH(AE$1,城镇化率!$5:$5,0))/100</f>
        <v>3059341.8986961381</v>
      </c>
      <c r="AF152" s="40">
        <f>INDEX(人口源表!$1:$1048576,MATCH($B152,人口源表!$A:$A,0),MATCH(AF$1,人口源表!$1:$1,0))*INDEX(城镇化率!$1:$1048576,MATCH($B152,城镇化率!$A:$A,0),MATCH(AF$1,城镇化率!$5:$5,0))/100</f>
        <v>3064619.2800609972</v>
      </c>
      <c r="AG152" s="40">
        <f>INDEX(人口源表!$1:$1048576,MATCH($B152,人口源表!$A:$A,0),MATCH(AG$1,人口源表!$1:$1,0))*INDEX(城镇化率!$1:$1048576,MATCH($B152,城镇化率!$A:$A,0),MATCH(AG$1,城镇化率!$5:$5,0))/100</f>
        <v>3068815.4085513591</v>
      </c>
      <c r="AH152" s="40">
        <f>INDEX(人口源表!$1:$1048576,MATCH($B152,人口源表!$A:$A,0),MATCH(AH$1,人口源表!$1:$1,0))*INDEX(城镇化率!$1:$1048576,MATCH($B152,城镇化率!$A:$A,0),MATCH(AH$1,城镇化率!$5:$5,0))/100</f>
        <v>3072033.2383944206</v>
      </c>
      <c r="AI152" s="40">
        <f>INDEX(人口源表!$1:$1048576,MATCH($B152,人口源表!$A:$A,0),MATCH(AI$1,人口源表!$1:$1,0))*INDEX(城镇化率!$1:$1048576,MATCH($B152,城镇化率!$A:$A,0),MATCH(AI$1,城镇化率!$5:$5,0))/100</f>
        <v>3074391.8291200502</v>
      </c>
      <c r="AJ152" s="40">
        <f>INDEX(人口源表!$1:$1048576,MATCH($B152,人口源表!$A:$A,0),MATCH(AJ$1,人口源表!$1:$1,0))*INDEX(城镇化率!$1:$1048576,MATCH($B152,城镇化率!$A:$A,0),MATCH(AJ$1,城镇化率!$5:$5,0))/100</f>
        <v>3076025.4244083869</v>
      </c>
      <c r="AK152" s="40">
        <f>INDEX(人口源表!$1:$1048576,MATCH($B152,人口源表!$A:$A,0),MATCH(AK$1,人口源表!$1:$1,0))*INDEX(城镇化率!$1:$1048576,MATCH($B152,城镇化率!$A:$A,0),MATCH(AK$1,城镇化率!$5:$5,0))/100</f>
        <v>3077086.1490731281</v>
      </c>
      <c r="AL152" s="40">
        <f>INDEX(人口源表!$1:$1048576,MATCH($B152,人口源表!$A:$A,0),MATCH(AL$1,人口源表!$1:$1,0))*INDEX(城镇化率!$1:$1048576,MATCH($B152,城镇化率!$A:$A,0),MATCH(AL$1,城镇化率!$5:$5,0))/100</f>
        <v>3077744.3265965222</v>
      </c>
      <c r="AM152" s="40">
        <f>INDEX(人口源表!$1:$1048576,MATCH($B152,人口源表!$A:$A,0),MATCH(AM$1,人口源表!$1:$1,0))*INDEX(城镇化率!$1:$1048576,MATCH($B152,城镇化率!$A:$A,0),MATCH(AM$1,城镇化率!$5:$5,0))/100</f>
        <v>3078185.1303714775</v>
      </c>
      <c r="AN152" s="40">
        <f>INDEX(人口源表!$1:$1048576,MATCH($B152,人口源表!$A:$A,0),MATCH(AN$1,人口源表!$1:$1,0))*INDEX(城镇化率!$1:$1048576,MATCH($B152,城镇化率!$A:$A,0),MATCH(AN$1,城镇化率!$5:$5,0))/100</f>
        <v>3078613.7506490373</v>
      </c>
      <c r="AO152" s="40">
        <f>INDEX(人口源表!$1:$1048576,MATCH($B152,人口源表!$A:$A,0),MATCH(AO$1,人口源表!$1:$1,0))*INDEX(城镇化率!$1:$1048576,MATCH($B152,城镇化率!$A:$A,0),MATCH(AO$1,城镇化率!$5:$5,0))/100</f>
        <v>3079252.0478076353</v>
      </c>
      <c r="AP152" s="40">
        <f>INDEX(人口源表!$1:$1048576,MATCH($B152,人口源表!$A:$A,0),MATCH(AP$1,人口源表!$1:$1,0))*INDEX(城镇化率!$1:$1048576,MATCH($B152,城镇化率!$A:$A,0),MATCH(AP$1,城镇化率!$5:$5,0))/100</f>
        <v>3080341.9302165699</v>
      </c>
      <c r="AQ152" s="40">
        <f>INDEX(人口源表!$1:$1048576,MATCH($B152,人口源表!$A:$A,0),MATCH(AQ$1,人口源表!$1:$1,0))*INDEX(城镇化率!$1:$1048576,MATCH($B152,城镇化率!$A:$A,0),MATCH(AQ$1,城镇化率!$5:$5,0))/100</f>
        <v>3082141.9751535519</v>
      </c>
      <c r="AR152" s="40">
        <f>INDEX(人口源表!$1:$1048576,MATCH($B152,人口源表!$A:$A,0),MATCH(AR$1,人口源表!$1:$1,0))*INDEX(城镇化率!$1:$1048576,MATCH($B152,城镇化率!$A:$A,0),MATCH(AR$1,城镇化率!$5:$5,0))/100</f>
        <v>3084930.8250207198</v>
      </c>
      <c r="AS152" s="40">
        <f>INDEX(人口源表!$1:$1048576,MATCH($B152,人口源表!$A:$A,0),MATCH(AS$1,人口源表!$1:$1,0))*INDEX(城镇化率!$1:$1048576,MATCH($B152,城镇化率!$A:$A,0),MATCH(AS$1,城镇化率!$5:$5,0))/100</f>
        <v>3089006.9034798718</v>
      </c>
      <c r="AT152" s="40">
        <f>INDEX(人口源表!$1:$1048576,MATCH($B152,人口源表!$A:$A,0),MATCH(AT$1,人口源表!$1:$1,0))*INDEX(城镇化率!$1:$1048576,MATCH($B152,城镇化率!$A:$A,0),MATCH(AT$1,城镇化率!$5:$5,0))/100</f>
        <v>3094687.4932031929</v>
      </c>
      <c r="AU152" s="40">
        <f>INDEX(人口源表!$1:$1048576,MATCH($B152,人口源表!$A:$A,0),MATCH(AU$1,人口源表!$1:$1,0))*INDEX(城镇化率!$1:$1048576,MATCH($B152,城镇化率!$A:$A,0),MATCH(AU$1,城镇化率!$5:$5,0))/100</f>
        <v>3102310.3101531509</v>
      </c>
      <c r="AV152" s="40">
        <f>INDEX(人口源表!$1:$1048576,MATCH($B152,人口源表!$A:$A,0),MATCH(AV$1,人口源表!$1:$1,0))*INDEX(城镇化率!$1:$1048576,MATCH($B152,城镇化率!$A:$A,0),MATCH(AV$1,城镇化率!$5:$5,0))/100</f>
        <v>3112232.5789516843</v>
      </c>
    </row>
    <row r="153" spans="1:48" x14ac:dyDescent="0.15">
      <c r="A153" s="4" t="s">
        <v>870</v>
      </c>
      <c r="B153" s="4" t="s">
        <v>312</v>
      </c>
      <c r="C153" s="34">
        <f>VLOOKUP(B153,'[1]2016省城人口总结（根）'!B:C,2,FALSE)/100</f>
        <v>0.55710000000000004</v>
      </c>
      <c r="D153" s="40">
        <f>INDEX(人口源表!$1:$1048576,MATCH($B153,人口源表!$A:$A,0),MATCH(D$1,人口源表!$1:$1,0))*INDEX(城镇化率!$1:$1048576,MATCH($B153,城镇化率!$A:$A,0),MATCH(D$1,城镇化率!$5:$5,0))/100</f>
        <v>3790929.9821370961</v>
      </c>
      <c r="E153" s="40">
        <f>INDEX(人口源表!$1:$1048576,MATCH($B153,人口源表!$A:$A,0),MATCH(E$1,人口源表!$1:$1,0))*INDEX(城镇化率!$1:$1048576,MATCH($B153,城镇化率!$A:$A,0),MATCH(E$1,城镇化率!$5:$5,0))/100</f>
        <v>3876839.0577884982</v>
      </c>
      <c r="F153" s="40">
        <f>INDEX(人口源表!$1:$1048576,MATCH($B153,人口源表!$A:$A,0),MATCH(F$1,人口源表!$1:$1,0))*INDEX(城镇化率!$1:$1048576,MATCH($B153,城镇化率!$A:$A,0),MATCH(F$1,城镇化率!$5:$5,0))/100</f>
        <v>3963509.7741152905</v>
      </c>
      <c r="G153" s="40">
        <f>INDEX(人口源表!$1:$1048576,MATCH($B153,人口源表!$A:$A,0),MATCH(G$1,人口源表!$1:$1,0))*INDEX(城镇化率!$1:$1048576,MATCH($B153,城镇化率!$A:$A,0),MATCH(G$1,城镇化率!$5:$5,0))/100</f>
        <v>4104462.3281675787</v>
      </c>
      <c r="H153" s="40">
        <f>INDEX(人口源表!$1:$1048576,MATCH($B153,人口源表!$A:$A,0),MATCH(H$1,人口源表!$1:$1,0))*INDEX(城镇化率!$1:$1048576,MATCH($B153,城镇化率!$A:$A,0),MATCH(H$1,城镇化率!$5:$5,0))/100</f>
        <v>4205353.6762705566</v>
      </c>
      <c r="I153" s="40">
        <f>INDEX(人口源表!$1:$1048576,MATCH($B153,人口源表!$A:$A,0),MATCH(I$1,人口源表!$1:$1,0))*INDEX(城镇化率!$1:$1048576,MATCH($B153,城镇化率!$A:$A,0),MATCH(I$1,城镇化率!$5:$5,0))/100</f>
        <v>4278272.6995851872</v>
      </c>
      <c r="J153" s="40">
        <f>INDEX(人口源表!$1:$1048576,MATCH($B153,人口源表!$A:$A,0),MATCH(J$1,人口源表!$1:$1,0))*INDEX(城镇化率!$1:$1048576,MATCH($B153,城镇化率!$A:$A,0),MATCH(J$1,城镇化率!$5:$5,0))/100</f>
        <v>4351442.8580563227</v>
      </c>
      <c r="K153" s="40">
        <f>INDEX(人口源表!$1:$1048576,MATCH($B153,人口源表!$A:$A,0),MATCH(K$1,人口源表!$1:$1,0))*INDEX(城镇化率!$1:$1048576,MATCH($B153,城镇化率!$A:$A,0),MATCH(K$1,城镇化率!$5:$5,0))/100</f>
        <v>4424599.1858086372</v>
      </c>
      <c r="L153" s="40">
        <f>INDEX(人口源表!$1:$1048576,MATCH($B153,人口源表!$A:$A,0),MATCH(L$1,人口源表!$1:$1,0))*INDEX(城镇化率!$1:$1048576,MATCH($B153,城镇化率!$A:$A,0),MATCH(L$1,城镇化率!$5:$5,0))/100</f>
        <v>4497486.6834655209</v>
      </c>
      <c r="M153" s="40">
        <f>INDEX(人口源表!$1:$1048576,MATCH($B153,人口源表!$A:$A,0),MATCH(M$1,人口源表!$1:$1,0))*INDEX(城镇化率!$1:$1048576,MATCH($B153,城镇化率!$A:$A,0),MATCH(M$1,城镇化率!$5:$5,0))/100</f>
        <v>4569862.3335048696</v>
      </c>
      <c r="N153" s="40">
        <f>INDEX(人口源表!$1:$1048576,MATCH($B153,人口源表!$A:$A,0),MATCH(N$1,人口源表!$1:$1,0))*INDEX(城镇化率!$1:$1048576,MATCH($B153,城镇化率!$A:$A,0),MATCH(N$1,城镇化率!$5:$5,0))/100</f>
        <v>4641493.4203685401</v>
      </c>
      <c r="O153" s="40">
        <f>INDEX(人口源表!$1:$1048576,MATCH($B153,人口源表!$A:$A,0),MATCH(O$1,人口源表!$1:$1,0))*INDEX(城镇化率!$1:$1048576,MATCH($B153,城镇化率!$A:$A,0),MATCH(O$1,城镇化率!$5:$5,0))/100</f>
        <v>4712159.5606269874</v>
      </c>
      <c r="P153" s="40">
        <f>INDEX(人口源表!$1:$1048576,MATCH($B153,人口源表!$A:$A,0),MATCH(P$1,人口源表!$1:$1,0))*INDEX(城镇化率!$1:$1048576,MATCH($B153,城镇化率!$A:$A,0),MATCH(P$1,城镇化率!$5:$5,0))/100</f>
        <v>4781653.5439808788</v>
      </c>
      <c r="Q153" s="40">
        <f>INDEX(人口源表!$1:$1048576,MATCH($B153,人口源表!$A:$A,0),MATCH(Q$1,人口源表!$1:$1,0))*INDEX(城镇化率!$1:$1048576,MATCH($B153,城镇化率!$A:$A,0),MATCH(Q$1,城镇化率!$5:$5,0))/100</f>
        <v>4849783.5053332383</v>
      </c>
      <c r="R153" s="40">
        <f>INDEX(人口源表!$1:$1048576,MATCH($B153,人口源表!$A:$A,0),MATCH(R$1,人口源表!$1:$1,0))*INDEX(城镇化率!$1:$1048576,MATCH($B153,城镇化率!$A:$A,0),MATCH(R$1,城镇化率!$5:$5,0))/100</f>
        <v>4916369.9364357619</v>
      </c>
      <c r="S153" s="40">
        <f>INDEX(人口源表!$1:$1048576,MATCH($B153,人口源表!$A:$A,0),MATCH(S$1,人口源表!$1:$1,0))*INDEX(城镇化率!$1:$1048576,MATCH($B153,城镇化率!$A:$A,0),MATCH(S$1,城镇化率!$5:$5,0))/100</f>
        <v>4956592.137829137</v>
      </c>
      <c r="T153" s="40">
        <f>INDEX(人口源表!$1:$1048576,MATCH($B153,人口源表!$A:$A,0),MATCH(T$1,人口源表!$1:$1,0))*INDEX(城镇化率!$1:$1048576,MATCH($B153,城镇化率!$A:$A,0),MATCH(T$1,城镇化率!$5:$5,0))/100</f>
        <v>4994463.8081294587</v>
      </c>
      <c r="U153" s="40">
        <f>INDEX(人口源表!$1:$1048576,MATCH($B153,人口源表!$A:$A,0),MATCH(U$1,人口源表!$1:$1,0))*INDEX(城镇化率!$1:$1048576,MATCH($B153,城镇化率!$A:$A,0),MATCH(U$1,城镇化率!$5:$5,0))/100</f>
        <v>5029889.1480864193</v>
      </c>
      <c r="V153" s="40">
        <f>INDEX(人口源表!$1:$1048576,MATCH($B153,人口源表!$A:$A,0),MATCH(V$1,人口源表!$1:$1,0))*INDEX(城镇化率!$1:$1048576,MATCH($B153,城镇化率!$A:$A,0),MATCH(V$1,城镇化率!$5:$5,0))/100</f>
        <v>5062795.6615637979</v>
      </c>
      <c r="W153" s="40">
        <f>INDEX(人口源表!$1:$1048576,MATCH($B153,人口源表!$A:$A,0),MATCH(W$1,人口源表!$1:$1,0))*INDEX(城镇化率!$1:$1048576,MATCH($B153,城镇化率!$A:$A,0),MATCH(W$1,城镇化率!$5:$5,0))/100</f>
        <v>5093130.0342591973</v>
      </c>
      <c r="X153" s="40">
        <f>INDEX(人口源表!$1:$1048576,MATCH($B153,人口源表!$A:$A,0),MATCH(X$1,人口源表!$1:$1,0))*INDEX(城镇化率!$1:$1048576,MATCH($B153,城镇化率!$A:$A,0),MATCH(X$1,城镇化率!$5:$5,0))/100</f>
        <v>5120860.6632345291</v>
      </c>
      <c r="Y153" s="40">
        <f>INDEX(人口源表!$1:$1048576,MATCH($B153,人口源表!$A:$A,0),MATCH(Y$1,人口源表!$1:$1,0))*INDEX(城镇化率!$1:$1048576,MATCH($B153,城镇化率!$A:$A,0),MATCH(Y$1,城镇化率!$5:$5,0))/100</f>
        <v>5145978.8915172433</v>
      </c>
      <c r="Z153" s="40">
        <f>INDEX(人口源表!$1:$1048576,MATCH($B153,人口源表!$A:$A,0),MATCH(Z$1,人口源表!$1:$1,0))*INDEX(城镇化率!$1:$1048576,MATCH($B153,城镇化率!$A:$A,0),MATCH(Z$1,城镇化率!$5:$5,0))/100</f>
        <v>5168498.9012070764</v>
      </c>
      <c r="AA153" s="40">
        <f>INDEX(人口源表!$1:$1048576,MATCH($B153,人口源表!$A:$A,0),MATCH(AA$1,人口源表!$1:$1,0))*INDEX(城镇化率!$1:$1048576,MATCH($B153,城镇化率!$A:$A,0),MATCH(AA$1,城镇化率!$5:$5,0))/100</f>
        <v>5188456.9061503913</v>
      </c>
      <c r="AB153" s="40">
        <f>INDEX(人口源表!$1:$1048576,MATCH($B153,人口源表!$A:$A,0),MATCH(AB$1,人口源表!$1:$1,0))*INDEX(城镇化率!$1:$1048576,MATCH($B153,城镇化率!$A:$A,0),MATCH(AB$1,城镇化率!$5:$5,0))/100</f>
        <v>5205915.1558988867</v>
      </c>
      <c r="AC153" s="40">
        <f>INDEX(人口源表!$1:$1048576,MATCH($B153,人口源表!$A:$A,0),MATCH(AC$1,人口源表!$1:$1,0))*INDEX(城镇化率!$1:$1048576,MATCH($B153,城镇化率!$A:$A,0),MATCH(AC$1,城镇化率!$5:$5,0))/100</f>
        <v>5214570.3763517663</v>
      </c>
      <c r="AD153" s="40">
        <f>INDEX(人口源表!$1:$1048576,MATCH($B153,人口源表!$A:$A,0),MATCH(AD$1,人口源表!$1:$1,0))*INDEX(城镇化率!$1:$1048576,MATCH($B153,城镇化率!$A:$A,0),MATCH(AD$1,城镇化率!$5:$5,0))/100</f>
        <v>5220897.850249175</v>
      </c>
      <c r="AE153" s="40">
        <f>INDEX(人口源表!$1:$1048576,MATCH($B153,人口源表!$A:$A,0),MATCH(AE$1,人口源表!$1:$1,0))*INDEX(城镇化率!$1:$1048576,MATCH($B153,城镇化率!$A:$A,0),MATCH(AE$1,城镇化率!$5:$5,0))/100</f>
        <v>5225042.6263551349</v>
      </c>
      <c r="AF153" s="40">
        <f>INDEX(人口源表!$1:$1048576,MATCH($B153,人口源表!$A:$A,0),MATCH(AF$1,人口源表!$1:$1,0))*INDEX(城镇化率!$1:$1048576,MATCH($B153,城镇化率!$A:$A,0),MATCH(AF$1,城镇化率!$5:$5,0))/100</f>
        <v>5227173.9178665075</v>
      </c>
      <c r="AG153" s="40">
        <f>INDEX(人口源表!$1:$1048576,MATCH($B153,人口源表!$A:$A,0),MATCH(AG$1,人口源表!$1:$1,0))*INDEX(城镇化率!$1:$1048576,MATCH($B153,城镇化率!$A:$A,0),MATCH(AG$1,城镇化率!$5:$5,0))/100</f>
        <v>5227488.3566809995</v>
      </c>
      <c r="AH153" s="40">
        <f>INDEX(人口源表!$1:$1048576,MATCH($B153,人口源表!$A:$A,0),MATCH(AH$1,人口源表!$1:$1,0))*INDEX(城镇化率!$1:$1048576,MATCH($B153,城镇化率!$A:$A,0),MATCH(AH$1,城镇化率!$5:$5,0))/100</f>
        <v>5226207.653796806</v>
      </c>
      <c r="AI153" s="40">
        <f>INDEX(人口源表!$1:$1048576,MATCH($B153,人口源表!$A:$A,0),MATCH(AI$1,人口源表!$1:$1,0))*INDEX(城镇化率!$1:$1048576,MATCH($B153,城镇化率!$A:$A,0),MATCH(AI$1,城镇化率!$5:$5,0))/100</f>
        <v>5223581.8849724773</v>
      </c>
      <c r="AJ153" s="40">
        <f>INDEX(人口源表!$1:$1048576,MATCH($B153,人口源表!$A:$A,0),MATCH(AJ$1,人口源表!$1:$1,0))*INDEX(城镇化率!$1:$1048576,MATCH($B153,城镇化率!$A:$A,0),MATCH(AJ$1,城镇化率!$5:$5,0))/100</f>
        <v>5219885.7139916299</v>
      </c>
      <c r="AK153" s="40">
        <f>INDEX(人口源表!$1:$1048576,MATCH($B153,人口源表!$A:$A,0),MATCH(AK$1,人口源表!$1:$1,0))*INDEX(城镇化率!$1:$1048576,MATCH($B153,城镇化率!$A:$A,0),MATCH(AK$1,城镇化率!$5:$5,0))/100</f>
        <v>5215425.2624056162</v>
      </c>
      <c r="AL153" s="40">
        <f>INDEX(人口源表!$1:$1048576,MATCH($B153,人口源表!$A:$A,0),MATCH(AL$1,人口源表!$1:$1,0))*INDEX(城镇化率!$1:$1048576,MATCH($B153,城镇化率!$A:$A,0),MATCH(AL$1,城镇化率!$5:$5,0))/100</f>
        <v>5210532.9144146191</v>
      </c>
      <c r="AM153" s="40">
        <f>INDEX(人口源表!$1:$1048576,MATCH($B153,人口源表!$A:$A,0),MATCH(AM$1,人口源表!$1:$1,0))*INDEX(城镇化率!$1:$1048576,MATCH($B153,城镇化率!$A:$A,0),MATCH(AM$1,城镇化率!$5:$5,0))/100</f>
        <v>5205569.2103775283</v>
      </c>
      <c r="AN153" s="40">
        <f>INDEX(人口源表!$1:$1048576,MATCH($B153,人口源表!$A:$A,0),MATCH(AN$1,人口源表!$1:$1,0))*INDEX(城镇化率!$1:$1048576,MATCH($B153,城镇化率!$A:$A,0),MATCH(AN$1,城镇化率!$5:$5,0))/100</f>
        <v>5200925.5018621972</v>
      </c>
      <c r="AO153" s="40">
        <f>INDEX(人口源表!$1:$1048576,MATCH($B153,人口源表!$A:$A,0),MATCH(AO$1,人口源表!$1:$1,0))*INDEX(城镇化率!$1:$1048576,MATCH($B153,城镇化率!$A:$A,0),MATCH(AO$1,城镇化率!$5:$5,0))/100</f>
        <v>5197022.3008837458</v>
      </c>
      <c r="AP153" s="40">
        <f>INDEX(人口源表!$1:$1048576,MATCH($B153,人口源表!$A:$A,0),MATCH(AP$1,人口源表!$1:$1,0))*INDEX(城镇化率!$1:$1048576,MATCH($B153,城镇化率!$A:$A,0),MATCH(AP$1,城镇化率!$5:$5,0))/100</f>
        <v>5194311.2328410326</v>
      </c>
      <c r="AQ153" s="40">
        <f>INDEX(人口源表!$1:$1048576,MATCH($B153,人口源表!$A:$A,0),MATCH(AQ$1,人口源表!$1:$1,0))*INDEX(城镇化率!$1:$1048576,MATCH($B153,城镇化率!$A:$A,0),MATCH(AQ$1,城镇化率!$5:$5,0))/100</f>
        <v>5193273.3668600461</v>
      </c>
      <c r="AR153" s="40">
        <f>INDEX(人口源表!$1:$1048576,MATCH($B153,人口源表!$A:$A,0),MATCH(AR$1,人口源表!$1:$1,0))*INDEX(城镇化率!$1:$1048576,MATCH($B153,城镇化率!$A:$A,0),MATCH(AR$1,城镇化率!$5:$5,0))/100</f>
        <v>5194421.9119142601</v>
      </c>
      <c r="AS153" s="40">
        <f>INDEX(人口源表!$1:$1048576,MATCH($B153,人口源表!$A:$A,0),MATCH(AS$1,人口源表!$1:$1,0))*INDEX(城镇化率!$1:$1048576,MATCH($B153,城镇化率!$A:$A,0),MATCH(AS$1,城镇化率!$5:$5,0))/100</f>
        <v>5198302.0172341419</v>
      </c>
      <c r="AT153" s="40">
        <f>INDEX(人口源表!$1:$1048576,MATCH($B153,人口源表!$A:$A,0),MATCH(AT$1,人口源表!$1:$1,0))*INDEX(城镇化率!$1:$1048576,MATCH($B153,城镇化率!$A:$A,0),MATCH(AT$1,城镇化率!$5:$5,0))/100</f>
        <v>5205490.5618609237</v>
      </c>
      <c r="AU153" s="40">
        <f>INDEX(人口源表!$1:$1048576,MATCH($B153,人口源表!$A:$A,0),MATCH(AU$1,人口源表!$1:$1,0))*INDEX(城镇化率!$1:$1048576,MATCH($B153,城镇化率!$A:$A,0),MATCH(AU$1,城镇化率!$5:$5,0))/100</f>
        <v>5216598.906371885</v>
      </c>
      <c r="AV153" s="40">
        <f>INDEX(人口源表!$1:$1048576,MATCH($B153,人口源表!$A:$A,0),MATCH(AV$1,人口源表!$1:$1,0))*INDEX(城镇化率!$1:$1048576,MATCH($B153,城镇化率!$A:$A,0),MATCH(AV$1,城镇化率!$5:$5,0))/100</f>
        <v>5232270.4779533539</v>
      </c>
    </row>
    <row r="154" spans="1:48" x14ac:dyDescent="0.15">
      <c r="A154" s="4" t="s">
        <v>870</v>
      </c>
      <c r="B154" s="4" t="s">
        <v>314</v>
      </c>
      <c r="C154" s="34">
        <f>VLOOKUP(B154,'[1]2016省城人口总结（根）'!B:C,2,FALSE)/100</f>
        <v>0.52158538060747195</v>
      </c>
      <c r="D154" s="40">
        <f>INDEX(人口源表!$1:$1048576,MATCH($B154,人口源表!$A:$A,0),MATCH(D$1,人口源表!$1:$1,0))*INDEX(城镇化率!$1:$1048576,MATCH($B154,城镇化率!$A:$A,0),MATCH(D$1,城镇化率!$5:$5,0))/100</f>
        <v>2679234.9386932249</v>
      </c>
      <c r="E154" s="40">
        <f>INDEX(人口源表!$1:$1048576,MATCH($B154,人口源表!$A:$A,0),MATCH(E$1,人口源表!$1:$1,0))*INDEX(城镇化率!$1:$1048576,MATCH($B154,城镇化率!$A:$A,0),MATCH(E$1,城镇化率!$5:$5,0))/100</f>
        <v>2736992.0413127299</v>
      </c>
      <c r="F154" s="40">
        <f>INDEX(人口源表!$1:$1048576,MATCH($B154,人口源表!$A:$A,0),MATCH(F$1,人口源表!$1:$1,0))*INDEX(城镇化率!$1:$1048576,MATCH($B154,城镇化率!$A:$A,0),MATCH(F$1,城镇化率!$5:$5,0))/100</f>
        <v>2794235.2251937669</v>
      </c>
      <c r="G154" s="40">
        <f>INDEX(人口源表!$1:$1048576,MATCH($B154,人口源表!$A:$A,0),MATCH(G$1,人口源表!$1:$1,0))*INDEX(城镇化率!$1:$1048576,MATCH($B154,城镇化率!$A:$A,0),MATCH(G$1,城镇化率!$5:$5,0))/100</f>
        <v>2728307.9694639589</v>
      </c>
      <c r="H154" s="40">
        <f>INDEX(人口源表!$1:$1048576,MATCH($B154,人口源表!$A:$A,0),MATCH(H$1,人口源表!$1:$1,0))*INDEX(城镇化率!$1:$1048576,MATCH($B154,城镇化率!$A:$A,0),MATCH(H$1,城镇化率!$5:$5,0))/100</f>
        <v>2782534.1016026414</v>
      </c>
      <c r="I154" s="40">
        <f>INDEX(人口源表!$1:$1048576,MATCH($B154,人口源表!$A:$A,0),MATCH(I$1,人口源表!$1:$1,0))*INDEX(城镇化率!$1:$1048576,MATCH($B154,城镇化率!$A:$A,0),MATCH(I$1,城镇化率!$5:$5,0))/100</f>
        <v>2819378.323386841</v>
      </c>
      <c r="J154" s="40">
        <f>INDEX(人口源表!$1:$1048576,MATCH($B154,人口源表!$A:$A,0),MATCH(J$1,人口源表!$1:$1,0))*INDEX(城镇化率!$1:$1048576,MATCH($B154,城镇化率!$A:$A,0),MATCH(J$1,城镇化率!$5:$5,0))/100</f>
        <v>2857554.9137332099</v>
      </c>
      <c r="K154" s="40">
        <f>INDEX(人口源表!$1:$1048576,MATCH($B154,人口源表!$A:$A,0),MATCH(K$1,人口源表!$1:$1,0))*INDEX(城镇化率!$1:$1048576,MATCH($B154,城镇化率!$A:$A,0),MATCH(K$1,城镇化率!$5:$5,0))/100</f>
        <v>2896843.1908903657</v>
      </c>
      <c r="L154" s="40">
        <f>INDEX(人口源表!$1:$1048576,MATCH($B154,人口源表!$A:$A,0),MATCH(L$1,人口源表!$1:$1,0))*INDEX(城镇化率!$1:$1048576,MATCH($B154,城镇化率!$A:$A,0),MATCH(L$1,城镇化率!$5:$5,0))/100</f>
        <v>2937025.740294673</v>
      </c>
      <c r="M154" s="40">
        <f>INDEX(人口源表!$1:$1048576,MATCH($B154,人口源表!$A:$A,0),MATCH(M$1,人口源表!$1:$1,0))*INDEX(城镇化率!$1:$1048576,MATCH($B154,城镇化率!$A:$A,0),MATCH(M$1,城镇化率!$5:$5,0))/100</f>
        <v>2977893.5020331619</v>
      </c>
      <c r="N154" s="40">
        <f>INDEX(人口源表!$1:$1048576,MATCH($B154,人口源表!$A:$A,0),MATCH(N$1,人口源表!$1:$1,0))*INDEX(城镇化率!$1:$1048576,MATCH($B154,城镇化率!$A:$A,0),MATCH(N$1,城镇化率!$5:$5,0))/100</f>
        <v>3019241.6769019328</v>
      </c>
      <c r="O154" s="40">
        <f>INDEX(人口源表!$1:$1048576,MATCH($B154,人口源表!$A:$A,0),MATCH(O$1,人口源表!$1:$1,0))*INDEX(城镇化率!$1:$1048576,MATCH($B154,城镇化率!$A:$A,0),MATCH(O$1,城镇化率!$5:$5,0))/100</f>
        <v>3060874.3434844841</v>
      </c>
      <c r="P154" s="40">
        <f>INDEX(人口源表!$1:$1048576,MATCH($B154,人口源表!$A:$A,0),MATCH(P$1,人口源表!$1:$1,0))*INDEX(城镇化率!$1:$1048576,MATCH($B154,城镇化率!$A:$A,0),MATCH(P$1,城镇化率!$5:$5,0))/100</f>
        <v>3102600.8823768776</v>
      </c>
      <c r="Q154" s="40">
        <f>INDEX(人口源表!$1:$1048576,MATCH($B154,人口源表!$A:$A,0),MATCH(Q$1,人口源表!$1:$1,0))*INDEX(城镇化率!$1:$1048576,MATCH($B154,城镇化率!$A:$A,0),MATCH(Q$1,城镇化率!$5:$5,0))/100</f>
        <v>3144241.9326968677</v>
      </c>
      <c r="R154" s="40">
        <f>INDEX(人口源表!$1:$1048576,MATCH($B154,人口源表!$A:$A,0),MATCH(R$1,人口源表!$1:$1,0))*INDEX(城镇化率!$1:$1048576,MATCH($B154,城镇化率!$A:$A,0),MATCH(R$1,城镇化率!$5:$5,0))/100</f>
        <v>3185623.366601727</v>
      </c>
      <c r="S154" s="40">
        <f>INDEX(人口源表!$1:$1048576,MATCH($B154,人口源表!$A:$A,0),MATCH(S$1,人口源表!$1:$1,0))*INDEX(城镇化率!$1:$1048576,MATCH($B154,城镇化率!$A:$A,0),MATCH(S$1,城镇化率!$5:$5,0))/100</f>
        <v>3210609.7718826956</v>
      </c>
      <c r="T154" s="40">
        <f>INDEX(人口源表!$1:$1048576,MATCH($B154,人口源表!$A:$A,0),MATCH(T$1,人口源表!$1:$1,0))*INDEX(城镇化率!$1:$1048576,MATCH($B154,城镇化率!$A:$A,0),MATCH(T$1,城镇化率!$5:$5,0))/100</f>
        <v>3234700.5913748359</v>
      </c>
      <c r="U154" s="40">
        <f>INDEX(人口源表!$1:$1048576,MATCH($B154,人口源表!$A:$A,0),MATCH(U$1,人口源表!$1:$1,0))*INDEX(城镇化率!$1:$1048576,MATCH($B154,城镇化率!$A:$A,0),MATCH(U$1,城镇化率!$5:$5,0))/100</f>
        <v>3257767.0445025773</v>
      </c>
      <c r="V154" s="40">
        <f>INDEX(人口源表!$1:$1048576,MATCH($B154,人口源表!$A:$A,0),MATCH(V$1,人口源表!$1:$1,0))*INDEX(城镇化率!$1:$1048576,MATCH($B154,城镇化率!$A:$A,0),MATCH(V$1,城镇化率!$5:$5,0))/100</f>
        <v>3279693.6397494292</v>
      </c>
      <c r="W154" s="40">
        <f>INDEX(人口源表!$1:$1048576,MATCH($B154,人口源表!$A:$A,0),MATCH(W$1,人口源表!$1:$1,0))*INDEX(城镇化率!$1:$1048576,MATCH($B154,城镇化率!$A:$A,0),MATCH(W$1,城镇化率!$5:$5,0))/100</f>
        <v>3300378.5378919994</v>
      </c>
      <c r="X154" s="40">
        <f>INDEX(人口源表!$1:$1048576,MATCH($B154,人口源表!$A:$A,0),MATCH(X$1,人口源表!$1:$1,0))*INDEX(城镇化率!$1:$1048576,MATCH($B154,城镇化率!$A:$A,0),MATCH(X$1,城镇化率!$5:$5,0))/100</f>
        <v>3319734.55593136</v>
      </c>
      <c r="Y154" s="40">
        <f>INDEX(人口源表!$1:$1048576,MATCH($B154,人口源表!$A:$A,0),MATCH(Y$1,人口源表!$1:$1,0))*INDEX(城镇化率!$1:$1048576,MATCH($B154,城镇化率!$A:$A,0),MATCH(Y$1,城镇化率!$5:$5,0))/100</f>
        <v>3337690.1957440292</v>
      </c>
      <c r="Z154" s="40">
        <f>INDEX(人口源表!$1:$1048576,MATCH($B154,人口源表!$A:$A,0),MATCH(Z$1,人口源表!$1:$1,0))*INDEX(城镇化率!$1:$1048576,MATCH($B154,城镇化率!$A:$A,0),MATCH(Z$1,城镇化率!$5:$5,0))/100</f>
        <v>3354187.4905342655</v>
      </c>
      <c r="AA154" s="40">
        <f>INDEX(人口源表!$1:$1048576,MATCH($B154,人口源表!$A:$A,0),MATCH(AA$1,人口源表!$1:$1,0))*INDEX(城镇化率!$1:$1048576,MATCH($B154,城镇化率!$A:$A,0),MATCH(AA$1,城镇化率!$5:$5,0))/100</f>
        <v>3369186.8719735681</v>
      </c>
      <c r="AB154" s="40">
        <f>INDEX(人口源表!$1:$1048576,MATCH($B154,人口源表!$A:$A,0),MATCH(AB$1,人口源表!$1:$1,0))*INDEX(城镇化率!$1:$1048576,MATCH($B154,城镇化率!$A:$A,0),MATCH(AB$1,城镇化率!$5:$5,0))/100</f>
        <v>3382661.8118038694</v>
      </c>
      <c r="AC154" s="40">
        <f>INDEX(人口源表!$1:$1048576,MATCH($B154,人口源表!$A:$A,0),MATCH(AC$1,人口源表!$1:$1,0))*INDEX(城镇化率!$1:$1048576,MATCH($B154,城镇化率!$A:$A,0),MATCH(AC$1,城镇化率!$5:$5,0))/100</f>
        <v>3390451.1465604184</v>
      </c>
      <c r="AD154" s="40">
        <f>INDEX(人口源表!$1:$1048576,MATCH($B154,人口源表!$A:$A,0),MATCH(AD$1,人口源表!$1:$1,0))*INDEX(城镇化率!$1:$1048576,MATCH($B154,城镇化率!$A:$A,0),MATCH(AD$1,城镇化率!$5:$5,0))/100</f>
        <v>3396696.1899391739</v>
      </c>
      <c r="AE154" s="40">
        <f>INDEX(人口源表!$1:$1048576,MATCH($B154,人口源表!$A:$A,0),MATCH(AE$1,人口源表!$1:$1,0))*INDEX(城镇化率!$1:$1048576,MATCH($B154,城镇化率!$A:$A,0),MATCH(AE$1,城镇化率!$5:$5,0))/100</f>
        <v>3401427.8126444165</v>
      </c>
      <c r="AF154" s="40">
        <f>INDEX(人口源表!$1:$1048576,MATCH($B154,人口源表!$A:$A,0),MATCH(AF$1,人口源表!$1:$1,0))*INDEX(城镇化率!$1:$1048576,MATCH($B154,城镇化率!$A:$A,0),MATCH(AF$1,城镇化率!$5:$5,0))/100</f>
        <v>3404695.8998079561</v>
      </c>
      <c r="AG154" s="40">
        <f>INDEX(人口源表!$1:$1048576,MATCH($B154,人口源表!$A:$A,0),MATCH(AG$1,人口源表!$1:$1,0))*INDEX(城镇化率!$1:$1048576,MATCH($B154,城镇化率!$A:$A,0),MATCH(AG$1,城镇化率!$5:$5,0))/100</f>
        <v>3406566.4032086902</v>
      </c>
      <c r="AH154" s="40">
        <f>INDEX(人口源表!$1:$1048576,MATCH($B154,人口源表!$A:$A,0),MATCH(AH$1,人口源表!$1:$1,0))*INDEX(城镇化率!$1:$1048576,MATCH($B154,城镇化率!$A:$A,0),MATCH(AH$1,城镇化率!$5:$5,0))/100</f>
        <v>3407124.2869980806</v>
      </c>
      <c r="AI154" s="40">
        <f>INDEX(人口源表!$1:$1048576,MATCH($B154,人口源表!$A:$A,0),MATCH(AI$1,人口源表!$1:$1,0))*INDEX(城镇化率!$1:$1048576,MATCH($B154,城镇化率!$A:$A,0),MATCH(AI$1,城镇化率!$5:$5,0))/100</f>
        <v>3406472.5455666059</v>
      </c>
      <c r="AJ154" s="40">
        <f>INDEX(人口源表!$1:$1048576,MATCH($B154,人口源表!$A:$A,0),MATCH(AJ$1,人口源表!$1:$1,0))*INDEX(城镇化率!$1:$1048576,MATCH($B154,城镇化率!$A:$A,0),MATCH(AJ$1,城镇化率!$5:$5,0))/100</f>
        <v>3404734.5336935408</v>
      </c>
      <c r="AK154" s="40">
        <f>INDEX(人口源表!$1:$1048576,MATCH($B154,人口源表!$A:$A,0),MATCH(AK$1,人口源表!$1:$1,0))*INDEX(城镇化率!$1:$1048576,MATCH($B154,城镇化率!$A:$A,0),MATCH(AK$1,城镇化率!$5:$5,0))/100</f>
        <v>3402051.6541664456</v>
      </c>
      <c r="AL154" s="40">
        <f>INDEX(人口源表!$1:$1048576,MATCH($B154,人口源表!$A:$A,0),MATCH(AL$1,人口源表!$1:$1,0))*INDEX(城镇化率!$1:$1048576,MATCH($B154,城镇化率!$A:$A,0),MATCH(AL$1,城镇化率!$5:$5,0))/100</f>
        <v>3398584.3525649244</v>
      </c>
      <c r="AM154" s="40">
        <f>INDEX(人口源表!$1:$1048576,MATCH($B154,人口源表!$A:$A,0),MATCH(AM$1,人口源表!$1:$1,0))*INDEX(城镇化率!$1:$1048576,MATCH($B154,城镇化率!$A:$A,0),MATCH(AM$1,城镇化率!$5:$5,0))/100</f>
        <v>3394513.8061117558</v>
      </c>
      <c r="AN154" s="40">
        <f>INDEX(人口源表!$1:$1048576,MATCH($B154,人口源表!$A:$A,0),MATCH(AN$1,人口源表!$1:$1,0))*INDEX(城镇化率!$1:$1048576,MATCH($B154,城镇化率!$A:$A,0),MATCH(AN$1,城镇化率!$5:$5,0))/100</f>
        <v>3390041.6133556245</v>
      </c>
      <c r="AO154" s="40">
        <f>INDEX(人口源表!$1:$1048576,MATCH($B154,人口源表!$A:$A,0),MATCH(AO$1,人口源表!$1:$1,0))*INDEX(城镇化率!$1:$1048576,MATCH($B154,城镇化率!$A:$A,0),MATCH(AO$1,城镇化率!$5:$5,0))/100</f>
        <v>3385388.7922106655</v>
      </c>
      <c r="AP154" s="40">
        <f>INDEX(人口源表!$1:$1048576,MATCH($B154,人口源表!$A:$A,0),MATCH(AP$1,人口源表!$1:$1,0))*INDEX(城镇化率!$1:$1048576,MATCH($B154,城镇化率!$A:$A,0),MATCH(AP$1,城镇化率!$5:$5,0))/100</f>
        <v>3380799.5317739667</v>
      </c>
      <c r="AQ154" s="40">
        <f>INDEX(人口源表!$1:$1048576,MATCH($B154,人口源表!$A:$A,0),MATCH(AQ$1,人口源表!$1:$1,0))*INDEX(城镇化率!$1:$1048576,MATCH($B154,城镇化率!$A:$A,0),MATCH(AQ$1,城镇化率!$5:$5,0))/100</f>
        <v>3376536.7988768397</v>
      </c>
      <c r="AR154" s="40">
        <f>INDEX(人口源表!$1:$1048576,MATCH($B154,人口源表!$A:$A,0),MATCH(AR$1,人口源表!$1:$1,0))*INDEX(城镇化率!$1:$1048576,MATCH($B154,城镇化率!$A:$A,0),MATCH(AR$1,城镇化率!$5:$5,0))/100</f>
        <v>3372887.4739821535</v>
      </c>
      <c r="AS154" s="40">
        <f>INDEX(人口源表!$1:$1048576,MATCH($B154,人口源表!$A:$A,0),MATCH(AS$1,人口源表!$1:$1,0))*INDEX(城镇化率!$1:$1048576,MATCH($B154,城镇化率!$A:$A,0),MATCH(AS$1,城镇化率!$5:$5,0))/100</f>
        <v>3370158.6204634313</v>
      </c>
      <c r="AT154" s="40">
        <f>INDEX(人口源表!$1:$1048576,MATCH($B154,人口源表!$A:$A,0),MATCH(AT$1,人口源表!$1:$1,0))*INDEX(城镇化率!$1:$1048576,MATCH($B154,城镇化率!$A:$A,0),MATCH(AT$1,城镇化率!$5:$5,0))/100</f>
        <v>3368680.5976809924</v>
      </c>
      <c r="AU154" s="40">
        <f>INDEX(人口源表!$1:$1048576,MATCH($B154,人口源表!$A:$A,0),MATCH(AU$1,人口源表!$1:$1,0))*INDEX(城镇化率!$1:$1048576,MATCH($B154,城镇化率!$A:$A,0),MATCH(AU$1,城镇化率!$5:$5,0))/100</f>
        <v>3368807.4568242552</v>
      </c>
      <c r="AV154" s="40">
        <f>INDEX(人口源表!$1:$1048576,MATCH($B154,人口源表!$A:$A,0),MATCH(AV$1,人口源表!$1:$1,0))*INDEX(城镇化率!$1:$1048576,MATCH($B154,城镇化率!$A:$A,0),MATCH(AV$1,城镇化率!$5:$5,0))/100</f>
        <v>3370915.2454533218</v>
      </c>
    </row>
    <row r="155" spans="1:48" x14ac:dyDescent="0.15">
      <c r="A155" s="4" t="s">
        <v>870</v>
      </c>
      <c r="B155" s="4" t="s">
        <v>316</v>
      </c>
      <c r="C155" s="34">
        <f>VLOOKUP(B155,'[1]2016省城人口总结（根）'!B:C,2,FALSE)/100</f>
        <v>0.49869474602265795</v>
      </c>
      <c r="D155" s="40">
        <f>INDEX(人口源表!$1:$1048576,MATCH($B155,人口源表!$A:$A,0),MATCH(D$1,人口源表!$1:$1,0))*INDEX(城镇化率!$1:$1048576,MATCH($B155,城镇化率!$A:$A,0),MATCH(D$1,城镇化率!$5:$5,0))/100</f>
        <v>2704357.7562501575</v>
      </c>
      <c r="E155" s="40">
        <f>INDEX(人口源表!$1:$1048576,MATCH($B155,人口源表!$A:$A,0),MATCH(E$1,人口源表!$1:$1,0))*INDEX(城镇化率!$1:$1048576,MATCH($B155,城镇化率!$A:$A,0),MATCH(E$1,城镇化率!$5:$5,0))/100</f>
        <v>2764612.3814028273</v>
      </c>
      <c r="F155" s="40">
        <f>INDEX(人口源表!$1:$1048576,MATCH($B155,人口源表!$A:$A,0),MATCH(F$1,人口源表!$1:$1,0))*INDEX(城镇化率!$1:$1048576,MATCH($B155,城镇化率!$A:$A,0),MATCH(F$1,城镇化率!$5:$5,0))/100</f>
        <v>2824671.6828077971</v>
      </c>
      <c r="G155" s="40">
        <f>INDEX(人口源表!$1:$1048576,MATCH($B155,人口源表!$A:$A,0),MATCH(G$1,人口源表!$1:$1,0))*INDEX(城镇化率!$1:$1048576,MATCH($B155,城镇化率!$A:$A,0),MATCH(G$1,城镇化率!$5:$5,0))/100</f>
        <v>2861757.8842307711</v>
      </c>
      <c r="H155" s="40">
        <f>INDEX(人口源表!$1:$1048576,MATCH($B155,人口源表!$A:$A,0),MATCH(H$1,人口源表!$1:$1,0))*INDEX(城镇化率!$1:$1048576,MATCH($B155,城镇化率!$A:$A,0),MATCH(H$1,城镇化率!$5:$5,0))/100</f>
        <v>2922105.3288226486</v>
      </c>
      <c r="I155" s="40">
        <f>INDEX(人口源表!$1:$1048576,MATCH($B155,人口源表!$A:$A,0),MATCH(I$1,人口源表!$1:$1,0))*INDEX(城镇化率!$1:$1048576,MATCH($B155,城镇化率!$A:$A,0),MATCH(I$1,城镇化率!$5:$5,0))/100</f>
        <v>2964349.6299218792</v>
      </c>
      <c r="J155" s="40">
        <f>INDEX(人口源表!$1:$1048576,MATCH($B155,人口源表!$A:$A,0),MATCH(J$1,人口源表!$1:$1,0))*INDEX(城镇化率!$1:$1048576,MATCH($B155,城镇化率!$A:$A,0),MATCH(J$1,城镇化率!$5:$5,0))/100</f>
        <v>3008099.0079544573</v>
      </c>
      <c r="K155" s="40">
        <f>INDEX(人口源表!$1:$1048576,MATCH($B155,人口源表!$A:$A,0),MATCH(K$1,人口源表!$1:$1,0))*INDEX(城镇化率!$1:$1048576,MATCH($B155,城镇化率!$A:$A,0),MATCH(K$1,城镇化率!$5:$5,0))/100</f>
        <v>3053100.2864057757</v>
      </c>
      <c r="L155" s="40">
        <f>INDEX(人口源表!$1:$1048576,MATCH($B155,人口源表!$A:$A,0),MATCH(L$1,人口源表!$1:$1,0))*INDEX(城镇化率!$1:$1048576,MATCH($B155,城镇化率!$A:$A,0),MATCH(L$1,城镇化率!$5:$5,0))/100</f>
        <v>3099105.4982944541</v>
      </c>
      <c r="M155" s="40">
        <f>INDEX(人口源表!$1:$1048576,MATCH($B155,人口源表!$A:$A,0),MATCH(M$1,人口源表!$1:$1,0))*INDEX(城镇化率!$1:$1048576,MATCH($B155,城镇化率!$A:$A,0),MATCH(M$1,城镇化率!$5:$5,0))/100</f>
        <v>3145875.2166567389</v>
      </c>
      <c r="N155" s="40">
        <f>INDEX(人口源表!$1:$1048576,MATCH($B155,人口源表!$A:$A,0),MATCH(N$1,人口源表!$1:$1,0))*INDEX(城镇化率!$1:$1048576,MATCH($B155,城镇化率!$A:$A,0),MATCH(N$1,城镇化率!$5:$5,0))/100</f>
        <v>3193176.9748331662</v>
      </c>
      <c r="O155" s="40">
        <f>INDEX(人口源表!$1:$1048576,MATCH($B155,人口源表!$A:$A,0),MATCH(O$1,人口源表!$1:$1,0))*INDEX(城镇化率!$1:$1048576,MATCH($B155,城镇化率!$A:$A,0),MATCH(O$1,城镇化率!$5:$5,0))/100</f>
        <v>3240787.005981945</v>
      </c>
      <c r="P155" s="40">
        <f>INDEX(人口源表!$1:$1048576,MATCH($B155,人口源表!$A:$A,0),MATCH(P$1,人口源表!$1:$1,0))*INDEX(城镇化率!$1:$1048576,MATCH($B155,城镇化率!$A:$A,0),MATCH(P$1,城镇化率!$5:$5,0))/100</f>
        <v>3288492.0716075692</v>
      </c>
      <c r="Q155" s="40">
        <f>INDEX(人口源表!$1:$1048576,MATCH($B155,人口源表!$A:$A,0),MATCH(Q$1,人口源表!$1:$1,0))*INDEX(城镇化率!$1:$1048576,MATCH($B155,城镇化率!$A:$A,0),MATCH(Q$1,城镇化率!$5:$5,0))/100</f>
        <v>3336086.1306237518</v>
      </c>
      <c r="R155" s="40">
        <f>INDEX(人口源表!$1:$1048576,MATCH($B155,人口源表!$A:$A,0),MATCH(R$1,人口源表!$1:$1,0))*INDEX(城镇化率!$1:$1048576,MATCH($B155,城镇化率!$A:$A,0),MATCH(R$1,城镇化率!$5:$5,0))/100</f>
        <v>3383376.2173966854</v>
      </c>
      <c r="S155" s="40">
        <f>INDEX(人口源表!$1:$1048576,MATCH($B155,人口源表!$A:$A,0),MATCH(S$1,人口源表!$1:$1,0))*INDEX(城镇化率!$1:$1048576,MATCH($B155,城镇化率!$A:$A,0),MATCH(S$1,城镇化率!$5:$5,0))/100</f>
        <v>3413197.4568476356</v>
      </c>
      <c r="T155" s="40">
        <f>INDEX(人口源表!$1:$1048576,MATCH($B155,人口源表!$A:$A,0),MATCH(T$1,人口源表!$1:$1,0))*INDEX(城镇化率!$1:$1048576,MATCH($B155,城镇化率!$A:$A,0),MATCH(T$1,城镇化率!$5:$5,0))/100</f>
        <v>3441989.4831932373</v>
      </c>
      <c r="U155" s="40">
        <f>INDEX(人口源表!$1:$1048576,MATCH($B155,人口源表!$A:$A,0),MATCH(U$1,人口源表!$1:$1,0))*INDEX(城镇化率!$1:$1048576,MATCH($B155,城镇化率!$A:$A,0),MATCH(U$1,城镇化率!$5:$5,0))/100</f>
        <v>3469608.822981555</v>
      </c>
      <c r="V155" s="40">
        <f>INDEX(人口源表!$1:$1048576,MATCH($B155,人口源表!$A:$A,0),MATCH(V$1,人口源表!$1:$1,0))*INDEX(城镇化率!$1:$1048576,MATCH($B155,城镇化率!$A:$A,0),MATCH(V$1,城镇化率!$5:$5,0))/100</f>
        <v>3495929.1399901914</v>
      </c>
      <c r="W155" s="40">
        <f>INDEX(人口源表!$1:$1048576,MATCH($B155,人口源表!$A:$A,0),MATCH(W$1,人口源表!$1:$1,0))*INDEX(城镇化率!$1:$1048576,MATCH($B155,城镇化率!$A:$A,0),MATCH(W$1,城镇化率!$5:$5,0))/100</f>
        <v>3520840.4897490968</v>
      </c>
      <c r="X155" s="40">
        <f>INDEX(人口源表!$1:$1048576,MATCH($B155,人口源表!$A:$A,0),MATCH(X$1,人口源表!$1:$1,0))*INDEX(城镇化率!$1:$1048576,MATCH($B155,城镇化率!$A:$A,0),MATCH(X$1,城镇化率!$5:$5,0))/100</f>
        <v>3544250.3665978587</v>
      </c>
      <c r="Y155" s="40">
        <f>INDEX(人口源表!$1:$1048576,MATCH($B155,人口源表!$A:$A,0),MATCH(Y$1,人口源表!$1:$1,0))*INDEX(城镇化率!$1:$1048576,MATCH($B155,城镇化率!$A:$A,0),MATCH(Y$1,城镇化率!$5:$5,0))/100</f>
        <v>3566083.5551820085</v>
      </c>
      <c r="Z155" s="40">
        <f>INDEX(人口源表!$1:$1048576,MATCH($B155,人口源表!$A:$A,0),MATCH(Z$1,人口源表!$1:$1,0))*INDEX(城镇化率!$1:$1048576,MATCH($B155,城镇化率!$A:$A,0),MATCH(Z$1,城镇化率!$5:$5,0))/100</f>
        <v>3586283.8106285208</v>
      </c>
      <c r="AA155" s="40">
        <f>INDEX(人口源表!$1:$1048576,MATCH($B155,人口源表!$A:$A,0),MATCH(AA$1,人口源表!$1:$1,0))*INDEX(城镇化率!$1:$1048576,MATCH($B155,城镇化率!$A:$A,0),MATCH(AA$1,城镇化率!$5:$5,0))/100</f>
        <v>3604811.8841535761</v>
      </c>
      <c r="AB155" s="40">
        <f>INDEX(人口源表!$1:$1048576,MATCH($B155,人口源表!$A:$A,0),MATCH(AB$1,人口源表!$1:$1,0))*INDEX(城镇化率!$1:$1048576,MATCH($B155,城镇化率!$A:$A,0),MATCH(AB$1,城镇化率!$5:$5,0))/100</f>
        <v>3621649.0572953913</v>
      </c>
      <c r="AC155" s="40">
        <f>INDEX(人口源表!$1:$1048576,MATCH($B155,人口源表!$A:$A,0),MATCH(AC$1,人口源表!$1:$1,0))*INDEX(城镇化率!$1:$1048576,MATCH($B155,城镇化率!$A:$A,0),MATCH(AC$1,城镇化率!$5:$5,0))/100</f>
        <v>3632345.5646010828</v>
      </c>
      <c r="AD155" s="40">
        <f>INDEX(人口源表!$1:$1048576,MATCH($B155,人口源表!$A:$A,0),MATCH(AD$1,人口源表!$1:$1,0))*INDEX(城镇化率!$1:$1048576,MATCH($B155,城镇化率!$A:$A,0),MATCH(AD$1,城镇化率!$5:$5,0))/100</f>
        <v>3641344.2520127236</v>
      </c>
      <c r="AE155" s="40">
        <f>INDEX(人口源表!$1:$1048576,MATCH($B155,人口源表!$A:$A,0),MATCH(AE$1,人口源表!$1:$1,0))*INDEX(城镇化率!$1:$1048576,MATCH($B155,城镇化率!$A:$A,0),MATCH(AE$1,城镇化率!$5:$5,0))/100</f>
        <v>3648692.6888489896</v>
      </c>
      <c r="AF155" s="40">
        <f>INDEX(人口源表!$1:$1048576,MATCH($B155,人口源表!$A:$A,0),MATCH(AF$1,人口源表!$1:$1,0))*INDEX(城镇化率!$1:$1048576,MATCH($B155,城镇化率!$A:$A,0),MATCH(AF$1,城镇化率!$5:$5,0))/100</f>
        <v>3654457.5449855323</v>
      </c>
      <c r="AG155" s="40">
        <f>INDEX(人口源表!$1:$1048576,MATCH($B155,人口源表!$A:$A,0),MATCH(AG$1,人口源表!$1:$1,0))*INDEX(城镇化率!$1:$1048576,MATCH($B155,城镇化率!$A:$A,0),MATCH(AG$1,城镇化率!$5:$5,0))/100</f>
        <v>3658728.7305993433</v>
      </c>
      <c r="AH155" s="40">
        <f>INDEX(人口源表!$1:$1048576,MATCH($B155,人口源表!$A:$A,0),MATCH(AH$1,人口源表!$1:$1,0))*INDEX(城镇化率!$1:$1048576,MATCH($B155,城镇化率!$A:$A,0),MATCH(AH$1,城镇化率!$5:$5,0))/100</f>
        <v>3661616.6558746677</v>
      </c>
      <c r="AI155" s="40">
        <f>INDEX(人口源表!$1:$1048576,MATCH($B155,人口源表!$A:$A,0),MATCH(AI$1,人口源表!$1:$1,0))*INDEX(城镇化率!$1:$1048576,MATCH($B155,城镇化率!$A:$A,0),MATCH(AI$1,城镇化率!$5:$5,0))/100</f>
        <v>3663251.9678213806</v>
      </c>
      <c r="AJ155" s="40">
        <f>INDEX(人口源表!$1:$1048576,MATCH($B155,人口源表!$A:$A,0),MATCH(AJ$1,人口源表!$1:$1,0))*INDEX(城镇化率!$1:$1048576,MATCH($B155,城镇化率!$A:$A,0),MATCH(AJ$1,城镇化率!$5:$5,0))/100</f>
        <v>3663791.02240605</v>
      </c>
      <c r="AK155" s="40">
        <f>INDEX(人口源表!$1:$1048576,MATCH($B155,人口源表!$A:$A,0),MATCH(AK$1,人口源表!$1:$1,0))*INDEX(城镇化率!$1:$1048576,MATCH($B155,城镇化率!$A:$A,0),MATCH(AK$1,城镇化率!$5:$5,0))/100</f>
        <v>3663409.941881937</v>
      </c>
      <c r="AL155" s="40">
        <f>INDEX(人口源表!$1:$1048576,MATCH($B155,人口源表!$A:$A,0),MATCH(AL$1,人口源表!$1:$1,0))*INDEX(城镇化率!$1:$1048576,MATCH($B155,城镇化率!$A:$A,0),MATCH(AL$1,城镇化率!$5:$5,0))/100</f>
        <v>3662309.4670179528</v>
      </c>
      <c r="AM155" s="40">
        <f>INDEX(人口源表!$1:$1048576,MATCH($B155,人口源表!$A:$A,0),MATCH(AM$1,人口源表!$1:$1,0))*INDEX(城镇化率!$1:$1048576,MATCH($B155,城镇化率!$A:$A,0),MATCH(AM$1,城镇化率!$5:$5,0))/100</f>
        <v>3660712.8129995978</v>
      </c>
      <c r="AN155" s="40">
        <f>INDEX(人口源表!$1:$1048576,MATCH($B155,人口源表!$A:$A,0),MATCH(AN$1,人口源表!$1:$1,0))*INDEX(城镇化率!$1:$1048576,MATCH($B155,城镇化率!$A:$A,0),MATCH(AN$1,城镇化率!$5:$5,0))/100</f>
        <v>3658868.6563704433</v>
      </c>
      <c r="AO155" s="40">
        <f>INDEX(人口源表!$1:$1048576,MATCH($B155,人口源表!$A:$A,0),MATCH(AO$1,人口源表!$1:$1,0))*INDEX(城镇化率!$1:$1048576,MATCH($B155,城镇化率!$A:$A,0),MATCH(AO$1,城镇化率!$5:$5,0))/100</f>
        <v>3657048.330302835</v>
      </c>
      <c r="AP155" s="40">
        <f>INDEX(人口源表!$1:$1048576,MATCH($B155,人口源表!$A:$A,0),MATCH(AP$1,人口源表!$1:$1,0))*INDEX(城镇化率!$1:$1048576,MATCH($B155,城镇化率!$A:$A,0),MATCH(AP$1,城镇化率!$5:$5,0))/100</f>
        <v>3655548.8279731954</v>
      </c>
      <c r="AQ155" s="40">
        <f>INDEX(人口源表!$1:$1048576,MATCH($B155,人口源表!$A:$A,0),MATCH(AQ$1,人口源表!$1:$1,0))*INDEX(城镇化率!$1:$1048576,MATCH($B155,城镇化率!$A:$A,0),MATCH(AQ$1,城镇化率!$5:$5,0))/100</f>
        <v>3654692.5921507929</v>
      </c>
      <c r="AR155" s="40">
        <f>INDEX(人口源表!$1:$1048576,MATCH($B155,人口源表!$A:$A,0),MATCH(AR$1,人口源表!$1:$1,0))*INDEX(城镇化率!$1:$1048576,MATCH($B155,城镇化率!$A:$A,0),MATCH(AR$1,城镇化率!$5:$5,0))/100</f>
        <v>3654826.6369432337</v>
      </c>
      <c r="AS155" s="40">
        <f>INDEX(人口源表!$1:$1048576,MATCH($B155,人口源表!$A:$A,0),MATCH(AS$1,人口源表!$1:$1,0))*INDEX(城镇化率!$1:$1048576,MATCH($B155,城镇化率!$A:$A,0),MATCH(AS$1,城镇化率!$5:$5,0))/100</f>
        <v>3656324.946488386</v>
      </c>
      <c r="AT155" s="40">
        <f>INDEX(人口源表!$1:$1048576,MATCH($B155,人口源表!$A:$A,0),MATCH(AT$1,人口源表!$1:$1,0))*INDEX(城镇化率!$1:$1048576,MATCH($B155,城镇化率!$A:$A,0),MATCH(AT$1,城镇化率!$5:$5,0))/100</f>
        <v>3659587.6086426605</v>
      </c>
      <c r="AU155" s="40">
        <f>INDEX(人口源表!$1:$1048576,MATCH($B155,人口源表!$A:$A,0),MATCH(AU$1,人口源表!$1:$1,0))*INDEX(城镇化率!$1:$1048576,MATCH($B155,城镇化率!$A:$A,0),MATCH(AU$1,城镇化率!$5:$5,0))/100</f>
        <v>3665041.9198116576</v>
      </c>
      <c r="AV155" s="40">
        <f>INDEX(人口源表!$1:$1048576,MATCH($B155,人口源表!$A:$A,0),MATCH(AV$1,人口源表!$1:$1,0))*INDEX(城镇化率!$1:$1048576,MATCH($B155,城镇化率!$A:$A,0),MATCH(AV$1,城镇化率!$5:$5,0))/100</f>
        <v>3673142.8417236335</v>
      </c>
    </row>
    <row r="156" spans="1:48" x14ac:dyDescent="0.15">
      <c r="A156" s="4" t="s">
        <v>870</v>
      </c>
      <c r="B156" s="4" t="s">
        <v>318</v>
      </c>
      <c r="C156" s="34">
        <f>VLOOKUP(B156,'[1]2016省城人口总结（根）'!B:C,2,FALSE)/100</f>
        <v>0.58566332954702294</v>
      </c>
      <c r="D156" s="40">
        <f>INDEX(人口源表!$1:$1048576,MATCH($B156,人口源表!$A:$A,0),MATCH(D$1,人口源表!$1:$1,0))*INDEX(城镇化率!$1:$1048576,MATCH($B156,城镇化率!$A:$A,0),MATCH(D$1,城镇化率!$5:$5,0))/100</f>
        <v>962361.20486314327</v>
      </c>
      <c r="E156" s="40">
        <f>INDEX(人口源表!$1:$1048576,MATCH($B156,人口源表!$A:$A,0),MATCH(E$1,人口源表!$1:$1,0))*INDEX(城镇化率!$1:$1048576,MATCH($B156,城镇化率!$A:$A,0),MATCH(E$1,城镇化率!$5:$5,0))/100</f>
        <v>984579.76892802434</v>
      </c>
      <c r="F156" s="40">
        <f>INDEX(人口源表!$1:$1048576,MATCH($B156,人口源表!$A:$A,0),MATCH(F$1,人口源表!$1:$1,0))*INDEX(城镇化率!$1:$1048576,MATCH($B156,城镇化率!$A:$A,0),MATCH(F$1,城镇化率!$5:$5,0))/100</f>
        <v>1006912.0719880041</v>
      </c>
      <c r="G156" s="40">
        <f>INDEX(人口源表!$1:$1048576,MATCH($B156,人口源表!$A:$A,0),MATCH(G$1,人口源表!$1:$1,0))*INDEX(城镇化率!$1:$1048576,MATCH($B156,城镇化率!$A:$A,0),MATCH(G$1,城镇化率!$5:$5,0))/100</f>
        <v>958477.26612301404</v>
      </c>
      <c r="H156" s="40">
        <f>INDEX(人口源表!$1:$1048576,MATCH($B156,人口源表!$A:$A,0),MATCH(H$1,人口源表!$1:$1,0))*INDEX(城镇化率!$1:$1048576,MATCH($B156,城镇化率!$A:$A,0),MATCH(H$1,城镇化率!$5:$5,0))/100</f>
        <v>981089.769058045</v>
      </c>
      <c r="I156" s="40">
        <f>INDEX(人口源表!$1:$1048576,MATCH($B156,人口源表!$A:$A,0),MATCH(I$1,人口源表!$1:$1,0))*INDEX(城镇化率!$1:$1048576,MATCH($B156,城镇化率!$A:$A,0),MATCH(I$1,城镇化率!$5:$5,0))/100</f>
        <v>997544.54702759697</v>
      </c>
      <c r="J156" s="40">
        <f>INDEX(人口源表!$1:$1048576,MATCH($B156,人口源表!$A:$A,0),MATCH(J$1,人口源表!$1:$1,0))*INDEX(城镇化率!$1:$1048576,MATCH($B156,城镇化率!$A:$A,0),MATCH(J$1,城镇化率!$5:$5,0))/100</f>
        <v>1014404.796493371</v>
      </c>
      <c r="K156" s="40">
        <f>INDEX(人口源表!$1:$1048576,MATCH($B156,人口源表!$A:$A,0),MATCH(K$1,人口源表!$1:$1,0))*INDEX(城镇化率!$1:$1048576,MATCH($B156,城镇化率!$A:$A,0),MATCH(K$1,城镇化率!$5:$5,0))/100</f>
        <v>1031583.8333073917</v>
      </c>
      <c r="L156" s="40">
        <f>INDEX(人口源表!$1:$1048576,MATCH($B156,人口源表!$A:$A,0),MATCH(L$1,人口源表!$1:$1,0))*INDEX(城镇化率!$1:$1048576,MATCH($B156,城镇化率!$A:$A,0),MATCH(L$1,城镇化率!$5:$5,0))/100</f>
        <v>1048995.8825800689</v>
      </c>
      <c r="M156" s="40">
        <f>INDEX(人口源表!$1:$1048576,MATCH($B156,人口源表!$A:$A,0),MATCH(M$1,人口源表!$1:$1,0))*INDEX(城镇化率!$1:$1048576,MATCH($B156,城镇化率!$A:$A,0),MATCH(M$1,城镇化率!$5:$5,0))/100</f>
        <v>1066558.1896736256</v>
      </c>
      <c r="N156" s="40">
        <f>INDEX(人口源表!$1:$1048576,MATCH($B156,人口源表!$A:$A,0),MATCH(N$1,人口源表!$1:$1,0))*INDEX(城镇化率!$1:$1048576,MATCH($B156,城镇化率!$A:$A,0),MATCH(N$1,城镇化率!$5:$5,0))/100</f>
        <v>1084191.9245246721</v>
      </c>
      <c r="O156" s="40">
        <f>INDEX(人口源表!$1:$1048576,MATCH($B156,人口源表!$A:$A,0),MATCH(O$1,人口源表!$1:$1,0))*INDEX(城镇化率!$1:$1048576,MATCH($B156,城镇化率!$A:$A,0),MATCH(O$1,城镇化率!$5:$5,0))/100</f>
        <v>1101820.4469760242</v>
      </c>
      <c r="P156" s="40">
        <f>INDEX(人口源表!$1:$1048576,MATCH($B156,人口源表!$A:$A,0),MATCH(P$1,人口源表!$1:$1,0))*INDEX(城镇化率!$1:$1048576,MATCH($B156,城镇化率!$A:$A,0),MATCH(P$1,城镇化率!$5:$5,0))/100</f>
        <v>1119371.5312136069</v>
      </c>
      <c r="Q156" s="40">
        <f>INDEX(人口源表!$1:$1048576,MATCH($B156,人口源表!$A:$A,0),MATCH(Q$1,人口源表!$1:$1,0))*INDEX(城镇化率!$1:$1048576,MATCH($B156,城镇化率!$A:$A,0),MATCH(Q$1,城镇化率!$5:$5,0))/100</f>
        <v>1136774.922091281</v>
      </c>
      <c r="R156" s="40">
        <f>INDEX(人口源表!$1:$1048576,MATCH($B156,人口源表!$A:$A,0),MATCH(R$1,人口源表!$1:$1,0))*INDEX(城镇化率!$1:$1048576,MATCH($B156,城镇化率!$A:$A,0),MATCH(R$1,城镇化率!$5:$5,0))/100</f>
        <v>1153966.6576378217</v>
      </c>
      <c r="S156" s="40">
        <f>INDEX(人口源表!$1:$1048576,MATCH($B156,人口源表!$A:$A,0),MATCH(S$1,人口源表!$1:$1,0))*INDEX(城镇化率!$1:$1048576,MATCH($B156,城镇化率!$A:$A,0),MATCH(S$1,城镇化率!$5:$5,0))/100</f>
        <v>1165089.4922041858</v>
      </c>
      <c r="T156" s="40">
        <f>INDEX(人口源表!$1:$1048576,MATCH($B156,人口源表!$A:$A,0),MATCH(T$1,人口源表!$1:$1,0))*INDEX(城镇化率!$1:$1048576,MATCH($B156,城镇化率!$A:$A,0),MATCH(T$1,城镇化率!$5:$5,0))/100</f>
        <v>1175746.6632305547</v>
      </c>
      <c r="U156" s="40">
        <f>INDEX(人口源表!$1:$1048576,MATCH($B156,人口源表!$A:$A,0),MATCH(U$1,人口源表!$1:$1,0))*INDEX(城镇化率!$1:$1048576,MATCH($B156,城镇化率!$A:$A,0),MATCH(U$1,城镇化率!$5:$5,0))/100</f>
        <v>1185894.6668052657</v>
      </c>
      <c r="V156" s="40">
        <f>INDEX(人口源表!$1:$1048576,MATCH($B156,人口源表!$A:$A,0),MATCH(V$1,人口源表!$1:$1,0))*INDEX(城镇化率!$1:$1048576,MATCH($B156,城镇化率!$A:$A,0),MATCH(V$1,城镇化率!$5:$5,0))/100</f>
        <v>1195493.4398795248</v>
      </c>
      <c r="W156" s="40">
        <f>INDEX(人口源表!$1:$1048576,MATCH($B156,人口源表!$A:$A,0),MATCH(W$1,人口源表!$1:$1,0))*INDEX(城镇化率!$1:$1048576,MATCH($B156,城镇化率!$A:$A,0),MATCH(W$1,城镇化率!$5:$5,0))/100</f>
        <v>1204511.4235564731</v>
      </c>
      <c r="X156" s="40">
        <f>INDEX(人口源表!$1:$1048576,MATCH($B156,人口源表!$A:$A,0),MATCH(X$1,人口源表!$1:$1,0))*INDEX(城镇化率!$1:$1048576,MATCH($B156,城镇化率!$A:$A,0),MATCH(X$1,城镇化率!$5:$5,0))/100</f>
        <v>1212920.0800848866</v>
      </c>
      <c r="Y156" s="40">
        <f>INDEX(人口源表!$1:$1048576,MATCH($B156,人口源表!$A:$A,0),MATCH(Y$1,人口源表!$1:$1,0))*INDEX(城镇化率!$1:$1048576,MATCH($B156,城镇化率!$A:$A,0),MATCH(Y$1,城镇化率!$5:$5,0))/100</f>
        <v>1220700.4257330685</v>
      </c>
      <c r="Z156" s="40">
        <f>INDEX(人口源表!$1:$1048576,MATCH($B156,人口源表!$A:$A,0),MATCH(Z$1,人口源表!$1:$1,0))*INDEX(城镇化率!$1:$1048576,MATCH($B156,城镇化率!$A:$A,0),MATCH(Z$1,城镇化率!$5:$5,0))/100</f>
        <v>1227837.5138695384</v>
      </c>
      <c r="AA156" s="40">
        <f>INDEX(人口源表!$1:$1048576,MATCH($B156,人口源表!$A:$A,0),MATCH(AA$1,人口源表!$1:$1,0))*INDEX(城镇化率!$1:$1048576,MATCH($B156,城镇化率!$A:$A,0),MATCH(AA$1,城镇化率!$5:$5,0))/100</f>
        <v>1234325.606942747</v>
      </c>
      <c r="AB156" s="40">
        <f>INDEX(人口源表!$1:$1048576,MATCH($B156,人口源表!$A:$A,0),MATCH(AB$1,人口源表!$1:$1,0))*INDEX(城镇化率!$1:$1048576,MATCH($B156,城镇化率!$A:$A,0),MATCH(AB$1,城镇化率!$5:$5,0))/100</f>
        <v>1240163.3172089884</v>
      </c>
      <c r="AC156" s="40">
        <f>INDEX(人口源表!$1:$1048576,MATCH($B156,人口源表!$A:$A,0),MATCH(AC$1,人口源表!$1:$1,0))*INDEX(城镇化率!$1:$1048576,MATCH($B156,城镇化率!$A:$A,0),MATCH(AC$1,城镇化率!$5:$5,0))/100</f>
        <v>1243834.1979999316</v>
      </c>
      <c r="AD156" s="40">
        <f>INDEX(人口源表!$1:$1048576,MATCH($B156,人口源表!$A:$A,0),MATCH(AD$1,人口源表!$1:$1,0))*INDEX(城镇化率!$1:$1048576,MATCH($B156,城镇化率!$A:$A,0),MATCH(AD$1,城镇化率!$5:$5,0))/100</f>
        <v>1246867.9041868122</v>
      </c>
      <c r="AE156" s="40">
        <f>INDEX(人口源表!$1:$1048576,MATCH($B156,人口源表!$A:$A,0),MATCH(AE$1,人口源表!$1:$1,0))*INDEX(城镇化率!$1:$1048576,MATCH($B156,城镇化率!$A:$A,0),MATCH(AE$1,城镇化率!$5:$5,0))/100</f>
        <v>1249286.5688047402</v>
      </c>
      <c r="AF156" s="40">
        <f>INDEX(人口源表!$1:$1048576,MATCH($B156,人口源表!$A:$A,0),MATCH(AF$1,人口源表!$1:$1,0))*INDEX(城镇化率!$1:$1048576,MATCH($B156,城镇化率!$A:$A,0),MATCH(AF$1,城镇化率!$5:$5,0))/100</f>
        <v>1251122.3143527773</v>
      </c>
      <c r="AG156" s="40">
        <f>INDEX(人口源表!$1:$1048576,MATCH($B156,人口源表!$A:$A,0),MATCH(AG$1,人口源表!$1:$1,0))*INDEX(城镇化率!$1:$1048576,MATCH($B156,城镇化率!$A:$A,0),MATCH(AG$1,城镇化率!$5:$5,0))/100</f>
        <v>1252414.4723858654</v>
      </c>
      <c r="AH156" s="40">
        <f>INDEX(人口源表!$1:$1048576,MATCH($B156,人口源表!$A:$A,0),MATCH(AH$1,人口源表!$1:$1,0))*INDEX(城镇化率!$1:$1048576,MATCH($B156,城镇化率!$A:$A,0),MATCH(AH$1,城镇化率!$5:$5,0))/100</f>
        <v>1253208.9704131125</v>
      </c>
      <c r="AI156" s="40">
        <f>INDEX(人口源表!$1:$1048576,MATCH($B156,人口源表!$A:$A,0),MATCH(AI$1,人口源表!$1:$1,0))*INDEX(城镇化率!$1:$1048576,MATCH($B156,城镇化率!$A:$A,0),MATCH(AI$1,城镇化率!$5:$5,0))/100</f>
        <v>1253561.4379649404</v>
      </c>
      <c r="AJ156" s="40">
        <f>INDEX(人口源表!$1:$1048576,MATCH($B156,人口源表!$A:$A,0),MATCH(AJ$1,人口源表!$1:$1,0))*INDEX(城镇化率!$1:$1048576,MATCH($B156,城镇化率!$A:$A,0),MATCH(AJ$1,城镇化率!$5:$5,0))/100</f>
        <v>1253532.8843233811</v>
      </c>
      <c r="AK156" s="40">
        <f>INDEX(人口源表!$1:$1048576,MATCH($B156,人口源表!$A:$A,0),MATCH(AK$1,人口源表!$1:$1,0))*INDEX(城镇化率!$1:$1048576,MATCH($B156,城镇化率!$A:$A,0),MATCH(AK$1,城镇化率!$5:$5,0))/100</f>
        <v>1253195.0596142947</v>
      </c>
      <c r="AL156" s="40">
        <f>INDEX(人口源表!$1:$1048576,MATCH($B156,人口源表!$A:$A,0),MATCH(AL$1,人口源表!$1:$1,0))*INDEX(城镇化率!$1:$1048576,MATCH($B156,城镇化率!$A:$A,0),MATCH(AL$1,城镇化率!$5:$5,0))/100</f>
        <v>1252627.6268242055</v>
      </c>
      <c r="AM156" s="40">
        <f>INDEX(人口源表!$1:$1048576,MATCH($B156,人口源表!$A:$A,0),MATCH(AM$1,人口源表!$1:$1,0))*INDEX(城镇化率!$1:$1048576,MATCH($B156,城镇化率!$A:$A,0),MATCH(AM$1,城镇化率!$5:$5,0))/100</f>
        <v>1251916.0258567615</v>
      </c>
      <c r="AN156" s="40">
        <f>INDEX(人口源表!$1:$1048576,MATCH($B156,人口源表!$A:$A,0),MATCH(AN$1,人口源表!$1:$1,0))*INDEX(城镇化率!$1:$1048576,MATCH($B156,城镇化率!$A:$A,0),MATCH(AN$1,城镇化率!$5:$5,0))/100</f>
        <v>1251158.4207943985</v>
      </c>
      <c r="AO156" s="40">
        <f>INDEX(人口源表!$1:$1048576,MATCH($B156,人口源表!$A:$A,0),MATCH(AO$1,人口源表!$1:$1,0))*INDEX(城镇化率!$1:$1048576,MATCH($B156,城镇化率!$A:$A,0),MATCH(AO$1,城镇化率!$5:$5,0))/100</f>
        <v>1250459.0518216214</v>
      </c>
      <c r="AP156" s="40">
        <f>INDEX(人口源表!$1:$1048576,MATCH($B156,人口源表!$A:$A,0),MATCH(AP$1,人口源表!$1:$1,0))*INDEX(城镇化率!$1:$1048576,MATCH($B156,城镇化率!$A:$A,0),MATCH(AP$1,城镇化率!$5:$5,0))/100</f>
        <v>1249931.4031132853</v>
      </c>
      <c r="AQ156" s="40">
        <f>INDEX(人口源表!$1:$1048576,MATCH($B156,人口源表!$A:$A,0),MATCH(AQ$1,人口源表!$1:$1,0))*INDEX(城镇化率!$1:$1048576,MATCH($B156,城镇化率!$A:$A,0),MATCH(AQ$1,城镇化率!$5:$5,0))/100</f>
        <v>1249698.3622534741</v>
      </c>
      <c r="AR156" s="40">
        <f>INDEX(人口源表!$1:$1048576,MATCH($B156,人口源表!$A:$A,0),MATCH(AR$1,人口源表!$1:$1,0))*INDEX(城镇化率!$1:$1048576,MATCH($B156,城镇化率!$A:$A,0),MATCH(AR$1,城镇化率!$5:$5,0))/100</f>
        <v>1249891.608764152</v>
      </c>
      <c r="AS156" s="40">
        <f>INDEX(人口源表!$1:$1048576,MATCH($B156,人口源表!$A:$A,0),MATCH(AS$1,人口源表!$1:$1,0))*INDEX(城镇化率!$1:$1048576,MATCH($B156,城镇化率!$A:$A,0),MATCH(AS$1,城镇化率!$5:$5,0))/100</f>
        <v>1250653.3135691553</v>
      </c>
      <c r="AT156" s="40">
        <f>INDEX(人口源表!$1:$1048576,MATCH($B156,人口源表!$A:$A,0),MATCH(AT$1,人口源表!$1:$1,0))*INDEX(城镇化率!$1:$1048576,MATCH($B156,城镇化率!$A:$A,0),MATCH(AT$1,城镇化率!$5:$5,0))/100</f>
        <v>1252133.9827869961</v>
      </c>
      <c r="AU156" s="40">
        <f>INDEX(人口源表!$1:$1048576,MATCH($B156,人口源表!$A:$A,0),MATCH(AU$1,人口源表!$1:$1,0))*INDEX(城镇化率!$1:$1048576,MATCH($B156,城镇化率!$A:$A,0),MATCH(AU$1,城镇化率!$5:$5,0))/100</f>
        <v>1254494.1576976902</v>
      </c>
      <c r="AV156" s="40">
        <f>INDEX(人口源表!$1:$1048576,MATCH($B156,人口源表!$A:$A,0),MATCH(AV$1,人口源表!$1:$1,0))*INDEX(城镇化率!$1:$1048576,MATCH($B156,城镇化率!$A:$A,0),MATCH(AV$1,城镇化率!$5:$5,0))/100</f>
        <v>1257905.3671834304</v>
      </c>
    </row>
    <row r="157" spans="1:48" x14ac:dyDescent="0.15">
      <c r="A157" s="4" t="s">
        <v>870</v>
      </c>
      <c r="B157" s="4" t="s">
        <v>320</v>
      </c>
      <c r="C157" s="34">
        <f>VLOOKUP(B157,'[1]2016省城人口总结（根）'!B:C,2,FALSE)/100</f>
        <v>0.51796905798363202</v>
      </c>
      <c r="D157" s="40">
        <f>INDEX(人口源表!$1:$1048576,MATCH($B157,人口源表!$A:$A,0),MATCH(D$1,人口源表!$1:$1,0))*INDEX(城镇化率!$1:$1048576,MATCH($B157,城镇化率!$A:$A,0),MATCH(D$1,城镇化率!$5:$5,0))/100</f>
        <v>3101033.6155866794</v>
      </c>
      <c r="E157" s="40">
        <f>INDEX(人口源表!$1:$1048576,MATCH($B157,人口源表!$A:$A,0),MATCH(E$1,人口源表!$1:$1,0))*INDEX(城镇化率!$1:$1048576,MATCH($B157,城镇化率!$A:$A,0),MATCH(E$1,城镇化率!$5:$5,0))/100</f>
        <v>3171573.7903784029</v>
      </c>
      <c r="F157" s="40">
        <f>INDEX(人口源表!$1:$1048576,MATCH($B157,人口源表!$A:$A,0),MATCH(F$1,人口源表!$1:$1,0))*INDEX(城镇化率!$1:$1048576,MATCH($B157,城镇化率!$A:$A,0),MATCH(F$1,城镇化率!$5:$5,0))/100</f>
        <v>3242049.6527534081</v>
      </c>
      <c r="G157" s="40">
        <f>INDEX(人口源表!$1:$1048576,MATCH($B157,人口源表!$A:$A,0),MATCH(G$1,人口源表!$1:$1,0))*INDEX(城镇化率!$1:$1048576,MATCH($B157,城镇化率!$A:$A,0),MATCH(G$1,城镇化率!$5:$5,0))/100</f>
        <v>3387402.4615961625</v>
      </c>
      <c r="H157" s="40">
        <f>INDEX(人口源表!$1:$1048576,MATCH($B157,人口源表!$A:$A,0),MATCH(H$1,人口源表!$1:$1,0))*INDEX(城镇化率!$1:$1048576,MATCH($B157,城镇化率!$A:$A,0),MATCH(H$1,城镇化率!$5:$5,0))/100</f>
        <v>3464043.5123209739</v>
      </c>
      <c r="I157" s="40">
        <f>INDEX(人口源表!$1:$1048576,MATCH($B157,人口源表!$A:$A,0),MATCH(I$1,人口源表!$1:$1,0))*INDEX(城镇化率!$1:$1048576,MATCH($B157,城镇化率!$A:$A,0),MATCH(I$1,城镇化率!$5:$5,0))/100</f>
        <v>3518432.9144628369</v>
      </c>
      <c r="J157" s="40">
        <f>INDEX(人口源表!$1:$1048576,MATCH($B157,人口源表!$A:$A,0),MATCH(J$1,人口源表!$1:$1,0))*INDEX(城镇化率!$1:$1048576,MATCH($B157,城镇化率!$A:$A,0),MATCH(J$1,城镇化率!$5:$5,0))/100</f>
        <v>3573845.2015696079</v>
      </c>
      <c r="K157" s="40">
        <f>INDEX(人口源表!$1:$1048576,MATCH($B157,人口源表!$A:$A,0),MATCH(K$1,人口源表!$1:$1,0))*INDEX(城镇化率!$1:$1048576,MATCH($B157,城镇化率!$A:$A,0),MATCH(K$1,城镇化率!$5:$5,0))/100</f>
        <v>3630044.7206038665</v>
      </c>
      <c r="L157" s="40">
        <f>INDEX(人口源表!$1:$1048576,MATCH($B157,人口源表!$A:$A,0),MATCH(L$1,人口源表!$1:$1,0))*INDEX(城镇化率!$1:$1048576,MATCH($B157,城镇化率!$A:$A,0),MATCH(L$1,城镇化率!$5:$5,0))/100</f>
        <v>3686800.9538532766</v>
      </c>
      <c r="M157" s="40">
        <f>INDEX(人口源表!$1:$1048576,MATCH($B157,人口源表!$A:$A,0),MATCH(M$1,人口源表!$1:$1,0))*INDEX(城镇化率!$1:$1048576,MATCH($B157,城镇化率!$A:$A,0),MATCH(M$1,城镇化率!$5:$5,0))/100</f>
        <v>3743892.5135555752</v>
      </c>
      <c r="N157" s="40">
        <f>INDEX(人口源表!$1:$1048576,MATCH($B157,人口源表!$A:$A,0),MATCH(N$1,人口源表!$1:$1,0))*INDEX(城镇化率!$1:$1048576,MATCH($B157,城镇化率!$A:$A,0),MATCH(N$1,城镇化率!$5:$5,0))/100</f>
        <v>3801104.3050739262</v>
      </c>
      <c r="O157" s="40">
        <f>INDEX(人口源表!$1:$1048576,MATCH($B157,人口源表!$A:$A,0),MATCH(O$1,人口源表!$1:$1,0))*INDEX(城镇化率!$1:$1048576,MATCH($B157,城镇化率!$A:$A,0),MATCH(O$1,城镇化率!$5:$5,0))/100</f>
        <v>3858231.6306418497</v>
      </c>
      <c r="P157" s="40">
        <f>INDEX(人口源表!$1:$1048576,MATCH($B157,人口源表!$A:$A,0),MATCH(P$1,人口源表!$1:$1,0))*INDEX(城镇化率!$1:$1048576,MATCH($B157,城镇化率!$A:$A,0),MATCH(P$1,城镇化率!$5:$5,0))/100</f>
        <v>3915077.3249476268</v>
      </c>
      <c r="Q157" s="40">
        <f>INDEX(人口源表!$1:$1048576,MATCH($B157,人口源表!$A:$A,0),MATCH(Q$1,人口源表!$1:$1,0))*INDEX(城镇化率!$1:$1048576,MATCH($B157,城镇化率!$A:$A,0),MATCH(Q$1,城镇化率!$5:$5,0))/100</f>
        <v>3971455.3653666605</v>
      </c>
      <c r="R157" s="40">
        <f>INDEX(人口源表!$1:$1048576,MATCH($B157,人口源表!$A:$A,0),MATCH(R$1,人口源表!$1:$1,0))*INDEX(城镇化率!$1:$1048576,MATCH($B157,城镇化率!$A:$A,0),MATCH(R$1,城镇化率!$5:$5,0))/100</f>
        <v>4027189.1745323744</v>
      </c>
      <c r="S157" s="40">
        <f>INDEX(人口源表!$1:$1048576,MATCH($B157,人口源表!$A:$A,0),MATCH(S$1,人口源表!$1:$1,0))*INDEX(城镇化率!$1:$1048576,MATCH($B157,城镇化率!$A:$A,0),MATCH(S$1,城镇化率!$5:$5,0))/100</f>
        <v>4061905.6422084542</v>
      </c>
      <c r="T157" s="40">
        <f>INDEX(人口源表!$1:$1048576,MATCH($B157,人口源表!$A:$A,0),MATCH(T$1,人口源表!$1:$1,0))*INDEX(城镇化率!$1:$1048576,MATCH($B157,城镇化率!$A:$A,0),MATCH(T$1,城镇化率!$5:$5,0))/100</f>
        <v>4095228.4153126418</v>
      </c>
      <c r="U157" s="40">
        <f>INDEX(人口源表!$1:$1048576,MATCH($B157,人口源表!$A:$A,0),MATCH(U$1,人口源表!$1:$1,0))*INDEX(城镇化率!$1:$1048576,MATCH($B157,城镇化率!$A:$A,0),MATCH(U$1,城镇化率!$5:$5,0))/100</f>
        <v>4127036.9397576842</v>
      </c>
      <c r="V157" s="40">
        <f>INDEX(人口源表!$1:$1048576,MATCH($B157,人口源表!$A:$A,0),MATCH(V$1,人口源表!$1:$1,0))*INDEX(城镇化率!$1:$1048576,MATCH($B157,城镇化率!$A:$A,0),MATCH(V$1,城镇化率!$5:$5,0))/100</f>
        <v>4157225.9584105774</v>
      </c>
      <c r="W157" s="40">
        <f>INDEX(人口源表!$1:$1048576,MATCH($B157,人口源表!$A:$A,0),MATCH(W$1,人口源表!$1:$1,0))*INDEX(城镇化率!$1:$1048576,MATCH($B157,城镇化率!$A:$A,0),MATCH(W$1,城镇化率!$5:$5,0))/100</f>
        <v>4185709.0595957232</v>
      </c>
      <c r="X157" s="40">
        <f>INDEX(人口源表!$1:$1048576,MATCH($B157,人口源表!$A:$A,0),MATCH(X$1,人口源表!$1:$1,0))*INDEX(城镇化率!$1:$1048576,MATCH($B157,城镇化率!$A:$A,0),MATCH(X$1,城镇化率!$5:$5,0))/100</f>
        <v>4212413.4963195501</v>
      </c>
      <c r="Y157" s="40">
        <f>INDEX(人口源表!$1:$1048576,MATCH($B157,人口源表!$A:$A,0),MATCH(Y$1,人口源表!$1:$1,0))*INDEX(城镇化率!$1:$1048576,MATCH($B157,城镇化率!$A:$A,0),MATCH(Y$1,城镇化率!$5:$5,0))/100</f>
        <v>4237286.2520025531</v>
      </c>
      <c r="Z157" s="40">
        <f>INDEX(人口源表!$1:$1048576,MATCH($B157,人口源表!$A:$A,0),MATCH(Z$1,人口源表!$1:$1,0))*INDEX(城镇化率!$1:$1048576,MATCH($B157,城镇化率!$A:$A,0),MATCH(Z$1,城镇化率!$5:$5,0))/100</f>
        <v>4260289.4535826184</v>
      </c>
      <c r="AA157" s="40">
        <f>INDEX(人口源表!$1:$1048576,MATCH($B157,人口源表!$A:$A,0),MATCH(AA$1,人口源表!$1:$1,0))*INDEX(城镇化率!$1:$1048576,MATCH($B157,城镇化率!$A:$A,0),MATCH(AA$1,城镇化率!$5:$5,0))/100</f>
        <v>4281405.8826683406</v>
      </c>
      <c r="AB157" s="40">
        <f>INDEX(人口源表!$1:$1048576,MATCH($B157,人口源表!$A:$A,0),MATCH(AB$1,人口源表!$1:$1,0))*INDEX(城镇化率!$1:$1048576,MATCH($B157,城镇化率!$A:$A,0),MATCH(AB$1,城镇化率!$5:$5,0))/100</f>
        <v>4300634.9951977758</v>
      </c>
      <c r="AC157" s="40">
        <f>INDEX(人口源表!$1:$1048576,MATCH($B157,人口源表!$A:$A,0),MATCH(AC$1,人口源表!$1:$1,0))*INDEX(城镇化率!$1:$1048576,MATCH($B157,城镇化率!$A:$A,0),MATCH(AC$1,城镇化率!$5:$5,0))/100</f>
        <v>4312711.4874396017</v>
      </c>
      <c r="AD157" s="40">
        <f>INDEX(人口源表!$1:$1048576,MATCH($B157,人口源表!$A:$A,0),MATCH(AD$1,人口源表!$1:$1,0))*INDEX(城镇化率!$1:$1048576,MATCH($B157,城镇化率!$A:$A,0),MATCH(AD$1,城镇化率!$5:$5,0))/100</f>
        <v>4322926.9269893514</v>
      </c>
      <c r="AE157" s="40">
        <f>INDEX(人口源表!$1:$1048576,MATCH($B157,人口源表!$A:$A,0),MATCH(AE$1,人口源表!$1:$1,0))*INDEX(城镇化率!$1:$1048576,MATCH($B157,城镇化率!$A:$A,0),MATCH(AE$1,城镇化率!$5:$5,0))/100</f>
        <v>4331345.2222715896</v>
      </c>
      <c r="AF157" s="40">
        <f>INDEX(人口源表!$1:$1048576,MATCH($B157,人口源表!$A:$A,0),MATCH(AF$1,人口源表!$1:$1,0))*INDEX(城镇化率!$1:$1048576,MATCH($B157,城镇化率!$A:$A,0),MATCH(AF$1,城镇化率!$5:$5,0))/100</f>
        <v>4338051.653920454</v>
      </c>
      <c r="AG157" s="40">
        <f>INDEX(人口源表!$1:$1048576,MATCH($B157,人口源表!$A:$A,0),MATCH(AG$1,人口源表!$1:$1,0))*INDEX(城镇化率!$1:$1048576,MATCH($B157,城镇化率!$A:$A,0),MATCH(AG$1,城镇化率!$5:$5,0))/100</f>
        <v>4343151.9563321723</v>
      </c>
      <c r="AH157" s="40">
        <f>INDEX(人口源表!$1:$1048576,MATCH($B157,人口源表!$A:$A,0),MATCH(AH$1,人口源表!$1:$1,0))*INDEX(城镇化率!$1:$1048576,MATCH($B157,城镇化率!$A:$A,0),MATCH(AH$1,城镇化率!$5:$5,0))/100</f>
        <v>4346771.3739583669</v>
      </c>
      <c r="AI157" s="40">
        <f>INDEX(人口源表!$1:$1048576,MATCH($B157,人口源表!$A:$A,0),MATCH(AI$1,人口源表!$1:$1,0))*INDEX(城镇化率!$1:$1048576,MATCH($B157,城镇化率!$A:$A,0),MATCH(AI$1,城镇化率!$5:$5,0))/100</f>
        <v>4349056.994867024</v>
      </c>
      <c r="AJ157" s="40">
        <f>INDEX(人口源表!$1:$1048576,MATCH($B157,人口源表!$A:$A,0),MATCH(AJ$1,人口源表!$1:$1,0))*INDEX(城镇化率!$1:$1048576,MATCH($B157,城镇化率!$A:$A,0),MATCH(AJ$1,城镇化率!$5:$5,0))/100</f>
        <v>4350178.1438508956</v>
      </c>
      <c r="AK157" s="40">
        <f>INDEX(人口源表!$1:$1048576,MATCH($B157,人口源表!$A:$A,0),MATCH(AK$1,人口源表!$1:$1,0))*INDEX(城镇化率!$1:$1048576,MATCH($B157,城镇化率!$A:$A,0),MATCH(AK$1,城镇化率!$5:$5,0))/100</f>
        <v>4350324.7832110869</v>
      </c>
      <c r="AL157" s="40">
        <f>INDEX(人口源表!$1:$1048576,MATCH($B157,人口源表!$A:$A,0),MATCH(AL$1,人口源表!$1:$1,0))*INDEX(城镇化率!$1:$1048576,MATCH($B157,城镇化率!$A:$A,0),MATCH(AL$1,城镇化率!$5:$5,0))/100</f>
        <v>4349709.2131636813</v>
      </c>
      <c r="AM157" s="40">
        <f>INDEX(人口源表!$1:$1048576,MATCH($B157,人口源表!$A:$A,0),MATCH(AM$1,人口源表!$1:$1,0))*INDEX(城镇化率!$1:$1048576,MATCH($B157,城镇化率!$A:$A,0),MATCH(AM$1,城镇化率!$5:$5,0))/100</f>
        <v>4348567.1359025082</v>
      </c>
      <c r="AN157" s="40">
        <f>INDEX(人口源表!$1:$1048576,MATCH($B157,人口源表!$A:$A,0),MATCH(AN$1,人口源表!$1:$1,0))*INDEX(城镇化率!$1:$1048576,MATCH($B157,城镇化率!$A:$A,0),MATCH(AN$1,城镇化率!$5:$5,0))/100</f>
        <v>4347157.392931141</v>
      </c>
      <c r="AO157" s="40">
        <f>INDEX(人口源表!$1:$1048576,MATCH($B157,人口源表!$A:$A,0),MATCH(AO$1,人口源表!$1:$1,0))*INDEX(城镇化率!$1:$1048576,MATCH($B157,城镇化率!$A:$A,0),MATCH(AO$1,城镇化率!$5:$5,0))/100</f>
        <v>4345761.6916938033</v>
      </c>
      <c r="AP157" s="40">
        <f>INDEX(人口源表!$1:$1048576,MATCH($B157,人口源表!$A:$A,0),MATCH(AP$1,人口源表!$1:$1,0))*INDEX(城镇化率!$1:$1048576,MATCH($B157,城镇化率!$A:$A,0),MATCH(AP$1,城镇化率!$5:$5,0))/100</f>
        <v>4344686.3559674276</v>
      </c>
      <c r="AQ157" s="40">
        <f>INDEX(人口源表!$1:$1048576,MATCH($B157,人口源表!$A:$A,0),MATCH(AQ$1,人口源表!$1:$1,0))*INDEX(城镇化率!$1:$1048576,MATCH($B157,城镇化率!$A:$A,0),MATCH(AQ$1,城镇化率!$5:$5,0))/100</f>
        <v>4344260.0266636834</v>
      </c>
      <c r="AR157" s="40">
        <f>INDEX(人口源表!$1:$1048576,MATCH($B157,人口源表!$A:$A,0),MATCH(AR$1,人口源表!$1:$1,0))*INDEX(城镇化率!$1:$1048576,MATCH($B157,城镇化率!$A:$A,0),MATCH(AR$1,城镇化率!$5:$5,0))/100</f>
        <v>4344838.1389901573</v>
      </c>
      <c r="AS157" s="40">
        <f>INDEX(人口源表!$1:$1048576,MATCH($B157,人口源表!$A:$A,0),MATCH(AS$1,人口源表!$1:$1,0))*INDEX(城镇化率!$1:$1048576,MATCH($B157,城镇化率!$A:$A,0),MATCH(AS$1,城镇化率!$5:$5,0))/100</f>
        <v>4346801.3232894884</v>
      </c>
      <c r="AT157" s="40">
        <f>INDEX(人口源表!$1:$1048576,MATCH($B157,人口源表!$A:$A,0),MATCH(AT$1,人口源表!$1:$1,0))*INDEX(城镇化率!$1:$1048576,MATCH($B157,城镇化率!$A:$A,0),MATCH(AT$1,城镇化率!$5:$5,0))/100</f>
        <v>4350553.764341698</v>
      </c>
      <c r="AU157" s="40">
        <f>INDEX(人口源表!$1:$1048576,MATCH($B157,人口源表!$A:$A,0),MATCH(AU$1,人口源表!$1:$1,0))*INDEX(城镇化率!$1:$1048576,MATCH($B157,城镇化率!$A:$A,0),MATCH(AU$1,城镇化率!$5:$5,0))/100</f>
        <v>4356527.0472761746</v>
      </c>
      <c r="AV157" s="40">
        <f>INDEX(人口源表!$1:$1048576,MATCH($B157,人口源表!$A:$A,0),MATCH(AV$1,人口源表!$1:$1,0))*INDEX(城镇化率!$1:$1048576,MATCH($B157,城镇化率!$A:$A,0),MATCH(AV$1,城镇化率!$5:$5,0))/100</f>
        <v>4365179.2299991958</v>
      </c>
    </row>
    <row r="158" spans="1:48" x14ac:dyDescent="0.15">
      <c r="A158" s="4" t="s">
        <v>870</v>
      </c>
      <c r="B158" s="4" t="s">
        <v>322</v>
      </c>
      <c r="C158" s="34">
        <f>VLOOKUP(B158,'[1]2016省城人口总结（根）'!B:C,2,FALSE)/100</f>
        <v>0.57810000000000006</v>
      </c>
      <c r="D158" s="40">
        <f>INDEX(人口源表!$1:$1048576,MATCH($B158,人口源表!$A:$A,0),MATCH(D$1,人口源表!$1:$1,0))*INDEX(城镇化率!$1:$1048576,MATCH($B158,城镇化率!$A:$A,0),MATCH(D$1,城镇化率!$5:$5,0))/100</f>
        <v>2133402.6271372433</v>
      </c>
      <c r="E158" s="40">
        <f>INDEX(人口源表!$1:$1048576,MATCH($B158,人口源表!$A:$A,0),MATCH(E$1,人口源表!$1:$1,0))*INDEX(城镇化率!$1:$1048576,MATCH($B158,城镇化率!$A:$A,0),MATCH(E$1,城镇化率!$5:$5,0))/100</f>
        <v>2183564.2826750125</v>
      </c>
      <c r="F158" s="40">
        <f>INDEX(人口源表!$1:$1048576,MATCH($B158,人口源表!$A:$A,0),MATCH(F$1,人口源表!$1:$1,0))*INDEX(城镇化率!$1:$1048576,MATCH($B158,城镇化率!$A:$A,0),MATCH(F$1,城镇化率!$5:$5,0))/100</f>
        <v>2234223.4954152452</v>
      </c>
      <c r="G158" s="40">
        <f>INDEX(人口源表!$1:$1048576,MATCH($B158,人口源表!$A:$A,0),MATCH(G$1,人口源表!$1:$1,0))*INDEX(城镇化率!$1:$1048576,MATCH($B158,城镇化率!$A:$A,0),MATCH(G$1,城镇化率!$5:$5,0))/100</f>
        <v>2121432.6632978688</v>
      </c>
      <c r="H158" s="40">
        <f>INDEX(人口源表!$1:$1048576,MATCH($B158,人口源表!$A:$A,0),MATCH(H$1,人口源表!$1:$1,0))*INDEX(城镇化率!$1:$1048576,MATCH($B158,城镇化率!$A:$A,0),MATCH(H$1,城镇化率!$5:$5,0))/100</f>
        <v>2177439.3520771069</v>
      </c>
      <c r="I158" s="40">
        <f>INDEX(人口源表!$1:$1048576,MATCH($B158,人口源表!$A:$A,0),MATCH(I$1,人口源表!$1:$1,0))*INDEX(城镇化率!$1:$1048576,MATCH($B158,城镇化率!$A:$A,0),MATCH(I$1,城镇化率!$5:$5,0))/100</f>
        <v>2218330.8091230486</v>
      </c>
      <c r="J158" s="40">
        <f>INDEX(人口源表!$1:$1048576,MATCH($B158,人口源表!$A:$A,0),MATCH(J$1,人口源表!$1:$1,0))*INDEX(城镇化率!$1:$1048576,MATCH($B158,城镇化率!$A:$A,0),MATCH(J$1,城镇化率!$5:$5,0))/100</f>
        <v>2258747.3234051098</v>
      </c>
      <c r="K158" s="40">
        <f>INDEX(人口源表!$1:$1048576,MATCH($B158,人口源表!$A:$A,0),MATCH(K$1,人口源表!$1:$1,0))*INDEX(城镇化率!$1:$1048576,MATCH($B158,城镇化率!$A:$A,0),MATCH(K$1,城镇化率!$5:$5,0))/100</f>
        <v>2298605.2976184427</v>
      </c>
      <c r="L158" s="40">
        <f>INDEX(人口源表!$1:$1048576,MATCH($B158,人口源表!$A:$A,0),MATCH(L$1,人口源表!$1:$1,0))*INDEX(城镇化率!$1:$1048576,MATCH($B158,城镇化率!$A:$A,0),MATCH(L$1,城镇化率!$5:$5,0))/100</f>
        <v>2337823.3658490716</v>
      </c>
      <c r="M158" s="40">
        <f>INDEX(人口源表!$1:$1048576,MATCH($B158,人口源表!$A:$A,0),MATCH(M$1,人口源表!$1:$1,0))*INDEX(城镇化率!$1:$1048576,MATCH($B158,城镇化率!$A:$A,0),MATCH(M$1,城镇化率!$5:$5,0))/100</f>
        <v>2376327.1321743056</v>
      </c>
      <c r="N158" s="40">
        <f>INDEX(人口源表!$1:$1048576,MATCH($B158,人口源表!$A:$A,0),MATCH(N$1,人口源表!$1:$1,0))*INDEX(城镇化率!$1:$1048576,MATCH($B158,城镇化率!$A:$A,0),MATCH(N$1,城镇化率!$5:$5,0))/100</f>
        <v>2414045.6541353245</v>
      </c>
      <c r="O158" s="40">
        <f>INDEX(人口源表!$1:$1048576,MATCH($B158,人口源表!$A:$A,0),MATCH(O$1,人口源表!$1:$1,0))*INDEX(城镇化率!$1:$1048576,MATCH($B158,城镇化率!$A:$A,0),MATCH(O$1,城镇化率!$5:$5,0))/100</f>
        <v>2450912.344706635</v>
      </c>
      <c r="P158" s="40">
        <f>INDEX(人口源表!$1:$1048576,MATCH($B158,人口源表!$A:$A,0),MATCH(P$1,人口源表!$1:$1,0))*INDEX(城镇化率!$1:$1048576,MATCH($B158,城镇化率!$A:$A,0),MATCH(P$1,城镇化率!$5:$5,0))/100</f>
        <v>2486867.2612274308</v>
      </c>
      <c r="Q158" s="40">
        <f>INDEX(人口源表!$1:$1048576,MATCH($B158,人口源表!$A:$A,0),MATCH(Q$1,人口源表!$1:$1,0))*INDEX(城镇化率!$1:$1048576,MATCH($B158,城镇化率!$A:$A,0),MATCH(Q$1,城镇化率!$5:$5,0))/100</f>
        <v>2521856.1418748596</v>
      </c>
      <c r="R158" s="40">
        <f>INDEX(人口源表!$1:$1048576,MATCH($B158,人口源表!$A:$A,0),MATCH(R$1,人口源表!$1:$1,0))*INDEX(城镇化率!$1:$1048576,MATCH($B158,城镇化率!$A:$A,0),MATCH(R$1,城镇化率!$5:$5,0))/100</f>
        <v>2555830.056323973</v>
      </c>
      <c r="S158" s="40">
        <f>INDEX(人口源表!$1:$1048576,MATCH($B158,人口源表!$A:$A,0),MATCH(S$1,人口源表!$1:$1,0))*INDEX(城镇化率!$1:$1048576,MATCH($B158,城镇化率!$A:$A,0),MATCH(S$1,城镇化率!$5:$5,0))/100</f>
        <v>2575930.1430139565</v>
      </c>
      <c r="T158" s="40">
        <f>INDEX(人口源表!$1:$1048576,MATCH($B158,人口源表!$A:$A,0),MATCH(T$1,人口源表!$1:$1,0))*INDEX(城镇化率!$1:$1048576,MATCH($B158,城镇化率!$A:$A,0),MATCH(T$1,城镇化率!$5:$5,0))/100</f>
        <v>2594687.2705186796</v>
      </c>
      <c r="U158" s="40">
        <f>INDEX(人口源表!$1:$1048576,MATCH($B158,人口源表!$A:$A,0),MATCH(U$1,人口源表!$1:$1,0))*INDEX(城镇化率!$1:$1048576,MATCH($B158,城镇化率!$A:$A,0),MATCH(U$1,城镇化率!$5:$5,0))/100</f>
        <v>2612090.5082731242</v>
      </c>
      <c r="V158" s="40">
        <f>INDEX(人口源表!$1:$1048576,MATCH($B158,人口源表!$A:$A,0),MATCH(V$1,人口源表!$1:$1,0))*INDEX(城镇化率!$1:$1048576,MATCH($B158,城镇化率!$A:$A,0),MATCH(V$1,城镇化率!$5:$5,0))/100</f>
        <v>2628137.2800853043</v>
      </c>
      <c r="W158" s="40">
        <f>INDEX(人口源表!$1:$1048576,MATCH($B158,人口源表!$A:$A,0),MATCH(W$1,人口源表!$1:$1,0))*INDEX(城镇化率!$1:$1048576,MATCH($B158,城镇化率!$A:$A,0),MATCH(W$1,城镇化率!$5:$5,0))/100</f>
        <v>2642834.9748119186</v>
      </c>
      <c r="X158" s="40">
        <f>INDEX(人口源表!$1:$1048576,MATCH($B158,人口源表!$A:$A,0),MATCH(X$1,人口源表!$1:$1,0))*INDEX(城镇化率!$1:$1048576,MATCH($B158,城镇化率!$A:$A,0),MATCH(X$1,城镇化率!$5:$5,0))/100</f>
        <v>2656195.5631005107</v>
      </c>
      <c r="Y158" s="40">
        <f>INDEX(人口源表!$1:$1048576,MATCH($B158,人口源表!$A:$A,0),MATCH(Y$1,人口源表!$1:$1,0))*INDEX(城镇化率!$1:$1048576,MATCH($B158,城镇化率!$A:$A,0),MATCH(Y$1,城镇化率!$5:$5,0))/100</f>
        <v>2668242.7826471669</v>
      </c>
      <c r="Z158" s="40">
        <f>INDEX(人口源表!$1:$1048576,MATCH($B158,人口源表!$A:$A,0),MATCH(Z$1,人口源表!$1:$1,0))*INDEX(城镇化率!$1:$1048576,MATCH($B158,城镇化率!$A:$A,0),MATCH(Z$1,城镇化率!$5:$5,0))/100</f>
        <v>2679006.7399129318</v>
      </c>
      <c r="AA158" s="40">
        <f>INDEX(人口源表!$1:$1048576,MATCH($B158,人口源表!$A:$A,0),MATCH(AA$1,人口源表!$1:$1,0))*INDEX(城镇化率!$1:$1048576,MATCH($B158,城镇化率!$A:$A,0),MATCH(AA$1,城镇化率!$5:$5,0))/100</f>
        <v>2688526.205265969</v>
      </c>
      <c r="AB158" s="40">
        <f>INDEX(人口源表!$1:$1048576,MATCH($B158,人口源表!$A:$A,0),MATCH(AB$1,人口源表!$1:$1,0))*INDEX(城镇化率!$1:$1048576,MATCH($B158,城镇化率!$A:$A,0),MATCH(AB$1,城镇化率!$5:$5,0))/100</f>
        <v>2696850.256567019</v>
      </c>
      <c r="AC158" s="40">
        <f>INDEX(人口源表!$1:$1048576,MATCH($B158,人口源表!$A:$A,0),MATCH(AC$1,人口源表!$1:$1,0))*INDEX(城镇化率!$1:$1048576,MATCH($B158,城镇化率!$A:$A,0),MATCH(AC$1,城镇化率!$5:$5,0))/100</f>
        <v>2700727.5177286207</v>
      </c>
      <c r="AD158" s="40">
        <f>INDEX(人口源表!$1:$1048576,MATCH($B158,人口源表!$A:$A,0),MATCH(AD$1,人口源表!$1:$1,0))*INDEX(城镇化率!$1:$1048576,MATCH($B158,城镇化率!$A:$A,0),MATCH(AD$1,城镇化率!$5:$5,0))/100</f>
        <v>2703522.7009024811</v>
      </c>
      <c r="AE158" s="40">
        <f>INDEX(人口源表!$1:$1048576,MATCH($B158,人口源表!$A:$A,0),MATCH(AE$1,人口源表!$1:$1,0))*INDEX(城镇化率!$1:$1048576,MATCH($B158,城镇化率!$A:$A,0),MATCH(AE$1,城镇化率!$5:$5,0))/100</f>
        <v>2705315.0534757827</v>
      </c>
      <c r="AF158" s="40">
        <f>INDEX(人口源表!$1:$1048576,MATCH($B158,人口源表!$A:$A,0),MATCH(AF$1,人口源表!$1:$1,0))*INDEX(城镇化率!$1:$1048576,MATCH($B158,城镇化率!$A:$A,0),MATCH(AF$1,城镇化率!$5:$5,0))/100</f>
        <v>2706194.587341391</v>
      </c>
      <c r="AG158" s="40">
        <f>INDEX(人口源表!$1:$1048576,MATCH($B158,人口源表!$A:$A,0),MATCH(AG$1,人口源表!$1:$1,0))*INDEX(城镇化率!$1:$1048576,MATCH($B158,城镇化率!$A:$A,0),MATCH(AG$1,城镇化率!$5:$5,0))/100</f>
        <v>2706260.8065056629</v>
      </c>
      <c r="AH158" s="40">
        <f>INDEX(人口源表!$1:$1048576,MATCH($B158,人口源表!$A:$A,0),MATCH(AH$1,人口源表!$1:$1,0))*INDEX(城镇化率!$1:$1048576,MATCH($B158,城镇化率!$A:$A,0),MATCH(AH$1,城镇化率!$5:$5,0))/100</f>
        <v>2705620.6692132647</v>
      </c>
      <c r="AI158" s="40">
        <f>INDEX(人口源表!$1:$1048576,MATCH($B158,人口源表!$A:$A,0),MATCH(AI$1,人口源表!$1:$1,0))*INDEX(城镇化率!$1:$1048576,MATCH($B158,城镇化率!$A:$A,0),MATCH(AI$1,城镇化率!$5:$5,0))/100</f>
        <v>2704394.6119313734</v>
      </c>
      <c r="AJ158" s="40">
        <f>INDEX(人口源表!$1:$1048576,MATCH($B158,人口源表!$A:$A,0),MATCH(AJ$1,人口源表!$1:$1,0))*INDEX(城镇化率!$1:$1048576,MATCH($B158,城镇化率!$A:$A,0),MATCH(AJ$1,城镇化率!$5:$5,0))/100</f>
        <v>2702710.1274146601</v>
      </c>
      <c r="AK158" s="40">
        <f>INDEX(人口源表!$1:$1048576,MATCH($B158,人口源表!$A:$A,0),MATCH(AK$1,人口源表!$1:$1,0))*INDEX(城镇化率!$1:$1048576,MATCH($B158,城镇化率!$A:$A,0),MATCH(AK$1,城镇化率!$5:$5,0))/100</f>
        <v>2700705.5943870908</v>
      </c>
      <c r="AL158" s="40">
        <f>INDEX(人口源表!$1:$1048576,MATCH($B158,人口源表!$A:$A,0),MATCH(AL$1,人口源表!$1:$1,0))*INDEX(城镇化率!$1:$1048576,MATCH($B158,城镇化率!$A:$A,0),MATCH(AL$1,城镇化率!$5:$5,0))/100</f>
        <v>2698530.464320315</v>
      </c>
      <c r="AM158" s="40">
        <f>INDEX(人口源表!$1:$1048576,MATCH($B158,人口源表!$A:$A,0),MATCH(AM$1,人口源表!$1:$1,0))*INDEX(城镇化率!$1:$1048576,MATCH($B158,城镇化率!$A:$A,0),MATCH(AM$1,城镇化率!$5:$5,0))/100</f>
        <v>2696343.9533671881</v>
      </c>
      <c r="AN158" s="40">
        <f>INDEX(人口源表!$1:$1048576,MATCH($B158,人口源表!$A:$A,0),MATCH(AN$1,人口源表!$1:$1,0))*INDEX(城镇化率!$1:$1048576,MATCH($B158,城镇化率!$A:$A,0),MATCH(AN$1,城镇化率!$5:$5,0))/100</f>
        <v>2694317.4588213055</v>
      </c>
      <c r="AO158" s="40">
        <f>INDEX(人口源表!$1:$1048576,MATCH($B158,人口源表!$A:$A,0),MATCH(AO$1,人口源表!$1:$1,0))*INDEX(城镇化率!$1:$1048576,MATCH($B158,城镇化率!$A:$A,0),MATCH(AO$1,城镇化率!$5:$5,0))/100</f>
        <v>2692630.995535865</v>
      </c>
      <c r="AP158" s="40">
        <f>INDEX(人口源表!$1:$1048576,MATCH($B158,人口源表!$A:$A,0),MATCH(AP$1,人口源表!$1:$1,0))*INDEX(城镇化率!$1:$1048576,MATCH($B158,城镇化率!$A:$A,0),MATCH(AP$1,城镇化率!$5:$5,0))/100</f>
        <v>2691477.1187138068</v>
      </c>
      <c r="AQ158" s="40">
        <f>INDEX(人口源表!$1:$1048576,MATCH($B158,人口源表!$A:$A,0),MATCH(AQ$1,人口源表!$1:$1,0))*INDEX(城镇化率!$1:$1048576,MATCH($B158,城镇化率!$A:$A,0),MATCH(AQ$1,城镇化率!$5:$5,0))/100</f>
        <v>2691060.375013751</v>
      </c>
      <c r="AR158" s="40">
        <f>INDEX(人口源表!$1:$1048576,MATCH($B158,人口源表!$A:$A,0),MATCH(AR$1,人口源表!$1:$1,0))*INDEX(城镇化率!$1:$1048576,MATCH($B158,城镇化率!$A:$A,0),MATCH(AR$1,城镇化率!$5:$5,0))/100</f>
        <v>2691594.4507795651</v>
      </c>
      <c r="AS158" s="40">
        <f>INDEX(人口源表!$1:$1048576,MATCH($B158,人口源表!$A:$A,0),MATCH(AS$1,人口源表!$1:$1,0))*INDEX(城镇化率!$1:$1048576,MATCH($B158,城镇化率!$A:$A,0),MATCH(AS$1,城镇化率!$5:$5,0))/100</f>
        <v>2693306.9087559986</v>
      </c>
      <c r="AT158" s="40">
        <f>INDEX(人口源表!$1:$1048576,MATCH($B158,人口源表!$A:$A,0),MATCH(AT$1,人口源表!$1:$1,0))*INDEX(城镇化率!$1:$1048576,MATCH($B158,城镇化率!$A:$A,0),MATCH(AT$1,城镇化率!$5:$5,0))/100</f>
        <v>2696435.5775921941</v>
      </c>
      <c r="AU158" s="40">
        <f>INDEX(人口源表!$1:$1048576,MATCH($B158,人口源表!$A:$A,0),MATCH(AU$1,人口源表!$1:$1,0))*INDEX(城镇化率!$1:$1048576,MATCH($B158,城镇化率!$A:$A,0),MATCH(AU$1,城镇化率!$5:$5,0))/100</f>
        <v>2701231.7988027092</v>
      </c>
      <c r="AV158" s="40">
        <f>INDEX(人口源表!$1:$1048576,MATCH($B158,人口源表!$A:$A,0),MATCH(AV$1,人口源表!$1:$1,0))*INDEX(城镇化率!$1:$1048576,MATCH($B158,城镇化率!$A:$A,0),MATCH(AV$1,城镇化率!$5:$5,0))/100</f>
        <v>2707958.3256477178</v>
      </c>
    </row>
    <row r="159" spans="1:48" x14ac:dyDescent="0.15">
      <c r="A159" s="4" t="s">
        <v>870</v>
      </c>
      <c r="B159" s="4" t="s">
        <v>324</v>
      </c>
      <c r="C159" s="34">
        <f>VLOOKUP(B159,'[1]2016省城人口总结（根）'!B:C,2,FALSE)/100</f>
        <v>0.434</v>
      </c>
      <c r="D159" s="40">
        <f>INDEX(人口源表!$1:$1048576,MATCH($B159,人口源表!$A:$A,0),MATCH(D$1,人口源表!$1:$1,0))*INDEX(城镇化率!$1:$1048576,MATCH($B159,城镇化率!$A:$A,0),MATCH(D$1,城镇化率!$5:$5,0))/100</f>
        <v>1636380.7262360929</v>
      </c>
      <c r="E159" s="40">
        <f>INDEX(人口源表!$1:$1048576,MATCH($B159,人口源表!$A:$A,0),MATCH(E$1,人口源表!$1:$1,0))*INDEX(城镇化率!$1:$1048576,MATCH($B159,城镇化率!$A:$A,0),MATCH(E$1,城镇化率!$5:$5,0))/100</f>
        <v>1673617.5684309017</v>
      </c>
      <c r="F159" s="40">
        <f>INDEX(人口源表!$1:$1048576,MATCH($B159,人口源表!$A:$A,0),MATCH(F$1,人口源表!$1:$1,0))*INDEX(城镇化率!$1:$1048576,MATCH($B159,城镇化率!$A:$A,0),MATCH(F$1,城镇化率!$5:$5,0))/100</f>
        <v>1710895.518569578</v>
      </c>
      <c r="G159" s="40">
        <f>INDEX(人口源表!$1:$1048576,MATCH($B159,人口源表!$A:$A,0),MATCH(G$1,人口源表!$1:$1,0))*INDEX(城镇化率!$1:$1048576,MATCH($B159,城镇化率!$A:$A,0),MATCH(G$1,城镇化率!$5:$5,0))/100</f>
        <v>1712642.7133775372</v>
      </c>
      <c r="H159" s="40">
        <f>INDEX(人口源表!$1:$1048576,MATCH($B159,人口源表!$A:$A,0),MATCH(H$1,人口源表!$1:$1,0))*INDEX(城镇化率!$1:$1048576,MATCH($B159,城镇化率!$A:$A,0),MATCH(H$1,城镇化率!$5:$5,0))/100</f>
        <v>1751219.7813848439</v>
      </c>
      <c r="I159" s="40">
        <f>INDEX(人口源表!$1:$1048576,MATCH($B159,人口源表!$A:$A,0),MATCH(I$1,人口源表!$1:$1,0))*INDEX(城镇化率!$1:$1048576,MATCH($B159,城镇化率!$A:$A,0),MATCH(I$1,城镇化率!$5:$5,0))/100</f>
        <v>1778783.6683010352</v>
      </c>
      <c r="J159" s="40">
        <f>INDEX(人口源表!$1:$1048576,MATCH($B159,人口源表!$A:$A,0),MATCH(J$1,人口源表!$1:$1,0))*INDEX(城镇化率!$1:$1048576,MATCH($B159,城镇化率!$A:$A,0),MATCH(J$1,城镇化率!$5:$5,0))/100</f>
        <v>1807079.878876036</v>
      </c>
      <c r="K159" s="40">
        <f>INDEX(人口源表!$1:$1048576,MATCH($B159,人口源表!$A:$A,0),MATCH(K$1,人口源表!$1:$1,0))*INDEX(城镇化率!$1:$1048576,MATCH($B159,城镇化率!$A:$A,0),MATCH(K$1,城镇化率!$5:$5,0))/100</f>
        <v>1835966.9615469126</v>
      </c>
      <c r="L159" s="40">
        <f>INDEX(人口源表!$1:$1048576,MATCH($B159,人口源表!$A:$A,0),MATCH(L$1,人口源表!$1:$1,0))*INDEX(城镇化率!$1:$1048576,MATCH($B159,城镇化率!$A:$A,0),MATCH(L$1,城镇化率!$5:$5,0))/100</f>
        <v>1865308.5724284435</v>
      </c>
      <c r="M159" s="40">
        <f>INDEX(人口源表!$1:$1048576,MATCH($B159,人口源表!$A:$A,0),MATCH(M$1,人口源表!$1:$1,0))*INDEX(城镇化率!$1:$1048576,MATCH($B159,城镇化率!$A:$A,0),MATCH(M$1,城镇化率!$5:$5,0))/100</f>
        <v>1894972.4143319919</v>
      </c>
      <c r="N159" s="40">
        <f>INDEX(人口源表!$1:$1048576,MATCH($B159,人口源表!$A:$A,0),MATCH(N$1,人口源表!$1:$1,0))*INDEX(城镇化率!$1:$1048576,MATCH($B159,城镇化率!$A:$A,0),MATCH(N$1,城镇化率!$5:$5,0))/100</f>
        <v>1924829.5943986122</v>
      </c>
      <c r="O159" s="40">
        <f>INDEX(人口源表!$1:$1048576,MATCH($B159,人口源表!$A:$A,0),MATCH(O$1,人口源表!$1:$1,0))*INDEX(城镇化率!$1:$1048576,MATCH($B159,城镇化率!$A:$A,0),MATCH(O$1,城镇化率!$5:$5,0))/100</f>
        <v>1954758.4144053704</v>
      </c>
      <c r="P159" s="40">
        <f>INDEX(人口源表!$1:$1048576,MATCH($B159,人口源表!$A:$A,0),MATCH(P$1,人口源表!$1:$1,0))*INDEX(城镇化率!$1:$1048576,MATCH($B159,城镇化率!$A:$A,0),MATCH(P$1,城镇化率!$5:$5,0))/100</f>
        <v>1984640.8392075479</v>
      </c>
      <c r="Q159" s="40">
        <f>INDEX(人口源表!$1:$1048576,MATCH($B159,人口源表!$A:$A,0),MATCH(Q$1,人口源表!$1:$1,0))*INDEX(城镇化率!$1:$1048576,MATCH($B159,城镇化率!$A:$A,0),MATCH(Q$1,城镇化率!$5:$5,0))/100</f>
        <v>2014364.83339874</v>
      </c>
      <c r="R159" s="40">
        <f>INDEX(人口源表!$1:$1048576,MATCH($B159,人口源表!$A:$A,0),MATCH(R$1,人口源表!$1:$1,0))*INDEX(城镇化率!$1:$1048576,MATCH($B159,城镇化率!$A:$A,0),MATCH(R$1,城镇化率!$5:$5,0))/100</f>
        <v>2043825.8044874403</v>
      </c>
      <c r="S159" s="40">
        <f>INDEX(人口源表!$1:$1048576,MATCH($B159,人口源表!$A:$A,0),MATCH(S$1,人口源表!$1:$1,0))*INDEX(城镇化率!$1:$1048576,MATCH($B159,城镇化率!$A:$A,0),MATCH(S$1,城镇化率!$5:$5,0))/100</f>
        <v>2062661.9774258984</v>
      </c>
      <c r="T159" s="40">
        <f>INDEX(人口源表!$1:$1048576,MATCH($B159,人口源表!$A:$A,0),MATCH(T$1,人口源表!$1:$1,0))*INDEX(城镇化率!$1:$1048576,MATCH($B159,城镇化率!$A:$A,0),MATCH(T$1,城镇化率!$5:$5,0))/100</f>
        <v>2080811.7769387825</v>
      </c>
      <c r="U159" s="40">
        <f>INDEX(人口源表!$1:$1048576,MATCH($B159,人口源表!$A:$A,0),MATCH(U$1,人口源表!$1:$1,0))*INDEX(城镇化率!$1:$1048576,MATCH($B159,城镇化率!$A:$A,0),MATCH(U$1,城镇化率!$5:$5,0))/100</f>
        <v>2098200.7573078298</v>
      </c>
      <c r="V159" s="40">
        <f>INDEX(人口源表!$1:$1048576,MATCH($B159,人口源表!$A:$A,0),MATCH(V$1,人口源表!$1:$1,0))*INDEX(城镇化率!$1:$1048576,MATCH($B159,城镇化率!$A:$A,0),MATCH(V$1,城镇化率!$5:$5,0))/100</f>
        <v>2114763.5591039872</v>
      </c>
      <c r="W159" s="40">
        <f>INDEX(人口源表!$1:$1048576,MATCH($B159,人口源表!$A:$A,0),MATCH(W$1,人口源表!$1:$1,0))*INDEX(城镇化率!$1:$1048576,MATCH($B159,城镇化率!$A:$A,0),MATCH(W$1,城镇化率!$5:$5,0))/100</f>
        <v>2130445.7315097405</v>
      </c>
      <c r="X159" s="40">
        <f>INDEX(人口源表!$1:$1048576,MATCH($B159,人口源表!$A:$A,0),MATCH(X$1,人口源表!$1:$1,0))*INDEX(城镇化率!$1:$1048576,MATCH($B159,城镇化率!$A:$A,0),MATCH(X$1,城镇化率!$5:$5,0))/100</f>
        <v>2145200.3212196245</v>
      </c>
      <c r="Y159" s="40">
        <f>INDEX(人口源表!$1:$1048576,MATCH($B159,人口源表!$A:$A,0),MATCH(Y$1,人口源表!$1:$1,0))*INDEX(城镇化率!$1:$1048576,MATCH($B159,城镇化率!$A:$A,0),MATCH(Y$1,城镇化率!$5:$5,0))/100</f>
        <v>2158992.3211520021</v>
      </c>
      <c r="Z159" s="40">
        <f>INDEX(人口源表!$1:$1048576,MATCH($B159,人口源表!$A:$A,0),MATCH(Z$1,人口源表!$1:$1,0))*INDEX(城镇化率!$1:$1048576,MATCH($B159,城镇化率!$A:$A,0),MATCH(Z$1,城镇化率!$5:$5,0))/100</f>
        <v>2171797.3784524184</v>
      </c>
      <c r="AA159" s="40">
        <f>INDEX(人口源表!$1:$1048576,MATCH($B159,人口源表!$A:$A,0),MATCH(AA$1,人口源表!$1:$1,0))*INDEX(城镇化率!$1:$1048576,MATCH($B159,城镇化率!$A:$A,0),MATCH(AA$1,城镇化率!$5:$5,0))/100</f>
        <v>2183600.4591483735</v>
      </c>
      <c r="AB159" s="40">
        <f>INDEX(人口源表!$1:$1048576,MATCH($B159,人口源表!$A:$A,0),MATCH(AB$1,人口源表!$1:$1,0))*INDEX(城镇化率!$1:$1048576,MATCH($B159,城镇化率!$A:$A,0),MATCH(AB$1,城镇化率!$5:$5,0))/100</f>
        <v>2194397.7032639519</v>
      </c>
      <c r="AC159" s="40">
        <f>INDEX(人口源表!$1:$1048576,MATCH($B159,人口源表!$A:$A,0),MATCH(AC$1,人口源表!$1:$1,0))*INDEX(城镇化率!$1:$1048576,MATCH($B159,城镇化率!$A:$A,0),MATCH(AC$1,城镇化率!$5:$5,0))/100</f>
        <v>2201501.1250925241</v>
      </c>
      <c r="AD159" s="40">
        <f>INDEX(人口源表!$1:$1048576,MATCH($B159,人口源表!$A:$A,0),MATCH(AD$1,人口源表!$1:$1,0))*INDEX(城镇化率!$1:$1048576,MATCH($B159,城镇化率!$A:$A,0),MATCH(AD$1,城镇化率!$5:$5,0))/100</f>
        <v>2207607.3841509237</v>
      </c>
      <c r="AE159" s="40">
        <f>INDEX(人口源表!$1:$1048576,MATCH($B159,人口源表!$A:$A,0),MATCH(AE$1,人口源表!$1:$1,0))*INDEX(城镇化率!$1:$1048576,MATCH($B159,城镇化率!$A:$A,0),MATCH(AE$1,城镇化率!$5:$5,0))/100</f>
        <v>2212752.4506801381</v>
      </c>
      <c r="AF159" s="40">
        <f>INDEX(人口源表!$1:$1048576,MATCH($B159,人口源表!$A:$A,0),MATCH(AF$1,人口源表!$1:$1,0))*INDEX(城镇化率!$1:$1048576,MATCH($B159,城镇化率!$A:$A,0),MATCH(AF$1,城镇化率!$5:$5,0))/100</f>
        <v>2216981.6799105573</v>
      </c>
      <c r="AG159" s="40">
        <f>INDEX(人口源表!$1:$1048576,MATCH($B159,人口源表!$A:$A,0),MATCH(AG$1,人口源表!$1:$1,0))*INDEX(城镇化率!$1:$1048576,MATCH($B159,城镇化率!$A:$A,0),MATCH(AG$1,城镇化率!$5:$5,0))/100</f>
        <v>2220354.3780344026</v>
      </c>
      <c r="AH159" s="40">
        <f>INDEX(人口源表!$1:$1048576,MATCH($B159,人口源表!$A:$A,0),MATCH(AH$1,人口源表!$1:$1,0))*INDEX(城镇化率!$1:$1048576,MATCH($B159,城镇化率!$A:$A,0),MATCH(AH$1,城镇化率!$5:$5,0))/100</f>
        <v>2222941.3011813494</v>
      </c>
      <c r="AI159" s="40">
        <f>INDEX(人口源表!$1:$1048576,MATCH($B159,人口源表!$A:$A,0),MATCH(AI$1,人口源表!$1:$1,0))*INDEX(城镇化率!$1:$1048576,MATCH($B159,城镇化率!$A:$A,0),MATCH(AI$1,城镇化率!$5:$5,0))/100</f>
        <v>2224825.4158262559</v>
      </c>
      <c r="AJ159" s="40">
        <f>INDEX(人口源表!$1:$1048576,MATCH($B159,人口源表!$A:$A,0),MATCH(AJ$1,人口源表!$1:$1,0))*INDEX(城镇化率!$1:$1048576,MATCH($B159,城镇化率!$A:$A,0),MATCH(AJ$1,城镇化率!$5:$5,0))/100</f>
        <v>2226103.2295986735</v>
      </c>
      <c r="AK159" s="40">
        <f>INDEX(人口源表!$1:$1048576,MATCH($B159,人口源表!$A:$A,0),MATCH(AK$1,人口源表!$1:$1,0))*INDEX(城镇化率!$1:$1048576,MATCH($B159,城镇化率!$A:$A,0),MATCH(AK$1,城镇化率!$5:$5,0))/100</f>
        <v>2226883.9189919783</v>
      </c>
      <c r="AL159" s="40">
        <f>INDEX(人口源表!$1:$1048576,MATCH($B159,人口源表!$A:$A,0),MATCH(AL$1,人口源表!$1:$1,0))*INDEX(城镇化率!$1:$1048576,MATCH($B159,城镇化率!$A:$A,0),MATCH(AL$1,城镇化率!$5:$5,0))/100</f>
        <v>2227289.5540893381</v>
      </c>
      <c r="AM159" s="40">
        <f>INDEX(人口源表!$1:$1048576,MATCH($B159,人口源表!$A:$A,0),MATCH(AM$1,人口源表!$1:$1,0))*INDEX(城镇化率!$1:$1048576,MATCH($B159,城镇化率!$A:$A,0),MATCH(AM$1,城镇化率!$5:$5,0))/100</f>
        <v>2227455.8876605975</v>
      </c>
      <c r="AN159" s="40">
        <f>INDEX(人口源表!$1:$1048576,MATCH($B159,人口源表!$A:$A,0),MATCH(AN$1,人口源表!$1:$1,0))*INDEX(城镇化率!$1:$1048576,MATCH($B159,城镇化率!$A:$A,0),MATCH(AN$1,城镇化率!$5:$5,0))/100</f>
        <v>2227532.0314764543</v>
      </c>
      <c r="AO159" s="40">
        <f>INDEX(人口源表!$1:$1048576,MATCH($B159,人口源表!$A:$A,0),MATCH(AO$1,人口源表!$1:$1,0))*INDEX(城镇化率!$1:$1048576,MATCH($B159,城镇化率!$A:$A,0),MATCH(AO$1,城镇化率!$5:$5,0))/100</f>
        <v>2227681.8208988449</v>
      </c>
      <c r="AP159" s="40">
        <f>INDEX(人口源表!$1:$1048576,MATCH($B159,人口源表!$A:$A,0),MATCH(AP$1,人口源表!$1:$1,0))*INDEX(城镇化率!$1:$1048576,MATCH($B159,城镇化率!$A:$A,0),MATCH(AP$1,城镇化率!$5:$5,0))/100</f>
        <v>2228082.3663271843</v>
      </c>
      <c r="AQ159" s="40">
        <f>INDEX(人口源表!$1:$1048576,MATCH($B159,人口源表!$A:$A,0),MATCH(AQ$1,人口源表!$1:$1,0))*INDEX(城镇化率!$1:$1048576,MATCH($B159,城镇化率!$A:$A,0),MATCH(AQ$1,城镇化率!$5:$5,0))/100</f>
        <v>2228925.4209212186</v>
      </c>
      <c r="AR159" s="40">
        <f>INDEX(人口源表!$1:$1048576,MATCH($B159,人口源表!$A:$A,0),MATCH(AR$1,人口源表!$1:$1,0))*INDEX(城镇化率!$1:$1048576,MATCH($B159,城镇化率!$A:$A,0),MATCH(AR$1,城镇化率!$5:$5,0))/100</f>
        <v>2230418.2040536725</v>
      </c>
      <c r="AS159" s="40">
        <f>INDEX(人口源表!$1:$1048576,MATCH($B159,人口源表!$A:$A,0),MATCH(AS$1,人口源表!$1:$1,0))*INDEX(城镇化率!$1:$1048576,MATCH($B159,城镇化率!$A:$A,0),MATCH(AS$1,城镇化率!$5:$5,0))/100</f>
        <v>2232781.9416023013</v>
      </c>
      <c r="AT159" s="40">
        <f>INDEX(人口源表!$1:$1048576,MATCH($B159,人口源表!$A:$A,0),MATCH(AT$1,人口源表!$1:$1,0))*INDEX(城镇化率!$1:$1048576,MATCH($B159,城镇化率!$A:$A,0),MATCH(AT$1,城镇化率!$5:$5,0))/100</f>
        <v>2236252.1007706961</v>
      </c>
      <c r="AU159" s="40">
        <f>INDEX(人口源表!$1:$1048576,MATCH($B159,人口源表!$A:$A,0),MATCH(AU$1,人口源表!$1:$1,0))*INDEX(城镇化率!$1:$1048576,MATCH($B159,城镇化率!$A:$A,0),MATCH(AU$1,城镇化率!$5:$5,0))/100</f>
        <v>2241082.1017893832</v>
      </c>
      <c r="AV159" s="40">
        <f>INDEX(人口源表!$1:$1048576,MATCH($B159,人口源表!$A:$A,0),MATCH(AV$1,人口源表!$1:$1,0))*INDEX(城镇化率!$1:$1048576,MATCH($B159,城镇化率!$A:$A,0),MATCH(AV$1,城镇化率!$5:$5,0))/100</f>
        <v>2247538.9734353255</v>
      </c>
    </row>
    <row r="160" spans="1:48" x14ac:dyDescent="0.15">
      <c r="A160" s="4" t="s">
        <v>870</v>
      </c>
      <c r="B160" s="4" t="s">
        <v>326</v>
      </c>
      <c r="C160" s="34">
        <f>VLOOKUP(B160,'[1]2016省城人口总结（根）'!B:C,2,FALSE)/100</f>
        <v>0.50741714784107406</v>
      </c>
      <c r="D160" s="40">
        <f>INDEX(人口源表!$1:$1048576,MATCH($B160,人口源表!$A:$A,0),MATCH(D$1,人口源表!$1:$1,0))*INDEX(城镇化率!$1:$1048576,MATCH($B160,城镇化率!$A:$A,0),MATCH(D$1,城镇化率!$5:$5,0))/100</f>
        <v>2274406.7101701479</v>
      </c>
      <c r="E160" s="40">
        <f>INDEX(人口源表!$1:$1048576,MATCH($B160,人口源表!$A:$A,0),MATCH(E$1,人口源表!$1:$1,0))*INDEX(城镇化率!$1:$1048576,MATCH($B160,城镇化率!$A:$A,0),MATCH(E$1,城镇化率!$5:$5,0))/100</f>
        <v>2323458.113863654</v>
      </c>
      <c r="F160" s="40">
        <f>INDEX(人口源表!$1:$1048576,MATCH($B160,人口源表!$A:$A,0),MATCH(F$1,人口源表!$1:$1,0))*INDEX(城镇化率!$1:$1048576,MATCH($B160,城镇化率!$A:$A,0),MATCH(F$1,城镇化率!$5:$5,0))/100</f>
        <v>2372427.9776307009</v>
      </c>
      <c r="G160" s="40">
        <f>INDEX(人口源表!$1:$1048576,MATCH($B160,人口源表!$A:$A,0),MATCH(G$1,人口源表!$1:$1,0))*INDEX(城镇化率!$1:$1048576,MATCH($B160,城镇化率!$A:$A,0),MATCH(G$1,城镇化率!$5:$5,0))/100</f>
        <v>2327772.4457495399</v>
      </c>
      <c r="H160" s="40">
        <f>INDEX(人口源表!$1:$1048576,MATCH($B160,人口源表!$A:$A,0),MATCH(H$1,人口源表!$1:$1,0))*INDEX(城镇化率!$1:$1048576,MATCH($B160,城镇化率!$A:$A,0),MATCH(H$1,城镇化率!$5:$5,0))/100</f>
        <v>2377377.2004740103</v>
      </c>
      <c r="I160" s="40">
        <f>INDEX(人口源表!$1:$1048576,MATCH($B160,人口源表!$A:$A,0),MATCH(I$1,人口源表!$1:$1,0))*INDEX(城镇化率!$1:$1048576,MATCH($B160,城镇化率!$A:$A,0),MATCH(I$1,城镇化率!$5:$5,0))/100</f>
        <v>2411676.0265297866</v>
      </c>
      <c r="J160" s="40">
        <f>INDEX(人口源表!$1:$1048576,MATCH($B160,人口源表!$A:$A,0),MATCH(J$1,人口源表!$1:$1,0))*INDEX(城镇化率!$1:$1048576,MATCH($B160,城镇化率!$A:$A,0),MATCH(J$1,城镇化率!$5:$5,0))/100</f>
        <v>2446657.3268839596</v>
      </c>
      <c r="K160" s="40">
        <f>INDEX(人口源表!$1:$1048576,MATCH($B160,人口源表!$A:$A,0),MATCH(K$1,人口源表!$1:$1,0))*INDEX(城镇化率!$1:$1048576,MATCH($B160,城镇化率!$A:$A,0),MATCH(K$1,城镇化率!$5:$5,0))/100</f>
        <v>2482152.4549271446</v>
      </c>
      <c r="L160" s="40">
        <f>INDEX(人口源表!$1:$1048576,MATCH($B160,人口源表!$A:$A,0),MATCH(L$1,人口源表!$1:$1,0))*INDEX(城镇化率!$1:$1048576,MATCH($B160,城镇化率!$A:$A,0),MATCH(L$1,城镇化率!$5:$5,0))/100</f>
        <v>2517998.1494508516</v>
      </c>
      <c r="M160" s="40">
        <f>INDEX(人口源表!$1:$1048576,MATCH($B160,人口源表!$A:$A,0),MATCH(M$1,人口源表!$1:$1,0))*INDEX(城镇化率!$1:$1048576,MATCH($B160,城镇化率!$A:$A,0),MATCH(M$1,城镇化率!$5:$5,0))/100</f>
        <v>2554036.9779116781</v>
      </c>
      <c r="N160" s="40">
        <f>INDEX(人口源表!$1:$1048576,MATCH($B160,人口源表!$A:$A,0),MATCH(N$1,人口源表!$1:$1,0))*INDEX(城镇化率!$1:$1048576,MATCH($B160,城镇化率!$A:$A,0),MATCH(N$1,城镇化率!$5:$5,0))/100</f>
        <v>2590116.6422909158</v>
      </c>
      <c r="O160" s="40">
        <f>INDEX(人口源表!$1:$1048576,MATCH($B160,人口源表!$A:$A,0),MATCH(O$1,人口源表!$1:$1,0))*INDEX(城镇化率!$1:$1048576,MATCH($B160,城镇化率!$A:$A,0),MATCH(O$1,城镇化率!$5:$5,0))/100</f>
        <v>2626092.1412137346</v>
      </c>
      <c r="P160" s="40">
        <f>INDEX(人口源表!$1:$1048576,MATCH($B160,人口源表!$A:$A,0),MATCH(P$1,人口源表!$1:$1,0))*INDEX(城镇化率!$1:$1048576,MATCH($B160,城镇化率!$A:$A,0),MATCH(P$1,城镇化率!$5:$5,0))/100</f>
        <v>2661825.1118368842</v>
      </c>
      <c r="Q160" s="40">
        <f>INDEX(人口源表!$1:$1048576,MATCH($B160,人口源表!$A:$A,0),MATCH(Q$1,人口源表!$1:$1,0))*INDEX(城镇化率!$1:$1048576,MATCH($B160,城镇化率!$A:$A,0),MATCH(Q$1,城镇化率!$5:$5,0))/100</f>
        <v>2697183.711941808</v>
      </c>
      <c r="R160" s="40">
        <f>INDEX(人口源表!$1:$1048576,MATCH($B160,人口源表!$A:$A,0),MATCH(R$1,人口源表!$1:$1,0))*INDEX(城镇化率!$1:$1048576,MATCH($B160,城镇化率!$A:$A,0),MATCH(R$1,城镇化率!$5:$5,0))/100</f>
        <v>2732044.8806284219</v>
      </c>
      <c r="S160" s="40">
        <f>INDEX(人口源表!$1:$1048576,MATCH($B160,人口源表!$A:$A,0),MATCH(S$1,人口源表!$1:$1,0))*INDEX(城镇化率!$1:$1048576,MATCH($B160,城镇化率!$A:$A,0),MATCH(S$1,城镇化率!$5:$5,0))/100</f>
        <v>2752598.5681398828</v>
      </c>
      <c r="T160" s="40">
        <f>INDEX(人口源表!$1:$1048576,MATCH($B160,人口源表!$A:$A,0),MATCH(T$1,人口源表!$1:$1,0))*INDEX(城镇化率!$1:$1048576,MATCH($B160,城镇化率!$A:$A,0),MATCH(T$1,城镇化率!$5:$5,0))/100</f>
        <v>2772170.2663477673</v>
      </c>
      <c r="U160" s="40">
        <f>INDEX(人口源表!$1:$1048576,MATCH($B160,人口源表!$A:$A,0),MATCH(U$1,人口源表!$1:$1,0))*INDEX(城镇化率!$1:$1048576,MATCH($B160,城镇化率!$A:$A,0),MATCH(U$1,城镇化率!$5:$5,0))/100</f>
        <v>2790677.7004192583</v>
      </c>
      <c r="V160" s="40">
        <f>INDEX(人口源表!$1:$1048576,MATCH($B160,人口源表!$A:$A,0),MATCH(V$1,人口源表!$1:$1,0))*INDEX(城镇化率!$1:$1048576,MATCH($B160,城镇化率!$A:$A,0),MATCH(V$1,城镇化率!$5:$5,0))/100</f>
        <v>2808048.7284361338</v>
      </c>
      <c r="W160" s="40">
        <f>INDEX(人口源表!$1:$1048576,MATCH($B160,人口源表!$A:$A,0),MATCH(W$1,人口源表!$1:$1,0))*INDEX(城镇化率!$1:$1048576,MATCH($B160,城镇化率!$A:$A,0),MATCH(W$1,城镇化率!$5:$5,0))/100</f>
        <v>2824225.3026314606</v>
      </c>
      <c r="X160" s="40">
        <f>INDEX(人口源表!$1:$1048576,MATCH($B160,人口源表!$A:$A,0),MATCH(X$1,人口源表!$1:$1,0))*INDEX(城镇化率!$1:$1048576,MATCH($B160,城镇化率!$A:$A,0),MATCH(X$1,城镇化率!$5:$5,0))/100</f>
        <v>2839160.7491697655</v>
      </c>
      <c r="Y160" s="40">
        <f>INDEX(人口源表!$1:$1048576,MATCH($B160,人口源表!$A:$A,0),MATCH(Y$1,人口源表!$1:$1,0))*INDEX(城镇化率!$1:$1048576,MATCH($B160,城镇化率!$A:$A,0),MATCH(Y$1,城镇化率!$5:$5,0))/100</f>
        <v>2852820.0655375891</v>
      </c>
      <c r="Z160" s="40">
        <f>INDEX(人口源表!$1:$1048576,MATCH($B160,人口源表!$A:$A,0),MATCH(Z$1,人口源表!$1:$1,0))*INDEX(城镇化率!$1:$1048576,MATCH($B160,城镇化率!$A:$A,0),MATCH(Z$1,城镇化率!$5:$5,0))/100</f>
        <v>2865182.0945737702</v>
      </c>
      <c r="AA160" s="40">
        <f>INDEX(人口源表!$1:$1048576,MATCH($B160,人口源表!$A:$A,0),MATCH(AA$1,人口源表!$1:$1,0))*INDEX(城镇化率!$1:$1048576,MATCH($B160,城镇化率!$A:$A,0),MATCH(AA$1,城镇化率!$5:$5,0))/100</f>
        <v>2876237.9962826991</v>
      </c>
      <c r="AB160" s="40">
        <f>INDEX(人口源表!$1:$1048576,MATCH($B160,人口源表!$A:$A,0),MATCH(AB$1,人口源表!$1:$1,0))*INDEX(城镇化率!$1:$1048576,MATCH($B160,城镇化率!$A:$A,0),MATCH(AB$1,城镇化率!$5:$5,0))/100</f>
        <v>2885994.080600258</v>
      </c>
      <c r="AC160" s="40">
        <f>INDEX(人口源表!$1:$1048576,MATCH($B160,人口源表!$A:$A,0),MATCH(AC$1,人口源表!$1:$1,0))*INDEX(城镇化率!$1:$1048576,MATCH($B160,城镇化率!$A:$A,0),MATCH(AC$1,城镇化率!$5:$5,0))/100</f>
        <v>2890926.5176962898</v>
      </c>
      <c r="AD160" s="40">
        <f>INDEX(人口源表!$1:$1048576,MATCH($B160,人口源表!$A:$A,0),MATCH(AD$1,人口源表!$1:$1,0))*INDEX(城镇化率!$1:$1048576,MATCH($B160,城镇化率!$A:$A,0),MATCH(AD$1,城镇化率!$5:$5,0))/100</f>
        <v>2894597.7120487201</v>
      </c>
      <c r="AE160" s="40">
        <f>INDEX(人口源表!$1:$1048576,MATCH($B160,人口源表!$A:$A,0),MATCH(AE$1,人口源表!$1:$1,0))*INDEX(城镇化率!$1:$1048576,MATCH($B160,城镇化率!$A:$A,0),MATCH(AE$1,城镇化率!$5:$5,0))/100</f>
        <v>2897059.6374352784</v>
      </c>
      <c r="AF160" s="40">
        <f>INDEX(人口源表!$1:$1048576,MATCH($B160,人口源表!$A:$A,0),MATCH(AF$1,人口源表!$1:$1,0))*INDEX(城镇化率!$1:$1048576,MATCH($B160,城镇化率!$A:$A,0),MATCH(AF$1,城镇化率!$5:$5,0))/100</f>
        <v>2898379.2362816362</v>
      </c>
      <c r="AG160" s="40">
        <f>INDEX(人口源表!$1:$1048576,MATCH($B160,人口源表!$A:$A,0),MATCH(AG$1,人口源表!$1:$1,0))*INDEX(城镇化率!$1:$1048576,MATCH($B160,城镇化率!$A:$A,0),MATCH(AG$1,城镇化率!$5:$5,0))/100</f>
        <v>2898638.0515030907</v>
      </c>
      <c r="AH160" s="40">
        <f>INDEX(人口源表!$1:$1048576,MATCH($B160,人口源表!$A:$A,0),MATCH(AH$1,人口源表!$1:$1,0))*INDEX(城镇化率!$1:$1048576,MATCH($B160,城镇化率!$A:$A,0),MATCH(AH$1,城镇化率!$5:$5,0))/100</f>
        <v>2897933.1362625631</v>
      </c>
      <c r="AI160" s="40">
        <f>INDEX(人口源表!$1:$1048576,MATCH($B160,人口源表!$A:$A,0),MATCH(AI$1,人口源表!$1:$1,0))*INDEX(城镇化率!$1:$1048576,MATCH($B160,城镇化率!$A:$A,0),MATCH(AI$1,城镇化率!$5:$5,0))/100</f>
        <v>2896376.0399141372</v>
      </c>
      <c r="AJ160" s="40">
        <f>INDEX(人口源表!$1:$1048576,MATCH($B160,人口源表!$A:$A,0),MATCH(AJ$1,人口源表!$1:$1,0))*INDEX(城镇化率!$1:$1048576,MATCH($B160,城镇化率!$A:$A,0),MATCH(AJ$1,城镇化率!$5:$5,0))/100</f>
        <v>2894095.6651431923</v>
      </c>
      <c r="AK160" s="40">
        <f>INDEX(人口源表!$1:$1048576,MATCH($B160,人口源表!$A:$A,0),MATCH(AK$1,人口源表!$1:$1,0))*INDEX(城镇化率!$1:$1048576,MATCH($B160,城镇化率!$A:$A,0),MATCH(AK$1,城镇化率!$5:$5,0))/100</f>
        <v>2891235.3186862743</v>
      </c>
      <c r="AL160" s="40">
        <f>INDEX(人口源表!$1:$1048576,MATCH($B160,人口源表!$A:$A,0),MATCH(AL$1,人口源表!$1:$1,0))*INDEX(城镇化率!$1:$1048576,MATCH($B160,城镇化率!$A:$A,0),MATCH(AL$1,城镇化率!$5:$5,0))/100</f>
        <v>2887954.2730178912</v>
      </c>
      <c r="AM160" s="40">
        <f>INDEX(人口源表!$1:$1048576,MATCH($B160,人口源表!$A:$A,0),MATCH(AM$1,人口源表!$1:$1,0))*INDEX(城镇化率!$1:$1048576,MATCH($B160,城镇化率!$A:$A,0),MATCH(AM$1,城镇化率!$5:$5,0))/100</f>
        <v>2884430.0173675315</v>
      </c>
      <c r="AN160" s="40">
        <f>INDEX(人口源表!$1:$1048576,MATCH($B160,人口源表!$A:$A,0),MATCH(AN$1,人口源表!$1:$1,0))*INDEX(城镇化率!$1:$1048576,MATCH($B160,城镇化率!$A:$A,0),MATCH(AN$1,城镇化率!$5:$5,0))/100</f>
        <v>2880855.9405384134</v>
      </c>
      <c r="AO160" s="40">
        <f>INDEX(人口源表!$1:$1048576,MATCH($B160,人口源表!$A:$A,0),MATCH(AO$1,人口源表!$1:$1,0))*INDEX(城镇化率!$1:$1048576,MATCH($B160,城镇化率!$A:$A,0),MATCH(AO$1,城镇化率!$5:$5,0))/100</f>
        <v>2877441.6051818412</v>
      </c>
      <c r="AP160" s="40">
        <f>INDEX(人口源表!$1:$1048576,MATCH($B160,人口源表!$A:$A,0),MATCH(AP$1,人口源表!$1:$1,0))*INDEX(城镇化率!$1:$1048576,MATCH($B160,城镇化率!$A:$A,0),MATCH(AP$1,城镇化率!$5:$5,0))/100</f>
        <v>2874415.0182525767</v>
      </c>
      <c r="AQ160" s="40">
        <f>INDEX(人口源表!$1:$1048576,MATCH($B160,人口源表!$A:$A,0),MATCH(AQ$1,人口源表!$1:$1,0))*INDEX(城镇化率!$1:$1048576,MATCH($B160,城镇化率!$A:$A,0),MATCH(AQ$1,城镇化率!$5:$5,0))/100</f>
        <v>2872022.2819977957</v>
      </c>
      <c r="AR160" s="40">
        <f>INDEX(人口源表!$1:$1048576,MATCH($B160,人口源表!$A:$A,0),MATCH(AR$1,人口源表!$1:$1,0))*INDEX(城镇化率!$1:$1048576,MATCH($B160,城镇化率!$A:$A,0),MATCH(AR$1,城镇化率!$5:$5,0))/100</f>
        <v>2870526.5639321171</v>
      </c>
      <c r="AS160" s="40">
        <f>INDEX(人口源表!$1:$1048576,MATCH($B160,人口源表!$A:$A,0),MATCH(AS$1,人口源表!$1:$1,0))*INDEX(城镇化率!$1:$1048576,MATCH($B160,城镇化率!$A:$A,0),MATCH(AS$1,城镇化率!$5:$5,0))/100</f>
        <v>2870209.0557021177</v>
      </c>
      <c r="AT160" s="40">
        <f>INDEX(人口源表!$1:$1048576,MATCH($B160,人口源表!$A:$A,0),MATCH(AT$1,人口源表!$1:$1,0))*INDEX(城镇化率!$1:$1048576,MATCH($B160,城镇化率!$A:$A,0),MATCH(AT$1,城镇化率!$5:$5,0))/100</f>
        <v>2871371.2992017884</v>
      </c>
      <c r="AU160" s="40">
        <f>INDEX(人口源表!$1:$1048576,MATCH($B160,人口源表!$A:$A,0),MATCH(AU$1,人口源表!$1:$1,0))*INDEX(城镇化率!$1:$1048576,MATCH($B160,城镇化率!$A:$A,0),MATCH(AU$1,城镇化率!$5:$5,0))/100</f>
        <v>2874331.468645724</v>
      </c>
      <c r="AV160" s="40">
        <f>INDEX(人口源表!$1:$1048576,MATCH($B160,人口源表!$A:$A,0),MATCH(AV$1,人口源表!$1:$1,0))*INDEX(城镇化率!$1:$1048576,MATCH($B160,城镇化率!$A:$A,0),MATCH(AV$1,城镇化率!$5:$5,0))/100</f>
        <v>2879428.7192594451</v>
      </c>
    </row>
    <row r="161" spans="1:48" x14ac:dyDescent="0.15">
      <c r="A161" s="4" t="s">
        <v>870</v>
      </c>
      <c r="B161" s="4" t="s">
        <v>328</v>
      </c>
      <c r="C161" s="34">
        <f>VLOOKUP(B161,'[1]2016省城人口总结（根）'!B:C,2,FALSE)/100</f>
        <v>0.50590000000000002</v>
      </c>
      <c r="D161" s="40">
        <f>INDEX(人口源表!$1:$1048576,MATCH($B161,人口源表!$A:$A,0),MATCH(D$1,人口源表!$1:$1,0))*INDEX(城镇化率!$1:$1048576,MATCH($B161,城镇化率!$A:$A,0),MATCH(D$1,城镇化率!$5:$5,0))/100</f>
        <v>1336927.889235788</v>
      </c>
      <c r="E161" s="40">
        <f>INDEX(人口源表!$1:$1048576,MATCH($B161,人口源表!$A:$A,0),MATCH(E$1,人口源表!$1:$1,0))*INDEX(城镇化率!$1:$1048576,MATCH($B161,城镇化率!$A:$A,0),MATCH(E$1,城镇化率!$5:$5,0))/100</f>
        <v>1366178.0726005416</v>
      </c>
      <c r="F161" s="40">
        <f>INDEX(人口源表!$1:$1048576,MATCH($B161,人口源表!$A:$A,0),MATCH(F$1,人口源表!$1:$1,0))*INDEX(城镇化率!$1:$1048576,MATCH($B161,城镇化率!$A:$A,0),MATCH(F$1,城镇化率!$5:$5,0))/100</f>
        <v>1395456.959877043</v>
      </c>
      <c r="G161" s="40">
        <f>INDEX(人口源表!$1:$1048576,MATCH($B161,人口源表!$A:$A,0),MATCH(G$1,人口源表!$1:$1,0))*INDEX(城镇化率!$1:$1048576,MATCH($B161,城镇化率!$A:$A,0),MATCH(G$1,城镇化率!$5:$5,0))/100</f>
        <v>1252444.0430244566</v>
      </c>
      <c r="H161" s="40">
        <f>INDEX(人口源表!$1:$1048576,MATCH($B161,人口源表!$A:$A,0),MATCH(H$1,人口源表!$1:$1,0))*INDEX(城镇化率!$1:$1048576,MATCH($B161,城镇化率!$A:$A,0),MATCH(H$1,城镇化率!$5:$5,0))/100</f>
        <v>1281154.538366894</v>
      </c>
      <c r="I161" s="40">
        <f>INDEX(人口源表!$1:$1048576,MATCH($B161,人口源表!$A:$A,0),MATCH(I$1,人口源表!$1:$1,0))*INDEX(城镇化率!$1:$1048576,MATCH($B161,城镇化率!$A:$A,0),MATCH(I$1,城镇化率!$5:$5,0))/100</f>
        <v>1301130.167812244</v>
      </c>
      <c r="J161" s="40">
        <f>INDEX(人口源表!$1:$1048576,MATCH($B161,人口源表!$A:$A,0),MATCH(J$1,人口源表!$1:$1,0))*INDEX(城镇化率!$1:$1048576,MATCH($B161,城镇化率!$A:$A,0),MATCH(J$1,城镇化率!$5:$5,0))/100</f>
        <v>1321012.8133125855</v>
      </c>
      <c r="K161" s="40">
        <f>INDEX(人口源表!$1:$1048576,MATCH($B161,人口源表!$A:$A,0),MATCH(K$1,人口源表!$1:$1,0))*INDEX(城镇化率!$1:$1048576,MATCH($B161,城镇化率!$A:$A,0),MATCH(K$1,城镇化率!$5:$5,0))/100</f>
        <v>1340751.4799645322</v>
      </c>
      <c r="L161" s="40">
        <f>INDEX(人口源表!$1:$1048576,MATCH($B161,人口源表!$A:$A,0),MATCH(L$1,人口源表!$1:$1,0))*INDEX(城镇化率!$1:$1048576,MATCH($B161,城镇化率!$A:$A,0),MATCH(L$1,城镇化率!$5:$5,0))/100</f>
        <v>1360296.0718979312</v>
      </c>
      <c r="M161" s="40">
        <f>INDEX(人口源表!$1:$1048576,MATCH($B161,人口源表!$A:$A,0),MATCH(M$1,人口源表!$1:$1,0))*INDEX(城镇化率!$1:$1048576,MATCH($B161,城镇化率!$A:$A,0),MATCH(M$1,城镇化率!$5:$5,0))/100</f>
        <v>1379599.7617079285</v>
      </c>
      <c r="N161" s="40">
        <f>INDEX(人口源表!$1:$1048576,MATCH($B161,人口源表!$A:$A,0),MATCH(N$1,人口源表!$1:$1,0))*INDEX(城镇化率!$1:$1048576,MATCH($B161,城镇化率!$A:$A,0),MATCH(N$1,城镇化率!$5:$5,0))/100</f>
        <v>1398617.4781411469</v>
      </c>
      <c r="O161" s="40">
        <f>INDEX(人口源表!$1:$1048576,MATCH($B161,人口源表!$A:$A,0),MATCH(O$1,人口源表!$1:$1,0))*INDEX(城镇化率!$1:$1048576,MATCH($B161,城镇化率!$A:$A,0),MATCH(O$1,城镇化率!$5:$5,0))/100</f>
        <v>1417307.7786995261</v>
      </c>
      <c r="P161" s="40">
        <f>INDEX(人口源表!$1:$1048576,MATCH($B161,人口源表!$A:$A,0),MATCH(P$1,人口源表!$1:$1,0))*INDEX(城镇化率!$1:$1048576,MATCH($B161,城镇化率!$A:$A,0),MATCH(P$1,城镇化率!$5:$5,0))/100</f>
        <v>1435630.7286677205</v>
      </c>
      <c r="Q161" s="40">
        <f>INDEX(人口源表!$1:$1048576,MATCH($B161,人口源表!$A:$A,0),MATCH(Q$1,人口源表!$1:$1,0))*INDEX(城镇化率!$1:$1048576,MATCH($B161,城镇化率!$A:$A,0),MATCH(Q$1,城镇化率!$5:$5,0))/100</f>
        <v>1453550.3819275831</v>
      </c>
      <c r="R161" s="40">
        <f>INDEX(人口源表!$1:$1048576,MATCH($B161,人口源表!$A:$A,0),MATCH(R$1,人口源表!$1:$1,0))*INDEX(城镇化率!$1:$1048576,MATCH($B161,城镇化率!$A:$A,0),MATCH(R$1,城镇化率!$5:$5,0))/100</f>
        <v>1471032.0270500842</v>
      </c>
      <c r="S161" s="40">
        <f>INDEX(人口源表!$1:$1048576,MATCH($B161,人口源表!$A:$A,0),MATCH(S$1,人口源表!$1:$1,0))*INDEX(城镇化率!$1:$1048576,MATCH($B161,城镇化率!$A:$A,0),MATCH(S$1,城镇化率!$5:$5,0))/100</f>
        <v>1480679.9403487218</v>
      </c>
      <c r="T161" s="40">
        <f>INDEX(人口源表!$1:$1048576,MATCH($B161,人口源表!$A:$A,0),MATCH(T$1,人口源表!$1:$1,0))*INDEX(城镇化率!$1:$1048576,MATCH($B161,城镇化率!$A:$A,0),MATCH(T$1,城镇化率!$5:$5,0))/100</f>
        <v>1489707.643913033</v>
      </c>
      <c r="U161" s="40">
        <f>INDEX(人口源表!$1:$1048576,MATCH($B161,人口源表!$A:$A,0),MATCH(U$1,人口源表!$1:$1,0))*INDEX(城镇化率!$1:$1048576,MATCH($B161,城镇化率!$A:$A,0),MATCH(U$1,城镇化率!$5:$5,0))/100</f>
        <v>1498099.2263866661</v>
      </c>
      <c r="V161" s="40">
        <f>INDEX(人口源表!$1:$1048576,MATCH($B161,人口源表!$A:$A,0),MATCH(V$1,人口源表!$1:$1,0))*INDEX(城镇化率!$1:$1048576,MATCH($B161,城镇化率!$A:$A,0),MATCH(V$1,城镇化率!$5:$5,0))/100</f>
        <v>1505845.8737281498</v>
      </c>
      <c r="W161" s="40">
        <f>INDEX(人口源表!$1:$1048576,MATCH($B161,人口源表!$A:$A,0),MATCH(W$1,人口源表!$1:$1,0))*INDEX(城镇化率!$1:$1048576,MATCH($B161,城镇化率!$A:$A,0),MATCH(W$1,城镇化率!$5:$5,0))/100</f>
        <v>1512941.146354781</v>
      </c>
      <c r="X161" s="40">
        <f>INDEX(人口源表!$1:$1048576,MATCH($B161,人口源表!$A:$A,0),MATCH(X$1,人口源表!$1:$1,0))*INDEX(城镇化率!$1:$1048576,MATCH($B161,城镇化率!$A:$A,0),MATCH(X$1,城镇化率!$5:$5,0))/100</f>
        <v>1519384.1198784551</v>
      </c>
      <c r="Y161" s="40">
        <f>INDEX(人口源表!$1:$1048576,MATCH($B161,人口源表!$A:$A,0),MATCH(Y$1,人口源表!$1:$1,0))*INDEX(城镇化率!$1:$1048576,MATCH($B161,城镇化率!$A:$A,0),MATCH(Y$1,城镇化率!$5:$5,0))/100</f>
        <v>1525176.4283781527</v>
      </c>
      <c r="Z161" s="40">
        <f>INDEX(人口源表!$1:$1048576,MATCH($B161,人口源表!$A:$A,0),MATCH(Z$1,人口源表!$1:$1,0))*INDEX(城镇化率!$1:$1048576,MATCH($B161,城镇化率!$A:$A,0),MATCH(Z$1,城镇化率!$5:$5,0))/100</f>
        <v>1530326.682972047</v>
      </c>
      <c r="AA161" s="40">
        <f>INDEX(人口源表!$1:$1048576,MATCH($B161,人口源表!$A:$A,0),MATCH(AA$1,人口源表!$1:$1,0))*INDEX(城镇化率!$1:$1048576,MATCH($B161,城镇化率!$A:$A,0),MATCH(AA$1,城镇化率!$5:$5,0))/100</f>
        <v>1534846.8932971444</v>
      </c>
      <c r="AB161" s="40">
        <f>INDEX(人口源表!$1:$1048576,MATCH($B161,人口源表!$A:$A,0),MATCH(AB$1,人口源表!$1:$1,0))*INDEX(城镇化率!$1:$1048576,MATCH($B161,城镇化率!$A:$A,0),MATCH(AB$1,城镇化率!$5:$5,0))/100</f>
        <v>1538753.8063119042</v>
      </c>
      <c r="AC161" s="40">
        <f>INDEX(人口源表!$1:$1048576,MATCH($B161,人口源表!$A:$A,0),MATCH(AC$1,人口源表!$1:$1,0))*INDEX(城镇化率!$1:$1048576,MATCH($B161,城镇化率!$A:$A,0),MATCH(AC$1,城镇化率!$5:$5,0))/100</f>
        <v>1540182.6711868665</v>
      </c>
      <c r="AD161" s="40">
        <f>INDEX(人口源表!$1:$1048576,MATCH($B161,人口源表!$A:$A,0),MATCH(AD$1,人口源表!$1:$1,0))*INDEX(城镇化率!$1:$1048576,MATCH($B161,城镇化率!$A:$A,0),MATCH(AD$1,城镇化率!$5:$5,0))/100</f>
        <v>1541043.8917976555</v>
      </c>
      <c r="AE161" s="40">
        <f>INDEX(人口源表!$1:$1048576,MATCH($B161,人口源表!$A:$A,0),MATCH(AE$1,人口源表!$1:$1,0))*INDEX(城镇化率!$1:$1048576,MATCH($B161,城镇化率!$A:$A,0),MATCH(AE$1,城镇化率!$5:$5,0))/100</f>
        <v>1541370.4730552367</v>
      </c>
      <c r="AF161" s="40">
        <f>INDEX(人口源表!$1:$1048576,MATCH($B161,人口源表!$A:$A,0),MATCH(AF$1,人口源表!$1:$1,0))*INDEX(城镇化率!$1:$1048576,MATCH($B161,城镇化率!$A:$A,0),MATCH(AF$1,城镇化率!$5:$5,0))/100</f>
        <v>1541202.3454337779</v>
      </c>
      <c r="AG161" s="40">
        <f>INDEX(人口源表!$1:$1048576,MATCH($B161,人口源表!$A:$A,0),MATCH(AG$1,人口源表!$1:$1,0))*INDEX(城镇化率!$1:$1048576,MATCH($B161,城镇化率!$A:$A,0),MATCH(AG$1,城镇化率!$5:$5,0))/100</f>
        <v>1540584.5694895708</v>
      </c>
      <c r="AH161" s="40">
        <f>INDEX(人口源表!$1:$1048576,MATCH($B161,人口源表!$A:$A,0),MATCH(AH$1,人口源表!$1:$1,0))*INDEX(城镇化率!$1:$1048576,MATCH($B161,城镇化率!$A:$A,0),MATCH(AH$1,城镇化率!$5:$5,0))/100</f>
        <v>1539566.1410850191</v>
      </c>
      <c r="AI161" s="40">
        <f>INDEX(人口源表!$1:$1048576,MATCH($B161,人口源表!$A:$A,0),MATCH(AI$1,人口源表!$1:$1,0))*INDEX(城镇化率!$1:$1048576,MATCH($B161,城镇化率!$A:$A,0),MATCH(AI$1,城镇化率!$5:$5,0))/100</f>
        <v>1538202.6396401273</v>
      </c>
      <c r="AJ161" s="40">
        <f>INDEX(人口源表!$1:$1048576,MATCH($B161,人口源表!$A:$A,0),MATCH(AJ$1,人口源表!$1:$1,0))*INDEX(城镇化率!$1:$1048576,MATCH($B161,城镇化率!$A:$A,0),MATCH(AJ$1,城镇化率!$5:$5,0))/100</f>
        <v>1536555.6974189184</v>
      </c>
      <c r="AK161" s="40">
        <f>INDEX(人口源表!$1:$1048576,MATCH($B161,人口源表!$A:$A,0),MATCH(AK$1,人口源表!$1:$1,0))*INDEX(城镇化率!$1:$1048576,MATCH($B161,城镇化率!$A:$A,0),MATCH(AK$1,城镇化率!$5:$5,0))/100</f>
        <v>1534690.5052860221</v>
      </c>
      <c r="AL161" s="40">
        <f>INDEX(人口源表!$1:$1048576,MATCH($B161,人口源表!$A:$A,0),MATCH(AL$1,人口源表!$1:$1,0))*INDEX(城镇化率!$1:$1048576,MATCH($B161,城镇化率!$A:$A,0),MATCH(AL$1,城镇化率!$5:$5,0))/100</f>
        <v>1532679.1333918432</v>
      </c>
      <c r="AM161" s="40">
        <f>INDEX(人口源表!$1:$1048576,MATCH($B161,人口源表!$A:$A,0),MATCH(AM$1,人口源表!$1:$1,0))*INDEX(城镇化率!$1:$1048576,MATCH($B161,城镇化率!$A:$A,0),MATCH(AM$1,城镇化率!$5:$5,0))/100</f>
        <v>1530600.6514385312</v>
      </c>
      <c r="AN161" s="40">
        <f>INDEX(人口源表!$1:$1048576,MATCH($B161,人口源表!$A:$A,0),MATCH(AN$1,人口源表!$1:$1,0))*INDEX(城镇化率!$1:$1048576,MATCH($B161,城镇化率!$A:$A,0),MATCH(AN$1,城镇化率!$5:$5,0))/100</f>
        <v>1528537.3056393971</v>
      </c>
      <c r="AO161" s="40">
        <f>INDEX(人口源表!$1:$1048576,MATCH($B161,人口源表!$A:$A,0),MATCH(AO$1,人口源表!$1:$1,0))*INDEX(城镇化率!$1:$1048576,MATCH($B161,城镇化率!$A:$A,0),MATCH(AO$1,城镇化率!$5:$5,0))/100</f>
        <v>1526579.1867052473</v>
      </c>
      <c r="AP161" s="40">
        <f>INDEX(人口源表!$1:$1048576,MATCH($B161,人口源表!$A:$A,0),MATCH(AP$1,人口源表!$1:$1,0))*INDEX(城镇化率!$1:$1048576,MATCH($B161,城镇化率!$A:$A,0),MATCH(AP$1,城镇化率!$5:$5,0))/100</f>
        <v>1524823.0411874324</v>
      </c>
      <c r="AQ161" s="40">
        <f>INDEX(人口源表!$1:$1048576,MATCH($B161,人口源表!$A:$A,0),MATCH(AQ$1,人口源表!$1:$1,0))*INDEX(城镇化率!$1:$1048576,MATCH($B161,城镇化率!$A:$A,0),MATCH(AQ$1,城镇化率!$5:$5,0))/100</f>
        <v>1523369.7245424483</v>
      </c>
      <c r="AR161" s="40">
        <f>INDEX(人口源表!$1:$1048576,MATCH($B161,人口源表!$A:$A,0),MATCH(AR$1,人口源表!$1:$1,0))*INDEX(城镇化率!$1:$1048576,MATCH($B161,城镇化率!$A:$A,0),MATCH(AR$1,城镇化率!$5:$5,0))/100</f>
        <v>1522327.6019440694</v>
      </c>
      <c r="AS161" s="40">
        <f>INDEX(人口源表!$1:$1048576,MATCH($B161,人口源表!$A:$A,0),MATCH(AS$1,人口源表!$1:$1,0))*INDEX(城镇化率!$1:$1048576,MATCH($B161,城镇化率!$A:$A,0),MATCH(AS$1,城镇化率!$5:$5,0))/100</f>
        <v>1521811.3357733467</v>
      </c>
      <c r="AT161" s="40">
        <f>INDEX(人口源表!$1:$1048576,MATCH($B161,人口源表!$A:$A,0),MATCH(AT$1,人口源表!$1:$1,0))*INDEX(城镇化率!$1:$1048576,MATCH($B161,城镇化率!$A:$A,0),MATCH(AT$1,城镇化率!$5:$5,0))/100</f>
        <v>1521942.6615408408</v>
      </c>
      <c r="AU161" s="40">
        <f>INDEX(人口源表!$1:$1048576,MATCH($B161,人口源表!$A:$A,0),MATCH(AU$1,人口源表!$1:$1,0))*INDEX(城镇化率!$1:$1048576,MATCH($B161,城镇化率!$A:$A,0),MATCH(AU$1,城镇化率!$5:$5,0))/100</f>
        <v>1522848.4801866189</v>
      </c>
      <c r="AV161" s="40">
        <f>INDEX(人口源表!$1:$1048576,MATCH($B161,人口源表!$A:$A,0),MATCH(AV$1,人口源表!$1:$1,0))*INDEX(城镇化率!$1:$1048576,MATCH($B161,城镇化率!$A:$A,0),MATCH(AV$1,城镇化率!$5:$5,0))/100</f>
        <v>1524663.6485605491</v>
      </c>
    </row>
    <row r="162" spans="1:48" x14ac:dyDescent="0.15">
      <c r="A162" s="4" t="s">
        <v>870</v>
      </c>
      <c r="B162" s="4" t="s">
        <v>330</v>
      </c>
      <c r="C162" s="34">
        <f>VLOOKUP(B162,'[1]2016省城人口总结（根）'!B:C,2,FALSE)/100</f>
        <v>0.54469999999999996</v>
      </c>
      <c r="D162" s="40">
        <f>INDEX(人口源表!$1:$1048576,MATCH($B162,人口源表!$A:$A,0),MATCH(D$1,人口源表!$1:$1,0))*INDEX(城镇化率!$1:$1048576,MATCH($B162,城镇化率!$A:$A,0),MATCH(D$1,城镇化率!$5:$5,0))/100</f>
        <v>1270147.5630338334</v>
      </c>
      <c r="E162" s="40">
        <f>INDEX(人口源表!$1:$1048576,MATCH($B162,人口源表!$A:$A,0),MATCH(E$1,人口源表!$1:$1,0))*INDEX(城镇化率!$1:$1048576,MATCH($B162,城镇化率!$A:$A,0),MATCH(E$1,城镇化率!$5:$5,0))/100</f>
        <v>1299568.5918744826</v>
      </c>
      <c r="F162" s="40">
        <f>INDEX(人口源表!$1:$1048576,MATCH($B162,人口源表!$A:$A,0),MATCH(F$1,人口源表!$1:$1,0))*INDEX(城镇化率!$1:$1048576,MATCH($B162,城镇化率!$A:$A,0),MATCH(F$1,城镇化率!$5:$5,0))/100</f>
        <v>1329066.7865583862</v>
      </c>
      <c r="G162" s="40">
        <f>INDEX(人口源表!$1:$1048576,MATCH($B162,人口源表!$A:$A,0),MATCH(G$1,人口源表!$1:$1,0))*INDEX(城镇化率!$1:$1048576,MATCH($B162,城镇化率!$A:$A,0),MATCH(G$1,城镇化率!$5:$5,0))/100</f>
        <v>1155861.4392501707</v>
      </c>
      <c r="H162" s="40">
        <f>INDEX(人口源表!$1:$1048576,MATCH($B162,人口源表!$A:$A,0),MATCH(H$1,人口源表!$1:$1,0))*INDEX(城镇化率!$1:$1048576,MATCH($B162,城镇化率!$A:$A,0),MATCH(H$1,城镇化率!$5:$5,0))/100</f>
        <v>1185679.5768880369</v>
      </c>
      <c r="I162" s="40">
        <f>INDEX(人口源表!$1:$1048576,MATCH($B162,人口源表!$A:$A,0),MATCH(I$1,人口源表!$1:$1,0))*INDEX(城镇化率!$1:$1048576,MATCH($B162,城镇化率!$A:$A,0),MATCH(I$1,城镇化率!$5:$5,0))/100</f>
        <v>1206817.2142159822</v>
      </c>
      <c r="J162" s="40">
        <f>INDEX(人口源表!$1:$1048576,MATCH($B162,人口源表!$A:$A,0),MATCH(J$1,人口源表!$1:$1,0))*INDEX(城镇化率!$1:$1048576,MATCH($B162,城镇化率!$A:$A,0),MATCH(J$1,城镇化率!$5:$5,0))/100</f>
        <v>1227293.6734335118</v>
      </c>
      <c r="K162" s="40">
        <f>INDEX(人口源表!$1:$1048576,MATCH($B162,人口源表!$A:$A,0),MATCH(K$1,人口源表!$1:$1,0))*INDEX(城镇化率!$1:$1048576,MATCH($B162,城镇化率!$A:$A,0),MATCH(K$1,城镇化率!$5:$5,0))/100</f>
        <v>1247101.9749747603</v>
      </c>
      <c r="L162" s="40">
        <f>INDEX(人口源表!$1:$1048576,MATCH($B162,人口源表!$A:$A,0),MATCH(L$1,人口源表!$1:$1,0))*INDEX(城镇化率!$1:$1048576,MATCH($B162,城镇化率!$A:$A,0),MATCH(L$1,城镇化率!$5:$5,0))/100</f>
        <v>1266238.9677924411</v>
      </c>
      <c r="M162" s="40">
        <f>INDEX(人口源表!$1:$1048576,MATCH($B162,人口源表!$A:$A,0),MATCH(M$1,人口源表!$1:$1,0))*INDEX(城镇化率!$1:$1048576,MATCH($B162,城镇化率!$A:$A,0),MATCH(M$1,城镇化率!$5:$5,0))/100</f>
        <v>1284701.2330823783</v>
      </c>
      <c r="N162" s="40">
        <f>INDEX(人口源表!$1:$1048576,MATCH($B162,人口源表!$A:$A,0),MATCH(N$1,人口源表!$1:$1,0))*INDEX(城镇化率!$1:$1048576,MATCH($B162,城镇化率!$A:$A,0),MATCH(N$1,城镇化率!$5:$5,0))/100</f>
        <v>1302487.5407489513</v>
      </c>
      <c r="O162" s="40">
        <f>INDEX(人口源表!$1:$1048576,MATCH($B162,人口源表!$A:$A,0),MATCH(O$1,人口源表!$1:$1,0))*INDEX(城镇化率!$1:$1048576,MATCH($B162,城镇化率!$A:$A,0),MATCH(O$1,城镇化率!$5:$5,0))/100</f>
        <v>1319597.7051636372</v>
      </c>
      <c r="P162" s="40">
        <f>INDEX(人口源表!$1:$1048576,MATCH($B162,人口源表!$A:$A,0),MATCH(P$1,人口源表!$1:$1,0))*INDEX(城镇化率!$1:$1048576,MATCH($B162,城镇化率!$A:$A,0),MATCH(P$1,城镇化率!$5:$5,0))/100</f>
        <v>1336033.8930491132</v>
      </c>
      <c r="Q162" s="40">
        <f>INDEX(人口源表!$1:$1048576,MATCH($B162,人口源表!$A:$A,0),MATCH(Q$1,人口源表!$1:$1,0))*INDEX(城镇化率!$1:$1048576,MATCH($B162,城镇化率!$A:$A,0),MATCH(Q$1,城镇化率!$5:$5,0))/100</f>
        <v>1351798.8217811307</v>
      </c>
      <c r="R162" s="40">
        <f>INDEX(人口源表!$1:$1048576,MATCH($B162,人口源表!$A:$A,0),MATCH(R$1,人口源表!$1:$1,0))*INDEX(城镇化率!$1:$1048576,MATCH($B162,城镇化率!$A:$A,0),MATCH(R$1,城镇化率!$5:$5,0))/100</f>
        <v>1366897.0646086356</v>
      </c>
      <c r="S162" s="40">
        <f>INDEX(人口源表!$1:$1048576,MATCH($B162,人口源表!$A:$A,0),MATCH(S$1,人口源表!$1:$1,0))*INDEX(城镇化率!$1:$1048576,MATCH($B162,城镇化率!$A:$A,0),MATCH(S$1,城镇化率!$5:$5,0))/100</f>
        <v>1374496.8405260919</v>
      </c>
      <c r="T162" s="40">
        <f>INDEX(人口源表!$1:$1048576,MATCH($B162,人口源表!$A:$A,0),MATCH(T$1,人口源表!$1:$1,0))*INDEX(城镇化率!$1:$1048576,MATCH($B162,城镇化率!$A:$A,0),MATCH(T$1,城镇化率!$5:$5,0))/100</f>
        <v>1381343.319080459</v>
      </c>
      <c r="U162" s="40">
        <f>INDEX(人口源表!$1:$1048576,MATCH($B162,人口源表!$A:$A,0),MATCH(U$1,人口源表!$1:$1,0))*INDEX(城镇化率!$1:$1048576,MATCH($B162,城镇化率!$A:$A,0),MATCH(U$1,城镇化率!$5:$5,0))/100</f>
        <v>1387455.5111101228</v>
      </c>
      <c r="V162" s="40">
        <f>INDEX(人口源表!$1:$1048576,MATCH($B162,人口源表!$A:$A,0),MATCH(V$1,人口源表!$1:$1,0))*INDEX(城镇化率!$1:$1048576,MATCH($B162,城镇化率!$A:$A,0),MATCH(V$1,城镇化率!$5:$5,0))/100</f>
        <v>1392856.8635636515</v>
      </c>
      <c r="W162" s="40">
        <f>INDEX(人口源表!$1:$1048576,MATCH($B162,人口源表!$A:$A,0),MATCH(W$1,人口源表!$1:$1,0))*INDEX(城镇化率!$1:$1048576,MATCH($B162,城镇化率!$A:$A,0),MATCH(W$1,城镇化率!$5:$5,0))/100</f>
        <v>1397570.7450935759</v>
      </c>
      <c r="X162" s="40">
        <f>INDEX(人口源表!$1:$1048576,MATCH($B162,人口源表!$A:$A,0),MATCH(X$1,人口源表!$1:$1,0))*INDEX(城镇化率!$1:$1048576,MATCH($B162,城镇化率!$A:$A,0),MATCH(X$1,城镇化率!$5:$5,0))/100</f>
        <v>1401623.0902698028</v>
      </c>
      <c r="Y162" s="40">
        <f>INDEX(人口源表!$1:$1048576,MATCH($B162,人口源表!$A:$A,0),MATCH(Y$1,人口源表!$1:$1,0))*INDEX(城镇化率!$1:$1048576,MATCH($B162,城镇化率!$A:$A,0),MATCH(Y$1,城镇化率!$5:$5,0))/100</f>
        <v>1405040.4573077909</v>
      </c>
      <c r="Z162" s="40">
        <f>INDEX(人口源表!$1:$1048576,MATCH($B162,人口源表!$A:$A,0),MATCH(Z$1,人口源表!$1:$1,0))*INDEX(城镇化率!$1:$1048576,MATCH($B162,城镇化率!$A:$A,0),MATCH(Z$1,城镇化率!$5:$5,0))/100</f>
        <v>1407852.0459767985</v>
      </c>
      <c r="AA162" s="40">
        <f>INDEX(人口源表!$1:$1048576,MATCH($B162,人口源表!$A:$A,0),MATCH(AA$1,人口源表!$1:$1,0))*INDEX(城镇化率!$1:$1048576,MATCH($B162,城镇化率!$A:$A,0),MATCH(AA$1,城镇化率!$5:$5,0))/100</f>
        <v>1410088.4096812126</v>
      </c>
      <c r="AB162" s="40">
        <f>INDEX(人口源表!$1:$1048576,MATCH($B162,人口源表!$A:$A,0),MATCH(AB$1,人口源表!$1:$1,0))*INDEX(城镇化率!$1:$1048576,MATCH($B162,城镇化率!$A:$A,0),MATCH(AB$1,城镇化率!$5:$5,0))/100</f>
        <v>1411782.8344125319</v>
      </c>
      <c r="AC162" s="40">
        <f>INDEX(人口源表!$1:$1048576,MATCH($B162,人口源表!$A:$A,0),MATCH(AC$1,人口源表!$1:$1,0))*INDEX(城镇化率!$1:$1048576,MATCH($B162,城镇化率!$A:$A,0),MATCH(AC$1,城镇化率!$5:$5,0))/100</f>
        <v>1411241.0324716161</v>
      </c>
      <c r="AD162" s="40">
        <f>INDEX(人口源表!$1:$1048576,MATCH($B162,人口源表!$A:$A,0),MATCH(AD$1,人口源表!$1:$1,0))*INDEX(城镇化率!$1:$1048576,MATCH($B162,城镇化率!$A:$A,0),MATCH(AD$1,城镇化率!$5:$5,0))/100</f>
        <v>1410227.8702668312</v>
      </c>
      <c r="AE162" s="40">
        <f>INDEX(人口源表!$1:$1048576,MATCH($B162,人口源表!$A:$A,0),MATCH(AE$1,人口源表!$1:$1,0))*INDEX(城镇化率!$1:$1048576,MATCH($B162,城镇化率!$A:$A,0),MATCH(AE$1,城镇化率!$5:$5,0))/100</f>
        <v>1408783.9624901947</v>
      </c>
      <c r="AF162" s="40">
        <f>INDEX(人口源表!$1:$1048576,MATCH($B162,人口源表!$A:$A,0),MATCH(AF$1,人口源表!$1:$1,0))*INDEX(城镇化率!$1:$1048576,MATCH($B162,城镇化率!$A:$A,0),MATCH(AF$1,城镇化率!$5:$5,0))/100</f>
        <v>1406950.5761375278</v>
      </c>
      <c r="AG162" s="40">
        <f>INDEX(人口源表!$1:$1048576,MATCH($B162,人口源表!$A:$A,0),MATCH(AG$1,人口源表!$1:$1,0))*INDEX(城镇化率!$1:$1048576,MATCH($B162,城镇化率!$A:$A,0),MATCH(AG$1,城镇化率!$5:$5,0))/100</f>
        <v>1404772.3946122257</v>
      </c>
      <c r="AH162" s="40">
        <f>INDEX(人口源表!$1:$1048576,MATCH($B162,人口源表!$A:$A,0),MATCH(AH$1,人口源表!$1:$1,0))*INDEX(城镇化率!$1:$1048576,MATCH($B162,城镇化率!$A:$A,0),MATCH(AH$1,城镇化率!$5:$5,0))/100</f>
        <v>1402293.4236901531</v>
      </c>
      <c r="AI162" s="40">
        <f>INDEX(人口源表!$1:$1048576,MATCH($B162,人口源表!$A:$A,0),MATCH(AI$1,人口源表!$1:$1,0))*INDEX(城镇化率!$1:$1048576,MATCH($B162,城镇化率!$A:$A,0),MATCH(AI$1,城镇化率!$5:$5,0))/100</f>
        <v>1399562.5295194017</v>
      </c>
      <c r="AJ162" s="40">
        <f>INDEX(人口源表!$1:$1048576,MATCH($B162,人口源表!$A:$A,0),MATCH(AJ$1,人口源表!$1:$1,0))*INDEX(城镇化率!$1:$1048576,MATCH($B162,城镇化率!$A:$A,0),MATCH(AJ$1,城镇化率!$5:$5,0))/100</f>
        <v>1396627.2482371489</v>
      </c>
      <c r="AK162" s="40">
        <f>INDEX(人口源表!$1:$1048576,MATCH($B162,人口源表!$A:$A,0),MATCH(AK$1,人口源表!$1:$1,0))*INDEX(城镇化率!$1:$1048576,MATCH($B162,城镇化率!$A:$A,0),MATCH(AK$1,城镇化率!$5:$5,0))/100</f>
        <v>1393540.0530230468</v>
      </c>
      <c r="AL162" s="40">
        <f>INDEX(人口源表!$1:$1048576,MATCH($B162,人口源表!$A:$A,0),MATCH(AL$1,人口源表!$1:$1,0))*INDEX(城镇化率!$1:$1048576,MATCH($B162,城镇化率!$A:$A,0),MATCH(AL$1,城镇化率!$5:$5,0))/100</f>
        <v>1390354.2249599728</v>
      </c>
      <c r="AM162" s="40">
        <f>INDEX(人口源表!$1:$1048576,MATCH($B162,人口源表!$A:$A,0),MATCH(AM$1,人口源表!$1:$1,0))*INDEX(城镇化率!$1:$1048576,MATCH($B162,城镇化率!$A:$A,0),MATCH(AM$1,城镇化率!$5:$5,0))/100</f>
        <v>1387123.8606993509</v>
      </c>
      <c r="AN162" s="40">
        <f>INDEX(人口源表!$1:$1048576,MATCH($B162,人口源表!$A:$A,0),MATCH(AN$1,人口源表!$1:$1,0))*INDEX(城镇化率!$1:$1048576,MATCH($B162,城镇化率!$A:$A,0),MATCH(AN$1,城镇化率!$5:$5,0))/100</f>
        <v>1383906.0037667356</v>
      </c>
      <c r="AO162" s="40">
        <f>INDEX(人口源表!$1:$1048576,MATCH($B162,人口源表!$A:$A,0),MATCH(AO$1,人口源表!$1:$1,0))*INDEX(城镇化率!$1:$1048576,MATCH($B162,城镇化率!$A:$A,0),MATCH(AO$1,城镇化率!$5:$5,0))/100</f>
        <v>1380761.4029048297</v>
      </c>
      <c r="AP162" s="40">
        <f>INDEX(人口源表!$1:$1048576,MATCH($B162,人口源表!$A:$A,0),MATCH(AP$1,人口源表!$1:$1,0))*INDEX(城镇化率!$1:$1048576,MATCH($B162,城镇化率!$A:$A,0),MATCH(AP$1,城镇化率!$5:$5,0))/100</f>
        <v>1377749.5813340025</v>
      </c>
      <c r="AQ162" s="40">
        <f>INDEX(人口源表!$1:$1048576,MATCH($B162,人口源表!$A:$A,0),MATCH(AQ$1,人口源表!$1:$1,0))*INDEX(城镇化率!$1:$1048576,MATCH($B162,城镇化率!$A:$A,0),MATCH(AQ$1,城镇化率!$5:$5,0))/100</f>
        <v>1374935.2481018228</v>
      </c>
      <c r="AR162" s="40">
        <f>INDEX(人口源表!$1:$1048576,MATCH($B162,人口源表!$A:$A,0),MATCH(AR$1,人口源表!$1:$1,0))*INDEX(城镇化率!$1:$1048576,MATCH($B162,城镇化率!$A:$A,0),MATCH(AR$1,城镇化率!$5:$5,0))/100</f>
        <v>1372383.3572491014</v>
      </c>
      <c r="AS162" s="40">
        <f>INDEX(人口源表!$1:$1048576,MATCH($B162,人口源表!$A:$A,0),MATCH(AS$1,人口源表!$1:$1,0))*INDEX(城镇化率!$1:$1048576,MATCH($B162,城镇化率!$A:$A,0),MATCH(AS$1,城镇化率!$5:$5,0))/100</f>
        <v>1370161.267222651</v>
      </c>
      <c r="AT162" s="40">
        <f>INDEX(人口源表!$1:$1048576,MATCH($B162,人口源表!$A:$A,0),MATCH(AT$1,人口源表!$1:$1,0))*INDEX(城镇化率!$1:$1048576,MATCH($B162,城镇化率!$A:$A,0),MATCH(AT$1,城镇化率!$5:$5,0))/100</f>
        <v>1368339.5011031029</v>
      </c>
      <c r="AU162" s="40">
        <f>INDEX(人口源表!$1:$1048576,MATCH($B162,人口源表!$A:$A,0),MATCH(AU$1,人口源表!$1:$1,0))*INDEX(城镇化率!$1:$1048576,MATCH($B162,城镇化率!$A:$A,0),MATCH(AU$1,城镇化率!$5:$5,0))/100</f>
        <v>1366990.3433217183</v>
      </c>
      <c r="AV162" s="40">
        <f>INDEX(人口源表!$1:$1048576,MATCH($B162,人口源表!$A:$A,0),MATCH(AV$1,人口源表!$1:$1,0))*INDEX(城镇化率!$1:$1048576,MATCH($B162,城镇化率!$A:$A,0),MATCH(AV$1,城镇化率!$5:$5,0))/100</f>
        <v>1366187.1335246719</v>
      </c>
    </row>
    <row r="163" spans="1:48" x14ac:dyDescent="0.15">
      <c r="A163" s="4" t="s">
        <v>870</v>
      </c>
      <c r="B163" s="4" t="s">
        <v>332</v>
      </c>
      <c r="C163" s="34">
        <f>VLOOKUP(B163,'[1]2016省城人口总结（根）'!B:C,2,FALSE)/100</f>
        <v>0.44334797242940999</v>
      </c>
      <c r="D163" s="40">
        <f>INDEX(人口源表!$1:$1048576,MATCH($B163,人口源表!$A:$A,0),MATCH(D$1,人口源表!$1:$1,0))*INDEX(城镇化率!$1:$1048576,MATCH($B163,城镇化率!$A:$A,0),MATCH(D$1,城镇化率!$5:$5,0))/100</f>
        <v>4759087.9959381772</v>
      </c>
      <c r="E163" s="40">
        <f>INDEX(人口源表!$1:$1048576,MATCH($B163,人口源表!$A:$A,0),MATCH(E$1,人口源表!$1:$1,0))*INDEX(城镇化率!$1:$1048576,MATCH($B163,城镇化率!$A:$A,0),MATCH(E$1,城镇化率!$5:$5,0))/100</f>
        <v>4859500.8656037059</v>
      </c>
      <c r="F163" s="40">
        <f>INDEX(人口源表!$1:$1048576,MATCH($B163,人口源表!$A:$A,0),MATCH(F$1,人口源表!$1:$1,0))*INDEX(城镇化率!$1:$1048576,MATCH($B163,城镇化率!$A:$A,0),MATCH(F$1,城镇化率!$5:$5,0))/100</f>
        <v>4958987.4692728147</v>
      </c>
      <c r="G163" s="40">
        <f>INDEX(人口源表!$1:$1048576,MATCH($B163,人口源表!$A:$A,0),MATCH(G$1,人口源表!$1:$1,0))*INDEX(城镇化率!$1:$1048576,MATCH($B163,城镇化率!$A:$A,0),MATCH(G$1,城镇化率!$5:$5,0))/100</f>
        <v>4523919.4213948743</v>
      </c>
      <c r="H163" s="40">
        <f>INDEX(人口源表!$1:$1048576,MATCH($B163,人口源表!$A:$A,0),MATCH(H$1,人口源表!$1:$1,0))*INDEX(城镇化率!$1:$1048576,MATCH($B163,城镇化率!$A:$A,0),MATCH(H$1,城镇化率!$5:$5,0))/100</f>
        <v>4606530.5383995222</v>
      </c>
      <c r="I163" s="40">
        <f>INDEX(人口源表!$1:$1048576,MATCH($B163,人口源表!$A:$A,0),MATCH(I$1,人口源表!$1:$1,0))*INDEX(城镇化率!$1:$1048576,MATCH($B163,城镇化率!$A:$A,0),MATCH(I$1,城镇化率!$5:$5,0))/100</f>
        <v>4662101.4077585135</v>
      </c>
      <c r="J163" s="40">
        <f>INDEX(人口源表!$1:$1048576,MATCH($B163,人口源表!$A:$A,0),MATCH(J$1,人口源表!$1:$1,0))*INDEX(城镇化率!$1:$1048576,MATCH($B163,城镇化率!$A:$A,0),MATCH(J$1,城镇化率!$5:$5,0))/100</f>
        <v>4721506.1526963934</v>
      </c>
      <c r="K163" s="40">
        <f>INDEX(人口源表!$1:$1048576,MATCH($B163,人口源表!$A:$A,0),MATCH(K$1,人口源表!$1:$1,0))*INDEX(城镇化率!$1:$1048576,MATCH($B163,城镇化率!$A:$A,0),MATCH(K$1,城镇化率!$5:$5,0))/100</f>
        <v>4784222.7192363683</v>
      </c>
      <c r="L163" s="40">
        <f>INDEX(人口源表!$1:$1048576,MATCH($B163,人口源表!$A:$A,0),MATCH(L$1,人口源表!$1:$1,0))*INDEX(城镇化率!$1:$1048576,MATCH($B163,城镇化率!$A:$A,0),MATCH(L$1,城镇化率!$5:$5,0))/100</f>
        <v>4849740.5959155634</v>
      </c>
      <c r="M163" s="40">
        <f>INDEX(人口源表!$1:$1048576,MATCH($B163,人口源表!$A:$A,0),MATCH(M$1,人口源表!$1:$1,0))*INDEX(城镇化率!$1:$1048576,MATCH($B163,城镇化率!$A:$A,0),MATCH(M$1,城镇化率!$5:$5,0))/100</f>
        <v>4917563.4444541885</v>
      </c>
      <c r="N163" s="40">
        <f>INDEX(人口源表!$1:$1048576,MATCH($B163,人口源表!$A:$A,0),MATCH(N$1,人口源表!$1:$1,0))*INDEX(城镇化率!$1:$1048576,MATCH($B163,城镇化率!$A:$A,0),MATCH(N$1,城镇化率!$5:$5,0))/100</f>
        <v>4987208.8391170306</v>
      </c>
      <c r="O163" s="40">
        <f>INDEX(人口源表!$1:$1048576,MATCH($B163,人口源表!$A:$A,0),MATCH(O$1,人口源表!$1:$1,0))*INDEX(城镇化率!$1:$1048576,MATCH($B163,城镇化率!$A:$A,0),MATCH(O$1,城镇化率!$5:$5,0))/100</f>
        <v>5058210.501046746</v>
      </c>
      <c r="P163" s="40">
        <f>INDEX(人口源表!$1:$1048576,MATCH($B163,人口源表!$A:$A,0),MATCH(P$1,人口源表!$1:$1,0))*INDEX(城镇化率!$1:$1048576,MATCH($B163,城镇化率!$A:$A,0),MATCH(P$1,城镇化率!$5:$5,0))/100</f>
        <v>5130119.094691474</v>
      </c>
      <c r="Q163" s="40">
        <f>INDEX(人口源表!$1:$1048576,MATCH($B163,人口源表!$A:$A,0),MATCH(Q$1,人口源表!$1:$1,0))*INDEX(城镇化率!$1:$1048576,MATCH($B163,城镇化率!$A:$A,0),MATCH(Q$1,城镇化率!$5:$5,0))/100</f>
        <v>5202504.5940286787</v>
      </c>
      <c r="R163" s="40">
        <f>INDEX(人口源表!$1:$1048576,MATCH($B163,人口源表!$A:$A,0),MATCH(R$1,人口源表!$1:$1,0))*INDEX(城镇化率!$1:$1048576,MATCH($B163,城镇化率!$A:$A,0),MATCH(R$1,城镇化率!$5:$5,0))/100</f>
        <v>5274955.6122792624</v>
      </c>
      <c r="S163" s="40">
        <f>INDEX(人口源表!$1:$1048576,MATCH($B163,人口源表!$A:$A,0),MATCH(S$1,人口源表!$1:$1,0))*INDEX(城镇化率!$1:$1048576,MATCH($B163,城镇化率!$A:$A,0),MATCH(S$1,城镇化率!$5:$5,0))/100</f>
        <v>5320612.1791813774</v>
      </c>
      <c r="T163" s="40">
        <f>INDEX(人口源表!$1:$1048576,MATCH($B163,人口源表!$A:$A,0),MATCH(T$1,人口源表!$1:$1,0))*INDEX(城镇化率!$1:$1048576,MATCH($B163,城镇化率!$A:$A,0),MATCH(T$1,城镇化率!$5:$5,0))/100</f>
        <v>5365003.8118068827</v>
      </c>
      <c r="U163" s="40">
        <f>INDEX(人口源表!$1:$1048576,MATCH($B163,人口源表!$A:$A,0),MATCH(U$1,人口源表!$1:$1,0))*INDEX(城镇化率!$1:$1048576,MATCH($B163,城镇化率!$A:$A,0),MATCH(U$1,城镇化率!$5:$5,0))/100</f>
        <v>5407808.2954313941</v>
      </c>
      <c r="V163" s="40">
        <f>INDEX(人口源表!$1:$1048576,MATCH($B163,人口源表!$A:$A,0),MATCH(V$1,人口源表!$1:$1,0))*INDEX(城镇化率!$1:$1048576,MATCH($B163,城镇化率!$A:$A,0),MATCH(V$1,城镇化率!$5:$5,0))/100</f>
        <v>5448734.0590632381</v>
      </c>
      <c r="W163" s="40">
        <f>INDEX(人口源表!$1:$1048576,MATCH($B163,人口源表!$A:$A,0),MATCH(W$1,人口源表!$1:$1,0))*INDEX(城镇化率!$1:$1048576,MATCH($B163,城镇化率!$A:$A,0),MATCH(W$1,城镇化率!$5:$5,0))/100</f>
        <v>5487524.2432656577</v>
      </c>
      <c r="X163" s="40">
        <f>INDEX(人口源表!$1:$1048576,MATCH($B163,人口源表!$A:$A,0),MATCH(X$1,人口源表!$1:$1,0))*INDEX(城镇化率!$1:$1048576,MATCH($B163,城镇化率!$A:$A,0),MATCH(X$1,城镇化率!$5:$5,0))/100</f>
        <v>5523954.9395682486</v>
      </c>
      <c r="Y163" s="40">
        <f>INDEX(人口源表!$1:$1048576,MATCH($B163,人口源表!$A:$A,0),MATCH(Y$1,人口源表!$1:$1,0))*INDEX(城镇化率!$1:$1048576,MATCH($B163,城镇化率!$A:$A,0),MATCH(Y$1,城镇化率!$5:$5,0))/100</f>
        <v>5557835.5334585961</v>
      </c>
      <c r="Z163" s="40">
        <f>INDEX(人口源表!$1:$1048576,MATCH($B163,人口源表!$A:$A,0),MATCH(Z$1,人口源表!$1:$1,0))*INDEX(城镇化率!$1:$1048576,MATCH($B163,城镇化率!$A:$A,0),MATCH(Z$1,城镇化率!$5:$5,0))/100</f>
        <v>5589012.3161511282</v>
      </c>
      <c r="AA163" s="40">
        <f>INDEX(人口源表!$1:$1048576,MATCH($B163,人口源表!$A:$A,0),MATCH(AA$1,人口源表!$1:$1,0))*INDEX(城镇化率!$1:$1048576,MATCH($B163,城镇化率!$A:$A,0),MATCH(AA$1,城镇化率!$5:$5,0))/100</f>
        <v>5617368.3558886144</v>
      </c>
      <c r="AB163" s="40">
        <f>INDEX(人口源表!$1:$1048576,MATCH($B163,人口源表!$A:$A,0),MATCH(AB$1,人口源表!$1:$1,0))*INDEX(城镇化率!$1:$1048576,MATCH($B163,城镇化率!$A:$A,0),MATCH(AB$1,城镇化率!$5:$5,0))/100</f>
        <v>5642823.3510892894</v>
      </c>
      <c r="AC163" s="40">
        <f>INDEX(人口源表!$1:$1048576,MATCH($B163,人口源表!$A:$A,0),MATCH(AC$1,人口源表!$1:$1,0))*INDEX(城镇化率!$1:$1048576,MATCH($B163,城镇化率!$A:$A,0),MATCH(AC$1,城镇化率!$5:$5,0))/100</f>
        <v>5658402.6360675171</v>
      </c>
      <c r="AD163" s="40">
        <f>INDEX(人口源表!$1:$1048576,MATCH($B163,人口源表!$A:$A,0),MATCH(AD$1,人口源表!$1:$1,0))*INDEX(城镇化率!$1:$1048576,MATCH($B163,城镇化率!$A:$A,0),MATCH(AD$1,城镇化率!$5:$5,0))/100</f>
        <v>5670996.8023700789</v>
      </c>
      <c r="AE163" s="40">
        <f>INDEX(人口源表!$1:$1048576,MATCH($B163,人口源表!$A:$A,0),MATCH(AE$1,人口源表!$1:$1,0))*INDEX(城镇化率!$1:$1048576,MATCH($B163,城镇化率!$A:$A,0),MATCH(AE$1,城镇化率!$5:$5,0))/100</f>
        <v>5680654.7119514141</v>
      </c>
      <c r="AF163" s="40">
        <f>INDEX(人口源表!$1:$1048576,MATCH($B163,人口源表!$A:$A,0),MATCH(AF$1,人口源表!$1:$1,0))*INDEX(城镇化率!$1:$1048576,MATCH($B163,城镇化率!$A:$A,0),MATCH(AF$1,城镇化率!$5:$5,0))/100</f>
        <v>5687465.9139109142</v>
      </c>
      <c r="AG163" s="40">
        <f>INDEX(人口源表!$1:$1048576,MATCH($B163,人口源表!$A:$A,0),MATCH(AG$1,人口源表!$1:$1,0))*INDEX(城镇化率!$1:$1048576,MATCH($B163,城镇化率!$A:$A,0),MATCH(AG$1,城镇化率!$5:$5,0))/100</f>
        <v>5691560.8417615797</v>
      </c>
      <c r="AH163" s="40">
        <f>INDEX(人口源表!$1:$1048576,MATCH($B163,人口源表!$A:$A,0),MATCH(AH$1,人口源表!$1:$1,0))*INDEX(城镇化率!$1:$1048576,MATCH($B163,城镇化率!$A:$A,0),MATCH(AH$1,城镇化率!$5:$5,0))/100</f>
        <v>5693113.8229800239</v>
      </c>
      <c r="AI163" s="40">
        <f>INDEX(人口源表!$1:$1048576,MATCH($B163,人口源表!$A:$A,0),MATCH(AI$1,人口源表!$1:$1,0))*INDEX(城镇化率!$1:$1048576,MATCH($B163,城镇化率!$A:$A,0),MATCH(AI$1,城镇化率!$5:$5,0))/100</f>
        <v>5692341.6247421149</v>
      </c>
      <c r="AJ163" s="40">
        <f>INDEX(人口源表!$1:$1048576,MATCH($B163,人口源表!$A:$A,0),MATCH(AJ$1,人口源表!$1:$1,0))*INDEX(城镇化率!$1:$1048576,MATCH($B163,城镇化率!$A:$A,0),MATCH(AJ$1,城镇化率!$5:$5,0))/100</f>
        <v>5689504.7952605439</v>
      </c>
      <c r="AK163" s="40">
        <f>INDEX(人口源表!$1:$1048576,MATCH($B163,人口源表!$A:$A,0),MATCH(AK$1,人口源表!$1:$1,0))*INDEX(城镇化率!$1:$1048576,MATCH($B163,城镇化率!$A:$A,0),MATCH(AK$1,城镇化率!$5:$5,0))/100</f>
        <v>5684909.0266113849</v>
      </c>
      <c r="AL163" s="40">
        <f>INDEX(人口源表!$1:$1048576,MATCH($B163,人口源表!$A:$A,0),MATCH(AL$1,人口源表!$1:$1,0))*INDEX(城镇化率!$1:$1048576,MATCH($B163,城镇化率!$A:$A,0),MATCH(AL$1,城镇化率!$5:$5,0))/100</f>
        <v>5678905.9674651539</v>
      </c>
      <c r="AM163" s="40">
        <f>INDEX(人口源表!$1:$1048576,MATCH($B163,人口源表!$A:$A,0),MATCH(AM$1,人口源表!$1:$1,0))*INDEX(城镇化率!$1:$1048576,MATCH($B163,城镇化率!$A:$A,0),MATCH(AM$1,城镇化率!$5:$5,0))/100</f>
        <v>5671892.3229073705</v>
      </c>
      <c r="AN163" s="40">
        <f>INDEX(人口源表!$1:$1048576,MATCH($B163,人口源表!$A:$A,0),MATCH(AN$1,人口源表!$1:$1,0))*INDEX(城镇化率!$1:$1048576,MATCH($B163,城镇化率!$A:$A,0),MATCH(AN$1,城镇化率!$5:$5,0))/100</f>
        <v>5664314.1097765174</v>
      </c>
      <c r="AO163" s="40">
        <f>INDEX(人口源表!$1:$1048576,MATCH($B163,人口源表!$A:$A,0),MATCH(AO$1,人口源表!$1:$1,0))*INDEX(城镇化率!$1:$1048576,MATCH($B163,城镇化率!$A:$A,0),MATCH(AO$1,城镇化率!$5:$5,0))/100</f>
        <v>5656664.0591781428</v>
      </c>
      <c r="AP163" s="40">
        <f>INDEX(人口源表!$1:$1048576,MATCH($B163,人口源表!$A:$A,0),MATCH(AP$1,人口源表!$1:$1,0))*INDEX(城镇化率!$1:$1048576,MATCH($B163,城镇化率!$A:$A,0),MATCH(AP$1,城镇化率!$5:$5,0))/100</f>
        <v>5649484.1746746935</v>
      </c>
      <c r="AQ163" s="40">
        <f>INDEX(人口源表!$1:$1048576,MATCH($B163,人口源表!$A:$A,0),MATCH(AQ$1,人口源表!$1:$1,0))*INDEX(城镇化率!$1:$1048576,MATCH($B163,城镇化率!$A:$A,0),MATCH(AQ$1,城镇化率!$5:$5,0))/100</f>
        <v>5643365.4254120551</v>
      </c>
      <c r="AR163" s="40">
        <f>INDEX(人口源表!$1:$1048576,MATCH($B163,人口源表!$A:$A,0),MATCH(AR$1,人口源表!$1:$1,0))*INDEX(城镇化率!$1:$1048576,MATCH($B163,城镇化率!$A:$A,0),MATCH(AR$1,城镇化率!$5:$5,0))/100</f>
        <v>5638950.9316537902</v>
      </c>
      <c r="AS163" s="40">
        <f>INDEX(人口源表!$1:$1048576,MATCH($B163,人口源表!$A:$A,0),MATCH(AS$1,人口源表!$1:$1,0))*INDEX(城镇化率!$1:$1048576,MATCH($B163,城镇化率!$A:$A,0),MATCH(AS$1,城镇化率!$5:$5,0))/100</f>
        <v>5636935.1028678389</v>
      </c>
      <c r="AT163" s="40">
        <f>INDEX(人口源表!$1:$1048576,MATCH($B163,人口源表!$A:$A,0),MATCH(AT$1,人口源表!$1:$1,0))*INDEX(城镇化率!$1:$1048576,MATCH($B163,城镇化率!$A:$A,0),MATCH(AT$1,城镇化率!$5:$5,0))/100</f>
        <v>5638063.3351342557</v>
      </c>
      <c r="AU163" s="40">
        <f>INDEX(人口源表!$1:$1048576,MATCH($B163,人口源表!$A:$A,0),MATCH(AU$1,人口源表!$1:$1,0))*INDEX(城镇化率!$1:$1048576,MATCH($B163,城镇化率!$A:$A,0),MATCH(AU$1,城镇化率!$5:$5,0))/100</f>
        <v>5643135.2406262867</v>
      </c>
      <c r="AV163" s="40">
        <f>INDEX(人口源表!$1:$1048576,MATCH($B163,人口源表!$A:$A,0),MATCH(AV$1,人口源表!$1:$1,0))*INDEX(城镇化率!$1:$1048576,MATCH($B163,城镇化率!$A:$A,0),MATCH(AV$1,城镇化率!$5:$5,0))/100</f>
        <v>5653004.971223278</v>
      </c>
    </row>
    <row r="164" spans="1:48" x14ac:dyDescent="0.15">
      <c r="A164" s="4" t="s">
        <v>870</v>
      </c>
      <c r="B164" s="4" t="s">
        <v>334</v>
      </c>
      <c r="C164" s="34">
        <f>VLOOKUP(B164,'[1]2016省城人口总结（根）'!B:C,2,FALSE)/100</f>
        <v>0.41363998791490997</v>
      </c>
      <c r="D164" s="40">
        <f>INDEX(人口源表!$1:$1048576,MATCH($B164,人口源表!$A:$A,0),MATCH(D$1,人口源表!$1:$1,0))*INDEX(城镇化率!$1:$1048576,MATCH($B164,城镇化率!$A:$A,0),MATCH(D$1,城镇化率!$5:$5,0))/100</f>
        <v>3155056.5623854171</v>
      </c>
      <c r="E164" s="40">
        <f>INDEX(人口源表!$1:$1048576,MATCH($B164,人口源表!$A:$A,0),MATCH(E$1,人口源表!$1:$1,0))*INDEX(城镇化率!$1:$1048576,MATCH($B164,城镇化率!$A:$A,0),MATCH(E$1,城镇化率!$5:$5,0))/100</f>
        <v>3227819.7693465059</v>
      </c>
      <c r="F164" s="40">
        <f>INDEX(人口源表!$1:$1048576,MATCH($B164,人口源表!$A:$A,0),MATCH(F$1,人口源表!$1:$1,0))*INDEX(城镇化率!$1:$1048576,MATCH($B164,城镇化率!$A:$A,0),MATCH(F$1,城镇化率!$5:$5,0))/100</f>
        <v>3301734.3426474417</v>
      </c>
      <c r="G164" s="40">
        <f>INDEX(人口源表!$1:$1048576,MATCH($B164,人口源表!$A:$A,0),MATCH(G$1,人口源表!$1:$1,0))*INDEX(城镇化率!$1:$1048576,MATCH($B164,城镇化率!$A:$A,0),MATCH(G$1,城镇化率!$5:$5,0))/100</f>
        <v>3369976.9874993949</v>
      </c>
      <c r="H164" s="40">
        <f>INDEX(人口源表!$1:$1048576,MATCH($B164,人口源表!$A:$A,0),MATCH(H$1,人口源表!$1:$1,0))*INDEX(城镇化率!$1:$1048576,MATCH($B164,城镇化率!$A:$A,0),MATCH(H$1,城镇化率!$5:$5,0))/100</f>
        <v>3458665.1926883091</v>
      </c>
      <c r="I164" s="40">
        <f>INDEX(人口源表!$1:$1048576,MATCH($B164,人口源表!$A:$A,0),MATCH(I$1,人口源表!$1:$1,0))*INDEX(城镇化率!$1:$1048576,MATCH($B164,城镇化率!$A:$A,0),MATCH(I$1,城镇化率!$5:$5,0))/100</f>
        <v>3524277.4628256424</v>
      </c>
      <c r="J164" s="40">
        <f>INDEX(人口源表!$1:$1048576,MATCH($B164,人口源表!$A:$A,0),MATCH(J$1,人口源表!$1:$1,0))*INDEX(城镇化率!$1:$1048576,MATCH($B164,城镇化率!$A:$A,0),MATCH(J$1,城镇化率!$5:$5,0))/100</f>
        <v>3589996.6300860541</v>
      </c>
      <c r="K164" s="40">
        <f>INDEX(人口源表!$1:$1048576,MATCH($B164,人口源表!$A:$A,0),MATCH(K$1,人口源表!$1:$1,0))*INDEX(城镇化率!$1:$1048576,MATCH($B164,城镇化率!$A:$A,0),MATCH(K$1,城镇化率!$5:$5,0))/100</f>
        <v>3655615.4533515107</v>
      </c>
      <c r="L164" s="40">
        <f>INDEX(人口源表!$1:$1048576,MATCH($B164,人口源表!$A:$A,0),MATCH(L$1,人口源表!$1:$1,0))*INDEX(城镇化率!$1:$1048576,MATCH($B164,城镇化率!$A:$A,0),MATCH(L$1,城镇化率!$5:$5,0))/100</f>
        <v>3720936.9848553413</v>
      </c>
      <c r="M164" s="40">
        <f>INDEX(人口源表!$1:$1048576,MATCH($B164,人口源表!$A:$A,0),MATCH(M$1,人口源表!$1:$1,0))*INDEX(城镇化率!$1:$1048576,MATCH($B164,城镇化率!$A:$A,0),MATCH(M$1,城镇化率!$5:$5,0))/100</f>
        <v>3785772.0346188331</v>
      </c>
      <c r="N164" s="40">
        <f>INDEX(人口源表!$1:$1048576,MATCH($B164,人口源表!$A:$A,0),MATCH(N$1,人口源表!$1:$1,0))*INDEX(城镇化率!$1:$1048576,MATCH($B164,城镇化率!$A:$A,0),MATCH(N$1,城镇化率!$5:$5,0))/100</f>
        <v>3849941.6303013563</v>
      </c>
      <c r="O164" s="40">
        <f>INDEX(人口源表!$1:$1048576,MATCH($B164,人口源表!$A:$A,0),MATCH(O$1,人口源表!$1:$1,0))*INDEX(城镇化率!$1:$1048576,MATCH($B164,城镇化率!$A:$A,0),MATCH(O$1,城镇化率!$5:$5,0))/100</f>
        <v>3913276.2880728119</v>
      </c>
      <c r="P164" s="40">
        <f>INDEX(人口源表!$1:$1048576,MATCH($B164,人口源表!$A:$A,0),MATCH(P$1,人口源表!$1:$1,0))*INDEX(城镇化率!$1:$1048576,MATCH($B164,城镇化率!$A:$A,0),MATCH(P$1,城镇化率!$5:$5,0))/100</f>
        <v>3975618.5749630011</v>
      </c>
      <c r="Q164" s="40">
        <f>INDEX(人口源表!$1:$1048576,MATCH($B164,人口源表!$A:$A,0),MATCH(Q$1,人口源表!$1:$1,0))*INDEX(城镇化率!$1:$1048576,MATCH($B164,城镇化率!$A:$A,0),MATCH(Q$1,城镇化率!$5:$5,0))/100</f>
        <v>4036822.4194512395</v>
      </c>
      <c r="R164" s="40">
        <f>INDEX(人口源表!$1:$1048576,MATCH($B164,人口源表!$A:$A,0),MATCH(R$1,人口源表!$1:$1,0))*INDEX(城镇化率!$1:$1048576,MATCH($B164,城镇化率!$A:$A,0),MATCH(R$1,城镇化率!$5:$5,0))/100</f>
        <v>4096754.8034139536</v>
      </c>
      <c r="S164" s="40">
        <f>INDEX(人口源表!$1:$1048576,MATCH($B164,人口源表!$A:$A,0),MATCH(S$1,人口源表!$1:$1,0))*INDEX(城镇化率!$1:$1048576,MATCH($B164,城镇化率!$A:$A,0),MATCH(S$1,城镇化率!$5:$5,0))/100</f>
        <v>4134723.8081506602</v>
      </c>
      <c r="T164" s="40">
        <f>INDEX(人口源表!$1:$1048576,MATCH($B164,人口源表!$A:$A,0),MATCH(T$1,人口源表!$1:$1,0))*INDEX(城镇化率!$1:$1048576,MATCH($B164,城镇化率!$A:$A,0),MATCH(T$1,城镇化率!$5:$5,0))/100</f>
        <v>4170732.5856534569</v>
      </c>
      <c r="U164" s="40">
        <f>INDEX(人口源表!$1:$1048576,MATCH($B164,人口源表!$A:$A,0),MATCH(U$1,人口源表!$1:$1,0))*INDEX(城镇化率!$1:$1048576,MATCH($B164,城镇化率!$A:$A,0),MATCH(U$1,城镇化率!$5:$5,0))/100</f>
        <v>4204717.1452594623</v>
      </c>
      <c r="V164" s="40">
        <f>INDEX(人口源表!$1:$1048576,MATCH($B164,人口源表!$A:$A,0),MATCH(V$1,人口源表!$1:$1,0))*INDEX(城镇化率!$1:$1048576,MATCH($B164,城镇化率!$A:$A,0),MATCH(V$1,城镇化率!$5:$5,0))/100</f>
        <v>4236629.9800677393</v>
      </c>
      <c r="W164" s="40">
        <f>INDEX(人口源表!$1:$1048576,MATCH($B164,人口源表!$A:$A,0),MATCH(W$1,人口源表!$1:$1,0))*INDEX(城镇化率!$1:$1048576,MATCH($B164,城镇化率!$A:$A,0),MATCH(W$1,城镇化率!$5:$5,0))/100</f>
        <v>4266440.9936286695</v>
      </c>
      <c r="X164" s="40">
        <f>INDEX(人口源表!$1:$1048576,MATCH($B164,人口源表!$A:$A,0),MATCH(X$1,人口源表!$1:$1,0))*INDEX(城镇化率!$1:$1048576,MATCH($B164,城镇化率!$A:$A,0),MATCH(X$1,城镇化率!$5:$5,0))/100</f>
        <v>4294137.9444520809</v>
      </c>
      <c r="Y164" s="40">
        <f>INDEX(人口源表!$1:$1048576,MATCH($B164,人口源表!$A:$A,0),MATCH(Y$1,人口源表!$1:$1,0))*INDEX(城镇化率!$1:$1048576,MATCH($B164,城镇化率!$A:$A,0),MATCH(Y$1,城镇化率!$5:$5,0))/100</f>
        <v>4319726.8972225217</v>
      </c>
      <c r="Z164" s="40">
        <f>INDEX(人口源表!$1:$1048576,MATCH($B164,人口源表!$A:$A,0),MATCH(Z$1,人口源表!$1:$1,0))*INDEX(城镇化率!$1:$1048576,MATCH($B164,城镇化率!$A:$A,0),MATCH(Z$1,城镇化率!$5:$5,0))/100</f>
        <v>4343232.6808001362</v>
      </c>
      <c r="AA164" s="40">
        <f>INDEX(人口源表!$1:$1048576,MATCH($B164,人口源表!$A:$A,0),MATCH(AA$1,人口源表!$1:$1,0))*INDEX(城镇化率!$1:$1048576,MATCH($B164,城镇化率!$A:$A,0),MATCH(AA$1,城镇化率!$5:$5,0))/100</f>
        <v>4364698.3305818085</v>
      </c>
      <c r="AB164" s="40">
        <f>INDEX(人口源表!$1:$1048576,MATCH($B164,人口源表!$A:$A,0),MATCH(AB$1,人口源表!$1:$1,0))*INDEX(城镇化率!$1:$1048576,MATCH($B164,城镇化率!$A:$A,0),MATCH(AB$1,城镇化率!$5:$5,0))/100</f>
        <v>4384188.1037919</v>
      </c>
      <c r="AC164" s="40">
        <f>INDEX(人口源表!$1:$1048576,MATCH($B164,人口源表!$A:$A,0),MATCH(AC$1,人口源表!$1:$1,0))*INDEX(城镇化率!$1:$1048576,MATCH($B164,城镇化率!$A:$A,0),MATCH(AC$1,城镇化率!$5:$5,0))/100</f>
        <v>4396398.5750407986</v>
      </c>
      <c r="AD164" s="40">
        <f>INDEX(人口源表!$1:$1048576,MATCH($B164,人口源表!$A:$A,0),MATCH(AD$1,人口源表!$1:$1,0))*INDEX(城镇化率!$1:$1048576,MATCH($B164,城镇化率!$A:$A,0),MATCH(AD$1,城镇化率!$5:$5,0))/100</f>
        <v>4406788.0569357872</v>
      </c>
      <c r="AE164" s="40">
        <f>INDEX(人口源表!$1:$1048576,MATCH($B164,人口源表!$A:$A,0),MATCH(AE$1,人口源表!$1:$1,0))*INDEX(城镇化率!$1:$1048576,MATCH($B164,城镇化率!$A:$A,0),MATCH(AE$1,城镇化率!$5:$5,0))/100</f>
        <v>4415488.4419249436</v>
      </c>
      <c r="AF164" s="40">
        <f>INDEX(人口源表!$1:$1048576,MATCH($B164,人口源表!$A:$A,0),MATCH(AF$1,人口源表!$1:$1,0))*INDEX(城镇化率!$1:$1048576,MATCH($B164,城镇化率!$A:$A,0),MATCH(AF$1,城镇化率!$5:$5,0))/100</f>
        <v>4422651.5029849978</v>
      </c>
      <c r="AG164" s="40">
        <f>INDEX(人口源表!$1:$1048576,MATCH($B164,人口源表!$A:$A,0),MATCH(AG$1,人口源表!$1:$1,0))*INDEX(城镇化率!$1:$1048576,MATCH($B164,城镇化率!$A:$A,0),MATCH(AG$1,城镇化率!$5:$5,0))/100</f>
        <v>4428450.2957931887</v>
      </c>
      <c r="AH164" s="40">
        <f>INDEX(人口源表!$1:$1048576,MATCH($B164,人口源表!$A:$A,0),MATCH(AH$1,人口源表!$1:$1,0))*INDEX(城镇化率!$1:$1048576,MATCH($B164,城镇化率!$A:$A,0),MATCH(AH$1,城镇化率!$5:$5,0))/100</f>
        <v>4433080.0629844107</v>
      </c>
      <c r="AI164" s="40">
        <f>INDEX(人口源表!$1:$1048576,MATCH($B164,人口源表!$A:$A,0),MATCH(AI$1,人口源表!$1:$1,0))*INDEX(城镇化率!$1:$1048576,MATCH($B164,城镇化率!$A:$A,0),MATCH(AI$1,城镇化率!$5:$5,0))/100</f>
        <v>4436757.0444015311</v>
      </c>
      <c r="AJ164" s="40">
        <f>INDEX(人口源表!$1:$1048576,MATCH($B164,人口源表!$A:$A,0),MATCH(AJ$1,人口源表!$1:$1,0))*INDEX(城镇化率!$1:$1048576,MATCH($B164,城镇化率!$A:$A,0),MATCH(AJ$1,城镇化率!$5:$5,0))/100</f>
        <v>4439721.4919871297</v>
      </c>
      <c r="AK164" s="40">
        <f>INDEX(人口源表!$1:$1048576,MATCH($B164,人口源表!$A:$A,0),MATCH(AK$1,人口源表!$1:$1,0))*INDEX(城镇化率!$1:$1048576,MATCH($B164,城镇化率!$A:$A,0),MATCH(AK$1,城镇化率!$5:$5,0))/100</f>
        <v>4442234.9020208875</v>
      </c>
      <c r="AL164" s="40">
        <f>INDEX(人口源表!$1:$1048576,MATCH($B164,人口源表!$A:$A,0),MATCH(AL$1,人口源表!$1:$1,0))*INDEX(城镇化率!$1:$1048576,MATCH($B164,城镇化率!$A:$A,0),MATCH(AL$1,城镇化率!$5:$5,0))/100</f>
        <v>4444581.9814721402</v>
      </c>
      <c r="AM164" s="40">
        <f>INDEX(人口源表!$1:$1048576,MATCH($B164,人口源表!$A:$A,0),MATCH(AM$1,人口源表!$1:$1,0))*INDEX(城镇化率!$1:$1048576,MATCH($B164,城镇化率!$A:$A,0),MATCH(AM$1,城镇化率!$5:$5,0))/100</f>
        <v>4447071.5835172264</v>
      </c>
      <c r="AN164" s="40">
        <f>INDEX(人口源表!$1:$1048576,MATCH($B164,人口源表!$A:$A,0),MATCH(AN$1,人口源表!$1:$1,0))*INDEX(城镇化率!$1:$1048576,MATCH($B164,城镇化率!$A:$A,0),MATCH(AN$1,城镇化率!$5:$5,0))/100</f>
        <v>4450036.5844675414</v>
      </c>
      <c r="AO164" s="40">
        <f>INDEX(人口源表!$1:$1048576,MATCH($B164,人口源表!$A:$A,0),MATCH(AO$1,人口源表!$1:$1,0))*INDEX(城镇化率!$1:$1048576,MATCH($B164,城镇化率!$A:$A,0),MATCH(AO$1,城镇化率!$5:$5,0))/100</f>
        <v>4453833.7530716714</v>
      </c>
      <c r="AP164" s="40">
        <f>INDEX(人口源表!$1:$1048576,MATCH($B164,人口源表!$A:$A,0),MATCH(AP$1,人口源表!$1:$1,0))*INDEX(城镇化率!$1:$1048576,MATCH($B164,城镇化率!$A:$A,0),MATCH(AP$1,城镇化率!$5:$5,0))/100</f>
        <v>4458844.6952776639</v>
      </c>
      <c r="AQ164" s="40">
        <f>INDEX(人口源表!$1:$1048576,MATCH($B164,人口源表!$A:$A,0),MATCH(AQ$1,人口源表!$1:$1,0))*INDEX(城镇化率!$1:$1048576,MATCH($B164,城镇化率!$A:$A,0),MATCH(AQ$1,城镇化率!$5:$5,0))/100</f>
        <v>4465476.2719834791</v>
      </c>
      <c r="AR164" s="40">
        <f>INDEX(人口源表!$1:$1048576,MATCH($B164,人口源表!$A:$A,0),MATCH(AR$1,人口源表!$1:$1,0))*INDEX(城镇化率!$1:$1048576,MATCH($B164,城镇化率!$A:$A,0),MATCH(AR$1,城镇化率!$5:$5,0))/100</f>
        <v>4474160.4756274587</v>
      </c>
      <c r="AS164" s="40">
        <f>INDEX(人口源表!$1:$1048576,MATCH($B164,人口源表!$A:$A,0),MATCH(AS$1,人口源表!$1:$1,0))*INDEX(城镇化率!$1:$1048576,MATCH($B164,城镇化率!$A:$A,0),MATCH(AS$1,城镇化率!$5:$5,0))/100</f>
        <v>4485355.9422667753</v>
      </c>
      <c r="AT164" s="40">
        <f>INDEX(人口源表!$1:$1048576,MATCH($B164,人口源表!$A:$A,0),MATCH(AT$1,人口源表!$1:$1,0))*INDEX(城镇化率!$1:$1048576,MATCH($B164,城镇化率!$A:$A,0),MATCH(AT$1,城镇化率!$5:$5,0))/100</f>
        <v>4499547.8434815519</v>
      </c>
      <c r="AU164" s="40">
        <f>INDEX(人口源表!$1:$1048576,MATCH($B164,人口源表!$A:$A,0),MATCH(AU$1,人口源表!$1:$1,0))*INDEX(城镇化率!$1:$1048576,MATCH($B164,城镇化率!$A:$A,0),MATCH(AU$1,城镇化率!$5:$5,0))/100</f>
        <v>4517247.7706109416</v>
      </c>
      <c r="AV164" s="40">
        <f>INDEX(人口源表!$1:$1048576,MATCH($B164,人口源表!$A:$A,0),MATCH(AV$1,人口源表!$1:$1,0))*INDEX(城镇化率!$1:$1048576,MATCH($B164,城镇化率!$A:$A,0),MATCH(AV$1,城镇化率!$5:$5,0))/100</f>
        <v>4538994.7191409878</v>
      </c>
    </row>
    <row r="165" spans="1:48" x14ac:dyDescent="0.15">
      <c r="A165" s="4" t="s">
        <v>870</v>
      </c>
      <c r="B165" s="4" t="s">
        <v>336</v>
      </c>
      <c r="C165" s="34">
        <f>VLOOKUP(B165,'[1]2016省城人口总结（根）'!B:C,2,FALSE)/100</f>
        <v>0.45782309888881995</v>
      </c>
      <c r="D165" s="40">
        <f>INDEX(人口源表!$1:$1048576,MATCH($B165,人口源表!$A:$A,0),MATCH(D$1,人口源表!$1:$1,0))*INDEX(城镇化率!$1:$1048576,MATCH($B165,城镇化率!$A:$A,0),MATCH(D$1,城镇化率!$5:$5,0))/100</f>
        <v>2870675.7584494376</v>
      </c>
      <c r="E165" s="40">
        <f>INDEX(人口源表!$1:$1048576,MATCH($B165,人口源表!$A:$A,0),MATCH(E$1,人口源表!$1:$1,0))*INDEX(城镇化率!$1:$1048576,MATCH($B165,城镇化率!$A:$A,0),MATCH(E$1,城镇化率!$5:$5,0))/100</f>
        <v>2928985.0347596807</v>
      </c>
      <c r="F165" s="40">
        <f>INDEX(人口源表!$1:$1048576,MATCH($B165,人口源表!$A:$A,0),MATCH(F$1,人口源表!$1:$1,0))*INDEX(城镇化率!$1:$1048576,MATCH($B165,城镇化率!$A:$A,0),MATCH(F$1,城镇化率!$5:$5,0))/100</f>
        <v>2987835.7310558385</v>
      </c>
      <c r="G165" s="40">
        <f>INDEX(人口源表!$1:$1048576,MATCH($B165,人口源表!$A:$A,0),MATCH(G$1,人口源表!$1:$1,0))*INDEX(城镇化率!$1:$1048576,MATCH($B165,城镇化率!$A:$A,0),MATCH(G$1,城镇化率!$5:$5,0))/100</f>
        <v>2993128.4266205039</v>
      </c>
      <c r="H165" s="40">
        <f>INDEX(人口源表!$1:$1048576,MATCH($B165,人口源表!$A:$A,0),MATCH(H$1,人口源表!$1:$1,0))*INDEX(城镇化率!$1:$1048576,MATCH($B165,城镇化率!$A:$A,0),MATCH(H$1,城镇化率!$5:$5,0))/100</f>
        <v>3053251.2646121876</v>
      </c>
      <c r="I165" s="40">
        <f>INDEX(人口源表!$1:$1048576,MATCH($B165,人口源表!$A:$A,0),MATCH(I$1,人口源表!$1:$1,0))*INDEX(城镇化率!$1:$1048576,MATCH($B165,城镇化率!$A:$A,0),MATCH(I$1,城镇化率!$5:$5,0))/100</f>
        <v>3095409.7246308285</v>
      </c>
      <c r="J165" s="40">
        <f>INDEX(人口源表!$1:$1048576,MATCH($B165,人口源表!$A:$A,0),MATCH(J$1,人口源表!$1:$1,0))*INDEX(城镇化率!$1:$1048576,MATCH($B165,城镇化率!$A:$A,0),MATCH(J$1,城镇化率!$5:$5,0))/100</f>
        <v>3139969.1335369986</v>
      </c>
      <c r="K165" s="40">
        <f>INDEX(人口源表!$1:$1048576,MATCH($B165,人口源表!$A:$A,0),MATCH(K$1,人口源表!$1:$1,0))*INDEX(城镇化率!$1:$1048576,MATCH($B165,城镇化率!$A:$A,0),MATCH(K$1,城镇化率!$5:$5,0))/100</f>
        <v>3186524.1408112412</v>
      </c>
      <c r="L165" s="40">
        <f>INDEX(人口源表!$1:$1048576,MATCH($B165,人口源表!$A:$A,0),MATCH(L$1,人口源表!$1:$1,0))*INDEX(城镇化率!$1:$1048576,MATCH($B165,城镇化率!$A:$A,0),MATCH(L$1,城镇化率!$5:$5,0))/100</f>
        <v>3234681.9498770679</v>
      </c>
      <c r="M165" s="40">
        <f>INDEX(人口源表!$1:$1048576,MATCH($B165,人口源表!$A:$A,0),MATCH(M$1,人口源表!$1:$1,0))*INDEX(城镇化率!$1:$1048576,MATCH($B165,城镇化率!$A:$A,0),MATCH(M$1,城镇化率!$5:$5,0))/100</f>
        <v>3284062.8585904981</v>
      </c>
      <c r="N165" s="40">
        <f>INDEX(人口源表!$1:$1048576,MATCH($B165,人口源表!$A:$A,0),MATCH(N$1,人口源表!$1:$1,0))*INDEX(城镇化率!$1:$1048576,MATCH($B165,城镇化率!$A:$A,0),MATCH(N$1,城镇化率!$5:$5,0))/100</f>
        <v>3334300.8048831499</v>
      </c>
      <c r="O165" s="40">
        <f>INDEX(人口源表!$1:$1048576,MATCH($B165,人口源表!$A:$A,0),MATCH(O$1,人口源表!$1:$1,0))*INDEX(城镇化率!$1:$1048576,MATCH($B165,城镇化率!$A:$A,0),MATCH(O$1,城镇化率!$5:$5,0))/100</f>
        <v>3385044.442482424</v>
      </c>
      <c r="P165" s="40">
        <f>INDEX(人口源表!$1:$1048576,MATCH($B165,人口源表!$A:$A,0),MATCH(P$1,人口源表!$1:$1,0))*INDEX(城镇化率!$1:$1048576,MATCH($B165,城镇化率!$A:$A,0),MATCH(P$1,城镇化率!$5:$5,0))/100</f>
        <v>3435959.313630953</v>
      </c>
      <c r="Q165" s="40">
        <f>INDEX(人口源表!$1:$1048576,MATCH($B165,人口源表!$A:$A,0),MATCH(Q$1,人口源表!$1:$1,0))*INDEX(城镇化率!$1:$1048576,MATCH($B165,城镇化率!$A:$A,0),MATCH(Q$1,城镇化率!$5:$5,0))/100</f>
        <v>3486726.3729507132</v>
      </c>
      <c r="R165" s="40">
        <f>INDEX(人口源表!$1:$1048576,MATCH($B165,人口源表!$A:$A,0),MATCH(R$1,人口源表!$1:$1,0))*INDEX(城镇化率!$1:$1048576,MATCH($B165,城镇化率!$A:$A,0),MATCH(R$1,城镇化率!$5:$5,0))/100</f>
        <v>3537047.4235788397</v>
      </c>
      <c r="S165" s="40">
        <f>INDEX(人口源表!$1:$1048576,MATCH($B165,人口源表!$A:$A,0),MATCH(S$1,人口源表!$1:$1,0))*INDEX(城镇化率!$1:$1048576,MATCH($B165,城镇化率!$A:$A,0),MATCH(S$1,城镇化率!$5:$5,0))/100</f>
        <v>3568886.4526863629</v>
      </c>
      <c r="T165" s="40">
        <f>INDEX(人口源表!$1:$1048576,MATCH($B165,人口源表!$A:$A,0),MATCH(T$1,人口源表!$1:$1,0))*INDEX(城镇化率!$1:$1048576,MATCH($B165,城镇化率!$A:$A,0),MATCH(T$1,城镇化率!$5:$5,0))/100</f>
        <v>3599348.8918218571</v>
      </c>
      <c r="U165" s="40">
        <f>INDEX(人口源表!$1:$1048576,MATCH($B165,人口源表!$A:$A,0),MATCH(U$1,人口源表!$1:$1,0))*INDEX(城镇化率!$1:$1048576,MATCH($B165,城镇化率!$A:$A,0),MATCH(U$1,城镇化率!$5:$5,0))/100</f>
        <v>3628218.8352611004</v>
      </c>
      <c r="V165" s="40">
        <f>INDEX(人口源表!$1:$1048576,MATCH($B165,人口源表!$A:$A,0),MATCH(V$1,人口源表!$1:$1,0))*INDEX(城镇化率!$1:$1048576,MATCH($B165,城镇化率!$A:$A,0),MATCH(V$1,城镇化率!$5:$5,0))/100</f>
        <v>3655308.8429434015</v>
      </c>
      <c r="W165" s="40">
        <f>INDEX(人口源表!$1:$1048576,MATCH($B165,人口源表!$A:$A,0),MATCH(W$1,人口源表!$1:$1,0))*INDEX(城镇化率!$1:$1048576,MATCH($B165,城镇化率!$A:$A,0),MATCH(W$1,城镇化率!$5:$5,0))/100</f>
        <v>3680460.1495957202</v>
      </c>
      <c r="X165" s="40">
        <f>INDEX(人口源表!$1:$1048576,MATCH($B165,人口源表!$A:$A,0),MATCH(X$1,人口源表!$1:$1,0))*INDEX(城镇化率!$1:$1048576,MATCH($B165,城镇化率!$A:$A,0),MATCH(X$1,城镇化率!$5:$5,0))/100</f>
        <v>3703542.3114714199</v>
      </c>
      <c r="Y165" s="40">
        <f>INDEX(人口源表!$1:$1048576,MATCH($B165,人口源表!$A:$A,0),MATCH(Y$1,人口源表!$1:$1,0))*INDEX(城镇化率!$1:$1048576,MATCH($B165,城镇化率!$A:$A,0),MATCH(Y$1,城镇化率!$5:$5,0))/100</f>
        <v>3724455.6325121666</v>
      </c>
      <c r="Z165" s="40">
        <f>INDEX(人口源表!$1:$1048576,MATCH($B165,人口源表!$A:$A,0),MATCH(Z$1,人口源表!$1:$1,0))*INDEX(城镇化率!$1:$1048576,MATCH($B165,城镇化率!$A:$A,0),MATCH(Z$1,城镇化率!$5:$5,0))/100</f>
        <v>3743130.2740143817</v>
      </c>
      <c r="AA165" s="40">
        <f>INDEX(人口源表!$1:$1048576,MATCH($B165,人口源表!$A:$A,0),MATCH(AA$1,人口源表!$1:$1,0))*INDEX(城镇化率!$1:$1048576,MATCH($B165,城镇化率!$A:$A,0),MATCH(AA$1,城镇化率!$5:$5,0))/100</f>
        <v>3759528.1550573222</v>
      </c>
      <c r="AB165" s="40">
        <f>INDEX(人口源表!$1:$1048576,MATCH($B165,人口源表!$A:$A,0),MATCH(AB$1,人口源表!$1:$1,0))*INDEX(城镇化率!$1:$1048576,MATCH($B165,城镇化率!$A:$A,0),MATCH(AB$1,城镇化率!$5:$5,0))/100</f>
        <v>3773643.7611356392</v>
      </c>
      <c r="AC165" s="40">
        <f>INDEX(人口源表!$1:$1048576,MATCH($B165,人口源表!$A:$A,0),MATCH(AC$1,人口源表!$1:$1,0))*INDEX(城镇化率!$1:$1048576,MATCH($B165,城镇化率!$A:$A,0),MATCH(AC$1,城镇化率!$5:$5,0))/100</f>
        <v>3780872.7637248165</v>
      </c>
      <c r="AD165" s="40">
        <f>INDEX(人口源表!$1:$1048576,MATCH($B165,人口源表!$A:$A,0),MATCH(AD$1,人口源表!$1:$1,0))*INDEX(城镇化率!$1:$1048576,MATCH($B165,城镇化率!$A:$A,0),MATCH(AD$1,城镇化率!$5:$5,0))/100</f>
        <v>3785889.7579951202</v>
      </c>
      <c r="AE165" s="40">
        <f>INDEX(人口源表!$1:$1048576,MATCH($B165,人口源表!$A:$A,0),MATCH(AE$1,人口源表!$1:$1,0))*INDEX(城镇化率!$1:$1048576,MATCH($B165,城镇化率!$A:$A,0),MATCH(AE$1,城镇化率!$5:$5,0))/100</f>
        <v>3788798.4517763462</v>
      </c>
      <c r="AF165" s="40">
        <f>INDEX(人口源表!$1:$1048576,MATCH($B165,人口源表!$A:$A,0),MATCH(AF$1,人口源表!$1:$1,0))*INDEX(城镇化率!$1:$1048576,MATCH($B165,城镇化率!$A:$A,0),MATCH(AF$1,城镇化率!$5:$5,0))/100</f>
        <v>3789738.9453146369</v>
      </c>
      <c r="AG165" s="40">
        <f>INDEX(人口源表!$1:$1048576,MATCH($B165,人口源表!$A:$A,0),MATCH(AG$1,人口源表!$1:$1,0))*INDEX(城镇化率!$1:$1048576,MATCH($B165,城镇化率!$A:$A,0),MATCH(AG$1,城镇化率!$5:$5,0))/100</f>
        <v>3788883.7654346917</v>
      </c>
      <c r="AH165" s="40">
        <f>INDEX(人口源表!$1:$1048576,MATCH($B165,人口源表!$A:$A,0),MATCH(AH$1,人口源表!$1:$1,0))*INDEX(城镇化率!$1:$1048576,MATCH($B165,城镇化率!$A:$A,0),MATCH(AH$1,城镇化率!$5:$5,0))/100</f>
        <v>3786444.8542223461</v>
      </c>
      <c r="AI165" s="40">
        <f>INDEX(人口源表!$1:$1048576,MATCH($B165,人口源表!$A:$A,0),MATCH(AI$1,人口源表!$1:$1,0))*INDEX(城镇化率!$1:$1048576,MATCH($B165,城镇化率!$A:$A,0),MATCH(AI$1,城镇化率!$5:$5,0))/100</f>
        <v>3782668.4477592018</v>
      </c>
      <c r="AJ165" s="40">
        <f>INDEX(人口源表!$1:$1048576,MATCH($B165,人口源表!$A:$A,0),MATCH(AJ$1,人口源表!$1:$1,0))*INDEX(城镇化率!$1:$1048576,MATCH($B165,城镇化率!$A:$A,0),MATCH(AJ$1,城镇化率!$5:$5,0))/100</f>
        <v>3777840.3800898669</v>
      </c>
      <c r="AK165" s="40">
        <f>INDEX(人口源表!$1:$1048576,MATCH($B165,人口源表!$A:$A,0),MATCH(AK$1,人口源表!$1:$1,0))*INDEX(城镇化率!$1:$1048576,MATCH($B165,城镇化率!$A:$A,0),MATCH(AK$1,城镇化率!$5:$5,0))/100</f>
        <v>3772283.2641501264</v>
      </c>
      <c r="AL165" s="40">
        <f>INDEX(人口源表!$1:$1048576,MATCH($B165,人口源表!$A:$A,0),MATCH(AL$1,人口源表!$1:$1,0))*INDEX(城镇化率!$1:$1048576,MATCH($B165,城镇化率!$A:$A,0),MATCH(AL$1,城镇化率!$5:$5,0))/100</f>
        <v>3766359.5057450933</v>
      </c>
      <c r="AM165" s="40">
        <f>INDEX(人口源表!$1:$1048576,MATCH($B165,人口源表!$A:$A,0),MATCH(AM$1,人口源表!$1:$1,0))*INDEX(城镇化率!$1:$1048576,MATCH($B165,城镇化率!$A:$A,0),MATCH(AM$1,城镇化率!$5:$5,0))/100</f>
        <v>3760470.8218208784</v>
      </c>
      <c r="AN165" s="40">
        <f>INDEX(人口源表!$1:$1048576,MATCH($B165,人口源表!$A:$A,0),MATCH(AN$1,人口源表!$1:$1,0))*INDEX(城镇化率!$1:$1048576,MATCH($B165,城镇化率!$A:$A,0),MATCH(AN$1,城镇化率!$5:$5,0))/100</f>
        <v>3755058.9296244318</v>
      </c>
      <c r="AO165" s="40">
        <f>INDEX(人口源表!$1:$1048576,MATCH($B165,人口源表!$A:$A,0),MATCH(AO$1,人口源表!$1:$1,0))*INDEX(城镇化率!$1:$1048576,MATCH($B165,城镇化率!$A:$A,0),MATCH(AO$1,城镇化率!$5:$5,0))/100</f>
        <v>3750607.4378691874</v>
      </c>
      <c r="AP165" s="40">
        <f>INDEX(人口源表!$1:$1048576,MATCH($B165,人口源表!$A:$A,0),MATCH(AP$1,人口源表!$1:$1,0))*INDEX(城镇化率!$1:$1048576,MATCH($B165,城镇化率!$A:$A,0),MATCH(AP$1,城镇化率!$5:$5,0))/100</f>
        <v>3747639.5763974045</v>
      </c>
      <c r="AQ165" s="40">
        <f>INDEX(人口源表!$1:$1048576,MATCH($B165,人口源表!$A:$A,0),MATCH(AQ$1,人口源表!$1:$1,0))*INDEX(城镇化率!$1:$1048576,MATCH($B165,城镇化率!$A:$A,0),MATCH(AQ$1,城镇化率!$5:$5,0))/100</f>
        <v>3746724.2900404348</v>
      </c>
      <c r="AR165" s="40">
        <f>INDEX(人口源表!$1:$1048576,MATCH($B165,人口源表!$A:$A,0),MATCH(AR$1,人口源表!$1:$1,0))*INDEX(城镇化率!$1:$1048576,MATCH($B165,城镇化率!$A:$A,0),MATCH(AR$1,城镇化率!$5:$5,0))/100</f>
        <v>3748469.7787365122</v>
      </c>
      <c r="AS165" s="40">
        <f>INDEX(人口源表!$1:$1048576,MATCH($B165,人口源表!$A:$A,0),MATCH(AS$1,人口源表!$1:$1,0))*INDEX(城镇化率!$1:$1048576,MATCH($B165,城镇化率!$A:$A,0),MATCH(AS$1,城镇化率!$5:$5,0))/100</f>
        <v>3753532.0388551038</v>
      </c>
      <c r="AT165" s="40">
        <f>INDEX(人口源表!$1:$1048576,MATCH($B165,人口源表!$A:$A,0),MATCH(AT$1,人口源表!$1:$1,0))*INDEX(城镇化率!$1:$1048576,MATCH($B165,城镇化率!$A:$A,0),MATCH(AT$1,城镇化率!$5:$5,0))/100</f>
        <v>3762608.3763022674</v>
      </c>
      <c r="AU165" s="40">
        <f>INDEX(人口源表!$1:$1048576,MATCH($B165,人口源表!$A:$A,0),MATCH(AU$1,人口源表!$1:$1,0))*INDEX(城镇化率!$1:$1048576,MATCH($B165,城镇化率!$A:$A,0),MATCH(AU$1,城镇化率!$5:$5,0))/100</f>
        <v>3776443.5910030096</v>
      </c>
      <c r="AV165" s="40">
        <f>INDEX(人口源表!$1:$1048576,MATCH($B165,人口源表!$A:$A,0),MATCH(AV$1,人口源表!$1:$1,0))*INDEX(城镇化率!$1:$1048576,MATCH($B165,城镇化率!$A:$A,0),MATCH(AV$1,城镇化率!$5:$5,0))/100</f>
        <v>3795827.709153478</v>
      </c>
    </row>
    <row r="166" spans="1:48" x14ac:dyDescent="0.15">
      <c r="A166" s="4" t="s">
        <v>870</v>
      </c>
      <c r="B166" s="4" t="s">
        <v>338</v>
      </c>
      <c r="C166" s="34">
        <f>VLOOKUP(B166,'[1]2016省城人口总结（根）'!B:C,2,FALSE)/100</f>
        <v>0.40869283730316197</v>
      </c>
      <c r="D166" s="40">
        <f>INDEX(人口源表!$1:$1048576,MATCH($B166,人口源表!$A:$A,0),MATCH(D$1,人口源表!$1:$1,0))*INDEX(城镇化率!$1:$1048576,MATCH($B166,城镇化率!$A:$A,0),MATCH(D$1,城镇化率!$5:$5,0))/100</f>
        <v>3774113.4398182803</v>
      </c>
      <c r="E166" s="40">
        <f>INDEX(人口源表!$1:$1048576,MATCH($B166,人口源表!$A:$A,0),MATCH(E$1,人口源表!$1:$1,0))*INDEX(城镇化率!$1:$1048576,MATCH($B166,城镇化率!$A:$A,0),MATCH(E$1,城镇化率!$5:$5,0))/100</f>
        <v>3858608.0651282882</v>
      </c>
      <c r="F166" s="40">
        <f>INDEX(人口源表!$1:$1048576,MATCH($B166,人口源表!$A:$A,0),MATCH(F$1,人口源表!$1:$1,0))*INDEX(城镇化率!$1:$1048576,MATCH($B166,城镇化率!$A:$A,0),MATCH(F$1,城镇化率!$5:$5,0))/100</f>
        <v>3944675.8599490416</v>
      </c>
      <c r="G166" s="40">
        <f>INDEX(人口源表!$1:$1048576,MATCH($B166,人口源表!$A:$A,0),MATCH(G$1,人口源表!$1:$1,0))*INDEX(城镇化率!$1:$1048576,MATCH($B166,城镇化率!$A:$A,0),MATCH(G$1,城镇化率!$5:$5,0))/100</f>
        <v>3850825.5630927701</v>
      </c>
      <c r="H166" s="40">
        <f>INDEX(人口源表!$1:$1048576,MATCH($B166,人口源表!$A:$A,0),MATCH(H$1,人口源表!$1:$1,0))*INDEX(城镇化率!$1:$1048576,MATCH($B166,城镇化率!$A:$A,0),MATCH(H$1,城镇化率!$5:$5,0))/100</f>
        <v>3945968.3871955215</v>
      </c>
      <c r="I166" s="40">
        <f>INDEX(人口源表!$1:$1048576,MATCH($B166,人口源表!$A:$A,0),MATCH(I$1,人口源表!$1:$1,0))*INDEX(城镇化率!$1:$1048576,MATCH($B166,城镇化率!$A:$A,0),MATCH(I$1,城镇化率!$5:$5,0))/100</f>
        <v>4016495.5117549966</v>
      </c>
      <c r="J166" s="40">
        <f>INDEX(人口源表!$1:$1048576,MATCH($B166,人口源表!$A:$A,0),MATCH(J$1,人口源表!$1:$1,0))*INDEX(城镇化率!$1:$1048576,MATCH($B166,城镇化率!$A:$A,0),MATCH(J$1,城镇化率!$5:$5,0))/100</f>
        <v>4088733.4649615115</v>
      </c>
      <c r="K166" s="40">
        <f>INDEX(人口源表!$1:$1048576,MATCH($B166,人口源表!$A:$A,0),MATCH(K$1,人口源表!$1:$1,0))*INDEX(城镇化率!$1:$1048576,MATCH($B166,城镇化率!$A:$A,0),MATCH(K$1,城镇化率!$5:$5,0))/100</f>
        <v>4162286.1609224342</v>
      </c>
      <c r="L166" s="40">
        <f>INDEX(人口源表!$1:$1048576,MATCH($B166,人口源表!$A:$A,0),MATCH(L$1,人口源表!$1:$1,0))*INDEX(城镇化率!$1:$1048576,MATCH($B166,城镇化率!$A:$A,0),MATCH(L$1,城镇化率!$5:$5,0))/100</f>
        <v>4236771.8247214565</v>
      </c>
      <c r="M166" s="40">
        <f>INDEX(人口源表!$1:$1048576,MATCH($B166,人口源表!$A:$A,0),MATCH(M$1,人口源表!$1:$1,0))*INDEX(城镇化率!$1:$1048576,MATCH($B166,城镇化率!$A:$A,0),MATCH(M$1,城镇化率!$5:$5,0))/100</f>
        <v>4311821.3608848546</v>
      </c>
      <c r="N166" s="40">
        <f>INDEX(人口源表!$1:$1048576,MATCH($B166,人口源表!$A:$A,0),MATCH(N$1,人口源表!$1:$1,0))*INDEX(城镇化率!$1:$1048576,MATCH($B166,城镇化率!$A:$A,0),MATCH(N$1,城镇化率!$5:$5,0))/100</f>
        <v>4387083.0920209512</v>
      </c>
      <c r="O166" s="40">
        <f>INDEX(人口源表!$1:$1048576,MATCH($B166,人口源表!$A:$A,0),MATCH(O$1,人口源表!$1:$1,0))*INDEX(城镇化率!$1:$1048576,MATCH($B166,城镇化率!$A:$A,0),MATCH(O$1,城镇化率!$5:$5,0))/100</f>
        <v>4462221.1923170127</v>
      </c>
      <c r="P166" s="40">
        <f>INDEX(人口源表!$1:$1048576,MATCH($B166,人口源表!$A:$A,0),MATCH(P$1,人口源表!$1:$1,0))*INDEX(城镇化率!$1:$1048576,MATCH($B166,城镇化率!$A:$A,0),MATCH(P$1,城镇化率!$5:$5,0))/100</f>
        <v>4536917.7810226772</v>
      </c>
      <c r="Q166" s="40">
        <f>INDEX(人口源表!$1:$1048576,MATCH($B166,人口源表!$A:$A,0),MATCH(Q$1,人口源表!$1:$1,0))*INDEX(城镇化率!$1:$1048576,MATCH($B166,城镇化率!$A:$A,0),MATCH(Q$1,城镇化率!$5:$5,0))/100</f>
        <v>4610873.1979566505</v>
      </c>
      <c r="R166" s="40">
        <f>INDEX(人口源表!$1:$1048576,MATCH($B166,人口源表!$A:$A,0),MATCH(R$1,人口源表!$1:$1,0))*INDEX(城镇化率!$1:$1048576,MATCH($B166,城镇化率!$A:$A,0),MATCH(R$1,城镇化率!$5:$5,0))/100</f>
        <v>4683810.608599293</v>
      </c>
      <c r="S166" s="40">
        <f>INDEX(人口源表!$1:$1048576,MATCH($B166,人口源表!$A:$A,0),MATCH(S$1,人口源表!$1:$1,0))*INDEX(城镇化率!$1:$1048576,MATCH($B166,城镇化率!$A:$A,0),MATCH(S$1,城镇化率!$5:$5,0))/100</f>
        <v>4731930.1306184847</v>
      </c>
      <c r="T166" s="40">
        <f>INDEX(人口源表!$1:$1048576,MATCH($B166,人口源表!$A:$A,0),MATCH(T$1,人口源表!$1:$1,0))*INDEX(城镇化率!$1:$1048576,MATCH($B166,城镇化率!$A:$A,0),MATCH(T$1,城镇化率!$5:$5,0))/100</f>
        <v>4777964.965309904</v>
      </c>
      <c r="U166" s="40">
        <f>INDEX(人口源表!$1:$1048576,MATCH($B166,人口源表!$A:$A,0),MATCH(U$1,人口源表!$1:$1,0))*INDEX(城镇化率!$1:$1048576,MATCH($B166,城镇化率!$A:$A,0),MATCH(U$1,城镇化率!$5:$5,0))/100</f>
        <v>4821735.2160327639</v>
      </c>
      <c r="V166" s="40">
        <f>INDEX(人口源表!$1:$1048576,MATCH($B166,人口源表!$A:$A,0),MATCH(V$1,人口源表!$1:$1,0))*INDEX(城镇化率!$1:$1048576,MATCH($B166,城镇化率!$A:$A,0),MATCH(V$1,城镇化率!$5:$5,0))/100</f>
        <v>4863091.2254101969</v>
      </c>
      <c r="W166" s="40">
        <f>INDEX(人口源表!$1:$1048576,MATCH($B166,人口源表!$A:$A,0),MATCH(W$1,人口源表!$1:$1,0))*INDEX(城镇化率!$1:$1048576,MATCH($B166,城镇化率!$A:$A,0),MATCH(W$1,城镇化率!$5:$5,0))/100</f>
        <v>4901913.3832234778</v>
      </c>
      <c r="X166" s="40">
        <f>INDEX(人口源表!$1:$1048576,MATCH($B166,人口源表!$A:$A,0),MATCH(X$1,人口源表!$1:$1,0))*INDEX(城镇化率!$1:$1048576,MATCH($B166,城镇化率!$A:$A,0),MATCH(X$1,城镇化率!$5:$5,0))/100</f>
        <v>4938112.4144097446</v>
      </c>
      <c r="Y166" s="40">
        <f>INDEX(人口源表!$1:$1048576,MATCH($B166,人口源表!$A:$A,0),MATCH(Y$1,人口源表!$1:$1,0))*INDEX(城镇化率!$1:$1048576,MATCH($B166,城镇化率!$A:$A,0),MATCH(Y$1,城镇化率!$5:$5,0))/100</f>
        <v>4971631.1644517025</v>
      </c>
      <c r="Z166" s="40">
        <f>INDEX(人口源表!$1:$1048576,MATCH($B166,人口源表!$A:$A,0),MATCH(Z$1,人口源表!$1:$1,0))*INDEX(城镇化率!$1:$1048576,MATCH($B166,城镇化率!$A:$A,0),MATCH(Z$1,城镇化率!$5:$5,0))/100</f>
        <v>5002444.4161793999</v>
      </c>
      <c r="AA166" s="40">
        <f>INDEX(人口源表!$1:$1048576,MATCH($B166,人口源表!$A:$A,0),MATCH(AA$1,人口源表!$1:$1,0))*INDEX(城镇化率!$1:$1048576,MATCH($B166,城镇化率!$A:$A,0),MATCH(AA$1,城镇化率!$5:$5,0))/100</f>
        <v>5030559.6991075166</v>
      </c>
      <c r="AB166" s="40">
        <f>INDEX(人口源表!$1:$1048576,MATCH($B166,人口源表!$A:$A,0),MATCH(AB$1,人口源表!$1:$1,0))*INDEX(城镇化率!$1:$1048576,MATCH($B166,城镇化率!$A:$A,0),MATCH(AB$1,城镇化率!$5:$5,0))/100</f>
        <v>5056020.141612133</v>
      </c>
      <c r="AC166" s="40">
        <f>INDEX(人口源表!$1:$1048576,MATCH($B166,人口源表!$A:$A,0),MATCH(AC$1,人口源表!$1:$1,0))*INDEX(城镇化率!$1:$1048576,MATCH($B166,城镇化率!$A:$A,0),MATCH(AC$1,城镇化率!$5:$5,0))/100</f>
        <v>5072687.4041612986</v>
      </c>
      <c r="AD166" s="40">
        <f>INDEX(人口源表!$1:$1048576,MATCH($B166,人口源表!$A:$A,0),MATCH(AD$1,人口源表!$1:$1,0))*INDEX(城镇化率!$1:$1048576,MATCH($B166,城镇化率!$A:$A,0),MATCH(AD$1,城镇化率!$5:$5,0))/100</f>
        <v>5086846.8911676798</v>
      </c>
      <c r="AE166" s="40">
        <f>INDEX(人口源表!$1:$1048576,MATCH($B166,人口源表!$A:$A,0),MATCH(AE$1,人口源表!$1:$1,0))*INDEX(城镇化率!$1:$1048576,MATCH($B166,城镇化率!$A:$A,0),MATCH(AE$1,城镇化率!$5:$5,0))/100</f>
        <v>5098657.1991675729</v>
      </c>
      <c r="AF166" s="40">
        <f>INDEX(人口源表!$1:$1048576,MATCH($B166,人口源表!$A:$A,0),MATCH(AF$1,人口源表!$1:$1,0))*INDEX(城镇化率!$1:$1048576,MATCH($B166,城镇化率!$A:$A,0),MATCH(AF$1,城镇化率!$5:$5,0))/100</f>
        <v>5108312.0007561957</v>
      </c>
      <c r="AG166" s="40">
        <f>INDEX(人口源表!$1:$1048576,MATCH($B166,人口源表!$A:$A,0),MATCH(AG$1,人口源表!$1:$1,0))*INDEX(城镇化率!$1:$1048576,MATCH($B166,城镇化率!$A:$A,0),MATCH(AG$1,城镇化率!$5:$5,0))/100</f>
        <v>5116043.7857430801</v>
      </c>
      <c r="AH166" s="40">
        <f>INDEX(人口源表!$1:$1048576,MATCH($B166,人口源表!$A:$A,0),MATCH(AH$1,人口源表!$1:$1,0))*INDEX(城镇化率!$1:$1048576,MATCH($B166,城镇化率!$A:$A,0),MATCH(AH$1,城镇化率!$5:$5,0))/100</f>
        <v>5122122.4870743491</v>
      </c>
      <c r="AI166" s="40">
        <f>INDEX(人口源表!$1:$1048576,MATCH($B166,人口源表!$A:$A,0),MATCH(AI$1,人口源表!$1:$1,0))*INDEX(城镇化率!$1:$1048576,MATCH($B166,城镇化率!$A:$A,0),MATCH(AI$1,城镇化率!$5:$5,0))/100</f>
        <v>5126856.1524653174</v>
      </c>
      <c r="AJ166" s="40">
        <f>INDEX(人口源表!$1:$1048576,MATCH($B166,人口源表!$A:$A,0),MATCH(AJ$1,人口源表!$1:$1,0))*INDEX(城镇化率!$1:$1048576,MATCH($B166,城镇化率!$A:$A,0),MATCH(AJ$1,城镇化率!$5:$5,0))/100</f>
        <v>5130592.146677481</v>
      </c>
      <c r="AK166" s="40">
        <f>INDEX(人口源表!$1:$1048576,MATCH($B166,人口源表!$A:$A,0),MATCH(AK$1,人口源表!$1:$1,0))*INDEX(城镇化率!$1:$1048576,MATCH($B166,城镇化率!$A:$A,0),MATCH(AK$1,城镇化率!$5:$5,0))/100</f>
        <v>5133718.8983124383</v>
      </c>
      <c r="AL166" s="40">
        <f>INDEX(人口源表!$1:$1048576,MATCH($B166,人口源表!$A:$A,0),MATCH(AL$1,人口源表!$1:$1,0))*INDEX(城镇化率!$1:$1048576,MATCH($B166,城镇化率!$A:$A,0),MATCH(AL$1,城镇化率!$5:$5,0))/100</f>
        <v>5136663.988152924</v>
      </c>
      <c r="AM166" s="40">
        <f>INDEX(人口源表!$1:$1048576,MATCH($B166,人口源表!$A:$A,0),MATCH(AM$1,人口源表!$1:$1,0))*INDEX(城镇化率!$1:$1048576,MATCH($B166,城镇化率!$A:$A,0),MATCH(AM$1,城镇化率!$5:$5,0))/100</f>
        <v>5139897.4770684121</v>
      </c>
      <c r="AN166" s="40">
        <f>INDEX(人口源表!$1:$1048576,MATCH($B166,人口源表!$A:$A,0),MATCH(AN$1,人口源表!$1:$1,0))*INDEX(城镇化率!$1:$1048576,MATCH($B166,城镇化率!$A:$A,0),MATCH(AN$1,城镇化率!$5:$5,0))/100</f>
        <v>5143930.5212505274</v>
      </c>
      <c r="AO166" s="40">
        <f>INDEX(人口源表!$1:$1048576,MATCH($B166,人口源表!$A:$A,0),MATCH(AO$1,人口源表!$1:$1,0))*INDEX(城镇化率!$1:$1048576,MATCH($B166,城镇化率!$A:$A,0),MATCH(AO$1,城镇化率!$5:$5,0))/100</f>
        <v>5149319.2786868615</v>
      </c>
      <c r="AP166" s="40">
        <f>INDEX(人口源表!$1:$1048576,MATCH($B166,人口源表!$A:$A,0),MATCH(AP$1,人口源表!$1:$1,0))*INDEX(城镇化率!$1:$1048576,MATCH($B166,城镇化率!$A:$A,0),MATCH(AP$1,城镇化率!$5:$5,0))/100</f>
        <v>5156660.3337295167</v>
      </c>
      <c r="AQ166" s="40">
        <f>INDEX(人口源表!$1:$1048576,MATCH($B166,人口源表!$A:$A,0),MATCH(AQ$1,人口源表!$1:$1,0))*INDEX(城镇化率!$1:$1048576,MATCH($B166,城镇化率!$A:$A,0),MATCH(AQ$1,城镇化率!$5:$5,0))/100</f>
        <v>5166597.2891287748</v>
      </c>
      <c r="AR166" s="40">
        <f>INDEX(人口源表!$1:$1048576,MATCH($B166,人口源表!$A:$A,0),MATCH(AR$1,人口源表!$1:$1,0))*INDEX(城镇化率!$1:$1048576,MATCH($B166,城镇化率!$A:$A,0),MATCH(AR$1,城镇化率!$5:$5,0))/100</f>
        <v>5179817.2549550831</v>
      </c>
      <c r="AS166" s="40">
        <f>INDEX(人口源表!$1:$1048576,MATCH($B166,人口源表!$A:$A,0),MATCH(AS$1,人口源表!$1:$1,0))*INDEX(城镇化率!$1:$1048576,MATCH($B166,城镇化率!$A:$A,0),MATCH(AS$1,城镇化率!$5:$5,0))/100</f>
        <v>5197054.2843258688</v>
      </c>
      <c r="AT166" s="40">
        <f>INDEX(人口源表!$1:$1048576,MATCH($B166,人口源表!$A:$A,0),MATCH(AT$1,人口源表!$1:$1,0))*INDEX(城镇化率!$1:$1048576,MATCH($B166,城镇化率!$A:$A,0),MATCH(AT$1,城镇化率!$5:$5,0))/100</f>
        <v>5219087.4458406614</v>
      </c>
      <c r="AU166" s="40">
        <f>INDEX(人口源表!$1:$1048576,MATCH($B166,人口源表!$A:$A,0),MATCH(AU$1,人口源表!$1:$1,0))*INDEX(城镇化率!$1:$1048576,MATCH($B166,城镇化率!$A:$A,0),MATCH(AU$1,城镇化率!$5:$5,0))/100</f>
        <v>5246744.8413228951</v>
      </c>
      <c r="AV166" s="40">
        <f>INDEX(人口源表!$1:$1048576,MATCH($B166,人口源表!$A:$A,0),MATCH(AV$1,人口源表!$1:$1,0))*INDEX(城镇化率!$1:$1048576,MATCH($B166,城镇化率!$A:$A,0),MATCH(AV$1,城镇化率!$5:$5,0))/100</f>
        <v>5280902.2321673036</v>
      </c>
    </row>
    <row r="167" spans="1:48" x14ac:dyDescent="0.15">
      <c r="A167" s="4" t="s">
        <v>870</v>
      </c>
      <c r="B167" s="4" t="s">
        <v>340</v>
      </c>
      <c r="C167" s="34">
        <f>VLOOKUP(B167,'[1]2016省城人口总结（根）'!B:C,2,FALSE)/100</f>
        <v>0.41162812099922397</v>
      </c>
      <c r="D167" s="40">
        <f>INDEX(人口源表!$1:$1048576,MATCH($B167,人口源表!$A:$A,0),MATCH(D$1,人口源表!$1:$1,0))*INDEX(城镇化率!$1:$1048576,MATCH($B167,城镇化率!$A:$A,0),MATCH(D$1,城镇化率!$5:$5,0))/100</f>
        <v>3062825.2490866254</v>
      </c>
      <c r="E167" s="40">
        <f>INDEX(人口源表!$1:$1048576,MATCH($B167,人口源表!$A:$A,0),MATCH(E$1,人口源表!$1:$1,0))*INDEX(城镇化率!$1:$1048576,MATCH($B167,城镇化率!$A:$A,0),MATCH(E$1,城镇化率!$5:$5,0))/100</f>
        <v>3126292.9801116651</v>
      </c>
      <c r="F167" s="40">
        <f>INDEX(人口源表!$1:$1048576,MATCH($B167,人口源表!$A:$A,0),MATCH(F$1,人口源表!$1:$1,0))*INDEX(城镇化率!$1:$1048576,MATCH($B167,城镇化率!$A:$A,0),MATCH(F$1,城镇化率!$5:$5,0))/100</f>
        <v>3190311.8522047061</v>
      </c>
      <c r="G167" s="40">
        <f>INDEX(人口源表!$1:$1048576,MATCH($B167,人口源表!$A:$A,0),MATCH(G$1,人口源表!$1:$1,0))*INDEX(城镇化率!$1:$1048576,MATCH($B167,城镇化率!$A:$A,0),MATCH(G$1,城镇化率!$5:$5,0))/100</f>
        <v>3022740.6912640976</v>
      </c>
      <c r="H167" s="40">
        <f>INDEX(人口源表!$1:$1048576,MATCH($B167,人口源表!$A:$A,0),MATCH(H$1,人口源表!$1:$1,0))*INDEX(城镇化率!$1:$1048576,MATCH($B167,城镇化率!$A:$A,0),MATCH(H$1,城镇化率!$5:$5,0))/100</f>
        <v>3085911.3439531554</v>
      </c>
      <c r="I167" s="40">
        <f>INDEX(人口源表!$1:$1048576,MATCH($B167,人口源表!$A:$A,0),MATCH(I$1,人口源表!$1:$1,0))*INDEX(城镇化率!$1:$1048576,MATCH($B167,城镇化率!$A:$A,0),MATCH(I$1,城镇化率!$5:$5,0))/100</f>
        <v>3130476.7886916511</v>
      </c>
      <c r="J167" s="40">
        <f>INDEX(人口源表!$1:$1048576,MATCH($B167,人口源表!$A:$A,0),MATCH(J$1,人口源表!$1:$1,0))*INDEX(城镇化率!$1:$1048576,MATCH($B167,城镇化率!$A:$A,0),MATCH(J$1,城镇化率!$5:$5,0))/100</f>
        <v>3177053.4482819331</v>
      </c>
      <c r="K167" s="40">
        <f>INDEX(人口源表!$1:$1048576,MATCH($B167,人口源表!$A:$A,0),MATCH(K$1,人口源表!$1:$1,0))*INDEX(城镇化率!$1:$1048576,MATCH($B167,城镇化率!$A:$A,0),MATCH(K$1,城镇化率!$5:$5,0))/100</f>
        <v>3225281.2260813308</v>
      </c>
      <c r="L167" s="40">
        <f>INDEX(人口源表!$1:$1048576,MATCH($B167,人口源表!$A:$A,0),MATCH(L$1,人口源表!$1:$1,0))*INDEX(城镇化率!$1:$1048576,MATCH($B167,城镇化率!$A:$A,0),MATCH(L$1,城镇化率!$5:$5,0))/100</f>
        <v>3274810.6820550128</v>
      </c>
      <c r="M167" s="40">
        <f>INDEX(人口源表!$1:$1048576,MATCH($B167,人口源表!$A:$A,0),MATCH(M$1,人口源表!$1:$1,0))*INDEX(城镇化率!$1:$1048576,MATCH($B167,城镇化率!$A:$A,0),MATCH(M$1,城镇化率!$5:$5,0))/100</f>
        <v>3325304.8695445275</v>
      </c>
      <c r="N167" s="40">
        <f>INDEX(人口源表!$1:$1048576,MATCH($B167,人口源表!$A:$A,0),MATCH(N$1,人口源表!$1:$1,0))*INDEX(城镇化率!$1:$1048576,MATCH($B167,城镇化率!$A:$A,0),MATCH(N$1,城镇化率!$5:$5,0))/100</f>
        <v>3376437.0517026875</v>
      </c>
      <c r="O167" s="40">
        <f>INDEX(人口源表!$1:$1048576,MATCH($B167,人口源表!$A:$A,0),MATCH(O$1,人口源表!$1:$1,0))*INDEX(城镇化率!$1:$1048576,MATCH($B167,城镇化率!$A:$A,0),MATCH(O$1,城镇化率!$5:$5,0))/100</f>
        <v>3427896.281126834</v>
      </c>
      <c r="P167" s="40">
        <f>INDEX(人口源表!$1:$1048576,MATCH($B167,人口源表!$A:$A,0),MATCH(P$1,人口源表!$1:$1,0))*INDEX(城镇化率!$1:$1048576,MATCH($B167,城镇化率!$A:$A,0),MATCH(P$1,城镇化率!$5:$5,0))/100</f>
        <v>3479383.7550756093</v>
      </c>
      <c r="Q167" s="40">
        <f>INDEX(人口源表!$1:$1048576,MATCH($B167,人口源表!$A:$A,0),MATCH(Q$1,人口源表!$1:$1,0))*INDEX(城镇化率!$1:$1048576,MATCH($B167,城镇化率!$A:$A,0),MATCH(Q$1,城镇化率!$5:$5,0))/100</f>
        <v>3530617.5907685608</v>
      </c>
      <c r="R167" s="40">
        <f>INDEX(人口源表!$1:$1048576,MATCH($B167,人口源表!$A:$A,0),MATCH(R$1,人口源表!$1:$1,0))*INDEX(城镇化率!$1:$1048576,MATCH($B167,城镇化率!$A:$A,0),MATCH(R$1,城镇化率!$5:$5,0))/100</f>
        <v>3581331.0526339863</v>
      </c>
      <c r="S167" s="40">
        <f>INDEX(人口源表!$1:$1048576,MATCH($B167,人口源表!$A:$A,0),MATCH(S$1,人口源表!$1:$1,0))*INDEX(城镇化率!$1:$1048576,MATCH($B167,城镇化率!$A:$A,0),MATCH(S$1,城镇化率!$5:$5,0))/100</f>
        <v>3613299.4319975181</v>
      </c>
      <c r="T167" s="40">
        <f>INDEX(人口源表!$1:$1048576,MATCH($B167,人口源表!$A:$A,0),MATCH(T$1,人口源表!$1:$1,0))*INDEX(城镇化率!$1:$1048576,MATCH($B167,城镇化率!$A:$A,0),MATCH(T$1,城镇化率!$5:$5,0))/100</f>
        <v>3643875.1658806978</v>
      </c>
      <c r="U167" s="40">
        <f>INDEX(人口源表!$1:$1048576,MATCH($B167,人口源表!$A:$A,0),MATCH(U$1,人口源表!$1:$1,0))*INDEX(城镇化率!$1:$1048576,MATCH($B167,城镇化率!$A:$A,0),MATCH(U$1,城镇化率!$5:$5,0))/100</f>
        <v>3672868.5216412335</v>
      </c>
      <c r="V167" s="40">
        <f>INDEX(人口源表!$1:$1048576,MATCH($B167,人口源表!$A:$A,0),MATCH(V$1,人口源表!$1:$1,0))*INDEX(城镇化率!$1:$1048576,MATCH($B167,城镇化率!$A:$A,0),MATCH(V$1,城镇化率!$5:$5,0))/100</f>
        <v>3700114.9762623296</v>
      </c>
      <c r="W167" s="40">
        <f>INDEX(人口源表!$1:$1048576,MATCH($B167,人口源表!$A:$A,0),MATCH(W$1,人口源表!$1:$1,0))*INDEX(城镇化率!$1:$1048576,MATCH($B167,城镇化率!$A:$A,0),MATCH(W$1,城镇化率!$5:$5,0))/100</f>
        <v>3725475.8921969719</v>
      </c>
      <c r="X167" s="40">
        <f>INDEX(人口源表!$1:$1048576,MATCH($B167,人口源表!$A:$A,0),MATCH(X$1,人口源表!$1:$1,0))*INDEX(城镇化率!$1:$1048576,MATCH($B167,城镇化率!$A:$A,0),MATCH(X$1,城镇化率!$5:$5,0))/100</f>
        <v>3748837.198733774</v>
      </c>
      <c r="Y167" s="40">
        <f>INDEX(人口源表!$1:$1048576,MATCH($B167,人口源表!$A:$A,0),MATCH(Y$1,人口源表!$1:$1,0))*INDEX(城镇化率!$1:$1048576,MATCH($B167,城镇化率!$A:$A,0),MATCH(Y$1,城镇化率!$5:$5,0))/100</f>
        <v>3770112.5571439345</v>
      </c>
      <c r="Z167" s="40">
        <f>INDEX(人口源表!$1:$1048576,MATCH($B167,人口源表!$A:$A,0),MATCH(Z$1,人口源表!$1:$1,0))*INDEX(城镇化率!$1:$1048576,MATCH($B167,城镇化率!$A:$A,0),MATCH(Z$1,城镇化率!$5:$5,0))/100</f>
        <v>3789242.0551299513</v>
      </c>
      <c r="AA167" s="40">
        <f>INDEX(人口源表!$1:$1048576,MATCH($B167,人口源表!$A:$A,0),MATCH(AA$1,人口源表!$1:$1,0))*INDEX(城镇化率!$1:$1048576,MATCH($B167,城镇化率!$A:$A,0),MATCH(AA$1,城镇化率!$5:$5,0))/100</f>
        <v>3806194.4128008545</v>
      </c>
      <c r="AB167" s="40">
        <f>INDEX(人口源表!$1:$1048576,MATCH($B167,人口源表!$A:$A,0),MATCH(AB$1,人口源表!$1:$1,0))*INDEX(城镇化率!$1:$1048576,MATCH($B167,城镇化率!$A:$A,0),MATCH(AB$1,城镇化率!$5:$5,0))/100</f>
        <v>3820965.6655537086</v>
      </c>
      <c r="AC167" s="40">
        <f>INDEX(人口源表!$1:$1048576,MATCH($B167,人口源表!$A:$A,0),MATCH(AC$1,人口源表!$1:$1,0))*INDEX(城镇化率!$1:$1048576,MATCH($B167,城镇化率!$A:$A,0),MATCH(AC$1,城镇化率!$5:$5,0))/100</f>
        <v>3828892.415735703</v>
      </c>
      <c r="AD167" s="40">
        <f>INDEX(人口源表!$1:$1048576,MATCH($B167,人口源表!$A:$A,0),MATCH(AD$1,人口源表!$1:$1,0))*INDEX(城镇化率!$1:$1048576,MATCH($B167,城镇化率!$A:$A,0),MATCH(AD$1,城镇化率!$5:$5,0))/100</f>
        <v>3834701.599024999</v>
      </c>
      <c r="AE167" s="40">
        <f>INDEX(人口源表!$1:$1048576,MATCH($B167,人口源表!$A:$A,0),MATCH(AE$1,人口源表!$1:$1,0))*INDEX(城镇化率!$1:$1048576,MATCH($B167,城镇化率!$A:$A,0),MATCH(AE$1,城镇化率!$5:$5,0))/100</f>
        <v>3838488.584592104</v>
      </c>
      <c r="AF167" s="40">
        <f>INDEX(人口源表!$1:$1048576,MATCH($B167,人口源表!$A:$A,0),MATCH(AF$1,人口源表!$1:$1,0))*INDEX(城镇化率!$1:$1048576,MATCH($B167,城镇化率!$A:$A,0),MATCH(AF$1,城镇化率!$5:$5,0))/100</f>
        <v>3840378.3908504252</v>
      </c>
      <c r="AG167" s="40">
        <f>INDEX(人口源表!$1:$1048576,MATCH($B167,人口源表!$A:$A,0),MATCH(AG$1,人口源表!$1:$1,0))*INDEX(城镇化率!$1:$1048576,MATCH($B167,城镇化率!$A:$A,0),MATCH(AG$1,城镇化率!$5:$5,0))/100</f>
        <v>3840528.8347858191</v>
      </c>
      <c r="AH167" s="40">
        <f>INDEX(人口源表!$1:$1048576,MATCH($B167,人口源表!$A:$A,0),MATCH(AH$1,人口源表!$1:$1,0))*INDEX(城镇化率!$1:$1048576,MATCH($B167,城镇化率!$A:$A,0),MATCH(AH$1,城镇化率!$5:$5,0))/100</f>
        <v>3839129.5624306942</v>
      </c>
      <c r="AI167" s="40">
        <f>INDEX(人口源表!$1:$1048576,MATCH($B167,人口源表!$A:$A,0),MATCH(AI$1,人口源表!$1:$1,0))*INDEX(城镇化率!$1:$1048576,MATCH($B167,城镇化率!$A:$A,0),MATCH(AI$1,城镇化率!$5:$5,0))/100</f>
        <v>3836403.1503822859</v>
      </c>
      <c r="AJ167" s="40">
        <f>INDEX(人口源表!$1:$1048576,MATCH($B167,人口源表!$A:$A,0),MATCH(AJ$1,人口源表!$1:$1,0))*INDEX(城镇化率!$1:$1048576,MATCH($B167,城镇化率!$A:$A,0),MATCH(AJ$1,城镇化率!$5:$5,0))/100</f>
        <v>3832605.1717540957</v>
      </c>
      <c r="AK167" s="40">
        <f>INDEX(人口源表!$1:$1048576,MATCH($B167,人口源表!$A:$A,0),MATCH(AK$1,人口源表!$1:$1,0))*INDEX(城镇化率!$1:$1048576,MATCH($B167,城镇化率!$A:$A,0),MATCH(AK$1,城镇化率!$5:$5,0))/100</f>
        <v>3828025.3146527107</v>
      </c>
      <c r="AL167" s="40">
        <f>INDEX(人口源表!$1:$1048576,MATCH($B167,人口源表!$A:$A,0),MATCH(AL$1,人口源表!$1:$1,0))*INDEX(城镇化率!$1:$1048576,MATCH($B167,城镇化率!$A:$A,0),MATCH(AL$1,城镇化率!$5:$5,0))/100</f>
        <v>3822987.4573291894</v>
      </c>
      <c r="AM167" s="40">
        <f>INDEX(人口源表!$1:$1048576,MATCH($B167,人口源表!$A:$A,0),MATCH(AM$1,人口源表!$1:$1,0))*INDEX(城镇化率!$1:$1048576,MATCH($B167,城镇化率!$A:$A,0),MATCH(AM$1,城镇化率!$5:$5,0))/100</f>
        <v>3817851.3367914432</v>
      </c>
      <c r="AN167" s="40">
        <f>INDEX(人口源表!$1:$1048576,MATCH($B167,人口源表!$A:$A,0),MATCH(AN$1,人口源表!$1:$1,0))*INDEX(城镇化率!$1:$1048576,MATCH($B167,城镇化率!$A:$A,0),MATCH(AN$1,城镇化率!$5:$5,0))/100</f>
        <v>3813011.5735455249</v>
      </c>
      <c r="AO167" s="40">
        <f>INDEX(人口源表!$1:$1048576,MATCH($B167,人口源表!$A:$A,0),MATCH(AO$1,人口源表!$1:$1,0))*INDEX(城镇化率!$1:$1048576,MATCH($B167,城镇化率!$A:$A,0),MATCH(AO$1,城镇化率!$5:$5,0))/100</f>
        <v>3808900.4255940695</v>
      </c>
      <c r="AP167" s="40">
        <f>INDEX(人口源表!$1:$1048576,MATCH($B167,人口源表!$A:$A,0),MATCH(AP$1,人口源表!$1:$1,0))*INDEX(城镇化率!$1:$1048576,MATCH($B167,城镇化率!$A:$A,0),MATCH(AP$1,城镇化率!$5:$5,0))/100</f>
        <v>3805985.7469583075</v>
      </c>
      <c r="AQ167" s="40">
        <f>INDEX(人口源表!$1:$1048576,MATCH($B167,人口源表!$A:$A,0),MATCH(AQ$1,人口源表!$1:$1,0))*INDEX(城镇化率!$1:$1048576,MATCH($B167,城镇化率!$A:$A,0),MATCH(AQ$1,城镇化率!$5:$5,0))/100</f>
        <v>3804773.7614302989</v>
      </c>
      <c r="AR167" s="40">
        <f>INDEX(人口源表!$1:$1048576,MATCH($B167,人口源表!$A:$A,0),MATCH(AR$1,人口源表!$1:$1,0))*INDEX(城镇化率!$1:$1048576,MATCH($B167,城镇化率!$A:$A,0),MATCH(AR$1,城镇化率!$5:$5,0))/100</f>
        <v>3805809.1767381155</v>
      </c>
      <c r="AS167" s="40">
        <f>INDEX(人口源表!$1:$1048576,MATCH($B167,人口源表!$A:$A,0),MATCH(AS$1,人口源表!$1:$1,0))*INDEX(城镇化率!$1:$1048576,MATCH($B167,城镇化率!$A:$A,0),MATCH(AS$1,城镇化率!$5:$5,0))/100</f>
        <v>3809675.2936116685</v>
      </c>
      <c r="AT167" s="40">
        <f>INDEX(人口源表!$1:$1048576,MATCH($B167,人口源表!$A:$A,0),MATCH(AT$1,人口源表!$1:$1,0))*INDEX(城镇化率!$1:$1048576,MATCH($B167,城镇化率!$A:$A,0),MATCH(AT$1,城镇化率!$5:$5,0))/100</f>
        <v>3816995.7510800357</v>
      </c>
      <c r="AU167" s="40">
        <f>INDEX(人口源表!$1:$1048576,MATCH($B167,人口源表!$A:$A,0),MATCH(AU$1,人口源表!$1:$1,0))*INDEX(城镇化率!$1:$1048576,MATCH($B167,城镇化率!$A:$A,0),MATCH(AU$1,城镇化率!$5:$5,0))/100</f>
        <v>3828433.0083609056</v>
      </c>
      <c r="AV167" s="40">
        <f>INDEX(人口源表!$1:$1048576,MATCH($B167,人口源表!$A:$A,0),MATCH(AV$1,人口源表!$1:$1,0))*INDEX(城镇化率!$1:$1048576,MATCH($B167,城镇化率!$A:$A,0),MATCH(AV$1,城镇化率!$5:$5,0))/100</f>
        <v>3844691.745919602</v>
      </c>
    </row>
    <row r="168" spans="1:48" x14ac:dyDescent="0.15">
      <c r="A168" s="4" t="s">
        <v>870</v>
      </c>
      <c r="B168" s="4" t="s">
        <v>342</v>
      </c>
      <c r="C168" s="34">
        <f>VLOOKUP(B168,'[1]2016省城人口总结（根）'!B:C,2,FALSE)/100</f>
        <v>0.60960556002909005</v>
      </c>
      <c r="D168" s="40">
        <f>INDEX(人口源表!$1:$1048576,MATCH($B168,人口源表!$A:$A,0),MATCH(D$1,人口源表!$1:$1,0))*INDEX(城镇化率!$1:$1048576,MATCH($B168,城镇化率!$A:$A,0),MATCH(D$1,城镇化率!$5:$5,0))/100</f>
        <v>431376.95929968171</v>
      </c>
      <c r="E168" s="40">
        <f>INDEX(人口源表!$1:$1048576,MATCH($B168,人口源表!$A:$A,0),MATCH(E$1,人口源表!$1:$1,0))*INDEX(城镇化率!$1:$1048576,MATCH($B168,城镇化率!$A:$A,0),MATCH(E$1,城镇化率!$5:$5,0))/100</f>
        <v>441672.94908860512</v>
      </c>
      <c r="F168" s="40">
        <f>INDEX(人口源表!$1:$1048576,MATCH($B168,人口源表!$A:$A,0),MATCH(F$1,人口源表!$1:$1,0))*INDEX(城镇化率!$1:$1048576,MATCH($B168,城镇化率!$A:$A,0),MATCH(F$1,城镇化率!$5:$5,0))/100</f>
        <v>452028.83144606813</v>
      </c>
      <c r="G168" s="40">
        <f>INDEX(人口源表!$1:$1048576,MATCH($B168,人口源表!$A:$A,0),MATCH(G$1,人口源表!$1:$1,0))*INDEX(城镇化率!$1:$1048576,MATCH($B168,城镇化率!$A:$A,0),MATCH(G$1,城镇化率!$5:$5,0))/100</f>
        <v>462017.29484308994</v>
      </c>
      <c r="H168" s="40">
        <f>INDEX(人口源表!$1:$1048576,MATCH($B168,人口源表!$A:$A,0),MATCH(H$1,人口源表!$1:$1,0))*INDEX(城镇化率!$1:$1048576,MATCH($B168,城镇化率!$A:$A,0),MATCH(H$1,城镇化率!$5:$5,0))/100</f>
        <v>474256.41935224301</v>
      </c>
      <c r="I168" s="40">
        <f>INDEX(人口源表!$1:$1048576,MATCH($B168,人口源表!$A:$A,0),MATCH(I$1,人口源表!$1:$1,0))*INDEX(城镇化率!$1:$1048576,MATCH($B168,城镇化率!$A:$A,0),MATCH(I$1,城镇化率!$5:$5,0))/100</f>
        <v>483105.19724390539</v>
      </c>
      <c r="J168" s="40">
        <f>INDEX(人口源表!$1:$1048576,MATCH($B168,人口源表!$A:$A,0),MATCH(J$1,人口源表!$1:$1,0))*INDEX(城镇化率!$1:$1048576,MATCH($B168,城镇化率!$A:$A,0),MATCH(J$1,城镇化率!$5:$5,0))/100</f>
        <v>491762.8662525359</v>
      </c>
      <c r="K168" s="40">
        <f>INDEX(人口源表!$1:$1048576,MATCH($B168,人口源表!$A:$A,0),MATCH(K$1,人口源表!$1:$1,0))*INDEX(城镇化率!$1:$1048576,MATCH($B168,城镇化率!$A:$A,0),MATCH(K$1,城镇化率!$5:$5,0))/100</f>
        <v>500220.16889491567</v>
      </c>
      <c r="L168" s="40">
        <f>INDEX(人口源表!$1:$1048576,MATCH($B168,人口源表!$A:$A,0),MATCH(L$1,人口源表!$1:$1,0))*INDEX(城镇化率!$1:$1048576,MATCH($B168,城镇化率!$A:$A,0),MATCH(L$1,城镇化率!$5:$5,0))/100</f>
        <v>508468.97998455202</v>
      </c>
      <c r="M168" s="40">
        <f>INDEX(人口源表!$1:$1048576,MATCH($B168,人口源表!$A:$A,0),MATCH(M$1,人口源表!$1:$1,0))*INDEX(城镇化率!$1:$1048576,MATCH($B168,城镇化率!$A:$A,0),MATCH(M$1,城镇化率!$5:$5,0))/100</f>
        <v>516503.05562337517</v>
      </c>
      <c r="N168" s="40">
        <f>INDEX(人口源表!$1:$1048576,MATCH($B168,人口源表!$A:$A,0),MATCH(N$1,人口源表!$1:$1,0))*INDEX(城镇化率!$1:$1048576,MATCH($B168,城镇化率!$A:$A,0),MATCH(N$1,城镇化率!$5:$5,0))/100</f>
        <v>524314.67160443706</v>
      </c>
      <c r="O168" s="40">
        <f>INDEX(人口源表!$1:$1048576,MATCH($B168,人口源表!$A:$A,0),MATCH(O$1,人口源表!$1:$1,0))*INDEX(城镇化率!$1:$1048576,MATCH($B168,城镇化率!$A:$A,0),MATCH(O$1,城镇化率!$5:$5,0))/100</f>
        <v>531899.44759948377</v>
      </c>
      <c r="P168" s="40">
        <f>INDEX(人口源表!$1:$1048576,MATCH($B168,人口源表!$A:$A,0),MATCH(P$1,人口源表!$1:$1,0))*INDEX(城镇化率!$1:$1048576,MATCH($B168,城镇化率!$A:$A,0),MATCH(P$1,城镇化率!$5:$5,0))/100</f>
        <v>539250.8700108683</v>
      </c>
      <c r="Q168" s="40">
        <f>INDEX(人口源表!$1:$1048576,MATCH($B168,人口源表!$A:$A,0),MATCH(Q$1,人口源表!$1:$1,0))*INDEX(城镇化率!$1:$1048576,MATCH($B168,城镇化率!$A:$A,0),MATCH(Q$1,城镇化率!$5:$5,0))/100</f>
        <v>546366.60642147728</v>
      </c>
      <c r="R168" s="40">
        <f>INDEX(人口源表!$1:$1048576,MATCH($B168,人口源表!$A:$A,0),MATCH(R$1,人口源表!$1:$1,0))*INDEX(城镇化率!$1:$1048576,MATCH($B168,城镇化率!$A:$A,0),MATCH(R$1,城镇化率!$5:$5,0))/100</f>
        <v>553242.9554474859</v>
      </c>
      <c r="S168" s="40">
        <f>INDEX(人口源表!$1:$1048576,MATCH($B168,人口源表!$A:$A,0),MATCH(S$1,人口源表!$1:$1,0))*INDEX(城镇化率!$1:$1048576,MATCH($B168,城镇化率!$A:$A,0),MATCH(S$1,城镇化率!$5:$5,0))/100</f>
        <v>557105.29261849006</v>
      </c>
      <c r="T168" s="40">
        <f>INDEX(人口源表!$1:$1048576,MATCH($B168,人口源表!$A:$A,0),MATCH(T$1,人口源表!$1:$1,0))*INDEX(城镇化率!$1:$1048576,MATCH($B168,城镇化率!$A:$A,0),MATCH(T$1,城镇化率!$5:$5,0))/100</f>
        <v>560676.63892715343</v>
      </c>
      <c r="U168" s="40">
        <f>INDEX(人口源表!$1:$1048576,MATCH($B168,人口源表!$A:$A,0),MATCH(U$1,人口源表!$1:$1,0))*INDEX(城镇化率!$1:$1048576,MATCH($B168,城镇化率!$A:$A,0),MATCH(U$1,城镇化率!$5:$5,0))/100</f>
        <v>563959.72148085211</v>
      </c>
      <c r="V168" s="40">
        <f>INDEX(人口源表!$1:$1048576,MATCH($B168,人口源表!$A:$A,0),MATCH(V$1,人口源表!$1:$1,0))*INDEX(城镇化率!$1:$1048576,MATCH($B168,城镇化率!$A:$A,0),MATCH(V$1,城镇化率!$5:$5,0))/100</f>
        <v>566960.30678420304</v>
      </c>
      <c r="W168" s="40">
        <f>INDEX(人口源表!$1:$1048576,MATCH($B168,人口源表!$A:$A,0),MATCH(W$1,人口源表!$1:$1,0))*INDEX(城镇化率!$1:$1048576,MATCH($B168,城镇化率!$A:$A,0),MATCH(W$1,城镇化率!$5:$5,0))/100</f>
        <v>569683.58276916703</v>
      </c>
      <c r="X168" s="40">
        <f>INDEX(人口源表!$1:$1048576,MATCH($B168,人口源表!$A:$A,0),MATCH(X$1,人口源表!$1:$1,0))*INDEX(城镇化率!$1:$1048576,MATCH($B168,城镇化率!$A:$A,0),MATCH(X$1,城镇化率!$5:$5,0))/100</f>
        <v>572137.85388282314</v>
      </c>
      <c r="Y168" s="40">
        <f>INDEX(人口源表!$1:$1048576,MATCH($B168,人口源表!$A:$A,0),MATCH(Y$1,人口源表!$1:$1,0))*INDEX(城镇化率!$1:$1048576,MATCH($B168,城镇化率!$A:$A,0),MATCH(Y$1,城镇化率!$5:$5,0))/100</f>
        <v>574331.63340540777</v>
      </c>
      <c r="Z168" s="40">
        <f>INDEX(人口源表!$1:$1048576,MATCH($B168,人口源表!$A:$A,0),MATCH(Z$1,人口源表!$1:$1,0))*INDEX(城镇化率!$1:$1048576,MATCH($B168,城镇化率!$A:$A,0),MATCH(Z$1,城镇化率!$5:$5,0))/100</f>
        <v>576273.6462407806</v>
      </c>
      <c r="AA168" s="40">
        <f>INDEX(人口源表!$1:$1048576,MATCH($B168,人口源表!$A:$A,0),MATCH(AA$1,人口源表!$1:$1,0))*INDEX(城镇化率!$1:$1048576,MATCH($B168,城镇化率!$A:$A,0),MATCH(AA$1,城镇化率!$5:$5,0))/100</f>
        <v>577975.09212334175</v>
      </c>
      <c r="AB168" s="40">
        <f>INDEX(人口源表!$1:$1048576,MATCH($B168,人口源表!$A:$A,0),MATCH(AB$1,人口源表!$1:$1,0))*INDEX(城镇化率!$1:$1048576,MATCH($B168,城镇化率!$A:$A,0),MATCH(AB$1,城镇化率!$5:$5,0))/100</f>
        <v>579448.19051634509</v>
      </c>
      <c r="AC168" s="40">
        <f>INDEX(人口源表!$1:$1048576,MATCH($B168,人口源表!$A:$A,0),MATCH(AC$1,人口源表!$1:$1,0))*INDEX(城镇化率!$1:$1048576,MATCH($B168,城镇化率!$A:$A,0),MATCH(AC$1,城镇化率!$5:$5,0))/100</f>
        <v>579994.85130669561</v>
      </c>
      <c r="AD168" s="40">
        <f>INDEX(人口源表!$1:$1048576,MATCH($B168,人口源表!$A:$A,0),MATCH(AD$1,人口源表!$1:$1,0))*INDEX(城镇化率!$1:$1048576,MATCH($B168,城镇化率!$A:$A,0),MATCH(AD$1,城镇化率!$5:$5,0))/100</f>
        <v>580339.79341110145</v>
      </c>
      <c r="AE168" s="40">
        <f>INDEX(人口源表!$1:$1048576,MATCH($B168,人口源表!$A:$A,0),MATCH(AE$1,人口源表!$1:$1,0))*INDEX(城镇化率!$1:$1048576,MATCH($B168,城镇化率!$A:$A,0),MATCH(AE$1,城镇化率!$5:$5,0))/100</f>
        <v>580499.12285072741</v>
      </c>
      <c r="AF168" s="40">
        <f>INDEX(人口源表!$1:$1048576,MATCH($B168,人口源表!$A:$A,0),MATCH(AF$1,人口源表!$1:$1,0))*INDEX(城镇化率!$1:$1048576,MATCH($B168,城镇化率!$A:$A,0),MATCH(AF$1,城镇化率!$5:$5,0))/100</f>
        <v>580489.20574340527</v>
      </c>
      <c r="AG168" s="40">
        <f>INDEX(人口源表!$1:$1048576,MATCH($B168,人口源表!$A:$A,0),MATCH(AG$1,人口源表!$1:$1,0))*INDEX(城镇化率!$1:$1048576,MATCH($B168,城镇化率!$A:$A,0),MATCH(AG$1,城镇化率!$5:$5,0))/100</f>
        <v>580331.30048409407</v>
      </c>
      <c r="AH168" s="40">
        <f>INDEX(人口源表!$1:$1048576,MATCH($B168,人口源表!$A:$A,0),MATCH(AH$1,人口源表!$1:$1,0))*INDEX(城镇化率!$1:$1048576,MATCH($B168,城镇化率!$A:$A,0),MATCH(AH$1,城镇化率!$5:$5,0))/100</f>
        <v>580043.90232740052</v>
      </c>
      <c r="AI168" s="40">
        <f>INDEX(人口源表!$1:$1048576,MATCH($B168,人口源表!$A:$A,0),MATCH(AI$1,人口源表!$1:$1,0))*INDEX(城镇化率!$1:$1048576,MATCH($B168,城镇化率!$A:$A,0),MATCH(AI$1,城镇化率!$5:$5,0))/100</f>
        <v>579650.46260474052</v>
      </c>
      <c r="AJ168" s="40">
        <f>INDEX(人口源表!$1:$1048576,MATCH($B168,人口源表!$A:$A,0),MATCH(AJ$1,人口源表!$1:$1,0))*INDEX(城镇化率!$1:$1048576,MATCH($B168,城镇化率!$A:$A,0),MATCH(AJ$1,城镇化率!$5:$5,0))/100</f>
        <v>579172.45608796505</v>
      </c>
      <c r="AK168" s="40">
        <f>INDEX(人口源表!$1:$1048576,MATCH($B168,人口源表!$A:$A,0),MATCH(AK$1,人口源表!$1:$1,0))*INDEX(城镇化率!$1:$1048576,MATCH($B168,城镇化率!$A:$A,0),MATCH(AK$1,城镇化率!$5:$5,0))/100</f>
        <v>578634.04021708015</v>
      </c>
      <c r="AL168" s="40">
        <f>INDEX(人口源表!$1:$1048576,MATCH($B168,人口源表!$A:$A,0),MATCH(AL$1,人口源表!$1:$1,0))*INDEX(城镇化率!$1:$1048576,MATCH($B168,城镇化率!$A:$A,0),MATCH(AL$1,城镇化率!$5:$5,0))/100</f>
        <v>578062.88883108774</v>
      </c>
      <c r="AM168" s="40">
        <f>INDEX(人口源表!$1:$1048576,MATCH($B168,人口源表!$A:$A,0),MATCH(AM$1,人口源表!$1:$1,0))*INDEX(城镇化率!$1:$1048576,MATCH($B168,城镇化率!$A:$A,0),MATCH(AM$1,城镇化率!$5:$5,0))/100</f>
        <v>577483.94111584371</v>
      </c>
      <c r="AN168" s="40">
        <f>INDEX(人口源表!$1:$1048576,MATCH($B168,人口源表!$A:$A,0),MATCH(AN$1,人口源表!$1:$1,0))*INDEX(城镇化率!$1:$1048576,MATCH($B168,城镇化率!$A:$A,0),MATCH(AN$1,城镇化率!$5:$5,0))/100</f>
        <v>576927.268170628</v>
      </c>
      <c r="AO168" s="40">
        <f>INDEX(人口源表!$1:$1048576,MATCH($B168,人口源表!$A:$A,0),MATCH(AO$1,人口源表!$1:$1,0))*INDEX(城镇化率!$1:$1048576,MATCH($B168,城镇化率!$A:$A,0),MATCH(AO$1,城镇化率!$5:$5,0))/100</f>
        <v>576422.59982309421</v>
      </c>
      <c r="AP168" s="40">
        <f>INDEX(人口源表!$1:$1048576,MATCH($B168,人口源表!$A:$A,0),MATCH(AP$1,人口源表!$1:$1,0))*INDEX(城镇化率!$1:$1048576,MATCH($B168,城镇化率!$A:$A,0),MATCH(AP$1,城镇化率!$5:$5,0))/100</f>
        <v>576000.11211145041</v>
      </c>
      <c r="AQ168" s="40">
        <f>INDEX(人口源表!$1:$1048576,MATCH($B168,人口源表!$A:$A,0),MATCH(AQ$1,人口源表!$1:$1,0))*INDEX(城镇化率!$1:$1048576,MATCH($B168,城镇化率!$A:$A,0),MATCH(AQ$1,城镇化率!$5:$5,0))/100</f>
        <v>575694.43749548611</v>
      </c>
      <c r="AR168" s="40">
        <f>INDEX(人口源表!$1:$1048576,MATCH($B168,人口源表!$A:$A,0),MATCH(AR$1,人口源表!$1:$1,0))*INDEX(城镇化率!$1:$1048576,MATCH($B168,城镇化率!$A:$A,0),MATCH(AR$1,城镇化率!$5:$5,0))/100</f>
        <v>575539.91926518606</v>
      </c>
      <c r="AS168" s="40">
        <f>INDEX(人口源表!$1:$1048576,MATCH($B168,人口源表!$A:$A,0),MATCH(AS$1,人口源表!$1:$1,0))*INDEX(城镇化率!$1:$1048576,MATCH($B168,城镇化率!$A:$A,0),MATCH(AS$1,城镇化率!$5:$5,0))/100</f>
        <v>575571.40846701956</v>
      </c>
      <c r="AT168" s="40">
        <f>INDEX(人口源表!$1:$1048576,MATCH($B168,人口源表!$A:$A,0),MATCH(AT$1,人口源表!$1:$1,0))*INDEX(城镇化率!$1:$1048576,MATCH($B168,城镇化率!$A:$A,0),MATCH(AT$1,城镇化率!$5:$5,0))/100</f>
        <v>575827.50985269528</v>
      </c>
      <c r="AU168" s="40">
        <f>INDEX(人口源表!$1:$1048576,MATCH($B168,人口源表!$A:$A,0),MATCH(AU$1,人口源表!$1:$1,0))*INDEX(城镇化率!$1:$1048576,MATCH($B168,城镇化率!$A:$A,0),MATCH(AU$1,城镇化率!$5:$5,0))/100</f>
        <v>576346.58099928347</v>
      </c>
      <c r="AV168" s="40">
        <f>INDEX(人口源表!$1:$1048576,MATCH($B168,人口源表!$A:$A,0),MATCH(AV$1,人口源表!$1:$1,0))*INDEX(城镇化率!$1:$1048576,MATCH($B168,城镇化率!$A:$A,0),MATCH(AV$1,城镇化率!$5:$5,0))/100</f>
        <v>577170.80436418252</v>
      </c>
    </row>
    <row r="169" spans="1:48" x14ac:dyDescent="0.15">
      <c r="A169" s="4" t="s">
        <v>871</v>
      </c>
      <c r="B169" s="4" t="s">
        <v>344</v>
      </c>
      <c r="C169" s="34">
        <f>VLOOKUP(B169,'[1]2016省城人口总结（根）'!B:C,2,FALSE)/100</f>
        <v>0.66269999999999996</v>
      </c>
      <c r="D169" s="40">
        <f>INDEX(人口源表!$1:$1048576,MATCH($B169,人口源表!$A:$A,0),MATCH(D$1,人口源表!$1:$1,0))*INDEX(城镇化率!$1:$1048576,MATCH($B169,城镇化率!$A:$A,0),MATCH(D$1,城镇化率!$5:$5,0))/100</f>
        <v>6849828.4372494631</v>
      </c>
      <c r="E169" s="40">
        <f>INDEX(人口源表!$1:$1048576,MATCH($B169,人口源表!$A:$A,0),MATCH(E$1,人口源表!$1:$1,0))*INDEX(城镇化率!$1:$1048576,MATCH($B169,城镇化率!$A:$A,0),MATCH(E$1,城镇化率!$5:$5,0))/100</f>
        <v>7024685.4900099132</v>
      </c>
      <c r="F169" s="40">
        <f>INDEX(人口源表!$1:$1048576,MATCH($B169,人口源表!$A:$A,0),MATCH(F$1,人口源表!$1:$1,0))*INDEX(城镇化率!$1:$1048576,MATCH($B169,城镇化率!$A:$A,0),MATCH(F$1,城镇化率!$5:$5,0))/100</f>
        <v>7199707.9963008724</v>
      </c>
      <c r="G169" s="40">
        <f>INDEX(人口源表!$1:$1048576,MATCH($B169,人口源表!$A:$A,0),MATCH(G$1,人口源表!$1:$1,0))*INDEX(城镇化率!$1:$1048576,MATCH($B169,城镇化率!$A:$A,0),MATCH(G$1,城镇化率!$5:$5,0))/100</f>
        <v>8475064.6615748182</v>
      </c>
      <c r="H169" s="40">
        <f>INDEX(人口源表!$1:$1048576,MATCH($B169,人口源表!$A:$A,0),MATCH(H$1,人口源表!$1:$1,0))*INDEX(城镇化率!$1:$1048576,MATCH($B169,城镇化率!$A:$A,0),MATCH(H$1,城镇化率!$5:$5,0))/100</f>
        <v>8738305.8498241827</v>
      </c>
      <c r="I169" s="40">
        <f>INDEX(人口源表!$1:$1048576,MATCH($B169,人口源表!$A:$A,0),MATCH(I$1,人口源表!$1:$1,0))*INDEX(城镇化率!$1:$1048576,MATCH($B169,城镇化率!$A:$A,0),MATCH(I$1,城镇化率!$5:$5,0))/100</f>
        <v>8927150.2010040283</v>
      </c>
      <c r="J169" s="40">
        <f>INDEX(人口源表!$1:$1048576,MATCH($B169,人口源表!$A:$A,0),MATCH(J$1,人口源表!$1:$1,0))*INDEX(城镇化率!$1:$1048576,MATCH($B169,城镇化率!$A:$A,0),MATCH(J$1,城镇化率!$5:$5,0))/100</f>
        <v>9101410.4008141421</v>
      </c>
      <c r="K169" s="40">
        <f>INDEX(人口源表!$1:$1048576,MATCH($B169,人口源表!$A:$A,0),MATCH(K$1,人口源表!$1:$1,0))*INDEX(城镇化率!$1:$1048576,MATCH($B169,城镇化率!$A:$A,0),MATCH(K$1,城镇化率!$5:$5,0))/100</f>
        <v>9262049.4755706172</v>
      </c>
      <c r="L169" s="40">
        <f>INDEX(人口源表!$1:$1048576,MATCH($B169,人口源表!$A:$A,0),MATCH(L$1,人口源表!$1:$1,0))*INDEX(城镇化率!$1:$1048576,MATCH($B169,城镇化率!$A:$A,0),MATCH(L$1,城镇化率!$5:$5,0))/100</f>
        <v>9410017.8959472068</v>
      </c>
      <c r="M169" s="40">
        <f>INDEX(人口源表!$1:$1048576,MATCH($B169,人口源表!$A:$A,0),MATCH(M$1,人口源表!$1:$1,0))*INDEX(城镇化率!$1:$1048576,MATCH($B169,城镇化率!$A:$A,0),MATCH(M$1,城镇化率!$5:$5,0))/100</f>
        <v>9546253.3220040966</v>
      </c>
      <c r="N169" s="40">
        <f>INDEX(人口源表!$1:$1048576,MATCH($B169,人口源表!$A:$A,0),MATCH(N$1,人口源表!$1:$1,0))*INDEX(城镇化率!$1:$1048576,MATCH($B169,城镇化率!$A:$A,0),MATCH(N$1,城镇化率!$5:$5,0))/100</f>
        <v>9671675.8578558452</v>
      </c>
      <c r="O169" s="40">
        <f>INDEX(人口源表!$1:$1048576,MATCH($B169,人口源表!$A:$A,0),MATCH(O$1,人口源表!$1:$1,0))*INDEX(城镇化率!$1:$1048576,MATCH($B169,城镇化率!$A:$A,0),MATCH(O$1,城镇化率!$5:$5,0))/100</f>
        <v>9787189.1427878365</v>
      </c>
      <c r="P169" s="40">
        <f>INDEX(人口源表!$1:$1048576,MATCH($B169,人口源表!$A:$A,0),MATCH(P$1,人口源表!$1:$1,0))*INDEX(城镇化率!$1:$1048576,MATCH($B169,城镇化率!$A:$A,0),MATCH(P$1,城镇化率!$5:$5,0))/100</f>
        <v>9893676.1810039282</v>
      </c>
      <c r="Q169" s="40">
        <f>INDEX(人口源表!$1:$1048576,MATCH($B169,人口源表!$A:$A,0),MATCH(Q$1,人口源表!$1:$1,0))*INDEX(城镇化率!$1:$1048576,MATCH($B169,城镇化率!$A:$A,0),MATCH(Q$1,城镇化率!$5:$5,0))/100</f>
        <v>9991998.842990512</v>
      </c>
      <c r="R169" s="40">
        <f>INDEX(人口源表!$1:$1048576,MATCH($B169,人口源表!$A:$A,0),MATCH(R$1,人口源表!$1:$1,0))*INDEX(城镇化率!$1:$1048576,MATCH($B169,城镇化率!$A:$A,0),MATCH(R$1,城镇化率!$5:$5,0))/100</f>
        <v>10082995.821417458</v>
      </c>
      <c r="S169" s="40">
        <f>INDEX(人口源表!$1:$1048576,MATCH($B169,人口源表!$A:$A,0),MATCH(S$1,人口源表!$1:$1,0))*INDEX(城镇化率!$1:$1048576,MATCH($B169,城镇化率!$A:$A,0),MATCH(S$1,城镇化率!$5:$5,0))/100</f>
        <v>10117144.879252836</v>
      </c>
      <c r="T169" s="40">
        <f>INDEX(人口源表!$1:$1048576,MATCH($B169,人口源表!$A:$A,0),MATCH(T$1,人口源表!$1:$1,0))*INDEX(城镇化率!$1:$1048576,MATCH($B169,城镇化率!$A:$A,0),MATCH(T$1,城镇化率!$5:$5,0))/100</f>
        <v>10145035.712170251</v>
      </c>
      <c r="U169" s="40">
        <f>INDEX(人口源表!$1:$1048576,MATCH($B169,人口源表!$A:$A,0),MATCH(U$1,人口源表!$1:$1,0))*INDEX(城镇化率!$1:$1048576,MATCH($B169,城镇化率!$A:$A,0),MATCH(U$1,城镇化率!$5:$5,0))/100</f>
        <v>10167500.043895764</v>
      </c>
      <c r="V169" s="40">
        <f>INDEX(人口源表!$1:$1048576,MATCH($B169,人口源表!$A:$A,0),MATCH(V$1,人口源表!$1:$1,0))*INDEX(城镇化率!$1:$1048576,MATCH($B169,城镇化率!$A:$A,0),MATCH(V$1,城镇化率!$5:$5,0))/100</f>
        <v>10185322.470194742</v>
      </c>
      <c r="W169" s="40">
        <f>INDEX(人口源表!$1:$1048576,MATCH($B169,人口源表!$A:$A,0),MATCH(W$1,人口源表!$1:$1,0))*INDEX(城镇化率!$1:$1048576,MATCH($B169,城镇化率!$A:$A,0),MATCH(W$1,城镇化率!$5:$5,0))/100</f>
        <v>10199237.45902906</v>
      </c>
      <c r="X169" s="40">
        <f>INDEX(人口源表!$1:$1048576,MATCH($B169,人口源表!$A:$A,0),MATCH(X$1,人口源表!$1:$1,0))*INDEX(城镇化率!$1:$1048576,MATCH($B169,城镇化率!$A:$A,0),MATCH(X$1,城镇化率!$5:$5,0))/100</f>
        <v>10209930.315140283</v>
      </c>
      <c r="Y169" s="40">
        <f>INDEX(人口源表!$1:$1048576,MATCH($B169,人口源表!$A:$A,0),MATCH(Y$1,人口源表!$1:$1,0))*INDEX(城镇化率!$1:$1048576,MATCH($B169,城镇化率!$A:$A,0),MATCH(Y$1,城镇化率!$5:$5,0))/100</f>
        <v>10218033.328641575</v>
      </c>
      <c r="Z169" s="40">
        <f>INDEX(人口源表!$1:$1048576,MATCH($B169,人口源表!$A:$A,0),MATCH(Z$1,人口源表!$1:$1,0))*INDEX(城镇化率!$1:$1048576,MATCH($B169,城镇化率!$A:$A,0),MATCH(Z$1,城镇化率!$5:$5,0))/100</f>
        <v>10224125.903440308</v>
      </c>
      <c r="AA169" s="40">
        <f>INDEX(人口源表!$1:$1048576,MATCH($B169,人口源表!$A:$A,0),MATCH(AA$1,人口源表!$1:$1,0))*INDEX(城镇化率!$1:$1048576,MATCH($B169,城镇化率!$A:$A,0),MATCH(AA$1,城镇化率!$5:$5,0))/100</f>
        <v>10228731.434798226</v>
      </c>
      <c r="AB169" s="40">
        <f>INDEX(人口源表!$1:$1048576,MATCH($B169,人口源表!$A:$A,0),MATCH(AB$1,人口源表!$1:$1,0))*INDEX(城镇化率!$1:$1048576,MATCH($B169,城镇化率!$A:$A,0),MATCH(AB$1,城镇化率!$5:$5,0))/100</f>
        <v>10232319.053752866</v>
      </c>
      <c r="AC169" s="40">
        <f>INDEX(人口源表!$1:$1048576,MATCH($B169,人口源表!$A:$A,0),MATCH(AC$1,人口源表!$1:$1,0))*INDEX(城镇化率!$1:$1048576,MATCH($B169,城镇化率!$A:$A,0),MATCH(AC$1,城镇化率!$5:$5,0))/100</f>
        <v>10222773.394105535</v>
      </c>
      <c r="AD169" s="40">
        <f>INDEX(人口源表!$1:$1048576,MATCH($B169,人口源表!$A:$A,0),MATCH(AD$1,人口源表!$1:$1,0))*INDEX(城镇化率!$1:$1048576,MATCH($B169,城镇化率!$A:$A,0),MATCH(AD$1,城镇化率!$5:$5,0))/100</f>
        <v>10212977.962065794</v>
      </c>
      <c r="AE169" s="40">
        <f>INDEX(人口源表!$1:$1048576,MATCH($B169,人口源表!$A:$A,0),MATCH(AE$1,人口源表!$1:$1,0))*INDEX(城镇化率!$1:$1048576,MATCH($B169,城镇化率!$A:$A,0),MATCH(AE$1,城镇化率!$5:$5,0))/100</f>
        <v>10203221.440145031</v>
      </c>
      <c r="AF169" s="40">
        <f>INDEX(人口源表!$1:$1048576,MATCH($B169,人口源表!$A:$A,0),MATCH(AF$1,人口源表!$1:$1,0))*INDEX(城镇化率!$1:$1048576,MATCH($B169,城镇化率!$A:$A,0),MATCH(AF$1,城镇化率!$5:$5,0))/100</f>
        <v>10193729.192634819</v>
      </c>
      <c r="AG169" s="40">
        <f>INDEX(人口源表!$1:$1048576,MATCH($B169,人口源表!$A:$A,0),MATCH(AG$1,人口源表!$1:$1,0))*INDEX(城镇化率!$1:$1048576,MATCH($B169,城镇化率!$A:$A,0),MATCH(AG$1,城镇化率!$5:$5,0))/100</f>
        <v>10184660.353205286</v>
      </c>
      <c r="AH169" s="40">
        <f>INDEX(人口源表!$1:$1048576,MATCH($B169,人口源表!$A:$A,0),MATCH(AH$1,人口源表!$1:$1,0))*INDEX(城镇化率!$1:$1048576,MATCH($B169,城镇化率!$A:$A,0),MATCH(AH$1,城镇化率!$5:$5,0))/100</f>
        <v>10176109.070330279</v>
      </c>
      <c r="AI169" s="40">
        <f>INDEX(人口源表!$1:$1048576,MATCH($B169,人口源表!$A:$A,0),MATCH(AI$1,人口源表!$1:$1,0))*INDEX(城镇化率!$1:$1048576,MATCH($B169,城镇化率!$A:$A,0),MATCH(AI$1,城镇化率!$5:$5,0))/100</f>
        <v>10168101.569477929</v>
      </c>
      <c r="AJ169" s="40">
        <f>INDEX(人口源表!$1:$1048576,MATCH($B169,人口源表!$A:$A,0),MATCH(AJ$1,人口源表!$1:$1,0))*INDEX(城镇化率!$1:$1048576,MATCH($B169,城镇化率!$A:$A,0),MATCH(AJ$1,城镇化率!$5:$5,0))/100</f>
        <v>10160594.011210447</v>
      </c>
      <c r="AK169" s="40">
        <f>INDEX(人口源表!$1:$1048576,MATCH($B169,人口源表!$A:$A,0),MATCH(AK$1,人口源表!$1:$1,0))*INDEX(城镇化率!$1:$1048576,MATCH($B169,城镇化率!$A:$A,0),MATCH(AK$1,城镇化率!$5:$5,0))/100</f>
        <v>10153472.870030167</v>
      </c>
      <c r="AL169" s="40">
        <f>INDEX(人口源表!$1:$1048576,MATCH($B169,人口源表!$A:$A,0),MATCH(AL$1,人口源表!$1:$1,0))*INDEX(城镇化率!$1:$1048576,MATCH($B169,城镇化率!$A:$A,0),MATCH(AL$1,城镇化率!$5:$5,0))/100</f>
        <v>10146553.627262248</v>
      </c>
      <c r="AM169" s="40">
        <f>INDEX(人口源表!$1:$1048576,MATCH($B169,人口源表!$A:$A,0),MATCH(AM$1,人口源表!$1:$1,0))*INDEX(城镇化率!$1:$1048576,MATCH($B169,城镇化率!$A:$A,0),MATCH(AM$1,城镇化率!$5:$5,0))/100</f>
        <v>10139578.591206284</v>
      </c>
      <c r="AN169" s="40">
        <f>INDEX(人口源表!$1:$1048576,MATCH($B169,人口源表!$A:$A,0),MATCH(AN$1,人口源表!$1:$1,0))*INDEX(城镇化率!$1:$1048576,MATCH($B169,城镇化率!$A:$A,0),MATCH(AN$1,城镇化率!$5:$5,0))/100</f>
        <v>10132215.544197436</v>
      </c>
      <c r="AO169" s="40">
        <f>INDEX(人口源表!$1:$1048576,MATCH($B169,人口源表!$A:$A,0),MATCH(AO$1,人口源表!$1:$1,0))*INDEX(城镇化率!$1:$1048576,MATCH($B169,城镇化率!$A:$A,0),MATCH(AO$1,城镇化率!$5:$5,0))/100</f>
        <v>10124055.510011453</v>
      </c>
      <c r="AP169" s="40">
        <f>INDEX(人口源表!$1:$1048576,MATCH($B169,人口源表!$A:$A,0),MATCH(AP$1,人口源表!$1:$1,0))*INDEX(城镇化率!$1:$1048576,MATCH($B169,城镇化率!$A:$A,0),MATCH(AP$1,城镇化率!$5:$5,0))/100</f>
        <v>10114615.692656105</v>
      </c>
      <c r="AQ169" s="40">
        <f>INDEX(人口源表!$1:$1048576,MATCH($B169,人口源表!$A:$A,0),MATCH(AQ$1,人口源表!$1:$1,0))*INDEX(城镇化率!$1:$1048576,MATCH($B169,城镇化率!$A:$A,0),MATCH(AQ$1,城镇化率!$5:$5,0))/100</f>
        <v>10103331.174855834</v>
      </c>
      <c r="AR169" s="40">
        <f>INDEX(人口源表!$1:$1048576,MATCH($B169,人口源表!$A:$A,0),MATCH(AR$1,人口源表!$1:$1,0))*INDEX(城镇化率!$1:$1048576,MATCH($B169,城镇化率!$A:$A,0),MATCH(AR$1,城镇化率!$5:$5,0))/100</f>
        <v>10089559.558069879</v>
      </c>
      <c r="AS169" s="40">
        <f>INDEX(人口源表!$1:$1048576,MATCH($B169,人口源表!$A:$A,0),MATCH(AS$1,人口源表!$1:$1,0))*INDEX(城镇化率!$1:$1048576,MATCH($B169,城镇化率!$A:$A,0),MATCH(AS$1,城镇化率!$5:$5,0))/100</f>
        <v>10072576.948825056</v>
      </c>
      <c r="AT169" s="40">
        <f>INDEX(人口源表!$1:$1048576,MATCH($B169,人口源表!$A:$A,0),MATCH(AT$1,人口源表!$1:$1,0))*INDEX(城镇化率!$1:$1048576,MATCH($B169,城镇化率!$A:$A,0),MATCH(AT$1,城镇化率!$5:$5,0))/100</f>
        <v>10051576.512791669</v>
      </c>
      <c r="AU169" s="40">
        <f>INDEX(人口源表!$1:$1048576,MATCH($B169,人口源表!$A:$A,0),MATCH(AU$1,人口源表!$1:$1,0))*INDEX(城镇化率!$1:$1048576,MATCH($B169,城镇化率!$A:$A,0),MATCH(AU$1,城镇化率!$5:$5,0))/100</f>
        <v>10025666.128649918</v>
      </c>
      <c r="AV169" s="40">
        <f>INDEX(人口源表!$1:$1048576,MATCH($B169,人口源表!$A:$A,0),MATCH(AV$1,人口源表!$1:$1,0))*INDEX(城镇化率!$1:$1048576,MATCH($B169,城镇化率!$A:$A,0),MATCH(AV$1,城镇化率!$5:$5,0))/100</f>
        <v>9993870.4434377216</v>
      </c>
    </row>
    <row r="170" spans="1:48" x14ac:dyDescent="0.15">
      <c r="A170" s="4" t="s">
        <v>871</v>
      </c>
      <c r="B170" s="4" t="s">
        <v>346</v>
      </c>
      <c r="C170" s="34">
        <f>VLOOKUP(B170,'[1]2016省城人口总结（根）'!B:C,2,FALSE)/100</f>
        <v>0.54649999999999999</v>
      </c>
      <c r="D170" s="40">
        <f>INDEX(人口源表!$1:$1048576,MATCH($B170,人口源表!$A:$A,0),MATCH(D$1,人口源表!$1:$1,0))*INDEX(城镇化率!$1:$1048576,MATCH($B170,城镇化率!$A:$A,0),MATCH(D$1,城镇化率!$5:$5,0))/100</f>
        <v>1386553.027644611</v>
      </c>
      <c r="E170" s="40">
        <f>INDEX(人口源表!$1:$1048576,MATCH($B170,人口源表!$A:$A,0),MATCH(E$1,人口源表!$1:$1,0))*INDEX(城镇化率!$1:$1048576,MATCH($B170,城镇化率!$A:$A,0),MATCH(E$1,城镇化率!$5:$5,0))/100</f>
        <v>1418719.7727269782</v>
      </c>
      <c r="F170" s="40">
        <f>INDEX(人口源表!$1:$1048576,MATCH($B170,人口源表!$A:$A,0),MATCH(F$1,人口源表!$1:$1,0))*INDEX(城镇化率!$1:$1048576,MATCH($B170,城镇化率!$A:$A,0),MATCH(F$1,城镇化率!$5:$5,0))/100</f>
        <v>1451059.6688521225</v>
      </c>
      <c r="G170" s="40">
        <f>INDEX(人口源表!$1:$1048576,MATCH($B170,人口源表!$A:$A,0),MATCH(G$1,人口源表!$1:$1,0))*INDEX(城镇化率!$1:$1048576,MATCH($B170,城镇化率!$A:$A,0),MATCH(G$1,城镇化率!$5:$5,0))/100</f>
        <v>1407827.0758888947</v>
      </c>
      <c r="H170" s="40">
        <f>INDEX(人口源表!$1:$1048576,MATCH($B170,人口源表!$A:$A,0),MATCH(H$1,人口源表!$1:$1,0))*INDEX(城镇化率!$1:$1048576,MATCH($B170,城镇化率!$A:$A,0),MATCH(H$1,城镇化率!$5:$5,0))/100</f>
        <v>1443441.4677010456</v>
      </c>
      <c r="I170" s="40">
        <f>INDEX(人口源表!$1:$1048576,MATCH($B170,人口源表!$A:$A,0),MATCH(I$1,人口源表!$1:$1,0))*INDEX(城镇化率!$1:$1048576,MATCH($B170,城镇化率!$A:$A,0),MATCH(I$1,城镇化率!$5:$5,0))/100</f>
        <v>1469062.2137798062</v>
      </c>
      <c r="J170" s="40">
        <f>INDEX(人口源表!$1:$1048576,MATCH($B170,人口源表!$A:$A,0),MATCH(J$1,人口源表!$1:$1,0))*INDEX(城镇化率!$1:$1048576,MATCH($B170,城镇化率!$A:$A,0),MATCH(J$1,城镇化率!$5:$5,0))/100</f>
        <v>1494413.4794218456</v>
      </c>
      <c r="K170" s="40">
        <f>INDEX(人口源表!$1:$1048576,MATCH($B170,人口源表!$A:$A,0),MATCH(K$1,人口源表!$1:$1,0))*INDEX(城镇化率!$1:$1048576,MATCH($B170,城镇化率!$A:$A,0),MATCH(K$1,城镇化率!$5:$5,0))/100</f>
        <v>1519448.4097955259</v>
      </c>
      <c r="L170" s="40">
        <f>INDEX(人口源表!$1:$1048576,MATCH($B170,人口源表!$A:$A,0),MATCH(L$1,人口源表!$1:$1,0))*INDEX(城镇化率!$1:$1048576,MATCH($B170,城镇化率!$A:$A,0),MATCH(L$1,城镇化率!$5:$5,0))/100</f>
        <v>1544122.175936392</v>
      </c>
      <c r="M170" s="40">
        <f>INDEX(人口源表!$1:$1048576,MATCH($B170,人口源表!$A:$A,0),MATCH(M$1,人口源表!$1:$1,0))*INDEX(城镇化率!$1:$1048576,MATCH($B170,城镇化率!$A:$A,0),MATCH(M$1,城镇化率!$5:$5,0))/100</f>
        <v>1568391.5045927197</v>
      </c>
      <c r="N170" s="40">
        <f>INDEX(人口源表!$1:$1048576,MATCH($B170,人口源表!$A:$A,0),MATCH(N$1,人口源表!$1:$1,0))*INDEX(城镇化率!$1:$1048576,MATCH($B170,城镇化率!$A:$A,0),MATCH(N$1,城镇化率!$5:$5,0))/100</f>
        <v>1592216.6584036725</v>
      </c>
      <c r="O170" s="40">
        <f>INDEX(人口源表!$1:$1048576,MATCH($B170,人口源表!$A:$A,0),MATCH(O$1,人口源表!$1:$1,0))*INDEX(城镇化率!$1:$1048576,MATCH($B170,城镇化率!$A:$A,0),MATCH(O$1,城镇化率!$5:$5,0))/100</f>
        <v>1615559.7707871085</v>
      </c>
      <c r="P170" s="40">
        <f>INDEX(人口源表!$1:$1048576,MATCH($B170,人口源表!$A:$A,0),MATCH(P$1,人口源表!$1:$1,0))*INDEX(城镇化率!$1:$1048576,MATCH($B170,城镇化率!$A:$A,0),MATCH(P$1,城镇化率!$5:$5,0))/100</f>
        <v>1638386.2402702281</v>
      </c>
      <c r="Q170" s="40">
        <f>INDEX(人口源表!$1:$1048576,MATCH($B170,人口源表!$A:$A,0),MATCH(Q$1,人口源表!$1:$1,0))*INDEX(城镇化率!$1:$1048576,MATCH($B170,城镇化率!$A:$A,0),MATCH(Q$1,城镇化率!$5:$5,0))/100</f>
        <v>1660663.6472685444</v>
      </c>
      <c r="R170" s="40">
        <f>INDEX(人口源表!$1:$1048576,MATCH($B170,人口源表!$A:$A,0),MATCH(R$1,人口源表!$1:$1,0))*INDEX(城镇化率!$1:$1048576,MATCH($B170,城镇化率!$A:$A,0),MATCH(R$1,城镇化率!$5:$5,0))/100</f>
        <v>1682363.8293729825</v>
      </c>
      <c r="S170" s="40">
        <f>INDEX(人口源表!$1:$1048576,MATCH($B170,人口源表!$A:$A,0),MATCH(S$1,人口源表!$1:$1,0))*INDEX(城镇化率!$1:$1048576,MATCH($B170,城镇化率!$A:$A,0),MATCH(S$1,城镇化率!$5:$5,0))/100</f>
        <v>1695028.1875757792</v>
      </c>
      <c r="T170" s="40">
        <f>INDEX(人口源表!$1:$1048576,MATCH($B170,人口源表!$A:$A,0),MATCH(T$1,人口源表!$1:$1,0))*INDEX(城镇化率!$1:$1048576,MATCH($B170,城镇化率!$A:$A,0),MATCH(T$1,城镇化率!$5:$5,0))/100</f>
        <v>1706907.6281686604</v>
      </c>
      <c r="U170" s="40">
        <f>INDEX(人口源表!$1:$1048576,MATCH($B170,人口源表!$A:$A,0),MATCH(U$1,人口源表!$1:$1,0))*INDEX(城镇化率!$1:$1048576,MATCH($B170,城镇化率!$A:$A,0),MATCH(U$1,城镇化率!$5:$5,0))/100</f>
        <v>1717994.2267137396</v>
      </c>
      <c r="V170" s="40">
        <f>INDEX(人口源表!$1:$1048576,MATCH($B170,人口源表!$A:$A,0),MATCH(V$1,人口源表!$1:$1,0))*INDEX(城镇化率!$1:$1048576,MATCH($B170,城镇化率!$A:$A,0),MATCH(V$1,城镇化率!$5:$5,0))/100</f>
        <v>1728283.9762758061</v>
      </c>
      <c r="W170" s="40">
        <f>INDEX(人口源表!$1:$1048576,MATCH($B170,人口源表!$A:$A,0),MATCH(W$1,人口源表!$1:$1,0))*INDEX(城镇化率!$1:$1048576,MATCH($B170,城镇化率!$A:$A,0),MATCH(W$1,城镇化率!$5:$5,0))/100</f>
        <v>1737778.8726945128</v>
      </c>
      <c r="X170" s="40">
        <f>INDEX(人口源表!$1:$1048576,MATCH($B170,人口源表!$A:$A,0),MATCH(X$1,人口源表!$1:$1,0))*INDEX(城镇化率!$1:$1048576,MATCH($B170,城镇化率!$A:$A,0),MATCH(X$1,城镇化率!$5:$5,0))/100</f>
        <v>1746483.7374645642</v>
      </c>
      <c r="Y170" s="40">
        <f>INDEX(人口源表!$1:$1048576,MATCH($B170,人口源表!$A:$A,0),MATCH(Y$1,人口源表!$1:$1,0))*INDEX(城镇化率!$1:$1048576,MATCH($B170,城镇化率!$A:$A,0),MATCH(Y$1,城镇化率!$5:$5,0))/100</f>
        <v>1754407.6243743119</v>
      </c>
      <c r="Z170" s="40">
        <f>INDEX(人口源表!$1:$1048576,MATCH($B170,人口源表!$A:$A,0),MATCH(Z$1,人口源表!$1:$1,0))*INDEX(城镇化率!$1:$1048576,MATCH($B170,城镇化率!$A:$A,0),MATCH(Z$1,城镇化率!$5:$5,0))/100</f>
        <v>1761565.2672965273</v>
      </c>
      <c r="AA170" s="40">
        <f>INDEX(人口源表!$1:$1048576,MATCH($B170,人口源表!$A:$A,0),MATCH(AA$1,人口源表!$1:$1,0))*INDEX(城镇化率!$1:$1048576,MATCH($B170,城镇化率!$A:$A,0),MATCH(AA$1,城镇化率!$5:$5,0))/100</f>
        <v>1767974.5170548474</v>
      </c>
      <c r="AB170" s="40">
        <f>INDEX(人口源表!$1:$1048576,MATCH($B170,人口源表!$A:$A,0),MATCH(AB$1,人口源表!$1:$1,0))*INDEX(城镇化率!$1:$1048576,MATCH($B170,城镇化率!$A:$A,0),MATCH(AB$1,城镇化率!$5:$5,0))/100</f>
        <v>1773659.1300357911</v>
      </c>
      <c r="AC170" s="40">
        <f>INDEX(人口源表!$1:$1048576,MATCH($B170,人口源表!$A:$A,0),MATCH(AC$1,人口源表!$1:$1,0))*INDEX(城镇化率!$1:$1048576,MATCH($B170,城镇化率!$A:$A,0),MATCH(AC$1,城镇化率!$5:$5,0))/100</f>
        <v>1776470.3904401436</v>
      </c>
      <c r="AD170" s="40">
        <f>INDEX(人口源表!$1:$1048576,MATCH($B170,人口源表!$A:$A,0),MATCH(AD$1,人口源表!$1:$1,0))*INDEX(城镇化率!$1:$1048576,MATCH($B170,城镇化率!$A:$A,0),MATCH(AD$1,城镇化率!$5:$5,0))/100</f>
        <v>1778610.0817128571</v>
      </c>
      <c r="AE170" s="40">
        <f>INDEX(人口源表!$1:$1048576,MATCH($B170,人口源表!$A:$A,0),MATCH(AE$1,人口源表!$1:$1,0))*INDEX(城镇化率!$1:$1048576,MATCH($B170,城镇化率!$A:$A,0),MATCH(AE$1,城镇化率!$5:$5,0))/100</f>
        <v>1780118.6416168637</v>
      </c>
      <c r="AF170" s="40">
        <f>INDEX(人口源表!$1:$1048576,MATCH($B170,人口源表!$A:$A,0),MATCH(AF$1,人口源表!$1:$1,0))*INDEX(城镇化率!$1:$1048576,MATCH($B170,城镇化率!$A:$A,0),MATCH(AF$1,城镇化率!$5:$5,0))/100</f>
        <v>1781041.3100995154</v>
      </c>
      <c r="AG170" s="40">
        <f>INDEX(人口源表!$1:$1048576,MATCH($B170,人口源表!$A:$A,0),MATCH(AG$1,人口源表!$1:$1,0))*INDEX(城镇化率!$1:$1048576,MATCH($B170,城镇化率!$A:$A,0),MATCH(AG$1,城镇化率!$5:$5,0))/100</f>
        <v>1781428.9054456567</v>
      </c>
      <c r="AH170" s="40">
        <f>INDEX(人口源表!$1:$1048576,MATCH($B170,人口源表!$A:$A,0),MATCH(AH$1,人口源表!$1:$1,0))*INDEX(城镇化率!$1:$1048576,MATCH($B170,城镇化率!$A:$A,0),MATCH(AH$1,城镇化率!$5:$5,0))/100</f>
        <v>1781337.2283213844</v>
      </c>
      <c r="AI170" s="40">
        <f>INDEX(人口源表!$1:$1048576,MATCH($B170,人口源表!$A:$A,0),MATCH(AI$1,人口源表!$1:$1,0))*INDEX(城镇化率!$1:$1048576,MATCH($B170,城镇化率!$A:$A,0),MATCH(AI$1,城镇化率!$5:$5,0))/100</f>
        <v>1780826.4511975111</v>
      </c>
      <c r="AJ170" s="40">
        <f>INDEX(人口源表!$1:$1048576,MATCH($B170,人口源表!$A:$A,0),MATCH(AJ$1,人口源表!$1:$1,0))*INDEX(城镇化率!$1:$1048576,MATCH($B170,城镇化率!$A:$A,0),MATCH(AJ$1,城镇化率!$5:$5,0))/100</f>
        <v>1779962.5917240509</v>
      </c>
      <c r="AK170" s="40">
        <f>INDEX(人口源表!$1:$1048576,MATCH($B170,人口源表!$A:$A,0),MATCH(AK$1,人口源表!$1:$1,0))*INDEX(城镇化率!$1:$1048576,MATCH($B170,城镇化率!$A:$A,0),MATCH(AK$1,城镇化率!$5:$5,0))/100</f>
        <v>1778817.6141089795</v>
      </c>
      <c r="AL170" s="40">
        <f>INDEX(人口源表!$1:$1048576,MATCH($B170,人口源表!$A:$A,0),MATCH(AL$1,人口源表!$1:$1,0))*INDEX(城镇化率!$1:$1048576,MATCH($B170,城镇化率!$A:$A,0),MATCH(AL$1,城镇化率!$5:$5,0))/100</f>
        <v>1777468.8267351119</v>
      </c>
      <c r="AM170" s="40">
        <f>INDEX(人口源表!$1:$1048576,MATCH($B170,人口源表!$A:$A,0),MATCH(AM$1,人口源表!$1:$1,0))*INDEX(城镇化率!$1:$1048576,MATCH($B170,城镇化率!$A:$A,0),MATCH(AM$1,城镇化率!$5:$5,0))/100</f>
        <v>1775998.2649544098</v>
      </c>
      <c r="AN170" s="40">
        <f>INDEX(人口源表!$1:$1048576,MATCH($B170,人口源表!$A:$A,0),MATCH(AN$1,人口源表!$1:$1,0))*INDEX(城镇化率!$1:$1048576,MATCH($B170,城镇化率!$A:$A,0),MATCH(AN$1,城镇化率!$5:$5,0))/100</f>
        <v>1774494.189458834</v>
      </c>
      <c r="AO170" s="40">
        <f>INDEX(人口源表!$1:$1048576,MATCH($B170,人口源表!$A:$A,0),MATCH(AO$1,人口源表!$1:$1,0))*INDEX(城镇化率!$1:$1048576,MATCH($B170,城镇化率!$A:$A,0),MATCH(AO$1,城镇化率!$5:$5,0))/100</f>
        <v>1773051.1918670135</v>
      </c>
      <c r="AP170" s="40">
        <f>INDEX(人口源表!$1:$1048576,MATCH($B170,人口源表!$A:$A,0),MATCH(AP$1,人口源表!$1:$1,0))*INDEX(城镇化率!$1:$1048576,MATCH($B170,城镇化率!$A:$A,0),MATCH(AP$1,城镇化率!$5:$5,0))/100</f>
        <v>1771769.5858953733</v>
      </c>
      <c r="AQ170" s="40">
        <f>INDEX(人口源表!$1:$1048576,MATCH($B170,人口源表!$A:$A,0),MATCH(AQ$1,人口源表!$1:$1,0))*INDEX(城镇化率!$1:$1048576,MATCH($B170,城镇化率!$A:$A,0),MATCH(AQ$1,城镇化率!$5:$5,0))/100</f>
        <v>1770754.0652387813</v>
      </c>
      <c r="AR170" s="40">
        <f>INDEX(人口源表!$1:$1048576,MATCH($B170,人口源表!$A:$A,0),MATCH(AR$1,人口源表!$1:$1,0))*INDEX(城镇化率!$1:$1048576,MATCH($B170,城镇化率!$A:$A,0),MATCH(AR$1,城镇化率!$5:$5,0))/100</f>
        <v>1770116.6557986427</v>
      </c>
      <c r="AS170" s="40">
        <f>INDEX(人口源表!$1:$1048576,MATCH($B170,人口源表!$A:$A,0),MATCH(AS$1,人口源表!$1:$1,0))*INDEX(城镇化率!$1:$1048576,MATCH($B170,城镇化率!$A:$A,0),MATCH(AS$1,城镇化率!$5:$5,0))/100</f>
        <v>1769976.8391104247</v>
      </c>
      <c r="AT170" s="40">
        <f>INDEX(人口源表!$1:$1048576,MATCH($B170,人口源表!$A:$A,0),MATCH(AT$1,人口源表!$1:$1,0))*INDEX(城镇化率!$1:$1048576,MATCH($B170,城镇化率!$A:$A,0),MATCH(AT$1,城镇化率!$5:$5,0))/100</f>
        <v>1770458.0450228574</v>
      </c>
      <c r="AU170" s="40">
        <f>INDEX(人口源表!$1:$1048576,MATCH($B170,人口源表!$A:$A,0),MATCH(AU$1,人口源表!$1:$1,0))*INDEX(城镇化率!$1:$1048576,MATCH($B170,城镇化率!$A:$A,0),MATCH(AU$1,城镇化率!$5:$5,0))/100</f>
        <v>1771691.3551316834</v>
      </c>
      <c r="AV170" s="40">
        <f>INDEX(人口源表!$1:$1048576,MATCH($B170,人口源表!$A:$A,0),MATCH(AV$1,人口源表!$1:$1,0))*INDEX(城镇化率!$1:$1048576,MATCH($B170,城镇化率!$A:$A,0),MATCH(AV$1,城镇化率!$5:$5,0))/100</f>
        <v>1773814.1659358116</v>
      </c>
    </row>
    <row r="171" spans="1:48" x14ac:dyDescent="0.15">
      <c r="A171" s="4" t="s">
        <v>871</v>
      </c>
      <c r="B171" s="4" t="s">
        <v>348</v>
      </c>
      <c r="C171" s="34">
        <f>VLOOKUP(B171,'[1]2016省城人口总结（根）'!B:C,2,FALSE)/100</f>
        <v>0.54649999999999999</v>
      </c>
      <c r="D171" s="40">
        <f>INDEX(人口源表!$1:$1048576,MATCH($B171,人口源表!$A:$A,0),MATCH(D$1,人口源表!$1:$1,0))*INDEX(城镇化率!$1:$1048576,MATCH($B171,城镇化率!$A:$A,0),MATCH(D$1,城镇化率!$5:$5,0))/100</f>
        <v>1902985.7336835843</v>
      </c>
      <c r="E171" s="40">
        <f>INDEX(人口源表!$1:$1048576,MATCH($B171,人口源表!$A:$A,0),MATCH(E$1,人口源表!$1:$1,0))*INDEX(城镇化率!$1:$1048576,MATCH($B171,城镇化率!$A:$A,0),MATCH(E$1,城镇化率!$5:$5,0))/100</f>
        <v>1945888.7340458096</v>
      </c>
      <c r="F171" s="40">
        <f>INDEX(人口源表!$1:$1048576,MATCH($B171,人口源表!$A:$A,0),MATCH(F$1,人口源表!$1:$1,0))*INDEX(城镇化率!$1:$1048576,MATCH($B171,城镇化率!$A:$A,0),MATCH(F$1,城镇化率!$5:$5,0))/100</f>
        <v>1988777.0861994021</v>
      </c>
      <c r="G171" s="40">
        <f>INDEX(人口源表!$1:$1048576,MATCH($B171,人口源表!$A:$A,0),MATCH(G$1,人口源表!$1:$1,0))*INDEX(城镇化率!$1:$1048576,MATCH($B171,城镇化率!$A:$A,0),MATCH(G$1,城镇化率!$5:$5,0))/100</f>
        <v>1831532.750607196</v>
      </c>
      <c r="H171" s="40">
        <f>INDEX(人口源表!$1:$1048576,MATCH($B171,人口源表!$A:$A,0),MATCH(H$1,人口源表!$1:$1,0))*INDEX(城镇化率!$1:$1048576,MATCH($B171,城镇化率!$A:$A,0),MATCH(H$1,城镇化率!$5:$5,0))/100</f>
        <v>1875980.581853763</v>
      </c>
      <c r="I171" s="40">
        <f>INDEX(人口源表!$1:$1048576,MATCH($B171,人口源表!$A:$A,0),MATCH(I$1,人口源表!$1:$1,0))*INDEX(城镇化率!$1:$1048576,MATCH($B171,城镇化率!$A:$A,0),MATCH(I$1,城镇化率!$5:$5,0))/100</f>
        <v>1906860.8816731626</v>
      </c>
      <c r="J171" s="40">
        <f>INDEX(人口源表!$1:$1048576,MATCH($B171,人口源表!$A:$A,0),MATCH(J$1,人口源表!$1:$1,0))*INDEX(城镇化率!$1:$1048576,MATCH($B171,城镇化率!$A:$A,0),MATCH(J$1,城镇化率!$5:$5,0))/100</f>
        <v>1936875.8094200674</v>
      </c>
      <c r="K171" s="40">
        <f>INDEX(人口源表!$1:$1048576,MATCH($B171,人口源表!$A:$A,0),MATCH(K$1,人口源表!$1:$1,0))*INDEX(城镇化率!$1:$1048576,MATCH($B171,城镇化率!$A:$A,0),MATCH(K$1,城镇化率!$5:$5,0))/100</f>
        <v>1966011.8938228264</v>
      </c>
      <c r="L171" s="40">
        <f>INDEX(人口源表!$1:$1048576,MATCH($B171,人口源表!$A:$A,0),MATCH(L$1,人口源表!$1:$1,0))*INDEX(城镇化率!$1:$1048576,MATCH($B171,城镇化率!$A:$A,0),MATCH(L$1,城镇化率!$5:$5,0))/100</f>
        <v>1994260.0074544461</v>
      </c>
      <c r="M171" s="40">
        <f>INDEX(人口源表!$1:$1048576,MATCH($B171,人口源表!$A:$A,0),MATCH(M$1,人口源表!$1:$1,0))*INDEX(城镇化率!$1:$1048576,MATCH($B171,城镇化率!$A:$A,0),MATCH(M$1,城镇化率!$5:$5,0))/100</f>
        <v>2021610.0571456745</v>
      </c>
      <c r="N171" s="40">
        <f>INDEX(人口源表!$1:$1048576,MATCH($B171,人口源表!$A:$A,0),MATCH(N$1,人口源表!$1:$1,0))*INDEX(城镇化率!$1:$1048576,MATCH($B171,城镇化率!$A:$A,0),MATCH(N$1,城镇化率!$5:$5,0))/100</f>
        <v>2048055.8996536559</v>
      </c>
      <c r="O171" s="40">
        <f>INDEX(人口源表!$1:$1048576,MATCH($B171,人口源表!$A:$A,0),MATCH(O$1,人口源表!$1:$1,0))*INDEX(城镇化率!$1:$1048576,MATCH($B171,城镇化率!$A:$A,0),MATCH(O$1,城镇化率!$5:$5,0))/100</f>
        <v>2073592.4049985283</v>
      </c>
      <c r="P171" s="40">
        <f>INDEX(人口源表!$1:$1048576,MATCH($B171,人口源表!$A:$A,0),MATCH(P$1,人口源表!$1:$1,0))*INDEX(城镇化率!$1:$1048576,MATCH($B171,城镇化率!$A:$A,0),MATCH(P$1,城镇化率!$5:$5,0))/100</f>
        <v>2098216.1361636133</v>
      </c>
      <c r="Q171" s="40">
        <f>INDEX(人口源表!$1:$1048576,MATCH($B171,人口源表!$A:$A,0),MATCH(Q$1,人口源表!$1:$1,0))*INDEX(城镇化率!$1:$1048576,MATCH($B171,城镇化率!$A:$A,0),MATCH(Q$1,城镇化率!$5:$5,0))/100</f>
        <v>2121926.0680845301</v>
      </c>
      <c r="R171" s="40">
        <f>INDEX(人口源表!$1:$1048576,MATCH($B171,人口源表!$A:$A,0),MATCH(R$1,人口源表!$1:$1,0))*INDEX(城镇化率!$1:$1048576,MATCH($B171,城镇化率!$A:$A,0),MATCH(R$1,城镇化率!$5:$5,0))/100</f>
        <v>2144723.7014703332</v>
      </c>
      <c r="S171" s="40">
        <f>INDEX(人口源表!$1:$1048576,MATCH($B171,人口源表!$A:$A,0),MATCH(S$1,人口源表!$1:$1,0))*INDEX(城镇化率!$1:$1048576,MATCH($B171,城镇化率!$A:$A,0),MATCH(S$1,城镇化率!$5:$5,0))/100</f>
        <v>2155887.3720961101</v>
      </c>
      <c r="T171" s="40">
        <f>INDEX(人口源表!$1:$1048576,MATCH($B171,人口源表!$A:$A,0),MATCH(T$1,人口源表!$1:$1,0))*INDEX(城镇化率!$1:$1048576,MATCH($B171,城镇化率!$A:$A,0),MATCH(T$1,城镇化率!$5:$5,0))/100</f>
        <v>2165994.9506226848</v>
      </c>
      <c r="U171" s="40">
        <f>INDEX(人口源表!$1:$1048576,MATCH($B171,人口源表!$A:$A,0),MATCH(U$1,人口源表!$1:$1,0))*INDEX(城镇化率!$1:$1048576,MATCH($B171,城镇化率!$A:$A,0),MATCH(U$1,城镇化率!$5:$5,0))/100</f>
        <v>2175069.3595493031</v>
      </c>
      <c r="V171" s="40">
        <f>INDEX(人口源表!$1:$1048576,MATCH($B171,人口源表!$A:$A,0),MATCH(V$1,人口源表!$1:$1,0))*INDEX(城镇化率!$1:$1048576,MATCH($B171,城镇化率!$A:$A,0),MATCH(V$1,城镇化率!$5:$5,0))/100</f>
        <v>2183136.1189669371</v>
      </c>
      <c r="W171" s="40">
        <f>INDEX(人口源表!$1:$1048576,MATCH($B171,人口源表!$A:$A,0),MATCH(W$1,人口源表!$1:$1,0))*INDEX(城镇化率!$1:$1048576,MATCH($B171,城镇化率!$A:$A,0),MATCH(W$1,城镇化率!$5:$5,0))/100</f>
        <v>2190222.7422961649</v>
      </c>
      <c r="X171" s="40">
        <f>INDEX(人口源表!$1:$1048576,MATCH($B171,人口源表!$A:$A,0),MATCH(X$1,人口源表!$1:$1,0))*INDEX(城镇化率!$1:$1048576,MATCH($B171,城镇化率!$A:$A,0),MATCH(X$1,城镇化率!$5:$5,0))/100</f>
        <v>2196360.1092912871</v>
      </c>
      <c r="Y171" s="40">
        <f>INDEX(人口源表!$1:$1048576,MATCH($B171,人口源表!$A:$A,0),MATCH(Y$1,人口源表!$1:$1,0))*INDEX(城镇化率!$1:$1048576,MATCH($B171,城镇化率!$A:$A,0),MATCH(Y$1,城镇化率!$5:$5,0))/100</f>
        <v>2201581.2045176192</v>
      </c>
      <c r="Z171" s="40">
        <f>INDEX(人口源表!$1:$1048576,MATCH($B171,人口源表!$A:$A,0),MATCH(Z$1,人口源表!$1:$1,0))*INDEX(城镇化率!$1:$1048576,MATCH($B171,城镇化率!$A:$A,0),MATCH(Z$1,城镇化率!$5:$5,0))/100</f>
        <v>2205921.1610082402</v>
      </c>
      <c r="AA171" s="40">
        <f>INDEX(人口源表!$1:$1048576,MATCH($B171,人口源表!$A:$A,0),MATCH(AA$1,人口源表!$1:$1,0))*INDEX(城镇化率!$1:$1048576,MATCH($B171,城镇化率!$A:$A,0),MATCH(AA$1,城镇化率!$5:$5,0))/100</f>
        <v>2209417.3045276576</v>
      </c>
      <c r="AB171" s="40">
        <f>INDEX(人口源表!$1:$1048576,MATCH($B171,人口源表!$A:$A,0),MATCH(AB$1,人口源表!$1:$1,0))*INDEX(城镇化率!$1:$1048576,MATCH($B171,城镇化率!$A:$A,0),MATCH(AB$1,城镇化率!$5:$5,0))/100</f>
        <v>2212111.2349764388</v>
      </c>
      <c r="AC171" s="40">
        <f>INDEX(人口源表!$1:$1048576,MATCH($B171,人口源表!$A:$A,0),MATCH(AC$1,人口源表!$1:$1,0))*INDEX(城镇化率!$1:$1048576,MATCH($B171,城镇化率!$A:$A,0),MATCH(AC$1,城镇化率!$5:$5,0))/100</f>
        <v>2211335.5735896481</v>
      </c>
      <c r="AD171" s="40">
        <f>INDEX(人口源表!$1:$1048576,MATCH($B171,人口源表!$A:$A,0),MATCH(AD$1,人口源表!$1:$1,0))*INDEX(城镇化率!$1:$1048576,MATCH($B171,城镇化率!$A:$A,0),MATCH(AD$1,城镇化率!$5:$5,0))/100</f>
        <v>2209846.8561157184</v>
      </c>
      <c r="AE171" s="40">
        <f>INDEX(人口源表!$1:$1048576,MATCH($B171,人口源表!$A:$A,0),MATCH(AE$1,人口源表!$1:$1,0))*INDEX(城镇化率!$1:$1048576,MATCH($B171,城镇化率!$A:$A,0),MATCH(AE$1,城镇化率!$5:$5,0))/100</f>
        <v>2207695.525773285</v>
      </c>
      <c r="AF171" s="40">
        <f>INDEX(人口源表!$1:$1048576,MATCH($B171,人口源表!$A:$A,0),MATCH(AF$1,人口源表!$1:$1,0))*INDEX(城镇化率!$1:$1048576,MATCH($B171,城镇化率!$A:$A,0),MATCH(AF$1,城镇化率!$5:$5,0))/100</f>
        <v>2204935.6032610307</v>
      </c>
      <c r="AG171" s="40">
        <f>INDEX(人口源表!$1:$1048576,MATCH($B171,人口源表!$A:$A,0),MATCH(AG$1,人口源表!$1:$1,0))*INDEX(城镇化率!$1:$1048576,MATCH($B171,城镇化率!$A:$A,0),MATCH(AG$1,城镇化率!$5:$5,0))/100</f>
        <v>2201624.0549108898</v>
      </c>
      <c r="AH171" s="40">
        <f>INDEX(人口源表!$1:$1048576,MATCH($B171,人口源表!$A:$A,0),MATCH(AH$1,人口源表!$1:$1,0))*INDEX(城镇化率!$1:$1048576,MATCH($B171,城镇化率!$A:$A,0),MATCH(AH$1,城镇化率!$5:$5,0))/100</f>
        <v>2197819.4514973164</v>
      </c>
      <c r="AI171" s="40">
        <f>INDEX(人口源表!$1:$1048576,MATCH($B171,人口源表!$A:$A,0),MATCH(AI$1,人口源表!$1:$1,0))*INDEX(城镇化率!$1:$1048576,MATCH($B171,城镇化率!$A:$A,0),MATCH(AI$1,城镇化率!$5:$5,0))/100</f>
        <v>2193583.3839869741</v>
      </c>
      <c r="AJ171" s="40">
        <f>INDEX(人口源表!$1:$1048576,MATCH($B171,人口源表!$A:$A,0),MATCH(AJ$1,人口源表!$1:$1,0))*INDEX(城镇化率!$1:$1048576,MATCH($B171,城镇化率!$A:$A,0),MATCH(AJ$1,城镇化率!$5:$5,0))/100</f>
        <v>2188980.5118558882</v>
      </c>
      <c r="AK171" s="40">
        <f>INDEX(人口源表!$1:$1048576,MATCH($B171,人口源表!$A:$A,0),MATCH(AK$1,人口源表!$1:$1,0))*INDEX(城镇化率!$1:$1048576,MATCH($B171,城镇化率!$A:$A,0),MATCH(AK$1,城镇化率!$5:$5,0))/100</f>
        <v>2184078.6119200499</v>
      </c>
      <c r="AL171" s="40">
        <f>INDEX(人口源表!$1:$1048576,MATCH($B171,人口源表!$A:$A,0),MATCH(AL$1,人口源表!$1:$1,0))*INDEX(城镇化率!$1:$1048576,MATCH($B171,城镇化率!$A:$A,0),MATCH(AL$1,城镇化率!$5:$5,0))/100</f>
        <v>2178947.9228090192</v>
      </c>
      <c r="AM171" s="40">
        <f>INDEX(人口源表!$1:$1048576,MATCH($B171,人口源表!$A:$A,0),MATCH(AM$1,人口源表!$1:$1,0))*INDEX(城镇化率!$1:$1048576,MATCH($B171,城镇化率!$A:$A,0),MATCH(AM$1,城镇化率!$5:$5,0))/100</f>
        <v>2173661.1815489717</v>
      </c>
      <c r="AN171" s="40">
        <f>INDEX(人口源表!$1:$1048576,MATCH($B171,人口源表!$A:$A,0),MATCH(AN$1,人口源表!$1:$1,0))*INDEX(城镇化率!$1:$1048576,MATCH($B171,城镇化率!$A:$A,0),MATCH(AN$1,城镇化率!$5:$5,0))/100</f>
        <v>2168294.3707220643</v>
      </c>
      <c r="AO171" s="40">
        <f>INDEX(人口源表!$1:$1048576,MATCH($B171,人口源表!$A:$A,0),MATCH(AO$1,人口源表!$1:$1,0))*INDEX(城镇化率!$1:$1048576,MATCH($B171,城镇化率!$A:$A,0),MATCH(AO$1,城镇化率!$5:$5,0))/100</f>
        <v>2162926.7691934332</v>
      </c>
      <c r="AP171" s="40">
        <f>INDEX(人口源表!$1:$1048576,MATCH($B171,人口源表!$A:$A,0),MATCH(AP$1,人口源表!$1:$1,0))*INDEX(城镇化率!$1:$1048576,MATCH($B171,城镇化率!$A:$A,0),MATCH(AP$1,城镇化率!$5:$5,0))/100</f>
        <v>2157640.2878070683</v>
      </c>
      <c r="AQ171" s="40">
        <f>INDEX(人口源表!$1:$1048576,MATCH($B171,人口源表!$A:$A,0),MATCH(AQ$1,人口源表!$1:$1,0))*INDEX(城镇化率!$1:$1048576,MATCH($B171,城镇化率!$A:$A,0),MATCH(AQ$1,城镇化率!$5:$5,0))/100</f>
        <v>2152519.5076964158</v>
      </c>
      <c r="AR171" s="40">
        <f>INDEX(人口源表!$1:$1048576,MATCH($B171,人口源表!$A:$A,0),MATCH(AR$1,人口源表!$1:$1,0))*INDEX(城镇化率!$1:$1048576,MATCH($B171,城镇化率!$A:$A,0),MATCH(AR$1,城镇化率!$5:$5,0))/100</f>
        <v>2147653.8818988516</v>
      </c>
      <c r="AS171" s="40">
        <f>INDEX(人口源表!$1:$1048576,MATCH($B171,人口源表!$A:$A,0),MATCH(AS$1,人口源表!$1:$1,0))*INDEX(城镇化率!$1:$1048576,MATCH($B171,城镇化率!$A:$A,0),MATCH(AS$1,城镇化率!$5:$5,0))/100</f>
        <v>2143134.196777558</v>
      </c>
      <c r="AT171" s="40">
        <f>INDEX(人口源表!$1:$1048576,MATCH($B171,人口源表!$A:$A,0),MATCH(AT$1,人口源表!$1:$1,0))*INDEX(城镇化率!$1:$1048576,MATCH($B171,城镇化率!$A:$A,0),MATCH(AT$1,城镇化率!$5:$5,0))/100</f>
        <v>2139055.4902076493</v>
      </c>
      <c r="AU171" s="40">
        <f>INDEX(人口源表!$1:$1048576,MATCH($B171,人口源表!$A:$A,0),MATCH(AU$1,人口源表!$1:$1,0))*INDEX(城镇化率!$1:$1048576,MATCH($B171,城镇化率!$A:$A,0),MATCH(AU$1,城镇化率!$5:$5,0))/100</f>
        <v>2135514.2023344059</v>
      </c>
      <c r="AV171" s="40">
        <f>INDEX(人口源表!$1:$1048576,MATCH($B171,人口源表!$A:$A,0),MATCH(AV$1,人口源表!$1:$1,0))*INDEX(城镇化率!$1:$1048576,MATCH($B171,城镇化率!$A:$A,0),MATCH(AV$1,城镇化率!$5:$5,0))/100</f>
        <v>2132613.3120294232</v>
      </c>
    </row>
    <row r="172" spans="1:48" x14ac:dyDescent="0.15">
      <c r="A172" s="4" t="s">
        <v>871</v>
      </c>
      <c r="B172" s="4" t="s">
        <v>350</v>
      </c>
      <c r="C172" s="34">
        <f>VLOOKUP(B172,'[1]2016省城人口总结（根）'!B:C,2,FALSE)/100</f>
        <v>0.60460000000000003</v>
      </c>
      <c r="D172" s="40">
        <f>INDEX(人口源表!$1:$1048576,MATCH($B172,人口源表!$A:$A,0),MATCH(D$1,人口源表!$1:$1,0))*INDEX(城镇化率!$1:$1048576,MATCH($B172,城镇化率!$A:$A,0),MATCH(D$1,城镇化率!$5:$5,0))/100</f>
        <v>2528766.1936195269</v>
      </c>
      <c r="E172" s="40">
        <f>INDEX(人口源表!$1:$1048576,MATCH($B172,人口源表!$A:$A,0),MATCH(E$1,人口源表!$1:$1,0))*INDEX(城镇化率!$1:$1048576,MATCH($B172,城镇化率!$A:$A,0),MATCH(E$1,城镇化率!$5:$5,0))/100</f>
        <v>2581032.2524513309</v>
      </c>
      <c r="F172" s="40">
        <f>INDEX(人口源表!$1:$1048576,MATCH($B172,人口源表!$A:$A,0),MATCH(F$1,人口源表!$1:$1,0))*INDEX(城镇化率!$1:$1048576,MATCH($B172,城镇化率!$A:$A,0),MATCH(F$1,城镇化率!$5:$5,0))/100</f>
        <v>2632934.7294551167</v>
      </c>
      <c r="G172" s="40">
        <f>INDEX(人口源表!$1:$1048576,MATCH($B172,人口源表!$A:$A,0),MATCH(G$1,人口源表!$1:$1,0))*INDEX(城镇化率!$1:$1048576,MATCH($B172,城镇化率!$A:$A,0),MATCH(G$1,城镇化率!$5:$5,0))/100</f>
        <v>2540195.5968139302</v>
      </c>
      <c r="H172" s="40">
        <f>INDEX(人口源表!$1:$1048576,MATCH($B172,人口源表!$A:$A,0),MATCH(H$1,人口源表!$1:$1,0))*INDEX(城镇化率!$1:$1048576,MATCH($B172,城镇化率!$A:$A,0),MATCH(H$1,城镇化率!$5:$5,0))/100</f>
        <v>2598292.5796904694</v>
      </c>
      <c r="I172" s="40">
        <f>INDEX(人口源表!$1:$1048576,MATCH($B172,人口源表!$A:$A,0),MATCH(I$1,人口源表!$1:$1,0))*INDEX(城镇化率!$1:$1048576,MATCH($B172,城镇化率!$A:$A,0),MATCH(I$1,城镇化率!$5:$5,0))/100</f>
        <v>2635946.8611234776</v>
      </c>
      <c r="J172" s="40">
        <f>INDEX(人口源表!$1:$1048576,MATCH($B172,人口源表!$A:$A,0),MATCH(J$1,人口源表!$1:$1,0))*INDEX(城镇化率!$1:$1048576,MATCH($B172,城镇化率!$A:$A,0),MATCH(J$1,城镇化率!$5:$5,0))/100</f>
        <v>2670897.6455835355</v>
      </c>
      <c r="K172" s="40">
        <f>INDEX(人口源表!$1:$1048576,MATCH($B172,人口源表!$A:$A,0),MATCH(K$1,人口源表!$1:$1,0))*INDEX(城镇化率!$1:$1048576,MATCH($B172,城镇化率!$A:$A,0),MATCH(K$1,城镇化率!$5:$5,0))/100</f>
        <v>2703251.0525509999</v>
      </c>
      <c r="L172" s="40">
        <f>INDEX(人口源表!$1:$1048576,MATCH($B172,人口源表!$A:$A,0),MATCH(L$1,人口源表!$1:$1,0))*INDEX(城镇化率!$1:$1048576,MATCH($B172,城镇化率!$A:$A,0),MATCH(L$1,城镇化率!$5:$5,0))/100</f>
        <v>2733111.7892842991</v>
      </c>
      <c r="M172" s="40">
        <f>INDEX(人口源表!$1:$1048576,MATCH($B172,人口源表!$A:$A,0),MATCH(M$1,人口源表!$1:$1,0))*INDEX(城镇化率!$1:$1048576,MATCH($B172,城镇化率!$A:$A,0),MATCH(M$1,城镇化率!$5:$5,0))/100</f>
        <v>2760586.344418251</v>
      </c>
      <c r="N172" s="40">
        <f>INDEX(人口源表!$1:$1048576,MATCH($B172,人口源表!$A:$A,0),MATCH(N$1,人口源表!$1:$1,0))*INDEX(城镇化率!$1:$1048576,MATCH($B172,城镇化率!$A:$A,0),MATCH(N$1,城镇化率!$5:$5,0))/100</f>
        <v>2785780.8850819408</v>
      </c>
      <c r="O172" s="40">
        <f>INDEX(人口源表!$1:$1048576,MATCH($B172,人口源表!$A:$A,0),MATCH(O$1,人口源表!$1:$1,0))*INDEX(城镇化率!$1:$1048576,MATCH($B172,城镇化率!$A:$A,0),MATCH(O$1,城镇化率!$5:$5,0))/100</f>
        <v>2808801.8015187853</v>
      </c>
      <c r="P172" s="40">
        <f>INDEX(人口源表!$1:$1048576,MATCH($B172,人口源表!$A:$A,0),MATCH(P$1,人口源表!$1:$1,0))*INDEX(城镇化率!$1:$1048576,MATCH($B172,城镇化率!$A:$A,0),MATCH(P$1,城镇化率!$5:$5,0))/100</f>
        <v>2829754.886594709</v>
      </c>
      <c r="Q172" s="40">
        <f>INDEX(人口源表!$1:$1048576,MATCH($B172,人口源表!$A:$A,0),MATCH(Q$1,人口源表!$1:$1,0))*INDEX(城镇化率!$1:$1048576,MATCH($B172,城镇化率!$A:$A,0),MATCH(Q$1,城镇化率!$5:$5,0))/100</f>
        <v>2848748.0052378587</v>
      </c>
      <c r="R172" s="40">
        <f>INDEX(人口源表!$1:$1048576,MATCH($B172,人口源表!$A:$A,0),MATCH(R$1,人口源表!$1:$1,0))*INDEX(城镇化率!$1:$1048576,MATCH($B172,城镇化率!$A:$A,0),MATCH(R$1,城镇化率!$5:$5,0))/100</f>
        <v>2865885.3537381529</v>
      </c>
      <c r="S172" s="40">
        <f>INDEX(人口源表!$1:$1048576,MATCH($B172,人口源表!$A:$A,0),MATCH(S$1,人口源表!$1:$1,0))*INDEX(城镇化率!$1:$1048576,MATCH($B172,城镇化率!$A:$A,0),MATCH(S$1,城镇化率!$5:$5,0))/100</f>
        <v>2867009.9105685935</v>
      </c>
      <c r="T172" s="40">
        <f>INDEX(人口源表!$1:$1048576,MATCH($B172,人口源表!$A:$A,0),MATCH(T$1,人口源表!$1:$1,0))*INDEX(城镇化率!$1:$1048576,MATCH($B172,城镇化率!$A:$A,0),MATCH(T$1,城镇化率!$5:$5,0))/100</f>
        <v>2866425.8481851174</v>
      </c>
      <c r="U172" s="40">
        <f>INDEX(人口源表!$1:$1048576,MATCH($B172,人口源表!$A:$A,0),MATCH(U$1,人口源表!$1:$1,0))*INDEX(城镇化率!$1:$1048576,MATCH($B172,城镇化率!$A:$A,0),MATCH(U$1,城镇化率!$5:$5,0))/100</f>
        <v>2864259.3873212482</v>
      </c>
      <c r="V172" s="40">
        <f>INDEX(人口源表!$1:$1048576,MATCH($B172,人口源表!$A:$A,0),MATCH(V$1,人口源表!$1:$1,0))*INDEX(城镇化率!$1:$1048576,MATCH($B172,城镇化率!$A:$A,0),MATCH(V$1,城镇化率!$5:$5,0))/100</f>
        <v>2860637.3415766004</v>
      </c>
      <c r="W172" s="40">
        <f>INDEX(人口源表!$1:$1048576,MATCH($B172,人口源表!$A:$A,0),MATCH(W$1,人口源表!$1:$1,0))*INDEX(城镇化率!$1:$1048576,MATCH($B172,城镇化率!$A:$A,0),MATCH(W$1,城镇化率!$5:$5,0))/100</f>
        <v>2855679.7734009353</v>
      </c>
      <c r="X172" s="40">
        <f>INDEX(人口源表!$1:$1048576,MATCH($B172,人口源表!$A:$A,0),MATCH(X$1,人口源表!$1:$1,0))*INDEX(城镇化率!$1:$1048576,MATCH($B172,城镇化率!$A:$A,0),MATCH(X$1,城镇化率!$5:$5,0))/100</f>
        <v>2849504.9448892893</v>
      </c>
      <c r="Y172" s="40">
        <f>INDEX(人口源表!$1:$1048576,MATCH($B172,人口源表!$A:$A,0),MATCH(Y$1,人口源表!$1:$1,0))*INDEX(城镇化率!$1:$1048576,MATCH($B172,城镇化率!$A:$A,0),MATCH(Y$1,城镇化率!$5:$5,0))/100</f>
        <v>2842228.5010950654</v>
      </c>
      <c r="Z172" s="40">
        <f>INDEX(人口源表!$1:$1048576,MATCH($B172,人口源表!$A:$A,0),MATCH(Z$1,人口源表!$1:$1,0))*INDEX(城镇化率!$1:$1048576,MATCH($B172,城镇化率!$A:$A,0),MATCH(Z$1,城镇化率!$5:$5,0))/100</f>
        <v>2833961.1427154397</v>
      </c>
      <c r="AA172" s="40">
        <f>INDEX(人口源表!$1:$1048576,MATCH($B172,人口源表!$A:$A,0),MATCH(AA$1,人口源表!$1:$1,0))*INDEX(城镇化率!$1:$1048576,MATCH($B172,城镇化率!$A:$A,0),MATCH(AA$1,城镇化率!$5:$5,0))/100</f>
        <v>2824810.7139013154</v>
      </c>
      <c r="AB172" s="40">
        <f>INDEX(人口源表!$1:$1048576,MATCH($B172,人口源表!$A:$A,0),MATCH(AB$1,人口源表!$1:$1,0))*INDEX(城镇化率!$1:$1048576,MATCH($B172,城镇化率!$A:$A,0),MATCH(AB$1,城镇化率!$5:$5,0))/100</f>
        <v>2814880.5997954221</v>
      </c>
      <c r="AC172" s="40">
        <f>INDEX(人口源表!$1:$1048576,MATCH($B172,人口源表!$A:$A,0),MATCH(AC$1,人口源表!$1:$1,0))*INDEX(城镇化率!$1:$1048576,MATCH($B172,城镇化率!$A:$A,0),MATCH(AC$1,城镇化率!$5:$5,0))/100</f>
        <v>2800838.8457954307</v>
      </c>
      <c r="AD172" s="40">
        <f>INDEX(人口源表!$1:$1048576,MATCH($B172,人口源表!$A:$A,0),MATCH(AD$1,人口源表!$1:$1,0))*INDEX(城镇化率!$1:$1048576,MATCH($B172,城镇化率!$A:$A,0),MATCH(AD$1,城镇化率!$5:$5,0))/100</f>
        <v>2786244.8585636141</v>
      </c>
      <c r="AE172" s="40">
        <f>INDEX(人口源表!$1:$1048576,MATCH($B172,人口源表!$A:$A,0),MATCH(AE$1,人口源表!$1:$1,0))*INDEX(城镇化率!$1:$1048576,MATCH($B172,城镇化率!$A:$A,0),MATCH(AE$1,城镇化率!$5:$5,0))/100</f>
        <v>2771191.8816543776</v>
      </c>
      <c r="AF172" s="40">
        <f>INDEX(人口源表!$1:$1048576,MATCH($B172,人口源表!$A:$A,0),MATCH(AF$1,人口源表!$1:$1,0))*INDEX(城镇化率!$1:$1048576,MATCH($B172,城镇化率!$A:$A,0),MATCH(AF$1,城镇化率!$5:$5,0))/100</f>
        <v>2755767.7467138576</v>
      </c>
      <c r="AG172" s="40">
        <f>INDEX(人口源表!$1:$1048576,MATCH($B172,人口源表!$A:$A,0),MATCH(AG$1,人口源表!$1:$1,0))*INDEX(城镇化率!$1:$1048576,MATCH($B172,城镇化率!$A:$A,0),MATCH(AG$1,城镇化率!$5:$5,0))/100</f>
        <v>2740057.0537559455</v>
      </c>
      <c r="AH172" s="40">
        <f>INDEX(人口源表!$1:$1048576,MATCH($B172,人口源表!$A:$A,0),MATCH(AH$1,人口源表!$1:$1,0))*INDEX(城镇化率!$1:$1048576,MATCH($B172,城镇化率!$A:$A,0),MATCH(AH$1,城镇化率!$5:$5,0))/100</f>
        <v>2724138.7930428414</v>
      </c>
      <c r="AI172" s="40">
        <f>INDEX(人口源表!$1:$1048576,MATCH($B172,人口源表!$A:$A,0),MATCH(AI$1,人口源表!$1:$1,0))*INDEX(城镇化率!$1:$1048576,MATCH($B172,城镇化率!$A:$A,0),MATCH(AI$1,城镇化率!$5:$5,0))/100</f>
        <v>2708085.4560701149</v>
      </c>
      <c r="AJ172" s="40">
        <f>INDEX(人口源表!$1:$1048576,MATCH($B172,人口源表!$A:$A,0),MATCH(AJ$1,人口源表!$1:$1,0))*INDEX(城镇化率!$1:$1048576,MATCH($B172,城镇化率!$A:$A,0),MATCH(AJ$1,城镇化率!$5:$5,0))/100</f>
        <v>2691966.7715196479</v>
      </c>
      <c r="AK172" s="40">
        <f>INDEX(人口源表!$1:$1048576,MATCH($B172,人口源表!$A:$A,0),MATCH(AK$1,人口源表!$1:$1,0))*INDEX(城镇化率!$1:$1048576,MATCH($B172,城镇化率!$A:$A,0),MATCH(AK$1,城镇化率!$5:$5,0))/100</f>
        <v>2675844.9814812695</v>
      </c>
      <c r="AL172" s="40">
        <f>INDEX(人口源表!$1:$1048576,MATCH($B172,人口源表!$A:$A,0),MATCH(AL$1,人口源表!$1:$1,0))*INDEX(城镇化率!$1:$1048576,MATCH($B172,城镇化率!$A:$A,0),MATCH(AL$1,城镇化率!$5:$5,0))/100</f>
        <v>2659779.3692295714</v>
      </c>
      <c r="AM172" s="40">
        <f>INDEX(人口源表!$1:$1048576,MATCH($B172,人口源表!$A:$A,0),MATCH(AM$1,人口源表!$1:$1,0))*INDEX(城镇化率!$1:$1048576,MATCH($B172,城镇化率!$A:$A,0),MATCH(AM$1,城镇化率!$5:$5,0))/100</f>
        <v>2643821.4980697106</v>
      </c>
      <c r="AN172" s="40">
        <f>INDEX(人口源表!$1:$1048576,MATCH($B172,人口源表!$A:$A,0),MATCH(AN$1,人口源表!$1:$1,0))*INDEX(城镇化率!$1:$1048576,MATCH($B172,城镇化率!$A:$A,0),MATCH(AN$1,城镇化率!$5:$5,0))/100</f>
        <v>2628018.2002109843</v>
      </c>
      <c r="AO172" s="40">
        <f>INDEX(人口源表!$1:$1048576,MATCH($B172,人口源表!$A:$A,0),MATCH(AO$1,人口源表!$1:$1,0))*INDEX(城镇化率!$1:$1048576,MATCH($B172,城镇化率!$A:$A,0),MATCH(AO$1,城镇化率!$5:$5,0))/100</f>
        <v>2612410.6916339779</v>
      </c>
      <c r="AP172" s="40">
        <f>INDEX(人口源表!$1:$1048576,MATCH($B172,人口源表!$A:$A,0),MATCH(AP$1,人口源表!$1:$1,0))*INDEX(城镇化率!$1:$1048576,MATCH($B172,城镇化率!$A:$A,0),MATCH(AP$1,城镇化率!$5:$5,0))/100</f>
        <v>2597034.4596376913</v>
      </c>
      <c r="AQ172" s="40">
        <f>INDEX(人口源表!$1:$1048576,MATCH($B172,人口源表!$A:$A,0),MATCH(AQ$1,人口源表!$1:$1,0))*INDEX(城镇化率!$1:$1048576,MATCH($B172,城镇化率!$A:$A,0),MATCH(AQ$1,城镇化率!$5:$5,0))/100</f>
        <v>2581919.1490901024</v>
      </c>
      <c r="AR172" s="40">
        <f>INDEX(人口源表!$1:$1048576,MATCH($B172,人口源表!$A:$A,0),MATCH(AR$1,人口源表!$1:$1,0))*INDEX(城镇化率!$1:$1048576,MATCH($B172,城镇化率!$A:$A,0),MATCH(AR$1,城镇化率!$5:$5,0))/100</f>
        <v>2567087.6497510644</v>
      </c>
      <c r="AS172" s="40">
        <f>INDEX(人口源表!$1:$1048576,MATCH($B172,人口源表!$A:$A,0),MATCH(AS$1,人口源表!$1:$1,0))*INDEX(城镇化率!$1:$1048576,MATCH($B172,城镇化率!$A:$A,0),MATCH(AS$1,城镇化率!$5:$5,0))/100</f>
        <v>2552557.56611274</v>
      </c>
      <c r="AT172" s="40">
        <f>INDEX(人口源表!$1:$1048576,MATCH($B172,人口源表!$A:$A,0),MATCH(AT$1,人口源表!$1:$1,0))*INDEX(城镇化率!$1:$1048576,MATCH($B172,城镇化率!$A:$A,0),MATCH(AT$1,城镇化率!$5:$5,0))/100</f>
        <v>2538338.7037343429</v>
      </c>
      <c r="AU172" s="40">
        <f>INDEX(人口源表!$1:$1048576,MATCH($B172,人口源表!$A:$A,0),MATCH(AU$1,人口源表!$1:$1,0))*INDEX(城镇化率!$1:$1048576,MATCH($B172,城镇化率!$A:$A,0),MATCH(AU$1,城镇化率!$5:$5,0))/100</f>
        <v>2524436.9532671245</v>
      </c>
      <c r="AV172" s="40">
        <f>INDEX(人口源表!$1:$1048576,MATCH($B172,人口源表!$A:$A,0),MATCH(AV$1,人口源表!$1:$1,0))*INDEX(城镇化率!$1:$1048576,MATCH($B172,城镇化率!$A:$A,0),MATCH(AV$1,城镇化率!$5:$5,0))/100</f>
        <v>2510848.547422735</v>
      </c>
    </row>
    <row r="173" spans="1:48" x14ac:dyDescent="0.15">
      <c r="A173" s="4" t="s">
        <v>871</v>
      </c>
      <c r="B173" s="4" t="s">
        <v>352</v>
      </c>
      <c r="C173" s="34">
        <f>VLOOKUP(B173,'[1]2016省城人口总结（根）'!B:C,2,FALSE)/100</f>
        <v>0.60460000000000003</v>
      </c>
      <c r="D173" s="40">
        <f>INDEX(人口源表!$1:$1048576,MATCH($B173,人口源表!$A:$A,0),MATCH(D$1,人口源表!$1:$1,0))*INDEX(城镇化率!$1:$1048576,MATCH($B173,城镇化率!$A:$A,0),MATCH(D$1,城镇化率!$5:$5,0))/100</f>
        <v>3461085.1505066929</v>
      </c>
      <c r="E173" s="40">
        <f>INDEX(人口源表!$1:$1048576,MATCH($B173,人口源表!$A:$A,0),MATCH(E$1,人口源表!$1:$1,0))*INDEX(城镇化率!$1:$1048576,MATCH($B173,城镇化率!$A:$A,0),MATCH(E$1,城镇化率!$5:$5,0))/100</f>
        <v>3538053.9188568578</v>
      </c>
      <c r="F173" s="40">
        <f>INDEX(人口源表!$1:$1048576,MATCH($B173,人口源表!$A:$A,0),MATCH(F$1,人口源表!$1:$1,0))*INDEX(城镇化率!$1:$1048576,MATCH($B173,城镇化率!$A:$A,0),MATCH(F$1,城镇化率!$5:$5,0))/100</f>
        <v>3614931.7312541739</v>
      </c>
      <c r="G173" s="40">
        <f>INDEX(人口源表!$1:$1048576,MATCH($B173,人口源表!$A:$A,0),MATCH(G$1,人口源表!$1:$1,0))*INDEX(城镇化率!$1:$1048576,MATCH($B173,城镇化率!$A:$A,0),MATCH(G$1,城镇化率!$5:$5,0))/100</f>
        <v>3322827.8634555787</v>
      </c>
      <c r="H173" s="40">
        <f>INDEX(人口源表!$1:$1048576,MATCH($B173,人口源表!$A:$A,0),MATCH(H$1,人口源表!$1:$1,0))*INDEX(城镇化率!$1:$1048576,MATCH($B173,城镇化率!$A:$A,0),MATCH(H$1,城镇化率!$5:$5,0))/100</f>
        <v>3402534.9600671185</v>
      </c>
      <c r="I173" s="40">
        <f>INDEX(人口源表!$1:$1048576,MATCH($B173,人口源表!$A:$A,0),MATCH(I$1,人口源表!$1:$1,0))*INDEX(城镇化率!$1:$1048576,MATCH($B173,城镇化率!$A:$A,0),MATCH(I$1,城镇化率!$5:$5,0))/100</f>
        <v>3457452.5980702424</v>
      </c>
      <c r="J173" s="40">
        <f>INDEX(人口源表!$1:$1048576,MATCH($B173,人口源表!$A:$A,0),MATCH(J$1,人口源表!$1:$1,0))*INDEX(城镇化率!$1:$1048576,MATCH($B173,城镇化率!$A:$A,0),MATCH(J$1,城镇化率!$5:$5,0))/100</f>
        <v>3510627.0160545027</v>
      </c>
      <c r="K173" s="40">
        <f>INDEX(人口源表!$1:$1048576,MATCH($B173,人口源表!$A:$A,0),MATCH(K$1,人口源表!$1:$1,0))*INDEX(城镇化率!$1:$1048576,MATCH($B173,城镇化率!$A:$A,0),MATCH(K$1,城镇化率!$5:$5,0))/100</f>
        <v>3562038.8264462822</v>
      </c>
      <c r="L173" s="40">
        <f>INDEX(人口源表!$1:$1048576,MATCH($B173,人口源表!$A:$A,0),MATCH(L$1,人口源表!$1:$1,0))*INDEX(城镇化率!$1:$1048576,MATCH($B173,城镇化率!$A:$A,0),MATCH(L$1,城镇化率!$5:$5,0))/100</f>
        <v>3611672.4630796532</v>
      </c>
      <c r="M173" s="40">
        <f>INDEX(人口源表!$1:$1048576,MATCH($B173,人口源表!$A:$A,0),MATCH(M$1,人口源表!$1:$1,0))*INDEX(城镇化率!$1:$1048576,MATCH($B173,城镇化率!$A:$A,0),MATCH(M$1,城镇化率!$5:$5,0))/100</f>
        <v>3659515.0122218053</v>
      </c>
      <c r="N173" s="40">
        <f>INDEX(人口源表!$1:$1048576,MATCH($B173,人口源表!$A:$A,0),MATCH(N$1,人口源表!$1:$1,0))*INDEX(城镇化率!$1:$1048576,MATCH($B173,城镇化率!$A:$A,0),MATCH(N$1,城镇化率!$5:$5,0))/100</f>
        <v>3705557.7140124715</v>
      </c>
      <c r="O173" s="40">
        <f>INDEX(人口源表!$1:$1048576,MATCH($B173,人口源表!$A:$A,0),MATCH(O$1,人口源表!$1:$1,0))*INDEX(城镇化率!$1:$1048576,MATCH($B173,城镇化率!$A:$A,0),MATCH(O$1,城镇化率!$5:$5,0))/100</f>
        <v>3749796.1630700063</v>
      </c>
      <c r="P173" s="40">
        <f>INDEX(人口源表!$1:$1048576,MATCH($B173,人口源表!$A:$A,0),MATCH(P$1,人口源表!$1:$1,0))*INDEX(城镇化率!$1:$1048576,MATCH($B173,城镇化率!$A:$A,0),MATCH(P$1,城镇化率!$5:$5,0))/100</f>
        <v>3792229.1141470657</v>
      </c>
      <c r="Q173" s="40">
        <f>INDEX(人口源表!$1:$1048576,MATCH($B173,人口源表!$A:$A,0),MATCH(Q$1,人口源表!$1:$1,0))*INDEX(城镇化率!$1:$1048576,MATCH($B173,城镇化率!$A:$A,0),MATCH(Q$1,城镇化率!$5:$5,0))/100</f>
        <v>3832861.454112649</v>
      </c>
      <c r="R173" s="40">
        <f>INDEX(人口源表!$1:$1048576,MATCH($B173,人口源表!$A:$A,0),MATCH(R$1,人口源表!$1:$1,0))*INDEX(城镇化率!$1:$1048576,MATCH($B173,城镇化率!$A:$A,0),MATCH(R$1,城镇化率!$5:$5,0))/100</f>
        <v>3871700.2029813714</v>
      </c>
      <c r="S173" s="40">
        <f>INDEX(人口源表!$1:$1048576,MATCH($B173,人口源表!$A:$A,0),MATCH(S$1,人口源表!$1:$1,0))*INDEX(城镇化率!$1:$1048576,MATCH($B173,城镇化率!$A:$A,0),MATCH(S$1,城镇化率!$5:$5,0))/100</f>
        <v>3889408.6337886602</v>
      </c>
      <c r="T173" s="40">
        <f>INDEX(人口源表!$1:$1048576,MATCH($B173,人口源表!$A:$A,0),MATCH(T$1,人口源表!$1:$1,0))*INDEX(城镇化率!$1:$1048576,MATCH($B173,城镇化率!$A:$A,0),MATCH(T$1,城镇化率!$5:$5,0))/100</f>
        <v>3905101.7241524984</v>
      </c>
      <c r="U173" s="40">
        <f>INDEX(人口源表!$1:$1048576,MATCH($B173,人口源表!$A:$A,0),MATCH(U$1,人口源表!$1:$1,0))*INDEX(城镇化率!$1:$1048576,MATCH($B173,城镇化率!$A:$A,0),MATCH(U$1,城镇化率!$5:$5,0))/100</f>
        <v>3918831.077684354</v>
      </c>
      <c r="V173" s="40">
        <f>INDEX(人口源表!$1:$1048576,MATCH($B173,人口源表!$A:$A,0),MATCH(V$1,人口源表!$1:$1,0))*INDEX(城镇化率!$1:$1048576,MATCH($B173,城镇化率!$A:$A,0),MATCH(V$1,城镇化率!$5:$5,0))/100</f>
        <v>3930651.0965451025</v>
      </c>
      <c r="W173" s="40">
        <f>INDEX(人口源表!$1:$1048576,MATCH($B173,人口源表!$A:$A,0),MATCH(W$1,人口源表!$1:$1,0))*INDEX(城镇化率!$1:$1048576,MATCH($B173,城镇化率!$A:$A,0),MATCH(W$1,城镇化率!$5:$5,0))/100</f>
        <v>3940622.6985214818</v>
      </c>
      <c r="X173" s="40">
        <f>INDEX(人口源表!$1:$1048576,MATCH($B173,人口源表!$A:$A,0),MATCH(X$1,人口源表!$1:$1,0))*INDEX(城镇化率!$1:$1048576,MATCH($B173,城镇化率!$A:$A,0),MATCH(X$1,城镇化率!$5:$5,0))/100</f>
        <v>3948809.7829357232</v>
      </c>
      <c r="Y173" s="40">
        <f>INDEX(人口源表!$1:$1048576,MATCH($B173,人口源表!$A:$A,0),MATCH(Y$1,人口源表!$1:$1,0))*INDEX(城镇化率!$1:$1048576,MATCH($B173,城镇化率!$A:$A,0),MATCH(Y$1,城镇化率!$5:$5,0))/100</f>
        <v>3955282.986830486</v>
      </c>
      <c r="Z173" s="40">
        <f>INDEX(人口源表!$1:$1048576,MATCH($B173,人口源表!$A:$A,0),MATCH(Z$1,人口源表!$1:$1,0))*INDEX(城镇化率!$1:$1048576,MATCH($B173,城镇化率!$A:$A,0),MATCH(Z$1,城镇化率!$5:$5,0))/100</f>
        <v>3960115.3737540282</v>
      </c>
      <c r="AA173" s="40">
        <f>INDEX(人口源表!$1:$1048576,MATCH($B173,人口源表!$A:$A,0),MATCH(AA$1,人口源表!$1:$1,0))*INDEX(城镇化率!$1:$1048576,MATCH($B173,城镇化率!$A:$A,0),MATCH(AA$1,城镇化率!$5:$5,0))/100</f>
        <v>3963386.9581685974</v>
      </c>
      <c r="AB173" s="40">
        <f>INDEX(人口源表!$1:$1048576,MATCH($B173,人口源表!$A:$A,0),MATCH(AB$1,人口源表!$1:$1,0))*INDEX(城镇化率!$1:$1048576,MATCH($B173,城镇化率!$A:$A,0),MATCH(AB$1,城镇化率!$5:$5,0))/100</f>
        <v>3965183.3567775041</v>
      </c>
      <c r="AC173" s="40">
        <f>INDEX(人口源表!$1:$1048576,MATCH($B173,人口源表!$A:$A,0),MATCH(AC$1,人口源表!$1:$1,0))*INDEX(城镇化率!$1:$1048576,MATCH($B173,城镇化率!$A:$A,0),MATCH(AC$1,城镇化率!$5:$5,0))/100</f>
        <v>3960741.0722037568</v>
      </c>
      <c r="AD173" s="40">
        <f>INDEX(人口源表!$1:$1048576,MATCH($B173,人口源表!$A:$A,0),MATCH(AD$1,人口源表!$1:$1,0))*INDEX(城镇化率!$1:$1048576,MATCH($B173,城镇化率!$A:$A,0),MATCH(AD$1,城镇化率!$5:$5,0))/100</f>
        <v>3955016.3910009754</v>
      </c>
      <c r="AE173" s="40">
        <f>INDEX(人口源表!$1:$1048576,MATCH($B173,人口源表!$A:$A,0),MATCH(AE$1,人口源表!$1:$1,0))*INDEX(城镇化率!$1:$1048576,MATCH($B173,城镇化率!$A:$A,0),MATCH(AE$1,城镇化率!$5:$5,0))/100</f>
        <v>3948113.6984033207</v>
      </c>
      <c r="AF173" s="40">
        <f>INDEX(人口源表!$1:$1048576,MATCH($B173,人口源表!$A:$A,0),MATCH(AF$1,人口源表!$1:$1,0))*INDEX(城镇化率!$1:$1048576,MATCH($B173,城镇化率!$A:$A,0),MATCH(AF$1,城镇化率!$5:$5,0))/100</f>
        <v>3940144.3982976614</v>
      </c>
      <c r="AG173" s="40">
        <f>INDEX(人口源表!$1:$1048576,MATCH($B173,人口源表!$A:$A,0),MATCH(AG$1,人口源表!$1:$1,0))*INDEX(城镇化率!$1:$1048576,MATCH($B173,城镇化率!$A:$A,0),MATCH(AG$1,城镇化率!$5:$5,0))/100</f>
        <v>3931223.203631714</v>
      </c>
      <c r="AH173" s="40">
        <f>INDEX(人口源表!$1:$1048576,MATCH($B173,人口源表!$A:$A,0),MATCH(AH$1,人口源表!$1:$1,0))*INDEX(城镇化率!$1:$1048576,MATCH($B173,城镇化率!$A:$A,0),MATCH(AH$1,城镇化率!$5:$5,0))/100</f>
        <v>3921469.7186592016</v>
      </c>
      <c r="AI173" s="40">
        <f>INDEX(人口源表!$1:$1048576,MATCH($B173,人口源表!$A:$A,0),MATCH(AI$1,人口源表!$1:$1,0))*INDEX(城镇化率!$1:$1048576,MATCH($B173,城镇化率!$A:$A,0),MATCH(AI$1,城镇化率!$5:$5,0))/100</f>
        <v>3911010.8274528678</v>
      </c>
      <c r="AJ173" s="40">
        <f>INDEX(人口源表!$1:$1048576,MATCH($B173,人口源表!$A:$A,0),MATCH(AJ$1,人口源表!$1:$1,0))*INDEX(城镇化率!$1:$1048576,MATCH($B173,城镇化率!$A:$A,0),MATCH(AJ$1,城镇化率!$5:$5,0))/100</f>
        <v>3899977.7177761458</v>
      </c>
      <c r="AK173" s="40">
        <f>INDEX(人口源表!$1:$1048576,MATCH($B173,人口源表!$A:$A,0),MATCH(AK$1,人口源表!$1:$1,0))*INDEX(城镇化率!$1:$1048576,MATCH($B173,城镇化率!$A:$A,0),MATCH(AK$1,城镇化率!$5:$5,0))/100</f>
        <v>3888506.7206254755</v>
      </c>
      <c r="AL173" s="40">
        <f>INDEX(人口源表!$1:$1048576,MATCH($B173,人口源表!$A:$A,0),MATCH(AL$1,人口源表!$1:$1,0))*INDEX(城镇化率!$1:$1048576,MATCH($B173,城镇化率!$A:$A,0),MATCH(AL$1,城镇化率!$5:$5,0))/100</f>
        <v>3876739.3881728542</v>
      </c>
      <c r="AM173" s="40">
        <f>INDEX(人口源表!$1:$1048576,MATCH($B173,人口源表!$A:$A,0),MATCH(AM$1,人口源表!$1:$1,0))*INDEX(城镇化率!$1:$1048576,MATCH($B173,城镇化率!$A:$A,0),MATCH(AM$1,城镇化率!$5:$5,0))/100</f>
        <v>3864824.9207742158</v>
      </c>
      <c r="AN173" s="40">
        <f>INDEX(人口源表!$1:$1048576,MATCH($B173,人口源表!$A:$A,0),MATCH(AN$1,人口源表!$1:$1,0))*INDEX(城镇化率!$1:$1048576,MATCH($B173,城镇化率!$A:$A,0),MATCH(AN$1,城镇化率!$5:$5,0))/100</f>
        <v>3852915.5765842949</v>
      </c>
      <c r="AO173" s="40">
        <f>INDEX(人口源表!$1:$1048576,MATCH($B173,人口源表!$A:$A,0),MATCH(AO$1,人口源表!$1:$1,0))*INDEX(城镇化率!$1:$1048576,MATCH($B173,城镇化率!$A:$A,0),MATCH(AO$1,城镇化率!$5:$5,0))/100</f>
        <v>3841170.651175132</v>
      </c>
      <c r="AP173" s="40">
        <f>INDEX(人口源表!$1:$1048576,MATCH($B173,人口源表!$A:$A,0),MATCH(AP$1,人口源表!$1:$1,0))*INDEX(城镇化率!$1:$1048576,MATCH($B173,城镇化率!$A:$A,0),MATCH(AP$1,城镇化率!$5:$5,0))/100</f>
        <v>3829756.5884921527</v>
      </c>
      <c r="AQ173" s="40">
        <f>INDEX(人口源表!$1:$1048576,MATCH($B173,人口源表!$A:$A,0),MATCH(AQ$1,人口源表!$1:$1,0))*INDEX(城镇化率!$1:$1048576,MATCH($B173,城镇化率!$A:$A,0),MATCH(AQ$1,城镇化率!$5:$5,0))/100</f>
        <v>3818842.3252410698</v>
      </c>
      <c r="AR173" s="40">
        <f>INDEX(人口源表!$1:$1048576,MATCH($B173,人口源表!$A:$A,0),MATCH(AR$1,人口源表!$1:$1,0))*INDEX(城镇化率!$1:$1048576,MATCH($B173,城镇化率!$A:$A,0),MATCH(AR$1,城镇化率!$5:$5,0))/100</f>
        <v>3808607.2905190261</v>
      </c>
      <c r="AS173" s="40">
        <f>INDEX(人口源表!$1:$1048576,MATCH($B173,人口源表!$A:$A,0),MATCH(AS$1,人口源表!$1:$1,0))*INDEX(城镇化率!$1:$1048576,MATCH($B173,城镇化率!$A:$A,0),MATCH(AS$1,城镇化率!$5:$5,0))/100</f>
        <v>3799234.3741447562</v>
      </c>
      <c r="AT173" s="40">
        <f>INDEX(人口源表!$1:$1048576,MATCH($B173,人口源表!$A:$A,0),MATCH(AT$1,人口源表!$1:$1,0))*INDEX(城镇化率!$1:$1048576,MATCH($B173,城镇化率!$A:$A,0),MATCH(AT$1,城镇化率!$5:$5,0))/100</f>
        <v>3790911.5739649022</v>
      </c>
      <c r="AU173" s="40">
        <f>INDEX(人口源表!$1:$1048576,MATCH($B173,人口源表!$A:$A,0),MATCH(AU$1,人口源表!$1:$1,0))*INDEX(城镇化率!$1:$1048576,MATCH($B173,城镇化率!$A:$A,0),MATCH(AU$1,城镇化率!$5:$5,0))/100</f>
        <v>3783836.9065783489</v>
      </c>
      <c r="AV173" s="40">
        <f>INDEX(人口源表!$1:$1048576,MATCH($B173,人口源表!$A:$A,0),MATCH(AV$1,人口源表!$1:$1,0))*INDEX(城镇化率!$1:$1048576,MATCH($B173,城镇化率!$A:$A,0),MATCH(AV$1,城镇化率!$5:$5,0))/100</f>
        <v>3778211.2825034219</v>
      </c>
    </row>
    <row r="174" spans="1:48" x14ac:dyDescent="0.15">
      <c r="A174" s="4" t="s">
        <v>871</v>
      </c>
      <c r="B174" s="4" t="s">
        <v>354</v>
      </c>
      <c r="C174" s="34">
        <f>VLOOKUP(B174,'[1]2016省城人口总结（根）'!B:C,2,FALSE)/100</f>
        <v>0.54649999999999999</v>
      </c>
      <c r="D174" s="40">
        <f>INDEX(人口源表!$1:$1048576,MATCH($B174,人口源表!$A:$A,0),MATCH(D$1,人口源表!$1:$1,0))*INDEX(城镇化率!$1:$1048576,MATCH($B174,城镇化率!$A:$A,0),MATCH(D$1,城镇化率!$5:$5,0))/100</f>
        <v>596635.27779291314</v>
      </c>
      <c r="E174" s="40">
        <f>INDEX(人口源表!$1:$1048576,MATCH($B174,人口源表!$A:$A,0),MATCH(E$1,人口源表!$1:$1,0))*INDEX(城镇化率!$1:$1048576,MATCH($B174,城镇化率!$A:$A,0),MATCH(E$1,城镇化率!$5:$5,0))/100</f>
        <v>610391.53643425961</v>
      </c>
      <c r="F174" s="40">
        <f>INDEX(人口源表!$1:$1048576,MATCH($B174,人口源表!$A:$A,0),MATCH(F$1,人口源表!$1:$1,0))*INDEX(城镇化率!$1:$1048576,MATCH($B174,城镇化率!$A:$A,0),MATCH(F$1,城镇化率!$5:$5,0))/100</f>
        <v>624221.79355307762</v>
      </c>
      <c r="G174" s="40">
        <f>INDEX(人口源表!$1:$1048576,MATCH($B174,人口源表!$A:$A,0),MATCH(G$1,人口源表!$1:$1,0))*INDEX(城镇化率!$1:$1048576,MATCH($B174,城镇化率!$A:$A,0),MATCH(G$1,城镇化率!$5:$5,0))/100</f>
        <v>615012.13718720514</v>
      </c>
      <c r="H174" s="40">
        <f>INDEX(人口源表!$1:$1048576,MATCH($B174,人口源表!$A:$A,0),MATCH(H$1,人口源表!$1:$1,0))*INDEX(城镇化率!$1:$1048576,MATCH($B174,城镇化率!$A:$A,0),MATCH(H$1,城镇化率!$5:$5,0))/100</f>
        <v>630996.77893549355</v>
      </c>
      <c r="I174" s="40">
        <f>INDEX(人口源表!$1:$1048576,MATCH($B174,人口源表!$A:$A,0),MATCH(I$1,人口源表!$1:$1,0))*INDEX(城镇化率!$1:$1048576,MATCH($B174,城镇化率!$A:$A,0),MATCH(I$1,城镇化率!$5:$5,0))/100</f>
        <v>642363.74324747245</v>
      </c>
      <c r="J174" s="40">
        <f>INDEX(人口源表!$1:$1048576,MATCH($B174,人口源表!$A:$A,0),MATCH(J$1,人口源表!$1:$1,0))*INDEX(城镇化率!$1:$1048576,MATCH($B174,城镇化率!$A:$A,0),MATCH(J$1,城镇化率!$5:$5,0))/100</f>
        <v>653378.46508250106</v>
      </c>
      <c r="K174" s="40">
        <f>INDEX(人口源表!$1:$1048576,MATCH($B174,人口源表!$A:$A,0),MATCH(K$1,人口源表!$1:$1,0))*INDEX(城镇化率!$1:$1048576,MATCH($B174,城镇化率!$A:$A,0),MATCH(K$1,城镇化率!$5:$5,0))/100</f>
        <v>664037.23589188361</v>
      </c>
      <c r="L174" s="40">
        <f>INDEX(人口源表!$1:$1048576,MATCH($B174,人口源表!$A:$A,0),MATCH(L$1,人口源表!$1:$1,0))*INDEX(城镇化率!$1:$1048576,MATCH($B174,城镇化率!$A:$A,0),MATCH(L$1,城镇化率!$5:$5,0))/100</f>
        <v>674338.88283742953</v>
      </c>
      <c r="M174" s="40">
        <f>INDEX(人口源表!$1:$1048576,MATCH($B174,人口源表!$A:$A,0),MATCH(M$1,人口源表!$1:$1,0))*INDEX(城镇化率!$1:$1048576,MATCH($B174,城镇化率!$A:$A,0),MATCH(M$1,城镇化率!$5:$5,0))/100</f>
        <v>684281.20843100129</v>
      </c>
      <c r="N174" s="40">
        <f>INDEX(人口源表!$1:$1048576,MATCH($B174,人口源表!$A:$A,0),MATCH(N$1,人口源表!$1:$1,0))*INDEX(城镇化率!$1:$1048576,MATCH($B174,城镇化率!$A:$A,0),MATCH(N$1,城镇化率!$5:$5,0))/100</f>
        <v>693863.41889226099</v>
      </c>
      <c r="O174" s="40">
        <f>INDEX(人口源表!$1:$1048576,MATCH($B174,人口源表!$A:$A,0),MATCH(O$1,人口源表!$1:$1,0))*INDEX(城镇化率!$1:$1048576,MATCH($B174,城镇化率!$A:$A,0),MATCH(O$1,城镇化率!$5:$5,0))/100</f>
        <v>703084.93884868175</v>
      </c>
      <c r="P174" s="40">
        <f>INDEX(人口源表!$1:$1048576,MATCH($B174,人口源表!$A:$A,0),MATCH(P$1,人口源表!$1:$1,0))*INDEX(城镇化率!$1:$1048576,MATCH($B174,城镇化率!$A:$A,0),MATCH(P$1,城镇化率!$5:$5,0))/100</f>
        <v>711946.68518829497</v>
      </c>
      <c r="Q174" s="40">
        <f>INDEX(人口源表!$1:$1048576,MATCH($B174,人口源表!$A:$A,0),MATCH(Q$1,人口源表!$1:$1,0))*INDEX(城镇化率!$1:$1048576,MATCH($B174,城镇化率!$A:$A,0),MATCH(Q$1,城镇化率!$5:$5,0))/100</f>
        <v>720450.49879611854</v>
      </c>
      <c r="R174" s="40">
        <f>INDEX(人口源表!$1:$1048576,MATCH($B174,人口源表!$A:$A,0),MATCH(R$1,人口源表!$1:$1,0))*INDEX(城镇化率!$1:$1048576,MATCH($B174,城镇化率!$A:$A,0),MATCH(R$1,城镇化率!$5:$5,0))/100</f>
        <v>728599.831634879</v>
      </c>
      <c r="S174" s="40">
        <f>INDEX(人口源表!$1:$1048576,MATCH($B174,人口源表!$A:$A,0),MATCH(S$1,人口源表!$1:$1,0))*INDEX(城镇化率!$1:$1048576,MATCH($B174,城镇化率!$A:$A,0),MATCH(S$1,城镇化率!$5:$5,0))/100</f>
        <v>732751.03257583652</v>
      </c>
      <c r="T174" s="40">
        <f>INDEX(人口源表!$1:$1048576,MATCH($B174,人口源表!$A:$A,0),MATCH(T$1,人口源表!$1:$1,0))*INDEX(城镇化率!$1:$1048576,MATCH($B174,城镇化率!$A:$A,0),MATCH(T$1,城镇化率!$5:$5,0))/100</f>
        <v>736499.58539250935</v>
      </c>
      <c r="U174" s="40">
        <f>INDEX(人口源表!$1:$1048576,MATCH($B174,人口源表!$A:$A,0),MATCH(U$1,人口源表!$1:$1,0))*INDEX(城镇化率!$1:$1048576,MATCH($B174,城镇化率!$A:$A,0),MATCH(U$1,城镇化率!$5:$5,0))/100</f>
        <v>739856.92997744738</v>
      </c>
      <c r="V174" s="40">
        <f>INDEX(人口源表!$1:$1048576,MATCH($B174,人口源表!$A:$A,0),MATCH(V$1,人口源表!$1:$1,0))*INDEX(城镇化率!$1:$1048576,MATCH($B174,城镇化率!$A:$A,0),MATCH(V$1,城镇化率!$5:$5,0))/100</f>
        <v>742834.79703849496</v>
      </c>
      <c r="W174" s="40">
        <f>INDEX(人口源表!$1:$1048576,MATCH($B174,人口源表!$A:$A,0),MATCH(W$1,人口源表!$1:$1,0))*INDEX(城镇化率!$1:$1048576,MATCH($B174,城镇化率!$A:$A,0),MATCH(W$1,城镇化率!$5:$5,0))/100</f>
        <v>745445.87411818828</v>
      </c>
      <c r="X174" s="40">
        <f>INDEX(人口源表!$1:$1048576,MATCH($B174,人口源表!$A:$A,0),MATCH(X$1,人口源表!$1:$1,0))*INDEX(城镇化率!$1:$1048576,MATCH($B174,城镇化率!$A:$A,0),MATCH(X$1,城镇化率!$5:$5,0))/100</f>
        <v>747704.49151711713</v>
      </c>
      <c r="Y174" s="40">
        <f>INDEX(人口源表!$1:$1048576,MATCH($B174,人口源表!$A:$A,0),MATCH(Y$1,人口源表!$1:$1,0))*INDEX(城镇化率!$1:$1048576,MATCH($B174,城镇化率!$A:$A,0),MATCH(Y$1,城镇化率!$5:$5,0))/100</f>
        <v>749625.32218690414</v>
      </c>
      <c r="Z174" s="40">
        <f>INDEX(人口源表!$1:$1048576,MATCH($B174,人口源表!$A:$A,0),MATCH(Z$1,人口源表!$1:$1,0))*INDEX(城镇化率!$1:$1048576,MATCH($B174,城镇化率!$A:$A,0),MATCH(Z$1,城镇化率!$5:$5,0))/100</f>
        <v>751224.05835300137</v>
      </c>
      <c r="AA174" s="40">
        <f>INDEX(人口源表!$1:$1048576,MATCH($B174,人口源表!$A:$A,0),MATCH(AA$1,人口源表!$1:$1,0))*INDEX(城镇化率!$1:$1048576,MATCH($B174,城镇化率!$A:$A,0),MATCH(AA$1,城镇化率!$5:$5,0))/100</f>
        <v>752518.78381209238</v>
      </c>
      <c r="AB174" s="40">
        <f>INDEX(人口源表!$1:$1048576,MATCH($B174,人口源表!$A:$A,0),MATCH(AB$1,人口源表!$1:$1,0))*INDEX(城镇化率!$1:$1048576,MATCH($B174,城镇化率!$A:$A,0),MATCH(AB$1,城镇化率!$5:$5,0))/100</f>
        <v>753525.95631678577</v>
      </c>
      <c r="AC174" s="40">
        <f>INDEX(人口源表!$1:$1048576,MATCH($B174,人口源表!$A:$A,0),MATCH(AC$1,人口源表!$1:$1,0))*INDEX(城镇化率!$1:$1048576,MATCH($B174,城镇化率!$A:$A,0),MATCH(AC$1,城镇化率!$5:$5,0))/100</f>
        <v>753342.16754656832</v>
      </c>
      <c r="AD174" s="40">
        <f>INDEX(人口源表!$1:$1048576,MATCH($B174,人口源表!$A:$A,0),MATCH(AD$1,人口源表!$1:$1,0))*INDEX(城镇化率!$1:$1048576,MATCH($B174,城镇化率!$A:$A,0),MATCH(AD$1,城镇化率!$5:$5,0))/100</f>
        <v>752910.31198789622</v>
      </c>
      <c r="AE174" s="40">
        <f>INDEX(人口源表!$1:$1048576,MATCH($B174,人口源表!$A:$A,0),MATCH(AE$1,人口源表!$1:$1,0))*INDEX(城镇化率!$1:$1048576,MATCH($B174,城镇化率!$A:$A,0),MATCH(AE$1,城镇化率!$5:$5,0))/100</f>
        <v>752253.03440010326</v>
      </c>
      <c r="AF174" s="40">
        <f>INDEX(人口源表!$1:$1048576,MATCH($B174,人口源表!$A:$A,0),MATCH(AF$1,人口源表!$1:$1,0))*INDEX(城镇化率!$1:$1048576,MATCH($B174,城镇化率!$A:$A,0),MATCH(AF$1,城镇化率!$5:$5,0))/100</f>
        <v>751393.34201008687</v>
      </c>
      <c r="AG174" s="40">
        <f>INDEX(人口源表!$1:$1048576,MATCH($B174,人口源表!$A:$A,0),MATCH(AG$1,人口源表!$1:$1,0))*INDEX(城镇化率!$1:$1048576,MATCH($B174,城镇化率!$A:$A,0),MATCH(AG$1,城镇化率!$5:$5,0))/100</f>
        <v>750353.91625799146</v>
      </c>
      <c r="AH174" s="40">
        <f>INDEX(人口源表!$1:$1048576,MATCH($B174,人口源表!$A:$A,0),MATCH(AH$1,人口源表!$1:$1,0))*INDEX(城镇化率!$1:$1048576,MATCH($B174,城镇化率!$A:$A,0),MATCH(AH$1,城镇化率!$5:$5,0))/100</f>
        <v>749161.26933072624</v>
      </c>
      <c r="AI174" s="40">
        <f>INDEX(人口源表!$1:$1048576,MATCH($B174,人口源表!$A:$A,0),MATCH(AI$1,人口源表!$1:$1,0))*INDEX(城镇化率!$1:$1048576,MATCH($B174,城镇化率!$A:$A,0),MATCH(AI$1,城镇化率!$5:$5,0))/100</f>
        <v>747840.93431026337</v>
      </c>
      <c r="AJ174" s="40">
        <f>INDEX(人口源表!$1:$1048576,MATCH($B174,人口源表!$A:$A,0),MATCH(AJ$1,人口源表!$1:$1,0))*INDEX(城镇化率!$1:$1048576,MATCH($B174,城镇化率!$A:$A,0),MATCH(AJ$1,城镇化率!$5:$5,0))/100</f>
        <v>746420.94080153853</v>
      </c>
      <c r="AK174" s="40">
        <f>INDEX(人口源表!$1:$1048576,MATCH($B174,人口源表!$A:$A,0),MATCH(AK$1,人口源表!$1:$1,0))*INDEX(城镇化率!$1:$1048576,MATCH($B174,城镇化率!$A:$A,0),MATCH(AK$1,城镇化率!$5:$5,0))/100</f>
        <v>744928.34714813519</v>
      </c>
      <c r="AL174" s="40">
        <f>INDEX(人口源表!$1:$1048576,MATCH($B174,人口源表!$A:$A,0),MATCH(AL$1,人口源表!$1:$1,0))*INDEX(城镇化率!$1:$1048576,MATCH($B174,城镇化率!$A:$A,0),MATCH(AL$1,城镇化率!$5:$5,0))/100</f>
        <v>743393.44732118223</v>
      </c>
      <c r="AM174" s="40">
        <f>INDEX(人口源表!$1:$1048576,MATCH($B174,人口源表!$A:$A,0),MATCH(AM$1,人口源表!$1:$1,0))*INDEX(城镇化率!$1:$1048576,MATCH($B174,城镇化率!$A:$A,0),MATCH(AM$1,城镇化率!$5:$5,0))/100</f>
        <v>741846.9978871349</v>
      </c>
      <c r="AN174" s="40">
        <f>INDEX(人口源表!$1:$1048576,MATCH($B174,人口源表!$A:$A,0),MATCH(AN$1,人口源表!$1:$1,0))*INDEX(城镇化率!$1:$1048576,MATCH($B174,城镇化率!$A:$A,0),MATCH(AN$1,城镇化率!$5:$5,0))/100</f>
        <v>740320.22238514794</v>
      </c>
      <c r="AO174" s="40">
        <f>INDEX(人口源表!$1:$1048576,MATCH($B174,人口源表!$A:$A,0),MATCH(AO$1,人口源表!$1:$1,0))*INDEX(城镇化率!$1:$1048576,MATCH($B174,城镇化率!$A:$A,0),MATCH(AO$1,城镇化率!$5:$5,0))/100</f>
        <v>738845.52861505654</v>
      </c>
      <c r="AP174" s="40">
        <f>INDEX(人口源表!$1:$1048576,MATCH($B174,人口源表!$A:$A,0),MATCH(AP$1,人口源表!$1:$1,0))*INDEX(城镇化率!$1:$1048576,MATCH($B174,城镇化率!$A:$A,0),MATCH(AP$1,城镇化率!$5:$5,0))/100</f>
        <v>737457.95765008929</v>
      </c>
      <c r="AQ174" s="40">
        <f>INDEX(人口源表!$1:$1048576,MATCH($B174,人口源表!$A:$A,0),MATCH(AQ$1,人口源表!$1:$1,0))*INDEX(城镇化率!$1:$1048576,MATCH($B174,城镇化率!$A:$A,0),MATCH(AQ$1,城镇化率!$5:$5,0))/100</f>
        <v>736192.35583065287</v>
      </c>
      <c r="AR174" s="40">
        <f>INDEX(人口源表!$1:$1048576,MATCH($B174,人口源表!$A:$A,0),MATCH(AR$1,人口源表!$1:$1,0))*INDEX(城镇化率!$1:$1048576,MATCH($B174,城镇化率!$A:$A,0),MATCH(AR$1,城镇化率!$5:$5,0))/100</f>
        <v>735085.52905575011</v>
      </c>
      <c r="AS174" s="40">
        <f>INDEX(人口源表!$1:$1048576,MATCH($B174,人口源表!$A:$A,0),MATCH(AS$1,人口源表!$1:$1,0))*INDEX(城镇化率!$1:$1048576,MATCH($B174,城镇化率!$A:$A,0),MATCH(AS$1,城镇化率!$5:$5,0))/100</f>
        <v>734174.10375037731</v>
      </c>
      <c r="AT174" s="40">
        <f>INDEX(人口源表!$1:$1048576,MATCH($B174,人口源表!$A:$A,0),MATCH(AT$1,人口源表!$1:$1,0))*INDEX(城镇化率!$1:$1048576,MATCH($B174,城镇化率!$A:$A,0),MATCH(AT$1,城镇化率!$5:$5,0))/100</f>
        <v>733498.15040658426</v>
      </c>
      <c r="AU174" s="40">
        <f>INDEX(人口源表!$1:$1048576,MATCH($B174,人口源表!$A:$A,0),MATCH(AU$1,人口源表!$1:$1,0))*INDEX(城镇化率!$1:$1048576,MATCH($B174,城镇化率!$A:$A,0),MATCH(AU$1,城镇化率!$5:$5,0))/100</f>
        <v>733096.86844943906</v>
      </c>
      <c r="AV174" s="40">
        <f>INDEX(人口源表!$1:$1048576,MATCH($B174,人口源表!$A:$A,0),MATCH(AV$1,人口源表!$1:$1,0))*INDEX(城镇化率!$1:$1048576,MATCH($B174,城镇化率!$A:$A,0),MATCH(AV$1,城镇化率!$5:$5,0))/100</f>
        <v>733012.95566055516</v>
      </c>
    </row>
    <row r="175" spans="1:48" x14ac:dyDescent="0.15">
      <c r="A175" s="4" t="s">
        <v>871</v>
      </c>
      <c r="B175" s="4" t="s">
        <v>356</v>
      </c>
      <c r="C175" s="34">
        <f>VLOOKUP(B175,'[1]2016省城人口总结（根）'!B:C,2,FALSE)/100</f>
        <v>0.54649999999999999</v>
      </c>
      <c r="D175" s="40">
        <f>INDEX(人口源表!$1:$1048576,MATCH($B175,人口源表!$A:$A,0),MATCH(D$1,人口源表!$1:$1,0))*INDEX(城镇化率!$1:$1048576,MATCH($B175,城镇化率!$A:$A,0),MATCH(D$1,城镇化率!$5:$5,0))/100</f>
        <v>1629519.3711794214</v>
      </c>
      <c r="E175" s="40">
        <f>INDEX(人口源表!$1:$1048576,MATCH($B175,人口源表!$A:$A,0),MATCH(E$1,人口源表!$1:$1,0))*INDEX(城镇化率!$1:$1048576,MATCH($B175,城镇化率!$A:$A,0),MATCH(E$1,城镇化率!$5:$5,0))/100</f>
        <v>1665818.950964849</v>
      </c>
      <c r="F175" s="40">
        <f>INDEX(人口源表!$1:$1048576,MATCH($B175,人口源表!$A:$A,0),MATCH(F$1,人口源表!$1:$1,0))*INDEX(城镇化率!$1:$1048576,MATCH($B175,城镇化率!$A:$A,0),MATCH(F$1,城镇化率!$5:$5,0))/100</f>
        <v>1702107.5339398878</v>
      </c>
      <c r="G175" s="40">
        <f>INDEX(人口源表!$1:$1048576,MATCH($B175,人口源表!$A:$A,0),MATCH(G$1,人口源表!$1:$1,0))*INDEX(城镇化率!$1:$1048576,MATCH($B175,城镇化率!$A:$A,0),MATCH(G$1,城镇化率!$5:$5,0))/100</f>
        <v>1480543.341595426</v>
      </c>
      <c r="H175" s="40">
        <f>INDEX(人口源表!$1:$1048576,MATCH($B175,人口源表!$A:$A,0),MATCH(H$1,人口源表!$1:$1,0))*INDEX(城镇化率!$1:$1048576,MATCH($B175,城镇化率!$A:$A,0),MATCH(H$1,城镇化率!$5:$5,0))/100</f>
        <v>1518156.0007466078</v>
      </c>
      <c r="I175" s="40">
        <f>INDEX(人口源表!$1:$1048576,MATCH($B175,人口源表!$A:$A,0),MATCH(I$1,人口源表!$1:$1,0))*INDEX(城镇化率!$1:$1048576,MATCH($B175,城镇化率!$A:$A,0),MATCH(I$1,城镇化率!$5:$5,0))/100</f>
        <v>1543932.8069714308</v>
      </c>
      <c r="J175" s="40">
        <f>INDEX(人口源表!$1:$1048576,MATCH($B175,人口源表!$A:$A,0),MATCH(J$1,人口源表!$1:$1,0))*INDEX(城镇化率!$1:$1048576,MATCH($B175,城镇化率!$A:$A,0),MATCH(J$1,城镇化率!$5:$5,0))/100</f>
        <v>1568198.8496628385</v>
      </c>
      <c r="K175" s="40">
        <f>INDEX(人口源表!$1:$1048576,MATCH($B175,人口源表!$A:$A,0),MATCH(K$1,人口源表!$1:$1,0))*INDEX(城镇化率!$1:$1048576,MATCH($B175,城镇化率!$A:$A,0),MATCH(K$1,城镇化率!$5:$5,0))/100</f>
        <v>1591001.378664769</v>
      </c>
      <c r="L175" s="40">
        <f>INDEX(人口源表!$1:$1048576,MATCH($B175,人口源表!$A:$A,0),MATCH(L$1,人口源表!$1:$1,0))*INDEX(城镇化率!$1:$1048576,MATCH($B175,城镇化率!$A:$A,0),MATCH(L$1,城镇化率!$5:$5,0))/100</f>
        <v>1612387.4862623557</v>
      </c>
      <c r="M175" s="40">
        <f>INDEX(人口源表!$1:$1048576,MATCH($B175,人口源表!$A:$A,0),MATCH(M$1,人口源表!$1:$1,0))*INDEX(城镇化率!$1:$1048576,MATCH($B175,城镇化率!$A:$A,0),MATCH(M$1,城镇化率!$5:$5,0))/100</f>
        <v>1632405.879222909</v>
      </c>
      <c r="N175" s="40">
        <f>INDEX(人口源表!$1:$1048576,MATCH($B175,人口源表!$A:$A,0),MATCH(N$1,人口源表!$1:$1,0))*INDEX(城镇化率!$1:$1048576,MATCH($B175,城镇化率!$A:$A,0),MATCH(N$1,城镇化率!$5:$5,0))/100</f>
        <v>1651104.414270283</v>
      </c>
      <c r="O175" s="40">
        <f>INDEX(人口源表!$1:$1048576,MATCH($B175,人口源表!$A:$A,0),MATCH(O$1,人口源表!$1:$1,0))*INDEX(城镇化率!$1:$1048576,MATCH($B175,城镇化率!$A:$A,0),MATCH(O$1,城镇化率!$5:$5,0))/100</f>
        <v>1668533.7526604824</v>
      </c>
      <c r="P175" s="40">
        <f>INDEX(人口源表!$1:$1048576,MATCH($B175,人口源表!$A:$A,0),MATCH(P$1,人口源表!$1:$1,0))*INDEX(城镇化率!$1:$1048576,MATCH($B175,城镇化率!$A:$A,0),MATCH(P$1,城镇化率!$5:$5,0))/100</f>
        <v>1684743.0063325765</v>
      </c>
      <c r="Q175" s="40">
        <f>INDEX(人口源表!$1:$1048576,MATCH($B175,人口源表!$A:$A,0),MATCH(Q$1,人口源表!$1:$1,0))*INDEX(城镇化率!$1:$1048576,MATCH($B175,城镇化率!$A:$A,0),MATCH(Q$1,城镇化率!$5:$5,0))/100</f>
        <v>1699782.7928490001</v>
      </c>
      <c r="R175" s="40">
        <f>INDEX(人口源表!$1:$1048576,MATCH($B175,人口源表!$A:$A,0),MATCH(R$1,人口源表!$1:$1,0))*INDEX(城镇化率!$1:$1048576,MATCH($B175,城镇化率!$A:$A,0),MATCH(R$1,城镇化率!$5:$5,0))/100</f>
        <v>1713704.6022857903</v>
      </c>
      <c r="S175" s="40">
        <f>INDEX(人口源表!$1:$1048576,MATCH($B175,人口源表!$A:$A,0),MATCH(S$1,人口源表!$1:$1,0))*INDEX(城镇化率!$1:$1048576,MATCH($B175,城镇化率!$A:$A,0),MATCH(S$1,城镇化率!$5:$5,0))/100</f>
        <v>1718012.1486637946</v>
      </c>
      <c r="T175" s="40">
        <f>INDEX(人口源表!$1:$1048576,MATCH($B175,人口源表!$A:$A,0),MATCH(T$1,人口源表!$1:$1,0))*INDEX(城镇化率!$1:$1048576,MATCH($B175,城镇化率!$A:$A,0),MATCH(T$1,城镇化率!$5:$5,0))/100</f>
        <v>1721229.9518944484</v>
      </c>
      <c r="U175" s="40">
        <f>INDEX(人口源表!$1:$1048576,MATCH($B175,人口源表!$A:$A,0),MATCH(U$1,人口源表!$1:$1,0))*INDEX(城镇化率!$1:$1048576,MATCH($B175,城镇化率!$A:$A,0),MATCH(U$1,城镇化率!$5:$5,0))/100</f>
        <v>1723425.4675175147</v>
      </c>
      <c r="V175" s="40">
        <f>INDEX(人口源表!$1:$1048576,MATCH($B175,人口源表!$A:$A,0),MATCH(V$1,人口源表!$1:$1,0))*INDEX(城镇化率!$1:$1048576,MATCH($B175,城镇化率!$A:$A,0),MATCH(V$1,城镇化率!$5:$5,0))/100</f>
        <v>1724664.3705834923</v>
      </c>
      <c r="W175" s="40">
        <f>INDEX(人口源表!$1:$1048576,MATCH($B175,人口源表!$A:$A,0),MATCH(W$1,人口源表!$1:$1,0))*INDEX(城镇化率!$1:$1048576,MATCH($B175,城镇化率!$A:$A,0),MATCH(W$1,城镇化率!$5:$5,0))/100</f>
        <v>1725011.8171531963</v>
      </c>
      <c r="X175" s="40">
        <f>INDEX(人口源表!$1:$1048576,MATCH($B175,人口源表!$A:$A,0),MATCH(X$1,人口源表!$1:$1,0))*INDEX(城镇化率!$1:$1048576,MATCH($B175,城镇化率!$A:$A,0),MATCH(X$1,城镇化率!$5:$5,0))/100</f>
        <v>1724532.4136217088</v>
      </c>
      <c r="Y175" s="40">
        <f>INDEX(人口源表!$1:$1048576,MATCH($B175,人口源表!$A:$A,0),MATCH(Y$1,人口源表!$1:$1,0))*INDEX(城镇化率!$1:$1048576,MATCH($B175,城镇化率!$A:$A,0),MATCH(Y$1,城镇化率!$5:$5,0))/100</f>
        <v>1723290.1854904727</v>
      </c>
      <c r="Z175" s="40">
        <f>INDEX(人口源表!$1:$1048576,MATCH($B175,人口源表!$A:$A,0),MATCH(Z$1,人口源表!$1:$1,0))*INDEX(城镇化率!$1:$1048576,MATCH($B175,城镇化率!$A:$A,0),MATCH(Z$1,城镇化率!$5:$5,0))/100</f>
        <v>1721346.5292668047</v>
      </c>
      <c r="AA175" s="40">
        <f>INDEX(人口源表!$1:$1048576,MATCH($B175,人口源表!$A:$A,0),MATCH(AA$1,人口源表!$1:$1,0))*INDEX(城镇化率!$1:$1048576,MATCH($B175,城镇化率!$A:$A,0),MATCH(AA$1,城镇化率!$5:$5,0))/100</f>
        <v>1718763.5070289245</v>
      </c>
      <c r="AB175" s="40">
        <f>INDEX(人口源表!$1:$1048576,MATCH($B175,人口源表!$A:$A,0),MATCH(AB$1,人口源表!$1:$1,0))*INDEX(城镇化率!$1:$1048576,MATCH($B175,城镇化率!$A:$A,0),MATCH(AB$1,城镇化率!$5:$5,0))/100</f>
        <v>1715600.4525573137</v>
      </c>
      <c r="AC175" s="40">
        <f>INDEX(人口源表!$1:$1048576,MATCH($B175,人口源表!$A:$A,0),MATCH(AC$1,人口源表!$1:$1,0))*INDEX(城镇化率!$1:$1048576,MATCH($B175,城镇化率!$A:$A,0),MATCH(AC$1,城镇化率!$5:$5,0))/100</f>
        <v>1709821.7981214745</v>
      </c>
      <c r="AD175" s="40">
        <f>INDEX(人口源表!$1:$1048576,MATCH($B175,人口源表!$A:$A,0),MATCH(AD$1,人口源表!$1:$1,0))*INDEX(城镇化率!$1:$1048576,MATCH($B175,城镇化率!$A:$A,0),MATCH(AD$1,城镇化率!$5:$5,0))/100</f>
        <v>1703593.5280118359</v>
      </c>
      <c r="AE175" s="40">
        <f>INDEX(人口源表!$1:$1048576,MATCH($B175,人口源表!$A:$A,0),MATCH(AE$1,人口源表!$1:$1,0))*INDEX(城镇化率!$1:$1048576,MATCH($B175,城镇化率!$A:$A,0),MATCH(AE$1,城镇化率!$5:$5,0))/100</f>
        <v>1696972.6846111722</v>
      </c>
      <c r="AF175" s="40">
        <f>INDEX(人口源表!$1:$1048576,MATCH($B175,人口源表!$A:$A,0),MATCH(AF$1,人口源表!$1:$1,0))*INDEX(城镇化率!$1:$1048576,MATCH($B175,城镇化率!$A:$A,0),MATCH(AF$1,城镇化率!$5:$5,0))/100</f>
        <v>1690016.5181731563</v>
      </c>
      <c r="AG175" s="40">
        <f>INDEX(人口源表!$1:$1048576,MATCH($B175,人口源表!$A:$A,0),MATCH(AG$1,人口源表!$1:$1,0))*INDEX(城镇化率!$1:$1048576,MATCH($B175,城镇化率!$A:$A,0),MATCH(AG$1,城镇化率!$5:$5,0))/100</f>
        <v>1682779.0237178837</v>
      </c>
      <c r="AH175" s="40">
        <f>INDEX(人口源表!$1:$1048576,MATCH($B175,人口源表!$A:$A,0),MATCH(AH$1,人口源表!$1:$1,0))*INDEX(城镇化率!$1:$1048576,MATCH($B175,城镇化率!$A:$A,0),MATCH(AH$1,城镇化率!$5:$5,0))/100</f>
        <v>1675314.3430475295</v>
      </c>
      <c r="AI175" s="40">
        <f>INDEX(人口源表!$1:$1048576,MATCH($B175,人口源表!$A:$A,0),MATCH(AI$1,人口源表!$1:$1,0))*INDEX(城镇化率!$1:$1048576,MATCH($B175,城镇化率!$A:$A,0),MATCH(AI$1,城镇化率!$5:$5,0))/100</f>
        <v>1667673.9718184557</v>
      </c>
      <c r="AJ175" s="40">
        <f>INDEX(人口源表!$1:$1048576,MATCH($B175,人口源表!$A:$A,0),MATCH(AJ$1,人口源表!$1:$1,0))*INDEX(城镇化率!$1:$1048576,MATCH($B175,城镇化率!$A:$A,0),MATCH(AJ$1,城镇化率!$5:$5,0))/100</f>
        <v>1659906.7018201</v>
      </c>
      <c r="AK175" s="40">
        <f>INDEX(人口源表!$1:$1048576,MATCH($B175,人口源表!$A:$A,0),MATCH(AK$1,人口源表!$1:$1,0))*INDEX(城镇化率!$1:$1048576,MATCH($B175,城镇化率!$A:$A,0),MATCH(AK$1,城镇化率!$5:$5,0))/100</f>
        <v>1652061.371480416</v>
      </c>
      <c r="AL175" s="40">
        <f>INDEX(人口源表!$1:$1048576,MATCH($B175,人口源表!$A:$A,0),MATCH(AL$1,人口源表!$1:$1,0))*INDEX(城镇化率!$1:$1048576,MATCH($B175,城镇化率!$A:$A,0),MATCH(AL$1,城镇化率!$5:$5,0))/100</f>
        <v>1644184.0402247924</v>
      </c>
      <c r="AM175" s="40">
        <f>INDEX(人口源表!$1:$1048576,MATCH($B175,人口源表!$A:$A,0),MATCH(AM$1,人口源表!$1:$1,0))*INDEX(城镇化率!$1:$1048576,MATCH($B175,城镇化率!$A:$A,0),MATCH(AM$1,城镇化率!$5:$5,0))/100</f>
        <v>1636319.3441524974</v>
      </c>
      <c r="AN175" s="40">
        <f>INDEX(人口源表!$1:$1048576,MATCH($B175,人口源表!$A:$A,0),MATCH(AN$1,人口源表!$1:$1,0))*INDEX(城镇化率!$1:$1048576,MATCH($B175,城镇化率!$A:$A,0),MATCH(AN$1,城镇化率!$5:$5,0))/100</f>
        <v>1628509.0422257569</v>
      </c>
      <c r="AO175" s="40">
        <f>INDEX(人口源表!$1:$1048576,MATCH($B175,人口源表!$A:$A,0),MATCH(AO$1,人口源表!$1:$1,0))*INDEX(城镇化率!$1:$1048576,MATCH($B175,城镇化率!$A:$A,0),MATCH(AO$1,城镇化率!$5:$5,0))/100</f>
        <v>1620794.807190038</v>
      </c>
      <c r="AP175" s="40">
        <f>INDEX(人口源表!$1:$1048576,MATCH($B175,人口源表!$A:$A,0),MATCH(AP$1,人口源表!$1:$1,0))*INDEX(城镇化率!$1:$1048576,MATCH($B175,城镇化率!$A:$A,0),MATCH(AP$1,城镇化率!$5:$5,0))/100</f>
        <v>1613214.640202733</v>
      </c>
      <c r="AQ175" s="40">
        <f>INDEX(人口源表!$1:$1048576,MATCH($B175,人口源表!$A:$A,0),MATCH(AQ$1,人口源表!$1:$1,0))*INDEX(城镇化率!$1:$1048576,MATCH($B175,城镇化率!$A:$A,0),MATCH(AQ$1,城镇化率!$5:$5,0))/100</f>
        <v>1605804.2322607145</v>
      </c>
      <c r="AR175" s="40">
        <f>INDEX(人口源表!$1:$1048576,MATCH($B175,人口源表!$A:$A,0),MATCH(AR$1,人口源表!$1:$1,0))*INDEX(城镇化率!$1:$1048576,MATCH($B175,城镇化率!$A:$A,0),MATCH(AR$1,城镇化率!$5:$5,0))/100</f>
        <v>1598599.7991946042</v>
      </c>
      <c r="AS175" s="40">
        <f>INDEX(人口源表!$1:$1048576,MATCH($B175,人口源表!$A:$A,0),MATCH(AS$1,人口源表!$1:$1,0))*INDEX(城镇化率!$1:$1048576,MATCH($B175,城镇化率!$A:$A,0),MATCH(AS$1,城镇化率!$5:$5,0))/100</f>
        <v>1591633.0207449719</v>
      </c>
      <c r="AT175" s="40">
        <f>INDEX(人口源表!$1:$1048576,MATCH($B175,人口源表!$A:$A,0),MATCH(AT$1,人口源表!$1:$1,0))*INDEX(城镇化率!$1:$1048576,MATCH($B175,城镇化率!$A:$A,0),MATCH(AT$1,城镇化率!$5:$5,0))/100</f>
        <v>1584933.8556751893</v>
      </c>
      <c r="AU175" s="40">
        <f>INDEX(人口源表!$1:$1048576,MATCH($B175,人口源表!$A:$A,0),MATCH(AU$1,人口源表!$1:$1,0))*INDEX(城镇化率!$1:$1048576,MATCH($B175,城镇化率!$A:$A,0),MATCH(AU$1,城镇化率!$5:$5,0))/100</f>
        <v>1578530.5049451506</v>
      </c>
      <c r="AV175" s="40">
        <f>INDEX(人口源表!$1:$1048576,MATCH($B175,人口源表!$A:$A,0),MATCH(AV$1,人口源表!$1:$1,0))*INDEX(城镇化率!$1:$1048576,MATCH($B175,城镇化率!$A:$A,0),MATCH(AV$1,城镇化率!$5:$5,0))/100</f>
        <v>1572449.3744521718</v>
      </c>
    </row>
    <row r="176" spans="1:48" x14ac:dyDescent="0.15">
      <c r="A176" s="4" t="s">
        <v>871</v>
      </c>
      <c r="B176" s="4" t="s">
        <v>358</v>
      </c>
      <c r="C176" s="34">
        <f>VLOOKUP(B176,'[1]2016省城人口总结（根）'!B:C,2,FALSE)/100</f>
        <v>0.54649999999999999</v>
      </c>
      <c r="D176" s="40">
        <f>INDEX(人口源表!$1:$1048576,MATCH($B176,人口源表!$A:$A,0),MATCH(D$1,人口源表!$1:$1,0))*INDEX(城镇化率!$1:$1048576,MATCH($B176,城镇化率!$A:$A,0),MATCH(D$1,城镇化率!$5:$5,0))/100</f>
        <v>2730275.4931475841</v>
      </c>
      <c r="E176" s="40">
        <f>INDEX(人口源表!$1:$1048576,MATCH($B176,人口源表!$A:$A,0),MATCH(E$1,人口源表!$1:$1,0))*INDEX(城镇化率!$1:$1048576,MATCH($B176,城镇化率!$A:$A,0),MATCH(E$1,城镇化率!$5:$5,0))/100</f>
        <v>2791815.8420185852</v>
      </c>
      <c r="F176" s="40">
        <f>INDEX(人口源表!$1:$1048576,MATCH($B176,人口源表!$A:$A,0),MATCH(F$1,人口源表!$1:$1,0))*INDEX(城镇化率!$1:$1048576,MATCH($B176,城镇化率!$A:$A,0),MATCH(F$1,城镇化率!$5:$5,0))/100</f>
        <v>2853615.4021070702</v>
      </c>
      <c r="G176" s="40">
        <f>INDEX(人口源表!$1:$1048576,MATCH($B176,人口源表!$A:$A,0),MATCH(G$1,人口源表!$1:$1,0))*INDEX(城镇化率!$1:$1048576,MATCH($B176,城镇化率!$A:$A,0),MATCH(G$1,城镇化率!$5:$5,0))/100</f>
        <v>2434478.398078213</v>
      </c>
      <c r="H176" s="40">
        <f>INDEX(人口源表!$1:$1048576,MATCH($B176,人口源表!$A:$A,0),MATCH(H$1,人口源表!$1:$1,0))*INDEX(城镇化率!$1:$1048576,MATCH($B176,城镇化率!$A:$A,0),MATCH(H$1,城镇化率!$5:$5,0))/100</f>
        <v>2496471.2324981885</v>
      </c>
      <c r="I176" s="40">
        <f>INDEX(人口源表!$1:$1048576,MATCH($B176,人口源表!$A:$A,0),MATCH(I$1,人口源表!$1:$1,0))*INDEX(城镇化率!$1:$1048576,MATCH($B176,城镇化率!$A:$A,0),MATCH(I$1,城镇化率!$5:$5,0))/100</f>
        <v>2539964.4871966988</v>
      </c>
      <c r="J176" s="40">
        <f>INDEX(人口源表!$1:$1048576,MATCH($B176,人口源表!$A:$A,0),MATCH(J$1,人口源表!$1:$1,0))*INDEX(城镇化率!$1:$1048576,MATCH($B176,城镇化率!$A:$A,0),MATCH(J$1,城镇化率!$5:$5,0))/100</f>
        <v>2581866.5100134131</v>
      </c>
      <c r="K176" s="40">
        <f>INDEX(人口源表!$1:$1048576,MATCH($B176,人口源表!$A:$A,0),MATCH(K$1,人口源表!$1:$1,0))*INDEX(城镇化率!$1:$1048576,MATCH($B176,城镇化率!$A:$A,0),MATCH(K$1,城镇化率!$5:$5,0))/100</f>
        <v>2622184.6701226938</v>
      </c>
      <c r="L176" s="40">
        <f>INDEX(人口源表!$1:$1048576,MATCH($B176,人口源表!$A:$A,0),MATCH(L$1,人口源表!$1:$1,0))*INDEX(城镇化率!$1:$1048576,MATCH($B176,城镇化率!$A:$A,0),MATCH(L$1,城镇化率!$5:$5,0))/100</f>
        <v>2660931.3855369301</v>
      </c>
      <c r="M176" s="40">
        <f>INDEX(人口源表!$1:$1048576,MATCH($B176,人口源表!$A:$A,0),MATCH(M$1,人口源表!$1:$1,0))*INDEX(城镇化率!$1:$1048576,MATCH($B176,城镇化率!$A:$A,0),MATCH(M$1,城镇化率!$5:$5,0))/100</f>
        <v>2698118.82010165</v>
      </c>
      <c r="N176" s="40">
        <f>INDEX(人口源表!$1:$1048576,MATCH($B176,人口源表!$A:$A,0),MATCH(N$1,人口源表!$1:$1,0))*INDEX(城镇化率!$1:$1048576,MATCH($B176,城镇化率!$A:$A,0),MATCH(N$1,城镇化率!$5:$5,0))/100</f>
        <v>2733762.5643845564</v>
      </c>
      <c r="O176" s="40">
        <f>INDEX(人口源表!$1:$1048576,MATCH($B176,人口源表!$A:$A,0),MATCH(O$1,人口源表!$1:$1,0))*INDEX(城镇化率!$1:$1048576,MATCH($B176,城镇化率!$A:$A,0),MATCH(O$1,城镇化率!$5:$5,0))/100</f>
        <v>2767882.4041976305</v>
      </c>
      <c r="P176" s="40">
        <f>INDEX(人口源表!$1:$1048576,MATCH($B176,人口源表!$A:$A,0),MATCH(P$1,人口源表!$1:$1,0))*INDEX(城镇化率!$1:$1048576,MATCH($B176,城镇化率!$A:$A,0),MATCH(P$1,城镇化率!$5:$5,0))/100</f>
        <v>2800499.332049699</v>
      </c>
      <c r="Q176" s="40">
        <f>INDEX(人口源表!$1:$1048576,MATCH($B176,人口源表!$A:$A,0),MATCH(Q$1,人口源表!$1:$1,0))*INDEX(城镇化率!$1:$1048576,MATCH($B176,城镇化率!$A:$A,0),MATCH(Q$1,城镇化率!$5:$5,0))/100</f>
        <v>2831638.1283498104</v>
      </c>
      <c r="R176" s="40">
        <f>INDEX(人口源表!$1:$1048576,MATCH($B176,人口源表!$A:$A,0),MATCH(R$1,人口源表!$1:$1,0))*INDEX(城镇化率!$1:$1048576,MATCH($B176,城镇化率!$A:$A,0),MATCH(R$1,城镇化率!$5:$5,0))/100</f>
        <v>2861325.5756122875</v>
      </c>
      <c r="S176" s="40">
        <f>INDEX(人口源表!$1:$1048576,MATCH($B176,人口源表!$A:$A,0),MATCH(S$1,人口源表!$1:$1,0))*INDEX(城镇化率!$1:$1048576,MATCH($B176,城镇化率!$A:$A,0),MATCH(S$1,城镇化率!$5:$5,0))/100</f>
        <v>2875287.5609020246</v>
      </c>
      <c r="T176" s="40">
        <f>INDEX(人口源表!$1:$1048576,MATCH($B176,人口源表!$A:$A,0),MATCH(T$1,人口源表!$1:$1,0))*INDEX(城镇化率!$1:$1048576,MATCH($B176,城镇化率!$A:$A,0),MATCH(T$1,城镇化率!$5:$5,0))/100</f>
        <v>2887667.9923941554</v>
      </c>
      <c r="U176" s="40">
        <f>INDEX(人口源表!$1:$1048576,MATCH($B176,人口源表!$A:$A,0),MATCH(U$1,人口源表!$1:$1,0))*INDEX(城镇化率!$1:$1048576,MATCH($B176,城镇化率!$A:$A,0),MATCH(U$1,城镇化率!$5:$5,0))/100</f>
        <v>2898526.367838393</v>
      </c>
      <c r="V176" s="40">
        <f>INDEX(人口源表!$1:$1048576,MATCH($B176,人口源表!$A:$A,0),MATCH(V$1,人口源表!$1:$1,0))*INDEX(城镇化率!$1:$1048576,MATCH($B176,城镇化率!$A:$A,0),MATCH(V$1,城镇化率!$5:$5,0))/100</f>
        <v>2907922.9585363297</v>
      </c>
      <c r="W176" s="40">
        <f>INDEX(人口源表!$1:$1048576,MATCH($B176,人口源表!$A:$A,0),MATCH(W$1,人口源表!$1:$1,0))*INDEX(城镇化率!$1:$1048576,MATCH($B176,城镇化率!$A:$A,0),MATCH(W$1,城镇化率!$5:$5,0))/100</f>
        <v>2915922.7845321237</v>
      </c>
      <c r="X176" s="40">
        <f>INDEX(人口源表!$1:$1048576,MATCH($B176,人口源表!$A:$A,0),MATCH(X$1,人口源表!$1:$1,0))*INDEX(城镇化率!$1:$1048576,MATCH($B176,城镇化率!$A:$A,0),MATCH(X$1,城镇化率!$5:$5,0))/100</f>
        <v>2922591.723729312</v>
      </c>
      <c r="Y176" s="40">
        <f>INDEX(人口源表!$1:$1048576,MATCH($B176,人口源表!$A:$A,0),MATCH(Y$1,人口源表!$1:$1,0))*INDEX(城镇化率!$1:$1048576,MATCH($B176,城镇化率!$A:$A,0),MATCH(Y$1,城镇化率!$5:$5,0))/100</f>
        <v>2927997.8527517021</v>
      </c>
      <c r="Z176" s="40">
        <f>INDEX(人口源表!$1:$1048576,MATCH($B176,人口源表!$A:$A,0),MATCH(Z$1,人口源表!$1:$1,0))*INDEX(城镇化率!$1:$1048576,MATCH($B176,城镇化率!$A:$A,0),MATCH(Z$1,城镇化率!$5:$5,0))/100</f>
        <v>2932214.172093953</v>
      </c>
      <c r="AA176" s="40">
        <f>INDEX(人口源表!$1:$1048576,MATCH($B176,人口源表!$A:$A,0),MATCH(AA$1,人口源表!$1:$1,0))*INDEX(城镇化率!$1:$1048576,MATCH($B176,城镇化率!$A:$A,0),MATCH(AA$1,城镇化率!$5:$5,0))/100</f>
        <v>2935314.6577290618</v>
      </c>
      <c r="AB176" s="40">
        <f>INDEX(人口源表!$1:$1048576,MATCH($B176,人口源表!$A:$A,0),MATCH(AB$1,人口源表!$1:$1,0))*INDEX(城镇化率!$1:$1048576,MATCH($B176,城镇化率!$A:$A,0),MATCH(AB$1,城镇化率!$5:$5,0))/100</f>
        <v>2937376.3021822353</v>
      </c>
      <c r="AC176" s="40">
        <f>INDEX(人口源表!$1:$1048576,MATCH($B176,人口源表!$A:$A,0),MATCH(AC$1,人口源表!$1:$1,0))*INDEX(城镇化率!$1:$1048576,MATCH($B176,城镇化率!$A:$A,0),MATCH(AC$1,城镇化率!$5:$5,0))/100</f>
        <v>2934883.4470472713</v>
      </c>
      <c r="AD176" s="40">
        <f>INDEX(人口源表!$1:$1048576,MATCH($B176,人口源表!$A:$A,0),MATCH(AD$1,人口源表!$1:$1,0))*INDEX(城镇化率!$1:$1048576,MATCH($B176,城镇化率!$A:$A,0),MATCH(AD$1,城镇化率!$5:$5,0))/100</f>
        <v>2931518.8519359874</v>
      </c>
      <c r="AE176" s="40">
        <f>INDEX(人口源表!$1:$1048576,MATCH($B176,人口源表!$A:$A,0),MATCH(AE$1,人口源表!$1:$1,0))*INDEX(城镇化率!$1:$1048576,MATCH($B176,城镇化率!$A:$A,0),MATCH(AE$1,城镇化率!$5:$5,0))/100</f>
        <v>2927371.0972201563</v>
      </c>
      <c r="AF176" s="40">
        <f>INDEX(人口源表!$1:$1048576,MATCH($B176,人口源表!$A:$A,0),MATCH(AF$1,人口源表!$1:$1,0))*INDEX(城镇化率!$1:$1048576,MATCH($B176,城镇化率!$A:$A,0),MATCH(AF$1,城镇化率!$5:$5,0))/100</f>
        <v>2922530.8614975149</v>
      </c>
      <c r="AG176" s="40">
        <f>INDEX(人口源表!$1:$1048576,MATCH($B176,人口源表!$A:$A,0),MATCH(AG$1,人口源表!$1:$1,0))*INDEX(城镇化率!$1:$1048576,MATCH($B176,城镇化率!$A:$A,0),MATCH(AG$1,城镇化率!$5:$5,0))/100</f>
        <v>2917091.6398280631</v>
      </c>
      <c r="AH176" s="40">
        <f>INDEX(人口源表!$1:$1048576,MATCH($B176,人口源表!$A:$A,0),MATCH(AH$1,人口源表!$1:$1,0))*INDEX(城镇化率!$1:$1048576,MATCH($B176,城镇化率!$A:$A,0),MATCH(AH$1,城镇化率!$5:$5,0))/100</f>
        <v>2911151.1722121648</v>
      </c>
      <c r="AI176" s="40">
        <f>INDEX(人口源表!$1:$1048576,MATCH($B176,人口源表!$A:$A,0),MATCH(AI$1,人口源表!$1:$1,0))*INDEX(城镇化率!$1:$1048576,MATCH($B176,城镇化率!$A:$A,0),MATCH(AI$1,城镇化率!$5:$5,0))/100</f>
        <v>2904807.3281855858</v>
      </c>
      <c r="AJ176" s="40">
        <f>INDEX(人口源表!$1:$1048576,MATCH($B176,人口源表!$A:$A,0),MATCH(AJ$1,人口源表!$1:$1,0))*INDEX(城镇化率!$1:$1048576,MATCH($B176,城镇化率!$A:$A,0),MATCH(AJ$1,城镇化率!$5:$5,0))/100</f>
        <v>2898162.2925924696</v>
      </c>
      <c r="AK176" s="40">
        <f>INDEX(人口源表!$1:$1048576,MATCH($B176,人口源表!$A:$A,0),MATCH(AK$1,人口源表!$1:$1,0))*INDEX(城镇化率!$1:$1048576,MATCH($B176,城镇化率!$A:$A,0),MATCH(AK$1,城镇化率!$5:$5,0))/100</f>
        <v>2891320.526078993</v>
      </c>
      <c r="AL176" s="40">
        <f>INDEX(人口源表!$1:$1048576,MATCH($B176,人口源表!$A:$A,0),MATCH(AL$1,人口源表!$1:$1,0))*INDEX(城镇化率!$1:$1048576,MATCH($B176,城镇化率!$A:$A,0),MATCH(AL$1,城镇化率!$5:$5,0))/100</f>
        <v>2884388.0883867904</v>
      </c>
      <c r="AM176" s="40">
        <f>INDEX(人口源表!$1:$1048576,MATCH($B176,人口源表!$A:$A,0),MATCH(AM$1,人口源表!$1:$1,0))*INDEX(城镇化率!$1:$1048576,MATCH($B176,城镇化率!$A:$A,0),MATCH(AM$1,城镇化率!$5:$5,0))/100</f>
        <v>2877476.1911581708</v>
      </c>
      <c r="AN176" s="40">
        <f>INDEX(人口源表!$1:$1048576,MATCH($B176,人口源表!$A:$A,0),MATCH(AN$1,人口源表!$1:$1,0))*INDEX(城镇化率!$1:$1048576,MATCH($B176,城镇化率!$A:$A,0),MATCH(AN$1,城镇化率!$5:$5,0))/100</f>
        <v>2870697.0186829758</v>
      </c>
      <c r="AO176" s="40">
        <f>INDEX(人口源表!$1:$1048576,MATCH($B176,人口源表!$A:$A,0),MATCH(AO$1,人口源表!$1:$1,0))*INDEX(城镇化率!$1:$1048576,MATCH($B176,城镇化率!$A:$A,0),MATCH(AO$1,城镇化率!$5:$5,0))/100</f>
        <v>2864165.8690189756</v>
      </c>
      <c r="AP176" s="40">
        <f>INDEX(人口源表!$1:$1048576,MATCH($B176,人口源表!$A:$A,0),MATCH(AP$1,人口源表!$1:$1,0))*INDEX(城镇化率!$1:$1048576,MATCH($B176,城镇化率!$A:$A,0),MATCH(AP$1,城镇化率!$5:$5,0))/100</f>
        <v>2858001.9123287261</v>
      </c>
      <c r="AQ176" s="40">
        <f>INDEX(人口源表!$1:$1048576,MATCH($B176,人口源表!$A:$A,0),MATCH(AQ$1,人口源表!$1:$1,0))*INDEX(城镇化率!$1:$1048576,MATCH($B176,城镇化率!$A:$A,0),MATCH(AQ$1,城镇化率!$5:$5,0))/100</f>
        <v>2852326.0927749146</v>
      </c>
      <c r="AR176" s="40">
        <f>INDEX(人口源表!$1:$1048576,MATCH($B176,人口源表!$A:$A,0),MATCH(AR$1,人口源表!$1:$1,0))*INDEX(城镇化率!$1:$1048576,MATCH($B176,城镇化率!$A:$A,0),MATCH(AR$1,城镇化率!$5:$5,0))/100</f>
        <v>2847261.8661357448</v>
      </c>
      <c r="AS176" s="40">
        <f>INDEX(人口源表!$1:$1048576,MATCH($B176,人口源表!$A:$A,0),MATCH(AS$1,人口源表!$1:$1,0))*INDEX(城镇化率!$1:$1048576,MATCH($B176,城镇化率!$A:$A,0),MATCH(AS$1,城镇化率!$5:$5,0))/100</f>
        <v>2842938.1249226872</v>
      </c>
      <c r="AT176" s="40">
        <f>INDEX(人口源表!$1:$1048576,MATCH($B176,人口源表!$A:$A,0),MATCH(AT$1,人口源表!$1:$1,0))*INDEX(城镇化率!$1:$1048576,MATCH($B176,城镇化率!$A:$A,0),MATCH(AT$1,城镇化率!$5:$5,0))/100</f>
        <v>2839484.1986657958</v>
      </c>
      <c r="AU176" s="40">
        <f>INDEX(人口源表!$1:$1048576,MATCH($B176,人口源表!$A:$A,0),MATCH(AU$1,人口源表!$1:$1,0))*INDEX(城镇化率!$1:$1048576,MATCH($B176,城镇化率!$A:$A,0),MATCH(AU$1,城镇化率!$5:$5,0))/100</f>
        <v>2837034.2191052451</v>
      </c>
      <c r="AV176" s="40">
        <f>INDEX(人口源表!$1:$1048576,MATCH($B176,人口源表!$A:$A,0),MATCH(AV$1,人口源表!$1:$1,0))*INDEX(城镇化率!$1:$1048576,MATCH($B176,城镇化率!$A:$A,0),MATCH(AV$1,城镇化率!$5:$5,0))/100</f>
        <v>2835724.265116361</v>
      </c>
    </row>
    <row r="177" spans="1:48" x14ac:dyDescent="0.15">
      <c r="A177" s="4" t="s">
        <v>871</v>
      </c>
      <c r="B177" s="4" t="s">
        <v>360</v>
      </c>
      <c r="C177" s="34">
        <f>VLOOKUP(B177,'[1]2016省城人口总结（根）'!B:C,2,FALSE)/100</f>
        <v>0.60460000000000003</v>
      </c>
      <c r="D177" s="40">
        <f>INDEX(人口源表!$1:$1048576,MATCH($B177,人口源表!$A:$A,0),MATCH(D$1,人口源表!$1:$1,0))*INDEX(城镇化率!$1:$1048576,MATCH($B177,城镇化率!$A:$A,0),MATCH(D$1,城镇化率!$5:$5,0))/100</f>
        <v>3558109.1720831883</v>
      </c>
      <c r="E177" s="40">
        <f>INDEX(人口源表!$1:$1048576,MATCH($B177,人口源表!$A:$A,0),MATCH(E$1,人口源表!$1:$1,0))*INDEX(城镇化率!$1:$1048576,MATCH($B177,城镇化率!$A:$A,0),MATCH(E$1,城镇化率!$5:$5,0))/100</f>
        <v>3634368.4740463011</v>
      </c>
      <c r="F177" s="40">
        <f>INDEX(人口源表!$1:$1048576,MATCH($B177,人口源表!$A:$A,0),MATCH(F$1,人口源表!$1:$1,0))*INDEX(城镇化率!$1:$1048576,MATCH($B177,城镇化率!$A:$A,0),MATCH(F$1,城镇化率!$5:$5,0))/100</f>
        <v>3710490.8071201677</v>
      </c>
      <c r="G177" s="40">
        <f>INDEX(人口源表!$1:$1048576,MATCH($B177,人口源表!$A:$A,0),MATCH(G$1,人口源表!$1:$1,0))*INDEX(城镇化率!$1:$1048576,MATCH($B177,城镇化率!$A:$A,0),MATCH(G$1,城镇化率!$5:$5,0))/100</f>
        <v>3305158.9439573251</v>
      </c>
      <c r="H177" s="40">
        <f>INDEX(人口源表!$1:$1048576,MATCH($B177,人口源表!$A:$A,0),MATCH(H$1,人口源表!$1:$1,0))*INDEX(城镇化率!$1:$1048576,MATCH($B177,城镇化率!$A:$A,0),MATCH(H$1,城镇化率!$5:$5,0))/100</f>
        <v>3383238.2138802959</v>
      </c>
      <c r="I177" s="40">
        <f>INDEX(人口源表!$1:$1048576,MATCH($B177,人口源表!$A:$A,0),MATCH(I$1,人口源表!$1:$1,0))*INDEX(城镇化率!$1:$1048576,MATCH($B177,城镇化率!$A:$A,0),MATCH(I$1,城镇化率!$5:$5,0))/100</f>
        <v>3435896.5854247427</v>
      </c>
      <c r="J177" s="40">
        <f>INDEX(人口源表!$1:$1048576,MATCH($B177,人口源表!$A:$A,0),MATCH(J$1,人口源表!$1:$1,0))*INDEX(城镇化率!$1:$1048576,MATCH($B177,城镇化率!$A:$A,0),MATCH(J$1,城镇化率!$5:$5,0))/100</f>
        <v>3486118.5737532554</v>
      </c>
      <c r="K177" s="40">
        <f>INDEX(人口源表!$1:$1048576,MATCH($B177,人口源表!$A:$A,0),MATCH(K$1,人口源表!$1:$1,0))*INDEX(城镇化率!$1:$1048576,MATCH($B177,城镇化率!$A:$A,0),MATCH(K$1,城镇化率!$5:$5,0))/100</f>
        <v>3533941.2911851434</v>
      </c>
      <c r="L177" s="40">
        <f>INDEX(人口源表!$1:$1048576,MATCH($B177,人口源表!$A:$A,0),MATCH(L$1,人口源表!$1:$1,0))*INDEX(城镇化率!$1:$1048576,MATCH($B177,城镇化率!$A:$A,0),MATCH(L$1,城镇化率!$5:$5,0))/100</f>
        <v>3579407.6654302613</v>
      </c>
      <c r="M177" s="40">
        <f>INDEX(人口源表!$1:$1048576,MATCH($B177,人口源表!$A:$A,0),MATCH(M$1,人口源表!$1:$1,0))*INDEX(城镇化率!$1:$1048576,MATCH($B177,城镇化率!$A:$A,0),MATCH(M$1,城镇化率!$5:$5,0))/100</f>
        <v>3622561.2282089726</v>
      </c>
      <c r="N177" s="40">
        <f>INDEX(人口源表!$1:$1048576,MATCH($B177,人口源表!$A:$A,0),MATCH(N$1,人口源表!$1:$1,0))*INDEX(城镇化率!$1:$1048576,MATCH($B177,城镇化率!$A:$A,0),MATCH(N$1,城镇化率!$5:$5,0))/100</f>
        <v>3663449.5093413852</v>
      </c>
      <c r="O177" s="40">
        <f>INDEX(人口源表!$1:$1048576,MATCH($B177,人口源表!$A:$A,0),MATCH(O$1,人口源表!$1:$1,0))*INDEX(城镇化率!$1:$1048576,MATCH($B177,城镇化率!$A:$A,0),MATCH(O$1,城镇化率!$5:$5,0))/100</f>
        <v>3702122.0871308078</v>
      </c>
      <c r="P177" s="40">
        <f>INDEX(人口源表!$1:$1048576,MATCH($B177,人口源表!$A:$A,0),MATCH(P$1,人口源表!$1:$1,0))*INDEX(城镇化率!$1:$1048576,MATCH($B177,城镇化率!$A:$A,0),MATCH(P$1,城镇化率!$5:$5,0))/100</f>
        <v>3738631.318605965</v>
      </c>
      <c r="Q177" s="40">
        <f>INDEX(人口源表!$1:$1048576,MATCH($B177,人口源表!$A:$A,0),MATCH(Q$1,人口源表!$1:$1,0))*INDEX(城镇化率!$1:$1048576,MATCH($B177,城镇化率!$A:$A,0),MATCH(Q$1,城镇化率!$5:$5,0))/100</f>
        <v>3773033.1118262387</v>
      </c>
      <c r="R177" s="40">
        <f>INDEX(人口源表!$1:$1048576,MATCH($B177,人口源表!$A:$A,0),MATCH(R$1,人口源表!$1:$1,0))*INDEX(城镇化率!$1:$1048576,MATCH($B177,城镇化率!$A:$A,0),MATCH(R$1,城镇化率!$5:$5,0))/100</f>
        <v>3805386.3127631475</v>
      </c>
      <c r="S177" s="40">
        <f>INDEX(人口源表!$1:$1048576,MATCH($B177,人口源表!$A:$A,0),MATCH(S$1,人口源表!$1:$1,0))*INDEX(城镇化率!$1:$1048576,MATCH($B177,城镇化率!$A:$A,0),MATCH(S$1,城镇化率!$5:$5,0))/100</f>
        <v>3816763.1799266301</v>
      </c>
      <c r="T177" s="40">
        <f>INDEX(人口源表!$1:$1048576,MATCH($B177,人口源表!$A:$A,0),MATCH(T$1,人口源表!$1:$1,0))*INDEX(城镇化率!$1:$1048576,MATCH($B177,城镇化率!$A:$A,0),MATCH(T$1,城镇化率!$5:$5,0))/100</f>
        <v>3826032.0184901948</v>
      </c>
      <c r="U177" s="40">
        <f>INDEX(人口源表!$1:$1048576,MATCH($B177,人口源表!$A:$A,0),MATCH(U$1,人口源表!$1:$1,0))*INDEX(城镇化率!$1:$1048576,MATCH($B177,城镇化率!$A:$A,0),MATCH(U$1,城镇化率!$5:$5,0))/100</f>
        <v>3833289.1987327356</v>
      </c>
      <c r="V177" s="40">
        <f>INDEX(人口源表!$1:$1048576,MATCH($B177,人口源表!$A:$A,0),MATCH(V$1,人口源表!$1:$1,0))*INDEX(城镇化率!$1:$1048576,MATCH($B177,城镇化率!$A:$A,0),MATCH(V$1,城镇化率!$5:$5,0))/100</f>
        <v>3838633.3378530829</v>
      </c>
      <c r="W177" s="40">
        <f>INDEX(人口源表!$1:$1048576,MATCH($B177,人口源表!$A:$A,0),MATCH(W$1,人口源表!$1:$1,0))*INDEX(城镇化率!$1:$1048576,MATCH($B177,城镇化率!$A:$A,0),MATCH(W$1,城镇化率!$5:$5,0))/100</f>
        <v>3842165.3293917333</v>
      </c>
      <c r="X177" s="40">
        <f>INDEX(人口源表!$1:$1048576,MATCH($B177,人口源表!$A:$A,0),MATCH(X$1,人口源表!$1:$1,0))*INDEX(城镇化率!$1:$1048576,MATCH($B177,城镇化率!$A:$A,0),MATCH(X$1,城镇化率!$5:$5,0))/100</f>
        <v>3843987.6367756985</v>
      </c>
      <c r="Y177" s="40">
        <f>INDEX(人口源表!$1:$1048576,MATCH($B177,人口源表!$A:$A,0),MATCH(Y$1,人口源表!$1:$1,0))*INDEX(城镇化率!$1:$1048576,MATCH($B177,城镇化率!$A:$A,0),MATCH(Y$1,城镇化率!$5:$5,0))/100</f>
        <v>3844203.5650815852</v>
      </c>
      <c r="Z177" s="40">
        <f>INDEX(人口源表!$1:$1048576,MATCH($B177,人口源表!$A:$A,0),MATCH(Z$1,人口源表!$1:$1,0))*INDEX(城镇化率!$1:$1048576,MATCH($B177,城镇化率!$A:$A,0),MATCH(Z$1,城镇化率!$5:$5,0))/100</f>
        <v>3842918.7413070016</v>
      </c>
      <c r="AA177" s="40">
        <f>INDEX(人口源表!$1:$1048576,MATCH($B177,人口源表!$A:$A,0),MATCH(AA$1,人口源表!$1:$1,0))*INDEX(城镇化率!$1:$1048576,MATCH($B177,城镇化率!$A:$A,0),MATCH(AA$1,城镇化率!$5:$5,0))/100</f>
        <v>3840241.1444561766</v>
      </c>
      <c r="AB177" s="40">
        <f>INDEX(人口源表!$1:$1048576,MATCH($B177,人口源表!$A:$A,0),MATCH(AB$1,人口源表!$1:$1,0))*INDEX(城镇化率!$1:$1048576,MATCH($B177,城镇化率!$A:$A,0),MATCH(AB$1,城镇化率!$5:$5,0))/100</f>
        <v>3836278.8828952964</v>
      </c>
      <c r="AC177" s="40">
        <f>INDEX(人口源表!$1:$1048576,MATCH($B177,人口源表!$A:$A,0),MATCH(AC$1,人口源表!$1:$1,0))*INDEX(城镇化率!$1:$1048576,MATCH($B177,城镇化率!$A:$A,0),MATCH(AC$1,城镇化率!$5:$5,0))/100</f>
        <v>3826455.1405004351</v>
      </c>
      <c r="AD177" s="40">
        <f>INDEX(人口源表!$1:$1048576,MATCH($B177,人口源表!$A:$A,0),MATCH(AD$1,人口源表!$1:$1,0))*INDEX(城镇化率!$1:$1048576,MATCH($B177,城镇化率!$A:$A,0),MATCH(AD$1,城镇化率!$5:$5,0))/100</f>
        <v>3815590.9857169664</v>
      </c>
      <c r="AE177" s="40">
        <f>INDEX(人口源表!$1:$1048576,MATCH($B177,人口源表!$A:$A,0),MATCH(AE$1,人口源表!$1:$1,0))*INDEX(城镇化率!$1:$1048576,MATCH($B177,城镇化率!$A:$A,0),MATCH(AE$1,城镇化率!$5:$5,0))/100</f>
        <v>3803805.1564315287</v>
      </c>
      <c r="AF177" s="40">
        <f>INDEX(人口源表!$1:$1048576,MATCH($B177,人口源表!$A:$A,0),MATCH(AF$1,人口源表!$1:$1,0))*INDEX(城镇化率!$1:$1048576,MATCH($B177,城镇化率!$A:$A,0),MATCH(AF$1,城镇化率!$5:$5,0))/100</f>
        <v>3791215.2174432678</v>
      </c>
      <c r="AG177" s="40">
        <f>INDEX(人口源表!$1:$1048576,MATCH($B177,人口源表!$A:$A,0),MATCH(AG$1,人口源表!$1:$1,0))*INDEX(城镇化率!$1:$1048576,MATCH($B177,城镇化率!$A:$A,0),MATCH(AG$1,城镇化率!$5:$5,0))/100</f>
        <v>3777942.1125871791</v>
      </c>
      <c r="AH177" s="40">
        <f>INDEX(人口源表!$1:$1048576,MATCH($B177,人口源表!$A:$A,0),MATCH(AH$1,人口源表!$1:$1,0))*INDEX(城镇化率!$1:$1048576,MATCH($B177,城镇化率!$A:$A,0),MATCH(AH$1,城镇化率!$5:$5,0))/100</f>
        <v>3764106.3704315871</v>
      </c>
      <c r="AI177" s="40">
        <f>INDEX(人口源表!$1:$1048576,MATCH($B177,人口源表!$A:$A,0),MATCH(AI$1,人口源表!$1:$1,0))*INDEX(城镇化率!$1:$1048576,MATCH($B177,城镇化率!$A:$A,0),MATCH(AI$1,城镇化率!$5:$5,0))/100</f>
        <v>3749831.9341325383</v>
      </c>
      <c r="AJ177" s="40">
        <f>INDEX(人口源表!$1:$1048576,MATCH($B177,人口源表!$A:$A,0),MATCH(AJ$1,人口源表!$1:$1,0))*INDEX(城镇化率!$1:$1048576,MATCH($B177,城镇化率!$A:$A,0),MATCH(AJ$1,城镇化率!$5:$5,0))/100</f>
        <v>3735241.5645286888</v>
      </c>
      <c r="AK177" s="40">
        <f>INDEX(人口源表!$1:$1048576,MATCH($B177,人口源表!$A:$A,0),MATCH(AK$1,人口源表!$1:$1,0))*INDEX(城镇化率!$1:$1048576,MATCH($B177,城镇化率!$A:$A,0),MATCH(AK$1,城镇化率!$5:$5,0))/100</f>
        <v>3720460.6843658532</v>
      </c>
      <c r="AL177" s="40">
        <f>INDEX(人口源表!$1:$1048576,MATCH($B177,人口源表!$A:$A,0),MATCH(AL$1,人口源表!$1:$1,0))*INDEX(城镇化率!$1:$1048576,MATCH($B177,城镇化率!$A:$A,0),MATCH(AL$1,城镇化率!$5:$5,0))/100</f>
        <v>3705615.071372271</v>
      </c>
      <c r="AM177" s="40">
        <f>INDEX(人口源表!$1:$1048576,MATCH($B177,人口源表!$A:$A,0),MATCH(AM$1,人口源表!$1:$1,0))*INDEX(城镇化率!$1:$1048576,MATCH($B177,城镇化率!$A:$A,0),MATCH(AM$1,城镇化率!$5:$5,0))/100</f>
        <v>3690832.4124745494</v>
      </c>
      <c r="AN177" s="40">
        <f>INDEX(人口源表!$1:$1048576,MATCH($B177,人口源表!$A:$A,0),MATCH(AN$1,人口源表!$1:$1,0))*INDEX(城镇化率!$1:$1048576,MATCH($B177,城镇化率!$A:$A,0),MATCH(AN$1,城镇化率!$5:$5,0))/100</f>
        <v>3676241.5361215579</v>
      </c>
      <c r="AO177" s="40">
        <f>INDEX(人口源表!$1:$1048576,MATCH($B177,人口源表!$A:$A,0),MATCH(AO$1,人口源表!$1:$1,0))*INDEX(城镇化率!$1:$1048576,MATCH($B177,城镇化率!$A:$A,0),MATCH(AO$1,城镇化率!$5:$5,0))/100</f>
        <v>3661972.4156363579</v>
      </c>
      <c r="AP177" s="40">
        <f>INDEX(人口源表!$1:$1048576,MATCH($B177,人口源表!$A:$A,0),MATCH(AP$1,人口源表!$1:$1,0))*INDEX(城镇化率!$1:$1048576,MATCH($B177,城镇化率!$A:$A,0),MATCH(AP$1,城镇化率!$5:$5,0))/100</f>
        <v>3648156.9641765952</v>
      </c>
      <c r="AQ177" s="40">
        <f>INDEX(人口源表!$1:$1048576,MATCH($B177,人口源表!$A:$A,0),MATCH(AQ$1,人口源表!$1:$1,0))*INDEX(城镇化率!$1:$1048576,MATCH($B177,城镇化率!$A:$A,0),MATCH(AQ$1,城镇化率!$5:$5,0))/100</f>
        <v>3634926.6690768022</v>
      </c>
      <c r="AR177" s="40">
        <f>INDEX(人口源表!$1:$1048576,MATCH($B177,人口源表!$A:$A,0),MATCH(AR$1,人口源表!$1:$1,0))*INDEX(城镇化率!$1:$1048576,MATCH($B177,城镇化率!$A:$A,0),MATCH(AR$1,城镇化率!$5:$5,0))/100</f>
        <v>3622416.5533583863</v>
      </c>
      <c r="AS177" s="40">
        <f>INDEX(人口源表!$1:$1048576,MATCH($B177,人口源表!$A:$A,0),MATCH(AS$1,人口源表!$1:$1,0))*INDEX(城镇化率!$1:$1048576,MATCH($B177,城镇化率!$A:$A,0),MATCH(AS$1,城镇化率!$5:$5,0))/100</f>
        <v>3610760.4201903553</v>
      </c>
      <c r="AT177" s="40">
        <f>INDEX(人口源表!$1:$1048576,MATCH($B177,人口源表!$A:$A,0),MATCH(AT$1,人口源表!$1:$1,0))*INDEX(城镇化率!$1:$1048576,MATCH($B177,城镇化率!$A:$A,0),MATCH(AT$1,城镇化率!$5:$5,0))/100</f>
        <v>3600094.8292579548</v>
      </c>
      <c r="AU177" s="40">
        <f>INDEX(人口源表!$1:$1048576,MATCH($B177,人口源表!$A:$A,0),MATCH(AU$1,人口源表!$1:$1,0))*INDEX(城镇化率!$1:$1048576,MATCH($B177,城镇化率!$A:$A,0),MATCH(AU$1,城镇化率!$5:$5,0))/100</f>
        <v>3590558.3234333303</v>
      </c>
      <c r="AV177" s="40">
        <f>INDEX(人口源表!$1:$1048576,MATCH($B177,人口源表!$A:$A,0),MATCH(AV$1,人口源表!$1:$1,0))*INDEX(城镇化率!$1:$1048576,MATCH($B177,城镇化率!$A:$A,0),MATCH(AV$1,城镇化率!$5:$5,0))/100</f>
        <v>3582289.8277893211</v>
      </c>
    </row>
    <row r="178" spans="1:48" x14ac:dyDescent="0.15">
      <c r="A178" s="4" t="s">
        <v>871</v>
      </c>
      <c r="B178" s="4" t="s">
        <v>362</v>
      </c>
      <c r="C178" s="34">
        <f>VLOOKUP(B178,'[1]2016省城人口总结（根）'!B:C,2,FALSE)/100</f>
        <v>0.60460000000000003</v>
      </c>
      <c r="D178" s="40">
        <f>INDEX(人口源表!$1:$1048576,MATCH($B178,人口源表!$A:$A,0),MATCH(D$1,人口源表!$1:$1,0))*INDEX(城镇化率!$1:$1048576,MATCH($B178,城镇化率!$A:$A,0),MATCH(D$1,城镇化率!$5:$5,0))/100</f>
        <v>3832928.5081360932</v>
      </c>
      <c r="E178" s="40">
        <f>INDEX(人口源表!$1:$1048576,MATCH($B178,人口源表!$A:$A,0),MATCH(E$1,人口源表!$1:$1,0))*INDEX(城镇化率!$1:$1048576,MATCH($B178,城镇化率!$A:$A,0),MATCH(E$1,城镇化率!$5:$5,0))/100</f>
        <v>3914460.5999977165</v>
      </c>
      <c r="F178" s="40">
        <f>INDEX(人口源表!$1:$1048576,MATCH($B178,人口源表!$A:$A,0),MATCH(F$1,人口源表!$1:$1,0))*INDEX(城镇化率!$1:$1048576,MATCH($B178,城镇化率!$A:$A,0),MATCH(F$1,城镇化率!$5:$5,0))/100</f>
        <v>3996548.5890990687</v>
      </c>
      <c r="G178" s="40">
        <f>INDEX(人口源表!$1:$1048576,MATCH($B178,人口源表!$A:$A,0),MATCH(G$1,人口源表!$1:$1,0))*INDEX(城镇化率!$1:$1048576,MATCH($B178,城镇化率!$A:$A,0),MATCH(G$1,城镇化率!$5:$5,0))/100</f>
        <v>3717271.7682144707</v>
      </c>
      <c r="H178" s="40">
        <f>INDEX(人口源表!$1:$1048576,MATCH($B178,人口源表!$A:$A,0),MATCH(H$1,人口源表!$1:$1,0))*INDEX(城镇化率!$1:$1048576,MATCH($B178,城镇化率!$A:$A,0),MATCH(H$1,城镇化率!$5:$5,0))/100</f>
        <v>3804656.1502554431</v>
      </c>
      <c r="I178" s="40">
        <f>INDEX(人口源表!$1:$1048576,MATCH($B178,人口源表!$A:$A,0),MATCH(I$1,人口源表!$1:$1,0))*INDEX(城镇化率!$1:$1048576,MATCH($B178,城镇化率!$A:$A,0),MATCH(I$1,城镇化率!$5:$5,0))/100</f>
        <v>3865200.7424728619</v>
      </c>
      <c r="J178" s="40">
        <f>INDEX(人口源表!$1:$1048576,MATCH($B178,人口源表!$A:$A,0),MATCH(J$1,人口源表!$1:$1,0))*INDEX(城镇化率!$1:$1048576,MATCH($B178,城镇化率!$A:$A,0),MATCH(J$1,城镇化率!$5:$5,0))/100</f>
        <v>3924581.8313830737</v>
      </c>
      <c r="K178" s="40">
        <f>INDEX(人口源表!$1:$1048576,MATCH($B178,人口源表!$A:$A,0),MATCH(K$1,人口源表!$1:$1,0))*INDEX(城镇化率!$1:$1048576,MATCH($B178,城镇化率!$A:$A,0),MATCH(K$1,城镇化率!$5:$5,0))/100</f>
        <v>3982673.5168597009</v>
      </c>
      <c r="L178" s="40">
        <f>INDEX(人口源表!$1:$1048576,MATCH($B178,人口源表!$A:$A,0),MATCH(L$1,人口源表!$1:$1,0))*INDEX(城镇化率!$1:$1048576,MATCH($B178,城镇化率!$A:$A,0),MATCH(L$1,城镇化率!$5:$5,0))/100</f>
        <v>4039359.2263387889</v>
      </c>
      <c r="M178" s="40">
        <f>INDEX(人口源表!$1:$1048576,MATCH($B178,人口源表!$A:$A,0),MATCH(M$1,人口源表!$1:$1,0))*INDEX(城镇化率!$1:$1048576,MATCH($B178,城镇化率!$A:$A,0),MATCH(M$1,城镇化率!$5:$5,0))/100</f>
        <v>4094528.2140311473</v>
      </c>
      <c r="N178" s="40">
        <f>INDEX(人口源表!$1:$1048576,MATCH($B178,人口源表!$A:$A,0),MATCH(N$1,人口源表!$1:$1,0))*INDEX(城镇化率!$1:$1048576,MATCH($B178,城镇化率!$A:$A,0),MATCH(N$1,城镇化率!$5:$5,0))/100</f>
        <v>4148078.699738394</v>
      </c>
      <c r="O178" s="40">
        <f>INDEX(人口源表!$1:$1048576,MATCH($B178,人口源表!$A:$A,0),MATCH(O$1,人口源表!$1:$1,0))*INDEX(城镇化率!$1:$1048576,MATCH($B178,城镇化率!$A:$A,0),MATCH(O$1,城镇化率!$5:$5,0))/100</f>
        <v>4199919.7982289344</v>
      </c>
      <c r="P178" s="40">
        <f>INDEX(人口源表!$1:$1048576,MATCH($B178,人口源表!$A:$A,0),MATCH(P$1,人口源表!$1:$1,0))*INDEX(城镇化率!$1:$1048576,MATCH($B178,城镇化率!$A:$A,0),MATCH(P$1,城镇化率!$5:$5,0))/100</f>
        <v>4249966.544996161</v>
      </c>
      <c r="Q178" s="40">
        <f>INDEX(人口源表!$1:$1048576,MATCH($B178,人口源表!$A:$A,0),MATCH(Q$1,人口源表!$1:$1,0))*INDEX(城镇化率!$1:$1048576,MATCH($B178,城镇化率!$A:$A,0),MATCH(Q$1,城镇化率!$5:$5,0))/100</f>
        <v>4298146.6312390277</v>
      </c>
      <c r="R178" s="40">
        <f>INDEX(人口源表!$1:$1048576,MATCH($B178,人口源表!$A:$A,0),MATCH(R$1,人口源表!$1:$1,0))*INDEX(城镇化率!$1:$1048576,MATCH($B178,城镇化率!$A:$A,0),MATCH(R$1,城镇化率!$5:$5,0))/100</f>
        <v>4344397.5298806606</v>
      </c>
      <c r="S178" s="40">
        <f>INDEX(人口源表!$1:$1048576,MATCH($B178,人口源表!$A:$A,0),MATCH(S$1,人口源表!$1:$1,0))*INDEX(城镇化率!$1:$1048576,MATCH($B178,城镇化率!$A:$A,0),MATCH(S$1,城镇化率!$5:$5,0))/100</f>
        <v>4366940.244356568</v>
      </c>
      <c r="T178" s="40">
        <f>INDEX(人口源表!$1:$1048576,MATCH($B178,人口源表!$A:$A,0),MATCH(T$1,人口源表!$1:$1,0))*INDEX(城镇化率!$1:$1048576,MATCH($B178,城镇化率!$A:$A,0),MATCH(T$1,城镇化率!$5:$5,0))/100</f>
        <v>4387152.7068421189</v>
      </c>
      <c r="U178" s="40">
        <f>INDEX(人口源表!$1:$1048576,MATCH($B178,人口源表!$A:$A,0),MATCH(U$1,人口源表!$1:$1,0))*INDEX(城镇化率!$1:$1048576,MATCH($B178,城镇化率!$A:$A,0),MATCH(U$1,城镇化率!$5:$5,0))/100</f>
        <v>4405038.7043582536</v>
      </c>
      <c r="V178" s="40">
        <f>INDEX(人口源表!$1:$1048576,MATCH($B178,人口源表!$A:$A,0),MATCH(V$1,人口源表!$1:$1,0))*INDEX(城镇化率!$1:$1048576,MATCH($B178,城镇化率!$A:$A,0),MATCH(V$1,城镇化率!$5:$5,0))/100</f>
        <v>4420617.0351773193</v>
      </c>
      <c r="W178" s="40">
        <f>INDEX(人口源表!$1:$1048576,MATCH($B178,人口源表!$A:$A,0),MATCH(W$1,人口源表!$1:$1,0))*INDEX(城镇化率!$1:$1048576,MATCH($B178,城镇化率!$A:$A,0),MATCH(W$1,城镇化率!$5:$5,0))/100</f>
        <v>4433918.9501270773</v>
      </c>
      <c r="X178" s="40">
        <f>INDEX(人口源表!$1:$1048576,MATCH($B178,人口源表!$A:$A,0),MATCH(X$1,人口源表!$1:$1,0))*INDEX(城镇化率!$1:$1048576,MATCH($B178,城镇化率!$A:$A,0),MATCH(X$1,城镇化率!$5:$5,0))/100</f>
        <v>4444988.4562474228</v>
      </c>
      <c r="Y178" s="40">
        <f>INDEX(人口源表!$1:$1048576,MATCH($B178,人口源表!$A:$A,0),MATCH(Y$1,人口源表!$1:$1,0))*INDEX(城镇化率!$1:$1048576,MATCH($B178,城镇化率!$A:$A,0),MATCH(Y$1,城镇化率!$5:$5,0))/100</f>
        <v>4453884.8445322411</v>
      </c>
      <c r="Z178" s="40">
        <f>INDEX(人口源表!$1:$1048576,MATCH($B178,人口源表!$A:$A,0),MATCH(Z$1,人口源表!$1:$1,0))*INDEX(城镇化率!$1:$1048576,MATCH($B178,城镇化率!$A:$A,0),MATCH(Z$1,城镇化率!$5:$5,0))/100</f>
        <v>4460680.8274721475</v>
      </c>
      <c r="AA178" s="40">
        <f>INDEX(人口源表!$1:$1048576,MATCH($B178,人口源表!$A:$A,0),MATCH(AA$1,人口源表!$1:$1,0))*INDEX(城镇化率!$1:$1048576,MATCH($B178,城镇化率!$A:$A,0),MATCH(AA$1,城镇化率!$5:$5,0))/100</f>
        <v>4465463.6042266609</v>
      </c>
      <c r="AB178" s="40">
        <f>INDEX(人口源表!$1:$1048576,MATCH($B178,人口源表!$A:$A,0),MATCH(AB$1,人口源表!$1:$1,0))*INDEX(城镇化率!$1:$1048576,MATCH($B178,城镇化率!$A:$A,0),MATCH(AB$1,城镇化率!$5:$5,0))/100</f>
        <v>4468335.2018756662</v>
      </c>
      <c r="AC178" s="40">
        <f>INDEX(人口源表!$1:$1048576,MATCH($B178,人口源表!$A:$A,0),MATCH(AC$1,人口源表!$1:$1,0))*INDEX(城镇化率!$1:$1048576,MATCH($B178,城镇化率!$A:$A,0),MATCH(AC$1,城镇化率!$5:$5,0))/100</f>
        <v>4463944.4981043711</v>
      </c>
      <c r="AD178" s="40">
        <f>INDEX(人口源表!$1:$1048576,MATCH($B178,人口源表!$A:$A,0),MATCH(AD$1,人口源表!$1:$1,0))*INDEX(城镇化率!$1:$1048576,MATCH($B178,城镇化率!$A:$A,0),MATCH(AD$1,城镇化率!$5:$5,0))/100</f>
        <v>4457900.6687359391</v>
      </c>
      <c r="AE178" s="40">
        <f>INDEX(人口源表!$1:$1048576,MATCH($B178,人口源表!$A:$A,0),MATCH(AE$1,人口源表!$1:$1,0))*INDEX(城镇化率!$1:$1048576,MATCH($B178,城镇化率!$A:$A,0),MATCH(AE$1,城镇化率!$5:$5,0))/100</f>
        <v>4450359.3769074371</v>
      </c>
      <c r="AF178" s="40">
        <f>INDEX(人口源表!$1:$1048576,MATCH($B178,人口源表!$A:$A,0),MATCH(AF$1,人口源表!$1:$1,0))*INDEX(城镇化率!$1:$1048576,MATCH($B178,城镇化率!$A:$A,0),MATCH(AF$1,城镇化率!$5:$5,0))/100</f>
        <v>4441490.2084690444</v>
      </c>
      <c r="AG178" s="40">
        <f>INDEX(人口源表!$1:$1048576,MATCH($B178,人口源表!$A:$A,0),MATCH(AG$1,人口源表!$1:$1,0))*INDEX(城镇化率!$1:$1048576,MATCH($B178,城镇化率!$A:$A,0),MATCH(AG$1,城镇化率!$5:$5,0))/100</f>
        <v>4431477.6767138848</v>
      </c>
      <c r="AH178" s="40">
        <f>INDEX(人口源表!$1:$1048576,MATCH($B178,人口源表!$A:$A,0),MATCH(AH$1,人口源表!$1:$1,0))*INDEX(城镇化率!$1:$1048576,MATCH($B178,城镇化率!$A:$A,0),MATCH(AH$1,城镇化率!$5:$5,0))/100</f>
        <v>4420524.5515251895</v>
      </c>
      <c r="AI178" s="40">
        <f>INDEX(人口源表!$1:$1048576,MATCH($B178,人口源表!$A:$A,0),MATCH(AI$1,人口源表!$1:$1,0))*INDEX(城镇化率!$1:$1048576,MATCH($B178,城镇化率!$A:$A,0),MATCH(AI$1,城镇化率!$5:$5,0))/100</f>
        <v>4408849.0923719732</v>
      </c>
      <c r="AJ178" s="40">
        <f>INDEX(人口源表!$1:$1048576,MATCH($B178,人口源表!$A:$A,0),MATCH(AJ$1,人口源表!$1:$1,0))*INDEX(城镇化率!$1:$1048576,MATCH($B178,城镇化率!$A:$A,0),MATCH(AJ$1,城镇化率!$5:$5,0))/100</f>
        <v>4396685.310881149</v>
      </c>
      <c r="AK178" s="40">
        <f>INDEX(人口源表!$1:$1048576,MATCH($B178,人口源表!$A:$A,0),MATCH(AK$1,人口源表!$1:$1,0))*INDEX(城镇化率!$1:$1048576,MATCH($B178,城镇化率!$A:$A,0),MATCH(AK$1,城镇化率!$5:$5,0))/100</f>
        <v>4384284.0131505467</v>
      </c>
      <c r="AL178" s="40">
        <f>INDEX(人口源表!$1:$1048576,MATCH($B178,人口源表!$A:$A,0),MATCH(AL$1,人口源表!$1:$1,0))*INDEX(城镇化率!$1:$1048576,MATCH($B178,城镇化率!$A:$A,0),MATCH(AL$1,城镇化率!$5:$5,0))/100</f>
        <v>4371914.6423306651</v>
      </c>
      <c r="AM178" s="40">
        <f>INDEX(人口源表!$1:$1048576,MATCH($B178,人口源表!$A:$A,0),MATCH(AM$1,人口源表!$1:$1,0))*INDEX(城镇化率!$1:$1048576,MATCH($B178,城镇化率!$A:$A,0),MATCH(AM$1,城镇化率!$5:$5,0))/100</f>
        <v>4359862.463046791</v>
      </c>
      <c r="AN178" s="40">
        <f>INDEX(人口源表!$1:$1048576,MATCH($B178,人口源表!$A:$A,0),MATCH(AN$1,人口源表!$1:$1,0))*INDEX(城镇化率!$1:$1048576,MATCH($B178,城镇化率!$A:$A,0),MATCH(AN$1,城镇化率!$5:$5,0))/100</f>
        <v>4348431.1783490833</v>
      </c>
      <c r="AO178" s="40">
        <f>INDEX(人口源表!$1:$1048576,MATCH($B178,人口源表!$A:$A,0),MATCH(AO$1,人口源表!$1:$1,0))*INDEX(城镇化率!$1:$1048576,MATCH($B178,城镇化率!$A:$A,0),MATCH(AO$1,城镇化率!$5:$5,0))/100</f>
        <v>4337942.4481149847</v>
      </c>
      <c r="AP178" s="40">
        <f>INDEX(人口源表!$1:$1048576,MATCH($B178,人口源表!$A:$A,0),MATCH(AP$1,人口源表!$1:$1,0))*INDEX(城镇化率!$1:$1048576,MATCH($B178,城镇化率!$A:$A,0),MATCH(AP$1,城镇化率!$5:$5,0))/100</f>
        <v>4328736.9762095688</v>
      </c>
      <c r="AQ178" s="40">
        <f>INDEX(人口源表!$1:$1048576,MATCH($B178,人口源表!$A:$A,0),MATCH(AQ$1,人口源表!$1:$1,0))*INDEX(城镇化率!$1:$1048576,MATCH($B178,城镇化率!$A:$A,0),MATCH(AQ$1,城镇化率!$5:$5,0))/100</f>
        <v>4321171.6456161113</v>
      </c>
      <c r="AR178" s="40">
        <f>INDEX(人口源表!$1:$1048576,MATCH($B178,人口源表!$A:$A,0),MATCH(AR$1,人口源表!$1:$1,0))*INDEX(城镇化率!$1:$1048576,MATCH($B178,城镇化率!$A:$A,0),MATCH(AR$1,城镇化率!$5:$5,0))/100</f>
        <v>4315624.5612380058</v>
      </c>
      <c r="AS178" s="40">
        <f>INDEX(人口源表!$1:$1048576,MATCH($B178,人口源表!$A:$A,0),MATCH(AS$1,人口源表!$1:$1,0))*INDEX(城镇化率!$1:$1048576,MATCH($B178,城镇化率!$A:$A,0),MATCH(AS$1,城镇化率!$5:$5,0))/100</f>
        <v>4312492.998046671</v>
      </c>
      <c r="AT178" s="40">
        <f>INDEX(人口源表!$1:$1048576,MATCH($B178,人口源表!$A:$A,0),MATCH(AT$1,人口源表!$1:$1,0))*INDEX(城镇化率!$1:$1048576,MATCH($B178,城镇化率!$A:$A,0),MATCH(AT$1,城镇化率!$5:$5,0))/100</f>
        <v>4312192.1023129737</v>
      </c>
      <c r="AU178" s="40">
        <f>INDEX(人口源表!$1:$1048576,MATCH($B178,人口源表!$A:$A,0),MATCH(AU$1,人口源表!$1:$1,0))*INDEX(城镇化率!$1:$1048576,MATCH($B178,城镇化率!$A:$A,0),MATCH(AU$1,城镇化率!$5:$5,0))/100</f>
        <v>4315158.3998231692</v>
      </c>
      <c r="AV178" s="40">
        <f>INDEX(人口源表!$1:$1048576,MATCH($B178,人口源表!$A:$A,0),MATCH(AV$1,人口源表!$1:$1,0))*INDEX(城镇化率!$1:$1048576,MATCH($B178,城镇化率!$A:$A,0),MATCH(AV$1,城镇化率!$5:$5,0))/100</f>
        <v>4321847.7120482503</v>
      </c>
    </row>
    <row r="179" spans="1:48" x14ac:dyDescent="0.15">
      <c r="A179" s="4" t="s">
        <v>871</v>
      </c>
      <c r="B179" s="4" t="s">
        <v>364</v>
      </c>
      <c r="C179" s="34">
        <f>VLOOKUP(B179,'[1]2016省城人口总结（根）'!B:C,2,FALSE)/100</f>
        <v>0.54649999999999999</v>
      </c>
      <c r="D179" s="40">
        <f>INDEX(人口源表!$1:$1048576,MATCH($B179,人口源表!$A:$A,0),MATCH(D$1,人口源表!$1:$1,0))*INDEX(城镇化率!$1:$1048576,MATCH($B179,城镇化率!$A:$A,0),MATCH(D$1,城镇化率!$5:$5,0))/100</f>
        <v>1399345.2785773221</v>
      </c>
      <c r="E179" s="40">
        <f>INDEX(人口源表!$1:$1048576,MATCH($B179,人口源表!$A:$A,0),MATCH(E$1,人口源表!$1:$1,0))*INDEX(城镇化率!$1:$1048576,MATCH($B179,城镇化率!$A:$A,0),MATCH(E$1,城镇化率!$5:$5,0))/100</f>
        <v>1430460.1126258888</v>
      </c>
      <c r="F179" s="40">
        <f>INDEX(人口源表!$1:$1048576,MATCH($B179,人口源表!$A:$A,0),MATCH(F$1,人口源表!$1:$1,0))*INDEX(城镇化率!$1:$1048576,MATCH($B179,城镇化率!$A:$A,0),MATCH(F$1,城镇化率!$5:$5,0))/100</f>
        <v>1461708.5782264071</v>
      </c>
      <c r="G179" s="40">
        <f>INDEX(人口源表!$1:$1048576,MATCH($B179,人口源表!$A:$A,0),MATCH(G$1,人口源表!$1:$1,0))*INDEX(城镇化率!$1:$1048576,MATCH($B179,城镇化率!$A:$A,0),MATCH(G$1,城镇化率!$5:$5,0))/100</f>
        <v>1518471.4403093352</v>
      </c>
      <c r="H179" s="40">
        <f>INDEX(人口源表!$1:$1048576,MATCH($B179,人口源表!$A:$A,0),MATCH(H$1,人口源表!$1:$1,0))*INDEX(城镇化率!$1:$1048576,MATCH($B179,城镇化率!$A:$A,0),MATCH(H$1,城镇化率!$5:$5,0))/100</f>
        <v>1554056.3239359811</v>
      </c>
      <c r="I179" s="40">
        <f>INDEX(人口源表!$1:$1048576,MATCH($B179,人口源表!$A:$A,0),MATCH(I$1,人口源表!$1:$1,0))*INDEX(城镇化率!$1:$1048576,MATCH($B179,城镇化率!$A:$A,0),MATCH(I$1,城镇化率!$5:$5,0))/100</f>
        <v>1579220.769628135</v>
      </c>
      <c r="J179" s="40">
        <f>INDEX(人口源表!$1:$1048576,MATCH($B179,人口源表!$A:$A,0),MATCH(J$1,人口源表!$1:$1,0))*INDEX(城镇化率!$1:$1048576,MATCH($B179,城镇化率!$A:$A,0),MATCH(J$1,城镇化率!$5:$5,0))/100</f>
        <v>1604417.0067943395</v>
      </c>
      <c r="K179" s="40">
        <f>INDEX(人口源表!$1:$1048576,MATCH($B179,人口源表!$A:$A,0),MATCH(K$1,人口源表!$1:$1,0))*INDEX(城镇化率!$1:$1048576,MATCH($B179,城镇化率!$A:$A,0),MATCH(K$1,城镇化率!$5:$5,0))/100</f>
        <v>1629557.4700837163</v>
      </c>
      <c r="L179" s="40">
        <f>INDEX(人口源表!$1:$1048576,MATCH($B179,人口源表!$A:$A,0),MATCH(L$1,人口源表!$1:$1,0))*INDEX(城镇化率!$1:$1048576,MATCH($B179,城镇化率!$A:$A,0),MATCH(L$1,城镇化率!$5:$5,0))/100</f>
        <v>1654557.2414463803</v>
      </c>
      <c r="M179" s="40">
        <f>INDEX(人口源表!$1:$1048576,MATCH($B179,人口源表!$A:$A,0),MATCH(M$1,人口源表!$1:$1,0))*INDEX(城镇化率!$1:$1048576,MATCH($B179,城镇化率!$A:$A,0),MATCH(M$1,城镇化率!$5:$5,0))/100</f>
        <v>1679336.1126923622</v>
      </c>
      <c r="N179" s="40">
        <f>INDEX(人口源表!$1:$1048576,MATCH($B179,人口源表!$A:$A,0),MATCH(N$1,人口源表!$1:$1,0))*INDEX(城镇化率!$1:$1048576,MATCH($B179,城镇化率!$A:$A,0),MATCH(N$1,城镇化率!$5:$5,0))/100</f>
        <v>1703816.4217796156</v>
      </c>
      <c r="O179" s="40">
        <f>INDEX(人口源表!$1:$1048576,MATCH($B179,人口源表!$A:$A,0),MATCH(O$1,人口源表!$1:$1,0))*INDEX(城镇化率!$1:$1048576,MATCH($B179,城镇化率!$A:$A,0),MATCH(O$1,城镇化率!$5:$5,0))/100</f>
        <v>1727925.1382921345</v>
      </c>
      <c r="P179" s="40">
        <f>INDEX(人口源表!$1:$1048576,MATCH($B179,人口源表!$A:$A,0),MATCH(P$1,人口源表!$1:$1,0))*INDEX(城镇化率!$1:$1048576,MATCH($B179,城镇化率!$A:$A,0),MATCH(P$1,城镇化率!$5:$5,0))/100</f>
        <v>1751593.5362970361</v>
      </c>
      <c r="Q179" s="40">
        <f>INDEX(人口源表!$1:$1048576,MATCH($B179,人口源表!$A:$A,0),MATCH(Q$1,人口源表!$1:$1,0))*INDEX(城镇化率!$1:$1048576,MATCH($B179,城镇化率!$A:$A,0),MATCH(Q$1,城镇化率!$5:$5,0))/100</f>
        <v>1774756.1996977485</v>
      </c>
      <c r="R179" s="40">
        <f>INDEX(人口源表!$1:$1048576,MATCH($B179,人口源表!$A:$A,0),MATCH(R$1,人口源表!$1:$1,0))*INDEX(城镇化率!$1:$1048576,MATCH($B179,城镇化率!$A:$A,0),MATCH(R$1,城镇化率!$5:$5,0))/100</f>
        <v>1797353.8349411392</v>
      </c>
      <c r="S179" s="40">
        <f>INDEX(人口源表!$1:$1048576,MATCH($B179,人口源表!$A:$A,0),MATCH(S$1,人口源表!$1:$1,0))*INDEX(城镇化率!$1:$1048576,MATCH($B179,城镇化率!$A:$A,0),MATCH(S$1,城镇化率!$5:$5,0))/100</f>
        <v>1810325.7368697254</v>
      </c>
      <c r="T179" s="40">
        <f>INDEX(人口源表!$1:$1048576,MATCH($B179,人口源表!$A:$A,0),MATCH(T$1,人口源表!$1:$1,0))*INDEX(城镇化率!$1:$1048576,MATCH($B179,城镇化率!$A:$A,0),MATCH(T$1,城镇化率!$5:$5,0))/100</f>
        <v>1822462.0432832376</v>
      </c>
      <c r="U179" s="40">
        <f>INDEX(人口源表!$1:$1048576,MATCH($B179,人口源表!$A:$A,0),MATCH(U$1,人口源表!$1:$1,0))*INDEX(城镇化率!$1:$1048576,MATCH($B179,城镇化率!$A:$A,0),MATCH(U$1,城镇化率!$5:$5,0))/100</f>
        <v>1833732.4276971221</v>
      </c>
      <c r="V179" s="40">
        <f>INDEX(人口源表!$1:$1048576,MATCH($B179,人口源表!$A:$A,0),MATCH(V$1,人口源表!$1:$1,0))*INDEX(城镇化率!$1:$1048576,MATCH($B179,城镇化率!$A:$A,0),MATCH(V$1,城镇化率!$5:$5,0))/100</f>
        <v>1844110.6996010034</v>
      </c>
      <c r="W179" s="40">
        <f>INDEX(人口源表!$1:$1048576,MATCH($B179,人口源表!$A:$A,0),MATCH(W$1,人口源表!$1:$1,0))*INDEX(城镇化率!$1:$1048576,MATCH($B179,城镇化率!$A:$A,0),MATCH(W$1,城镇化率!$5:$5,0))/100</f>
        <v>1853578.8870982018</v>
      </c>
      <c r="X179" s="40">
        <f>INDEX(人口源表!$1:$1048576,MATCH($B179,人口源表!$A:$A,0),MATCH(X$1,人口源表!$1:$1,0))*INDEX(城镇化率!$1:$1048576,MATCH($B179,城镇化率!$A:$A,0),MATCH(X$1,城镇化率!$5:$5,0))/100</f>
        <v>1862126.7823704218</v>
      </c>
      <c r="Y179" s="40">
        <f>INDEX(人口源表!$1:$1048576,MATCH($B179,人口源表!$A:$A,0),MATCH(Y$1,人口源表!$1:$1,0))*INDEX(城镇化率!$1:$1048576,MATCH($B179,城镇化率!$A:$A,0),MATCH(Y$1,城镇化率!$5:$5,0))/100</f>
        <v>1869748.795324146</v>
      </c>
      <c r="Z179" s="40">
        <f>INDEX(人口源表!$1:$1048576,MATCH($B179,人口源表!$A:$A,0),MATCH(Z$1,人口源表!$1:$1,0))*INDEX(城镇化率!$1:$1048576,MATCH($B179,城镇化率!$A:$A,0),MATCH(Z$1,城镇化率!$5:$5,0))/100</f>
        <v>1876449.447258034</v>
      </c>
      <c r="AA179" s="40">
        <f>INDEX(人口源表!$1:$1048576,MATCH($B179,人口源表!$A:$A,0),MATCH(AA$1,人口源表!$1:$1,0))*INDEX(城镇化率!$1:$1048576,MATCH($B179,城镇化率!$A:$A,0),MATCH(AA$1,城镇化率!$5:$5,0))/100</f>
        <v>1882238.8956153474</v>
      </c>
      <c r="AB179" s="40">
        <f>INDEX(人口源表!$1:$1048576,MATCH($B179,人口源表!$A:$A,0),MATCH(AB$1,人口源表!$1:$1,0))*INDEX(城镇化率!$1:$1048576,MATCH($B179,城镇化率!$A:$A,0),MATCH(AB$1,城镇化率!$5:$5,0))/100</f>
        <v>1887136.4667911017</v>
      </c>
      <c r="AC179" s="40">
        <f>INDEX(人口源表!$1:$1048576,MATCH($B179,人口源表!$A:$A,0),MATCH(AC$1,人口源表!$1:$1,0))*INDEX(城镇化率!$1:$1048576,MATCH($B179,城镇化率!$A:$A,0),MATCH(AC$1,城镇化率!$5:$5,0))/100</f>
        <v>1888853.9907623786</v>
      </c>
      <c r="AD179" s="40">
        <f>INDEX(人口源表!$1:$1048576,MATCH($B179,人口源表!$A:$A,0),MATCH(AD$1,人口源表!$1:$1,0))*INDEX(城镇化率!$1:$1048576,MATCH($B179,城镇化率!$A:$A,0),MATCH(AD$1,城镇化率!$5:$5,0))/100</f>
        <v>1889735.5079274005</v>
      </c>
      <c r="AE179" s="40">
        <f>INDEX(人口源表!$1:$1048576,MATCH($B179,人口源表!$A:$A,0),MATCH(AE$1,人口源表!$1:$1,0))*INDEX(城镇化率!$1:$1048576,MATCH($B179,城镇化率!$A:$A,0),MATCH(AE$1,城镇化率!$5:$5,0))/100</f>
        <v>1889827.2009209376</v>
      </c>
      <c r="AF179" s="40">
        <f>INDEX(人口源表!$1:$1048576,MATCH($B179,人口源表!$A:$A,0),MATCH(AF$1,人口源表!$1:$1,0))*INDEX(城镇化率!$1:$1048576,MATCH($B179,城镇化率!$A:$A,0),MATCH(AF$1,城镇化率!$5:$5,0))/100</f>
        <v>1889182.9115187533</v>
      </c>
      <c r="AG179" s="40">
        <f>INDEX(人口源表!$1:$1048576,MATCH($B179,人口源表!$A:$A,0),MATCH(AG$1,人口源表!$1:$1,0))*INDEX(城镇化率!$1:$1048576,MATCH($B179,城镇化率!$A:$A,0),MATCH(AG$1,城镇化率!$5:$5,0))/100</f>
        <v>1887864.9697438157</v>
      </c>
      <c r="AH179" s="40">
        <f>INDEX(人口源表!$1:$1048576,MATCH($B179,人口源表!$A:$A,0),MATCH(AH$1,人口源表!$1:$1,0))*INDEX(城镇化率!$1:$1048576,MATCH($B179,城镇化率!$A:$A,0),MATCH(AH$1,城镇化率!$5:$5,0))/100</f>
        <v>1885945.0401469397</v>
      </c>
      <c r="AI179" s="40">
        <f>INDEX(人口源表!$1:$1048576,MATCH($B179,人口源表!$A:$A,0),MATCH(AI$1,人口源表!$1:$1,0))*INDEX(城镇化率!$1:$1048576,MATCH($B179,城镇化率!$A:$A,0),MATCH(AI$1,城镇化率!$5:$5,0))/100</f>
        <v>1883502.8945955953</v>
      </c>
      <c r="AJ179" s="40">
        <f>INDEX(人口源表!$1:$1048576,MATCH($B179,人口源表!$A:$A,0),MATCH(AJ$1,人口源表!$1:$1,0))*INDEX(城镇化率!$1:$1048576,MATCH($B179,城镇化率!$A:$A,0),MATCH(AJ$1,城镇化率!$5:$5,0))/100</f>
        <v>1880626.5545597964</v>
      </c>
      <c r="AK179" s="40">
        <f>INDEX(人口源表!$1:$1048576,MATCH($B179,人口源表!$A:$A,0),MATCH(AK$1,人口源表!$1:$1,0))*INDEX(城镇化率!$1:$1048576,MATCH($B179,城镇化率!$A:$A,0),MATCH(AK$1,城镇化率!$5:$5,0))/100</f>
        <v>1877414.5416488179</v>
      </c>
      <c r="AL179" s="40">
        <f>INDEX(人口源表!$1:$1048576,MATCH($B179,人口源表!$A:$A,0),MATCH(AL$1,人口源表!$1:$1,0))*INDEX(城镇化率!$1:$1048576,MATCH($B179,城镇化率!$A:$A,0),MATCH(AL$1,城镇化率!$5:$5,0))/100</f>
        <v>1873973.2432623093</v>
      </c>
      <c r="AM179" s="40">
        <f>INDEX(人口源表!$1:$1048576,MATCH($B179,人口源表!$A:$A,0),MATCH(AM$1,人口源表!$1:$1,0))*INDEX(城镇化率!$1:$1048576,MATCH($B179,城镇化率!$A:$A,0),MATCH(AM$1,城镇化率!$5:$5,0))/100</f>
        <v>1870419.1692328462</v>
      </c>
      <c r="AN179" s="40">
        <f>INDEX(人口源表!$1:$1048576,MATCH($B179,人口源表!$A:$A,0),MATCH(AN$1,人口源表!$1:$1,0))*INDEX(城镇化率!$1:$1048576,MATCH($B179,城镇化率!$A:$A,0),MATCH(AN$1,城镇化率!$5:$5,0))/100</f>
        <v>1866878.4171466699</v>
      </c>
      <c r="AO179" s="40">
        <f>INDEX(人口源表!$1:$1048576,MATCH($B179,人口源表!$A:$A,0),MATCH(AO$1,人口源表!$1:$1,0))*INDEX(城镇化率!$1:$1048576,MATCH($B179,城镇化率!$A:$A,0),MATCH(AO$1,城镇化率!$5:$5,0))/100</f>
        <v>1863485.4106485089</v>
      </c>
      <c r="AP179" s="40">
        <f>INDEX(人口源表!$1:$1048576,MATCH($B179,人口源表!$A:$A,0),MATCH(AP$1,人口源表!$1:$1,0))*INDEX(城镇化率!$1:$1048576,MATCH($B179,城镇化率!$A:$A,0),MATCH(AP$1,城镇化率!$5:$5,0))/100</f>
        <v>1860385.9006779452</v>
      </c>
      <c r="AQ179" s="40">
        <f>INDEX(人口源表!$1:$1048576,MATCH($B179,人口源表!$A:$A,0),MATCH(AQ$1,人口源表!$1:$1,0))*INDEX(城镇化率!$1:$1048576,MATCH($B179,城镇化率!$A:$A,0),MATCH(AQ$1,城镇化率!$5:$5,0))/100</f>
        <v>1857735.7233793682</v>
      </c>
      <c r="AR179" s="40">
        <f>INDEX(人口源表!$1:$1048576,MATCH($B179,人口源表!$A:$A,0),MATCH(AR$1,人口源表!$1:$1,0))*INDEX(城镇化率!$1:$1048576,MATCH($B179,城镇化率!$A:$A,0),MATCH(AR$1,城镇化率!$5:$5,0))/100</f>
        <v>1855698.806672028</v>
      </c>
      <c r="AS179" s="40">
        <f>INDEX(人口源表!$1:$1048576,MATCH($B179,人口源表!$A:$A,0),MATCH(AS$1,人口源表!$1:$1,0))*INDEX(城镇化率!$1:$1048576,MATCH($B179,城镇化率!$A:$A,0),MATCH(AS$1,城镇化率!$5:$5,0))/100</f>
        <v>1854451.6429351857</v>
      </c>
      <c r="AT179" s="40">
        <f>INDEX(人口源表!$1:$1048576,MATCH($B179,人口源表!$A:$A,0),MATCH(AT$1,人口源表!$1:$1,0))*INDEX(城镇化率!$1:$1048576,MATCH($B179,城镇化率!$A:$A,0),MATCH(AT$1,城镇化率!$5:$5,0))/100</f>
        <v>1854179.8707166305</v>
      </c>
      <c r="AU179" s="40">
        <f>INDEX(人口源表!$1:$1048576,MATCH($B179,人口源表!$A:$A,0),MATCH(AU$1,人口源表!$1:$1,0))*INDEX(城镇化率!$1:$1048576,MATCH($B179,城镇化率!$A:$A,0),MATCH(AU$1,城镇化率!$5:$5,0))/100</f>
        <v>1855080.6098624701</v>
      </c>
      <c r="AV179" s="40">
        <f>INDEX(人口源表!$1:$1048576,MATCH($B179,人口源表!$A:$A,0),MATCH(AV$1,人口源表!$1:$1,0))*INDEX(城镇化率!$1:$1048576,MATCH($B179,城镇化率!$A:$A,0),MATCH(AV$1,城镇化率!$5:$5,0))/100</f>
        <v>1857362.6519909739</v>
      </c>
    </row>
    <row r="180" spans="1:48" x14ac:dyDescent="0.15">
      <c r="A180" s="4" t="s">
        <v>871</v>
      </c>
      <c r="B180" s="4" t="s">
        <v>366</v>
      </c>
      <c r="C180" s="34">
        <f>VLOOKUP(B180,'[1]2016省城人口总结（根）'!B:C,2,FALSE)/100</f>
        <v>0.51744999999999997</v>
      </c>
      <c r="D180" s="40">
        <f>INDEX(人口源表!$1:$1048576,MATCH($B180,人口源表!$A:$A,0),MATCH(D$1,人口源表!$1:$1,0))*INDEX(城镇化率!$1:$1048576,MATCH($B180,城镇化率!$A:$A,0),MATCH(D$1,城镇化率!$5:$5,0))/100</f>
        <v>1162316.8317190642</v>
      </c>
      <c r="E180" s="40">
        <f>INDEX(人口源表!$1:$1048576,MATCH($B180,人口源表!$A:$A,0),MATCH(E$1,人口源表!$1:$1,0))*INDEX(城镇化率!$1:$1048576,MATCH($B180,城镇化率!$A:$A,0),MATCH(E$1,城镇化率!$5:$5,0))/100</f>
        <v>1187940.2850376221</v>
      </c>
      <c r="F180" s="40">
        <f>INDEX(人口源表!$1:$1048576,MATCH($B180,人口源表!$A:$A,0),MATCH(F$1,人口源表!$1:$1,0))*INDEX(城镇化率!$1:$1048576,MATCH($B180,城镇化率!$A:$A,0),MATCH(F$1,城镇化率!$5:$5,0))/100</f>
        <v>1213528.9008605867</v>
      </c>
      <c r="G180" s="40">
        <f>INDEX(人口源表!$1:$1048576,MATCH($B180,人口源表!$A:$A,0),MATCH(G$1,人口源表!$1:$1,0))*INDEX(城镇化率!$1:$1048576,MATCH($B180,城镇化率!$A:$A,0),MATCH(G$1,城镇化率!$5:$5,0))/100</f>
        <v>1106775.4425738412</v>
      </c>
      <c r="H180" s="40">
        <f>INDEX(人口源表!$1:$1048576,MATCH($B180,人口源表!$A:$A,0),MATCH(H$1,人口源表!$1:$1,0))*INDEX(城镇化率!$1:$1048576,MATCH($B180,城镇化率!$A:$A,0),MATCH(H$1,城镇化率!$5:$5,0))/100</f>
        <v>1133578.1830769319</v>
      </c>
      <c r="I180" s="40">
        <f>INDEX(人口源表!$1:$1048576,MATCH($B180,人口源表!$A:$A,0),MATCH(I$1,人口源表!$1:$1,0))*INDEX(城镇化率!$1:$1048576,MATCH($B180,城镇化率!$A:$A,0),MATCH(I$1,城镇化率!$5:$5,0))/100</f>
        <v>1151957.5834065215</v>
      </c>
      <c r="J180" s="40">
        <f>INDEX(人口源表!$1:$1048576,MATCH($B180,人口源表!$A:$A,0),MATCH(J$1,人口源表!$1:$1,0))*INDEX(城镇化率!$1:$1048576,MATCH($B180,城镇化率!$A:$A,0),MATCH(J$1,城镇化率!$5:$5,0))/100</f>
        <v>1169603.5586106961</v>
      </c>
      <c r="K180" s="40">
        <f>INDEX(人口源表!$1:$1048576,MATCH($B180,人口源表!$A:$A,0),MATCH(K$1,人口源表!$1:$1,0))*INDEX(城镇化率!$1:$1048576,MATCH($B180,城镇化率!$A:$A,0),MATCH(K$1,城镇化率!$5:$5,0))/100</f>
        <v>1186522.2353086486</v>
      </c>
      <c r="L180" s="40">
        <f>INDEX(人口源表!$1:$1048576,MATCH($B180,人口源表!$A:$A,0),MATCH(L$1,人口源表!$1:$1,0))*INDEX(城镇化率!$1:$1048576,MATCH($B180,城镇化率!$A:$A,0),MATCH(L$1,城镇化率!$5:$5,0))/100</f>
        <v>1202721.0634687962</v>
      </c>
      <c r="M180" s="40">
        <f>INDEX(人口源表!$1:$1048576,MATCH($B180,人口源表!$A:$A,0),MATCH(M$1,人口源表!$1:$1,0))*INDEX(城镇化率!$1:$1048576,MATCH($B180,城镇化率!$A:$A,0),MATCH(M$1,城镇化率!$5:$5,0))/100</f>
        <v>1218207.7046936839</v>
      </c>
      <c r="N180" s="40">
        <f>INDEX(人口源表!$1:$1048576,MATCH($B180,人口源表!$A:$A,0),MATCH(N$1,人口源表!$1:$1,0))*INDEX(城镇化率!$1:$1048576,MATCH($B180,城镇化率!$A:$A,0),MATCH(N$1,城镇化率!$5:$5,0))/100</f>
        <v>1232992.3778161062</v>
      </c>
      <c r="O180" s="40">
        <f>INDEX(人口源表!$1:$1048576,MATCH($B180,人口源表!$A:$A,0),MATCH(O$1,人口源表!$1:$1,0))*INDEX(城镇化率!$1:$1048576,MATCH($B180,城镇化率!$A:$A,0),MATCH(O$1,城镇化率!$5:$5,0))/100</f>
        <v>1247085.5971620404</v>
      </c>
      <c r="P180" s="40">
        <f>INDEX(人口源表!$1:$1048576,MATCH($B180,人口源表!$A:$A,0),MATCH(P$1,人口源表!$1:$1,0))*INDEX(城镇化率!$1:$1048576,MATCH($B180,城镇化率!$A:$A,0),MATCH(P$1,城镇化率!$5:$5,0))/100</f>
        <v>1260498.1692933186</v>
      </c>
      <c r="Q180" s="40">
        <f>INDEX(人口源表!$1:$1048576,MATCH($B180,人口源表!$A:$A,0),MATCH(Q$1,人口源表!$1:$1,0))*INDEX(城镇化率!$1:$1048576,MATCH($B180,城镇化率!$A:$A,0),MATCH(Q$1,城镇化率!$5:$5,0))/100</f>
        <v>1273242.4002949013</v>
      </c>
      <c r="R180" s="40">
        <f>INDEX(人口源表!$1:$1048576,MATCH($B180,人口源表!$A:$A,0),MATCH(R$1,人口源表!$1:$1,0))*INDEX(城镇化率!$1:$1048576,MATCH($B180,城镇化率!$A:$A,0),MATCH(R$1,城镇化率!$5:$5,0))/100</f>
        <v>1285333.3753847152</v>
      </c>
      <c r="S180" s="40">
        <f>INDEX(人口源表!$1:$1048576,MATCH($B180,人口源表!$A:$A,0),MATCH(S$1,人口源表!$1:$1,0))*INDEX(城镇化率!$1:$1048576,MATCH($B180,城镇化率!$A:$A,0),MATCH(S$1,城镇化率!$5:$5,0))/100</f>
        <v>1290365.028459941</v>
      </c>
      <c r="T180" s="40">
        <f>INDEX(人口源表!$1:$1048576,MATCH($B180,人口源表!$A:$A,0),MATCH(T$1,人口源表!$1:$1,0))*INDEX(城镇化率!$1:$1048576,MATCH($B180,城镇化率!$A:$A,0),MATCH(T$1,城镇化率!$5:$5,0))/100</f>
        <v>1294699.0475063587</v>
      </c>
      <c r="U180" s="40">
        <f>INDEX(人口源表!$1:$1048576,MATCH($B180,人口源表!$A:$A,0),MATCH(U$1,人口源表!$1:$1,0))*INDEX(城镇化率!$1:$1048576,MATCH($B180,城镇化率!$A:$A,0),MATCH(U$1,城镇化率!$5:$5,0))/100</f>
        <v>1298362.6142699807</v>
      </c>
      <c r="V180" s="40">
        <f>INDEX(人口源表!$1:$1048576,MATCH($B180,人口源表!$A:$A,0),MATCH(V$1,人口源表!$1:$1,0))*INDEX(城镇化率!$1:$1048576,MATCH($B180,城镇化率!$A:$A,0),MATCH(V$1,城镇化率!$5:$5,0))/100</f>
        <v>1301382.9366814902</v>
      </c>
      <c r="W180" s="40">
        <f>INDEX(人口源表!$1:$1048576,MATCH($B180,人口源表!$A:$A,0),MATCH(W$1,人口源表!$1:$1,0))*INDEX(城镇化率!$1:$1048576,MATCH($B180,城镇化率!$A:$A,0),MATCH(W$1,城镇化率!$5:$5,0))/100</f>
        <v>1303789.1226123292</v>
      </c>
      <c r="X180" s="40">
        <f>INDEX(人口源表!$1:$1048576,MATCH($B180,人口源表!$A:$A,0),MATCH(X$1,人口源表!$1:$1,0))*INDEX(城镇化率!$1:$1048576,MATCH($B180,城镇化率!$A:$A,0),MATCH(X$1,城镇化率!$5:$5,0))/100</f>
        <v>1305610.9596006165</v>
      </c>
      <c r="Y180" s="40">
        <f>INDEX(人口源表!$1:$1048576,MATCH($B180,人口源表!$A:$A,0),MATCH(Y$1,人口源表!$1:$1,0))*INDEX(城镇化率!$1:$1048576,MATCH($B180,城镇化率!$A:$A,0),MATCH(Y$1,城镇化率!$5:$5,0))/100</f>
        <v>1306879.556966217</v>
      </c>
      <c r="Z180" s="40">
        <f>INDEX(人口源表!$1:$1048576,MATCH($B180,人口源表!$A:$A,0),MATCH(Z$1,人口源表!$1:$1,0))*INDEX(城镇化率!$1:$1048576,MATCH($B180,城镇化率!$A:$A,0),MATCH(Z$1,城镇化率!$5:$5,0))/100</f>
        <v>1307626.0978795767</v>
      </c>
      <c r="AA180" s="40">
        <f>INDEX(人口源表!$1:$1048576,MATCH($B180,人口源表!$A:$A,0),MATCH(AA$1,人口源表!$1:$1,0))*INDEX(城镇化率!$1:$1048576,MATCH($B180,城镇化率!$A:$A,0),MATCH(AA$1,城镇化率!$5:$5,0))/100</f>
        <v>1307882.4722565447</v>
      </c>
      <c r="AB180" s="40">
        <f>INDEX(人口源表!$1:$1048576,MATCH($B180,人口源表!$A:$A,0),MATCH(AB$1,人口源表!$1:$1,0))*INDEX(城镇化率!$1:$1048576,MATCH($B180,城镇化率!$A:$A,0),MATCH(AB$1,城镇化率!$5:$5,0))/100</f>
        <v>1307682.5714531946</v>
      </c>
      <c r="AC180" s="40">
        <f>INDEX(人口源表!$1:$1048576,MATCH($B180,人口源表!$A:$A,0),MATCH(AC$1,人口源表!$1:$1,0))*INDEX(城镇化率!$1:$1048576,MATCH($B180,城镇化率!$A:$A,0),MATCH(AC$1,城镇化率!$5:$5,0))/100</f>
        <v>1305462.2741582908</v>
      </c>
      <c r="AD180" s="40">
        <f>INDEX(人口源表!$1:$1048576,MATCH($B180,人口源表!$A:$A,0),MATCH(AD$1,人口源表!$1:$1,0))*INDEX(城镇化率!$1:$1048576,MATCH($B180,城镇化率!$A:$A,0),MATCH(AD$1,城镇化率!$5:$5,0))/100</f>
        <v>1302859.5260342762</v>
      </c>
      <c r="AE180" s="40">
        <f>INDEX(人口源表!$1:$1048576,MATCH($B180,人口源表!$A:$A,0),MATCH(AE$1,人口源表!$1:$1,0))*INDEX(城镇化率!$1:$1048576,MATCH($B180,城镇化率!$A:$A,0),MATCH(AE$1,城镇化率!$5:$5,0))/100</f>
        <v>1299912.4196556159</v>
      </c>
      <c r="AF180" s="40">
        <f>INDEX(人口源表!$1:$1048576,MATCH($B180,人口源表!$A:$A,0),MATCH(AF$1,人口源表!$1:$1,0))*INDEX(城镇化率!$1:$1048576,MATCH($B180,城镇化率!$A:$A,0),MATCH(AF$1,城镇化率!$5:$5,0))/100</f>
        <v>1296659.00143742</v>
      </c>
      <c r="AG180" s="40">
        <f>INDEX(人口源表!$1:$1048576,MATCH($B180,人口源表!$A:$A,0),MATCH(AG$1,人口源表!$1:$1,0))*INDEX(城镇化率!$1:$1048576,MATCH($B180,城镇化率!$A:$A,0),MATCH(AG$1,城镇化率!$5:$5,0))/100</f>
        <v>1293139.8850126998</v>
      </c>
      <c r="AH180" s="40">
        <f>INDEX(人口源表!$1:$1048576,MATCH($B180,人口源表!$A:$A,0),MATCH(AH$1,人口源表!$1:$1,0))*INDEX(城镇化率!$1:$1048576,MATCH($B180,城镇化率!$A:$A,0),MATCH(AH$1,城镇化率!$5:$5,0))/100</f>
        <v>1289393.6919909432</v>
      </c>
      <c r="AI180" s="40">
        <f>INDEX(人口源表!$1:$1048576,MATCH($B180,人口源表!$A:$A,0),MATCH(AI$1,人口源表!$1:$1,0))*INDEX(城镇化率!$1:$1048576,MATCH($B180,城镇化率!$A:$A,0),MATCH(AI$1,城镇化率!$5:$5,0))/100</f>
        <v>1285462.2877849988</v>
      </c>
      <c r="AJ180" s="40">
        <f>INDEX(人口源表!$1:$1048576,MATCH($B180,人口源表!$A:$A,0),MATCH(AJ$1,人口源表!$1:$1,0))*INDEX(城镇化率!$1:$1048576,MATCH($B180,城镇化率!$A:$A,0),MATCH(AJ$1,城镇化率!$5:$5,0))/100</f>
        <v>1281386.8627202422</v>
      </c>
      <c r="AK180" s="40">
        <f>INDEX(人口源表!$1:$1048576,MATCH($B180,人口源表!$A:$A,0),MATCH(AK$1,人口源表!$1:$1,0))*INDEX(城镇化率!$1:$1048576,MATCH($B180,城镇化率!$A:$A,0),MATCH(AK$1,城镇化率!$5:$5,0))/100</f>
        <v>1277211.2377373306</v>
      </c>
      <c r="AL180" s="40">
        <f>INDEX(人口源表!$1:$1048576,MATCH($B180,人口源表!$A:$A,0),MATCH(AL$1,人口源表!$1:$1,0))*INDEX(城镇化率!$1:$1048576,MATCH($B180,城镇化率!$A:$A,0),MATCH(AL$1,城镇化率!$5:$5,0))/100</f>
        <v>1272977.9035953544</v>
      </c>
      <c r="AM180" s="40">
        <f>INDEX(人口源表!$1:$1048576,MATCH($B180,人口源表!$A:$A,0),MATCH(AM$1,人口源表!$1:$1,0))*INDEX(城镇化率!$1:$1048576,MATCH($B180,城镇化率!$A:$A,0),MATCH(AM$1,城镇化率!$5:$5,0))/100</f>
        <v>1268732.0090301812</v>
      </c>
      <c r="AN180" s="40">
        <f>INDEX(人口源表!$1:$1048576,MATCH($B180,人口源表!$A:$A,0),MATCH(AN$1,人口源表!$1:$1,0))*INDEX(城镇化率!$1:$1048576,MATCH($B180,城镇化率!$A:$A,0),MATCH(AN$1,城镇化率!$5:$5,0))/100</f>
        <v>1264519.3874270231</v>
      </c>
      <c r="AO180" s="40">
        <f>INDEX(人口源表!$1:$1048576,MATCH($B180,人口源表!$A:$A,0),MATCH(AO$1,人口源表!$1:$1,0))*INDEX(城镇化率!$1:$1048576,MATCH($B180,城镇化率!$A:$A,0),MATCH(AO$1,城镇化率!$5:$5,0))/100</f>
        <v>1260385.2133164073</v>
      </c>
      <c r="AP180" s="40">
        <f>INDEX(人口源表!$1:$1048576,MATCH($B180,人口源表!$A:$A,0),MATCH(AP$1,人口源表!$1:$1,0))*INDEX(城镇化率!$1:$1048576,MATCH($B180,城镇化率!$A:$A,0),MATCH(AP$1,城镇化率!$5:$5,0))/100</f>
        <v>1256377.371079244</v>
      </c>
      <c r="AQ180" s="40">
        <f>INDEX(人口源表!$1:$1048576,MATCH($B180,人口源表!$A:$A,0),MATCH(AQ$1,人口源表!$1:$1,0))*INDEX(城镇化率!$1:$1048576,MATCH($B180,城镇化率!$A:$A,0),MATCH(AQ$1,城镇化率!$5:$5,0))/100</f>
        <v>1252544.4593838765</v>
      </c>
      <c r="AR180" s="40">
        <f>INDEX(人口源表!$1:$1048576,MATCH($B180,人口源表!$A:$A,0),MATCH(AR$1,人口源表!$1:$1,0))*INDEX(城镇化率!$1:$1048576,MATCH($B180,城镇化率!$A:$A,0),MATCH(AR$1,城镇化率!$5:$5,0))/100</f>
        <v>1248935.1152450857</v>
      </c>
      <c r="AS180" s="40">
        <f>INDEX(人口源表!$1:$1048576,MATCH($B180,人口源表!$A:$A,0),MATCH(AS$1,人口源表!$1:$1,0))*INDEX(城镇化率!$1:$1048576,MATCH($B180,城镇化率!$A:$A,0),MATCH(AS$1,城镇化率!$5:$5,0))/100</f>
        <v>1245599.3783528158</v>
      </c>
      <c r="AT180" s="40">
        <f>INDEX(人口源表!$1:$1048576,MATCH($B180,人口源表!$A:$A,0),MATCH(AT$1,人口源表!$1:$1,0))*INDEX(城镇化率!$1:$1048576,MATCH($B180,城镇化率!$A:$A,0),MATCH(AT$1,城镇化率!$5:$5,0))/100</f>
        <v>1242588.7106993466</v>
      </c>
      <c r="AU180" s="40">
        <f>INDEX(人口源表!$1:$1048576,MATCH($B180,人口源表!$A:$A,0),MATCH(AU$1,人口源表!$1:$1,0))*INDEX(城镇化率!$1:$1048576,MATCH($B180,城镇化率!$A:$A,0),MATCH(AU$1,城镇化率!$5:$5,0))/100</f>
        <v>1239954.6356086847</v>
      </c>
      <c r="AV180" s="40">
        <f>INDEX(人口源表!$1:$1048576,MATCH($B180,人口源表!$A:$A,0),MATCH(AV$1,人口源表!$1:$1,0))*INDEX(城镇化率!$1:$1048576,MATCH($B180,城镇化率!$A:$A,0),MATCH(AV$1,城镇化率!$5:$5,0))/100</f>
        <v>1237750.8107291355</v>
      </c>
    </row>
    <row r="181" spans="1:48" x14ac:dyDescent="0.15">
      <c r="A181" s="4" t="s">
        <v>871</v>
      </c>
      <c r="B181" s="4" t="s">
        <v>368</v>
      </c>
      <c r="C181" s="34">
        <f>VLOOKUP(B181,'[1]2016省城人口总结（根）'!B:C,2,FALSE)/100</f>
        <v>0.54649999999999999</v>
      </c>
      <c r="D181" s="40">
        <f>INDEX(人口源表!$1:$1048576,MATCH($B181,人口源表!$A:$A,0),MATCH(D$1,人口源表!$1:$1,0))*INDEX(城镇化率!$1:$1048576,MATCH($B181,城镇化率!$A:$A,0),MATCH(D$1,城镇化率!$5:$5,0))/100</f>
        <v>1841411.0426354134</v>
      </c>
      <c r="E181" s="40">
        <f>INDEX(人口源表!$1:$1048576,MATCH($B181,人口源表!$A:$A,0),MATCH(E$1,人口源表!$1:$1,0))*INDEX(城镇化率!$1:$1048576,MATCH($B181,城镇化率!$A:$A,0),MATCH(E$1,城镇化率!$5:$5,0))/100</f>
        <v>1877568.4234749391</v>
      </c>
      <c r="F181" s="40">
        <f>INDEX(人口源表!$1:$1048576,MATCH($B181,人口源表!$A:$A,0),MATCH(F$1,人口源表!$1:$1,0))*INDEX(城镇化率!$1:$1048576,MATCH($B181,城镇化率!$A:$A,0),MATCH(F$1,城镇化率!$5:$5,0))/100</f>
        <v>1913770.0687653557</v>
      </c>
      <c r="G181" s="40">
        <f>INDEX(人口源表!$1:$1048576,MATCH($B181,人口源表!$A:$A,0),MATCH(G$1,人口源表!$1:$1,0))*INDEX(城镇化率!$1:$1048576,MATCH($B181,城镇化率!$A:$A,0),MATCH(G$1,城镇化率!$5:$5,0))/100</f>
        <v>1981322.2103460801</v>
      </c>
      <c r="H181" s="40">
        <f>INDEX(人口源表!$1:$1048576,MATCH($B181,人口源表!$A:$A,0),MATCH(H$1,人口源表!$1:$1,0))*INDEX(城镇化率!$1:$1048576,MATCH($B181,城镇化率!$A:$A,0),MATCH(H$1,城镇化率!$5:$5,0))/100</f>
        <v>2020406.8132322184</v>
      </c>
      <c r="I181" s="40">
        <f>INDEX(人口源表!$1:$1048576,MATCH($B181,人口源表!$A:$A,0),MATCH(I$1,人口源表!$1:$1,0))*INDEX(城镇化率!$1:$1048576,MATCH($B181,城镇化率!$A:$A,0),MATCH(I$1,城镇化率!$5:$5,0))/100</f>
        <v>2046267.8204919037</v>
      </c>
      <c r="J181" s="40">
        <f>INDEX(人口源表!$1:$1048576,MATCH($B181,人口源表!$A:$A,0),MATCH(J$1,人口源表!$1:$1,0))*INDEX(城镇化率!$1:$1048576,MATCH($B181,城镇化率!$A:$A,0),MATCH(J$1,城镇化率!$5:$5,0))/100</f>
        <v>2072510.8039747591</v>
      </c>
      <c r="K181" s="40">
        <f>INDEX(人口源表!$1:$1048576,MATCH($B181,人口源表!$A:$A,0),MATCH(K$1,人口源表!$1:$1,0))*INDEX(城镇化率!$1:$1048576,MATCH($B181,城镇化率!$A:$A,0),MATCH(K$1,城镇化率!$5:$5,0))/100</f>
        <v>2098989.6894366066</v>
      </c>
      <c r="L181" s="40">
        <f>INDEX(人口源表!$1:$1048576,MATCH($B181,人口源表!$A:$A,0),MATCH(L$1,人口源表!$1:$1,0))*INDEX(城镇化率!$1:$1048576,MATCH($B181,城镇化率!$A:$A,0),MATCH(L$1,城镇化率!$5:$5,0))/100</f>
        <v>2125563.9730758462</v>
      </c>
      <c r="M181" s="40">
        <f>INDEX(人口源表!$1:$1048576,MATCH($B181,人口源表!$A:$A,0),MATCH(M$1,人口源表!$1:$1,0))*INDEX(城镇化率!$1:$1048576,MATCH($B181,城镇化率!$A:$A,0),MATCH(M$1,城镇化率!$5:$5,0))/100</f>
        <v>2152099.1488585789</v>
      </c>
      <c r="N181" s="40">
        <f>INDEX(人口源表!$1:$1048576,MATCH($B181,人口源表!$A:$A,0),MATCH(N$1,人口源表!$1:$1,0))*INDEX(城镇化率!$1:$1048576,MATCH($B181,城镇化率!$A:$A,0),MATCH(N$1,城镇化率!$5:$5,0))/100</f>
        <v>2178464.6676988797</v>
      </c>
      <c r="O181" s="40">
        <f>INDEX(人口源表!$1:$1048576,MATCH($B181,人口源表!$A:$A,0),MATCH(O$1,人口源表!$1:$1,0))*INDEX(城镇化率!$1:$1048576,MATCH($B181,城镇化率!$A:$A,0),MATCH(O$1,城镇化率!$5:$5,0))/100</f>
        <v>2204538.6574035971</v>
      </c>
      <c r="P181" s="40">
        <f>INDEX(人口源表!$1:$1048576,MATCH($B181,人口源表!$A:$A,0),MATCH(P$1,人口源表!$1:$1,0))*INDEX(城镇化率!$1:$1048576,MATCH($B181,城镇化率!$A:$A,0),MATCH(P$1,城镇化率!$5:$5,0))/100</f>
        <v>2230203.4208343383</v>
      </c>
      <c r="Q181" s="40">
        <f>INDEX(人口源表!$1:$1048576,MATCH($B181,人口源表!$A:$A,0),MATCH(Q$1,人口源表!$1:$1,0))*INDEX(城镇化率!$1:$1048576,MATCH($B181,城镇化率!$A:$A,0),MATCH(Q$1,城镇化率!$5:$5,0))/100</f>
        <v>2255350.8790906887</v>
      </c>
      <c r="R181" s="40">
        <f>INDEX(人口源表!$1:$1048576,MATCH($B181,人口源表!$A:$A,0),MATCH(R$1,人口源表!$1:$1,0))*INDEX(城镇化率!$1:$1048576,MATCH($B181,城镇化率!$A:$A,0),MATCH(R$1,城镇化率!$5:$5,0))/100</f>
        <v>2279877.9995781388</v>
      </c>
      <c r="S181" s="40">
        <f>INDEX(人口源表!$1:$1048576,MATCH($B181,人口源表!$A:$A,0),MATCH(S$1,人口源表!$1:$1,0))*INDEX(城镇化率!$1:$1048576,MATCH($B181,城镇化率!$A:$A,0),MATCH(S$1,城镇化率!$5:$5,0))/100</f>
        <v>2292287.9517417937</v>
      </c>
      <c r="T181" s="40">
        <f>INDEX(人口源表!$1:$1048576,MATCH($B181,人口源表!$A:$A,0),MATCH(T$1,人口源表!$1:$1,0))*INDEX(城镇化率!$1:$1048576,MATCH($B181,城镇化率!$A:$A,0),MATCH(T$1,城镇化率!$5:$5,0))/100</f>
        <v>2303728.5182318757</v>
      </c>
      <c r="U181" s="40">
        <f>INDEX(人口源表!$1:$1048576,MATCH($B181,人口源表!$A:$A,0),MATCH(U$1,人口源表!$1:$1,0))*INDEX(城镇化率!$1:$1048576,MATCH($B181,城镇化率!$A:$A,0),MATCH(U$1,城镇化率!$5:$5,0))/100</f>
        <v>2314137.9683740325</v>
      </c>
      <c r="V181" s="40">
        <f>INDEX(人口源表!$1:$1048576,MATCH($B181,人口源表!$A:$A,0),MATCH(V$1,人口源表!$1:$1,0))*INDEX(城镇化率!$1:$1048576,MATCH($B181,城镇化率!$A:$A,0),MATCH(V$1,城镇化率!$5:$5,0))/100</f>
        <v>2323466.0048164409</v>
      </c>
      <c r="W181" s="40">
        <f>INDEX(人口源表!$1:$1048576,MATCH($B181,人口源表!$A:$A,0),MATCH(W$1,人口源表!$1:$1,0))*INDEX(城镇化率!$1:$1048576,MATCH($B181,城镇化率!$A:$A,0),MATCH(W$1,城镇化率!$5:$5,0))/100</f>
        <v>2331672.7393061738</v>
      </c>
      <c r="X181" s="40">
        <f>INDEX(人口源表!$1:$1048576,MATCH($B181,人口源表!$A:$A,0),MATCH(X$1,人口源表!$1:$1,0))*INDEX(城镇化率!$1:$1048576,MATCH($B181,城镇化率!$A:$A,0),MATCH(X$1,城镇化率!$5:$5,0))/100</f>
        <v>2338728.9641735181</v>
      </c>
      <c r="Y181" s="40">
        <f>INDEX(人口源表!$1:$1048576,MATCH($B181,人口源表!$A:$A,0),MATCH(Y$1,人口源表!$1:$1,0))*INDEX(城镇化率!$1:$1048576,MATCH($B181,城镇化率!$A:$A,0),MATCH(Y$1,城镇化率!$5:$5,0))/100</f>
        <v>2344619.1029846296</v>
      </c>
      <c r="Z181" s="40">
        <f>INDEX(人口源表!$1:$1048576,MATCH($B181,人口源表!$A:$A,0),MATCH(Z$1,人口源表!$1:$1,0))*INDEX(城镇化率!$1:$1048576,MATCH($B181,城镇化率!$A:$A,0),MATCH(Z$1,城镇化率!$5:$5,0))/100</f>
        <v>2349337.5245733191</v>
      </c>
      <c r="AA181" s="40">
        <f>INDEX(人口源表!$1:$1048576,MATCH($B181,人口源表!$A:$A,0),MATCH(AA$1,人口源表!$1:$1,0))*INDEX(城镇化率!$1:$1048576,MATCH($B181,城镇化率!$A:$A,0),MATCH(AA$1,城镇化率!$5:$5,0))/100</f>
        <v>2352892.1714358483</v>
      </c>
      <c r="AB181" s="40">
        <f>INDEX(人口源表!$1:$1048576,MATCH($B181,人口源表!$A:$A,0),MATCH(AB$1,人口源表!$1:$1,0))*INDEX(城镇化率!$1:$1048576,MATCH($B181,城镇化率!$A:$A,0),MATCH(AB$1,城镇化率!$5:$5,0))/100</f>
        <v>2355302.8624806199</v>
      </c>
      <c r="AC181" s="40">
        <f>INDEX(人口源表!$1:$1048576,MATCH($B181,人口源表!$A:$A,0),MATCH(AC$1,人口源表!$1:$1,0))*INDEX(城镇化率!$1:$1048576,MATCH($B181,城镇化率!$A:$A,0),MATCH(AC$1,城镇化率!$5:$5,0))/100</f>
        <v>2353718.5699452711</v>
      </c>
      <c r="AD181" s="40">
        <f>INDEX(人口源表!$1:$1048576,MATCH($B181,人口源表!$A:$A,0),MATCH(AD$1,人口源表!$1:$1,0))*INDEX(城镇化率!$1:$1048576,MATCH($B181,城镇化率!$A:$A,0),MATCH(AD$1,城镇化率!$5:$5,0))/100</f>
        <v>2351073.1549923108</v>
      </c>
      <c r="AE181" s="40">
        <f>INDEX(人口源表!$1:$1048576,MATCH($B181,人口源表!$A:$A,0),MATCH(AE$1,人口源表!$1:$1,0))*INDEX(城镇化率!$1:$1048576,MATCH($B181,城镇化率!$A:$A,0),MATCH(AE$1,城镇化率!$5:$5,0))/100</f>
        <v>2347428.2702340623</v>
      </c>
      <c r="AF181" s="40">
        <f>INDEX(人口源表!$1:$1048576,MATCH($B181,人口源表!$A:$A,0),MATCH(AF$1,人口源表!$1:$1,0))*INDEX(城镇化率!$1:$1048576,MATCH($B181,城镇化率!$A:$A,0),MATCH(AF$1,城镇化率!$5:$5,0))/100</f>
        <v>2342862.4379153005</v>
      </c>
      <c r="AG181" s="40">
        <f>INDEX(人口源表!$1:$1048576,MATCH($B181,人口源表!$A:$A,0),MATCH(AG$1,人口源表!$1:$1,0))*INDEX(城镇化率!$1:$1048576,MATCH($B181,城镇化率!$A:$A,0),MATCH(AG$1,城镇化率!$5:$5,0))/100</f>
        <v>2337465.1329692225</v>
      </c>
      <c r="AH181" s="40">
        <f>INDEX(人口源表!$1:$1048576,MATCH($B181,人口源表!$A:$A,0),MATCH(AH$1,人口源表!$1:$1,0))*INDEX(城镇化率!$1:$1048576,MATCH($B181,城镇化率!$A:$A,0),MATCH(AH$1,城镇化率!$5:$5,0))/100</f>
        <v>2331340.4495155346</v>
      </c>
      <c r="AI181" s="40">
        <f>INDEX(人口源表!$1:$1048576,MATCH($B181,人口源表!$A:$A,0),MATCH(AI$1,人口源表!$1:$1,0))*INDEX(城镇化率!$1:$1048576,MATCH($B181,城镇化率!$A:$A,0),MATCH(AI$1,城镇化率!$5:$5,0))/100</f>
        <v>2324608.0602032347</v>
      </c>
      <c r="AJ181" s="40">
        <f>INDEX(人口源表!$1:$1048576,MATCH($B181,人口源表!$A:$A,0),MATCH(AJ$1,人口源表!$1:$1,0))*INDEX(城镇化率!$1:$1048576,MATCH($B181,城镇化率!$A:$A,0),MATCH(AJ$1,城镇化率!$5:$5,0))/100</f>
        <v>2317400.6962880497</v>
      </c>
      <c r="AK181" s="40">
        <f>INDEX(人口源表!$1:$1048576,MATCH($B181,人口源表!$A:$A,0),MATCH(AK$1,人口源表!$1:$1,0))*INDEX(城镇化率!$1:$1048576,MATCH($B181,城镇化率!$A:$A,0),MATCH(AK$1,城镇化率!$5:$5,0))/100</f>
        <v>2309865.7808622685</v>
      </c>
      <c r="AL181" s="40">
        <f>INDEX(人口源表!$1:$1048576,MATCH($B181,人口源表!$A:$A,0),MATCH(AL$1,人口源表!$1:$1,0))*INDEX(城镇化率!$1:$1048576,MATCH($B181,城镇化率!$A:$A,0),MATCH(AL$1,城镇化率!$5:$5,0))/100</f>
        <v>2302167.0963764684</v>
      </c>
      <c r="AM181" s="40">
        <f>INDEX(人口源表!$1:$1048576,MATCH($B181,人口源表!$A:$A,0),MATCH(AM$1,人口源表!$1:$1,0))*INDEX(城镇化率!$1:$1048576,MATCH($B181,城镇化率!$A:$A,0),MATCH(AM$1,城镇化率!$5:$5,0))/100</f>
        <v>2294481.5341675254</v>
      </c>
      <c r="AN181" s="40">
        <f>INDEX(人口源表!$1:$1048576,MATCH($B181,人口源表!$A:$A,0),MATCH(AN$1,人口源表!$1:$1,0))*INDEX(城镇化率!$1:$1048576,MATCH($B181,城镇化率!$A:$A,0),MATCH(AN$1,城镇化率!$5:$5,0))/100</f>
        <v>2287003.5793273603</v>
      </c>
      <c r="AO181" s="40">
        <f>INDEX(人口源表!$1:$1048576,MATCH($B181,人口源表!$A:$A,0),MATCH(AO$1,人口源表!$1:$1,0))*INDEX(城镇化率!$1:$1048576,MATCH($B181,城镇化率!$A:$A,0),MATCH(AO$1,城镇化率!$5:$5,0))/100</f>
        <v>2279942.0527537018</v>
      </c>
      <c r="AP181" s="40">
        <f>INDEX(人口源表!$1:$1048576,MATCH($B181,人口源表!$A:$A,0),MATCH(AP$1,人口源表!$1:$1,0))*INDEX(城镇化率!$1:$1048576,MATCH($B181,城镇化率!$A:$A,0),MATCH(AP$1,城镇化率!$5:$5,0))/100</f>
        <v>2273523.2160277576</v>
      </c>
      <c r="AQ181" s="40">
        <f>INDEX(人口源表!$1:$1048576,MATCH($B181,人口源表!$A:$A,0),MATCH(AQ$1,人口源表!$1:$1,0))*INDEX(城镇化率!$1:$1048576,MATCH($B181,城镇化率!$A:$A,0),MATCH(AQ$1,城镇化率!$5:$5,0))/100</f>
        <v>2267987.4793122765</v>
      </c>
      <c r="AR181" s="40">
        <f>INDEX(人口源表!$1:$1048576,MATCH($B181,人口源表!$A:$A,0),MATCH(AR$1,人口源表!$1:$1,0))*INDEX(城镇化率!$1:$1048576,MATCH($B181,城镇化率!$A:$A,0),MATCH(AR$1,城镇化率!$5:$5,0))/100</f>
        <v>2263593.9619643926</v>
      </c>
      <c r="AS181" s="40">
        <f>INDEX(人口源表!$1:$1048576,MATCH($B181,人口源表!$A:$A,0),MATCH(AS$1,人口源表!$1:$1,0))*INDEX(城镇化率!$1:$1048576,MATCH($B181,城镇化率!$A:$A,0),MATCH(AS$1,城镇化率!$5:$5,0))/100</f>
        <v>2260617.1929576336</v>
      </c>
      <c r="AT181" s="40">
        <f>INDEX(人口源表!$1:$1048576,MATCH($B181,人口源表!$A:$A,0),MATCH(AT$1,人口源表!$1:$1,0))*INDEX(城镇化率!$1:$1048576,MATCH($B181,城镇化率!$A:$A,0),MATCH(AT$1,城镇化率!$5:$5,0))/100</f>
        <v>2259350.270689622</v>
      </c>
      <c r="AU181" s="40">
        <f>INDEX(人口源表!$1:$1048576,MATCH($B181,人口源表!$A:$A,0),MATCH(AU$1,人口源表!$1:$1,0))*INDEX(城镇化率!$1:$1048576,MATCH($B181,城镇化率!$A:$A,0),MATCH(AU$1,城镇化率!$5:$5,0))/100</f>
        <v>2260102.2580060381</v>
      </c>
      <c r="AV181" s="40">
        <f>INDEX(人口源表!$1:$1048576,MATCH($B181,人口源表!$A:$A,0),MATCH(AV$1,人口源表!$1:$1,0))*INDEX(城镇化率!$1:$1048576,MATCH($B181,城镇化率!$A:$A,0),MATCH(AV$1,城镇化率!$5:$5,0))/100</f>
        <v>2263200.6379671916</v>
      </c>
    </row>
    <row r="182" spans="1:48" x14ac:dyDescent="0.15">
      <c r="A182" s="4" t="s">
        <v>871</v>
      </c>
      <c r="B182" s="4" t="s">
        <v>370</v>
      </c>
      <c r="C182" s="34">
        <f>VLOOKUP(B182,'[1]2016省城人口总结（根）'!B:C,2,FALSE)/100</f>
        <v>0.36795488115077601</v>
      </c>
      <c r="D182" s="40">
        <f>INDEX(人口源表!$1:$1048576,MATCH($B182,人口源表!$A:$A,0),MATCH(D$1,人口源表!$1:$1,0))*INDEX(城镇化率!$1:$1048576,MATCH($B182,城镇化率!$A:$A,0),MATCH(D$1,城镇化率!$5:$5,0))/100</f>
        <v>480018.67597521009</v>
      </c>
      <c r="E182" s="40">
        <f>INDEX(人口源表!$1:$1048576,MATCH($B182,人口源表!$A:$A,0),MATCH(E$1,人口源表!$1:$1,0))*INDEX(城镇化率!$1:$1048576,MATCH($B182,城镇化率!$A:$A,0),MATCH(E$1,城镇化率!$5:$5,0))/100</f>
        <v>490338.53027127968</v>
      </c>
      <c r="F182" s="40">
        <f>INDEX(人口源表!$1:$1048576,MATCH($B182,人口源表!$A:$A,0),MATCH(F$1,人口源表!$1:$1,0))*INDEX(城镇化率!$1:$1048576,MATCH($B182,城镇化率!$A:$A,0),MATCH(F$1,城镇化率!$5:$5,0))/100</f>
        <v>500671.49433160928</v>
      </c>
      <c r="G182" s="40">
        <f>INDEX(人口源表!$1:$1048576,MATCH($B182,人口源表!$A:$A,0),MATCH(G$1,人口源表!$1:$1,0))*INDEX(城镇化率!$1:$1048576,MATCH($B182,城镇化率!$A:$A,0),MATCH(G$1,城镇化率!$5:$5,0))/100</f>
        <v>436176.76674049994</v>
      </c>
      <c r="H182" s="40">
        <f>INDEX(人口源表!$1:$1048576,MATCH($B182,人口源表!$A:$A,0),MATCH(H$1,人口源表!$1:$1,0))*INDEX(城镇化率!$1:$1048576,MATCH($B182,城镇化率!$A:$A,0),MATCH(H$1,城镇化率!$5:$5,0))/100</f>
        <v>446628.85734425858</v>
      </c>
      <c r="I182" s="40">
        <f>INDEX(人口源表!$1:$1048576,MATCH($B182,人口源表!$A:$A,0),MATCH(I$1,人口源表!$1:$1,0))*INDEX(城镇化率!$1:$1048576,MATCH($B182,城镇化率!$A:$A,0),MATCH(I$1,城镇化率!$5:$5,0))/100</f>
        <v>453732.66655074351</v>
      </c>
      <c r="J182" s="40">
        <f>INDEX(人口源表!$1:$1048576,MATCH($B182,人口源表!$A:$A,0),MATCH(J$1,人口源表!$1:$1,0))*INDEX(城镇化率!$1:$1048576,MATCH($B182,城镇化率!$A:$A,0),MATCH(J$1,城镇化率!$5:$5,0))/100</f>
        <v>460519.08585965261</v>
      </c>
      <c r="K182" s="40">
        <f>INDEX(人口源表!$1:$1048576,MATCH($B182,人口源表!$A:$A,0),MATCH(K$1,人口源表!$1:$1,0))*INDEX(城镇化率!$1:$1048576,MATCH($B182,城镇化率!$A:$A,0),MATCH(K$1,城镇化率!$5:$5,0))/100</f>
        <v>466991.509490169</v>
      </c>
      <c r="L182" s="40">
        <f>INDEX(人口源表!$1:$1048576,MATCH($B182,人口源表!$A:$A,0),MATCH(L$1,人口源表!$1:$1,0))*INDEX(城镇化率!$1:$1048576,MATCH($B182,城镇化率!$A:$A,0),MATCH(L$1,城镇化率!$5:$5,0))/100</f>
        <v>473154.09143630555</v>
      </c>
      <c r="M182" s="40">
        <f>INDEX(人口源表!$1:$1048576,MATCH($B182,人口源表!$A:$A,0),MATCH(M$1,人口源表!$1:$1,0))*INDEX(城镇化率!$1:$1048576,MATCH($B182,城镇化率!$A:$A,0),MATCH(M$1,城镇化率!$5:$5,0))/100</f>
        <v>479010.12169937126</v>
      </c>
      <c r="N182" s="40">
        <f>INDEX(人口源表!$1:$1048576,MATCH($B182,人口源表!$A:$A,0),MATCH(N$1,人口源表!$1:$1,0))*INDEX(城镇化率!$1:$1048576,MATCH($B182,城镇化率!$A:$A,0),MATCH(N$1,城镇化率!$5:$5,0))/100</f>
        <v>484565.31835324853</v>
      </c>
      <c r="O182" s="40">
        <f>INDEX(人口源表!$1:$1048576,MATCH($B182,人口源表!$A:$A,0),MATCH(O$1,人口源表!$1:$1,0))*INDEX(城镇化率!$1:$1048576,MATCH($B182,城镇化率!$A:$A,0),MATCH(O$1,城镇化率!$5:$5,0))/100</f>
        <v>489824.5660006954</v>
      </c>
      <c r="P182" s="40">
        <f>INDEX(人口源表!$1:$1048576,MATCH($B182,人口源表!$A:$A,0),MATCH(P$1,人口源表!$1:$1,0))*INDEX(城镇化率!$1:$1048576,MATCH($B182,城镇化率!$A:$A,0),MATCH(P$1,城镇化率!$5:$5,0))/100</f>
        <v>494793.14382132626</v>
      </c>
      <c r="Q182" s="40">
        <f>INDEX(人口源表!$1:$1048576,MATCH($B182,人口源表!$A:$A,0),MATCH(Q$1,人口源表!$1:$1,0))*INDEX(城镇化率!$1:$1048576,MATCH($B182,城镇化率!$A:$A,0),MATCH(Q$1,城镇化率!$5:$5,0))/100</f>
        <v>499478.02871625131</v>
      </c>
      <c r="R182" s="40">
        <f>INDEX(人口源表!$1:$1048576,MATCH($B182,人口源表!$A:$A,0),MATCH(R$1,人口源表!$1:$1,0))*INDEX(城镇化率!$1:$1048576,MATCH($B182,城镇化率!$A:$A,0),MATCH(R$1,城镇化率!$5:$5,0))/100</f>
        <v>503885.79760934913</v>
      </c>
      <c r="S182" s="40">
        <f>INDEX(人口源表!$1:$1048576,MATCH($B182,人口源表!$A:$A,0),MATCH(S$1,人口源表!$1:$1,0))*INDEX(城镇化率!$1:$1048576,MATCH($B182,城镇化率!$A:$A,0),MATCH(S$1,城镇化率!$5:$5,0))/100</f>
        <v>505508.94498919375</v>
      </c>
      <c r="T182" s="40">
        <f>INDEX(人口源表!$1:$1048576,MATCH($B182,人口源表!$A:$A,0),MATCH(T$1,人口源表!$1:$1,0))*INDEX(城镇化率!$1:$1048576,MATCH($B182,城镇化率!$A:$A,0),MATCH(T$1,城镇化率!$5:$5,0))/100</f>
        <v>506844.54879454727</v>
      </c>
      <c r="U182" s="40">
        <f>INDEX(人口源表!$1:$1048576,MATCH($B182,人口源表!$A:$A,0),MATCH(U$1,人口源表!$1:$1,0))*INDEX(城镇化率!$1:$1048576,MATCH($B182,城镇化率!$A:$A,0),MATCH(U$1,城镇化率!$5:$5,0))/100</f>
        <v>507905.45087398519</v>
      </c>
      <c r="V182" s="40">
        <f>INDEX(人口源表!$1:$1048576,MATCH($B182,人口源表!$A:$A,0),MATCH(V$1,人口源表!$1:$1,0))*INDEX(城镇化率!$1:$1048576,MATCH($B182,城镇化率!$A:$A,0),MATCH(V$1,城镇化率!$5:$5,0))/100</f>
        <v>508703.90637091332</v>
      </c>
      <c r="W182" s="40">
        <f>INDEX(人口源表!$1:$1048576,MATCH($B182,人口源表!$A:$A,0),MATCH(W$1,人口源表!$1:$1,0))*INDEX(城镇化率!$1:$1048576,MATCH($B182,城镇化率!$A:$A,0),MATCH(W$1,城镇化率!$5:$5,0))/100</f>
        <v>509253.79449798435</v>
      </c>
      <c r="X182" s="40">
        <f>INDEX(人口源表!$1:$1048576,MATCH($B182,人口源表!$A:$A,0),MATCH(X$1,人口源表!$1:$1,0))*INDEX(城镇化率!$1:$1048576,MATCH($B182,城镇化率!$A:$A,0),MATCH(X$1,城镇化率!$5:$5,0))/100</f>
        <v>509568.86360066169</v>
      </c>
      <c r="Y182" s="40">
        <f>INDEX(人口源表!$1:$1048576,MATCH($B182,人口源表!$A:$A,0),MATCH(Y$1,人口源表!$1:$1,0))*INDEX(城镇化率!$1:$1048576,MATCH($B182,城镇化率!$A:$A,0),MATCH(Y$1,城镇化率!$5:$5,0))/100</f>
        <v>509663.17435821093</v>
      </c>
      <c r="Z182" s="40">
        <f>INDEX(人口源表!$1:$1048576,MATCH($B182,人口源表!$A:$A,0),MATCH(Z$1,人口源表!$1:$1,0))*INDEX(城镇化率!$1:$1048576,MATCH($B182,城镇化率!$A:$A,0),MATCH(Z$1,城镇化率!$5:$5,0))/100</f>
        <v>509552.00889058883</v>
      </c>
      <c r="AA182" s="40">
        <f>INDEX(人口源表!$1:$1048576,MATCH($B182,人口源表!$A:$A,0),MATCH(AA$1,人口源表!$1:$1,0))*INDEX(城镇化率!$1:$1048576,MATCH($B182,城镇化率!$A:$A,0),MATCH(AA$1,城镇化率!$5:$5,0))/100</f>
        <v>509249.623554427</v>
      </c>
      <c r="AB182" s="40">
        <f>INDEX(人口源表!$1:$1048576,MATCH($B182,人口源表!$A:$A,0),MATCH(AB$1,人口源表!$1:$1,0))*INDEX(城镇化率!$1:$1048576,MATCH($B182,城镇化率!$A:$A,0),MATCH(AB$1,城镇化率!$5:$5,0))/100</f>
        <v>508771.96156411909</v>
      </c>
      <c r="AC182" s="40">
        <f>INDEX(人口源表!$1:$1048576,MATCH($B182,人口源表!$A:$A,0),MATCH(AC$1,人口源表!$1:$1,0))*INDEX(城镇化率!$1:$1048576,MATCH($B182,城镇化率!$A:$A,0),MATCH(AC$1,城镇化率!$5:$5,0))/100</f>
        <v>507513.52438819065</v>
      </c>
      <c r="AD182" s="40">
        <f>INDEX(人口源表!$1:$1048576,MATCH($B182,人口源表!$A:$A,0),MATCH(AD$1,人口源表!$1:$1,0))*INDEX(城镇化率!$1:$1048576,MATCH($B182,城镇化率!$A:$A,0),MATCH(AD$1,城镇化率!$5:$5,0))/100</f>
        <v>506114.48808973981</v>
      </c>
      <c r="AE182" s="40">
        <f>INDEX(人口源表!$1:$1048576,MATCH($B182,人口源表!$A:$A,0),MATCH(AE$1,人口源表!$1:$1,0))*INDEX(城镇化率!$1:$1048576,MATCH($B182,城镇化率!$A:$A,0),MATCH(AE$1,城镇化率!$5:$5,0))/100</f>
        <v>504592.7578047046</v>
      </c>
      <c r="AF182" s="40">
        <f>INDEX(人口源表!$1:$1048576,MATCH($B182,人口源表!$A:$A,0),MATCH(AF$1,人口源表!$1:$1,0))*INDEX(城镇化率!$1:$1048576,MATCH($B182,城镇化率!$A:$A,0),MATCH(AF$1,城镇化率!$5:$5,0))/100</f>
        <v>502966.52031249634</v>
      </c>
      <c r="AG182" s="40">
        <f>INDEX(人口源表!$1:$1048576,MATCH($B182,人口源表!$A:$A,0),MATCH(AG$1,人口源表!$1:$1,0))*INDEX(城镇化率!$1:$1048576,MATCH($B182,城镇化率!$A:$A,0),MATCH(AG$1,城镇化率!$5:$5,0))/100</f>
        <v>501253.31524354185</v>
      </c>
      <c r="AH182" s="40">
        <f>INDEX(人口源表!$1:$1048576,MATCH($B182,人口源表!$A:$A,0),MATCH(AH$1,人口源表!$1:$1,0))*INDEX(城镇化率!$1:$1048576,MATCH($B182,城镇化率!$A:$A,0),MATCH(AH$1,城镇化率!$5:$5,0))/100</f>
        <v>499471.42272293323</v>
      </c>
      <c r="AI182" s="40">
        <f>INDEX(人口源表!$1:$1048576,MATCH($B182,人口源表!$A:$A,0),MATCH(AI$1,人口源表!$1:$1,0))*INDEX(城镇化率!$1:$1048576,MATCH($B182,城镇化率!$A:$A,0),MATCH(AI$1,城镇化率!$5:$5,0))/100</f>
        <v>497640.81330222695</v>
      </c>
      <c r="AJ182" s="40">
        <f>INDEX(人口源表!$1:$1048576,MATCH($B182,人口源表!$A:$A,0),MATCH(AJ$1,人口源表!$1:$1,0))*INDEX(城镇化率!$1:$1048576,MATCH($B182,城镇化率!$A:$A,0),MATCH(AJ$1,城镇化率!$5:$5,0))/100</f>
        <v>495780.35100769461</v>
      </c>
      <c r="AK182" s="40">
        <f>INDEX(人口源表!$1:$1048576,MATCH($B182,人口源表!$A:$A,0),MATCH(AK$1,人口源表!$1:$1,0))*INDEX(城镇化率!$1:$1048576,MATCH($B182,城镇化率!$A:$A,0),MATCH(AK$1,城镇化率!$5:$5,0))/100</f>
        <v>493909.6608279706</v>
      </c>
      <c r="AL182" s="40">
        <f>INDEX(人口源表!$1:$1048576,MATCH($B182,人口源表!$A:$A,0),MATCH(AL$1,人口源表!$1:$1,0))*INDEX(城镇化率!$1:$1048576,MATCH($B182,城镇化率!$A:$A,0),MATCH(AL$1,城镇化率!$5:$5,0))/100</f>
        <v>492049.14035365096</v>
      </c>
      <c r="AM182" s="40">
        <f>INDEX(人口源表!$1:$1048576,MATCH($B182,人口源表!$A:$A,0),MATCH(AM$1,人口源表!$1:$1,0))*INDEX(城镇化率!$1:$1048576,MATCH($B182,城镇化率!$A:$A,0),MATCH(AM$1,城镇化率!$5:$5,0))/100</f>
        <v>490219.97153830022</v>
      </c>
      <c r="AN182" s="40">
        <f>INDEX(人口源表!$1:$1048576,MATCH($B182,人口源表!$A:$A,0),MATCH(AN$1,人口源表!$1:$1,0))*INDEX(城镇化率!$1:$1048576,MATCH($B182,城镇化率!$A:$A,0),MATCH(AN$1,城镇化率!$5:$5,0))/100</f>
        <v>488442.21988998301</v>
      </c>
      <c r="AO182" s="40">
        <f>INDEX(人口源表!$1:$1048576,MATCH($B182,人口源表!$A:$A,0),MATCH(AO$1,人口源表!$1:$1,0))*INDEX(城镇化率!$1:$1048576,MATCH($B182,城镇化率!$A:$A,0),MATCH(AO$1,城镇化率!$5:$5,0))/100</f>
        <v>486738.17025241966</v>
      </c>
      <c r="AP182" s="40">
        <f>INDEX(人口源表!$1:$1048576,MATCH($B182,人口源表!$A:$A,0),MATCH(AP$1,人口源表!$1:$1,0))*INDEX(城镇化率!$1:$1048576,MATCH($B182,城镇化率!$A:$A,0),MATCH(AP$1,城镇化率!$5:$5,0))/100</f>
        <v>485129.95688166493</v>
      </c>
      <c r="AQ182" s="40">
        <f>INDEX(人口源表!$1:$1048576,MATCH($B182,人口源表!$A:$A,0),MATCH(AQ$1,人口源表!$1:$1,0))*INDEX(城镇化率!$1:$1048576,MATCH($B182,城镇化率!$A:$A,0),MATCH(AQ$1,城镇化率!$5:$5,0))/100</f>
        <v>483639.07386762922</v>
      </c>
      <c r="AR182" s="40">
        <f>INDEX(人口源表!$1:$1048576,MATCH($B182,人口源表!$A:$A,0),MATCH(AR$1,人口源表!$1:$1,0))*INDEX(城镇化率!$1:$1048576,MATCH($B182,城镇化率!$A:$A,0),MATCH(AR$1,城镇化率!$5:$5,0))/100</f>
        <v>482288.78708724899</v>
      </c>
      <c r="AS182" s="40">
        <f>INDEX(人口源表!$1:$1048576,MATCH($B182,人口源表!$A:$A,0),MATCH(AS$1,人口源表!$1:$1,0))*INDEX(城镇化率!$1:$1048576,MATCH($B182,城镇化率!$A:$A,0),MATCH(AS$1,城镇化率!$5:$5,0))/100</f>
        <v>481103.19009218813</v>
      </c>
      <c r="AT182" s="40">
        <f>INDEX(人口源表!$1:$1048576,MATCH($B182,人口源表!$A:$A,0),MATCH(AT$1,人口源表!$1:$1,0))*INDEX(城镇化率!$1:$1048576,MATCH($B182,城镇化率!$A:$A,0),MATCH(AT$1,城镇化率!$5:$5,0))/100</f>
        <v>480104.7710074769</v>
      </c>
      <c r="AU182" s="40">
        <f>INDEX(人口源表!$1:$1048576,MATCH($B182,人口源表!$A:$A,0),MATCH(AU$1,人口源表!$1:$1,0))*INDEX(城镇化率!$1:$1048576,MATCH($B182,城镇化率!$A:$A,0),MATCH(AU$1,城镇化率!$5:$5,0))/100</f>
        <v>479318.79734677606</v>
      </c>
      <c r="AV182" s="40">
        <f>INDEX(人口源表!$1:$1048576,MATCH($B182,人口源表!$A:$A,0),MATCH(AV$1,人口源表!$1:$1,0))*INDEX(城镇化率!$1:$1048576,MATCH($B182,城镇化率!$A:$A,0),MATCH(AV$1,城镇化率!$5:$5,0))/100</f>
        <v>478769.4230022456</v>
      </c>
    </row>
    <row r="183" spans="1:48" x14ac:dyDescent="0.15">
      <c r="A183" s="4" t="s">
        <v>871</v>
      </c>
      <c r="B183" s="4" t="s">
        <v>372</v>
      </c>
      <c r="C183" s="34">
        <f>VLOOKUP(B183,'[1]2016省城人口总结（根）'!B:C,2,FALSE)/100</f>
        <v>0.47059202981057902</v>
      </c>
      <c r="D183" s="40">
        <f>INDEX(人口源表!$1:$1048576,MATCH($B183,人口源表!$A:$A,0),MATCH(D$1,人口源表!$1:$1,0))*INDEX(城镇化率!$1:$1048576,MATCH($B183,城镇化率!$A:$A,0),MATCH(D$1,城镇化率!$5:$5,0))/100</f>
        <v>479648.51286208705</v>
      </c>
      <c r="E183" s="40">
        <f>INDEX(人口源表!$1:$1048576,MATCH($B183,人口源表!$A:$A,0),MATCH(E$1,人口源表!$1:$1,0))*INDEX(城镇化率!$1:$1048576,MATCH($B183,城镇化率!$A:$A,0),MATCH(E$1,城镇化率!$5:$5,0))/100</f>
        <v>489960.40907322132</v>
      </c>
      <c r="F183" s="40">
        <f>INDEX(人口源表!$1:$1048576,MATCH($B183,人口源表!$A:$A,0),MATCH(F$1,人口源表!$1:$1,0))*INDEX(城镇化率!$1:$1048576,MATCH($B183,城镇化率!$A:$A,0),MATCH(F$1,城镇化率!$5:$5,0))/100</f>
        <v>500285.40493911208</v>
      </c>
      <c r="G183" s="40">
        <f>INDEX(人口源表!$1:$1048576,MATCH($B183,人口源表!$A:$A,0),MATCH(G$1,人口源表!$1:$1,0))*INDEX(城镇化率!$1:$1048576,MATCH($B183,城镇化率!$A:$A,0),MATCH(G$1,城镇化率!$5:$5,0))/100</f>
        <v>435840.52344811836</v>
      </c>
      <c r="H183" s="40">
        <f>INDEX(人口源表!$1:$1048576,MATCH($B183,人口源表!$A:$A,0),MATCH(H$1,人口源表!$1:$1,0))*INDEX(城镇化率!$1:$1048576,MATCH($B183,城镇化率!$A:$A,0),MATCH(H$1,城镇化率!$5:$5,0))/100</f>
        <v>446284.79098078178</v>
      </c>
      <c r="I183" s="40">
        <f>INDEX(人口源表!$1:$1048576,MATCH($B183,人口源表!$A:$A,0),MATCH(I$1,人口源表!$1:$1,0))*INDEX(城镇化率!$1:$1048576,MATCH($B183,城镇化率!$A:$A,0),MATCH(I$1,城镇化率!$5:$5,0))/100</f>
        <v>453383.06962511124</v>
      </c>
      <c r="J183" s="40">
        <f>INDEX(人口源表!$1:$1048576,MATCH($B183,人口源表!$A:$A,0),MATCH(J$1,人口源表!$1:$1,0))*INDEX(城镇化率!$1:$1048576,MATCH($B183,城镇化率!$A:$A,0),MATCH(J$1,城镇化率!$5:$5,0))/100</f>
        <v>460164.24188864173</v>
      </c>
      <c r="K183" s="40">
        <f>INDEX(人口源表!$1:$1048576,MATCH($B183,人口源表!$A:$A,0),MATCH(K$1,人口源表!$1:$1,0))*INDEX(城镇化率!$1:$1048576,MATCH($B183,城镇化率!$A:$A,0),MATCH(K$1,城镇化率!$5:$5,0))/100</f>
        <v>466631.63487738167</v>
      </c>
      <c r="L183" s="40">
        <f>INDEX(人口源表!$1:$1048576,MATCH($B183,人口源表!$A:$A,0),MATCH(L$1,人口源表!$1:$1,0))*INDEX(城镇化率!$1:$1048576,MATCH($B183,城镇化率!$A:$A,0),MATCH(L$1,城镇化率!$5:$5,0))/100</f>
        <v>472788.92297567497</v>
      </c>
      <c r="M183" s="40">
        <f>INDEX(人口源表!$1:$1048576,MATCH($B183,人口源表!$A:$A,0),MATCH(M$1,人口源表!$1:$1,0))*INDEX(城镇化率!$1:$1048576,MATCH($B183,城镇化率!$A:$A,0),MATCH(M$1,城镇化率!$5:$5,0))/100</f>
        <v>478640.66752375173</v>
      </c>
      <c r="N183" s="40">
        <f>INDEX(人口源表!$1:$1048576,MATCH($B183,人口源表!$A:$A,0),MATCH(N$1,人口源表!$1:$1,0))*INDEX(城镇化率!$1:$1048576,MATCH($B183,城镇化率!$A:$A,0),MATCH(N$1,城镇化率!$5:$5,0))/100</f>
        <v>484191.81964631571</v>
      </c>
      <c r="O183" s="40">
        <f>INDEX(人口源表!$1:$1048576,MATCH($B183,人口源表!$A:$A,0),MATCH(O$1,人口源表!$1:$1,0))*INDEX(城镇化率!$1:$1048576,MATCH($B183,城镇化率!$A:$A,0),MATCH(O$1,城镇化率!$5:$5,0))/100</f>
        <v>489446.65228713705</v>
      </c>
      <c r="P183" s="40">
        <f>INDEX(人口源表!$1:$1048576,MATCH($B183,人口源表!$A:$A,0),MATCH(P$1,人口源表!$1:$1,0))*INDEX(城镇化率!$1:$1048576,MATCH($B183,城镇化率!$A:$A,0),MATCH(P$1,城镇化率!$5:$5,0))/100</f>
        <v>494411.98896235391</v>
      </c>
      <c r="Q183" s="40">
        <f>INDEX(人口源表!$1:$1048576,MATCH($B183,人口源表!$A:$A,0),MATCH(Q$1,人口源表!$1:$1,0))*INDEX(城镇化率!$1:$1048576,MATCH($B183,城镇化率!$A:$A,0),MATCH(Q$1,城镇化率!$5:$5,0))/100</f>
        <v>499092.91891236737</v>
      </c>
      <c r="R183" s="40">
        <f>INDEX(人口源表!$1:$1048576,MATCH($B183,人口源表!$A:$A,0),MATCH(R$1,人口源表!$1:$1,0))*INDEX(城镇化率!$1:$1048576,MATCH($B183,城镇化率!$A:$A,0),MATCH(R$1,城镇化率!$5:$5,0))/100</f>
        <v>503497.14927272202</v>
      </c>
      <c r="S183" s="40">
        <f>INDEX(人口源表!$1:$1048576,MATCH($B183,人口源表!$A:$A,0),MATCH(S$1,人口源表!$1:$1,0))*INDEX(城镇化率!$1:$1048576,MATCH($B183,城镇化率!$A:$A,0),MATCH(S$1,城镇化率!$5:$5,0))/100</f>
        <v>505119.28811737336</v>
      </c>
      <c r="T183" s="40">
        <f>INDEX(人口源表!$1:$1048576,MATCH($B183,人口源表!$A:$A,0),MATCH(T$1,人口源表!$1:$1,0))*INDEX(城镇化率!$1:$1048576,MATCH($B183,城镇化率!$A:$A,0),MATCH(T$1,城镇化率!$5:$5,0))/100</f>
        <v>506453.54502461152</v>
      </c>
      <c r="U183" s="40">
        <f>INDEX(人口源表!$1:$1048576,MATCH($B183,人口源表!$A:$A,0),MATCH(U$1,人口源表!$1:$1,0))*INDEX(城镇化率!$1:$1048576,MATCH($B183,城镇化率!$A:$A,0),MATCH(U$1,城镇化率!$5:$5,0))/100</f>
        <v>507513.60691734985</v>
      </c>
      <c r="V183" s="40">
        <f>INDEX(人口源表!$1:$1048576,MATCH($B183,人口源表!$A:$A,0),MATCH(V$1,人口源表!$1:$1,0))*INDEX(城镇化率!$1:$1048576,MATCH($B183,城镇化率!$A:$A,0),MATCH(V$1,城镇化率!$5:$5,0))/100</f>
        <v>508311.20886130631</v>
      </c>
      <c r="W183" s="40">
        <f>INDEX(人口源表!$1:$1048576,MATCH($B183,人口源表!$A:$A,0),MATCH(W$1,人口源表!$1:$1,0))*INDEX(城镇化率!$1:$1048576,MATCH($B183,城镇化率!$A:$A,0),MATCH(W$1,城镇化率!$5:$5,0))/100</f>
        <v>508861.21288006858</v>
      </c>
      <c r="X183" s="40">
        <f>INDEX(人口源表!$1:$1048576,MATCH($B183,人口源表!$A:$A,0),MATCH(X$1,人口源表!$1:$1,0))*INDEX(城镇化率!$1:$1048576,MATCH($B183,城镇化率!$A:$A,0),MATCH(X$1,城镇化率!$5:$5,0))/100</f>
        <v>509175.95279043238</v>
      </c>
      <c r="Y183" s="40">
        <f>INDEX(人口源表!$1:$1048576,MATCH($B183,人口源表!$A:$A,0),MATCH(Y$1,人口源表!$1:$1,0))*INDEX(城镇化率!$1:$1048576,MATCH($B183,城镇化率!$A:$A,0),MATCH(Y$1,城镇化率!$5:$5,0))/100</f>
        <v>509270.34979074483</v>
      </c>
      <c r="Z183" s="40">
        <f>INDEX(人口源表!$1:$1048576,MATCH($B183,人口源表!$A:$A,0),MATCH(Z$1,人口源表!$1:$1,0))*INDEX(城镇化率!$1:$1048576,MATCH($B183,城镇化率!$A:$A,0),MATCH(Z$1,城镇化率!$5:$5,0))/100</f>
        <v>509159.07999990834</v>
      </c>
      <c r="AA183" s="40">
        <f>INDEX(人口源表!$1:$1048576,MATCH($B183,人口源表!$A:$A,0),MATCH(AA$1,人口源表!$1:$1,0))*INDEX(城镇化率!$1:$1048576,MATCH($B183,城镇化率!$A:$A,0),MATCH(AA$1,城镇化率!$5:$5,0))/100</f>
        <v>508856.56430588482</v>
      </c>
      <c r="AB183" s="40">
        <f>INDEX(人口源表!$1:$1048576,MATCH($B183,人口源表!$A:$A,0),MATCH(AB$1,人口源表!$1:$1,0))*INDEX(城镇化率!$1:$1048576,MATCH($B183,城镇化率!$A:$A,0),MATCH(AB$1,城镇化率!$5:$5,0))/100</f>
        <v>508379.29625029961</v>
      </c>
      <c r="AC183" s="40">
        <f>INDEX(人口源表!$1:$1048576,MATCH($B183,人口源表!$A:$A,0),MATCH(AC$1,人口源表!$1:$1,0))*INDEX(城镇化率!$1:$1048576,MATCH($B183,城镇化率!$A:$A,0),MATCH(AC$1,城镇化率!$5:$5,0))/100</f>
        <v>507121.64380864432</v>
      </c>
      <c r="AD183" s="40">
        <f>INDEX(人口源表!$1:$1048576,MATCH($B183,人口源表!$A:$A,0),MATCH(AD$1,人口源表!$1:$1,0))*INDEX(城镇化率!$1:$1048576,MATCH($B183,城镇化率!$A:$A,0),MATCH(AD$1,城镇化率!$5:$5,0))/100</f>
        <v>505724.18737332663</v>
      </c>
      <c r="AE183" s="40">
        <f>INDEX(人口源表!$1:$1048576,MATCH($B183,人口源表!$A:$A,0),MATCH(AE$1,人口源表!$1:$1,0))*INDEX(城镇化率!$1:$1048576,MATCH($B183,城镇化率!$A:$A,0),MATCH(AE$1,城镇化率!$5:$5,0))/100</f>
        <v>504203.75340399094</v>
      </c>
      <c r="AF183" s="40">
        <f>INDEX(人口源表!$1:$1048576,MATCH($B183,人口源表!$A:$A,0),MATCH(AF$1,人口源表!$1:$1,0))*INDEX(城镇化率!$1:$1048576,MATCH($B183,城镇化率!$A:$A,0),MATCH(AF$1,城镇化率!$5:$5,0))/100</f>
        <v>502578.62050450029</v>
      </c>
      <c r="AG183" s="40">
        <f>INDEX(人口源表!$1:$1048576,MATCH($B183,人口源表!$A:$A,0),MATCH(AG$1,人口源表!$1:$1,0))*INDEX(城镇化率!$1:$1048576,MATCH($B183,城镇化率!$A:$A,0),MATCH(AG$1,城镇化率!$5:$5,0))/100</f>
        <v>500866.16171174921</v>
      </c>
      <c r="AH183" s="40">
        <f>INDEX(人口源表!$1:$1048576,MATCH($B183,人口源表!$A:$A,0),MATCH(AH$1,人口源表!$1:$1,0))*INDEX(城镇化率!$1:$1048576,MATCH($B183,城镇化率!$A:$A,0),MATCH(AH$1,城镇化率!$5:$5,0))/100</f>
        <v>499086.41216780938</v>
      </c>
      <c r="AI183" s="40">
        <f>INDEX(人口源表!$1:$1048576,MATCH($B183,人口源表!$A:$A,0),MATCH(AI$1,人口源表!$1:$1,0))*INDEX(城镇化率!$1:$1048576,MATCH($B183,城镇化率!$A:$A,0),MATCH(AI$1,城镇化率!$5:$5,0))/100</f>
        <v>497256.71538378973</v>
      </c>
      <c r="AJ183" s="40">
        <f>INDEX(人口源表!$1:$1048576,MATCH($B183,人口源表!$A:$A,0),MATCH(AJ$1,人口源表!$1:$1,0))*INDEX(城镇化率!$1:$1048576,MATCH($B183,城镇化率!$A:$A,0),MATCH(AJ$1,城镇化率!$5:$5,0))/100</f>
        <v>495397.69378527114</v>
      </c>
      <c r="AK183" s="40">
        <f>INDEX(人口源表!$1:$1048576,MATCH($B183,人口源表!$A:$A,0),MATCH(AK$1,人口源表!$1:$1,0))*INDEX(城镇化率!$1:$1048576,MATCH($B183,城镇化率!$A:$A,0),MATCH(AK$1,城镇化率!$5:$5,0))/100</f>
        <v>493528.47051157104</v>
      </c>
      <c r="AL183" s="40">
        <f>INDEX(人口源表!$1:$1048576,MATCH($B183,人口源表!$A:$A,0),MATCH(AL$1,人口源表!$1:$1,0))*INDEX(城镇化率!$1:$1048576,MATCH($B183,城镇化率!$A:$A,0),MATCH(AL$1,城镇化率!$5:$5,0))/100</f>
        <v>491669.67304099776</v>
      </c>
      <c r="AM183" s="40">
        <f>INDEX(人口源表!$1:$1048576,MATCH($B183,人口源表!$A:$A,0),MATCH(AM$1,人口源表!$1:$1,0))*INDEX(城镇化率!$1:$1048576,MATCH($B183,城镇化率!$A:$A,0),MATCH(AM$1,城镇化率!$5:$5,0))/100</f>
        <v>489841.63104567287</v>
      </c>
      <c r="AN183" s="40">
        <f>INDEX(人口源表!$1:$1048576,MATCH($B183,人口源表!$A:$A,0),MATCH(AN$1,人口源表!$1:$1,0))*INDEX(城镇化率!$1:$1048576,MATCH($B183,城镇化率!$A:$A,0),MATCH(AN$1,城镇化率!$5:$5,0))/100</f>
        <v>488065.59095087188</v>
      </c>
      <c r="AO183" s="40">
        <f>INDEX(人口源表!$1:$1048576,MATCH($B183,人口源表!$A:$A,0),MATCH(AO$1,人口源表!$1:$1,0))*INDEX(城镇化率!$1:$1048576,MATCH($B183,城镇化率!$A:$A,0),MATCH(AO$1,城镇化率!$5:$5,0))/100</f>
        <v>486362.50261489867</v>
      </c>
      <c r="AP183" s="40">
        <f>INDEX(人口源表!$1:$1048576,MATCH($B183,人口源表!$A:$A,0),MATCH(AP$1,人口源表!$1:$1,0))*INDEX(城镇化率!$1:$1048576,MATCH($B183,城镇化率!$A:$A,0),MATCH(AP$1,城镇化率!$5:$5,0))/100</f>
        <v>484755.47543465957</v>
      </c>
      <c r="AQ183" s="40">
        <f>INDEX(人口源表!$1:$1048576,MATCH($B183,人口源表!$A:$A,0),MATCH(AQ$1,人口源表!$1:$1,0))*INDEX(城镇化率!$1:$1048576,MATCH($B183,城镇化率!$A:$A,0),MATCH(AQ$1,城镇化率!$5:$5,0))/100</f>
        <v>483265.48662502301</v>
      </c>
      <c r="AR183" s="40">
        <f>INDEX(人口源表!$1:$1048576,MATCH($B183,人口源表!$A:$A,0),MATCH(AR$1,人口源表!$1:$1,0))*INDEX(城镇化率!$1:$1048576,MATCH($B183,城镇化率!$A:$A,0),MATCH(AR$1,城镇化率!$5:$5,0))/100</f>
        <v>481916.92524549289</v>
      </c>
      <c r="AS183" s="40">
        <f>INDEX(人口源表!$1:$1048576,MATCH($B183,人口源表!$A:$A,0),MATCH(AS$1,人口源表!$1:$1,0))*INDEX(城镇化率!$1:$1048576,MATCH($B183,城镇化率!$A:$A,0),MATCH(AS$1,城镇化率!$5:$5,0))/100</f>
        <v>480731.42188873357</v>
      </c>
      <c r="AT183" s="40">
        <f>INDEX(人口源表!$1:$1048576,MATCH($B183,人口源表!$A:$A,0),MATCH(AT$1,人口源表!$1:$1,0))*INDEX(城镇化率!$1:$1048576,MATCH($B183,城镇化率!$A:$A,0),MATCH(AT$1,城镇化率!$5:$5,0))/100</f>
        <v>479734.04847345082</v>
      </c>
      <c r="AU183" s="40">
        <f>INDEX(人口源表!$1:$1048576,MATCH($B183,人口源表!$A:$A,0),MATCH(AU$1,人口源表!$1:$1,0))*INDEX(城镇化率!$1:$1048576,MATCH($B183,城镇化率!$A:$A,0),MATCH(AU$1,城镇化率!$5:$5,0))/100</f>
        <v>478948.98497515684</v>
      </c>
      <c r="AV183" s="40">
        <f>INDEX(人口源表!$1:$1048576,MATCH($B183,人口源表!$A:$A,0),MATCH(AV$1,人口源表!$1:$1,0))*INDEX(城镇化率!$1:$1048576,MATCH($B183,城镇化率!$A:$A,0),MATCH(AV$1,城镇化率!$5:$5,0))/100</f>
        <v>478400.12938242912</v>
      </c>
    </row>
    <row r="184" spans="1:48" x14ac:dyDescent="0.15">
      <c r="A184" s="4" t="s">
        <v>871</v>
      </c>
      <c r="B184" s="4" t="s">
        <v>374</v>
      </c>
      <c r="C184" s="34">
        <f>VLOOKUP(B184,'[1]2016省城人口总结（根）'!B:C,2,FALSE)/100</f>
        <v>0.36200468173801498</v>
      </c>
      <c r="D184" s="40">
        <f>INDEX(人口源表!$1:$1048576,MATCH($B184,人口源表!$A:$A,0),MATCH(D$1,人口源表!$1:$1,0))*INDEX(城镇化率!$1:$1048576,MATCH($B184,城镇化率!$A:$A,0),MATCH(D$1,城镇化率!$5:$5,0))/100</f>
        <v>482213.62270210532</v>
      </c>
      <c r="E184" s="40">
        <f>INDEX(人口源表!$1:$1048576,MATCH($B184,人口源表!$A:$A,0),MATCH(E$1,人口源表!$1:$1,0))*INDEX(城镇化率!$1:$1048576,MATCH($B184,城镇化率!$A:$A,0),MATCH(E$1,城镇化率!$5:$5,0))/100</f>
        <v>492580.66585049103</v>
      </c>
      <c r="F184" s="40">
        <f>INDEX(人口源表!$1:$1048576,MATCH($B184,人口源表!$A:$A,0),MATCH(F$1,人口源表!$1:$1,0))*INDEX(城镇化率!$1:$1048576,MATCH($B184,城镇化率!$A:$A,0),MATCH(F$1,城镇化率!$5:$5,0))/100</f>
        <v>502960.87870921032</v>
      </c>
      <c r="G184" s="40">
        <f>INDEX(人口源表!$1:$1048576,MATCH($B184,人口源表!$A:$A,0),MATCH(G$1,人口源表!$1:$1,0))*INDEX(城镇化率!$1:$1048576,MATCH($B184,城镇化率!$A:$A,0),MATCH(G$1,城镇化率!$5:$5,0))/100</f>
        <v>438171.06714482256</v>
      </c>
      <c r="H184" s="40">
        <f>INDEX(人口源表!$1:$1048576,MATCH($B184,人口源表!$A:$A,0),MATCH(H$1,人口源表!$1:$1,0))*INDEX(城镇化率!$1:$1048576,MATCH($B184,城镇化率!$A:$A,0),MATCH(H$1,城镇化率!$5:$5,0))/100</f>
        <v>448671.18319371581</v>
      </c>
      <c r="I184" s="40">
        <f>INDEX(人口源表!$1:$1048576,MATCH($B184,人口源表!$A:$A,0),MATCH(I$1,人口源表!$1:$1,0))*INDEX(城镇化率!$1:$1048576,MATCH($B184,城镇化率!$A:$A,0),MATCH(I$1,城镇化率!$5:$5,0))/100</f>
        <v>455807.52488687763</v>
      </c>
      <c r="J184" s="40">
        <f>INDEX(人口源表!$1:$1048576,MATCH($B184,人口源表!$A:$A,0),MATCH(J$1,人口源表!$1:$1,0))*INDEX(城镇化率!$1:$1048576,MATCH($B184,城镇化率!$A:$A,0),MATCH(J$1,城镇化率!$5:$5,0))/100</f>
        <v>462624.93959664204</v>
      </c>
      <c r="K184" s="40">
        <f>INDEX(人口源表!$1:$1048576,MATCH($B184,人口源表!$A:$A,0),MATCH(K$1,人口源表!$1:$1,0))*INDEX(城镇化率!$1:$1048576,MATCH($B184,城镇化率!$A:$A,0),MATCH(K$1,城镇化率!$5:$5,0))/100</f>
        <v>469126.93061767006</v>
      </c>
      <c r="L184" s="40">
        <f>INDEX(人口源表!$1:$1048576,MATCH($B184,人口源表!$A:$A,0),MATCH(L$1,人口源表!$1:$1,0))*INDEX(城镇化率!$1:$1048576,MATCH($B184,城镇化率!$A:$A,0),MATCH(L$1,城镇化率!$5:$5,0))/100</f>
        <v>475317.35679125396</v>
      </c>
      <c r="M184" s="40">
        <f>INDEX(人口源表!$1:$1048576,MATCH($B184,人口源表!$A:$A,0),MATCH(M$1,人口源表!$1:$1,0))*INDEX(城镇化率!$1:$1048576,MATCH($B184,城镇化率!$A:$A,0),MATCH(M$1,城镇化率!$5:$5,0))/100</f>
        <v>481200.44327813474</v>
      </c>
      <c r="N184" s="40">
        <f>INDEX(人口源表!$1:$1048576,MATCH($B184,人口源表!$A:$A,0),MATCH(N$1,人口源表!$1:$1,0))*INDEX(城镇化率!$1:$1048576,MATCH($B184,城镇化率!$A:$A,0),MATCH(N$1,城镇化率!$5:$5,0))/100</f>
        <v>486781.20366554701</v>
      </c>
      <c r="O184" s="40">
        <f>INDEX(人口源表!$1:$1048576,MATCH($B184,人口源表!$A:$A,0),MATCH(O$1,人口源表!$1:$1,0))*INDEX(城镇化率!$1:$1048576,MATCH($B184,城镇化率!$A:$A,0),MATCH(O$1,城镇化率!$5:$5,0))/100</f>
        <v>492064.22613759118</v>
      </c>
      <c r="P184" s="40">
        <f>INDEX(人口源表!$1:$1048576,MATCH($B184,人口源表!$A:$A,0),MATCH(P$1,人口源表!$1:$1,0))*INDEX(城镇化率!$1:$1048576,MATCH($B184,城镇化率!$A:$A,0),MATCH(P$1,城镇化率!$5:$5,0))/100</f>
        <v>497055.74066818372</v>
      </c>
      <c r="Q184" s="40">
        <f>INDEX(人口源表!$1:$1048576,MATCH($B184,人口源表!$A:$A,0),MATCH(Q$1,人口源表!$1:$1,0))*INDEX(城镇化率!$1:$1048576,MATCH($B184,城镇化率!$A:$A,0),MATCH(Q$1,城镇化率!$5:$5,0))/100</f>
        <v>501761.99902781815</v>
      </c>
      <c r="R184" s="40">
        <f>INDEX(人口源表!$1:$1048576,MATCH($B184,人口源表!$A:$A,0),MATCH(R$1,人口源表!$1:$1,0))*INDEX(城镇化率!$1:$1048576,MATCH($B184,城镇化率!$A:$A,0),MATCH(R$1,城镇化率!$5:$5,0))/100</f>
        <v>506190.12201857759</v>
      </c>
      <c r="S184" s="40">
        <f>INDEX(人口源表!$1:$1048576,MATCH($B184,人口源表!$A:$A,0),MATCH(S$1,人口源表!$1:$1,0))*INDEX(城镇化率!$1:$1048576,MATCH($B184,城镇化率!$A:$A,0),MATCH(S$1,城镇化率!$5:$5,0))/100</f>
        <v>507820.367842704</v>
      </c>
      <c r="T184" s="40">
        <f>INDEX(人口源表!$1:$1048576,MATCH($B184,人口源表!$A:$A,0),MATCH(T$1,人口源表!$1:$1,0))*INDEX(城镇化率!$1:$1048576,MATCH($B184,城镇化率!$A:$A,0),MATCH(T$1,城镇化率!$5:$5,0))/100</f>
        <v>509162.17506295675</v>
      </c>
      <c r="U184" s="40">
        <f>INDEX(人口源表!$1:$1048576,MATCH($B184,人口源表!$A:$A,0),MATCH(U$1,人口源表!$1:$1,0))*INDEX(城镇化率!$1:$1048576,MATCH($B184,城镇化率!$A:$A,0),MATCH(U$1,城镇化率!$5:$5,0))/100</f>
        <v>510227.65925374697</v>
      </c>
      <c r="V184" s="40">
        <f>INDEX(人口源表!$1:$1048576,MATCH($B184,人口源表!$A:$A,0),MATCH(V$1,人口源表!$1:$1,0))*INDEX(城镇化率!$1:$1048576,MATCH($B184,城镇化率!$A:$A,0),MATCH(V$1,城镇化率!$5:$5,0))/100</f>
        <v>511029.65847746289</v>
      </c>
      <c r="W184" s="40">
        <f>INDEX(人口源表!$1:$1048576,MATCH($B184,人口源表!$A:$A,0),MATCH(W$1,人口源表!$1:$1,0))*INDEX(城镇化率!$1:$1048576,MATCH($B184,城镇化率!$A:$A,0),MATCH(W$1,城镇化率!$5:$5,0))/100</f>
        <v>511582.18654771894</v>
      </c>
      <c r="X184" s="40">
        <f>INDEX(人口源表!$1:$1048576,MATCH($B184,人口源表!$A:$A,0),MATCH(X$1,人口源表!$1:$1,0))*INDEX(城镇化率!$1:$1048576,MATCH($B184,城镇化率!$A:$A,0),MATCH(X$1,城镇化率!$5:$5,0))/100</f>
        <v>511898.69571771449</v>
      </c>
      <c r="Y184" s="40">
        <f>INDEX(人口源表!$1:$1048576,MATCH($B184,人口源表!$A:$A,0),MATCH(Y$1,人口源表!$1:$1,0))*INDEX(城镇化率!$1:$1048576,MATCH($B184,城镇化率!$A:$A,0),MATCH(Y$1,城镇化率!$5:$5,0))/100</f>
        <v>511993.38777940196</v>
      </c>
      <c r="Z184" s="40">
        <f>INDEX(人口源表!$1:$1048576,MATCH($B184,人口源表!$A:$A,0),MATCH(Z$1,人口源表!$1:$1,0))*INDEX(城镇化率!$1:$1048576,MATCH($B184,城镇化率!$A:$A,0),MATCH(Z$1,城镇化率!$5:$5,0))/100</f>
        <v>511881.67433200544</v>
      </c>
      <c r="AA184" s="40">
        <f>INDEX(人口源表!$1:$1048576,MATCH($B184,人口源表!$A:$A,0),MATCH(AA$1,人口源表!$1:$1,0))*INDEX(城镇化率!$1:$1048576,MATCH($B184,城镇化率!$A:$A,0),MATCH(AA$1,城镇化率!$5:$5,0))/100</f>
        <v>511577.96602213709</v>
      </c>
      <c r="AB184" s="40">
        <f>INDEX(人口源表!$1:$1048576,MATCH($B184,人口源表!$A:$A,0),MATCH(AB$1,人口源表!$1:$1,0))*INDEX(城镇化率!$1:$1048576,MATCH($B184,城镇化率!$A:$A,0),MATCH(AB$1,城镇化率!$5:$5,0))/100</f>
        <v>511097.89173568145</v>
      </c>
      <c r="AC184" s="40">
        <f>INDEX(人口源表!$1:$1048576,MATCH($B184,人口源表!$A:$A,0),MATCH(AC$1,人口源表!$1:$1,0))*INDEX(城镇化率!$1:$1048576,MATCH($B184,城镇化率!$A:$A,0),MATCH(AC$1,城镇化率!$5:$5,0))/100</f>
        <v>509833.69368010492</v>
      </c>
      <c r="AD184" s="40">
        <f>INDEX(人口源表!$1:$1048576,MATCH($B184,人口源表!$A:$A,0),MATCH(AD$1,人口源表!$1:$1,0))*INDEX(城镇化率!$1:$1048576,MATCH($B184,城镇化率!$A:$A,0),MATCH(AD$1,城镇化率!$5:$5,0))/100</f>
        <v>508428.55790171603</v>
      </c>
      <c r="AE184" s="40">
        <f>INDEX(人口源表!$1:$1048576,MATCH($B184,人口源表!$A:$A,0),MATCH(AE$1,人口源表!$1:$1,0))*INDEX(城镇化率!$1:$1048576,MATCH($B184,城镇化率!$A:$A,0),MATCH(AE$1,城镇化率!$5:$5,0))/100</f>
        <v>506900.07212550094</v>
      </c>
      <c r="AF184" s="40">
        <f>INDEX(人口源表!$1:$1048576,MATCH($B184,人口源表!$A:$A,0),MATCH(AF$1,人口源表!$1:$1,0))*INDEX(城镇化率!$1:$1048576,MATCH($B184,城镇化率!$A:$A,0),MATCH(AF$1,城镇化率!$5:$5,0))/100</f>
        <v>505266.10096026445</v>
      </c>
      <c r="AG184" s="40">
        <f>INDEX(人口源表!$1:$1048576,MATCH($B184,人口源表!$A:$A,0),MATCH(AG$1,人口源表!$1:$1,0))*INDEX(城镇化率!$1:$1048576,MATCH($B184,城镇化率!$A:$A,0),MATCH(AG$1,城镇化率!$5:$5,0))/100</f>
        <v>503544.78854431194</v>
      </c>
      <c r="AH184" s="40">
        <f>INDEX(人口源表!$1:$1048576,MATCH($B184,人口源表!$A:$A,0),MATCH(AH$1,人口源表!$1:$1,0))*INDEX(城镇化率!$1:$1048576,MATCH($B184,城镇化率!$A:$A,0),MATCH(AH$1,城镇化率!$5:$5,0))/100</f>
        <v>501755.02114871866</v>
      </c>
      <c r="AI184" s="40">
        <f>INDEX(人口源表!$1:$1048576,MATCH($B184,人口源表!$A:$A,0),MATCH(AI$1,人口源表!$1:$1,0))*INDEX(城镇化率!$1:$1048576,MATCH($B184,城镇化率!$A:$A,0),MATCH(AI$1,城镇化率!$5:$5,0))/100</f>
        <v>499915.97686205804</v>
      </c>
      <c r="AJ184" s="40">
        <f>INDEX(人口源表!$1:$1048576,MATCH($B184,人口源表!$A:$A,0),MATCH(AJ$1,人口源表!$1:$1,0))*INDEX(城镇化率!$1:$1048576,MATCH($B184,城镇化率!$A:$A,0),MATCH(AJ$1,城镇化率!$5:$5,0))/100</f>
        <v>498046.66494994558</v>
      </c>
      <c r="AK184" s="40">
        <f>INDEX(人口源表!$1:$1048576,MATCH($B184,人口源表!$A:$A,0),MATCH(AK$1,人口源表!$1:$1,0))*INDEX(城镇化率!$1:$1048576,MATCH($B184,城镇化率!$A:$A,0),MATCH(AK$1,城镇化率!$5:$5,0))/100</f>
        <v>496167.78054922901</v>
      </c>
      <c r="AL184" s="40">
        <f>INDEX(人口源表!$1:$1048576,MATCH($B184,人口源表!$A:$A,0),MATCH(AL$1,人口源表!$1:$1,0))*INDEX(城镇化率!$1:$1048576,MATCH($B184,城镇化率!$A:$A,0),MATCH(AL$1,城镇化率!$5:$5,0))/100</f>
        <v>494298.93224369467</v>
      </c>
      <c r="AM184" s="40">
        <f>INDEX(人口源表!$1:$1048576,MATCH($B184,人口源表!$A:$A,0),MATCH(AM$1,人口源表!$1:$1,0))*INDEX(城镇化率!$1:$1048576,MATCH($B184,城镇化率!$A:$A,0),MATCH(AM$1,城镇化率!$5:$5,0))/100</f>
        <v>492460.96199289581</v>
      </c>
      <c r="AN184" s="40">
        <f>INDEX(人口源表!$1:$1048576,MATCH($B184,人口源表!$A:$A,0),MATCH(AN$1,人口源表!$1:$1,0))*INDEX(城镇化率!$1:$1048576,MATCH($B184,城镇化率!$A:$A,0),MATCH(AN$1,城镇化率!$5:$5,0))/100</f>
        <v>490675.49515203765</v>
      </c>
      <c r="AO184" s="40">
        <f>INDEX(人口源表!$1:$1048576,MATCH($B184,人口源表!$A:$A,0),MATCH(AO$1,人口源表!$1:$1,0))*INDEX(城镇化率!$1:$1048576,MATCH($B184,城镇化率!$A:$A,0),MATCH(AO$1,城镇化率!$5:$5,0))/100</f>
        <v>488963.53564259189</v>
      </c>
      <c r="AP184" s="40">
        <f>INDEX(人口源表!$1:$1048576,MATCH($B184,人口源表!$A:$A,0),MATCH(AP$1,人口源表!$1:$1,0))*INDEX(城镇化率!$1:$1048576,MATCH($B184,城镇化率!$A:$A,0),MATCH(AP$1,城镇化率!$5:$5,0))/100</f>
        <v>487347.82115472958</v>
      </c>
      <c r="AQ184" s="40">
        <f>INDEX(人口源表!$1:$1048576,MATCH($B184,人口源表!$A:$A,0),MATCH(AQ$1,人口源表!$1:$1,0))*INDEX(城镇化率!$1:$1048576,MATCH($B184,城镇化率!$A:$A,0),MATCH(AQ$1,城镇化率!$5:$5,0))/100</f>
        <v>485849.99818642036</v>
      </c>
      <c r="AR184" s="40">
        <f>INDEX(人口源表!$1:$1048576,MATCH($B184,人口源表!$A:$A,0),MATCH(AR$1,人口源表!$1:$1,0))*INDEX(城镇化率!$1:$1048576,MATCH($B184,城镇化率!$A:$A,0),MATCH(AR$1,城镇化率!$5:$5,0))/100</f>
        <v>484493.94130996993</v>
      </c>
      <c r="AS184" s="40">
        <f>INDEX(人口源表!$1:$1048576,MATCH($B184,人口源表!$A:$A,0),MATCH(AS$1,人口源表!$1:$1,0))*INDEX(城镇化率!$1:$1048576,MATCH($B184,城镇化率!$A:$A,0),MATCH(AS$1,城镇化率!$5:$5,0))/100</f>
        <v>483302.43651925906</v>
      </c>
      <c r="AT184" s="40">
        <f>INDEX(人口源表!$1:$1048576,MATCH($B184,人口源表!$A:$A,0),MATCH(AT$1,人口源表!$1:$1,0))*INDEX(城镇化率!$1:$1048576,MATCH($B184,城镇化率!$A:$A,0),MATCH(AT$1,城镇化率!$5:$5,0))/100</f>
        <v>482300.04447971738</v>
      </c>
      <c r="AU184" s="40">
        <f>INDEX(人口源表!$1:$1048576,MATCH($B184,人口源表!$A:$A,0),MATCH(AU$1,人口源表!$1:$1,0))*INDEX(城镇化率!$1:$1048576,MATCH($B184,城镇化率!$A:$A,0),MATCH(AU$1,城镇化率!$5:$5,0))/100</f>
        <v>481510.23283742997</v>
      </c>
      <c r="AV184" s="40">
        <f>INDEX(人口源表!$1:$1048576,MATCH($B184,人口源表!$A:$A,0),MATCH(AV$1,人口源表!$1:$1,0))*INDEX(城镇化率!$1:$1048576,MATCH($B184,城镇化率!$A:$A,0),MATCH(AV$1,城镇化率!$5:$5,0))/100</f>
        <v>480958.2611236127</v>
      </c>
    </row>
    <row r="185" spans="1:48" x14ac:dyDescent="0.15">
      <c r="A185" s="4" t="s">
        <v>871</v>
      </c>
      <c r="B185" s="4" t="s">
        <v>376</v>
      </c>
      <c r="C185" s="34">
        <f>VLOOKUP(B185,'[1]2016省城人口总结（根）'!B:C,2,FALSE)/100</f>
        <v>0.49909999999999999</v>
      </c>
      <c r="D185" s="40">
        <f>INDEX(人口源表!$1:$1048576,MATCH($B185,人口源表!$A:$A,0),MATCH(D$1,人口源表!$1:$1,0))*INDEX(城镇化率!$1:$1048576,MATCH($B185,城镇化率!$A:$A,0),MATCH(D$1,城镇化率!$5:$5,0))/100</f>
        <v>38198.773701307487</v>
      </c>
      <c r="E185" s="40">
        <f>INDEX(人口源表!$1:$1048576,MATCH($B185,人口源表!$A:$A,0),MATCH(E$1,人口源表!$1:$1,0))*INDEX(城镇化率!$1:$1048576,MATCH($B185,城镇化率!$A:$A,0),MATCH(E$1,城镇化率!$5:$5,0))/100</f>
        <v>39020.00378800209</v>
      </c>
      <c r="F185" s="40">
        <f>INDEX(人口源表!$1:$1048576,MATCH($B185,人口源表!$A:$A,0),MATCH(F$1,人口源表!$1:$1,0))*INDEX(城镇化率!$1:$1048576,MATCH($B185,城镇化率!$A:$A,0),MATCH(F$1,城镇化率!$5:$5,0))/100</f>
        <v>39842.277119351849</v>
      </c>
      <c r="G185" s="40">
        <f>INDEX(人口源表!$1:$1048576,MATCH($B185,人口源表!$A:$A,0),MATCH(G$1,人口源表!$1:$1,0))*INDEX(城镇化率!$1:$1048576,MATCH($B185,城镇化率!$A:$A,0),MATCH(G$1,城镇化率!$5:$5,0))/100</f>
        <v>34709.853178203412</v>
      </c>
      <c r="H185" s="40">
        <f>INDEX(人口源表!$1:$1048576,MATCH($B185,人口源表!$A:$A,0),MATCH(H$1,人口源表!$1:$1,0))*INDEX(城镇化率!$1:$1048576,MATCH($B185,城镇化率!$A:$A,0),MATCH(H$1,城镇化率!$5:$5,0))/100</f>
        <v>35541.680829312318</v>
      </c>
      <c r="I185" s="40">
        <f>INDEX(人口源表!$1:$1048576,MATCH($B185,人口源表!$A:$A,0),MATCH(I$1,人口源表!$1:$1,0))*INDEX(城镇化率!$1:$1048576,MATCH($B185,城镇化率!$A:$A,0),MATCH(I$1,城镇化率!$5:$5,0))/100</f>
        <v>36106.877116025455</v>
      </c>
      <c r="J185" s="40">
        <f>INDEX(人口源表!$1:$1048576,MATCH($B185,人口源表!$A:$A,0),MATCH(J$1,人口源表!$1:$1,0))*INDEX(城镇化率!$1:$1048576,MATCH($B185,城镇化率!$A:$A,0),MATCH(J$1,城镇化率!$5:$5,0))/100</f>
        <v>36647.142861181048</v>
      </c>
      <c r="K185" s="40">
        <f>INDEX(人口源表!$1:$1048576,MATCH($B185,人口源表!$A:$A,0),MATCH(K$1,人口源表!$1:$1,0))*INDEX(城镇化率!$1:$1048576,MATCH($B185,城镇化率!$A:$A,0),MATCH(K$1,城镇化率!$5:$5,0))/100</f>
        <v>37162.146249697209</v>
      </c>
      <c r="L185" s="40">
        <f>INDEX(人口源表!$1:$1048576,MATCH($B185,人口源表!$A:$A,0),MATCH(L$1,人口源表!$1:$1,0))*INDEX(城镇化率!$1:$1048576,MATCH($B185,城镇化率!$A:$A,0),MATCH(L$1,城镇化率!$5:$5,0))/100</f>
        <v>37652.670296689459</v>
      </c>
      <c r="M185" s="40">
        <f>INDEX(人口源表!$1:$1048576,MATCH($B185,人口源表!$A:$A,0),MATCH(M$1,人口源表!$1:$1,0))*INDEX(城镇化率!$1:$1048576,MATCH($B185,城镇化率!$A:$A,0),MATCH(M$1,城镇化率!$5:$5,0))/100</f>
        <v>38118.423943787646</v>
      </c>
      <c r="N185" s="40">
        <f>INDEX(人口源表!$1:$1048576,MATCH($B185,人口源表!$A:$A,0),MATCH(N$1,人口源表!$1:$1,0))*INDEX(城镇化率!$1:$1048576,MATCH($B185,城镇化率!$A:$A,0),MATCH(N$1,城镇化率!$5:$5,0))/100</f>
        <v>38560.821233954091</v>
      </c>
      <c r="O185" s="40">
        <f>INDEX(人口源表!$1:$1048576,MATCH($B185,人口源表!$A:$A,0),MATCH(O$1,人口源表!$1:$1,0))*INDEX(城镇化率!$1:$1048576,MATCH($B185,城镇化率!$A:$A,0),MATCH(O$1,城镇化率!$5:$5,0))/100</f>
        <v>38979.059403056985</v>
      </c>
      <c r="P185" s="40">
        <f>INDEX(人口源表!$1:$1048576,MATCH($B185,人口源表!$A:$A,0),MATCH(P$1,人口源表!$1:$1,0))*INDEX(城镇化率!$1:$1048576,MATCH($B185,城镇化率!$A:$A,0),MATCH(P$1,城镇化率!$5:$5,0))/100</f>
        <v>39374.631796443879</v>
      </c>
      <c r="Q185" s="40">
        <f>INDEX(人口源表!$1:$1048576,MATCH($B185,人口源表!$A:$A,0),MATCH(Q$1,人口源表!$1:$1,0))*INDEX(城镇化率!$1:$1048576,MATCH($B185,城镇化率!$A:$A,0),MATCH(Q$1,城镇化率!$5:$5,0))/100</f>
        <v>39747.355491948758</v>
      </c>
      <c r="R185" s="40">
        <f>INDEX(人口源表!$1:$1048576,MATCH($B185,人口源表!$A:$A,0),MATCH(R$1,人口源表!$1:$1,0))*INDEX(城镇化率!$1:$1048576,MATCH($B185,城镇化率!$A:$A,0),MATCH(R$1,城镇化率!$5:$5,0))/100</f>
        <v>40098.234740033571</v>
      </c>
      <c r="S185" s="40">
        <f>INDEX(人口源表!$1:$1048576,MATCH($B185,人口源表!$A:$A,0),MATCH(S$1,人口源表!$1:$1,0))*INDEX(城镇化率!$1:$1048576,MATCH($B185,城镇化率!$A:$A,0),MATCH(S$1,城镇化率!$5:$5,0))/100</f>
        <v>40227.595870641802</v>
      </c>
      <c r="T185" s="40">
        <f>INDEX(人口源表!$1:$1048576,MATCH($B185,人口源表!$A:$A,0),MATCH(T$1,人口源表!$1:$1,0))*INDEX(城镇化率!$1:$1048576,MATCH($B185,城镇化率!$A:$A,0),MATCH(T$1,城镇化率!$5:$5,0))/100</f>
        <v>40333.419592251812</v>
      </c>
      <c r="U185" s="40">
        <f>INDEX(人口源表!$1:$1048576,MATCH($B185,人口源表!$A:$A,0),MATCH(U$1,人口源表!$1:$1,0))*INDEX(城镇化率!$1:$1048576,MATCH($B185,城镇化率!$A:$A,0),MATCH(U$1,城镇化率!$5:$5,0))/100</f>
        <v>40417.742924648985</v>
      </c>
      <c r="V185" s="40">
        <f>INDEX(人口源表!$1:$1048576,MATCH($B185,人口源表!$A:$A,0),MATCH(V$1,人口源表!$1:$1,0))*INDEX(城镇化率!$1:$1048576,MATCH($B185,城镇化率!$A:$A,0),MATCH(V$1,城镇化率!$5:$5,0))/100</f>
        <v>40481.44382595519</v>
      </c>
      <c r="W185" s="40">
        <f>INDEX(人口源表!$1:$1048576,MATCH($B185,人口源表!$A:$A,0),MATCH(W$1,人口源表!$1:$1,0))*INDEX(城镇化率!$1:$1048576,MATCH($B185,城镇化率!$A:$A,0),MATCH(W$1,城镇化率!$5:$5,0))/100</f>
        <v>40525.421066282754</v>
      </c>
      <c r="X185" s="40">
        <f>INDEX(人口源表!$1:$1048576,MATCH($B185,人口源表!$A:$A,0),MATCH(X$1,人口源表!$1:$1,0))*INDEX(城镇化率!$1:$1048576,MATCH($B185,城镇化率!$A:$A,0),MATCH(X$1,城镇化率!$5:$5,0))/100</f>
        <v>40550.594501464184</v>
      </c>
      <c r="Y185" s="40">
        <f>INDEX(人口源表!$1:$1048576,MATCH($B185,人口源表!$A:$A,0),MATCH(Y$1,人口源表!$1:$1,0))*INDEX(城镇化率!$1:$1048576,MATCH($B185,城镇化率!$A:$A,0),MATCH(Y$1,城镇化率!$5:$5,0))/100</f>
        <v>40557.905349587134</v>
      </c>
      <c r="Z185" s="40">
        <f>INDEX(人口源表!$1:$1048576,MATCH($B185,人口源表!$A:$A,0),MATCH(Z$1,人口源表!$1:$1,0))*INDEX(城镇化率!$1:$1048576,MATCH($B185,城镇化率!$A:$A,0),MATCH(Z$1,城镇化率!$5:$5,0))/100</f>
        <v>40548.930280781424</v>
      </c>
      <c r="AA185" s="40">
        <f>INDEX(人口源表!$1:$1048576,MATCH($B185,人口源表!$A:$A,0),MATCH(AA$1,人口源表!$1:$1,0))*INDEX(城镇化率!$1:$1048576,MATCH($B185,城镇化率!$A:$A,0),MATCH(AA$1,城镇化率!$5:$5,0))/100</f>
        <v>40525.28016522582</v>
      </c>
      <c r="AB185" s="40">
        <f>INDEX(人口源表!$1:$1048576,MATCH($B185,人口源表!$A:$A,0),MATCH(AB$1,人口源表!$1:$1,0))*INDEX(城镇化率!$1:$1048576,MATCH($B185,城镇化率!$A:$A,0),MATCH(AB$1,城镇化率!$5:$5,0))/100</f>
        <v>40487.360583958784</v>
      </c>
      <c r="AC185" s="40">
        <f>INDEX(人口源表!$1:$1048576,MATCH($B185,人口源表!$A:$A,0),MATCH(AC$1,人口源表!$1:$1,0))*INDEX(城镇化率!$1:$1048576,MATCH($B185,城镇化率!$A:$A,0),MATCH(AC$1,城镇化率!$5:$5,0))/100</f>
        <v>40386.729968246589</v>
      </c>
      <c r="AD185" s="40">
        <f>INDEX(人口源表!$1:$1048576,MATCH($B185,人口源表!$A:$A,0),MATCH(AD$1,人口源表!$1:$1,0))*INDEX(城镇化率!$1:$1048576,MATCH($B185,城镇化率!$A:$A,0),MATCH(AD$1,城镇化率!$5:$5,0))/100</f>
        <v>40275.39533450712</v>
      </c>
      <c r="AE185" s="40">
        <f>INDEX(人口源表!$1:$1048576,MATCH($B185,人口源表!$A:$A,0),MATCH(AE$1,人口源表!$1:$1,0))*INDEX(城镇化率!$1:$1048576,MATCH($B185,城镇化率!$A:$A,0),MATCH(AE$1,城镇化率!$5:$5,0))/100</f>
        <v>40154.496079530145</v>
      </c>
      <c r="AF185" s="40">
        <f>INDEX(人口源表!$1:$1048576,MATCH($B185,人口源表!$A:$A,0),MATCH(AF$1,人口源表!$1:$1,0))*INDEX(城镇化率!$1:$1048576,MATCH($B185,城镇化率!$A:$A,0),MATCH(AF$1,城镇化率!$5:$5,0))/100</f>
        <v>40025.189666344661</v>
      </c>
      <c r="AG185" s="40">
        <f>INDEX(人口源表!$1:$1048576,MATCH($B185,人口源表!$A:$A,0),MATCH(AG$1,人口源表!$1:$1,0))*INDEX(城镇化率!$1:$1048576,MATCH($B185,城镇化率!$A:$A,0),MATCH(AG$1,城镇化率!$5:$5,0))/100</f>
        <v>39888.651797223189</v>
      </c>
      <c r="AH185" s="40">
        <f>INDEX(人口源表!$1:$1048576,MATCH($B185,人口源表!$A:$A,0),MATCH(AH$1,人口源表!$1:$1,0))*INDEX(城镇化率!$1:$1048576,MATCH($B185,城镇化率!$A:$A,0),MATCH(AH$1,城镇化率!$5:$5,0))/100</f>
        <v>39746.710709103267</v>
      </c>
      <c r="AI185" s="40">
        <f>INDEX(人口源表!$1:$1048576,MATCH($B185,人口源表!$A:$A,0),MATCH(AI$1,人口源表!$1:$1,0))*INDEX(城镇化率!$1:$1048576,MATCH($B185,城镇化率!$A:$A,0),MATCH(AI$1,城镇化率!$5:$5,0))/100</f>
        <v>39601.222791215259</v>
      </c>
      <c r="AJ185" s="40">
        <f>INDEX(人口源表!$1:$1048576,MATCH($B185,人口源表!$A:$A,0),MATCH(AJ$1,人口源表!$1:$1,0))*INDEX(城镇化率!$1:$1048576,MATCH($B185,城镇化率!$A:$A,0),MATCH(AJ$1,城镇化率!$5:$5,0))/100</f>
        <v>39453.433940533687</v>
      </c>
      <c r="AK185" s="40">
        <f>INDEX(人口源表!$1:$1048576,MATCH($B185,人口源表!$A:$A,0),MATCH(AK$1,人口源表!$1:$1,0))*INDEX(城镇化率!$1:$1048576,MATCH($B185,城镇化率!$A:$A,0),MATCH(AK$1,城镇化率!$5:$5,0))/100</f>
        <v>39304.609107235883</v>
      </c>
      <c r="AL185" s="40">
        <f>INDEX(人口源表!$1:$1048576,MATCH($B185,人口源表!$A:$A,0),MATCH(AL$1,人口源表!$1:$1,0))*INDEX(城镇化率!$1:$1048576,MATCH($B185,城镇化率!$A:$A,0),MATCH(AL$1,城镇化率!$5:$5,0))/100</f>
        <v>39156.676213459221</v>
      </c>
      <c r="AM185" s="40">
        <f>INDEX(人口源表!$1:$1048576,MATCH($B185,人口源表!$A:$A,0),MATCH(AM$1,人口源表!$1:$1,0))*INDEX(城镇化率!$1:$1048576,MATCH($B185,城镇化率!$A:$A,0),MATCH(AM$1,城镇化率!$5:$5,0))/100</f>
        <v>39010.946139287495</v>
      </c>
      <c r="AN185" s="40">
        <f>INDEX(人口源表!$1:$1048576,MATCH($B185,人口源表!$A:$A,0),MATCH(AN$1,人口源表!$1:$1,0))*INDEX(城镇化率!$1:$1048576,MATCH($B185,城镇化率!$A:$A,0),MATCH(AN$1,城镇化率!$5:$5,0))/100</f>
        <v>38869.39801967307</v>
      </c>
      <c r="AO185" s="40">
        <f>INDEX(人口源表!$1:$1048576,MATCH($B185,人口源表!$A:$A,0),MATCH(AO$1,人口源表!$1:$1,0))*INDEX(城镇化率!$1:$1048576,MATCH($B185,城镇化率!$A:$A,0),MATCH(AO$1,城镇化率!$5:$5,0))/100</f>
        <v>38734.040609089396</v>
      </c>
      <c r="AP185" s="40">
        <f>INDEX(人口源表!$1:$1048576,MATCH($B185,人口源表!$A:$A,0),MATCH(AP$1,人口源表!$1:$1,0))*INDEX(城镇化率!$1:$1048576,MATCH($B185,城镇化率!$A:$A,0),MATCH(AP$1,城镇化率!$5:$5,0))/100</f>
        <v>38605.605556775714</v>
      </c>
      <c r="AQ185" s="40">
        <f>INDEX(人口源表!$1:$1048576,MATCH($B185,人口源表!$A:$A,0),MATCH(AQ$1,人口源表!$1:$1,0))*INDEX(城镇化率!$1:$1048576,MATCH($B185,城镇化率!$A:$A,0),MATCH(AQ$1,城镇化率!$5:$5,0))/100</f>
        <v>38486.802875901529</v>
      </c>
      <c r="AR185" s="40">
        <f>INDEX(人口源表!$1:$1048576,MATCH($B185,人口源表!$A:$A,0),MATCH(AR$1,人口源表!$1:$1,0))*INDEX(城镇化率!$1:$1048576,MATCH($B185,城镇化率!$A:$A,0),MATCH(AR$1,城镇化率!$5:$5,0))/100</f>
        <v>38379.724383148154</v>
      </c>
      <c r="AS185" s="40">
        <f>INDEX(人口源表!$1:$1048576,MATCH($B185,人口源表!$A:$A,0),MATCH(AS$1,人口源表!$1:$1,0))*INDEX(城镇化率!$1:$1048576,MATCH($B185,城镇化率!$A:$A,0),MATCH(AS$1,城镇化率!$5:$5,0))/100</f>
        <v>38285.170742705835</v>
      </c>
      <c r="AT185" s="40">
        <f>INDEX(人口源表!$1:$1048576,MATCH($B185,人口源表!$A:$A,0),MATCH(AT$1,人口源表!$1:$1,0))*INDEX(城镇化率!$1:$1048576,MATCH($B185,城镇化率!$A:$A,0),MATCH(AT$1,城镇化率!$5:$5,0))/100</f>
        <v>38205.943898714686</v>
      </c>
      <c r="AU185" s="40">
        <f>INDEX(人口源表!$1:$1048576,MATCH($B185,人口源表!$A:$A,0),MATCH(AU$1,人口源表!$1:$1,0))*INDEX(城镇化率!$1:$1048576,MATCH($B185,城镇化率!$A:$A,0),MATCH(AU$1,城镇化率!$5:$5,0))/100</f>
        <v>38143.555124046754</v>
      </c>
      <c r="AV185" s="40">
        <f>INDEX(人口源表!$1:$1048576,MATCH($B185,人口源表!$A:$A,0),MATCH(AV$1,人口源表!$1:$1,0))*INDEX(城镇化率!$1:$1048576,MATCH($B185,城镇化率!$A:$A,0),MATCH(AV$1,城镇化率!$5:$5,0))/100</f>
        <v>38099.537147659299</v>
      </c>
    </row>
    <row r="186" spans="1:48" x14ac:dyDescent="0.15">
      <c r="A186" s="4" t="s">
        <v>872</v>
      </c>
      <c r="B186" s="4" t="s">
        <v>378</v>
      </c>
      <c r="C186" s="34">
        <f>VLOOKUP(B186,'[1]2016省城人口总结（根）'!B:C,2,FALSE)/100</f>
        <v>0.60385</v>
      </c>
      <c r="D186" s="40">
        <f>INDEX(人口源表!$1:$1048576,MATCH($B186,人口源表!$A:$A,0),MATCH(D$1,人口源表!$1:$1,0))*INDEX(城镇化率!$1:$1048576,MATCH($B186,城镇化率!$A:$A,0),MATCH(D$1,城镇化率!$5:$5,0))/100</f>
        <v>4477300.7609305996</v>
      </c>
      <c r="E186" s="40">
        <f>INDEX(人口源表!$1:$1048576,MATCH($B186,人口源表!$A:$A,0),MATCH(E$1,人口源表!$1:$1,0))*INDEX(城镇化率!$1:$1048576,MATCH($B186,城镇化率!$A:$A,0),MATCH(E$1,城镇化率!$5:$5,0))/100</f>
        <v>4583016.2407973884</v>
      </c>
      <c r="F186" s="40">
        <f>INDEX(人口源表!$1:$1048576,MATCH($B186,人口源表!$A:$A,0),MATCH(F$1,人口源表!$1:$1,0))*INDEX(城镇化率!$1:$1048576,MATCH($B186,城镇化率!$A:$A,0),MATCH(F$1,城镇化率!$5:$5,0))/100</f>
        <v>4688025.8268219624</v>
      </c>
      <c r="G186" s="40">
        <f>INDEX(人口源表!$1:$1048576,MATCH($B186,人口源表!$A:$A,0),MATCH(G$1,人口源表!$1:$1,0))*INDEX(城镇化率!$1:$1048576,MATCH($B186,城镇化率!$A:$A,0),MATCH(G$1,城镇化率!$5:$5,0))/100</f>
        <v>6327113.1416026065</v>
      </c>
      <c r="H186" s="40">
        <f>INDEX(人口源表!$1:$1048576,MATCH($B186,人口源表!$A:$A,0),MATCH(H$1,人口源表!$1:$1,0))*INDEX(城镇化率!$1:$1048576,MATCH($B186,城镇化率!$A:$A,0),MATCH(H$1,城镇化率!$5:$5,0))/100</f>
        <v>6490353.1762748929</v>
      </c>
      <c r="I186" s="40">
        <f>INDEX(人口源表!$1:$1048576,MATCH($B186,人口源表!$A:$A,0),MATCH(I$1,人口源表!$1:$1,0))*INDEX(城镇化率!$1:$1048576,MATCH($B186,城镇化率!$A:$A,0),MATCH(I$1,城镇化率!$5:$5,0))/100</f>
        <v>6603302.6691371771</v>
      </c>
      <c r="J186" s="40">
        <f>INDEX(人口源表!$1:$1048576,MATCH($B186,人口源表!$A:$A,0),MATCH(J$1,人口源表!$1:$1,0))*INDEX(城镇化率!$1:$1048576,MATCH($B186,城镇化率!$A:$A,0),MATCH(J$1,城镇化率!$5:$5,0))/100</f>
        <v>6710226.4442398213</v>
      </c>
      <c r="K186" s="40">
        <f>INDEX(人口源表!$1:$1048576,MATCH($B186,人口源表!$A:$A,0),MATCH(K$1,人口源表!$1:$1,0))*INDEX(城镇化率!$1:$1048576,MATCH($B186,城镇化率!$A:$A,0),MATCH(K$1,城镇化率!$5:$5,0))/100</f>
        <v>6811459.445565029</v>
      </c>
      <c r="L186" s="40">
        <f>INDEX(人口源表!$1:$1048576,MATCH($B186,人口源表!$A:$A,0),MATCH(L$1,人口源表!$1:$1,0))*INDEX(城镇化率!$1:$1048576,MATCH($B186,城镇化率!$A:$A,0),MATCH(L$1,城镇化率!$5:$5,0))/100</f>
        <v>6907332.5057633268</v>
      </c>
      <c r="M186" s="40">
        <f>INDEX(人口源表!$1:$1048576,MATCH($B186,人口源表!$A:$A,0),MATCH(M$1,人口源表!$1:$1,0))*INDEX(城镇化率!$1:$1048576,MATCH($B186,城镇化率!$A:$A,0),MATCH(M$1,城镇化率!$5:$5,0))/100</f>
        <v>6998170.3824792244</v>
      </c>
      <c r="N186" s="40">
        <f>INDEX(人口源表!$1:$1048576,MATCH($B186,人口源表!$A:$A,0),MATCH(N$1,人口源表!$1:$1,0))*INDEX(城镇化率!$1:$1048576,MATCH($B186,城镇化率!$A:$A,0),MATCH(N$1,城镇化率!$5:$5,0))/100</f>
        <v>7084294.4908927344</v>
      </c>
      <c r="O186" s="40">
        <f>INDEX(人口源表!$1:$1048576,MATCH($B186,人口源表!$A:$A,0),MATCH(O$1,人口源表!$1:$1,0))*INDEX(城镇化率!$1:$1048576,MATCH($B186,城镇化率!$A:$A,0),MATCH(O$1,城镇化率!$5:$5,0))/100</f>
        <v>7166017.5056411251</v>
      </c>
      <c r="P186" s="40">
        <f>INDEX(人口源表!$1:$1048576,MATCH($B186,人口源表!$A:$A,0),MATCH(P$1,人口源表!$1:$1,0))*INDEX(城镇化率!$1:$1048576,MATCH($B186,城镇化率!$A:$A,0),MATCH(P$1,城镇化率!$5:$5,0))/100</f>
        <v>7243648.1441287324</v>
      </c>
      <c r="Q186" s="40">
        <f>INDEX(人口源表!$1:$1048576,MATCH($B186,人口源表!$A:$A,0),MATCH(Q$1,人口源表!$1:$1,0))*INDEX(城镇化率!$1:$1048576,MATCH($B186,城镇化率!$A:$A,0),MATCH(Q$1,城镇化率!$5:$5,0))/100</f>
        <v>7317484.9528231928</v>
      </c>
      <c r="R186" s="40">
        <f>INDEX(人口源表!$1:$1048576,MATCH($B186,人口源表!$A:$A,0),MATCH(R$1,人口源表!$1:$1,0))*INDEX(城镇化率!$1:$1048576,MATCH($B186,城镇化率!$A:$A,0),MATCH(R$1,城镇化率!$5:$5,0))/100</f>
        <v>7387819.7238992024</v>
      </c>
      <c r="S186" s="40">
        <f>INDEX(人口源表!$1:$1048576,MATCH($B186,人口源表!$A:$A,0),MATCH(S$1,人口源表!$1:$1,0))*INDEX(城镇化率!$1:$1048576,MATCH($B186,城镇化率!$A:$A,0),MATCH(S$1,城镇化率!$5:$5,0))/100</f>
        <v>7418029.7525695041</v>
      </c>
      <c r="T186" s="40">
        <f>INDEX(人口源表!$1:$1048576,MATCH($B186,人口源表!$A:$A,0),MATCH(T$1,人口源表!$1:$1,0))*INDEX(城镇化率!$1:$1048576,MATCH($B186,城镇化率!$A:$A,0),MATCH(T$1,城镇化率!$5:$5,0))/100</f>
        <v>7444842.1308790958</v>
      </c>
      <c r="U186" s="40">
        <f>INDEX(人口源表!$1:$1048576,MATCH($B186,人口源表!$A:$A,0),MATCH(U$1,人口源表!$1:$1,0))*INDEX(城镇化率!$1:$1048576,MATCH($B186,城镇化率!$A:$A,0),MATCH(U$1,城镇化率!$5:$5,0))/100</f>
        <v>7468561.6538692461</v>
      </c>
      <c r="V186" s="40">
        <f>INDEX(人口源表!$1:$1048576,MATCH($B186,人口源表!$A:$A,0),MATCH(V$1,人口源表!$1:$1,0))*INDEX(城镇化率!$1:$1048576,MATCH($B186,城镇化率!$A:$A,0),MATCH(V$1,城镇化率!$5:$5,0))/100</f>
        <v>7489477.8936163103</v>
      </c>
      <c r="W186" s="40">
        <f>INDEX(人口源表!$1:$1048576,MATCH($B186,人口源表!$A:$A,0),MATCH(W$1,人口源表!$1:$1,0))*INDEX(城镇化率!$1:$1048576,MATCH($B186,城镇化率!$A:$A,0),MATCH(W$1,城镇化率!$5:$5,0))/100</f>
        <v>7507861.8117143484</v>
      </c>
      <c r="X186" s="40">
        <f>INDEX(人口源表!$1:$1048576,MATCH($B186,人口源表!$A:$A,0),MATCH(X$1,人口源表!$1:$1,0))*INDEX(城镇化率!$1:$1048576,MATCH($B186,城镇化率!$A:$A,0),MATCH(X$1,城镇化率!$5:$5,0))/100</f>
        <v>7523967.4234870616</v>
      </c>
      <c r="Y186" s="40">
        <f>INDEX(人口源表!$1:$1048576,MATCH($B186,人口源表!$A:$A,0),MATCH(Y$1,人口源表!$1:$1,0))*INDEX(城镇化率!$1:$1048576,MATCH($B186,城镇化率!$A:$A,0),MATCH(Y$1,城镇化率!$5:$5,0))/100</f>
        <v>7538030.5640947782</v>
      </c>
      <c r="Z186" s="40">
        <f>INDEX(人口源表!$1:$1048576,MATCH($B186,人口源表!$A:$A,0),MATCH(Z$1,人口源表!$1:$1,0))*INDEX(城镇化率!$1:$1048576,MATCH($B186,城镇化率!$A:$A,0),MATCH(Z$1,城镇化率!$5:$5,0))/100</f>
        <v>7550266.8820479428</v>
      </c>
      <c r="AA186" s="40">
        <f>INDEX(人口源表!$1:$1048576,MATCH($B186,人口源表!$A:$A,0),MATCH(AA$1,人口源表!$1:$1,0))*INDEX(城镇化率!$1:$1048576,MATCH($B186,城镇化率!$A:$A,0),MATCH(AA$1,城镇化率!$5:$5,0))/100</f>
        <v>7560874.2580952188</v>
      </c>
      <c r="AB186" s="40">
        <f>INDEX(人口源表!$1:$1048576,MATCH($B186,人口源表!$A:$A,0),MATCH(AB$1,人口源表!$1:$1,0))*INDEX(城镇化率!$1:$1048576,MATCH($B186,城镇化率!$A:$A,0),MATCH(AB$1,城镇化率!$5:$5,0))/100</f>
        <v>7570030.0542958202</v>
      </c>
      <c r="AC186" s="40">
        <f>INDEX(人口源表!$1:$1048576,MATCH($B186,人口源表!$A:$A,0),MATCH(AC$1,人口源表!$1:$1,0))*INDEX(城镇化率!$1:$1048576,MATCH($B186,城镇化率!$A:$A,0),MATCH(AC$1,城镇化率!$5:$5,0))/100</f>
        <v>7568617.7271584226</v>
      </c>
      <c r="AD186" s="40">
        <f>INDEX(人口源表!$1:$1048576,MATCH($B186,人口源表!$A:$A,0),MATCH(AD$1,人口源表!$1:$1,0))*INDEX(城镇化率!$1:$1048576,MATCH($B186,城镇化率!$A:$A,0),MATCH(AD$1,城镇化率!$5:$5,0))/100</f>
        <v>7566041.1922054999</v>
      </c>
      <c r="AE186" s="40">
        <f>INDEX(人口源表!$1:$1048576,MATCH($B186,人口源表!$A:$A,0),MATCH(AE$1,人口源表!$1:$1,0))*INDEX(城镇化率!$1:$1048576,MATCH($B186,城镇化率!$A:$A,0),MATCH(AE$1,城镇化率!$5:$5,0))/100</f>
        <v>7562418.9846005319</v>
      </c>
      <c r="AF186" s="40">
        <f>INDEX(人口源表!$1:$1048576,MATCH($B186,人口源表!$A:$A,0),MATCH(AF$1,人口源表!$1:$1,0))*INDEX(城镇化率!$1:$1048576,MATCH($B186,城镇化率!$A:$A,0),MATCH(AF$1,城镇化率!$5:$5,0))/100</f>
        <v>7557845.6350571206</v>
      </c>
      <c r="AG186" s="40">
        <f>INDEX(人口源表!$1:$1048576,MATCH($B186,人口源表!$A:$A,0),MATCH(AG$1,人口源表!$1:$1,0))*INDEX(城镇化率!$1:$1048576,MATCH($B186,城镇化率!$A:$A,0),MATCH(AG$1,城镇化率!$5:$5,0))/100</f>
        <v>7552394.2571729599</v>
      </c>
      <c r="AH186" s="40">
        <f>INDEX(人口源表!$1:$1048576,MATCH($B186,人口源表!$A:$A,0),MATCH(AH$1,人口源表!$1:$1,0))*INDEX(城镇化率!$1:$1048576,MATCH($B186,城镇化率!$A:$A,0),MATCH(AH$1,城镇化率!$5:$5,0))/100</f>
        <v>7546113.8280781265</v>
      </c>
      <c r="AI186" s="40">
        <f>INDEX(人口源表!$1:$1048576,MATCH($B186,人口源表!$A:$A,0),MATCH(AI$1,人口源表!$1:$1,0))*INDEX(城镇化率!$1:$1048576,MATCH($B186,城镇化率!$A:$A,0),MATCH(AI$1,城镇化率!$5:$5,0))/100</f>
        <v>7539029.492645395</v>
      </c>
      <c r="AJ186" s="40">
        <f>INDEX(人口源表!$1:$1048576,MATCH($B186,人口源表!$A:$A,0),MATCH(AJ$1,人口源表!$1:$1,0))*INDEX(城镇化率!$1:$1048576,MATCH($B186,城镇化率!$A:$A,0),MATCH(AJ$1,城镇化率!$5:$5,0))/100</f>
        <v>7531141.333799676</v>
      </c>
      <c r="AK186" s="40">
        <f>INDEX(人口源表!$1:$1048576,MATCH($B186,人口源表!$A:$A,0),MATCH(AK$1,人口源表!$1:$1,0))*INDEX(城镇化率!$1:$1048576,MATCH($B186,城镇化率!$A:$A,0),MATCH(AK$1,城镇化率!$5:$5,0))/100</f>
        <v>7522425.4479051074</v>
      </c>
      <c r="AL186" s="40">
        <f>INDEX(人口源表!$1:$1048576,MATCH($B186,人口源表!$A:$A,0),MATCH(AL$1,人口源表!$1:$1,0))*INDEX(城镇化率!$1:$1048576,MATCH($B186,城镇化率!$A:$A,0),MATCH(AL$1,城镇化率!$5:$5,0))/100</f>
        <v>7512831.9344726345</v>
      </c>
      <c r="AM186" s="40">
        <f>INDEX(人口源表!$1:$1048576,MATCH($B186,人口源表!$A:$A,0),MATCH(AM$1,人口源表!$1:$1,0))*INDEX(城镇化率!$1:$1048576,MATCH($B186,城镇化率!$A:$A,0),MATCH(AM$1,城镇化率!$5:$5,0))/100</f>
        <v>7502285.9726338843</v>
      </c>
      <c r="AN186" s="40">
        <f>INDEX(人口源表!$1:$1048576,MATCH($B186,人口源表!$A:$A,0),MATCH(AN$1,人口源表!$1:$1,0))*INDEX(城镇化率!$1:$1048576,MATCH($B186,城镇化率!$A:$A,0),MATCH(AN$1,城镇化率!$5:$5,0))/100</f>
        <v>7490685.0038425447</v>
      </c>
      <c r="AO186" s="40">
        <f>INDEX(人口源表!$1:$1048576,MATCH($B186,人口源表!$A:$A,0),MATCH(AO$1,人口源表!$1:$1,0))*INDEX(城镇化率!$1:$1048576,MATCH($B186,城镇化率!$A:$A,0),MATCH(AO$1,城镇化率!$5:$5,0))/100</f>
        <v>7477900.5822309945</v>
      </c>
      <c r="AP186" s="40">
        <f>INDEX(人口源表!$1:$1048576,MATCH($B186,人口源表!$A:$A,0),MATCH(AP$1,人口源表!$1:$1,0))*INDEX(城镇化率!$1:$1048576,MATCH($B186,城镇化率!$A:$A,0),MATCH(AP$1,城镇化率!$5:$5,0))/100</f>
        <v>7463777.1100327875</v>
      </c>
      <c r="AQ186" s="40">
        <f>INDEX(人口源表!$1:$1048576,MATCH($B186,人口源表!$A:$A,0),MATCH(AQ$1,人口源表!$1:$1,0))*INDEX(城镇化率!$1:$1048576,MATCH($B186,城镇化率!$A:$A,0),MATCH(AQ$1,城镇化率!$5:$5,0))/100</f>
        <v>7448130.5498112896</v>
      </c>
      <c r="AR186" s="40">
        <f>INDEX(人口源表!$1:$1048576,MATCH($B186,人口源表!$A:$A,0),MATCH(AR$1,人口源表!$1:$1,0))*INDEX(城镇化率!$1:$1048576,MATCH($B186,城镇化率!$A:$A,0),MATCH(AR$1,城镇化率!$5:$5,0))/100</f>
        <v>7430749.5031025317</v>
      </c>
      <c r="AS186" s="40">
        <f>INDEX(人口源表!$1:$1048576,MATCH($B186,人口源表!$A:$A,0),MATCH(AS$1,人口源表!$1:$1,0))*INDEX(城镇化率!$1:$1048576,MATCH($B186,城镇化率!$A:$A,0),MATCH(AS$1,城镇化率!$5:$5,0))/100</f>
        <v>7411393.920457988</v>
      </c>
      <c r="AT186" s="40">
        <f>INDEX(人口源表!$1:$1048576,MATCH($B186,人口源表!$A:$A,0),MATCH(AT$1,人口源表!$1:$1,0))*INDEX(城镇化率!$1:$1048576,MATCH($B186,城镇化率!$A:$A,0),MATCH(AT$1,城镇化率!$5:$5,0))/100</f>
        <v>7389792.1826506285</v>
      </c>
      <c r="AU186" s="40">
        <f>INDEX(人口源表!$1:$1048576,MATCH($B186,人口源表!$A:$A,0),MATCH(AU$1,人口源表!$1:$1,0))*INDEX(城镇化率!$1:$1048576,MATCH($B186,城镇化率!$A:$A,0),MATCH(AU$1,城镇化率!$5:$5,0))/100</f>
        <v>7365645.372812123</v>
      </c>
      <c r="AV186" s="40">
        <f>INDEX(人口源表!$1:$1048576,MATCH($B186,人口源表!$A:$A,0),MATCH(AV$1,人口源表!$1:$1,0))*INDEX(城镇化率!$1:$1048576,MATCH($B186,城镇化率!$A:$A,0),MATCH(AV$1,城镇化率!$5:$5,0))/100</f>
        <v>7338623.5645689834</v>
      </c>
    </row>
    <row r="187" spans="1:48" x14ac:dyDescent="0.15">
      <c r="A187" s="4" t="s">
        <v>872</v>
      </c>
      <c r="B187" s="4" t="s">
        <v>380</v>
      </c>
      <c r="C187" s="34">
        <f>VLOOKUP(B187,'[1]2016省城人口总结（根）'!B:C,2,FALSE)/100</f>
        <v>0.55110000000000003</v>
      </c>
      <c r="D187" s="40">
        <f>INDEX(人口源表!$1:$1048576,MATCH($B187,人口源表!$A:$A,0),MATCH(D$1,人口源表!$1:$1,0))*INDEX(城镇化率!$1:$1048576,MATCH($B187,城镇化率!$A:$A,0),MATCH(D$1,城镇化率!$5:$5,0))/100</f>
        <v>2219006.0080040009</v>
      </c>
      <c r="E187" s="40">
        <f>INDEX(人口源表!$1:$1048576,MATCH($B187,人口源表!$A:$A,0),MATCH(E$1,人口源表!$1:$1,0))*INDEX(城镇化率!$1:$1048576,MATCH($B187,城镇化率!$A:$A,0),MATCH(E$1,城镇化率!$5:$5,0))/100</f>
        <v>2266840.1163281575</v>
      </c>
      <c r="F187" s="40">
        <f>INDEX(人口源表!$1:$1048576,MATCH($B187,人口源表!$A:$A,0),MATCH(F$1,人口源表!$1:$1,0))*INDEX(城镇化率!$1:$1048576,MATCH($B187,城镇化率!$A:$A,0),MATCH(F$1,城镇化率!$5:$5,0))/100</f>
        <v>2314148.6275136955</v>
      </c>
      <c r="G187" s="40">
        <f>INDEX(人口源表!$1:$1048576,MATCH($B187,人口源表!$A:$A,0),MATCH(G$1,人口源表!$1:$1,0))*INDEX(城镇化率!$1:$1048576,MATCH($B187,城镇化率!$A:$A,0),MATCH(G$1,城镇化率!$5:$5,0))/100</f>
        <v>2251997.5607920233</v>
      </c>
      <c r="H187" s="40">
        <f>INDEX(人口源表!$1:$1048576,MATCH($B187,人口源表!$A:$A,0),MATCH(H$1,人口源表!$1:$1,0))*INDEX(城镇化率!$1:$1048576,MATCH($B187,城镇化率!$A:$A,0),MATCH(H$1,城镇化率!$5:$5,0))/100</f>
        <v>2300706.9710799088</v>
      </c>
      <c r="I187" s="40">
        <f>INDEX(人口源表!$1:$1048576,MATCH($B187,人口源表!$A:$A,0),MATCH(I$1,人口源表!$1:$1,0))*INDEX(城镇化率!$1:$1048576,MATCH($B187,城镇化率!$A:$A,0),MATCH(I$1,城镇化率!$5:$5,0))/100</f>
        <v>2332860.3832186959</v>
      </c>
      <c r="J187" s="40">
        <f>INDEX(人口源表!$1:$1048576,MATCH($B187,人口源表!$A:$A,0),MATCH(J$1,人口源表!$1:$1,0))*INDEX(城镇化率!$1:$1048576,MATCH($B187,城镇化率!$A:$A,0),MATCH(J$1,城镇化率!$5:$5,0))/100</f>
        <v>2364088.6341778063</v>
      </c>
      <c r="K187" s="40">
        <f>INDEX(人口源表!$1:$1048576,MATCH($B187,人口源表!$A:$A,0),MATCH(K$1,人口源表!$1:$1,0))*INDEX(城镇化率!$1:$1048576,MATCH($B187,城镇化率!$A:$A,0),MATCH(K$1,城镇化率!$5:$5,0))/100</f>
        <v>2394388.2103652931</v>
      </c>
      <c r="L187" s="40">
        <f>INDEX(人口源表!$1:$1048576,MATCH($B187,人口源表!$A:$A,0),MATCH(L$1,人口源表!$1:$1,0))*INDEX(城镇化率!$1:$1048576,MATCH($B187,城镇化率!$A:$A,0),MATCH(L$1,城镇化率!$5:$5,0))/100</f>
        <v>2423758.5723815672</v>
      </c>
      <c r="M187" s="40">
        <f>INDEX(人口源表!$1:$1048576,MATCH($B187,人口源表!$A:$A,0),MATCH(M$1,人口源表!$1:$1,0))*INDEX(城镇化率!$1:$1048576,MATCH($B187,城镇化率!$A:$A,0),MATCH(M$1,城镇化率!$5:$5,0))/100</f>
        <v>2452197.3394672419</v>
      </c>
      <c r="N187" s="40">
        <f>INDEX(人口源表!$1:$1048576,MATCH($B187,人口源表!$A:$A,0),MATCH(N$1,人口源表!$1:$1,0))*INDEX(城镇化率!$1:$1048576,MATCH($B187,城镇化率!$A:$A,0),MATCH(N$1,城镇化率!$5:$5,0))/100</f>
        <v>2479705.8199169855</v>
      </c>
      <c r="O187" s="40">
        <f>INDEX(人口源表!$1:$1048576,MATCH($B187,人口源表!$A:$A,0),MATCH(O$1,人口源表!$1:$1,0))*INDEX(城镇化率!$1:$1048576,MATCH($B187,城镇化率!$A:$A,0),MATCH(O$1,城镇化率!$5:$5,0))/100</f>
        <v>2506284.7626555776</v>
      </c>
      <c r="P187" s="40">
        <f>INDEX(人口源表!$1:$1048576,MATCH($B187,人口源表!$A:$A,0),MATCH(P$1,人口源表!$1:$1,0))*INDEX(城镇化率!$1:$1048576,MATCH($B187,城镇化率!$A:$A,0),MATCH(P$1,城镇化率!$5:$5,0))/100</f>
        <v>2531937.5095114959</v>
      </c>
      <c r="Q187" s="40">
        <f>INDEX(人口源表!$1:$1048576,MATCH($B187,人口源表!$A:$A,0),MATCH(Q$1,人口源表!$1:$1,0))*INDEX(城镇化率!$1:$1048576,MATCH($B187,城镇化率!$A:$A,0),MATCH(Q$1,城镇化率!$5:$5,0))/100</f>
        <v>2556667.5344176576</v>
      </c>
      <c r="R187" s="40">
        <f>INDEX(人口源表!$1:$1048576,MATCH($B187,人口源表!$A:$A,0),MATCH(R$1,人口源表!$1:$1,0))*INDEX(城镇化率!$1:$1048576,MATCH($B187,城镇化率!$A:$A,0),MATCH(R$1,城镇化率!$5:$5,0))/100</f>
        <v>2580480.3900031461</v>
      </c>
      <c r="S187" s="40">
        <f>INDEX(人口源表!$1:$1048576,MATCH($B187,人口源表!$A:$A,0),MATCH(S$1,人口源表!$1:$1,0))*INDEX(城镇化率!$1:$1048576,MATCH($B187,城镇化率!$A:$A,0),MATCH(S$1,城镇化率!$5:$5,0))/100</f>
        <v>2590495.104601061</v>
      </c>
      <c r="T187" s="40">
        <f>INDEX(人口源表!$1:$1048576,MATCH($B187,人口源表!$A:$A,0),MATCH(T$1,人口源表!$1:$1,0))*INDEX(城镇化率!$1:$1048576,MATCH($B187,城镇化率!$A:$A,0),MATCH(T$1,城镇化率!$5:$5,0))/100</f>
        <v>2599454.1971539445</v>
      </c>
      <c r="U187" s="40">
        <f>INDEX(人口源表!$1:$1048576,MATCH($B187,人口源表!$A:$A,0),MATCH(U$1,人口源表!$1:$1,0))*INDEX(城镇化率!$1:$1048576,MATCH($B187,城镇化率!$A:$A,0),MATCH(U$1,城镇化率!$5:$5,0))/100</f>
        <v>2607381.7299964339</v>
      </c>
      <c r="V187" s="40">
        <f>INDEX(人口源表!$1:$1048576,MATCH($B187,人口源表!$A:$A,0),MATCH(V$1,人口源表!$1:$1,0))*INDEX(城镇化率!$1:$1048576,MATCH($B187,城镇化率!$A:$A,0),MATCH(V$1,城镇化率!$5:$5,0))/100</f>
        <v>2614303.7371964087</v>
      </c>
      <c r="W187" s="40">
        <f>INDEX(人口源表!$1:$1048576,MATCH($B187,人口源表!$A:$A,0),MATCH(W$1,人口源表!$1:$1,0))*INDEX(城镇化率!$1:$1048576,MATCH($B187,城镇化率!$A:$A,0),MATCH(W$1,城镇化率!$5:$5,0))/100</f>
        <v>2620245.5957051213</v>
      </c>
      <c r="X187" s="40">
        <f>INDEX(人口源表!$1:$1048576,MATCH($B187,人口源表!$A:$A,0),MATCH(X$1,人口源表!$1:$1,0))*INDEX(城镇化率!$1:$1048576,MATCH($B187,城镇化率!$A:$A,0),MATCH(X$1,城镇化率!$5:$5,0))/100</f>
        <v>2625236.6983542787</v>
      </c>
      <c r="Y187" s="40">
        <f>INDEX(人口源表!$1:$1048576,MATCH($B187,人口源表!$A:$A,0),MATCH(Y$1,人口源表!$1:$1,0))*INDEX(城镇化率!$1:$1048576,MATCH($B187,城镇化率!$A:$A,0),MATCH(Y$1,城镇化率!$5:$5,0))/100</f>
        <v>2629305.1515163104</v>
      </c>
      <c r="Z187" s="40">
        <f>INDEX(人口源表!$1:$1048576,MATCH($B187,人口源表!$A:$A,0),MATCH(Z$1,人口源表!$1:$1,0))*INDEX(城镇化率!$1:$1048576,MATCH($B187,城镇化率!$A:$A,0),MATCH(Z$1,城镇化率!$5:$5,0))/100</f>
        <v>2632481.8009269168</v>
      </c>
      <c r="AA187" s="40">
        <f>INDEX(人口源表!$1:$1048576,MATCH($B187,人口源表!$A:$A,0),MATCH(AA$1,人口源表!$1:$1,0))*INDEX(城镇化率!$1:$1048576,MATCH($B187,城镇化率!$A:$A,0),MATCH(AA$1,城镇化率!$5:$5,0))/100</f>
        <v>2634798.2484918335</v>
      </c>
      <c r="AB187" s="40">
        <f>INDEX(人口源表!$1:$1048576,MATCH($B187,人口源表!$A:$A,0),MATCH(AB$1,人口源表!$1:$1,0))*INDEX(城镇化率!$1:$1048576,MATCH($B187,城镇化率!$A:$A,0),MATCH(AB$1,城镇化率!$5:$5,0))/100</f>
        <v>2636287.5468753073</v>
      </c>
      <c r="AC187" s="40">
        <f>INDEX(人口源表!$1:$1048576,MATCH($B187,人口源表!$A:$A,0),MATCH(AC$1,人口源表!$1:$1,0))*INDEX(城镇化率!$1:$1048576,MATCH($B187,城镇化率!$A:$A,0),MATCH(AC$1,城镇化率!$5:$5,0))/100</f>
        <v>2633758.1206902699</v>
      </c>
      <c r="AD187" s="40">
        <f>INDEX(人口源表!$1:$1048576,MATCH($B187,人口源表!$A:$A,0),MATCH(AD$1,人口源表!$1:$1,0))*INDEX(城镇化率!$1:$1048576,MATCH($B187,城镇化率!$A:$A,0),MATCH(AD$1,城镇化率!$5:$5,0))/100</f>
        <v>2630476.2125018821</v>
      </c>
      <c r="AE187" s="40">
        <f>INDEX(人口源表!$1:$1048576,MATCH($B187,人口源表!$A:$A,0),MATCH(AE$1,人口源表!$1:$1,0))*INDEX(城镇化率!$1:$1048576,MATCH($B187,城镇化率!$A:$A,0),MATCH(AE$1,城镇化率!$5:$5,0))/100</f>
        <v>2626481.3310615211</v>
      </c>
      <c r="AF187" s="40">
        <f>INDEX(人口源表!$1:$1048576,MATCH($B187,人口源表!$A:$A,0),MATCH(AF$1,人口源表!$1:$1,0))*INDEX(城镇化率!$1:$1048576,MATCH($B187,城镇化率!$A:$A,0),MATCH(AF$1,城镇化率!$5:$5,0))/100</f>
        <v>2621815.7288642093</v>
      </c>
      <c r="AG187" s="40">
        <f>INDEX(人口源表!$1:$1048576,MATCH($B187,人口源表!$A:$A,0),MATCH(AG$1,人口源表!$1:$1,0))*INDEX(城镇化率!$1:$1048576,MATCH($B187,城镇化率!$A:$A,0),MATCH(AG$1,城镇化率!$5:$5,0))/100</f>
        <v>2616520.9600630677</v>
      </c>
      <c r="AH187" s="40">
        <f>INDEX(人口源表!$1:$1048576,MATCH($B187,人口源表!$A:$A,0),MATCH(AH$1,人口源表!$1:$1,0))*INDEX(城镇化率!$1:$1048576,MATCH($B187,城镇化率!$A:$A,0),MATCH(AH$1,城镇化率!$5:$5,0))/100</f>
        <v>2610640.6616765386</v>
      </c>
      <c r="AI187" s="40">
        <f>INDEX(人口源表!$1:$1048576,MATCH($B187,人口源表!$A:$A,0),MATCH(AI$1,人口源表!$1:$1,0))*INDEX(城镇化率!$1:$1048576,MATCH($B187,城镇化率!$A:$A,0),MATCH(AI$1,城镇化率!$5:$5,0))/100</f>
        <v>2604221.2894209735</v>
      </c>
      <c r="AJ187" s="40">
        <f>INDEX(人口源表!$1:$1048576,MATCH($B187,人口源表!$A:$A,0),MATCH(AJ$1,人口源表!$1:$1,0))*INDEX(城镇化率!$1:$1048576,MATCH($B187,城镇化率!$A:$A,0),MATCH(AJ$1,城镇化率!$5:$5,0))/100</f>
        <v>2597307.931443085</v>
      </c>
      <c r="AK187" s="40">
        <f>INDEX(人口源表!$1:$1048576,MATCH($B187,人口源表!$A:$A,0),MATCH(AK$1,人口源表!$1:$1,0))*INDEX(城镇化率!$1:$1048576,MATCH($B187,城镇化率!$A:$A,0),MATCH(AK$1,城镇化率!$5:$5,0))/100</f>
        <v>2589948.5244584754</v>
      </c>
      <c r="AL187" s="40">
        <f>INDEX(人口源表!$1:$1048576,MATCH($B187,人口源表!$A:$A,0),MATCH(AL$1,人口源表!$1:$1,0))*INDEX(城镇化率!$1:$1048576,MATCH($B187,城镇化率!$A:$A,0),MATCH(AL$1,城镇化率!$5:$5,0))/100</f>
        <v>2582191.7683363967</v>
      </c>
      <c r="AM187" s="40">
        <f>INDEX(人口源表!$1:$1048576,MATCH($B187,人口源表!$A:$A,0),MATCH(AM$1,人口源表!$1:$1,0))*INDEX(城镇化率!$1:$1048576,MATCH($B187,城镇化率!$A:$A,0),MATCH(AM$1,城镇化率!$5:$5,0))/100</f>
        <v>2574089.2738792566</v>
      </c>
      <c r="AN187" s="40">
        <f>INDEX(人口源表!$1:$1048576,MATCH($B187,人口源表!$A:$A,0),MATCH(AN$1,人口源表!$1:$1,0))*INDEX(城镇化率!$1:$1048576,MATCH($B187,城镇化率!$A:$A,0),MATCH(AN$1,城镇化率!$5:$5,0))/100</f>
        <v>2565692.0296551525</v>
      </c>
      <c r="AO187" s="40">
        <f>INDEX(人口源表!$1:$1048576,MATCH($B187,人口源表!$A:$A,0),MATCH(AO$1,人口源表!$1:$1,0))*INDEX(城镇化率!$1:$1048576,MATCH($B187,城镇化率!$A:$A,0),MATCH(AO$1,城镇化率!$5:$5,0))/100</f>
        <v>2557053.2582402225</v>
      </c>
      <c r="AP187" s="40">
        <f>INDEX(人口源表!$1:$1048576,MATCH($B187,人口源表!$A:$A,0),MATCH(AP$1,人口源表!$1:$1,0))*INDEX(城镇化率!$1:$1048576,MATCH($B187,城镇化率!$A:$A,0),MATCH(AP$1,城镇化率!$5:$5,0))/100</f>
        <v>2548227.7293205336</v>
      </c>
      <c r="AQ187" s="40">
        <f>INDEX(人口源表!$1:$1048576,MATCH($B187,人口源表!$A:$A,0),MATCH(AQ$1,人口源表!$1:$1,0))*INDEX(城镇化率!$1:$1048576,MATCH($B187,城镇化率!$A:$A,0),MATCH(AQ$1,城镇化率!$5:$5,0))/100</f>
        <v>2539272.5054524546</v>
      </c>
      <c r="AR187" s="40">
        <f>INDEX(人口源表!$1:$1048576,MATCH($B187,人口源表!$A:$A,0),MATCH(AR$1,人口源表!$1:$1,0))*INDEX(城镇化率!$1:$1048576,MATCH($B187,城镇化率!$A:$A,0),MATCH(AR$1,城镇化率!$5:$5,0))/100</f>
        <v>2530243.3421832956</v>
      </c>
      <c r="AS187" s="40">
        <f>INDEX(人口源表!$1:$1048576,MATCH($B187,人口源表!$A:$A,0),MATCH(AS$1,人口源表!$1:$1,0))*INDEX(城镇化率!$1:$1048576,MATCH($B187,城镇化率!$A:$A,0),MATCH(AS$1,城镇化率!$5:$5,0))/100</f>
        <v>2521201.2232387974</v>
      </c>
      <c r="AT187" s="40">
        <f>INDEX(人口源表!$1:$1048576,MATCH($B187,人口源表!$A:$A,0),MATCH(AT$1,人口源表!$1:$1,0))*INDEX(城镇化率!$1:$1048576,MATCH($B187,城镇化率!$A:$A,0),MATCH(AT$1,城镇化率!$5:$5,0))/100</f>
        <v>2512205.8583064214</v>
      </c>
      <c r="AU187" s="40">
        <f>INDEX(人口源表!$1:$1048576,MATCH($B187,人口源表!$A:$A,0),MATCH(AU$1,人口源表!$1:$1,0))*INDEX(城镇化率!$1:$1048576,MATCH($B187,城镇化率!$A:$A,0),MATCH(AU$1,城镇化率!$5:$5,0))/100</f>
        <v>2503319.3267910061</v>
      </c>
      <c r="AV187" s="40">
        <f>INDEX(人口源表!$1:$1048576,MATCH($B187,人口源表!$A:$A,0),MATCH(AV$1,人口源表!$1:$1,0))*INDEX(城镇化率!$1:$1048576,MATCH($B187,城镇化率!$A:$A,0),MATCH(AV$1,城镇化率!$5:$5,0))/100</f>
        <v>2494605.3759369641</v>
      </c>
    </row>
    <row r="188" spans="1:48" x14ac:dyDescent="0.15">
      <c r="A188" s="4" t="s">
        <v>872</v>
      </c>
      <c r="B188" s="4" t="s">
        <v>382</v>
      </c>
      <c r="C188" s="34">
        <f>VLOOKUP(B188,'[1]2016省城人口总结（根）'!B:C,2,FALSE)/100</f>
        <v>0.49835000000000002</v>
      </c>
      <c r="D188" s="40">
        <f>INDEX(人口源表!$1:$1048576,MATCH($B188,人口源表!$A:$A,0),MATCH(D$1,人口源表!$1:$1,0))*INDEX(城镇化率!$1:$1048576,MATCH($B188,城镇化率!$A:$A,0),MATCH(D$1,城镇化率!$5:$5,0))/100</f>
        <v>1418714.4078581864</v>
      </c>
      <c r="E188" s="40">
        <f>INDEX(人口源表!$1:$1048576,MATCH($B188,人口源表!$A:$A,0),MATCH(E$1,人口源表!$1:$1,0))*INDEX(城镇化率!$1:$1048576,MATCH($B188,城镇化率!$A:$A,0),MATCH(E$1,城镇化率!$5:$5,0))/100</f>
        <v>1448727.1914186289</v>
      </c>
      <c r="F188" s="40">
        <f>INDEX(人口源表!$1:$1048576,MATCH($B188,人口源表!$A:$A,0),MATCH(F$1,人口源表!$1:$1,0))*INDEX(城镇化率!$1:$1048576,MATCH($B188,城镇化率!$A:$A,0),MATCH(F$1,城镇化率!$5:$5,0))/100</f>
        <v>1478593.7031431391</v>
      </c>
      <c r="G188" s="40">
        <f>INDEX(人口源表!$1:$1048576,MATCH($B188,人口源表!$A:$A,0),MATCH(G$1,人口源表!$1:$1,0))*INDEX(城镇化率!$1:$1048576,MATCH($B188,城镇化率!$A:$A,0),MATCH(G$1,城镇化率!$5:$5,0))/100</f>
        <v>1421027.8570941547</v>
      </c>
      <c r="H188" s="40">
        <f>INDEX(人口源表!$1:$1048576,MATCH($B188,人口源表!$A:$A,0),MATCH(H$1,人口源表!$1:$1,0))*INDEX(城镇化率!$1:$1048576,MATCH($B188,城镇化率!$A:$A,0),MATCH(H$1,城镇化率!$5:$5,0))/100</f>
        <v>1453258.2071755007</v>
      </c>
      <c r="I188" s="40">
        <f>INDEX(人口源表!$1:$1048576,MATCH($B188,人口源表!$A:$A,0),MATCH(I$1,人口源表!$1:$1,0))*INDEX(城镇化率!$1:$1048576,MATCH($B188,城镇化率!$A:$A,0),MATCH(I$1,城镇化率!$5:$5,0))/100</f>
        <v>1474642.2622867501</v>
      </c>
      <c r="J188" s="40">
        <f>INDEX(人口源表!$1:$1048576,MATCH($B188,人口源表!$A:$A,0),MATCH(J$1,人口源表!$1:$1,0))*INDEX(城镇化率!$1:$1048576,MATCH($B188,城镇化率!$A:$A,0),MATCH(J$1,城镇化率!$5:$5,0))/100</f>
        <v>1495071.950564706</v>
      </c>
      <c r="K188" s="40">
        <f>INDEX(人口源表!$1:$1048576,MATCH($B188,人口源表!$A:$A,0),MATCH(K$1,人口源表!$1:$1,0))*INDEX(城镇化率!$1:$1048576,MATCH($B188,城镇化率!$A:$A,0),MATCH(K$1,城镇化率!$5:$5,0))/100</f>
        <v>1514573.0025501249</v>
      </c>
      <c r="L188" s="40">
        <f>INDEX(人口源表!$1:$1048576,MATCH($B188,人口源表!$A:$A,0),MATCH(L$1,人口源表!$1:$1,0))*INDEX(城镇化率!$1:$1048576,MATCH($B188,城镇化率!$A:$A,0),MATCH(L$1,城镇化率!$5:$5,0))/100</f>
        <v>1533173.3764137549</v>
      </c>
      <c r="M188" s="40">
        <f>INDEX(人口源表!$1:$1048576,MATCH($B188,人口源表!$A:$A,0),MATCH(M$1,人口源表!$1:$1,0))*INDEX(城镇化率!$1:$1048576,MATCH($B188,城镇化率!$A:$A,0),MATCH(M$1,城镇化率!$5:$5,0))/100</f>
        <v>1550899.4108124715</v>
      </c>
      <c r="N188" s="40">
        <f>INDEX(人口源表!$1:$1048576,MATCH($B188,人口源表!$A:$A,0),MATCH(N$1,人口源表!$1:$1,0))*INDEX(城镇化率!$1:$1048576,MATCH($B188,城镇化率!$A:$A,0),MATCH(N$1,城镇化率!$5:$5,0))/100</f>
        <v>1567779.667345582</v>
      </c>
      <c r="O188" s="40">
        <f>INDEX(人口源表!$1:$1048576,MATCH($B188,人口源表!$A:$A,0),MATCH(O$1,人口源表!$1:$1,0))*INDEX(城镇化率!$1:$1048576,MATCH($B188,城镇化率!$A:$A,0),MATCH(O$1,城镇化率!$5:$5,0))/100</f>
        <v>1583842.7191503556</v>
      </c>
      <c r="P188" s="40">
        <f>INDEX(人口源表!$1:$1048576,MATCH($B188,人口源表!$A:$A,0),MATCH(P$1,人口源表!$1:$1,0))*INDEX(城镇化率!$1:$1048576,MATCH($B188,城镇化率!$A:$A,0),MATCH(P$1,城镇化率!$5:$5,0))/100</f>
        <v>1599117.6907064763</v>
      </c>
      <c r="Q188" s="40">
        <f>INDEX(人口源表!$1:$1048576,MATCH($B188,人口源表!$A:$A,0),MATCH(Q$1,人口源表!$1:$1,0))*INDEX(城镇化率!$1:$1048576,MATCH($B188,城镇化率!$A:$A,0),MATCH(Q$1,城镇化率!$5:$5,0))/100</f>
        <v>1613634.2476392547</v>
      </c>
      <c r="R188" s="40">
        <f>INDEX(人口源表!$1:$1048576,MATCH($B188,人口源表!$A:$A,0),MATCH(R$1,人口源表!$1:$1,0))*INDEX(城镇化率!$1:$1048576,MATCH($B188,城镇化率!$A:$A,0),MATCH(R$1,城镇化率!$5:$5,0))/100</f>
        <v>1627421.9968764111</v>
      </c>
      <c r="S188" s="40">
        <f>INDEX(人口源表!$1:$1048576,MATCH($B188,人口源表!$A:$A,0),MATCH(S$1,人口源表!$1:$1,0))*INDEX(城镇化率!$1:$1048576,MATCH($B188,城镇化率!$A:$A,0),MATCH(S$1,城镇化率!$5:$5,0))/100</f>
        <v>1632391.4741197014</v>
      </c>
      <c r="T188" s="40">
        <f>INDEX(人口源表!$1:$1048576,MATCH($B188,人口源表!$A:$A,0),MATCH(T$1,人口源表!$1:$1,0))*INDEX(城镇化率!$1:$1048576,MATCH($B188,城镇化率!$A:$A,0),MATCH(T$1,城镇化率!$5:$5,0))/100</f>
        <v>1636611.5664517921</v>
      </c>
      <c r="U188" s="40">
        <f>INDEX(人口源表!$1:$1048576,MATCH($B188,人口源表!$A:$A,0),MATCH(U$1,人口源表!$1:$1,0))*INDEX(城镇化率!$1:$1048576,MATCH($B188,城镇化率!$A:$A,0),MATCH(U$1,城镇化率!$5:$5,0))/100</f>
        <v>1640124.6651880462</v>
      </c>
      <c r="V188" s="40">
        <f>INDEX(人口源表!$1:$1048576,MATCH($B188,人口源表!$A:$A,0),MATCH(V$1,人口源表!$1:$1,0))*INDEX(城镇化率!$1:$1048576,MATCH($B188,城镇化率!$A:$A,0),MATCH(V$1,城镇化率!$5:$5,0))/100</f>
        <v>1642971.7202175162</v>
      </c>
      <c r="W188" s="40">
        <f>INDEX(人口源表!$1:$1048576,MATCH($B188,人口源表!$A:$A,0),MATCH(W$1,人口源表!$1:$1,0))*INDEX(城镇化率!$1:$1048576,MATCH($B188,城镇化率!$A:$A,0),MATCH(W$1,城镇化率!$5:$5,0))/100</f>
        <v>1645194.607565878</v>
      </c>
      <c r="X188" s="40">
        <f>INDEX(人口源表!$1:$1048576,MATCH($B188,人口源表!$A:$A,0),MATCH(X$1,人口源表!$1:$1,0))*INDEX(城镇化率!$1:$1048576,MATCH($B188,城镇化率!$A:$A,0),MATCH(X$1,城镇化率!$5:$5,0))/100</f>
        <v>1646833.7142002329</v>
      </c>
      <c r="Y188" s="40">
        <f>INDEX(人口源表!$1:$1048576,MATCH($B188,人口源表!$A:$A,0),MATCH(Y$1,人口源表!$1:$1,0))*INDEX(城镇化率!$1:$1048576,MATCH($B188,城镇化率!$A:$A,0),MATCH(Y$1,城镇化率!$5:$5,0))/100</f>
        <v>1647930.3288506269</v>
      </c>
      <c r="Z188" s="40">
        <f>INDEX(人口源表!$1:$1048576,MATCH($B188,人口源表!$A:$A,0),MATCH(Z$1,人口源表!$1:$1,0))*INDEX(城镇化率!$1:$1048576,MATCH($B188,城镇化率!$A:$A,0),MATCH(Z$1,城镇化率!$5:$5,0))/100</f>
        <v>1648523.5892331689</v>
      </c>
      <c r="AA188" s="40">
        <f>INDEX(人口源表!$1:$1048576,MATCH($B188,人口源表!$A:$A,0),MATCH(AA$1,人口源表!$1:$1,0))*INDEX(城镇化率!$1:$1048576,MATCH($B188,城镇化率!$A:$A,0),MATCH(AA$1,城镇化率!$5:$5,0))/100</f>
        <v>1648654.1129358818</v>
      </c>
      <c r="AB188" s="40">
        <f>INDEX(人口源表!$1:$1048576,MATCH($B188,人口源表!$A:$A,0),MATCH(AB$1,人口源表!$1:$1,0))*INDEX(城镇化率!$1:$1048576,MATCH($B188,城镇化率!$A:$A,0),MATCH(AB$1,城镇化率!$5:$5,0))/100</f>
        <v>1648360.9287917307</v>
      </c>
      <c r="AC188" s="40">
        <f>INDEX(人口源表!$1:$1048576,MATCH($B188,人口源表!$A:$A,0),MATCH(AC$1,人口源表!$1:$1,0))*INDEX(城镇化率!$1:$1048576,MATCH($B188,城镇化率!$A:$A,0),MATCH(AC$1,城镇化率!$5:$5,0))/100</f>
        <v>1645667.6968182642</v>
      </c>
      <c r="AD188" s="40">
        <f>INDEX(人口源表!$1:$1048576,MATCH($B188,人口源表!$A:$A,0),MATCH(AD$1,人口源表!$1:$1,0))*INDEX(城镇化率!$1:$1048576,MATCH($B188,城镇化率!$A:$A,0),MATCH(AD$1,城镇化率!$5:$5,0))/100</f>
        <v>1642633.2169750677</v>
      </c>
      <c r="AE188" s="40">
        <f>INDEX(人口源表!$1:$1048576,MATCH($B188,人口源表!$A:$A,0),MATCH(AE$1,人口源表!$1:$1,0))*INDEX(城镇化率!$1:$1048576,MATCH($B188,城镇化率!$A:$A,0),MATCH(AE$1,城镇化率!$5:$5,0))/100</f>
        <v>1639298.2830009651</v>
      </c>
      <c r="AF188" s="40">
        <f>INDEX(人口源表!$1:$1048576,MATCH($B188,人口源表!$A:$A,0),MATCH(AF$1,人口源表!$1:$1,0))*INDEX(城镇化率!$1:$1048576,MATCH($B188,城镇化率!$A:$A,0),MATCH(AF$1,城镇化率!$5:$5,0))/100</f>
        <v>1635699.9330878751</v>
      </c>
      <c r="AG188" s="40">
        <f>INDEX(人口源表!$1:$1048576,MATCH($B188,人口源表!$A:$A,0),MATCH(AG$1,人口源表!$1:$1,0))*INDEX(城镇化率!$1:$1048576,MATCH($B188,城镇化率!$A:$A,0),MATCH(AG$1,城镇化率!$5:$5,0))/100</f>
        <v>1631877.6810071322</v>
      </c>
      <c r="AH188" s="40">
        <f>INDEX(人口源表!$1:$1048576,MATCH($B188,人口源表!$A:$A,0),MATCH(AH$1,人口源表!$1:$1,0))*INDEX(城镇化率!$1:$1048576,MATCH($B188,城镇化率!$A:$A,0),MATCH(AH$1,城镇化率!$5:$5,0))/100</f>
        <v>1627867.8588414555</v>
      </c>
      <c r="AI188" s="40">
        <f>INDEX(人口源表!$1:$1048576,MATCH($B188,人口源表!$A:$A,0),MATCH(AI$1,人口源表!$1:$1,0))*INDEX(城镇化率!$1:$1048576,MATCH($B188,城镇化率!$A:$A,0),MATCH(AI$1,城镇化率!$5:$5,0))/100</f>
        <v>1623708.0001411743</v>
      </c>
      <c r="AJ188" s="40">
        <f>INDEX(人口源表!$1:$1048576,MATCH($B188,人口源表!$A:$A,0),MATCH(AJ$1,人口源表!$1:$1,0))*INDEX(城镇化率!$1:$1048576,MATCH($B188,城镇化率!$A:$A,0),MATCH(AJ$1,城镇化率!$5:$5,0))/100</f>
        <v>1619433.6675358189</v>
      </c>
      <c r="AK188" s="40">
        <f>INDEX(人口源表!$1:$1048576,MATCH($B188,人口源表!$A:$A,0),MATCH(AK$1,人口源表!$1:$1,0))*INDEX(城镇化率!$1:$1048576,MATCH($B188,城镇化率!$A:$A,0),MATCH(AK$1,城镇化率!$5:$5,0))/100</f>
        <v>1615079.6908630878</v>
      </c>
      <c r="AL188" s="40">
        <f>INDEX(人口源表!$1:$1048576,MATCH($B188,人口源表!$A:$A,0),MATCH(AL$1,人口源表!$1:$1,0))*INDEX(城镇化率!$1:$1048576,MATCH($B188,城镇化率!$A:$A,0),MATCH(AL$1,城镇化率!$5:$5,0))/100</f>
        <v>1610681.4337668929</v>
      </c>
      <c r="AM188" s="40">
        <f>INDEX(人口源表!$1:$1048576,MATCH($B188,人口源表!$A:$A,0),MATCH(AM$1,人口源表!$1:$1,0))*INDEX(城镇化率!$1:$1048576,MATCH($B188,城镇化率!$A:$A,0),MATCH(AM$1,城镇化率!$5:$5,0))/100</f>
        <v>1606271.5727811563</v>
      </c>
      <c r="AN188" s="40">
        <f>INDEX(人口源表!$1:$1048576,MATCH($B188,人口源表!$A:$A,0),MATCH(AN$1,人口源表!$1:$1,0))*INDEX(城镇化率!$1:$1048576,MATCH($B188,城镇化率!$A:$A,0),MATCH(AN$1,城镇化率!$5:$5,0))/100</f>
        <v>1601883.2797458472</v>
      </c>
      <c r="AO188" s="40">
        <f>INDEX(人口源表!$1:$1048576,MATCH($B188,人口源表!$A:$A,0),MATCH(AO$1,人口源表!$1:$1,0))*INDEX(城镇化率!$1:$1048576,MATCH($B188,城镇化率!$A:$A,0),MATCH(AO$1,城镇化率!$5:$5,0))/100</f>
        <v>1597548.9263438093</v>
      </c>
      <c r="AP188" s="40">
        <f>INDEX(人口源表!$1:$1048576,MATCH($B188,人口源表!$A:$A,0),MATCH(AP$1,人口源表!$1:$1,0))*INDEX(城镇化率!$1:$1048576,MATCH($B188,城镇化率!$A:$A,0),MATCH(AP$1,城镇化率!$5:$5,0))/100</f>
        <v>1593299.4117816254</v>
      </c>
      <c r="AQ188" s="40">
        <f>INDEX(人口源表!$1:$1048576,MATCH($B188,人口源表!$A:$A,0),MATCH(AQ$1,人口源表!$1:$1,0))*INDEX(城镇化率!$1:$1048576,MATCH($B188,城镇化率!$A:$A,0),MATCH(AQ$1,城镇化率!$5:$5,0))/100</f>
        <v>1589165.44040702</v>
      </c>
      <c r="AR188" s="40">
        <f>INDEX(人口源表!$1:$1048576,MATCH($B188,人口源表!$A:$A,0),MATCH(AR$1,人口源表!$1:$1,0))*INDEX(城镇化率!$1:$1048576,MATCH($B188,城镇化率!$A:$A,0),MATCH(AR$1,城镇化率!$5:$5,0))/100</f>
        <v>1585176.1987797415</v>
      </c>
      <c r="AS188" s="40">
        <f>INDEX(人口源表!$1:$1048576,MATCH($B188,人口源表!$A:$A,0),MATCH(AS$1,人口源表!$1:$1,0))*INDEX(城镇化率!$1:$1048576,MATCH($B188,城镇化率!$A:$A,0),MATCH(AS$1,城镇化率!$5:$5,0))/100</f>
        <v>1581360.6426018889</v>
      </c>
      <c r="AT188" s="40">
        <f>INDEX(人口源表!$1:$1048576,MATCH($B188,人口源表!$A:$A,0),MATCH(AT$1,人口源表!$1:$1,0))*INDEX(城镇化率!$1:$1048576,MATCH($B188,城镇化率!$A:$A,0),MATCH(AT$1,城镇化率!$5:$5,0))/100</f>
        <v>1577746.1634529075</v>
      </c>
      <c r="AU188" s="40">
        <f>INDEX(人口源表!$1:$1048576,MATCH($B188,人口源表!$A:$A,0),MATCH(AU$1,人口源表!$1:$1,0))*INDEX(城镇化率!$1:$1048576,MATCH($B188,城镇化率!$A:$A,0),MATCH(AU$1,城镇化率!$5:$5,0))/100</f>
        <v>1574359.2201845937</v>
      </c>
      <c r="AV188" s="40">
        <f>INDEX(人口源表!$1:$1048576,MATCH($B188,人口源表!$A:$A,0),MATCH(AV$1,人口源表!$1:$1,0))*INDEX(城镇化率!$1:$1048576,MATCH($B188,城镇化率!$A:$A,0),MATCH(AV$1,城镇化率!$5:$5,0))/100</f>
        <v>1571225.9849631425</v>
      </c>
    </row>
    <row r="189" spans="1:48" x14ac:dyDescent="0.15">
      <c r="A189" s="4" t="s">
        <v>872</v>
      </c>
      <c r="B189" s="4" t="s">
        <v>384</v>
      </c>
      <c r="C189" s="34">
        <f>VLOOKUP(B189,'[1]2016省城人口总结（根）'!B:C,2,FALSE)/100</f>
        <v>0.55110000000000003</v>
      </c>
      <c r="D189" s="40">
        <f>INDEX(人口源表!$1:$1048576,MATCH($B189,人口源表!$A:$A,0),MATCH(D$1,人口源表!$1:$1,0))*INDEX(城镇化率!$1:$1048576,MATCH($B189,城镇化率!$A:$A,0),MATCH(D$1,城镇化率!$5:$5,0))/100</f>
        <v>4087008.2508899486</v>
      </c>
      <c r="E189" s="40">
        <f>INDEX(人口源表!$1:$1048576,MATCH($B189,人口源表!$A:$A,0),MATCH(E$1,人口源表!$1:$1,0))*INDEX(城镇化率!$1:$1048576,MATCH($B189,城镇化率!$A:$A,0),MATCH(E$1,城镇化率!$5:$5,0))/100</f>
        <v>4173609.6105449242</v>
      </c>
      <c r="F189" s="40">
        <f>INDEX(人口源表!$1:$1048576,MATCH($B189,人口源表!$A:$A,0),MATCH(F$1,人口源表!$1:$1,0))*INDEX(城镇化率!$1:$1048576,MATCH($B189,城镇化率!$A:$A,0),MATCH(F$1,城镇化率!$5:$5,0))/100</f>
        <v>4260207.2880693814</v>
      </c>
      <c r="G189" s="40">
        <f>INDEX(人口源表!$1:$1048576,MATCH($B189,人口源表!$A:$A,0),MATCH(G$1,人口源表!$1:$1,0))*INDEX(城镇化率!$1:$1048576,MATCH($B189,城镇化率!$A:$A,0),MATCH(G$1,城镇化率!$5:$5,0))/100</f>
        <v>3838005.9507574541</v>
      </c>
      <c r="H189" s="40">
        <f>INDEX(人口源表!$1:$1048576,MATCH($B189,人口源表!$A:$A,0),MATCH(H$1,人口源表!$1:$1,0))*INDEX(城镇化率!$1:$1048576,MATCH($B189,城镇化率!$A:$A,0),MATCH(H$1,城镇化率!$5:$5,0))/100</f>
        <v>3917431.0043242131</v>
      </c>
      <c r="I189" s="40">
        <f>INDEX(人口源表!$1:$1048576,MATCH($B189,人口源表!$A:$A,0),MATCH(I$1,人口源表!$1:$1,0))*INDEX(城镇化率!$1:$1048576,MATCH($B189,城镇化率!$A:$A,0),MATCH(I$1,城镇化率!$5:$5,0))/100</f>
        <v>3971948.065604405</v>
      </c>
      <c r="J189" s="40">
        <f>INDEX(人口源表!$1:$1048576,MATCH($B189,人口源表!$A:$A,0),MATCH(J$1,人口源表!$1:$1,0))*INDEX(城镇化率!$1:$1048576,MATCH($B189,城镇化率!$A:$A,0),MATCH(J$1,城镇化率!$5:$5,0))/100</f>
        <v>4027890.239949191</v>
      </c>
      <c r="K189" s="40">
        <f>INDEX(人口源表!$1:$1048576,MATCH($B189,人口源表!$A:$A,0),MATCH(K$1,人口源表!$1:$1,0))*INDEX(城镇化率!$1:$1048576,MATCH($B189,城镇化率!$A:$A,0),MATCH(K$1,城镇化率!$5:$5,0))/100</f>
        <v>4084955.5767480778</v>
      </c>
      <c r="L189" s="40">
        <f>INDEX(人口源表!$1:$1048576,MATCH($B189,人口源表!$A:$A,0),MATCH(L$1,人口源表!$1:$1,0))*INDEX(城镇化率!$1:$1048576,MATCH($B189,城镇化率!$A:$A,0),MATCH(L$1,城镇化率!$5:$5,0))/100</f>
        <v>4142848.3899460407</v>
      </c>
      <c r="M189" s="40">
        <f>INDEX(人口源表!$1:$1048576,MATCH($B189,人口源表!$A:$A,0),MATCH(M$1,人口源表!$1:$1,0))*INDEX(城镇化率!$1:$1048576,MATCH($B189,城镇化率!$A:$A,0),MATCH(M$1,城镇化率!$5:$5,0))/100</f>
        <v>4201283.602998537</v>
      </c>
      <c r="N189" s="40">
        <f>INDEX(人口源表!$1:$1048576,MATCH($B189,人口源表!$A:$A,0),MATCH(N$1,人口源表!$1:$1,0))*INDEX(城镇化率!$1:$1048576,MATCH($B189,城镇化率!$A:$A,0),MATCH(N$1,城镇化率!$5:$5,0))/100</f>
        <v>4259986.9580251034</v>
      </c>
      <c r="O189" s="40">
        <f>INDEX(人口源表!$1:$1048576,MATCH($B189,人口源表!$A:$A,0),MATCH(O$1,人口源表!$1:$1,0))*INDEX(城镇化率!$1:$1048576,MATCH($B189,城镇化率!$A:$A,0),MATCH(O$1,城镇化率!$5:$5,0))/100</f>
        <v>4318694.5834471835</v>
      </c>
      <c r="P189" s="40">
        <f>INDEX(人口源表!$1:$1048576,MATCH($B189,人口源表!$A:$A,0),MATCH(P$1,人口源表!$1:$1,0))*INDEX(城镇化率!$1:$1048576,MATCH($B189,城镇化率!$A:$A,0),MATCH(P$1,城镇化率!$5:$5,0))/100</f>
        <v>4377155.0673371265</v>
      </c>
      <c r="Q189" s="40">
        <f>INDEX(人口源表!$1:$1048576,MATCH($B189,人口源表!$A:$A,0),MATCH(Q$1,人口源表!$1:$1,0))*INDEX(城镇化率!$1:$1048576,MATCH($B189,城镇化率!$A:$A,0),MATCH(Q$1,城镇化率!$5:$5,0))/100</f>
        <v>4435129.699642973</v>
      </c>
      <c r="R189" s="40">
        <f>INDEX(人口源表!$1:$1048576,MATCH($B189,人口源表!$A:$A,0),MATCH(R$1,人口源表!$1:$1,0))*INDEX(城镇化率!$1:$1048576,MATCH($B189,城镇化率!$A:$A,0),MATCH(R$1,城镇化率!$5:$5,0))/100</f>
        <v>4492393.3562218389</v>
      </c>
      <c r="S189" s="40">
        <f>INDEX(人口源表!$1:$1048576,MATCH($B189,人口源表!$A:$A,0),MATCH(S$1,人口源表!$1:$1,0))*INDEX(城镇化率!$1:$1048576,MATCH($B189,城镇化率!$A:$A,0),MATCH(S$1,城镇化率!$5:$5,0))/100</f>
        <v>4526216.2652191222</v>
      </c>
      <c r="T189" s="40">
        <f>INDEX(人口源表!$1:$1048576,MATCH($B189,人口源表!$A:$A,0),MATCH(T$1,人口源表!$1:$1,0))*INDEX(城镇化率!$1:$1048576,MATCH($B189,城镇化率!$A:$A,0),MATCH(T$1,城镇化率!$5:$5,0))/100</f>
        <v>4558489.7449901216</v>
      </c>
      <c r="U189" s="40">
        <f>INDEX(人口源表!$1:$1048576,MATCH($B189,人口源表!$A:$A,0),MATCH(U$1,人口源表!$1:$1,0))*INDEX(城镇化率!$1:$1048576,MATCH($B189,城镇化率!$A:$A,0),MATCH(U$1,城镇化率!$5:$5,0))/100</f>
        <v>4589057.0261968961</v>
      </c>
      <c r="V189" s="40">
        <f>INDEX(人口源表!$1:$1048576,MATCH($B189,人口源表!$A:$A,0),MATCH(V$1,人口源表!$1:$1,0))*INDEX(城镇化率!$1:$1048576,MATCH($B189,城镇化率!$A:$A,0),MATCH(V$1,城镇化率!$5:$5,0))/100</f>
        <v>4617783.0324835191</v>
      </c>
      <c r="W189" s="40">
        <f>INDEX(人口源表!$1:$1048576,MATCH($B189,人口源表!$A:$A,0),MATCH(W$1,人口源表!$1:$1,0))*INDEX(城镇化率!$1:$1048576,MATCH($B189,城镇化率!$A:$A,0),MATCH(W$1,城镇化率!$5:$5,0))/100</f>
        <v>4644553.6245720889</v>
      </c>
      <c r="X189" s="40">
        <f>INDEX(人口源表!$1:$1048576,MATCH($B189,人口源表!$A:$A,0),MATCH(X$1,人口源表!$1:$1,0))*INDEX(城镇化率!$1:$1048576,MATCH($B189,城镇化率!$A:$A,0),MATCH(X$1,城镇化率!$5:$5,0))/100</f>
        <v>4669277.4973087003</v>
      </c>
      <c r="Y189" s="40">
        <f>INDEX(人口源表!$1:$1048576,MATCH($B189,人口源表!$A:$A,0),MATCH(Y$1,人口源表!$1:$1,0))*INDEX(城镇化率!$1:$1048576,MATCH($B189,城镇化率!$A:$A,0),MATCH(Y$1,城镇化率!$5:$5,0))/100</f>
        <v>4691883.404719146</v>
      </c>
      <c r="Z189" s="40">
        <f>INDEX(人口源表!$1:$1048576,MATCH($B189,人口源表!$A:$A,0),MATCH(Z$1,人口源表!$1:$1,0))*INDEX(城镇化率!$1:$1048576,MATCH($B189,城镇化率!$A:$A,0),MATCH(Z$1,城镇化率!$5:$5,0))/100</f>
        <v>4712324.7483659182</v>
      </c>
      <c r="AA189" s="40">
        <f>INDEX(人口源表!$1:$1048576,MATCH($B189,人口源表!$A:$A,0),MATCH(AA$1,人口源表!$1:$1,0))*INDEX(城镇化率!$1:$1048576,MATCH($B189,城镇化率!$A:$A,0),MATCH(AA$1,城镇化率!$5:$5,0))/100</f>
        <v>4730576.8029673463</v>
      </c>
      <c r="AB189" s="40">
        <f>INDEX(人口源表!$1:$1048576,MATCH($B189,人口源表!$A:$A,0),MATCH(AB$1,人口源表!$1:$1,0))*INDEX(城镇化率!$1:$1048576,MATCH($B189,城镇化率!$A:$A,0),MATCH(AB$1,城镇化率!$5:$5,0))/100</f>
        <v>4746640.0103914291</v>
      </c>
      <c r="AC189" s="40">
        <f>INDEX(人口源表!$1:$1048576,MATCH($B189,人口源表!$A:$A,0),MATCH(AC$1,人口源表!$1:$1,0))*INDEX(城镇化率!$1:$1048576,MATCH($B189,城镇化率!$A:$A,0),MATCH(AC$1,城镇化率!$5:$5,0))/100</f>
        <v>4754713.2296655672</v>
      </c>
      <c r="AD189" s="40">
        <f>INDEX(人口源表!$1:$1048576,MATCH($B189,人口源表!$A:$A,0),MATCH(AD$1,人口源表!$1:$1,0))*INDEX(城镇化率!$1:$1048576,MATCH($B189,城镇化率!$A:$A,0),MATCH(AD$1,城镇化率!$5:$5,0))/100</f>
        <v>4760649.9733591555</v>
      </c>
      <c r="AE189" s="40">
        <f>INDEX(人口源表!$1:$1048576,MATCH($B189,人口源表!$A:$A,0),MATCH(AE$1,人口源表!$1:$1,0))*INDEX(城镇化率!$1:$1048576,MATCH($B189,城镇化率!$A:$A,0),MATCH(AE$1,城镇化率!$5:$5,0))/100</f>
        <v>4764533.297573003</v>
      </c>
      <c r="AF189" s="40">
        <f>INDEX(人口源表!$1:$1048576,MATCH($B189,人口源表!$A:$A,0),MATCH(AF$1,人口源表!$1:$1,0))*INDEX(城镇化率!$1:$1048576,MATCH($B189,城镇化率!$A:$A,0),MATCH(AF$1,城镇化率!$5:$5,0))/100</f>
        <v>4766472.0168014318</v>
      </c>
      <c r="AG189" s="40">
        <f>INDEX(人口源表!$1:$1048576,MATCH($B189,人口源表!$A:$A,0),MATCH(AG$1,人口源表!$1:$1,0))*INDEX(城镇化率!$1:$1048576,MATCH($B189,城镇化率!$A:$A,0),MATCH(AG$1,城镇化率!$5:$5,0))/100</f>
        <v>4766601.874108647</v>
      </c>
      <c r="AH189" s="40">
        <f>INDEX(人口源表!$1:$1048576,MATCH($B189,人口源表!$A:$A,0),MATCH(AH$1,人口源表!$1:$1,0))*INDEX(城镇化率!$1:$1048576,MATCH($B189,城镇化率!$A:$A,0),MATCH(AH$1,城镇化率!$5:$5,0))/100</f>
        <v>4765083.9316249089</v>
      </c>
      <c r="AI189" s="40">
        <f>INDEX(人口源表!$1:$1048576,MATCH($B189,人口源表!$A:$A,0),MATCH(AI$1,人口源表!$1:$1,0))*INDEX(城镇化率!$1:$1048576,MATCH($B189,城镇化率!$A:$A,0),MATCH(AI$1,城镇化率!$5:$5,0))/100</f>
        <v>4762109.2444711961</v>
      </c>
      <c r="AJ189" s="40">
        <f>INDEX(人口源表!$1:$1048576,MATCH($B189,人口源表!$A:$A,0),MATCH(AJ$1,人口源表!$1:$1,0))*INDEX(城镇化率!$1:$1048576,MATCH($B189,城镇化率!$A:$A,0),MATCH(AJ$1,城镇化率!$5:$5,0))/100</f>
        <v>4757893.7584708519</v>
      </c>
      <c r="AK189" s="40">
        <f>INDEX(人口源表!$1:$1048576,MATCH($B189,人口源表!$A:$A,0),MATCH(AK$1,人口源表!$1:$1,0))*INDEX(城镇化率!$1:$1048576,MATCH($B189,城镇化率!$A:$A,0),MATCH(AK$1,城镇化率!$5:$5,0))/100</f>
        <v>4752683.7082954617</v>
      </c>
      <c r="AL189" s="40">
        <f>INDEX(人口源表!$1:$1048576,MATCH($B189,人口源表!$A:$A,0),MATCH(AL$1,人口源表!$1:$1,0))*INDEX(城镇化率!$1:$1048576,MATCH($B189,城镇化率!$A:$A,0),MATCH(AL$1,城镇化率!$5:$5,0))/100</f>
        <v>4746754.0245470395</v>
      </c>
      <c r="AM189" s="40">
        <f>INDEX(人口源表!$1:$1048576,MATCH($B189,人口源表!$A:$A,0),MATCH(AM$1,人口源表!$1:$1,0))*INDEX(城镇化率!$1:$1048576,MATCH($B189,城镇化率!$A:$A,0),MATCH(AM$1,城镇化率!$5:$5,0))/100</f>
        <v>4740408.1255597631</v>
      </c>
      <c r="AN189" s="40">
        <f>INDEX(人口源表!$1:$1048576,MATCH($B189,人口源表!$A:$A,0),MATCH(AN$1,人口源表!$1:$1,0))*INDEX(城镇化率!$1:$1048576,MATCH($B189,城镇化率!$A:$A,0),MATCH(AN$1,城镇化率!$5:$5,0))/100</f>
        <v>4733979.847174651</v>
      </c>
      <c r="AO189" s="40">
        <f>INDEX(人口源表!$1:$1048576,MATCH($B189,人口源表!$A:$A,0),MATCH(AO$1,人口源表!$1:$1,0))*INDEX(城镇化率!$1:$1048576,MATCH($B189,城镇化率!$A:$A,0),MATCH(AO$1,城镇化率!$5:$5,0))/100</f>
        <v>4727833.2537578903</v>
      </c>
      <c r="AP189" s="40">
        <f>INDEX(人口源表!$1:$1048576,MATCH($B189,人口源表!$A:$A,0),MATCH(AP$1,人口源表!$1:$1,0))*INDEX(城镇化率!$1:$1048576,MATCH($B189,城镇化率!$A:$A,0),MATCH(AP$1,城镇化率!$5:$5,0))/100</f>
        <v>4722363.1603742493</v>
      </c>
      <c r="AQ189" s="40">
        <f>INDEX(人口源表!$1:$1048576,MATCH($B189,人口源表!$A:$A,0),MATCH(AQ$1,人口源表!$1:$1,0))*INDEX(城镇化率!$1:$1048576,MATCH($B189,城镇化率!$A:$A,0),MATCH(AQ$1,城镇化率!$5:$5,0))/100</f>
        <v>4717997.1093041748</v>
      </c>
      <c r="AR189" s="40">
        <f>INDEX(人口源表!$1:$1048576,MATCH($B189,人口源表!$A:$A,0),MATCH(AR$1,人口源表!$1:$1,0))*INDEX(城镇化率!$1:$1048576,MATCH($B189,城镇化率!$A:$A,0),MATCH(AR$1,城镇化率!$5:$5,0))/100</f>
        <v>4715193.0228682701</v>
      </c>
      <c r="AS189" s="40">
        <f>INDEX(人口源表!$1:$1048576,MATCH($B189,人口源表!$A:$A,0),MATCH(AS$1,人口源表!$1:$1,0))*INDEX(城镇化率!$1:$1048576,MATCH($B189,城镇化率!$A:$A,0),MATCH(AS$1,城镇化率!$5:$5,0))/100</f>
        <v>4714441.1752842804</v>
      </c>
      <c r="AT189" s="40">
        <f>INDEX(人口源表!$1:$1048576,MATCH($B189,人口源表!$A:$A,0),MATCH(AT$1,人口源表!$1:$1,0))*INDEX(城镇化率!$1:$1048576,MATCH($B189,城镇化率!$A:$A,0),MATCH(AT$1,城镇化率!$5:$5,0))/100</f>
        <v>4716266.2031086283</v>
      </c>
      <c r="AU189" s="40">
        <f>INDEX(人口源表!$1:$1048576,MATCH($B189,人口源表!$A:$A,0),MATCH(AU$1,人口源表!$1:$1,0))*INDEX(城镇化率!$1:$1048576,MATCH($B189,城镇化率!$A:$A,0),MATCH(AU$1,城镇化率!$5:$5,0))/100</f>
        <v>4721226.2135702856</v>
      </c>
      <c r="AV189" s="40">
        <f>INDEX(人口源表!$1:$1048576,MATCH($B189,人口源表!$A:$A,0),MATCH(AV$1,人口源表!$1:$1,0))*INDEX(城镇化率!$1:$1048576,MATCH($B189,城镇化率!$A:$A,0),MATCH(AV$1,城镇化率!$5:$5,0))/100</f>
        <v>4729912.6039942736</v>
      </c>
    </row>
    <row r="190" spans="1:48" x14ac:dyDescent="0.15">
      <c r="A190" s="4" t="s">
        <v>872</v>
      </c>
      <c r="B190" s="4" t="s">
        <v>386</v>
      </c>
      <c r="C190" s="34">
        <f>VLOOKUP(B190,'[1]2016省城人口总结（根）'!B:C,2,FALSE)/100</f>
        <v>0.49835000000000002</v>
      </c>
      <c r="D190" s="40">
        <f>INDEX(人口源表!$1:$1048576,MATCH($B190,人口源表!$A:$A,0),MATCH(D$1,人口源表!$1:$1,0))*INDEX(城镇化率!$1:$1048576,MATCH($B190,城镇化率!$A:$A,0),MATCH(D$1,城镇化率!$5:$5,0))/100</f>
        <v>3663975.7094003414</v>
      </c>
      <c r="E190" s="40">
        <f>INDEX(人口源表!$1:$1048576,MATCH($B190,人口源表!$A:$A,0),MATCH(E$1,人口源表!$1:$1,0))*INDEX(城镇化率!$1:$1048576,MATCH($B190,城镇化率!$A:$A,0),MATCH(E$1,城镇化率!$5:$5,0))/100</f>
        <v>3739417.1621242817</v>
      </c>
      <c r="F190" s="40">
        <f>INDEX(人口源表!$1:$1048576,MATCH($B190,人口源表!$A:$A,0),MATCH(F$1,人口源表!$1:$1,0))*INDEX(城镇化率!$1:$1048576,MATCH($B190,城镇化率!$A:$A,0),MATCH(F$1,城镇化率!$5:$5,0))/100</f>
        <v>3814318.9614541545</v>
      </c>
      <c r="G190" s="40">
        <f>INDEX(人口源表!$1:$1048576,MATCH($B190,人口源表!$A:$A,0),MATCH(G$1,人口源表!$1:$1,0))*INDEX(城镇化率!$1:$1048576,MATCH($B190,城镇化率!$A:$A,0),MATCH(G$1,城镇化率!$5:$5,0))/100</f>
        <v>3435173.9302433943</v>
      </c>
      <c r="H190" s="40">
        <f>INDEX(人口源表!$1:$1048576,MATCH($B190,人口源表!$A:$A,0),MATCH(H$1,人口源表!$1:$1,0))*INDEX(城镇化率!$1:$1048576,MATCH($B190,城镇化率!$A:$A,0),MATCH(H$1,城镇化率!$5:$5,0))/100</f>
        <v>3498871.7362776138</v>
      </c>
      <c r="I190" s="40">
        <f>INDEX(人口源表!$1:$1048576,MATCH($B190,人口源表!$A:$A,0),MATCH(I$1,人口源表!$1:$1,0))*INDEX(城镇化率!$1:$1048576,MATCH($B190,城镇化率!$A:$A,0),MATCH(I$1,城镇化率!$5:$5,0))/100</f>
        <v>3541229.9333652025</v>
      </c>
      <c r="J190" s="40">
        <f>INDEX(人口源表!$1:$1048576,MATCH($B190,人口源表!$A:$A,0),MATCH(J$1,人口源表!$1:$1,0))*INDEX(城镇化率!$1:$1048576,MATCH($B190,城镇化率!$A:$A,0),MATCH(J$1,城镇化率!$5:$5,0))/100</f>
        <v>3585772.4397627427</v>
      </c>
      <c r="K190" s="40">
        <f>INDEX(人口源表!$1:$1048576,MATCH($B190,人口源表!$A:$A,0),MATCH(K$1,人口源表!$1:$1,0))*INDEX(城镇化率!$1:$1048576,MATCH($B190,城镇化率!$A:$A,0),MATCH(K$1,城镇化率!$5:$5,0))/100</f>
        <v>3632183.1563865137</v>
      </c>
      <c r="L190" s="40">
        <f>INDEX(人口源表!$1:$1048576,MATCH($B190,人口源表!$A:$A,0),MATCH(L$1,人口源表!$1:$1,0))*INDEX(城镇化率!$1:$1048576,MATCH($B190,城镇化率!$A:$A,0),MATCH(L$1,城镇化率!$5:$5,0))/100</f>
        <v>3680151.5815096903</v>
      </c>
      <c r="M190" s="40">
        <f>INDEX(人口源表!$1:$1048576,MATCH($B190,人口源表!$A:$A,0),MATCH(M$1,人口源表!$1:$1,0))*INDEX(城镇化率!$1:$1048576,MATCH($B190,城镇化率!$A:$A,0),MATCH(M$1,城镇化率!$5:$5,0))/100</f>
        <v>3729376.2284666686</v>
      </c>
      <c r="N190" s="40">
        <f>INDEX(人口源表!$1:$1048576,MATCH($B190,人口源表!$A:$A,0),MATCH(N$1,人口源表!$1:$1,0))*INDEX(城镇化率!$1:$1048576,MATCH($B190,城镇化率!$A:$A,0),MATCH(N$1,城镇化率!$5:$5,0))/100</f>
        <v>3779564.8377811704</v>
      </c>
      <c r="O190" s="40">
        <f>INDEX(人口源表!$1:$1048576,MATCH($B190,人口源表!$A:$A,0),MATCH(O$1,人口源表!$1:$1,0))*INDEX(城镇化率!$1:$1048576,MATCH($B190,城镇化率!$A:$A,0),MATCH(O$1,城镇化率!$5:$5,0))/100</f>
        <v>3830434.582032342</v>
      </c>
      <c r="P190" s="40">
        <f>INDEX(人口源表!$1:$1048576,MATCH($B190,人口源表!$A:$A,0),MATCH(P$1,人口源表!$1:$1,0))*INDEX(城镇化率!$1:$1048576,MATCH($B190,城镇化率!$A:$A,0),MATCH(P$1,城镇化率!$5:$5,0))/100</f>
        <v>3881713.4175551324</v>
      </c>
      <c r="Q190" s="40">
        <f>INDEX(人口源表!$1:$1048576,MATCH($B190,人口源表!$A:$A,0),MATCH(Q$1,人口源表!$1:$1,0))*INDEX(城镇化率!$1:$1048576,MATCH($B190,城镇化率!$A:$A,0),MATCH(Q$1,城镇化率!$5:$5,0))/100</f>
        <v>3933141.4970861073</v>
      </c>
      <c r="R190" s="40">
        <f>INDEX(人口源表!$1:$1048576,MATCH($B190,人口源表!$A:$A,0),MATCH(R$1,人口源表!$1:$1,0))*INDEX(城镇化率!$1:$1048576,MATCH($B190,城镇化率!$A:$A,0),MATCH(R$1,城镇化率!$5:$5,0))/100</f>
        <v>3984470.2895568986</v>
      </c>
      <c r="S190" s="40">
        <f>INDEX(人口源表!$1:$1048576,MATCH($B190,人口源表!$A:$A,0),MATCH(S$1,人口源表!$1:$1,0))*INDEX(城镇化率!$1:$1048576,MATCH($B190,城镇化率!$A:$A,0),MATCH(S$1,城镇化率!$5:$5,0))/100</f>
        <v>4015486.457914067</v>
      </c>
      <c r="T190" s="40">
        <f>INDEX(人口源表!$1:$1048576,MATCH($B190,人口源表!$A:$A,0),MATCH(T$1,人口源表!$1:$1,0))*INDEX(城镇化率!$1:$1048576,MATCH($B190,城镇化率!$A:$A,0),MATCH(T$1,城镇化率!$5:$5,0))/100</f>
        <v>4045548.5207357612</v>
      </c>
      <c r="U190" s="40">
        <f>INDEX(人口源表!$1:$1048576,MATCH($B190,人口源表!$A:$A,0),MATCH(U$1,人口源表!$1:$1,0))*INDEX(城镇化率!$1:$1048576,MATCH($B190,城镇化率!$A:$A,0),MATCH(U$1,城镇化率!$5:$5,0))/100</f>
        <v>4074463.9893433093</v>
      </c>
      <c r="V190" s="40">
        <f>INDEX(人口源表!$1:$1048576,MATCH($B190,人口源表!$A:$A,0),MATCH(V$1,人口源表!$1:$1,0))*INDEX(城镇化率!$1:$1048576,MATCH($B190,城镇化率!$A:$A,0),MATCH(V$1,城镇化率!$5:$5,0))/100</f>
        <v>4102061.3134796047</v>
      </c>
      <c r="W190" s="40">
        <f>INDEX(人口源表!$1:$1048576,MATCH($B190,人口源表!$A:$A,0),MATCH(W$1,人口源表!$1:$1,0))*INDEX(城镇化率!$1:$1048576,MATCH($B190,城镇化率!$A:$A,0),MATCH(W$1,城镇化率!$5:$5,0))/100</f>
        <v>4128188.0364711108</v>
      </c>
      <c r="X190" s="40">
        <f>INDEX(人口源表!$1:$1048576,MATCH($B190,人口源表!$A:$A,0),MATCH(X$1,人口源表!$1:$1,0))*INDEX(城镇化率!$1:$1048576,MATCH($B190,城镇化率!$A:$A,0),MATCH(X$1,城镇化率!$5:$5,0))/100</f>
        <v>4152714.347964515</v>
      </c>
      <c r="Y190" s="40">
        <f>INDEX(人口源表!$1:$1048576,MATCH($B190,人口源表!$A:$A,0),MATCH(Y$1,人口源表!$1:$1,0))*INDEX(城镇化率!$1:$1048576,MATCH($B190,城镇化率!$A:$A,0),MATCH(Y$1,城镇化率!$5:$5,0))/100</f>
        <v>4175528.8077626936</v>
      </c>
      <c r="Z190" s="40">
        <f>INDEX(人口源表!$1:$1048576,MATCH($B190,人口源表!$A:$A,0),MATCH(Z$1,人口源表!$1:$1,0))*INDEX(城镇化率!$1:$1048576,MATCH($B190,城镇化率!$A:$A,0),MATCH(Z$1,城镇化率!$5:$5,0))/100</f>
        <v>4196544.3516118536</v>
      </c>
      <c r="AA190" s="40">
        <f>INDEX(人口源表!$1:$1048576,MATCH($B190,人口源表!$A:$A,0),MATCH(AA$1,人口源表!$1:$1,0))*INDEX(城镇化率!$1:$1048576,MATCH($B190,城镇化率!$A:$A,0),MATCH(AA$1,城镇化率!$5:$5,0))/100</f>
        <v>4215694.6147234216</v>
      </c>
      <c r="AB190" s="40">
        <f>INDEX(人口源表!$1:$1048576,MATCH($B190,人口源表!$A:$A,0),MATCH(AB$1,人口源表!$1:$1,0))*INDEX(城镇化率!$1:$1048576,MATCH($B190,城镇化率!$A:$A,0),MATCH(AB$1,城镇化率!$5:$5,0))/100</f>
        <v>4232936.3259199299</v>
      </c>
      <c r="AC190" s="40">
        <f>INDEX(人口源表!$1:$1048576,MATCH($B190,人口源表!$A:$A,0),MATCH(AC$1,人口源表!$1:$1,0))*INDEX(城镇化率!$1:$1048576,MATCH($B190,城镇化率!$A:$A,0),MATCH(AC$1,城镇化率!$5:$5,0))/100</f>
        <v>4243051.451831473</v>
      </c>
      <c r="AD190" s="40">
        <f>INDEX(人口源表!$1:$1048576,MATCH($B190,人口源表!$A:$A,0),MATCH(AD$1,人口源表!$1:$1,0))*INDEX(城镇化率!$1:$1048576,MATCH($B190,城镇化率!$A:$A,0),MATCH(AD$1,城镇化率!$5:$5,0))/100</f>
        <v>4251217.9982254962</v>
      </c>
      <c r="AE190" s="40">
        <f>INDEX(人口源表!$1:$1048576,MATCH($B190,人口源表!$A:$A,0),MATCH(AE$1,人口源表!$1:$1,0))*INDEX(城镇化率!$1:$1048576,MATCH($B190,城镇化率!$A:$A,0),MATCH(AE$1,城镇化率!$5:$5,0))/100</f>
        <v>4257471.3184748041</v>
      </c>
      <c r="AF190" s="40">
        <f>INDEX(人口源表!$1:$1048576,MATCH($B190,人口源表!$A:$A,0),MATCH(AF$1,人口源表!$1:$1,0))*INDEX(城镇化率!$1:$1048576,MATCH($B190,城镇化率!$A:$A,0),MATCH(AF$1,城镇化率!$5:$5,0))/100</f>
        <v>4261872.6034414778</v>
      </c>
      <c r="AG190" s="40">
        <f>INDEX(人口源表!$1:$1048576,MATCH($B190,人口源表!$A:$A,0),MATCH(AG$1,人口源表!$1:$1,0))*INDEX(城镇化率!$1:$1048576,MATCH($B190,城镇化率!$A:$A,0),MATCH(AG$1,城镇化率!$5:$5,0))/100</f>
        <v>4264509.3624645649</v>
      </c>
      <c r="AH190" s="40">
        <f>INDEX(人口源表!$1:$1048576,MATCH($B190,人口源表!$A:$A,0),MATCH(AH$1,人口源表!$1:$1,0))*INDEX(城镇化率!$1:$1048576,MATCH($B190,城镇化率!$A:$A,0),MATCH(AH$1,城镇化率!$5:$5,0))/100</f>
        <v>4265494.0102585461</v>
      </c>
      <c r="AI190" s="40">
        <f>INDEX(人口源表!$1:$1048576,MATCH($B190,人口源表!$A:$A,0),MATCH(AI$1,人口源表!$1:$1,0))*INDEX(城镇化率!$1:$1048576,MATCH($B190,城镇化率!$A:$A,0),MATCH(AI$1,城镇化率!$5:$5,0))/100</f>
        <v>4264966.2296377718</v>
      </c>
      <c r="AJ190" s="40">
        <f>INDEX(人口源表!$1:$1048576,MATCH($B190,人口源表!$A:$A,0),MATCH(AJ$1,人口源表!$1:$1,0))*INDEX(城镇化率!$1:$1048576,MATCH($B190,城镇化率!$A:$A,0),MATCH(AJ$1,城镇化率!$5:$5,0))/100</f>
        <v>4263092.1927201143</v>
      </c>
      <c r="AK190" s="40">
        <f>INDEX(人口源表!$1:$1048576,MATCH($B190,人口源表!$A:$A,0),MATCH(AK$1,人口源表!$1:$1,0))*INDEX(城镇化率!$1:$1048576,MATCH($B190,城镇化率!$A:$A,0),MATCH(AK$1,城镇化率!$5:$5,0))/100</f>
        <v>4260065.6798953656</v>
      </c>
      <c r="AL190" s="40">
        <f>INDEX(人口源表!$1:$1048576,MATCH($B190,人口源表!$A:$A,0),MATCH(AL$1,人口源表!$1:$1,0))*INDEX(城镇化率!$1:$1048576,MATCH($B190,城镇化率!$A:$A,0),MATCH(AL$1,城镇化率!$5:$5,0))/100</f>
        <v>4256107.2902997052</v>
      </c>
      <c r="AM190" s="40">
        <f>INDEX(人口源表!$1:$1048576,MATCH($B190,人口源表!$A:$A,0),MATCH(AM$1,人口源表!$1:$1,0))*INDEX(城镇化率!$1:$1048576,MATCH($B190,城镇化率!$A:$A,0),MATCH(AM$1,城镇化率!$5:$5,0))/100</f>
        <v>4251468.7902817512</v>
      </c>
      <c r="AN190" s="40">
        <f>INDEX(人口源表!$1:$1048576,MATCH($B190,人口源表!$A:$A,0),MATCH(AN$1,人口源表!$1:$1,0))*INDEX(城镇化率!$1:$1048576,MATCH($B190,城镇化率!$A:$A,0),MATCH(AN$1,城镇化率!$5:$5,0))/100</f>
        <v>4246427.1926985802</v>
      </c>
      <c r="AO190" s="40">
        <f>INDEX(人口源表!$1:$1048576,MATCH($B190,人口源表!$A:$A,0),MATCH(AO$1,人口源表!$1:$1,0))*INDEX(城镇化率!$1:$1048576,MATCH($B190,城镇化率!$A:$A,0),MATCH(AO$1,城镇化率!$5:$5,0))/100</f>
        <v>4241292.3473141566</v>
      </c>
      <c r="AP190" s="40">
        <f>INDEX(人口源表!$1:$1048576,MATCH($B190,人口源表!$A:$A,0),MATCH(AP$1,人口源表!$1:$1,0))*INDEX(城镇化率!$1:$1048576,MATCH($B190,城镇化率!$A:$A,0),MATCH(AP$1,城镇化率!$5:$5,0))/100</f>
        <v>4236401.6474008476</v>
      </c>
      <c r="AQ190" s="40">
        <f>INDEX(人口源表!$1:$1048576,MATCH($B190,人口源表!$A:$A,0),MATCH(AQ$1,人口源表!$1:$1,0))*INDEX(城镇化率!$1:$1048576,MATCH($B190,城镇化率!$A:$A,0),MATCH(AQ$1,城镇化率!$5:$5,0))/100</f>
        <v>4232123.7796107223</v>
      </c>
      <c r="AR190" s="40">
        <f>INDEX(人口源表!$1:$1048576,MATCH($B190,人口源表!$A:$A,0),MATCH(AR$1,人口源表!$1:$1,0))*INDEX(城镇化率!$1:$1048576,MATCH($B190,城镇化率!$A:$A,0),MATCH(AR$1,城镇化率!$5:$5,0))/100</f>
        <v>4228858.6084396401</v>
      </c>
      <c r="AS190" s="40">
        <f>INDEX(人口源表!$1:$1048576,MATCH($B190,人口源表!$A:$A,0),MATCH(AS$1,人口源表!$1:$1,0))*INDEX(城镇化率!$1:$1048576,MATCH($B190,城镇化率!$A:$A,0),MATCH(AS$1,城镇化率!$5:$5,0))/100</f>
        <v>4227037.7116951719</v>
      </c>
      <c r="AT190" s="40">
        <f>INDEX(人口源表!$1:$1048576,MATCH($B190,人口源表!$A:$A,0),MATCH(AT$1,人口源表!$1:$1,0))*INDEX(城镇化率!$1:$1048576,MATCH($B190,城镇化率!$A:$A,0),MATCH(AT$1,城镇化率!$5:$5,0))/100</f>
        <v>4227123.5969924219</v>
      </c>
      <c r="AU190" s="40">
        <f>INDEX(人口源表!$1:$1048576,MATCH($B190,人口源表!$A:$A,0),MATCH(AU$1,人口源表!$1:$1,0))*INDEX(城镇化率!$1:$1048576,MATCH($B190,城镇化率!$A:$A,0),MATCH(AU$1,城镇化率!$5:$5,0))/100</f>
        <v>4229612.8836709401</v>
      </c>
      <c r="AV190" s="40">
        <f>INDEX(人口源表!$1:$1048576,MATCH($B190,人口源表!$A:$A,0),MATCH(AV$1,人口源表!$1:$1,0))*INDEX(城镇化率!$1:$1048576,MATCH($B190,城镇化率!$A:$A,0),MATCH(AV$1,城镇化率!$5:$5,0))/100</f>
        <v>4235034.2111936482</v>
      </c>
    </row>
    <row r="191" spans="1:48" x14ac:dyDescent="0.15">
      <c r="A191" s="4" t="s">
        <v>872</v>
      </c>
      <c r="B191" s="4" t="s">
        <v>388</v>
      </c>
      <c r="C191" s="34">
        <f>VLOOKUP(B191,'[1]2016省城人口总结（根）'!B:C,2,FALSE)/100</f>
        <v>0.55110000000000003</v>
      </c>
      <c r="D191" s="40">
        <f>INDEX(人口源表!$1:$1048576,MATCH($B191,人口源表!$A:$A,0),MATCH(D$1,人口源表!$1:$1,0))*INDEX(城镇化率!$1:$1048576,MATCH($B191,城镇化率!$A:$A,0),MATCH(D$1,城镇化率!$5:$5,0))/100</f>
        <v>3138424.4671189757</v>
      </c>
      <c r="E191" s="40">
        <f>INDEX(人口源表!$1:$1048576,MATCH($B191,人口源表!$A:$A,0),MATCH(E$1,人口源表!$1:$1,0))*INDEX(城镇化率!$1:$1048576,MATCH($B191,城镇化率!$A:$A,0),MATCH(E$1,城镇化率!$5:$5,0))/100</f>
        <v>3206978.8528200658</v>
      </c>
      <c r="F191" s="40">
        <f>INDEX(人口源表!$1:$1048576,MATCH($B191,人口源表!$A:$A,0),MATCH(F$1,人口源表!$1:$1,0))*INDEX(城镇化率!$1:$1048576,MATCH($B191,城镇化率!$A:$A,0),MATCH(F$1,城镇化率!$5:$5,0))/100</f>
        <v>3275349.6328252172</v>
      </c>
      <c r="G191" s="40">
        <f>INDEX(人口源表!$1:$1048576,MATCH($B191,人口源表!$A:$A,0),MATCH(G$1,人口源表!$1:$1,0))*INDEX(城镇化率!$1:$1048576,MATCH($B191,城镇化率!$A:$A,0),MATCH(G$1,城镇化率!$5:$5,0))/100</f>
        <v>2911778.0666647945</v>
      </c>
      <c r="H191" s="40">
        <f>INDEX(人口源表!$1:$1048576,MATCH($B191,人口源表!$A:$A,0),MATCH(H$1,人口源表!$1:$1,0))*INDEX(城镇化率!$1:$1048576,MATCH($B191,城镇化率!$A:$A,0),MATCH(H$1,城镇化率!$5:$5,0))/100</f>
        <v>2978185.1907322411</v>
      </c>
      <c r="I191" s="40">
        <f>INDEX(人口源表!$1:$1048576,MATCH($B191,人口源表!$A:$A,0),MATCH(I$1,人口源表!$1:$1,0))*INDEX(城镇化率!$1:$1048576,MATCH($B191,城镇化率!$A:$A,0),MATCH(I$1,城镇化率!$5:$5,0))/100</f>
        <v>3023466.9966369946</v>
      </c>
      <c r="J191" s="40">
        <f>INDEX(人口源表!$1:$1048576,MATCH($B191,人口源表!$A:$A,0),MATCH(J$1,人口源表!$1:$1,0))*INDEX(城镇化率!$1:$1048576,MATCH($B191,城镇化率!$A:$A,0),MATCH(J$1,城镇化率!$5:$5,0))/100</f>
        <v>3067785.7120101624</v>
      </c>
      <c r="K191" s="40">
        <f>INDEX(人口源表!$1:$1048576,MATCH($B191,人口源表!$A:$A,0),MATCH(K$1,人口源表!$1:$1,0))*INDEX(城镇化率!$1:$1048576,MATCH($B191,城镇化率!$A:$A,0),MATCH(K$1,城镇化率!$5:$5,0))/100</f>
        <v>3111090.9039699463</v>
      </c>
      <c r="L191" s="40">
        <f>INDEX(人口源表!$1:$1048576,MATCH($B191,人口源表!$A:$A,0),MATCH(L$1,人口源表!$1:$1,0))*INDEX(城镇化率!$1:$1048576,MATCH($B191,城镇化率!$A:$A,0),MATCH(L$1,城镇化率!$5:$5,0))/100</f>
        <v>3153335.146076275</v>
      </c>
      <c r="M191" s="40">
        <f>INDEX(人口源表!$1:$1048576,MATCH($B191,人口源表!$A:$A,0),MATCH(M$1,人口源表!$1:$1,0))*INDEX(城镇化率!$1:$1048576,MATCH($B191,城镇化率!$A:$A,0),MATCH(M$1,城镇化率!$5:$5,0))/100</f>
        <v>3194474.2074885922</v>
      </c>
      <c r="N191" s="40">
        <f>INDEX(人口源表!$1:$1048576,MATCH($B191,人口源表!$A:$A,0),MATCH(N$1,人口源表!$1:$1,0))*INDEX(城镇化率!$1:$1048576,MATCH($B191,城镇化率!$A:$A,0),MATCH(N$1,城镇化率!$5:$5,0))/100</f>
        <v>3234467.2481234558</v>
      </c>
      <c r="O191" s="40">
        <f>INDEX(人口源表!$1:$1048576,MATCH($B191,人口源表!$A:$A,0),MATCH(O$1,人口源表!$1:$1,0))*INDEX(城镇化率!$1:$1048576,MATCH($B191,城镇化率!$A:$A,0),MATCH(O$1,城镇化率!$5:$5,0))/100</f>
        <v>3273277.0199552458</v>
      </c>
      <c r="P191" s="40">
        <f>INDEX(人口源表!$1:$1048576,MATCH($B191,人口源表!$A:$A,0),MATCH(P$1,人口源表!$1:$1,0))*INDEX(城镇化率!$1:$1048576,MATCH($B191,城镇化率!$A:$A,0),MATCH(P$1,城镇化率!$5:$5,0))/100</f>
        <v>3310870.0746062412</v>
      </c>
      <c r="Q191" s="40">
        <f>INDEX(人口源表!$1:$1048576,MATCH($B191,人口源表!$A:$A,0),MATCH(Q$1,人口源表!$1:$1,0))*INDEX(城镇化率!$1:$1048576,MATCH($B191,城镇化率!$A:$A,0),MATCH(Q$1,城镇化率!$5:$5,0))/100</f>
        <v>3347216.3325719279</v>
      </c>
      <c r="R191" s="40">
        <f>INDEX(人口源表!$1:$1048576,MATCH($B191,人口源表!$A:$A,0),MATCH(R$1,人口源表!$1:$1,0))*INDEX(城镇化率!$1:$1048576,MATCH($B191,城镇化率!$A:$A,0),MATCH(R$1,城镇化率!$5:$5,0))/100</f>
        <v>3382291.8766053664</v>
      </c>
      <c r="S191" s="40">
        <f>INDEX(人口源表!$1:$1048576,MATCH($B191,人口源表!$A:$A,0),MATCH(S$1,人口源表!$1:$1,0))*INDEX(城镇化率!$1:$1048576,MATCH($B191,城镇化率!$A:$A,0),MATCH(S$1,城镇化率!$5:$5,0))/100</f>
        <v>3399163.411027269</v>
      </c>
      <c r="T191" s="40">
        <f>INDEX(人口源表!$1:$1048576,MATCH($B191,人口源表!$A:$A,0),MATCH(T$1,人口源表!$1:$1,0))*INDEX(城镇化率!$1:$1048576,MATCH($B191,城镇化率!$A:$A,0),MATCH(T$1,城镇化率!$5:$5,0))/100</f>
        <v>3414489.1244156058</v>
      </c>
      <c r="U191" s="40">
        <f>INDEX(人口源表!$1:$1048576,MATCH($B191,人口源表!$A:$A,0),MATCH(U$1,人口源表!$1:$1,0))*INDEX(城镇化率!$1:$1048576,MATCH($B191,城镇化率!$A:$A,0),MATCH(U$1,城镇化率!$5:$5,0))/100</f>
        <v>3428280.0235331529</v>
      </c>
      <c r="V191" s="40">
        <f>INDEX(人口源表!$1:$1048576,MATCH($B191,人口源表!$A:$A,0),MATCH(V$1,人口源表!$1:$1,0))*INDEX(城镇化率!$1:$1048576,MATCH($B191,城镇化率!$A:$A,0),MATCH(V$1,城镇化率!$5:$5,0))/100</f>
        <v>3440550.8953446471</v>
      </c>
      <c r="W191" s="40">
        <f>INDEX(人口源表!$1:$1048576,MATCH($B191,人口源表!$A:$A,0),MATCH(W$1,人口源表!$1:$1,0))*INDEX(城镇化率!$1:$1048576,MATCH($B191,城镇化率!$A:$A,0),MATCH(W$1,城镇化率!$5:$5,0))/100</f>
        <v>3451322.3998843539</v>
      </c>
      <c r="X191" s="40">
        <f>INDEX(人口源表!$1:$1048576,MATCH($B191,人口源表!$A:$A,0),MATCH(X$1,人口源表!$1:$1,0))*INDEX(城镇化率!$1:$1048576,MATCH($B191,城镇化率!$A:$A,0),MATCH(X$1,城镇化率!$5:$5,0))/100</f>
        <v>3460619.869360886</v>
      </c>
      <c r="Y191" s="40">
        <f>INDEX(人口源表!$1:$1048576,MATCH($B191,人口源表!$A:$A,0),MATCH(Y$1,人口源表!$1:$1,0))*INDEX(城镇化率!$1:$1048576,MATCH($B191,城镇化率!$A:$A,0),MATCH(Y$1,城镇化率!$5:$5,0))/100</f>
        <v>3468475.4410337033</v>
      </c>
      <c r="Z191" s="40">
        <f>INDEX(人口源表!$1:$1048576,MATCH($B191,人口源表!$A:$A,0),MATCH(Z$1,人口源表!$1:$1,0))*INDEX(城镇化率!$1:$1048576,MATCH($B191,城镇化率!$A:$A,0),MATCH(Z$1,城镇化率!$5:$5,0))/100</f>
        <v>3474924.8302953918</v>
      </c>
      <c r="AA191" s="40">
        <f>INDEX(人口源表!$1:$1048576,MATCH($B191,人口源表!$A:$A,0),MATCH(AA$1,人口源表!$1:$1,0))*INDEX(城镇化率!$1:$1048576,MATCH($B191,城镇化率!$A:$A,0),MATCH(AA$1,城镇化率!$5:$5,0))/100</f>
        <v>3480012.178279622</v>
      </c>
      <c r="AB191" s="40">
        <f>INDEX(人口源表!$1:$1048576,MATCH($B191,人口源表!$A:$A,0),MATCH(AB$1,人口源表!$1:$1,0))*INDEX(城镇化率!$1:$1048576,MATCH($B191,城镇化率!$A:$A,0),MATCH(AB$1,城镇化率!$5:$5,0))/100</f>
        <v>3483784.7753041373</v>
      </c>
      <c r="AC191" s="40">
        <f>INDEX(人口源表!$1:$1048576,MATCH($B191,人口源表!$A:$A,0),MATCH(AC$1,人口源表!$1:$1,0))*INDEX(城镇化率!$1:$1048576,MATCH($B191,城镇化率!$A:$A,0),MATCH(AC$1,城镇化率!$5:$5,0))/100</f>
        <v>3482031.1843039207</v>
      </c>
      <c r="AD191" s="40">
        <f>INDEX(人口源表!$1:$1048576,MATCH($B191,人口源表!$A:$A,0),MATCH(AD$1,人口源表!$1:$1,0))*INDEX(城镇化率!$1:$1048576,MATCH($B191,城镇化率!$A:$A,0),MATCH(AD$1,城镇化率!$5:$5,0))/100</f>
        <v>3479079.5579606825</v>
      </c>
      <c r="AE191" s="40">
        <f>INDEX(人口源表!$1:$1048576,MATCH($B191,人口源表!$A:$A,0),MATCH(AE$1,人口源表!$1:$1,0))*INDEX(城镇化率!$1:$1048576,MATCH($B191,城镇化率!$A:$A,0),MATCH(AE$1,城镇化率!$5:$5,0))/100</f>
        <v>3475001.7635989785</v>
      </c>
      <c r="AF191" s="40">
        <f>INDEX(人口源表!$1:$1048576,MATCH($B191,人口源表!$A:$A,0),MATCH(AF$1,人口源表!$1:$1,0))*INDEX(城镇化率!$1:$1048576,MATCH($B191,城镇化率!$A:$A,0),MATCH(AF$1,城镇化率!$5:$5,0))/100</f>
        <v>3469874.328154176</v>
      </c>
      <c r="AG191" s="40">
        <f>INDEX(人口源表!$1:$1048576,MATCH($B191,人口源表!$A:$A,0),MATCH(AG$1,人口源表!$1:$1,0))*INDEX(城镇化率!$1:$1048576,MATCH($B191,城镇化率!$A:$A,0),MATCH(AG$1,城镇化率!$5:$5,0))/100</f>
        <v>3463779.9102752293</v>
      </c>
      <c r="AH191" s="40">
        <f>INDEX(人口源表!$1:$1048576,MATCH($B191,人口源表!$A:$A,0),MATCH(AH$1,人口源表!$1:$1,0))*INDEX(城镇化率!$1:$1048576,MATCH($B191,城镇化率!$A:$A,0),MATCH(AH$1,城镇化率!$5:$5,0))/100</f>
        <v>3456808.1046268255</v>
      </c>
      <c r="AI191" s="40">
        <f>INDEX(人口源表!$1:$1048576,MATCH($B191,人口源表!$A:$A,0),MATCH(AI$1,人口源表!$1:$1,0))*INDEX(城镇化率!$1:$1048576,MATCH($B191,城镇化率!$A:$A,0),MATCH(AI$1,城镇化率!$5:$5,0))/100</f>
        <v>3449054.8575069336</v>
      </c>
      <c r="AJ191" s="40">
        <f>INDEX(人口源表!$1:$1048576,MATCH($B191,人口源表!$A:$A,0),MATCH(AJ$1,人口源表!$1:$1,0))*INDEX(城镇化率!$1:$1048576,MATCH($B191,城镇化率!$A:$A,0),MATCH(AJ$1,城镇化率!$5:$5,0))/100</f>
        <v>3440621.1623794539</v>
      </c>
      <c r="AK191" s="40">
        <f>INDEX(人口源表!$1:$1048576,MATCH($B191,人口源表!$A:$A,0),MATCH(AK$1,人口源表!$1:$1,0))*INDEX(城镇化率!$1:$1048576,MATCH($B191,城镇化率!$A:$A,0),MATCH(AK$1,城镇化率!$5:$5,0))/100</f>
        <v>3431616.681609469</v>
      </c>
      <c r="AL191" s="40">
        <f>INDEX(人口源表!$1:$1048576,MATCH($B191,人口源表!$A:$A,0),MATCH(AL$1,人口源表!$1:$1,0))*INDEX(城镇化率!$1:$1048576,MATCH($B191,城镇化率!$A:$A,0),MATCH(AL$1,城镇化率!$5:$5,0))/100</f>
        <v>3422155.6302688867</v>
      </c>
      <c r="AM191" s="40">
        <f>INDEX(人口源表!$1:$1048576,MATCH($B191,人口源表!$A:$A,0),MATCH(AM$1,人口源表!$1:$1,0))*INDEX(城镇化率!$1:$1048576,MATCH($B191,城镇化率!$A:$A,0),MATCH(AM$1,城镇化率!$5:$5,0))/100</f>
        <v>3412361.1269446178</v>
      </c>
      <c r="AN191" s="40">
        <f>INDEX(人口源表!$1:$1048576,MATCH($B191,人口源表!$A:$A,0),MATCH(AN$1,人口源表!$1:$1,0))*INDEX(城镇化率!$1:$1048576,MATCH($B191,城镇化率!$A:$A,0),MATCH(AN$1,城镇化率!$5:$5,0))/100</f>
        <v>3402361.0479825162</v>
      </c>
      <c r="AO191" s="40">
        <f>INDEX(人口源表!$1:$1048576,MATCH($B191,人口源表!$A:$A,0),MATCH(AO$1,人口源表!$1:$1,0))*INDEX(城镇化率!$1:$1048576,MATCH($B191,城镇化率!$A:$A,0),MATCH(AO$1,城镇化率!$5:$5,0))/100</f>
        <v>3392291.6938324077</v>
      </c>
      <c r="AP191" s="40">
        <f>INDEX(人口源表!$1:$1048576,MATCH($B191,人口源表!$A:$A,0),MATCH(AP$1,人口源表!$1:$1,0))*INDEX(城镇化率!$1:$1048576,MATCH($B191,城镇化率!$A:$A,0),MATCH(AP$1,城镇化率!$5:$5,0))/100</f>
        <v>3382296.4863313315</v>
      </c>
      <c r="AQ191" s="40">
        <f>INDEX(人口源表!$1:$1048576,MATCH($B191,人口源表!$A:$A,0),MATCH(AQ$1,人口源表!$1:$1,0))*INDEX(城镇化率!$1:$1048576,MATCH($B191,城镇化率!$A:$A,0),MATCH(AQ$1,城镇化率!$5:$5,0))/100</f>
        <v>3372523.9105506688</v>
      </c>
      <c r="AR191" s="40">
        <f>INDEX(人口源表!$1:$1048576,MATCH($B191,人口源表!$A:$A,0),MATCH(AR$1,人口源表!$1:$1,0))*INDEX(城镇化率!$1:$1048576,MATCH($B191,城镇化率!$A:$A,0),MATCH(AR$1,城镇化率!$5:$5,0))/100</f>
        <v>3363133.4061494768</v>
      </c>
      <c r="AS191" s="40">
        <f>INDEX(人口源表!$1:$1048576,MATCH($B191,人口源表!$A:$A,0),MATCH(AS$1,人口源表!$1:$1,0))*INDEX(城镇化率!$1:$1048576,MATCH($B191,城镇化率!$A:$A,0),MATCH(AS$1,城镇化率!$5:$5,0))/100</f>
        <v>3354288.9847996617</v>
      </c>
      <c r="AT191" s="40">
        <f>INDEX(人口源表!$1:$1048576,MATCH($B191,人口源表!$A:$A,0),MATCH(AT$1,人口源表!$1:$1,0))*INDEX(城镇化率!$1:$1048576,MATCH($B191,城镇化率!$A:$A,0),MATCH(AT$1,城镇化率!$5:$5,0))/100</f>
        <v>3346162.9565025377</v>
      </c>
      <c r="AU191" s="40">
        <f>INDEX(人口源表!$1:$1048576,MATCH($B191,人口源表!$A:$A,0),MATCH(AU$1,人口源表!$1:$1,0))*INDEX(城镇化率!$1:$1048576,MATCH($B191,城镇化率!$A:$A,0),MATCH(AU$1,城镇化率!$5:$5,0))/100</f>
        <v>3338936.0629249471</v>
      </c>
      <c r="AV191" s="40">
        <f>INDEX(人口源表!$1:$1048576,MATCH($B191,人口源表!$A:$A,0),MATCH(AV$1,人口源表!$1:$1,0))*INDEX(城镇化率!$1:$1048576,MATCH($B191,城镇化率!$A:$A,0),MATCH(AV$1,城镇化率!$5:$5,0))/100</f>
        <v>3332796.1360244988</v>
      </c>
    </row>
    <row r="192" spans="1:48" x14ac:dyDescent="0.15">
      <c r="A192" s="4" t="s">
        <v>872</v>
      </c>
      <c r="B192" s="4" t="s">
        <v>390</v>
      </c>
      <c r="C192" s="34">
        <f>VLOOKUP(B192,'[1]2016省城人口总结（根）'!B:C,2,FALSE)/100</f>
        <v>0.49835000000000002</v>
      </c>
      <c r="D192" s="40">
        <f>INDEX(人口源表!$1:$1048576,MATCH($B192,人口源表!$A:$A,0),MATCH(D$1,人口源表!$1:$1,0))*INDEX(城镇化率!$1:$1048576,MATCH($B192,城镇化率!$A:$A,0),MATCH(D$1,城镇化率!$5:$5,0))/100</f>
        <v>2921753.591561811</v>
      </c>
      <c r="E192" s="40">
        <f>INDEX(人口源表!$1:$1048576,MATCH($B192,人口源表!$A:$A,0),MATCH(E$1,人口源表!$1:$1,0))*INDEX(城镇化率!$1:$1048576,MATCH($B192,城镇化率!$A:$A,0),MATCH(E$1,城镇化率!$5:$5,0))/100</f>
        <v>2979635.942161669</v>
      </c>
      <c r="F192" s="40">
        <f>INDEX(人口源表!$1:$1048576,MATCH($B192,人口源表!$A:$A,0),MATCH(F$1,人口源表!$1:$1,0))*INDEX(城镇化率!$1:$1048576,MATCH($B192,城镇化率!$A:$A,0),MATCH(F$1,城镇化率!$5:$5,0))/100</f>
        <v>3037130.9666100238</v>
      </c>
      <c r="G192" s="40">
        <f>INDEX(人口源表!$1:$1048576,MATCH($B192,人口源表!$A:$A,0),MATCH(G$1,人口源表!$1:$1,0))*INDEX(城镇化率!$1:$1048576,MATCH($B192,城镇化率!$A:$A,0),MATCH(G$1,城镇化率!$5:$5,0))/100</f>
        <v>2757293.6864302307</v>
      </c>
      <c r="H192" s="40">
        <f>INDEX(人口源表!$1:$1048576,MATCH($B192,人口源表!$A:$A,0),MATCH(H$1,人口源表!$1:$1,0))*INDEX(城镇化率!$1:$1048576,MATCH($B192,城镇化率!$A:$A,0),MATCH(H$1,城镇化率!$5:$5,0))/100</f>
        <v>2814160.5384896337</v>
      </c>
      <c r="I192" s="40">
        <f>INDEX(人口源表!$1:$1048576,MATCH($B192,人口源表!$A:$A,0),MATCH(I$1,人口源表!$1:$1,0))*INDEX(城镇化率!$1:$1048576,MATCH($B192,城镇化率!$A:$A,0),MATCH(I$1,城镇化率!$5:$5,0))/100</f>
        <v>2850266.092809937</v>
      </c>
      <c r="J192" s="40">
        <f>INDEX(人口源表!$1:$1048576,MATCH($B192,人口源表!$A:$A,0),MATCH(J$1,人口源表!$1:$1,0))*INDEX(城镇化率!$1:$1048576,MATCH($B192,城镇化率!$A:$A,0),MATCH(J$1,城镇化率!$5:$5,0))/100</f>
        <v>2884754.9456103388</v>
      </c>
      <c r="K192" s="40">
        <f>INDEX(人口源表!$1:$1048576,MATCH($B192,人口源表!$A:$A,0),MATCH(K$1,人口源表!$1:$1,0))*INDEX(城镇化率!$1:$1048576,MATCH($B192,城镇化率!$A:$A,0),MATCH(K$1,城镇化率!$5:$5,0))/100</f>
        <v>2917632.6483020876</v>
      </c>
      <c r="L192" s="40">
        <f>INDEX(人口源表!$1:$1048576,MATCH($B192,人口源表!$A:$A,0),MATCH(L$1,人口源表!$1:$1,0))*INDEX(城镇化率!$1:$1048576,MATCH($B192,城镇化率!$A:$A,0),MATCH(L$1,城镇化率!$5:$5,0))/100</f>
        <v>2948906.6154390294</v>
      </c>
      <c r="M192" s="40">
        <f>INDEX(人口源表!$1:$1048576,MATCH($B192,人口源表!$A:$A,0),MATCH(M$1,人口源表!$1:$1,0))*INDEX(城镇化率!$1:$1048576,MATCH($B192,城镇化率!$A:$A,0),MATCH(M$1,城镇化率!$5:$5,0))/100</f>
        <v>2978586.194632445</v>
      </c>
      <c r="N192" s="40">
        <f>INDEX(人口源表!$1:$1048576,MATCH($B192,人口源表!$A:$A,0),MATCH(N$1,人口源表!$1:$1,0))*INDEX(城镇化率!$1:$1048576,MATCH($B192,城镇化率!$A:$A,0),MATCH(N$1,城镇化率!$5:$5,0))/100</f>
        <v>3006683.870110041</v>
      </c>
      <c r="O192" s="40">
        <f>INDEX(人口源表!$1:$1048576,MATCH($B192,人口源表!$A:$A,0),MATCH(O$1,人口源表!$1:$1,0))*INDEX(城镇化率!$1:$1048576,MATCH($B192,城镇化率!$A:$A,0),MATCH(O$1,城镇化率!$5:$5,0))/100</f>
        <v>3033215.3928063866</v>
      </c>
      <c r="P192" s="40">
        <f>INDEX(人口源表!$1:$1048576,MATCH($B192,人口源表!$A:$A,0),MATCH(P$1,人口源表!$1:$1,0))*INDEX(城镇化率!$1:$1048576,MATCH($B192,城镇化率!$A:$A,0),MATCH(P$1,城镇化率!$5:$5,0))/100</f>
        <v>3058197.6047538179</v>
      </c>
      <c r="Q192" s="40">
        <f>INDEX(人口源表!$1:$1048576,MATCH($B192,人口源表!$A:$A,0),MATCH(Q$1,人口源表!$1:$1,0))*INDEX(城镇化率!$1:$1048576,MATCH($B192,城镇化率!$A:$A,0),MATCH(Q$1,城镇化率!$5:$5,0))/100</f>
        <v>3081652.5424677455</v>
      </c>
      <c r="R192" s="40">
        <f>INDEX(人口源表!$1:$1048576,MATCH($B192,人口源表!$A:$A,0),MATCH(R$1,人口源表!$1:$1,0))*INDEX(城镇化率!$1:$1048576,MATCH($B192,城镇化率!$A:$A,0),MATCH(R$1,城镇化率!$5:$5,0))/100</f>
        <v>3103604.1295699002</v>
      </c>
      <c r="S192" s="40">
        <f>INDEX(人口源表!$1:$1048576,MATCH($B192,人口源表!$A:$A,0),MATCH(S$1,人口源表!$1:$1,0))*INDEX(城镇化率!$1:$1048576,MATCH($B192,城镇化率!$A:$A,0),MATCH(S$1,城镇化率!$5:$5,0))/100</f>
        <v>3108613.0906230509</v>
      </c>
      <c r="T192" s="40">
        <f>INDEX(人口源表!$1:$1048576,MATCH($B192,人口源表!$A:$A,0),MATCH(T$1,人口源表!$1:$1,0))*INDEX(城镇化率!$1:$1048576,MATCH($B192,城镇化率!$A:$A,0),MATCH(T$1,城镇化率!$5:$5,0))/100</f>
        <v>3112064.6768996483</v>
      </c>
      <c r="U192" s="40">
        <f>INDEX(人口源表!$1:$1048576,MATCH($B192,人口源表!$A:$A,0),MATCH(U$1,人口源表!$1:$1,0))*INDEX(城镇化率!$1:$1048576,MATCH($B192,城镇化率!$A:$A,0),MATCH(U$1,城镇化率!$5:$5,0))/100</f>
        <v>3114015.0465285466</v>
      </c>
      <c r="V192" s="40">
        <f>INDEX(人口源表!$1:$1048576,MATCH($B192,人口源表!$A:$A,0),MATCH(V$1,人口源表!$1:$1,0))*INDEX(城镇化率!$1:$1048576,MATCH($B192,城镇化率!$A:$A,0),MATCH(V$1,城镇化率!$5:$5,0))/100</f>
        <v>3114522.3157541091</v>
      </c>
      <c r="W192" s="40">
        <f>INDEX(人口源表!$1:$1048576,MATCH($B192,人口源表!$A:$A,0),MATCH(W$1,人口源表!$1:$1,0))*INDEX(城镇化率!$1:$1048576,MATCH($B192,城镇化率!$A:$A,0),MATCH(W$1,城镇化率!$5:$5,0))/100</f>
        <v>3113647.1956827883</v>
      </c>
      <c r="X192" s="40">
        <f>INDEX(人口源表!$1:$1048576,MATCH($B192,人口源表!$A:$A,0),MATCH(X$1,人口源表!$1:$1,0))*INDEX(城镇化率!$1:$1048576,MATCH($B192,城镇化率!$A:$A,0),MATCH(X$1,城镇化率!$5:$5,0))/100</f>
        <v>3111454.2543576844</v>
      </c>
      <c r="Y192" s="40">
        <f>INDEX(人口源表!$1:$1048576,MATCH($B192,人口源表!$A:$A,0),MATCH(Y$1,人口源表!$1:$1,0))*INDEX(城镇化率!$1:$1048576,MATCH($B192,城镇化率!$A:$A,0),MATCH(Y$1,城镇化率!$5:$5,0))/100</f>
        <v>3108009.556848526</v>
      </c>
      <c r="Z192" s="40">
        <f>INDEX(人口源表!$1:$1048576,MATCH($B192,人口源表!$A:$A,0),MATCH(Z$1,人口源表!$1:$1,0))*INDEX(城镇化率!$1:$1048576,MATCH($B192,城镇化率!$A:$A,0),MATCH(Z$1,城镇化率!$5:$5,0))/100</f>
        <v>3103381.9105915809</v>
      </c>
      <c r="AA192" s="40">
        <f>INDEX(人口源表!$1:$1048576,MATCH($B192,人口源表!$A:$A,0),MATCH(AA$1,人口源表!$1:$1,0))*INDEX(城镇化率!$1:$1048576,MATCH($B192,城镇化率!$A:$A,0),MATCH(AA$1,城镇化率!$5:$5,0))/100</f>
        <v>3097644.1477027149</v>
      </c>
      <c r="AB192" s="40">
        <f>INDEX(人口源表!$1:$1048576,MATCH($B192,人口源表!$A:$A,0),MATCH(AB$1,人口源表!$1:$1,0))*INDEX(城镇化率!$1:$1048576,MATCH($B192,城镇化率!$A:$A,0),MATCH(AB$1,城镇化率!$5:$5,0))/100</f>
        <v>3090871.3497476634</v>
      </c>
      <c r="AC192" s="40">
        <f>INDEX(人口源表!$1:$1048576,MATCH($B192,人口源表!$A:$A,0),MATCH(AC$1,人口源表!$1:$1,0))*INDEX(城镇化率!$1:$1048576,MATCH($B192,城镇化率!$A:$A,0),MATCH(AC$1,城镇化率!$5:$5,0))/100</f>
        <v>3079368.1434939699</v>
      </c>
      <c r="AD192" s="40">
        <f>INDEX(人口源表!$1:$1048576,MATCH($B192,人口源表!$A:$A,0),MATCH(AD$1,人口源表!$1:$1,0))*INDEX(城镇化率!$1:$1048576,MATCH($B192,城镇化率!$A:$A,0),MATCH(AD$1,城镇化率!$5:$5,0))/100</f>
        <v>3067013.8792423289</v>
      </c>
      <c r="AE192" s="40">
        <f>INDEX(人口源表!$1:$1048576,MATCH($B192,人口源表!$A:$A,0),MATCH(AE$1,人口源表!$1:$1,0))*INDEX(城镇化率!$1:$1048576,MATCH($B192,城镇化率!$A:$A,0),MATCH(AE$1,城镇化率!$5:$5,0))/100</f>
        <v>3053896.6265151147</v>
      </c>
      <c r="AF192" s="40">
        <f>INDEX(人口源表!$1:$1048576,MATCH($B192,人口源表!$A:$A,0),MATCH(AF$1,人口源表!$1:$1,0))*INDEX(城镇化率!$1:$1048576,MATCH($B192,城镇化率!$A:$A,0),MATCH(AF$1,城镇化率!$5:$5,0))/100</f>
        <v>3040104.5956507628</v>
      </c>
      <c r="AG192" s="40">
        <f>INDEX(人口源表!$1:$1048576,MATCH($B192,人口源表!$A:$A,0),MATCH(AG$1,人口源表!$1:$1,0))*INDEX(城镇化率!$1:$1048576,MATCH($B192,城镇化率!$A:$A,0),MATCH(AG$1,城镇化率!$5:$5,0))/100</f>
        <v>3025731.1738174642</v>
      </c>
      <c r="AH192" s="40">
        <f>INDEX(人口源表!$1:$1048576,MATCH($B192,人口源表!$A:$A,0),MATCH(AH$1,人口源表!$1:$1,0))*INDEX(城镇化率!$1:$1048576,MATCH($B192,城镇化率!$A:$A,0),MATCH(AH$1,城镇化率!$5:$5,0))/100</f>
        <v>3010870.577491764</v>
      </c>
      <c r="AI192" s="40">
        <f>INDEX(人口源表!$1:$1048576,MATCH($B192,人口源表!$A:$A,0),MATCH(AI$1,人口源表!$1:$1,0))*INDEX(城镇化率!$1:$1048576,MATCH($B192,城镇化率!$A:$A,0),MATCH(AI$1,城镇化率!$5:$5,0))/100</f>
        <v>2995621.667803647</v>
      </c>
      <c r="AJ192" s="40">
        <f>INDEX(人口源表!$1:$1048576,MATCH($B192,人口源表!$A:$A,0),MATCH(AJ$1,人口源表!$1:$1,0))*INDEX(城镇化率!$1:$1048576,MATCH($B192,城镇化率!$A:$A,0),MATCH(AJ$1,城镇化率!$5:$5,0))/100</f>
        <v>2980084.1966961063</v>
      </c>
      <c r="AK192" s="40">
        <f>INDEX(人口源表!$1:$1048576,MATCH($B192,人口源表!$A:$A,0),MATCH(AK$1,人口源表!$1:$1,0))*INDEX(城镇化率!$1:$1048576,MATCH($B192,城镇化率!$A:$A,0),MATCH(AK$1,城镇化率!$5:$5,0))/100</f>
        <v>2964362.651561711</v>
      </c>
      <c r="AL192" s="40">
        <f>INDEX(人口源表!$1:$1048576,MATCH($B192,人口源表!$A:$A,0),MATCH(AL$1,人口源表!$1:$1,0))*INDEX(城镇化率!$1:$1048576,MATCH($B192,城镇化率!$A:$A,0),MATCH(AL$1,城镇化率!$5:$5,0))/100</f>
        <v>2948562.4735144912</v>
      </c>
      <c r="AM192" s="40">
        <f>INDEX(人口源表!$1:$1048576,MATCH($B192,人口源表!$A:$A,0),MATCH(AM$1,人口源表!$1:$1,0))*INDEX(城镇化率!$1:$1048576,MATCH($B192,城镇化率!$A:$A,0),MATCH(AM$1,城镇化率!$5:$5,0))/100</f>
        <v>2932793.9315459616</v>
      </c>
      <c r="AN192" s="40">
        <f>INDEX(人口源表!$1:$1048576,MATCH($B192,人口源表!$A:$A,0),MATCH(AN$1,人口源表!$1:$1,0))*INDEX(城镇化率!$1:$1048576,MATCH($B192,城镇化率!$A:$A,0),MATCH(AN$1,城镇化率!$5:$5,0))/100</f>
        <v>2917169.607959291</v>
      </c>
      <c r="AO192" s="40">
        <f>INDEX(人口源表!$1:$1048576,MATCH($B192,人口源表!$A:$A,0),MATCH(AO$1,人口源表!$1:$1,0))*INDEX(城镇化率!$1:$1048576,MATCH($B192,城镇化率!$A:$A,0),MATCH(AO$1,城镇化率!$5:$5,0))/100</f>
        <v>2901804.4262795192</v>
      </c>
      <c r="AP192" s="40">
        <f>INDEX(人口源表!$1:$1048576,MATCH($B192,人口源表!$A:$A,0),MATCH(AP$1,人口源表!$1:$1,0))*INDEX(城镇化率!$1:$1048576,MATCH($B192,城镇化率!$A:$A,0),MATCH(AP$1,城镇化率!$5:$5,0))/100</f>
        <v>2886817.6369789047</v>
      </c>
      <c r="AQ192" s="40">
        <f>INDEX(人口源表!$1:$1048576,MATCH($B192,人口源表!$A:$A,0),MATCH(AQ$1,人口源表!$1:$1,0))*INDEX(城镇化率!$1:$1048576,MATCH($B192,城镇化率!$A:$A,0),MATCH(AQ$1,城镇化率!$5:$5,0))/100</f>
        <v>2872330.2628853754</v>
      </c>
      <c r="AR192" s="40">
        <f>INDEX(人口源表!$1:$1048576,MATCH($B192,人口源表!$A:$A,0),MATCH(AR$1,人口源表!$1:$1,0))*INDEX(城镇化率!$1:$1048576,MATCH($B192,城镇化率!$A:$A,0),MATCH(AR$1,城镇化率!$5:$5,0))/100</f>
        <v>2858467.7455957835</v>
      </c>
      <c r="AS192" s="40">
        <f>INDEX(人口源表!$1:$1048576,MATCH($B192,人口源表!$A:$A,0),MATCH(AS$1,人口源表!$1:$1,0))*INDEX(城镇化率!$1:$1048576,MATCH($B192,城镇化率!$A:$A,0),MATCH(AS$1,城镇化率!$5:$5,0))/100</f>
        <v>2845357.3720808248</v>
      </c>
      <c r="AT192" s="40">
        <f>INDEX(人口源表!$1:$1048576,MATCH($B192,人口源表!$A:$A,0),MATCH(AT$1,人口源表!$1:$1,0))*INDEX(城镇化率!$1:$1048576,MATCH($B192,城镇化率!$A:$A,0),MATCH(AT$1,城镇化率!$5:$5,0))/100</f>
        <v>2833131.6040058904</v>
      </c>
      <c r="AU192" s="40">
        <f>INDEX(人口源表!$1:$1048576,MATCH($B192,人口源表!$A:$A,0),MATCH(AU$1,人口源表!$1:$1,0))*INDEX(城镇化率!$1:$1048576,MATCH($B192,城镇化率!$A:$A,0),MATCH(AU$1,城镇化率!$5:$5,0))/100</f>
        <v>2821924.1680579861</v>
      </c>
      <c r="AV192" s="40">
        <f>INDEX(人口源表!$1:$1048576,MATCH($B192,人口源表!$A:$A,0),MATCH(AV$1,人口源表!$1:$1,0))*INDEX(城镇化率!$1:$1048576,MATCH($B192,城镇化率!$A:$A,0),MATCH(AV$1,城镇化率!$5:$5,0))/100</f>
        <v>2811872.7310640966</v>
      </c>
    </row>
    <row r="193" spans="1:48" x14ac:dyDescent="0.15">
      <c r="A193" s="4" t="s">
        <v>872</v>
      </c>
      <c r="B193" s="4" t="s">
        <v>392</v>
      </c>
      <c r="C193" s="34">
        <f>VLOOKUP(B193,'[1]2016省城人口总结（根）'!B:C,2,FALSE)/100</f>
        <v>0.47197499999999998</v>
      </c>
      <c r="D193" s="40">
        <f>INDEX(人口源表!$1:$1048576,MATCH($B193,人口源表!$A:$A,0),MATCH(D$1,人口源表!$1:$1,0))*INDEX(城镇化率!$1:$1048576,MATCH($B193,城镇化率!$A:$A,0),MATCH(D$1,城镇化率!$5:$5,0))/100</f>
        <v>718444.64757991105</v>
      </c>
      <c r="E193" s="40">
        <f>INDEX(人口源表!$1:$1048576,MATCH($B193,人口源表!$A:$A,0),MATCH(E$1,人口源表!$1:$1,0))*INDEX(城镇化率!$1:$1048576,MATCH($B193,城镇化率!$A:$A,0),MATCH(E$1,城镇化率!$5:$5,0))/100</f>
        <v>732653.2179359427</v>
      </c>
      <c r="F193" s="40">
        <f>INDEX(人口源表!$1:$1048576,MATCH($B193,人口源表!$A:$A,0),MATCH(F$1,人口源表!$1:$1,0))*INDEX(城镇化率!$1:$1048576,MATCH($B193,城镇化率!$A:$A,0),MATCH(F$1,城镇化率!$5:$5,0))/100</f>
        <v>746760.97543468699</v>
      </c>
      <c r="G193" s="40">
        <f>INDEX(人口源表!$1:$1048576,MATCH($B193,人口源表!$A:$A,0),MATCH(G$1,人口源表!$1:$1,0))*INDEX(城镇化率!$1:$1048576,MATCH($B193,城镇化率!$A:$A,0),MATCH(G$1,城镇化率!$5:$5,0))/100</f>
        <v>751703.77940192819</v>
      </c>
      <c r="H193" s="40">
        <f>INDEX(人口源表!$1:$1048576,MATCH($B193,人口源表!$A:$A,0),MATCH(H$1,人口源表!$1:$1,0))*INDEX(城镇化率!$1:$1048576,MATCH($B193,城镇化率!$A:$A,0),MATCH(H$1,城镇化率!$5:$5,0))/100</f>
        <v>765887.43051611201</v>
      </c>
      <c r="I193" s="40">
        <f>INDEX(人口源表!$1:$1048576,MATCH($B193,人口源表!$A:$A,0),MATCH(I$1,人口源表!$1:$1,0))*INDEX(城镇化率!$1:$1048576,MATCH($B193,城镇化率!$A:$A,0),MATCH(I$1,城镇化率!$5:$5,0))/100</f>
        <v>774961.47221195011</v>
      </c>
      <c r="J193" s="40">
        <f>INDEX(人口源表!$1:$1048576,MATCH($B193,人口源表!$A:$A,0),MATCH(J$1,人口源表!$1:$1,0))*INDEX(城镇化率!$1:$1048576,MATCH($B193,城镇化率!$A:$A,0),MATCH(J$1,城镇化率!$5:$5,0))/100</f>
        <v>784105.89631313027</v>
      </c>
      <c r="K193" s="40">
        <f>INDEX(人口源表!$1:$1048576,MATCH($B193,人口源表!$A:$A,0),MATCH(K$1,人口源表!$1:$1,0))*INDEX(城镇化率!$1:$1048576,MATCH($B193,城镇化率!$A:$A,0),MATCH(K$1,城镇化率!$5:$5,0))/100</f>
        <v>793281.32119866298</v>
      </c>
      <c r="L193" s="40">
        <f>INDEX(人口源表!$1:$1048576,MATCH($B193,人口源表!$A:$A,0),MATCH(L$1,人口源表!$1:$1,0))*INDEX(城镇化率!$1:$1048576,MATCH($B193,城镇化率!$A:$A,0),MATCH(L$1,城镇化率!$5:$5,0))/100</f>
        <v>802451.50519611884</v>
      </c>
      <c r="M193" s="40">
        <f>INDEX(人口源表!$1:$1048576,MATCH($B193,人口源表!$A:$A,0),MATCH(M$1,人口源表!$1:$1,0))*INDEX(城镇化率!$1:$1048576,MATCH($B193,城镇化率!$A:$A,0),MATCH(M$1,城镇化率!$5:$5,0))/100</f>
        <v>811580.35922498303</v>
      </c>
      <c r="N193" s="40">
        <f>INDEX(人口源表!$1:$1048576,MATCH($B193,人口源表!$A:$A,0),MATCH(N$1,人口源表!$1:$1,0))*INDEX(城镇化率!$1:$1048576,MATCH($B193,城镇化率!$A:$A,0),MATCH(N$1,城镇化率!$5:$5,0))/100</f>
        <v>820632.52658204618</v>
      </c>
      <c r="O193" s="40">
        <f>INDEX(人口源表!$1:$1048576,MATCH($B193,人口源表!$A:$A,0),MATCH(O$1,人口源表!$1:$1,0))*INDEX(城镇化率!$1:$1048576,MATCH($B193,城镇化率!$A:$A,0),MATCH(O$1,城镇化率!$5:$5,0))/100</f>
        <v>829576.70327863609</v>
      </c>
      <c r="P193" s="40">
        <f>INDEX(人口源表!$1:$1048576,MATCH($B193,人口源表!$A:$A,0),MATCH(P$1,人口源表!$1:$1,0))*INDEX(城镇化率!$1:$1048576,MATCH($B193,城镇化率!$A:$A,0),MATCH(P$1,城镇化率!$5:$5,0))/100</f>
        <v>838380.95442655263</v>
      </c>
      <c r="Q193" s="40">
        <f>INDEX(人口源表!$1:$1048576,MATCH($B193,人口源表!$A:$A,0),MATCH(Q$1,人口源表!$1:$1,0))*INDEX(城镇化率!$1:$1048576,MATCH($B193,城镇化率!$A:$A,0),MATCH(Q$1,城镇化率!$5:$5,0))/100</f>
        <v>847015.47397743282</v>
      </c>
      <c r="R193" s="40">
        <f>INDEX(人口源表!$1:$1048576,MATCH($B193,人口源表!$A:$A,0),MATCH(R$1,人口源表!$1:$1,0))*INDEX(城镇化率!$1:$1048576,MATCH($B193,城镇化率!$A:$A,0),MATCH(R$1,城镇化率!$5:$5,0))/100</f>
        <v>855453.83714213932</v>
      </c>
      <c r="S193" s="40">
        <f>INDEX(人口源表!$1:$1048576,MATCH($B193,人口源表!$A:$A,0),MATCH(S$1,人口源表!$1:$1,0))*INDEX(城镇化率!$1:$1048576,MATCH($B193,城镇化率!$A:$A,0),MATCH(S$1,城镇化率!$5:$5,0))/100</f>
        <v>859394.2243927822</v>
      </c>
      <c r="T193" s="40">
        <f>INDEX(人口源表!$1:$1048576,MATCH($B193,人口源表!$A:$A,0),MATCH(T$1,人口源表!$1:$1,0))*INDEX(城镇化率!$1:$1048576,MATCH($B193,城镇化率!$A:$A,0),MATCH(T$1,城镇化率!$5:$5,0))/100</f>
        <v>863032.08965226787</v>
      </c>
      <c r="U193" s="40">
        <f>INDEX(人口源表!$1:$1048576,MATCH($B193,人口源表!$A:$A,0),MATCH(U$1,人口源表!$1:$1,0))*INDEX(城镇化率!$1:$1048576,MATCH($B193,城镇化率!$A:$A,0),MATCH(U$1,城镇化率!$5:$5,0))/100</f>
        <v>866350.25108262897</v>
      </c>
      <c r="V193" s="40">
        <f>INDEX(人口源表!$1:$1048576,MATCH($B193,人口源表!$A:$A,0),MATCH(V$1,人口源表!$1:$1,0))*INDEX(城镇化率!$1:$1048576,MATCH($B193,城镇化率!$A:$A,0),MATCH(V$1,城镇化率!$5:$5,0))/100</f>
        <v>869335.21292364853</v>
      </c>
      <c r="W193" s="40">
        <f>INDEX(人口源表!$1:$1048576,MATCH($B193,人口源表!$A:$A,0),MATCH(W$1,人口源表!$1:$1,0))*INDEX(城镇化率!$1:$1048576,MATCH($B193,城镇化率!$A:$A,0),MATCH(W$1,城镇化率!$5:$5,0))/100</f>
        <v>871976.68972173112</v>
      </c>
      <c r="X193" s="40">
        <f>INDEX(人口源表!$1:$1048576,MATCH($B193,人口源表!$A:$A,0),MATCH(X$1,人口源表!$1:$1,0))*INDEX(城镇化率!$1:$1048576,MATCH($B193,城镇化率!$A:$A,0),MATCH(X$1,城镇化率!$5:$5,0))/100</f>
        <v>874265.96548351389</v>
      </c>
      <c r="Y193" s="40">
        <f>INDEX(人口源表!$1:$1048576,MATCH($B193,人口源表!$A:$A,0),MATCH(Y$1,人口源表!$1:$1,0))*INDEX(城镇化率!$1:$1048576,MATCH($B193,城镇化率!$A:$A,0),MATCH(Y$1,城镇化率!$5:$5,0))/100</f>
        <v>876198.24531293765</v>
      </c>
      <c r="Z193" s="40">
        <f>INDEX(人口源表!$1:$1048576,MATCH($B193,人口源表!$A:$A,0),MATCH(Z$1,人口源表!$1:$1,0))*INDEX(城镇化率!$1:$1048576,MATCH($B193,城镇化率!$A:$A,0),MATCH(Z$1,城镇化率!$5:$5,0))/100</f>
        <v>877771.5942793797</v>
      </c>
      <c r="AA193" s="40">
        <f>INDEX(人口源表!$1:$1048576,MATCH($B193,人口源表!$A:$A,0),MATCH(AA$1,人口源表!$1:$1,0))*INDEX(城镇化率!$1:$1048576,MATCH($B193,城镇化率!$A:$A,0),MATCH(AA$1,城镇化率!$5:$5,0))/100</f>
        <v>878986.42631631019</v>
      </c>
      <c r="AB193" s="40">
        <f>INDEX(人口源表!$1:$1048576,MATCH($B193,人口源表!$A:$A,0),MATCH(AB$1,人口源表!$1:$1,0))*INDEX(城镇化率!$1:$1048576,MATCH($B193,城镇化率!$A:$A,0),MATCH(AB$1,城镇化率!$5:$5,0))/100</f>
        <v>879848.49432686612</v>
      </c>
      <c r="AC193" s="40">
        <f>INDEX(人口源表!$1:$1048576,MATCH($B193,人口源表!$A:$A,0),MATCH(AC$1,人口源表!$1:$1,0))*INDEX(城镇化率!$1:$1048576,MATCH($B193,城镇化率!$A:$A,0),MATCH(AC$1,城镇化率!$5:$5,0))/100</f>
        <v>879287.03586265643</v>
      </c>
      <c r="AD193" s="40">
        <f>INDEX(人口源表!$1:$1048576,MATCH($B193,人口源表!$A:$A,0),MATCH(AD$1,人口源表!$1:$1,0))*INDEX(城镇化率!$1:$1048576,MATCH($B193,城镇化率!$A:$A,0),MATCH(AD$1,城镇化率!$5:$5,0))/100</f>
        <v>878391.63165150117</v>
      </c>
      <c r="AE193" s="40">
        <f>INDEX(人口源表!$1:$1048576,MATCH($B193,人口源表!$A:$A,0),MATCH(AE$1,人口源表!$1:$1,0))*INDEX(城镇化率!$1:$1048576,MATCH($B193,城镇化率!$A:$A,0),MATCH(AE$1,城镇化率!$5:$5,0))/100</f>
        <v>877177.54928993364</v>
      </c>
      <c r="AF193" s="40">
        <f>INDEX(人口源表!$1:$1048576,MATCH($B193,人口源表!$A:$A,0),MATCH(AF$1,人口源表!$1:$1,0))*INDEX(城镇化率!$1:$1048576,MATCH($B193,城镇化率!$A:$A,0),MATCH(AF$1,城镇化率!$5:$5,0))/100</f>
        <v>875664.48093836696</v>
      </c>
      <c r="AG193" s="40">
        <f>INDEX(人口源表!$1:$1048576,MATCH($B193,人口源表!$A:$A,0),MATCH(AG$1,人口源表!$1:$1,0))*INDEX(城镇化率!$1:$1048576,MATCH($B193,城镇化率!$A:$A,0),MATCH(AG$1,城镇化率!$5:$5,0))/100</f>
        <v>873874.83216395008</v>
      </c>
      <c r="AH193" s="40">
        <f>INDEX(人口源表!$1:$1048576,MATCH($B193,人口源表!$A:$A,0),MATCH(AH$1,人口源表!$1:$1,0))*INDEX(城镇化率!$1:$1048576,MATCH($B193,城镇化率!$A:$A,0),MATCH(AH$1,城镇化率!$5:$5,0))/100</f>
        <v>871834.36978082801</v>
      </c>
      <c r="AI193" s="40">
        <f>INDEX(人口源表!$1:$1048576,MATCH($B193,人口源表!$A:$A,0),MATCH(AI$1,人口源表!$1:$1,0))*INDEX(城镇化率!$1:$1048576,MATCH($B193,城镇化率!$A:$A,0),MATCH(AI$1,城镇化率!$5:$5,0))/100</f>
        <v>869573.48570773553</v>
      </c>
      <c r="AJ193" s="40">
        <f>INDEX(人口源表!$1:$1048576,MATCH($B193,人口源表!$A:$A,0),MATCH(AJ$1,人口源表!$1:$1,0))*INDEX(城镇化率!$1:$1048576,MATCH($B193,城镇化率!$A:$A,0),MATCH(AJ$1,城镇化率!$5:$5,0))/100</f>
        <v>867125.46778290486</v>
      </c>
      <c r="AK193" s="40">
        <f>INDEX(人口源表!$1:$1048576,MATCH($B193,人口源表!$A:$A,0),MATCH(AK$1,人口源表!$1:$1,0))*INDEX(城镇化率!$1:$1048576,MATCH($B193,城镇化率!$A:$A,0),MATCH(AK$1,城镇化率!$5:$5,0))/100</f>
        <v>864527.1563693576</v>
      </c>
      <c r="AL193" s="40">
        <f>INDEX(人口源表!$1:$1048576,MATCH($B193,人口源表!$A:$A,0),MATCH(AL$1,人口源表!$1:$1,0))*INDEX(城镇化率!$1:$1048576,MATCH($B193,城镇化率!$A:$A,0),MATCH(AL$1,城镇化率!$5:$5,0))/100</f>
        <v>861820.223981941</v>
      </c>
      <c r="AM193" s="40">
        <f>INDEX(人口源表!$1:$1048576,MATCH($B193,人口源表!$A:$A,0),MATCH(AM$1,人口源表!$1:$1,0))*INDEX(城镇化率!$1:$1048576,MATCH($B193,城镇化率!$A:$A,0),MATCH(AM$1,城镇化率!$5:$5,0))/100</f>
        <v>859048.81685352023</v>
      </c>
      <c r="AN193" s="40">
        <f>INDEX(人口源表!$1:$1048576,MATCH($B193,人口源表!$A:$A,0),MATCH(AN$1,人口源表!$1:$1,0))*INDEX(城镇化率!$1:$1048576,MATCH($B193,城镇化率!$A:$A,0),MATCH(AN$1,城镇化率!$5:$5,0))/100</f>
        <v>856263.27567545592</v>
      </c>
      <c r="AO193" s="40">
        <f>INDEX(人口源表!$1:$1048576,MATCH($B193,人口源表!$A:$A,0),MATCH(AO$1,人口源表!$1:$1,0))*INDEX(城镇化率!$1:$1048576,MATCH($B193,城镇化率!$A:$A,0),MATCH(AO$1,城镇化率!$5:$5,0))/100</f>
        <v>853515.32072766509</v>
      </c>
      <c r="AP193" s="40">
        <f>INDEX(人口源表!$1:$1048576,MATCH($B193,人口源表!$A:$A,0),MATCH(AP$1,人口源表!$1:$1,0))*INDEX(城镇化率!$1:$1048576,MATCH($B193,城镇化率!$A:$A,0),MATCH(AP$1,城镇化率!$5:$5,0))/100</f>
        <v>850862.39659479272</v>
      </c>
      <c r="AQ193" s="40">
        <f>INDEX(人口源表!$1:$1048576,MATCH($B193,人口源表!$A:$A,0),MATCH(AQ$1,人口源表!$1:$1,0))*INDEX(城镇化率!$1:$1048576,MATCH($B193,城镇化率!$A:$A,0),MATCH(AQ$1,城镇化率!$5:$5,0))/100</f>
        <v>848366.53208932397</v>
      </c>
      <c r="AR193" s="40">
        <f>INDEX(人口源表!$1:$1048576,MATCH($B193,人口源表!$A:$A,0),MATCH(AR$1,人口源表!$1:$1,0))*INDEX(城镇化率!$1:$1048576,MATCH($B193,城镇化率!$A:$A,0),MATCH(AR$1,城镇化率!$5:$5,0))/100</f>
        <v>846091.92791195482</v>
      </c>
      <c r="AS193" s="40">
        <f>INDEX(人口源表!$1:$1048576,MATCH($B193,人口源表!$A:$A,0),MATCH(AS$1,人口源表!$1:$1,0))*INDEX(城镇化率!$1:$1048576,MATCH($B193,城镇化率!$A:$A,0),MATCH(AS$1,城镇化率!$5:$5,0))/100</f>
        <v>844108.73883954901</v>
      </c>
      <c r="AT193" s="40">
        <f>INDEX(人口源表!$1:$1048576,MATCH($B193,人口源表!$A:$A,0),MATCH(AT$1,人口源表!$1:$1,0))*INDEX(城镇化率!$1:$1048576,MATCH($B193,城镇化率!$A:$A,0),MATCH(AT$1,城镇化率!$5:$5,0))/100</f>
        <v>842491.92221198324</v>
      </c>
      <c r="AU193" s="40">
        <f>INDEX(人口源表!$1:$1048576,MATCH($B193,人口源表!$A:$A,0),MATCH(AU$1,人口源表!$1:$1,0))*INDEX(城镇化率!$1:$1048576,MATCH($B193,城镇化率!$A:$A,0),MATCH(AU$1,城镇化率!$5:$5,0))/100</f>
        <v>841320.05916909606</v>
      </c>
      <c r="AV193" s="40">
        <f>INDEX(人口源表!$1:$1048576,MATCH($B193,人口源表!$A:$A,0),MATCH(AV$1,人口源表!$1:$1,0))*INDEX(城镇化率!$1:$1048576,MATCH($B193,城镇化率!$A:$A,0),MATCH(AV$1,城镇化率!$5:$5,0))/100</f>
        <v>840675.41246748727</v>
      </c>
    </row>
    <row r="194" spans="1:48" x14ac:dyDescent="0.15">
      <c r="A194" s="4" t="s">
        <v>872</v>
      </c>
      <c r="B194" s="4" t="s">
        <v>394</v>
      </c>
      <c r="C194" s="34">
        <f>VLOOKUP(B194,'[1]2016省城人口总结（根）'!B:C,2,FALSE)/100</f>
        <v>0.49835000000000002</v>
      </c>
      <c r="D194" s="40">
        <f>INDEX(人口源表!$1:$1048576,MATCH($B194,人口源表!$A:$A,0),MATCH(D$1,人口源表!$1:$1,0))*INDEX(城镇化率!$1:$1048576,MATCH($B194,城镇化率!$A:$A,0),MATCH(D$1,城镇化率!$5:$5,0))/100</f>
        <v>2223592.7590376684</v>
      </c>
      <c r="E194" s="40">
        <f>INDEX(人口源表!$1:$1048576,MATCH($B194,人口源表!$A:$A,0),MATCH(E$1,人口源表!$1:$1,0))*INDEX(城镇化率!$1:$1048576,MATCH($B194,城镇化率!$A:$A,0),MATCH(E$1,城镇化率!$5:$5,0))/100</f>
        <v>2269530.6071475805</v>
      </c>
      <c r="F194" s="40">
        <f>INDEX(人口源表!$1:$1048576,MATCH($B194,人口源表!$A:$A,0),MATCH(F$1,人口源表!$1:$1,0))*INDEX(城镇化率!$1:$1048576,MATCH($B194,城镇化率!$A:$A,0),MATCH(F$1,城镇化率!$5:$5,0))/100</f>
        <v>2315040.1603731071</v>
      </c>
      <c r="G194" s="40">
        <f>INDEX(人口源表!$1:$1048576,MATCH($B194,人口源表!$A:$A,0),MATCH(G$1,人口源表!$1:$1,0))*INDEX(城镇化率!$1:$1048576,MATCH($B194,城镇化率!$A:$A,0),MATCH(G$1,城镇化率!$5:$5,0))/100</f>
        <v>2011057.3744656276</v>
      </c>
      <c r="H194" s="40">
        <f>INDEX(人口源表!$1:$1048576,MATCH($B194,人口源表!$A:$A,0),MATCH(H$1,人口源表!$1:$1,0))*INDEX(城镇化率!$1:$1048576,MATCH($B194,城镇化率!$A:$A,0),MATCH(H$1,城镇化率!$5:$5,0))/100</f>
        <v>2053152.6210692299</v>
      </c>
      <c r="I194" s="40">
        <f>INDEX(人口源表!$1:$1048576,MATCH($B194,人口源表!$A:$A,0),MATCH(I$1,人口源表!$1:$1,0))*INDEX(城镇化率!$1:$1048576,MATCH($B194,城镇化率!$A:$A,0),MATCH(I$1,城镇化率!$5:$5,0))/100</f>
        <v>2080532.3895084893</v>
      </c>
      <c r="J194" s="40">
        <f>INDEX(人口源表!$1:$1048576,MATCH($B194,人口源表!$A:$A,0),MATCH(J$1,人口源表!$1:$1,0))*INDEX(城镇化率!$1:$1048576,MATCH($B194,城镇化率!$A:$A,0),MATCH(J$1,城镇化率!$5:$5,0))/100</f>
        <v>2107149.8722606008</v>
      </c>
      <c r="K194" s="40">
        <f>INDEX(人口源表!$1:$1048576,MATCH($B194,人口源表!$A:$A,0),MATCH(K$1,人口源表!$1:$1,0))*INDEX(城镇化率!$1:$1048576,MATCH($B194,城镇化率!$A:$A,0),MATCH(K$1,城镇化率!$5:$5,0))/100</f>
        <v>2132995.2651866954</v>
      </c>
      <c r="L194" s="40">
        <f>INDEX(人口源表!$1:$1048576,MATCH($B194,人口源表!$A:$A,0),MATCH(L$1,人口源表!$1:$1,0))*INDEX(城镇化率!$1:$1048576,MATCH($B194,城镇化率!$A:$A,0),MATCH(L$1,城镇化率!$5:$5,0))/100</f>
        <v>2158061.6922644167</v>
      </c>
      <c r="M194" s="40">
        <f>INDEX(人口源表!$1:$1048576,MATCH($B194,人口源表!$A:$A,0),MATCH(M$1,人口源表!$1:$1,0))*INDEX(城镇化率!$1:$1048576,MATCH($B194,城镇化率!$A:$A,0),MATCH(M$1,城镇化率!$5:$5,0))/100</f>
        <v>2182343.1116814846</v>
      </c>
      <c r="N194" s="40">
        <f>INDEX(人口源表!$1:$1048576,MATCH($B194,人口源表!$A:$A,0),MATCH(N$1,人口源表!$1:$1,0))*INDEX(城镇化率!$1:$1048576,MATCH($B194,城镇化率!$A:$A,0),MATCH(N$1,城镇化率!$5:$5,0))/100</f>
        <v>2205833.7896427102</v>
      </c>
      <c r="O194" s="40">
        <f>INDEX(人口源表!$1:$1048576,MATCH($B194,人口源表!$A:$A,0),MATCH(O$1,人口源表!$1:$1,0))*INDEX(城镇化率!$1:$1048576,MATCH($B194,城镇化率!$A:$A,0),MATCH(O$1,城镇化率!$5:$5,0))/100</f>
        <v>2228530.5993220485</v>
      </c>
      <c r="P194" s="40">
        <f>INDEX(人口源表!$1:$1048576,MATCH($B194,人口源表!$A:$A,0),MATCH(P$1,人口源表!$1:$1,0))*INDEX(城镇化率!$1:$1048576,MATCH($B194,城镇化率!$A:$A,0),MATCH(P$1,城镇化率!$5:$5,0))/100</f>
        <v>2250431.4161214526</v>
      </c>
      <c r="Q194" s="40">
        <f>INDEX(人口源表!$1:$1048576,MATCH($B194,人口源表!$A:$A,0),MATCH(Q$1,人口源表!$1:$1,0))*INDEX(城镇化率!$1:$1048576,MATCH($B194,城镇化率!$A:$A,0),MATCH(Q$1,城镇化率!$5:$5,0))/100</f>
        <v>2271535.7450876255</v>
      </c>
      <c r="R194" s="40">
        <f>INDEX(人口源表!$1:$1048576,MATCH($B194,人口源表!$A:$A,0),MATCH(R$1,人口源表!$1:$1,0))*INDEX(城镇化率!$1:$1048576,MATCH($B194,城镇化率!$A:$A,0),MATCH(R$1,城镇化率!$5:$5,0))/100</f>
        <v>2291844.795623878</v>
      </c>
      <c r="S194" s="40">
        <f>INDEX(人口源表!$1:$1048576,MATCH($B194,人口源表!$A:$A,0),MATCH(S$1,人口源表!$1:$1,0))*INDEX(城镇化率!$1:$1048576,MATCH($B194,城镇化率!$A:$A,0),MATCH(S$1,城镇化率!$5:$5,0))/100</f>
        <v>2299917.990657344</v>
      </c>
      <c r="T194" s="40">
        <f>INDEX(人口源表!$1:$1048576,MATCH($B194,人口源表!$A:$A,0),MATCH(T$1,人口源表!$1:$1,0))*INDEX(城镇化率!$1:$1048576,MATCH($B194,城镇化率!$A:$A,0),MATCH(T$1,城镇化率!$5:$5,0))/100</f>
        <v>2307074.807614381</v>
      </c>
      <c r="U194" s="40">
        <f>INDEX(人口源表!$1:$1048576,MATCH($B194,人口源表!$A:$A,0),MATCH(U$1,人口源表!$1:$1,0))*INDEX(城镇化率!$1:$1048576,MATCH($B194,城镇化率!$A:$A,0),MATCH(U$1,城镇化率!$5:$5,0))/100</f>
        <v>2313334.0604310832</v>
      </c>
      <c r="V194" s="40">
        <f>INDEX(人口源表!$1:$1048576,MATCH($B194,人口源表!$A:$A,0),MATCH(V$1,人口源表!$1:$1,0))*INDEX(城镇化率!$1:$1048576,MATCH($B194,城镇化率!$A:$A,0),MATCH(V$1,城镇化率!$5:$5,0))/100</f>
        <v>2318715.6801651586</v>
      </c>
      <c r="W194" s="40">
        <f>INDEX(人口源表!$1:$1048576,MATCH($B194,人口源表!$A:$A,0),MATCH(W$1,人口源表!$1:$1,0))*INDEX(城镇化率!$1:$1048576,MATCH($B194,城镇化率!$A:$A,0),MATCH(W$1,城镇化率!$5:$5,0))/100</f>
        <v>2323241.9446287458</v>
      </c>
      <c r="X194" s="40">
        <f>INDEX(人口源表!$1:$1048576,MATCH($B194,人口源表!$A:$A,0),MATCH(X$1,人口源表!$1:$1,0))*INDEX(城镇化率!$1:$1048576,MATCH($B194,城镇化率!$A:$A,0),MATCH(X$1,城镇化率!$5:$5,0))/100</f>
        <v>2326936.9241325478</v>
      </c>
      <c r="Y194" s="40">
        <f>INDEX(人口源表!$1:$1048576,MATCH($B194,人口源表!$A:$A,0),MATCH(Y$1,人口源表!$1:$1,0))*INDEX(城镇化率!$1:$1048576,MATCH($B194,城镇化率!$A:$A,0),MATCH(Y$1,城镇化率!$5:$5,0))/100</f>
        <v>2329826.5196194518</v>
      </c>
      <c r="Z194" s="40">
        <f>INDEX(人口源表!$1:$1048576,MATCH($B194,人口源表!$A:$A,0),MATCH(Z$1,人口源表!$1:$1,0))*INDEX(城镇化率!$1:$1048576,MATCH($B194,城镇化率!$A:$A,0),MATCH(Z$1,城镇化率!$5:$5,0))/100</f>
        <v>2331937.2755578817</v>
      </c>
      <c r="AA194" s="40">
        <f>INDEX(人口源表!$1:$1048576,MATCH($B194,人口源表!$A:$A,0),MATCH(AA$1,人口源表!$1:$1,0))*INDEX(城镇化率!$1:$1048576,MATCH($B194,城镇化率!$A:$A,0),MATCH(AA$1,城镇化率!$5:$5,0))/100</f>
        <v>2333298.8523186413</v>
      </c>
      <c r="AB194" s="40">
        <f>INDEX(人口源表!$1:$1048576,MATCH($B194,人口源表!$A:$A,0),MATCH(AB$1,人口源表!$1:$1,0))*INDEX(城镇化率!$1:$1048576,MATCH($B194,城镇化率!$A:$A,0),MATCH(AB$1,城镇化率!$5:$5,0))/100</f>
        <v>2333942.2393285921</v>
      </c>
      <c r="AC194" s="40">
        <f>INDEX(人口源表!$1:$1048576,MATCH($B194,人口源表!$A:$A,0),MATCH(AC$1,人口源表!$1:$1,0))*INDEX(城镇化率!$1:$1048576,MATCH($B194,城镇化率!$A:$A,0),MATCH(AC$1,城镇化率!$5:$5,0))/100</f>
        <v>2331043.8614470842</v>
      </c>
      <c r="AD194" s="40">
        <f>INDEX(人口源表!$1:$1048576,MATCH($B194,人口源表!$A:$A,0),MATCH(AD$1,人口源表!$1:$1,0))*INDEX(城镇化率!$1:$1048576,MATCH($B194,城镇化率!$A:$A,0),MATCH(AD$1,城镇化率!$5:$5,0))/100</f>
        <v>2327499.8004615693</v>
      </c>
      <c r="AE194" s="40">
        <f>INDEX(人口源表!$1:$1048576,MATCH($B194,人口源表!$A:$A,0),MATCH(AE$1,人口源表!$1:$1,0))*INDEX(城镇化率!$1:$1048576,MATCH($B194,城镇化率!$A:$A,0),MATCH(AE$1,城镇化率!$5:$5,0))/100</f>
        <v>2323348.7043635333</v>
      </c>
      <c r="AF194" s="40">
        <f>INDEX(人口源表!$1:$1048576,MATCH($B194,人口源表!$A:$A,0),MATCH(AF$1,人口源表!$1:$1,0))*INDEX(城镇化率!$1:$1048576,MATCH($B194,城镇化率!$A:$A,0),MATCH(AF$1,城镇化率!$5:$5,0))/100</f>
        <v>2318631.7432268662</v>
      </c>
      <c r="AG194" s="40">
        <f>INDEX(人口源表!$1:$1048576,MATCH($B194,人口源表!$A:$A,0),MATCH(AG$1,人口源表!$1:$1,0))*INDEX(城镇化率!$1:$1048576,MATCH($B194,城镇化率!$A:$A,0),MATCH(AG$1,城镇化率!$5:$5,0))/100</f>
        <v>2313390.7585468814</v>
      </c>
      <c r="AH194" s="40">
        <f>INDEX(人口源表!$1:$1048576,MATCH($B194,人口源表!$A:$A,0),MATCH(AH$1,人口源表!$1:$1,0))*INDEX(城镇化率!$1:$1048576,MATCH($B194,城镇化率!$A:$A,0),MATCH(AH$1,城镇化率!$5:$5,0))/100</f>
        <v>2307670.8023980591</v>
      </c>
      <c r="AI194" s="40">
        <f>INDEX(人口源表!$1:$1048576,MATCH($B194,人口源表!$A:$A,0),MATCH(AI$1,人口源表!$1:$1,0))*INDEX(城镇化率!$1:$1048576,MATCH($B194,城镇化率!$A:$A,0),MATCH(AI$1,城镇化率!$5:$5,0))/100</f>
        <v>2301517.0139351119</v>
      </c>
      <c r="AJ194" s="40">
        <f>INDEX(人口源表!$1:$1048576,MATCH($B194,人口源表!$A:$A,0),MATCH(AJ$1,人口源表!$1:$1,0))*INDEX(城镇化率!$1:$1048576,MATCH($B194,城镇化率!$A:$A,0),MATCH(AJ$1,城镇化率!$5:$5,0))/100</f>
        <v>2294978.4420657046</v>
      </c>
      <c r="AK194" s="40">
        <f>INDEX(人口源表!$1:$1048576,MATCH($B194,人口源表!$A:$A,0),MATCH(AK$1,人口源表!$1:$1,0))*INDEX(城镇化率!$1:$1048576,MATCH($B194,城镇化率!$A:$A,0),MATCH(AK$1,城镇化率!$5:$5,0))/100</f>
        <v>2288104.9107036367</v>
      </c>
      <c r="AL194" s="40">
        <f>INDEX(人口源表!$1:$1048576,MATCH($B194,人口源表!$A:$A,0),MATCH(AL$1,人口源表!$1:$1,0))*INDEX(城镇化率!$1:$1048576,MATCH($B194,城镇化率!$A:$A,0),MATCH(AL$1,城镇化率!$5:$5,0))/100</f>
        <v>2280948.3117236416</v>
      </c>
      <c r="AM194" s="40">
        <f>INDEX(人口源表!$1:$1048576,MATCH($B194,人口源表!$A:$A,0),MATCH(AM$1,人口源表!$1:$1,0))*INDEX(城镇化率!$1:$1048576,MATCH($B194,城镇化率!$A:$A,0),MATCH(AM$1,城镇化率!$5:$5,0))/100</f>
        <v>2273562.6366641945</v>
      </c>
      <c r="AN194" s="40">
        <f>INDEX(人口源表!$1:$1048576,MATCH($B194,人口源表!$A:$A,0),MATCH(AN$1,人口源表!$1:$1,0))*INDEX(城镇化率!$1:$1048576,MATCH($B194,城镇化率!$A:$A,0),MATCH(AN$1,城镇化率!$5:$5,0))/100</f>
        <v>2266003.361134124</v>
      </c>
      <c r="AO194" s="40">
        <f>INDEX(人口源表!$1:$1048576,MATCH($B194,人口源表!$A:$A,0),MATCH(AO$1,人口源表!$1:$1,0))*INDEX(城镇化率!$1:$1048576,MATCH($B194,城镇化率!$A:$A,0),MATCH(AO$1,城镇化率!$5:$5,0))/100</f>
        <v>2258329.4151772545</v>
      </c>
      <c r="AP194" s="40">
        <f>INDEX(人口源表!$1:$1048576,MATCH($B194,人口源表!$A:$A,0),MATCH(AP$1,人口源表!$1:$1,0))*INDEX(城镇化率!$1:$1048576,MATCH($B194,城镇化率!$A:$A,0),MATCH(AP$1,城镇化率!$5:$5,0))/100</f>
        <v>2250599.9777950416</v>
      </c>
      <c r="AQ194" s="40">
        <f>INDEX(人口源表!$1:$1048576,MATCH($B194,人口源表!$A:$A,0),MATCH(AQ$1,人口源表!$1:$1,0))*INDEX(城镇化率!$1:$1048576,MATCH($B194,城镇化率!$A:$A,0),MATCH(AQ$1,城镇化率!$5:$5,0))/100</f>
        <v>2242877.7480776999</v>
      </c>
      <c r="AR194" s="40">
        <f>INDEX(人口源表!$1:$1048576,MATCH($B194,人口源表!$A:$A,0),MATCH(AR$1,人口源表!$1:$1,0))*INDEX(城镇化率!$1:$1048576,MATCH($B194,城镇化率!$A:$A,0),MATCH(AR$1,城镇化率!$5:$5,0))/100</f>
        <v>2235227.0307502281</v>
      </c>
      <c r="AS194" s="40">
        <f>INDEX(人口源表!$1:$1048576,MATCH($B194,人口源表!$A:$A,0),MATCH(AS$1,人口源表!$1:$1,0))*INDEX(城镇化率!$1:$1048576,MATCH($B194,城镇化率!$A:$A,0),MATCH(AS$1,城镇化率!$5:$5,0))/100</f>
        <v>2227714.4174355404</v>
      </c>
      <c r="AT194" s="40">
        <f>INDEX(人口源表!$1:$1048576,MATCH($B194,人口源表!$A:$A,0),MATCH(AT$1,人口源表!$1:$1,0))*INDEX(城镇化率!$1:$1048576,MATCH($B194,城镇化率!$A:$A,0),MATCH(AT$1,城镇化率!$5:$5,0))/100</f>
        <v>2220408.1582218255</v>
      </c>
      <c r="AU194" s="40">
        <f>INDEX(人口源表!$1:$1048576,MATCH($B194,人口源表!$A:$A,0),MATCH(AU$1,人口源表!$1:$1,0))*INDEX(城镇化率!$1:$1048576,MATCH($B194,城镇化率!$A:$A,0),MATCH(AU$1,城镇化率!$5:$5,0))/100</f>
        <v>2213379.5133352536</v>
      </c>
      <c r="AV194" s="40">
        <f>INDEX(人口源表!$1:$1048576,MATCH($B194,人口源表!$A:$A,0),MATCH(AV$1,人口源表!$1:$1,0))*INDEX(城镇化率!$1:$1048576,MATCH($B194,城镇化率!$A:$A,0),MATCH(AV$1,城镇化率!$5:$5,0))/100</f>
        <v>2206702.1328461133</v>
      </c>
    </row>
    <row r="195" spans="1:48" x14ac:dyDescent="0.15">
      <c r="A195" s="4" t="s">
        <v>872</v>
      </c>
      <c r="B195" s="4" t="s">
        <v>396</v>
      </c>
      <c r="C195" s="34">
        <f>VLOOKUP(B195,'[1]2016省城人口总结（根）'!B:C,2,FALSE)/100</f>
        <v>0.49835000000000002</v>
      </c>
      <c r="D195" s="40">
        <f>INDEX(人口源表!$1:$1048576,MATCH($B195,人口源表!$A:$A,0),MATCH(D$1,人口源表!$1:$1,0))*INDEX(城镇化率!$1:$1048576,MATCH($B195,城镇化率!$A:$A,0),MATCH(D$1,城镇化率!$5:$5,0))/100</f>
        <v>2395855.1254116599</v>
      </c>
      <c r="E195" s="40">
        <f>INDEX(人口源表!$1:$1048576,MATCH($B195,人口源表!$A:$A,0),MATCH(E$1,人口源表!$1:$1,0))*INDEX(城镇化率!$1:$1048576,MATCH($B195,城镇化率!$A:$A,0),MATCH(E$1,城镇化率!$5:$5,0))/100</f>
        <v>2446515.17498228</v>
      </c>
      <c r="F195" s="40">
        <f>INDEX(人口源表!$1:$1048576,MATCH($B195,人口源表!$A:$A,0),MATCH(F$1,人口源表!$1:$1,0))*INDEX(城镇化率!$1:$1048576,MATCH($B195,城镇化率!$A:$A,0),MATCH(F$1,城镇化率!$5:$5,0))/100</f>
        <v>2496578.532283457</v>
      </c>
      <c r="G195" s="40">
        <f>INDEX(人口源表!$1:$1048576,MATCH($B195,人口源表!$A:$A,0),MATCH(G$1,人口源表!$1:$1,0))*INDEX(城镇化率!$1:$1048576,MATCH($B195,城镇化率!$A:$A,0),MATCH(G$1,城镇化率!$5:$5,0))/100</f>
        <v>2444047.1131624603</v>
      </c>
      <c r="H195" s="40">
        <f>INDEX(人口源表!$1:$1048576,MATCH($B195,人口源表!$A:$A,0),MATCH(H$1,人口源表!$1:$1,0))*INDEX(城镇化率!$1:$1048576,MATCH($B195,城镇化率!$A:$A,0),MATCH(H$1,城镇化率!$5:$5,0))/100</f>
        <v>2488001.6452006935</v>
      </c>
      <c r="I195" s="40">
        <f>INDEX(人口源表!$1:$1048576,MATCH($B195,人口源表!$A:$A,0),MATCH(I$1,人口源表!$1:$1,0))*INDEX(城镇化率!$1:$1048576,MATCH($B195,城镇化率!$A:$A,0),MATCH(I$1,城镇化率!$5:$5,0))/100</f>
        <v>2517278.7953245421</v>
      </c>
      <c r="J195" s="40">
        <f>INDEX(人口源表!$1:$1048576,MATCH($B195,人口源表!$A:$A,0),MATCH(J$1,人口源表!$1:$1,0))*INDEX(城镇化率!$1:$1048576,MATCH($B195,城镇化率!$A:$A,0),MATCH(J$1,城镇化率!$5:$5,0))/100</f>
        <v>2548579.1769750006</v>
      </c>
      <c r="K195" s="40">
        <f>INDEX(人口源表!$1:$1048576,MATCH($B195,人口源表!$A:$A,0),MATCH(K$1,人口源表!$1:$1,0))*INDEX(城镇化率!$1:$1048576,MATCH($B195,城镇化率!$A:$A,0),MATCH(K$1,城镇化率!$5:$5,0))/100</f>
        <v>2581638.0534741827</v>
      </c>
      <c r="L195" s="40">
        <f>INDEX(人口源表!$1:$1048576,MATCH($B195,人口源表!$A:$A,0),MATCH(L$1,人口源表!$1:$1,0))*INDEX(城镇化率!$1:$1048576,MATCH($B195,城镇化率!$A:$A,0),MATCH(L$1,城镇化率!$5:$5,0))/100</f>
        <v>2616198.3944285079</v>
      </c>
      <c r="M195" s="40">
        <f>INDEX(人口源表!$1:$1048576,MATCH($B195,人口源表!$A:$A,0),MATCH(M$1,人口源表!$1:$1,0))*INDEX(城镇化率!$1:$1048576,MATCH($B195,城镇化率!$A:$A,0),MATCH(M$1,城镇化率!$5:$5,0))/100</f>
        <v>2652007.6224695756</v>
      </c>
      <c r="N195" s="40">
        <f>INDEX(人口源表!$1:$1048576,MATCH($B195,人口源表!$A:$A,0),MATCH(N$1,人口源表!$1:$1,0))*INDEX(城镇化率!$1:$1048576,MATCH($B195,城镇化率!$A:$A,0),MATCH(N$1,城镇化率!$5:$5,0))/100</f>
        <v>2688821.5048222356</v>
      </c>
      <c r="O195" s="40">
        <f>INDEX(人口源表!$1:$1048576,MATCH($B195,人口源表!$A:$A,0),MATCH(O$1,人口源表!$1:$1,0))*INDEX(城镇化率!$1:$1048576,MATCH($B195,城镇化率!$A:$A,0),MATCH(O$1,城镇化率!$5:$5,0))/100</f>
        <v>2726401.978752418</v>
      </c>
      <c r="P195" s="40">
        <f>INDEX(人口源表!$1:$1048576,MATCH($B195,人口源表!$A:$A,0),MATCH(P$1,人口源表!$1:$1,0))*INDEX(城镇化率!$1:$1048576,MATCH($B195,城镇化率!$A:$A,0),MATCH(P$1,城镇化率!$5:$5,0))/100</f>
        <v>2764518.8699431936</v>
      </c>
      <c r="Q195" s="40">
        <f>INDEX(人口源表!$1:$1048576,MATCH($B195,人口源表!$A:$A,0),MATCH(Q$1,人口源表!$1:$1,0))*INDEX(城镇化率!$1:$1048576,MATCH($B195,城镇化率!$A:$A,0),MATCH(Q$1,城镇化率!$5:$5,0))/100</f>
        <v>2802951.6996644814</v>
      </c>
      <c r="R195" s="40">
        <f>INDEX(人口源表!$1:$1048576,MATCH($B195,人口源表!$A:$A,0),MATCH(R$1,人口源表!$1:$1,0))*INDEX(城镇化率!$1:$1048576,MATCH($B195,城镇化率!$A:$A,0),MATCH(R$1,城镇化率!$5:$5,0))/100</f>
        <v>2841488.6390719716</v>
      </c>
      <c r="S195" s="40">
        <f>INDEX(人口源表!$1:$1048576,MATCH($B195,人口源表!$A:$A,0),MATCH(S$1,人口源表!$1:$1,0))*INDEX(城镇化率!$1:$1048576,MATCH($B195,城镇化率!$A:$A,0),MATCH(S$1,城镇化率!$5:$5,0))/100</f>
        <v>2865670.1007562852</v>
      </c>
      <c r="T195" s="40">
        <f>INDEX(人口源表!$1:$1048576,MATCH($B195,人口源表!$A:$A,0),MATCH(T$1,人口源表!$1:$1,0))*INDEX(城镇化率!$1:$1048576,MATCH($B195,城镇化率!$A:$A,0),MATCH(T$1,城镇化率!$5:$5,0))/100</f>
        <v>2889255.6182427569</v>
      </c>
      <c r="U195" s="40">
        <f>INDEX(人口源表!$1:$1048576,MATCH($B195,人口源表!$A:$A,0),MATCH(U$1,人口源表!$1:$1,0))*INDEX(城镇化率!$1:$1048576,MATCH($B195,城镇化率!$A:$A,0),MATCH(U$1,城镇化率!$5:$5,0))/100</f>
        <v>2912075.7810007436</v>
      </c>
      <c r="V195" s="40">
        <f>INDEX(人口源表!$1:$1048576,MATCH($B195,人口源表!$A:$A,0),MATCH(V$1,人口源表!$1:$1,0))*INDEX(城镇化率!$1:$1048576,MATCH($B195,城镇化率!$A:$A,0),MATCH(V$1,城镇化率!$5:$5,0))/100</f>
        <v>2933974.1111090998</v>
      </c>
      <c r="W195" s="40">
        <f>INDEX(人口源表!$1:$1048576,MATCH($B195,人口源表!$A:$A,0),MATCH(W$1,人口源表!$1:$1,0))*INDEX(城镇化率!$1:$1048576,MATCH($B195,城镇化率!$A:$A,0),MATCH(W$1,城镇化率!$5:$5,0))/100</f>
        <v>2954812.8621855127</v>
      </c>
      <c r="X195" s="40">
        <f>INDEX(人口源表!$1:$1048576,MATCH($B195,人口源表!$A:$A,0),MATCH(X$1,人口源表!$1:$1,0))*INDEX(城镇化率!$1:$1048576,MATCH($B195,城镇化率!$A:$A,0),MATCH(X$1,城镇化率!$5:$5,0))/100</f>
        <v>2974467.4577247351</v>
      </c>
      <c r="Y195" s="40">
        <f>INDEX(人口源表!$1:$1048576,MATCH($B195,人口源表!$A:$A,0),MATCH(Y$1,人口源表!$1:$1,0))*INDEX(城镇化率!$1:$1048576,MATCH($B195,城镇化率!$A:$A,0),MATCH(Y$1,城镇化率!$5:$5,0))/100</f>
        <v>2992832.3421171964</v>
      </c>
      <c r="Z195" s="40">
        <f>INDEX(人口源表!$1:$1048576,MATCH($B195,人口源表!$A:$A,0),MATCH(Z$1,人口源表!$1:$1,0))*INDEX(城镇化率!$1:$1048576,MATCH($B195,城镇化率!$A:$A,0),MATCH(Z$1,城镇化率!$5:$5,0))/100</f>
        <v>3009817.8086034413</v>
      </c>
      <c r="AA195" s="40">
        <f>INDEX(人口源表!$1:$1048576,MATCH($B195,人口源表!$A:$A,0),MATCH(AA$1,人口源表!$1:$1,0))*INDEX(城镇化率!$1:$1048576,MATCH($B195,城镇化率!$A:$A,0),MATCH(AA$1,城镇化率!$5:$5,0))/100</f>
        <v>3025352.2682055957</v>
      </c>
      <c r="AB195" s="40">
        <f>INDEX(人口源表!$1:$1048576,MATCH($B195,人口源表!$A:$A,0),MATCH(AB$1,人口源表!$1:$1,0))*INDEX(城镇化率!$1:$1048576,MATCH($B195,城镇化率!$A:$A,0),MATCH(AB$1,城镇化率!$5:$5,0))/100</f>
        <v>3039382.7234342708</v>
      </c>
      <c r="AC195" s="40">
        <f>INDEX(人口源表!$1:$1048576,MATCH($B195,人口源表!$A:$A,0),MATCH(AC$1,人口源表!$1:$1,0))*INDEX(城镇化率!$1:$1048576,MATCH($B195,城镇化率!$A:$A,0),MATCH(AC$1,城镇化率!$5:$5,0))/100</f>
        <v>3048138.2816750063</v>
      </c>
      <c r="AD195" s="40">
        <f>INDEX(人口源表!$1:$1048576,MATCH($B195,人口源表!$A:$A,0),MATCH(AD$1,人口源表!$1:$1,0))*INDEX(城镇化率!$1:$1048576,MATCH($B195,城镇化率!$A:$A,0),MATCH(AD$1,城镇化率!$5:$5,0))/100</f>
        <v>3055315.5966973989</v>
      </c>
      <c r="AE195" s="40">
        <f>INDEX(人口源表!$1:$1048576,MATCH($B195,人口源表!$A:$A,0),MATCH(AE$1,人口源表!$1:$1,0))*INDEX(城镇化率!$1:$1048576,MATCH($B195,城镇化率!$A:$A,0),MATCH(AE$1,城镇化率!$5:$5,0))/100</f>
        <v>3060924.1537314435</v>
      </c>
      <c r="AF195" s="40">
        <f>INDEX(人口源表!$1:$1048576,MATCH($B195,人口源表!$A:$A,0),MATCH(AF$1,人口源表!$1:$1,0))*INDEX(城镇化率!$1:$1048576,MATCH($B195,城镇化率!$A:$A,0),MATCH(AF$1,城镇化率!$5:$5,0))/100</f>
        <v>3064992.5695403987</v>
      </c>
      <c r="AG195" s="40">
        <f>INDEX(人口源表!$1:$1048576,MATCH($B195,人口源表!$A:$A,0),MATCH(AG$1,人口源表!$1:$1,0))*INDEX(城镇化率!$1:$1048576,MATCH($B195,城镇化率!$A:$A,0),MATCH(AG$1,城镇化率!$5:$5,0))/100</f>
        <v>3067568.9508700157</v>
      </c>
      <c r="AH195" s="40">
        <f>INDEX(人口源表!$1:$1048576,MATCH($B195,人口源表!$A:$A,0),MATCH(AH$1,人口源表!$1:$1,0))*INDEX(城镇化率!$1:$1048576,MATCH($B195,城镇化率!$A:$A,0),MATCH(AH$1,城镇化率!$5:$5,0))/100</f>
        <v>3068723.1564467587</v>
      </c>
      <c r="AI195" s="40">
        <f>INDEX(人口源表!$1:$1048576,MATCH($B195,人口源表!$A:$A,0),MATCH(AI$1,人口源表!$1:$1,0))*INDEX(城镇化率!$1:$1048576,MATCH($B195,城镇化率!$A:$A,0),MATCH(AI$1,城镇化率!$5:$5,0))/100</f>
        <v>3068546.5638036244</v>
      </c>
      <c r="AJ195" s="40">
        <f>INDEX(人口源表!$1:$1048576,MATCH($B195,人口源表!$A:$A,0),MATCH(AJ$1,人口源表!$1:$1,0))*INDEX(城镇化率!$1:$1048576,MATCH($B195,城镇化率!$A:$A,0),MATCH(AJ$1,城镇化率!$5:$5,0))/100</f>
        <v>3067149.9123949218</v>
      </c>
      <c r="AK195" s="40">
        <f>INDEX(人口源表!$1:$1048576,MATCH($B195,人口源表!$A:$A,0),MATCH(AK$1,人口源表!$1:$1,0))*INDEX(城镇化率!$1:$1048576,MATCH($B195,城镇化率!$A:$A,0),MATCH(AK$1,城镇化率!$5:$5,0))/100</f>
        <v>3064666.8566217511</v>
      </c>
      <c r="AL195" s="40">
        <f>INDEX(人口源表!$1:$1048576,MATCH($B195,人口源表!$A:$A,0),MATCH(AL$1,人口源表!$1:$1,0))*INDEX(城镇化率!$1:$1048576,MATCH($B195,城镇化率!$A:$A,0),MATCH(AL$1,城镇化率!$5:$5,0))/100</f>
        <v>3061253.738579079</v>
      </c>
      <c r="AM195" s="40">
        <f>INDEX(人口源表!$1:$1048576,MATCH($B195,人口源表!$A:$A,0),MATCH(AM$1,人口源表!$1:$1,0))*INDEX(城镇化率!$1:$1048576,MATCH($B195,城镇化率!$A:$A,0),MATCH(AM$1,城镇化率!$5:$5,0))/100</f>
        <v>3057087.415315568</v>
      </c>
      <c r="AN195" s="40">
        <f>INDEX(人口源表!$1:$1048576,MATCH($B195,人口源表!$A:$A,0),MATCH(AN$1,人口源表!$1:$1,0))*INDEX(城镇化率!$1:$1048576,MATCH($B195,城镇化率!$A:$A,0),MATCH(AN$1,城镇化率!$5:$5,0))/100</f>
        <v>3052370.1561493943</v>
      </c>
      <c r="AO195" s="40">
        <f>INDEX(人口源表!$1:$1048576,MATCH($B195,人口源表!$A:$A,0),MATCH(AO$1,人口源表!$1:$1,0))*INDEX(城镇化率!$1:$1048576,MATCH($B195,城镇化率!$A:$A,0),MATCH(AO$1,城镇化率!$5:$5,0))/100</f>
        <v>3047325.545603116</v>
      </c>
      <c r="AP195" s="40">
        <f>INDEX(人口源表!$1:$1048576,MATCH($B195,人口源表!$A:$A,0),MATCH(AP$1,人口源表!$1:$1,0))*INDEX(城镇化率!$1:$1048576,MATCH($B195,城镇化率!$A:$A,0),MATCH(AP$1,城镇化率!$5:$5,0))/100</f>
        <v>3042202.1186663555</v>
      </c>
      <c r="AQ195" s="40">
        <f>INDEX(人口源表!$1:$1048576,MATCH($B195,人口源表!$A:$A,0),MATCH(AQ$1,人口源表!$1:$1,0))*INDEX(城镇化率!$1:$1048576,MATCH($B195,城镇化率!$A:$A,0),MATCH(AQ$1,城镇化率!$5:$5,0))/100</f>
        <v>3037271.1791498237</v>
      </c>
      <c r="AR195" s="40">
        <f>INDEX(人口源表!$1:$1048576,MATCH($B195,人口源表!$A:$A,0),MATCH(AR$1,人口源表!$1:$1,0))*INDEX(城镇化率!$1:$1048576,MATCH($B195,城镇化率!$A:$A,0),MATCH(AR$1,城镇化率!$5:$5,0))/100</f>
        <v>3032830.4806510862</v>
      </c>
      <c r="AS195" s="40">
        <f>INDEX(人口源表!$1:$1048576,MATCH($B195,人口源表!$A:$A,0),MATCH(AS$1,人口源表!$1:$1,0))*INDEX(城镇化率!$1:$1048576,MATCH($B195,城镇化率!$A:$A,0),MATCH(AS$1,城镇化率!$5:$5,0))/100</f>
        <v>3029200.7269949876</v>
      </c>
      <c r="AT195" s="40">
        <f>INDEX(人口源表!$1:$1048576,MATCH($B195,人口源表!$A:$A,0),MATCH(AT$1,人口源表!$1:$1,0))*INDEX(城镇化率!$1:$1048576,MATCH($B195,城镇化率!$A:$A,0),MATCH(AT$1,城镇化率!$5:$5,0))/100</f>
        <v>3026729.9371517934</v>
      </c>
      <c r="AU195" s="40">
        <f>INDEX(人口源表!$1:$1048576,MATCH($B195,人口源表!$A:$A,0),MATCH(AU$1,人口源表!$1:$1,0))*INDEX(城镇化率!$1:$1048576,MATCH($B195,城镇化率!$A:$A,0),MATCH(AU$1,城镇化率!$5:$5,0))/100</f>
        <v>3025790.5902736597</v>
      </c>
      <c r="AV195" s="40">
        <f>INDEX(人口源表!$1:$1048576,MATCH($B195,人口源表!$A:$A,0),MATCH(AV$1,人口源表!$1:$1,0))*INDEX(城镇化率!$1:$1048576,MATCH($B195,城镇化率!$A:$A,0),MATCH(AV$1,城镇化率!$5:$5,0))/100</f>
        <v>3026781.3726078314</v>
      </c>
    </row>
    <row r="196" spans="1:48" x14ac:dyDescent="0.15">
      <c r="A196" s="4" t="s">
        <v>872</v>
      </c>
      <c r="B196" s="4" t="s">
        <v>398</v>
      </c>
      <c r="C196" s="34">
        <f>VLOOKUP(B196,'[1]2016省城人口总结（根）'!B:C,2,FALSE)/100</f>
        <v>0.49835000000000002</v>
      </c>
      <c r="D196" s="40">
        <f>INDEX(人口源表!$1:$1048576,MATCH($B196,人口源表!$A:$A,0),MATCH(D$1,人口源表!$1:$1,0))*INDEX(城镇化率!$1:$1048576,MATCH($B196,城镇化率!$A:$A,0),MATCH(D$1,城镇化率!$5:$5,0))/100</f>
        <v>2697197.8248598017</v>
      </c>
      <c r="E196" s="40">
        <f>INDEX(人口源表!$1:$1048576,MATCH($B196,人口源表!$A:$A,0),MATCH(E$1,人口源表!$1:$1,0))*INDEX(城镇化率!$1:$1048576,MATCH($B196,城镇化率!$A:$A,0),MATCH(E$1,城镇化率!$5:$5,0))/100</f>
        <v>2754266.7039314429</v>
      </c>
      <c r="F196" s="40">
        <f>INDEX(人口源表!$1:$1048576,MATCH($B196,人口源表!$A:$A,0),MATCH(F$1,人口源表!$1:$1,0))*INDEX(城镇化率!$1:$1048576,MATCH($B196,城镇化率!$A:$A,0),MATCH(F$1,城镇化率!$5:$5,0))/100</f>
        <v>2811020.2795384722</v>
      </c>
      <c r="G196" s="40">
        <f>INDEX(人口源表!$1:$1048576,MATCH($B196,人口源表!$A:$A,0),MATCH(G$1,人口源表!$1:$1,0))*INDEX(城镇化率!$1:$1048576,MATCH($B196,城镇化率!$A:$A,0),MATCH(G$1,城镇化率!$5:$5,0))/100</f>
        <v>2765772.405457512</v>
      </c>
      <c r="H196" s="40">
        <f>INDEX(人口源表!$1:$1048576,MATCH($B196,人口源表!$A:$A,0),MATCH(H$1,人口源表!$1:$1,0))*INDEX(城镇化率!$1:$1048576,MATCH($B196,城镇化率!$A:$A,0),MATCH(H$1,城镇化率!$5:$5,0))/100</f>
        <v>2819936.0128747392</v>
      </c>
      <c r="I196" s="40">
        <f>INDEX(人口源表!$1:$1048576,MATCH($B196,人口源表!$A:$A,0),MATCH(I$1,人口源表!$1:$1,0))*INDEX(城镇化率!$1:$1048576,MATCH($B196,城镇化率!$A:$A,0),MATCH(I$1,城镇化率!$5:$5,0))/100</f>
        <v>2856555.4047481092</v>
      </c>
      <c r="J196" s="40">
        <f>INDEX(人口源表!$1:$1048576,MATCH($B196,人口源表!$A:$A,0),MATCH(J$1,人口源表!$1:$1,0))*INDEX(城镇化率!$1:$1048576,MATCH($B196,城镇化率!$A:$A,0),MATCH(J$1,城镇化率!$5:$5,0))/100</f>
        <v>2894597.0564773376</v>
      </c>
      <c r="K196" s="40">
        <f>INDEX(人口源表!$1:$1048576,MATCH($B196,人口源表!$A:$A,0),MATCH(K$1,人口源表!$1:$1,0))*INDEX(城镇化率!$1:$1048576,MATCH($B196,城镇化率!$A:$A,0),MATCH(K$1,城镇化率!$5:$5,0))/100</f>
        <v>2933831.2606667038</v>
      </c>
      <c r="L196" s="40">
        <f>INDEX(人口源表!$1:$1048576,MATCH($B196,人口源表!$A:$A,0),MATCH(L$1,人口源表!$1:$1,0))*INDEX(城镇化率!$1:$1048576,MATCH($B196,城镇化率!$A:$A,0),MATCH(L$1,城镇化率!$5:$5,0))/100</f>
        <v>2974035.0300855995</v>
      </c>
      <c r="M196" s="40">
        <f>INDEX(人口源表!$1:$1048576,MATCH($B196,人口源表!$A:$A,0),MATCH(M$1,人口源表!$1:$1,0))*INDEX(城镇化率!$1:$1048576,MATCH($B196,城镇化率!$A:$A,0),MATCH(M$1,城镇化率!$5:$5,0))/100</f>
        <v>3014990.9950603945</v>
      </c>
      <c r="N196" s="40">
        <f>INDEX(人口源表!$1:$1048576,MATCH($B196,人口源表!$A:$A,0),MATCH(N$1,人口源表!$1:$1,0))*INDEX(城镇化率!$1:$1048576,MATCH($B196,城镇化率!$A:$A,0),MATCH(N$1,城镇化率!$5:$5,0))/100</f>
        <v>3056488.4835844119</v>
      </c>
      <c r="O196" s="40">
        <f>INDEX(人口源表!$1:$1048576,MATCH($B196,人口源表!$A:$A,0),MATCH(O$1,人口源表!$1:$1,0))*INDEX(城镇化率!$1:$1048576,MATCH($B196,城镇化率!$A:$A,0),MATCH(O$1,城镇化率!$5:$5,0))/100</f>
        <v>3098324.0815943433</v>
      </c>
      <c r="P196" s="40">
        <f>INDEX(人口源表!$1:$1048576,MATCH($B196,人口源表!$A:$A,0),MATCH(P$1,人口源表!$1:$1,0))*INDEX(城镇化率!$1:$1048576,MATCH($B196,城镇化率!$A:$A,0),MATCH(P$1,城镇化率!$5:$5,0))/100</f>
        <v>3140303.366966791</v>
      </c>
      <c r="Q196" s="40">
        <f>INDEX(人口源表!$1:$1048576,MATCH($B196,人口源表!$A:$A,0),MATCH(Q$1,人口源表!$1:$1,0))*INDEX(城镇化率!$1:$1048576,MATCH($B196,城镇化率!$A:$A,0),MATCH(Q$1,城镇化率!$5:$5,0))/100</f>
        <v>3182239.8169415141</v>
      </c>
      <c r="R196" s="40">
        <f>INDEX(人口源表!$1:$1048576,MATCH($B196,人口源表!$A:$A,0),MATCH(R$1,人口源表!$1:$1,0))*INDEX(城镇化率!$1:$1048576,MATCH($B196,城镇化率!$A:$A,0),MATCH(R$1,城镇化率!$5:$5,0))/100</f>
        <v>3223955.9880344924</v>
      </c>
      <c r="S196" s="40">
        <f>INDEX(人口源表!$1:$1048576,MATCH($B196,人口源表!$A:$A,0),MATCH(S$1,人口源表!$1:$1,0))*INDEX(城镇化率!$1:$1048576,MATCH($B196,城镇化率!$A:$A,0),MATCH(S$1,城镇化率!$5:$5,0))/100</f>
        <v>3249119.3831248665</v>
      </c>
      <c r="T196" s="40">
        <f>INDEX(人口源表!$1:$1048576,MATCH($B196,人口源表!$A:$A,0),MATCH(T$1,人口源表!$1:$1,0))*INDEX(城镇化率!$1:$1048576,MATCH($B196,城镇化率!$A:$A,0),MATCH(T$1,城镇化率!$5:$5,0))/100</f>
        <v>3273416.4490553141</v>
      </c>
      <c r="U196" s="40">
        <f>INDEX(人口源表!$1:$1048576,MATCH($B196,人口源表!$A:$A,0),MATCH(U$1,人口源表!$1:$1,0))*INDEX(城镇化率!$1:$1048576,MATCH($B196,城镇化率!$A:$A,0),MATCH(U$1,城镇化率!$5:$5,0))/100</f>
        <v>3296713.7458167169</v>
      </c>
      <c r="V196" s="40">
        <f>INDEX(人口源表!$1:$1048576,MATCH($B196,人口源表!$A:$A,0),MATCH(V$1,人口源表!$1:$1,0))*INDEX(城镇化率!$1:$1048576,MATCH($B196,城镇化率!$A:$A,0),MATCH(V$1,城镇化率!$5:$5,0))/100</f>
        <v>3318892.7277935315</v>
      </c>
      <c r="W196" s="40">
        <f>INDEX(人口源表!$1:$1048576,MATCH($B196,人口源表!$A:$A,0),MATCH(W$1,人口源表!$1:$1,0))*INDEX(城镇化率!$1:$1048576,MATCH($B196,城镇化率!$A:$A,0),MATCH(W$1,城镇化率!$5:$5,0))/100</f>
        <v>3339851.3559039515</v>
      </c>
      <c r="X196" s="40">
        <f>INDEX(人口源表!$1:$1048576,MATCH($B196,人口源表!$A:$A,0),MATCH(X$1,人口源表!$1:$1,0))*INDEX(城镇化率!$1:$1048576,MATCH($B196,城镇化率!$A:$A,0),MATCH(X$1,城镇化率!$5:$5,0))/100</f>
        <v>3359500.8977552061</v>
      </c>
      <c r="Y196" s="40">
        <f>INDEX(人口源表!$1:$1048576,MATCH($B196,人口源表!$A:$A,0),MATCH(Y$1,人口源表!$1:$1,0))*INDEX(城镇化率!$1:$1048576,MATCH($B196,城镇化率!$A:$A,0),MATCH(Y$1,城镇化率!$5:$5,0))/100</f>
        <v>3377768.7237154949</v>
      </c>
      <c r="Z196" s="40">
        <f>INDEX(人口源表!$1:$1048576,MATCH($B196,人口源表!$A:$A,0),MATCH(Z$1,人口源表!$1:$1,0))*INDEX(城镇化率!$1:$1048576,MATCH($B196,城镇化率!$A:$A,0),MATCH(Z$1,城镇化率!$5:$5,0))/100</f>
        <v>3394598.7300816569</v>
      </c>
      <c r="AA196" s="40">
        <f>INDEX(人口源表!$1:$1048576,MATCH($B196,人口源表!$A:$A,0),MATCH(AA$1,人口源表!$1:$1,0))*INDEX(城镇化率!$1:$1048576,MATCH($B196,城镇化率!$A:$A,0),MATCH(AA$1,城镇化率!$5:$5,0))/100</f>
        <v>3409951.7686933195</v>
      </c>
      <c r="AB196" s="40">
        <f>INDEX(人口源表!$1:$1048576,MATCH($B196,人口源表!$A:$A,0),MATCH(AB$1,人口源表!$1:$1,0))*INDEX(城镇化率!$1:$1048576,MATCH($B196,城镇化率!$A:$A,0),MATCH(AB$1,城镇化率!$5:$5,0))/100</f>
        <v>3423804.2259725286</v>
      </c>
      <c r="AC196" s="40">
        <f>INDEX(人口源表!$1:$1048576,MATCH($B196,人口源表!$A:$A,0),MATCH(AC$1,人口源表!$1:$1,0))*INDEX(城镇化率!$1:$1048576,MATCH($B196,城镇化率!$A:$A,0),MATCH(AC$1,城镇化率!$5:$5,0))/100</f>
        <v>3431946.1998561621</v>
      </c>
      <c r="AD196" s="40">
        <f>INDEX(人口源表!$1:$1048576,MATCH($B196,人口源表!$A:$A,0),MATCH(AD$1,人口源表!$1:$1,0))*INDEX(城镇化率!$1:$1048576,MATCH($B196,城镇化率!$A:$A,0),MATCH(AD$1,城镇化率!$5:$5,0))/100</f>
        <v>3438574.0608185367</v>
      </c>
      <c r="AE196" s="40">
        <f>INDEX(人口源表!$1:$1048576,MATCH($B196,人口源表!$A:$A,0),MATCH(AE$1,人口源表!$1:$1,0))*INDEX(城镇化率!$1:$1048576,MATCH($B196,城镇化率!$A:$A,0),MATCH(AE$1,城镇化率!$5:$5,0))/100</f>
        <v>3443723.1086248783</v>
      </c>
      <c r="AF196" s="40">
        <f>INDEX(人口源表!$1:$1048576,MATCH($B196,人口源表!$A:$A,0),MATCH(AF$1,人口源表!$1:$1,0))*INDEX(城镇化率!$1:$1048576,MATCH($B196,城镇化率!$A:$A,0),MATCH(AF$1,城镇化率!$5:$5,0))/100</f>
        <v>3447447.5297795348</v>
      </c>
      <c r="AG196" s="40">
        <f>INDEX(人口源表!$1:$1048576,MATCH($B196,人口源表!$A:$A,0),MATCH(AG$1,人口源表!$1:$1,0))*INDEX(城镇化率!$1:$1048576,MATCH($B196,城镇化率!$A:$A,0),MATCH(AG$1,城镇化率!$5:$5,0))/100</f>
        <v>3449822.0093064178</v>
      </c>
      <c r="AH196" s="40">
        <f>INDEX(人口源表!$1:$1048576,MATCH($B196,人口源表!$A:$A,0),MATCH(AH$1,人口源表!$1:$1,0))*INDEX(城镇化率!$1:$1048576,MATCH($B196,城镇化率!$A:$A,0),MATCH(AH$1,城镇化率!$5:$5,0))/100</f>
        <v>3450937.0433234069</v>
      </c>
      <c r="AI196" s="40">
        <f>INDEX(人口源表!$1:$1048576,MATCH($B196,人口源表!$A:$A,0),MATCH(AI$1,人口源表!$1:$1,0))*INDEX(城镇化率!$1:$1048576,MATCH($B196,城镇化率!$A:$A,0),MATCH(AI$1,城镇化率!$5:$5,0))/100</f>
        <v>3450906.2168254168</v>
      </c>
      <c r="AJ196" s="40">
        <f>INDEX(人口源表!$1:$1048576,MATCH($B196,人口源表!$A:$A,0),MATCH(AJ$1,人口源表!$1:$1,0))*INDEX(城镇化率!$1:$1048576,MATCH($B196,城镇化率!$A:$A,0),MATCH(AJ$1,城镇化率!$5:$5,0))/100</f>
        <v>3449860.8837821414</v>
      </c>
      <c r="AK196" s="40">
        <f>INDEX(人口源表!$1:$1048576,MATCH($B196,人口源表!$A:$A,0),MATCH(AK$1,人口源表!$1:$1,0))*INDEX(城镇化率!$1:$1048576,MATCH($B196,城镇化率!$A:$A,0),MATCH(AK$1,城镇化率!$5:$5,0))/100</f>
        <v>3447951.7659954815</v>
      </c>
      <c r="AL196" s="40">
        <f>INDEX(人口源表!$1:$1048576,MATCH($B196,人口源表!$A:$A,0),MATCH(AL$1,人口源表!$1:$1,0))*INDEX(城镇化率!$1:$1048576,MATCH($B196,城镇化率!$A:$A,0),MATCH(AL$1,城镇化率!$5:$5,0))/100</f>
        <v>3445353.155546329</v>
      </c>
      <c r="AM196" s="40">
        <f>INDEX(人口源表!$1:$1048576,MATCH($B196,人口源表!$A:$A,0),MATCH(AM$1,人口源表!$1:$1,0))*INDEX(城镇化率!$1:$1048576,MATCH($B196,城镇化率!$A:$A,0),MATCH(AM$1,城镇化率!$5:$5,0))/100</f>
        <v>3442256.8852096591</v>
      </c>
      <c r="AN196" s="40">
        <f>INDEX(人口源表!$1:$1048576,MATCH($B196,人口源表!$A:$A,0),MATCH(AN$1,人口源表!$1:$1,0))*INDEX(城镇化率!$1:$1048576,MATCH($B196,城镇化率!$A:$A,0),MATCH(AN$1,城镇化率!$5:$5,0))/100</f>
        <v>3438879.1101510096</v>
      </c>
      <c r="AO196" s="40">
        <f>INDEX(人口源表!$1:$1048576,MATCH($B196,人口源表!$A:$A,0),MATCH(AO$1,人口源表!$1:$1,0))*INDEX(城镇化率!$1:$1048576,MATCH($B196,城镇化率!$A:$A,0),MATCH(AO$1,城镇化率!$5:$5,0))/100</f>
        <v>3435454.888178566</v>
      </c>
      <c r="AP196" s="40">
        <f>INDEX(人口源表!$1:$1048576,MATCH($B196,人口源表!$A:$A,0),MATCH(AP$1,人口源表!$1:$1,0))*INDEX(城镇化率!$1:$1048576,MATCH($B196,城镇化率!$A:$A,0),MATCH(AP$1,城镇化率!$5:$5,0))/100</f>
        <v>3432243.0727281999</v>
      </c>
      <c r="AQ196" s="40">
        <f>INDEX(人口源表!$1:$1048576,MATCH($B196,人口源表!$A:$A,0),MATCH(AQ$1,人口源表!$1:$1,0))*INDEX(城镇化率!$1:$1048576,MATCH($B196,城镇化率!$A:$A,0),MATCH(AQ$1,城镇化率!$5:$5,0))/100</f>
        <v>3429525.41791966</v>
      </c>
      <c r="AR196" s="40">
        <f>INDEX(人口源表!$1:$1048576,MATCH($B196,人口源表!$A:$A,0),MATCH(AR$1,人口源表!$1:$1,0))*INDEX(城镇化率!$1:$1048576,MATCH($B196,城镇化率!$A:$A,0),MATCH(AR$1,城镇化率!$5:$5,0))/100</f>
        <v>3427604.3436488952</v>
      </c>
      <c r="AS196" s="40">
        <f>INDEX(人口源表!$1:$1048576,MATCH($B196,人口源表!$A:$A,0),MATCH(AS$1,人口源表!$1:$1,0))*INDEX(城镇化率!$1:$1048576,MATCH($B196,城镇化率!$A:$A,0),MATCH(AS$1,城镇化率!$5:$5,0))/100</f>
        <v>3426807.2447969313</v>
      </c>
      <c r="AT196" s="40">
        <f>INDEX(人口源表!$1:$1048576,MATCH($B196,人口源表!$A:$A,0),MATCH(AT$1,人口源表!$1:$1,0))*INDEX(城镇化率!$1:$1048576,MATCH($B196,城镇化率!$A:$A,0),MATCH(AT$1,城镇化率!$5:$5,0))/100</f>
        <v>3427484.9320705123</v>
      </c>
      <c r="AU196" s="40">
        <f>INDEX(人口源表!$1:$1048576,MATCH($B196,人口源表!$A:$A,0),MATCH(AU$1,人口源表!$1:$1,0))*INDEX(城镇化率!$1:$1048576,MATCH($B196,城镇化率!$A:$A,0),MATCH(AU$1,城镇化率!$5:$5,0))/100</f>
        <v>3430010.6974834092</v>
      </c>
      <c r="AV196" s="40">
        <f>INDEX(人口源表!$1:$1048576,MATCH($B196,人口源表!$A:$A,0),MATCH(AV$1,人口源表!$1:$1,0))*INDEX(城镇化率!$1:$1048576,MATCH($B196,城镇化率!$A:$A,0),MATCH(AV$1,城镇化率!$5:$5,0))/100</f>
        <v>3434784.6934152464</v>
      </c>
    </row>
    <row r="197" spans="1:48" x14ac:dyDescent="0.15">
      <c r="A197" s="4" t="s">
        <v>872</v>
      </c>
      <c r="B197" s="4" t="s">
        <v>400</v>
      </c>
      <c r="C197" s="34">
        <f>VLOOKUP(B197,'[1]2016省城人口总结（根）'!B:C,2,FALSE)/100</f>
        <v>0.49835000000000002</v>
      </c>
      <c r="D197" s="40">
        <f>INDEX(人口源表!$1:$1048576,MATCH($B197,人口源表!$A:$A,0),MATCH(D$1,人口源表!$1:$1,0))*INDEX(城镇化率!$1:$1048576,MATCH($B197,城镇化率!$A:$A,0),MATCH(D$1,城镇化率!$5:$5,0))/100</f>
        <v>2453529.8456712007</v>
      </c>
      <c r="E197" s="40">
        <f>INDEX(人口源表!$1:$1048576,MATCH($B197,人口源表!$A:$A,0),MATCH(E$1,人口源表!$1:$1,0))*INDEX(城镇化率!$1:$1048576,MATCH($B197,城镇化率!$A:$A,0),MATCH(E$1,城镇化率!$5:$5,0))/100</f>
        <v>2504507.645951597</v>
      </c>
      <c r="F197" s="40">
        <f>INDEX(人口源表!$1:$1048576,MATCH($B197,人口源表!$A:$A,0),MATCH(F$1,人口源表!$1:$1,0))*INDEX(城镇化率!$1:$1048576,MATCH($B197,城镇化率!$A:$A,0),MATCH(F$1,城镇化率!$5:$5,0))/100</f>
        <v>2555003.1552772722</v>
      </c>
      <c r="G197" s="40">
        <f>INDEX(人口源表!$1:$1048576,MATCH($B197,人口源表!$A:$A,0),MATCH(G$1,人口源表!$1:$1,0))*INDEX(城镇化率!$1:$1048576,MATCH($B197,城镇化率!$A:$A,0),MATCH(G$1,城镇化率!$5:$5,0))/100</f>
        <v>2397196.6076037744</v>
      </c>
      <c r="H197" s="40">
        <f>INDEX(人口源表!$1:$1048576,MATCH($B197,人口源表!$A:$A,0),MATCH(H$1,人口源表!$1:$1,0))*INDEX(城镇化率!$1:$1048576,MATCH($B197,城镇化率!$A:$A,0),MATCH(H$1,城镇化率!$5:$5,0))/100</f>
        <v>2445556.999929633</v>
      </c>
      <c r="I197" s="40">
        <f>INDEX(人口源表!$1:$1048576,MATCH($B197,人口源表!$A:$A,0),MATCH(I$1,人口源表!$1:$1,0))*INDEX(城镇化率!$1:$1048576,MATCH($B197,城镇化率!$A:$A,0),MATCH(I$1,城镇化率!$5:$5,0))/100</f>
        <v>2477153.2005464029</v>
      </c>
      <c r="J197" s="40">
        <f>INDEX(人口源表!$1:$1048576,MATCH($B197,人口源表!$A:$A,0),MATCH(J$1,人口源表!$1:$1,0))*INDEX(城镇化率!$1:$1048576,MATCH($B197,城镇化率!$A:$A,0),MATCH(J$1,城镇化率!$5:$5,0))/100</f>
        <v>2508553.7588743432</v>
      </c>
      <c r="K197" s="40">
        <f>INDEX(人口源表!$1:$1048576,MATCH($B197,人口源表!$A:$A,0),MATCH(K$1,人口源表!$1:$1,0))*INDEX(城镇化率!$1:$1048576,MATCH($B197,城镇化率!$A:$A,0),MATCH(K$1,城镇化率!$5:$5,0))/100</f>
        <v>2539687.5474209287</v>
      </c>
      <c r="L197" s="40">
        <f>INDEX(人口源表!$1:$1048576,MATCH($B197,人口源表!$A:$A,0),MATCH(L$1,人口源表!$1:$1,0))*INDEX(城镇化率!$1:$1048576,MATCH($B197,城镇化率!$A:$A,0),MATCH(L$1,城镇化率!$5:$5,0))/100</f>
        <v>2570484.1416162727</v>
      </c>
      <c r="M197" s="40">
        <f>INDEX(人口源表!$1:$1048576,MATCH($B197,人口源表!$A:$A,0),MATCH(M$1,人口源表!$1:$1,0))*INDEX(城镇化率!$1:$1048576,MATCH($B197,城镇化率!$A:$A,0),MATCH(M$1,城镇化率!$5:$5,0))/100</f>
        <v>2600876.7244574041</v>
      </c>
      <c r="N197" s="40">
        <f>INDEX(人口源表!$1:$1048576,MATCH($B197,人口源表!$A:$A,0),MATCH(N$1,人口源表!$1:$1,0))*INDEX(城镇化率!$1:$1048576,MATCH($B197,城镇化率!$A:$A,0),MATCH(N$1,城镇化率!$5:$5,0))/100</f>
        <v>2630801.2014495945</v>
      </c>
      <c r="O197" s="40">
        <f>INDEX(人口源表!$1:$1048576,MATCH($B197,人口源表!$A:$A,0),MATCH(O$1,人口源表!$1:$1,0))*INDEX(城镇化率!$1:$1048576,MATCH($B197,城镇化率!$A:$A,0),MATCH(O$1,城镇化率!$5:$5,0))/100</f>
        <v>2660197.5420612902</v>
      </c>
      <c r="P197" s="40">
        <f>INDEX(人口源表!$1:$1048576,MATCH($B197,人口源表!$A:$A,0),MATCH(P$1,人口源表!$1:$1,0))*INDEX(城镇化率!$1:$1048576,MATCH($B197,城镇化率!$A:$A,0),MATCH(P$1,城镇化率!$5:$5,0))/100</f>
        <v>2689008.3097574948</v>
      </c>
      <c r="Q197" s="40">
        <f>INDEX(人口源表!$1:$1048576,MATCH($B197,人口源表!$A:$A,0),MATCH(Q$1,人口源表!$1:$1,0))*INDEX(城镇化率!$1:$1048576,MATCH($B197,城镇化率!$A:$A,0),MATCH(Q$1,城镇化率!$5:$5,0))/100</f>
        <v>2717178.8457864793</v>
      </c>
      <c r="R197" s="40">
        <f>INDEX(人口源表!$1:$1048576,MATCH($B197,人口源表!$A:$A,0),MATCH(R$1,人口源表!$1:$1,0))*INDEX(城镇化率!$1:$1048576,MATCH($B197,城镇化率!$A:$A,0),MATCH(R$1,城镇化率!$5:$5,0))/100</f>
        <v>2744660.4035632606</v>
      </c>
      <c r="S197" s="40">
        <f>INDEX(人口源表!$1:$1048576,MATCH($B197,人口源表!$A:$A,0),MATCH(S$1,人口源表!$1:$1,0))*INDEX(城镇化率!$1:$1048576,MATCH($B197,城镇化率!$A:$A,0),MATCH(S$1,城镇化率!$5:$5,0))/100</f>
        <v>2757686.4949366432</v>
      </c>
      <c r="T197" s="40">
        <f>INDEX(人口源表!$1:$1048576,MATCH($B197,人口源表!$A:$A,0),MATCH(T$1,人口源表!$1:$1,0))*INDEX(城镇化率!$1:$1048576,MATCH($B197,城镇化率!$A:$A,0),MATCH(T$1,城镇化率!$5:$5,0))/100</f>
        <v>2769747.573243252</v>
      </c>
      <c r="U197" s="40">
        <f>INDEX(人口源表!$1:$1048576,MATCH($B197,人口源表!$A:$A,0),MATCH(U$1,人口源表!$1:$1,0))*INDEX(城镇化率!$1:$1048576,MATCH($B197,城镇化率!$A:$A,0),MATCH(U$1,城镇化率!$5:$5,0))/100</f>
        <v>2780819.5625174372</v>
      </c>
      <c r="V197" s="40">
        <f>INDEX(人口源表!$1:$1048576,MATCH($B197,人口源表!$A:$A,0),MATCH(V$1,人口源表!$1:$1,0))*INDEX(城镇化率!$1:$1048576,MATCH($B197,城镇化率!$A:$A,0),MATCH(V$1,城镇化率!$5:$5,0))/100</f>
        <v>2790884.6634256989</v>
      </c>
      <c r="W197" s="40">
        <f>INDEX(人口源表!$1:$1048576,MATCH($B197,人口源表!$A:$A,0),MATCH(W$1,人口源表!$1:$1,0))*INDEX(城镇化率!$1:$1048576,MATCH($B197,城镇化率!$A:$A,0),MATCH(W$1,城镇化率!$5:$5,0))/100</f>
        <v>2799930.9111771868</v>
      </c>
      <c r="X197" s="40">
        <f>INDEX(人口源表!$1:$1048576,MATCH($B197,人口源表!$A:$A,0),MATCH(X$1,人口源表!$1:$1,0))*INDEX(城镇化率!$1:$1048576,MATCH($B197,城镇化率!$A:$A,0),MATCH(X$1,城镇化率!$5:$5,0))/100</f>
        <v>2807950.5041571874</v>
      </c>
      <c r="Y197" s="40">
        <f>INDEX(人口源表!$1:$1048576,MATCH($B197,人口源表!$A:$A,0),MATCH(Y$1,人口源表!$1:$1,0))*INDEX(城镇化率!$1:$1048576,MATCH($B197,城镇化率!$A:$A,0),MATCH(Y$1,城镇化率!$5:$5,0))/100</f>
        <v>2814942.9589074212</v>
      </c>
      <c r="Z197" s="40">
        <f>INDEX(人口源表!$1:$1048576,MATCH($B197,人口源表!$A:$A,0),MATCH(Z$1,人口源表!$1:$1,0))*INDEX(城镇化率!$1:$1048576,MATCH($B197,城镇化率!$A:$A,0),MATCH(Z$1,城镇化率!$5:$5,0))/100</f>
        <v>2820912.2292938042</v>
      </c>
      <c r="AA197" s="40">
        <f>INDEX(人口源表!$1:$1048576,MATCH($B197,人口源表!$A:$A,0),MATCH(AA$1,人口源表!$1:$1,0))*INDEX(城镇化率!$1:$1048576,MATCH($B197,城镇化率!$A:$A,0),MATCH(AA$1,城镇化率!$5:$5,0))/100</f>
        <v>2825869.8960199789</v>
      </c>
      <c r="AB197" s="40">
        <f>INDEX(人口源表!$1:$1048576,MATCH($B197,人口源表!$A:$A,0),MATCH(AB$1,人口源表!$1:$1,0))*INDEX(城镇化率!$1:$1048576,MATCH($B197,城镇化率!$A:$A,0),MATCH(AB$1,城镇化率!$5:$5,0))/100</f>
        <v>2829832.8788805627</v>
      </c>
      <c r="AC197" s="40">
        <f>INDEX(人口源表!$1:$1048576,MATCH($B197,人口源表!$A:$A,0),MATCH(AC$1,人口源表!$1:$1,0))*INDEX(城镇化率!$1:$1048576,MATCH($B197,城镇化率!$A:$A,0),MATCH(AC$1,城镇化率!$5:$5,0))/100</f>
        <v>2829357.1305235582</v>
      </c>
      <c r="AD197" s="40">
        <f>INDEX(人口源表!$1:$1048576,MATCH($B197,人口源表!$A:$A,0),MATCH(AD$1,人口源表!$1:$1,0))*INDEX(城镇化率!$1:$1048576,MATCH($B197,城镇化率!$A:$A,0),MATCH(AD$1,城镇化率!$5:$5,0))/100</f>
        <v>2827939.429435357</v>
      </c>
      <c r="AE197" s="40">
        <f>INDEX(人口源表!$1:$1048576,MATCH($B197,人口源表!$A:$A,0),MATCH(AE$1,人口源表!$1:$1,0))*INDEX(城镇化率!$1:$1048576,MATCH($B197,城镇化率!$A:$A,0),MATCH(AE$1,城镇化率!$5:$5,0))/100</f>
        <v>2825618.7522362005</v>
      </c>
      <c r="AF197" s="40">
        <f>INDEX(人口源表!$1:$1048576,MATCH($B197,人口源表!$A:$A,0),MATCH(AF$1,人口源表!$1:$1,0))*INDEX(城镇化率!$1:$1048576,MATCH($B197,城镇化率!$A:$A,0),MATCH(AF$1,城镇化率!$5:$5,0))/100</f>
        <v>2822441.6556375381</v>
      </c>
      <c r="AG197" s="40">
        <f>INDEX(人口源表!$1:$1048576,MATCH($B197,人口源表!$A:$A,0),MATCH(AG$1,人口源表!$1:$1,0))*INDEX(城镇化率!$1:$1048576,MATCH($B197,城镇化率!$A:$A,0),MATCH(AG$1,城镇化率!$5:$5,0))/100</f>
        <v>2818461.782502342</v>
      </c>
      <c r="AH197" s="40">
        <f>INDEX(人口源表!$1:$1048576,MATCH($B197,人口源表!$A:$A,0),MATCH(AH$1,人口源表!$1:$1,0))*INDEX(城镇化率!$1:$1048576,MATCH($B197,城镇化率!$A:$A,0),MATCH(AH$1,城镇化率!$5:$5,0))/100</f>
        <v>2813738.0888238763</v>
      </c>
      <c r="AI197" s="40">
        <f>INDEX(人口源表!$1:$1048576,MATCH($B197,人口源表!$A:$A,0),MATCH(AI$1,人口源表!$1:$1,0))*INDEX(城镇化率!$1:$1048576,MATCH($B197,城镇化率!$A:$A,0),MATCH(AI$1,城镇化率!$5:$5,0))/100</f>
        <v>2808338.1135812579</v>
      </c>
      <c r="AJ197" s="40">
        <f>INDEX(人口源表!$1:$1048576,MATCH($B197,人口源表!$A:$A,0),MATCH(AJ$1,人口源表!$1:$1,0))*INDEX(城镇化率!$1:$1048576,MATCH($B197,城镇化率!$A:$A,0),MATCH(AJ$1,城镇化率!$5:$5,0))/100</f>
        <v>2802334.9419749267</v>
      </c>
      <c r="AK197" s="40">
        <f>INDEX(人口源表!$1:$1048576,MATCH($B197,人口源表!$A:$A,0),MATCH(AK$1,人口源表!$1:$1,0))*INDEX(城镇化率!$1:$1048576,MATCH($B197,城镇化率!$A:$A,0),MATCH(AK$1,城镇化率!$5:$5,0))/100</f>
        <v>2795811.1421267162</v>
      </c>
      <c r="AL197" s="40">
        <f>INDEX(人口源表!$1:$1048576,MATCH($B197,人口源表!$A:$A,0),MATCH(AL$1,人口源表!$1:$1,0))*INDEX(城镇化率!$1:$1048576,MATCH($B197,城镇化率!$A:$A,0),MATCH(AL$1,城镇化率!$5:$5,0))/100</f>
        <v>2788854.4337014179</v>
      </c>
      <c r="AM197" s="40">
        <f>INDEX(人口源表!$1:$1048576,MATCH($B197,人口源表!$A:$A,0),MATCH(AM$1,人口源表!$1:$1,0))*INDEX(城镇化率!$1:$1048576,MATCH($B197,城镇化率!$A:$A,0),MATCH(AM$1,城镇化率!$5:$5,0))/100</f>
        <v>2781560.353744328</v>
      </c>
      <c r="AN197" s="40">
        <f>INDEX(人口源表!$1:$1048576,MATCH($B197,人口源表!$A:$A,0),MATCH(AN$1,人口源表!$1:$1,0))*INDEX(城镇化率!$1:$1048576,MATCH($B197,城镇化率!$A:$A,0),MATCH(AN$1,城镇化率!$5:$5,0))/100</f>
        <v>2774033.6865614192</v>
      </c>
      <c r="AO197" s="40">
        <f>INDEX(人口源表!$1:$1048576,MATCH($B197,人口源表!$A:$A,0),MATCH(AO$1,人口源表!$1:$1,0))*INDEX(城镇化率!$1:$1048576,MATCH($B197,城镇化率!$A:$A,0),MATCH(AO$1,城镇化率!$5:$5,0))/100</f>
        <v>2766384.0737560838</v>
      </c>
      <c r="AP197" s="40">
        <f>INDEX(人口源表!$1:$1048576,MATCH($B197,人口源表!$A:$A,0),MATCH(AP$1,人口源表!$1:$1,0))*INDEX(城镇化率!$1:$1048576,MATCH($B197,城镇化率!$A:$A,0),MATCH(AP$1,城镇化率!$5:$5,0))/100</f>
        <v>2758731.3108845945</v>
      </c>
      <c r="AQ197" s="40">
        <f>INDEX(人口源表!$1:$1048576,MATCH($B197,人口源表!$A:$A,0),MATCH(AQ$1,人口源表!$1:$1,0))*INDEX(城镇化率!$1:$1048576,MATCH($B197,城镇化率!$A:$A,0),MATCH(AQ$1,城镇化率!$5:$5,0))/100</f>
        <v>2751202.2482703258</v>
      </c>
      <c r="AR197" s="40">
        <f>INDEX(人口源表!$1:$1048576,MATCH($B197,人口源表!$A:$A,0),MATCH(AR$1,人口源表!$1:$1,0))*INDEX(城镇化率!$1:$1048576,MATCH($B197,城镇化率!$A:$A,0),MATCH(AR$1,城镇化率!$5:$5,0))/100</f>
        <v>2743932.2218073499</v>
      </c>
      <c r="AS197" s="40">
        <f>INDEX(人口源表!$1:$1048576,MATCH($B197,人口源表!$A:$A,0),MATCH(AS$1,人口源表!$1:$1,0))*INDEX(城镇化率!$1:$1048576,MATCH($B197,城镇化率!$A:$A,0),MATCH(AS$1,城镇化率!$5:$5,0))/100</f>
        <v>2737064.534971674</v>
      </c>
      <c r="AT197" s="40">
        <f>INDEX(人口源表!$1:$1048576,MATCH($B197,人口源表!$A:$A,0),MATCH(AT$1,人口源表!$1:$1,0))*INDEX(城镇化率!$1:$1048576,MATCH($B197,城镇化率!$A:$A,0),MATCH(AT$1,城镇化率!$5:$5,0))/100</f>
        <v>2730751.25227337</v>
      </c>
      <c r="AU197" s="40">
        <f>INDEX(人口源表!$1:$1048576,MATCH($B197,人口源表!$A:$A,0),MATCH(AU$1,人口源表!$1:$1,0))*INDEX(城镇化率!$1:$1048576,MATCH($B197,城镇化率!$A:$A,0),MATCH(AU$1,城镇化率!$5:$5,0))/100</f>
        <v>2725152.0143633699</v>
      </c>
      <c r="AV197" s="40">
        <f>INDEX(人口源表!$1:$1048576,MATCH($B197,人口源表!$A:$A,0),MATCH(AV$1,人口源表!$1:$1,0))*INDEX(城镇化率!$1:$1048576,MATCH($B197,城镇化率!$A:$A,0),MATCH(AV$1,城镇化率!$5:$5,0))/100</f>
        <v>2720435.4943020777</v>
      </c>
    </row>
    <row r="198" spans="1:48" x14ac:dyDescent="0.15">
      <c r="A198" s="4" t="s">
        <v>872</v>
      </c>
      <c r="B198" s="4" t="s">
        <v>402</v>
      </c>
      <c r="C198" s="34">
        <f>VLOOKUP(B198,'[1]2016省城人口总结（根）'!B:C,2,FALSE)/100</f>
        <v>0.49835000000000002</v>
      </c>
      <c r="D198" s="40">
        <f>INDEX(人口源表!$1:$1048576,MATCH($B198,人口源表!$A:$A,0),MATCH(D$1,人口源表!$1:$1,0))*INDEX(城镇化率!$1:$1048576,MATCH($B198,城镇化率!$A:$A,0),MATCH(D$1,城镇化率!$5:$5,0))/100</f>
        <v>1958073.3596060008</v>
      </c>
      <c r="E198" s="40">
        <f>INDEX(人口源表!$1:$1048576,MATCH($B198,人口源表!$A:$A,0),MATCH(E$1,人口源表!$1:$1,0))*INDEX(城镇化率!$1:$1048576,MATCH($B198,城镇化率!$A:$A,0),MATCH(E$1,城镇化率!$5:$5,0))/100</f>
        <v>1999737.6184583539</v>
      </c>
      <c r="F198" s="40">
        <f>INDEX(人口源表!$1:$1048576,MATCH($B198,人口源表!$A:$A,0),MATCH(F$1,人口源表!$1:$1,0))*INDEX(城镇化率!$1:$1048576,MATCH($B198,城镇化率!$A:$A,0),MATCH(F$1,城镇化率!$5:$5,0))/100</f>
        <v>2041315.8281096458</v>
      </c>
      <c r="G198" s="40">
        <f>INDEX(人口源表!$1:$1048576,MATCH($B198,人口源表!$A:$A,0),MATCH(G$1,人口源表!$1:$1,0))*INDEX(城镇化率!$1:$1048576,MATCH($B198,城镇化率!$A:$A,0),MATCH(G$1,城镇化率!$5:$5,0))/100</f>
        <v>1998012.7074522194</v>
      </c>
      <c r="H198" s="40">
        <f>INDEX(人口源表!$1:$1048576,MATCH($B198,人口源表!$A:$A,0),MATCH(H$1,人口源表!$1:$1,0))*INDEX(城镇化率!$1:$1048576,MATCH($B198,城镇化率!$A:$A,0),MATCH(H$1,城镇化率!$5:$5,0))/100</f>
        <v>2040083.2977906852</v>
      </c>
      <c r="I198" s="40">
        <f>INDEX(人口源表!$1:$1048576,MATCH($B198,人口源表!$A:$A,0),MATCH(I$1,人口源表!$1:$1,0))*INDEX(城镇化率!$1:$1048576,MATCH($B198,城镇化率!$A:$A,0),MATCH(I$1,城镇化率!$5:$5,0))/100</f>
        <v>2068759.8529584685</v>
      </c>
      <c r="J198" s="40">
        <f>INDEX(人口源表!$1:$1048576,MATCH($B198,人口源表!$A:$A,0),MATCH(J$1,人口源表!$1:$1,0))*INDEX(城镇化率!$1:$1048576,MATCH($B198,城镇化率!$A:$A,0),MATCH(J$1,城镇化率!$5:$5,0))/100</f>
        <v>2097799.404661756</v>
      </c>
      <c r="K198" s="40">
        <f>INDEX(人口源表!$1:$1048576,MATCH($B198,人口源表!$A:$A,0),MATCH(K$1,人口源表!$1:$1,0))*INDEX(城镇化率!$1:$1048576,MATCH($B198,城镇化率!$A:$A,0),MATCH(K$1,城镇化率!$5:$5,0))/100</f>
        <v>2127089.8300720127</v>
      </c>
      <c r="L198" s="40">
        <f>INDEX(人口源表!$1:$1048576,MATCH($B198,人口源表!$A:$A,0),MATCH(L$1,人口源表!$1:$1,0))*INDEX(城镇化率!$1:$1048576,MATCH($B198,城镇化率!$A:$A,0),MATCH(L$1,城镇化率!$5:$5,0))/100</f>
        <v>2156523.8292935975</v>
      </c>
      <c r="M198" s="40">
        <f>INDEX(人口源表!$1:$1048576,MATCH($B198,人口源表!$A:$A,0),MATCH(M$1,人口源表!$1:$1,0))*INDEX(城镇化率!$1:$1048576,MATCH($B198,城镇化率!$A:$A,0),MATCH(M$1,城镇化率!$5:$5,0))/100</f>
        <v>2185996.4793710373</v>
      </c>
      <c r="N198" s="40">
        <f>INDEX(人口源表!$1:$1048576,MATCH($B198,人口源表!$A:$A,0),MATCH(N$1,人口源表!$1:$1,0))*INDEX(城镇化率!$1:$1048576,MATCH($B198,城镇化率!$A:$A,0),MATCH(N$1,城镇化率!$5:$5,0))/100</f>
        <v>2215407.7254427411</v>
      </c>
      <c r="O198" s="40">
        <f>INDEX(人口源表!$1:$1048576,MATCH($B198,人口源表!$A:$A,0),MATCH(O$1,人口源表!$1:$1,0))*INDEX(城镇化率!$1:$1048576,MATCH($B198,城镇化率!$A:$A,0),MATCH(O$1,城镇化率!$5:$5,0))/100</f>
        <v>2244660.442869042</v>
      </c>
      <c r="P198" s="40">
        <f>INDEX(人口源表!$1:$1048576,MATCH($B198,人口源表!$A:$A,0),MATCH(P$1,人口源表!$1:$1,0))*INDEX(城镇化率!$1:$1048576,MATCH($B198,城镇化率!$A:$A,0),MATCH(P$1,城镇化率!$5:$5,0))/100</f>
        <v>2273662.9921700833</v>
      </c>
      <c r="Q198" s="40">
        <f>INDEX(人口源表!$1:$1048576,MATCH($B198,人口源表!$A:$A,0),MATCH(Q$1,人口源表!$1:$1,0))*INDEX(城镇化率!$1:$1048576,MATCH($B198,城镇化率!$A:$A,0),MATCH(Q$1,城镇化率!$5:$5,0))/100</f>
        <v>2302327.8392837849</v>
      </c>
      <c r="R198" s="40">
        <f>INDEX(人口源表!$1:$1048576,MATCH($B198,人口源表!$A:$A,0),MATCH(R$1,人口源表!$1:$1,0))*INDEX(城镇化率!$1:$1048576,MATCH($B198,城镇化率!$A:$A,0),MATCH(R$1,城镇化率!$5:$5,0))/100</f>
        <v>2330574.205299187</v>
      </c>
      <c r="S198" s="40">
        <f>INDEX(人口源表!$1:$1048576,MATCH($B198,人口源表!$A:$A,0),MATCH(S$1,人口源表!$1:$1,0))*INDEX(城镇化率!$1:$1048576,MATCH($B198,城镇化率!$A:$A,0),MATCH(S$1,城镇化率!$5:$5,0))/100</f>
        <v>2346649.4514829023</v>
      </c>
      <c r="T198" s="40">
        <f>INDEX(人口源表!$1:$1048576,MATCH($B198,人口源表!$A:$A,0),MATCH(T$1,人口源表!$1:$1,0))*INDEX(城镇化率!$1:$1048576,MATCH($B198,城镇化率!$A:$A,0),MATCH(T$1,城镇化率!$5:$5,0))/100</f>
        <v>2361948.0433971463</v>
      </c>
      <c r="U198" s="40">
        <f>INDEX(人口源表!$1:$1048576,MATCH($B198,人口源表!$A:$A,0),MATCH(U$1,人口源表!$1:$1,0))*INDEX(城镇化率!$1:$1048576,MATCH($B198,城镇化率!$A:$A,0),MATCH(U$1,城镇化率!$5:$5,0))/100</f>
        <v>2376416.1691875998</v>
      </c>
      <c r="V198" s="40">
        <f>INDEX(人口源表!$1:$1048576,MATCH($B198,人口源表!$A:$A,0),MATCH(V$1,人口源表!$1:$1,0))*INDEX(城镇化率!$1:$1048576,MATCH($B198,城镇化率!$A:$A,0),MATCH(V$1,城镇化率!$5:$5,0))/100</f>
        <v>2390008.0755718332</v>
      </c>
      <c r="W198" s="40">
        <f>INDEX(人口源表!$1:$1048576,MATCH($B198,人口源表!$A:$A,0),MATCH(W$1,人口源表!$1:$1,0))*INDEX(城镇化率!$1:$1048576,MATCH($B198,城镇化率!$A:$A,0),MATCH(W$1,城镇化率!$5:$5,0))/100</f>
        <v>2402685.6779569001</v>
      </c>
      <c r="X198" s="40">
        <f>INDEX(人口源表!$1:$1048576,MATCH($B198,人口源表!$A:$A,0),MATCH(X$1,人口源表!$1:$1,0))*INDEX(城镇化率!$1:$1048576,MATCH($B198,城镇化率!$A:$A,0),MATCH(X$1,城镇化率!$5:$5,0))/100</f>
        <v>2414419.3693211656</v>
      </c>
      <c r="Y198" s="40">
        <f>INDEX(人口源表!$1:$1048576,MATCH($B198,人口源表!$A:$A,0),MATCH(Y$1,人口源表!$1:$1,0))*INDEX(城镇化率!$1:$1048576,MATCH($B198,城镇化率!$A:$A,0),MATCH(Y$1,城镇化率!$5:$5,0))/100</f>
        <v>2425187.0208639284</v>
      </c>
      <c r="Z198" s="40">
        <f>INDEX(人口源表!$1:$1048576,MATCH($B198,人口源表!$A:$A,0),MATCH(Z$1,人口源表!$1:$1,0))*INDEX(城镇化率!$1:$1048576,MATCH($B198,城镇化率!$A:$A,0),MATCH(Z$1,城镇化率!$5:$5,0))/100</f>
        <v>2434976.0138489064</v>
      </c>
      <c r="AA198" s="40">
        <f>INDEX(人口源表!$1:$1048576,MATCH($B198,人口源表!$A:$A,0),MATCH(AA$1,人口源表!$1:$1,0))*INDEX(城镇化率!$1:$1048576,MATCH($B198,城镇化率!$A:$A,0),MATCH(AA$1,城镇化率!$5:$5,0))/100</f>
        <v>2443780.4019135814</v>
      </c>
      <c r="AB198" s="40">
        <f>INDEX(人口源表!$1:$1048576,MATCH($B198,人口源表!$A:$A,0),MATCH(AB$1,人口源表!$1:$1,0))*INDEX(城镇化率!$1:$1048576,MATCH($B198,城镇化率!$A:$A,0),MATCH(AB$1,城镇化率!$5:$5,0))/100</f>
        <v>2451606.0320545076</v>
      </c>
      <c r="AC198" s="40">
        <f>INDEX(人口源表!$1:$1048576,MATCH($B198,人口源表!$A:$A,0),MATCH(AC$1,人口源表!$1:$1,0))*INDEX(城镇化率!$1:$1048576,MATCH($B198,城镇化率!$A:$A,0),MATCH(AC$1,城镇化率!$5:$5,0))/100</f>
        <v>2455456.8953249604</v>
      </c>
      <c r="AD198" s="40">
        <f>INDEX(人口源表!$1:$1048576,MATCH($B198,人口源表!$A:$A,0),MATCH(AD$1,人口源表!$1:$1,0))*INDEX(城镇化率!$1:$1048576,MATCH($B198,城镇化率!$A:$A,0),MATCH(AD$1,城镇化率!$5:$5,0))/100</f>
        <v>2458353.2862604447</v>
      </c>
      <c r="AE198" s="40">
        <f>INDEX(人口源表!$1:$1048576,MATCH($B198,人口源表!$A:$A,0),MATCH(AE$1,人口源表!$1:$1,0))*INDEX(城镇化率!$1:$1048576,MATCH($B198,城镇化率!$A:$A,0),MATCH(AE$1,城镇化率!$5:$5,0))/100</f>
        <v>2460330.7048029602</v>
      </c>
      <c r="AF198" s="40">
        <f>INDEX(人口源表!$1:$1048576,MATCH($B198,人口源表!$A:$A,0),MATCH(AF$1,人口源表!$1:$1,0))*INDEX(城镇化率!$1:$1048576,MATCH($B198,城镇化率!$A:$A,0),MATCH(AF$1,城镇化率!$5:$5,0))/100</f>
        <v>2461434.6943089478</v>
      </c>
      <c r="AG198" s="40">
        <f>INDEX(人口源表!$1:$1048576,MATCH($B198,人口源表!$A:$A,0),MATCH(AG$1,人口源表!$1:$1,0))*INDEX(城镇化率!$1:$1048576,MATCH($B198,城镇化率!$A:$A,0),MATCH(AG$1,城镇化率!$5:$5,0))/100</f>
        <v>2461719.7637387128</v>
      </c>
      <c r="AH198" s="40">
        <f>INDEX(人口源表!$1:$1048576,MATCH($B198,人口源表!$A:$A,0),MATCH(AH$1,人口源表!$1:$1,0))*INDEX(城镇化率!$1:$1048576,MATCH($B198,城镇化率!$A:$A,0),MATCH(AH$1,城镇化率!$5:$5,0))/100</f>
        <v>2461250.8160367324</v>
      </c>
      <c r="AI198" s="40">
        <f>INDEX(人口源表!$1:$1048576,MATCH($B198,人口源表!$A:$A,0),MATCH(AI$1,人口源表!$1:$1,0))*INDEX(城镇化率!$1:$1048576,MATCH($B198,城镇化率!$A:$A,0),MATCH(AI$1,城镇化率!$5:$5,0))/100</f>
        <v>2460102.700297581</v>
      </c>
      <c r="AJ198" s="40">
        <f>INDEX(人口源表!$1:$1048576,MATCH($B198,人口源表!$A:$A,0),MATCH(AJ$1,人口源表!$1:$1,0))*INDEX(城镇化率!$1:$1048576,MATCH($B198,城镇化率!$A:$A,0),MATCH(AJ$1,城镇化率!$5:$5,0))/100</f>
        <v>2458361.0275493036</v>
      </c>
      <c r="AK198" s="40">
        <f>INDEX(人口源表!$1:$1048576,MATCH($B198,人口源表!$A:$A,0),MATCH(AK$1,人口源表!$1:$1,0))*INDEX(城镇化率!$1:$1048576,MATCH($B198,城镇化率!$A:$A,0),MATCH(AK$1,城镇化率!$5:$5,0))/100</f>
        <v>2456121.0818718616</v>
      </c>
      <c r="AL198" s="40">
        <f>INDEX(人口源表!$1:$1048576,MATCH($B198,人口源表!$A:$A,0),MATCH(AL$1,人口源表!$1:$1,0))*INDEX(城镇化率!$1:$1048576,MATCH($B198,城镇化率!$A:$A,0),MATCH(AL$1,城镇化率!$5:$5,0))/100</f>
        <v>2453488.6329847411</v>
      </c>
      <c r="AM198" s="40">
        <f>INDEX(人口源表!$1:$1048576,MATCH($B198,人口源表!$A:$A,0),MATCH(AM$1,人口源表!$1:$1,0))*INDEX(城镇化率!$1:$1048576,MATCH($B198,城镇化率!$A:$A,0),MATCH(AM$1,城镇化率!$5:$5,0))/100</f>
        <v>2450582.0556365629</v>
      </c>
      <c r="AN198" s="40">
        <f>INDEX(人口源表!$1:$1048576,MATCH($B198,人口源表!$A:$A,0),MATCH(AN$1,人口源表!$1:$1,0))*INDEX(城镇化率!$1:$1048576,MATCH($B198,城镇化率!$A:$A,0),MATCH(AN$1,城镇化率!$5:$5,0))/100</f>
        <v>2447528.0185365393</v>
      </c>
      <c r="AO198" s="40">
        <f>INDEX(人口源表!$1:$1048576,MATCH($B198,人口源表!$A:$A,0),MATCH(AO$1,人口源表!$1:$1,0))*INDEX(城镇化率!$1:$1048576,MATCH($B198,城镇化率!$A:$A,0),MATCH(AO$1,城镇化率!$5:$5,0))/100</f>
        <v>2444466.8242211537</v>
      </c>
      <c r="AP198" s="40">
        <f>INDEX(人口源表!$1:$1048576,MATCH($B198,人口源表!$A:$A,0),MATCH(AP$1,人口源表!$1:$1,0))*INDEX(城镇化率!$1:$1048576,MATCH($B198,城镇化率!$A:$A,0),MATCH(AP$1,城镇化率!$5:$5,0))/100</f>
        <v>2441548.7328013149</v>
      </c>
      <c r="AQ198" s="40">
        <f>INDEX(人口源表!$1:$1048576,MATCH($B198,人口源表!$A:$A,0),MATCH(AQ$1,人口源表!$1:$1,0))*INDEX(城镇化率!$1:$1048576,MATCH($B198,城镇化率!$A:$A,0),MATCH(AQ$1,城镇化率!$5:$5,0))/100</f>
        <v>2438936.0945948134</v>
      </c>
      <c r="AR198" s="40">
        <f>INDEX(人口源表!$1:$1048576,MATCH($B198,人口源表!$A:$A,0),MATCH(AR$1,人口源表!$1:$1,0))*INDEX(城镇化率!$1:$1048576,MATCH($B198,城镇化率!$A:$A,0),MATCH(AR$1,城镇化率!$5:$5,0))/100</f>
        <v>2436803.5566820176</v>
      </c>
      <c r="AS198" s="40">
        <f>INDEX(人口源表!$1:$1048576,MATCH($B198,人口源表!$A:$A,0),MATCH(AS$1,人口源表!$1:$1,0))*INDEX(城镇化率!$1:$1048576,MATCH($B198,城镇化率!$A:$A,0),MATCH(AS$1,城镇化率!$5:$5,0))/100</f>
        <v>2435336.951861666</v>
      </c>
      <c r="AT198" s="40">
        <f>INDEX(人口源表!$1:$1048576,MATCH($B198,人口源表!$A:$A,0),MATCH(AT$1,人口源表!$1:$1,0))*INDEX(城镇化率!$1:$1048576,MATCH($B198,城镇化率!$A:$A,0),MATCH(AT$1,城镇化率!$5:$5,0))/100</f>
        <v>2434734.8096886869</v>
      </c>
      <c r="AU198" s="40">
        <f>INDEX(人口源表!$1:$1048576,MATCH($B198,人口源表!$A:$A,0),MATCH(AU$1,人口源表!$1:$1,0))*INDEX(城镇化率!$1:$1048576,MATCH($B198,城镇化率!$A:$A,0),MATCH(AU$1,城镇化率!$5:$5,0))/100</f>
        <v>2435207.2398414896</v>
      </c>
      <c r="AV198" s="40">
        <f>INDEX(人口源表!$1:$1048576,MATCH($B198,人口源表!$A:$A,0),MATCH(AV$1,人口源表!$1:$1,0))*INDEX(城镇化率!$1:$1048576,MATCH($B198,城镇化率!$A:$A,0),MATCH(AV$1,城镇化率!$5:$5,0))/100</f>
        <v>2436978.1248211991</v>
      </c>
    </row>
    <row r="199" spans="1:48" x14ac:dyDescent="0.15">
      <c r="A199" s="4" t="s">
        <v>872</v>
      </c>
      <c r="B199" s="4" t="s">
        <v>404</v>
      </c>
      <c r="C199" s="34">
        <f>VLOOKUP(B199,'[1]2016省城人口总结（根）'!B:C,2,FALSE)/100</f>
        <v>0.47197499999999998</v>
      </c>
      <c r="D199" s="40">
        <f>INDEX(人口源表!$1:$1048576,MATCH($B199,人口源表!$A:$A,0),MATCH(D$1,人口源表!$1:$1,0))*INDEX(城镇化率!$1:$1048576,MATCH($B199,城镇化率!$A:$A,0),MATCH(D$1,城镇化率!$5:$5,0))/100</f>
        <v>1245060.0196413363</v>
      </c>
      <c r="E199" s="40">
        <f>INDEX(人口源表!$1:$1048576,MATCH($B199,人口源表!$A:$A,0),MATCH(E$1,人口源表!$1:$1,0))*INDEX(城镇化率!$1:$1048576,MATCH($B199,城镇化率!$A:$A,0),MATCH(E$1,城镇化率!$5:$5,0))/100</f>
        <v>1272630.2831047615</v>
      </c>
      <c r="F199" s="40">
        <f>INDEX(人口源表!$1:$1048576,MATCH($B199,人口源表!$A:$A,0),MATCH(F$1,人口源表!$1:$1,0))*INDEX(城镇化率!$1:$1048576,MATCH($B199,城镇化率!$A:$A,0),MATCH(F$1,城镇化率!$5:$5,0))/100</f>
        <v>1300467.6210368695</v>
      </c>
      <c r="G199" s="40">
        <f>INDEX(人口源表!$1:$1048576,MATCH($B199,人口源表!$A:$A,0),MATCH(G$1,人口源表!$1:$1,0))*INDEX(城镇化率!$1:$1048576,MATCH($B199,城镇化率!$A:$A,0),MATCH(G$1,城镇化率!$5:$5,0))/100</f>
        <v>1226882.9292024421</v>
      </c>
      <c r="H199" s="40">
        <f>INDEX(人口源表!$1:$1048576,MATCH($B199,人口源表!$A:$A,0),MATCH(H$1,人口源表!$1:$1,0))*INDEX(城镇化率!$1:$1048576,MATCH($B199,城镇化率!$A:$A,0),MATCH(H$1,城镇化率!$5:$5,0))/100</f>
        <v>1256169.2760318452</v>
      </c>
      <c r="I199" s="40">
        <f>INDEX(人口源表!$1:$1048576,MATCH($B199,人口源表!$A:$A,0),MATCH(I$1,人口源表!$1:$1,0))*INDEX(城镇化率!$1:$1048576,MATCH($B199,城镇化率!$A:$A,0),MATCH(I$1,城镇化率!$5:$5,0))/100</f>
        <v>1277120.9990305135</v>
      </c>
      <c r="J199" s="40">
        <f>INDEX(人口源表!$1:$1048576,MATCH($B199,人口源表!$A:$A,0),MATCH(J$1,人口源表!$1:$1,0))*INDEX(城镇化率!$1:$1048576,MATCH($B199,城镇化率!$A:$A,0),MATCH(J$1,城镇化率!$5:$5,0))/100</f>
        <v>1298184.8349450713</v>
      </c>
      <c r="K199" s="40">
        <f>INDEX(人口源表!$1:$1048576,MATCH($B199,人口源表!$A:$A,0),MATCH(K$1,人口源表!$1:$1,0))*INDEX(城镇化率!$1:$1048576,MATCH($B199,城镇化率!$A:$A,0),MATCH(K$1,城镇化率!$5:$5,0))/100</f>
        <v>1319290.4486918792</v>
      </c>
      <c r="L199" s="40">
        <f>INDEX(人口源表!$1:$1048576,MATCH($B199,人口源表!$A:$A,0),MATCH(L$1,人口源表!$1:$1,0))*INDEX(城镇化率!$1:$1048576,MATCH($B199,城镇化率!$A:$A,0),MATCH(L$1,城镇化率!$5:$5,0))/100</f>
        <v>1340371.5262583087</v>
      </c>
      <c r="M199" s="40">
        <f>INDEX(人口源表!$1:$1048576,MATCH($B199,人口源表!$A:$A,0),MATCH(M$1,人口源表!$1:$1,0))*INDEX(城镇化率!$1:$1048576,MATCH($B199,城镇化率!$A:$A,0),MATCH(M$1,城镇化率!$5:$5,0))/100</f>
        <v>1361364.4542593306</v>
      </c>
      <c r="N199" s="40">
        <f>INDEX(人口源表!$1:$1048576,MATCH($B199,人口源表!$A:$A,0),MATCH(N$1,人口源表!$1:$1,0))*INDEX(城镇化率!$1:$1048576,MATCH($B199,城镇化率!$A:$A,0),MATCH(N$1,城镇化率!$5:$5,0))/100</f>
        <v>1382206.9128236959</v>
      </c>
      <c r="O199" s="40">
        <f>INDEX(人口源表!$1:$1048576,MATCH($B199,人口源表!$A:$A,0),MATCH(O$1,人口源表!$1:$1,0))*INDEX(城镇化率!$1:$1048576,MATCH($B199,城镇化率!$A:$A,0),MATCH(O$1,城镇化率!$5:$5,0))/100</f>
        <v>1402841.792117917</v>
      </c>
      <c r="P199" s="40">
        <f>INDEX(人口源表!$1:$1048576,MATCH($B199,人口源表!$A:$A,0),MATCH(P$1,人口源表!$1:$1,0))*INDEX(城镇化率!$1:$1048576,MATCH($B199,城镇化率!$A:$A,0),MATCH(P$1,城镇化率!$5:$5,0))/100</f>
        <v>1423213.1393075071</v>
      </c>
      <c r="Q199" s="40">
        <f>INDEX(人口源表!$1:$1048576,MATCH($B199,人口源表!$A:$A,0),MATCH(Q$1,人口源表!$1:$1,0))*INDEX(城镇化率!$1:$1048576,MATCH($B199,城镇化率!$A:$A,0),MATCH(Q$1,城镇化率!$5:$5,0))/100</f>
        <v>1443270.6888939263</v>
      </c>
      <c r="R199" s="40">
        <f>INDEX(人口源表!$1:$1048576,MATCH($B199,人口源表!$A:$A,0),MATCH(R$1,人口源表!$1:$1,0))*INDEX(城镇化率!$1:$1048576,MATCH($B199,城镇化率!$A:$A,0),MATCH(R$1,城镇化率!$5:$5,0))/100</f>
        <v>1462965.7380769923</v>
      </c>
      <c r="S199" s="40">
        <f>INDEX(人口源表!$1:$1048576,MATCH($B199,人口源表!$A:$A,0),MATCH(S$1,人口源表!$1:$1,0))*INDEX(城镇化率!$1:$1048576,MATCH($B199,城镇化率!$A:$A,0),MATCH(S$1,城镇化率!$5:$5,0))/100</f>
        <v>1474917.8783294661</v>
      </c>
      <c r="T199" s="40">
        <f>INDEX(人口源表!$1:$1048576,MATCH($B199,人口源表!$A:$A,0),MATCH(T$1,人口源表!$1:$1,0))*INDEX(城镇化率!$1:$1048576,MATCH($B199,城镇化率!$A:$A,0),MATCH(T$1,城镇化率!$5:$5,0))/100</f>
        <v>1486274.7064748383</v>
      </c>
      <c r="U199" s="40">
        <f>INDEX(人口源表!$1:$1048576,MATCH($B199,人口源表!$A:$A,0),MATCH(U$1,人口源表!$1:$1,0))*INDEX(城镇化率!$1:$1048576,MATCH($B199,城镇化率!$A:$A,0),MATCH(U$1,城镇化率!$5:$5,0))/100</f>
        <v>1497010.1607956653</v>
      </c>
      <c r="V199" s="40">
        <f>INDEX(人口源表!$1:$1048576,MATCH($B199,人口源表!$A:$A,0),MATCH(V$1,人口源表!$1:$1,0))*INDEX(城镇化率!$1:$1048576,MATCH($B199,城镇化率!$A:$A,0),MATCH(V$1,城镇化率!$5:$5,0))/100</f>
        <v>1507103.4425567952</v>
      </c>
      <c r="W199" s="40">
        <f>INDEX(人口源表!$1:$1048576,MATCH($B199,人口源表!$A:$A,0),MATCH(W$1,人口源表!$1:$1,0))*INDEX(城镇化率!$1:$1048576,MATCH($B199,城镇化率!$A:$A,0),MATCH(W$1,城镇化率!$5:$5,0))/100</f>
        <v>1516537.4378262181</v>
      </c>
      <c r="X199" s="40">
        <f>INDEX(人口源表!$1:$1048576,MATCH($B199,人口源表!$A:$A,0),MATCH(X$1,人口源表!$1:$1,0))*INDEX(城镇化率!$1:$1048576,MATCH($B199,城镇化率!$A:$A,0),MATCH(X$1,城镇化率!$5:$5,0))/100</f>
        <v>1525302.2621265894</v>
      </c>
      <c r="Y199" s="40">
        <f>INDEX(人口源表!$1:$1048576,MATCH($B199,人口源表!$A:$A,0),MATCH(Y$1,人口源表!$1:$1,0))*INDEX(城镇化率!$1:$1048576,MATCH($B199,城镇化率!$A:$A,0),MATCH(Y$1,城镇化率!$5:$5,0))/100</f>
        <v>1533393.1343650904</v>
      </c>
      <c r="Z199" s="40">
        <f>INDEX(人口源表!$1:$1048576,MATCH($B199,人口源表!$A:$A,0),MATCH(Z$1,人口源表!$1:$1,0))*INDEX(城镇化率!$1:$1048576,MATCH($B199,城镇化率!$A:$A,0),MATCH(Z$1,城镇化率!$5:$5,0))/100</f>
        <v>1540810.5060381866</v>
      </c>
      <c r="AA199" s="40">
        <f>INDEX(人口源表!$1:$1048576,MATCH($B199,人口源表!$A:$A,0),MATCH(AA$1,人口源表!$1:$1,0))*INDEX(城镇化率!$1:$1048576,MATCH($B199,城镇化率!$A:$A,0),MATCH(AA$1,城镇化率!$5:$5,0))/100</f>
        <v>1547562.5257940623</v>
      </c>
      <c r="AB199" s="40">
        <f>INDEX(人口源表!$1:$1048576,MATCH($B199,人口源表!$A:$A,0),MATCH(AB$1,人口源表!$1:$1,0))*INDEX(城镇化率!$1:$1048576,MATCH($B199,城镇化率!$A:$A,0),MATCH(AB$1,城镇化率!$5:$5,0))/100</f>
        <v>1553661.1269921684</v>
      </c>
      <c r="AC199" s="40">
        <f>INDEX(人口源表!$1:$1048576,MATCH($B199,人口源表!$A:$A,0),MATCH(AC$1,人口源表!$1:$1,0))*INDEX(城镇化率!$1:$1048576,MATCH($B199,城镇化率!$A:$A,0),MATCH(AC$1,城镇化率!$5:$5,0))/100</f>
        <v>1557218.9794310867</v>
      </c>
      <c r="AD199" s="40">
        <f>INDEX(人口源表!$1:$1048576,MATCH($B199,人口源表!$A:$A,0),MATCH(AD$1,人口源表!$1:$1,0))*INDEX(城镇化率!$1:$1048576,MATCH($B199,城镇化率!$A:$A,0),MATCH(AD$1,城镇化率!$5:$5,0))/100</f>
        <v>1560158.978061317</v>
      </c>
      <c r="AE199" s="40">
        <f>INDEX(人口源表!$1:$1048576,MATCH($B199,人口源表!$A:$A,0),MATCH(AE$1,人口源表!$1:$1,0))*INDEX(城镇化率!$1:$1048576,MATCH($B199,城镇化率!$A:$A,0),MATCH(AE$1,城镇化率!$5:$5,0))/100</f>
        <v>1562515.5709456916</v>
      </c>
      <c r="AF199" s="40">
        <f>INDEX(人口源表!$1:$1048576,MATCH($B199,人口源表!$A:$A,0),MATCH(AF$1,人口源表!$1:$1,0))*INDEX(城镇化率!$1:$1048576,MATCH($B199,城镇化率!$A:$A,0),MATCH(AF$1,城镇化率!$5:$5,0))/100</f>
        <v>1564330.9207381583</v>
      </c>
      <c r="AG199" s="40">
        <f>INDEX(人口源表!$1:$1048576,MATCH($B199,人口源表!$A:$A,0),MATCH(AG$1,人口源表!$1:$1,0))*INDEX(城镇化率!$1:$1048576,MATCH($B199,城镇化率!$A:$A,0),MATCH(AG$1,城镇化率!$5:$5,0))/100</f>
        <v>1565651.4604479983</v>
      </c>
      <c r="AH199" s="40">
        <f>INDEX(人口源表!$1:$1048576,MATCH($B199,人口源表!$A:$A,0),MATCH(AH$1,人口源表!$1:$1,0))*INDEX(城镇化率!$1:$1048576,MATCH($B199,城镇化率!$A:$A,0),MATCH(AH$1,城镇化率!$5:$5,0))/100</f>
        <v>1566532.1652389255</v>
      </c>
      <c r="AI199" s="40">
        <f>INDEX(人口源表!$1:$1048576,MATCH($B199,人口源表!$A:$A,0),MATCH(AI$1,人口源表!$1:$1,0))*INDEX(城镇化率!$1:$1048576,MATCH($B199,城镇化率!$A:$A,0),MATCH(AI$1,城镇化率!$5:$5,0))/100</f>
        <v>1567033.6969721518</v>
      </c>
      <c r="AJ199" s="40">
        <f>INDEX(人口源表!$1:$1048576,MATCH($B199,人口源表!$A:$A,0),MATCH(AJ$1,人口源表!$1:$1,0))*INDEX(城镇化率!$1:$1048576,MATCH($B199,城镇化率!$A:$A,0),MATCH(AJ$1,城镇化率!$5:$5,0))/100</f>
        <v>1567225.5242674437</v>
      </c>
      <c r="AK199" s="40">
        <f>INDEX(人口源表!$1:$1048576,MATCH($B199,人口源表!$A:$A,0),MATCH(AK$1,人口源表!$1:$1,0))*INDEX(城镇化率!$1:$1048576,MATCH($B199,城镇化率!$A:$A,0),MATCH(AK$1,城镇化率!$5:$5,0))/100</f>
        <v>1567181.2279323307</v>
      </c>
      <c r="AL199" s="40">
        <f>INDEX(人口源表!$1:$1048576,MATCH($B199,人口源表!$A:$A,0),MATCH(AL$1,人口源表!$1:$1,0))*INDEX(城镇化率!$1:$1048576,MATCH($B199,城镇化率!$A:$A,0),MATCH(AL$1,城镇化率!$5:$5,0))/100</f>
        <v>1566985.264682597</v>
      </c>
      <c r="AM199" s="40">
        <f>INDEX(人口源表!$1:$1048576,MATCH($B199,人口源表!$A:$A,0),MATCH(AM$1,人口源表!$1:$1,0))*INDEX(城镇化率!$1:$1048576,MATCH($B199,城镇化率!$A:$A,0),MATCH(AM$1,城镇化率!$5:$5,0))/100</f>
        <v>1566726.4400150413</v>
      </c>
      <c r="AN199" s="40">
        <f>INDEX(人口源表!$1:$1048576,MATCH($B199,人口源表!$A:$A,0),MATCH(AN$1,人口源表!$1:$1,0))*INDEX(城镇化率!$1:$1048576,MATCH($B199,城镇化率!$A:$A,0),MATCH(AN$1,城镇化率!$5:$5,0))/100</f>
        <v>1566502.2715167308</v>
      </c>
      <c r="AO199" s="40">
        <f>INDEX(人口源表!$1:$1048576,MATCH($B199,人口源表!$A:$A,0),MATCH(AO$1,人口源表!$1:$1,0))*INDEX(城镇化率!$1:$1048576,MATCH($B199,城镇化率!$A:$A,0),MATCH(AO$1,城镇化率!$5:$5,0))/100</f>
        <v>1566418.5247299029</v>
      </c>
      <c r="AP199" s="40">
        <f>INDEX(人口源表!$1:$1048576,MATCH($B199,人口源表!$A:$A,0),MATCH(AP$1,人口源表!$1:$1,0))*INDEX(城镇化率!$1:$1048576,MATCH($B199,城镇化率!$A:$A,0),MATCH(AP$1,城镇化率!$5:$5,0))/100</f>
        <v>1566588.1187704124</v>
      </c>
      <c r="AQ199" s="40">
        <f>INDEX(人口源表!$1:$1048576,MATCH($B199,人口源表!$A:$A,0),MATCH(AQ$1,人口源表!$1:$1,0))*INDEX(城镇化率!$1:$1048576,MATCH($B199,城镇化率!$A:$A,0),MATCH(AQ$1,城镇化率!$5:$5,0))/100</f>
        <v>1567131.2461662132</v>
      </c>
      <c r="AR199" s="40">
        <f>INDEX(人口源表!$1:$1048576,MATCH($B199,人口源表!$A:$A,0),MATCH(AR$1,人口源表!$1:$1,0))*INDEX(城镇化率!$1:$1048576,MATCH($B199,城镇化率!$A:$A,0),MATCH(AR$1,城镇化率!$5:$5,0))/100</f>
        <v>1568176.7393024024</v>
      </c>
      <c r="AS199" s="40">
        <f>INDEX(人口源表!$1:$1048576,MATCH($B199,人口源表!$A:$A,0),MATCH(AS$1,人口源表!$1:$1,0))*INDEX(城镇化率!$1:$1048576,MATCH($B199,城镇化率!$A:$A,0),MATCH(AS$1,城镇化率!$5:$5,0))/100</f>
        <v>1569862.2163440273</v>
      </c>
      <c r="AT199" s="40">
        <f>INDEX(人口源表!$1:$1048576,MATCH($B199,人口源表!$A:$A,0),MATCH(AT$1,人口源表!$1:$1,0))*INDEX(城镇化率!$1:$1048576,MATCH($B199,城镇化率!$A:$A,0),MATCH(AT$1,城镇化率!$5:$5,0))/100</f>
        <v>1572332.974030196</v>
      </c>
      <c r="AU199" s="40">
        <f>INDEX(人口源表!$1:$1048576,MATCH($B199,人口源表!$A:$A,0),MATCH(AU$1,人口源表!$1:$1,0))*INDEX(城镇化率!$1:$1048576,MATCH($B199,城镇化率!$A:$A,0),MATCH(AU$1,城镇化率!$5:$5,0))/100</f>
        <v>1575741.4834084832</v>
      </c>
      <c r="AV199" s="40">
        <f>INDEX(人口源表!$1:$1048576,MATCH($B199,人口源表!$A:$A,0),MATCH(AV$1,人口源表!$1:$1,0))*INDEX(城镇化率!$1:$1048576,MATCH($B199,城镇化率!$A:$A,0),MATCH(AV$1,城镇化率!$5:$5,0))/100</f>
        <v>1580251.2973515957</v>
      </c>
    </row>
    <row r="200" spans="1:48" x14ac:dyDescent="0.15">
      <c r="A200" s="4" t="s">
        <v>873</v>
      </c>
      <c r="B200" s="4" t="s">
        <v>406</v>
      </c>
      <c r="C200" s="34">
        <f>VLOOKUP(B200,'[1]2016省城人口总结（根）'!B:C,2,FALSE)/100</f>
        <v>0.85400000000000009</v>
      </c>
      <c r="D200" s="40">
        <f>INDEX(人口源表!$1:$1048576,MATCH($B200,人口源表!$A:$A,0),MATCH(D$1,人口源表!$1:$1,0))*INDEX(城镇化率!$1:$1048576,MATCH($B200,城镇化率!$A:$A,0),MATCH(D$1,城镇化率!$5:$5,0))/100</f>
        <v>11607227.947235269</v>
      </c>
      <c r="E200" s="40">
        <f>INDEX(人口源表!$1:$1048576,MATCH($B200,人口源表!$A:$A,0),MATCH(E$1,人口源表!$1:$1,0))*INDEX(城镇化率!$1:$1048576,MATCH($B200,城镇化率!$A:$A,0),MATCH(E$1,城镇化率!$5:$5,0))/100</f>
        <v>11922316.902348144</v>
      </c>
      <c r="F200" s="40">
        <f>INDEX(人口源表!$1:$1048576,MATCH($B200,人口源表!$A:$A,0),MATCH(F$1,人口源表!$1:$1,0))*INDEX(城镇化率!$1:$1048576,MATCH($B200,城镇化率!$A:$A,0),MATCH(F$1,城镇化率!$5:$5,0))/100</f>
        <v>12237563.129081869</v>
      </c>
      <c r="G200" s="40">
        <f>INDEX(人口源表!$1:$1048576,MATCH($B200,人口源表!$A:$A,0),MATCH(G$1,人口源表!$1:$1,0))*INDEX(城镇化率!$1:$1048576,MATCH($B200,城镇化率!$A:$A,0),MATCH(G$1,城镇化率!$5:$5,0))/100</f>
        <v>16531884.450602444</v>
      </c>
      <c r="H200" s="40">
        <f>INDEX(人口源表!$1:$1048576,MATCH($B200,人口源表!$A:$A,0),MATCH(H$1,人口源表!$1:$1,0))*INDEX(城镇化率!$1:$1048576,MATCH($B200,城镇化率!$A:$A,0),MATCH(H$1,城镇化率!$5:$5,0))/100</f>
        <v>17061770.67047938</v>
      </c>
      <c r="I200" s="40">
        <f>INDEX(人口源表!$1:$1048576,MATCH($B200,人口源表!$A:$A,0),MATCH(I$1,人口源表!$1:$1,0))*INDEX(城镇化率!$1:$1048576,MATCH($B200,城镇化率!$A:$A,0),MATCH(I$1,城镇化率!$5:$5,0))/100</f>
        <v>17449284.279342968</v>
      </c>
      <c r="J200" s="40">
        <f>INDEX(人口源表!$1:$1048576,MATCH($B200,人口源表!$A:$A,0),MATCH(J$1,人口源表!$1:$1,0))*INDEX(城镇化率!$1:$1048576,MATCH($B200,城镇化率!$A:$A,0),MATCH(J$1,城镇化率!$5:$5,0))/100</f>
        <v>17811066.236288678</v>
      </c>
      <c r="K200" s="40">
        <f>INDEX(人口源表!$1:$1048576,MATCH($B200,人口源表!$A:$A,0),MATCH(K$1,人口源表!$1:$1,0))*INDEX(城镇化率!$1:$1048576,MATCH($B200,城镇化率!$A:$A,0),MATCH(K$1,城镇化率!$5:$5,0))/100</f>
        <v>18148954.450801898</v>
      </c>
      <c r="L200" s="40">
        <f>INDEX(人口源表!$1:$1048576,MATCH($B200,人口源表!$A:$A,0),MATCH(L$1,人口源表!$1:$1,0))*INDEX(城镇化率!$1:$1048576,MATCH($B200,城镇化率!$A:$A,0),MATCH(L$1,城镇化率!$5:$5,0))/100</f>
        <v>18464752.624234147</v>
      </c>
      <c r="M200" s="40">
        <f>INDEX(人口源表!$1:$1048576,MATCH($B200,人口源表!$A:$A,0),MATCH(M$1,人口源表!$1:$1,0))*INDEX(城镇化率!$1:$1048576,MATCH($B200,城镇化率!$A:$A,0),MATCH(M$1,城镇化率!$5:$5,0))/100</f>
        <v>18760226.426500812</v>
      </c>
      <c r="N200" s="40">
        <f>INDEX(人口源表!$1:$1048576,MATCH($B200,人口源表!$A:$A,0),MATCH(N$1,人口源表!$1:$1,0))*INDEX(城镇化率!$1:$1048576,MATCH($B200,城镇化率!$A:$A,0),MATCH(N$1,城镇化率!$5:$5,0))/100</f>
        <v>19037100.505345177</v>
      </c>
      <c r="O200" s="40">
        <f>INDEX(人口源表!$1:$1048576,MATCH($B200,人口源表!$A:$A,0),MATCH(O$1,人口源表!$1:$1,0))*INDEX(城镇化率!$1:$1048576,MATCH($B200,城镇化率!$A:$A,0),MATCH(O$1,城镇化率!$5:$5,0))/100</f>
        <v>19297052.474512294</v>
      </c>
      <c r="P200" s="40">
        <f>INDEX(人口源表!$1:$1048576,MATCH($B200,人口源表!$A:$A,0),MATCH(P$1,人口源表!$1:$1,0))*INDEX(城镇化率!$1:$1048576,MATCH($B200,城镇化率!$A:$A,0),MATCH(P$1,城镇化率!$5:$5,0))/100</f>
        <v>19541712.577431038</v>
      </c>
      <c r="Q200" s="40">
        <f>INDEX(人口源表!$1:$1048576,MATCH($B200,人口源表!$A:$A,0),MATCH(Q$1,人口源表!$1:$1,0))*INDEX(城镇化率!$1:$1048576,MATCH($B200,城镇化率!$A:$A,0),MATCH(Q$1,城镇化率!$5:$5,0))/100</f>
        <v>19772652.447723553</v>
      </c>
      <c r="R200" s="40">
        <f>INDEX(人口源表!$1:$1048576,MATCH($B200,人口源表!$A:$A,0),MATCH(R$1,人口源表!$1:$1,0))*INDEX(城镇化率!$1:$1048576,MATCH($B200,城镇化率!$A:$A,0),MATCH(R$1,城镇化率!$5:$5,0))/100</f>
        <v>19809200</v>
      </c>
      <c r="S200" s="40">
        <f>INDEX(人口源表!$1:$1048576,MATCH($B200,人口源表!$A:$A,0),MATCH(S$1,人口源表!$1:$1,0))*INDEX(城镇化率!$1:$1048576,MATCH($B200,城镇化率!$A:$A,0),MATCH(S$1,城镇化率!$5:$5,0))/100</f>
        <v>19817120</v>
      </c>
      <c r="T200" s="40">
        <f>INDEX(人口源表!$1:$1048576,MATCH($B200,人口源表!$A:$A,0),MATCH(T$1,人口源表!$1:$1,0))*INDEX(城镇化率!$1:$1048576,MATCH($B200,城镇化率!$A:$A,0),MATCH(T$1,城镇化率!$5:$5,0))/100</f>
        <v>19813843</v>
      </c>
      <c r="U200" s="40">
        <f>INDEX(人口源表!$1:$1048576,MATCH($B200,人口源表!$A:$A,0),MATCH(U$1,人口源表!$1:$1,0))*INDEX(城镇化率!$1:$1048576,MATCH($B200,城镇化率!$A:$A,0),MATCH(U$1,城镇化率!$5:$5,0))/100</f>
        <v>19800939</v>
      </c>
      <c r="V200" s="40">
        <f>INDEX(人口源表!$1:$1048576,MATCH($B200,人口源表!$A:$A,0),MATCH(V$1,人口源表!$1:$1,0))*INDEX(城镇化率!$1:$1048576,MATCH($B200,城镇化率!$A:$A,0),MATCH(V$1,城镇化率!$5:$5,0))/100</f>
        <v>19779849</v>
      </c>
      <c r="W200" s="40">
        <f>INDEX(人口源表!$1:$1048576,MATCH($B200,人口源表!$A:$A,0),MATCH(W$1,人口源表!$1:$1,0))*INDEX(城镇化率!$1:$1048576,MATCH($B200,城镇化率!$A:$A,0),MATCH(W$1,城镇化率!$5:$5,0))/100</f>
        <v>19751884</v>
      </c>
      <c r="X200" s="40">
        <f>INDEX(人口源表!$1:$1048576,MATCH($B200,人口源表!$A:$A,0),MATCH(X$1,人口源表!$1:$1,0))*INDEX(城镇化率!$1:$1048576,MATCH($B200,城镇化率!$A:$A,0),MATCH(X$1,城镇化率!$5:$5,0))/100</f>
        <v>19718223</v>
      </c>
      <c r="Y200" s="40">
        <f>INDEX(人口源表!$1:$1048576,MATCH($B200,人口源表!$A:$A,0),MATCH(Y$1,人口源表!$1:$1,0))*INDEX(城镇化率!$1:$1048576,MATCH($B200,城镇化率!$A:$A,0),MATCH(Y$1,城镇化率!$5:$5,0))/100</f>
        <v>19679915</v>
      </c>
      <c r="Z200" s="40">
        <f>INDEX(人口源表!$1:$1048576,MATCH($B200,人口源表!$A:$A,0),MATCH(Z$1,人口源表!$1:$1,0))*INDEX(城镇化率!$1:$1048576,MATCH($B200,城镇化率!$A:$A,0),MATCH(Z$1,城镇化率!$5:$5,0))/100</f>
        <v>19637878</v>
      </c>
      <c r="AA200" s="40">
        <f>INDEX(人口源表!$1:$1048576,MATCH($B200,人口源表!$A:$A,0),MATCH(AA$1,人口源表!$1:$1,0))*INDEX(城镇化率!$1:$1048576,MATCH($B200,城镇化率!$A:$A,0),MATCH(AA$1,城镇化率!$5:$5,0))/100</f>
        <v>19592900</v>
      </c>
      <c r="AB200" s="40">
        <f>INDEX(人口源表!$1:$1048576,MATCH($B200,人口源表!$A:$A,0),MATCH(AB$1,人口源表!$1:$1,0))*INDEX(城镇化率!$1:$1048576,MATCH($B200,城镇化率!$A:$A,0),MATCH(AB$1,城镇化率!$5:$5,0))/100</f>
        <v>19545638</v>
      </c>
      <c r="AC200" s="40">
        <f>INDEX(人口源表!$1:$1048576,MATCH($B200,人口源表!$A:$A,0),MATCH(AC$1,人口源表!$1:$1,0))*INDEX(城镇化率!$1:$1048576,MATCH($B200,城镇化率!$A:$A,0),MATCH(AC$1,城镇化率!$5:$5,0))/100</f>
        <v>19496618</v>
      </c>
      <c r="AD200" s="40">
        <f>INDEX(人口源表!$1:$1048576,MATCH($B200,人口源表!$A:$A,0),MATCH(AD$1,人口源表!$1:$1,0))*INDEX(城镇化率!$1:$1048576,MATCH($B200,城镇化率!$A:$A,0),MATCH(AD$1,城镇化率!$5:$5,0))/100</f>
        <v>19446237</v>
      </c>
      <c r="AE200" s="40">
        <f>INDEX(人口源表!$1:$1048576,MATCH($B200,人口源表!$A:$A,0),MATCH(AE$1,人口源表!$1:$1,0))*INDEX(城镇化率!$1:$1048576,MATCH($B200,城镇化率!$A:$A,0),MATCH(AE$1,城镇化率!$5:$5,0))/100</f>
        <v>19394759</v>
      </c>
      <c r="AF200" s="40">
        <f>INDEX(人口源表!$1:$1048576,MATCH($B200,人口源表!$A:$A,0),MATCH(AF$1,人口源表!$1:$1,0))*INDEX(城镇化率!$1:$1048576,MATCH($B200,城镇化率!$A:$A,0),MATCH(AF$1,城镇化率!$5:$5,0))/100</f>
        <v>19342320</v>
      </c>
      <c r="AG200" s="40">
        <f>INDEX(人口源表!$1:$1048576,MATCH($B200,人口源表!$A:$A,0),MATCH(AG$1,人口源表!$1:$1,0))*INDEX(城镇化率!$1:$1048576,MATCH($B200,城镇化率!$A:$A,0),MATCH(AG$1,城镇化率!$5:$5,0))/100</f>
        <v>19288923</v>
      </c>
      <c r="AH200" s="40">
        <f>INDEX(人口源表!$1:$1048576,MATCH($B200,人口源表!$A:$A,0),MATCH(AH$1,人口源表!$1:$1,0))*INDEX(城镇化率!$1:$1048576,MATCH($B200,城镇化率!$A:$A,0),MATCH(AH$1,城镇化率!$5:$5,0))/100</f>
        <v>19234441</v>
      </c>
      <c r="AI200" s="40">
        <f>INDEX(人口源表!$1:$1048576,MATCH($B200,人口源表!$A:$A,0),MATCH(AI$1,人口源表!$1:$1,0))*INDEX(城镇化率!$1:$1048576,MATCH($B200,城镇化率!$A:$A,0),MATCH(AI$1,城镇化率!$5:$5,0))/100</f>
        <v>19178619</v>
      </c>
      <c r="AJ200" s="40">
        <f>INDEX(人口源表!$1:$1048576,MATCH($B200,人口源表!$A:$A,0),MATCH(AJ$1,人口源表!$1:$1,0))*INDEX(城镇化率!$1:$1048576,MATCH($B200,城镇化率!$A:$A,0),MATCH(AJ$1,城镇化率!$5:$5,0))/100</f>
        <v>19121067</v>
      </c>
      <c r="AK200" s="40">
        <f>INDEX(人口源表!$1:$1048576,MATCH($B200,人口源表!$A:$A,0),MATCH(AK$1,人口源表!$1:$1,0))*INDEX(城镇化率!$1:$1048576,MATCH($B200,城镇化率!$A:$A,0),MATCH(AK$1,城镇化率!$5:$5,0))/100</f>
        <v>19061267</v>
      </c>
      <c r="AL200" s="40">
        <f>INDEX(人口源表!$1:$1048576,MATCH($B200,人口源表!$A:$A,0),MATCH(AL$1,人口源表!$1:$1,0))*INDEX(城镇化率!$1:$1048576,MATCH($B200,城镇化率!$A:$A,0),MATCH(AL$1,城镇化率!$5:$5,0))/100</f>
        <v>18998571</v>
      </c>
      <c r="AM200" s="40">
        <f>INDEX(人口源表!$1:$1048576,MATCH($B200,人口源表!$A:$A,0),MATCH(AM$1,人口源表!$1:$1,0))*INDEX(城镇化率!$1:$1048576,MATCH($B200,城镇化率!$A:$A,0),MATCH(AM$1,城镇化率!$5:$5,0))/100</f>
        <v>18932199</v>
      </c>
      <c r="AN200" s="40">
        <f>INDEX(人口源表!$1:$1048576,MATCH($B200,人口源表!$A:$A,0),MATCH(AN$1,人口源表!$1:$1,0))*INDEX(城镇化率!$1:$1048576,MATCH($B200,城镇化率!$A:$A,0),MATCH(AN$1,城镇化率!$5:$5,0))/100</f>
        <v>18861241</v>
      </c>
      <c r="AO200" s="40">
        <f>INDEX(人口源表!$1:$1048576,MATCH($B200,人口源表!$A:$A,0),MATCH(AO$1,人口源表!$1:$1,0))*INDEX(城镇化率!$1:$1048576,MATCH($B200,城镇化率!$A:$A,0),MATCH(AO$1,城镇化率!$5:$5,0))/100</f>
        <v>18784655</v>
      </c>
      <c r="AP200" s="40">
        <f>INDEX(人口源表!$1:$1048576,MATCH($B200,人口源表!$A:$A,0),MATCH(AP$1,人口源表!$1:$1,0))*INDEX(城镇化率!$1:$1048576,MATCH($B200,城镇化率!$A:$A,0),MATCH(AP$1,城镇化率!$5:$5,0))/100</f>
        <v>18701272</v>
      </c>
      <c r="AQ200" s="40">
        <f>INDEX(人口源表!$1:$1048576,MATCH($B200,人口源表!$A:$A,0),MATCH(AQ$1,人口源表!$1:$1,0))*INDEX(城镇化率!$1:$1048576,MATCH($B200,城镇化率!$A:$A,0),MATCH(AQ$1,城镇化率!$5:$5,0))/100</f>
        <v>18609787</v>
      </c>
      <c r="AR200" s="40">
        <f>INDEX(人口源表!$1:$1048576,MATCH($B200,人口源表!$A:$A,0),MATCH(AR$1,人口源表!$1:$1,0))*INDEX(城镇化率!$1:$1048576,MATCH($B200,城镇化率!$A:$A,0),MATCH(AR$1,城镇化率!$5:$5,0))/100</f>
        <v>18508770</v>
      </c>
      <c r="AS200" s="40">
        <f>INDEX(人口源表!$1:$1048576,MATCH($B200,人口源表!$A:$A,0),MATCH(AS$1,人口源表!$1:$1,0))*INDEX(城镇化率!$1:$1048576,MATCH($B200,城镇化率!$A:$A,0),MATCH(AS$1,城镇化率!$5:$5,0))/100</f>
        <v>18396656</v>
      </c>
      <c r="AT200" s="40">
        <f>INDEX(人口源表!$1:$1048576,MATCH($B200,人口源表!$A:$A,0),MATCH(AT$1,人口源表!$1:$1,0))*INDEX(城镇化率!$1:$1048576,MATCH($B200,城镇化率!$A:$A,0),MATCH(AT$1,城镇化率!$5:$5,0))/100</f>
        <v>18271752</v>
      </c>
      <c r="AU200" s="40">
        <f>INDEX(人口源表!$1:$1048576,MATCH($B200,人口源表!$A:$A,0),MATCH(AU$1,人口源表!$1:$1,0))*INDEX(城镇化率!$1:$1048576,MATCH($B200,城镇化率!$A:$A,0),MATCH(AU$1,城镇化率!$5:$5,0))/100</f>
        <v>18132233</v>
      </c>
      <c r="AV200" s="40">
        <f>INDEX(人口源表!$1:$1048576,MATCH($B200,人口源表!$A:$A,0),MATCH(AV$1,人口源表!$1:$1,0))*INDEX(城镇化率!$1:$1048576,MATCH($B200,城镇化率!$A:$A,0),MATCH(AV$1,城镇化率!$5:$5,0))/100</f>
        <v>17976145</v>
      </c>
    </row>
    <row r="201" spans="1:48" x14ac:dyDescent="0.15">
      <c r="A201" s="4" t="s">
        <v>873</v>
      </c>
      <c r="B201" s="4" t="s">
        <v>408</v>
      </c>
      <c r="C201" s="34">
        <f>VLOOKUP(B201,'[1]2016省城人口总结（根）'!B:C,2,FALSE)/100</f>
        <v>0.64639999999999997</v>
      </c>
      <c r="D201" s="40">
        <f>INDEX(人口源表!$1:$1048576,MATCH($B201,人口源表!$A:$A,0),MATCH(D$1,人口源表!$1:$1,0))*INDEX(城镇化率!$1:$1048576,MATCH($B201,城镇化率!$A:$A,0),MATCH(D$1,城镇化率!$5:$5,0))/100</f>
        <v>1868875.3314993533</v>
      </c>
      <c r="E201" s="40">
        <f>INDEX(人口源表!$1:$1048576,MATCH($B201,人口源表!$A:$A,0),MATCH(E$1,人口源表!$1:$1,0))*INDEX(城镇化率!$1:$1048576,MATCH($B201,城镇化率!$A:$A,0),MATCH(E$1,城镇化率!$5:$5,0))/100</f>
        <v>1906448.4541263215</v>
      </c>
      <c r="F201" s="40">
        <f>INDEX(人口源表!$1:$1048576,MATCH($B201,人口源表!$A:$A,0),MATCH(F$1,人口源表!$1:$1,0))*INDEX(城镇化率!$1:$1048576,MATCH($B201,城镇化率!$A:$A,0),MATCH(F$1,城镇化率!$5:$5,0))/100</f>
        <v>1944334.3884569099</v>
      </c>
      <c r="G201" s="40">
        <f>INDEX(人口源表!$1:$1048576,MATCH($B201,人口源表!$A:$A,0),MATCH(G$1,人口源表!$1:$1,0))*INDEX(城镇化率!$1:$1048576,MATCH($B201,城镇化率!$A:$A,0),MATCH(G$1,城镇化率!$5:$5,0))/100</f>
        <v>1934426.9923258007</v>
      </c>
      <c r="H201" s="40">
        <f>INDEX(人口源表!$1:$1048576,MATCH($B201,人口源表!$A:$A,0),MATCH(H$1,人口源表!$1:$1,0))*INDEX(城镇化率!$1:$1048576,MATCH($B201,城镇化率!$A:$A,0),MATCH(H$1,城镇化率!$5:$5,0))/100</f>
        <v>1974145.7364275069</v>
      </c>
      <c r="I201" s="40">
        <f>INDEX(人口源表!$1:$1048576,MATCH($B201,人口源表!$A:$A,0),MATCH(I$1,人口源表!$1:$1,0))*INDEX(城镇化率!$1:$1048576,MATCH($B201,城镇化率!$A:$A,0),MATCH(I$1,城镇化率!$5:$5,0))/100</f>
        <v>2001059.4423474693</v>
      </c>
      <c r="J201" s="40">
        <f>INDEX(人口源表!$1:$1048576,MATCH($B201,人口源表!$A:$A,0),MATCH(J$1,人口源表!$1:$1,0))*INDEX(城镇化率!$1:$1048576,MATCH($B201,城镇化率!$A:$A,0),MATCH(J$1,城镇化率!$5:$5,0))/100</f>
        <v>2028431.1077433252</v>
      </c>
      <c r="K201" s="40">
        <f>INDEX(人口源表!$1:$1048576,MATCH($B201,人口源表!$A:$A,0),MATCH(K$1,人口源表!$1:$1,0))*INDEX(城镇化率!$1:$1048576,MATCH($B201,城镇化率!$A:$A,0),MATCH(K$1,城镇化率!$5:$5,0))/100</f>
        <v>2056101.6521699086</v>
      </c>
      <c r="L201" s="40">
        <f>INDEX(人口源表!$1:$1048576,MATCH($B201,人口源表!$A:$A,0),MATCH(L$1,人口源表!$1:$1,0))*INDEX(城镇化率!$1:$1048576,MATCH($B201,城镇化率!$A:$A,0),MATCH(L$1,城镇化率!$5:$5,0))/100</f>
        <v>2083916.2391055203</v>
      </c>
      <c r="M201" s="40">
        <f>INDEX(人口源表!$1:$1048576,MATCH($B201,人口源表!$A:$A,0),MATCH(M$1,人口源表!$1:$1,0))*INDEX(城镇化率!$1:$1048576,MATCH($B201,城镇化率!$A:$A,0),MATCH(M$1,城镇化率!$5:$5,0))/100</f>
        <v>2111725.3774561104</v>
      </c>
      <c r="N201" s="40">
        <f>INDEX(人口源表!$1:$1048576,MATCH($B201,人口源表!$A:$A,0),MATCH(N$1,人口源表!$1:$1,0))*INDEX(城镇化率!$1:$1048576,MATCH($B201,城镇化率!$A:$A,0),MATCH(N$1,城镇化率!$5:$5,0))/100</f>
        <v>2139386.813611907</v>
      </c>
      <c r="O201" s="40">
        <f>INDEX(人口源表!$1:$1048576,MATCH($B201,人口源表!$A:$A,0),MATCH(O$1,人口源表!$1:$1,0))*INDEX(城镇化率!$1:$1048576,MATCH($B201,城镇化率!$A:$A,0),MATCH(O$1,城镇化率!$5:$5,0))/100</f>
        <v>2166763.0774530768</v>
      </c>
      <c r="P201" s="40">
        <f>INDEX(人口源表!$1:$1048576,MATCH($B201,人口源表!$A:$A,0),MATCH(P$1,人口源表!$1:$1,0))*INDEX(城镇化率!$1:$1048576,MATCH($B201,城镇化率!$A:$A,0),MATCH(P$1,城镇化率!$5:$5,0))/100</f>
        <v>2193724.8578138091</v>
      </c>
      <c r="Q201" s="40">
        <f>INDEX(人口源表!$1:$1048576,MATCH($B201,人口源表!$A:$A,0),MATCH(Q$1,人口源表!$1:$1,0))*INDEX(城镇化率!$1:$1048576,MATCH($B201,城镇化率!$A:$A,0),MATCH(Q$1,城镇化率!$5:$5,0))/100</f>
        <v>2220150.788933963</v>
      </c>
      <c r="R201" s="40">
        <f>INDEX(人口源表!$1:$1048576,MATCH($B201,人口源表!$A:$A,0),MATCH(R$1,人口源表!$1:$1,0))*INDEX(城镇化率!$1:$1048576,MATCH($B201,城镇化率!$A:$A,0),MATCH(R$1,城镇化率!$5:$5,0))/100</f>
        <v>2245927.209146739</v>
      </c>
      <c r="S201" s="40">
        <f>INDEX(人口源表!$1:$1048576,MATCH($B201,人口源表!$A:$A,0),MATCH(S$1,人口源表!$1:$1,0))*INDEX(城镇化率!$1:$1048576,MATCH($B201,城镇化率!$A:$A,0),MATCH(S$1,城镇化率!$5:$5,0))/100</f>
        <v>2259705.5743502453</v>
      </c>
      <c r="T201" s="40">
        <f>INDEX(人口源表!$1:$1048576,MATCH($B201,人口源表!$A:$A,0),MATCH(T$1,人口源表!$1:$1,0))*INDEX(城镇化率!$1:$1048576,MATCH($B201,城镇化率!$A:$A,0),MATCH(T$1,城镇化率!$5:$5,0))/100</f>
        <v>2272449.9456056939</v>
      </c>
      <c r="U201" s="40">
        <f>INDEX(人口源表!$1:$1048576,MATCH($B201,人口源表!$A:$A,0),MATCH(U$1,人口源表!$1:$1,0))*INDEX(城镇化率!$1:$1048576,MATCH($B201,城镇化率!$A:$A,0),MATCH(U$1,城镇化率!$5:$5,0))/100</f>
        <v>2284089.7833758891</v>
      </c>
      <c r="V201" s="40">
        <f>INDEX(人口源表!$1:$1048576,MATCH($B201,人口源表!$A:$A,0),MATCH(V$1,人口源表!$1:$1,0))*INDEX(城镇化率!$1:$1048576,MATCH($B201,城镇化率!$A:$A,0),MATCH(V$1,城镇化率!$5:$5,0))/100</f>
        <v>2294563.4283302291</v>
      </c>
      <c r="W201" s="40">
        <f>INDEX(人口源表!$1:$1048576,MATCH($B201,人口源表!$A:$A,0),MATCH(W$1,人口源表!$1:$1,0))*INDEX(城镇化率!$1:$1048576,MATCH($B201,城镇化率!$A:$A,0),MATCH(W$1,城镇化率!$5:$5,0))/100</f>
        <v>2303825.3880857257</v>
      </c>
      <c r="X201" s="40">
        <f>INDEX(人口源表!$1:$1048576,MATCH($B201,人口源表!$A:$A,0),MATCH(X$1,人口源表!$1:$1,0))*INDEX(城镇化率!$1:$1048576,MATCH($B201,城镇化率!$A:$A,0),MATCH(X$1,城镇化率!$5:$5,0))/100</f>
        <v>2311839.6717104446</v>
      </c>
      <c r="Y201" s="40">
        <f>INDEX(人口源表!$1:$1048576,MATCH($B201,人口源表!$A:$A,0),MATCH(Y$1,人口源表!$1:$1,0))*INDEX(城镇化率!$1:$1048576,MATCH($B201,城镇化率!$A:$A,0),MATCH(Y$1,城镇化率!$5:$5,0))/100</f>
        <v>2318582.4101758688</v>
      </c>
      <c r="Z201" s="40">
        <f>INDEX(人口源表!$1:$1048576,MATCH($B201,人口源表!$A:$A,0),MATCH(Z$1,人口源表!$1:$1,0))*INDEX(城镇化率!$1:$1048576,MATCH($B201,城镇化率!$A:$A,0),MATCH(Z$1,城镇化率!$5:$5,0))/100</f>
        <v>2324045.3467222163</v>
      </c>
      <c r="AA201" s="40">
        <f>INDEX(人口源表!$1:$1048576,MATCH($B201,人口源表!$A:$A,0),MATCH(AA$1,人口源表!$1:$1,0))*INDEX(城镇化率!$1:$1048576,MATCH($B201,城镇化率!$A:$A,0),MATCH(AA$1,城镇化率!$5:$5,0))/100</f>
        <v>2328229.0410921704</v>
      </c>
      <c r="AB201" s="40">
        <f>INDEX(人口源表!$1:$1048576,MATCH($B201,人口源表!$A:$A,0),MATCH(AB$1,人口源表!$1:$1,0))*INDEX(城镇化率!$1:$1048576,MATCH($B201,城镇化率!$A:$A,0),MATCH(AB$1,城镇化率!$5:$5,0))/100</f>
        <v>2331152.7256152518</v>
      </c>
      <c r="AC201" s="40">
        <f>INDEX(人口源表!$1:$1048576,MATCH($B201,人口源表!$A:$A,0),MATCH(AC$1,人口源表!$1:$1,0))*INDEX(城镇化率!$1:$1048576,MATCH($B201,城镇化率!$A:$A,0),MATCH(AC$1,城镇化率!$5:$5,0))/100</f>
        <v>2329990.4590125112</v>
      </c>
      <c r="AD201" s="40">
        <f>INDEX(人口源表!$1:$1048576,MATCH($B201,人口源表!$A:$A,0),MATCH(AD$1,人口源表!$1:$1,0))*INDEX(城镇化率!$1:$1048576,MATCH($B201,城镇化率!$A:$A,0),MATCH(AD$1,城镇化率!$5:$5,0))/100</f>
        <v>2327643.9835795243</v>
      </c>
      <c r="AE201" s="40">
        <f>INDEX(人口源表!$1:$1048576,MATCH($B201,人口源表!$A:$A,0),MATCH(AE$1,人口源表!$1:$1,0))*INDEX(城镇化率!$1:$1048576,MATCH($B201,城镇化率!$A:$A,0),MATCH(AE$1,城镇化率!$5:$5,0))/100</f>
        <v>2324176.4124019472</v>
      </c>
      <c r="AF201" s="40">
        <f>INDEX(人口源表!$1:$1048576,MATCH($B201,人口源表!$A:$A,0),MATCH(AF$1,人口源表!$1:$1,0))*INDEX(城镇化率!$1:$1048576,MATCH($B201,城镇化率!$A:$A,0),MATCH(AF$1,城镇化率!$5:$5,0))/100</f>
        <v>2319665.767549078</v>
      </c>
      <c r="AG201" s="40">
        <f>INDEX(人口源表!$1:$1048576,MATCH($B201,人口源表!$A:$A,0),MATCH(AG$1,人口源表!$1:$1,0))*INDEX(城镇化率!$1:$1048576,MATCH($B201,城镇化率!$A:$A,0),MATCH(AG$1,城镇化率!$5:$5,0))/100</f>
        <v>2314205.2515212204</v>
      </c>
      <c r="AH201" s="40">
        <f>INDEX(人口源表!$1:$1048576,MATCH($B201,人口源表!$A:$A,0),MATCH(AH$1,人口源表!$1:$1,0))*INDEX(城镇化率!$1:$1048576,MATCH($B201,城镇化率!$A:$A,0),MATCH(AH$1,城镇化率!$5:$5,0))/100</f>
        <v>2307900.2366497158</v>
      </c>
      <c r="AI201" s="40">
        <f>INDEX(人口源表!$1:$1048576,MATCH($B201,人口源表!$A:$A,0),MATCH(AI$1,人口源表!$1:$1,0))*INDEX(城镇化率!$1:$1048576,MATCH($B201,城镇化率!$A:$A,0),MATCH(AI$1,城镇化率!$5:$5,0))/100</f>
        <v>2300875.9000069476</v>
      </c>
      <c r="AJ201" s="40">
        <f>INDEX(人口源表!$1:$1048576,MATCH($B201,人口源表!$A:$A,0),MATCH(AJ$1,人口源表!$1:$1,0))*INDEX(城镇化率!$1:$1048576,MATCH($B201,城镇化率!$A:$A,0),MATCH(AJ$1,城镇化率!$5:$5,0))/100</f>
        <v>2293268.479047053</v>
      </c>
      <c r="AK201" s="40">
        <f>INDEX(人口源表!$1:$1048576,MATCH($B201,人口源表!$A:$A,0),MATCH(AK$1,人口源表!$1:$1,0))*INDEX(城镇化率!$1:$1048576,MATCH($B201,城镇化率!$A:$A,0),MATCH(AK$1,城镇化率!$5:$5,0))/100</f>
        <v>2285232.937215162</v>
      </c>
      <c r="AL201" s="40">
        <f>INDEX(人口源表!$1:$1048576,MATCH($B201,人口源表!$A:$A,0),MATCH(AL$1,人口源表!$1:$1,0))*INDEX(城镇化率!$1:$1048576,MATCH($B201,城镇化率!$A:$A,0),MATCH(AL$1,城镇化率!$5:$5,0))/100</f>
        <v>2276939.962306594</v>
      </c>
      <c r="AM201" s="40">
        <f>INDEX(人口源表!$1:$1048576,MATCH($B201,人口源表!$A:$A,0),MATCH(AM$1,人口源表!$1:$1,0))*INDEX(城镇化率!$1:$1048576,MATCH($B201,城镇化率!$A:$A,0),MATCH(AM$1,城镇化率!$5:$5,0))/100</f>
        <v>2268575.4036876853</v>
      </c>
      <c r="AN201" s="40">
        <f>INDEX(人口源表!$1:$1048576,MATCH($B201,人口源表!$A:$A,0),MATCH(AN$1,人口源表!$1:$1,0))*INDEX(城镇化率!$1:$1048576,MATCH($B201,城镇化率!$A:$A,0),MATCH(AN$1,城镇化率!$5:$5,0))/100</f>
        <v>2260343.0536978291</v>
      </c>
      <c r="AO201" s="40">
        <f>INDEX(人口源表!$1:$1048576,MATCH($B201,人口源表!$A:$A,0),MATCH(AO$1,人口源表!$1:$1,0))*INDEX(城镇化率!$1:$1048576,MATCH($B201,城镇化率!$A:$A,0),MATCH(AO$1,城镇化率!$5:$5,0))/100</f>
        <v>2252463.2729654266</v>
      </c>
      <c r="AP201" s="40">
        <f>INDEX(人口源表!$1:$1048576,MATCH($B201,人口源表!$A:$A,0),MATCH(AP$1,人口源表!$1:$1,0))*INDEX(城镇化率!$1:$1048576,MATCH($B201,城镇化率!$A:$A,0),MATCH(AP$1,城镇化率!$5:$5,0))/100</f>
        <v>2245173.273741507</v>
      </c>
      <c r="AQ201" s="40">
        <f>INDEX(人口源表!$1:$1048576,MATCH($B201,人口源表!$A:$A,0),MATCH(AQ$1,人口源表!$1:$1,0))*INDEX(城镇化率!$1:$1048576,MATCH($B201,城镇化率!$A:$A,0),MATCH(AQ$1,城镇化率!$5:$5,0))/100</f>
        <v>2238728.2558899657</v>
      </c>
      <c r="AR201" s="40">
        <f>INDEX(人口源表!$1:$1048576,MATCH($B201,人口源表!$A:$A,0),MATCH(AR$1,人口源表!$1:$1,0))*INDEX(城镇化率!$1:$1048576,MATCH($B201,城镇化率!$A:$A,0),MATCH(AR$1,城镇化率!$5:$5,0))/100</f>
        <v>2233400.8596893931</v>
      </c>
      <c r="AS201" s="40">
        <f>INDEX(人口源表!$1:$1048576,MATCH($B201,人口源表!$A:$A,0),MATCH(AS$1,人口源表!$1:$1,0))*INDEX(城镇化率!$1:$1048576,MATCH($B201,城镇化率!$A:$A,0),MATCH(AS$1,城镇化率!$5:$5,0))/100</f>
        <v>2229483.1706127245</v>
      </c>
      <c r="AT201" s="40">
        <f>INDEX(人口源表!$1:$1048576,MATCH($B201,人口源表!$A:$A,0),MATCH(AT$1,人口源表!$1:$1,0))*INDEX(城镇化率!$1:$1048576,MATCH($B201,城镇化率!$A:$A,0),MATCH(AT$1,城镇化率!$5:$5,0))/100</f>
        <v>2227283.6107707419</v>
      </c>
      <c r="AU201" s="40">
        <f>INDEX(人口源表!$1:$1048576,MATCH($B201,人口源表!$A:$A,0),MATCH(AU$1,人口源表!$1:$1,0))*INDEX(城镇化率!$1:$1048576,MATCH($B201,城镇化率!$A:$A,0),MATCH(AU$1,城镇化率!$5:$5,0))/100</f>
        <v>2227131.518194051</v>
      </c>
      <c r="AV201" s="40">
        <f>INDEX(人口源表!$1:$1048576,MATCH($B201,人口源表!$A:$A,0),MATCH(AV$1,人口源表!$1:$1,0))*INDEX(城镇化率!$1:$1048576,MATCH($B201,城镇化率!$A:$A,0),MATCH(AV$1,城镇化率!$5:$5,0))/100</f>
        <v>2229374.0352517692</v>
      </c>
    </row>
    <row r="202" spans="1:48" x14ac:dyDescent="0.15">
      <c r="A202" s="4" t="s">
        <v>873</v>
      </c>
      <c r="B202" s="4" t="s">
        <v>410</v>
      </c>
      <c r="C202" s="34">
        <f>VLOOKUP(B202,'[1]2016省城人口总结（根）'!B:C,2,FALSE)/100</f>
        <v>0.85400000000000009</v>
      </c>
      <c r="D202" s="40">
        <f>INDEX(人口源表!$1:$1048576,MATCH($B202,人口源表!$A:$A,0),MATCH(D$1,人口源表!$1:$1,0))*INDEX(城镇化率!$1:$1048576,MATCH($B202,城镇化率!$A:$A,0),MATCH(D$1,城镇化率!$5:$5,0))/100</f>
        <v>9875975.4704471081</v>
      </c>
      <c r="E202" s="40">
        <f>INDEX(人口源表!$1:$1048576,MATCH($B202,人口源表!$A:$A,0),MATCH(E$1,人口源表!$1:$1,0))*INDEX(城镇化率!$1:$1048576,MATCH($B202,城镇化率!$A:$A,0),MATCH(E$1,城镇化率!$5:$5,0))/100</f>
        <v>10200639.133117521</v>
      </c>
      <c r="F202" s="40">
        <f>INDEX(人口源表!$1:$1048576,MATCH($B202,人口源表!$A:$A,0),MATCH(F$1,人口源表!$1:$1,0))*INDEX(城镇化率!$1:$1048576,MATCH($B202,城镇化率!$A:$A,0),MATCH(F$1,城镇化率!$5:$5,0))/100</f>
        <v>10524456.775243536</v>
      </c>
      <c r="G202" s="40">
        <f>INDEX(人口源表!$1:$1048576,MATCH($B202,人口源表!$A:$A,0),MATCH(G$1,人口源表!$1:$1,0))*INDEX(城镇化率!$1:$1048576,MATCH($B202,城镇化率!$A:$A,0),MATCH(G$1,城镇化率!$5:$5,0))/100</f>
        <v>15435203.303130209</v>
      </c>
      <c r="H202" s="40">
        <f>INDEX(人口源表!$1:$1048576,MATCH($B202,人口源表!$A:$A,0),MATCH(H$1,人口源表!$1:$1,0))*INDEX(城镇化率!$1:$1048576,MATCH($B202,城镇化率!$A:$A,0),MATCH(H$1,城镇化率!$5:$5,0))/100</f>
        <v>16042867.294415088</v>
      </c>
      <c r="I202" s="40">
        <f>INDEX(人口源表!$1:$1048576,MATCH($B202,人口源表!$A:$A,0),MATCH(I$1,人口源表!$1:$1,0))*INDEX(城镇化率!$1:$1048576,MATCH($B202,城镇化率!$A:$A,0),MATCH(I$1,城镇化率!$5:$5,0))/100</f>
        <v>16506847.251565278</v>
      </c>
      <c r="J202" s="40">
        <f>INDEX(人口源表!$1:$1048576,MATCH($B202,人口源表!$A:$A,0),MATCH(J$1,人口源表!$1:$1,0))*INDEX(城镇化率!$1:$1048576,MATCH($B202,城镇化率!$A:$A,0),MATCH(J$1,城镇化率!$5:$5,0))/100</f>
        <v>16937277.461910926</v>
      </c>
      <c r="K202" s="40">
        <f>INDEX(人口源表!$1:$1048576,MATCH($B202,人口源表!$A:$A,0),MATCH(K$1,人口源表!$1:$1,0))*INDEX(城镇化率!$1:$1048576,MATCH($B202,城镇化率!$A:$A,0),MATCH(K$1,城镇化率!$5:$5,0))/100</f>
        <v>17337070.209140707</v>
      </c>
      <c r="L202" s="40">
        <f>INDEX(人口源表!$1:$1048576,MATCH($B202,人口源表!$A:$A,0),MATCH(L$1,人口源表!$1:$1,0))*INDEX(城镇化率!$1:$1048576,MATCH($B202,城镇化率!$A:$A,0),MATCH(L$1,城镇化率!$5:$5,0))/100</f>
        <v>17709065.036126703</v>
      </c>
      <c r="M202" s="40">
        <f>INDEX(人口源表!$1:$1048576,MATCH($B202,人口源表!$A:$A,0),MATCH(M$1,人口源表!$1:$1,0))*INDEX(城镇化率!$1:$1048576,MATCH($B202,城镇化率!$A:$A,0),MATCH(M$1,城镇化率!$5:$5,0))/100</f>
        <v>18056030.480456769</v>
      </c>
      <c r="N202" s="40">
        <f>INDEX(人口源表!$1:$1048576,MATCH($B202,人口源表!$A:$A,0),MATCH(N$1,人口源表!$1:$1,0))*INDEX(城镇化率!$1:$1048576,MATCH($B202,城镇化率!$A:$A,0),MATCH(N$1,城镇化率!$5:$5,0))/100</f>
        <v>18380647.660194714</v>
      </c>
      <c r="O202" s="40">
        <f>INDEX(人口源表!$1:$1048576,MATCH($B202,人口源表!$A:$A,0),MATCH(O$1,人口源表!$1:$1,0))*INDEX(城镇化率!$1:$1048576,MATCH($B202,城镇化率!$A:$A,0),MATCH(O$1,城镇化率!$5:$5,0))/100</f>
        <v>18685511.653743617</v>
      </c>
      <c r="P202" s="40">
        <f>INDEX(人口源表!$1:$1048576,MATCH($B202,人口源表!$A:$A,0),MATCH(P$1,人口源表!$1:$1,0))*INDEX(城镇化率!$1:$1048576,MATCH($B202,城镇化率!$A:$A,0),MATCH(P$1,城镇化率!$5:$5,0))/100</f>
        <v>18973117.324400317</v>
      </c>
      <c r="Q202" s="40">
        <f>INDEX(人口源表!$1:$1048576,MATCH($B202,人口源表!$A:$A,0),MATCH(Q$1,人口源表!$1:$1,0))*INDEX(城镇化率!$1:$1048576,MATCH($B202,城镇化率!$A:$A,0),MATCH(Q$1,城镇化率!$5:$5,0))/100</f>
        <v>19245855.472282458</v>
      </c>
      <c r="R202" s="40">
        <f>INDEX(人口源表!$1:$1048576,MATCH($B202,人口源表!$A:$A,0),MATCH(R$1,人口源表!$1:$1,0))*INDEX(城镇化率!$1:$1048576,MATCH($B202,城镇化率!$A:$A,0),MATCH(R$1,城镇化率!$5:$5,0))/100</f>
        <v>19328237</v>
      </c>
      <c r="S202" s="40">
        <f>INDEX(人口源表!$1:$1048576,MATCH($B202,人口源表!$A:$A,0),MATCH(S$1,人口源表!$1:$1,0))*INDEX(城镇化率!$1:$1048576,MATCH($B202,城镇化率!$A:$A,0),MATCH(S$1,城镇化率!$5:$5,0))/100</f>
        <v>19381858</v>
      </c>
      <c r="T202" s="40">
        <f>INDEX(人口源表!$1:$1048576,MATCH($B202,人口源表!$A:$A,0),MATCH(T$1,人口源表!$1:$1,0))*INDEX(城镇化率!$1:$1048576,MATCH($B202,城镇化率!$A:$A,0),MATCH(T$1,城镇化率!$5:$5,0))/100</f>
        <v>19424357</v>
      </c>
      <c r="U202" s="40">
        <f>INDEX(人口源表!$1:$1048576,MATCH($B202,人口源表!$A:$A,0),MATCH(U$1,人口源表!$1:$1,0))*INDEX(城镇化率!$1:$1048576,MATCH($B202,城镇化率!$A:$A,0),MATCH(U$1,城镇化率!$5:$5,0))/100</f>
        <v>19457845</v>
      </c>
      <c r="V202" s="40">
        <f>INDEX(人口源表!$1:$1048576,MATCH($B202,人口源表!$A:$A,0),MATCH(V$1,人口源表!$1:$1,0))*INDEX(城镇化率!$1:$1048576,MATCH($B202,城镇化率!$A:$A,0),MATCH(V$1,城镇化率!$5:$5,0))/100</f>
        <v>19484217</v>
      </c>
      <c r="W202" s="40">
        <f>INDEX(人口源表!$1:$1048576,MATCH($B202,人口源表!$A:$A,0),MATCH(W$1,人口源表!$1:$1,0))*INDEX(城镇化率!$1:$1048576,MATCH($B202,城镇化率!$A:$A,0),MATCH(W$1,城镇化率!$5:$5,0))/100</f>
        <v>19505147</v>
      </c>
      <c r="X202" s="40">
        <f>INDEX(人口源表!$1:$1048576,MATCH($B202,人口源表!$A:$A,0),MATCH(X$1,人口源表!$1:$1,0))*INDEX(城镇化率!$1:$1048576,MATCH($B202,城镇化率!$A:$A,0),MATCH(X$1,城镇化率!$5:$5,0))/100</f>
        <v>19522093</v>
      </c>
      <c r="Y202" s="40">
        <f>INDEX(人口源表!$1:$1048576,MATCH($B202,人口源表!$A:$A,0),MATCH(Y$1,人口源表!$1:$1,0))*INDEX(城镇化率!$1:$1048576,MATCH($B202,城镇化率!$A:$A,0),MATCH(Y$1,城镇化率!$5:$5,0))/100</f>
        <v>19536294</v>
      </c>
      <c r="Z202" s="40">
        <f>INDEX(人口源表!$1:$1048576,MATCH($B202,人口源表!$A:$A,0),MATCH(Z$1,人口源表!$1:$1,0))*INDEX(城镇化率!$1:$1048576,MATCH($B202,城镇化率!$A:$A,0),MATCH(Z$1,城镇化率!$5:$5,0))/100</f>
        <v>19548772</v>
      </c>
      <c r="AA202" s="40">
        <f>INDEX(人口源表!$1:$1048576,MATCH($B202,人口源表!$A:$A,0),MATCH(AA$1,人口源表!$1:$1,0))*INDEX(城镇化率!$1:$1048576,MATCH($B202,城镇化率!$A:$A,0),MATCH(AA$1,城镇化率!$5:$5,0))/100</f>
        <v>19560330</v>
      </c>
      <c r="AB202" s="40">
        <f>INDEX(人口源表!$1:$1048576,MATCH($B202,人口源表!$A:$A,0),MATCH(AB$1,人口源表!$1:$1,0))*INDEX(城镇化率!$1:$1048576,MATCH($B202,城镇化率!$A:$A,0),MATCH(AB$1,城镇化率!$5:$5,0))/100</f>
        <v>19571553</v>
      </c>
      <c r="AC202" s="40">
        <f>INDEX(人口源表!$1:$1048576,MATCH($B202,人口源表!$A:$A,0),MATCH(AC$1,人口源表!$1:$1,0))*INDEX(城镇化率!$1:$1048576,MATCH($B202,城镇化率!$A:$A,0),MATCH(AC$1,城镇化率!$5:$5,0))/100</f>
        <v>19582807</v>
      </c>
      <c r="AD202" s="40">
        <f>INDEX(人口源表!$1:$1048576,MATCH($B202,人口源表!$A:$A,0),MATCH(AD$1,人口源表!$1:$1,0))*INDEX(城镇化率!$1:$1048576,MATCH($B202,城镇化率!$A:$A,0),MATCH(AD$1,城镇化率!$5:$5,0))/100</f>
        <v>19594242</v>
      </c>
      <c r="AE202" s="40">
        <f>INDEX(人口源表!$1:$1048576,MATCH($B202,人口源表!$A:$A,0),MATCH(AE$1,人口源表!$1:$1,0))*INDEX(城镇化率!$1:$1048576,MATCH($B202,城镇化率!$A:$A,0),MATCH(AE$1,城镇化率!$5:$5,0))/100</f>
        <v>19605789</v>
      </c>
      <c r="AF202" s="40">
        <f>INDEX(人口源表!$1:$1048576,MATCH($B202,人口源表!$A:$A,0),MATCH(AF$1,人口源表!$1:$1,0))*INDEX(城镇化率!$1:$1048576,MATCH($B202,城镇化率!$A:$A,0),MATCH(AF$1,城镇化率!$5:$5,0))/100</f>
        <v>19617160</v>
      </c>
      <c r="AG202" s="40">
        <f>INDEX(人口源表!$1:$1048576,MATCH($B202,人口源表!$A:$A,0),MATCH(AG$1,人口源表!$1:$1,0))*INDEX(城镇化率!$1:$1048576,MATCH($B202,城镇化率!$A:$A,0),MATCH(AG$1,城镇化率!$5:$5,0))/100</f>
        <v>19627850</v>
      </c>
      <c r="AH202" s="40">
        <f>INDEX(人口源表!$1:$1048576,MATCH($B202,人口源表!$A:$A,0),MATCH(AH$1,人口源表!$1:$1,0))*INDEX(城镇化率!$1:$1048576,MATCH($B202,城镇化率!$A:$A,0),MATCH(AH$1,城镇化率!$5:$5,0))/100</f>
        <v>19637136</v>
      </c>
      <c r="AI202" s="40">
        <f>INDEX(人口源表!$1:$1048576,MATCH($B202,人口源表!$A:$A,0),MATCH(AI$1,人口源表!$1:$1,0))*INDEX(城镇化率!$1:$1048576,MATCH($B202,城镇化率!$A:$A,0),MATCH(AI$1,城镇化率!$5:$5,0))/100</f>
        <v>19644076</v>
      </c>
      <c r="AJ202" s="40">
        <f>INDEX(人口源表!$1:$1048576,MATCH($B202,人口源表!$A:$A,0),MATCH(AJ$1,人口源表!$1:$1,0))*INDEX(城镇化率!$1:$1048576,MATCH($B202,城镇化率!$A:$A,0),MATCH(AJ$1,城镇化率!$5:$5,0))/100</f>
        <v>19647510</v>
      </c>
      <c r="AK202" s="40">
        <f>INDEX(人口源表!$1:$1048576,MATCH($B202,人口源表!$A:$A,0),MATCH(AK$1,人口源表!$1:$1,0))*INDEX(城镇化率!$1:$1048576,MATCH($B202,城镇化率!$A:$A,0),MATCH(AK$1,城镇化率!$5:$5,0))/100</f>
        <v>19646061</v>
      </c>
      <c r="AL202" s="40">
        <f>INDEX(人口源表!$1:$1048576,MATCH($B202,人口源表!$A:$A,0),MATCH(AL$1,人口源表!$1:$1,0))*INDEX(城镇化率!$1:$1048576,MATCH($B202,城镇化率!$A:$A,0),MATCH(AL$1,城镇化率!$5:$5,0))/100</f>
        <v>19638134</v>
      </c>
      <c r="AM202" s="40">
        <f>INDEX(人口源表!$1:$1048576,MATCH($B202,人口源表!$A:$A,0),MATCH(AM$1,人口源表!$1:$1,0))*INDEX(城镇化率!$1:$1048576,MATCH($B202,城镇化率!$A:$A,0),MATCH(AM$1,城镇化率!$5:$5,0))/100</f>
        <v>19621913</v>
      </c>
      <c r="AN202" s="40">
        <f>INDEX(人口源表!$1:$1048576,MATCH($B202,人口源表!$A:$A,0),MATCH(AN$1,人口源表!$1:$1,0))*INDEX(城镇化率!$1:$1048576,MATCH($B202,城镇化率!$A:$A,0),MATCH(AN$1,城镇化率!$5:$5,0))/100</f>
        <v>19595368</v>
      </c>
      <c r="AO202" s="40">
        <f>INDEX(人口源表!$1:$1048576,MATCH($B202,人口源表!$A:$A,0),MATCH(AO$1,人口源表!$1:$1,0))*INDEX(城镇化率!$1:$1048576,MATCH($B202,城镇化率!$A:$A,0),MATCH(AO$1,城镇化率!$5:$5,0))/100</f>
        <v>19556249</v>
      </c>
      <c r="AP202" s="40">
        <f>INDEX(人口源表!$1:$1048576,MATCH($B202,人口源表!$A:$A,0),MATCH(AP$1,人口源表!$1:$1,0))*INDEX(城镇化率!$1:$1048576,MATCH($B202,城镇化率!$A:$A,0),MATCH(AP$1,城镇化率!$5:$5,0))/100</f>
        <v>19502086</v>
      </c>
      <c r="AQ202" s="40">
        <f>INDEX(人口源表!$1:$1048576,MATCH($B202,人口源表!$A:$A,0),MATCH(AQ$1,人口源表!$1:$1,0))*INDEX(城镇化率!$1:$1048576,MATCH($B202,城镇化率!$A:$A,0),MATCH(AQ$1,城镇化率!$5:$5,0))/100</f>
        <v>19430195</v>
      </c>
      <c r="AR202" s="40">
        <f>INDEX(人口源表!$1:$1048576,MATCH($B202,人口源表!$A:$A,0),MATCH(AR$1,人口源表!$1:$1,0))*INDEX(城镇化率!$1:$1048576,MATCH($B202,城镇化率!$A:$A,0),MATCH(AR$1,城镇化率!$5:$5,0))/100</f>
        <v>19337670</v>
      </c>
      <c r="AS202" s="40">
        <f>INDEX(人口源表!$1:$1048576,MATCH($B202,人口源表!$A:$A,0),MATCH(AS$1,人口源表!$1:$1,0))*INDEX(城镇化率!$1:$1048576,MATCH($B202,城镇化率!$A:$A,0),MATCH(AS$1,城镇化率!$5:$5,0))/100</f>
        <v>19221390</v>
      </c>
      <c r="AT202" s="40">
        <f>INDEX(人口源表!$1:$1048576,MATCH($B202,人口源表!$A:$A,0),MATCH(AT$1,人口源表!$1:$1,0))*INDEX(城镇化率!$1:$1048576,MATCH($B202,城镇化率!$A:$A,0),MATCH(AT$1,城镇化率!$5:$5,0))/100</f>
        <v>19078015</v>
      </c>
      <c r="AU202" s="40">
        <f>INDEX(人口源表!$1:$1048576,MATCH($B202,人口源表!$A:$A,0),MATCH(AU$1,人口源表!$1:$1,0))*INDEX(城镇化率!$1:$1048576,MATCH($B202,城镇化率!$A:$A,0),MATCH(AU$1,城镇化率!$5:$5,0))/100</f>
        <v>18903984</v>
      </c>
      <c r="AV202" s="40">
        <f>INDEX(人口源表!$1:$1048576,MATCH($B202,人口源表!$A:$A,0),MATCH(AV$1,人口源表!$1:$1,0))*INDEX(城镇化率!$1:$1048576,MATCH($B202,城镇化率!$A:$A,0),MATCH(AV$1,城镇化率!$5:$5,0))/100</f>
        <v>18695523</v>
      </c>
    </row>
    <row r="203" spans="1:48" x14ac:dyDescent="0.15">
      <c r="A203" s="4" t="s">
        <v>873</v>
      </c>
      <c r="B203" s="4" t="s">
        <v>412</v>
      </c>
      <c r="C203" s="34">
        <f>VLOOKUP(B203,'[1]2016省城人口总结（根）'!B:C,2,FALSE)/100</f>
        <v>0.75019999999999998</v>
      </c>
      <c r="D203" s="40">
        <f>INDEX(人口源表!$1:$1048576,MATCH($B203,人口源表!$A:$A,0),MATCH(D$1,人口源表!$1:$1,0))*INDEX(城镇化率!$1:$1048576,MATCH($B203,城镇化率!$A:$A,0),MATCH(D$1,城镇化率!$5:$5,0))/100</f>
        <v>1254401.5549842366</v>
      </c>
      <c r="E203" s="40">
        <f>INDEX(人口源表!$1:$1048576,MATCH($B203,人口源表!$A:$A,0),MATCH(E$1,人口源表!$1:$1,0))*INDEX(城镇化率!$1:$1048576,MATCH($B203,城镇化率!$A:$A,0),MATCH(E$1,城镇化率!$5:$5,0))/100</f>
        <v>1288956.2753665668</v>
      </c>
      <c r="F203" s="40">
        <f>INDEX(人口源表!$1:$1048576,MATCH($B203,人口源表!$A:$A,0),MATCH(F$1,人口源表!$1:$1,0))*INDEX(城镇化率!$1:$1048576,MATCH($B203,城镇化率!$A:$A,0),MATCH(F$1,城镇化率!$5:$5,0))/100</f>
        <v>1323698.5512815637</v>
      </c>
      <c r="G203" s="40">
        <f>INDEX(人口源表!$1:$1048576,MATCH($B203,人口源表!$A:$A,0),MATCH(G$1,人口源表!$1:$1,0))*INDEX(城镇化率!$1:$1048576,MATCH($B203,城镇化率!$A:$A,0),MATCH(G$1,城镇化率!$5:$5,0))/100</f>
        <v>1896236.6897271364</v>
      </c>
      <c r="H203" s="40">
        <f>INDEX(人口源表!$1:$1048576,MATCH($B203,人口源表!$A:$A,0),MATCH(H$1,人口源表!$1:$1,0))*INDEX(城镇化率!$1:$1048576,MATCH($B203,城镇化率!$A:$A,0),MATCH(H$1,城镇化率!$5:$5,0))/100</f>
        <v>1957822.2469969059</v>
      </c>
      <c r="I203" s="40">
        <f>INDEX(人口源表!$1:$1048576,MATCH($B203,人口源表!$A:$A,0),MATCH(I$1,人口源表!$1:$1,0))*INDEX(城镇化率!$1:$1048576,MATCH($B203,城镇化率!$A:$A,0),MATCH(I$1,城镇化率!$5:$5,0))/100</f>
        <v>2003719.6160623231</v>
      </c>
      <c r="J203" s="40">
        <f>INDEX(人口源表!$1:$1048576,MATCH($B203,人口源表!$A:$A,0),MATCH(J$1,人口源表!$1:$1,0))*INDEX(城镇化率!$1:$1048576,MATCH($B203,城镇化率!$A:$A,0),MATCH(J$1,城镇化率!$5:$5,0))/100</f>
        <v>2047235.4623484483</v>
      </c>
      <c r="K203" s="40">
        <f>INDEX(人口源表!$1:$1048576,MATCH($B203,人口源表!$A:$A,0),MATCH(K$1,人口源表!$1:$1,0))*INDEX(城镇化率!$1:$1048576,MATCH($B203,城镇化率!$A:$A,0),MATCH(K$1,城镇化率!$5:$5,0))/100</f>
        <v>2088509.7880026638</v>
      </c>
      <c r="L203" s="40">
        <f>INDEX(人口源表!$1:$1048576,MATCH($B203,人口源表!$A:$A,0),MATCH(L$1,人口源表!$1:$1,0))*INDEX(城镇化率!$1:$1048576,MATCH($B203,城镇化率!$A:$A,0),MATCH(L$1,城镇化率!$5:$5,0))/100</f>
        <v>2127680.6014797431</v>
      </c>
      <c r="M203" s="40">
        <f>INDEX(人口源表!$1:$1048576,MATCH($B203,人口源表!$A:$A,0),MATCH(M$1,人口源表!$1:$1,0))*INDEX(城镇化率!$1:$1048576,MATCH($B203,城镇化率!$A:$A,0),MATCH(M$1,城镇化率!$5:$5,0))/100</f>
        <v>2164882.8084343467</v>
      </c>
      <c r="N203" s="40">
        <f>INDEX(人口源表!$1:$1048576,MATCH($B203,人口源表!$A:$A,0),MATCH(N$1,人口源表!$1:$1,0))*INDEX(城镇化率!$1:$1048576,MATCH($B203,城镇化率!$A:$A,0),MATCH(N$1,城镇化率!$5:$5,0))/100</f>
        <v>2200247.894181943</v>
      </c>
      <c r="O203" s="40">
        <f>INDEX(人口源表!$1:$1048576,MATCH($B203,人口源表!$A:$A,0),MATCH(O$1,人口源表!$1:$1,0))*INDEX(城镇化率!$1:$1048576,MATCH($B203,城镇化率!$A:$A,0),MATCH(O$1,城镇化率!$5:$5,0))/100</f>
        <v>2233906.1762647228</v>
      </c>
      <c r="P203" s="40">
        <f>INDEX(人口源表!$1:$1048576,MATCH($B203,人口源表!$A:$A,0),MATCH(P$1,人口源表!$1:$1,0))*INDEX(城镇化率!$1:$1048576,MATCH($B203,城镇化率!$A:$A,0),MATCH(P$1,城镇化率!$5:$5,0))/100</f>
        <v>2265983.9859453975</v>
      </c>
      <c r="Q203" s="40">
        <f>INDEX(人口源表!$1:$1048576,MATCH($B203,人口源表!$A:$A,0),MATCH(Q$1,人口源表!$1:$1,0))*INDEX(城镇化率!$1:$1048576,MATCH($B203,城镇化率!$A:$A,0),MATCH(Q$1,城镇化率!$5:$5,0))/100</f>
        <v>2296602.4408009676</v>
      </c>
      <c r="R203" s="40">
        <f>INDEX(人口源表!$1:$1048576,MATCH($B203,人口源表!$A:$A,0),MATCH(R$1,人口源表!$1:$1,0))*INDEX(城镇化率!$1:$1048576,MATCH($B203,城镇化率!$A:$A,0),MATCH(R$1,城镇化率!$5:$5,0))/100</f>
        <v>2325880.5852222196</v>
      </c>
      <c r="S203" s="40">
        <f>INDEX(人口源表!$1:$1048576,MATCH($B203,人口源表!$A:$A,0),MATCH(S$1,人口源表!$1:$1,0))*INDEX(城镇化率!$1:$1048576,MATCH($B203,城镇化率!$A:$A,0),MATCH(S$1,城镇化率!$5:$5,0))/100</f>
        <v>2342279.3311712295</v>
      </c>
      <c r="T203" s="40">
        <f>INDEX(人口源表!$1:$1048576,MATCH($B203,人口源表!$A:$A,0),MATCH(T$1,人口源表!$1:$1,0))*INDEX(城镇化率!$1:$1048576,MATCH($B203,城镇化率!$A:$A,0),MATCH(T$1,城镇化率!$5:$5,0))/100</f>
        <v>2357353.0344712548</v>
      </c>
      <c r="U203" s="40">
        <f>INDEX(人口源表!$1:$1048576,MATCH($B203,人口源表!$A:$A,0),MATCH(U$1,人口源表!$1:$1,0))*INDEX(城镇化率!$1:$1048576,MATCH($B203,城镇化率!$A:$A,0),MATCH(U$1,城镇化率!$5:$5,0))/100</f>
        <v>2371223.0642456505</v>
      </c>
      <c r="V203" s="40">
        <f>INDEX(人口源表!$1:$1048576,MATCH($B203,人口源表!$A:$A,0),MATCH(V$1,人口源表!$1:$1,0))*INDEX(城镇化率!$1:$1048576,MATCH($B203,城镇化率!$A:$A,0),MATCH(V$1,城镇化率!$5:$5,0))/100</f>
        <v>2384002.569728639</v>
      </c>
      <c r="W203" s="40">
        <f>INDEX(人口源表!$1:$1048576,MATCH($B203,人口源表!$A:$A,0),MATCH(W$1,人口源表!$1:$1,0))*INDEX(城镇化率!$1:$1048576,MATCH($B203,城镇化率!$A:$A,0),MATCH(W$1,城镇化率!$5:$5,0))/100</f>
        <v>2395796.2427255218</v>
      </c>
      <c r="X203" s="40">
        <f>INDEX(人口源表!$1:$1048576,MATCH($B203,人口源表!$A:$A,0),MATCH(X$1,人口源表!$1:$1,0))*INDEX(城镇化率!$1:$1048576,MATCH($B203,城镇化率!$A:$A,0),MATCH(X$1,城镇化率!$5:$5,0))/100</f>
        <v>2406703.7302028518</v>
      </c>
      <c r="Y203" s="40">
        <f>INDEX(人口源表!$1:$1048576,MATCH($B203,人口源表!$A:$A,0),MATCH(Y$1,人口源表!$1:$1,0))*INDEX(城镇化率!$1:$1048576,MATCH($B203,城镇化率!$A:$A,0),MATCH(Y$1,城镇化率!$5:$5,0))/100</f>
        <v>2416813.9724050765</v>
      </c>
      <c r="Z203" s="40">
        <f>INDEX(人口源表!$1:$1048576,MATCH($B203,人口源表!$A:$A,0),MATCH(Z$1,人口源表!$1:$1,0))*INDEX(城镇化率!$1:$1048576,MATCH($B203,城镇化率!$A:$A,0),MATCH(Z$1,城镇化率!$5:$5,0))/100</f>
        <v>2426208.59949743</v>
      </c>
      <c r="AA203" s="40">
        <f>INDEX(人口源表!$1:$1048576,MATCH($B203,人口源表!$A:$A,0),MATCH(AA$1,人口源表!$1:$1,0))*INDEX(城镇化率!$1:$1048576,MATCH($B203,城镇化率!$A:$A,0),MATCH(AA$1,城镇化率!$5:$5,0))/100</f>
        <v>2434958.9437367986</v>
      </c>
      <c r="AB203" s="40">
        <f>INDEX(人口源表!$1:$1048576,MATCH($B203,人口源表!$A:$A,0),MATCH(AB$1,人口源表!$1:$1,0))*INDEX(城镇化率!$1:$1048576,MATCH($B203,城镇化率!$A:$A,0),MATCH(AB$1,城镇化率!$5:$5,0))/100</f>
        <v>2443130.4199491199</v>
      </c>
      <c r="AC203" s="40">
        <f>INDEX(人口源表!$1:$1048576,MATCH($B203,人口源表!$A:$A,0),MATCH(AC$1,人口源表!$1:$1,0))*INDEX(城镇化率!$1:$1048576,MATCH($B203,城镇化率!$A:$A,0),MATCH(AC$1,城镇化率!$5:$5,0))/100</f>
        <v>2447777.8026045072</v>
      </c>
      <c r="AD203" s="40">
        <f>INDEX(人口源表!$1:$1048576,MATCH($B203,人口源表!$A:$A,0),MATCH(AD$1,人口源表!$1:$1,0))*INDEX(城镇化率!$1:$1048576,MATCH($B203,城镇化率!$A:$A,0),MATCH(AD$1,城镇化率!$5:$5,0))/100</f>
        <v>2451931.633360906</v>
      </c>
      <c r="AE203" s="40">
        <f>INDEX(人口源表!$1:$1048576,MATCH($B203,人口源表!$A:$A,0),MATCH(AE$1,人口源表!$1:$1,0))*INDEX(城镇化率!$1:$1048576,MATCH($B203,城镇化率!$A:$A,0),MATCH(AE$1,城镇化率!$5:$5,0))/100</f>
        <v>2455628.672876182</v>
      </c>
      <c r="AF203" s="40">
        <f>INDEX(人口源表!$1:$1048576,MATCH($B203,人口源表!$A:$A,0),MATCH(AF$1,人口源表!$1:$1,0))*INDEX(城镇化率!$1:$1048576,MATCH($B203,城镇化率!$A:$A,0),MATCH(AF$1,城镇化率!$5:$5,0))/100</f>
        <v>2458897.7647482832</v>
      </c>
      <c r="AG203" s="40">
        <f>INDEX(人口源表!$1:$1048576,MATCH($B203,人口源表!$A:$A,0),MATCH(AG$1,人口源表!$1:$1,0))*INDEX(城镇化率!$1:$1048576,MATCH($B203,城镇化率!$A:$A,0),MATCH(AG$1,城镇化率!$5:$5,0))/100</f>
        <v>2461753.9833521815</v>
      </c>
      <c r="AH203" s="40">
        <f>INDEX(人口源表!$1:$1048576,MATCH($B203,人口源表!$A:$A,0),MATCH(AH$1,人口源表!$1:$1,0))*INDEX(城镇化率!$1:$1048576,MATCH($B203,城镇化率!$A:$A,0),MATCH(AH$1,城镇化率!$5:$5,0))/100</f>
        <v>2464205.9951359956</v>
      </c>
      <c r="AI203" s="40">
        <f>INDEX(人口源表!$1:$1048576,MATCH($B203,人口源表!$A:$A,0),MATCH(AI$1,人口源表!$1:$1,0))*INDEX(城镇化率!$1:$1048576,MATCH($B203,城镇化率!$A:$A,0),MATCH(AI$1,城镇化率!$5:$5,0))/100</f>
        <v>2466249.2382388567</v>
      </c>
      <c r="AJ203" s="40">
        <f>INDEX(人口源表!$1:$1048576,MATCH($B203,人口源表!$A:$A,0),MATCH(AJ$1,人口源表!$1:$1,0))*INDEX(城镇化率!$1:$1048576,MATCH($B203,城镇化率!$A:$A,0),MATCH(AJ$1,城镇化率!$5:$5,0))/100</f>
        <v>2467868.552723635</v>
      </c>
      <c r="AK203" s="40">
        <f>INDEX(人口源表!$1:$1048576,MATCH($B203,人口源表!$A:$A,0),MATCH(AK$1,人口源表!$1:$1,0))*INDEX(城镇化率!$1:$1048576,MATCH($B203,城镇化率!$A:$A,0),MATCH(AK$1,城镇化率!$5:$5,0))/100</f>
        <v>2469038.9451951073</v>
      </c>
      <c r="AL203" s="40">
        <f>INDEX(人口源表!$1:$1048576,MATCH($B203,人口源表!$A:$A,0),MATCH(AL$1,人口源表!$1:$1,0))*INDEX(城镇化率!$1:$1048576,MATCH($B203,城镇化率!$A:$A,0),MATCH(AL$1,城镇化率!$5:$5,0))/100</f>
        <v>2469723.4701504065</v>
      </c>
      <c r="AM203" s="40">
        <f>INDEX(人口源表!$1:$1048576,MATCH($B203,人口源表!$A:$A,0),MATCH(AM$1,人口源表!$1:$1,0))*INDEX(城镇化率!$1:$1048576,MATCH($B203,城镇化率!$A:$A,0),MATCH(AM$1,城镇化率!$5:$5,0))/100</f>
        <v>2469873.0079943347</v>
      </c>
      <c r="AN203" s="40">
        <f>INDEX(人口源表!$1:$1048576,MATCH($B203,人口源表!$A:$A,0),MATCH(AN$1,人口源表!$1:$1,0))*INDEX(城镇化率!$1:$1048576,MATCH($B203,城镇化率!$A:$A,0),MATCH(AN$1,城镇化率!$5:$5,0))/100</f>
        <v>2469429.9402228938</v>
      </c>
      <c r="AO203" s="40">
        <f>INDEX(人口源表!$1:$1048576,MATCH($B203,人口源表!$A:$A,0),MATCH(AO$1,人口源表!$1:$1,0))*INDEX(城镇化率!$1:$1048576,MATCH($B203,城镇化率!$A:$A,0),MATCH(AO$1,城镇化率!$5:$5,0))/100</f>
        <v>2468320.1671932517</v>
      </c>
      <c r="AP203" s="40">
        <f>INDEX(人口源表!$1:$1048576,MATCH($B203,人口源表!$A:$A,0),MATCH(AP$1,人口源表!$1:$1,0))*INDEX(城镇化率!$1:$1048576,MATCH($B203,城镇化率!$A:$A,0),MATCH(AP$1,城镇化率!$5:$5,0))/100</f>
        <v>2466462.6281600446</v>
      </c>
      <c r="AQ203" s="40">
        <f>INDEX(人口源表!$1:$1048576,MATCH($B203,人口源表!$A:$A,0),MATCH(AQ$1,人口源表!$1:$1,0))*INDEX(城镇化率!$1:$1048576,MATCH($B203,城镇化率!$A:$A,0),MATCH(AQ$1,城镇化率!$5:$5,0))/100</f>
        <v>2463759.3204153641</v>
      </c>
      <c r="AR203" s="40">
        <f>INDEX(人口源表!$1:$1048576,MATCH($B203,人口源表!$A:$A,0),MATCH(AR$1,人口源表!$1:$1,0))*INDEX(城镇化率!$1:$1048576,MATCH($B203,城镇化率!$A:$A,0),MATCH(AR$1,城镇化率!$5:$5,0))/100</f>
        <v>2460101.9190006992</v>
      </c>
      <c r="AS203" s="40">
        <f>INDEX(人口源表!$1:$1048576,MATCH($B203,人口源表!$A:$A,0),MATCH(AS$1,人口源表!$1:$1,0))*INDEX(城镇化率!$1:$1048576,MATCH($B203,城镇化率!$A:$A,0),MATCH(AS$1,城镇化率!$5:$5,0))/100</f>
        <v>2455370.6022202983</v>
      </c>
      <c r="AT203" s="40">
        <f>INDEX(人口源表!$1:$1048576,MATCH($B203,人口源表!$A:$A,0),MATCH(AT$1,人口源表!$1:$1,0))*INDEX(城镇化率!$1:$1048576,MATCH($B203,城镇化率!$A:$A,0),MATCH(AT$1,城镇化率!$5:$5,0))/100</f>
        <v>2449430.8583252253</v>
      </c>
      <c r="AU203" s="40">
        <f>INDEX(人口源表!$1:$1048576,MATCH($B203,人口源表!$A:$A,0),MATCH(AU$1,人口源表!$1:$1,0))*INDEX(城镇化率!$1:$1048576,MATCH($B203,城镇化率!$A:$A,0),MATCH(AU$1,城镇化率!$5:$5,0))/100</f>
        <v>2439844</v>
      </c>
      <c r="AV203" s="40">
        <f>INDEX(人口源表!$1:$1048576,MATCH($B203,人口源表!$A:$A,0),MATCH(AV$1,人口源表!$1:$1,0))*INDEX(城镇化率!$1:$1048576,MATCH($B203,城镇化率!$A:$A,0),MATCH(AV$1,城镇化率!$5:$5,0))/100</f>
        <v>2421909</v>
      </c>
    </row>
    <row r="204" spans="1:48" x14ac:dyDescent="0.15">
      <c r="A204" s="4" t="s">
        <v>873</v>
      </c>
      <c r="B204" s="4" t="s">
        <v>414</v>
      </c>
      <c r="C204" s="34">
        <f>VLOOKUP(B204,'[1]2016省城人口总结（根）'!B:C,2,FALSE)/100</f>
        <v>0.71560000000000001</v>
      </c>
      <c r="D204" s="40">
        <f>INDEX(人口源表!$1:$1048576,MATCH($B204,人口源表!$A:$A,0),MATCH(D$1,人口源表!$1:$1,0))*INDEX(城镇化率!$1:$1048576,MATCH($B204,城镇化率!$A:$A,0),MATCH(D$1,城镇化率!$5:$5,0))/100</f>
        <v>3981053.1531219562</v>
      </c>
      <c r="E204" s="40">
        <f>INDEX(人口源表!$1:$1048576,MATCH($B204,人口源表!$A:$A,0),MATCH(E$1,人口源表!$1:$1,0))*INDEX(城镇化率!$1:$1048576,MATCH($B204,城镇化率!$A:$A,0),MATCH(E$1,城镇化率!$5:$5,0))/100</f>
        <v>4079226.9814548031</v>
      </c>
      <c r="F204" s="40">
        <f>INDEX(人口源表!$1:$1048576,MATCH($B204,人口源表!$A:$A,0),MATCH(F$1,人口源表!$1:$1,0))*INDEX(城镇化率!$1:$1048576,MATCH($B204,城镇化率!$A:$A,0),MATCH(F$1,城镇化率!$5:$5,0))/100</f>
        <v>4180543.6653951686</v>
      </c>
      <c r="G204" s="40">
        <f>INDEX(人口源表!$1:$1048576,MATCH($B204,人口源表!$A:$A,0),MATCH(G$1,人口源表!$1:$1,0))*INDEX(城镇化率!$1:$1048576,MATCH($B204,城镇化率!$A:$A,0),MATCH(G$1,城镇化率!$5:$5,0))/100</f>
        <v>4089089.9480336094</v>
      </c>
      <c r="H204" s="40">
        <f>INDEX(人口源表!$1:$1048576,MATCH($B204,人口源表!$A:$A,0),MATCH(H$1,人口源表!$1:$1,0))*INDEX(城镇化率!$1:$1048576,MATCH($B204,城镇化率!$A:$A,0),MATCH(H$1,城镇化率!$5:$5,0))/100</f>
        <v>4211656.1367704002</v>
      </c>
      <c r="I204" s="40">
        <f>INDEX(人口源表!$1:$1048576,MATCH($B204,人口源表!$A:$A,0),MATCH(I$1,人口源表!$1:$1,0))*INDEX(城镇化率!$1:$1048576,MATCH($B204,城镇化率!$A:$A,0),MATCH(I$1,城镇化率!$5:$5,0))/100</f>
        <v>4305707.5119364262</v>
      </c>
      <c r="J204" s="40">
        <f>INDEX(人口源表!$1:$1048576,MATCH($B204,人口源表!$A:$A,0),MATCH(J$1,人口源表!$1:$1,0))*INDEX(城镇化率!$1:$1048576,MATCH($B204,城镇化率!$A:$A,0),MATCH(J$1,城镇化率!$5:$5,0))/100</f>
        <v>4399369.4836355979</v>
      </c>
      <c r="K204" s="40">
        <f>INDEX(人口源表!$1:$1048576,MATCH($B204,人口源表!$A:$A,0),MATCH(K$1,人口源表!$1:$1,0))*INDEX(城镇化率!$1:$1048576,MATCH($B204,城镇化率!$A:$A,0),MATCH(K$1,城镇化率!$5:$5,0))/100</f>
        <v>4492387.0937411143</v>
      </c>
      <c r="L204" s="40">
        <f>INDEX(人口源表!$1:$1048576,MATCH($B204,人口源表!$A:$A,0),MATCH(L$1,人口源表!$1:$1,0))*INDEX(城镇化率!$1:$1048576,MATCH($B204,城镇化率!$A:$A,0),MATCH(L$1,城镇化率!$5:$5,0))/100</f>
        <v>4584520.4492683085</v>
      </c>
      <c r="M204" s="40">
        <f>INDEX(人口源表!$1:$1048576,MATCH($B204,人口源表!$A:$A,0),MATCH(M$1,人口源表!$1:$1,0))*INDEX(城镇化率!$1:$1048576,MATCH($B204,城镇化率!$A:$A,0),MATCH(M$1,城镇化率!$5:$5,0))/100</f>
        <v>4675539.2855903031</v>
      </c>
      <c r="N204" s="40">
        <f>INDEX(人口源表!$1:$1048576,MATCH($B204,人口源表!$A:$A,0),MATCH(N$1,人口源表!$1:$1,0))*INDEX(城镇化率!$1:$1048576,MATCH($B204,城镇化率!$A:$A,0),MATCH(N$1,城镇化率!$5:$5,0))/100</f>
        <v>4765226.1149998875</v>
      </c>
      <c r="O204" s="40">
        <f>INDEX(人口源表!$1:$1048576,MATCH($B204,人口源表!$A:$A,0),MATCH(O$1,人口源表!$1:$1,0))*INDEX(城镇化率!$1:$1048576,MATCH($B204,城镇化率!$A:$A,0),MATCH(O$1,城镇化率!$5:$5,0))/100</f>
        <v>4853379.5450932449</v>
      </c>
      <c r="P204" s="40">
        <f>INDEX(人口源表!$1:$1048576,MATCH($B204,人口源表!$A:$A,0),MATCH(P$1,人口源表!$1:$1,0))*INDEX(城镇化率!$1:$1048576,MATCH($B204,城镇化率!$A:$A,0),MATCH(P$1,城镇化率!$5:$5,0))/100</f>
        <v>4939811.9697870491</v>
      </c>
      <c r="Q204" s="40">
        <f>INDEX(人口源表!$1:$1048576,MATCH($B204,人口源表!$A:$A,0),MATCH(Q$1,人口源表!$1:$1,0))*INDEX(城镇化率!$1:$1048576,MATCH($B204,城镇化率!$A:$A,0),MATCH(Q$1,城镇化率!$5:$5,0))/100</f>
        <v>5024351.2798874406</v>
      </c>
      <c r="R204" s="40">
        <f>INDEX(人口源表!$1:$1048576,MATCH($B204,人口源表!$A:$A,0),MATCH(R$1,人口源表!$1:$1,0))*INDEX(城镇化率!$1:$1048576,MATCH($B204,城镇化率!$A:$A,0),MATCH(R$1,城镇化率!$5:$5,0))/100</f>
        <v>5106842.6518356754</v>
      </c>
      <c r="S204" s="40">
        <f>INDEX(人口源表!$1:$1048576,MATCH($B204,人口源表!$A:$A,0),MATCH(S$1,人口源表!$1:$1,0))*INDEX(城镇化率!$1:$1048576,MATCH($B204,城镇化率!$A:$A,0),MATCH(S$1,城镇化率!$5:$5,0))/100</f>
        <v>5161468.9049772285</v>
      </c>
      <c r="T204" s="40">
        <f>INDEX(人口源表!$1:$1048576,MATCH($B204,人口源表!$A:$A,0),MATCH(T$1,人口源表!$1:$1,0))*INDEX(城镇化率!$1:$1048576,MATCH($B204,城镇化率!$A:$A,0),MATCH(T$1,城镇化率!$5:$5,0))/100</f>
        <v>5213149.3572838744</v>
      </c>
      <c r="U204" s="40">
        <f>INDEX(人口源表!$1:$1048576,MATCH($B204,人口源表!$A:$A,0),MATCH(U$1,人口源表!$1:$1,0))*INDEX(城镇化率!$1:$1048576,MATCH($B204,城镇化率!$A:$A,0),MATCH(U$1,城镇化率!$5:$5,0))/100</f>
        <v>5261824.3456123881</v>
      </c>
      <c r="V204" s="40">
        <f>INDEX(人口源表!$1:$1048576,MATCH($B204,人口源表!$A:$A,0),MATCH(V$1,人口源表!$1:$1,0))*INDEX(城镇化率!$1:$1048576,MATCH($B204,城镇化率!$A:$A,0),MATCH(V$1,城镇化率!$5:$5,0))/100</f>
        <v>5307459.360129511</v>
      </c>
      <c r="W204" s="40">
        <f>INDEX(人口源表!$1:$1048576,MATCH($B204,人口源表!$A:$A,0),MATCH(W$1,人口源表!$1:$1,0))*INDEX(城镇化率!$1:$1048576,MATCH($B204,城镇化率!$A:$A,0),MATCH(W$1,城镇化率!$5:$5,0))/100</f>
        <v>5350039.6152271703</v>
      </c>
      <c r="X204" s="40">
        <f>INDEX(人口源表!$1:$1048576,MATCH($B204,人口源表!$A:$A,0),MATCH(X$1,人口源表!$1:$1,0))*INDEX(城镇化率!$1:$1048576,MATCH($B204,城镇化率!$A:$A,0),MATCH(X$1,城镇化率!$5:$5,0))/100</f>
        <v>5389576.6466946639</v>
      </c>
      <c r="Y204" s="40">
        <f>INDEX(人口源表!$1:$1048576,MATCH($B204,人口源表!$A:$A,0),MATCH(Y$1,人口源表!$1:$1,0))*INDEX(城镇化率!$1:$1048576,MATCH($B204,城镇化率!$A:$A,0),MATCH(Y$1,城镇化率!$5:$5,0))/100</f>
        <v>5426101.9639850557</v>
      </c>
      <c r="Z204" s="40">
        <f>INDEX(人口源表!$1:$1048576,MATCH($B204,人口源表!$A:$A,0),MATCH(Z$1,人口源表!$1:$1,0))*INDEX(城镇化率!$1:$1048576,MATCH($B204,城镇化率!$A:$A,0),MATCH(Z$1,城镇化率!$5:$5,0))/100</f>
        <v>5459676.3434242178</v>
      </c>
      <c r="AA204" s="40">
        <f>INDEX(人口源表!$1:$1048576,MATCH($B204,人口源表!$A:$A,0),MATCH(AA$1,人口源表!$1:$1,0))*INDEX(城镇化率!$1:$1048576,MATCH($B204,城镇化率!$A:$A,0),MATCH(AA$1,城镇化率!$5:$5,0))/100</f>
        <v>5490380.8189153345</v>
      </c>
      <c r="AB204" s="40">
        <f>INDEX(人口源表!$1:$1048576,MATCH($B204,人口源表!$A:$A,0),MATCH(AB$1,人口源表!$1:$1,0))*INDEX(城镇化率!$1:$1048576,MATCH($B204,城镇化率!$A:$A,0),MATCH(AB$1,城镇化率!$5:$5,0))/100</f>
        <v>5518325.1693434725</v>
      </c>
      <c r="AC204" s="40">
        <f>INDEX(人口源表!$1:$1048576,MATCH($B204,人口源表!$A:$A,0),MATCH(AC$1,人口源表!$1:$1,0))*INDEX(城镇化率!$1:$1048576,MATCH($B204,城镇化率!$A:$A,0),MATCH(AC$1,城镇化率!$5:$5,0))/100</f>
        <v>5536859.6743215704</v>
      </c>
      <c r="AD204" s="40">
        <f>INDEX(人口源表!$1:$1048576,MATCH($B204,人口源表!$A:$A,0),MATCH(AD$1,人口源表!$1:$1,0))*INDEX(城镇化率!$1:$1048576,MATCH($B204,城镇化率!$A:$A,0),MATCH(AD$1,城镇化率!$5:$5,0))/100</f>
        <v>5552883.3121757796</v>
      </c>
      <c r="AE204" s="40">
        <f>INDEX(人口源表!$1:$1048576,MATCH($B204,人口源表!$A:$A,0),MATCH(AE$1,人口源表!$1:$1,0))*INDEX(城镇化率!$1:$1048576,MATCH($B204,城镇化率!$A:$A,0),MATCH(AE$1,城镇化率!$5:$5,0))/100</f>
        <v>5566592.8337819604</v>
      </c>
      <c r="AF204" s="40">
        <f>INDEX(人口源表!$1:$1048576,MATCH($B204,人口源表!$A:$A,0),MATCH(AF$1,人口源表!$1:$1,0))*INDEX(城镇化率!$1:$1048576,MATCH($B204,城镇化率!$A:$A,0),MATCH(AF$1,城镇化率!$5:$5,0))/100</f>
        <v>5578211.6359024867</v>
      </c>
      <c r="AG204" s="40">
        <f>INDEX(人口源表!$1:$1048576,MATCH($B204,人口源表!$A:$A,0),MATCH(AG$1,人口源表!$1:$1,0))*INDEX(城镇化率!$1:$1048576,MATCH($B204,城镇化率!$A:$A,0),MATCH(AG$1,城镇化率!$5:$5,0))/100</f>
        <v>5587993.8572651492</v>
      </c>
      <c r="AH204" s="40">
        <f>INDEX(人口源表!$1:$1048576,MATCH($B204,人口源表!$A:$A,0),MATCH(AH$1,人口源表!$1:$1,0))*INDEX(城镇化率!$1:$1048576,MATCH($B204,城镇化率!$A:$A,0),MATCH(AH$1,城镇化率!$5:$5,0))/100</f>
        <v>5596218.5607404877</v>
      </c>
      <c r="AI204" s="40">
        <f>INDEX(人口源表!$1:$1048576,MATCH($B204,人口源表!$A:$A,0),MATCH(AI$1,人口源表!$1:$1,0))*INDEX(城镇化率!$1:$1048576,MATCH($B204,城镇化率!$A:$A,0),MATCH(AI$1,城镇化率!$5:$5,0))/100</f>
        <v>5603194.7290263865</v>
      </c>
      <c r="AJ204" s="40">
        <f>INDEX(人口源表!$1:$1048576,MATCH($B204,人口源表!$A:$A,0),MATCH(AJ$1,人口源表!$1:$1,0))*INDEX(城镇化率!$1:$1048576,MATCH($B204,城镇化率!$A:$A,0),MATCH(AJ$1,城镇化率!$5:$5,0))/100</f>
        <v>5609259.039831805</v>
      </c>
      <c r="AK204" s="40">
        <f>INDEX(人口源表!$1:$1048576,MATCH($B204,人口源表!$A:$A,0),MATCH(AK$1,人口源表!$1:$1,0))*INDEX(城镇化率!$1:$1048576,MATCH($B204,城镇化率!$A:$A,0),MATCH(AK$1,城镇化率!$5:$5,0))/100</f>
        <v>5614778.1822226224</v>
      </c>
      <c r="AL204" s="40">
        <f>INDEX(人口源表!$1:$1048576,MATCH($B204,人口源表!$A:$A,0),MATCH(AL$1,人口源表!$1:$1,0))*INDEX(城镇化率!$1:$1048576,MATCH($B204,城镇化率!$A:$A,0),MATCH(AL$1,城镇化率!$5:$5,0))/100</f>
        <v>5620150.2968173064</v>
      </c>
      <c r="AM204" s="40">
        <f>INDEX(人口源表!$1:$1048576,MATCH($B204,人口源表!$A:$A,0),MATCH(AM$1,人口源表!$1:$1,0))*INDEX(城镇化率!$1:$1048576,MATCH($B204,城镇化率!$A:$A,0),MATCH(AM$1,城镇化率!$5:$5,0))/100</f>
        <v>5625801.8102293266</v>
      </c>
      <c r="AN204" s="40">
        <f>INDEX(人口源表!$1:$1048576,MATCH($B204,人口源表!$A:$A,0),MATCH(AN$1,人口源表!$1:$1,0))*INDEX(城镇化率!$1:$1048576,MATCH($B204,城镇化率!$A:$A,0),MATCH(AN$1,城镇化率!$5:$5,0))/100</f>
        <v>5632190.7012582887</v>
      </c>
      <c r="AO204" s="40">
        <f>INDEX(人口源表!$1:$1048576,MATCH($B204,人口源表!$A:$A,0),MATCH(AO$1,人口源表!$1:$1,0))*INDEX(城镇化率!$1:$1048576,MATCH($B204,城镇化率!$A:$A,0),MATCH(AO$1,城镇化率!$5:$5,0))/100</f>
        <v>5639807.9684464717</v>
      </c>
      <c r="AP204" s="40">
        <f>INDEX(人口源表!$1:$1048576,MATCH($B204,人口源表!$A:$A,0),MATCH(AP$1,人口源表!$1:$1,0))*INDEX(城镇化率!$1:$1048576,MATCH($B204,城镇化率!$A:$A,0),MATCH(AP$1,城镇化率!$5:$5,0))/100</f>
        <v>5649174.4396733334</v>
      </c>
      <c r="AQ204" s="40">
        <f>INDEX(人口源表!$1:$1048576,MATCH($B204,人口源表!$A:$A,0),MATCH(AQ$1,人口源表!$1:$1,0))*INDEX(城镇化率!$1:$1048576,MATCH($B204,城镇化率!$A:$A,0),MATCH(AQ$1,城镇化率!$5:$5,0))/100</f>
        <v>5660845.9676241837</v>
      </c>
      <c r="AR204" s="40">
        <f>INDEX(人口源表!$1:$1048576,MATCH($B204,人口源表!$A:$A,0),MATCH(AR$1,人口源表!$1:$1,0))*INDEX(城镇化率!$1:$1048576,MATCH($B204,城镇化率!$A:$A,0),MATCH(AR$1,城镇化率!$5:$5,0))/100</f>
        <v>5675408.3523289319</v>
      </c>
      <c r="AS204" s="40">
        <f>INDEX(人口源表!$1:$1048576,MATCH($B204,人口源表!$A:$A,0),MATCH(AS$1,人口源表!$1:$1,0))*INDEX(城镇化率!$1:$1048576,MATCH($B204,城镇化率!$A:$A,0),MATCH(AS$1,城镇化率!$5:$5,0))/100</f>
        <v>5693484.4609346846</v>
      </c>
      <c r="AT204" s="40">
        <f>INDEX(人口源表!$1:$1048576,MATCH($B204,人口源表!$A:$A,0),MATCH(AT$1,人口源表!$1:$1,0))*INDEX(城镇化率!$1:$1048576,MATCH($B204,城镇化率!$A:$A,0),MATCH(AT$1,城镇化率!$5:$5,0))/100</f>
        <v>5715729.1372907199</v>
      </c>
      <c r="AU204" s="40">
        <f>INDEX(人口源表!$1:$1048576,MATCH($B204,人口源表!$A:$A,0),MATCH(AU$1,人口源表!$1:$1,0))*INDEX(城镇化率!$1:$1048576,MATCH($B204,城镇化率!$A:$A,0),MATCH(AU$1,城镇化率!$5:$5,0))/100</f>
        <v>5742833.5368467011</v>
      </c>
      <c r="AV204" s="40">
        <f>INDEX(人口源表!$1:$1048576,MATCH($B204,人口源表!$A:$A,0),MATCH(AV$1,人口源表!$1:$1,0))*INDEX(城镇化率!$1:$1048576,MATCH($B204,城镇化率!$A:$A,0),MATCH(AV$1,城镇化率!$5:$5,0))/100</f>
        <v>5775521.8864571657</v>
      </c>
    </row>
    <row r="205" spans="1:48" x14ac:dyDescent="0.15">
      <c r="A205" s="4" t="s">
        <v>873</v>
      </c>
      <c r="B205" s="4" t="s">
        <v>416</v>
      </c>
      <c r="C205" s="34">
        <f>VLOOKUP(B205,'[1]2016省城人口总结（根）'!B:C,2,FALSE)/100</f>
        <v>0.78480000000000005</v>
      </c>
      <c r="D205" s="40">
        <f>INDEX(人口源表!$1:$1048576,MATCH($B205,人口源表!$A:$A,0),MATCH(D$1,人口源表!$1:$1,0))*INDEX(城镇化率!$1:$1048576,MATCH($B205,城镇化率!$A:$A,0),MATCH(D$1,城镇化率!$5:$5,0))/100</f>
        <v>6050957.5996669112</v>
      </c>
      <c r="E205" s="40">
        <f>INDEX(人口源表!$1:$1048576,MATCH($B205,人口源表!$A:$A,0),MATCH(E$1,人口源表!$1:$1,0))*INDEX(城镇化率!$1:$1048576,MATCH($B205,城镇化率!$A:$A,0),MATCH(E$1,城镇化率!$5:$5,0))/100</f>
        <v>6217262.9300419772</v>
      </c>
      <c r="F205" s="40">
        <f>INDEX(人口源表!$1:$1048576,MATCH($B205,人口源表!$A:$A,0),MATCH(F$1,人口源表!$1:$1,0))*INDEX(城镇化率!$1:$1048576,MATCH($B205,城镇化率!$A:$A,0),MATCH(F$1,城镇化率!$5:$5,0))/100</f>
        <v>6384011.4558655312</v>
      </c>
      <c r="G205" s="40">
        <f>INDEX(人口源表!$1:$1048576,MATCH($B205,人口源表!$A:$A,0),MATCH(G$1,人口源表!$1:$1,0))*INDEX(城镇化率!$1:$1048576,MATCH($B205,城镇化率!$A:$A,0),MATCH(G$1,城镇化率!$5:$5,0))/100</f>
        <v>7724960.0861187028</v>
      </c>
      <c r="H205" s="40">
        <f>INDEX(人口源表!$1:$1048576,MATCH($B205,人口源表!$A:$A,0),MATCH(H$1,人口源表!$1:$1,0))*INDEX(城镇化率!$1:$1048576,MATCH($B205,城镇化率!$A:$A,0),MATCH(H$1,城镇化率!$5:$5,0))/100</f>
        <v>7974549.0289144861</v>
      </c>
      <c r="I205" s="40">
        <f>INDEX(人口源表!$1:$1048576,MATCH($B205,人口源表!$A:$A,0),MATCH(I$1,人口源表!$1:$1,0))*INDEX(城镇化率!$1:$1048576,MATCH($B205,城镇化率!$A:$A,0),MATCH(I$1,城镇化率!$5:$5,0))/100</f>
        <v>8158912.1666724458</v>
      </c>
      <c r="J205" s="40">
        <f>INDEX(人口源表!$1:$1048576,MATCH($B205,人口源表!$A:$A,0),MATCH(J$1,人口源表!$1:$1,0))*INDEX(城镇化率!$1:$1048576,MATCH($B205,城镇化率!$A:$A,0),MATCH(J$1,城镇化率!$5:$5,0))/100</f>
        <v>8332393.2635879684</v>
      </c>
      <c r="K205" s="40">
        <f>INDEX(人口源表!$1:$1048576,MATCH($B205,人口源表!$A:$A,0),MATCH(K$1,人口源表!$1:$1,0))*INDEX(城镇化率!$1:$1048576,MATCH($B205,城镇化率!$A:$A,0),MATCH(K$1,城镇化率!$5:$5,0))/100</f>
        <v>8495695.4774726629</v>
      </c>
      <c r="L205" s="40">
        <f>INDEX(人口源表!$1:$1048576,MATCH($B205,人口源表!$A:$A,0),MATCH(L$1,人口源表!$1:$1,0))*INDEX(城镇化率!$1:$1048576,MATCH($B205,城镇化率!$A:$A,0),MATCH(L$1,城镇化率!$5:$5,0))/100</f>
        <v>8649506.6063445061</v>
      </c>
      <c r="M205" s="40">
        <f>INDEX(人口源表!$1:$1048576,MATCH($B205,人口源表!$A:$A,0),MATCH(M$1,人口源表!$1:$1,0))*INDEX(城镇化率!$1:$1048576,MATCH($B205,城镇化率!$A:$A,0),MATCH(M$1,城镇化率!$5:$5,0))/100</f>
        <v>8794502.7944980115</v>
      </c>
      <c r="N205" s="40">
        <f>INDEX(人口源表!$1:$1048576,MATCH($B205,人口源表!$A:$A,0),MATCH(N$1,人口源表!$1:$1,0))*INDEX(城镇化率!$1:$1048576,MATCH($B205,城镇化率!$A:$A,0),MATCH(N$1,城镇化率!$5:$5,0))/100</f>
        <v>8931342.6962035876</v>
      </c>
      <c r="O205" s="40">
        <f>INDEX(人口源表!$1:$1048576,MATCH($B205,人口源表!$A:$A,0),MATCH(O$1,人口源表!$1:$1,0))*INDEX(城镇化率!$1:$1048576,MATCH($B205,城镇化率!$A:$A,0),MATCH(O$1,城镇化率!$5:$5,0))/100</f>
        <v>9060668.5232579857</v>
      </c>
      <c r="P205" s="40">
        <f>INDEX(人口源表!$1:$1048576,MATCH($B205,人口源表!$A:$A,0),MATCH(P$1,人口源表!$1:$1,0))*INDEX(城镇化率!$1:$1048576,MATCH($B205,城镇化率!$A:$A,0),MATCH(P$1,城镇化率!$5:$5,0))/100</f>
        <v>9183102.6509206146</v>
      </c>
      <c r="Q205" s="40">
        <f>INDEX(人口源表!$1:$1048576,MATCH($B205,人口源表!$A:$A,0),MATCH(Q$1,人口源表!$1:$1,0))*INDEX(城镇化率!$1:$1048576,MATCH($B205,城镇化率!$A:$A,0),MATCH(Q$1,城镇化率!$5:$5,0))/100</f>
        <v>9299249.5688837711</v>
      </c>
      <c r="R205" s="40">
        <f>INDEX(人口源表!$1:$1048576,MATCH($B205,人口源表!$A:$A,0),MATCH(R$1,人口源表!$1:$1,0))*INDEX(城镇化率!$1:$1048576,MATCH($B205,城镇化率!$A:$A,0),MATCH(R$1,城镇化率!$5:$5,0))/100</f>
        <v>9409687.7915648539</v>
      </c>
      <c r="S205" s="40">
        <f>INDEX(人口源表!$1:$1048576,MATCH($B205,人口源表!$A:$A,0),MATCH(S$1,人口源表!$1:$1,0))*INDEX(城镇化率!$1:$1048576,MATCH($B205,城镇化率!$A:$A,0),MATCH(S$1,城镇化率!$5:$5,0))/100</f>
        <v>9467870.6033855043</v>
      </c>
      <c r="T205" s="40">
        <f>INDEX(人口源表!$1:$1048576,MATCH($B205,人口源表!$A:$A,0),MATCH(T$1,人口源表!$1:$1,0))*INDEX(城镇化率!$1:$1048576,MATCH($B205,城镇化率!$A:$A,0),MATCH(T$1,城镇化率!$5:$5,0))/100</f>
        <v>9520671.0279543474</v>
      </c>
      <c r="U205" s="40">
        <f>INDEX(人口源表!$1:$1048576,MATCH($B205,人口源表!$A:$A,0),MATCH(U$1,人口源表!$1:$1,0))*INDEX(城镇化率!$1:$1048576,MATCH($B205,城镇化率!$A:$A,0),MATCH(U$1,城镇化率!$5:$5,0))/100</f>
        <v>9568658.4753375426</v>
      </c>
      <c r="V205" s="40">
        <f>INDEX(人口源表!$1:$1048576,MATCH($B205,人口源表!$A:$A,0),MATCH(V$1,人口源表!$1:$1,0))*INDEX(城镇化率!$1:$1048576,MATCH($B205,城镇化率!$A:$A,0),MATCH(V$1,城镇化率!$5:$5,0))/100</f>
        <v>9612364.4305637702</v>
      </c>
      <c r="W205" s="40">
        <f>INDEX(人口源表!$1:$1048576,MATCH($B205,人口源表!$A:$A,0),MATCH(W$1,人口源表!$1:$1,0))*INDEX(城镇化率!$1:$1048576,MATCH($B205,城镇化率!$A:$A,0),MATCH(W$1,城镇化率!$5:$5,0))/100</f>
        <v>9652275.6512247138</v>
      </c>
      <c r="X205" s="40">
        <f>INDEX(人口源表!$1:$1048576,MATCH($B205,人口源表!$A:$A,0),MATCH(X$1,人口源表!$1:$1,0))*INDEX(城镇化率!$1:$1048576,MATCH($B205,城镇化率!$A:$A,0),MATCH(X$1,城镇化率!$5:$5,0))/100</f>
        <v>9688840.5550207477</v>
      </c>
      <c r="Y205" s="40">
        <f>INDEX(人口源表!$1:$1048576,MATCH($B205,人口源表!$A:$A,0),MATCH(Y$1,人口源表!$1:$1,0))*INDEX(城镇化率!$1:$1048576,MATCH($B205,城镇化率!$A:$A,0),MATCH(Y$1,城镇化率!$5:$5,0))/100</f>
        <v>9722463.3322407659</v>
      </c>
      <c r="Z205" s="40">
        <f>INDEX(人口源表!$1:$1048576,MATCH($B205,人口源表!$A:$A,0),MATCH(Z$1,人口源表!$1:$1,0))*INDEX(城镇化率!$1:$1048576,MATCH($B205,城镇化率!$A:$A,0),MATCH(Z$1,城镇化率!$5:$5,0))/100</f>
        <v>9753502.7231223527</v>
      </c>
      <c r="AA205" s="40">
        <f>INDEX(人口源表!$1:$1048576,MATCH($B205,人口源表!$A:$A,0),MATCH(AA$1,人口源表!$1:$1,0))*INDEX(城镇化率!$1:$1048576,MATCH($B205,城镇化率!$A:$A,0),MATCH(AA$1,城镇化率!$5:$5,0))/100</f>
        <v>9782272.7162753977</v>
      </c>
      <c r="AB205" s="40">
        <f>INDEX(人口源表!$1:$1048576,MATCH($B205,人口源表!$A:$A,0),MATCH(AB$1,人口源表!$1:$1,0))*INDEX(城镇化率!$1:$1048576,MATCH($B205,城镇化率!$A:$A,0),MATCH(AB$1,城镇化率!$5:$5,0))/100</f>
        <v>9809039.3867445402</v>
      </c>
      <c r="AC205" s="40">
        <f>INDEX(人口源表!$1:$1048576,MATCH($B205,人口源表!$A:$A,0),MATCH(AC$1,人口源表!$1:$1,0))*INDEX(城镇化率!$1:$1048576,MATCH($B205,城镇化率!$A:$A,0),MATCH(AC$1,城镇化率!$5:$5,0))/100</f>
        <v>9821988.9768978916</v>
      </c>
      <c r="AD205" s="40">
        <f>INDEX(人口源表!$1:$1048576,MATCH($B205,人口源表!$A:$A,0),MATCH(AD$1,人口源表!$1:$1,0))*INDEX(城镇化率!$1:$1048576,MATCH($B205,城镇化率!$A:$A,0),MATCH(AD$1,城镇化率!$5:$5,0))/100</f>
        <v>9833283.0031004809</v>
      </c>
      <c r="AE205" s="40">
        <f>INDEX(人口源表!$1:$1048576,MATCH($B205,人口源表!$A:$A,0),MATCH(AE$1,人口源表!$1:$1,0))*INDEX(城镇化率!$1:$1048576,MATCH($B205,城镇化率!$A:$A,0),MATCH(AE$1,城镇化率!$5:$5,0))/100</f>
        <v>9843043.6995789576</v>
      </c>
      <c r="AF205" s="40">
        <f>INDEX(人口源表!$1:$1048576,MATCH($B205,人口源表!$A:$A,0),MATCH(AF$1,人口源表!$1:$1,0))*INDEX(城镇化率!$1:$1048576,MATCH($B205,城镇化率!$A:$A,0),MATCH(AF$1,城镇化率!$5:$5,0))/100</f>
        <v>9851343.8249316327</v>
      </c>
      <c r="AG205" s="40">
        <f>INDEX(人口源表!$1:$1048576,MATCH($B205,人口源表!$A:$A,0),MATCH(AG$1,人口源表!$1:$1,0))*INDEX(城镇化率!$1:$1048576,MATCH($B205,城镇化率!$A:$A,0),MATCH(AG$1,城镇化率!$5:$5,0))/100</f>
        <v>9858202.7310939506</v>
      </c>
      <c r="AH205" s="40">
        <f>INDEX(人口源表!$1:$1048576,MATCH($B205,人口源表!$A:$A,0),MATCH(AH$1,人口源表!$1:$1,0))*INDEX(城镇化率!$1:$1048576,MATCH($B205,城镇化率!$A:$A,0),MATCH(AH$1,城镇化率!$5:$5,0))/100</f>
        <v>9863584.3482865933</v>
      </c>
      <c r="AI205" s="40">
        <f>INDEX(人口源表!$1:$1048576,MATCH($B205,人口源表!$A:$A,0),MATCH(AI$1,人口源表!$1:$1,0))*INDEX(城镇化率!$1:$1048576,MATCH($B205,城镇化率!$A:$A,0),MATCH(AI$1,城镇化率!$5:$5,0))/100</f>
        <v>9858814</v>
      </c>
      <c r="AJ205" s="40">
        <f>INDEX(人口源表!$1:$1048576,MATCH($B205,人口源表!$A:$A,0),MATCH(AJ$1,人口源表!$1:$1,0))*INDEX(城镇化率!$1:$1048576,MATCH($B205,城镇化率!$A:$A,0),MATCH(AJ$1,城镇化率!$5:$5,0))/100</f>
        <v>9823871</v>
      </c>
      <c r="AK205" s="40">
        <f>INDEX(人口源表!$1:$1048576,MATCH($B205,人口源表!$A:$A,0),MATCH(AK$1,人口源表!$1:$1,0))*INDEX(城镇化率!$1:$1048576,MATCH($B205,城镇化率!$A:$A,0),MATCH(AK$1,城镇化率!$5:$5,0))/100</f>
        <v>9787146</v>
      </c>
      <c r="AL205" s="40">
        <f>INDEX(人口源表!$1:$1048576,MATCH($B205,人口源表!$A:$A,0),MATCH(AL$1,人口源表!$1:$1,0))*INDEX(城镇化率!$1:$1048576,MATCH($B205,城镇化率!$A:$A,0),MATCH(AL$1,城镇化率!$5:$5,0))/100</f>
        <v>9748401</v>
      </c>
      <c r="AM205" s="40">
        <f>INDEX(人口源表!$1:$1048576,MATCH($B205,人口源表!$A:$A,0),MATCH(AM$1,人口源表!$1:$1,0))*INDEX(城镇化率!$1:$1048576,MATCH($B205,城镇化率!$A:$A,0),MATCH(AM$1,城镇化率!$5:$5,0))/100</f>
        <v>9707341</v>
      </c>
      <c r="AN205" s="40">
        <f>INDEX(人口源表!$1:$1048576,MATCH($B205,人口源表!$A:$A,0),MATCH(AN$1,人口源表!$1:$1,0))*INDEX(城镇化率!$1:$1048576,MATCH($B205,城镇化率!$A:$A,0),MATCH(AN$1,城镇化率!$5:$5,0))/100</f>
        <v>9663617</v>
      </c>
      <c r="AO205" s="40">
        <f>INDEX(人口源表!$1:$1048576,MATCH($B205,人口源表!$A:$A,0),MATCH(AO$1,人口源表!$1:$1,0))*INDEX(城镇化率!$1:$1048576,MATCH($B205,城镇化率!$A:$A,0),MATCH(AO$1,城镇化率!$5:$5,0))/100</f>
        <v>9616825</v>
      </c>
      <c r="AP205" s="40">
        <f>INDEX(人口源表!$1:$1048576,MATCH($B205,人口源表!$A:$A,0),MATCH(AP$1,人口源表!$1:$1,0))*INDEX(城镇化率!$1:$1048576,MATCH($B205,城镇化率!$A:$A,0),MATCH(AP$1,城镇化率!$5:$5,0))/100</f>
        <v>9566506</v>
      </c>
      <c r="AQ205" s="40">
        <f>INDEX(人口源表!$1:$1048576,MATCH($B205,人口源表!$A:$A,0),MATCH(AQ$1,人口源表!$1:$1,0))*INDEX(城镇化率!$1:$1048576,MATCH($B205,城镇化率!$A:$A,0),MATCH(AQ$1,城镇化率!$5:$5,0))/100</f>
        <v>9512146</v>
      </c>
      <c r="AR205" s="40">
        <f>INDEX(人口源表!$1:$1048576,MATCH($B205,人口源表!$A:$A,0),MATCH(AR$1,人口源表!$1:$1,0))*INDEX(城镇化率!$1:$1048576,MATCH($B205,城镇化率!$A:$A,0),MATCH(AR$1,城镇化率!$5:$5,0))/100</f>
        <v>9453177</v>
      </c>
      <c r="AS205" s="40">
        <f>INDEX(人口源表!$1:$1048576,MATCH($B205,人口源表!$A:$A,0),MATCH(AS$1,人口源表!$1:$1,0))*INDEX(城镇化率!$1:$1048576,MATCH($B205,城镇化率!$A:$A,0),MATCH(AS$1,城镇化率!$5:$5,0))/100</f>
        <v>9388975</v>
      </c>
      <c r="AT205" s="40">
        <f>INDEX(人口源表!$1:$1048576,MATCH($B205,人口源表!$A:$A,0),MATCH(AT$1,人口源表!$1:$1,0))*INDEX(城镇化率!$1:$1048576,MATCH($B205,城镇化率!$A:$A,0),MATCH(AT$1,城镇化率!$5:$5,0))/100</f>
        <v>9318860</v>
      </c>
      <c r="AU205" s="40">
        <f>INDEX(人口源表!$1:$1048576,MATCH($B205,人口源表!$A:$A,0),MATCH(AU$1,人口源表!$1:$1,0))*INDEX(城镇化率!$1:$1048576,MATCH($B205,城镇化率!$A:$A,0),MATCH(AU$1,城镇化率!$5:$5,0))/100</f>
        <v>9242101</v>
      </c>
      <c r="AV205" s="40">
        <f>INDEX(人口源表!$1:$1048576,MATCH($B205,人口源表!$A:$A,0),MATCH(AV$1,人口源表!$1:$1,0))*INDEX(城镇化率!$1:$1048576,MATCH($B205,城镇化率!$A:$A,0),MATCH(AV$1,城镇化率!$5:$5,0))/100</f>
        <v>9157907</v>
      </c>
    </row>
    <row r="206" spans="1:48" x14ac:dyDescent="0.15">
      <c r="A206" s="4" t="s">
        <v>873</v>
      </c>
      <c r="B206" s="4" t="s">
        <v>418</v>
      </c>
      <c r="C206" s="34">
        <f>VLOOKUP(B206,'[1]2016省城人口总结（根）'!B:C,2,FALSE)/100</f>
        <v>0.71560000000000001</v>
      </c>
      <c r="D206" s="40">
        <f>INDEX(人口源表!$1:$1048576,MATCH($B206,人口源表!$A:$A,0),MATCH(D$1,人口源表!$1:$1,0))*INDEX(城镇化率!$1:$1048576,MATCH($B206,城镇化率!$A:$A,0),MATCH(D$1,城镇化率!$5:$5,0))/100</f>
        <v>3294919.5346818254</v>
      </c>
      <c r="E206" s="40">
        <f>INDEX(人口源表!$1:$1048576,MATCH($B206,人口源表!$A:$A,0),MATCH(E$1,人口源表!$1:$1,0))*INDEX(城镇化率!$1:$1048576,MATCH($B206,城镇化率!$A:$A,0),MATCH(E$1,城镇化率!$5:$5,0))/100</f>
        <v>3369965.6590729076</v>
      </c>
      <c r="F206" s="40">
        <f>INDEX(人口源表!$1:$1048576,MATCH($B206,人口源表!$A:$A,0),MATCH(F$1,人口源表!$1:$1,0))*INDEX(城镇化率!$1:$1048576,MATCH($B206,城镇化率!$A:$A,0),MATCH(F$1,城镇化率!$5:$5,0))/100</f>
        <v>3445723.0213379101</v>
      </c>
      <c r="G206" s="40">
        <f>INDEX(人口源表!$1:$1048576,MATCH($B206,人口源表!$A:$A,0),MATCH(G$1,人口源表!$1:$1,0))*INDEX(城镇化率!$1:$1048576,MATCH($B206,城镇化率!$A:$A,0),MATCH(G$1,城镇化率!$5:$5,0))/100</f>
        <v>3578971.0412584203</v>
      </c>
      <c r="H206" s="40">
        <f>INDEX(人口源表!$1:$1048576,MATCH($B206,人口源表!$A:$A,0),MATCH(H$1,人口源表!$1:$1,0))*INDEX(城镇化率!$1:$1048576,MATCH($B206,城镇化率!$A:$A,0),MATCH(H$1,城镇化率!$5:$5,0))/100</f>
        <v>3672663.7771601444</v>
      </c>
      <c r="I206" s="40">
        <f>INDEX(人口源表!$1:$1048576,MATCH($B206,人口源表!$A:$A,0),MATCH(I$1,人口源表!$1:$1,0))*INDEX(城镇化率!$1:$1048576,MATCH($B206,城镇化率!$A:$A,0),MATCH(I$1,城镇化率!$5:$5,0))/100</f>
        <v>3738768.4409302459</v>
      </c>
      <c r="J206" s="40">
        <f>INDEX(人口源表!$1:$1048576,MATCH($B206,人口源表!$A:$A,0),MATCH(J$1,人口源表!$1:$1,0))*INDEX(城镇化率!$1:$1048576,MATCH($B206,城镇化率!$A:$A,0),MATCH(J$1,城镇化率!$5:$5,0))/100</f>
        <v>3802181.7238490959</v>
      </c>
      <c r="K206" s="40">
        <f>INDEX(人口源表!$1:$1048576,MATCH($B206,人口源表!$A:$A,0),MATCH(K$1,人口源表!$1:$1,0))*INDEX(城镇化率!$1:$1048576,MATCH($B206,城镇化率!$A:$A,0),MATCH(K$1,城镇化率!$5:$5,0))/100</f>
        <v>3862957.3768452965</v>
      </c>
      <c r="L206" s="40">
        <f>INDEX(人口源表!$1:$1048576,MATCH($B206,人口源表!$A:$A,0),MATCH(L$1,人口源表!$1:$1,0))*INDEX(城镇化率!$1:$1048576,MATCH($B206,城镇化率!$A:$A,0),MATCH(L$1,城镇化率!$5:$5,0))/100</f>
        <v>3921148.3635852169</v>
      </c>
      <c r="M206" s="40">
        <f>INDEX(人口源表!$1:$1048576,MATCH($B206,人口源表!$A:$A,0),MATCH(M$1,人口源表!$1:$1,0))*INDEX(城镇化率!$1:$1048576,MATCH($B206,城镇化率!$A:$A,0),MATCH(M$1,城镇化率!$5:$5,0))/100</f>
        <v>3976813.1743313139</v>
      </c>
      <c r="N206" s="40">
        <f>INDEX(人口源表!$1:$1048576,MATCH($B206,人口源表!$A:$A,0),MATCH(N$1,人口源表!$1:$1,0))*INDEX(城镇化率!$1:$1048576,MATCH($B206,城镇化率!$A:$A,0),MATCH(N$1,城镇化率!$5:$5,0))/100</f>
        <v>4030010.3315918548</v>
      </c>
      <c r="O206" s="40">
        <f>INDEX(人口源表!$1:$1048576,MATCH($B206,人口源表!$A:$A,0),MATCH(O$1,人口源表!$1:$1,0))*INDEX(城镇化率!$1:$1048576,MATCH($B206,城镇化率!$A:$A,0),MATCH(O$1,城镇化率!$5:$5,0))/100</f>
        <v>4080803.2293909402</v>
      </c>
      <c r="P206" s="40">
        <f>INDEX(人口源表!$1:$1048576,MATCH($B206,人口源表!$A:$A,0),MATCH(P$1,人口源表!$1:$1,0))*INDEX(城镇化率!$1:$1048576,MATCH($B206,城镇化率!$A:$A,0),MATCH(P$1,城镇化率!$5:$5,0))/100</f>
        <v>4129254.48765373</v>
      </c>
      <c r="Q206" s="40">
        <f>INDEX(人口源表!$1:$1048576,MATCH($B206,人口源表!$A:$A,0),MATCH(Q$1,人口源表!$1:$1,0))*INDEX(城镇化率!$1:$1048576,MATCH($B206,城镇化率!$A:$A,0),MATCH(Q$1,城镇化率!$5:$5,0))/100</f>
        <v>4175433.3584979386</v>
      </c>
      <c r="R206" s="40">
        <f>INDEX(人口源表!$1:$1048576,MATCH($B206,人口源表!$A:$A,0),MATCH(R$1,人口源表!$1:$1,0))*INDEX(城镇化率!$1:$1048576,MATCH($B206,城镇化率!$A:$A,0),MATCH(R$1,城镇化率!$5:$5,0))/100</f>
        <v>4219407.5124601945</v>
      </c>
      <c r="S206" s="40">
        <f>INDEX(人口源表!$1:$1048576,MATCH($B206,人口源表!$A:$A,0),MATCH(S$1,人口源表!$1:$1,0))*INDEX(城镇化率!$1:$1048576,MATCH($B206,城镇化率!$A:$A,0),MATCH(S$1,城镇化率!$5:$5,0))/100</f>
        <v>4240154.4018985275</v>
      </c>
      <c r="T206" s="40">
        <f>INDEX(人口源表!$1:$1048576,MATCH($B206,人口源表!$A:$A,0),MATCH(T$1,人口源表!$1:$1,0))*INDEX(城镇化率!$1:$1048576,MATCH($B206,城镇化率!$A:$A,0),MATCH(T$1,城镇化率!$5:$5,0))/100</f>
        <v>4258557.0654604742</v>
      </c>
      <c r="U206" s="40">
        <f>INDEX(人口源表!$1:$1048576,MATCH($B206,人口源表!$A:$A,0),MATCH(U$1,人口源表!$1:$1,0))*INDEX(城镇化率!$1:$1048576,MATCH($B206,城镇化率!$A:$A,0),MATCH(U$1,城镇化率!$5:$5,0))/100</f>
        <v>4274723.5213717241</v>
      </c>
      <c r="V206" s="40">
        <f>INDEX(人口源表!$1:$1048576,MATCH($B206,人口源表!$A:$A,0),MATCH(V$1,人口源表!$1:$1,0))*INDEX(城镇化率!$1:$1048576,MATCH($B206,城镇化率!$A:$A,0),MATCH(V$1,城镇化率!$5:$5,0))/100</f>
        <v>4288764.307592676</v>
      </c>
      <c r="W206" s="40">
        <f>INDEX(人口源表!$1:$1048576,MATCH($B206,人口源表!$A:$A,0),MATCH(W$1,人口源表!$1:$1,0))*INDEX(城镇化率!$1:$1048576,MATCH($B206,城镇化率!$A:$A,0),MATCH(W$1,城镇化率!$5:$5,0))/100</f>
        <v>4300789.9138268968</v>
      </c>
      <c r="X206" s="40">
        <f>INDEX(人口源表!$1:$1048576,MATCH($B206,人口源表!$A:$A,0),MATCH(X$1,人口源表!$1:$1,0))*INDEX(城镇化率!$1:$1048576,MATCH($B206,城镇化率!$A:$A,0),MATCH(X$1,城镇化率!$5:$5,0))/100</f>
        <v>4310912.4925096296</v>
      </c>
      <c r="Y206" s="40">
        <f>INDEX(人口源表!$1:$1048576,MATCH($B206,人口源表!$A:$A,0),MATCH(Y$1,人口源表!$1:$1,0))*INDEX(城镇化率!$1:$1048576,MATCH($B206,城镇化率!$A:$A,0),MATCH(Y$1,城镇化率!$5:$5,0))/100</f>
        <v>4319244.9943682253</v>
      </c>
      <c r="Z206" s="40">
        <f>INDEX(人口源表!$1:$1048576,MATCH($B206,人口源表!$A:$A,0),MATCH(Z$1,人口源表!$1:$1,0))*INDEX(城镇化率!$1:$1048576,MATCH($B206,城镇化率!$A:$A,0),MATCH(Z$1,城镇化率!$5:$5,0))/100</f>
        <v>4325901.1577918343</v>
      </c>
      <c r="AA206" s="40">
        <f>INDEX(人口源表!$1:$1048576,MATCH($B206,人口源表!$A:$A,0),MATCH(AA$1,人口源表!$1:$1,0))*INDEX(城镇化率!$1:$1048576,MATCH($B206,城镇化率!$A:$A,0),MATCH(AA$1,城镇化率!$5:$5,0))/100</f>
        <v>4330993.7289424129</v>
      </c>
      <c r="AB206" s="40">
        <f>INDEX(人口源表!$1:$1048576,MATCH($B206,人口源表!$A:$A,0),MATCH(AB$1,人口源表!$1:$1,0))*INDEX(城镇化率!$1:$1048576,MATCH($B206,城镇化率!$A:$A,0),MATCH(AB$1,城镇化率!$5:$5,0))/100</f>
        <v>4334639.7396124518</v>
      </c>
      <c r="AC206" s="40">
        <f>INDEX(人口源表!$1:$1048576,MATCH($B206,人口源表!$A:$A,0),MATCH(AC$1,人口源表!$1:$1,0))*INDEX(城镇化率!$1:$1048576,MATCH($B206,城镇化率!$A:$A,0),MATCH(AC$1,城镇化率!$5:$5,0))/100</f>
        <v>4331646.4462686162</v>
      </c>
      <c r="AD206" s="40">
        <f>INDEX(人口源表!$1:$1048576,MATCH($B206,人口源表!$A:$A,0),MATCH(AD$1,人口源表!$1:$1,0))*INDEX(城镇化率!$1:$1048576,MATCH($B206,城镇化率!$A:$A,0),MATCH(AD$1,城镇化率!$5:$5,0))/100</f>
        <v>4327441.3975088485</v>
      </c>
      <c r="AE206" s="40">
        <f>INDEX(人口源表!$1:$1048576,MATCH($B206,人口源表!$A:$A,0),MATCH(AE$1,人口源表!$1:$1,0))*INDEX(城镇化率!$1:$1048576,MATCH($B206,城镇化率!$A:$A,0),MATCH(AE$1,城镇化率!$5:$5,0))/100</f>
        <v>4322146.0951772155</v>
      </c>
      <c r="AF206" s="40">
        <f>INDEX(人口源表!$1:$1048576,MATCH($B206,人口源表!$A:$A,0),MATCH(AF$1,人口源表!$1:$1,0))*INDEX(城镇化率!$1:$1048576,MATCH($B206,城镇化率!$A:$A,0),MATCH(AF$1,城镇化率!$5:$5,0))/100</f>
        <v>4315883.0729254596</v>
      </c>
      <c r="AG206" s="40">
        <f>INDEX(人口源表!$1:$1048576,MATCH($B206,人口源表!$A:$A,0),MATCH(AG$1,人口源表!$1:$1,0))*INDEX(城镇化率!$1:$1048576,MATCH($B206,城镇化率!$A:$A,0),MATCH(AG$1,城镇化率!$5:$5,0))/100</f>
        <v>4308772.2746469155</v>
      </c>
      <c r="AH206" s="40">
        <f>INDEX(人口源表!$1:$1048576,MATCH($B206,人口源表!$A:$A,0),MATCH(AH$1,人口源表!$1:$1,0))*INDEX(城镇化率!$1:$1048576,MATCH($B206,城镇化率!$A:$A,0),MATCH(AH$1,城镇化率!$5:$5,0))/100</f>
        <v>4300936.4428064954</v>
      </c>
      <c r="AI206" s="40">
        <f>INDEX(人口源表!$1:$1048576,MATCH($B206,人口源表!$A:$A,0),MATCH(AI$1,人口源表!$1:$1,0))*INDEX(城镇化率!$1:$1048576,MATCH($B206,城镇化率!$A:$A,0),MATCH(AI$1,城镇化率!$5:$5,0))/100</f>
        <v>4292497.5031633023</v>
      </c>
      <c r="AJ206" s="40">
        <f>INDEX(人口源表!$1:$1048576,MATCH($B206,人口源表!$A:$A,0),MATCH(AJ$1,人口源表!$1:$1,0))*INDEX(城镇化率!$1:$1048576,MATCH($B206,城镇化率!$A:$A,0),MATCH(AJ$1,城镇化率!$5:$5,0))/100</f>
        <v>4283576.5314829014</v>
      </c>
      <c r="AK206" s="40">
        <f>INDEX(人口源表!$1:$1048576,MATCH($B206,人口源表!$A:$A,0),MATCH(AK$1,人口源表!$1:$1,0))*INDEX(城镇化率!$1:$1048576,MATCH($B206,城镇化率!$A:$A,0),MATCH(AK$1,城镇化率!$5:$5,0))/100</f>
        <v>4274297.397856852</v>
      </c>
      <c r="AL206" s="40">
        <f>INDEX(人口源表!$1:$1048576,MATCH($B206,人口源表!$A:$A,0),MATCH(AL$1,人口源表!$1:$1,0))*INDEX(城镇化率!$1:$1048576,MATCH($B206,城镇化率!$A:$A,0),MATCH(AL$1,城镇化率!$5:$5,0))/100</f>
        <v>4264780.3409979669</v>
      </c>
      <c r="AM206" s="40">
        <f>INDEX(人口源表!$1:$1048576,MATCH($B206,人口源表!$A:$A,0),MATCH(AM$1,人口源表!$1:$1,0))*INDEX(城镇化率!$1:$1048576,MATCH($B206,城镇化率!$A:$A,0),MATCH(AM$1,城镇化率!$5:$5,0))/100</f>
        <v>4255148.3671481274</v>
      </c>
      <c r="AN206" s="40">
        <f>INDEX(人口源表!$1:$1048576,MATCH($B206,人口源表!$A:$A,0),MATCH(AN$1,人口源表!$1:$1,0))*INDEX(城镇化率!$1:$1048576,MATCH($B206,城镇化率!$A:$A,0),MATCH(AN$1,城镇化率!$5:$5,0))/100</f>
        <v>4245523.56516793</v>
      </c>
      <c r="AO206" s="40">
        <f>INDEX(人口源表!$1:$1048576,MATCH($B206,人口源表!$A:$A,0),MATCH(AO$1,人口源表!$1:$1,0))*INDEX(城镇化率!$1:$1048576,MATCH($B206,城镇化率!$A:$A,0),MATCH(AO$1,城镇化率!$5:$5,0))/100</f>
        <v>4236028.0051021446</v>
      </c>
      <c r="AP206" s="40">
        <f>INDEX(人口源表!$1:$1048576,MATCH($B206,人口源表!$A:$A,0),MATCH(AP$1,人口源表!$1:$1,0))*INDEX(城镇化率!$1:$1048576,MATCH($B206,城镇化率!$A:$A,0),MATCH(AP$1,城镇化率!$5:$5,0))/100</f>
        <v>4226784.6573999748</v>
      </c>
      <c r="AQ206" s="40">
        <f>INDEX(人口源表!$1:$1048576,MATCH($B206,人口源表!$A:$A,0),MATCH(AQ$1,人口源表!$1:$1,0))*INDEX(城镇化率!$1:$1048576,MATCH($B206,城镇化率!$A:$A,0),MATCH(AQ$1,城镇化率!$5:$5,0))/100</f>
        <v>4217914.5710219406</v>
      </c>
      <c r="AR206" s="40">
        <f>INDEX(人口源表!$1:$1048576,MATCH($B206,人口源表!$A:$A,0),MATCH(AR$1,人口源表!$1:$1,0))*INDEX(城镇化率!$1:$1048576,MATCH($B206,城镇化率!$A:$A,0),MATCH(AR$1,城镇化率!$5:$5,0))/100</f>
        <v>4209540.59604654</v>
      </c>
      <c r="AS206" s="40">
        <f>INDEX(人口源表!$1:$1048576,MATCH($B206,人口源表!$A:$A,0),MATCH(AS$1,人口源表!$1:$1,0))*INDEX(城镇化率!$1:$1048576,MATCH($B206,城镇化率!$A:$A,0),MATCH(AS$1,城镇化率!$5:$5,0))/100</f>
        <v>4201784.557717192</v>
      </c>
      <c r="AT206" s="40">
        <f>INDEX(人口源表!$1:$1048576,MATCH($B206,人口源表!$A:$A,0),MATCH(AT$1,人口源表!$1:$1,0))*INDEX(城镇化率!$1:$1048576,MATCH($B206,城镇化率!$A:$A,0),MATCH(AT$1,城镇化率!$5:$5,0))/100</f>
        <v>4194769.1222501723</v>
      </c>
      <c r="AU206" s="40">
        <f>INDEX(人口源表!$1:$1048576,MATCH($B206,人口源表!$A:$A,0),MATCH(AU$1,人口源表!$1:$1,0))*INDEX(城镇化率!$1:$1048576,MATCH($B206,城镇化率!$A:$A,0),MATCH(AU$1,城镇化率!$5:$5,0))/100</f>
        <v>4188614.9313248307</v>
      </c>
      <c r="AV206" s="40">
        <f>INDEX(人口源表!$1:$1048576,MATCH($B206,人口源表!$A:$A,0),MATCH(AV$1,人口源表!$1:$1,0))*INDEX(城镇化率!$1:$1048576,MATCH($B206,城镇化率!$A:$A,0),MATCH(AV$1,城镇化率!$5:$5,0))/100</f>
        <v>4183444.3803231148</v>
      </c>
    </row>
    <row r="207" spans="1:48" x14ac:dyDescent="0.15">
      <c r="A207" s="4" t="s">
        <v>873</v>
      </c>
      <c r="B207" s="4" t="s">
        <v>420</v>
      </c>
      <c r="C207" s="34">
        <f>VLOOKUP(B207,'[1]2016省城人口总结（根）'!B:C,2,FALSE)/100</f>
        <v>0.71560000000000001</v>
      </c>
      <c r="D207" s="40">
        <f>INDEX(人口源表!$1:$1048576,MATCH($B207,人口源表!$A:$A,0),MATCH(D$1,人口源表!$1:$1,0))*INDEX(城镇化率!$1:$1048576,MATCH($B207,城镇化率!$A:$A,0),MATCH(D$1,城镇化率!$5:$5,0))/100</f>
        <v>5138502.9486107379</v>
      </c>
      <c r="E207" s="40">
        <f>INDEX(人口源表!$1:$1048576,MATCH($B207,人口源表!$A:$A,0),MATCH(E$1,人口源表!$1:$1,0))*INDEX(城镇化率!$1:$1048576,MATCH($B207,城镇化率!$A:$A,0),MATCH(E$1,城镇化率!$5:$5,0))/100</f>
        <v>5258903.4279793259</v>
      </c>
      <c r="F207" s="40">
        <f>INDEX(人口源表!$1:$1048576,MATCH($B207,人口源表!$A:$A,0),MATCH(F$1,人口源表!$1:$1,0))*INDEX(城镇化率!$1:$1048576,MATCH($B207,城镇化率!$A:$A,0),MATCH(F$1,城镇化率!$5:$5,0))/100</f>
        <v>5383090.9950356819</v>
      </c>
      <c r="G207" s="40">
        <f>INDEX(人口源表!$1:$1048576,MATCH($B207,人口源表!$A:$A,0),MATCH(G$1,人口源表!$1:$1,0))*INDEX(城镇化率!$1:$1048576,MATCH($B207,城镇化率!$A:$A,0),MATCH(G$1,城镇化率!$5:$5,0))/100</f>
        <v>5199044.5913168956</v>
      </c>
      <c r="H207" s="40">
        <f>INDEX(人口源表!$1:$1048576,MATCH($B207,人口源表!$A:$A,0),MATCH(H$1,人口源表!$1:$1,0))*INDEX(城镇化率!$1:$1048576,MATCH($B207,城镇化率!$A:$A,0),MATCH(H$1,城镇化率!$5:$5,0))/100</f>
        <v>5343832.762544062</v>
      </c>
      <c r="I207" s="40">
        <f>INDEX(人口源表!$1:$1048576,MATCH($B207,人口源表!$A:$A,0),MATCH(I$1,人口源表!$1:$1,0))*INDEX(城镇化率!$1:$1048576,MATCH($B207,城镇化率!$A:$A,0),MATCH(I$1,城镇化率!$5:$5,0))/100</f>
        <v>5453712.931564752</v>
      </c>
      <c r="J207" s="40">
        <f>INDEX(人口源表!$1:$1048576,MATCH($B207,人口源表!$A:$A,0),MATCH(J$1,人口源表!$1:$1,0))*INDEX(城镇化率!$1:$1048576,MATCH($B207,城镇化率!$A:$A,0),MATCH(J$1,城镇化率!$5:$5,0))/100</f>
        <v>5564352.7733849259</v>
      </c>
      <c r="K207" s="40">
        <f>INDEX(人口源表!$1:$1048576,MATCH($B207,人口源表!$A:$A,0),MATCH(K$1,人口源表!$1:$1,0))*INDEX(城镇化率!$1:$1048576,MATCH($B207,城镇化率!$A:$A,0),MATCH(K$1,城镇化率!$5:$5,0))/100</f>
        <v>5675342.0409025662</v>
      </c>
      <c r="L207" s="40">
        <f>INDEX(人口源表!$1:$1048576,MATCH($B207,人口源表!$A:$A,0),MATCH(L$1,人口源表!$1:$1,0))*INDEX(城镇化率!$1:$1048576,MATCH($B207,城镇化率!$A:$A,0),MATCH(L$1,城镇化率!$5:$5,0))/100</f>
        <v>5786282.6863296814</v>
      </c>
      <c r="M207" s="40">
        <f>INDEX(人口源表!$1:$1048576,MATCH($B207,人口源表!$A:$A,0),MATCH(M$1,人口源表!$1:$1,0))*INDEX(城镇化率!$1:$1048576,MATCH($B207,城镇化率!$A:$A,0),MATCH(M$1,城镇化率!$5:$5,0))/100</f>
        <v>5896797.9300724017</v>
      </c>
      <c r="N207" s="40">
        <f>INDEX(人口源表!$1:$1048576,MATCH($B207,人口源表!$A:$A,0),MATCH(N$1,人口源表!$1:$1,0))*INDEX(城镇化率!$1:$1048576,MATCH($B207,城镇化率!$A:$A,0),MATCH(N$1,城镇化率!$5:$5,0))/100</f>
        <v>6006527.2195037194</v>
      </c>
      <c r="O207" s="40">
        <f>INDEX(人口源表!$1:$1048576,MATCH($B207,人口源表!$A:$A,0),MATCH(O$1,人口源表!$1:$1,0))*INDEX(城镇化率!$1:$1048576,MATCH($B207,城镇化率!$A:$A,0),MATCH(O$1,城镇化率!$5:$5,0))/100</f>
        <v>6115129.0531632518</v>
      </c>
      <c r="P207" s="40">
        <f>INDEX(人口源表!$1:$1048576,MATCH($B207,人口源表!$A:$A,0),MATCH(P$1,人口源表!$1:$1,0))*INDEX(城镇化率!$1:$1048576,MATCH($B207,城镇化率!$A:$A,0),MATCH(P$1,城镇化率!$5:$5,0))/100</f>
        <v>6222284.7715845788</v>
      </c>
      <c r="Q207" s="40">
        <f>INDEX(人口源表!$1:$1048576,MATCH($B207,人口源表!$A:$A,0),MATCH(Q$1,人口源表!$1:$1,0))*INDEX(城镇化率!$1:$1048576,MATCH($B207,城镇化率!$A:$A,0),MATCH(Q$1,城镇化率!$5:$5,0))/100</f>
        <v>6327698.3535434511</v>
      </c>
      <c r="R207" s="40">
        <f>INDEX(人口源表!$1:$1048576,MATCH($B207,人口源表!$A:$A,0),MATCH(R$1,人口源表!$1:$1,0))*INDEX(城镇化率!$1:$1048576,MATCH($B207,城镇化率!$A:$A,0),MATCH(R$1,城镇化率!$5:$5,0))/100</f>
        <v>6431095.3135204623</v>
      </c>
      <c r="S207" s="40">
        <f>INDEX(人口源表!$1:$1048576,MATCH($B207,人口源表!$A:$A,0),MATCH(S$1,人口源表!$1:$1,0))*INDEX(城镇化率!$1:$1048576,MATCH($B207,城镇化率!$A:$A,0),MATCH(S$1,城镇化率!$5:$5,0))/100</f>
        <v>6499891.4116138397</v>
      </c>
      <c r="T207" s="40">
        <f>INDEX(人口源表!$1:$1048576,MATCH($B207,人口源表!$A:$A,0),MATCH(T$1,人口源表!$1:$1,0))*INDEX(城镇化率!$1:$1048576,MATCH($B207,城镇化率!$A:$A,0),MATCH(T$1,城镇化率!$5:$5,0))/100</f>
        <v>6565389.0743381092</v>
      </c>
      <c r="U207" s="40">
        <f>INDEX(人口源表!$1:$1048576,MATCH($B207,人口源表!$A:$A,0),MATCH(U$1,人口源表!$1:$1,0))*INDEX(城镇化率!$1:$1048576,MATCH($B207,城镇化率!$A:$A,0),MATCH(U$1,城镇化率!$5:$5,0))/100</f>
        <v>6627442.6211762652</v>
      </c>
      <c r="V207" s="40">
        <f>INDEX(人口源表!$1:$1048576,MATCH($B207,人口源表!$A:$A,0),MATCH(V$1,人口源表!$1:$1,0))*INDEX(城镇化率!$1:$1048576,MATCH($B207,城镇化率!$A:$A,0),MATCH(V$1,城镇化率!$5:$5,0))/100</f>
        <v>6685938.4905866934</v>
      </c>
      <c r="W207" s="40">
        <f>INDEX(人口源表!$1:$1048576,MATCH($B207,人口源表!$A:$A,0),MATCH(W$1,人口源表!$1:$1,0))*INDEX(城镇化率!$1:$1048576,MATCH($B207,城镇化率!$A:$A,0),MATCH(W$1,城镇化率!$5:$5,0))/100</f>
        <v>6740796.9420792367</v>
      </c>
      <c r="X207" s="40">
        <f>INDEX(人口源表!$1:$1048576,MATCH($B207,人口源表!$A:$A,0),MATCH(X$1,人口源表!$1:$1,0))*INDEX(城镇化率!$1:$1048576,MATCH($B207,城镇化率!$A:$A,0),MATCH(X$1,城镇化率!$5:$5,0))/100</f>
        <v>6791972.0543078687</v>
      </c>
      <c r="Y207" s="40">
        <f>INDEX(人口源表!$1:$1048576,MATCH($B207,人口源表!$A:$A,0),MATCH(Y$1,人口源表!$1:$1,0))*INDEX(城镇化率!$1:$1048576,MATCH($B207,城镇化率!$A:$A,0),MATCH(Y$1,城镇化率!$5:$5,0))/100</f>
        <v>6839456.0886285128</v>
      </c>
      <c r="Z207" s="40">
        <f>INDEX(人口源表!$1:$1048576,MATCH($B207,人口源表!$A:$A,0),MATCH(Z$1,人口源表!$1:$1,0))*INDEX(城镇化率!$1:$1048576,MATCH($B207,城镇化率!$A:$A,0),MATCH(Z$1,城镇化率!$5:$5,0))/100</f>
        <v>6883274.2899508532</v>
      </c>
      <c r="AA207" s="40">
        <f>INDEX(人口源表!$1:$1048576,MATCH($B207,人口源表!$A:$A,0),MATCH(AA$1,人口源表!$1:$1,0))*INDEX(城镇化率!$1:$1048576,MATCH($B207,城镇化率!$A:$A,0),MATCH(AA$1,城镇化率!$5:$5,0))/100</f>
        <v>6923491.8997967746</v>
      </c>
      <c r="AB207" s="40">
        <f>INDEX(人口源表!$1:$1048576,MATCH($B207,人口源表!$A:$A,0),MATCH(AB$1,人口源表!$1:$1,0))*INDEX(城镇化率!$1:$1048576,MATCH($B207,城镇化率!$A:$A,0),MATCH(AB$1,城镇化率!$5:$5,0))/100</f>
        <v>6960208.922905637</v>
      </c>
      <c r="AC207" s="40">
        <f>INDEX(人口源表!$1:$1048576,MATCH($B207,人口源表!$A:$A,0),MATCH(AC$1,人口源表!$1:$1,0))*INDEX(城镇化率!$1:$1048576,MATCH($B207,城镇化率!$A:$A,0),MATCH(AC$1,城镇化率!$5:$5,0))/100</f>
        <v>6985011.2087647477</v>
      </c>
      <c r="AD207" s="40">
        <f>INDEX(人口源表!$1:$1048576,MATCH($B207,人口源表!$A:$A,0),MATCH(AD$1,人口源表!$1:$1,0))*INDEX(城镇化率!$1:$1048576,MATCH($B207,城镇化率!$A:$A,0),MATCH(AD$1,城镇化率!$5:$5,0))/100</f>
        <v>7006572.6051839087</v>
      </c>
      <c r="AE207" s="40">
        <f>INDEX(人口源表!$1:$1048576,MATCH($B207,人口源表!$A:$A,0),MATCH(AE$1,人口源表!$1:$1,0))*INDEX(城镇化率!$1:$1048576,MATCH($B207,城镇化率!$A:$A,0),MATCH(AE$1,城镇化率!$5:$5,0))/100</f>
        <v>7025127.2642052639</v>
      </c>
      <c r="AF207" s="40">
        <f>INDEX(人口源表!$1:$1048576,MATCH($B207,人口源表!$A:$A,0),MATCH(AF$1,人口源表!$1:$1,0))*INDEX(城镇化率!$1:$1048576,MATCH($B207,城镇化率!$A:$A,0),MATCH(AF$1,城镇化率!$5:$5,0))/100</f>
        <v>7040949.2443425357</v>
      </c>
      <c r="AG207" s="40">
        <f>INDEX(人口源表!$1:$1048576,MATCH($B207,人口源表!$A:$A,0),MATCH(AG$1,人口源表!$1:$1,0))*INDEX(城镇化率!$1:$1048576,MATCH($B207,城镇化率!$A:$A,0),MATCH(AG$1,城镇化率!$5:$5,0))/100</f>
        <v>7054352.322044787</v>
      </c>
      <c r="AH207" s="40">
        <f>INDEX(人口源表!$1:$1048576,MATCH($B207,人口源表!$A:$A,0),MATCH(AH$1,人口源表!$1:$1,0))*INDEX(城镇化率!$1:$1048576,MATCH($B207,城镇化率!$A:$A,0),MATCH(AH$1,城镇化率!$5:$5,0))/100</f>
        <v>7065696.1549820211</v>
      </c>
      <c r="AI207" s="40">
        <f>INDEX(人口源表!$1:$1048576,MATCH($B207,人口源表!$A:$A,0),MATCH(AI$1,人口源表!$1:$1,0))*INDEX(城镇化率!$1:$1048576,MATCH($B207,城镇化率!$A:$A,0),MATCH(AI$1,城镇化率!$5:$5,0))/100</f>
        <v>7075379.7999274479</v>
      </c>
      <c r="AJ207" s="40">
        <f>INDEX(人口源表!$1:$1048576,MATCH($B207,人口源表!$A:$A,0),MATCH(AJ$1,人口源表!$1:$1,0))*INDEX(城镇化率!$1:$1048576,MATCH($B207,城镇化率!$A:$A,0),MATCH(AJ$1,城镇化率!$5:$5,0))/100</f>
        <v>7083846.0672792494</v>
      </c>
      <c r="AK207" s="40">
        <f>INDEX(人口源表!$1:$1048576,MATCH($B207,人口源表!$A:$A,0),MATCH(AK$1,人口源表!$1:$1,0))*INDEX(城镇化率!$1:$1048576,MATCH($B207,城镇化率!$A:$A,0),MATCH(AK$1,城镇化率!$5:$5,0))/100</f>
        <v>7091585.9660794605</v>
      </c>
      <c r="AL207" s="40">
        <f>INDEX(人口源表!$1:$1048576,MATCH($B207,人口源表!$A:$A,0),MATCH(AL$1,人口源表!$1:$1,0))*INDEX(城镇化率!$1:$1048576,MATCH($B207,城镇化率!$A:$A,0),MATCH(AL$1,城镇化率!$5:$5,0))/100</f>
        <v>7099130.3189730169</v>
      </c>
      <c r="AM207" s="40">
        <f>INDEX(人口源表!$1:$1048576,MATCH($B207,人口源表!$A:$A,0),MATCH(AM$1,人口源表!$1:$1,0))*INDEX(城镇化率!$1:$1048576,MATCH($B207,城镇化率!$A:$A,0),MATCH(AM$1,城镇化率!$5:$5,0))/100</f>
        <v>7107059.7068814095</v>
      </c>
      <c r="AN207" s="40">
        <f>INDEX(人口源表!$1:$1048576,MATCH($B207,人口源表!$A:$A,0),MATCH(AN$1,人口源表!$1:$1,0))*INDEX(城镇化率!$1:$1048576,MATCH($B207,城镇化率!$A:$A,0),MATCH(AN$1,城镇化率!$5:$5,0))/100</f>
        <v>7116000.6813902892</v>
      </c>
      <c r="AO207" s="40">
        <f>INDEX(人口源表!$1:$1048576,MATCH($B207,人口源表!$A:$A,0),MATCH(AO$1,人口源表!$1:$1,0))*INDEX(城镇化率!$1:$1048576,MATCH($B207,城镇化率!$A:$A,0),MATCH(AO$1,城镇化率!$5:$5,0))/100</f>
        <v>7126627.4821703229</v>
      </c>
      <c r="AP207" s="40">
        <f>INDEX(人口源表!$1:$1048576,MATCH($B207,人口源表!$A:$A,0),MATCH(AP$1,人口源表!$1:$1,0))*INDEX(城镇化率!$1:$1048576,MATCH($B207,城镇化率!$A:$A,0),MATCH(AP$1,城镇化率!$5:$5,0))/100</f>
        <v>7139660.0361573836</v>
      </c>
      <c r="AQ207" s="40">
        <f>INDEX(人口源表!$1:$1048576,MATCH($B207,人口源表!$A:$A,0),MATCH(AQ$1,人口源表!$1:$1,0))*INDEX(城镇化率!$1:$1048576,MATCH($B207,城镇化率!$A:$A,0),MATCH(AQ$1,城镇化率!$5:$5,0))/100</f>
        <v>7155871.3070802949</v>
      </c>
      <c r="AR207" s="40">
        <f>INDEX(人口源表!$1:$1048576,MATCH($B207,人口源表!$A:$A,0),MATCH(AR$1,人口源表!$1:$1,0))*INDEX(城镇化率!$1:$1048576,MATCH($B207,城镇化率!$A:$A,0),MATCH(AR$1,城镇化率!$5:$5,0))/100</f>
        <v>7176082.5294875298</v>
      </c>
      <c r="AS207" s="40">
        <f>INDEX(人口源表!$1:$1048576,MATCH($B207,人口源表!$A:$A,0),MATCH(AS$1,人口源表!$1:$1,0))*INDEX(城镇化率!$1:$1048576,MATCH($B207,城镇化率!$A:$A,0),MATCH(AS$1,城镇化率!$5:$5,0))/100</f>
        <v>7201164.9577305075</v>
      </c>
      <c r="AT207" s="40">
        <f>INDEX(人口源表!$1:$1048576,MATCH($B207,人口源表!$A:$A,0),MATCH(AT$1,人口源表!$1:$1,0))*INDEX(城镇化率!$1:$1048576,MATCH($B207,城镇化率!$A:$A,0),MATCH(AT$1,城镇化率!$5:$5,0))/100</f>
        <v>7232042.5962287579</v>
      </c>
      <c r="AU207" s="40">
        <f>INDEX(人口源表!$1:$1048576,MATCH($B207,人口源表!$A:$A,0),MATCH(AU$1,人口源表!$1:$1,0))*INDEX(城镇化率!$1:$1048576,MATCH($B207,城镇化率!$A:$A,0),MATCH(AU$1,城镇化率!$5:$5,0))/100</f>
        <v>7269693.0721532116</v>
      </c>
      <c r="AV207" s="40">
        <f>INDEX(人口源表!$1:$1048576,MATCH($B207,人口源表!$A:$A,0),MATCH(AV$1,人口源表!$1:$1,0))*INDEX(城镇化率!$1:$1048576,MATCH($B207,城镇化率!$A:$A,0),MATCH(AV$1,城镇化率!$5:$5,0))/100</f>
        <v>7315143.7256530188</v>
      </c>
    </row>
    <row r="208" spans="1:48" x14ac:dyDescent="0.15">
      <c r="A208" s="4" t="s">
        <v>873</v>
      </c>
      <c r="B208" s="4" t="s">
        <v>422</v>
      </c>
      <c r="C208" s="34">
        <f>VLOOKUP(B208,'[1]2016省城人口总结（根）'!B:C,2,FALSE)/100</f>
        <v>0.64639999999999997</v>
      </c>
      <c r="D208" s="40">
        <f>INDEX(人口源表!$1:$1048576,MATCH($B208,人口源表!$A:$A,0),MATCH(D$1,人口源表!$1:$1,0))*INDEX(城镇化率!$1:$1048576,MATCH($B208,城镇化率!$A:$A,0),MATCH(D$1,城镇化率!$5:$5,0))/100</f>
        <v>3822753.6599334432</v>
      </c>
      <c r="E208" s="40">
        <f>INDEX(人口源表!$1:$1048576,MATCH($B208,人口源表!$A:$A,0),MATCH(E$1,人口源表!$1:$1,0))*INDEX(城镇化率!$1:$1048576,MATCH($B208,城镇化率!$A:$A,0),MATCH(E$1,城镇化率!$5:$5,0))/100</f>
        <v>3905825.3300555702</v>
      </c>
      <c r="F208" s="40">
        <f>INDEX(人口源表!$1:$1048576,MATCH($B208,人口源表!$A:$A,0),MATCH(F$1,人口源表!$1:$1,0))*INDEX(城镇化率!$1:$1048576,MATCH($B208,城镇化率!$A:$A,0),MATCH(F$1,城镇化率!$5:$5,0))/100</f>
        <v>3991935.0996548319</v>
      </c>
      <c r="G208" s="40">
        <f>INDEX(人口源表!$1:$1048576,MATCH($B208,人口源表!$A:$A,0),MATCH(G$1,人口源表!$1:$1,0))*INDEX(城镇化率!$1:$1048576,MATCH($B208,城镇化率!$A:$A,0),MATCH(G$1,城镇化率!$5:$5,0))/100</f>
        <v>4167110.4749597432</v>
      </c>
      <c r="H208" s="40">
        <f>INDEX(人口源表!$1:$1048576,MATCH($B208,人口源表!$A:$A,0),MATCH(H$1,人口源表!$1:$1,0))*INDEX(城镇化率!$1:$1048576,MATCH($B208,城镇化率!$A:$A,0),MATCH(H$1,城镇化率!$5:$5,0))/100</f>
        <v>4268943.1634460986</v>
      </c>
      <c r="I208" s="40">
        <f>INDEX(人口源表!$1:$1048576,MATCH($B208,人口源表!$A:$A,0),MATCH(I$1,人口源表!$1:$1,0))*INDEX(城镇化率!$1:$1048576,MATCH($B208,城镇化率!$A:$A,0),MATCH(I$1,城镇化率!$5:$5,0))/100</f>
        <v>4346126.2984031551</v>
      </c>
      <c r="J208" s="40">
        <f>INDEX(人口源表!$1:$1048576,MATCH($B208,人口源表!$A:$A,0),MATCH(J$1,人口源表!$1:$1,0))*INDEX(城镇化率!$1:$1048576,MATCH($B208,城镇化率!$A:$A,0),MATCH(J$1,城镇化率!$5:$5,0))/100</f>
        <v>4426947.3773688143</v>
      </c>
      <c r="K208" s="40">
        <f>INDEX(人口源表!$1:$1048576,MATCH($B208,人口源表!$A:$A,0),MATCH(K$1,人口源表!$1:$1,0))*INDEX(城镇化率!$1:$1048576,MATCH($B208,城镇化率!$A:$A,0),MATCH(K$1,城镇化率!$5:$5,0))/100</f>
        <v>4510780.6148039578</v>
      </c>
      <c r="L208" s="40">
        <f>INDEX(人口源表!$1:$1048576,MATCH($B208,人口源表!$A:$A,0),MATCH(L$1,人口源表!$1:$1,0))*INDEX(城镇化率!$1:$1048576,MATCH($B208,城镇化率!$A:$A,0),MATCH(L$1,城镇化率!$5:$5,0))/100</f>
        <v>4597018.6118396958</v>
      </c>
      <c r="M208" s="40">
        <f>INDEX(人口源表!$1:$1048576,MATCH($B208,人口源表!$A:$A,0),MATCH(M$1,人口源表!$1:$1,0))*INDEX(城镇化率!$1:$1048576,MATCH($B208,城镇化率!$A:$A,0),MATCH(M$1,城镇化率!$5:$5,0))/100</f>
        <v>4685075.3879360687</v>
      </c>
      <c r="N208" s="40">
        <f>INDEX(人口源表!$1:$1048576,MATCH($B208,人口源表!$A:$A,0),MATCH(N$1,人口源表!$1:$1,0))*INDEX(城镇化率!$1:$1048576,MATCH($B208,城镇化率!$A:$A,0),MATCH(N$1,城镇化率!$5:$5,0))/100</f>
        <v>4774389.5538409296</v>
      </c>
      <c r="O208" s="40">
        <f>INDEX(人口源表!$1:$1048576,MATCH($B208,人口源表!$A:$A,0),MATCH(O$1,人口源表!$1:$1,0))*INDEX(城镇化率!$1:$1048576,MATCH($B208,城镇化率!$A:$A,0),MATCH(O$1,城镇化率!$5:$5,0))/100</f>
        <v>4864422.4404092552</v>
      </c>
      <c r="P208" s="40">
        <f>INDEX(人口源表!$1:$1048576,MATCH($B208,人口源表!$A:$A,0),MATCH(P$1,人口源表!$1:$1,0))*INDEX(城镇化率!$1:$1048576,MATCH($B208,城镇化率!$A:$A,0),MATCH(P$1,城镇化率!$5:$5,0))/100</f>
        <v>4954660.5591436364</v>
      </c>
      <c r="Q208" s="40">
        <f>INDEX(人口源表!$1:$1048576,MATCH($B208,人口源表!$A:$A,0),MATCH(Q$1,人口源表!$1:$1,0))*INDEX(城镇化率!$1:$1048576,MATCH($B208,城镇化率!$A:$A,0),MATCH(Q$1,城镇化率!$5:$5,0))/100</f>
        <v>5044621.1900619678</v>
      </c>
      <c r="R208" s="40">
        <f>INDEX(人口源表!$1:$1048576,MATCH($B208,人口源表!$A:$A,0),MATCH(R$1,人口源表!$1:$1,0))*INDEX(城镇化率!$1:$1048576,MATCH($B208,城镇化率!$A:$A,0),MATCH(R$1,城镇化率!$5:$5,0))/100</f>
        <v>5133849.8535807924</v>
      </c>
      <c r="S208" s="40">
        <f>INDEX(人口源表!$1:$1048576,MATCH($B208,人口源表!$A:$A,0),MATCH(S$1,人口源表!$1:$1,0))*INDEX(城镇化率!$1:$1048576,MATCH($B208,城镇化率!$A:$A,0),MATCH(S$1,城镇化率!$5:$5,0))/100</f>
        <v>5196073.4063356016</v>
      </c>
      <c r="T208" s="40">
        <f>INDEX(人口源表!$1:$1048576,MATCH($B208,人口源表!$A:$A,0),MATCH(T$1,人口源表!$1:$1,0))*INDEX(城镇化率!$1:$1048576,MATCH($B208,城镇化率!$A:$A,0),MATCH(T$1,城镇化率!$5:$5,0))/100</f>
        <v>5256028.0067723561</v>
      </c>
      <c r="U208" s="40">
        <f>INDEX(人口源表!$1:$1048576,MATCH($B208,人口源表!$A:$A,0),MATCH(U$1,人口源表!$1:$1,0))*INDEX(城镇化率!$1:$1048576,MATCH($B208,城镇化率!$A:$A,0),MATCH(U$1,城镇化率!$5:$5,0))/100</f>
        <v>5313395.6813721154</v>
      </c>
      <c r="V208" s="40">
        <f>INDEX(人口源表!$1:$1048576,MATCH($B208,人口源表!$A:$A,0),MATCH(V$1,人口源表!$1:$1,0))*INDEX(城镇化率!$1:$1048576,MATCH($B208,城镇化率!$A:$A,0),MATCH(V$1,城镇化率!$5:$5,0))/100</f>
        <v>5367902.3381928448</v>
      </c>
      <c r="W208" s="40">
        <f>INDEX(人口源表!$1:$1048576,MATCH($B208,人口源表!$A:$A,0),MATCH(W$1,人口源表!$1:$1,0))*INDEX(城镇化率!$1:$1048576,MATCH($B208,城镇化率!$A:$A,0),MATCH(W$1,城镇化率!$5:$5,0))/100</f>
        <v>5419320.5067052962</v>
      </c>
      <c r="X208" s="40">
        <f>INDEX(人口源表!$1:$1048576,MATCH($B208,人口源表!$A:$A,0),MATCH(X$1,人口源表!$1:$1,0))*INDEX(城镇化率!$1:$1048576,MATCH($B208,城镇化率!$A:$A,0),MATCH(X$1,城镇化率!$5:$5,0))/100</f>
        <v>5467466.6330733886</v>
      </c>
      <c r="Y208" s="40">
        <f>INDEX(人口源表!$1:$1048576,MATCH($B208,人口源表!$A:$A,0),MATCH(Y$1,人口源表!$1:$1,0))*INDEX(城镇化率!$1:$1048576,MATCH($B208,城镇化率!$A:$A,0),MATCH(Y$1,城镇化率!$5:$5,0))/100</f>
        <v>5512206.9772600578</v>
      </c>
      <c r="Z208" s="40">
        <f>INDEX(人口源表!$1:$1048576,MATCH($B208,人口源表!$A:$A,0),MATCH(Z$1,人口源表!$1:$1,0))*INDEX(城镇化率!$1:$1048576,MATCH($B208,城镇化率!$A:$A,0),MATCH(Z$1,城镇化率!$5:$5,0))/100</f>
        <v>5553457.3103162479</v>
      </c>
      <c r="AA208" s="40">
        <f>INDEX(人口源表!$1:$1048576,MATCH($B208,人口源表!$A:$A,0),MATCH(AA$1,人口源表!$1:$1,0))*INDEX(城镇化率!$1:$1048576,MATCH($B208,城镇化率!$A:$A,0),MATCH(AA$1,城镇化率!$5:$5,0))/100</f>
        <v>5591180.9855996622</v>
      </c>
      <c r="AB208" s="40">
        <f>INDEX(人口源表!$1:$1048576,MATCH($B208,人口源表!$A:$A,0),MATCH(AB$1,人口源表!$1:$1,0))*INDEX(城镇化率!$1:$1048576,MATCH($B208,城镇化率!$A:$A,0),MATCH(AB$1,城镇化率!$5:$5,0))/100</f>
        <v>5625396.5684755109</v>
      </c>
      <c r="AC208" s="40">
        <f>INDEX(人口源表!$1:$1048576,MATCH($B208,人口源表!$A:$A,0),MATCH(AC$1,人口源表!$1:$1,0))*INDEX(城镇化率!$1:$1048576,MATCH($B208,城镇化率!$A:$A,0),MATCH(AC$1,城镇化率!$5:$5,0))/100</f>
        <v>5649250.6821609987</v>
      </c>
      <c r="AD208" s="40">
        <f>INDEX(人口源表!$1:$1048576,MATCH($B208,人口源表!$A:$A,0),MATCH(AD$1,人口源表!$1:$1,0))*INDEX(城镇化率!$1:$1048576,MATCH($B208,城镇化率!$A:$A,0),MATCH(AD$1,城镇化率!$5:$5,0))/100</f>
        <v>5669730.8558275262</v>
      </c>
      <c r="AE208" s="40">
        <f>INDEX(人口源表!$1:$1048576,MATCH($B208,人口源表!$A:$A,0),MATCH(AE$1,人口源表!$1:$1,0))*INDEX(城镇化率!$1:$1048576,MATCH($B208,城镇化率!$A:$A,0),MATCH(AE$1,城镇化率!$5:$5,0))/100</f>
        <v>5687026.3985100659</v>
      </c>
      <c r="AF208" s="40">
        <f>INDEX(人口源表!$1:$1048576,MATCH($B208,人口源表!$A:$A,0),MATCH(AF$1,人口源表!$1:$1,0))*INDEX(城镇化率!$1:$1048576,MATCH($B208,城镇化率!$A:$A,0),MATCH(AF$1,城镇化率!$5:$5,0))/100</f>
        <v>5701385.1935433522</v>
      </c>
      <c r="AG208" s="40">
        <f>INDEX(人口源表!$1:$1048576,MATCH($B208,人口源表!$A:$A,0),MATCH(AG$1,人口源表!$1:$1,0))*INDEX(城镇化率!$1:$1048576,MATCH($B208,城镇化率!$A:$A,0),MATCH(AG$1,城镇化率!$5:$5,0))/100</f>
        <v>5713109.8649007939</v>
      </c>
      <c r="AH208" s="40">
        <f>INDEX(人口源表!$1:$1048576,MATCH($B208,人口源表!$A:$A,0),MATCH(AH$1,人口源表!$1:$1,0))*INDEX(城镇化率!$1:$1048576,MATCH($B208,城镇化率!$A:$A,0),MATCH(AH$1,城镇化率!$5:$5,0))/100</f>
        <v>5722560.4146956112</v>
      </c>
      <c r="AI208" s="40">
        <f>INDEX(人口源表!$1:$1048576,MATCH($B208,人口源表!$A:$A,0),MATCH(AI$1,人口源表!$1:$1,0))*INDEX(城镇化率!$1:$1048576,MATCH($B208,城镇化率!$A:$A,0),MATCH(AI$1,城镇化率!$5:$5,0))/100</f>
        <v>5730157.7333157631</v>
      </c>
      <c r="AJ208" s="40">
        <f>INDEX(人口源表!$1:$1048576,MATCH($B208,人口源表!$A:$A,0),MATCH(AJ$1,人口源表!$1:$1,0))*INDEX(城镇化率!$1:$1048576,MATCH($B208,城镇化率!$A:$A,0),MATCH(AJ$1,城镇化率!$5:$5,0))/100</f>
        <v>5736380.5572663546</v>
      </c>
      <c r="AK208" s="40">
        <f>INDEX(人口源表!$1:$1048576,MATCH($B208,人口源表!$A:$A,0),MATCH(AK$1,人口源表!$1:$1,0))*INDEX(城镇化率!$1:$1048576,MATCH($B208,城镇化率!$A:$A,0),MATCH(AK$1,城镇化率!$5:$5,0))/100</f>
        <v>5741768.9903595997</v>
      </c>
      <c r="AL208" s="40">
        <f>INDEX(人口源表!$1:$1048576,MATCH($B208,人口源表!$A:$A,0),MATCH(AL$1,人口源表!$1:$1,0))*INDEX(城镇化率!$1:$1048576,MATCH($B208,城镇化率!$A:$A,0),MATCH(AL$1,城镇化率!$5:$5,0))/100</f>
        <v>5746925.591505697</v>
      </c>
      <c r="AM208" s="40">
        <f>INDEX(人口源表!$1:$1048576,MATCH($B208,人口源表!$A:$A,0),MATCH(AM$1,人口源表!$1:$1,0))*INDEX(城镇化率!$1:$1048576,MATCH($B208,城镇化率!$A:$A,0),MATCH(AM$1,城镇化率!$5:$5,0))/100</f>
        <v>5752515.6376760462</v>
      </c>
      <c r="AN208" s="40">
        <f>INDEX(人口源表!$1:$1048576,MATCH($B208,人口源表!$A:$A,0),MATCH(AN$1,人口源表!$1:$1,0))*INDEX(城镇化率!$1:$1048576,MATCH($B208,城镇化率!$A:$A,0),MATCH(AN$1,城镇化率!$5:$5,0))/100</f>
        <v>5759269.0601300439</v>
      </c>
      <c r="AO208" s="40">
        <f>INDEX(人口源表!$1:$1048576,MATCH($B208,人口源表!$A:$A,0),MATCH(AO$1,人口源表!$1:$1,0))*INDEX(城镇化率!$1:$1048576,MATCH($B208,城镇化率!$A:$A,0),MATCH(AO$1,城镇化率!$5:$5,0))/100</f>
        <v>5767979.0389524279</v>
      </c>
      <c r="AP208" s="40">
        <f>INDEX(人口源表!$1:$1048576,MATCH($B208,人口源表!$A:$A,0),MATCH(AP$1,人口源表!$1:$1,0))*INDEX(城镇化率!$1:$1048576,MATCH($B208,城镇化率!$A:$A,0),MATCH(AP$1,城镇化率!$5:$5,0))/100</f>
        <v>5779508.1700583147</v>
      </c>
      <c r="AQ208" s="40">
        <f>INDEX(人口源表!$1:$1048576,MATCH($B208,人口源表!$A:$A,0),MATCH(AQ$1,人口源表!$1:$1,0))*INDEX(城镇化率!$1:$1048576,MATCH($B208,城镇化率!$A:$A,0),MATCH(AQ$1,城镇化率!$5:$5,0))/100</f>
        <v>5794784.56426349</v>
      </c>
      <c r="AR208" s="40">
        <f>INDEX(人口源表!$1:$1048576,MATCH($B208,人口源表!$A:$A,0),MATCH(AR$1,人口源表!$1:$1,0))*INDEX(城镇化率!$1:$1048576,MATCH($B208,城镇化率!$A:$A,0),MATCH(AR$1,城镇化率!$5:$5,0))/100</f>
        <v>5814805.5190355917</v>
      </c>
      <c r="AS208" s="40">
        <f>INDEX(人口源表!$1:$1048576,MATCH($B208,人口源表!$A:$A,0),MATCH(AS$1,人口源表!$1:$1,0))*INDEX(城镇化率!$1:$1048576,MATCH($B208,城镇化率!$A:$A,0),MATCH(AS$1,城镇化率!$5:$5,0))/100</f>
        <v>5840637.8363369778</v>
      </c>
      <c r="AT208" s="40">
        <f>INDEX(人口源表!$1:$1048576,MATCH($B208,人口源表!$A:$A,0),MATCH(AT$1,人口源表!$1:$1,0))*INDEX(城镇化率!$1:$1048576,MATCH($B208,城镇化率!$A:$A,0),MATCH(AT$1,城镇化率!$5:$5,0))/100</f>
        <v>5873420.7115120338</v>
      </c>
      <c r="AU208" s="40">
        <f>INDEX(人口源表!$1:$1048576,MATCH($B208,人口源表!$A:$A,0),MATCH(AU$1,人口源表!$1:$1,0))*INDEX(城镇化率!$1:$1048576,MATCH($B208,城镇化率!$A:$A,0),MATCH(AU$1,城镇化率!$5:$5,0))/100</f>
        <v>5914363.4990865467</v>
      </c>
      <c r="AV208" s="40">
        <f>INDEX(人口源表!$1:$1048576,MATCH($B208,人口源表!$A:$A,0),MATCH(AV$1,人口源表!$1:$1,0))*INDEX(城镇化率!$1:$1048576,MATCH($B208,城镇化率!$A:$A,0),MATCH(AV$1,城镇化率!$5:$5,0))/100</f>
        <v>5964751.2049990539</v>
      </c>
    </row>
    <row r="209" spans="1:48" x14ac:dyDescent="0.15">
      <c r="A209" s="4" t="s">
        <v>873</v>
      </c>
      <c r="B209" s="4" t="s">
        <v>424</v>
      </c>
      <c r="C209" s="34">
        <f>VLOOKUP(B209,'[1]2016省城人口总结（根）'!B:C,2,FALSE)/100</f>
        <v>0.71560000000000001</v>
      </c>
      <c r="D209" s="40">
        <f>INDEX(人口源表!$1:$1048576,MATCH($B209,人口源表!$A:$A,0),MATCH(D$1,人口源表!$1:$1,0))*INDEX(城镇化率!$1:$1048576,MATCH($B209,城镇化率!$A:$A,0),MATCH(D$1,城镇化率!$5:$5,0))/100</f>
        <v>2881908.3059141366</v>
      </c>
      <c r="E209" s="40">
        <f>INDEX(人口源表!$1:$1048576,MATCH($B209,人口源表!$A:$A,0),MATCH(E$1,人口源表!$1:$1,0))*INDEX(城镇化率!$1:$1048576,MATCH($B209,城镇化率!$A:$A,0),MATCH(E$1,城镇化率!$5:$5,0))/100</f>
        <v>2945123.2610043837</v>
      </c>
      <c r="F209" s="40">
        <f>INDEX(人口源表!$1:$1048576,MATCH($B209,人口源表!$A:$A,0),MATCH(F$1,人口源表!$1:$1,0))*INDEX(城镇化率!$1:$1048576,MATCH($B209,城镇化率!$A:$A,0),MATCH(F$1,城镇化率!$5:$5,0))/100</f>
        <v>3009454.1237571565</v>
      </c>
      <c r="G209" s="40">
        <f>INDEX(人口源表!$1:$1048576,MATCH($B209,人口源表!$A:$A,0),MATCH(G$1,人口源表!$1:$1,0))*INDEX(城镇化率!$1:$1048576,MATCH($B209,城镇化率!$A:$A,0),MATCH(G$1,城镇化率!$5:$5,0))/100</f>
        <v>3075394.2532489304</v>
      </c>
      <c r="H209" s="40">
        <f>INDEX(人口源表!$1:$1048576,MATCH($B209,人口源表!$A:$A,0),MATCH(H$1,人口源表!$1:$1,0))*INDEX(城镇化率!$1:$1048576,MATCH($B209,城镇化率!$A:$A,0),MATCH(H$1,城镇化率!$5:$5,0))/100</f>
        <v>3148806.383823209</v>
      </c>
      <c r="I209" s="40">
        <f>INDEX(人口源表!$1:$1048576,MATCH($B209,人口源表!$A:$A,0),MATCH(I$1,人口源表!$1:$1,0))*INDEX(城镇化率!$1:$1048576,MATCH($B209,城镇化率!$A:$A,0),MATCH(I$1,城镇化率!$5:$5,0))/100</f>
        <v>3201815.137163118</v>
      </c>
      <c r="J209" s="40">
        <f>INDEX(人口源表!$1:$1048576,MATCH($B209,人口源表!$A:$A,0),MATCH(J$1,人口源表!$1:$1,0))*INDEX(城镇化率!$1:$1048576,MATCH($B209,城镇化率!$A:$A,0),MATCH(J$1,城镇化率!$5:$5,0))/100</f>
        <v>3255516.0810276251</v>
      </c>
      <c r="K209" s="40">
        <f>INDEX(人口源表!$1:$1048576,MATCH($B209,人口源表!$A:$A,0),MATCH(K$1,人口源表!$1:$1,0))*INDEX(城镇化率!$1:$1048576,MATCH($B209,城镇化率!$A:$A,0),MATCH(K$1,城镇化率!$5:$5,0))/100</f>
        <v>3309661.6725851214</v>
      </c>
      <c r="L209" s="40">
        <f>INDEX(人口源表!$1:$1048576,MATCH($B209,人口源表!$A:$A,0),MATCH(L$1,人口源表!$1:$1,0))*INDEX(城镇化率!$1:$1048576,MATCH($B209,城镇化率!$A:$A,0),MATCH(L$1,城镇化率!$5:$5,0))/100</f>
        <v>3364014.1484396514</v>
      </c>
      <c r="M209" s="40">
        <f>INDEX(人口源表!$1:$1048576,MATCH($B209,人口源表!$A:$A,0),MATCH(M$1,人口源表!$1:$1,0))*INDEX(城镇化率!$1:$1048576,MATCH($B209,城镇化率!$A:$A,0),MATCH(M$1,城镇化率!$5:$5,0))/100</f>
        <v>3418343.0473197992</v>
      </c>
      <c r="N209" s="40">
        <f>INDEX(人口源表!$1:$1048576,MATCH($B209,人口源表!$A:$A,0),MATCH(N$1,人口源表!$1:$1,0))*INDEX(城镇化率!$1:$1048576,MATCH($B209,城镇化率!$A:$A,0),MATCH(N$1,城镇化率!$5:$5,0))/100</f>
        <v>3472428.2529770755</v>
      </c>
      <c r="O209" s="40">
        <f>INDEX(人口源表!$1:$1048576,MATCH($B209,人口源表!$A:$A,0),MATCH(O$1,人口源表!$1:$1,0))*INDEX(城镇化率!$1:$1048576,MATCH($B209,城镇化率!$A:$A,0),MATCH(O$1,城镇化率!$5:$5,0))/100</f>
        <v>3526059.9208099004</v>
      </c>
      <c r="P209" s="40">
        <f>INDEX(人口源表!$1:$1048576,MATCH($B209,人口源表!$A:$A,0),MATCH(P$1,人口源表!$1:$1,0))*INDEX(城镇化率!$1:$1048576,MATCH($B209,城镇化率!$A:$A,0),MATCH(P$1,城镇化率!$5:$5,0))/100</f>
        <v>3579041.6958896639</v>
      </c>
      <c r="Q209" s="40">
        <f>INDEX(人口源表!$1:$1048576,MATCH($B209,人口源表!$A:$A,0),MATCH(Q$1,人口源表!$1:$1,0))*INDEX(城镇化率!$1:$1048576,MATCH($B209,城镇化率!$A:$A,0),MATCH(Q$1,城镇化率!$5:$5,0))/100</f>
        <v>3631185.7315601003</v>
      </c>
      <c r="R209" s="40">
        <f>INDEX(人口源表!$1:$1048576,MATCH($B209,人口源表!$A:$A,0),MATCH(R$1,人口源表!$1:$1,0))*INDEX(城镇化率!$1:$1048576,MATCH($B209,城镇化率!$A:$A,0),MATCH(R$1,城镇化率!$5:$5,0))/100</f>
        <v>3682319.2238290459</v>
      </c>
      <c r="S209" s="40">
        <f>INDEX(人口源表!$1:$1048576,MATCH($B209,人口源表!$A:$A,0),MATCH(S$1,人口源表!$1:$1,0))*INDEX(城镇化率!$1:$1048576,MATCH($B209,城镇化率!$A:$A,0),MATCH(S$1,城镇化率!$5:$5,0))/100</f>
        <v>3713805.2829072177</v>
      </c>
      <c r="T209" s="40">
        <f>INDEX(人口源表!$1:$1048576,MATCH($B209,人口源表!$A:$A,0),MATCH(T$1,人口源表!$1:$1,0))*INDEX(城镇化率!$1:$1048576,MATCH($B209,城镇化率!$A:$A,0),MATCH(T$1,城镇化率!$5:$5,0))/100</f>
        <v>3743587.2420749213</v>
      </c>
      <c r="U209" s="40">
        <f>INDEX(人口源表!$1:$1048576,MATCH($B209,人口源表!$A:$A,0),MATCH(U$1,人口源表!$1:$1,0))*INDEX(城镇化率!$1:$1048576,MATCH($B209,城镇化率!$A:$A,0),MATCH(U$1,城镇化率!$5:$5,0))/100</f>
        <v>3771559.5248081447</v>
      </c>
      <c r="V209" s="40">
        <f>INDEX(人口源表!$1:$1048576,MATCH($B209,人口源表!$A:$A,0),MATCH(V$1,人口源表!$1:$1,0))*INDEX(城镇化率!$1:$1048576,MATCH($B209,城镇化率!$A:$A,0),MATCH(V$1,城镇化率!$5:$5,0))/100</f>
        <v>3797635.4165740502</v>
      </c>
      <c r="W209" s="40">
        <f>INDEX(人口源表!$1:$1048576,MATCH($B209,人口源表!$A:$A,0),MATCH(W$1,人口源表!$1:$1,0))*INDEX(城镇化率!$1:$1048576,MATCH($B209,城镇化率!$A:$A,0),MATCH(W$1,城镇化率!$5:$5,0))/100</f>
        <v>3821745.8265589271</v>
      </c>
      <c r="X209" s="40">
        <f>INDEX(人口源表!$1:$1048576,MATCH($B209,人口源表!$A:$A,0),MATCH(X$1,人口源表!$1:$1,0))*INDEX(城镇化率!$1:$1048576,MATCH($B209,城镇化率!$A:$A,0),MATCH(X$1,城镇化率!$5:$5,0))/100</f>
        <v>3843842.3615996577</v>
      </c>
      <c r="Y209" s="40">
        <f>INDEX(人口源表!$1:$1048576,MATCH($B209,人口源表!$A:$A,0),MATCH(Y$1,人口源表!$1:$1,0))*INDEX(城镇化率!$1:$1048576,MATCH($B209,城镇化率!$A:$A,0),MATCH(Y$1,城镇化率!$5:$5,0))/100</f>
        <v>3863895.2313780487</v>
      </c>
      <c r="Z209" s="40">
        <f>INDEX(人口源表!$1:$1048576,MATCH($B209,人口源表!$A:$A,0),MATCH(Z$1,人口源表!$1:$1,0))*INDEX(城镇化率!$1:$1048576,MATCH($B209,城镇化率!$A:$A,0),MATCH(Z$1,城镇化率!$5:$5,0))/100</f>
        <v>3881894.6031332924</v>
      </c>
      <c r="AA209" s="40">
        <f>INDEX(人口源表!$1:$1048576,MATCH($B209,人口源表!$A:$A,0),MATCH(AA$1,人口源表!$1:$1,0))*INDEX(城镇化率!$1:$1048576,MATCH($B209,城镇化率!$A:$A,0),MATCH(AA$1,城镇化率!$5:$5,0))/100</f>
        <v>3897853.7588775079</v>
      </c>
      <c r="AB209" s="40">
        <f>INDEX(人口源表!$1:$1048576,MATCH($B209,人口源表!$A:$A,0),MATCH(AB$1,人口源表!$1:$1,0))*INDEX(城镇化率!$1:$1048576,MATCH($B209,城镇化率!$A:$A,0),MATCH(AB$1,城镇化率!$5:$5,0))/100</f>
        <v>3911804.3397577689</v>
      </c>
      <c r="AC209" s="40">
        <f>INDEX(人口源表!$1:$1048576,MATCH($B209,人口源表!$A:$A,0),MATCH(AC$1,人口源表!$1:$1,0))*INDEX(城镇化率!$1:$1048576,MATCH($B209,城镇化率!$A:$A,0),MATCH(AC$1,城镇化率!$5:$5,0))/100</f>
        <v>3919000.7280039871</v>
      </c>
      <c r="AD209" s="40">
        <f>INDEX(人口源表!$1:$1048576,MATCH($B209,人口源表!$A:$A,0),MATCH(AD$1,人口源表!$1:$1,0))*INDEX(城镇化率!$1:$1048576,MATCH($B209,城镇化率!$A:$A,0),MATCH(AD$1,城镇化率!$5:$5,0))/100</f>
        <v>3924300.670105875</v>
      </c>
      <c r="AE209" s="40">
        <f>INDEX(人口源表!$1:$1048576,MATCH($B209,人口源表!$A:$A,0),MATCH(AE$1,人口源表!$1:$1,0))*INDEX(城镇化率!$1:$1048576,MATCH($B209,城镇化率!$A:$A,0),MATCH(AE$1,城镇化率!$5:$5,0))/100</f>
        <v>3927812.0725268014</v>
      </c>
      <c r="AF209" s="40">
        <f>INDEX(人口源表!$1:$1048576,MATCH($B209,人口源表!$A:$A,0),MATCH(AF$1,人口源表!$1:$1,0))*INDEX(城镇化率!$1:$1048576,MATCH($B209,城镇化率!$A:$A,0),MATCH(AF$1,城镇化率!$5:$5,0))/100</f>
        <v>3929663.5813911096</v>
      </c>
      <c r="AG209" s="40">
        <f>INDEX(人口源表!$1:$1048576,MATCH($B209,人口源表!$A:$A,0),MATCH(AG$1,人口源表!$1:$1,0))*INDEX(城镇化率!$1:$1048576,MATCH($B209,城镇化率!$A:$A,0),MATCH(AG$1,城镇化率!$5:$5,0))/100</f>
        <v>3930007.6744169802</v>
      </c>
      <c r="AH209" s="40">
        <f>INDEX(人口源表!$1:$1048576,MATCH($B209,人口源表!$A:$A,0),MATCH(AH$1,人口源表!$1:$1,0))*INDEX(城镇化率!$1:$1048576,MATCH($B209,城镇化率!$A:$A,0),MATCH(AH$1,城镇化率!$5:$5,0))/100</f>
        <v>3929020.1817294676</v>
      </c>
      <c r="AI209" s="40">
        <f>INDEX(人口源表!$1:$1048576,MATCH($B209,人口源表!$A:$A,0),MATCH(AI$1,人口源表!$1:$1,0))*INDEX(城镇化率!$1:$1048576,MATCH($B209,城镇化率!$A:$A,0),MATCH(AI$1,城镇化率!$5:$5,0))/100</f>
        <v>3926901.6161327348</v>
      </c>
      <c r="AJ209" s="40">
        <f>INDEX(人口源表!$1:$1048576,MATCH($B209,人口源表!$A:$A,0),MATCH(AJ$1,人口源表!$1:$1,0))*INDEX(城镇化率!$1:$1048576,MATCH($B209,城镇化率!$A:$A,0),MATCH(AJ$1,城镇化率!$5:$5,0))/100</f>
        <v>3923875.7804862666</v>
      </c>
      <c r="AK209" s="40">
        <f>INDEX(人口源表!$1:$1048576,MATCH($B209,人口源表!$A:$A,0),MATCH(AK$1,人口源表!$1:$1,0))*INDEX(城镇化率!$1:$1048576,MATCH($B209,城镇化率!$A:$A,0),MATCH(AK$1,城镇化率!$5:$5,0))/100</f>
        <v>3920192.9360734327</v>
      </c>
      <c r="AL209" s="40">
        <f>INDEX(人口源表!$1:$1048576,MATCH($B209,人口源表!$A:$A,0),MATCH(AL$1,人口源表!$1:$1,0))*INDEX(城镇化率!$1:$1048576,MATCH($B209,城镇化率!$A:$A,0),MATCH(AL$1,城镇化率!$5:$5,0))/100</f>
        <v>3916128.422996853</v>
      </c>
      <c r="AM209" s="40">
        <f>INDEX(人口源表!$1:$1048576,MATCH($B209,人口源表!$A:$A,0),MATCH(AM$1,人口源表!$1:$1,0))*INDEX(城镇化率!$1:$1048576,MATCH($B209,城镇化率!$A:$A,0),MATCH(AM$1,城镇化率!$5:$5,0))/100</f>
        <v>3911981.2439672099</v>
      </c>
      <c r="AN209" s="40">
        <f>INDEX(人口源表!$1:$1048576,MATCH($B209,人口源表!$A:$A,0),MATCH(AN$1,人口源表!$1:$1,0))*INDEX(城镇化率!$1:$1048576,MATCH($B209,城镇化率!$A:$A,0),MATCH(AN$1,城镇化率!$5:$5,0))/100</f>
        <v>3908079.1206471692</v>
      </c>
      <c r="AO209" s="40">
        <f>INDEX(人口源表!$1:$1048576,MATCH($B209,人口源表!$A:$A,0),MATCH(AO$1,人口源表!$1:$1,0))*INDEX(城镇化率!$1:$1048576,MATCH($B209,城镇化率!$A:$A,0),MATCH(AO$1,城镇化率!$5:$5,0))/100</f>
        <v>3904775.2584999963</v>
      </c>
      <c r="AP209" s="40">
        <f>INDEX(人口源表!$1:$1048576,MATCH($B209,人口源表!$A:$A,0),MATCH(AP$1,人口源表!$1:$1,0))*INDEX(城镇化率!$1:$1048576,MATCH($B209,城镇化率!$A:$A,0),MATCH(AP$1,城镇化率!$5:$5,0))/100</f>
        <v>3902450.6545212101</v>
      </c>
      <c r="AQ209" s="40">
        <f>INDEX(人口源表!$1:$1048576,MATCH($B209,人口源表!$A:$A,0),MATCH(AQ$1,人口源表!$1:$1,0))*INDEX(城镇化率!$1:$1048576,MATCH($B209,城镇化率!$A:$A,0),MATCH(AQ$1,城镇化率!$5:$5,0))/100</f>
        <v>3901513.6305601047</v>
      </c>
      <c r="AR209" s="40">
        <f>INDEX(人口源表!$1:$1048576,MATCH($B209,人口源表!$A:$A,0),MATCH(AR$1,人口源表!$1:$1,0))*INDEX(城镇化率!$1:$1048576,MATCH($B209,城镇化率!$A:$A,0),MATCH(AR$1,城镇化率!$5:$5,0))/100</f>
        <v>3902400.2945931228</v>
      </c>
      <c r="AS209" s="40">
        <f>INDEX(人口源表!$1:$1048576,MATCH($B209,人口源表!$A:$A,0),MATCH(AS$1,人口源表!$1:$1,0))*INDEX(城镇化率!$1:$1048576,MATCH($B209,城镇化率!$A:$A,0),MATCH(AS$1,城镇化率!$5:$5,0))/100</f>
        <v>3905575.0070121889</v>
      </c>
      <c r="AT209" s="40">
        <f>INDEX(人口源表!$1:$1048576,MATCH($B209,人口源表!$A:$A,0),MATCH(AT$1,人口源表!$1:$1,0))*INDEX(城镇化率!$1:$1048576,MATCH($B209,城镇化率!$A:$A,0),MATCH(AT$1,城镇化率!$5:$5,0))/100</f>
        <v>3911532.7543483842</v>
      </c>
      <c r="AU209" s="40">
        <f>INDEX(人口源表!$1:$1048576,MATCH($B209,人口源表!$A:$A,0),MATCH(AU$1,人口源表!$1:$1,0))*INDEX(城镇化率!$1:$1048576,MATCH($B209,城镇化率!$A:$A,0),MATCH(AU$1,城镇化率!$5:$5,0))/100</f>
        <v>3920795.84248312</v>
      </c>
      <c r="AV209" s="40">
        <f>INDEX(人口源表!$1:$1048576,MATCH($B209,人口源表!$A:$A,0),MATCH(AV$1,人口源表!$1:$1,0))*INDEX(城镇化率!$1:$1048576,MATCH($B209,城镇化率!$A:$A,0),MATCH(AV$1,城镇化率!$5:$5,0))/100</f>
        <v>3933919.1343876831</v>
      </c>
    </row>
    <row r="210" spans="1:48" x14ac:dyDescent="0.15">
      <c r="A210" s="4" t="s">
        <v>873</v>
      </c>
      <c r="B210" s="4" t="s">
        <v>426</v>
      </c>
      <c r="C210" s="34">
        <f>VLOOKUP(B210,'[1]2016省城人口总结（根）'!B:C,2,FALSE)/100</f>
        <v>0.75019999999999998</v>
      </c>
      <c r="D210" s="40">
        <f>INDEX(人口源表!$1:$1048576,MATCH($B210,人口源表!$A:$A,0),MATCH(D$1,人口源表!$1:$1,0))*INDEX(城镇化率!$1:$1048576,MATCH($B210,城镇化率!$A:$A,0),MATCH(D$1,城镇化率!$5:$5,0))/100</f>
        <v>3648228.3315680223</v>
      </c>
      <c r="E210" s="40">
        <f>INDEX(人口源表!$1:$1048576,MATCH($B210,人口源表!$A:$A,0),MATCH(E$1,人口源表!$1:$1,0))*INDEX(城镇化率!$1:$1048576,MATCH($B210,城镇化率!$A:$A,0),MATCH(E$1,城镇化率!$5:$5,0))/100</f>
        <v>3743700.3632596494</v>
      </c>
      <c r="F210" s="40">
        <f>INDEX(人口源表!$1:$1048576,MATCH($B210,人口源表!$A:$A,0),MATCH(F$1,人口源表!$1:$1,0))*INDEX(城镇化率!$1:$1048576,MATCH($B210,城镇化率!$A:$A,0),MATCH(F$1,城镇化率!$5:$5,0))/100</f>
        <v>3840400.9538305607</v>
      </c>
      <c r="G210" s="40">
        <f>INDEX(人口源表!$1:$1048576,MATCH($B210,人口源表!$A:$A,0),MATCH(G$1,人口源表!$1:$1,0))*INDEX(城镇化率!$1:$1048576,MATCH($B210,城镇化率!$A:$A,0),MATCH(G$1,城镇化率!$5:$5,0))/100</f>
        <v>4707190.4812700879</v>
      </c>
      <c r="H210" s="40">
        <f>INDEX(人口源表!$1:$1048576,MATCH($B210,人口源表!$A:$A,0),MATCH(H$1,人口源表!$1:$1,0))*INDEX(城镇化率!$1:$1048576,MATCH($B210,城镇化率!$A:$A,0),MATCH(H$1,城镇化率!$5:$5,0))/100</f>
        <v>4849403.576722024</v>
      </c>
      <c r="I210" s="40">
        <f>INDEX(人口源表!$1:$1048576,MATCH($B210,人口源表!$A:$A,0),MATCH(I$1,人口源表!$1:$1,0))*INDEX(城镇化率!$1:$1048576,MATCH($B210,城镇化率!$A:$A,0),MATCH(I$1,城镇化率!$5:$5,0))/100</f>
        <v>4956700.4660256514</v>
      </c>
      <c r="J210" s="40">
        <f>INDEX(人口源表!$1:$1048576,MATCH($B210,人口源表!$A:$A,0),MATCH(J$1,人口源表!$1:$1,0))*INDEX(城镇化率!$1:$1048576,MATCH($B210,城镇化率!$A:$A,0),MATCH(J$1,城镇化率!$5:$5,0))/100</f>
        <v>5061744.9715037607</v>
      </c>
      <c r="K210" s="40">
        <f>INDEX(人口源表!$1:$1048576,MATCH($B210,人口源表!$A:$A,0),MATCH(K$1,人口源表!$1:$1,0))*INDEX(城镇化率!$1:$1048576,MATCH($B210,城镇化率!$A:$A,0),MATCH(K$1,城镇化率!$5:$5,0))/100</f>
        <v>5164522.389920095</v>
      </c>
      <c r="L210" s="40">
        <f>INDEX(人口源表!$1:$1048576,MATCH($B210,人口源表!$A:$A,0),MATCH(L$1,人口源表!$1:$1,0))*INDEX(城镇化率!$1:$1048576,MATCH($B210,城镇化率!$A:$A,0),MATCH(L$1,城镇化率!$5:$5,0))/100</f>
        <v>5265022.5026521971</v>
      </c>
      <c r="M210" s="40">
        <f>INDEX(人口源表!$1:$1048576,MATCH($B210,人口源表!$A:$A,0),MATCH(M$1,人口源表!$1:$1,0))*INDEX(城镇化率!$1:$1048576,MATCH($B210,城镇化率!$A:$A,0),MATCH(M$1,城镇化率!$5:$5,0))/100</f>
        <v>5363237.2567023672</v>
      </c>
      <c r="N210" s="40">
        <f>INDEX(人口源表!$1:$1048576,MATCH($B210,人口源表!$A:$A,0),MATCH(N$1,人口源表!$1:$1,0))*INDEX(城镇化率!$1:$1048576,MATCH($B210,城镇化率!$A:$A,0),MATCH(N$1,城镇化率!$5:$5,0))/100</f>
        <v>5459160.8557701064</v>
      </c>
      <c r="O210" s="40">
        <f>INDEX(人口源表!$1:$1048576,MATCH($B210,人口源表!$A:$A,0),MATCH(O$1,人口源表!$1:$1,0))*INDEX(城镇化率!$1:$1048576,MATCH($B210,城镇化率!$A:$A,0),MATCH(O$1,城镇化率!$5:$5,0))/100</f>
        <v>5552790.7141950913</v>
      </c>
      <c r="P210" s="40">
        <f>INDEX(人口源表!$1:$1048576,MATCH($B210,人口源表!$A:$A,0),MATCH(P$1,人口源表!$1:$1,0))*INDEX(城镇化率!$1:$1048576,MATCH($B210,城镇化率!$A:$A,0),MATCH(P$1,城镇化率!$5:$5,0))/100</f>
        <v>5644128.464988865</v>
      </c>
      <c r="Q210" s="40">
        <f>INDEX(人口源表!$1:$1048576,MATCH($B210,人口源表!$A:$A,0),MATCH(Q$1,人口源表!$1:$1,0))*INDEX(城镇化率!$1:$1048576,MATCH($B210,城镇化率!$A:$A,0),MATCH(Q$1,城镇化率!$5:$5,0))/100</f>
        <v>5733178.390545967</v>
      </c>
      <c r="R210" s="40">
        <f>INDEX(人口源表!$1:$1048576,MATCH($B210,人口源表!$A:$A,0),MATCH(R$1,人口源表!$1:$1,0))*INDEX(城镇化率!$1:$1048576,MATCH($B210,城镇化率!$A:$A,0),MATCH(R$1,城镇化率!$5:$5,0))/100</f>
        <v>5819949.2993502663</v>
      </c>
      <c r="S210" s="40">
        <f>INDEX(人口源表!$1:$1048576,MATCH($B210,人口源表!$A:$A,0),MATCH(S$1,人口源表!$1:$1,0))*INDEX(城镇化率!$1:$1048576,MATCH($B210,城镇化率!$A:$A,0),MATCH(S$1,城镇化率!$5:$5,0))/100</f>
        <v>5875223.8561079409</v>
      </c>
      <c r="T210" s="40">
        <f>INDEX(人口源表!$1:$1048576,MATCH($B210,人口源表!$A:$A,0),MATCH(T$1,人口源表!$1:$1,0))*INDEX(城镇化率!$1:$1048576,MATCH($B210,城镇化率!$A:$A,0),MATCH(T$1,城镇化率!$5:$5,0))/100</f>
        <v>5927578.2744837357</v>
      </c>
      <c r="U210" s="40">
        <f>INDEX(人口源表!$1:$1048576,MATCH($B210,人口源表!$A:$A,0),MATCH(U$1,人口源表!$1:$1,0))*INDEX(城镇化率!$1:$1048576,MATCH($B210,城镇化率!$A:$A,0),MATCH(U$1,城镇化率!$5:$5,0))/100</f>
        <v>5977072.422203457</v>
      </c>
      <c r="V210" s="40">
        <f>INDEX(人口源表!$1:$1048576,MATCH($B210,人口源表!$A:$A,0),MATCH(V$1,人口源表!$1:$1,0))*INDEX(城镇化率!$1:$1048576,MATCH($B210,城镇化率!$A:$A,0),MATCH(V$1,城镇化率!$5:$5,0))/100</f>
        <v>6023766.9219701858</v>
      </c>
      <c r="W210" s="40">
        <f>INDEX(人口源表!$1:$1048576,MATCH($B210,人口源表!$A:$A,0),MATCH(W$1,人口源表!$1:$1,0))*INDEX(城镇化率!$1:$1048576,MATCH($B210,城镇化率!$A:$A,0),MATCH(W$1,城镇化率!$5:$5,0))/100</f>
        <v>6067726.7872462533</v>
      </c>
      <c r="X210" s="40">
        <f>INDEX(人口源表!$1:$1048576,MATCH($B210,人口源表!$A:$A,0),MATCH(X$1,人口源表!$1:$1,0))*INDEX(城镇化率!$1:$1048576,MATCH($B210,城镇化率!$A:$A,0),MATCH(X$1,城镇化率!$5:$5,0))/100</f>
        <v>6109021.5131459497</v>
      </c>
      <c r="Y210" s="40">
        <f>INDEX(人口源表!$1:$1048576,MATCH($B210,人口源表!$A:$A,0),MATCH(Y$1,人口源表!$1:$1,0))*INDEX(城镇化率!$1:$1048576,MATCH($B210,城镇化率!$A:$A,0),MATCH(Y$1,城镇化率!$5:$5,0))/100</f>
        <v>6147721.4964608895</v>
      </c>
      <c r="Z210" s="40">
        <f>INDEX(人口源表!$1:$1048576,MATCH($B210,人口源表!$A:$A,0),MATCH(Z$1,人口源表!$1:$1,0))*INDEX(城镇化率!$1:$1048576,MATCH($B210,城镇化率!$A:$A,0),MATCH(Z$1,城镇化率!$5:$5,0))/100</f>
        <v>6183903.573013884</v>
      </c>
      <c r="AA210" s="40">
        <f>INDEX(人口源表!$1:$1048576,MATCH($B210,人口源表!$A:$A,0),MATCH(AA$1,人口源表!$1:$1,0))*INDEX(城镇化率!$1:$1048576,MATCH($B210,城镇化率!$A:$A,0),MATCH(AA$1,城镇化率!$5:$5,0))/100</f>
        <v>6217646.5214106226</v>
      </c>
      <c r="AB210" s="40">
        <f>INDEX(人口源表!$1:$1048576,MATCH($B210,人口源表!$A:$A,0),MATCH(AB$1,人口源表!$1:$1,0))*INDEX(城镇化率!$1:$1048576,MATCH($B210,城镇化率!$A:$A,0),MATCH(AB$1,城镇化率!$5:$5,0))/100</f>
        <v>6249033.8846602598</v>
      </c>
      <c r="AC210" s="40">
        <f>INDEX(人口源表!$1:$1048576,MATCH($B210,人口源表!$A:$A,0),MATCH(AC$1,人口源表!$1:$1,0))*INDEX(城镇化率!$1:$1048576,MATCH($B210,城镇化率!$A:$A,0),MATCH(AC$1,城镇化率!$5:$5,0))/100</f>
        <v>6270470.7547709132</v>
      </c>
      <c r="AD210" s="40">
        <f>INDEX(人口源表!$1:$1048576,MATCH($B210,人口源表!$A:$A,0),MATCH(AD$1,人口源表!$1:$1,0))*INDEX(城镇化率!$1:$1048576,MATCH($B210,城镇化率!$A:$A,0),MATCH(AD$1,城镇化率!$5:$5,0))/100</f>
        <v>6289672.5975642791</v>
      </c>
      <c r="AE210" s="40">
        <f>INDEX(人口源表!$1:$1048576,MATCH($B210,人口源表!$A:$A,0),MATCH(AE$1,人口源表!$1:$1,0))*INDEX(城镇化率!$1:$1048576,MATCH($B210,城镇化率!$A:$A,0),MATCH(AE$1,城镇化率!$5:$5,0))/100</f>
        <v>6306742.6699897274</v>
      </c>
      <c r="AF210" s="40">
        <f>INDEX(人口源表!$1:$1048576,MATCH($B210,人口源表!$A:$A,0),MATCH(AF$1,人口源表!$1:$1,0))*INDEX(城镇化率!$1:$1048576,MATCH($B210,城镇化率!$A:$A,0),MATCH(AF$1,城镇化率!$5:$5,0))/100</f>
        <v>6321787.8721598256</v>
      </c>
      <c r="AG210" s="40">
        <f>INDEX(人口源表!$1:$1048576,MATCH($B210,人口源表!$A:$A,0),MATCH(AG$1,人口源表!$1:$1,0))*INDEX(城镇化率!$1:$1048576,MATCH($B210,城镇化率!$A:$A,0),MATCH(AG$1,城镇化率!$5:$5,0))/100</f>
        <v>6334916.900993919</v>
      </c>
      <c r="AH210" s="40">
        <f>INDEX(人口源表!$1:$1048576,MATCH($B210,人口源表!$A:$A,0),MATCH(AH$1,人口源表!$1:$1,0))*INDEX(城镇化率!$1:$1048576,MATCH($B210,城镇化率!$A:$A,0),MATCH(AH$1,城镇化率!$5:$5,0))/100</f>
        <v>6346243.1271903897</v>
      </c>
      <c r="AI210" s="40">
        <f>INDEX(人口源表!$1:$1048576,MATCH($B210,人口源表!$A:$A,0),MATCH(AI$1,人口源表!$1:$1,0))*INDEX(城镇化率!$1:$1048576,MATCH($B210,城镇化率!$A:$A,0),MATCH(AI$1,城镇化率!$5:$5,0))/100</f>
        <v>6355885.6235285625</v>
      </c>
      <c r="AJ210" s="40">
        <f>INDEX(人口源表!$1:$1048576,MATCH($B210,人口源表!$A:$A,0),MATCH(AJ$1,人口源表!$1:$1,0))*INDEX(城镇化率!$1:$1048576,MATCH($B210,城镇化率!$A:$A,0),MATCH(AJ$1,城镇化率!$5:$5,0))/100</f>
        <v>6363963.4930965267</v>
      </c>
      <c r="AK210" s="40">
        <f>INDEX(人口源表!$1:$1048576,MATCH($B210,人口源表!$A:$A,0),MATCH(AK$1,人口源表!$1:$1,0))*INDEX(城镇化率!$1:$1048576,MATCH($B210,城镇化率!$A:$A,0),MATCH(AK$1,城镇化率!$5:$5,0))/100</f>
        <v>6370601.6357967686</v>
      </c>
      <c r="AL210" s="40">
        <f>INDEX(人口源表!$1:$1048576,MATCH($B210,人口源表!$A:$A,0),MATCH(AL$1,人口源表!$1:$1,0))*INDEX(城镇化率!$1:$1048576,MATCH($B210,城镇化率!$A:$A,0),MATCH(AL$1,城镇化率!$5:$5,0))/100</f>
        <v>6375929.8721766444</v>
      </c>
      <c r="AM210" s="40">
        <f>INDEX(人口源表!$1:$1048576,MATCH($B210,人口源表!$A:$A,0),MATCH(AM$1,人口源表!$1:$1,0))*INDEX(城镇化率!$1:$1048576,MATCH($B210,城镇化率!$A:$A,0),MATCH(AM$1,城镇化率!$5:$5,0))/100</f>
        <v>6380080.1038258076</v>
      </c>
      <c r="AN210" s="40">
        <f>INDEX(人口源表!$1:$1048576,MATCH($B210,人口源表!$A:$A,0),MATCH(AN$1,人口源表!$1:$1,0))*INDEX(城镇化率!$1:$1048576,MATCH($B210,城镇化率!$A:$A,0),MATCH(AN$1,城镇化率!$5:$5,0))/100</f>
        <v>6383188.2832112722</v>
      </c>
      <c r="AO210" s="40">
        <f>INDEX(人口源表!$1:$1048576,MATCH($B210,人口源表!$A:$A,0),MATCH(AO$1,人口源表!$1:$1,0))*INDEX(城镇化率!$1:$1048576,MATCH($B210,城镇化率!$A:$A,0),MATCH(AO$1,城镇化率!$5:$5,0))/100</f>
        <v>6385396.4277724978</v>
      </c>
      <c r="AP210" s="40">
        <f>INDEX(人口源表!$1:$1048576,MATCH($B210,人口源表!$A:$A,0),MATCH(AP$1,人口源表!$1:$1,0))*INDEX(城镇化率!$1:$1048576,MATCH($B210,城镇化率!$A:$A,0),MATCH(AP$1,城镇化率!$5:$5,0))/100</f>
        <v>6386848.7851682957</v>
      </c>
      <c r="AQ210" s="40">
        <f>INDEX(人口源表!$1:$1048576,MATCH($B210,人口源表!$A:$A,0),MATCH(AQ$1,人口源表!$1:$1,0))*INDEX(城镇化率!$1:$1048576,MATCH($B210,城镇化率!$A:$A,0),MATCH(AQ$1,城镇化率!$5:$5,0))/100</f>
        <v>6387692.8405592367</v>
      </c>
      <c r="AR210" s="40">
        <f>INDEX(人口源表!$1:$1048576,MATCH($B210,人口源表!$A:$A,0),MATCH(AR$1,人口源表!$1:$1,0))*INDEX(城镇化率!$1:$1048576,MATCH($B210,城镇化率!$A:$A,0),MATCH(AR$1,城镇化率!$5:$5,0))/100</f>
        <v>6388083.3154639564</v>
      </c>
      <c r="AS210" s="40">
        <f>INDEX(人口源表!$1:$1048576,MATCH($B210,人口源表!$A:$A,0),MATCH(AS$1,人口源表!$1:$1,0))*INDEX(城镇化率!$1:$1048576,MATCH($B210,城镇化率!$A:$A,0),MATCH(AS$1,城镇化率!$5:$5,0))/100</f>
        <v>6388177.3156352639</v>
      </c>
      <c r="AT210" s="40">
        <f>INDEX(人口源表!$1:$1048576,MATCH($B210,人口源表!$A:$A,0),MATCH(AT$1,人口源表!$1:$1,0))*INDEX(城镇化率!$1:$1048576,MATCH($B210,城镇化率!$A:$A,0),MATCH(AT$1,城镇化率!$5:$5,0))/100</f>
        <v>6388136.3480490232</v>
      </c>
      <c r="AU210" s="40">
        <f>INDEX(人口源表!$1:$1048576,MATCH($B210,人口源表!$A:$A,0),MATCH(AU$1,人口源表!$1:$1,0))*INDEX(城镇化率!$1:$1048576,MATCH($B210,城镇化率!$A:$A,0),MATCH(AU$1,城镇化率!$5:$5,0))/100</f>
        <v>6382132</v>
      </c>
      <c r="AV210" s="40">
        <f>INDEX(人口源表!$1:$1048576,MATCH($B210,人口源表!$A:$A,0),MATCH(AV$1,人口源表!$1:$1,0))*INDEX(城镇化率!$1:$1048576,MATCH($B210,城镇化率!$A:$A,0),MATCH(AV$1,城镇化率!$5:$5,0))/100</f>
        <v>6358351</v>
      </c>
    </row>
    <row r="211" spans="1:48" x14ac:dyDescent="0.15">
      <c r="A211" s="4" t="s">
        <v>873</v>
      </c>
      <c r="B211" s="4" t="s">
        <v>428</v>
      </c>
      <c r="C211" s="34">
        <f>VLOOKUP(B211,'[1]2016省城人口总结（根）'!B:C,2,FALSE)/100</f>
        <v>0.64639999999999997</v>
      </c>
      <c r="D211" s="40">
        <f>INDEX(人口源表!$1:$1048576,MATCH($B211,人口源表!$A:$A,0),MATCH(D$1,人口源表!$1:$1,0))*INDEX(城镇化率!$1:$1048576,MATCH($B211,城镇化率!$A:$A,0),MATCH(D$1,城镇化率!$5:$5,0))/100</f>
        <v>2791323.5384616209</v>
      </c>
      <c r="E211" s="40">
        <f>INDEX(人口源表!$1:$1048576,MATCH($B211,人口源表!$A:$A,0),MATCH(E$1,人口源表!$1:$1,0))*INDEX(城镇化率!$1:$1048576,MATCH($B211,城镇化率!$A:$A,0),MATCH(E$1,城镇化率!$5:$5,0))/100</f>
        <v>2849461.7337253708</v>
      </c>
      <c r="F211" s="40">
        <f>INDEX(人口源表!$1:$1048576,MATCH($B211,人口源表!$A:$A,0),MATCH(F$1,人口源表!$1:$1,0))*INDEX(城镇化率!$1:$1048576,MATCH($B211,城镇化率!$A:$A,0),MATCH(F$1,城镇化率!$5:$5,0))/100</f>
        <v>2908858.1850348697</v>
      </c>
      <c r="G211" s="40">
        <f>INDEX(人口源表!$1:$1048576,MATCH($B211,人口源表!$A:$A,0),MATCH(G$1,人口源表!$1:$1,0))*INDEX(城镇化率!$1:$1048576,MATCH($B211,城镇化率!$A:$A,0),MATCH(G$1,城镇化率!$5:$5,0))/100</f>
        <v>2618137.9853841355</v>
      </c>
      <c r="H211" s="40">
        <f>INDEX(人口源表!$1:$1048576,MATCH($B211,人口源表!$A:$A,0),MATCH(H$1,人口源表!$1:$1,0))*INDEX(城镇化率!$1:$1048576,MATCH($B211,城镇化率!$A:$A,0),MATCH(H$1,城镇化率!$5:$5,0))/100</f>
        <v>2678008.3184572542</v>
      </c>
      <c r="I211" s="40">
        <f>INDEX(人口源表!$1:$1048576,MATCH($B211,人口源表!$A:$A,0),MATCH(I$1,人口源表!$1:$1,0))*INDEX(城镇化率!$1:$1048576,MATCH($B211,城镇化率!$A:$A,0),MATCH(I$1,城镇化率!$5:$5,0))/100</f>
        <v>2720753.2723678858</v>
      </c>
      <c r="J211" s="40">
        <f>INDEX(人口源表!$1:$1048576,MATCH($B211,人口源表!$A:$A,0),MATCH(J$1,人口源表!$1:$1,0))*INDEX(城镇化率!$1:$1048576,MATCH($B211,城镇化率!$A:$A,0),MATCH(J$1,城镇化率!$5:$5,0))/100</f>
        <v>2764302.5942766326</v>
      </c>
      <c r="K211" s="40">
        <f>INDEX(人口源表!$1:$1048576,MATCH($B211,人口源表!$A:$A,0),MATCH(K$1,人口源表!$1:$1,0))*INDEX(城镇化率!$1:$1048576,MATCH($B211,城镇化率!$A:$A,0),MATCH(K$1,城镇化率!$5:$5,0))/100</f>
        <v>2808418.7658995092</v>
      </c>
      <c r="L211" s="40">
        <f>INDEX(人口源表!$1:$1048576,MATCH($B211,人口源表!$A:$A,0),MATCH(L$1,人口源表!$1:$1,0))*INDEX(城镇化率!$1:$1048576,MATCH($B211,城镇化率!$A:$A,0),MATCH(L$1,城镇化率!$5:$5,0))/100</f>
        <v>2852870.2610053732</v>
      </c>
      <c r="M211" s="40">
        <f>INDEX(人口源表!$1:$1048576,MATCH($B211,人口源表!$A:$A,0),MATCH(M$1,人口源表!$1:$1,0))*INDEX(城镇化率!$1:$1048576,MATCH($B211,城镇化率!$A:$A,0),MATCH(M$1,城镇化率!$5:$5,0))/100</f>
        <v>2897435.7226922922</v>
      </c>
      <c r="N211" s="40">
        <f>INDEX(人口源表!$1:$1048576,MATCH($B211,人口源表!$A:$A,0),MATCH(N$1,人口源表!$1:$1,0))*INDEX(城镇化率!$1:$1048576,MATCH($B211,城镇化率!$A:$A,0),MATCH(N$1,城镇化率!$5:$5,0))/100</f>
        <v>2941903.9730791408</v>
      </c>
      <c r="O211" s="40">
        <f>INDEX(人口源表!$1:$1048576,MATCH($B211,人口源表!$A:$A,0),MATCH(O$1,人口源表!$1:$1,0))*INDEX(城镇化率!$1:$1048576,MATCH($B211,城镇化率!$A:$A,0),MATCH(O$1,城镇化率!$5:$5,0))/100</f>
        <v>2986072.5208228556</v>
      </c>
      <c r="P211" s="40">
        <f>INDEX(人口源表!$1:$1048576,MATCH($B211,人口源表!$A:$A,0),MATCH(P$1,人口源表!$1:$1,0))*INDEX(城镇化率!$1:$1048576,MATCH($B211,城镇化率!$A:$A,0),MATCH(P$1,城镇化率!$5:$5,0))/100</f>
        <v>3029751.949915634</v>
      </c>
      <c r="Q211" s="40">
        <f>INDEX(人口源表!$1:$1048576,MATCH($B211,人口源表!$A:$A,0),MATCH(Q$1,人口源表!$1:$1,0))*INDEX(城镇化率!$1:$1048576,MATCH($B211,城镇化率!$A:$A,0),MATCH(Q$1,城镇化率!$5:$5,0))/100</f>
        <v>3072762.9914925117</v>
      </c>
      <c r="R211" s="40">
        <f>INDEX(人口源表!$1:$1048576,MATCH($B211,人口源表!$A:$A,0),MATCH(R$1,人口源表!$1:$1,0))*INDEX(城镇化率!$1:$1048576,MATCH($B211,城镇化率!$A:$A,0),MATCH(R$1,城镇化率!$5:$5,0))/100</f>
        <v>3114938.7434141338</v>
      </c>
      <c r="S211" s="40">
        <f>INDEX(人口源表!$1:$1048576,MATCH($B211,人口源表!$A:$A,0),MATCH(S$1,人口源表!$1:$1,0))*INDEX(城镇化率!$1:$1048576,MATCH($B211,城镇化率!$A:$A,0),MATCH(S$1,城镇化率!$5:$5,0))/100</f>
        <v>3140504.1483538728</v>
      </c>
      <c r="T211" s="40">
        <f>INDEX(人口源表!$1:$1048576,MATCH($B211,人口源表!$A:$A,0),MATCH(T$1,人口源表!$1:$1,0))*INDEX(城镇化率!$1:$1048576,MATCH($B211,城镇化率!$A:$A,0),MATCH(T$1,城镇化率!$5:$5,0))/100</f>
        <v>3164624.8105895165</v>
      </c>
      <c r="U211" s="40">
        <f>INDEX(人口源表!$1:$1048576,MATCH($B211,人口源表!$A:$A,0),MATCH(U$1,人口源表!$1:$1,0))*INDEX(城镇化率!$1:$1048576,MATCH($B211,城镇化率!$A:$A,0),MATCH(U$1,城镇化率!$5:$5,0))/100</f>
        <v>3187198.4416120281</v>
      </c>
      <c r="V211" s="40">
        <f>INDEX(人口源表!$1:$1048576,MATCH($B211,人口源表!$A:$A,0),MATCH(V$1,人口源表!$1:$1,0))*INDEX(城镇化率!$1:$1048576,MATCH($B211,城镇化率!$A:$A,0),MATCH(V$1,城镇化率!$5:$5,0))/100</f>
        <v>3208141.9747775127</v>
      </c>
      <c r="W211" s="40">
        <f>INDEX(人口源表!$1:$1048576,MATCH($B211,人口源表!$A:$A,0),MATCH(W$1,人口源表!$1:$1,0))*INDEX(城镇化率!$1:$1048576,MATCH($B211,城镇化率!$A:$A,0),MATCH(W$1,城镇化率!$5:$5,0))/100</f>
        <v>3227387.3705968983</v>
      </c>
      <c r="X211" s="40">
        <f>INDEX(人口源表!$1:$1048576,MATCH($B211,人口源表!$A:$A,0),MATCH(X$1,人口源表!$1:$1,0))*INDEX(城镇化率!$1:$1048576,MATCH($B211,城镇化率!$A:$A,0),MATCH(X$1,城镇化率!$5:$5,0))/100</f>
        <v>3244887.5207044985</v>
      </c>
      <c r="Y211" s="40">
        <f>INDEX(人口源表!$1:$1048576,MATCH($B211,人口源表!$A:$A,0),MATCH(Y$1,人口源表!$1:$1,0))*INDEX(城镇化率!$1:$1048576,MATCH($B211,城镇化率!$A:$A,0),MATCH(Y$1,城镇化率!$5:$5,0))/100</f>
        <v>3260615.2040276979</v>
      </c>
      <c r="Z211" s="40">
        <f>INDEX(人口源表!$1:$1048576,MATCH($B211,人口源表!$A:$A,0),MATCH(Z$1,人口源表!$1:$1,0))*INDEX(城镇化率!$1:$1048576,MATCH($B211,城镇化率!$A:$A,0),MATCH(Z$1,城镇化率!$5:$5,0))/100</f>
        <v>3274560.4137080051</v>
      </c>
      <c r="AA211" s="40">
        <f>INDEX(人口源表!$1:$1048576,MATCH($B211,人口源表!$A:$A,0),MATCH(AA$1,人口源表!$1:$1,0))*INDEX(城镇化率!$1:$1048576,MATCH($B211,城镇化率!$A:$A,0),MATCH(AA$1,城镇化率!$5:$5,0))/100</f>
        <v>3286736.3846091311</v>
      </c>
      <c r="AB211" s="40">
        <f>INDEX(人口源表!$1:$1048576,MATCH($B211,人口源表!$A:$A,0),MATCH(AB$1,人口源表!$1:$1,0))*INDEX(城镇化率!$1:$1048576,MATCH($B211,城镇化率!$A:$A,0),MATCH(AB$1,城镇化率!$5:$5,0))/100</f>
        <v>3297174.5540595478</v>
      </c>
      <c r="AC211" s="40">
        <f>INDEX(人口源表!$1:$1048576,MATCH($B211,人口源表!$A:$A,0),MATCH(AC$1,人口源表!$1:$1,0))*INDEX(城镇化率!$1:$1048576,MATCH($B211,城镇化率!$A:$A,0),MATCH(AC$1,城镇化率!$5:$5,0))/100</f>
        <v>3301883.6865236652</v>
      </c>
      <c r="AD211" s="40">
        <f>INDEX(人口源表!$1:$1048576,MATCH($B211,人口源表!$A:$A,0),MATCH(AD$1,人口源表!$1:$1,0))*INDEX(城镇化率!$1:$1048576,MATCH($B211,城镇化率!$A:$A,0),MATCH(AD$1,城镇化率!$5:$5,0))/100</f>
        <v>3304973.1672235783</v>
      </c>
      <c r="AE211" s="40">
        <f>INDEX(人口源表!$1:$1048576,MATCH($B211,人口源表!$A:$A,0),MATCH(AE$1,人口源表!$1:$1,0))*INDEX(城镇化率!$1:$1048576,MATCH($B211,城镇化率!$A:$A,0),MATCH(AE$1,城镇化率!$5:$5,0))/100</f>
        <v>3306545.6482807891</v>
      </c>
      <c r="AF211" s="40">
        <f>INDEX(人口源表!$1:$1048576,MATCH($B211,人口源表!$A:$A,0),MATCH(AF$1,人口源表!$1:$1,0))*INDEX(城镇化率!$1:$1048576,MATCH($B211,城镇化率!$A:$A,0),MATCH(AF$1,城镇化率!$5:$5,0))/100</f>
        <v>3306727.4764056657</v>
      </c>
      <c r="AG211" s="40">
        <f>INDEX(人口源表!$1:$1048576,MATCH($B211,人口源表!$A:$A,0),MATCH(AG$1,人口源表!$1:$1,0))*INDEX(城镇化率!$1:$1048576,MATCH($B211,城镇化率!$A:$A,0),MATCH(AG$1,城镇化率!$5:$5,0))/100</f>
        <v>3305666.6695480687</v>
      </c>
      <c r="AH211" s="40">
        <f>INDEX(人口源表!$1:$1048576,MATCH($B211,人口源表!$A:$A,0),MATCH(AH$1,人口源表!$1:$1,0))*INDEX(城镇化率!$1:$1048576,MATCH($B211,城镇化率!$A:$A,0),MATCH(AH$1,城镇化率!$5:$5,0))/100</f>
        <v>3303534.9491903018</v>
      </c>
      <c r="AI211" s="40">
        <f>INDEX(人口源表!$1:$1048576,MATCH($B211,人口源表!$A:$A,0),MATCH(AI$1,人口源表!$1:$1,0))*INDEX(城镇化率!$1:$1048576,MATCH($B211,城镇化率!$A:$A,0),MATCH(AI$1,城镇化率!$5:$5,0))/100</f>
        <v>3300528.1653996496</v>
      </c>
      <c r="AJ211" s="40">
        <f>INDEX(人口源表!$1:$1048576,MATCH($B211,人口源表!$A:$A,0),MATCH(AJ$1,人口源表!$1:$1,0))*INDEX(城镇化率!$1:$1048576,MATCH($B211,城镇化率!$A:$A,0),MATCH(AJ$1,城镇化率!$5:$5,0))/100</f>
        <v>3296864.2441816526</v>
      </c>
      <c r="AK211" s="40">
        <f>INDEX(人口源表!$1:$1048576,MATCH($B211,人口源表!$A:$A,0),MATCH(AK$1,人口源表!$1:$1,0))*INDEX(城镇化率!$1:$1048576,MATCH($B211,城镇化率!$A:$A,0),MATCH(AK$1,城镇化率!$5:$5,0))/100</f>
        <v>3292787.7281966871</v>
      </c>
      <c r="AL211" s="40">
        <f>INDEX(人口源表!$1:$1048576,MATCH($B211,人口源表!$A:$A,0),MATCH(AL$1,人口源表!$1:$1,0))*INDEX(城镇化率!$1:$1048576,MATCH($B211,城镇化率!$A:$A,0),MATCH(AL$1,城镇化率!$5:$5,0))/100</f>
        <v>3288566.0784423305</v>
      </c>
      <c r="AM211" s="40">
        <f>INDEX(人口源表!$1:$1048576,MATCH($B211,人口源表!$A:$A,0),MATCH(AM$1,人口源表!$1:$1,0))*INDEX(城镇化率!$1:$1048576,MATCH($B211,城镇化率!$A:$A,0),MATCH(AM$1,城镇化率!$5:$5,0))/100</f>
        <v>3284492.5817884761</v>
      </c>
      <c r="AN211" s="40">
        <f>INDEX(人口源表!$1:$1048576,MATCH($B211,人口源表!$A:$A,0),MATCH(AN$1,人口源表!$1:$1,0))*INDEX(城镇化率!$1:$1048576,MATCH($B211,城镇化率!$A:$A,0),MATCH(AN$1,城镇化率!$5:$5,0))/100</f>
        <v>3280885.9595652251</v>
      </c>
      <c r="AO211" s="40">
        <f>INDEX(人口源表!$1:$1048576,MATCH($B211,人口源表!$A:$A,0),MATCH(AO$1,人口源表!$1:$1,0))*INDEX(城镇化率!$1:$1048576,MATCH($B211,城镇化率!$A:$A,0),MATCH(AO$1,城镇化率!$5:$5,0))/100</f>
        <v>3278092.4916517721</v>
      </c>
      <c r="AP211" s="40">
        <f>INDEX(人口源表!$1:$1048576,MATCH($B211,人口源表!$A:$A,0),MATCH(AP$1,人口源表!$1:$1,0))*INDEX(城镇化率!$1:$1048576,MATCH($B211,城镇化率!$A:$A,0),MATCH(AP$1,城镇化率!$5:$5,0))/100</f>
        <v>3276482.2589144763</v>
      </c>
      <c r="AQ211" s="40">
        <f>INDEX(人口源表!$1:$1048576,MATCH($B211,人口源表!$A:$A,0),MATCH(AQ$1,人口源表!$1:$1,0))*INDEX(城镇化率!$1:$1048576,MATCH($B211,城镇化率!$A:$A,0),MATCH(AQ$1,城镇化率!$5:$5,0))/100</f>
        <v>3276454.6402835222</v>
      </c>
      <c r="AR211" s="40">
        <f>INDEX(人口源表!$1:$1048576,MATCH($B211,人口源表!$A:$A,0),MATCH(AR$1,人口源表!$1:$1,0))*INDEX(城镇化率!$1:$1048576,MATCH($B211,城镇化率!$A:$A,0),MATCH(AR$1,城镇化率!$5:$5,0))/100</f>
        <v>3278436.2545964979</v>
      </c>
      <c r="AS211" s="40">
        <f>INDEX(人口源表!$1:$1048576,MATCH($B211,人口源表!$A:$A,0),MATCH(AS$1,人口源表!$1:$1,0))*INDEX(城镇化率!$1:$1048576,MATCH($B211,城镇化率!$A:$A,0),MATCH(AS$1,城镇化率!$5:$5,0))/100</f>
        <v>3282879.7060105526</v>
      </c>
      <c r="AT211" s="40">
        <f>INDEX(人口源表!$1:$1048576,MATCH($B211,人口源表!$A:$A,0),MATCH(AT$1,人口源表!$1:$1,0))*INDEX(城镇化率!$1:$1048576,MATCH($B211,城镇化率!$A:$A,0),MATCH(AT$1,城镇化率!$5:$5,0))/100</f>
        <v>3290268.3100972129</v>
      </c>
      <c r="AU211" s="40">
        <f>INDEX(人口源表!$1:$1048576,MATCH($B211,人口源表!$A:$A,0),MATCH(AU$1,人口源表!$1:$1,0))*INDEX(城镇化率!$1:$1048576,MATCH($B211,城镇化率!$A:$A,0),MATCH(AU$1,城镇化率!$5:$5,0))/100</f>
        <v>3301112.2972989418</v>
      </c>
      <c r="AV211" s="40">
        <f>INDEX(人口源表!$1:$1048576,MATCH($B211,人口源表!$A:$A,0),MATCH(AV$1,人口源表!$1:$1,0))*INDEX(城镇化率!$1:$1048576,MATCH($B211,城镇化率!$A:$A,0),MATCH(AV$1,城镇化率!$5:$5,0))/100</f>
        <v>3315952.7157127243</v>
      </c>
    </row>
    <row r="212" spans="1:48" x14ac:dyDescent="0.15">
      <c r="A212" s="4" t="s">
        <v>873</v>
      </c>
      <c r="B212" s="4" t="s">
        <v>430</v>
      </c>
      <c r="C212" s="34">
        <f>VLOOKUP(B212,'[1]2016省城人口总结（根）'!B:C,2,FALSE)/100</f>
        <v>0.64639999999999997</v>
      </c>
      <c r="D212" s="40">
        <f>INDEX(人口源表!$1:$1048576,MATCH($B212,人口源表!$A:$A,0),MATCH(D$1,人口源表!$1:$1,0))*INDEX(城镇化率!$1:$1048576,MATCH($B212,城镇化率!$A:$A,0),MATCH(D$1,城镇化率!$5:$5,0))/100</f>
        <v>1957562.8625955381</v>
      </c>
      <c r="E212" s="40">
        <f>INDEX(人口源表!$1:$1048576,MATCH($B212,人口源表!$A:$A,0),MATCH(E$1,人口源表!$1:$1,0))*INDEX(城镇化率!$1:$1048576,MATCH($B212,城镇化率!$A:$A,0),MATCH(E$1,城镇化率!$5:$5,0))/100</f>
        <v>2007220.3368098054</v>
      </c>
      <c r="F212" s="40">
        <f>INDEX(人口源表!$1:$1048576,MATCH($B212,人口源表!$A:$A,0),MATCH(F$1,人口源表!$1:$1,0))*INDEX(城镇化率!$1:$1048576,MATCH($B212,城镇化率!$A:$A,0),MATCH(F$1,城镇化率!$5:$5,0))/100</f>
        <v>2058781.1314538289</v>
      </c>
      <c r="G212" s="40">
        <f>INDEX(人口源表!$1:$1048576,MATCH($B212,人口源表!$A:$A,0),MATCH(G$1,人口源表!$1:$1,0))*INDEX(城镇化率!$1:$1048576,MATCH($B212,城镇化率!$A:$A,0),MATCH(G$1,城镇化率!$5:$5,0))/100</f>
        <v>1791427.1747895759</v>
      </c>
      <c r="H212" s="40">
        <f>INDEX(人口源表!$1:$1048576,MATCH($B212,人口源表!$A:$A,0),MATCH(H$1,人口源表!$1:$1,0))*INDEX(城镇化率!$1:$1048576,MATCH($B212,城镇化率!$A:$A,0),MATCH(H$1,城镇化率!$5:$5,0))/100</f>
        <v>1848132.5056706411</v>
      </c>
      <c r="I212" s="40">
        <f>INDEX(人口源表!$1:$1048576,MATCH($B212,人口源表!$A:$A,0),MATCH(I$1,人口源表!$1:$1,0))*INDEX(城镇化率!$1:$1048576,MATCH($B212,城镇化率!$A:$A,0),MATCH(I$1,城镇化率!$5:$5,0))/100</f>
        <v>1892559.3647955796</v>
      </c>
      <c r="J212" s="40">
        <f>INDEX(人口源表!$1:$1048576,MATCH($B212,人口源表!$A:$A,0),MATCH(J$1,人口源表!$1:$1,0))*INDEX(城镇化率!$1:$1048576,MATCH($B212,城镇化率!$A:$A,0),MATCH(J$1,城镇化率!$5:$5,0))/100</f>
        <v>1937007.1000612406</v>
      </c>
      <c r="K212" s="40">
        <f>INDEX(人口源表!$1:$1048576,MATCH($B212,人口源表!$A:$A,0),MATCH(K$1,人口源表!$1:$1,0))*INDEX(城镇化率!$1:$1048576,MATCH($B212,城镇化率!$A:$A,0),MATCH(K$1,城镇化率!$5:$5,0))/100</f>
        <v>1981344.4494697114</v>
      </c>
      <c r="L212" s="40">
        <f>INDEX(人口源表!$1:$1048576,MATCH($B212,人口源表!$A:$A,0),MATCH(L$1,人口源表!$1:$1,0))*INDEX(城镇化率!$1:$1048576,MATCH($B212,城镇化率!$A:$A,0),MATCH(L$1,城镇化率!$5:$5,0))/100</f>
        <v>2025445.1216469442</v>
      </c>
      <c r="M212" s="40">
        <f>INDEX(人口源表!$1:$1048576,MATCH($B212,人口源表!$A:$A,0),MATCH(M$1,人口源表!$1:$1,0))*INDEX(城镇化率!$1:$1048576,MATCH($B212,城镇化率!$A:$A,0),MATCH(M$1,城镇化率!$5:$5,0))/100</f>
        <v>2069188.9006044162</v>
      </c>
      <c r="N212" s="40">
        <f>INDEX(人口源表!$1:$1048576,MATCH($B212,人口源表!$A:$A,0),MATCH(N$1,人口源表!$1:$1,0))*INDEX(城镇化率!$1:$1048576,MATCH($B212,城镇化率!$A:$A,0),MATCH(N$1,城镇化率!$5:$5,0))/100</f>
        <v>2112462.072662795</v>
      </c>
      <c r="O212" s="40">
        <f>INDEX(人口源表!$1:$1048576,MATCH($B212,人口源表!$A:$A,0),MATCH(O$1,人口源表!$1:$1,0))*INDEX(城镇化率!$1:$1048576,MATCH($B212,城镇化率!$A:$A,0),MATCH(O$1,城镇化率!$5:$5,0))/100</f>
        <v>2155157.8673934457</v>
      </c>
      <c r="P212" s="40">
        <f>INDEX(人口源表!$1:$1048576,MATCH($B212,人口源表!$A:$A,0),MATCH(P$1,人口源表!$1:$1,0))*INDEX(城镇化率!$1:$1048576,MATCH($B212,城镇化率!$A:$A,0),MATCH(P$1,城镇化率!$5:$5,0))/100</f>
        <v>2197176.9129188149</v>
      </c>
      <c r="Q212" s="40">
        <f>INDEX(人口源表!$1:$1048576,MATCH($B212,人口源表!$A:$A,0),MATCH(Q$1,人口源表!$1:$1,0))*INDEX(城镇化率!$1:$1048576,MATCH($B212,城镇化率!$A:$A,0),MATCH(Q$1,城镇化率!$5:$5,0))/100</f>
        <v>2238427.7059196974</v>
      </c>
      <c r="R212" s="40">
        <f>INDEX(人口源表!$1:$1048576,MATCH($B212,人口源表!$A:$A,0),MATCH(R$1,人口源表!$1:$1,0))*INDEX(城镇化率!$1:$1048576,MATCH($B212,城镇化率!$A:$A,0),MATCH(R$1,城镇化率!$5:$5,0))/100</f>
        <v>2278827.8605746748</v>
      </c>
      <c r="S212" s="40">
        <f>INDEX(人口源表!$1:$1048576,MATCH($B212,人口源表!$A:$A,0),MATCH(S$1,人口源表!$1:$1,0))*INDEX(城镇化率!$1:$1048576,MATCH($B212,城镇化率!$A:$A,0),MATCH(S$1,城镇化率!$5:$5,0))/100</f>
        <v>2306826.3561888356</v>
      </c>
      <c r="T212" s="40">
        <f>INDEX(人口源表!$1:$1048576,MATCH($B212,人口源表!$A:$A,0),MATCH(T$1,人口源表!$1:$1,0))*INDEX(城镇化率!$1:$1048576,MATCH($B212,城镇化率!$A:$A,0),MATCH(T$1,城镇化率!$5:$5,0))/100</f>
        <v>2333510.982380487</v>
      </c>
      <c r="U212" s="40">
        <f>INDEX(人口源表!$1:$1048576,MATCH($B212,人口源表!$A:$A,0),MATCH(U$1,人口源表!$1:$1,0))*INDEX(城镇化率!$1:$1048576,MATCH($B212,城镇化率!$A:$A,0),MATCH(U$1,城镇化率!$5:$5,0))/100</f>
        <v>2358846.2591339345</v>
      </c>
      <c r="V212" s="40">
        <f>INDEX(人口源表!$1:$1048576,MATCH($B212,人口源表!$A:$A,0),MATCH(V$1,人口源表!$1:$1,0))*INDEX(城镇化率!$1:$1048576,MATCH($B212,城镇化率!$A:$A,0),MATCH(V$1,城镇化率!$5:$5,0))/100</f>
        <v>2382805.5576388114</v>
      </c>
      <c r="W212" s="40">
        <f>INDEX(人口源表!$1:$1048576,MATCH($B212,人口源表!$A:$A,0),MATCH(W$1,人口源表!$1:$1,0))*INDEX(城镇化率!$1:$1048576,MATCH($B212,城镇化率!$A:$A,0),MATCH(W$1,城镇化率!$5:$5,0))/100</f>
        <v>2405375.2445116714</v>
      </c>
      <c r="X212" s="40">
        <f>INDEX(人口源表!$1:$1048576,MATCH($B212,人口源表!$A:$A,0),MATCH(X$1,人口源表!$1:$1,0))*INDEX(城镇化率!$1:$1048576,MATCH($B212,城镇化率!$A:$A,0),MATCH(X$1,城镇化率!$5:$5,0))/100</f>
        <v>2426551.8632774851</v>
      </c>
      <c r="Y212" s="40">
        <f>INDEX(人口源表!$1:$1048576,MATCH($B212,人口源表!$A:$A,0),MATCH(Y$1,人口源表!$1:$1,0))*INDEX(城镇化率!$1:$1048576,MATCH($B212,城镇化率!$A:$A,0),MATCH(Y$1,城镇化率!$5:$5,0))/100</f>
        <v>2446346.3454588484</v>
      </c>
      <c r="Z212" s="40">
        <f>INDEX(人口源表!$1:$1048576,MATCH($B212,人口源表!$A:$A,0),MATCH(Z$1,人口源表!$1:$1,0))*INDEX(城镇化率!$1:$1048576,MATCH($B212,城镇化率!$A:$A,0),MATCH(Z$1,城镇化率!$5:$5,0))/100</f>
        <v>2464779.5995452199</v>
      </c>
      <c r="AA212" s="40">
        <f>INDEX(人口源表!$1:$1048576,MATCH($B212,人口源表!$A:$A,0),MATCH(AA$1,人口源表!$1:$1,0))*INDEX(城镇化率!$1:$1048576,MATCH($B212,城镇化率!$A:$A,0),MATCH(AA$1,城镇化率!$5:$5,0))/100</f>
        <v>2481886.7505791746</v>
      </c>
      <c r="AB212" s="40">
        <f>INDEX(人口源表!$1:$1048576,MATCH($B212,人口源表!$A:$A,0),MATCH(AB$1,人口源表!$1:$1,0))*INDEX(城镇化率!$1:$1048576,MATCH($B212,城镇化率!$A:$A,0),MATCH(AB$1,城镇化率!$5:$5,0))/100</f>
        <v>2497715.0797530492</v>
      </c>
      <c r="AC212" s="40">
        <f>INDEX(人口源表!$1:$1048576,MATCH($B212,人口源表!$A:$A,0),MATCH(AC$1,人口源表!$1:$1,0))*INDEX(城镇化率!$1:$1048576,MATCH($B212,城镇化率!$A:$A,0),MATCH(AC$1,城镇化率!$5:$5,0))/100</f>
        <v>2509251.6788435085</v>
      </c>
      <c r="AD212" s="40">
        <f>INDEX(人口源表!$1:$1048576,MATCH($B212,人口源表!$A:$A,0),MATCH(AD$1,人口源表!$1:$1,0))*INDEX(城镇化率!$1:$1048576,MATCH($B212,城镇化率!$A:$A,0),MATCH(AD$1,城镇化率!$5:$5,0))/100</f>
        <v>2519614.9383285306</v>
      </c>
      <c r="AE212" s="40">
        <f>INDEX(人口源表!$1:$1048576,MATCH($B212,人口源表!$A:$A,0),MATCH(AE$1,人口源表!$1:$1,0))*INDEX(城镇化率!$1:$1048576,MATCH($B212,城镇化率!$A:$A,0),MATCH(AE$1,城镇化率!$5:$5,0))/100</f>
        <v>2528897.6075043618</v>
      </c>
      <c r="AF212" s="40">
        <f>INDEX(人口源表!$1:$1048576,MATCH($B212,人口源表!$A:$A,0),MATCH(AF$1,人口源表!$1:$1,0))*INDEX(城镇化率!$1:$1048576,MATCH($B212,城镇化率!$A:$A,0),MATCH(AF$1,城镇化率!$5:$5,0))/100</f>
        <v>2537206.1631275001</v>
      </c>
      <c r="AG212" s="40">
        <f>INDEX(人口源表!$1:$1048576,MATCH($B212,人口源表!$A:$A,0),MATCH(AG$1,人口源表!$1:$1,0))*INDEX(城镇化率!$1:$1048576,MATCH($B212,城镇化率!$A:$A,0),MATCH(AG$1,城镇化率!$5:$5,0))/100</f>
        <v>2544659.4179989356</v>
      </c>
      <c r="AH212" s="40">
        <f>INDEX(人口源表!$1:$1048576,MATCH($B212,人口源表!$A:$A,0),MATCH(AH$1,人口源表!$1:$1,0))*INDEX(城镇化率!$1:$1048576,MATCH($B212,城镇化率!$A:$A,0),MATCH(AH$1,城镇化率!$5:$5,0))/100</f>
        <v>2551392.844139189</v>
      </c>
      <c r="AI212" s="40">
        <f>INDEX(人口源表!$1:$1048576,MATCH($B212,人口源表!$A:$A,0),MATCH(AI$1,人口源表!$1:$1,0))*INDEX(城镇化率!$1:$1048576,MATCH($B212,城镇化率!$A:$A,0),MATCH(AI$1,城镇化率!$5:$5,0))/100</f>
        <v>2557554.7475821776</v>
      </c>
      <c r="AJ212" s="40">
        <f>INDEX(人口源表!$1:$1048576,MATCH($B212,人口源表!$A:$A,0),MATCH(AJ$1,人口源表!$1:$1,0))*INDEX(城镇化率!$1:$1048576,MATCH($B212,城镇化率!$A:$A,0),MATCH(AJ$1,城镇化率!$5:$5,0))/100</f>
        <v>2563308.1455374579</v>
      </c>
      <c r="AK212" s="40">
        <f>INDEX(人口源表!$1:$1048576,MATCH($B212,人口源表!$A:$A,0),MATCH(AK$1,人口源表!$1:$1,0))*INDEX(城镇化率!$1:$1048576,MATCH($B212,城镇化率!$A:$A,0),MATCH(AK$1,城镇化率!$5:$5,0))/100</f>
        <v>2568831.8528334596</v>
      </c>
      <c r="AL212" s="40">
        <f>INDEX(人口源表!$1:$1048576,MATCH($B212,人口源表!$A:$A,0),MATCH(AL$1,人口源表!$1:$1,0))*INDEX(城镇化率!$1:$1048576,MATCH($B212,城镇化率!$A:$A,0),MATCH(AL$1,城镇化率!$5:$5,0))/100</f>
        <v>2574319.088784785</v>
      </c>
      <c r="AM212" s="40">
        <f>INDEX(人口源表!$1:$1048576,MATCH($B212,人口源表!$A:$A,0),MATCH(AM$1,人口源表!$1:$1,0))*INDEX(城镇化率!$1:$1048576,MATCH($B212,城镇化率!$A:$A,0),MATCH(AM$1,城镇化率!$5:$5,0))/100</f>
        <v>2579978.5599603443</v>
      </c>
      <c r="AN212" s="40">
        <f>INDEX(人口源表!$1:$1048576,MATCH($B212,人口源表!$A:$A,0),MATCH(AN$1,人口源表!$1:$1,0))*INDEX(城镇化率!$1:$1048576,MATCH($B212,城镇化率!$A:$A,0),MATCH(AN$1,城镇化率!$5:$5,0))/100</f>
        <v>2586036.4045909508</v>
      </c>
      <c r="AO212" s="40">
        <f>INDEX(人口源表!$1:$1048576,MATCH($B212,人口源表!$A:$A,0),MATCH(AO$1,人口源表!$1:$1,0))*INDEX(城镇化率!$1:$1048576,MATCH($B212,城镇化率!$A:$A,0),MATCH(AO$1,城镇化率!$5:$5,0))/100</f>
        <v>2592733.1187198083</v>
      </c>
      <c r="AP212" s="40">
        <f>INDEX(人口源表!$1:$1048576,MATCH($B212,人口源表!$A:$A,0),MATCH(AP$1,人口源表!$1:$1,0))*INDEX(城镇化率!$1:$1048576,MATCH($B212,城镇化率!$A:$A,0),MATCH(AP$1,城镇化率!$5:$5,0))/100</f>
        <v>2600324.6411771951</v>
      </c>
      <c r="AQ212" s="40">
        <f>INDEX(人口源表!$1:$1048576,MATCH($B212,人口源表!$A:$A,0),MATCH(AQ$1,人口源表!$1:$1,0))*INDEX(城镇化率!$1:$1048576,MATCH($B212,城镇化率!$A:$A,0),MATCH(AQ$1,城镇化率!$5:$5,0))/100</f>
        <v>2609086.8585243914</v>
      </c>
      <c r="AR212" s="40">
        <f>INDEX(人口源表!$1:$1048576,MATCH($B212,人口源表!$A:$A,0),MATCH(AR$1,人口源表!$1:$1,0))*INDEX(城镇化率!$1:$1048576,MATCH($B212,城镇化率!$A:$A,0),MATCH(AR$1,城镇化率!$5:$5,0))/100</f>
        <v>2619309.1229328816</v>
      </c>
      <c r="AS212" s="40">
        <f>INDEX(人口源表!$1:$1048576,MATCH($B212,人口源表!$A:$A,0),MATCH(AS$1,人口源表!$1:$1,0))*INDEX(城镇化率!$1:$1048576,MATCH($B212,城镇化率!$A:$A,0),MATCH(AS$1,城镇化率!$5:$5,0))/100</f>
        <v>2631298.7471814654</v>
      </c>
      <c r="AT212" s="40">
        <f>INDEX(人口源表!$1:$1048576,MATCH($B212,人口源表!$A:$A,0),MATCH(AT$1,人口源表!$1:$1,0))*INDEX(城镇化率!$1:$1048576,MATCH($B212,城镇化率!$A:$A,0),MATCH(AT$1,城镇化率!$5:$5,0))/100</f>
        <v>2645383.0211379132</v>
      </c>
      <c r="AU212" s="40">
        <f>INDEX(人口源表!$1:$1048576,MATCH($B212,人口源表!$A:$A,0),MATCH(AU$1,人口源表!$1:$1,0))*INDEX(城镇化率!$1:$1048576,MATCH($B212,城镇化率!$A:$A,0),MATCH(AU$1,城镇化率!$5:$5,0))/100</f>
        <v>2661902.6458726265</v>
      </c>
      <c r="AV212" s="40">
        <f>INDEX(人口源表!$1:$1048576,MATCH($B212,人口源表!$A:$A,0),MATCH(AV$1,人口源表!$1:$1,0))*INDEX(城镇化率!$1:$1048576,MATCH($B212,城镇化率!$A:$A,0),MATCH(AV$1,城镇化率!$5:$5,0))/100</f>
        <v>2681220.5978668495</v>
      </c>
    </row>
    <row r="213" spans="1:48" x14ac:dyDescent="0.15">
      <c r="A213" s="4" t="s">
        <v>873</v>
      </c>
      <c r="B213" s="4" t="s">
        <v>432</v>
      </c>
      <c r="C213" s="34">
        <f>VLOOKUP(B213,'[1]2016省城人口总结（根）'!B:C,2,FALSE)/100</f>
        <v>0.64639999999999997</v>
      </c>
      <c r="D213" s="40">
        <f>INDEX(人口源表!$1:$1048576,MATCH($B213,人口源表!$A:$A,0),MATCH(D$1,人口源表!$1:$1,0))*INDEX(城镇化率!$1:$1048576,MATCH($B213,城镇化率!$A:$A,0),MATCH(D$1,城镇化率!$5:$5,0))/100</f>
        <v>1961612.2689284044</v>
      </c>
      <c r="E213" s="40">
        <f>INDEX(人口源表!$1:$1048576,MATCH($B213,人口源表!$A:$A,0),MATCH(E$1,人口源表!$1:$1,0))*INDEX(城镇化率!$1:$1048576,MATCH($B213,城镇化率!$A:$A,0),MATCH(E$1,城镇化率!$5:$5,0))/100</f>
        <v>2002512.1519172031</v>
      </c>
      <c r="F213" s="40">
        <f>INDEX(人口源表!$1:$1048576,MATCH($B213,人口源表!$A:$A,0),MATCH(F$1,人口源表!$1:$1,0))*INDEX(城镇化率!$1:$1048576,MATCH($B213,城镇化率!$A:$A,0),MATCH(F$1,城镇化率!$5:$5,0))/100</f>
        <v>2043969.0814069097</v>
      </c>
      <c r="G213" s="40">
        <f>INDEX(人口源表!$1:$1048576,MATCH($B213,人口源表!$A:$A,0),MATCH(G$1,人口源表!$1:$1,0))*INDEX(城镇化率!$1:$1048576,MATCH($B213,城镇化率!$A:$A,0),MATCH(G$1,城镇化率!$5:$5,0))/100</f>
        <v>1923229.5058051425</v>
      </c>
      <c r="H213" s="40">
        <f>INDEX(人口源表!$1:$1048576,MATCH($B213,人口源表!$A:$A,0),MATCH(H$1,人口源表!$1:$1,0))*INDEX(城镇化率!$1:$1048576,MATCH($B213,城镇化率!$A:$A,0),MATCH(H$1,城镇化率!$5:$5,0))/100</f>
        <v>1962088.3643100443</v>
      </c>
      <c r="I213" s="40">
        <f>INDEX(人口源表!$1:$1048576,MATCH($B213,人口源表!$A:$A,0),MATCH(I$1,人口源表!$1:$1,0))*INDEX(城镇化率!$1:$1048576,MATCH($B213,城镇化率!$A:$A,0),MATCH(I$1,城镇化率!$5:$5,0))/100</f>
        <v>1989809.0207158586</v>
      </c>
      <c r="J213" s="40">
        <f>INDEX(人口源表!$1:$1048576,MATCH($B213,人口源表!$A:$A,0),MATCH(J$1,人口源表!$1:$1,0))*INDEX(城镇化率!$1:$1048576,MATCH($B213,城镇化率!$A:$A,0),MATCH(J$1,城镇化率!$5:$5,0))/100</f>
        <v>2019460.9708497173</v>
      </c>
      <c r="K213" s="40">
        <f>INDEX(人口源表!$1:$1048576,MATCH($B213,人口源表!$A:$A,0),MATCH(K$1,人口源表!$1:$1,0))*INDEX(城镇化率!$1:$1048576,MATCH($B213,城镇化率!$A:$A,0),MATCH(K$1,城镇化率!$5:$5,0))/100</f>
        <v>2050771.6230693979</v>
      </c>
      <c r="L213" s="40">
        <f>INDEX(人口源表!$1:$1048576,MATCH($B213,人口源表!$A:$A,0),MATCH(L$1,人口源表!$1:$1,0))*INDEX(城镇化率!$1:$1048576,MATCH($B213,城镇化率!$A:$A,0),MATCH(L$1,城镇化率!$5:$5,0))/100</f>
        <v>2083471.5261575247</v>
      </c>
      <c r="M213" s="40">
        <f>INDEX(人口源表!$1:$1048576,MATCH($B213,人口源表!$A:$A,0),MATCH(M$1,人口源表!$1:$1,0))*INDEX(城镇化率!$1:$1048576,MATCH($B213,城镇化率!$A:$A,0),MATCH(M$1,城镇化率!$5:$5,0))/100</f>
        <v>2117302.0850199806</v>
      </c>
      <c r="N213" s="40">
        <f>INDEX(人口源表!$1:$1048576,MATCH($B213,人口源表!$A:$A,0),MATCH(N$1,人口源表!$1:$1,0))*INDEX(城镇化率!$1:$1048576,MATCH($B213,城镇化率!$A:$A,0),MATCH(N$1,城镇化率!$5:$5,0))/100</f>
        <v>2152011.2497972674</v>
      </c>
      <c r="O213" s="40">
        <f>INDEX(人口源表!$1:$1048576,MATCH($B213,人口源表!$A:$A,0),MATCH(O$1,人口源表!$1:$1,0))*INDEX(城镇化率!$1:$1048576,MATCH($B213,城镇化率!$A:$A,0),MATCH(O$1,城镇化率!$5:$5,0))/100</f>
        <v>2187357.8212744808</v>
      </c>
      <c r="P213" s="40">
        <f>INDEX(人口源表!$1:$1048576,MATCH($B213,人口源表!$A:$A,0),MATCH(P$1,人口源表!$1:$1,0))*INDEX(城镇化率!$1:$1048576,MATCH($B213,城镇化率!$A:$A,0),MATCH(P$1,城镇化率!$5:$5,0))/100</f>
        <v>2223107.7624266739</v>
      </c>
      <c r="Q213" s="40">
        <f>INDEX(人口源表!$1:$1048576,MATCH($B213,人口源表!$A:$A,0),MATCH(Q$1,人口源表!$1:$1,0))*INDEX(城镇化率!$1:$1048576,MATCH($B213,城镇化率!$A:$A,0),MATCH(Q$1,城镇化率!$5:$5,0))/100</f>
        <v>2259040.0991800302</v>
      </c>
      <c r="R213" s="40">
        <f>INDEX(人口源表!$1:$1048576,MATCH($B213,人口源表!$A:$A,0),MATCH(R$1,人口源表!$1:$1,0))*INDEX(城镇化率!$1:$1048576,MATCH($B213,城镇化率!$A:$A,0),MATCH(R$1,城镇化率!$5:$5,0))/100</f>
        <v>2294943.2292258586</v>
      </c>
      <c r="S213" s="40">
        <f>INDEX(人口源表!$1:$1048576,MATCH($B213,人口源表!$A:$A,0),MATCH(S$1,人口源表!$1:$1,0))*INDEX(城镇化率!$1:$1048576,MATCH($B213,城镇化率!$A:$A,0),MATCH(S$1,城镇化率!$5:$5,0))/100</f>
        <v>2319081.751452297</v>
      </c>
      <c r="T213" s="40">
        <f>INDEX(人口源表!$1:$1048576,MATCH($B213,人口源表!$A:$A,0),MATCH(T$1,人口源表!$1:$1,0))*INDEX(城镇化率!$1:$1048576,MATCH($B213,城镇化率!$A:$A,0),MATCH(T$1,城镇化率!$5:$5,0))/100</f>
        <v>2342515.4851185512</v>
      </c>
      <c r="U213" s="40">
        <f>INDEX(人口源表!$1:$1048576,MATCH($B213,人口源表!$A:$A,0),MATCH(U$1,人口源表!$1:$1,0))*INDEX(城镇化率!$1:$1048576,MATCH($B213,城镇化率!$A:$A,0),MATCH(U$1,城镇化率!$5:$5,0))/100</f>
        <v>2365085.0116123529</v>
      </c>
      <c r="V213" s="40">
        <f>INDEX(人口源表!$1:$1048576,MATCH($B213,人口源表!$A:$A,0),MATCH(V$1,人口源表!$1:$1,0))*INDEX(城镇化率!$1:$1048576,MATCH($B213,城镇化率!$A:$A,0),MATCH(V$1,城镇化率!$5:$5,0))/100</f>
        <v>2386645.7633403665</v>
      </c>
      <c r="W213" s="40">
        <f>INDEX(人口源表!$1:$1048576,MATCH($B213,人口源表!$A:$A,0),MATCH(W$1,人口源表!$1:$1,0))*INDEX(城镇化率!$1:$1048576,MATCH($B213,城镇化率!$A:$A,0),MATCH(W$1,城镇化率!$5:$5,0))/100</f>
        <v>2407072.3497032393</v>
      </c>
      <c r="X213" s="40">
        <f>INDEX(人口源表!$1:$1048576,MATCH($B213,人口源表!$A:$A,0),MATCH(X$1,人口源表!$1:$1,0))*INDEX(城镇化率!$1:$1048576,MATCH($B213,城镇化率!$A:$A,0),MATCH(X$1,城镇化率!$5:$5,0))/100</f>
        <v>2426258.2844414734</v>
      </c>
      <c r="Y213" s="40">
        <f>INDEX(人口源表!$1:$1048576,MATCH($B213,人口源表!$A:$A,0),MATCH(Y$1,人口源表!$1:$1,0))*INDEX(城镇化率!$1:$1048576,MATCH($B213,城镇化率!$A:$A,0),MATCH(Y$1,城镇化率!$5:$5,0))/100</f>
        <v>2444116.4882674003</v>
      </c>
      <c r="Z213" s="40">
        <f>INDEX(人口源表!$1:$1048576,MATCH($B213,人口源表!$A:$A,0),MATCH(Z$1,人口源表!$1:$1,0))*INDEX(城镇化率!$1:$1048576,MATCH($B213,城镇化率!$A:$A,0),MATCH(Z$1,城镇化率!$5:$5,0))/100</f>
        <v>2460579.004218292</v>
      </c>
      <c r="AA213" s="40">
        <f>INDEX(人口源表!$1:$1048576,MATCH($B213,人口源表!$A:$A,0),MATCH(AA$1,人口源表!$1:$1,0))*INDEX(城镇化率!$1:$1048576,MATCH($B213,城镇化率!$A:$A,0),MATCH(AA$1,城镇化率!$5:$5,0))/100</f>
        <v>2475596.6969372462</v>
      </c>
      <c r="AB213" s="40">
        <f>INDEX(人口源表!$1:$1048576,MATCH($B213,人口源表!$A:$A,0),MATCH(AB$1,人口源表!$1:$1,0))*INDEX(城镇化率!$1:$1048576,MATCH($B213,城镇化率!$A:$A,0),MATCH(AB$1,城镇化率!$5:$5,0))/100</f>
        <v>2489142.1472941968</v>
      </c>
      <c r="AC213" s="40">
        <f>INDEX(人口源表!$1:$1048576,MATCH($B213,人口源表!$A:$A,0),MATCH(AC$1,人口源表!$1:$1,0))*INDEX(城镇化率!$1:$1048576,MATCH($B213,城镇化率!$A:$A,0),MATCH(AC$1,城镇化率!$5:$5,0))/100</f>
        <v>2498149.5549099781</v>
      </c>
      <c r="AD213" s="40">
        <f>INDEX(人口源表!$1:$1048576,MATCH($B213,人口源表!$A:$A,0),MATCH(AD$1,人口源表!$1:$1,0))*INDEX(城镇化率!$1:$1048576,MATCH($B213,城镇化率!$A:$A,0),MATCH(AD$1,城镇化率!$5:$5,0))/100</f>
        <v>2505672.6244303943</v>
      </c>
      <c r="AE213" s="40">
        <f>INDEX(人口源表!$1:$1048576,MATCH($B213,人口源表!$A:$A,0),MATCH(AE$1,人口源表!$1:$1,0))*INDEX(城镇化率!$1:$1048576,MATCH($B213,城镇化率!$A:$A,0),MATCH(AE$1,城镇化率!$5:$5,0))/100</f>
        <v>2511753.596020997</v>
      </c>
      <c r="AF213" s="40">
        <f>INDEX(人口源表!$1:$1048576,MATCH($B213,人口源表!$A:$A,0),MATCH(AF$1,人口源表!$1:$1,0))*INDEX(城镇化率!$1:$1048576,MATCH($B213,城镇化率!$A:$A,0),MATCH(AF$1,城镇化率!$5:$5,0))/100</f>
        <v>2516458.2980286065</v>
      </c>
      <c r="AG213" s="40">
        <f>INDEX(人口源表!$1:$1048576,MATCH($B213,人口源表!$A:$A,0),MATCH(AG$1,人口源表!$1:$1,0))*INDEX(城镇化率!$1:$1048576,MATCH($B213,城镇化率!$A:$A,0),MATCH(AG$1,城镇化率!$5:$5,0))/100</f>
        <v>2519874.9484661822</v>
      </c>
      <c r="AH213" s="40">
        <f>INDEX(人口源表!$1:$1048576,MATCH($B213,人口源表!$A:$A,0),MATCH(AH$1,人口源表!$1:$1,0))*INDEX(城镇化率!$1:$1048576,MATCH($B213,城镇化率!$A:$A,0),MATCH(AH$1,城镇化率!$5:$5,0))/100</f>
        <v>2522114.5669462308</v>
      </c>
      <c r="AI213" s="40">
        <f>INDEX(人口源表!$1:$1048576,MATCH($B213,人口源表!$A:$A,0),MATCH(AI$1,人口源表!$1:$1,0))*INDEX(城镇化率!$1:$1048576,MATCH($B213,城镇化率!$A:$A,0),MATCH(AI$1,城镇化率!$5:$5,0))/100</f>
        <v>2523312.2156001632</v>
      </c>
      <c r="AJ213" s="40">
        <f>INDEX(人口源表!$1:$1048576,MATCH($B213,人口源表!$A:$A,0),MATCH(AJ$1,人口源表!$1:$1,0))*INDEX(城镇化率!$1:$1048576,MATCH($B213,城镇化率!$A:$A,0),MATCH(AJ$1,城镇化率!$5:$5,0))/100</f>
        <v>2523628.2633058899</v>
      </c>
      <c r="AK213" s="40">
        <f>INDEX(人口源表!$1:$1048576,MATCH($B213,人口源表!$A:$A,0),MATCH(AK$1,人口源表!$1:$1,0))*INDEX(城镇化率!$1:$1048576,MATCH($B213,城镇化率!$A:$A,0),MATCH(AK$1,城镇化率!$5:$5,0))/100</f>
        <v>2523245.5205394626</v>
      </c>
      <c r="AL213" s="40">
        <f>INDEX(人口源表!$1:$1048576,MATCH($B213,人口源表!$A:$A,0),MATCH(AL$1,人口源表!$1:$1,0))*INDEX(城镇化率!$1:$1048576,MATCH($B213,城镇化率!$A:$A,0),MATCH(AL$1,城镇化率!$5:$5,0))/100</f>
        <v>2522372.973971657</v>
      </c>
      <c r="AM213" s="40">
        <f>INDEX(人口源表!$1:$1048576,MATCH($B213,人口源表!$A:$A,0),MATCH(AM$1,人口源表!$1:$1,0))*INDEX(城镇化率!$1:$1048576,MATCH($B213,城镇化率!$A:$A,0),MATCH(AM$1,城镇化率!$5:$5,0))/100</f>
        <v>2521244.5797217451</v>
      </c>
      <c r="AN213" s="40">
        <f>INDEX(人口源表!$1:$1048576,MATCH($B213,人口源表!$A:$A,0),MATCH(AN$1,人口源表!$1:$1,0))*INDEX(城镇化率!$1:$1048576,MATCH($B213,城镇化率!$A:$A,0),MATCH(AN$1,城镇化率!$5:$5,0))/100</f>
        <v>2520122.2240516152</v>
      </c>
      <c r="AO213" s="40">
        <f>INDEX(人口源表!$1:$1048576,MATCH($B213,人口源表!$A:$A,0),MATCH(AO$1,人口源表!$1:$1,0))*INDEX(城镇化率!$1:$1048576,MATCH($B213,城镇化率!$A:$A,0),MATCH(AO$1,城镇化率!$5:$5,0))/100</f>
        <v>2519291.1572151459</v>
      </c>
      <c r="AP213" s="40">
        <f>INDEX(人口源表!$1:$1048576,MATCH($B213,人口源表!$A:$A,0),MATCH(AP$1,人口源表!$1:$1,0))*INDEX(城镇化率!$1:$1048576,MATCH($B213,城镇化率!$A:$A,0),MATCH(AP$1,城镇化率!$5:$5,0))/100</f>
        <v>2519064.6283857678</v>
      </c>
      <c r="AQ213" s="40">
        <f>INDEX(人口源表!$1:$1048576,MATCH($B213,人口源表!$A:$A,0),MATCH(AQ$1,人口源表!$1:$1,0))*INDEX(城镇化率!$1:$1048576,MATCH($B213,城镇化率!$A:$A,0),MATCH(AQ$1,城镇化率!$5:$5,0))/100</f>
        <v>2519784.3729253761</v>
      </c>
      <c r="AR213" s="40">
        <f>INDEX(人口源表!$1:$1048576,MATCH($B213,人口源表!$A:$A,0),MATCH(AR$1,人口源表!$1:$1,0))*INDEX(城镇化率!$1:$1048576,MATCH($B213,城镇化率!$A:$A,0),MATCH(AR$1,城镇化率!$5:$5,0))/100</f>
        <v>2521817.6939544342</v>
      </c>
      <c r="AS213" s="40">
        <f>INDEX(人口源表!$1:$1048576,MATCH($B213,人口源表!$A:$A,0),MATCH(AS$1,人口源表!$1:$1,0))*INDEX(城镇化率!$1:$1048576,MATCH($B213,城镇化率!$A:$A,0),MATCH(AS$1,城镇化率!$5:$5,0))/100</f>
        <v>2525563.0319588506</v>
      </c>
      <c r="AT213" s="40">
        <f>INDEX(人口源表!$1:$1048576,MATCH($B213,人口源表!$A:$A,0),MATCH(AT$1,人口源表!$1:$1,0))*INDEX(城镇化率!$1:$1048576,MATCH($B213,城镇化率!$A:$A,0),MATCH(AT$1,城镇化率!$5:$5,0))/100</f>
        <v>2531443.6264082617</v>
      </c>
      <c r="AU213" s="40">
        <f>INDEX(人口源表!$1:$1048576,MATCH($B213,人口源表!$A:$A,0),MATCH(AU$1,人口源表!$1:$1,0))*INDEX(城镇化率!$1:$1048576,MATCH($B213,城镇化率!$A:$A,0),MATCH(AU$1,城镇化率!$5:$5,0))/100</f>
        <v>2539915.6893266053</v>
      </c>
      <c r="AV213" s="40">
        <f>INDEX(人口源表!$1:$1048576,MATCH($B213,人口源表!$A:$A,0),MATCH(AV$1,人口源表!$1:$1,0))*INDEX(城镇化率!$1:$1048576,MATCH($B213,城镇化率!$A:$A,0),MATCH(AV$1,城镇化率!$5:$5,0))/100</f>
        <v>2551462.0420346991</v>
      </c>
    </row>
    <row r="214" spans="1:48" x14ac:dyDescent="0.15">
      <c r="A214" s="4" t="s">
        <v>873</v>
      </c>
      <c r="B214" s="4" t="s">
        <v>434</v>
      </c>
      <c r="C214" s="34">
        <f>VLOOKUP(B214,'[1]2016省城人口总结（根）'!B:C,2,FALSE)/100</f>
        <v>0.64639999999999997</v>
      </c>
      <c r="D214" s="40">
        <f>INDEX(人口源表!$1:$1048576,MATCH($B214,人口源表!$A:$A,0),MATCH(D$1,人口源表!$1:$1,0))*INDEX(城镇化率!$1:$1048576,MATCH($B214,城镇化率!$A:$A,0),MATCH(D$1,城镇化率!$5:$5,0))/100</f>
        <v>1609123.6429178086</v>
      </c>
      <c r="E214" s="40">
        <f>INDEX(人口源表!$1:$1048576,MATCH($B214,人口源表!$A:$A,0),MATCH(E$1,人口源表!$1:$1,0))*INDEX(城镇化率!$1:$1048576,MATCH($B214,城镇化率!$A:$A,0),MATCH(E$1,城镇化率!$5:$5,0))/100</f>
        <v>1643787.2072846172</v>
      </c>
      <c r="F214" s="40">
        <f>INDEX(人口源表!$1:$1048576,MATCH($B214,人口源表!$A:$A,0),MATCH(F$1,人口源表!$1:$1,0))*INDEX(城镇化率!$1:$1048576,MATCH($B214,城镇化率!$A:$A,0),MATCH(F$1,城镇化率!$5:$5,0))/100</f>
        <v>1678921.8792764589</v>
      </c>
      <c r="G214" s="40">
        <f>INDEX(人口源表!$1:$1048576,MATCH($B214,人口源表!$A:$A,0),MATCH(G$1,人口源表!$1:$1,0))*INDEX(城镇化率!$1:$1048576,MATCH($B214,城镇化率!$A:$A,0),MATCH(G$1,城镇化率!$5:$5,0))/100</f>
        <v>1758556.8266366944</v>
      </c>
      <c r="H214" s="40">
        <f>INDEX(人口源表!$1:$1048576,MATCH($B214,人口源表!$A:$A,0),MATCH(H$1,人口源表!$1:$1,0))*INDEX(城镇化率!$1:$1048576,MATCH($B214,城镇化率!$A:$A,0),MATCH(H$1,城镇化率!$5:$5,0))/100</f>
        <v>1799732.2113443443</v>
      </c>
      <c r="I214" s="40">
        <f>INDEX(人口源表!$1:$1048576,MATCH($B214,人口源表!$A:$A,0),MATCH(I$1,人口源表!$1:$1,0))*INDEX(城镇化率!$1:$1048576,MATCH($B214,城镇化率!$A:$A,0),MATCH(I$1,城镇化率!$5:$5,0))/100</f>
        <v>1828936.65200142</v>
      </c>
      <c r="J214" s="40">
        <f>INDEX(人口源表!$1:$1048576,MATCH($B214,人口源表!$A:$A,0),MATCH(J$1,人口源表!$1:$1,0))*INDEX(城镇化率!$1:$1048576,MATCH($B214,城镇化率!$A:$A,0),MATCH(J$1,城镇化率!$5:$5,0))/100</f>
        <v>1858268.6831119137</v>
      </c>
      <c r="K214" s="40">
        <f>INDEX(人口源表!$1:$1048576,MATCH($B214,人口源表!$A:$A,0),MATCH(K$1,人口源表!$1:$1,0))*INDEX(城镇化率!$1:$1048576,MATCH($B214,城镇化率!$A:$A,0),MATCH(K$1,城镇化率!$5:$5,0))/100</f>
        <v>1887621.8618441713</v>
      </c>
      <c r="L214" s="40">
        <f>INDEX(人口源表!$1:$1048576,MATCH($B214,人口源表!$A:$A,0),MATCH(L$1,人口源表!$1:$1,0))*INDEX(城镇化率!$1:$1048576,MATCH($B214,城镇化率!$A:$A,0),MATCH(L$1,城镇化率!$5:$5,0))/100</f>
        <v>1916892.705921836</v>
      </c>
      <c r="M214" s="40">
        <f>INDEX(人口源表!$1:$1048576,MATCH($B214,人口源表!$A:$A,0),MATCH(M$1,人口源表!$1:$1,0))*INDEX(城镇化率!$1:$1048576,MATCH($B214,城镇化率!$A:$A,0),MATCH(M$1,城镇化率!$5:$5,0))/100</f>
        <v>1945982.4016825822</v>
      </c>
      <c r="N214" s="40">
        <f>INDEX(人口源表!$1:$1048576,MATCH($B214,人口源表!$A:$A,0),MATCH(N$1,人口源表!$1:$1,0))*INDEX(城镇化率!$1:$1048576,MATCH($B214,城镇化率!$A:$A,0),MATCH(N$1,城镇化率!$5:$5,0))/100</f>
        <v>1974797.1399188659</v>
      </c>
      <c r="O214" s="40">
        <f>INDEX(人口源表!$1:$1048576,MATCH($B214,人口源表!$A:$A,0),MATCH(O$1,人口源表!$1:$1,0))*INDEX(城镇化率!$1:$1048576,MATCH($B214,城镇化率!$A:$A,0),MATCH(O$1,城镇化率!$5:$5,0))/100</f>
        <v>2003246.2385946037</v>
      </c>
      <c r="P214" s="40">
        <f>INDEX(人口源表!$1:$1048576,MATCH($B214,人口源表!$A:$A,0),MATCH(P$1,人口源表!$1:$1,0))*INDEX(城镇化率!$1:$1048576,MATCH($B214,城镇化率!$A:$A,0),MATCH(P$1,城镇化率!$5:$5,0))/100</f>
        <v>2031246.1340211697</v>
      </c>
      <c r="Q214" s="40">
        <f>INDEX(人口源表!$1:$1048576,MATCH($B214,人口源表!$A:$A,0),MATCH(Q$1,人口源表!$1:$1,0))*INDEX(城镇化率!$1:$1048576,MATCH($B214,城镇化率!$A:$A,0),MATCH(Q$1,城镇化率!$5:$5,0))/100</f>
        <v>2058715.5292948424</v>
      </c>
      <c r="R214" s="40">
        <f>INDEX(人口源表!$1:$1048576,MATCH($B214,人口源表!$A:$A,0),MATCH(R$1,人口源表!$1:$1,0))*INDEX(城镇化率!$1:$1048576,MATCH($B214,城镇化率!$A:$A,0),MATCH(R$1,城镇化率!$5:$5,0))/100</f>
        <v>2085582.4611285969</v>
      </c>
      <c r="S214" s="40">
        <f>INDEX(人口源表!$1:$1048576,MATCH($B214,人口源表!$A:$A,0),MATCH(S$1,人口源表!$1:$1,0))*INDEX(城镇化率!$1:$1048576,MATCH($B214,城镇化率!$A:$A,0),MATCH(S$1,城镇化率!$5:$5,0))/100</f>
        <v>2101323.55250079</v>
      </c>
      <c r="T214" s="40">
        <f>INDEX(人口源表!$1:$1048576,MATCH($B214,人口源表!$A:$A,0),MATCH(T$1,人口源表!$1:$1,0))*INDEX(城镇化率!$1:$1048576,MATCH($B214,城镇化率!$A:$A,0),MATCH(T$1,城镇化率!$5:$5,0))/100</f>
        <v>2116132.2101285537</v>
      </c>
      <c r="U214" s="40">
        <f>INDEX(人口源表!$1:$1048576,MATCH($B214,人口源表!$A:$A,0),MATCH(U$1,人口源表!$1:$1,0))*INDEX(城镇化率!$1:$1048576,MATCH($B214,城镇化率!$A:$A,0),MATCH(U$1,城镇化率!$5:$5,0))/100</f>
        <v>2129967.9398971181</v>
      </c>
      <c r="V214" s="40">
        <f>INDEX(人口源表!$1:$1048576,MATCH($B214,人口源表!$A:$A,0),MATCH(V$1,人口源表!$1:$1,0))*INDEX(城镇化率!$1:$1048576,MATCH($B214,城镇化率!$A:$A,0),MATCH(V$1,城镇化率!$5:$5,0))/100</f>
        <v>2142798.1561292633</v>
      </c>
      <c r="W214" s="40">
        <f>INDEX(人口源表!$1:$1048576,MATCH($B214,人口源表!$A:$A,0),MATCH(W$1,人口源表!$1:$1,0))*INDEX(城镇化率!$1:$1048576,MATCH($B214,城镇化率!$A:$A,0),MATCH(W$1,城镇化率!$5:$5,0))/100</f>
        <v>2154596.0387350731</v>
      </c>
      <c r="X214" s="40">
        <f>INDEX(人口源表!$1:$1048576,MATCH($B214,人口源表!$A:$A,0),MATCH(X$1,人口源表!$1:$1,0))*INDEX(城镇化率!$1:$1048576,MATCH($B214,城镇化率!$A:$A,0),MATCH(X$1,城镇化率!$5:$5,0))/100</f>
        <v>2165345.4066899265</v>
      </c>
      <c r="Y214" s="40">
        <f>INDEX(人口源表!$1:$1048576,MATCH($B214,人口源表!$A:$A,0),MATCH(Y$1,人口源表!$1:$1,0))*INDEX(城镇化率!$1:$1048576,MATCH($B214,城镇化率!$A:$A,0),MATCH(Y$1,城镇化率!$5:$5,0))/100</f>
        <v>2175039.4074026407</v>
      </c>
      <c r="Z214" s="40">
        <f>INDEX(人口源表!$1:$1048576,MATCH($B214,人口源表!$A:$A,0),MATCH(Z$1,人口源表!$1:$1,0))*INDEX(城镇化率!$1:$1048576,MATCH($B214,城镇化率!$A:$A,0),MATCH(Z$1,城镇化率!$5:$5,0))/100</f>
        <v>2183678.3677525511</v>
      </c>
      <c r="AA214" s="40">
        <f>INDEX(人口源表!$1:$1048576,MATCH($B214,人口源表!$A:$A,0),MATCH(AA$1,人口源表!$1:$1,0))*INDEX(城镇化率!$1:$1048576,MATCH($B214,城镇化率!$A:$A,0),MATCH(AA$1,城镇化率!$5:$5,0))/100</f>
        <v>2191272.3707682397</v>
      </c>
      <c r="AB214" s="40">
        <f>INDEX(人口源表!$1:$1048576,MATCH($B214,人口源表!$A:$A,0),MATCH(AB$1,人口源表!$1:$1,0))*INDEX(城镇化率!$1:$1048576,MATCH($B214,城镇化率!$A:$A,0),MATCH(AB$1,城镇化率!$5:$5,0))/100</f>
        <v>2197840.695168898</v>
      </c>
      <c r="AC214" s="40">
        <f>INDEX(人口源表!$1:$1048576,MATCH($B214,人口源表!$A:$A,0),MATCH(AC$1,人口源表!$1:$1,0))*INDEX(城镇化率!$1:$1048576,MATCH($B214,城镇化率!$A:$A,0),MATCH(AC$1,城镇化率!$5:$5,0))/100</f>
        <v>2200714.9906412289</v>
      </c>
      <c r="AD214" s="40">
        <f>INDEX(人口源表!$1:$1048576,MATCH($B214,人口源表!$A:$A,0),MATCH(AD$1,人口源表!$1:$1,0))*INDEX(城镇化率!$1:$1048576,MATCH($B214,城镇化率!$A:$A,0),MATCH(AD$1,城镇化率!$5:$5,0))/100</f>
        <v>2202624.2887575212</v>
      </c>
      <c r="AE214" s="40">
        <f>INDEX(人口源表!$1:$1048576,MATCH($B214,人口源表!$A:$A,0),MATCH(AE$1,人口源表!$1:$1,0))*INDEX(城镇化率!$1:$1048576,MATCH($B214,城镇化率!$A:$A,0),MATCH(AE$1,城镇化率!$5:$5,0))/100</f>
        <v>2203618.5737873302</v>
      </c>
      <c r="AF214" s="40">
        <f>INDEX(人口源表!$1:$1048576,MATCH($B214,人口源表!$A:$A,0),MATCH(AF$1,人口源表!$1:$1,0))*INDEX(城镇化率!$1:$1048576,MATCH($B214,城镇化率!$A:$A,0),MATCH(AF$1,城镇化率!$5:$5,0))/100</f>
        <v>2203760.0778499227</v>
      </c>
      <c r="AG214" s="40">
        <f>INDEX(人口源表!$1:$1048576,MATCH($B214,人口源表!$A:$A,0),MATCH(AG$1,人口源表!$1:$1,0))*INDEX(城镇化率!$1:$1048576,MATCH($B214,城镇化率!$A:$A,0),MATCH(AG$1,城镇化率!$5:$5,0))/100</f>
        <v>2203121.8678052942</v>
      </c>
      <c r="AH214" s="40">
        <f>INDEX(人口源表!$1:$1048576,MATCH($B214,人口源表!$A:$A,0),MATCH(AH$1,人口源表!$1:$1,0))*INDEX(城镇化率!$1:$1048576,MATCH($B214,城镇化率!$A:$A,0),MATCH(AH$1,城镇化率!$5:$5,0))/100</f>
        <v>2201786.3976238952</v>
      </c>
      <c r="AI214" s="40">
        <f>INDEX(人口源表!$1:$1048576,MATCH($B214,人口源表!$A:$A,0),MATCH(AI$1,人口源表!$1:$1,0))*INDEX(城镇化率!$1:$1048576,MATCH($B214,城镇化率!$A:$A,0),MATCH(AI$1,城镇化率!$5:$5,0))/100</f>
        <v>2199844.8501348365</v>
      </c>
      <c r="AJ214" s="40">
        <f>INDEX(人口源表!$1:$1048576,MATCH($B214,人口源表!$A:$A,0),MATCH(AJ$1,人口源表!$1:$1,0))*INDEX(城镇化率!$1:$1048576,MATCH($B214,城镇化率!$A:$A,0),MATCH(AJ$1,城镇化率!$5:$5,0))/100</f>
        <v>2197402.2542841374</v>
      </c>
      <c r="AK214" s="40">
        <f>INDEX(人口源表!$1:$1048576,MATCH($B214,人口源表!$A:$A,0),MATCH(AK$1,人口源表!$1:$1,0))*INDEX(城镇化率!$1:$1048576,MATCH($B214,城镇化率!$A:$A,0),MATCH(AK$1,城镇化率!$5:$5,0))/100</f>
        <v>2194572.7492510541</v>
      </c>
      <c r="AL214" s="40">
        <f>INDEX(人口源表!$1:$1048576,MATCH($B214,人口源表!$A:$A,0),MATCH(AL$1,人口源表!$1:$1,0))*INDEX(城镇化率!$1:$1048576,MATCH($B214,城镇化率!$A:$A,0),MATCH(AL$1,城镇化率!$5:$5,0))/100</f>
        <v>2191481.4083860205</v>
      </c>
      <c r="AM214" s="40">
        <f>INDEX(人口源表!$1:$1048576,MATCH($B214,人口源表!$A:$A,0),MATCH(AM$1,人口源表!$1:$1,0))*INDEX(城镇化率!$1:$1048576,MATCH($B214,城镇化率!$A:$A,0),MATCH(AM$1,城镇化率!$5:$5,0))/100</f>
        <v>2188265.2657112922</v>
      </c>
      <c r="AN214" s="40">
        <f>INDEX(人口源表!$1:$1048576,MATCH($B214,人口源表!$A:$A,0),MATCH(AN$1,人口源表!$1:$1,0))*INDEX(城镇化率!$1:$1048576,MATCH($B214,城镇化率!$A:$A,0),MATCH(AN$1,城镇化率!$5:$5,0))/100</f>
        <v>2185072.6833863966</v>
      </c>
      <c r="AO214" s="40">
        <f>INDEX(人口源表!$1:$1048576,MATCH($B214,人口源表!$A:$A,0),MATCH(AO$1,人口源表!$1:$1,0))*INDEX(城镇化率!$1:$1048576,MATCH($B214,城镇化率!$A:$A,0),MATCH(AO$1,城镇化率!$5:$5,0))/100</f>
        <v>2182062.7024498256</v>
      </c>
      <c r="AP214" s="40">
        <f>INDEX(人口源表!$1:$1048576,MATCH($B214,人口源表!$A:$A,0),MATCH(AP$1,人口源表!$1:$1,0))*INDEX(城镇化率!$1:$1048576,MATCH($B214,城镇化率!$A:$A,0),MATCH(AP$1,城镇化率!$5:$5,0))/100</f>
        <v>2179408.6084574792</v>
      </c>
      <c r="AQ214" s="40">
        <f>INDEX(人口源表!$1:$1048576,MATCH($B214,人口源表!$A:$A,0),MATCH(AQ$1,人口源表!$1:$1,0))*INDEX(城镇化率!$1:$1048576,MATCH($B214,城镇化率!$A:$A,0),MATCH(AQ$1,城镇化率!$5:$5,0))/100</f>
        <v>2177292.2304885732</v>
      </c>
      <c r="AR214" s="40">
        <f>INDEX(人口源表!$1:$1048576,MATCH($B214,人口源表!$A:$A,0),MATCH(AR$1,人口源表!$1:$1,0))*INDEX(城镇化率!$1:$1048576,MATCH($B214,城镇化率!$A:$A,0),MATCH(AR$1,城镇化率!$5:$5,0))/100</f>
        <v>2175910.0470215366</v>
      </c>
      <c r="AS214" s="40">
        <f>INDEX(人口源表!$1:$1048576,MATCH($B214,人口源表!$A:$A,0),MATCH(AS$1,人口源表!$1:$1,0))*INDEX(城镇化率!$1:$1048576,MATCH($B214,城镇化率!$A:$A,0),MATCH(AS$1,城镇化率!$5:$5,0))/100</f>
        <v>2175470.8685018569</v>
      </c>
      <c r="AT214" s="40">
        <f>INDEX(人口源表!$1:$1048576,MATCH($B214,人口源表!$A:$A,0),MATCH(AT$1,人口源表!$1:$1,0))*INDEX(城镇化率!$1:$1048576,MATCH($B214,城镇化率!$A:$A,0),MATCH(AT$1,城镇化率!$5:$5,0))/100</f>
        <v>2176196.042176893</v>
      </c>
      <c r="AU214" s="40">
        <f>INDEX(人口源表!$1:$1048576,MATCH($B214,人口源表!$A:$A,0),MATCH(AU$1,人口源表!$1:$1,0))*INDEX(城镇化率!$1:$1048576,MATCH($B214,城镇化率!$A:$A,0),MATCH(AU$1,城镇化率!$5:$5,0))/100</f>
        <v>2178318.7966978177</v>
      </c>
      <c r="AV214" s="40">
        <f>INDEX(人口源表!$1:$1048576,MATCH($B214,人口源表!$A:$A,0),MATCH(AV$1,人口源表!$1:$1,0))*INDEX(城镇化率!$1:$1048576,MATCH($B214,城镇化率!$A:$A,0),MATCH(AV$1,城镇化率!$5:$5,0))/100</f>
        <v>2182086.1665370842</v>
      </c>
    </row>
    <row r="215" spans="1:48" x14ac:dyDescent="0.15">
      <c r="A215" s="4" t="s">
        <v>873</v>
      </c>
      <c r="B215" s="4" t="s">
        <v>436</v>
      </c>
      <c r="C215" s="34">
        <f>VLOOKUP(B215,'[1]2016省城人口总结（根）'!B:C,2,FALSE)/100</f>
        <v>0.71560000000000001</v>
      </c>
      <c r="D215" s="40">
        <f>INDEX(人口源表!$1:$1048576,MATCH($B215,人口源表!$A:$A,0),MATCH(D$1,人口源表!$1:$1,0))*INDEX(城镇化率!$1:$1048576,MATCH($B215,城镇化率!$A:$A,0),MATCH(D$1,城镇化率!$5:$5,0))/100</f>
        <v>2721495.7673370545</v>
      </c>
      <c r="E215" s="40">
        <f>INDEX(人口源表!$1:$1048576,MATCH($B215,人口源表!$A:$A,0),MATCH(E$1,人口源表!$1:$1,0))*INDEX(城镇化率!$1:$1048576,MATCH($B215,城镇化率!$A:$A,0),MATCH(E$1,城镇化率!$5:$5,0))/100</f>
        <v>2780608.460968927</v>
      </c>
      <c r="F215" s="40">
        <f>INDEX(人口源表!$1:$1048576,MATCH($B215,人口源表!$A:$A,0),MATCH(F$1,人口源表!$1:$1,0))*INDEX(城镇化率!$1:$1048576,MATCH($B215,城镇化率!$A:$A,0),MATCH(F$1,城镇化率!$5:$5,0))/100</f>
        <v>2840626.9242749168</v>
      </c>
      <c r="G215" s="40">
        <f>INDEX(人口源表!$1:$1048576,MATCH($B215,人口源表!$A:$A,0),MATCH(G$1,人口源表!$1:$1,0))*INDEX(城镇化率!$1:$1048576,MATCH($B215,城镇化率!$A:$A,0),MATCH(G$1,城镇化率!$5:$5,0))/100</f>
        <v>2968325.8667713278</v>
      </c>
      <c r="H215" s="40">
        <f>INDEX(人口源表!$1:$1048576,MATCH($B215,人口源表!$A:$A,0),MATCH(H$1,人口源表!$1:$1,0))*INDEX(城镇化率!$1:$1048576,MATCH($B215,城镇化率!$A:$A,0),MATCH(H$1,城镇化率!$5:$5,0))/100</f>
        <v>3038446.6805827953</v>
      </c>
      <c r="I215" s="40">
        <f>INDEX(人口源表!$1:$1048576,MATCH($B215,人口源表!$A:$A,0),MATCH(I$1,人口源表!$1:$1,0))*INDEX(城镇化率!$1:$1048576,MATCH($B215,城镇化率!$A:$A,0),MATCH(I$1,城镇化率!$5:$5,0))/100</f>
        <v>3088590.4697834556</v>
      </c>
      <c r="J215" s="40">
        <f>INDEX(人口源表!$1:$1048576,MATCH($B215,人口源表!$A:$A,0),MATCH(J$1,人口源表!$1:$1,0))*INDEX(城镇化率!$1:$1048576,MATCH($B215,城镇化率!$A:$A,0),MATCH(J$1,城镇化率!$5:$5,0))/100</f>
        <v>3139148.2470869287</v>
      </c>
      <c r="K215" s="40">
        <f>INDEX(人口源表!$1:$1048576,MATCH($B215,人口源表!$A:$A,0),MATCH(K$1,人口源表!$1:$1,0))*INDEX(城镇化率!$1:$1048576,MATCH($B215,城镇化率!$A:$A,0),MATCH(K$1,城镇化率!$5:$5,0))/100</f>
        <v>3189909.8314205902</v>
      </c>
      <c r="L215" s="40">
        <f>INDEX(人口源表!$1:$1048576,MATCH($B215,人口源表!$A:$A,0),MATCH(L$1,人口源表!$1:$1,0))*INDEX(城镇化率!$1:$1048576,MATCH($B215,城镇化率!$A:$A,0),MATCH(L$1,城镇化率!$5:$5,0))/100</f>
        <v>3240670.8957264656</v>
      </c>
      <c r="M215" s="40">
        <f>INDEX(人口源表!$1:$1048576,MATCH($B215,人口源表!$A:$A,0),MATCH(M$1,人口源表!$1:$1,0))*INDEX(城镇化率!$1:$1048576,MATCH($B215,城镇化率!$A:$A,0),MATCH(M$1,城镇化率!$5:$5,0))/100</f>
        <v>3291237.4947946514</v>
      </c>
      <c r="N215" s="40">
        <f>INDEX(人口源表!$1:$1048576,MATCH($B215,人口源表!$A:$A,0),MATCH(N$1,人口源表!$1:$1,0))*INDEX(城镇化率!$1:$1048576,MATCH($B215,城镇化率!$A:$A,0),MATCH(N$1,城镇化率!$5:$5,0))/100</f>
        <v>3341421.0999584906</v>
      </c>
      <c r="O215" s="40">
        <f>INDEX(人口源表!$1:$1048576,MATCH($B215,人口源表!$A:$A,0),MATCH(O$1,人口源表!$1:$1,0))*INDEX(城镇化率!$1:$1048576,MATCH($B215,城镇化率!$A:$A,0),MATCH(O$1,城镇化率!$5:$5,0))/100</f>
        <v>3391045.6278418796</v>
      </c>
      <c r="P215" s="40">
        <f>INDEX(人口源表!$1:$1048576,MATCH($B215,人口源表!$A:$A,0),MATCH(P$1,人口源表!$1:$1,0))*INDEX(城镇化率!$1:$1048576,MATCH($B215,城镇化率!$A:$A,0),MATCH(P$1,城镇化率!$5:$5,0))/100</f>
        <v>3439941.6151224077</v>
      </c>
      <c r="Q215" s="40">
        <f>INDEX(人口源表!$1:$1048576,MATCH($B215,人口源表!$A:$A,0),MATCH(Q$1,人口源表!$1:$1,0))*INDEX(城镇化率!$1:$1048576,MATCH($B215,城镇化率!$A:$A,0),MATCH(Q$1,城镇化率!$5:$5,0))/100</f>
        <v>3487953.4177682158</v>
      </c>
      <c r="R215" s="40">
        <f>INDEX(人口源表!$1:$1048576,MATCH($B215,人口源表!$A:$A,0),MATCH(R$1,人口源表!$1:$1,0))*INDEX(城镇化率!$1:$1048576,MATCH($B215,城镇化率!$A:$A,0),MATCH(R$1,城镇化率!$5:$5,0))/100</f>
        <v>3534932.4528823071</v>
      </c>
      <c r="S215" s="40">
        <f>INDEX(人口源表!$1:$1048576,MATCH($B215,人口源表!$A:$A,0),MATCH(S$1,人口源表!$1:$1,0))*INDEX(城镇化率!$1:$1048576,MATCH($B215,城镇化率!$A:$A,0),MATCH(S$1,城镇化率!$5:$5,0))/100</f>
        <v>3563019.7724643215</v>
      </c>
      <c r="T215" s="40">
        <f>INDEX(人口源表!$1:$1048576,MATCH($B215,人口源表!$A:$A,0),MATCH(T$1,人口源表!$1:$1,0))*INDEX(城镇化率!$1:$1048576,MATCH($B215,城镇化率!$A:$A,0),MATCH(T$1,城镇化率!$5:$5,0))/100</f>
        <v>3589467.4971139878</v>
      </c>
      <c r="U215" s="40">
        <f>INDEX(人口源表!$1:$1048576,MATCH($B215,人口源表!$A:$A,0),MATCH(U$1,人口源表!$1:$1,0))*INDEX(城镇化率!$1:$1048576,MATCH($B215,城镇化率!$A:$A,0),MATCH(U$1,城镇化率!$5:$5,0))/100</f>
        <v>3614189.2806396578</v>
      </c>
      <c r="V215" s="40">
        <f>INDEX(人口源表!$1:$1048576,MATCH($B215,人口源表!$A:$A,0),MATCH(V$1,人口源表!$1:$1,0))*INDEX(城镇化率!$1:$1048576,MATCH($B215,城镇化率!$A:$A,0),MATCH(V$1,城镇化率!$5:$5,0))/100</f>
        <v>3637117.1494784597</v>
      </c>
      <c r="W215" s="40">
        <f>INDEX(人口源表!$1:$1048576,MATCH($B215,人口源表!$A:$A,0),MATCH(W$1,人口源表!$1:$1,0))*INDEX(城镇化率!$1:$1048576,MATCH($B215,城镇化率!$A:$A,0),MATCH(W$1,城镇化率!$5:$5,0))/100</f>
        <v>3658197.6464749719</v>
      </c>
      <c r="X215" s="40">
        <f>INDEX(人口源表!$1:$1048576,MATCH($B215,人口源表!$A:$A,0),MATCH(X$1,人口源表!$1:$1,0))*INDEX(城镇化率!$1:$1048576,MATCH($B215,城镇化率!$A:$A,0),MATCH(X$1,城镇化率!$5:$5,0))/100</f>
        <v>3677393.9512247993</v>
      </c>
      <c r="Y215" s="40">
        <f>INDEX(人口源表!$1:$1048576,MATCH($B215,人口源表!$A:$A,0),MATCH(Y$1,人口源表!$1:$1,0))*INDEX(城镇化率!$1:$1048576,MATCH($B215,城镇化率!$A:$A,0),MATCH(Y$1,城镇化率!$5:$5,0))/100</f>
        <v>3694685.4313580636</v>
      </c>
      <c r="Z215" s="40">
        <f>INDEX(人口源表!$1:$1048576,MATCH($B215,人口源表!$A:$A,0),MATCH(Z$1,人口源表!$1:$1,0))*INDEX(城镇化率!$1:$1048576,MATCH($B215,城镇化率!$A:$A,0),MATCH(Z$1,城镇化率!$5:$5,0))/100</f>
        <v>3710071.5743542039</v>
      </c>
      <c r="AA215" s="40">
        <f>INDEX(人口源表!$1:$1048576,MATCH($B215,人口源表!$A:$A,0),MATCH(AA$1,人口源表!$1:$1,0))*INDEX(城镇化率!$1:$1048576,MATCH($B215,城镇化率!$A:$A,0),MATCH(AA$1,城镇化率!$5:$5,0))/100</f>
        <v>3723567.1864668508</v>
      </c>
      <c r="AB215" s="40">
        <f>INDEX(人口源表!$1:$1048576,MATCH($B215,人口源表!$A:$A,0),MATCH(AB$1,人口源表!$1:$1,0))*INDEX(城镇化率!$1:$1048576,MATCH($B215,城镇化率!$A:$A,0),MATCH(AB$1,城镇化率!$5:$5,0))/100</f>
        <v>3735206.3289609239</v>
      </c>
      <c r="AC215" s="40">
        <f>INDEX(人口源表!$1:$1048576,MATCH($B215,人口源表!$A:$A,0),MATCH(AC$1,人口源表!$1:$1,0))*INDEX(城镇化率!$1:$1048576,MATCH($B215,城镇化率!$A:$A,0),MATCH(AC$1,城镇化率!$5:$5,0))/100</f>
        <v>3740458.3198762075</v>
      </c>
      <c r="AD215" s="40">
        <f>INDEX(人口源表!$1:$1048576,MATCH($B215,人口源表!$A:$A,0),MATCH(AD$1,人口源表!$1:$1,0))*INDEX(城镇化率!$1:$1048576,MATCH($B215,城镇化率!$A:$A,0),MATCH(AD$1,城镇化率!$5:$5,0))/100</f>
        <v>3743964.7138910117</v>
      </c>
      <c r="AE215" s="40">
        <f>INDEX(人口源表!$1:$1048576,MATCH($B215,人口源表!$A:$A,0),MATCH(AE$1,人口源表!$1:$1,0))*INDEX(城镇化率!$1:$1048576,MATCH($B215,城镇化率!$A:$A,0),MATCH(AE$1,城镇化率!$5:$5,0))/100</f>
        <v>3745822.6113434099</v>
      </c>
      <c r="AF215" s="40">
        <f>INDEX(人口源表!$1:$1048576,MATCH($B215,人口源表!$A:$A,0),MATCH(AF$1,人口源表!$1:$1,0))*INDEX(城镇化率!$1:$1048576,MATCH($B215,城镇化率!$A:$A,0),MATCH(AF$1,城镇化率!$5:$5,0))/100</f>
        <v>3746148.7736466746</v>
      </c>
      <c r="AG215" s="40">
        <f>INDEX(人口源表!$1:$1048576,MATCH($B215,人口源表!$A:$A,0),MATCH(AG$1,人口源表!$1:$1,0))*INDEX(城镇化率!$1:$1048576,MATCH($B215,城镇化率!$A:$A,0),MATCH(AG$1,城镇化率!$5:$5,0))/100</f>
        <v>3745079.9791812492</v>
      </c>
      <c r="AH215" s="40">
        <f>INDEX(人口源表!$1:$1048576,MATCH($B215,人口源表!$A:$A,0),MATCH(AH$1,人口源表!$1:$1,0))*INDEX(城镇化率!$1:$1048576,MATCH($B215,城镇化率!$A:$A,0),MATCH(AH$1,城镇化率!$5:$5,0))/100</f>
        <v>3742775.2015360836</v>
      </c>
      <c r="AI215" s="40">
        <f>INDEX(人口源表!$1:$1048576,MATCH($B215,人口源表!$A:$A,0),MATCH(AI$1,人口源表!$1:$1,0))*INDEX(城镇化率!$1:$1048576,MATCH($B215,城镇化率!$A:$A,0),MATCH(AI$1,城镇化率!$5:$5,0))/100</f>
        <v>3739411.4445571937</v>
      </c>
      <c r="AJ215" s="40">
        <f>INDEX(人口源表!$1:$1048576,MATCH($B215,人口源表!$A:$A,0),MATCH(AJ$1,人口源表!$1:$1,0))*INDEX(城镇化率!$1:$1048576,MATCH($B215,城镇化率!$A:$A,0),MATCH(AJ$1,城镇化率!$5:$5,0))/100</f>
        <v>3735188.6391912717</v>
      </c>
      <c r="AK215" s="40">
        <f>INDEX(人口源表!$1:$1048576,MATCH($B215,人口源表!$A:$A,0),MATCH(AK$1,人口源表!$1:$1,0))*INDEX(城镇化率!$1:$1048576,MATCH($B215,城镇化率!$A:$A,0),MATCH(AK$1,城镇化率!$5:$5,0))/100</f>
        <v>3730326.3718152884</v>
      </c>
      <c r="AL215" s="40">
        <f>INDEX(人口源表!$1:$1048576,MATCH($B215,人口源表!$A:$A,0),MATCH(AL$1,人口源表!$1:$1,0))*INDEX(城镇化率!$1:$1048576,MATCH($B215,城镇化率!$A:$A,0),MATCH(AL$1,城镇化率!$5:$5,0))/100</f>
        <v>3725066.9947201251</v>
      </c>
      <c r="AM215" s="40">
        <f>INDEX(人口源表!$1:$1048576,MATCH($B215,人口源表!$A:$A,0),MATCH(AM$1,人口源表!$1:$1,0))*INDEX(城镇化率!$1:$1048576,MATCH($B215,城镇化率!$A:$A,0),MATCH(AM$1,城镇化率!$5:$5,0))/100</f>
        <v>3719676.0236051138</v>
      </c>
      <c r="AN215" s="40">
        <f>INDEX(人口源表!$1:$1048576,MATCH($B215,人口源表!$A:$A,0),MATCH(AN$1,人口源表!$1:$1,0))*INDEX(城镇化率!$1:$1048576,MATCH($B215,城镇化率!$A:$A,0),MATCH(AN$1,城镇化率!$5:$5,0))/100</f>
        <v>3714439.7495905817</v>
      </c>
      <c r="AO215" s="40">
        <f>INDEX(人口源表!$1:$1048576,MATCH($B215,人口源表!$A:$A,0),MATCH(AO$1,人口源表!$1:$1,0))*INDEX(城镇化率!$1:$1048576,MATCH($B215,城镇化率!$A:$A,0),MATCH(AO$1,城镇化率!$5:$5,0))/100</f>
        <v>3709668.3932859488</v>
      </c>
      <c r="AP215" s="40">
        <f>INDEX(人口源表!$1:$1048576,MATCH($B215,人口源表!$A:$A,0),MATCH(AP$1,人口源表!$1:$1,0))*INDEX(城镇化率!$1:$1048576,MATCH($B215,城镇化率!$A:$A,0),MATCH(AP$1,城镇化率!$5:$5,0))/100</f>
        <v>3705695.5781508926</v>
      </c>
      <c r="AQ215" s="40">
        <f>INDEX(人口源表!$1:$1048576,MATCH($B215,人口源表!$A:$A,0),MATCH(AQ$1,人口源表!$1:$1,0))*INDEX(城镇化率!$1:$1048576,MATCH($B215,城镇化率!$A:$A,0),MATCH(AQ$1,城镇化率!$5:$5,0))/100</f>
        <v>3702876.8466376755</v>
      </c>
      <c r="AR215" s="40">
        <f>INDEX(人口源表!$1:$1048576,MATCH($B215,人口源表!$A:$A,0),MATCH(AR$1,人口源表!$1:$1,0))*INDEX(城镇化率!$1:$1048576,MATCH($B215,城镇化率!$A:$A,0),MATCH(AR$1,城镇化率!$5:$5,0))/100</f>
        <v>3701594.7465046579</v>
      </c>
      <c r="AS215" s="40">
        <f>INDEX(人口源表!$1:$1048576,MATCH($B215,人口源表!$A:$A,0),MATCH(AS$1,人口源表!$1:$1,0))*INDEX(城镇化率!$1:$1048576,MATCH($B215,城镇化率!$A:$A,0),MATCH(AS$1,城镇化率!$5:$5,0))/100</f>
        <v>3702253.6040970818</v>
      </c>
      <c r="AT215" s="40">
        <f>INDEX(人口源表!$1:$1048576,MATCH($B215,人口源表!$A:$A,0),MATCH(AT$1,人口源表!$1:$1,0))*INDEX(城镇化率!$1:$1048576,MATCH($B215,城镇化率!$A:$A,0),MATCH(AT$1,城镇化率!$5:$5,0))/100</f>
        <v>3705285.588276091</v>
      </c>
      <c r="AU215" s="40">
        <f>INDEX(人口源表!$1:$1048576,MATCH($B215,人口源表!$A:$A,0),MATCH(AU$1,人口源表!$1:$1,0))*INDEX(城镇化率!$1:$1048576,MATCH($B215,城镇化率!$A:$A,0),MATCH(AU$1,城镇化率!$5:$5,0))/100</f>
        <v>3711145.4499876155</v>
      </c>
      <c r="AV215" s="40">
        <f>INDEX(人口源表!$1:$1048576,MATCH($B215,人口源表!$A:$A,0),MATCH(AV$1,人口源表!$1:$1,0))*INDEX(城镇化率!$1:$1048576,MATCH($B215,城镇化率!$A:$A,0),MATCH(AV$1,城镇化率!$5:$5,0))/100</f>
        <v>3720314.721070196</v>
      </c>
    </row>
    <row r="216" spans="1:48" x14ac:dyDescent="0.15">
      <c r="A216" s="4" t="s">
        <v>873</v>
      </c>
      <c r="B216" s="4" t="s">
        <v>438</v>
      </c>
      <c r="C216" s="34">
        <f>VLOOKUP(B216,'[1]2016省城人口总结（根）'!B:C,2,FALSE)/100</f>
        <v>0.78480000000000005</v>
      </c>
      <c r="D216" s="40">
        <f>INDEX(人口源表!$1:$1048576,MATCH($B216,人口源表!$A:$A,0),MATCH(D$1,人口源表!$1:$1,0))*INDEX(城镇化率!$1:$1048576,MATCH($B216,城镇化率!$A:$A,0),MATCH(D$1,城镇化率!$5:$5,0))/100</f>
        <v>7159925.2120961035</v>
      </c>
      <c r="E216" s="40">
        <f>INDEX(人口源表!$1:$1048576,MATCH($B216,人口源表!$A:$A,0),MATCH(E$1,人口源表!$1:$1,0))*INDEX(城镇化率!$1:$1048576,MATCH($B216,城镇化率!$A:$A,0),MATCH(E$1,城镇化率!$5:$5,0))/100</f>
        <v>7396901.7620400526</v>
      </c>
      <c r="F216" s="40">
        <f>INDEX(人口源表!$1:$1048576,MATCH($B216,人口源表!$A:$A,0),MATCH(F$1,人口源表!$1:$1,0))*INDEX(城镇化率!$1:$1048576,MATCH($B216,城镇化率!$A:$A,0),MATCH(F$1,城镇化率!$5:$5,0))/100</f>
        <v>7634447.0046609165</v>
      </c>
      <c r="G216" s="40">
        <f>INDEX(人口源表!$1:$1048576,MATCH($B216,人口源表!$A:$A,0),MATCH(G$1,人口源表!$1:$1,0))*INDEX(城镇化率!$1:$1048576,MATCH($B216,城镇化率!$A:$A,0),MATCH(G$1,城镇化率!$5:$5,0))/100</f>
        <v>8439606.4837204758</v>
      </c>
      <c r="H216" s="40">
        <f>INDEX(人口源表!$1:$1048576,MATCH($B216,人口源表!$A:$A,0),MATCH(H$1,人口源表!$1:$1,0))*INDEX(城镇化率!$1:$1048576,MATCH($B216,城镇化率!$A:$A,0),MATCH(H$1,城镇化率!$5:$5,0))/100</f>
        <v>8787335.5504145604</v>
      </c>
      <c r="I216" s="40">
        <f>INDEX(人口源表!$1:$1048576,MATCH($B216,人口源表!$A:$A,0),MATCH(I$1,人口源表!$1:$1,0))*INDEX(城镇化率!$1:$1048576,MATCH($B216,城镇化率!$A:$A,0),MATCH(I$1,城镇化率!$5:$5,0))/100</f>
        <v>9054314.677928187</v>
      </c>
      <c r="J216" s="40">
        <f>INDEX(人口源表!$1:$1048576,MATCH($B216,人口源表!$A:$A,0),MATCH(J$1,人口源表!$1:$1,0))*INDEX(城镇化率!$1:$1048576,MATCH($B216,城镇化率!$A:$A,0),MATCH(J$1,城镇化率!$5:$5,0))/100</f>
        <v>9300889.9584603868</v>
      </c>
      <c r="K216" s="40">
        <f>INDEX(人口源表!$1:$1048576,MATCH($B216,人口源表!$A:$A,0),MATCH(K$1,人口源表!$1:$1,0))*INDEX(城镇化率!$1:$1048576,MATCH($B216,城镇化率!$A:$A,0),MATCH(K$1,城镇化率!$5:$5,0))/100</f>
        <v>9528781.0036337599</v>
      </c>
      <c r="L216" s="40">
        <f>INDEX(人口源表!$1:$1048576,MATCH($B216,人口源表!$A:$A,0),MATCH(L$1,人口源表!$1:$1,0))*INDEX(城镇化率!$1:$1048576,MATCH($B216,城镇化率!$A:$A,0),MATCH(L$1,城镇化率!$5:$5,0))/100</f>
        <v>9739666.243985258</v>
      </c>
      <c r="M216" s="40">
        <f>INDEX(人口源表!$1:$1048576,MATCH($B216,人口源表!$A:$A,0),MATCH(M$1,人口源表!$1:$1,0))*INDEX(城镇化率!$1:$1048576,MATCH($B216,城镇化率!$A:$A,0),MATCH(M$1,城镇化率!$5:$5,0))/100</f>
        <v>9935184.2282503583</v>
      </c>
      <c r="N216" s="40">
        <f>INDEX(人口源表!$1:$1048576,MATCH($B216,人口源表!$A:$A,0),MATCH(N$1,人口源表!$1:$1,0))*INDEX(城镇化率!$1:$1048576,MATCH($B216,城镇化率!$A:$A,0),MATCH(N$1,城镇化率!$5:$5,0))/100</f>
        <v>10116927.0788751</v>
      </c>
      <c r="O216" s="40">
        <f>INDEX(人口源表!$1:$1048576,MATCH($B216,人口源表!$A:$A,0),MATCH(O$1,人口源表!$1:$1,0))*INDEX(城镇化率!$1:$1048576,MATCH($B216,城镇化率!$A:$A,0),MATCH(O$1,城镇化率!$5:$5,0))/100</f>
        <v>10286437.25177657</v>
      </c>
      <c r="P216" s="40">
        <f>INDEX(人口源表!$1:$1048576,MATCH($B216,人口源表!$A:$A,0),MATCH(P$1,人口源表!$1:$1,0))*INDEX(城镇化率!$1:$1048576,MATCH($B216,城镇化率!$A:$A,0),MATCH(P$1,城镇化率!$5:$5,0))/100</f>
        <v>10445203.297630109</v>
      </c>
      <c r="Q216" s="40">
        <f>INDEX(人口源表!$1:$1048576,MATCH($B216,人口源表!$A:$A,0),MATCH(Q$1,人口源表!$1:$1,0))*INDEX(城镇化率!$1:$1048576,MATCH($B216,城镇化率!$A:$A,0),MATCH(Q$1,城镇化率!$5:$5,0))/100</f>
        <v>10594654.559358811</v>
      </c>
      <c r="R216" s="40">
        <f>INDEX(人口源表!$1:$1048576,MATCH($B216,人口源表!$A:$A,0),MATCH(R$1,人口源表!$1:$1,0))*INDEX(城镇化率!$1:$1048576,MATCH($B216,城镇化率!$A:$A,0),MATCH(R$1,城镇化率!$5:$5,0))/100</f>
        <v>10736155.665353319</v>
      </c>
      <c r="S216" s="40">
        <f>INDEX(人口源表!$1:$1048576,MATCH($B216,人口源表!$A:$A,0),MATCH(S$1,人口源表!$1:$1,0))*INDEX(城镇化率!$1:$1048576,MATCH($B216,城镇化率!$A:$A,0),MATCH(S$1,城镇化率!$5:$5,0))/100</f>
        <v>10817190.501505148</v>
      </c>
      <c r="T216" s="40">
        <f>INDEX(人口源表!$1:$1048576,MATCH($B216,人口源表!$A:$A,0),MATCH(T$1,人口源表!$1:$1,0))*INDEX(城镇化率!$1:$1048576,MATCH($B216,城镇化率!$A:$A,0),MATCH(T$1,城镇化率!$5:$5,0))/100</f>
        <v>10891787.789136579</v>
      </c>
      <c r="U216" s="40">
        <f>INDEX(人口源表!$1:$1048576,MATCH($B216,人口源表!$A:$A,0),MATCH(U$1,人口源表!$1:$1,0))*INDEX(城镇化率!$1:$1048576,MATCH($B216,城镇化率!$A:$A,0),MATCH(U$1,城镇化率!$5:$5,0))/100</f>
        <v>10961167.958617151</v>
      </c>
      <c r="V216" s="40">
        <f>INDEX(人口源表!$1:$1048576,MATCH($B216,人口源表!$A:$A,0),MATCH(V$1,人口源表!$1:$1,0))*INDEX(城镇化率!$1:$1048576,MATCH($B216,城镇化率!$A:$A,0),MATCH(V$1,城镇化率!$5:$5,0))/100</f>
        <v>11026444.393023562</v>
      </c>
      <c r="W216" s="40">
        <f>INDEX(人口源表!$1:$1048576,MATCH($B216,人口源表!$A:$A,0),MATCH(W$1,人口源表!$1:$1,0))*INDEX(城镇化率!$1:$1048576,MATCH($B216,城镇化率!$A:$A,0),MATCH(W$1,城镇化率!$5:$5,0))/100</f>
        <v>11088625.192783741</v>
      </c>
      <c r="X216" s="40">
        <f>INDEX(人口源表!$1:$1048576,MATCH($B216,人口源表!$A:$A,0),MATCH(X$1,人口源表!$1:$1,0))*INDEX(城镇化率!$1:$1048576,MATCH($B216,城镇化率!$A:$A,0),MATCH(X$1,城镇化率!$5:$5,0))/100</f>
        <v>11148606.436166855</v>
      </c>
      <c r="Y216" s="40">
        <f>INDEX(人口源表!$1:$1048576,MATCH($B216,人口源表!$A:$A,0),MATCH(Y$1,人口源表!$1:$1,0))*INDEX(城镇化率!$1:$1048576,MATCH($B216,城镇化率!$A:$A,0),MATCH(Y$1,城镇化率!$5:$5,0))/100</f>
        <v>11207172.002508666</v>
      </c>
      <c r="Z216" s="40">
        <f>INDEX(人口源表!$1:$1048576,MATCH($B216,人口源表!$A:$A,0),MATCH(Z$1,人口源表!$1:$1,0))*INDEX(城镇化率!$1:$1048576,MATCH($B216,城镇化率!$A:$A,0),MATCH(Z$1,城镇化率!$5:$5,0))/100</f>
        <v>11264988.608831055</v>
      </c>
      <c r="AA216" s="40">
        <f>INDEX(人口源表!$1:$1048576,MATCH($B216,人口源表!$A:$A,0),MATCH(AA$1,人口源表!$1:$1,0))*INDEX(城镇化率!$1:$1048576,MATCH($B216,城镇化率!$A:$A,0),MATCH(AA$1,城镇化率!$5:$5,0))/100</f>
        <v>11322601.711905008</v>
      </c>
      <c r="AB216" s="40">
        <f>INDEX(人口源表!$1:$1048576,MATCH($B216,人口源表!$A:$A,0),MATCH(AB$1,人口源表!$1:$1,0))*INDEX(城镇化率!$1:$1048576,MATCH($B216,城镇化率!$A:$A,0),MATCH(AB$1,城镇化率!$5:$5,0))/100</f>
        <v>11380437.182392808</v>
      </c>
      <c r="AC216" s="40">
        <f>INDEX(人口源表!$1:$1048576,MATCH($B216,人口源表!$A:$A,0),MATCH(AC$1,人口源表!$1:$1,0))*INDEX(城镇化率!$1:$1048576,MATCH($B216,城镇化率!$A:$A,0),MATCH(AC$1,城镇化率!$5:$5,0))/100</f>
        <v>11424794.036860209</v>
      </c>
      <c r="AD216" s="40">
        <f>INDEX(人口源表!$1:$1048576,MATCH($B216,人口源表!$A:$A,0),MATCH(AD$1,人口源表!$1:$1,0))*INDEX(城镇化率!$1:$1048576,MATCH($B216,城镇化率!$A:$A,0),MATCH(AD$1,城镇化率!$5:$5,0))/100</f>
        <v>11469712.550622361</v>
      </c>
      <c r="AE216" s="40">
        <f>INDEX(人口源表!$1:$1048576,MATCH($B216,人口源表!$A:$A,0),MATCH(AE$1,人口源表!$1:$1,0))*INDEX(城镇化率!$1:$1048576,MATCH($B216,城镇化率!$A:$A,0),MATCH(AE$1,城镇化率!$5:$5,0))/100</f>
        <v>11515226.386387298</v>
      </c>
      <c r="AF216" s="40">
        <f>INDEX(人口源表!$1:$1048576,MATCH($B216,人口源表!$A:$A,0),MATCH(AF$1,人口源表!$1:$1,0))*INDEX(城镇化率!$1:$1048576,MATCH($B216,城镇化率!$A:$A,0),MATCH(AF$1,城镇化率!$5:$5,0))/100</f>
        <v>11561233.104209932</v>
      </c>
      <c r="AG216" s="40">
        <f>INDEX(人口源表!$1:$1048576,MATCH($B216,人口源表!$A:$A,0),MATCH(AG$1,人口源表!$1:$1,0))*INDEX(城镇化率!$1:$1048576,MATCH($B216,城镇化率!$A:$A,0),MATCH(AG$1,城镇化率!$5:$5,0))/100</f>
        <v>11607493.57802367</v>
      </c>
      <c r="AH216" s="40">
        <f>INDEX(人口源表!$1:$1048576,MATCH($B216,人口源表!$A:$A,0),MATCH(AH$1,人口源表!$1:$1,0))*INDEX(城镇化率!$1:$1048576,MATCH($B216,城镇化率!$A:$A,0),MATCH(AH$1,城镇化率!$5:$5,0))/100</f>
        <v>11653627.439582145</v>
      </c>
      <c r="AI216" s="40">
        <f>INDEX(人口源表!$1:$1048576,MATCH($B216,人口源表!$A:$A,0),MATCH(AI$1,人口源表!$1:$1,0))*INDEX(城镇化率!$1:$1048576,MATCH($B216,城镇化率!$A:$A,0),MATCH(AI$1,城镇化率!$5:$5,0))/100</f>
        <v>11688934</v>
      </c>
      <c r="AJ216" s="40">
        <f>INDEX(人口源表!$1:$1048576,MATCH($B216,人口源表!$A:$A,0),MATCH(AJ$1,人口源表!$1:$1,0))*INDEX(城镇化率!$1:$1048576,MATCH($B216,城镇化率!$A:$A,0),MATCH(AJ$1,城镇化率!$5:$5,0))/100</f>
        <v>11688990</v>
      </c>
      <c r="AK216" s="40">
        <f>INDEX(人口源表!$1:$1048576,MATCH($B216,人口源表!$A:$A,0),MATCH(AK$1,人口源表!$1:$1,0))*INDEX(城镇化率!$1:$1048576,MATCH($B216,城镇化率!$A:$A,0),MATCH(AK$1,城镇化率!$5:$5,0))/100</f>
        <v>11686760</v>
      </c>
      <c r="AL216" s="40">
        <f>INDEX(人口源表!$1:$1048576,MATCH($B216,人口源表!$A:$A,0),MATCH(AL$1,人口源表!$1:$1,0))*INDEX(城镇化率!$1:$1048576,MATCH($B216,城镇化率!$A:$A,0),MATCH(AL$1,城镇化率!$5:$5,0))/100</f>
        <v>11681313</v>
      </c>
      <c r="AM216" s="40">
        <f>INDEX(人口源表!$1:$1048576,MATCH($B216,人口源表!$A:$A,0),MATCH(AM$1,人口源表!$1:$1,0))*INDEX(城镇化率!$1:$1048576,MATCH($B216,城镇化率!$A:$A,0),MATCH(AM$1,城镇化率!$5:$5,0))/100</f>
        <v>11671579</v>
      </c>
      <c r="AN216" s="40">
        <f>INDEX(人口源表!$1:$1048576,MATCH($B216,人口源表!$A:$A,0),MATCH(AN$1,人口源表!$1:$1,0))*INDEX(城镇化率!$1:$1048576,MATCH($B216,城镇化率!$A:$A,0),MATCH(AN$1,城镇化率!$5:$5,0))/100</f>
        <v>11656351</v>
      </c>
      <c r="AO216" s="40">
        <f>INDEX(人口源表!$1:$1048576,MATCH($B216,人口源表!$A:$A,0),MATCH(AO$1,人口源表!$1:$1,0))*INDEX(城镇化率!$1:$1048576,MATCH($B216,城镇化率!$A:$A,0),MATCH(AO$1,城镇化率!$5:$5,0))/100</f>
        <v>11634284</v>
      </c>
      <c r="AP216" s="40">
        <f>INDEX(人口源表!$1:$1048576,MATCH($B216,人口源表!$A:$A,0),MATCH(AP$1,人口源表!$1:$1,0))*INDEX(城镇化率!$1:$1048576,MATCH($B216,城镇化率!$A:$A,0),MATCH(AP$1,城镇化率!$5:$5,0))/100</f>
        <v>11603897</v>
      </c>
      <c r="AQ216" s="40">
        <f>INDEX(人口源表!$1:$1048576,MATCH($B216,人口源表!$A:$A,0),MATCH(AQ$1,人口源表!$1:$1,0))*INDEX(城镇化率!$1:$1048576,MATCH($B216,城镇化率!$A:$A,0),MATCH(AQ$1,城镇化率!$5:$5,0))/100</f>
        <v>11563571</v>
      </c>
      <c r="AR216" s="40">
        <f>INDEX(人口源表!$1:$1048576,MATCH($B216,人口源表!$A:$A,0),MATCH(AR$1,人口源表!$1:$1,0))*INDEX(城镇化率!$1:$1048576,MATCH($B216,城镇化率!$A:$A,0),MATCH(AR$1,城镇化率!$5:$5,0))/100</f>
        <v>11511548</v>
      </c>
      <c r="AS216" s="40">
        <f>INDEX(人口源表!$1:$1048576,MATCH($B216,人口源表!$A:$A,0),MATCH(AS$1,人口源表!$1:$1,0))*INDEX(城镇化率!$1:$1048576,MATCH($B216,城镇化率!$A:$A,0),MATCH(AS$1,城镇化率!$5:$5,0))/100</f>
        <v>11445936</v>
      </c>
      <c r="AT216" s="40">
        <f>INDEX(人口源表!$1:$1048576,MATCH($B216,人口源表!$A:$A,0),MATCH(AT$1,人口源表!$1:$1,0))*INDEX(城镇化率!$1:$1048576,MATCH($B216,城镇化率!$A:$A,0),MATCH(AT$1,城镇化率!$5:$5,0))/100</f>
        <v>11364703</v>
      </c>
      <c r="AU216" s="40">
        <f>INDEX(人口源表!$1:$1048576,MATCH($B216,人口源表!$A:$A,0),MATCH(AU$1,人口源表!$1:$1,0))*INDEX(城镇化率!$1:$1048576,MATCH($B216,城镇化率!$A:$A,0),MATCH(AU$1,城镇化率!$5:$5,0))/100</f>
        <v>11265680</v>
      </c>
      <c r="AV216" s="40">
        <f>INDEX(人口源表!$1:$1048576,MATCH($B216,人口源表!$A:$A,0),MATCH(AV$1,人口源表!$1:$1,0))*INDEX(城镇化率!$1:$1048576,MATCH($B216,城镇化率!$A:$A,0),MATCH(AV$1,城镇化率!$5:$5,0))/100</f>
        <v>11146561</v>
      </c>
    </row>
    <row r="217" spans="1:48" x14ac:dyDescent="0.15">
      <c r="A217" s="4" t="s">
        <v>873</v>
      </c>
      <c r="B217" s="4" t="s">
        <v>440</v>
      </c>
      <c r="C217" s="34">
        <f>VLOOKUP(B217,'[1]2016省城人口总结（根）'!B:C,2,FALSE)/100</f>
        <v>0.75019999999999998</v>
      </c>
      <c r="D217" s="40">
        <f>INDEX(人口源表!$1:$1048576,MATCH($B217,人口源表!$A:$A,0),MATCH(D$1,人口源表!$1:$1,0))*INDEX(城镇化率!$1:$1048576,MATCH($B217,城镇化率!$A:$A,0),MATCH(D$1,城镇化率!$5:$5,0))/100</f>
        <v>2529594.1196708567</v>
      </c>
      <c r="E217" s="40">
        <f>INDEX(人口源表!$1:$1048576,MATCH($B217,人口源表!$A:$A,0),MATCH(E$1,人口源表!$1:$1,0))*INDEX(城镇化率!$1:$1048576,MATCH($B217,城镇化率!$A:$A,0),MATCH(E$1,城镇化率!$5:$5,0))/100</f>
        <v>2602793.8730808385</v>
      </c>
      <c r="F217" s="40">
        <f>INDEX(人口源表!$1:$1048576,MATCH($B217,人口源表!$A:$A,0),MATCH(F$1,人口源表!$1:$1,0))*INDEX(城镇化率!$1:$1048576,MATCH($B217,城镇化率!$A:$A,0),MATCH(F$1,城镇化率!$5:$5,0))/100</f>
        <v>2676270.2644297793</v>
      </c>
      <c r="G217" s="40">
        <f>INDEX(人口源表!$1:$1048576,MATCH($B217,人口源表!$A:$A,0),MATCH(G$1,人口源表!$1:$1,0))*INDEX(城镇化率!$1:$1048576,MATCH($B217,城镇化率!$A:$A,0),MATCH(G$1,城镇化率!$5:$5,0))/100</f>
        <v>3426865.2638388593</v>
      </c>
      <c r="H217" s="40">
        <f>INDEX(人口源表!$1:$1048576,MATCH($B217,人口源表!$A:$A,0),MATCH(H$1,人口源表!$1:$1,0))*INDEX(城镇化率!$1:$1048576,MATCH($B217,城镇化率!$A:$A,0),MATCH(H$1,城镇化率!$5:$5,0))/100</f>
        <v>3545582.2699236302</v>
      </c>
      <c r="I217" s="40">
        <f>INDEX(人口源表!$1:$1048576,MATCH($B217,人口源表!$A:$A,0),MATCH(I$1,人口源表!$1:$1,0))*INDEX(城镇化率!$1:$1048576,MATCH($B217,城镇化率!$A:$A,0),MATCH(I$1,城镇化率!$5:$5,0))/100</f>
        <v>3634673.4152976531</v>
      </c>
      <c r="J217" s="40">
        <f>INDEX(人口源表!$1:$1048576,MATCH($B217,人口源表!$A:$A,0),MATCH(J$1,人口源表!$1:$1,0))*INDEX(城镇化率!$1:$1048576,MATCH($B217,城镇化率!$A:$A,0),MATCH(J$1,城镇化率!$5:$5,0))/100</f>
        <v>3718320.484585606</v>
      </c>
      <c r="K217" s="40">
        <f>INDEX(人口源表!$1:$1048576,MATCH($B217,人口源表!$A:$A,0),MATCH(K$1,人口源表!$1:$1,0))*INDEX(城镇化率!$1:$1048576,MATCH($B217,城镇化率!$A:$A,0),MATCH(K$1,城镇化率!$5:$5,0))/100</f>
        <v>3796908.3519676072</v>
      </c>
      <c r="L217" s="40">
        <f>INDEX(人口源表!$1:$1048576,MATCH($B217,人口源表!$A:$A,0),MATCH(L$1,人口源表!$1:$1,0))*INDEX(城镇化率!$1:$1048576,MATCH($B217,城镇化率!$A:$A,0),MATCH(L$1,城镇化率!$5:$5,0))/100</f>
        <v>3870812.4786802488</v>
      </c>
      <c r="M217" s="40">
        <f>INDEX(人口源表!$1:$1048576,MATCH($B217,人口源表!$A:$A,0),MATCH(M$1,人口源表!$1:$1,0))*INDEX(城镇化率!$1:$1048576,MATCH($B217,城镇化率!$A:$A,0),MATCH(M$1,城镇化率!$5:$5,0))/100</f>
        <v>3940402.2164865034</v>
      </c>
      <c r="N217" s="40">
        <f>INDEX(人口源表!$1:$1048576,MATCH($B217,人口源表!$A:$A,0),MATCH(N$1,人口源表!$1:$1,0))*INDEX(城镇化率!$1:$1048576,MATCH($B217,城镇化率!$A:$A,0),MATCH(N$1,城镇化率!$5:$5,0))/100</f>
        <v>4006034.960681092</v>
      </c>
      <c r="O217" s="40">
        <f>INDEX(人口源表!$1:$1048576,MATCH($B217,人口源表!$A:$A,0),MATCH(O$1,人口源表!$1:$1,0))*INDEX(城镇化率!$1:$1048576,MATCH($B217,城镇化率!$A:$A,0),MATCH(O$1,城镇化率!$5:$5,0))/100</f>
        <v>4068061.155746521</v>
      </c>
      <c r="P217" s="40">
        <f>INDEX(人口源表!$1:$1048576,MATCH($B217,人口源表!$A:$A,0),MATCH(P$1,人口源表!$1:$1,0))*INDEX(城镇化率!$1:$1048576,MATCH($B217,城镇化率!$A:$A,0),MATCH(P$1,城镇化率!$5:$5,0))/100</f>
        <v>4126818.3295648261</v>
      </c>
      <c r="Q217" s="40">
        <f>INDEX(人口源表!$1:$1048576,MATCH($B217,人口源表!$A:$A,0),MATCH(Q$1,人口源表!$1:$1,0))*INDEX(城镇化率!$1:$1048576,MATCH($B217,城镇化率!$A:$A,0),MATCH(Q$1,城镇化率!$5:$5,0))/100</f>
        <v>4182631.809993003</v>
      </c>
      <c r="R217" s="40">
        <f>INDEX(人口源表!$1:$1048576,MATCH($B217,人口源表!$A:$A,0),MATCH(R$1,人口源表!$1:$1,0))*INDEX(城镇化率!$1:$1048576,MATCH($B217,城镇化率!$A:$A,0),MATCH(R$1,城镇化率!$5:$5,0))/100</f>
        <v>4235815.5114482203</v>
      </c>
      <c r="S217" s="40">
        <f>INDEX(人口源表!$1:$1048576,MATCH($B217,人口源表!$A:$A,0),MATCH(S$1,人口源表!$1:$1,0))*INDEX(城镇化率!$1:$1048576,MATCH($B217,城镇化率!$A:$A,0),MATCH(S$1,城镇化率!$5:$5,0))/100</f>
        <v>4265448.0780025218</v>
      </c>
      <c r="T217" s="40">
        <f>INDEX(人口源表!$1:$1048576,MATCH($B217,人口源表!$A:$A,0),MATCH(T$1,人口源表!$1:$1,0))*INDEX(城镇化率!$1:$1048576,MATCH($B217,城镇化率!$A:$A,0),MATCH(T$1,城镇化率!$5:$5,0))/100</f>
        <v>4292657.340322108</v>
      </c>
      <c r="U217" s="40">
        <f>INDEX(人口源表!$1:$1048576,MATCH($B217,人口源表!$A:$A,0),MATCH(U$1,人口源表!$1:$1,0))*INDEX(城镇化率!$1:$1048576,MATCH($B217,城镇化率!$A:$A,0),MATCH(U$1,城镇化率!$5:$5,0))/100</f>
        <v>4317740.9179498553</v>
      </c>
      <c r="V217" s="40">
        <f>INDEX(人口源表!$1:$1048576,MATCH($B217,人口源表!$A:$A,0),MATCH(V$1,人口源表!$1:$1,0))*INDEX(城镇化率!$1:$1048576,MATCH($B217,城镇化率!$A:$A,0),MATCH(V$1,城镇化率!$5:$5,0))/100</f>
        <v>4340974.7221519854</v>
      </c>
      <c r="W217" s="40">
        <f>INDEX(人口源表!$1:$1048576,MATCH($B217,人口源表!$A:$A,0),MATCH(W$1,人口源表!$1:$1,0))*INDEX(城镇化率!$1:$1048576,MATCH($B217,城镇化率!$A:$A,0),MATCH(W$1,城镇化率!$5:$5,0))/100</f>
        <v>4362611.4267779822</v>
      </c>
      <c r="X217" s="40">
        <f>INDEX(人口源表!$1:$1048576,MATCH($B217,人口源表!$A:$A,0),MATCH(X$1,人口源表!$1:$1,0))*INDEX(城镇化率!$1:$1048576,MATCH($B217,城镇化率!$A:$A,0),MATCH(X$1,城镇化率!$5:$5,0))/100</f>
        <v>4382879.8156185392</v>
      </c>
      <c r="Y217" s="40">
        <f>INDEX(人口源表!$1:$1048576,MATCH($B217,人口源表!$A:$A,0),MATCH(Y$1,人口源表!$1:$1,0))*INDEX(城镇化率!$1:$1048576,MATCH($B217,城镇化率!$A:$A,0),MATCH(Y$1,城镇化率!$5:$5,0))/100</f>
        <v>4401984.1196084479</v>
      </c>
      <c r="Z217" s="40">
        <f>INDEX(人口源表!$1:$1048576,MATCH($B217,人口源表!$A:$A,0),MATCH(Z$1,人口源表!$1:$1,0))*INDEX(城镇化率!$1:$1048576,MATCH($B217,城镇化率!$A:$A,0),MATCH(Z$1,城镇化率!$5:$5,0))/100</f>
        <v>4420105.1889975136</v>
      </c>
      <c r="AA217" s="40">
        <f>INDEX(人口源表!$1:$1048576,MATCH($B217,人口源表!$A:$A,0),MATCH(AA$1,人口源表!$1:$1,0))*INDEX(城镇化率!$1:$1048576,MATCH($B217,城镇化率!$A:$A,0),MATCH(AA$1,城镇化率!$5:$5,0))/100</f>
        <v>4437395.2198363254</v>
      </c>
      <c r="AB217" s="40">
        <f>INDEX(人口源表!$1:$1048576,MATCH($B217,人口源表!$A:$A,0),MATCH(AB$1,人口源表!$1:$1,0))*INDEX(城镇化率!$1:$1048576,MATCH($B217,城镇化率!$A:$A,0),MATCH(AB$1,城镇化率!$5:$5,0))/100</f>
        <v>4453983.514002027</v>
      </c>
      <c r="AC217" s="40">
        <f>INDEX(人口源表!$1:$1048576,MATCH($B217,人口源表!$A:$A,0),MATCH(AC$1,人口源表!$1:$1,0))*INDEX(城镇化率!$1:$1048576,MATCH($B217,城镇化率!$A:$A,0),MATCH(AC$1,城镇化率!$5:$5,0))/100</f>
        <v>4464501.4241987234</v>
      </c>
      <c r="AD217" s="40">
        <f>INDEX(人口源表!$1:$1048576,MATCH($B217,人口源表!$A:$A,0),MATCH(AD$1,人口源表!$1:$1,0))*INDEX(城镇化率!$1:$1048576,MATCH($B217,城镇化率!$A:$A,0),MATCH(AD$1,城镇化率!$5:$5,0))/100</f>
        <v>4474459.7802222734</v>
      </c>
      <c r="AE217" s="40">
        <f>INDEX(人口源表!$1:$1048576,MATCH($B217,人口源表!$A:$A,0),MATCH(AE$1,人口源表!$1:$1,0))*INDEX(城镇化率!$1:$1048576,MATCH($B217,城镇化率!$A:$A,0),MATCH(AE$1,城镇化率!$5:$5,0))/100</f>
        <v>4483905.7630397109</v>
      </c>
      <c r="AF217" s="40">
        <f>INDEX(人口源表!$1:$1048576,MATCH($B217,人口源表!$A:$A,0),MATCH(AF$1,人口源表!$1:$1,0))*INDEX(城镇化率!$1:$1048576,MATCH($B217,城镇化率!$A:$A,0),MATCH(AF$1,城镇化率!$5:$5,0))/100</f>
        <v>4492856.0960845919</v>
      </c>
      <c r="AG217" s="40">
        <f>INDEX(人口源表!$1:$1048576,MATCH($B217,人口源表!$A:$A,0),MATCH(AG$1,人口源表!$1:$1,0))*INDEX(城镇化率!$1:$1048576,MATCH($B217,城镇化率!$A:$A,0),MATCH(AG$1,城镇化率!$5:$5,0))/100</f>
        <v>4501300.2623698525</v>
      </c>
      <c r="AH217" s="40">
        <f>INDEX(人口源表!$1:$1048576,MATCH($B217,人口源表!$A:$A,0),MATCH(AH$1,人口源表!$1:$1,0))*INDEX(城镇化率!$1:$1048576,MATCH($B217,城镇化率!$A:$A,0),MATCH(AH$1,城镇化率!$5:$5,0))/100</f>
        <v>4509193.3162615588</v>
      </c>
      <c r="AI217" s="40">
        <f>INDEX(人口源表!$1:$1048576,MATCH($B217,人口源表!$A:$A,0),MATCH(AI$1,人口源表!$1:$1,0))*INDEX(城镇化率!$1:$1048576,MATCH($B217,城镇化率!$A:$A,0),MATCH(AI$1,城镇化率!$5:$5,0))/100</f>
        <v>4516462.8896417562</v>
      </c>
      <c r="AJ217" s="40">
        <f>INDEX(人口源表!$1:$1048576,MATCH($B217,人口源表!$A:$A,0),MATCH(AJ$1,人口源表!$1:$1,0))*INDEX(城镇化率!$1:$1048576,MATCH($B217,城镇化率!$A:$A,0),MATCH(AJ$1,城镇化率!$5:$5,0))/100</f>
        <v>4523002.9189671399</v>
      </c>
      <c r="AK217" s="40">
        <f>INDEX(人口源表!$1:$1048576,MATCH($B217,人口源表!$A:$A,0),MATCH(AK$1,人口源表!$1:$1,0))*INDEX(城镇化率!$1:$1048576,MATCH($B217,城镇化率!$A:$A,0),MATCH(AK$1,城镇化率!$5:$5,0))/100</f>
        <v>4528677.8399226991</v>
      </c>
      <c r="AL217" s="40">
        <f>INDEX(人口源表!$1:$1048576,MATCH($B217,人口源表!$A:$A,0),MATCH(AL$1,人口源表!$1:$1,0))*INDEX(城镇化率!$1:$1048576,MATCH($B217,城镇化率!$A:$A,0),MATCH(AL$1,城镇化率!$5:$5,0))/100</f>
        <v>4533316.2403975762</v>
      </c>
      <c r="AM217" s="40">
        <f>INDEX(人口源表!$1:$1048576,MATCH($B217,人口源表!$A:$A,0),MATCH(AM$1,人口源表!$1:$1,0))*INDEX(城镇化率!$1:$1048576,MATCH($B217,城镇化率!$A:$A,0),MATCH(AM$1,城镇化率!$5:$5,0))/100</f>
        <v>4536716.0311200591</v>
      </c>
      <c r="AN217" s="40">
        <f>INDEX(人口源表!$1:$1048576,MATCH($B217,人口源表!$A:$A,0),MATCH(AN$1,人口源表!$1:$1,0))*INDEX(城镇化率!$1:$1048576,MATCH($B217,城镇化率!$A:$A,0),MATCH(AN$1,城镇化率!$5:$5,0))/100</f>
        <v>4538640.9665087452</v>
      </c>
      <c r="AO217" s="40">
        <f>INDEX(人口源表!$1:$1048576,MATCH($B217,人口源表!$A:$A,0),MATCH(AO$1,人口源表!$1:$1,0))*INDEX(城镇化率!$1:$1048576,MATCH($B217,城镇化率!$A:$A,0),MATCH(AO$1,城镇化率!$5:$5,0))/100</f>
        <v>4538817.0931807375</v>
      </c>
      <c r="AP217" s="40">
        <f>INDEX(人口源表!$1:$1048576,MATCH($B217,人口源表!$A:$A,0),MATCH(AP$1,人口源表!$1:$1,0))*INDEX(城镇化率!$1:$1048576,MATCH($B217,城镇化率!$A:$A,0),MATCH(AP$1,城镇化率!$5:$5,0))/100</f>
        <v>4536940.9125722703</v>
      </c>
      <c r="AQ217" s="40">
        <f>INDEX(人口源表!$1:$1048576,MATCH($B217,人口源表!$A:$A,0),MATCH(AQ$1,人口源表!$1:$1,0))*INDEX(城镇化率!$1:$1048576,MATCH($B217,城镇化率!$A:$A,0),MATCH(AQ$1,城镇化率!$5:$5,0))/100</f>
        <v>4532668.0162931047</v>
      </c>
      <c r="AR217" s="40">
        <f>INDEX(人口源表!$1:$1048576,MATCH($B217,人口源表!$A:$A,0),MATCH(AR$1,人口源表!$1:$1,0))*INDEX(城镇化率!$1:$1048576,MATCH($B217,城镇化率!$A:$A,0),MATCH(AR$1,城镇化率!$5:$5,0))/100</f>
        <v>4525621.2644616719</v>
      </c>
      <c r="AS217" s="40">
        <f>INDEX(人口源表!$1:$1048576,MATCH($B217,人口源表!$A:$A,0),MATCH(AS$1,人口源表!$1:$1,0))*INDEX(城镇化率!$1:$1048576,MATCH($B217,城镇化率!$A:$A,0),MATCH(AS$1,城镇化率!$5:$5,0))/100</f>
        <v>4515385.249370615</v>
      </c>
      <c r="AT217" s="40">
        <f>INDEX(人口源表!$1:$1048576,MATCH($B217,人口源表!$A:$A,0),MATCH(AT$1,人口源表!$1:$1,0))*INDEX(城镇化率!$1:$1048576,MATCH($B217,城镇化率!$A:$A,0),MATCH(AT$1,城镇化率!$5:$5,0))/100</f>
        <v>4501505.6264268979</v>
      </c>
      <c r="AU217" s="40">
        <f>INDEX(人口源表!$1:$1048576,MATCH($B217,人口源表!$A:$A,0),MATCH(AU$1,人口源表!$1:$1,0))*INDEX(城镇化率!$1:$1048576,MATCH($B217,城镇化率!$A:$A,0),MATCH(AU$1,城镇化率!$5:$5,0))/100</f>
        <v>4479285</v>
      </c>
      <c r="AV217" s="40">
        <f>INDEX(人口源表!$1:$1048576,MATCH($B217,人口源表!$A:$A,0),MATCH(AV$1,人口源表!$1:$1,0))*INDEX(城镇化率!$1:$1048576,MATCH($B217,城镇化率!$A:$A,0),MATCH(AV$1,城镇化率!$5:$5,0))/100</f>
        <v>4439889</v>
      </c>
    </row>
    <row r="218" spans="1:48" x14ac:dyDescent="0.15">
      <c r="A218" s="4" t="s">
        <v>873</v>
      </c>
      <c r="B218" s="4" t="s">
        <v>442</v>
      </c>
      <c r="C218" s="34">
        <f>VLOOKUP(B218,'[1]2016省城人口总结（根）'!B:C,2,FALSE)/100</f>
        <v>0.71560000000000001</v>
      </c>
      <c r="D218" s="40">
        <f>INDEX(人口源表!$1:$1048576,MATCH($B218,人口源表!$A:$A,0),MATCH(D$1,人口源表!$1:$1,0))*INDEX(城镇化率!$1:$1048576,MATCH($B218,城镇化率!$A:$A,0),MATCH(D$1,城镇化率!$5:$5,0))/100</f>
        <v>1964435.3432039653</v>
      </c>
      <c r="E218" s="40">
        <f>INDEX(人口源表!$1:$1048576,MATCH($B218,人口源表!$A:$A,0),MATCH(E$1,人口源表!$1:$1,0))*INDEX(城镇化率!$1:$1048576,MATCH($B218,城镇化率!$A:$A,0),MATCH(E$1,城镇化率!$5:$5,0))/100</f>
        <v>2008786.1057493531</v>
      </c>
      <c r="F218" s="40">
        <f>INDEX(人口源表!$1:$1048576,MATCH($B218,人口源表!$A:$A,0),MATCH(F$1,人口源表!$1:$1,0))*INDEX(城镇化率!$1:$1048576,MATCH($B218,城镇化率!$A:$A,0),MATCH(F$1,城镇化率!$5:$5,0))/100</f>
        <v>2054015.3410876137</v>
      </c>
      <c r="G218" s="40">
        <f>INDEX(人口源表!$1:$1048576,MATCH($B218,人口源表!$A:$A,0),MATCH(G$1,人口源表!$1:$1,0))*INDEX(城镇化率!$1:$1048576,MATCH($B218,城镇化率!$A:$A,0),MATCH(G$1,城镇化率!$5:$5,0))/100</f>
        <v>1916213.0078713279</v>
      </c>
      <c r="H218" s="40">
        <f>INDEX(人口源表!$1:$1048576,MATCH($B218,人口源表!$A:$A,0),MATCH(H$1,人口源表!$1:$1,0))*INDEX(城镇化率!$1:$1048576,MATCH($B218,城镇化率!$A:$A,0),MATCH(H$1,城镇化率!$5:$5,0))/100</f>
        <v>1965988.4824309275</v>
      </c>
      <c r="I218" s="40">
        <f>INDEX(人口源表!$1:$1048576,MATCH($B218,人口源表!$A:$A,0),MATCH(I$1,人口源表!$1:$1,0))*INDEX(城镇化率!$1:$1048576,MATCH($B218,城镇化率!$A:$A,0),MATCH(I$1,城镇化率!$5:$5,0))/100</f>
        <v>2002116.1445342484</v>
      </c>
      <c r="J218" s="40">
        <f>INDEX(人口源表!$1:$1048576,MATCH($B218,人口源表!$A:$A,0),MATCH(J$1,人口源表!$1:$1,0))*INDEX(城镇化率!$1:$1048576,MATCH($B218,城镇化率!$A:$A,0),MATCH(J$1,城镇化率!$5:$5,0))/100</f>
        <v>2037806.8623048044</v>
      </c>
      <c r="K218" s="40">
        <f>INDEX(人口源表!$1:$1048576,MATCH($B218,人口源表!$A:$A,0),MATCH(K$1,人口源表!$1:$1,0))*INDEX(城镇化率!$1:$1048576,MATCH($B218,城镇化率!$A:$A,0),MATCH(K$1,城镇化率!$5:$5,0))/100</f>
        <v>2072977.1326680111</v>
      </c>
      <c r="L218" s="40">
        <f>INDEX(人口源表!$1:$1048576,MATCH($B218,人口源表!$A:$A,0),MATCH(L$1,人口源表!$1:$1,0))*INDEX(城镇化率!$1:$1048576,MATCH($B218,城镇化率!$A:$A,0),MATCH(L$1,城镇化率!$5:$5,0))/100</f>
        <v>2107542.889353618</v>
      </c>
      <c r="M218" s="40">
        <f>INDEX(人口源表!$1:$1048576,MATCH($B218,人口源表!$A:$A,0),MATCH(M$1,人口源表!$1:$1,0))*INDEX(城镇化率!$1:$1048576,MATCH($B218,城镇化率!$A:$A,0),MATCH(M$1,城镇化率!$5:$5,0))/100</f>
        <v>2141428.4028929663</v>
      </c>
      <c r="N218" s="40">
        <f>INDEX(人口源表!$1:$1048576,MATCH($B218,人口源表!$A:$A,0),MATCH(N$1,人口源表!$1:$1,0))*INDEX(城镇化率!$1:$1048576,MATCH($B218,城镇化率!$A:$A,0),MATCH(N$1,城镇化率!$5:$5,0))/100</f>
        <v>2174560.2735441588</v>
      </c>
      <c r="O218" s="40">
        <f>INDEX(人口源表!$1:$1048576,MATCH($B218,人口源表!$A:$A,0),MATCH(O$1,人口源表!$1:$1,0))*INDEX(城镇化率!$1:$1048576,MATCH($B218,城镇化率!$A:$A,0),MATCH(O$1,城镇化率!$5:$5,0))/100</f>
        <v>2206871.7197856875</v>
      </c>
      <c r="P218" s="40">
        <f>INDEX(人口源表!$1:$1048576,MATCH($B218,人口源表!$A:$A,0),MATCH(P$1,人口源表!$1:$1,0))*INDEX(城镇化率!$1:$1048576,MATCH($B218,城镇化率!$A:$A,0),MATCH(P$1,城镇化率!$5:$5,0))/100</f>
        <v>2238301.3163371878</v>
      </c>
      <c r="Q218" s="40">
        <f>INDEX(人口源表!$1:$1048576,MATCH($B218,人口源表!$A:$A,0),MATCH(Q$1,人口源表!$1:$1,0))*INDEX(城镇化率!$1:$1048576,MATCH($B218,城镇化率!$A:$A,0),MATCH(Q$1,城镇化率!$5:$5,0))/100</f>
        <v>2268793.3197330632</v>
      </c>
      <c r="R218" s="40">
        <f>INDEX(人口源表!$1:$1048576,MATCH($B218,人口源表!$A:$A,0),MATCH(R$1,人口源表!$1:$1,0))*INDEX(城镇化率!$1:$1048576,MATCH($B218,城镇化率!$A:$A,0),MATCH(R$1,城镇化率!$5:$5,0))/100</f>
        <v>2298298.004191814</v>
      </c>
      <c r="S218" s="40">
        <f>INDEX(人口源表!$1:$1048576,MATCH($B218,人口源表!$A:$A,0),MATCH(S$1,人口源表!$1:$1,0))*INDEX(城镇化率!$1:$1048576,MATCH($B218,城镇化率!$A:$A,0),MATCH(S$1,城镇化率!$5:$5,0))/100</f>
        <v>2315253.3347200262</v>
      </c>
      <c r="T218" s="40">
        <f>INDEX(人口源表!$1:$1048576,MATCH($B218,人口源表!$A:$A,0),MATCH(T$1,人口源表!$1:$1,0))*INDEX(城镇化率!$1:$1048576,MATCH($B218,城镇化率!$A:$A,0),MATCH(T$1,城镇化率!$5:$5,0))/100</f>
        <v>2330928.5398673047</v>
      </c>
      <c r="U218" s="40">
        <f>INDEX(人口源表!$1:$1048576,MATCH($B218,人口源表!$A:$A,0),MATCH(U$1,人口源表!$1:$1,0))*INDEX(城镇化率!$1:$1048576,MATCH($B218,城镇化率!$A:$A,0),MATCH(U$1,城镇化率!$5:$5,0))/100</f>
        <v>2345312.8757252218</v>
      </c>
      <c r="V218" s="40">
        <f>INDEX(人口源表!$1:$1048576,MATCH($B218,人口源表!$A:$A,0),MATCH(V$1,人口源表!$1:$1,0))*INDEX(城镇化率!$1:$1048576,MATCH($B218,城镇化率!$A:$A,0),MATCH(V$1,城镇化率!$5:$5,0))/100</f>
        <v>2358403.3467416256</v>
      </c>
      <c r="W218" s="40">
        <f>INDEX(人口源表!$1:$1048576,MATCH($B218,人口源表!$A:$A,0),MATCH(W$1,人口源表!$1:$1,0))*INDEX(城镇化率!$1:$1048576,MATCH($B218,城镇化率!$A:$A,0),MATCH(W$1,城镇化率!$5:$5,0))/100</f>
        <v>2370205.7674690406</v>
      </c>
      <c r="X218" s="40">
        <f>INDEX(人口源表!$1:$1048576,MATCH($B218,人口源表!$A:$A,0),MATCH(X$1,人口源表!$1:$1,0))*INDEX(城镇化率!$1:$1048576,MATCH($B218,城镇化率!$A:$A,0),MATCH(X$1,城镇化率!$5:$5,0))/100</f>
        <v>2380733.2392418897</v>
      </c>
      <c r="Y218" s="40">
        <f>INDEX(人口源表!$1:$1048576,MATCH($B218,人口源表!$A:$A,0),MATCH(Y$1,人口源表!$1:$1,0))*INDEX(城镇化率!$1:$1048576,MATCH($B218,城镇化率!$A:$A,0),MATCH(Y$1,城镇化率!$5:$5,0))/100</f>
        <v>2390008.9563108413</v>
      </c>
      <c r="Z218" s="40">
        <f>INDEX(人口源表!$1:$1048576,MATCH($B218,人口源表!$A:$A,0),MATCH(Z$1,人口源表!$1:$1,0))*INDEX(城镇化率!$1:$1048576,MATCH($B218,城镇化率!$A:$A,0),MATCH(Z$1,城镇化率!$5:$5,0))/100</f>
        <v>2398062.0528987353</v>
      </c>
      <c r="AA218" s="40">
        <f>INDEX(人口源表!$1:$1048576,MATCH($B218,人口源表!$A:$A,0),MATCH(AA$1,人口源表!$1:$1,0))*INDEX(城镇化率!$1:$1048576,MATCH($B218,城镇化率!$A:$A,0),MATCH(AA$1,城镇化率!$5:$5,0))/100</f>
        <v>2404933.9355677697</v>
      </c>
      <c r="AB218" s="40">
        <f>INDEX(人口源表!$1:$1048576,MATCH($B218,人口源表!$A:$A,0),MATCH(AB$1,人口源表!$1:$1,0))*INDEX(城镇化率!$1:$1048576,MATCH($B218,城镇化率!$A:$A,0),MATCH(AB$1,城镇化率!$5:$5,0))/100</f>
        <v>2410673.2478004498</v>
      </c>
      <c r="AC218" s="40">
        <f>INDEX(人口源表!$1:$1048576,MATCH($B218,人口源表!$A:$A,0),MATCH(AC$1,人口源表!$1:$1,0))*INDEX(城镇化率!$1:$1048576,MATCH($B218,城镇化率!$A:$A,0),MATCH(AC$1,城镇化率!$5:$5,0))/100</f>
        <v>2412383.1463486515</v>
      </c>
      <c r="AD218" s="40">
        <f>INDEX(人口源表!$1:$1048576,MATCH($B218,人口源表!$A:$A,0),MATCH(AD$1,人口源表!$1:$1,0))*INDEX(城镇化率!$1:$1048576,MATCH($B218,城镇化率!$A:$A,0),MATCH(AD$1,城镇化率!$5:$5,0))/100</f>
        <v>2413082.0253651831</v>
      </c>
      <c r="AE218" s="40">
        <f>INDEX(人口源表!$1:$1048576,MATCH($B218,人口源表!$A:$A,0),MATCH(AE$1,人口源表!$1:$1,0))*INDEX(城镇化率!$1:$1048576,MATCH($B218,城镇化率!$A:$A,0),MATCH(AE$1,城镇化率!$5:$5,0))/100</f>
        <v>2412851.101219093</v>
      </c>
      <c r="AF218" s="40">
        <f>INDEX(人口源表!$1:$1048576,MATCH($B218,人口源表!$A:$A,0),MATCH(AF$1,人口源表!$1:$1,0))*INDEX(城镇化率!$1:$1048576,MATCH($B218,城镇化率!$A:$A,0),MATCH(AF$1,城镇化率!$5:$5,0))/100</f>
        <v>2411781.9249336026</v>
      </c>
      <c r="AG218" s="40">
        <f>INDEX(人口源表!$1:$1048576,MATCH($B218,人口源表!$A:$A,0),MATCH(AG$1,人口源表!$1:$1,0))*INDEX(城镇化率!$1:$1048576,MATCH($B218,城镇化率!$A:$A,0),MATCH(AG$1,城镇化率!$5:$5,0))/100</f>
        <v>2409975.6591434591</v>
      </c>
      <c r="AH218" s="40">
        <f>INDEX(人口源表!$1:$1048576,MATCH($B218,人口源表!$A:$A,0),MATCH(AH$1,人口源表!$1:$1,0))*INDEX(城镇化率!$1:$1048576,MATCH($B218,城镇化率!$A:$A,0),MATCH(AH$1,城镇化率!$5:$5,0))/100</f>
        <v>2407542.3365827193</v>
      </c>
      <c r="AI218" s="40">
        <f>INDEX(人口源表!$1:$1048576,MATCH($B218,人口源表!$A:$A,0),MATCH(AI$1,人口源表!$1:$1,0))*INDEX(城镇化率!$1:$1048576,MATCH($B218,城镇化率!$A:$A,0),MATCH(AI$1,城镇化率!$5:$5,0))/100</f>
        <v>2404602.8377056746</v>
      </c>
      <c r="AJ218" s="40">
        <f>INDEX(人口源表!$1:$1048576,MATCH($B218,人口源表!$A:$A,0),MATCH(AJ$1,人口源表!$1:$1,0))*INDEX(城镇化率!$1:$1048576,MATCH($B218,城镇化率!$A:$A,0),MATCH(AJ$1,城镇化率!$5:$5,0))/100</f>
        <v>2401289.9952045307</v>
      </c>
      <c r="AK218" s="40">
        <f>INDEX(人口源表!$1:$1048576,MATCH($B218,人口源表!$A:$A,0),MATCH(AK$1,人口源表!$1:$1,0))*INDEX(城镇化率!$1:$1048576,MATCH($B218,城镇化率!$A:$A,0),MATCH(AK$1,城镇化率!$5:$5,0))/100</f>
        <v>2397745.1237548445</v>
      </c>
      <c r="AL218" s="40">
        <f>INDEX(人口源表!$1:$1048576,MATCH($B218,人口源表!$A:$A,0),MATCH(AL$1,人口源表!$1:$1,0))*INDEX(城镇化率!$1:$1048576,MATCH($B218,城镇化率!$A:$A,0),MATCH(AL$1,城镇化率!$5:$5,0))/100</f>
        <v>2394120.9297008095</v>
      </c>
      <c r="AM218" s="40">
        <f>INDEX(人口源表!$1:$1048576,MATCH($B218,人口源表!$A:$A,0),MATCH(AM$1,人口源表!$1:$1,0))*INDEX(城镇化率!$1:$1048576,MATCH($B218,城镇化率!$A:$A,0),MATCH(AM$1,城镇化率!$5:$5,0))/100</f>
        <v>2390580.7790583014</v>
      </c>
      <c r="AN218" s="40">
        <f>INDEX(人口源表!$1:$1048576,MATCH($B218,人口源表!$A:$A,0),MATCH(AN$1,人口源表!$1:$1,0))*INDEX(城镇化率!$1:$1048576,MATCH($B218,城镇化率!$A:$A,0),MATCH(AN$1,城镇化率!$5:$5,0))/100</f>
        <v>2387299.8065880048</v>
      </c>
      <c r="AO218" s="40">
        <f>INDEX(人口源表!$1:$1048576,MATCH($B218,人口源表!$A:$A,0),MATCH(AO$1,人口源表!$1:$1,0))*INDEX(城镇化率!$1:$1048576,MATCH($B218,城镇化率!$A:$A,0),MATCH(AO$1,城镇化率!$5:$5,0))/100</f>
        <v>2384462.3140140204</v>
      </c>
      <c r="AP218" s="40">
        <f>INDEX(人口源表!$1:$1048576,MATCH($B218,人口源表!$A:$A,0),MATCH(AP$1,人口源表!$1:$1,0))*INDEX(城镇化率!$1:$1048576,MATCH($B218,城镇化率!$A:$A,0),MATCH(AP$1,城镇化率!$5:$5,0))/100</f>
        <v>2382266.6028769673</v>
      </c>
      <c r="AQ218" s="40">
        <f>INDEX(人口源表!$1:$1048576,MATCH($B218,人口源表!$A:$A,0),MATCH(AQ$1,人口源表!$1:$1,0))*INDEX(城镇化率!$1:$1048576,MATCH($B218,城镇化率!$A:$A,0),MATCH(AQ$1,城镇化率!$5:$5,0))/100</f>
        <v>2380922.3908603247</v>
      </c>
      <c r="AR218" s="40">
        <f>INDEX(人口源表!$1:$1048576,MATCH($B218,人口源表!$A:$A,0),MATCH(AR$1,人口源表!$1:$1,0))*INDEX(城镇化率!$1:$1048576,MATCH($B218,城镇化率!$A:$A,0),MATCH(AR$1,城镇化率!$5:$5,0))/100</f>
        <v>2380649.1109390352</v>
      </c>
      <c r="AS218" s="40">
        <f>INDEX(人口源表!$1:$1048576,MATCH($B218,人口源表!$A:$A,0),MATCH(AS$1,人口源表!$1:$1,0))*INDEX(城镇化率!$1:$1048576,MATCH($B218,城镇化率!$A:$A,0),MATCH(AS$1,城镇化率!$5:$5,0))/100</f>
        <v>2381679.855524784</v>
      </c>
      <c r="AT218" s="40">
        <f>INDEX(人口源表!$1:$1048576,MATCH($B218,人口源表!$A:$A,0),MATCH(AT$1,人口源表!$1:$1,0))*INDEX(城镇化率!$1:$1048576,MATCH($B218,城镇化率!$A:$A,0),MATCH(AT$1,城镇化率!$5:$5,0))/100</f>
        <v>2384259.7008529031</v>
      </c>
      <c r="AU218" s="40">
        <f>INDEX(人口源表!$1:$1048576,MATCH($B218,人口源表!$A:$A,0),MATCH(AU$1,人口源表!$1:$1,0))*INDEX(城镇化率!$1:$1048576,MATCH($B218,城镇化率!$A:$A,0),MATCH(AU$1,城镇化率!$5:$5,0))/100</f>
        <v>2388645.9003344066</v>
      </c>
      <c r="AV218" s="40">
        <f>INDEX(人口源表!$1:$1048576,MATCH($B218,人口源表!$A:$A,0),MATCH(AV$1,人口源表!$1:$1,0))*INDEX(城镇化率!$1:$1048576,MATCH($B218,城镇化率!$A:$A,0),MATCH(AV$1,城镇化率!$5:$5,0))/100</f>
        <v>2395108.079973313</v>
      </c>
    </row>
    <row r="219" spans="1:48" x14ac:dyDescent="0.15">
      <c r="A219" s="4" t="s">
        <v>873</v>
      </c>
      <c r="B219" s="4" t="s">
        <v>444</v>
      </c>
      <c r="C219" s="34">
        <f>VLOOKUP(B219,'[1]2016省城人口总结（根）'!B:C,2,FALSE)/100</f>
        <v>0.71560000000000001</v>
      </c>
      <c r="D219" s="40">
        <f>INDEX(人口源表!$1:$1048576,MATCH($B219,人口源表!$A:$A,0),MATCH(D$1,人口源表!$1:$1,0))*INDEX(城镇化率!$1:$1048576,MATCH($B219,城镇化率!$A:$A,0),MATCH(D$1,城镇化率!$5:$5,0))/100</f>
        <v>4323644.6430952493</v>
      </c>
      <c r="E219" s="40">
        <f>INDEX(人口源表!$1:$1048576,MATCH($B219,人口源表!$A:$A,0),MATCH(E$1,人口源表!$1:$1,0))*INDEX(城镇化率!$1:$1048576,MATCH($B219,城镇化率!$A:$A,0),MATCH(E$1,城镇化率!$5:$5,0))/100</f>
        <v>4430411.0173518304</v>
      </c>
      <c r="F219" s="40">
        <f>INDEX(人口源表!$1:$1048576,MATCH($B219,人口源表!$A:$A,0),MATCH(F$1,人口源表!$1:$1,0))*INDEX(城镇化率!$1:$1048576,MATCH($B219,城镇化率!$A:$A,0),MATCH(F$1,城镇化率!$5:$5,0))/100</f>
        <v>4541464.6887167385</v>
      </c>
      <c r="G219" s="40">
        <f>INDEX(人口源表!$1:$1048576,MATCH($B219,人口源表!$A:$A,0),MATCH(G$1,人口源表!$1:$1,0))*INDEX(城镇化率!$1:$1048576,MATCH($B219,城镇化率!$A:$A,0),MATCH(G$1,城镇化率!$5:$5,0))/100</f>
        <v>4142515.3694208814</v>
      </c>
      <c r="H219" s="40">
        <f>INDEX(人口源表!$1:$1048576,MATCH($B219,人口源表!$A:$A,0),MATCH(H$1,人口源表!$1:$1,0))*INDEX(城镇化率!$1:$1048576,MATCH($B219,城镇化率!$A:$A,0),MATCH(H$1,城镇化率!$5:$5,0))/100</f>
        <v>4269645.1820547422</v>
      </c>
      <c r="I219" s="40">
        <f>INDEX(人口源表!$1:$1048576,MATCH($B219,人口源表!$A:$A,0),MATCH(I$1,人口源表!$1:$1,0))*INDEX(城镇化率!$1:$1048576,MATCH($B219,城镇化率!$A:$A,0),MATCH(I$1,城镇化率!$5:$5,0))/100</f>
        <v>4368882.445854242</v>
      </c>
      <c r="J219" s="40">
        <f>INDEX(人口源表!$1:$1048576,MATCH($B219,人口源表!$A:$A,0),MATCH(J$1,人口源表!$1:$1,0))*INDEX(城镇化率!$1:$1048576,MATCH($B219,城镇化率!$A:$A,0),MATCH(J$1,城镇化率!$5:$5,0))/100</f>
        <v>4468612.2885761103</v>
      </c>
      <c r="K219" s="40">
        <f>INDEX(人口源表!$1:$1048576,MATCH($B219,人口源表!$A:$A,0),MATCH(K$1,人口源表!$1:$1,0))*INDEX(城镇化率!$1:$1048576,MATCH($B219,城镇化率!$A:$A,0),MATCH(K$1,城镇化率!$5:$5,0))/100</f>
        <v>4568472.9926780174</v>
      </c>
      <c r="L219" s="40">
        <f>INDEX(人口源表!$1:$1048576,MATCH($B219,人口源表!$A:$A,0),MATCH(L$1,人口源表!$1:$1,0))*INDEX(城镇化率!$1:$1048576,MATCH($B219,城镇化率!$A:$A,0),MATCH(L$1,城镇化率!$5:$5,0))/100</f>
        <v>4668117.9061772814</v>
      </c>
      <c r="M219" s="40">
        <f>INDEX(人口源表!$1:$1048576,MATCH($B219,人口源表!$A:$A,0),MATCH(M$1,人口源表!$1:$1,0))*INDEX(城镇化率!$1:$1048576,MATCH($B219,城镇化率!$A:$A,0),MATCH(M$1,城镇化率!$5:$5,0))/100</f>
        <v>4767216.5580372903</v>
      </c>
      <c r="N219" s="40">
        <f>INDEX(人口源表!$1:$1048576,MATCH($B219,人口源表!$A:$A,0),MATCH(N$1,人口源表!$1:$1,0))*INDEX(城镇化率!$1:$1048576,MATCH($B219,城镇化率!$A:$A,0),MATCH(N$1,城镇化率!$5:$5,0))/100</f>
        <v>4865454.9979767511</v>
      </c>
      <c r="O219" s="40">
        <f>INDEX(人口源表!$1:$1048576,MATCH($B219,人口源表!$A:$A,0),MATCH(O$1,人口源表!$1:$1,0))*INDEX(城镇化率!$1:$1048576,MATCH($B219,城镇化率!$A:$A,0),MATCH(O$1,城镇化率!$5:$5,0))/100</f>
        <v>4962538.5878254808</v>
      </c>
      <c r="P219" s="40">
        <f>INDEX(人口源表!$1:$1048576,MATCH($B219,人口源表!$A:$A,0),MATCH(P$1,人口源表!$1:$1,0))*INDEX(城镇化率!$1:$1048576,MATCH($B219,城镇化率!$A:$A,0),MATCH(P$1,城镇化率!$5:$5,0))/100</f>
        <v>5058190.7841423629</v>
      </c>
      <c r="Q219" s="40">
        <f>INDEX(人口源表!$1:$1048576,MATCH($B219,人口源表!$A:$A,0),MATCH(Q$1,人口源表!$1:$1,0))*INDEX(城镇化率!$1:$1048576,MATCH($B219,城镇化率!$A:$A,0),MATCH(Q$1,城镇化率!$5:$5,0))/100</f>
        <v>5152155.9990459634</v>
      </c>
      <c r="R219" s="40">
        <f>INDEX(人口源表!$1:$1048576,MATCH($B219,人口源表!$A:$A,0),MATCH(R$1,人口源表!$1:$1,0))*INDEX(城镇化率!$1:$1048576,MATCH($B219,城镇化率!$A:$A,0),MATCH(R$1,城镇化率!$5:$5,0))/100</f>
        <v>5244202.5998439863</v>
      </c>
      <c r="S219" s="40">
        <f>INDEX(人口源表!$1:$1048576,MATCH($B219,人口源表!$A:$A,0),MATCH(S$1,人口源表!$1:$1,0))*INDEX(城镇化率!$1:$1048576,MATCH($B219,城镇化率!$A:$A,0),MATCH(S$1,城镇化率!$5:$5,0))/100</f>
        <v>5307712.6882975921</v>
      </c>
      <c r="T219" s="40">
        <f>INDEX(人口源表!$1:$1048576,MATCH($B219,人口源表!$A:$A,0),MATCH(T$1,人口源表!$1:$1,0))*INDEX(城镇化率!$1:$1048576,MATCH($B219,城镇化率!$A:$A,0),MATCH(T$1,城镇化率!$5:$5,0))/100</f>
        <v>5368174.473110009</v>
      </c>
      <c r="U219" s="40">
        <f>INDEX(人口源表!$1:$1048576,MATCH($B219,人口源表!$A:$A,0),MATCH(U$1,人口源表!$1:$1,0))*INDEX(城镇化率!$1:$1048576,MATCH($B219,城镇化率!$A:$A,0),MATCH(U$1,城镇化率!$5:$5,0))/100</f>
        <v>5425470.3088633856</v>
      </c>
      <c r="V219" s="40">
        <f>INDEX(人口源表!$1:$1048576,MATCH($B219,人口源表!$A:$A,0),MATCH(V$1,人口源表!$1:$1,0))*INDEX(城镇化率!$1:$1048576,MATCH($B219,城镇化率!$A:$A,0),MATCH(V$1,城镇化率!$5:$5,0))/100</f>
        <v>5479513.4650241984</v>
      </c>
      <c r="W219" s="40">
        <f>INDEX(人口源表!$1:$1048576,MATCH($B219,人口源表!$A:$A,0),MATCH(W$1,人口源表!$1:$1,0))*INDEX(城镇化率!$1:$1048576,MATCH($B219,城镇化率!$A:$A,0),MATCH(W$1,城镇化率!$5:$5,0))/100</f>
        <v>5530248.9242342599</v>
      </c>
      <c r="X219" s="40">
        <f>INDEX(人口源表!$1:$1048576,MATCH($B219,人口源表!$A:$A,0),MATCH(X$1,人口源表!$1:$1,0))*INDEX(城镇化率!$1:$1048576,MATCH($B219,城镇化率!$A:$A,0),MATCH(X$1,城镇化率!$5:$5,0))/100</f>
        <v>5577649.8360205777</v>
      </c>
      <c r="Y219" s="40">
        <f>INDEX(人口源表!$1:$1048576,MATCH($B219,人口源表!$A:$A,0),MATCH(Y$1,人口源表!$1:$1,0))*INDEX(城镇化率!$1:$1048576,MATCH($B219,城镇化率!$A:$A,0),MATCH(Y$1,城镇化率!$5:$5,0))/100</f>
        <v>5621726.1117140027</v>
      </c>
      <c r="Z219" s="40">
        <f>INDEX(人口源表!$1:$1048576,MATCH($B219,人口源表!$A:$A,0),MATCH(Z$1,人口源表!$1:$1,0))*INDEX(城镇化率!$1:$1048576,MATCH($B219,城镇化率!$A:$A,0),MATCH(Z$1,城镇化率!$5:$5,0))/100</f>
        <v>5662515.6651547886</v>
      </c>
      <c r="AA219" s="40">
        <f>INDEX(人口源表!$1:$1048576,MATCH($B219,人口源表!$A:$A,0),MATCH(AA$1,人口源表!$1:$1,0))*INDEX(城镇化率!$1:$1048576,MATCH($B219,城镇化率!$A:$A,0),MATCH(AA$1,城镇化率!$5:$5,0))/100</f>
        <v>5700093.9506673655</v>
      </c>
      <c r="AB219" s="40">
        <f>INDEX(人口源表!$1:$1048576,MATCH($B219,人口源表!$A:$A,0),MATCH(AB$1,人口源表!$1:$1,0))*INDEX(城镇化率!$1:$1048576,MATCH($B219,城镇化率!$A:$A,0),MATCH(AB$1,城镇化率!$5:$5,0))/100</f>
        <v>5734569.5544535611</v>
      </c>
      <c r="AC219" s="40">
        <f>INDEX(人口源表!$1:$1048576,MATCH($B219,人口源表!$A:$A,0),MATCH(AC$1,人口源表!$1:$1,0))*INDEX(城镇化率!$1:$1048576,MATCH($B219,城镇化率!$A:$A,0),MATCH(AC$1,城镇化率!$5:$5,0))/100</f>
        <v>5759030.1183816055</v>
      </c>
      <c r="AD219" s="40">
        <f>INDEX(人口源表!$1:$1048576,MATCH($B219,人口源表!$A:$A,0),MATCH(AD$1,人口源表!$1:$1,0))*INDEX(城镇化率!$1:$1048576,MATCH($B219,城镇化率!$A:$A,0),MATCH(AD$1,城镇化率!$5:$5,0))/100</f>
        <v>5780650.6448638514</v>
      </c>
      <c r="AE219" s="40">
        <f>INDEX(人口源表!$1:$1048576,MATCH($B219,人口源表!$A:$A,0),MATCH(AE$1,人口源表!$1:$1,0))*INDEX(城镇化率!$1:$1048576,MATCH($B219,城镇化率!$A:$A,0),MATCH(AE$1,城镇化率!$5:$5,0))/100</f>
        <v>5799658.081929001</v>
      </c>
      <c r="AF219" s="40">
        <f>INDEX(人口源表!$1:$1048576,MATCH($B219,人口源表!$A:$A,0),MATCH(AF$1,人口源表!$1:$1,0))*INDEX(城镇化率!$1:$1048576,MATCH($B219,城镇化率!$A:$A,0),MATCH(AF$1,城镇化率!$5:$5,0))/100</f>
        <v>5816316.4343008921</v>
      </c>
      <c r="AG219" s="40">
        <f>INDEX(人口源表!$1:$1048576,MATCH($B219,人口源表!$A:$A,0),MATCH(AG$1,人口源表!$1:$1,0))*INDEX(城镇化率!$1:$1048576,MATCH($B219,城镇化率!$A:$A,0),MATCH(AG$1,城镇化率!$5:$5,0))/100</f>
        <v>5830926.5223791711</v>
      </c>
      <c r="AH219" s="40">
        <f>INDEX(人口源表!$1:$1048576,MATCH($B219,人口源表!$A:$A,0),MATCH(AH$1,人口源表!$1:$1,0))*INDEX(城镇化率!$1:$1048576,MATCH($B219,城镇化率!$A:$A,0),MATCH(AH$1,城镇化率!$5:$5,0))/100</f>
        <v>5843828.4556906018</v>
      </c>
      <c r="AI219" s="40">
        <f>INDEX(人口源表!$1:$1048576,MATCH($B219,人口源表!$A:$A,0),MATCH(AI$1,人口源表!$1:$1,0))*INDEX(城镇化率!$1:$1048576,MATCH($B219,城镇化率!$A:$A,0),MATCH(AI$1,城镇化率!$5:$5,0))/100</f>
        <v>5855399.5916417027</v>
      </c>
      <c r="AJ219" s="40">
        <f>INDEX(人口源表!$1:$1048576,MATCH($B219,人口源表!$A:$A,0),MATCH(AJ$1,人口源表!$1:$1,0))*INDEX(城镇化率!$1:$1048576,MATCH($B219,城镇化率!$A:$A,0),MATCH(AJ$1,城镇化率!$5:$5,0))/100</f>
        <v>5866058.8524631532</v>
      </c>
      <c r="AK219" s="40">
        <f>INDEX(人口源表!$1:$1048576,MATCH($B219,人口源表!$A:$A,0),MATCH(AK$1,人口源表!$1:$1,0))*INDEX(城镇化率!$1:$1048576,MATCH($B219,城镇化率!$A:$A,0),MATCH(AK$1,城镇化率!$5:$5,0))/100</f>
        <v>5876262.856620797</v>
      </c>
      <c r="AL219" s="40">
        <f>INDEX(人口源表!$1:$1048576,MATCH($B219,人口源表!$A:$A,0),MATCH(AL$1,人口源表!$1:$1,0))*INDEX(城镇化率!$1:$1048576,MATCH($B219,城镇化率!$A:$A,0),MATCH(AL$1,城镇化率!$5:$5,0))/100</f>
        <v>5886511.1840592762</v>
      </c>
      <c r="AM219" s="40">
        <f>INDEX(人口源表!$1:$1048576,MATCH($B219,人口源表!$A:$A,0),MATCH(AM$1,人口源表!$1:$1,0))*INDEX(城镇化率!$1:$1048576,MATCH($B219,城镇化率!$A:$A,0),MATCH(AM$1,城镇化率!$5:$5,0))/100</f>
        <v>5897343.4148313832</v>
      </c>
      <c r="AN219" s="40">
        <f>INDEX(人口源表!$1:$1048576,MATCH($B219,人口源表!$A:$A,0),MATCH(AN$1,人口源表!$1:$1,0))*INDEX(城镇化率!$1:$1048576,MATCH($B219,城镇化率!$A:$A,0),MATCH(AN$1,城镇化率!$5:$5,0))/100</f>
        <v>5909342.6017373502</v>
      </c>
      <c r="AO219" s="40">
        <f>INDEX(人口源表!$1:$1048576,MATCH($B219,人口源表!$A:$A,0),MATCH(AO$1,人口源表!$1:$1,0))*INDEX(城镇化率!$1:$1048576,MATCH($B219,城镇化率!$A:$A,0),MATCH(AO$1,城镇化率!$5:$5,0))/100</f>
        <v>5923133.2127758171</v>
      </c>
      <c r="AP219" s="40">
        <f>INDEX(人口源表!$1:$1048576,MATCH($B219,人口源表!$A:$A,0),MATCH(AP$1,人口源表!$1:$1,0))*INDEX(城镇化率!$1:$1048576,MATCH($B219,城镇化率!$A:$A,0),MATCH(AP$1,城镇化率!$5:$5,0))/100</f>
        <v>5939384.6402275441</v>
      </c>
      <c r="AQ219" s="40">
        <f>INDEX(人口源表!$1:$1048576,MATCH($B219,人口源表!$A:$A,0),MATCH(AQ$1,人口源表!$1:$1,0))*INDEX(城镇化率!$1:$1048576,MATCH($B219,城镇化率!$A:$A,0),MATCH(AQ$1,城镇化率!$5:$5,0))/100</f>
        <v>5958811.9593799831</v>
      </c>
      <c r="AR219" s="40">
        <f>INDEX(人口源表!$1:$1048576,MATCH($B219,人口源表!$A:$A,0),MATCH(AR$1,人口源表!$1:$1,0))*INDEX(城镇化率!$1:$1048576,MATCH($B219,城镇化率!$A:$A,0),MATCH(AR$1,城镇化率!$5:$5,0))/100</f>
        <v>5982172.9192761593</v>
      </c>
      <c r="AS219" s="40">
        <f>INDEX(人口源表!$1:$1048576,MATCH($B219,人口源表!$A:$A,0),MATCH(AS$1,人口源表!$1:$1,0))*INDEX(城镇化率!$1:$1048576,MATCH($B219,城镇化率!$A:$A,0),MATCH(AS$1,城镇化率!$5:$5,0))/100</f>
        <v>6010271.4896729793</v>
      </c>
      <c r="AT219" s="40">
        <f>INDEX(人口源表!$1:$1048576,MATCH($B219,人口源表!$A:$A,0),MATCH(AT$1,人口源表!$1:$1,0))*INDEX(城镇化率!$1:$1048576,MATCH($B219,城镇化率!$A:$A,0),MATCH(AT$1,城镇化率!$5:$5,0))/100</f>
        <v>6043960.528707982</v>
      </c>
      <c r="AU219" s="40">
        <f>INDEX(人口源表!$1:$1048576,MATCH($B219,人口源表!$A:$A,0),MATCH(AU$1,人口源表!$1:$1,0))*INDEX(城镇化率!$1:$1048576,MATCH($B219,城镇化率!$A:$A,0),MATCH(AU$1,城镇化率!$5:$5,0))/100</f>
        <v>6084137.8184364596</v>
      </c>
      <c r="AV219" s="40">
        <f>INDEX(人口源表!$1:$1048576,MATCH($B219,人口源表!$A:$A,0),MATCH(AV$1,人口源表!$1:$1,0))*INDEX(城镇化率!$1:$1048576,MATCH($B219,城镇化率!$A:$A,0),MATCH(AV$1,城镇化率!$5:$5,0))/100</f>
        <v>6131751.5848578298</v>
      </c>
    </row>
    <row r="220" spans="1:48" x14ac:dyDescent="0.15">
      <c r="A220" s="4" t="s">
        <v>873</v>
      </c>
      <c r="B220" s="4" t="s">
        <v>446</v>
      </c>
      <c r="C220" s="34">
        <f>VLOOKUP(B220,'[1]2016省城人口总结（根）'!B:C,2,FALSE)/100</f>
        <v>0.61180000000000001</v>
      </c>
      <c r="D220" s="40">
        <f>INDEX(人口源表!$1:$1048576,MATCH($B220,人口源表!$A:$A,0),MATCH(D$1,人口源表!$1:$1,0))*INDEX(城镇化率!$1:$1048576,MATCH($B220,城镇化率!$A:$A,0),MATCH(D$1,城镇化率!$5:$5,0))/100</f>
        <v>1479340.8791037169</v>
      </c>
      <c r="E220" s="40">
        <f>INDEX(人口源表!$1:$1048576,MATCH($B220,人口源表!$A:$A,0),MATCH(E$1,人口源表!$1:$1,0))*INDEX(城镇化率!$1:$1048576,MATCH($B220,城镇化率!$A:$A,0),MATCH(E$1,城镇化率!$5:$5,0))/100</f>
        <v>1510532.3965569322</v>
      </c>
      <c r="F220" s="40">
        <f>INDEX(人口源表!$1:$1048576,MATCH($B220,人口源表!$A:$A,0),MATCH(F$1,人口源表!$1:$1,0))*INDEX(城镇化率!$1:$1048576,MATCH($B220,城镇化率!$A:$A,0),MATCH(F$1,城镇化率!$5:$5,0))/100</f>
        <v>1542421.9649641588</v>
      </c>
      <c r="G220" s="40">
        <f>INDEX(人口源表!$1:$1048576,MATCH($B220,人口源表!$A:$A,0),MATCH(G$1,人口源表!$1:$1,0))*INDEX(城镇化率!$1:$1048576,MATCH($B220,城镇化率!$A:$A,0),MATCH(G$1,城镇化率!$5:$5,0))/100</f>
        <v>1525251.5500036844</v>
      </c>
      <c r="H220" s="40">
        <f>INDEX(人口源表!$1:$1048576,MATCH($B220,人口源表!$A:$A,0),MATCH(H$1,人口源表!$1:$1,0))*INDEX(城镇化率!$1:$1048576,MATCH($B220,城镇化率!$A:$A,0),MATCH(H$1,城镇化率!$5:$5,0))/100</f>
        <v>1559715.0440740234</v>
      </c>
      <c r="I220" s="40">
        <f>INDEX(人口源表!$1:$1048576,MATCH($B220,人口源表!$A:$A,0),MATCH(I$1,人口源表!$1:$1,0))*INDEX(城镇化率!$1:$1048576,MATCH($B220,城镇化率!$A:$A,0),MATCH(I$1,城镇化率!$5:$5,0))/100</f>
        <v>1584656.8186845889</v>
      </c>
      <c r="J220" s="40">
        <f>INDEX(人口源表!$1:$1048576,MATCH($B220,人口源表!$A:$A,0),MATCH(J$1,人口源表!$1:$1,0))*INDEX(城镇化率!$1:$1048576,MATCH($B220,城镇化率!$A:$A,0),MATCH(J$1,城镇化率!$5:$5,0))/100</f>
        <v>1610483.5988487592</v>
      </c>
      <c r="K220" s="40">
        <f>INDEX(人口源表!$1:$1048576,MATCH($B220,人口源表!$A:$A,0),MATCH(K$1,人口源表!$1:$1,0))*INDEX(城镇化率!$1:$1048576,MATCH($B220,城镇化率!$A:$A,0),MATCH(K$1,城镇化率!$5:$5,0))/100</f>
        <v>1637018.4306921978</v>
      </c>
      <c r="L220" s="40">
        <f>INDEX(人口源表!$1:$1048576,MATCH($B220,人口源表!$A:$A,0),MATCH(L$1,人口源表!$1:$1,0))*INDEX(城镇化率!$1:$1048576,MATCH($B220,城镇化率!$A:$A,0),MATCH(L$1,城镇化率!$5:$5,0))/100</f>
        <v>1664089.7759108492</v>
      </c>
      <c r="M220" s="40">
        <f>INDEX(人口源表!$1:$1048576,MATCH($B220,人口源表!$A:$A,0),MATCH(M$1,人口源表!$1:$1,0))*INDEX(城镇化率!$1:$1048576,MATCH($B220,城镇化率!$A:$A,0),MATCH(M$1,城镇化率!$5:$5,0))/100</f>
        <v>1691530.5914765573</v>
      </c>
      <c r="N220" s="40">
        <f>INDEX(人口源表!$1:$1048576,MATCH($B220,人口源表!$A:$A,0),MATCH(N$1,人口源表!$1:$1,0))*INDEX(城镇化率!$1:$1048576,MATCH($B220,城镇化率!$A:$A,0),MATCH(N$1,城镇化率!$5:$5,0))/100</f>
        <v>1719182.900517503</v>
      </c>
      <c r="O220" s="40">
        <f>INDEX(人口源表!$1:$1048576,MATCH($B220,人口源表!$A:$A,0),MATCH(O$1,人口源表!$1:$1,0))*INDEX(城镇化率!$1:$1048576,MATCH($B220,城镇化率!$A:$A,0),MATCH(O$1,城镇化率!$5:$5,0))/100</f>
        <v>1746894.2065514857</v>
      </c>
      <c r="P220" s="40">
        <f>INDEX(人口源表!$1:$1048576,MATCH($B220,人口源表!$A:$A,0),MATCH(P$1,人口源表!$1:$1,0))*INDEX(城镇化率!$1:$1048576,MATCH($B220,城镇化率!$A:$A,0),MATCH(P$1,城镇化率!$5:$5,0))/100</f>
        <v>1774518.6367238157</v>
      </c>
      <c r="Q220" s="40">
        <f>INDEX(人口源表!$1:$1048576,MATCH($B220,人口源表!$A:$A,0),MATCH(Q$1,人口源表!$1:$1,0))*INDEX(城镇化率!$1:$1048576,MATCH($B220,城镇化率!$A:$A,0),MATCH(Q$1,城镇化率!$5:$5,0))/100</f>
        <v>1801920.2896907146</v>
      </c>
      <c r="R220" s="40">
        <f>INDEX(人口源表!$1:$1048576,MATCH($B220,人口源表!$A:$A,0),MATCH(R$1,人口源表!$1:$1,0))*INDEX(城镇化率!$1:$1048576,MATCH($B220,城镇化率!$A:$A,0),MATCH(R$1,城镇化率!$5:$5,0))/100</f>
        <v>1828970.2645327162</v>
      </c>
      <c r="S220" s="40">
        <f>INDEX(人口源表!$1:$1048576,MATCH($B220,人口源表!$A:$A,0),MATCH(S$1,人口源表!$1:$1,0))*INDEX(城镇化率!$1:$1048576,MATCH($B220,城镇化率!$A:$A,0),MATCH(S$1,城镇化率!$5:$5,0))/100</f>
        <v>1846364.174030235</v>
      </c>
      <c r="T220" s="40">
        <f>INDEX(人口源表!$1:$1048576,MATCH($B220,人口源表!$A:$A,0),MATCH(T$1,人口源表!$1:$1,0))*INDEX(城镇化率!$1:$1048576,MATCH($B220,城镇化率!$A:$A,0),MATCH(T$1,城镇化率!$5:$5,0))/100</f>
        <v>1862965.4780833458</v>
      </c>
      <c r="U220" s="40">
        <f>INDEX(人口源表!$1:$1048576,MATCH($B220,人口源表!$A:$A,0),MATCH(U$1,人口源表!$1:$1,0))*INDEX(城镇化率!$1:$1048576,MATCH($B220,城镇化率!$A:$A,0),MATCH(U$1,城镇化率!$5:$5,0))/100</f>
        <v>1878687.8235533081</v>
      </c>
      <c r="V220" s="40">
        <f>INDEX(人口源表!$1:$1048576,MATCH($B220,人口源表!$A:$A,0),MATCH(V$1,人口源表!$1:$1,0))*INDEX(城镇化率!$1:$1048576,MATCH($B220,城镇化率!$A:$A,0),MATCH(V$1,城镇化率!$5:$5,0))/100</f>
        <v>1893455.7950461605</v>
      </c>
      <c r="W220" s="40">
        <f>INDEX(人口源表!$1:$1048576,MATCH($B220,人口源表!$A:$A,0),MATCH(W$1,人口源表!$1:$1,0))*INDEX(城镇化率!$1:$1048576,MATCH($B220,城镇化率!$A:$A,0),MATCH(W$1,城镇化率!$5:$5,0))/100</f>
        <v>1907206.6913822528</v>
      </c>
      <c r="X220" s="40">
        <f>INDEX(人口源表!$1:$1048576,MATCH($B220,人口源表!$A:$A,0),MATCH(X$1,人口源表!$1:$1,0))*INDEX(城镇化率!$1:$1048576,MATCH($B220,城镇化率!$A:$A,0),MATCH(X$1,城镇化率!$5:$5,0))/100</f>
        <v>1919891.6061053493</v>
      </c>
      <c r="Y220" s="40">
        <f>INDEX(人口源表!$1:$1048576,MATCH($B220,人口源表!$A:$A,0),MATCH(Y$1,人口源表!$1:$1,0))*INDEX(城镇化率!$1:$1048576,MATCH($B220,城镇化率!$A:$A,0),MATCH(Y$1,城镇化率!$5:$5,0))/100</f>
        <v>1931475.78678973</v>
      </c>
      <c r="Z220" s="40">
        <f>INDEX(人口源表!$1:$1048576,MATCH($B220,人口源表!$A:$A,0),MATCH(Z$1,人口源表!$1:$1,0))*INDEX(城镇化率!$1:$1048576,MATCH($B220,城镇化率!$A:$A,0),MATCH(Z$1,城镇化率!$5:$5,0))/100</f>
        <v>1941936.7425676198</v>
      </c>
      <c r="AA220" s="40">
        <f>INDEX(人口源表!$1:$1048576,MATCH($B220,人口源表!$A:$A,0),MATCH(AA$1,人口源表!$1:$1,0))*INDEX(城镇化率!$1:$1048576,MATCH($B220,城镇化率!$A:$A,0),MATCH(AA$1,城镇化率!$5:$5,0))/100</f>
        <v>1951266.8265112285</v>
      </c>
      <c r="AB220" s="40">
        <f>INDEX(人口源表!$1:$1048576,MATCH($B220,人口源表!$A:$A,0),MATCH(AB$1,人口源表!$1:$1,0))*INDEX(城镇化率!$1:$1048576,MATCH($B220,城镇化率!$A:$A,0),MATCH(AB$1,城镇化率!$5:$5,0))/100</f>
        <v>1959473.610944371</v>
      </c>
      <c r="AC220" s="40">
        <f>INDEX(人口源表!$1:$1048576,MATCH($B220,人口源表!$A:$A,0),MATCH(AC$1,人口源表!$1:$1,0))*INDEX(城镇化率!$1:$1048576,MATCH($B220,城镇化率!$A:$A,0),MATCH(AC$1,城镇化率!$5:$5,0))/100</f>
        <v>1964173.0642502131</v>
      </c>
      <c r="AD220" s="40">
        <f>INDEX(人口源表!$1:$1048576,MATCH($B220,人口源表!$A:$A,0),MATCH(AD$1,人口源表!$1:$1,0))*INDEX(城镇化率!$1:$1048576,MATCH($B220,城镇化率!$A:$A,0),MATCH(AD$1,城镇化率!$5:$5,0))/100</f>
        <v>1967796.6393600961</v>
      </c>
      <c r="AE220" s="40">
        <f>INDEX(人口源表!$1:$1048576,MATCH($B220,人口源表!$A:$A,0),MATCH(AE$1,人口源表!$1:$1,0))*INDEX(城镇化率!$1:$1048576,MATCH($B220,城镇化率!$A:$A,0),MATCH(AE$1,城镇化率!$5:$5,0))/100</f>
        <v>1970402.0131333182</v>
      </c>
      <c r="AF220" s="40">
        <f>INDEX(人口源表!$1:$1048576,MATCH($B220,人口源表!$A:$A,0),MATCH(AF$1,人口源表!$1:$1,0))*INDEX(城镇化率!$1:$1048576,MATCH($B220,城镇化率!$A:$A,0),MATCH(AF$1,城镇化率!$5:$5,0))/100</f>
        <v>1972060.9398005295</v>
      </c>
      <c r="AG220" s="40">
        <f>INDEX(人口源表!$1:$1048576,MATCH($B220,人口源表!$A:$A,0),MATCH(AG$1,人口源表!$1:$1,0))*INDEX(城镇化率!$1:$1048576,MATCH($B220,城镇化率!$A:$A,0),MATCH(AG$1,城镇化率!$5:$5,0))/100</f>
        <v>1972862.6051193888</v>
      </c>
      <c r="AH220" s="40">
        <f>INDEX(人口源表!$1:$1048576,MATCH($B220,人口源表!$A:$A,0),MATCH(AH$1,人口源表!$1:$1,0))*INDEX(城镇化率!$1:$1048576,MATCH($B220,城镇化率!$A:$A,0),MATCH(AH$1,城镇化率!$5:$5,0))/100</f>
        <v>1972911.6123009061</v>
      </c>
      <c r="AI220" s="40">
        <f>INDEX(人口源表!$1:$1048576,MATCH($B220,人口源表!$A:$A,0),MATCH(AI$1,人口源表!$1:$1,0))*INDEX(城镇化率!$1:$1048576,MATCH($B220,城镇化率!$A:$A,0),MATCH(AI$1,城镇化率!$5:$5,0))/100</f>
        <v>1972329.0396996003</v>
      </c>
      <c r="AJ220" s="40">
        <f>INDEX(人口源表!$1:$1048576,MATCH($B220,人口源表!$A:$A,0),MATCH(AJ$1,人口源表!$1:$1,0))*INDEX(城镇化率!$1:$1048576,MATCH($B220,城镇化率!$A:$A,0),MATCH(AJ$1,城镇化率!$5:$5,0))/100</f>
        <v>1971255.0856052325</v>
      </c>
      <c r="AK220" s="40">
        <f>INDEX(人口源表!$1:$1048576,MATCH($B220,人口源表!$A:$A,0),MATCH(AK$1,人口源表!$1:$1,0))*INDEX(城镇化率!$1:$1048576,MATCH($B220,城镇化率!$A:$A,0),MATCH(AK$1,城镇化率!$5:$5,0))/100</f>
        <v>1969843.9081170491</v>
      </c>
      <c r="AL220" s="40">
        <f>INDEX(人口源表!$1:$1048576,MATCH($B220,人口源表!$A:$A,0),MATCH(AL$1,人口源表!$1:$1,0))*INDEX(城镇化率!$1:$1048576,MATCH($B220,城镇化率!$A:$A,0),MATCH(AL$1,城镇化率!$5:$5,0))/100</f>
        <v>1968270.1808251464</v>
      </c>
      <c r="AM220" s="40">
        <f>INDEX(人口源表!$1:$1048576,MATCH($B220,人口源表!$A:$A,0),MATCH(AM$1,人口源表!$1:$1,0))*INDEX(城镇化率!$1:$1048576,MATCH($B220,城镇化率!$A:$A,0),MATCH(AM$1,城镇化率!$5:$5,0))/100</f>
        <v>1966723.1207851935</v>
      </c>
      <c r="AN220" s="40">
        <f>INDEX(人口源表!$1:$1048576,MATCH($B220,人口源表!$A:$A,0),MATCH(AN$1,人口源表!$1:$1,0))*INDEX(城镇化率!$1:$1048576,MATCH($B220,城镇化率!$A:$A,0),MATCH(AN$1,城镇化率!$5:$5,0))/100</f>
        <v>1965413.0981515867</v>
      </c>
      <c r="AO220" s="40">
        <f>INDEX(人口源表!$1:$1048576,MATCH($B220,人口源表!$A:$A,0),MATCH(AO$1,人口源表!$1:$1,0))*INDEX(城镇化率!$1:$1048576,MATCH($B220,城镇化率!$A:$A,0),MATCH(AO$1,城镇化率!$5:$5,0))/100</f>
        <v>1964568.0176674991</v>
      </c>
      <c r="AP220" s="40">
        <f>INDEX(人口源表!$1:$1048576,MATCH($B220,人口源表!$A:$A,0),MATCH(AP$1,人口源表!$1:$1,0))*INDEX(城镇化率!$1:$1048576,MATCH($B220,城镇化率!$A:$A,0),MATCH(AP$1,城镇化率!$5:$5,0))/100</f>
        <v>1964432.8182584569</v>
      </c>
      <c r="AQ220" s="40">
        <f>INDEX(人口源表!$1:$1048576,MATCH($B220,人口源表!$A:$A,0),MATCH(AQ$1,人口源表!$1:$1,0))*INDEX(城镇化率!$1:$1048576,MATCH($B220,城镇化率!$A:$A,0),MATCH(AQ$1,城镇化率!$5:$5,0))/100</f>
        <v>1965274.5863992551</v>
      </c>
      <c r="AR220" s="40">
        <f>INDEX(人口源表!$1:$1048576,MATCH($B220,人口源表!$A:$A,0),MATCH(AR$1,人口源表!$1:$1,0))*INDEX(城镇化率!$1:$1048576,MATCH($B220,城镇化率!$A:$A,0),MATCH(AR$1,城镇化率!$5:$5,0))/100</f>
        <v>1967378.0963447434</v>
      </c>
      <c r="AS220" s="40">
        <f>INDEX(人口源表!$1:$1048576,MATCH($B220,人口源表!$A:$A,0),MATCH(AS$1,人口源表!$1:$1,0))*INDEX(城镇化率!$1:$1048576,MATCH($B220,城镇化率!$A:$A,0),MATCH(AS$1,城镇化率!$5:$5,0))/100</f>
        <v>1971046.9161423533</v>
      </c>
      <c r="AT220" s="40">
        <f>INDEX(人口源表!$1:$1048576,MATCH($B220,人口源表!$A:$A,0),MATCH(AT$1,人口源表!$1:$1,0))*INDEX(城镇化率!$1:$1048576,MATCH($B220,城镇化率!$A:$A,0),MATCH(AT$1,城镇化率!$5:$5,0))/100</f>
        <v>1976606.9748239301</v>
      </c>
      <c r="AU220" s="40">
        <f>INDEX(人口源表!$1:$1048576,MATCH($B220,人口源表!$A:$A,0),MATCH(AU$1,人口源表!$1:$1,0))*INDEX(城镇化率!$1:$1048576,MATCH($B220,城镇化率!$A:$A,0),MATCH(AU$1,城镇化率!$5:$5,0))/100</f>
        <v>1984402.0437700793</v>
      </c>
      <c r="AV220" s="40">
        <f>INDEX(人口源表!$1:$1048576,MATCH($B220,人口源表!$A:$A,0),MATCH(AV$1,人口源表!$1:$1,0))*INDEX(城镇化率!$1:$1048576,MATCH($B220,城镇化率!$A:$A,0),MATCH(AV$1,城镇化率!$5:$5,0))/100</f>
        <v>1994799.7630813536</v>
      </c>
    </row>
    <row r="221" spans="1:48" x14ac:dyDescent="0.15">
      <c r="A221" s="4" t="s">
        <v>874</v>
      </c>
      <c r="B221" s="4" t="s">
        <v>448</v>
      </c>
      <c r="C221" s="34">
        <f>VLOOKUP(B221,'[1]2016省城人口总结（根）'!B:C,2,FALSE)/100</f>
        <v>0.47696835546996702</v>
      </c>
      <c r="D221" s="40">
        <f>INDEX(人口源表!$1:$1048576,MATCH($B221,人口源表!$A:$A,0),MATCH(D$1,人口源表!$1:$1,0))*INDEX(城镇化率!$1:$1048576,MATCH($B221,城镇化率!$A:$A,0),MATCH(D$1,城镇化率!$5:$5,0))/100</f>
        <v>3317346.4035380646</v>
      </c>
      <c r="E221" s="40">
        <f>INDEX(人口源表!$1:$1048576,MATCH($B221,人口源表!$A:$A,0),MATCH(E$1,人口源表!$1:$1,0))*INDEX(城镇化率!$1:$1048576,MATCH($B221,城镇化率!$A:$A,0),MATCH(E$1,城镇化率!$5:$5,0))/100</f>
        <v>3392373.0293860948</v>
      </c>
      <c r="F221" s="40">
        <f>INDEX(人口源表!$1:$1048576,MATCH($B221,人口源表!$A:$A,0),MATCH(F$1,人口源表!$1:$1,0))*INDEX(城镇化率!$1:$1048576,MATCH($B221,城镇化率!$A:$A,0),MATCH(F$1,城镇化率!$5:$5,0))/100</f>
        <v>3467461.4827957856</v>
      </c>
      <c r="G221" s="40">
        <f>INDEX(人口源表!$1:$1048576,MATCH($B221,人口源表!$A:$A,0),MATCH(G$1,人口源表!$1:$1,0))*INDEX(城镇化率!$1:$1048576,MATCH($B221,城镇化率!$A:$A,0),MATCH(G$1,城镇化率!$5:$5,0))/100</f>
        <v>4356788.910290176</v>
      </c>
      <c r="H221" s="40">
        <f>INDEX(人口源表!$1:$1048576,MATCH($B221,人口源表!$A:$A,0),MATCH(H$1,人口源表!$1:$1,0))*INDEX(城镇化率!$1:$1048576,MATCH($B221,城镇化率!$A:$A,0),MATCH(H$1,城镇化率!$5:$5,0))/100</f>
        <v>4460047.0740363309</v>
      </c>
      <c r="I221" s="40">
        <f>INDEX(人口源表!$1:$1048576,MATCH($B221,人口源表!$A:$A,0),MATCH(I$1,人口源表!$1:$1,0))*INDEX(城镇化率!$1:$1048576,MATCH($B221,城镇化率!$A:$A,0),MATCH(I$1,城镇化率!$5:$5,0))/100</f>
        <v>4532563.8666807311</v>
      </c>
      <c r="J221" s="40">
        <f>INDEX(人口源表!$1:$1048576,MATCH($B221,人口源表!$A:$A,0),MATCH(J$1,人口源表!$1:$1,0))*INDEX(城镇化率!$1:$1048576,MATCH($B221,城镇化率!$A:$A,0),MATCH(J$1,城镇化率!$5:$5,0))/100</f>
        <v>4604470.8603685871</v>
      </c>
      <c r="K221" s="40">
        <f>INDEX(人口源表!$1:$1048576,MATCH($B221,人口源表!$A:$A,0),MATCH(K$1,人口源表!$1:$1,0))*INDEX(城镇化率!$1:$1048576,MATCH($B221,城镇化率!$A:$A,0),MATCH(K$1,城镇化率!$5:$5,0))/100</f>
        <v>4675656.7618250893</v>
      </c>
      <c r="L221" s="40">
        <f>INDEX(人口源表!$1:$1048576,MATCH($B221,人口源表!$A:$A,0),MATCH(L$1,人口源表!$1:$1,0))*INDEX(城镇化率!$1:$1048576,MATCH($B221,城镇化率!$A:$A,0),MATCH(L$1,城镇化率!$5:$5,0))/100</f>
        <v>4746014.4021153571</v>
      </c>
      <c r="M221" s="40">
        <f>INDEX(人口源表!$1:$1048576,MATCH($B221,人口源表!$A:$A,0),MATCH(M$1,人口源表!$1:$1,0))*INDEX(城镇化率!$1:$1048576,MATCH($B221,城镇化率!$A:$A,0),MATCH(M$1,城镇化率!$5:$5,0))/100</f>
        <v>4815441.0448768875</v>
      </c>
      <c r="N221" s="40">
        <f>INDEX(人口源表!$1:$1048576,MATCH($B221,人口源表!$A:$A,0),MATCH(N$1,人口源表!$1:$1,0))*INDEX(城镇化率!$1:$1048576,MATCH($B221,城镇化率!$A:$A,0),MATCH(N$1,城镇化率!$5:$5,0))/100</f>
        <v>4883837.6214553183</v>
      </c>
      <c r="O221" s="40">
        <f>INDEX(人口源表!$1:$1048576,MATCH($B221,人口源表!$A:$A,0),MATCH(O$1,人口源表!$1:$1,0))*INDEX(城镇化率!$1:$1048576,MATCH($B221,城镇化率!$A:$A,0),MATCH(O$1,城镇化率!$5:$5,0))/100</f>
        <v>4951112.8351412527</v>
      </c>
      <c r="P221" s="40">
        <f>INDEX(人口源表!$1:$1048576,MATCH($B221,人口源表!$A:$A,0),MATCH(P$1,人口源表!$1:$1,0))*INDEX(城镇化率!$1:$1048576,MATCH($B221,城镇化率!$A:$A,0),MATCH(P$1,城镇化率!$5:$5,0))/100</f>
        <v>5017178.1110594766</v>
      </c>
      <c r="Q221" s="40">
        <f>INDEX(人口源表!$1:$1048576,MATCH($B221,人口源表!$A:$A,0),MATCH(Q$1,人口源表!$1:$1,0))*INDEX(城镇化率!$1:$1048576,MATCH($B221,城镇化率!$A:$A,0),MATCH(Q$1,城镇化率!$5:$5,0))/100</f>
        <v>5081952.8328634799</v>
      </c>
      <c r="R221" s="40">
        <f>INDEX(人口源表!$1:$1048576,MATCH($B221,人口源表!$A:$A,0),MATCH(R$1,人口源表!$1:$1,0))*INDEX(城镇化率!$1:$1048576,MATCH($B221,城镇化率!$A:$A,0),MATCH(R$1,城镇化率!$5:$5,0))/100</f>
        <v>5145361.4331985023</v>
      </c>
      <c r="S221" s="40">
        <f>INDEX(人口源表!$1:$1048576,MATCH($B221,人口源表!$A:$A,0),MATCH(S$1,人口源表!$1:$1,0))*INDEX(城镇化率!$1:$1048576,MATCH($B221,城镇化率!$A:$A,0),MATCH(S$1,城镇化率!$5:$5,0))/100</f>
        <v>5181557.0978952227</v>
      </c>
      <c r="T221" s="40">
        <f>INDEX(人口源表!$1:$1048576,MATCH($B221,人口源表!$A:$A,0),MATCH(T$1,人口源表!$1:$1,0))*INDEX(城镇化率!$1:$1048576,MATCH($B221,城镇化率!$A:$A,0),MATCH(T$1,城镇化率!$5:$5,0))/100</f>
        <v>5215786.3165852437</v>
      </c>
      <c r="U221" s="40">
        <f>INDEX(人口源表!$1:$1048576,MATCH($B221,人口源表!$A:$A,0),MATCH(U$1,人口源表!$1:$1,0))*INDEX(城镇化率!$1:$1048576,MATCH($B221,城镇化率!$A:$A,0),MATCH(U$1,城镇化率!$5:$5,0))/100</f>
        <v>5248023.2425216725</v>
      </c>
      <c r="V221" s="40">
        <f>INDEX(人口源表!$1:$1048576,MATCH($B221,人口源表!$A:$A,0),MATCH(V$1,人口源表!$1:$1,0))*INDEX(城镇化率!$1:$1048576,MATCH($B221,城镇化率!$A:$A,0),MATCH(V$1,城镇化率!$5:$5,0))/100</f>
        <v>5278247.5719266795</v>
      </c>
      <c r="W221" s="40">
        <f>INDEX(人口源表!$1:$1048576,MATCH($B221,人口源表!$A:$A,0),MATCH(W$1,人口源表!$1:$1,0))*INDEX(城镇化率!$1:$1048576,MATCH($B221,城镇化率!$A:$A,0),MATCH(W$1,城镇化率!$5:$5,0))/100</f>
        <v>5306449.3095166404</v>
      </c>
      <c r="X221" s="40">
        <f>INDEX(人口源表!$1:$1048576,MATCH($B221,人口源表!$A:$A,0),MATCH(X$1,人口源表!$1:$1,0))*INDEX(城镇化率!$1:$1048576,MATCH($B221,城镇化率!$A:$A,0),MATCH(X$1,城镇化率!$5:$5,0))/100</f>
        <v>5332628.4479393521</v>
      </c>
      <c r="Y221" s="40">
        <f>INDEX(人口源表!$1:$1048576,MATCH($B221,人口源表!$A:$A,0),MATCH(Y$1,人口源表!$1:$1,0))*INDEX(城镇化率!$1:$1048576,MATCH($B221,城镇化率!$A:$A,0),MATCH(Y$1,城镇化率!$5:$5,0))/100</f>
        <v>5356791.7153281998</v>
      </c>
      <c r="Z221" s="40">
        <f>INDEX(人口源表!$1:$1048576,MATCH($B221,人口源表!$A:$A,0),MATCH(Z$1,人口源表!$1:$1,0))*INDEX(城镇化率!$1:$1048576,MATCH($B221,城镇化率!$A:$A,0),MATCH(Z$1,城镇化率!$5:$5,0))/100</f>
        <v>5378956.2606378123</v>
      </c>
      <c r="AA221" s="40">
        <f>INDEX(人口源表!$1:$1048576,MATCH($B221,人口源表!$A:$A,0),MATCH(AA$1,人口源表!$1:$1,0))*INDEX(城镇化率!$1:$1048576,MATCH($B221,城镇化率!$A:$A,0),MATCH(AA$1,城镇化率!$5:$5,0))/100</f>
        <v>5399149.9098826731</v>
      </c>
      <c r="AB221" s="40">
        <f>INDEX(人口源表!$1:$1048576,MATCH($B221,人口源表!$A:$A,0),MATCH(AB$1,人口源表!$1:$1,0))*INDEX(城镇化率!$1:$1048576,MATCH($B221,城镇化率!$A:$A,0),MATCH(AB$1,城镇化率!$5:$5,0))/100</f>
        <v>5417408.4638275728</v>
      </c>
      <c r="AC221" s="40">
        <f>INDEX(人口源表!$1:$1048576,MATCH($B221,人口源表!$A:$A,0),MATCH(AC$1,人口源表!$1:$1,0))*INDEX(城镇化率!$1:$1048576,MATCH($B221,城镇化率!$A:$A,0),MATCH(AC$1,城镇化率!$5:$5,0))/100</f>
        <v>5427130.3184464397</v>
      </c>
      <c r="AD221" s="40">
        <f>INDEX(人口源表!$1:$1048576,MATCH($B221,人口源表!$A:$A,0),MATCH(AD$1,人口源表!$1:$1,0))*INDEX(城镇化率!$1:$1048576,MATCH($B221,城镇化率!$A:$A,0),MATCH(AD$1,城镇化率!$5:$5,0))/100</f>
        <v>5434993.7546834145</v>
      </c>
      <c r="AE221" s="40">
        <f>INDEX(人口源表!$1:$1048576,MATCH($B221,人口源表!$A:$A,0),MATCH(AE$1,人口源表!$1:$1,0))*INDEX(城镇化率!$1:$1048576,MATCH($B221,城镇化率!$A:$A,0),MATCH(AE$1,城镇化率!$5:$5,0))/100</f>
        <v>5441073.5002760068</v>
      </c>
      <c r="AF221" s="40">
        <f>INDEX(人口源表!$1:$1048576,MATCH($B221,人口源表!$A:$A,0),MATCH(AF$1,人口源表!$1:$1,0))*INDEX(城镇化率!$1:$1048576,MATCH($B221,城镇化率!$A:$A,0),MATCH(AF$1,城镇化率!$5:$5,0))/100</f>
        <v>5445453.9898259686</v>
      </c>
      <c r="AG221" s="40">
        <f>INDEX(人口源表!$1:$1048576,MATCH($B221,人口源表!$A:$A,0),MATCH(AG$1,人口源表!$1:$1,0))*INDEX(城镇化率!$1:$1048576,MATCH($B221,城镇化率!$A:$A,0),MATCH(AG$1,城镇化率!$5:$5,0))/100</f>
        <v>5448230.1398862544</v>
      </c>
      <c r="AH221" s="40">
        <f>INDEX(人口源表!$1:$1048576,MATCH($B221,人口源表!$A:$A,0),MATCH(AH$1,人口源表!$1:$1,0))*INDEX(城镇化率!$1:$1048576,MATCH($B221,城镇化率!$A:$A,0),MATCH(AH$1,城镇化率!$5:$5,0))/100</f>
        <v>5449508.13959751</v>
      </c>
      <c r="AI221" s="40">
        <f>INDEX(人口源表!$1:$1048576,MATCH($B221,人口源表!$A:$A,0),MATCH(AI$1,人口源表!$1:$1,0))*INDEX(城镇化率!$1:$1048576,MATCH($B221,城镇化率!$A:$A,0),MATCH(AI$1,城镇化率!$5:$5,0))/100</f>
        <v>5449405.0404968485</v>
      </c>
      <c r="AJ221" s="40">
        <f>INDEX(人口源表!$1:$1048576,MATCH($B221,人口源表!$A:$A,0),MATCH(AJ$1,人口源表!$1:$1,0))*INDEX(城镇化率!$1:$1048576,MATCH($B221,城镇化率!$A:$A,0),MATCH(AJ$1,城镇化率!$5:$5,0))/100</f>
        <v>5448049.5559116229</v>
      </c>
      <c r="AK221" s="40">
        <f>INDEX(人口源表!$1:$1048576,MATCH($B221,人口源表!$A:$A,0),MATCH(AK$1,人口源表!$1:$1,0))*INDEX(城镇化率!$1:$1048576,MATCH($B221,城镇化率!$A:$A,0),MATCH(AK$1,城镇化率!$5:$5,0))/100</f>
        <v>5445579.8118273746</v>
      </c>
      <c r="AL221" s="40">
        <f>INDEX(人口源表!$1:$1048576,MATCH($B221,人口源表!$A:$A,0),MATCH(AL$1,人口源表!$1:$1,0))*INDEX(城镇化率!$1:$1048576,MATCH($B221,城镇化率!$A:$A,0),MATCH(AL$1,城镇化率!$5:$5,0))/100</f>
        <v>5442147.8116445765</v>
      </c>
      <c r="AM221" s="40">
        <f>INDEX(人口源表!$1:$1048576,MATCH($B221,人口源表!$A:$A,0),MATCH(AM$1,人口源表!$1:$1,0))*INDEX(城镇化率!$1:$1048576,MATCH($B221,城镇化率!$A:$A,0),MATCH(AM$1,城镇化率!$5:$5,0))/100</f>
        <v>5437915.972407124</v>
      </c>
      <c r="AN221" s="40">
        <f>INDEX(人口源表!$1:$1048576,MATCH($B221,人口源表!$A:$A,0),MATCH(AN$1,人口源表!$1:$1,0))*INDEX(城镇化率!$1:$1048576,MATCH($B221,城镇化率!$A:$A,0),MATCH(AN$1,城镇化率!$5:$5,0))/100</f>
        <v>5433059.7782749189</v>
      </c>
      <c r="AO221" s="40">
        <f>INDEX(人口源表!$1:$1048576,MATCH($B221,人口源表!$A:$A,0),MATCH(AO$1,人口源表!$1:$1,0))*INDEX(城镇化率!$1:$1048576,MATCH($B221,城镇化率!$A:$A,0),MATCH(AO$1,城镇化率!$5:$5,0))/100</f>
        <v>5427764.8923694184</v>
      </c>
      <c r="AP221" s="40">
        <f>INDEX(人口源表!$1:$1048576,MATCH($B221,人口源表!$A:$A,0),MATCH(AP$1,人口源表!$1:$1,0))*INDEX(城镇化率!$1:$1048576,MATCH($B221,城镇化率!$A:$A,0),MATCH(AP$1,城镇化率!$5:$5,0))/100</f>
        <v>5422231.6949556842</v>
      </c>
      <c r="AQ221" s="40">
        <f>INDEX(人口源表!$1:$1048576,MATCH($B221,人口源表!$A:$A,0),MATCH(AQ$1,人口源表!$1:$1,0))*INDEX(城镇化率!$1:$1048576,MATCH($B221,城镇化率!$A:$A,0),MATCH(AQ$1,城镇化率!$5:$5,0))/100</f>
        <v>5416671.1460138671</v>
      </c>
      <c r="AR221" s="40">
        <f>INDEX(人口源表!$1:$1048576,MATCH($B221,人口源表!$A:$A,0),MATCH(AR$1,人口源表!$1:$1,0))*INDEX(城镇化率!$1:$1048576,MATCH($B221,城镇化率!$A:$A,0),MATCH(AR$1,城镇化率!$5:$5,0))/100</f>
        <v>5411308.7314170329</v>
      </c>
      <c r="AS221" s="40">
        <f>INDEX(人口源表!$1:$1048576,MATCH($B221,人口源表!$A:$A,0),MATCH(AS$1,人口源表!$1:$1,0))*INDEX(城镇化率!$1:$1048576,MATCH($B221,城镇化率!$A:$A,0),MATCH(AS$1,城镇化率!$5:$5,0))/100</f>
        <v>5406380.9169723401</v>
      </c>
      <c r="AT221" s="40">
        <f>INDEX(人口源表!$1:$1048576,MATCH($B221,人口源表!$A:$A,0),MATCH(AT$1,人口源表!$1:$1,0))*INDEX(城镇化率!$1:$1048576,MATCH($B221,城镇化率!$A:$A,0),MATCH(AT$1,城镇化率!$5:$5,0))/100</f>
        <v>5402139.1273180535</v>
      </c>
      <c r="AU221" s="40">
        <f>INDEX(人口源表!$1:$1048576,MATCH($B221,人口源表!$A:$A,0),MATCH(AU$1,人口源表!$1:$1,0))*INDEX(城镇化率!$1:$1048576,MATCH($B221,城镇化率!$A:$A,0),MATCH(AU$1,城镇化率!$5:$5,0))/100</f>
        <v>5398847.4488756601</v>
      </c>
      <c r="AV221" s="40">
        <f>INDEX(人口源表!$1:$1048576,MATCH($B221,人口源表!$A:$A,0),MATCH(AV$1,人口源表!$1:$1,0))*INDEX(城镇化率!$1:$1048576,MATCH($B221,城镇化率!$A:$A,0),MATCH(AV$1,城镇化率!$5:$5,0))/100</f>
        <v>5396783.4718263196</v>
      </c>
    </row>
    <row r="222" spans="1:48" x14ac:dyDescent="0.15">
      <c r="A222" s="4" t="s">
        <v>874</v>
      </c>
      <c r="B222" s="4" t="s">
        <v>450</v>
      </c>
      <c r="C222" s="34">
        <f>VLOOKUP(B222,'[1]2016省城人口总结（根）'!B:C,2,FALSE)/100</f>
        <v>0.49411127895521295</v>
      </c>
      <c r="D222" s="40">
        <f>INDEX(人口源表!$1:$1048576,MATCH($B222,人口源表!$A:$A,0),MATCH(D$1,人口源表!$1:$1,0))*INDEX(城镇化率!$1:$1048576,MATCH($B222,城镇化率!$A:$A,0),MATCH(D$1,城镇化率!$5:$5,0))/100</f>
        <v>1937291.6309379661</v>
      </c>
      <c r="E222" s="40">
        <f>INDEX(人口源表!$1:$1048576,MATCH($B222,人口源表!$A:$A,0),MATCH(E$1,人口源表!$1:$1,0))*INDEX(城镇化率!$1:$1048576,MATCH($B222,城镇化率!$A:$A,0),MATCH(E$1,城镇化率!$5:$5,0))/100</f>
        <v>1979534.3081697286</v>
      </c>
      <c r="F222" s="40">
        <f>INDEX(人口源表!$1:$1048576,MATCH($B222,人口源表!$A:$A,0),MATCH(F$1,人口源表!$1:$1,0))*INDEX(城镇化率!$1:$1048576,MATCH($B222,城镇化率!$A:$A,0),MATCH(F$1,城镇化率!$5:$5,0))/100</f>
        <v>2021564.013069889</v>
      </c>
      <c r="G222" s="40">
        <f>INDEX(人口源表!$1:$1048576,MATCH($B222,人口源表!$A:$A,0),MATCH(G$1,人口源表!$1:$1,0))*INDEX(城镇化率!$1:$1048576,MATCH($B222,城镇化率!$A:$A,0),MATCH(G$1,城镇化率!$5:$5,0))/100</f>
        <v>2150421.9874616452</v>
      </c>
      <c r="H222" s="40">
        <f>INDEX(人口源表!$1:$1048576,MATCH($B222,人口源表!$A:$A,0),MATCH(H$1,人口源表!$1:$1,0))*INDEX(城镇化率!$1:$1048576,MATCH($B222,城镇化率!$A:$A,0),MATCH(H$1,城镇化率!$5:$5,0))/100</f>
        <v>2197664.4211368011</v>
      </c>
      <c r="I222" s="40">
        <f>INDEX(人口源表!$1:$1048576,MATCH($B222,人口源表!$A:$A,0),MATCH(I$1,人口源表!$1:$1,0))*INDEX(城镇化率!$1:$1048576,MATCH($B222,城镇化率!$A:$A,0),MATCH(I$1,城镇化率!$5:$5,0))/100</f>
        <v>2229745.4398297458</v>
      </c>
      <c r="J222" s="40">
        <f>INDEX(人口源表!$1:$1048576,MATCH($B222,人口源表!$A:$A,0),MATCH(J$1,人口源表!$1:$1,0))*INDEX(城镇化率!$1:$1048576,MATCH($B222,城镇化率!$A:$A,0),MATCH(J$1,城镇化率!$5:$5,0))/100</f>
        <v>2261537.6107096197</v>
      </c>
      <c r="K222" s="40">
        <f>INDEX(人口源表!$1:$1048576,MATCH($B222,人口源表!$A:$A,0),MATCH(K$1,人口源表!$1:$1,0))*INDEX(城镇化率!$1:$1048576,MATCH($B222,城镇化率!$A:$A,0),MATCH(K$1,城镇化率!$5:$5,0))/100</f>
        <v>2292983.9952234761</v>
      </c>
      <c r="L222" s="40">
        <f>INDEX(人口源表!$1:$1048576,MATCH($B222,人口源表!$A:$A,0),MATCH(L$1,人口源表!$1:$1,0))*INDEX(城镇化率!$1:$1048576,MATCH($B222,城镇化率!$A:$A,0),MATCH(L$1,城镇化率!$5:$5,0))/100</f>
        <v>2324031.1575913238</v>
      </c>
      <c r="M222" s="40">
        <f>INDEX(人口源表!$1:$1048576,MATCH($B222,人口源表!$A:$A,0),MATCH(M$1,人口源表!$1:$1,0))*INDEX(城镇化率!$1:$1048576,MATCH($B222,城镇化率!$A:$A,0),MATCH(M$1,城镇化率!$5:$5,0))/100</f>
        <v>2354626.0592112336</v>
      </c>
      <c r="N222" s="40">
        <f>INDEX(人口源表!$1:$1048576,MATCH($B222,人口源表!$A:$A,0),MATCH(N$1,人口源表!$1:$1,0))*INDEX(城镇化率!$1:$1048576,MATCH($B222,城镇化率!$A:$A,0),MATCH(N$1,城镇化率!$5:$5,0))/100</f>
        <v>2384718.9327406287</v>
      </c>
      <c r="O222" s="40">
        <f>INDEX(人口源表!$1:$1048576,MATCH($B222,人口源表!$A:$A,0),MATCH(O$1,人口源表!$1:$1,0))*INDEX(城镇化率!$1:$1048576,MATCH($B222,城镇化率!$A:$A,0),MATCH(O$1,城镇化率!$5:$5,0))/100</f>
        <v>2414262.3598925774</v>
      </c>
      <c r="P222" s="40">
        <f>INDEX(人口源表!$1:$1048576,MATCH($B222,人口源表!$A:$A,0),MATCH(P$1,人口源表!$1:$1,0))*INDEX(城镇化率!$1:$1048576,MATCH($B222,城镇化率!$A:$A,0),MATCH(P$1,城镇化率!$5:$5,0))/100</f>
        <v>2443210.8604094842</v>
      </c>
      <c r="Q222" s="40">
        <f>INDEX(人口源表!$1:$1048576,MATCH($B222,人口源表!$A:$A,0),MATCH(Q$1,人口源表!$1:$1,0))*INDEX(城镇化率!$1:$1048576,MATCH($B222,城镇化率!$A:$A,0),MATCH(Q$1,城镇化率!$5:$5,0))/100</f>
        <v>2471522.7644395591</v>
      </c>
      <c r="R222" s="40">
        <f>INDEX(人口源表!$1:$1048576,MATCH($B222,人口源表!$A:$A,0),MATCH(R$1,人口源表!$1:$1,0))*INDEX(城镇化率!$1:$1048576,MATCH($B222,城镇化率!$A:$A,0),MATCH(R$1,城镇化率!$5:$5,0))/100</f>
        <v>2499158.106149605</v>
      </c>
      <c r="S222" s="40">
        <f>INDEX(人口源表!$1:$1048576,MATCH($B222,人口源表!$A:$A,0),MATCH(S$1,人口源表!$1:$1,0))*INDEX(城镇化率!$1:$1048576,MATCH($B222,城镇化率!$A:$A,0),MATCH(S$1,城镇化率!$5:$5,0))/100</f>
        <v>2513575.1635706141</v>
      </c>
      <c r="T222" s="40">
        <f>INDEX(人口源表!$1:$1048576,MATCH($B222,人口源表!$A:$A,0),MATCH(T$1,人口源表!$1:$1,0))*INDEX(城镇化率!$1:$1048576,MATCH($B222,城镇化率!$A:$A,0),MATCH(T$1,城镇化率!$5:$5,0))/100</f>
        <v>2527049.5000318331</v>
      </c>
      <c r="U222" s="40">
        <f>INDEX(人口源表!$1:$1048576,MATCH($B222,人口源表!$A:$A,0),MATCH(U$1,人口源表!$1:$1,0))*INDEX(城镇化率!$1:$1048576,MATCH($B222,城镇化率!$A:$A,0),MATCH(U$1,城镇化率!$5:$5,0))/100</f>
        <v>2539564.4277088586</v>
      </c>
      <c r="V222" s="40">
        <f>INDEX(人口源表!$1:$1048576,MATCH($B222,人口源表!$A:$A,0),MATCH(V$1,人口源表!$1:$1,0))*INDEX(城镇化率!$1:$1048576,MATCH($B222,城镇化率!$A:$A,0),MATCH(V$1,城镇化率!$5:$5,0))/100</f>
        <v>2551107.8374517411</v>
      </c>
      <c r="W222" s="40">
        <f>INDEX(人口源表!$1:$1048576,MATCH($B222,人口源表!$A:$A,0),MATCH(W$1,人口源表!$1:$1,0))*INDEX(城镇化率!$1:$1048576,MATCH($B222,城镇化率!$A:$A,0),MATCH(W$1,城镇化率!$5:$5,0))/100</f>
        <v>2561669.9216065989</v>
      </c>
      <c r="X222" s="40">
        <f>INDEX(人口源表!$1:$1048576,MATCH($B222,人口源表!$A:$A,0),MATCH(X$1,人口源表!$1:$1,0))*INDEX(城镇化率!$1:$1048576,MATCH($B222,城镇化率!$A:$A,0),MATCH(X$1,城镇化率!$5:$5,0))/100</f>
        <v>2571248.0464959363</v>
      </c>
      <c r="Y222" s="40">
        <f>INDEX(人口源表!$1:$1048576,MATCH($B222,人口源表!$A:$A,0),MATCH(Y$1,人口源表!$1:$1,0))*INDEX(城镇化率!$1:$1048576,MATCH($B222,城镇化率!$A:$A,0),MATCH(Y$1,城镇化率!$5:$5,0))/100</f>
        <v>2579840.8864557431</v>
      </c>
      <c r="Z222" s="40">
        <f>INDEX(人口源表!$1:$1048576,MATCH($B222,人口源表!$A:$A,0),MATCH(Z$1,人口源表!$1:$1,0))*INDEX(城镇化率!$1:$1048576,MATCH($B222,城镇化率!$A:$A,0),MATCH(Z$1,城镇化率!$5:$5,0))/100</f>
        <v>2587453.3173404243</v>
      </c>
      <c r="AA222" s="40">
        <f>INDEX(人口源表!$1:$1048576,MATCH($B222,人口源表!$A:$A,0),MATCH(AA$1,人口源表!$1:$1,0))*INDEX(城镇化率!$1:$1048576,MATCH($B222,城镇化率!$A:$A,0),MATCH(AA$1,城镇化率!$5:$5,0))/100</f>
        <v>2594094.7384967012</v>
      </c>
      <c r="AB222" s="40">
        <f>INDEX(人口源表!$1:$1048576,MATCH($B222,人口源表!$A:$A,0),MATCH(AB$1,人口源表!$1:$1,0))*INDEX(城镇化率!$1:$1048576,MATCH($B222,城镇化率!$A:$A,0),MATCH(AB$1,城镇化率!$5:$5,0))/100</f>
        <v>2599779.1833784268</v>
      </c>
      <c r="AC222" s="40">
        <f>INDEX(人口源表!$1:$1048576,MATCH($B222,人口源表!$A:$A,0),MATCH(AC$1,人口源表!$1:$1,0))*INDEX(城镇化率!$1:$1048576,MATCH($B222,城镇化率!$A:$A,0),MATCH(AC$1,城镇化率!$5:$5,0))/100</f>
        <v>2601337.1252350155</v>
      </c>
      <c r="AD222" s="40">
        <f>INDEX(人口源表!$1:$1048576,MATCH($B222,人口源表!$A:$A,0),MATCH(AD$1,人口源表!$1:$1,0))*INDEX(城镇化率!$1:$1048576,MATCH($B222,城镇化率!$A:$A,0),MATCH(AD$1,城镇化率!$5:$5,0))/100</f>
        <v>2601973.7928647082</v>
      </c>
      <c r="AE222" s="40">
        <f>INDEX(人口源表!$1:$1048576,MATCH($B222,人口源表!$A:$A,0),MATCH(AE$1,人口源表!$1:$1,0))*INDEX(城镇化率!$1:$1048576,MATCH($B222,城镇化率!$A:$A,0),MATCH(AE$1,城镇化率!$5:$5,0))/100</f>
        <v>2601721.0489610746</v>
      </c>
      <c r="AF222" s="40">
        <f>INDEX(人口源表!$1:$1048576,MATCH($B222,人口源表!$A:$A,0),MATCH(AF$1,人口源表!$1:$1,0))*INDEX(城镇化率!$1:$1048576,MATCH($B222,城镇化率!$A:$A,0),MATCH(AF$1,城镇化率!$5:$5,0))/100</f>
        <v>2600616.2997211772</v>
      </c>
      <c r="AG222" s="40">
        <f>INDEX(人口源表!$1:$1048576,MATCH($B222,人口源表!$A:$A,0),MATCH(AG$1,人口源表!$1:$1,0))*INDEX(城镇化率!$1:$1048576,MATCH($B222,城镇化率!$A:$A,0),MATCH(AG$1,城镇化率!$5:$5,0))/100</f>
        <v>2598699.4672000827</v>
      </c>
      <c r="AH222" s="40">
        <f>INDEX(人口源表!$1:$1048576,MATCH($B222,人口源表!$A:$A,0),MATCH(AH$1,人口源表!$1:$1,0))*INDEX(城镇化率!$1:$1048576,MATCH($B222,城镇化率!$A:$A,0),MATCH(AH$1,城镇化率!$5:$5,0))/100</f>
        <v>2596018.6809901344</v>
      </c>
      <c r="AI222" s="40">
        <f>INDEX(人口源表!$1:$1048576,MATCH($B222,人口源表!$A:$A,0),MATCH(AI$1,人口源表!$1:$1,0))*INDEX(城镇化率!$1:$1048576,MATCH($B222,城镇化率!$A:$A,0),MATCH(AI$1,城镇化率!$5:$5,0))/100</f>
        <v>2592626.0157650667</v>
      </c>
      <c r="AJ222" s="40">
        <f>INDEX(人口源表!$1:$1048576,MATCH($B222,人口源表!$A:$A,0),MATCH(AJ$1,人口源表!$1:$1,0))*INDEX(城镇化率!$1:$1048576,MATCH($B222,城镇化率!$A:$A,0),MATCH(AJ$1,城镇化率!$5:$5,0))/100</f>
        <v>2588578.1909009726</v>
      </c>
      <c r="AK222" s="40">
        <f>INDEX(人口源表!$1:$1048576,MATCH($B222,人口源表!$A:$A,0),MATCH(AK$1,人口源表!$1:$1,0))*INDEX(城镇化率!$1:$1048576,MATCH($B222,城镇化率!$A:$A,0),MATCH(AK$1,城镇化率!$5:$5,0))/100</f>
        <v>2583937.9200466773</v>
      </c>
      <c r="AL222" s="40">
        <f>INDEX(人口源表!$1:$1048576,MATCH($B222,人口源表!$A:$A,0),MATCH(AL$1,人口源表!$1:$1,0))*INDEX(城镇化率!$1:$1048576,MATCH($B222,城镇化率!$A:$A,0),MATCH(AL$1,城镇化率!$5:$5,0))/100</f>
        <v>2578774.0156829832</v>
      </c>
      <c r="AM222" s="40">
        <f>INDEX(人口源表!$1:$1048576,MATCH($B222,人口源表!$A:$A,0),MATCH(AM$1,人口源表!$1:$1,0))*INDEX(城镇化率!$1:$1048576,MATCH($B222,城镇化率!$A:$A,0),MATCH(AM$1,城镇化率!$5:$5,0))/100</f>
        <v>2573160.2154185488</v>
      </c>
      <c r="AN222" s="40">
        <f>INDEX(人口源表!$1:$1048576,MATCH($B222,人口源表!$A:$A,0),MATCH(AN$1,人口源表!$1:$1,0))*INDEX(城镇化率!$1:$1048576,MATCH($B222,城镇化率!$A:$A,0),MATCH(AN$1,城镇化率!$5:$5,0))/100</f>
        <v>2567175.9068595804</v>
      </c>
      <c r="AO222" s="40">
        <f>INDEX(人口源表!$1:$1048576,MATCH($B222,人口源表!$A:$A,0),MATCH(AO$1,人口源表!$1:$1,0))*INDEX(城镇化率!$1:$1048576,MATCH($B222,城镇化率!$A:$A,0),MATCH(AO$1,城镇化率!$5:$5,0))/100</f>
        <v>2560906.2233629227</v>
      </c>
      <c r="AP222" s="40">
        <f>INDEX(人口源表!$1:$1048576,MATCH($B222,人口源表!$A:$A,0),MATCH(AP$1,人口源表!$1:$1,0))*INDEX(城镇化率!$1:$1048576,MATCH($B222,城镇化率!$A:$A,0),MATCH(AP$1,城镇化率!$5:$5,0))/100</f>
        <v>2554442.7878006543</v>
      </c>
      <c r="AQ222" s="40">
        <f>INDEX(人口源表!$1:$1048576,MATCH($B222,人口源表!$A:$A,0),MATCH(AQ$1,人口源表!$1:$1,0))*INDEX(城镇化率!$1:$1048576,MATCH($B222,城镇化率!$A:$A,0),MATCH(AQ$1,城镇化率!$5:$5,0))/100</f>
        <v>2547882.523784651</v>
      </c>
      <c r="AR222" s="40">
        <f>INDEX(人口源表!$1:$1048576,MATCH($B222,人口源表!$A:$A,0),MATCH(AR$1,人口源表!$1:$1,0))*INDEX(城镇化率!$1:$1048576,MATCH($B222,城镇化率!$A:$A,0),MATCH(AR$1,城镇化率!$5:$5,0))/100</f>
        <v>2541329.046136857</v>
      </c>
      <c r="AS222" s="40">
        <f>INDEX(人口源表!$1:$1048576,MATCH($B222,人口源表!$A:$A,0),MATCH(AS$1,人口源表!$1:$1,0))*INDEX(城镇化率!$1:$1048576,MATCH($B222,城镇化率!$A:$A,0),MATCH(AS$1,城镇化率!$5:$5,0))/100</f>
        <v>2534891.4645233615</v>
      </c>
      <c r="AT222" s="40">
        <f>INDEX(人口源表!$1:$1048576,MATCH($B222,人口源表!$A:$A,0),MATCH(AT$1,人口源表!$1:$1,0))*INDEX(城镇化率!$1:$1048576,MATCH($B222,城镇化率!$A:$A,0),MATCH(AT$1,城镇化率!$5:$5,0))/100</f>
        <v>2528685.7858297597</v>
      </c>
      <c r="AU222" s="40">
        <f>INDEX(人口源表!$1:$1048576,MATCH($B222,人口源表!$A:$A,0),MATCH(AU$1,人口源表!$1:$1,0))*INDEX(城镇化率!$1:$1048576,MATCH($B222,城镇化率!$A:$A,0),MATCH(AU$1,城镇化率!$5:$5,0))/100</f>
        <v>2522833.7101680688</v>
      </c>
      <c r="AV222" s="40">
        <f>INDEX(人口源表!$1:$1048576,MATCH($B222,人口源表!$A:$A,0),MATCH(AV$1,人口源表!$1:$1,0))*INDEX(城镇化率!$1:$1048576,MATCH($B222,城镇化率!$A:$A,0),MATCH(AV$1,城镇化率!$5:$5,0))/100</f>
        <v>2517465.3687548521</v>
      </c>
    </row>
    <row r="223" spans="1:48" x14ac:dyDescent="0.15">
      <c r="A223" s="4" t="s">
        <v>874</v>
      </c>
      <c r="B223" s="4" t="s">
        <v>452</v>
      </c>
      <c r="C223" s="34">
        <f>VLOOKUP(B223,'[1]2016省城人口总结（根）'!B:C,2,FALSE)/100</f>
        <v>0.34918909250608898</v>
      </c>
      <c r="D223" s="40">
        <f>INDEX(人口源表!$1:$1048576,MATCH($B223,人口源表!$A:$A,0),MATCH(D$1,人口源表!$1:$1,0))*INDEX(城镇化率!$1:$1048576,MATCH($B223,城镇化率!$A:$A,0),MATCH(D$1,城镇化率!$5:$5,0))/100</f>
        <v>1720170.9080550724</v>
      </c>
      <c r="E223" s="40">
        <f>INDEX(人口源表!$1:$1048576,MATCH($B223,人口源表!$A:$A,0),MATCH(E$1,人口源表!$1:$1,0))*INDEX(城镇化率!$1:$1048576,MATCH($B223,城镇化率!$A:$A,0),MATCH(E$1,城镇化率!$5:$5,0))/100</f>
        <v>1755500.9152999215</v>
      </c>
      <c r="F223" s="40">
        <f>INDEX(人口源表!$1:$1048576,MATCH($B223,人口源表!$A:$A,0),MATCH(F$1,人口源表!$1:$1,0))*INDEX(城镇化率!$1:$1048576,MATCH($B223,城镇化率!$A:$A,0),MATCH(F$1,城镇化率!$5:$5,0))/100</f>
        <v>1790472.9948610729</v>
      </c>
      <c r="G223" s="40">
        <f>INDEX(人口源表!$1:$1048576,MATCH($B223,人口源表!$A:$A,0),MATCH(G$1,人口源表!$1:$1,0))*INDEX(城镇化率!$1:$1048576,MATCH($B223,城镇化率!$A:$A,0),MATCH(G$1,城镇化率!$5:$5,0))/100</f>
        <v>1805953.3940337526</v>
      </c>
      <c r="H223" s="40">
        <f>INDEX(人口源表!$1:$1048576,MATCH($B223,人口源表!$A:$A,0),MATCH(H$1,人口源表!$1:$1,0))*INDEX(城镇化率!$1:$1048576,MATCH($B223,城镇化率!$A:$A,0),MATCH(H$1,城镇化率!$5:$5,0))/100</f>
        <v>1841858.8833245423</v>
      </c>
      <c r="I223" s="40">
        <f>INDEX(人口源表!$1:$1048576,MATCH($B223,人口源表!$A:$A,0),MATCH(I$1,人口源表!$1:$1,0))*INDEX(城镇化率!$1:$1048576,MATCH($B223,城镇化率!$A:$A,0),MATCH(I$1,城镇化率!$5:$5,0))/100</f>
        <v>1865089.9302695408</v>
      </c>
      <c r="J223" s="40">
        <f>INDEX(人口源表!$1:$1048576,MATCH($B223,人口源表!$A:$A,0),MATCH(J$1,人口源表!$1:$1,0))*INDEX(城镇化率!$1:$1048576,MATCH($B223,城镇化率!$A:$A,0),MATCH(J$1,城镇化率!$5:$5,0))/100</f>
        <v>1888133.8360233072</v>
      </c>
      <c r="K223" s="40">
        <f>INDEX(人口源表!$1:$1048576,MATCH($B223,人口源表!$A:$A,0),MATCH(K$1,人口源表!$1:$1,0))*INDEX(城镇化率!$1:$1048576,MATCH($B223,城镇化率!$A:$A,0),MATCH(K$1,城镇化率!$5:$5,0))/100</f>
        <v>1910940.9856655435</v>
      </c>
      <c r="L223" s="40">
        <f>INDEX(人口源表!$1:$1048576,MATCH($B223,人口源表!$A:$A,0),MATCH(L$1,人口源表!$1:$1,0))*INDEX(城镇化率!$1:$1048576,MATCH($B223,城镇化率!$A:$A,0),MATCH(L$1,城镇化率!$5:$5,0))/100</f>
        <v>1933463.8537923896</v>
      </c>
      <c r="M223" s="40">
        <f>INDEX(人口源表!$1:$1048576,MATCH($B223,人口源表!$A:$A,0),MATCH(M$1,人口源表!$1:$1,0))*INDEX(城镇化率!$1:$1048576,MATCH($B223,城镇化率!$A:$A,0),MATCH(M$1,城镇化率!$5:$5,0))/100</f>
        <v>1955656.7631387701</v>
      </c>
      <c r="N223" s="40">
        <f>INDEX(人口源表!$1:$1048576,MATCH($B223,人口源表!$A:$A,0),MATCH(N$1,人口源表!$1:$1,0))*INDEX(城镇化率!$1:$1048576,MATCH($B223,城镇化率!$A:$A,0),MATCH(N$1,城镇化率!$5:$5,0))/100</f>
        <v>1977475.2280858657</v>
      </c>
      <c r="O223" s="40">
        <f>INDEX(人口源表!$1:$1048576,MATCH($B223,人口源表!$A:$A,0),MATCH(O$1,人口源表!$1:$1,0))*INDEX(城镇化率!$1:$1048576,MATCH($B223,城镇化率!$A:$A,0),MATCH(O$1,城镇化率!$5:$5,0))/100</f>
        <v>1998878.0586826834</v>
      </c>
      <c r="P223" s="40">
        <f>INDEX(人口源表!$1:$1048576,MATCH($B223,人口源表!$A:$A,0),MATCH(P$1,人口源表!$1:$1,0))*INDEX(城镇化率!$1:$1048576,MATCH($B223,城镇化率!$A:$A,0),MATCH(P$1,城镇化率!$5:$5,0))/100</f>
        <v>2019825.9476149015</v>
      </c>
      <c r="Q223" s="40">
        <f>INDEX(人口源表!$1:$1048576,MATCH($B223,人口源表!$A:$A,0),MATCH(Q$1,人口源表!$1:$1,0))*INDEX(城镇化率!$1:$1048576,MATCH($B223,城镇化率!$A:$A,0),MATCH(Q$1,城镇化率!$5:$5,0))/100</f>
        <v>2040280.7837428066</v>
      </c>
      <c r="R223" s="40">
        <f>INDEX(人口源表!$1:$1048576,MATCH($B223,人口源表!$A:$A,0),MATCH(R$1,人口源表!$1:$1,0))*INDEX(城镇化率!$1:$1048576,MATCH($B223,城镇化率!$A:$A,0),MATCH(R$1,城镇化率!$5:$5,0))/100</f>
        <v>2060209.0473429498</v>
      </c>
      <c r="S223" s="40">
        <f>INDEX(人口源表!$1:$1048576,MATCH($B223,人口源表!$A:$A,0),MATCH(S$1,人口源表!$1:$1,0))*INDEX(城镇化率!$1:$1048576,MATCH($B223,城镇化率!$A:$A,0),MATCH(S$1,城镇化率!$5:$5,0))/100</f>
        <v>2069283.379220396</v>
      </c>
      <c r="T223" s="40">
        <f>INDEX(人口源表!$1:$1048576,MATCH($B223,人口源表!$A:$A,0),MATCH(T$1,人口源表!$1:$1,0))*INDEX(城镇化率!$1:$1048576,MATCH($B223,城镇化率!$A:$A,0),MATCH(T$1,城镇化率!$5:$5,0))/100</f>
        <v>2077635.4849125701</v>
      </c>
      <c r="U223" s="40">
        <f>INDEX(人口源表!$1:$1048576,MATCH($B223,人口源表!$A:$A,0),MATCH(U$1,人口源表!$1:$1,0))*INDEX(城镇化率!$1:$1048576,MATCH($B223,城镇化率!$A:$A,0),MATCH(U$1,城镇化率!$5:$5,0))/100</f>
        <v>2085249.9192992281</v>
      </c>
      <c r="V223" s="40">
        <f>INDEX(人口源表!$1:$1048576,MATCH($B223,人口源表!$A:$A,0),MATCH(V$1,人口源表!$1:$1,0))*INDEX(城镇化率!$1:$1048576,MATCH($B223,城镇化率!$A:$A,0),MATCH(V$1,城镇化率!$5:$5,0))/100</f>
        <v>2092113.9866766538</v>
      </c>
      <c r="W223" s="40">
        <f>INDEX(人口源表!$1:$1048576,MATCH($B223,人口源表!$A:$A,0),MATCH(W$1,人口源表!$1:$1,0))*INDEX(城镇化率!$1:$1048576,MATCH($B223,城镇化率!$A:$A,0),MATCH(W$1,城镇化率!$5:$5,0))/100</f>
        <v>2098219.5046977322</v>
      </c>
      <c r="X223" s="40">
        <f>INDEX(人口源表!$1:$1048576,MATCH($B223,人口源表!$A:$A,0),MATCH(X$1,人口源表!$1:$1,0))*INDEX(城镇化率!$1:$1048576,MATCH($B223,城镇化率!$A:$A,0),MATCH(X$1,城镇化率!$5:$5,0))/100</f>
        <v>2103561.6438909993</v>
      </c>
      <c r="Y223" s="40">
        <f>INDEX(人口源表!$1:$1048576,MATCH($B223,人口源表!$A:$A,0),MATCH(Y$1,人口源表!$1:$1,0))*INDEX(城镇化率!$1:$1048576,MATCH($B223,城镇化率!$A:$A,0),MATCH(Y$1,城镇化率!$5:$5,0))/100</f>
        <v>2108140.2944976627</v>
      </c>
      <c r="Z223" s="40">
        <f>INDEX(人口源表!$1:$1048576,MATCH($B223,人口源表!$A:$A,0),MATCH(Z$1,人口源表!$1:$1,0))*INDEX(城镇化率!$1:$1048576,MATCH($B223,城镇化率!$A:$A,0),MATCH(Z$1,城镇化率!$5:$5,0))/100</f>
        <v>2111957.6080398108</v>
      </c>
      <c r="AA223" s="40">
        <f>INDEX(人口源表!$1:$1048576,MATCH($B223,人口源表!$A:$A,0),MATCH(AA$1,人口源表!$1:$1,0))*INDEX(城镇化率!$1:$1048576,MATCH($B223,城镇化率!$A:$A,0),MATCH(AA$1,城镇化率!$5:$5,0))/100</f>
        <v>2115021.5056493753</v>
      </c>
      <c r="AB223" s="40">
        <f>INDEX(人口源表!$1:$1048576,MATCH($B223,人口源表!$A:$A,0),MATCH(AB$1,人口源表!$1:$1,0))*INDEX(城镇化率!$1:$1048576,MATCH($B223,城镇化率!$A:$A,0),MATCH(AB$1,城镇化率!$5:$5,0))/100</f>
        <v>2117342.7845560443</v>
      </c>
      <c r="AC223" s="40">
        <f>INDEX(人口源表!$1:$1048576,MATCH($B223,人口源表!$A:$A,0),MATCH(AC$1,人口源表!$1:$1,0))*INDEX(城镇化率!$1:$1048576,MATCH($B223,城镇化率!$A:$A,0),MATCH(AC$1,城镇化率!$5:$5,0))/100</f>
        <v>2116344.9261942953</v>
      </c>
      <c r="AD223" s="40">
        <f>INDEX(人口源表!$1:$1048576,MATCH($B223,人口源表!$A:$A,0),MATCH(AD$1,人口源表!$1:$1,0))*INDEX(城镇化率!$1:$1048576,MATCH($B223,城镇化率!$A:$A,0),MATCH(AD$1,城镇化率!$5:$5,0))/100</f>
        <v>2114640.7955283532</v>
      </c>
      <c r="AE223" s="40">
        <f>INDEX(人口源表!$1:$1048576,MATCH($B223,人口源表!$A:$A,0),MATCH(AE$1,人口源表!$1:$1,0))*INDEX(城镇化率!$1:$1048576,MATCH($B223,城镇化率!$A:$A,0),MATCH(AE$1,城镇化率!$5:$5,0))/100</f>
        <v>2112258.0928248251</v>
      </c>
      <c r="AF223" s="40">
        <f>INDEX(人口源表!$1:$1048576,MATCH($B223,人口源表!$A:$A,0),MATCH(AF$1,人口源表!$1:$1,0))*INDEX(城镇化率!$1:$1048576,MATCH($B223,城镇化率!$A:$A,0),MATCH(AF$1,城镇化率!$5:$5,0))/100</f>
        <v>2109228.0779869864</v>
      </c>
      <c r="AG223" s="40">
        <f>INDEX(人口源表!$1:$1048576,MATCH($B223,人口源表!$A:$A,0),MATCH(AG$1,人口源表!$1:$1,0))*INDEX(城镇化率!$1:$1048576,MATCH($B223,城镇化率!$A:$A,0),MATCH(AG$1,城镇化率!$5:$5,0))/100</f>
        <v>2105586.0753329252</v>
      </c>
      <c r="AH223" s="40">
        <f>INDEX(人口源表!$1:$1048576,MATCH($B223,人口源表!$A:$A,0),MATCH(AH$1,人口源表!$1:$1,0))*INDEX(城镇化率!$1:$1048576,MATCH($B223,城镇化率!$A:$A,0),MATCH(AH$1,城镇化率!$5:$5,0))/100</f>
        <v>2101373.3200300341</v>
      </c>
      <c r="AI223" s="40">
        <f>INDEX(人口源表!$1:$1048576,MATCH($B223,人口源表!$A:$A,0),MATCH(AI$1,人口源表!$1:$1,0))*INDEX(城镇化率!$1:$1048576,MATCH($B223,城镇化率!$A:$A,0),MATCH(AI$1,城镇化率!$5:$5,0))/100</f>
        <v>2096634.392191177</v>
      </c>
      <c r="AJ223" s="40">
        <f>INDEX(人口源表!$1:$1048576,MATCH($B223,人口源表!$A:$A,0),MATCH(AJ$1,人口源表!$1:$1,0))*INDEX(城镇化率!$1:$1048576,MATCH($B223,城镇化率!$A:$A,0),MATCH(AJ$1,城镇化率!$5:$5,0))/100</f>
        <v>2091419.06177212</v>
      </c>
      <c r="AK223" s="40">
        <f>INDEX(人口源表!$1:$1048576,MATCH($B223,人口源表!$A:$A,0),MATCH(AK$1,人口源表!$1:$1,0))*INDEX(城镇化率!$1:$1048576,MATCH($B223,城镇化率!$A:$A,0),MATCH(AK$1,城镇化率!$5:$5,0))/100</f>
        <v>2085782.3797681744</v>
      </c>
      <c r="AL223" s="40">
        <f>INDEX(人口源表!$1:$1048576,MATCH($B223,人口源表!$A:$A,0),MATCH(AL$1,人口源表!$1:$1,0))*INDEX(城镇化率!$1:$1048576,MATCH($B223,城镇化率!$A:$A,0),MATCH(AL$1,城镇化率!$5:$5,0))/100</f>
        <v>2079783.4192660984</v>
      </c>
      <c r="AM223" s="40">
        <f>INDEX(人口源表!$1:$1048576,MATCH($B223,人口源表!$A:$A,0),MATCH(AM$1,人口源表!$1:$1,0))*INDEX(城镇化率!$1:$1048576,MATCH($B223,城镇化率!$A:$A,0),MATCH(AM$1,城镇化率!$5:$5,0))/100</f>
        <v>2073487.1515170417</v>
      </c>
      <c r="AN223" s="40">
        <f>INDEX(人口源表!$1:$1048576,MATCH($B223,人口源表!$A:$A,0),MATCH(AN$1,人口源表!$1:$1,0))*INDEX(城镇化率!$1:$1048576,MATCH($B223,城镇化率!$A:$A,0),MATCH(AN$1,城镇化率!$5:$5,0))/100</f>
        <v>2066963.1871492339</v>
      </c>
      <c r="AO223" s="40">
        <f>INDEX(人口源表!$1:$1048576,MATCH($B223,人口源表!$A:$A,0),MATCH(AO$1,人口源表!$1:$1,0))*INDEX(城镇化率!$1:$1048576,MATCH($B223,城镇化率!$A:$A,0),MATCH(AO$1,城镇化率!$5:$5,0))/100</f>
        <v>2060286.3096998997</v>
      </c>
      <c r="AP223" s="40">
        <f>INDEX(人口源表!$1:$1048576,MATCH($B223,人口源表!$A:$A,0),MATCH(AP$1,人口源表!$1:$1,0))*INDEX(城镇化率!$1:$1048576,MATCH($B223,城镇化率!$A:$A,0),MATCH(AP$1,城镇化率!$5:$5,0))/100</f>
        <v>2053536.1058694003</v>
      </c>
      <c r="AQ223" s="40">
        <f>INDEX(人口源表!$1:$1048576,MATCH($B223,人口源表!$A:$A,0),MATCH(AQ$1,人口源表!$1:$1,0))*INDEX(城镇化率!$1:$1048576,MATCH($B223,城镇化率!$A:$A,0),MATCH(AQ$1,城镇化率!$5:$5,0))/100</f>
        <v>2046798.8810738849</v>
      </c>
      <c r="AR223" s="40">
        <f>INDEX(人口源表!$1:$1048576,MATCH($B223,人口源表!$A:$A,0),MATCH(AR$1,人口源表!$1:$1,0))*INDEX(城镇化率!$1:$1048576,MATCH($B223,城镇化率!$A:$A,0),MATCH(AR$1,城镇化率!$5:$5,0))/100</f>
        <v>2040164.5500353989</v>
      </c>
      <c r="AS223" s="40">
        <f>INDEX(人口源表!$1:$1048576,MATCH($B223,人口源表!$A:$A,0),MATCH(AS$1,人口源表!$1:$1,0))*INDEX(城镇化率!$1:$1048576,MATCH($B223,城镇化率!$A:$A,0),MATCH(AS$1,城镇化率!$5:$5,0))/100</f>
        <v>2033730.3917633742</v>
      </c>
      <c r="AT223" s="40">
        <f>INDEX(人口源表!$1:$1048576,MATCH($B223,人口源表!$A:$A,0),MATCH(AT$1,人口源表!$1:$1,0))*INDEX(城镇化率!$1:$1048576,MATCH($B223,城镇化率!$A:$A,0),MATCH(AT$1,城镇化率!$5:$5,0))/100</f>
        <v>2027597.4624256999</v>
      </c>
      <c r="AU223" s="40">
        <f>INDEX(人口源表!$1:$1048576,MATCH($B223,人口源表!$A:$A,0),MATCH(AU$1,人口源表!$1:$1,0))*INDEX(城镇化率!$1:$1048576,MATCH($B223,城镇化率!$A:$A,0),MATCH(AU$1,城镇化率!$5:$5,0))/100</f>
        <v>2021873.9140770659</v>
      </c>
      <c r="AV223" s="40">
        <f>INDEX(人口源表!$1:$1048576,MATCH($B223,人口源表!$A:$A,0),MATCH(AV$1,人口源表!$1:$1,0))*INDEX(城镇化率!$1:$1048576,MATCH($B223,城镇化率!$A:$A,0),MATCH(AV$1,城镇化率!$5:$5,0))/100</f>
        <v>2016673.2435549917</v>
      </c>
    </row>
    <row r="224" spans="1:48" x14ac:dyDescent="0.15">
      <c r="A224" s="4" t="s">
        <v>874</v>
      </c>
      <c r="B224" s="4" t="s">
        <v>454</v>
      </c>
      <c r="C224" s="34">
        <f>VLOOKUP(B224,'[1]2016省城人口总结（根）'!B:C,2,FALSE)/100</f>
        <v>0.55338929234031298</v>
      </c>
      <c r="D224" s="40">
        <f>INDEX(人口源表!$1:$1048576,MATCH($B224,人口源表!$A:$A,0),MATCH(D$1,人口源表!$1:$1,0))*INDEX(城镇化率!$1:$1048576,MATCH($B224,城镇化率!$A:$A,0),MATCH(D$1,城镇化率!$5:$5,0))/100</f>
        <v>1645687.2926609805</v>
      </c>
      <c r="E224" s="40">
        <f>INDEX(人口源表!$1:$1048576,MATCH($B224,人口源表!$A:$A,0),MATCH(E$1,人口源表!$1:$1,0))*INDEX(城镇化率!$1:$1048576,MATCH($B224,城镇化率!$A:$A,0),MATCH(E$1,城镇化率!$5:$5,0))/100</f>
        <v>1681146.2798544399</v>
      </c>
      <c r="F224" s="40">
        <f>INDEX(人口源表!$1:$1048576,MATCH($B224,人口源表!$A:$A,0),MATCH(F$1,人口源表!$1:$1,0))*INDEX(城镇化率!$1:$1048576,MATCH($B224,城镇化率!$A:$A,0),MATCH(F$1,城镇化率!$5:$5,0))/100</f>
        <v>1717134.0409236308</v>
      </c>
      <c r="G224" s="40">
        <f>INDEX(人口源表!$1:$1048576,MATCH($B224,人口源表!$A:$A,0),MATCH(G$1,人口源表!$1:$1,0))*INDEX(城镇化率!$1:$1048576,MATCH($B224,城镇化率!$A:$A,0),MATCH(G$1,城镇化率!$5:$5,0))/100</f>
        <v>1633534.0008181266</v>
      </c>
      <c r="H224" s="40">
        <f>INDEX(人口源表!$1:$1048576,MATCH($B224,人口源表!$A:$A,0),MATCH(H$1,人口源表!$1:$1,0))*INDEX(城镇化率!$1:$1048576,MATCH($B224,城镇化率!$A:$A,0),MATCH(H$1,城镇化率!$5:$5,0))/100</f>
        <v>1669868.4235066145</v>
      </c>
      <c r="I224" s="40">
        <f>INDEX(人口源表!$1:$1048576,MATCH($B224,人口源表!$A:$A,0),MATCH(I$1,人口源表!$1:$1,0))*INDEX(城镇化率!$1:$1048576,MATCH($B224,城镇化率!$A:$A,0),MATCH(I$1,城镇化率!$5:$5,0))/100</f>
        <v>1696311.1149754245</v>
      </c>
      <c r="J224" s="40">
        <f>INDEX(人口源表!$1:$1048576,MATCH($B224,人口源表!$A:$A,0),MATCH(J$1,人口源表!$1:$1,0))*INDEX(城镇化率!$1:$1048576,MATCH($B224,城镇化率!$A:$A,0),MATCH(J$1,城镇化率!$5:$5,0))/100</f>
        <v>1724002.2250172524</v>
      </c>
      <c r="K224" s="40">
        <f>INDEX(人口源表!$1:$1048576,MATCH($B224,人口源表!$A:$A,0),MATCH(K$1,人口源表!$1:$1,0))*INDEX(城镇化率!$1:$1048576,MATCH($B224,城镇化率!$A:$A,0),MATCH(K$1,城镇化率!$5:$5,0))/100</f>
        <v>1752745.4292318844</v>
      </c>
      <c r="L224" s="40">
        <f>INDEX(人口源表!$1:$1048576,MATCH($B224,人口源表!$A:$A,0),MATCH(L$1,人口源表!$1:$1,0))*INDEX(城镇化率!$1:$1048576,MATCH($B224,城镇化率!$A:$A,0),MATCH(L$1,城镇化率!$5:$5,0))/100</f>
        <v>1782350.6756254481</v>
      </c>
      <c r="M224" s="40">
        <f>INDEX(人口源表!$1:$1048576,MATCH($B224,人口源表!$A:$A,0),MATCH(M$1,人口源表!$1:$1,0))*INDEX(城镇化率!$1:$1048576,MATCH($B224,城镇化率!$A:$A,0),MATCH(M$1,城镇化率!$5:$5,0))/100</f>
        <v>1812632.8392322841</v>
      </c>
      <c r="N224" s="40">
        <f>INDEX(人口源表!$1:$1048576,MATCH($B224,人口源表!$A:$A,0),MATCH(N$1,人口源表!$1:$1,0))*INDEX(城镇化率!$1:$1048576,MATCH($B224,城镇化率!$A:$A,0),MATCH(N$1,城镇化率!$5:$5,0))/100</f>
        <v>1843413.4247033044</v>
      </c>
      <c r="O224" s="40">
        <f>INDEX(人口源表!$1:$1048576,MATCH($B224,人口源表!$A:$A,0),MATCH(O$1,人口源表!$1:$1,0))*INDEX(城镇化率!$1:$1048576,MATCH($B224,城镇化率!$A:$A,0),MATCH(O$1,城镇化率!$5:$5,0))/100</f>
        <v>1874519.820819722</v>
      </c>
      <c r="P224" s="40">
        <f>INDEX(人口源表!$1:$1048576,MATCH($B224,人口源表!$A:$A,0),MATCH(P$1,人口源表!$1:$1,0))*INDEX(城镇化率!$1:$1048576,MATCH($B224,城镇化率!$A:$A,0),MATCH(P$1,城镇化率!$5:$5,0))/100</f>
        <v>1905788.3429435035</v>
      </c>
      <c r="Q224" s="40">
        <f>INDEX(人口源表!$1:$1048576,MATCH($B224,人口源表!$A:$A,0),MATCH(Q$1,人口源表!$1:$1,0))*INDEX(城镇化率!$1:$1048576,MATCH($B224,城镇化率!$A:$A,0),MATCH(Q$1,城镇化率!$5:$5,0))/100</f>
        <v>1937062.2656787215</v>
      </c>
      <c r="R224" s="40">
        <f>INDEX(人口源表!$1:$1048576,MATCH($B224,人口源表!$A:$A,0),MATCH(R$1,人口源表!$1:$1,0))*INDEX(城镇化率!$1:$1048576,MATCH($B224,城镇化率!$A:$A,0),MATCH(R$1,城镇化率!$5:$5,0))/100</f>
        <v>1968192.3364186459</v>
      </c>
      <c r="S224" s="40">
        <f>INDEX(人口源表!$1:$1048576,MATCH($B224,人口源表!$A:$A,0),MATCH(S$1,人口源表!$1:$1,0))*INDEX(城镇化率!$1:$1048576,MATCH($B224,城镇化率!$A:$A,0),MATCH(S$1,城镇化率!$5:$5,0))/100</f>
        <v>1989144.3678059995</v>
      </c>
      <c r="T224" s="40">
        <f>INDEX(人口源表!$1:$1048576,MATCH($B224,人口源表!$A:$A,0),MATCH(T$1,人口源表!$1:$1,0))*INDEX(城镇化率!$1:$1048576,MATCH($B224,城镇化率!$A:$A,0),MATCH(T$1,城镇化率!$5:$5,0))/100</f>
        <v>2009432.3950450167</v>
      </c>
      <c r="U224" s="40">
        <f>INDEX(人口源表!$1:$1048576,MATCH($B224,人口源表!$A:$A,0),MATCH(U$1,人口源表!$1:$1,0))*INDEX(城镇化率!$1:$1048576,MATCH($B224,城镇化率!$A:$A,0),MATCH(U$1,城镇化率!$5:$5,0))/100</f>
        <v>2028946.888059499</v>
      </c>
      <c r="V224" s="40">
        <f>INDEX(人口源表!$1:$1048576,MATCH($B224,人口源表!$A:$A,0),MATCH(V$1,人口源表!$1:$1,0))*INDEX(城镇化率!$1:$1048576,MATCH($B224,城镇化率!$A:$A,0),MATCH(V$1,城镇化率!$5:$5,0))/100</f>
        <v>2047590.9119702308</v>
      </c>
      <c r="W224" s="40">
        <f>INDEX(人口源表!$1:$1048576,MATCH($B224,人口源表!$A:$A,0),MATCH(W$1,人口源表!$1:$1,0))*INDEX(城镇化率!$1:$1048576,MATCH($B224,城镇化率!$A:$A,0),MATCH(W$1,城镇化率!$5:$5,0))/100</f>
        <v>2065281.1389379466</v>
      </c>
      <c r="X224" s="40">
        <f>INDEX(人口源表!$1:$1048576,MATCH($B224,人口源表!$A:$A,0),MATCH(X$1,人口源表!$1:$1,0))*INDEX(城镇化率!$1:$1048576,MATCH($B224,城镇化率!$A:$A,0),MATCH(X$1,城镇化率!$5:$5,0))/100</f>
        <v>2081948.2115489477</v>
      </c>
      <c r="Y224" s="40">
        <f>INDEX(人口源表!$1:$1048576,MATCH($B224,人口源表!$A:$A,0),MATCH(Y$1,人口源表!$1:$1,0))*INDEX(城镇化率!$1:$1048576,MATCH($B224,城镇化率!$A:$A,0),MATCH(Y$1,城镇化率!$5:$5,0))/100</f>
        <v>2097534.40299966</v>
      </c>
      <c r="Z224" s="40">
        <f>INDEX(人口源表!$1:$1048576,MATCH($B224,人口源表!$A:$A,0),MATCH(Z$1,人口源表!$1:$1,0))*INDEX(城镇化率!$1:$1048576,MATCH($B224,城镇化率!$A:$A,0),MATCH(Z$1,城镇化率!$5:$5,0))/100</f>
        <v>2112000.0491524953</v>
      </c>
      <c r="AA224" s="40">
        <f>INDEX(人口源表!$1:$1048576,MATCH($B224,人口源表!$A:$A,0),MATCH(AA$1,人口源表!$1:$1,0))*INDEX(城镇化率!$1:$1048576,MATCH($B224,城镇化率!$A:$A,0),MATCH(AA$1,城镇化率!$5:$5,0))/100</f>
        <v>2125316.4894246673</v>
      </c>
      <c r="AB224" s="40">
        <f>INDEX(人口源表!$1:$1048576,MATCH($B224,人口源表!$A:$A,0),MATCH(AB$1,人口源表!$1:$1,0))*INDEX(城镇化率!$1:$1048576,MATCH($B224,城镇化率!$A:$A,0),MATCH(AB$1,城镇化率!$5:$5,0))/100</f>
        <v>2137471.8495968096</v>
      </c>
      <c r="AC224" s="40">
        <f>INDEX(人口源表!$1:$1048576,MATCH($B224,人口源表!$A:$A,0),MATCH(AC$1,人口源表!$1:$1,0))*INDEX(城镇化率!$1:$1048576,MATCH($B224,城镇化率!$A:$A,0),MATCH(AC$1,城镇化率!$5:$5,0))/100</f>
        <v>2145841.0714426185</v>
      </c>
      <c r="AD224" s="40">
        <f>INDEX(人口源表!$1:$1048576,MATCH($B224,人口源表!$A:$A,0),MATCH(AD$1,人口源表!$1:$1,0))*INDEX(城镇化率!$1:$1048576,MATCH($B224,城镇化率!$A:$A,0),MATCH(AD$1,城镇化率!$5:$5,0))/100</f>
        <v>2153051.7575182752</v>
      </c>
      <c r="AE224" s="40">
        <f>INDEX(人口源表!$1:$1048576,MATCH($B224,人口源表!$A:$A,0),MATCH(AE$1,人口源表!$1:$1,0))*INDEX(城镇化率!$1:$1048576,MATCH($B224,城镇化率!$A:$A,0),MATCH(AE$1,城镇化率!$5:$5,0))/100</f>
        <v>2159142.7020248617</v>
      </c>
      <c r="AF224" s="40">
        <f>INDEX(人口源表!$1:$1048576,MATCH($B224,人口源表!$A:$A,0),MATCH(AF$1,人口源表!$1:$1,0))*INDEX(城镇化率!$1:$1048576,MATCH($B224,城镇化率!$A:$A,0),MATCH(AF$1,城镇化率!$5:$5,0))/100</f>
        <v>2164170.1321933381</v>
      </c>
      <c r="AG224" s="40">
        <f>INDEX(人口源表!$1:$1048576,MATCH($B224,人口源表!$A:$A,0),MATCH(AG$1,人口源表!$1:$1,0))*INDEX(城镇化率!$1:$1048576,MATCH($B224,城镇化率!$A:$A,0),MATCH(AG$1,城镇化率!$5:$5,0))/100</f>
        <v>2168206.629860946</v>
      </c>
      <c r="AH224" s="40">
        <f>INDEX(人口源表!$1:$1048576,MATCH($B224,人口源表!$A:$A,0),MATCH(AH$1,人口源表!$1:$1,0))*INDEX(城镇化率!$1:$1048576,MATCH($B224,城镇化率!$A:$A,0),MATCH(AH$1,城镇化率!$5:$5,0))/100</f>
        <v>2171341.4311748459</v>
      </c>
      <c r="AI224" s="40">
        <f>INDEX(人口源表!$1:$1048576,MATCH($B224,人口源表!$A:$A,0),MATCH(AI$1,人口源表!$1:$1,0))*INDEX(城镇化率!$1:$1048576,MATCH($B224,城镇化率!$A:$A,0),MATCH(AI$1,城镇化率!$5:$5,0))/100</f>
        <v>2173681.4354000823</v>
      </c>
      <c r="AJ224" s="40">
        <f>INDEX(人口源表!$1:$1048576,MATCH($B224,人口源表!$A:$A,0),MATCH(AJ$1,人口源表!$1:$1,0))*INDEX(城镇化率!$1:$1048576,MATCH($B224,城镇化率!$A:$A,0),MATCH(AJ$1,城镇化率!$5:$5,0))/100</f>
        <v>2175350.8162603769</v>
      </c>
      <c r="AK224" s="40">
        <f>INDEX(人口源表!$1:$1048576,MATCH($B224,人口源表!$A:$A,0),MATCH(AK$1,人口源表!$1:$1,0))*INDEX(城镇化率!$1:$1048576,MATCH($B224,城镇化率!$A:$A,0),MATCH(AK$1,城镇化率!$5:$5,0))/100</f>
        <v>2176492.7540587205</v>
      </c>
      <c r="AL224" s="40">
        <f>INDEX(人口源表!$1:$1048576,MATCH($B224,人口源表!$A:$A,0),MATCH(AL$1,人口源表!$1:$1,0))*INDEX(城镇化率!$1:$1048576,MATCH($B224,城镇化率!$A:$A,0),MATCH(AL$1,城镇化率!$5:$5,0))/100</f>
        <v>2177266.2070902763</v>
      </c>
      <c r="AM224" s="40">
        <f>INDEX(人口源表!$1:$1048576,MATCH($B224,人口源表!$A:$A,0),MATCH(AM$1,人口源表!$1:$1,0))*INDEX(城镇化率!$1:$1048576,MATCH($B224,城镇化率!$A:$A,0),MATCH(AM$1,城镇化率!$5:$5,0))/100</f>
        <v>2177850.4870720077</v>
      </c>
      <c r="AN224" s="40">
        <f>INDEX(人口源表!$1:$1048576,MATCH($B224,人口源表!$A:$A,0),MATCH(AN$1,人口源表!$1:$1,0))*INDEX(城镇化率!$1:$1048576,MATCH($B224,城镇化率!$A:$A,0),MATCH(AN$1,城镇化率!$5:$5,0))/100</f>
        <v>2178444.1816428592</v>
      </c>
      <c r="AO224" s="40">
        <f>INDEX(人口源表!$1:$1048576,MATCH($B224,人口源表!$A:$A,0),MATCH(AO$1,人口源表!$1:$1,0))*INDEX(城镇化率!$1:$1048576,MATCH($B224,城镇化率!$A:$A,0),MATCH(AO$1,城镇化率!$5:$5,0))/100</f>
        <v>2179263.3264575643</v>
      </c>
      <c r="AP224" s="40">
        <f>INDEX(人口源表!$1:$1048576,MATCH($B224,人口源表!$A:$A,0),MATCH(AP$1,人口源表!$1:$1,0))*INDEX(城镇化率!$1:$1048576,MATCH($B224,城镇化率!$A:$A,0),MATCH(AP$1,城镇化率!$5:$5,0))/100</f>
        <v>2180545.3287006277</v>
      </c>
      <c r="AQ224" s="40">
        <f>INDEX(人口源表!$1:$1048576,MATCH($B224,人口源表!$A:$A,0),MATCH(AQ$1,人口源表!$1:$1,0))*INDEX(城镇化率!$1:$1048576,MATCH($B224,城镇化率!$A:$A,0),MATCH(AQ$1,城镇化率!$5:$5,0))/100</f>
        <v>2182545.7026719633</v>
      </c>
      <c r="AR224" s="40">
        <f>INDEX(人口源表!$1:$1048576,MATCH($B224,人口源表!$A:$A,0),MATCH(AR$1,人口源表!$1:$1,0))*INDEX(城镇化率!$1:$1048576,MATCH($B224,城镇化率!$A:$A,0),MATCH(AR$1,城镇化率!$5:$5,0))/100</f>
        <v>2185542.0277999258</v>
      </c>
      <c r="AS224" s="40">
        <f>INDEX(人口源表!$1:$1048576,MATCH($B224,人口源表!$A:$A,0),MATCH(AS$1,人口源表!$1:$1,0))*INDEX(城镇化率!$1:$1048576,MATCH($B224,城镇化率!$A:$A,0),MATCH(AS$1,城镇化率!$5:$5,0))/100</f>
        <v>2189830.6644599736</v>
      </c>
      <c r="AT224" s="40">
        <f>INDEX(人口源表!$1:$1048576,MATCH($B224,人口源表!$A:$A,0),MATCH(AT$1,人口源表!$1:$1,0))*INDEX(城镇化率!$1:$1048576,MATCH($B224,城镇化率!$A:$A,0),MATCH(AT$1,城镇化率!$5:$5,0))/100</f>
        <v>2195730.0112449001</v>
      </c>
      <c r="AU224" s="40">
        <f>INDEX(人口源表!$1:$1048576,MATCH($B224,人口源表!$A:$A,0),MATCH(AU$1,人口源表!$1:$1,0))*INDEX(城镇化率!$1:$1048576,MATCH($B224,城镇化率!$A:$A,0),MATCH(AU$1,城镇化率!$5:$5,0))/100</f>
        <v>2203578.6637707725</v>
      </c>
      <c r="AV224" s="40">
        <f>INDEX(人口源表!$1:$1048576,MATCH($B224,人口源表!$A:$A,0),MATCH(AV$1,人口源表!$1:$1,0))*INDEX(城镇化率!$1:$1048576,MATCH($B224,城镇化率!$A:$A,0),MATCH(AV$1,城镇化率!$5:$5,0))/100</f>
        <v>2213738.7153733415</v>
      </c>
    </row>
    <row r="225" spans="1:48" x14ac:dyDescent="0.15">
      <c r="A225" s="4" t="s">
        <v>874</v>
      </c>
      <c r="B225" s="4" t="s">
        <v>456</v>
      </c>
      <c r="C225" s="34">
        <f>VLOOKUP(B225,'[1]2016省城人口总结（根）'!B:C,2,FALSE)/100</f>
        <v>0.36244711322017403</v>
      </c>
      <c r="D225" s="40">
        <f>INDEX(人口源表!$1:$1048576,MATCH($B225,人口源表!$A:$A,0),MATCH(D$1,人口源表!$1:$1,0))*INDEX(城镇化率!$1:$1048576,MATCH($B225,城镇化率!$A:$A,0),MATCH(D$1,城镇化率!$5:$5,0))/100</f>
        <v>578428.3291767647</v>
      </c>
      <c r="E225" s="40">
        <f>INDEX(人口源表!$1:$1048576,MATCH($B225,人口源表!$A:$A,0),MATCH(E$1,人口源表!$1:$1,0))*INDEX(城镇化率!$1:$1048576,MATCH($B225,城镇化率!$A:$A,0),MATCH(E$1,城镇化率!$5:$5,0))/100</f>
        <v>591078.80142837262</v>
      </c>
      <c r="F225" s="40">
        <f>INDEX(人口源表!$1:$1048576,MATCH($B225,人口源表!$A:$A,0),MATCH(F$1,人口源表!$1:$1,0))*INDEX(城镇化率!$1:$1048576,MATCH($B225,城镇化率!$A:$A,0),MATCH(F$1,城镇化率!$5:$5,0))/100</f>
        <v>603822.44885600731</v>
      </c>
      <c r="G225" s="40">
        <f>INDEX(人口源表!$1:$1048576,MATCH($B225,人口源表!$A:$A,0),MATCH(G$1,人口源表!$1:$1,0))*INDEX(城镇化率!$1:$1048576,MATCH($B225,城镇化率!$A:$A,0),MATCH(G$1,城镇化率!$5:$5,0))/100</f>
        <v>702462.17018992302</v>
      </c>
      <c r="H225" s="40">
        <f>INDEX(人口源表!$1:$1048576,MATCH($B225,人口源表!$A:$A,0),MATCH(H$1,人口源表!$1:$1,0))*INDEX(城镇化率!$1:$1048576,MATCH($B225,城镇化率!$A:$A,0),MATCH(H$1,城镇化率!$5:$5,0))/100</f>
        <v>718491.2339523324</v>
      </c>
      <c r="I225" s="40">
        <f>INDEX(人口源表!$1:$1048576,MATCH($B225,人口源表!$A:$A,0),MATCH(I$1,人口源表!$1:$1,0))*INDEX(城镇化率!$1:$1048576,MATCH($B225,城镇化率!$A:$A,0),MATCH(I$1,城镇化率!$5:$5,0))/100</f>
        <v>729883.37431861123</v>
      </c>
      <c r="J225" s="40">
        <f>INDEX(人口源表!$1:$1048576,MATCH($B225,人口源表!$A:$A,0),MATCH(J$1,人口源表!$1:$1,0))*INDEX(城镇化率!$1:$1048576,MATCH($B225,城镇化率!$A:$A,0),MATCH(J$1,城镇化率!$5:$5,0))/100</f>
        <v>741465.52492159</v>
      </c>
      <c r="K225" s="40">
        <f>INDEX(人口源表!$1:$1048576,MATCH($B225,人口源表!$A:$A,0),MATCH(K$1,人口源表!$1:$1,0))*INDEX(城镇化率!$1:$1048576,MATCH($B225,城镇化率!$A:$A,0),MATCH(K$1,城镇化率!$5:$5,0))/100</f>
        <v>753188.75234332308</v>
      </c>
      <c r="L225" s="40">
        <f>INDEX(人口源表!$1:$1048576,MATCH($B225,人口源表!$A:$A,0),MATCH(L$1,人口源表!$1:$1,0))*INDEX(城镇化率!$1:$1048576,MATCH($B225,城镇化率!$A:$A,0),MATCH(L$1,城镇化率!$5:$5,0))/100</f>
        <v>765005.31814018835</v>
      </c>
      <c r="M225" s="40">
        <f>INDEX(人口源表!$1:$1048576,MATCH($B225,人口源表!$A:$A,0),MATCH(M$1,人口源表!$1:$1,0))*INDEX(城镇化率!$1:$1048576,MATCH($B225,城镇化率!$A:$A,0),MATCH(M$1,城镇化率!$5:$5,0))/100</f>
        <v>776869.19645397156</v>
      </c>
      <c r="N225" s="40">
        <f>INDEX(人口源表!$1:$1048576,MATCH($B225,人口源表!$A:$A,0),MATCH(N$1,人口源表!$1:$1,0))*INDEX(城镇化率!$1:$1048576,MATCH($B225,城镇化率!$A:$A,0),MATCH(N$1,城镇化率!$5:$5,0))/100</f>
        <v>788736.20828423218</v>
      </c>
      <c r="O225" s="40">
        <f>INDEX(人口源表!$1:$1048576,MATCH($B225,人口源表!$A:$A,0),MATCH(O$1,人口源表!$1:$1,0))*INDEX(城镇化率!$1:$1048576,MATCH($B225,城镇化率!$A:$A,0),MATCH(O$1,城镇化率!$5:$5,0))/100</f>
        <v>800564.16027841705</v>
      </c>
      <c r="P225" s="40">
        <f>INDEX(人口源表!$1:$1048576,MATCH($B225,人口源表!$A:$A,0),MATCH(P$1,人口源表!$1:$1,0))*INDEX(城镇化率!$1:$1048576,MATCH($B225,城镇化率!$A:$A,0),MATCH(P$1,城镇化率!$5:$5,0))/100</f>
        <v>812312.14840072813</v>
      </c>
      <c r="Q225" s="40">
        <f>INDEX(人口源表!$1:$1048576,MATCH($B225,人口源表!$A:$A,0),MATCH(Q$1,人口源表!$1:$1,0))*INDEX(城镇化率!$1:$1048576,MATCH($B225,城镇化率!$A:$A,0),MATCH(Q$1,城镇化率!$5:$5,0))/100</f>
        <v>823941.93632742227</v>
      </c>
      <c r="R225" s="40">
        <f>INDEX(人口源表!$1:$1048576,MATCH($B225,人口源表!$A:$A,0),MATCH(R$1,人口源表!$1:$1,0))*INDEX(城镇化率!$1:$1048576,MATCH($B225,城镇化率!$A:$A,0),MATCH(R$1,城镇化率!$5:$5,0))/100</f>
        <v>835417.27220106591</v>
      </c>
      <c r="S225" s="40">
        <f>INDEX(人口源表!$1:$1048576,MATCH($B225,人口源表!$A:$A,0),MATCH(S$1,人口源表!$1:$1,0))*INDEX(城镇化率!$1:$1048576,MATCH($B225,城镇化率!$A:$A,0),MATCH(S$1,城镇化率!$5:$5,0))/100</f>
        <v>842512.85115108569</v>
      </c>
      <c r="T225" s="40">
        <f>INDEX(人口源表!$1:$1048576,MATCH($B225,人口源表!$A:$A,0),MATCH(T$1,人口源表!$1:$1,0))*INDEX(城镇化率!$1:$1048576,MATCH($B225,城镇化率!$A:$A,0),MATCH(T$1,城镇化率!$5:$5,0))/100</f>
        <v>849300.73329980811</v>
      </c>
      <c r="U225" s="40">
        <f>INDEX(人口源表!$1:$1048576,MATCH($B225,人口源表!$A:$A,0),MATCH(U$1,人口源表!$1:$1,0))*INDEX(城镇化率!$1:$1048576,MATCH($B225,城镇化率!$A:$A,0),MATCH(U$1,城镇化率!$5:$5,0))/100</f>
        <v>855756.31073839427</v>
      </c>
      <c r="V225" s="40">
        <f>INDEX(人口源表!$1:$1048576,MATCH($B225,人口源表!$A:$A,0),MATCH(V$1,人口源表!$1:$1,0))*INDEX(城镇化率!$1:$1048576,MATCH($B225,城镇化率!$A:$A,0),MATCH(V$1,城镇化率!$5:$5,0))/100</f>
        <v>861859.3389784582</v>
      </c>
      <c r="W225" s="40">
        <f>INDEX(人口源表!$1:$1048576,MATCH($B225,人口源表!$A:$A,0),MATCH(W$1,人口源表!$1:$1,0))*INDEX(城镇化率!$1:$1048576,MATCH($B225,城镇化率!$A:$A,0),MATCH(W$1,城镇化率!$5:$5,0))/100</f>
        <v>867592.29526520777</v>
      </c>
      <c r="X225" s="40">
        <f>INDEX(人口源表!$1:$1048576,MATCH($B225,人口源表!$A:$A,0),MATCH(X$1,人口源表!$1:$1,0))*INDEX(城镇化率!$1:$1048576,MATCH($B225,城镇化率!$A:$A,0),MATCH(X$1,城镇化率!$5:$5,0))/100</f>
        <v>872941.33389932825</v>
      </c>
      <c r="Y225" s="40">
        <f>INDEX(人口源表!$1:$1048576,MATCH($B225,人口源表!$A:$A,0),MATCH(Y$1,人口源表!$1:$1,0))*INDEX(城镇化率!$1:$1048576,MATCH($B225,城镇化率!$A:$A,0),MATCH(Y$1,城镇化率!$5:$5,0))/100</f>
        <v>877895.93855353282</v>
      </c>
      <c r="Z225" s="40">
        <f>INDEX(人口源表!$1:$1048576,MATCH($B225,人口源表!$A:$A,0),MATCH(Z$1,人口源表!$1:$1,0))*INDEX(城镇化率!$1:$1048576,MATCH($B225,城镇化率!$A:$A,0),MATCH(Z$1,城镇化率!$5:$5,0))/100</f>
        <v>882449.89998926211</v>
      </c>
      <c r="AA225" s="40">
        <f>INDEX(人口源表!$1:$1048576,MATCH($B225,人口源表!$A:$A,0),MATCH(AA$1,人口源表!$1:$1,0))*INDEX(城镇化率!$1:$1048576,MATCH($B225,城镇化率!$A:$A,0),MATCH(AA$1,城镇化率!$5:$5,0))/100</f>
        <v>886600.52991040319</v>
      </c>
      <c r="AB225" s="40">
        <f>INDEX(人口源表!$1:$1048576,MATCH($B225,人口源表!$A:$A,0),MATCH(AB$1,人口源表!$1:$1,0))*INDEX(城镇化率!$1:$1048576,MATCH($B225,城镇化率!$A:$A,0),MATCH(AB$1,城镇化率!$5:$5,0))/100</f>
        <v>890348.2998134892</v>
      </c>
      <c r="AC225" s="40">
        <f>INDEX(人口源表!$1:$1048576,MATCH($B225,人口源表!$A:$A,0),MATCH(AC$1,人口源表!$1:$1,0))*INDEX(城镇化率!$1:$1048576,MATCH($B225,城镇化率!$A:$A,0),MATCH(AC$1,城镇化率!$5:$5,0))/100</f>
        <v>892605.59140462335</v>
      </c>
      <c r="AD225" s="40">
        <f>INDEX(人口源表!$1:$1048576,MATCH($B225,人口源表!$A:$A,0),MATCH(AD$1,人口源表!$1:$1,0))*INDEX(城镇化率!$1:$1048576,MATCH($B225,城镇化率!$A:$A,0),MATCH(AD$1,城镇化率!$5:$5,0))/100</f>
        <v>894469.42345162993</v>
      </c>
      <c r="AE225" s="40">
        <f>INDEX(人口源表!$1:$1048576,MATCH($B225,人口源表!$A:$A,0),MATCH(AE$1,人口源表!$1:$1,0))*INDEX(城镇化率!$1:$1048576,MATCH($B225,城镇化率!$A:$A,0),MATCH(AE$1,城镇化率!$5:$5,0))/100</f>
        <v>895953.51033563551</v>
      </c>
      <c r="AF225" s="40">
        <f>INDEX(人口源表!$1:$1048576,MATCH($B225,人口源表!$A:$A,0),MATCH(AF$1,人口源表!$1:$1,0))*INDEX(城镇化率!$1:$1048576,MATCH($B225,城镇化率!$A:$A,0),MATCH(AF$1,城镇化率!$5:$5,0))/100</f>
        <v>897078.20577856665</v>
      </c>
      <c r="AG225" s="40">
        <f>INDEX(人口源表!$1:$1048576,MATCH($B225,人口源表!$A:$A,0),MATCH(AG$1,人口源表!$1:$1,0))*INDEX(城镇化率!$1:$1048576,MATCH($B225,城镇化率!$A:$A,0),MATCH(AG$1,城镇化率!$5:$5,0))/100</f>
        <v>897865.57937030704</v>
      </c>
      <c r="AH225" s="40">
        <f>INDEX(人口源表!$1:$1048576,MATCH($B225,人口源表!$A:$A,0),MATCH(AH$1,人口源表!$1:$1,0))*INDEX(城镇化率!$1:$1048576,MATCH($B225,城镇化率!$A:$A,0),MATCH(AH$1,城镇化率!$5:$5,0))/100</f>
        <v>898344.05081300135</v>
      </c>
      <c r="AI225" s="40">
        <f>INDEX(人口源表!$1:$1048576,MATCH($B225,人口源表!$A:$A,0),MATCH(AI$1,人口源表!$1:$1,0))*INDEX(城镇化率!$1:$1048576,MATCH($B225,城镇化率!$A:$A,0),MATCH(AI$1,城镇化率!$5:$5,0))/100</f>
        <v>898545.73288210202</v>
      </c>
      <c r="AJ225" s="40">
        <f>INDEX(人口源表!$1:$1048576,MATCH($B225,人口源表!$A:$A,0),MATCH(AJ$1,人口源表!$1:$1,0))*INDEX(城镇化率!$1:$1048576,MATCH($B225,城镇化率!$A:$A,0),MATCH(AJ$1,城镇化率!$5:$5,0))/100</f>
        <v>898506.49682379619</v>
      </c>
      <c r="AK225" s="40">
        <f>INDEX(人口源表!$1:$1048576,MATCH($B225,人口源表!$A:$A,0),MATCH(AK$1,人口源表!$1:$1,0))*INDEX(城镇化率!$1:$1048576,MATCH($B225,城镇化率!$A:$A,0),MATCH(AK$1,城镇化率!$5:$5,0))/100</f>
        <v>898268.3671150289</v>
      </c>
      <c r="AL225" s="40">
        <f>INDEX(人口源表!$1:$1048576,MATCH($B225,人口源表!$A:$A,0),MATCH(AL$1,人口源表!$1:$1,0))*INDEX(城镇化率!$1:$1048576,MATCH($B225,城镇化率!$A:$A,0),MATCH(AL$1,城镇化率!$5:$5,0))/100</f>
        <v>897876.827309057</v>
      </c>
      <c r="AM225" s="40">
        <f>INDEX(人口源表!$1:$1048576,MATCH($B225,人口源表!$A:$A,0),MATCH(AM$1,人口源表!$1:$1,0))*INDEX(城镇化率!$1:$1048576,MATCH($B225,城镇化率!$A:$A,0),MATCH(AM$1,城镇化率!$5:$5,0))/100</f>
        <v>897382.28687924938</v>
      </c>
      <c r="AN225" s="40">
        <f>INDEX(人口源表!$1:$1048576,MATCH($B225,人口源表!$A:$A,0),MATCH(AN$1,人口源表!$1:$1,0))*INDEX(城镇化率!$1:$1048576,MATCH($B225,城镇化率!$A:$A,0),MATCH(AN$1,城镇化率!$5:$5,0))/100</f>
        <v>896840.6385222103</v>
      </c>
      <c r="AO225" s="40">
        <f>INDEX(人口源表!$1:$1048576,MATCH($B225,人口源表!$A:$A,0),MATCH(AO$1,人口源表!$1:$1,0))*INDEX(城镇化率!$1:$1048576,MATCH($B225,城镇化率!$A:$A,0),MATCH(AO$1,城镇化率!$5:$5,0))/100</f>
        <v>896311.46311073599</v>
      </c>
      <c r="AP225" s="40">
        <f>INDEX(人口源表!$1:$1048576,MATCH($B225,人口源表!$A:$A,0),MATCH(AP$1,人口源表!$1:$1,0))*INDEX(城镇化率!$1:$1048576,MATCH($B225,城镇化率!$A:$A,0),MATCH(AP$1,城镇化率!$5:$5,0))/100</f>
        <v>895861.41323714284</v>
      </c>
      <c r="AQ225" s="40">
        <f>INDEX(人口源表!$1:$1048576,MATCH($B225,人口源表!$A:$A,0),MATCH(AQ$1,人口源表!$1:$1,0))*INDEX(城镇化率!$1:$1048576,MATCH($B225,城镇化率!$A:$A,0),MATCH(AQ$1,城镇化率!$5:$5,0))/100</f>
        <v>895559.57439958188</v>
      </c>
      <c r="AR225" s="40">
        <f>INDEX(人口源表!$1:$1048576,MATCH($B225,人口源表!$A:$A,0),MATCH(AR$1,人口源表!$1:$1,0))*INDEX(城镇化率!$1:$1048576,MATCH($B225,城镇化率!$A:$A,0),MATCH(AR$1,城镇化率!$5:$5,0))/100</f>
        <v>895482.76114733936</v>
      </c>
      <c r="AS225" s="40">
        <f>INDEX(人口源表!$1:$1048576,MATCH($B225,人口源表!$A:$A,0),MATCH(AS$1,人口源表!$1:$1,0))*INDEX(城镇化率!$1:$1048576,MATCH($B225,城镇化率!$A:$A,0),MATCH(AS$1,城镇化率!$5:$5,0))/100</f>
        <v>895711.3333494328</v>
      </c>
      <c r="AT225" s="40">
        <f>INDEX(人口源表!$1:$1048576,MATCH($B225,人口源表!$A:$A,0),MATCH(AT$1,人口源表!$1:$1,0))*INDEX(城镇化率!$1:$1048576,MATCH($B225,城镇化率!$A:$A,0),MATCH(AT$1,城镇化率!$5:$5,0))/100</f>
        <v>896331.66104596003</v>
      </c>
      <c r="AU225" s="40">
        <f>INDEX(人口源表!$1:$1048576,MATCH($B225,人口源表!$A:$A,0),MATCH(AU$1,人口源表!$1:$1,0))*INDEX(城镇化率!$1:$1048576,MATCH($B225,城镇化率!$A:$A,0),MATCH(AU$1,城镇化率!$5:$5,0))/100</f>
        <v>897435.74285737914</v>
      </c>
      <c r="AV225" s="40">
        <f>INDEX(人口源表!$1:$1048576,MATCH($B225,人口源表!$A:$A,0),MATCH(AV$1,人口源表!$1:$1,0))*INDEX(城镇化率!$1:$1048576,MATCH($B225,城镇化率!$A:$A,0),MATCH(AV$1,城镇化率!$5:$5,0))/100</f>
        <v>899120.32915477082</v>
      </c>
    </row>
    <row r="226" spans="1:48" x14ac:dyDescent="0.15">
      <c r="A226" s="4" t="s">
        <v>874</v>
      </c>
      <c r="B226" s="4" t="s">
        <v>458</v>
      </c>
      <c r="C226" s="34">
        <f>VLOOKUP(B226,'[1]2016省城人口总结（根）'!B:C,2,FALSE)/100</f>
        <v>0.39756124865446701</v>
      </c>
      <c r="D226" s="40">
        <f>INDEX(人口源表!$1:$1048576,MATCH($B226,人口源表!$A:$A,0),MATCH(D$1,人口源表!$1:$1,0))*INDEX(城镇化率!$1:$1048576,MATCH($B226,城镇化率!$A:$A,0),MATCH(D$1,城镇化率!$5:$5,0))/100</f>
        <v>360901.20123990858</v>
      </c>
      <c r="E226" s="40">
        <f>INDEX(人口源表!$1:$1048576,MATCH($B226,人口源表!$A:$A,0),MATCH(E$1,人口源表!$1:$1,0))*INDEX(城镇化率!$1:$1048576,MATCH($B226,城镇化率!$A:$A,0),MATCH(E$1,城镇化率!$5:$5,0))/100</f>
        <v>368913.88518417894</v>
      </c>
      <c r="F226" s="40">
        <f>INDEX(人口源表!$1:$1048576,MATCH($B226,人口源表!$A:$A,0),MATCH(F$1,人口源表!$1:$1,0))*INDEX(城镇化率!$1:$1048576,MATCH($B226,城镇化率!$A:$A,0),MATCH(F$1,城镇化率!$5:$5,0))/100</f>
        <v>376920.48622015229</v>
      </c>
      <c r="G226" s="40">
        <f>INDEX(人口源表!$1:$1048576,MATCH($B226,人口源表!$A:$A,0),MATCH(G$1,人口源表!$1:$1,0))*INDEX(城镇化率!$1:$1048576,MATCH($B226,城镇化率!$A:$A,0),MATCH(G$1,城镇化率!$5:$5,0))/100</f>
        <v>435510.58050834417</v>
      </c>
      <c r="H226" s="40">
        <f>INDEX(人口源表!$1:$1048576,MATCH($B226,人口源表!$A:$A,0),MATCH(H$1,人口源表!$1:$1,0))*INDEX(城镇化率!$1:$1048576,MATCH($B226,城镇化率!$A:$A,0),MATCH(H$1,城镇化率!$5:$5,0))/100</f>
        <v>444859.37589905964</v>
      </c>
      <c r="I226" s="40">
        <f>INDEX(人口源表!$1:$1048576,MATCH($B226,人口源表!$A:$A,0),MATCH(I$1,人口源表!$1:$1,0))*INDEX(城镇化率!$1:$1048576,MATCH($B226,城镇化率!$A:$A,0),MATCH(I$1,城镇化率!$5:$5,0))/100</f>
        <v>451448.92648497416</v>
      </c>
      <c r="J226" s="40">
        <f>INDEX(人口源表!$1:$1048576,MATCH($B226,人口源表!$A:$A,0),MATCH(J$1,人口源表!$1:$1,0))*INDEX(城镇化率!$1:$1048576,MATCH($B226,城镇化率!$A:$A,0),MATCH(J$1,城镇化率!$5:$5,0))/100</f>
        <v>458265.91945353389</v>
      </c>
      <c r="K226" s="40">
        <f>INDEX(人口源表!$1:$1048576,MATCH($B226,人口源表!$A:$A,0),MATCH(K$1,人口源表!$1:$1,0))*INDEX(城镇化率!$1:$1048576,MATCH($B226,城镇化率!$A:$A,0),MATCH(K$1,城镇化率!$5:$5,0))/100</f>
        <v>465274.01704641752</v>
      </c>
      <c r="L226" s="40">
        <f>INDEX(人口源表!$1:$1048576,MATCH($B226,人口源表!$A:$A,0),MATCH(L$1,人口源表!$1:$1,0))*INDEX(城镇化率!$1:$1048576,MATCH($B226,城镇化率!$A:$A,0),MATCH(L$1,城镇化率!$5:$5,0))/100</f>
        <v>472437.96893268137</v>
      </c>
      <c r="M226" s="40">
        <f>INDEX(人口源表!$1:$1048576,MATCH($B226,人口源表!$A:$A,0),MATCH(M$1,人口源表!$1:$1,0))*INDEX(城镇化率!$1:$1048576,MATCH($B226,城镇化率!$A:$A,0),MATCH(M$1,城镇化率!$5:$5,0))/100</f>
        <v>479723.25789924018</v>
      </c>
      <c r="N226" s="40">
        <f>INDEX(人口源表!$1:$1048576,MATCH($B226,人口源表!$A:$A,0),MATCH(N$1,人口源表!$1:$1,0))*INDEX(城镇化率!$1:$1048576,MATCH($B226,城镇化率!$A:$A,0),MATCH(N$1,城镇化率!$5:$5,0))/100</f>
        <v>487095.72189427458</v>
      </c>
      <c r="O226" s="40">
        <f>INDEX(人口源表!$1:$1048576,MATCH($B226,人口源表!$A:$A,0),MATCH(O$1,人口源表!$1:$1,0))*INDEX(城镇化率!$1:$1048576,MATCH($B226,城镇化率!$A:$A,0),MATCH(O$1,城镇化率!$5:$5,0))/100</f>
        <v>494522.97553529195</v>
      </c>
      <c r="P226" s="40">
        <f>INDEX(人口源表!$1:$1048576,MATCH($B226,人口源表!$A:$A,0),MATCH(P$1,人口源表!$1:$1,0))*INDEX(城镇化率!$1:$1048576,MATCH($B226,城镇化率!$A:$A,0),MATCH(P$1,城镇化率!$5:$5,0))/100</f>
        <v>501974.07345347665</v>
      </c>
      <c r="Q226" s="40">
        <f>INDEX(人口源表!$1:$1048576,MATCH($B226,人口源表!$A:$A,0),MATCH(Q$1,人口源表!$1:$1,0))*INDEX(城镇化率!$1:$1048576,MATCH($B226,城镇化率!$A:$A,0),MATCH(Q$1,城镇化率!$5:$5,0))/100</f>
        <v>509418.68491768802</v>
      </c>
      <c r="R226" s="40">
        <f>INDEX(人口源表!$1:$1048576,MATCH($B226,人口源表!$A:$A,0),MATCH(R$1,人口源表!$1:$1,0))*INDEX(城镇化率!$1:$1048576,MATCH($B226,城镇化率!$A:$A,0),MATCH(R$1,城镇化率!$5:$5,0))/100</f>
        <v>516828.09535892389</v>
      </c>
      <c r="S226" s="40">
        <f>INDEX(人口源表!$1:$1048576,MATCH($B226,人口源表!$A:$A,0),MATCH(S$1,人口源表!$1:$1,0))*INDEX(城镇化率!$1:$1048576,MATCH($B226,城镇化率!$A:$A,0),MATCH(S$1,城镇化率!$5:$5,0))/100</f>
        <v>521579.91795193183</v>
      </c>
      <c r="T226" s="40">
        <f>INDEX(人口源表!$1:$1048576,MATCH($B226,人口源表!$A:$A,0),MATCH(T$1,人口源表!$1:$1,0))*INDEX(城镇化率!$1:$1048576,MATCH($B226,城镇化率!$A:$A,0),MATCH(T$1,城镇化率!$5:$5,0))/100</f>
        <v>526184.5969746582</v>
      </c>
      <c r="U226" s="40">
        <f>INDEX(人口源表!$1:$1048576,MATCH($B226,人口源表!$A:$A,0),MATCH(U$1,人口源表!$1:$1,0))*INDEX(城镇化率!$1:$1048576,MATCH($B226,城镇化率!$A:$A,0),MATCH(U$1,城镇化率!$5:$5,0))/100</f>
        <v>530620.55779331189</v>
      </c>
      <c r="V226" s="40">
        <f>INDEX(人口源表!$1:$1048576,MATCH($B226,人口源表!$A:$A,0),MATCH(V$1,人口源表!$1:$1,0))*INDEX(城镇化率!$1:$1048576,MATCH($B226,城镇化率!$A:$A,0),MATCH(V$1,城镇化率!$5:$5,0))/100</f>
        <v>534867.7355134089</v>
      </c>
      <c r="W226" s="40">
        <f>INDEX(人口源表!$1:$1048576,MATCH($B226,人口源表!$A:$A,0),MATCH(W$1,人口源表!$1:$1,0))*INDEX(城镇化率!$1:$1048576,MATCH($B226,城镇化率!$A:$A,0),MATCH(W$1,城镇化率!$5:$5,0))/100</f>
        <v>538908.58126629633</v>
      </c>
      <c r="X226" s="40">
        <f>INDEX(人口源表!$1:$1048576,MATCH($B226,人口源表!$A:$A,0),MATCH(X$1,人口源表!$1:$1,0))*INDEX(城镇化率!$1:$1048576,MATCH($B226,城镇化率!$A:$A,0),MATCH(X$1,城镇化率!$5:$5,0))/100</f>
        <v>542728.61398400262</v>
      </c>
      <c r="Y226" s="40">
        <f>INDEX(人口源表!$1:$1048576,MATCH($B226,人口源表!$A:$A,0),MATCH(Y$1,人口源表!$1:$1,0))*INDEX(城镇化率!$1:$1048576,MATCH($B226,城镇化率!$A:$A,0),MATCH(Y$1,城镇化率!$5:$5,0))/100</f>
        <v>546314.06872303819</v>
      </c>
      <c r="Z226" s="40">
        <f>INDEX(人口源表!$1:$1048576,MATCH($B226,人口源表!$A:$A,0),MATCH(Z$1,人口源表!$1:$1,0))*INDEX(城镇化率!$1:$1048576,MATCH($B226,城镇化率!$A:$A,0),MATCH(Z$1,城镇化率!$5:$5,0))/100</f>
        <v>549655.34046014899</v>
      </c>
      <c r="AA226" s="40">
        <f>INDEX(人口源表!$1:$1048576,MATCH($B226,人口源表!$A:$A,0),MATCH(AA$1,人口源表!$1:$1,0))*INDEX(城镇化率!$1:$1048576,MATCH($B226,城镇化率!$A:$A,0),MATCH(AA$1,城镇化率!$5:$5,0))/100</f>
        <v>552744.63434843312</v>
      </c>
      <c r="AB226" s="40">
        <f>INDEX(人口源表!$1:$1048576,MATCH($B226,人口源表!$A:$A,0),MATCH(AB$1,人口源表!$1:$1,0))*INDEX(城镇化率!$1:$1048576,MATCH($B226,城镇化率!$A:$A,0),MATCH(AB$1,城镇化率!$5:$5,0))/100</f>
        <v>555576.0130695299</v>
      </c>
      <c r="AC226" s="40">
        <f>INDEX(人口源表!$1:$1048576,MATCH($B226,人口源表!$A:$A,0),MATCH(AC$1,人口源表!$1:$1,0))*INDEX(城镇化率!$1:$1048576,MATCH($B226,城镇化率!$A:$A,0),MATCH(AC$1,城镇化率!$5:$5,0))/100</f>
        <v>557463.94728341314</v>
      </c>
      <c r="AD226" s="40">
        <f>INDEX(人口源表!$1:$1048576,MATCH($B226,人口源表!$A:$A,0),MATCH(AD$1,人口源表!$1:$1,0))*INDEX(城镇化率!$1:$1048576,MATCH($B226,城镇化率!$A:$A,0),MATCH(AD$1,城镇化率!$5:$5,0))/100</f>
        <v>559087.04613609554</v>
      </c>
      <c r="AE226" s="40">
        <f>INDEX(人口源表!$1:$1048576,MATCH($B226,人口源表!$A:$A,0),MATCH(AE$1,人口源表!$1:$1,0))*INDEX(城镇化率!$1:$1048576,MATCH($B226,城镇化率!$A:$A,0),MATCH(AE$1,城镇化率!$5:$5,0))/100</f>
        <v>560449.25563539681</v>
      </c>
      <c r="AF226" s="40">
        <f>INDEX(人口源表!$1:$1048576,MATCH($B226,人口源表!$A:$A,0),MATCH(AF$1,人口源表!$1:$1,0))*INDEX(城镇化率!$1:$1048576,MATCH($B226,城镇化率!$A:$A,0),MATCH(AF$1,城镇化率!$5:$5,0))/100</f>
        <v>561556.60948107927</v>
      </c>
      <c r="AG226" s="40">
        <f>INDEX(人口源表!$1:$1048576,MATCH($B226,人口源表!$A:$A,0),MATCH(AG$1,人口源表!$1:$1,0))*INDEX(城镇化率!$1:$1048576,MATCH($B226,城镇化率!$A:$A,0),MATCH(AG$1,城镇化率!$5:$5,0))/100</f>
        <v>562418.77736353094</v>
      </c>
      <c r="AH226" s="40">
        <f>INDEX(人口源表!$1:$1048576,MATCH($B226,人口源表!$A:$A,0),MATCH(AH$1,人口源表!$1:$1,0))*INDEX(城镇化率!$1:$1048576,MATCH($B226,城镇化率!$A:$A,0),MATCH(AH$1,城镇化率!$5:$5,0))/100</f>
        <v>563048.12228106672</v>
      </c>
      <c r="AI226" s="40">
        <f>INDEX(人口源表!$1:$1048576,MATCH($B226,人口源表!$A:$A,0),MATCH(AI$1,人口源表!$1:$1,0))*INDEX(城镇化率!$1:$1048576,MATCH($B226,城镇化率!$A:$A,0),MATCH(AI$1,城镇化率!$5:$5,0))/100</f>
        <v>563459.74979962769</v>
      </c>
      <c r="AJ226" s="40">
        <f>INDEX(人口源表!$1:$1048576,MATCH($B226,人口源表!$A:$A,0),MATCH(AJ$1,人口源表!$1:$1,0))*INDEX(城镇化率!$1:$1048576,MATCH($B226,城镇化率!$A:$A,0),MATCH(AJ$1,城镇化率!$5:$5,0))/100</f>
        <v>563672.57572189579</v>
      </c>
      <c r="AK226" s="40">
        <f>INDEX(人口源表!$1:$1048576,MATCH($B226,人口源表!$A:$A,0),MATCH(AK$1,人口源表!$1:$1,0))*INDEX(城镇化率!$1:$1048576,MATCH($B226,城镇化率!$A:$A,0),MATCH(AK$1,城镇化率!$5:$5,0))/100</f>
        <v>563706.841402533</v>
      </c>
      <c r="AL226" s="40">
        <f>INDEX(人口源表!$1:$1048576,MATCH($B226,人口源表!$A:$A,0),MATCH(AL$1,人口源表!$1:$1,0))*INDEX(城镇化率!$1:$1048576,MATCH($B226,城镇化率!$A:$A,0),MATCH(AL$1,城镇化率!$5:$5,0))/100</f>
        <v>563588.23812165274</v>
      </c>
      <c r="AM226" s="40">
        <f>INDEX(人口源表!$1:$1048576,MATCH($B226,人口源表!$A:$A,0),MATCH(AM$1,人口源表!$1:$1,0))*INDEX(城镇化率!$1:$1048576,MATCH($B226,城镇化率!$A:$A,0),MATCH(AM$1,城镇化率!$5:$5,0))/100</f>
        <v>563343.88918078726</v>
      </c>
      <c r="AN226" s="40">
        <f>INDEX(人口源表!$1:$1048576,MATCH($B226,人口源表!$A:$A,0),MATCH(AN$1,人口源表!$1:$1,0))*INDEX(城镇化率!$1:$1048576,MATCH($B226,城镇化率!$A:$A,0),MATCH(AN$1,城镇化率!$5:$5,0))/100</f>
        <v>563004.95638918958</v>
      </c>
      <c r="AO226" s="40">
        <f>INDEX(人口源表!$1:$1048576,MATCH($B226,人口源表!$A:$A,0),MATCH(AO$1,人口源表!$1:$1,0))*INDEX(城镇化率!$1:$1048576,MATCH($B226,城镇化率!$A:$A,0),MATCH(AO$1,城镇化率!$5:$5,0))/100</f>
        <v>562605.67506588332</v>
      </c>
      <c r="AP226" s="40">
        <f>INDEX(人口源表!$1:$1048576,MATCH($B226,人口源表!$A:$A,0),MATCH(AP$1,人口源表!$1:$1,0))*INDEX(城镇化率!$1:$1048576,MATCH($B226,城镇化率!$A:$A,0),MATCH(AP$1,城镇化率!$5:$5,0))/100</f>
        <v>562183.40748226759</v>
      </c>
      <c r="AQ226" s="40">
        <f>INDEX(人口源表!$1:$1048576,MATCH($B226,人口源表!$A:$A,0),MATCH(AQ$1,人口源表!$1:$1,0))*INDEX(城镇化率!$1:$1048576,MATCH($B226,城镇化率!$A:$A,0),MATCH(AQ$1,城镇化率!$5:$5,0))/100</f>
        <v>561778.69689211238</v>
      </c>
      <c r="AR226" s="40">
        <f>INDEX(人口源表!$1:$1048576,MATCH($B226,人口源表!$A:$A,0),MATCH(AR$1,人口源表!$1:$1,0))*INDEX(城镇化率!$1:$1048576,MATCH($B226,城镇化率!$A:$A,0),MATCH(AR$1,城镇化率!$5:$5,0))/100</f>
        <v>561437.42008752457</v>
      </c>
      <c r="AS226" s="40">
        <f>INDEX(人口源表!$1:$1048576,MATCH($B226,人口源表!$A:$A,0),MATCH(AS$1,人口源表!$1:$1,0))*INDEX(城镇化率!$1:$1048576,MATCH($B226,城镇化率!$A:$A,0),MATCH(AS$1,城镇化率!$5:$5,0))/100</f>
        <v>561206.14402026427</v>
      </c>
      <c r="AT226" s="40">
        <f>INDEX(人口源表!$1:$1048576,MATCH($B226,人口源表!$A:$A,0),MATCH(AT$1,人口源表!$1:$1,0))*INDEX(城镇化率!$1:$1048576,MATCH($B226,城镇化率!$A:$A,0),MATCH(AT$1,城镇化率!$5:$5,0))/100</f>
        <v>561137.41675764299</v>
      </c>
      <c r="AU226" s="40">
        <f>INDEX(人口源表!$1:$1048576,MATCH($B226,人口源表!$A:$A,0),MATCH(AU$1,人口源表!$1:$1,0))*INDEX(城镇化率!$1:$1048576,MATCH($B226,城镇化率!$A:$A,0),MATCH(AU$1,城镇化率!$5:$5,0))/100</f>
        <v>561286.16058245441</v>
      </c>
      <c r="AV226" s="40">
        <f>INDEX(人口源表!$1:$1048576,MATCH($B226,人口源表!$A:$A,0),MATCH(AV$1,人口源表!$1:$1,0))*INDEX(城镇化率!$1:$1048576,MATCH($B226,城镇化率!$A:$A,0),MATCH(AV$1,城镇化率!$5:$5,0))/100</f>
        <v>561711.3066533634</v>
      </c>
    </row>
    <row r="227" spans="1:48" x14ac:dyDescent="0.15">
      <c r="A227" s="4" t="s">
        <v>874</v>
      </c>
      <c r="B227" s="4" t="s">
        <v>460</v>
      </c>
      <c r="C227" s="34">
        <f>VLOOKUP(B227,'[1]2016省城人口总结（根）'!B:C,2,FALSE)/100</f>
        <v>0.200093987049029</v>
      </c>
      <c r="D227" s="40">
        <f>INDEX(人口源表!$1:$1048576,MATCH($B227,人口源表!$A:$A,0),MATCH(D$1,人口源表!$1:$1,0))*INDEX(城镇化率!$1:$1048576,MATCH($B227,城镇化率!$A:$A,0),MATCH(D$1,城镇化率!$5:$5,0))/100</f>
        <v>636231.31460684689</v>
      </c>
      <c r="E227" s="40">
        <f>INDEX(人口源表!$1:$1048576,MATCH($B227,人口源表!$A:$A,0),MATCH(E$1,人口源表!$1:$1,0))*INDEX(城镇化率!$1:$1048576,MATCH($B227,城镇化率!$A:$A,0),MATCH(E$1,城镇化率!$5:$5,0))/100</f>
        <v>649370.31662959896</v>
      </c>
      <c r="F227" s="40">
        <f>INDEX(人口源表!$1:$1048576,MATCH($B227,人口源表!$A:$A,0),MATCH(F$1,人口源表!$1:$1,0))*INDEX(城镇化率!$1:$1048576,MATCH($B227,城镇化率!$A:$A,0),MATCH(F$1,城镇化率!$5:$5,0))/100</f>
        <v>662655.58860537643</v>
      </c>
      <c r="G227" s="40">
        <f>INDEX(人口源表!$1:$1048576,MATCH($B227,人口源表!$A:$A,0),MATCH(G$1,人口源表!$1:$1,0))*INDEX(城镇化率!$1:$1048576,MATCH($B227,城镇化率!$A:$A,0),MATCH(G$1,城镇化率!$5:$5,0))/100</f>
        <v>693694.66430477903</v>
      </c>
      <c r="H227" s="40">
        <f>INDEX(人口源表!$1:$1048576,MATCH($B227,人口源表!$A:$A,0),MATCH(H$1,人口源表!$1:$1,0))*INDEX(城镇化率!$1:$1048576,MATCH($B227,城镇化率!$A:$A,0),MATCH(H$1,城镇化率!$5:$5,0))/100</f>
        <v>706798.84979789599</v>
      </c>
      <c r="I227" s="40">
        <f>INDEX(人口源表!$1:$1048576,MATCH($B227,人口源表!$A:$A,0),MATCH(I$1,人口源表!$1:$1,0))*INDEX(城镇化率!$1:$1048576,MATCH($B227,城镇化率!$A:$A,0),MATCH(I$1,城镇化率!$5:$5,0))/100</f>
        <v>716221.71135271236</v>
      </c>
      <c r="J227" s="40">
        <f>INDEX(人口源表!$1:$1048576,MATCH($B227,人口源表!$A:$A,0),MATCH(J$1,人口源表!$1:$1,0))*INDEX(城镇化率!$1:$1048576,MATCH($B227,城镇化率!$A:$A,0),MATCH(J$1,城镇化率!$5:$5,0))/100</f>
        <v>726654.14924187202</v>
      </c>
      <c r="K227" s="40">
        <f>INDEX(人口源表!$1:$1048576,MATCH($B227,人口源表!$A:$A,0),MATCH(K$1,人口源表!$1:$1,0))*INDEX(城镇化率!$1:$1048576,MATCH($B227,城镇化率!$A:$A,0),MATCH(K$1,城镇化率!$5:$5,0))/100</f>
        <v>737973.91713578103</v>
      </c>
      <c r="L227" s="40">
        <f>INDEX(人口源表!$1:$1048576,MATCH($B227,人口源表!$A:$A,0),MATCH(L$1,人口源表!$1:$1,0))*INDEX(城镇化率!$1:$1048576,MATCH($B227,城镇化率!$A:$A,0),MATCH(L$1,城镇化率!$5:$5,0))/100</f>
        <v>750061.99110487464</v>
      </c>
      <c r="M227" s="40">
        <f>INDEX(人口源表!$1:$1048576,MATCH($B227,人口源表!$A:$A,0),MATCH(M$1,人口源表!$1:$1,0))*INDEX(城镇化率!$1:$1048576,MATCH($B227,城镇化率!$A:$A,0),MATCH(M$1,城镇化率!$5:$5,0))/100</f>
        <v>762801.73777748912</v>
      </c>
      <c r="N227" s="40">
        <f>INDEX(人口源表!$1:$1048576,MATCH($B227,人口源表!$A:$A,0),MATCH(N$1,人口源表!$1:$1,0))*INDEX(城镇化率!$1:$1048576,MATCH($B227,城镇化率!$A:$A,0),MATCH(N$1,城镇化率!$5:$5,0))/100</f>
        <v>776080.75192890246</v>
      </c>
      <c r="O227" s="40">
        <f>INDEX(人口源表!$1:$1048576,MATCH($B227,人口源表!$A:$A,0),MATCH(O$1,人口源表!$1:$1,0))*INDEX(城镇化率!$1:$1048576,MATCH($B227,城镇化率!$A:$A,0),MATCH(O$1,城镇化率!$5:$5,0))/100</f>
        <v>789789.81469460041</v>
      </c>
      <c r="P227" s="40">
        <f>INDEX(人口源表!$1:$1048576,MATCH($B227,人口源表!$A:$A,0),MATCH(P$1,人口源表!$1:$1,0))*INDEX(城镇化率!$1:$1048576,MATCH($B227,城镇化率!$A:$A,0),MATCH(P$1,城镇化率!$5:$5,0))/100</f>
        <v>803824.09847120836</v>
      </c>
      <c r="Q227" s="40">
        <f>INDEX(人口源表!$1:$1048576,MATCH($B227,人口源表!$A:$A,0),MATCH(Q$1,人口源表!$1:$1,0))*INDEX(城镇化率!$1:$1048576,MATCH($B227,城镇化率!$A:$A,0),MATCH(Q$1,城镇化率!$5:$5,0))/100</f>
        <v>818083.03229735896</v>
      </c>
      <c r="R227" s="40">
        <f>INDEX(人口源表!$1:$1048576,MATCH($B227,人口源表!$A:$A,0),MATCH(R$1,人口源表!$1:$1,0))*INDEX(城镇化率!$1:$1048576,MATCH($B227,城镇化率!$A:$A,0),MATCH(R$1,城镇化率!$5:$5,0))/100</f>
        <v>832470.85968324472</v>
      </c>
      <c r="S227" s="40">
        <f>INDEX(人口源表!$1:$1048576,MATCH($B227,人口源表!$A:$A,0),MATCH(S$1,人口源表!$1:$1,0))*INDEX(城镇化率!$1:$1048576,MATCH($B227,城镇化率!$A:$A,0),MATCH(S$1,城镇化率!$5:$5,0))/100</f>
        <v>842704.18559065298</v>
      </c>
      <c r="T227" s="40">
        <f>INDEX(人口源表!$1:$1048576,MATCH($B227,人口源表!$A:$A,0),MATCH(T$1,人口源表!$1:$1,0))*INDEX(城镇化率!$1:$1048576,MATCH($B227,城镇化率!$A:$A,0),MATCH(T$1,城镇化率!$5:$5,0))/100</f>
        <v>852768.74175232986</v>
      </c>
      <c r="U227" s="40">
        <f>INDEX(人口源表!$1:$1048576,MATCH($B227,人口源表!$A:$A,0),MATCH(U$1,人口源表!$1:$1,0))*INDEX(城镇化率!$1:$1048576,MATCH($B227,城镇化率!$A:$A,0),MATCH(U$1,城镇化率!$5:$5,0))/100</f>
        <v>862588.12657817255</v>
      </c>
      <c r="V227" s="40">
        <f>INDEX(人口源表!$1:$1048576,MATCH($B227,人口源表!$A:$A,0),MATCH(V$1,人口源表!$1:$1,0))*INDEX(城镇化率!$1:$1048576,MATCH($B227,城镇化率!$A:$A,0),MATCH(V$1,城镇化率!$5:$5,0))/100</f>
        <v>872092.4006761373</v>
      </c>
      <c r="W227" s="40">
        <f>INDEX(人口源表!$1:$1048576,MATCH($B227,人口源表!$A:$A,0),MATCH(W$1,人口源表!$1:$1,0))*INDEX(城镇化率!$1:$1048576,MATCH($B227,城镇化率!$A:$A,0),MATCH(W$1,城镇化率!$5:$5,0))/100</f>
        <v>881220.69154592289</v>
      </c>
      <c r="X227" s="40">
        <f>INDEX(人口源表!$1:$1048576,MATCH($B227,人口源表!$A:$A,0),MATCH(X$1,人口源表!$1:$1,0))*INDEX(城镇化率!$1:$1048576,MATCH($B227,城镇化率!$A:$A,0),MATCH(X$1,城镇化率!$5:$5,0))/100</f>
        <v>889919.00100076199</v>
      </c>
      <c r="Y227" s="40">
        <f>INDEX(人口源表!$1:$1048576,MATCH($B227,人口源表!$A:$A,0),MATCH(Y$1,人口源表!$1:$1,0))*INDEX(城镇化率!$1:$1048576,MATCH($B227,城镇化率!$A:$A,0),MATCH(Y$1,城镇化率!$5:$5,0))/100</f>
        <v>898142.10582892317</v>
      </c>
      <c r="Z227" s="40">
        <f>INDEX(人口源表!$1:$1048576,MATCH($B227,人口源表!$A:$A,0),MATCH(Z$1,人口源表!$1:$1,0))*INDEX(城镇化率!$1:$1048576,MATCH($B227,城镇化率!$A:$A,0),MATCH(Z$1,城镇化率!$5:$5,0))/100</f>
        <v>905853.0519231552</v>
      </c>
      <c r="AA227" s="40">
        <f>INDEX(人口源表!$1:$1048576,MATCH($B227,人口源表!$A:$A,0),MATCH(AA$1,人口源表!$1:$1,0))*INDEX(城镇化率!$1:$1048576,MATCH($B227,城镇化率!$A:$A,0),MATCH(AA$1,城镇化率!$5:$5,0))/100</f>
        <v>913023.12443791598</v>
      </c>
      <c r="AB227" s="40">
        <f>INDEX(人口源表!$1:$1048576,MATCH($B227,人口源表!$A:$A,0),MATCH(AB$1,人口源表!$1:$1,0))*INDEX(城镇化率!$1:$1048576,MATCH($B227,城镇化率!$A:$A,0),MATCH(AB$1,城镇化率!$5:$5,0))/100</f>
        <v>919633.30513837922</v>
      </c>
      <c r="AC227" s="40">
        <f>INDEX(人口源表!$1:$1048576,MATCH($B227,人口源表!$A:$A,0),MATCH(AC$1,人口源表!$1:$1,0))*INDEX(城镇化率!$1:$1048576,MATCH($B227,城镇化率!$A:$A,0),MATCH(AC$1,城镇化率!$5:$5,0))/100</f>
        <v>924540.05664168496</v>
      </c>
      <c r="AD227" s="40">
        <f>INDEX(人口源表!$1:$1048576,MATCH($B227,人口源表!$A:$A,0),MATCH(AD$1,人口源表!$1:$1,0))*INDEX(城镇化率!$1:$1048576,MATCH($B227,城镇化率!$A:$A,0),MATCH(AD$1,城镇化率!$5:$5,0))/100</f>
        <v>928863.19867888687</v>
      </c>
      <c r="AE227" s="40">
        <f>INDEX(人口源表!$1:$1048576,MATCH($B227,人口源表!$A:$A,0),MATCH(AE$1,人口源表!$1:$1,0))*INDEX(城镇化率!$1:$1048576,MATCH($B227,城镇化率!$A:$A,0),MATCH(AE$1,城镇化率!$5:$5,0))/100</f>
        <v>932612.81217620627</v>
      </c>
      <c r="AF227" s="40">
        <f>INDEX(人口源表!$1:$1048576,MATCH($B227,人口源表!$A:$A,0),MATCH(AF$1,人口源表!$1:$1,0))*INDEX(城镇化率!$1:$1048576,MATCH($B227,城镇化率!$A:$A,0),MATCH(AF$1,城镇化率!$5:$5,0))/100</f>
        <v>935809.52581086929</v>
      </c>
      <c r="AG227" s="40">
        <f>INDEX(人口源表!$1:$1048576,MATCH($B227,人口源表!$A:$A,0),MATCH(AG$1,人口源表!$1:$1,0))*INDEX(城镇化率!$1:$1048576,MATCH($B227,城镇化率!$A:$A,0),MATCH(AG$1,城镇化率!$5:$5,0))/100</f>
        <v>938482.94020497415</v>
      </c>
      <c r="AH227" s="40">
        <f>INDEX(人口源表!$1:$1048576,MATCH($B227,人口源表!$A:$A,0),MATCH(AH$1,人口源表!$1:$1,0))*INDEX(城镇化率!$1:$1048576,MATCH($B227,城镇化率!$A:$A,0),MATCH(AH$1,城镇化率!$5:$5,0))/100</f>
        <v>940673.06493916851</v>
      </c>
      <c r="AI227" s="40">
        <f>INDEX(人口源表!$1:$1048576,MATCH($B227,人口源表!$A:$A,0),MATCH(AI$1,人口源表!$1:$1,0))*INDEX(城镇化率!$1:$1048576,MATCH($B227,城镇化率!$A:$A,0),MATCH(AI$1,城镇化率!$5:$5,0))/100</f>
        <v>942430.25508193637</v>
      </c>
      <c r="AJ227" s="40">
        <f>INDEX(人口源表!$1:$1048576,MATCH($B227,人口源表!$A:$A,0),MATCH(AJ$1,人口源表!$1:$1,0))*INDEX(城镇化率!$1:$1048576,MATCH($B227,城镇化率!$A:$A,0),MATCH(AJ$1,城镇化率!$5:$5,0))/100</f>
        <v>943815.40024296765</v>
      </c>
      <c r="AK227" s="40">
        <f>INDEX(人口源表!$1:$1048576,MATCH($B227,人口源表!$A:$A,0),MATCH(AK$1,人口源表!$1:$1,0))*INDEX(城镇化率!$1:$1048576,MATCH($B227,城镇化率!$A:$A,0),MATCH(AK$1,城镇化率!$5:$5,0))/100</f>
        <v>944899.34440714377</v>
      </c>
      <c r="AL227" s="40">
        <f>INDEX(人口源表!$1:$1048576,MATCH($B227,人口源表!$A:$A,0),MATCH(AL$1,人口源表!$1:$1,0))*INDEX(城镇化率!$1:$1048576,MATCH($B227,城镇化率!$A:$A,0),MATCH(AL$1,城镇化率!$5:$5,0))/100</f>
        <v>945764.61318196415</v>
      </c>
      <c r="AM227" s="40">
        <f>INDEX(人口源表!$1:$1048576,MATCH($B227,人口源表!$A:$A,0),MATCH(AM$1,人口源表!$1:$1,0))*INDEX(城镇化率!$1:$1048576,MATCH($B227,城镇化率!$A:$A,0),MATCH(AM$1,城镇化率!$5:$5,0))/100</f>
        <v>946503.81036049186</v>
      </c>
      <c r="AN227" s="40">
        <f>INDEX(人口源表!$1:$1048576,MATCH($B227,人口源表!$A:$A,0),MATCH(AN$1,人口源表!$1:$1,0))*INDEX(城镇化率!$1:$1048576,MATCH($B227,城镇化率!$A:$A,0),MATCH(AN$1,城镇化率!$5:$5,0))/100</f>
        <v>947221.35619695252</v>
      </c>
      <c r="AO227" s="40">
        <f>INDEX(人口源表!$1:$1048576,MATCH($B227,人口源表!$A:$A,0),MATCH(AO$1,人口源表!$1:$1,0))*INDEX(城镇化率!$1:$1048576,MATCH($B227,城镇化率!$A:$A,0),MATCH(AO$1,城镇化率!$5:$5,0))/100</f>
        <v>948032.91384592059</v>
      </c>
      <c r="AP227" s="40">
        <f>INDEX(人口源表!$1:$1048576,MATCH($B227,人口源表!$A:$A,0),MATCH(AP$1,人口源表!$1:$1,0))*INDEX(城镇化率!$1:$1048576,MATCH($B227,城镇化率!$A:$A,0),MATCH(AP$1,城镇化率!$5:$5,0))/100</f>
        <v>949065.5863924562</v>
      </c>
      <c r="AQ227" s="40">
        <f>INDEX(人口源表!$1:$1048576,MATCH($B227,人口源表!$A:$A,0),MATCH(AQ$1,人口源表!$1:$1,0))*INDEX(城镇化率!$1:$1048576,MATCH($B227,城镇化率!$A:$A,0),MATCH(AQ$1,城镇化率!$5:$5,0))/100</f>
        <v>950458.11605443258</v>
      </c>
      <c r="AR227" s="40">
        <f>INDEX(人口源表!$1:$1048576,MATCH($B227,人口源表!$A:$A,0),MATCH(AR$1,人口源表!$1:$1,0))*INDEX(城镇化率!$1:$1048576,MATCH($B227,城镇化率!$A:$A,0),MATCH(AR$1,城镇化率!$5:$5,0))/100</f>
        <v>952361.87749894767</v>
      </c>
      <c r="AS227" s="40">
        <f>INDEX(人口源表!$1:$1048576,MATCH($B227,人口源表!$A:$A,0),MATCH(AS$1,人口源表!$1:$1,0))*INDEX(城镇化率!$1:$1048576,MATCH($B227,城镇化率!$A:$A,0),MATCH(AS$1,城镇化率!$5:$5,0))/100</f>
        <v>954939.77152645332</v>
      </c>
      <c r="AT227" s="40">
        <f>INDEX(人口源表!$1:$1048576,MATCH($B227,人口源表!$A:$A,0),MATCH(AT$1,人口源表!$1:$1,0))*INDEX(城镇化率!$1:$1048576,MATCH($B227,城镇化率!$A:$A,0),MATCH(AT$1,城镇化率!$5:$5,0))/100</f>
        <v>958367.48490033986</v>
      </c>
      <c r="AU227" s="40">
        <f>INDEX(人口源表!$1:$1048576,MATCH($B227,人口源表!$A:$A,0),MATCH(AU$1,人口源表!$1:$1,0))*INDEX(城镇化率!$1:$1048576,MATCH($B227,城镇化率!$A:$A,0),MATCH(AU$1,城镇化率!$5:$5,0))/100</f>
        <v>962832.90757974389</v>
      </c>
      <c r="AV227" s="40">
        <f>INDEX(人口源表!$1:$1048576,MATCH($B227,人口源表!$A:$A,0),MATCH(AV$1,人口源表!$1:$1,0))*INDEX(城镇化率!$1:$1048576,MATCH($B227,城镇化率!$A:$A,0),MATCH(AV$1,城镇化率!$5:$5,0))/100</f>
        <v>968536.87410563231</v>
      </c>
    </row>
    <row r="228" spans="1:48" x14ac:dyDescent="0.15">
      <c r="A228" s="4" t="s">
        <v>874</v>
      </c>
      <c r="B228" s="4" t="s">
        <v>462</v>
      </c>
      <c r="C228" s="34">
        <f>VLOOKUP(B228,'[1]2016省城人口总结（根）'!B:C,2,FALSE)/100</f>
        <v>0.27858153277931696</v>
      </c>
      <c r="D228" s="40">
        <f>INDEX(人口源表!$1:$1048576,MATCH($B228,人口源表!$A:$A,0),MATCH(D$1,人口源表!$1:$1,0))*INDEX(城镇化率!$1:$1048576,MATCH($B228,城镇化率!$A:$A,0),MATCH(D$1,城镇化率!$5:$5,0))/100</f>
        <v>1181790.8980949107</v>
      </c>
      <c r="E228" s="40">
        <f>INDEX(人口源表!$1:$1048576,MATCH($B228,人口源表!$A:$A,0),MATCH(E$1,人口源表!$1:$1,0))*INDEX(城镇化率!$1:$1048576,MATCH($B228,城镇化率!$A:$A,0),MATCH(E$1,城镇化率!$5:$5,0))/100</f>
        <v>1206816.3191443286</v>
      </c>
      <c r="F228" s="40">
        <f>INDEX(人口源表!$1:$1048576,MATCH($B228,人口源表!$A:$A,0),MATCH(F$1,人口源表!$1:$1,0))*INDEX(城镇化率!$1:$1048576,MATCH($B228,城镇化率!$A:$A,0),MATCH(F$1,城镇化率!$5:$5,0))/100</f>
        <v>1232247.026590839</v>
      </c>
      <c r="G228" s="40">
        <f>INDEX(人口源表!$1:$1048576,MATCH($B228,人口源表!$A:$A,0),MATCH(G$1,人口源表!$1:$1,0))*INDEX(城镇化率!$1:$1048576,MATCH($B228,城镇化率!$A:$A,0),MATCH(G$1,城镇化率!$5:$5,0))/100</f>
        <v>1259705.1780139774</v>
      </c>
      <c r="H228" s="40">
        <f>INDEX(人口源表!$1:$1048576,MATCH($B228,人口源表!$A:$A,0),MATCH(H$1,人口源表!$1:$1,0))*INDEX(城镇化率!$1:$1048576,MATCH($B228,城镇化率!$A:$A,0),MATCH(H$1,城镇化率!$5:$5,0))/100</f>
        <v>1286212.5925921977</v>
      </c>
      <c r="I228" s="40">
        <f>INDEX(人口源表!$1:$1048576,MATCH($B228,人口源表!$A:$A,0),MATCH(I$1,人口源表!$1:$1,0))*INDEX(城镇化率!$1:$1048576,MATCH($B228,城镇化率!$A:$A,0),MATCH(I$1,城镇化率!$5:$5,0))/100</f>
        <v>1305524.4186496816</v>
      </c>
      <c r="J228" s="40">
        <f>INDEX(人口源表!$1:$1048576,MATCH($B228,人口源表!$A:$A,0),MATCH(J$1,人口源表!$1:$1,0))*INDEX(城镇化率!$1:$1048576,MATCH($B228,城镇化率!$A:$A,0),MATCH(J$1,城镇化率!$5:$5,0))/100</f>
        <v>1326193.7976750692</v>
      </c>
      <c r="K228" s="40">
        <f>INDEX(人口源表!$1:$1048576,MATCH($B228,人口源表!$A:$A,0),MATCH(K$1,人口源表!$1:$1,0))*INDEX(城镇化率!$1:$1048576,MATCH($B228,城镇化率!$A:$A,0),MATCH(K$1,城镇化率!$5:$5,0))/100</f>
        <v>1348034.3316238793</v>
      </c>
      <c r="L228" s="40">
        <f>INDEX(人口源表!$1:$1048576,MATCH($B228,人口源表!$A:$A,0),MATCH(L$1,人口源表!$1:$1,0))*INDEX(城镇化率!$1:$1048576,MATCH($B228,城镇化率!$A:$A,0),MATCH(L$1,城镇化率!$5:$5,0))/100</f>
        <v>1370863.2012824323</v>
      </c>
      <c r="M228" s="40">
        <f>INDEX(人口源表!$1:$1048576,MATCH($B228,人口源表!$A:$A,0),MATCH(M$1,人口源表!$1:$1,0))*INDEX(城镇化率!$1:$1048576,MATCH($B228,城镇化率!$A:$A,0),MATCH(M$1,城镇化率!$5:$5,0))/100</f>
        <v>1394503.4237272865</v>
      </c>
      <c r="N228" s="40">
        <f>INDEX(人口源表!$1:$1048576,MATCH($B228,人口源表!$A:$A,0),MATCH(N$1,人口源表!$1:$1,0))*INDEX(城镇化率!$1:$1048576,MATCH($B228,城镇化率!$A:$A,0),MATCH(N$1,城镇化率!$5:$5,0))/100</f>
        <v>1418784.0214050796</v>
      </c>
      <c r="O228" s="40">
        <f>INDEX(人口源表!$1:$1048576,MATCH($B228,人口源表!$A:$A,0),MATCH(O$1,人口源表!$1:$1,0))*INDEX(城镇化率!$1:$1048576,MATCH($B228,城镇化率!$A:$A,0),MATCH(O$1,城镇化率!$5:$5,0))/100</f>
        <v>1443539.8692556182</v>
      </c>
      <c r="P228" s="40">
        <f>INDEX(人口源表!$1:$1048576,MATCH($B228,人口源表!$A:$A,0),MATCH(P$1,人口源表!$1:$1,0))*INDEX(城镇化率!$1:$1048576,MATCH($B228,城镇化率!$A:$A,0),MATCH(P$1,城镇化率!$5:$5,0))/100</f>
        <v>1468612.1654209825</v>
      </c>
      <c r="Q228" s="40">
        <f>INDEX(人口源表!$1:$1048576,MATCH($B228,人口源表!$A:$A,0),MATCH(Q$1,人口源表!$1:$1,0))*INDEX(城镇化率!$1:$1048576,MATCH($B228,城镇化率!$A:$A,0),MATCH(Q$1,城镇化率!$5:$5,0))/100</f>
        <v>1493849.8957353754</v>
      </c>
      <c r="R228" s="40">
        <f>INDEX(人口源表!$1:$1048576,MATCH($B228,人口源表!$A:$A,0),MATCH(R$1,人口源表!$1:$1,0))*INDEX(城镇化率!$1:$1048576,MATCH($B228,城镇化率!$A:$A,0),MATCH(R$1,城镇化率!$5:$5,0))/100</f>
        <v>1519109.3979652009</v>
      </c>
      <c r="S228" s="40">
        <f>INDEX(人口源表!$1:$1048576,MATCH($B228,人口源表!$A:$A,0),MATCH(S$1,人口源表!$1:$1,0))*INDEX(城镇化率!$1:$1048576,MATCH($B228,城镇化率!$A:$A,0),MATCH(S$1,城镇化率!$5:$5,0))/100</f>
        <v>1536611.0488999081</v>
      </c>
      <c r="T228" s="40">
        <f>INDEX(人口源表!$1:$1048576,MATCH($B228,人口源表!$A:$A,0),MATCH(T$1,人口源表!$1:$1,0))*INDEX(城镇化率!$1:$1048576,MATCH($B228,城镇化率!$A:$A,0),MATCH(T$1,城镇化率!$5:$5,0))/100</f>
        <v>1553665.1888147919</v>
      </c>
      <c r="U228" s="40">
        <f>INDEX(人口源表!$1:$1048576,MATCH($B228,人口源表!$A:$A,0),MATCH(U$1,人口源表!$1:$1,0))*INDEX(城镇化率!$1:$1048576,MATCH($B228,城镇化率!$A:$A,0),MATCH(U$1,城镇化率!$5:$5,0))/100</f>
        <v>1570161.3918254734</v>
      </c>
      <c r="V228" s="40">
        <f>INDEX(人口源表!$1:$1048576,MATCH($B228,人口源表!$A:$A,0),MATCH(V$1,人口源表!$1:$1,0))*INDEX(城镇化率!$1:$1048576,MATCH($B228,城镇化率!$A:$A,0),MATCH(V$1,城镇化率!$5:$5,0))/100</f>
        <v>1586001.8754976592</v>
      </c>
      <c r="W228" s="40">
        <f>INDEX(人口源表!$1:$1048576,MATCH($B228,人口源表!$A:$A,0),MATCH(W$1,人口源表!$1:$1,0))*INDEX(城镇化率!$1:$1048576,MATCH($B228,城镇化率!$A:$A,0),MATCH(W$1,城镇化率!$5:$5,0))/100</f>
        <v>1601100.8313674673</v>
      </c>
      <c r="X228" s="40">
        <f>INDEX(人口源表!$1:$1048576,MATCH($B228,人口源表!$A:$A,0),MATCH(X$1,人口源表!$1:$1,0))*INDEX(城镇化率!$1:$1048576,MATCH($B228,城镇化率!$A:$A,0),MATCH(X$1,城镇化率!$5:$5,0))/100</f>
        <v>1615385.426407635</v>
      </c>
      <c r="Y228" s="40">
        <f>INDEX(人口源表!$1:$1048576,MATCH($B228,人口源表!$A:$A,0),MATCH(Y$1,人口源表!$1:$1,0))*INDEX(城镇化率!$1:$1048576,MATCH($B228,城镇化率!$A:$A,0),MATCH(Y$1,城镇化率!$5:$5,0))/100</f>
        <v>1628795.4661898655</v>
      </c>
      <c r="Z228" s="40">
        <f>INDEX(人口源表!$1:$1048576,MATCH($B228,人口源表!$A:$A,0),MATCH(Z$1,人口源表!$1:$1,0))*INDEX(城镇化率!$1:$1048576,MATCH($B228,城镇化率!$A:$A,0),MATCH(Z$1,城镇化率!$5:$5,0))/100</f>
        <v>1641284.7559141354</v>
      </c>
      <c r="AA228" s="40">
        <f>INDEX(人口源表!$1:$1048576,MATCH($B228,人口源表!$A:$A,0),MATCH(AA$1,人口源表!$1:$1,0))*INDEX(城镇化率!$1:$1048576,MATCH($B228,城镇化率!$A:$A,0),MATCH(AA$1,城镇化率!$5:$5,0))/100</f>
        <v>1652820.0870988714</v>
      </c>
      <c r="AB228" s="40">
        <f>INDEX(人口源表!$1:$1048576,MATCH($B228,人口源表!$A:$A,0),MATCH(AB$1,人口源表!$1:$1,0))*INDEX(城镇化率!$1:$1048576,MATCH($B228,城镇化率!$A:$A,0),MATCH(AB$1,城镇化率!$5:$5,0))/100</f>
        <v>1663383.3028740343</v>
      </c>
      <c r="AC228" s="40">
        <f>INDEX(人口源表!$1:$1048576,MATCH($B228,人口源表!$A:$A,0),MATCH(AC$1,人口源表!$1:$1,0))*INDEX(城镇化率!$1:$1048576,MATCH($B228,城镇化率!$A:$A,0),MATCH(AC$1,城镇化率!$5:$5,0))/100</f>
        <v>1670922.0880464367</v>
      </c>
      <c r="AD228" s="40">
        <f>INDEX(人口源表!$1:$1048576,MATCH($B228,人口源表!$A:$A,0),MATCH(AD$1,人口源表!$1:$1,0))*INDEX(城镇化率!$1:$1048576,MATCH($B228,城镇化率!$A:$A,0),MATCH(AD$1,城镇化率!$5:$5,0))/100</f>
        <v>1677475.9930850246</v>
      </c>
      <c r="AE228" s="40">
        <f>INDEX(人口源表!$1:$1048576,MATCH($B228,人口源表!$A:$A,0),MATCH(AE$1,人口源表!$1:$1,0))*INDEX(城镇化率!$1:$1048576,MATCH($B228,城镇化率!$A:$A,0),MATCH(AE$1,城镇化率!$5:$5,0))/100</f>
        <v>1683073.8928766828</v>
      </c>
      <c r="AF228" s="40">
        <f>INDEX(人口源表!$1:$1048576,MATCH($B228,人口源表!$A:$A,0),MATCH(AF$1,人口源表!$1:$1,0))*INDEX(城镇化率!$1:$1048576,MATCH($B228,城镇化率!$A:$A,0),MATCH(AF$1,城镇化率!$5:$5,0))/100</f>
        <v>1687760.6398950531</v>
      </c>
      <c r="AG228" s="40">
        <f>INDEX(人口源表!$1:$1048576,MATCH($B228,人口源表!$A:$A,0),MATCH(AG$1,人口源表!$1:$1,0))*INDEX(城镇化率!$1:$1048576,MATCH($B228,城镇化率!$A:$A,0),MATCH(AG$1,城镇化率!$5:$5,0))/100</f>
        <v>1691596.302906967</v>
      </c>
      <c r="AH228" s="40">
        <f>INDEX(人口源表!$1:$1048576,MATCH($B228,人口源表!$A:$A,0),MATCH(AH$1,人口源表!$1:$1,0))*INDEX(城镇化率!$1:$1048576,MATCH($B228,城镇化率!$A:$A,0),MATCH(AH$1,城镇化率!$5:$5,0))/100</f>
        <v>1694656.44692258</v>
      </c>
      <c r="AI228" s="40">
        <f>INDEX(人口源表!$1:$1048576,MATCH($B228,人口源表!$A:$A,0),MATCH(AI$1,人口源表!$1:$1,0))*INDEX(城镇化率!$1:$1048576,MATCH($B228,城镇化率!$A:$A,0),MATCH(AI$1,城镇化率!$5:$5,0))/100</f>
        <v>1697033.4821261873</v>
      </c>
      <c r="AJ228" s="40">
        <f>INDEX(人口源表!$1:$1048576,MATCH($B228,人口源表!$A:$A,0),MATCH(AJ$1,人口源表!$1:$1,0))*INDEX(城镇化率!$1:$1048576,MATCH($B228,城镇化率!$A:$A,0),MATCH(AJ$1,城镇化率!$5:$5,0))/100</f>
        <v>1698836.2569852036</v>
      </c>
      <c r="AK228" s="40">
        <f>INDEX(人口源表!$1:$1048576,MATCH($B228,人口源表!$A:$A,0),MATCH(AK$1,人口源表!$1:$1,0))*INDEX(城镇化率!$1:$1048576,MATCH($B228,城镇化率!$A:$A,0),MATCH(AK$1,城镇化率!$5:$5,0))/100</f>
        <v>1700190.3545755001</v>
      </c>
      <c r="AL228" s="40">
        <f>INDEX(人口源表!$1:$1048576,MATCH($B228,人口源表!$A:$A,0),MATCH(AL$1,人口源表!$1:$1,0))*INDEX(城镇化率!$1:$1048576,MATCH($B228,城镇化率!$A:$A,0),MATCH(AL$1,城镇化率!$5:$5,0))/100</f>
        <v>1701238.0328924537</v>
      </c>
      <c r="AM228" s="40">
        <f>INDEX(人口源表!$1:$1048576,MATCH($B228,人口源表!$A:$A,0),MATCH(AM$1,人口源表!$1:$1,0))*INDEX(城镇化率!$1:$1048576,MATCH($B228,城镇化率!$A:$A,0),MATCH(AM$1,城镇化率!$5:$5,0))/100</f>
        <v>1702139.2423685468</v>
      </c>
      <c r="AN228" s="40">
        <f>INDEX(人口源表!$1:$1048576,MATCH($B228,人口源表!$A:$A,0),MATCH(AN$1,人口源表!$1:$1,0))*INDEX(城镇化率!$1:$1048576,MATCH($B228,城镇化率!$A:$A,0),MATCH(AN$1,城镇化率!$5:$5,0))/100</f>
        <v>1703071.9389324493</v>
      </c>
      <c r="AO228" s="40">
        <f>INDEX(人口源表!$1:$1048576,MATCH($B228,人口源表!$A:$A,0),MATCH(AO$1,人口源表!$1:$1,0))*INDEX(城镇化率!$1:$1048576,MATCH($B228,城镇化率!$A:$A,0),MATCH(AO$1,城镇化率!$5:$5,0))/100</f>
        <v>1704231.310351063</v>
      </c>
      <c r="AP228" s="40">
        <f>INDEX(人口源表!$1:$1048576,MATCH($B228,人口源表!$A:$A,0),MATCH(AP$1,人口源表!$1:$1,0))*INDEX(城镇化率!$1:$1048576,MATCH($B228,城镇化率!$A:$A,0),MATCH(AP$1,城镇化率!$5:$5,0))/100</f>
        <v>1705832.2642753506</v>
      </c>
      <c r="AQ228" s="40">
        <f>INDEX(人口源表!$1:$1048576,MATCH($B228,人口源表!$A:$A,0),MATCH(AQ$1,人口源表!$1:$1,0))*INDEX(城镇化率!$1:$1048576,MATCH($B228,城镇化率!$A:$A,0),MATCH(AQ$1,城镇化率!$5:$5,0))/100</f>
        <v>1708106.477004722</v>
      </c>
      <c r="AR228" s="40">
        <f>INDEX(人口源表!$1:$1048576,MATCH($B228,人口源表!$A:$A,0),MATCH(AR$1,人口源表!$1:$1,0))*INDEX(城镇化率!$1:$1048576,MATCH($B228,城镇化率!$A:$A,0),MATCH(AR$1,城镇化率!$5:$5,0))/100</f>
        <v>1711306.3543594691</v>
      </c>
      <c r="AS228" s="40">
        <f>INDEX(人口源表!$1:$1048576,MATCH($B228,人口源表!$A:$A,0),MATCH(AS$1,人口源表!$1:$1,0))*INDEX(城镇化率!$1:$1048576,MATCH($B228,城镇化率!$A:$A,0),MATCH(AS$1,城镇化率!$5:$5,0))/100</f>
        <v>1715702.4385211095</v>
      </c>
      <c r="AT228" s="40">
        <f>INDEX(人口源表!$1:$1048576,MATCH($B228,人口源表!$A:$A,0),MATCH(AT$1,人口源表!$1:$1,0))*INDEX(城镇化率!$1:$1048576,MATCH($B228,城镇化率!$A:$A,0),MATCH(AT$1,城镇化率!$5:$5,0))/100</f>
        <v>1721585.1955870083</v>
      </c>
      <c r="AU228" s="40">
        <f>INDEX(人口源表!$1:$1048576,MATCH($B228,人口源表!$A:$A,0),MATCH(AU$1,人口源表!$1:$1,0))*INDEX(城镇化率!$1:$1048576,MATCH($B228,城镇化率!$A:$A,0),MATCH(AU$1,城镇化率!$5:$5,0))/100</f>
        <v>1729265.3531963094</v>
      </c>
      <c r="AV228" s="40">
        <f>INDEX(人口源表!$1:$1048576,MATCH($B228,人口源表!$A:$A,0),MATCH(AV$1,人口源表!$1:$1,0))*INDEX(城镇化率!$1:$1048576,MATCH($B228,城镇化率!$A:$A,0),MATCH(AV$1,城镇化率!$5:$5,0))/100</f>
        <v>1739073.8687393463</v>
      </c>
    </row>
    <row r="229" spans="1:48" x14ac:dyDescent="0.15">
      <c r="A229" s="4" t="s">
        <v>874</v>
      </c>
      <c r="B229" s="4" t="s">
        <v>464</v>
      </c>
      <c r="C229" s="34">
        <f>VLOOKUP(B229,'[1]2016省城人口总结（根）'!B:C,2,FALSE)/100</f>
        <v>0.431807088255733</v>
      </c>
      <c r="D229" s="40">
        <f>INDEX(人口源表!$1:$1048576,MATCH($B229,人口源表!$A:$A,0),MATCH(D$1,人口源表!$1:$1,0))*INDEX(城镇化率!$1:$1048576,MATCH($B229,城镇化率!$A:$A,0),MATCH(D$1,城镇化率!$5:$5,0))/100</f>
        <v>2454174.1980869966</v>
      </c>
      <c r="E229" s="40">
        <f>INDEX(人口源表!$1:$1048576,MATCH($B229,人口源表!$A:$A,0),MATCH(E$1,人口源表!$1:$1,0))*INDEX(城镇化率!$1:$1048576,MATCH($B229,城镇化率!$A:$A,0),MATCH(E$1,城镇化率!$5:$5,0))/100</f>
        <v>2506401.7992618438</v>
      </c>
      <c r="F229" s="40">
        <f>INDEX(人口源表!$1:$1048576,MATCH($B229,人口源表!$A:$A,0),MATCH(F$1,人口源表!$1:$1,0))*INDEX(城镇化率!$1:$1048576,MATCH($B229,城镇化率!$A:$A,0),MATCH(F$1,城镇化率!$5:$5,0))/100</f>
        <v>2559157.1115974309</v>
      </c>
      <c r="G229" s="40">
        <f>INDEX(人口源表!$1:$1048576,MATCH($B229,人口源表!$A:$A,0),MATCH(G$1,人口源表!$1:$1,0))*INDEX(城镇化率!$1:$1048576,MATCH($B229,城镇化率!$A:$A,0),MATCH(G$1,城镇化率!$5:$5,0))/100</f>
        <v>2624513.0016409615</v>
      </c>
      <c r="H229" s="40">
        <f>INDEX(人口源表!$1:$1048576,MATCH($B229,人口源表!$A:$A,0),MATCH(H$1,人口源表!$1:$1,0))*INDEX(城镇化率!$1:$1048576,MATCH($B229,城镇化率!$A:$A,0),MATCH(H$1,城镇化率!$5:$5,0))/100</f>
        <v>2677525.4950764673</v>
      </c>
      <c r="I229" s="40">
        <f>INDEX(人口源表!$1:$1048576,MATCH($B229,人口源表!$A:$A,0),MATCH(I$1,人口源表!$1:$1,0))*INDEX(城镇化率!$1:$1048576,MATCH($B229,城镇化率!$A:$A,0),MATCH(I$1,城镇化率!$5:$5,0))/100</f>
        <v>2715766.2091729664</v>
      </c>
      <c r="J229" s="40">
        <f>INDEX(人口源表!$1:$1048576,MATCH($B229,人口源表!$A:$A,0),MATCH(J$1,人口源表!$1:$1,0))*INDEX(城镇化率!$1:$1048576,MATCH($B229,城镇化率!$A:$A,0),MATCH(J$1,城镇化率!$5:$5,0))/100</f>
        <v>2757056.1904222756</v>
      </c>
      <c r="K229" s="40">
        <f>INDEX(人口源表!$1:$1048576,MATCH($B229,人口源表!$A:$A,0),MATCH(K$1,人口源表!$1:$1,0))*INDEX(城镇化率!$1:$1048576,MATCH($B229,城镇化率!$A:$A,0),MATCH(K$1,城镇化率!$5:$5,0))/100</f>
        <v>2801005.5070501226</v>
      </c>
      <c r="L229" s="40">
        <f>INDEX(人口源表!$1:$1048576,MATCH($B229,人口源表!$A:$A,0),MATCH(L$1,人口源表!$1:$1,0))*INDEX(城镇化率!$1:$1048576,MATCH($B229,城镇化率!$A:$A,0),MATCH(L$1,城镇化率!$5:$5,0))/100</f>
        <v>2847230.9619482975</v>
      </c>
      <c r="M229" s="40">
        <f>INDEX(人口源表!$1:$1048576,MATCH($B229,人口源表!$A:$A,0),MATCH(M$1,人口源表!$1:$1,0))*INDEX(城镇化率!$1:$1048576,MATCH($B229,城镇化率!$A:$A,0),MATCH(M$1,城镇化率!$5:$5,0))/100</f>
        <v>2895362.6743471958</v>
      </c>
      <c r="N229" s="40">
        <f>INDEX(人口源表!$1:$1048576,MATCH($B229,人口源表!$A:$A,0),MATCH(N$1,人口源表!$1:$1,0))*INDEX(城镇化率!$1:$1048576,MATCH($B229,城镇化率!$A:$A,0),MATCH(N$1,城镇化率!$5:$5,0))/100</f>
        <v>2945039.7595780105</v>
      </c>
      <c r="O229" s="40">
        <f>INDEX(人口源表!$1:$1048576,MATCH($B229,人口源表!$A:$A,0),MATCH(O$1,人口源表!$1:$1,0))*INDEX(城镇化率!$1:$1048576,MATCH($B229,城镇化率!$A:$A,0),MATCH(O$1,城镇化率!$5:$5,0))/100</f>
        <v>2995914.6365026725</v>
      </c>
      <c r="P229" s="40">
        <f>INDEX(人口源表!$1:$1048576,MATCH($B229,人口源表!$A:$A,0),MATCH(P$1,人口源表!$1:$1,0))*INDEX(城镇化率!$1:$1048576,MATCH($B229,城镇化率!$A:$A,0),MATCH(P$1,城镇化率!$5:$5,0))/100</f>
        <v>3047653.0701568769</v>
      </c>
      <c r="Q229" s="40">
        <f>INDEX(人口源表!$1:$1048576,MATCH($B229,人口源表!$A:$A,0),MATCH(Q$1,人口源表!$1:$1,0))*INDEX(城镇化率!$1:$1048576,MATCH($B229,城镇化率!$A:$A,0),MATCH(Q$1,城镇化率!$5:$5,0))/100</f>
        <v>3099934.1895176847</v>
      </c>
      <c r="R229" s="40">
        <f>INDEX(人口源表!$1:$1048576,MATCH($B229,人口源表!$A:$A,0),MATCH(R$1,人口源表!$1:$1,0))*INDEX(城镇化率!$1:$1048576,MATCH($B229,城镇化率!$A:$A,0),MATCH(R$1,城镇化率!$5:$5,0))/100</f>
        <v>3152454.0511157173</v>
      </c>
      <c r="S229" s="40">
        <f>INDEX(人口源表!$1:$1048576,MATCH($B229,人口源表!$A:$A,0),MATCH(S$1,人口源表!$1:$1,0))*INDEX(城镇化率!$1:$1048576,MATCH($B229,城镇化率!$A:$A,0),MATCH(S$1,城镇化率!$5:$5,0))/100</f>
        <v>3189057.248535079</v>
      </c>
      <c r="T229" s="40">
        <f>INDEX(人口源表!$1:$1048576,MATCH($B229,人口源表!$A:$A,0),MATCH(T$1,人口源表!$1:$1,0))*INDEX(城镇化率!$1:$1048576,MATCH($B229,城镇化率!$A:$A,0),MATCH(T$1,城镇化率!$5:$5,0))/100</f>
        <v>3224902.9611919429</v>
      </c>
      <c r="U229" s="40">
        <f>INDEX(人口源表!$1:$1048576,MATCH($B229,人口源表!$A:$A,0),MATCH(U$1,人口源表!$1:$1,0))*INDEX(城镇化率!$1:$1048576,MATCH($B229,城镇化率!$A:$A,0),MATCH(U$1,城镇化率!$5:$5,0))/100</f>
        <v>3259750.6039674883</v>
      </c>
      <c r="V229" s="40">
        <f>INDEX(人口源表!$1:$1048576,MATCH($B229,人口源表!$A:$A,0),MATCH(V$1,人口源表!$1:$1,0))*INDEX(城镇化率!$1:$1048576,MATCH($B229,城镇化率!$A:$A,0),MATCH(V$1,城镇化率!$5:$5,0))/100</f>
        <v>3293384.582011193</v>
      </c>
      <c r="W229" s="40">
        <f>INDEX(人口源表!$1:$1048576,MATCH($B229,人口源表!$A:$A,0),MATCH(W$1,人口源表!$1:$1,0))*INDEX(城镇化率!$1:$1048576,MATCH($B229,城镇化率!$A:$A,0),MATCH(W$1,城镇化率!$5:$5,0))/100</f>
        <v>3325613.4050989216</v>
      </c>
      <c r="X229" s="40">
        <f>INDEX(人口源表!$1:$1048576,MATCH($B229,人口源表!$A:$A,0),MATCH(X$1,人口源表!$1:$1,0))*INDEX(城镇化率!$1:$1048576,MATCH($B229,城镇化率!$A:$A,0),MATCH(X$1,城镇化率!$5:$5,0))/100</f>
        <v>3356271.9201386357</v>
      </c>
      <c r="Y229" s="40">
        <f>INDEX(人口源表!$1:$1048576,MATCH($B229,人口源表!$A:$A,0),MATCH(Y$1,人口源表!$1:$1,0))*INDEX(城镇化率!$1:$1048576,MATCH($B229,城镇化率!$A:$A,0),MATCH(Y$1,城镇化率!$5:$5,0))/100</f>
        <v>3385221.4874461228</v>
      </c>
      <c r="Z229" s="40">
        <f>INDEX(人口源表!$1:$1048576,MATCH($B229,人口源表!$A:$A,0),MATCH(Z$1,人口源表!$1:$1,0))*INDEX(城镇化率!$1:$1048576,MATCH($B229,城镇化率!$A:$A,0),MATCH(Z$1,城镇化率!$5:$5,0))/100</f>
        <v>3412351.2140683774</v>
      </c>
      <c r="AA229" s="40">
        <f>INDEX(人口源表!$1:$1048576,MATCH($B229,人口源表!$A:$A,0),MATCH(AA$1,人口源表!$1:$1,0))*INDEX(城镇化率!$1:$1048576,MATCH($B229,城镇化率!$A:$A,0),MATCH(AA$1,城镇化率!$5:$5,0))/100</f>
        <v>3437576.0115258391</v>
      </c>
      <c r="AB229" s="40">
        <f>INDEX(人口源表!$1:$1048576,MATCH($B229,人口源表!$A:$A,0),MATCH(AB$1,人口源表!$1:$1,0))*INDEX(城镇化率!$1:$1048576,MATCH($B229,城镇化率!$A:$A,0),MATCH(AB$1,城镇化率!$5:$5,0))/100</f>
        <v>3460841.0210513105</v>
      </c>
      <c r="AC229" s="40">
        <f>INDEX(人口源表!$1:$1048576,MATCH($B229,人口源表!$A:$A,0),MATCH(AC$1,人口源表!$1:$1,0))*INDEX(城镇化率!$1:$1048576,MATCH($B229,城镇化率!$A:$A,0),MATCH(AC$1,城镇化率!$5:$5,0))/100</f>
        <v>3477859.8113439139</v>
      </c>
      <c r="AD229" s="40">
        <f>INDEX(人口源表!$1:$1048576,MATCH($B229,人口源表!$A:$A,0),MATCH(AD$1,人口源表!$1:$1,0))*INDEX(城镇化率!$1:$1048576,MATCH($B229,城镇化率!$A:$A,0),MATCH(AD$1,城镇化率!$5:$5,0))/100</f>
        <v>3492854.9342486663</v>
      </c>
      <c r="AE229" s="40">
        <f>INDEX(人口源表!$1:$1048576,MATCH($B229,人口源表!$A:$A,0),MATCH(AE$1,人口源表!$1:$1,0))*INDEX(城镇化率!$1:$1048576,MATCH($B229,城镇化率!$A:$A,0),MATCH(AE$1,城镇化率!$5:$5,0))/100</f>
        <v>3505868.0562866903</v>
      </c>
      <c r="AF229" s="40">
        <f>INDEX(人口源表!$1:$1048576,MATCH($B229,人口源表!$A:$A,0),MATCH(AF$1,人口源表!$1:$1,0))*INDEX(城镇化率!$1:$1048576,MATCH($B229,城镇化率!$A:$A,0),MATCH(AF$1,城镇化率!$5:$5,0))/100</f>
        <v>3516973.2294627945</v>
      </c>
      <c r="AG229" s="40">
        <f>INDEX(人口源表!$1:$1048576,MATCH($B229,人口源表!$A:$A,0),MATCH(AG$1,人口源表!$1:$1,0))*INDEX(城镇化率!$1:$1048576,MATCH($B229,城镇化率!$A:$A,0),MATCH(AG$1,城镇化率!$5:$5,0))/100</f>
        <v>3526274.2153676432</v>
      </c>
      <c r="AH229" s="40">
        <f>INDEX(人口源表!$1:$1048576,MATCH($B229,人口源表!$A:$A,0),MATCH(AH$1,人口源表!$1:$1,0))*INDEX(城镇化率!$1:$1048576,MATCH($B229,城镇化率!$A:$A,0),MATCH(AH$1,城镇化率!$5:$5,0))/100</f>
        <v>3533909.4226223445</v>
      </c>
      <c r="AI229" s="40">
        <f>INDEX(人口源表!$1:$1048576,MATCH($B229,人口源表!$A:$A,0),MATCH(AI$1,人口源表!$1:$1,0))*INDEX(城镇化率!$1:$1048576,MATCH($B229,城镇化率!$A:$A,0),MATCH(AI$1,城镇化率!$5:$5,0))/100</f>
        <v>3540048.6893863212</v>
      </c>
      <c r="AJ229" s="40">
        <f>INDEX(人口源表!$1:$1048576,MATCH($B229,人口源表!$A:$A,0),MATCH(AJ$1,人口源表!$1:$1,0))*INDEX(城镇化率!$1:$1048576,MATCH($B229,城镇化率!$A:$A,0),MATCH(AJ$1,城镇化率!$5:$5,0))/100</f>
        <v>3544896.0662607444</v>
      </c>
      <c r="AK229" s="40">
        <f>INDEX(人口源表!$1:$1048576,MATCH($B229,人口源表!$A:$A,0),MATCH(AK$1,人口源表!$1:$1,0))*INDEX(城镇化率!$1:$1048576,MATCH($B229,城镇化率!$A:$A,0),MATCH(AK$1,城镇化率!$5:$5,0))/100</f>
        <v>3548689.3264840902</v>
      </c>
      <c r="AL229" s="40">
        <f>INDEX(人口源表!$1:$1048576,MATCH($B229,人口源表!$A:$A,0),MATCH(AL$1,人口源表!$1:$1,0))*INDEX(城镇化率!$1:$1048576,MATCH($B229,城镇化率!$A:$A,0),MATCH(AL$1,城镇化率!$5:$5,0))/100</f>
        <v>3551701.6857165974</v>
      </c>
      <c r="AM229" s="40">
        <f>INDEX(人口源表!$1:$1048576,MATCH($B229,人口源表!$A:$A,0),MATCH(AM$1,人口源表!$1:$1,0))*INDEX(城镇化率!$1:$1048576,MATCH($B229,城镇化率!$A:$A,0),MATCH(AM$1,城镇化率!$5:$5,0))/100</f>
        <v>3554240.7585418727</v>
      </c>
      <c r="AN229" s="40">
        <f>INDEX(人口源表!$1:$1048576,MATCH($B229,人口源表!$A:$A,0),MATCH(AN$1,人口源表!$1:$1,0))*INDEX(城镇化率!$1:$1048576,MATCH($B229,城镇化率!$A:$A,0),MATCH(AN$1,城镇化率!$5:$5,0))/100</f>
        <v>3556651.4121264755</v>
      </c>
      <c r="AO229" s="40">
        <f>INDEX(人口源表!$1:$1048576,MATCH($B229,人口源表!$A:$A,0),MATCH(AO$1,人口源表!$1:$1,0))*INDEX(城镇化率!$1:$1048576,MATCH($B229,城镇化率!$A:$A,0),MATCH(AO$1,城镇化率!$5:$5,0))/100</f>
        <v>3559313.6079889145</v>
      </c>
      <c r="AP229" s="40">
        <f>INDEX(人口源表!$1:$1048576,MATCH($B229,人口源表!$A:$A,0),MATCH(AP$1,人口源表!$1:$1,0))*INDEX(城镇化率!$1:$1048576,MATCH($B229,城镇化率!$A:$A,0),MATCH(AP$1,城镇化率!$5:$5,0))/100</f>
        <v>3562646.9720270061</v>
      </c>
      <c r="AQ229" s="40">
        <f>INDEX(人口源表!$1:$1048576,MATCH($B229,人口源表!$A:$A,0),MATCH(AQ$1,人口源表!$1:$1,0))*INDEX(城镇化率!$1:$1048576,MATCH($B229,城镇化率!$A:$A,0),MATCH(AQ$1,城镇化率!$5:$5,0))/100</f>
        <v>3567106.3804522878</v>
      </c>
      <c r="AR229" s="40">
        <f>INDEX(人口源表!$1:$1048576,MATCH($B229,人口源表!$A:$A,0),MATCH(AR$1,人口源表!$1:$1,0))*INDEX(城镇化率!$1:$1048576,MATCH($B229,城镇化率!$A:$A,0),MATCH(AR$1,城镇化率!$5:$5,0))/100</f>
        <v>3573187.1220814381</v>
      </c>
      <c r="AS229" s="40">
        <f>INDEX(人口源表!$1:$1048576,MATCH($B229,人口源表!$A:$A,0),MATCH(AS$1,人口源表!$1:$1,0))*INDEX(城镇化率!$1:$1048576,MATCH($B229,城镇化率!$A:$A,0),MATCH(AS$1,城镇化率!$5:$5,0))/100</f>
        <v>3581423.8804283291</v>
      </c>
      <c r="AT229" s="40">
        <f>INDEX(人口源表!$1:$1048576,MATCH($B229,人口源表!$A:$A,0),MATCH(AT$1,人口源表!$1:$1,0))*INDEX(城镇化率!$1:$1048576,MATCH($B229,城镇化率!$A:$A,0),MATCH(AT$1,城镇化率!$5:$5,0))/100</f>
        <v>3592389.6846385319</v>
      </c>
      <c r="AU229" s="40">
        <f>INDEX(人口源表!$1:$1048576,MATCH($B229,人口源表!$A:$A,0),MATCH(AU$1,人口源表!$1:$1,0))*INDEX(城镇化率!$1:$1048576,MATCH($B229,城镇化率!$A:$A,0),MATCH(AU$1,城镇化率!$5:$5,0))/100</f>
        <v>3606700.0139888432</v>
      </c>
      <c r="AV229" s="40">
        <f>INDEX(人口源表!$1:$1048576,MATCH($B229,人口源表!$A:$A,0),MATCH(AV$1,人口源表!$1:$1,0))*INDEX(城镇化率!$1:$1048576,MATCH($B229,城镇化率!$A:$A,0),MATCH(AV$1,城镇化率!$5:$5,0))/100</f>
        <v>3625010.0480046067</v>
      </c>
    </row>
    <row r="230" spans="1:48" x14ac:dyDescent="0.15">
      <c r="A230" s="4" t="s">
        <v>874</v>
      </c>
      <c r="B230" s="4" t="s">
        <v>466</v>
      </c>
      <c r="C230" s="34">
        <f>VLOOKUP(B230,'[1]2016省城人口总结（根）'!B:C,2,FALSE)/100</f>
        <v>0.29952342964477102</v>
      </c>
      <c r="D230" s="40">
        <f>INDEX(人口源表!$1:$1048576,MATCH($B230,人口源表!$A:$A,0),MATCH(D$1,人口源表!$1:$1,0))*INDEX(城镇化率!$1:$1048576,MATCH($B230,城镇化率!$A:$A,0),MATCH(D$1,城镇化率!$5:$5,0))/100</f>
        <v>1080095.2591360544</v>
      </c>
      <c r="E230" s="40">
        <f>INDEX(人口源表!$1:$1048576,MATCH($B230,人口源表!$A:$A,0),MATCH(E$1,人口源表!$1:$1,0))*INDEX(城镇化率!$1:$1048576,MATCH($B230,城镇化率!$A:$A,0),MATCH(E$1,城镇化率!$5:$5,0))/100</f>
        <v>1102910.2489991542</v>
      </c>
      <c r="F230" s="40">
        <f>INDEX(人口源表!$1:$1048576,MATCH($B230,人口源表!$A:$A,0),MATCH(F$1,人口源表!$1:$1,0))*INDEX(城镇化率!$1:$1048576,MATCH($B230,城镇化率!$A:$A,0),MATCH(F$1,城镇化率!$5:$5,0))/100</f>
        <v>1125657.200466814</v>
      </c>
      <c r="G230" s="40">
        <f>INDEX(人口源表!$1:$1048576,MATCH($B230,人口源表!$A:$A,0),MATCH(G$1,人口源表!$1:$1,0))*INDEX(城镇化率!$1:$1048576,MATCH($B230,城镇化率!$A:$A,0),MATCH(G$1,城镇化率!$5:$5,0))/100</f>
        <v>1122113.9699968202</v>
      </c>
      <c r="H230" s="40">
        <f>INDEX(人口源表!$1:$1048576,MATCH($B230,人口源表!$A:$A,0),MATCH(H$1,人口源表!$1:$1,0))*INDEX(城镇化率!$1:$1048576,MATCH($B230,城镇化率!$A:$A,0),MATCH(H$1,城镇化率!$5:$5,0))/100</f>
        <v>1144310.694100312</v>
      </c>
      <c r="I230" s="40">
        <f>INDEX(人口源表!$1:$1048576,MATCH($B230,人口源表!$A:$A,0),MATCH(I$1,人口源表!$1:$1,0))*INDEX(城镇化率!$1:$1048576,MATCH($B230,城镇化率!$A:$A,0),MATCH(I$1,城镇化率!$5:$5,0))/100</f>
        <v>1159417.3589176289</v>
      </c>
      <c r="J230" s="40">
        <f>INDEX(人口源表!$1:$1048576,MATCH($B230,人口源表!$A:$A,0),MATCH(J$1,人口源表!$1:$1,0))*INDEX(城镇化率!$1:$1048576,MATCH($B230,城镇化率!$A:$A,0),MATCH(J$1,城镇化率!$5:$5,0))/100</f>
        <v>1175126.5268006185</v>
      </c>
      <c r="K230" s="40">
        <f>INDEX(人口源表!$1:$1048576,MATCH($B230,人口源表!$A:$A,0),MATCH(K$1,人口源表!$1:$1,0))*INDEX(城镇化率!$1:$1048576,MATCH($B230,城镇化率!$A:$A,0),MATCH(K$1,城镇化率!$5:$5,0))/100</f>
        <v>1191341.6276572428</v>
      </c>
      <c r="L230" s="40">
        <f>INDEX(人口源表!$1:$1048576,MATCH($B230,人口源表!$A:$A,0),MATCH(L$1,人口源表!$1:$1,0))*INDEX(城镇化率!$1:$1048576,MATCH($B230,城镇化率!$A:$A,0),MATCH(L$1,城镇化率!$5:$5,0))/100</f>
        <v>1207969.5852474272</v>
      </c>
      <c r="M230" s="40">
        <f>INDEX(人口源表!$1:$1048576,MATCH($B230,人口源表!$A:$A,0),MATCH(M$1,人口源表!$1:$1,0))*INDEX(城镇化率!$1:$1048576,MATCH($B230,城镇化率!$A:$A,0),MATCH(M$1,城镇化率!$5:$5,0))/100</f>
        <v>1224918.3996157313</v>
      </c>
      <c r="N230" s="40">
        <f>INDEX(人口源表!$1:$1048576,MATCH($B230,人口源表!$A:$A,0),MATCH(N$1,人口源表!$1:$1,0))*INDEX(城镇化率!$1:$1048576,MATCH($B230,城镇化率!$A:$A,0),MATCH(N$1,城镇化率!$5:$5,0))/100</f>
        <v>1242100.019527924</v>
      </c>
      <c r="O230" s="40">
        <f>INDEX(人口源表!$1:$1048576,MATCH($B230,人口源表!$A:$A,0),MATCH(O$1,人口源表!$1:$1,0))*INDEX(城镇化率!$1:$1048576,MATCH($B230,城镇化率!$A:$A,0),MATCH(O$1,城镇化率!$5:$5,0))/100</f>
        <v>1259428.5740664322</v>
      </c>
      <c r="P230" s="40">
        <f>INDEX(人口源表!$1:$1048576,MATCH($B230,人口源表!$A:$A,0),MATCH(P$1,人口源表!$1:$1,0))*INDEX(城镇化率!$1:$1048576,MATCH($B230,城镇化率!$A:$A,0),MATCH(P$1,城镇化率!$5:$5,0))/100</f>
        <v>1276821.6131380403</v>
      </c>
      <c r="Q230" s="40">
        <f>INDEX(人口源表!$1:$1048576,MATCH($B230,人口源表!$A:$A,0),MATCH(Q$1,人口源表!$1:$1,0))*INDEX(城镇化率!$1:$1048576,MATCH($B230,城镇化率!$A:$A,0),MATCH(Q$1,城镇化率!$5:$5,0))/100</f>
        <v>1294200.0155361774</v>
      </c>
      <c r="R230" s="40">
        <f>INDEX(人口源表!$1:$1048576,MATCH($B230,人口源表!$A:$A,0),MATCH(R$1,人口源表!$1:$1,0))*INDEX(城镇化率!$1:$1048576,MATCH($B230,城镇化率!$A:$A,0),MATCH(R$1,城镇化率!$5:$5,0))/100</f>
        <v>1311488.9464796397</v>
      </c>
      <c r="S230" s="40">
        <f>INDEX(人口源表!$1:$1048576,MATCH($B230,人口源表!$A:$A,0),MATCH(S$1,人口源表!$1:$1,0))*INDEX(城镇化率!$1:$1048576,MATCH($B230,城镇化率!$A:$A,0),MATCH(S$1,城镇化率!$5:$5,0))/100</f>
        <v>1322039.7662020507</v>
      </c>
      <c r="T230" s="40">
        <f>INDEX(人口源表!$1:$1048576,MATCH($B230,人口源表!$A:$A,0),MATCH(T$1,人口源表!$1:$1,0))*INDEX(城镇化率!$1:$1048576,MATCH($B230,城镇化率!$A:$A,0),MATCH(T$1,城镇化率!$5:$5,0))/100</f>
        <v>1332227.8668132634</v>
      </c>
      <c r="U230" s="40">
        <f>INDEX(人口源表!$1:$1048576,MATCH($B230,人口源表!$A:$A,0),MATCH(U$1,人口源表!$1:$1,0))*INDEX(城镇化率!$1:$1048576,MATCH($B230,城镇化率!$A:$A,0),MATCH(U$1,城镇化率!$5:$5,0))/100</f>
        <v>1341996.8793138708</v>
      </c>
      <c r="V230" s="40">
        <f>INDEX(人口源表!$1:$1048576,MATCH($B230,人口源表!$A:$A,0),MATCH(V$1,人口源表!$1:$1,0))*INDEX(城镇化率!$1:$1048576,MATCH($B230,城镇化率!$A:$A,0),MATCH(V$1,城镇化率!$5:$5,0))/100</f>
        <v>1351294.7825103847</v>
      </c>
      <c r="W230" s="40">
        <f>INDEX(人口源表!$1:$1048576,MATCH($B230,人口源表!$A:$A,0),MATCH(W$1,人口源表!$1:$1,0))*INDEX(城镇化率!$1:$1048576,MATCH($B230,城镇化率!$A:$A,0),MATCH(W$1,城镇化率!$5:$5,0))/100</f>
        <v>1360076.5655755252</v>
      </c>
      <c r="X230" s="40">
        <f>INDEX(人口源表!$1:$1048576,MATCH($B230,人口源表!$A:$A,0),MATCH(X$1,人口源表!$1:$1,0))*INDEX(城镇化率!$1:$1048576,MATCH($B230,城镇化率!$A:$A,0),MATCH(X$1,城镇化率!$5:$5,0))/100</f>
        <v>1368303.6863449819</v>
      </c>
      <c r="Y230" s="40">
        <f>INDEX(人口源表!$1:$1048576,MATCH($B230,人口源表!$A:$A,0),MATCH(Y$1,人口源表!$1:$1,0))*INDEX(城镇化率!$1:$1048576,MATCH($B230,城镇化率!$A:$A,0),MATCH(Y$1,城镇化率!$5:$5,0))/100</f>
        <v>1375943.1440766326</v>
      </c>
      <c r="Z230" s="40">
        <f>INDEX(人口源表!$1:$1048576,MATCH($B230,人口源表!$A:$A,0),MATCH(Z$1,人口源表!$1:$1,0))*INDEX(城镇化率!$1:$1048576,MATCH($B230,城镇化率!$A:$A,0),MATCH(Z$1,城镇化率!$5:$5,0))/100</f>
        <v>1382968.7320444135</v>
      </c>
      <c r="AA230" s="40">
        <f>INDEX(人口源表!$1:$1048576,MATCH($B230,人口源表!$A:$A,0),MATCH(AA$1,人口源表!$1:$1,0))*INDEX(城镇化率!$1:$1048576,MATCH($B230,城镇化率!$A:$A,0),MATCH(AA$1,城镇化率!$5:$5,0))/100</f>
        <v>1389361.9553345188</v>
      </c>
      <c r="AB230" s="40">
        <f>INDEX(人口源表!$1:$1048576,MATCH($B230,人口源表!$A:$A,0),MATCH(AB$1,人口源表!$1:$1,0))*INDEX(城镇化率!$1:$1048576,MATCH($B230,城镇化率!$A:$A,0),MATCH(AB$1,城镇化率!$5:$5,0))/100</f>
        <v>1395109.2529794506</v>
      </c>
      <c r="AC230" s="40">
        <f>INDEX(人口源表!$1:$1048576,MATCH($B230,人口源表!$A:$A,0),MATCH(AC$1,人口源表!$1:$1,0))*INDEX(城镇化率!$1:$1048576,MATCH($B230,城镇化率!$A:$A,0),MATCH(AC$1,城镇化率!$5:$5,0))/100</f>
        <v>1398492.8506775063</v>
      </c>
      <c r="AD230" s="40">
        <f>INDEX(人口源表!$1:$1048576,MATCH($B230,人口源表!$A:$A,0),MATCH(AD$1,人口源表!$1:$1,0))*INDEX(城镇化率!$1:$1048576,MATCH($B230,城镇化率!$A:$A,0),MATCH(AD$1,城镇化率!$5:$5,0))/100</f>
        <v>1401218.9900882789</v>
      </c>
      <c r="AE230" s="40">
        <f>INDEX(人口源表!$1:$1048576,MATCH($B230,人口源表!$A:$A,0),MATCH(AE$1,人口源表!$1:$1,0))*INDEX(城镇化率!$1:$1048576,MATCH($B230,城镇化率!$A:$A,0),MATCH(AE$1,城镇化率!$5:$5,0))/100</f>
        <v>1403299.3557562388</v>
      </c>
      <c r="AF230" s="40">
        <f>INDEX(人口源表!$1:$1048576,MATCH($B230,人口源表!$A:$A,0),MATCH(AF$1,人口源表!$1:$1,0))*INDEX(城镇化率!$1:$1048576,MATCH($B230,城镇化率!$A:$A,0),MATCH(AF$1,城镇化率!$5:$5,0))/100</f>
        <v>1404753.0412523157</v>
      </c>
      <c r="AG230" s="40">
        <f>INDEX(人口源表!$1:$1048576,MATCH($B230,人口源表!$A:$A,0),MATCH(AG$1,人口源表!$1:$1,0))*INDEX(城镇化率!$1:$1048576,MATCH($B230,城镇化率!$A:$A,0),MATCH(AG$1,城镇化率!$5:$5,0))/100</f>
        <v>1405607.4450741105</v>
      </c>
      <c r="AH230" s="40">
        <f>INDEX(人口源表!$1:$1048576,MATCH($B230,人口源表!$A:$A,0),MATCH(AH$1,人口源表!$1:$1,0))*INDEX(城镇化率!$1:$1048576,MATCH($B230,城镇化率!$A:$A,0),MATCH(AH$1,城镇化率!$5:$5,0))/100</f>
        <v>1405896.9019278029</v>
      </c>
      <c r="AI230" s="40">
        <f>INDEX(人口源表!$1:$1048576,MATCH($B230,人口源表!$A:$A,0),MATCH(AI$1,人口源表!$1:$1,0))*INDEX(城镇化率!$1:$1048576,MATCH($B230,城镇化率!$A:$A,0),MATCH(AI$1,城镇化率!$5:$5,0))/100</f>
        <v>1405664.337203718</v>
      </c>
      <c r="AJ230" s="40">
        <f>INDEX(人口源表!$1:$1048576,MATCH($B230,人口源表!$A:$A,0),MATCH(AJ$1,人口源表!$1:$1,0))*INDEX(城镇化率!$1:$1048576,MATCH($B230,城镇化率!$A:$A,0),MATCH(AJ$1,城镇化率!$5:$5,0))/100</f>
        <v>1404960.6568614382</v>
      </c>
      <c r="AK230" s="40">
        <f>INDEX(人口源表!$1:$1048576,MATCH($B230,人口源表!$A:$A,0),MATCH(AK$1,人口源表!$1:$1,0))*INDEX(城镇化率!$1:$1048576,MATCH($B230,城镇化率!$A:$A,0),MATCH(AK$1,城镇化率!$5:$5,0))/100</f>
        <v>1403844.8914678651</v>
      </c>
      <c r="AL230" s="40">
        <f>INDEX(人口源表!$1:$1048576,MATCH($B230,人口源表!$A:$A,0),MATCH(AL$1,人口源表!$1:$1,0))*INDEX(城镇化率!$1:$1048576,MATCH($B230,城镇化率!$A:$A,0),MATCH(AL$1,城镇化率!$5:$5,0))/100</f>
        <v>1402384.341839734</v>
      </c>
      <c r="AM230" s="40">
        <f>INDEX(人口源表!$1:$1048576,MATCH($B230,人口源表!$A:$A,0),MATCH(AM$1,人口源表!$1:$1,0))*INDEX(城镇化率!$1:$1048576,MATCH($B230,城镇化率!$A:$A,0),MATCH(AM$1,城镇化率!$5:$5,0))/100</f>
        <v>1400655.1140859618</v>
      </c>
      <c r="AN230" s="40">
        <f>INDEX(人口源表!$1:$1048576,MATCH($B230,人口源表!$A:$A,0),MATCH(AN$1,人口源表!$1:$1,0))*INDEX(城镇化率!$1:$1048576,MATCH($B230,城镇化率!$A:$A,0),MATCH(AN$1,城镇化率!$5:$5,0))/100</f>
        <v>1398742.2758112676</v>
      </c>
      <c r="AO230" s="40">
        <f>INDEX(人口源表!$1:$1048576,MATCH($B230,人口源表!$A:$A,0),MATCH(AO$1,人口源表!$1:$1,0))*INDEX(城镇化率!$1:$1048576,MATCH($B230,城镇化率!$A:$A,0),MATCH(AO$1,城镇化率!$5:$5,0))/100</f>
        <v>1396738.8419164522</v>
      </c>
      <c r="AP230" s="40">
        <f>INDEX(人口源表!$1:$1048576,MATCH($B230,人口源表!$A:$A,0),MATCH(AP$1,人口源表!$1:$1,0))*INDEX(城镇化率!$1:$1048576,MATCH($B230,城镇化率!$A:$A,0),MATCH(AP$1,城镇化率!$5:$5,0))/100</f>
        <v>1394747.8731000188</v>
      </c>
      <c r="AQ230" s="40">
        <f>INDEX(人口源表!$1:$1048576,MATCH($B230,人口源表!$A:$A,0),MATCH(AQ$1,人口源表!$1:$1,0))*INDEX(城镇化率!$1:$1048576,MATCH($B230,城镇化率!$A:$A,0),MATCH(AQ$1,城镇化率!$5:$5,0))/100</f>
        <v>1392881.0772645327</v>
      </c>
      <c r="AR230" s="40">
        <f>INDEX(人口源表!$1:$1048576,MATCH($B230,人口源表!$A:$A,0),MATCH(AR$1,人口源表!$1:$1,0))*INDEX(城镇化率!$1:$1048576,MATCH($B230,城镇化率!$A:$A,0),MATCH(AR$1,城镇化率!$5:$5,0))/100</f>
        <v>1391259.3529773382</v>
      </c>
      <c r="AS230" s="40">
        <f>INDEX(人口源表!$1:$1048576,MATCH($B230,人口源表!$A:$A,0),MATCH(AS$1,人口源表!$1:$1,0))*INDEX(城镇化率!$1:$1048576,MATCH($B230,城镇化率!$A:$A,0),MATCH(AS$1,城镇化率!$5:$5,0))/100</f>
        <v>1390013.3434920392</v>
      </c>
      <c r="AT230" s="40">
        <f>INDEX(人口源表!$1:$1048576,MATCH($B230,人口源表!$A:$A,0),MATCH(AT$1,人口源表!$1:$1,0))*INDEX(城镇化率!$1:$1048576,MATCH($B230,城镇化率!$A:$A,0),MATCH(AT$1,城镇化率!$5:$5,0))/100</f>
        <v>1389283.2051987278</v>
      </c>
      <c r="AU230" s="40">
        <f>INDEX(人口源表!$1:$1048576,MATCH($B230,人口源表!$A:$A,0),MATCH(AU$1,人口源表!$1:$1,0))*INDEX(城镇化率!$1:$1048576,MATCH($B230,城镇化率!$A:$A,0),MATCH(AU$1,城镇化率!$5:$5,0))/100</f>
        <v>1389219.5677868437</v>
      </c>
      <c r="AV230" s="40">
        <f>INDEX(人口源表!$1:$1048576,MATCH($B230,人口源表!$A:$A,0),MATCH(AV$1,人口源表!$1:$1,0))*INDEX(城镇化率!$1:$1048576,MATCH($B230,城镇化率!$A:$A,0),MATCH(AV$1,城镇化率!$5:$5,0))/100</f>
        <v>1389981.3051210949</v>
      </c>
    </row>
    <row r="231" spans="1:48" x14ac:dyDescent="0.15">
      <c r="A231" s="4" t="s">
        <v>874</v>
      </c>
      <c r="B231" s="4" t="s">
        <v>468</v>
      </c>
      <c r="C231" s="34">
        <f>VLOOKUP(B231,'[1]2016省城人口总结（根）'!B:C,2,FALSE)/100</f>
        <v>0.18410080933928502</v>
      </c>
      <c r="D231" s="40">
        <f>INDEX(人口源表!$1:$1048576,MATCH($B231,人口源表!$A:$A,0),MATCH(D$1,人口源表!$1:$1,0))*INDEX(城镇化率!$1:$1048576,MATCH($B231,城镇化率!$A:$A,0),MATCH(D$1,城镇化率!$5:$5,0))/100</f>
        <v>372532.9375568516</v>
      </c>
      <c r="E231" s="40">
        <f>INDEX(人口源表!$1:$1048576,MATCH($B231,人口源表!$A:$A,0),MATCH(E$1,人口源表!$1:$1,0))*INDEX(城镇化率!$1:$1048576,MATCH($B231,城镇化率!$A:$A,0),MATCH(E$1,城镇化率!$5:$5,0))/100</f>
        <v>380582.44492049894</v>
      </c>
      <c r="F231" s="40">
        <f>INDEX(人口源表!$1:$1048576,MATCH($B231,人口源表!$A:$A,0),MATCH(F$1,人口源表!$1:$1,0))*INDEX(城镇化率!$1:$1048576,MATCH($B231,城镇化率!$A:$A,0),MATCH(F$1,城镇化率!$5:$5,0))/100</f>
        <v>388702.6503306434</v>
      </c>
      <c r="G231" s="40">
        <f>INDEX(人口源表!$1:$1048576,MATCH($B231,人口源表!$A:$A,0),MATCH(G$1,人口源表!$1:$1,0))*INDEX(城镇化率!$1:$1048576,MATCH($B231,城镇化率!$A:$A,0),MATCH(G$1,城镇化率!$5:$5,0))/100</f>
        <v>386889.67136545794</v>
      </c>
      <c r="H231" s="40">
        <f>INDEX(人口源表!$1:$1048576,MATCH($B231,人口源表!$A:$A,0),MATCH(H$1,人口源表!$1:$1,0))*INDEX(城镇化率!$1:$1048576,MATCH($B231,城镇化率!$A:$A,0),MATCH(H$1,城镇化率!$5:$5,0))/100</f>
        <v>395404.94847380236</v>
      </c>
      <c r="I231" s="40">
        <f>INDEX(人口源表!$1:$1048576,MATCH($B231,人口源表!$A:$A,0),MATCH(I$1,人口源表!$1:$1,0))*INDEX(城镇化率!$1:$1048576,MATCH($B231,城镇化率!$A:$A,0),MATCH(I$1,城镇化率!$5:$5,0))/100</f>
        <v>401488.84948992537</v>
      </c>
      <c r="J231" s="40">
        <f>INDEX(人口源表!$1:$1048576,MATCH($B231,人口源表!$A:$A,0),MATCH(J$1,人口源表!$1:$1,0))*INDEX(城镇化率!$1:$1048576,MATCH($B231,城镇化率!$A:$A,0),MATCH(J$1,城镇化率!$5:$5,0))/100</f>
        <v>407790.10088119446</v>
      </c>
      <c r="K231" s="40">
        <f>INDEX(人口源表!$1:$1048576,MATCH($B231,人口源表!$A:$A,0),MATCH(K$1,人口源表!$1:$1,0))*INDEX(城镇化率!$1:$1048576,MATCH($B231,城镇化率!$A:$A,0),MATCH(K$1,城镇化率!$5:$5,0))/100</f>
        <v>414271.38316997566</v>
      </c>
      <c r="L231" s="40">
        <f>INDEX(人口源表!$1:$1048576,MATCH($B231,人口源表!$A:$A,0),MATCH(L$1,人口源表!$1:$1,0))*INDEX(城镇化率!$1:$1048576,MATCH($B231,城镇化率!$A:$A,0),MATCH(L$1,城镇化率!$5:$5,0))/100</f>
        <v>420897.2582026202</v>
      </c>
      <c r="M231" s="40">
        <f>INDEX(人口源表!$1:$1048576,MATCH($B231,人口源表!$A:$A,0),MATCH(M$1,人口源表!$1:$1,0))*INDEX(城镇化率!$1:$1048576,MATCH($B231,城镇化率!$A:$A,0),MATCH(M$1,城镇化率!$5:$5,0))/100</f>
        <v>427633.06045349181</v>
      </c>
      <c r="N231" s="40">
        <f>INDEX(人口源表!$1:$1048576,MATCH($B231,人口源表!$A:$A,0),MATCH(N$1,人口源表!$1:$1,0))*INDEX(城镇化率!$1:$1048576,MATCH($B231,城镇化率!$A:$A,0),MATCH(N$1,城镇化率!$5:$5,0))/100</f>
        <v>434444.97261991719</v>
      </c>
      <c r="O231" s="40">
        <f>INDEX(人口源表!$1:$1048576,MATCH($B231,人口源表!$A:$A,0),MATCH(O$1,人口源表!$1:$1,0))*INDEX(城镇化率!$1:$1048576,MATCH($B231,城镇化率!$A:$A,0),MATCH(O$1,城镇化率!$5:$5,0))/100</f>
        <v>441300.73733875452</v>
      </c>
      <c r="P231" s="40">
        <f>INDEX(人口源表!$1:$1048576,MATCH($B231,人口源表!$A:$A,0),MATCH(P$1,人口源表!$1:$1,0))*INDEX(城镇化率!$1:$1048576,MATCH($B231,城镇化率!$A:$A,0),MATCH(P$1,城镇化率!$5:$5,0))/100</f>
        <v>448169.76981008</v>
      </c>
      <c r="Q231" s="40">
        <f>INDEX(人口源表!$1:$1048576,MATCH($B231,人口源表!$A:$A,0),MATCH(Q$1,人口源表!$1:$1,0))*INDEX(城镇化率!$1:$1048576,MATCH($B231,城镇化率!$A:$A,0),MATCH(Q$1,城镇化率!$5:$5,0))/100</f>
        <v>455022.19713219814</v>
      </c>
      <c r="R231" s="40">
        <f>INDEX(人口源表!$1:$1048576,MATCH($B231,人口源表!$A:$A,0),MATCH(R$1,人口源表!$1:$1,0))*INDEX(城镇化率!$1:$1048576,MATCH($B231,城镇化率!$A:$A,0),MATCH(R$1,城镇化率!$5:$5,0))/100</f>
        <v>461830.66508137522</v>
      </c>
      <c r="S231" s="40">
        <f>INDEX(人口源表!$1:$1048576,MATCH($B231,人口源表!$A:$A,0),MATCH(S$1,人口源表!$1:$1,0))*INDEX(城镇化率!$1:$1048576,MATCH($B231,城镇化率!$A:$A,0),MATCH(S$1,城镇化率!$5:$5,0))/100</f>
        <v>466249.08868068462</v>
      </c>
      <c r="T231" s="40">
        <f>INDEX(人口源表!$1:$1048576,MATCH($B231,人口源表!$A:$A,0),MATCH(T$1,人口源表!$1:$1,0))*INDEX(城镇化率!$1:$1048576,MATCH($B231,城镇化率!$A:$A,0),MATCH(T$1,城镇化率!$5:$5,0))/100</f>
        <v>470518.64680694544</v>
      </c>
      <c r="U231" s="40">
        <f>INDEX(人口源表!$1:$1048576,MATCH($B231,人口源表!$A:$A,0),MATCH(U$1,人口源表!$1:$1,0))*INDEX(城镇化率!$1:$1048576,MATCH($B231,城镇化率!$A:$A,0),MATCH(U$1,城镇化率!$5:$5,0))/100</f>
        <v>474619.16585542751</v>
      </c>
      <c r="V231" s="40">
        <f>INDEX(人口源表!$1:$1048576,MATCH($B231,人口源表!$A:$A,0),MATCH(V$1,人口源表!$1:$1,0))*INDEX(城镇化率!$1:$1048576,MATCH($B231,城镇化率!$A:$A,0),MATCH(V$1,城镇化率!$5:$5,0))/100</f>
        <v>478532.75629537663</v>
      </c>
      <c r="W231" s="40">
        <f>INDEX(人口源表!$1:$1048576,MATCH($B231,人口源表!$A:$A,0),MATCH(W$1,人口源表!$1:$1,0))*INDEX(城镇化率!$1:$1048576,MATCH($B231,城镇化率!$A:$A,0),MATCH(W$1,城镇化率!$5:$5,0))/100</f>
        <v>482244.09766783245</v>
      </c>
      <c r="X231" s="40">
        <f>INDEX(人口源表!$1:$1048576,MATCH($B231,人口源表!$A:$A,0),MATCH(X$1,人口源表!$1:$1,0))*INDEX(城镇化率!$1:$1048576,MATCH($B231,城镇化率!$A:$A,0),MATCH(X$1,城镇化率!$5:$5,0))/100</f>
        <v>485740.05872908438</v>
      </c>
      <c r="Y231" s="40">
        <f>INDEX(人口源表!$1:$1048576,MATCH($B231,人口源表!$A:$A,0),MATCH(Y$1,人口源表!$1:$1,0))*INDEX(城镇化率!$1:$1048576,MATCH($B231,城镇化率!$A:$A,0),MATCH(Y$1,城镇化率!$5:$5,0))/100</f>
        <v>489010.88220166264</v>
      </c>
      <c r="Z231" s="40">
        <f>INDEX(人口源表!$1:$1048576,MATCH($B231,人口源表!$A:$A,0),MATCH(Z$1,人口源表!$1:$1,0))*INDEX(城镇化率!$1:$1048576,MATCH($B231,城镇化率!$A:$A,0),MATCH(Z$1,城镇化率!$5:$5,0))/100</f>
        <v>492048.68724799954</v>
      </c>
      <c r="AA231" s="40">
        <f>INDEX(人口源表!$1:$1048576,MATCH($B231,人口源表!$A:$A,0),MATCH(AA$1,人口源表!$1:$1,0))*INDEX(城镇化率!$1:$1048576,MATCH($B231,城镇化率!$A:$A,0),MATCH(AA$1,城镇化率!$5:$5,0))/100</f>
        <v>494848.88381503662</v>
      </c>
      <c r="AB231" s="40">
        <f>INDEX(人口源表!$1:$1048576,MATCH($B231,人口源表!$A:$A,0),MATCH(AB$1,人口源表!$1:$1,0))*INDEX(城镇化率!$1:$1048576,MATCH($B231,城镇化率!$A:$A,0),MATCH(AB$1,城镇化率!$5:$5,0))/100</f>
        <v>497409.34184988291</v>
      </c>
      <c r="AC231" s="40">
        <f>INDEX(人口源表!$1:$1048576,MATCH($B231,人口源表!$A:$A,0),MATCH(AC$1,人口源表!$1:$1,0))*INDEX(城镇化率!$1:$1048576,MATCH($B231,城镇化率!$A:$A,0),MATCH(AC$1,城镇化率!$5:$5,0))/100</f>
        <v>499119.86766815744</v>
      </c>
      <c r="AD231" s="40">
        <f>INDEX(人口源表!$1:$1048576,MATCH($B231,人口源表!$A:$A,0),MATCH(AD$1,人口源表!$1:$1,0))*INDEX(城镇化率!$1:$1048576,MATCH($B231,城镇化率!$A:$A,0),MATCH(AD$1,城镇化率!$5:$5,0))/100</f>
        <v>500591.06389893644</v>
      </c>
      <c r="AE231" s="40">
        <f>INDEX(人口源表!$1:$1048576,MATCH($B231,人口源表!$A:$A,0),MATCH(AE$1,人口源表!$1:$1,0))*INDEX(城镇化率!$1:$1048576,MATCH($B231,城镇化率!$A:$A,0),MATCH(AE$1,城镇化率!$5:$5,0))/100</f>
        <v>501830.81614925043</v>
      </c>
      <c r="AF231" s="40">
        <f>INDEX(人口源表!$1:$1048576,MATCH($B231,人口源表!$A:$A,0),MATCH(AF$1,人口源表!$1:$1,0))*INDEX(城镇化率!$1:$1048576,MATCH($B231,城镇化率!$A:$A,0),MATCH(AF$1,城镇化率!$5:$5,0))/100</f>
        <v>502850.16759682971</v>
      </c>
      <c r="AG231" s="40">
        <f>INDEX(人口源表!$1:$1048576,MATCH($B231,人口源表!$A:$A,0),MATCH(AG$1,人口源表!$1:$1,0))*INDEX(城镇化率!$1:$1048576,MATCH($B231,城镇化率!$A:$A,0),MATCH(AG$1,城镇化率!$5:$5,0))/100</f>
        <v>503662.91120940394</v>
      </c>
      <c r="AH231" s="40">
        <f>INDEX(人口源表!$1:$1048576,MATCH($B231,人口源表!$A:$A,0),MATCH(AH$1,人口源表!$1:$1,0))*INDEX(城镇化率!$1:$1048576,MATCH($B231,城镇化率!$A:$A,0),MATCH(AH$1,城镇化率!$5:$5,0))/100</f>
        <v>504286.34160264657</v>
      </c>
      <c r="AI231" s="40">
        <f>INDEX(人口源表!$1:$1048576,MATCH($B231,人口源表!$A:$A,0),MATCH(AI$1,人口源表!$1:$1,0))*INDEX(城镇化率!$1:$1048576,MATCH($B231,城镇化率!$A:$A,0),MATCH(AI$1,城镇化率!$5:$5,0))/100</f>
        <v>504740.84939574753</v>
      </c>
      <c r="AJ231" s="40">
        <f>INDEX(人口源表!$1:$1048576,MATCH($B231,人口源表!$A:$A,0),MATCH(AJ$1,人口源表!$1:$1,0))*INDEX(城镇化率!$1:$1048576,MATCH($B231,城镇化率!$A:$A,0),MATCH(AJ$1,城镇化率!$5:$5,0))/100</f>
        <v>505049.74133215373</v>
      </c>
      <c r="AK231" s="40">
        <f>INDEX(人口源表!$1:$1048576,MATCH($B231,人口源表!$A:$A,0),MATCH(AK$1,人口源表!$1:$1,0))*INDEX(城镇化率!$1:$1048576,MATCH($B231,城镇化率!$A:$A,0),MATCH(AK$1,城镇化率!$5:$5,0))/100</f>
        <v>505240.47505657276</v>
      </c>
      <c r="AL231" s="40">
        <f>INDEX(人口源表!$1:$1048576,MATCH($B231,人口源表!$A:$A,0),MATCH(AL$1,人口源表!$1:$1,0))*INDEX(城镇化率!$1:$1048576,MATCH($B231,城镇化率!$A:$A,0),MATCH(AL$1,城镇化率!$5:$5,0))/100</f>
        <v>505343.54669548594</v>
      </c>
      <c r="AM231" s="40">
        <f>INDEX(人口源表!$1:$1048576,MATCH($B231,人口源表!$A:$A,0),MATCH(AM$1,人口源表!$1:$1,0))*INDEX(城镇化率!$1:$1048576,MATCH($B231,城镇化率!$A:$A,0),MATCH(AM$1,城镇化率!$5:$5,0))/100</f>
        <v>505392.30580650346</v>
      </c>
      <c r="AN231" s="40">
        <f>INDEX(人口源表!$1:$1048576,MATCH($B231,人口源表!$A:$A,0),MATCH(AN$1,人口源表!$1:$1,0))*INDEX(城镇化率!$1:$1048576,MATCH($B231,城镇化率!$A:$A,0),MATCH(AN$1,城镇化率!$5:$5,0))/100</f>
        <v>505424.9187449562</v>
      </c>
      <c r="AO231" s="40">
        <f>INDEX(人口源表!$1:$1048576,MATCH($B231,人口源表!$A:$A,0),MATCH(AO$1,人口源表!$1:$1,0))*INDEX(城镇化率!$1:$1048576,MATCH($B231,城镇化率!$A:$A,0),MATCH(AO$1,城镇化率!$5:$5,0))/100</f>
        <v>505481.81304136076</v>
      </c>
      <c r="AP231" s="40">
        <f>INDEX(人口源表!$1:$1048576,MATCH($B231,人口源表!$A:$A,0),MATCH(AP$1,人口源表!$1:$1,0))*INDEX(城镇化率!$1:$1048576,MATCH($B231,城镇化率!$A:$A,0),MATCH(AP$1,城镇化率!$5:$5,0))/100</f>
        <v>505608.12511535478</v>
      </c>
      <c r="AQ231" s="40">
        <f>INDEX(人口源表!$1:$1048576,MATCH($B231,人口源表!$A:$A,0),MATCH(AQ$1,人口源表!$1:$1,0))*INDEX(城镇化率!$1:$1048576,MATCH($B231,城镇化率!$A:$A,0),MATCH(AQ$1,城镇化率!$5:$5,0))/100</f>
        <v>505851.84758390271</v>
      </c>
      <c r="AR231" s="40">
        <f>INDEX(人口源表!$1:$1048576,MATCH($B231,人口源表!$A:$A,0),MATCH(AR$1,人口源表!$1:$1,0))*INDEX(城镇化率!$1:$1048576,MATCH($B231,城镇化率!$A:$A,0),MATCH(AR$1,城镇化率!$5:$5,0))/100</f>
        <v>506265.57682830765</v>
      </c>
      <c r="AS231" s="40">
        <f>INDEX(人口源表!$1:$1048576,MATCH($B231,人口源表!$A:$A,0),MATCH(AS$1,人口源表!$1:$1,0))*INDEX(城镇化率!$1:$1048576,MATCH($B231,城镇化率!$A:$A,0),MATCH(AS$1,城镇化率!$5:$5,0))/100</f>
        <v>506905.37404067279</v>
      </c>
      <c r="AT231" s="40">
        <f>INDEX(人口源表!$1:$1048576,MATCH($B231,人口源表!$A:$A,0),MATCH(AT$1,人口源表!$1:$1,0))*INDEX(城镇化率!$1:$1048576,MATCH($B231,城镇化率!$A:$A,0),MATCH(AT$1,城镇化率!$5:$5,0))/100</f>
        <v>507830.82312614785</v>
      </c>
      <c r="AU231" s="40">
        <f>INDEX(人口源表!$1:$1048576,MATCH($B231,人口源表!$A:$A,0),MATCH(AU$1,人口源表!$1:$1,0))*INDEX(城镇化率!$1:$1048576,MATCH($B231,城镇化率!$A:$A,0),MATCH(AU$1,城镇化率!$5:$5,0))/100</f>
        <v>509106.3173960548</v>
      </c>
      <c r="AV231" s="40">
        <f>INDEX(人口源表!$1:$1048576,MATCH($B231,人口源表!$A:$A,0),MATCH(AV$1,人口源表!$1:$1,0))*INDEX(城镇化率!$1:$1048576,MATCH($B231,城镇化率!$A:$A,0),MATCH(AV$1,城镇化率!$5:$5,0))/100</f>
        <v>510799.41596996068</v>
      </c>
    </row>
    <row r="232" spans="1:48" x14ac:dyDescent="0.15">
      <c r="A232" s="4" t="s">
        <v>874</v>
      </c>
      <c r="B232" s="4" t="s">
        <v>470</v>
      </c>
      <c r="C232" s="34">
        <f>VLOOKUP(B232,'[1]2016省城人口总结（根）'!B:C,2,FALSE)/100</f>
        <v>0.28733535295798801</v>
      </c>
      <c r="D232" s="40">
        <f>INDEX(人口源表!$1:$1048576,MATCH($B232,人口源表!$A:$A,0),MATCH(D$1,人口源表!$1:$1,0))*INDEX(城镇化率!$1:$1048576,MATCH($B232,城镇化率!$A:$A,0),MATCH(D$1,城镇化率!$5:$5,0))/100</f>
        <v>1003232.3067313379</v>
      </c>
      <c r="E232" s="40">
        <f>INDEX(人口源表!$1:$1048576,MATCH($B232,人口源表!$A:$A,0),MATCH(E$1,人口源表!$1:$1,0))*INDEX(城镇化率!$1:$1048576,MATCH($B232,城镇化率!$A:$A,0),MATCH(E$1,城镇化率!$5:$5,0))/100</f>
        <v>1023702.5155040507</v>
      </c>
      <c r="F232" s="40">
        <f>INDEX(人口源表!$1:$1048576,MATCH($B232,人口源表!$A:$A,0),MATCH(F$1,人口源表!$1:$1,0))*INDEX(城镇化率!$1:$1048576,MATCH($B232,城镇化率!$A:$A,0),MATCH(F$1,城镇化率!$5:$5,0))/100</f>
        <v>1044111.0375880523</v>
      </c>
      <c r="G232" s="40">
        <f>INDEX(人口源表!$1:$1048576,MATCH($B232,人口源表!$A:$A,0),MATCH(G$1,人口源表!$1:$1,0))*INDEX(城镇化率!$1:$1048576,MATCH($B232,城镇化率!$A:$A,0),MATCH(G$1,城镇化率!$5:$5,0))/100</f>
        <v>1031453.0954174789</v>
      </c>
      <c r="H232" s="40">
        <f>INDEX(人口源表!$1:$1048576,MATCH($B232,人口源表!$A:$A,0),MATCH(H$1,人口源表!$1:$1,0))*INDEX(城镇化率!$1:$1048576,MATCH($B232,城镇化率!$A:$A,0),MATCH(H$1,城镇化率!$5:$5,0))/100</f>
        <v>1050531.0798212015</v>
      </c>
      <c r="I232" s="40">
        <f>INDEX(人口源表!$1:$1048576,MATCH($B232,人口源表!$A:$A,0),MATCH(I$1,人口源表!$1:$1,0))*INDEX(城镇化率!$1:$1048576,MATCH($B232,城镇化率!$A:$A,0),MATCH(I$1,城镇化率!$5:$5,0))/100</f>
        <v>1063334.1539691584</v>
      </c>
      <c r="J232" s="40">
        <f>INDEX(人口源表!$1:$1048576,MATCH($B232,人口源表!$A:$A,0),MATCH(J$1,人口源表!$1:$1,0))*INDEX(城镇化率!$1:$1048576,MATCH($B232,城镇化率!$A:$A,0),MATCH(J$1,城镇化率!$5:$5,0))/100</f>
        <v>1076912.2433231496</v>
      </c>
      <c r="K232" s="40">
        <f>INDEX(人口源表!$1:$1048576,MATCH($B232,人口源表!$A:$A,0),MATCH(K$1,人口源表!$1:$1,0))*INDEX(城镇化率!$1:$1048576,MATCH($B232,城镇化率!$A:$A,0),MATCH(K$1,城镇化率!$5:$5,0))/100</f>
        <v>1091156.2747914866</v>
      </c>
      <c r="L232" s="40">
        <f>INDEX(人口源表!$1:$1048576,MATCH($B232,人口源表!$A:$A,0),MATCH(L$1,人口源表!$1:$1,0))*INDEX(城镇化率!$1:$1048576,MATCH($B232,城镇化率!$A:$A,0),MATCH(L$1,城镇化率!$5:$5,0))/100</f>
        <v>1105960.0650339839</v>
      </c>
      <c r="M232" s="40">
        <f>INDEX(人口源表!$1:$1048576,MATCH($B232,人口源表!$A:$A,0),MATCH(M$1,人口源表!$1:$1,0))*INDEX(城镇化率!$1:$1048576,MATCH($B232,城镇化率!$A:$A,0),MATCH(M$1,城镇化率!$5:$5,0))/100</f>
        <v>1121220.2581648796</v>
      </c>
      <c r="N232" s="40">
        <f>INDEX(人口源表!$1:$1048576,MATCH($B232,人口源表!$A:$A,0),MATCH(N$1,人口源表!$1:$1,0))*INDEX(城镇化率!$1:$1048576,MATCH($B232,城镇化率!$A:$A,0),MATCH(N$1,城镇化率!$5:$5,0))/100</f>
        <v>1136836.2530922261</v>
      </c>
      <c r="O232" s="40">
        <f>INDEX(人口源表!$1:$1048576,MATCH($B232,人口源表!$A:$A,0),MATCH(O$1,人口源表!$1:$1,0))*INDEX(城镇化率!$1:$1048576,MATCH($B232,城镇化率!$A:$A,0),MATCH(O$1,城镇化率!$5:$5,0))/100</f>
        <v>1152711.1087396583</v>
      </c>
      <c r="P232" s="40">
        <f>INDEX(人口源表!$1:$1048576,MATCH($B232,人口源表!$A:$A,0),MATCH(P$1,人口源表!$1:$1,0))*INDEX(城镇化率!$1:$1048576,MATCH($B232,城镇化率!$A:$A,0),MATCH(P$1,城镇化率!$5:$5,0))/100</f>
        <v>1168750.8329945502</v>
      </c>
      <c r="Q232" s="40">
        <f>INDEX(人口源表!$1:$1048576,MATCH($B232,人口源表!$A:$A,0),MATCH(Q$1,人口源表!$1:$1,0))*INDEX(城镇化率!$1:$1048576,MATCH($B232,城镇化率!$A:$A,0),MATCH(Q$1,城镇化率!$5:$5,0))/100</f>
        <v>1184866.3109571117</v>
      </c>
      <c r="R232" s="40">
        <f>INDEX(人口源表!$1:$1048576,MATCH($B232,人口源表!$A:$A,0),MATCH(R$1,人口源表!$1:$1,0))*INDEX(城镇化率!$1:$1048576,MATCH($B232,城镇化率!$A:$A,0),MATCH(R$1,城镇化率!$5:$5,0))/100</f>
        <v>1200971.6073965449</v>
      </c>
      <c r="S232" s="40">
        <f>INDEX(人口源表!$1:$1048576,MATCH($B232,人口源表!$A:$A,0),MATCH(S$1,人口源表!$1:$1,0))*INDEX(城镇化率!$1:$1048576,MATCH($B232,城镇化率!$A:$A,0),MATCH(S$1,城镇化率!$5:$5,0))/100</f>
        <v>1210961.247734881</v>
      </c>
      <c r="T232" s="40">
        <f>INDEX(人口源表!$1:$1048576,MATCH($B232,人口源表!$A:$A,0),MATCH(T$1,人口源表!$1:$1,0))*INDEX(城镇化率!$1:$1048576,MATCH($B232,城镇化率!$A:$A,0),MATCH(T$1,城镇化率!$5:$5,0))/100</f>
        <v>1220657.2260093465</v>
      </c>
      <c r="U232" s="40">
        <f>INDEX(人口源表!$1:$1048576,MATCH($B232,人口源表!$A:$A,0),MATCH(U$1,人口源表!$1:$1,0))*INDEX(城镇化率!$1:$1048576,MATCH($B232,城镇化率!$A:$A,0),MATCH(U$1,城镇化率!$5:$5,0))/100</f>
        <v>1229992.1526360135</v>
      </c>
      <c r="V232" s="40">
        <f>INDEX(人口源表!$1:$1048576,MATCH($B232,人口源表!$A:$A,0),MATCH(V$1,人口源表!$1:$1,0))*INDEX(城镇化率!$1:$1048576,MATCH($B232,城镇化率!$A:$A,0),MATCH(V$1,城镇化率!$5:$5,0))/100</f>
        <v>1238906.6911954328</v>
      </c>
      <c r="W232" s="40">
        <f>INDEX(人口源表!$1:$1048576,MATCH($B232,人口源表!$A:$A,0),MATCH(W$1,人口源表!$1:$1,0))*INDEX(城镇化率!$1:$1048576,MATCH($B232,城镇化率!$A:$A,0),MATCH(W$1,城镇化率!$5:$5,0))/100</f>
        <v>1247346.9911995067</v>
      </c>
      <c r="X232" s="40">
        <f>INDEX(人口源表!$1:$1048576,MATCH($B232,人口源表!$A:$A,0),MATCH(X$1,人口源表!$1:$1,0))*INDEX(城镇化率!$1:$1048576,MATCH($B232,城镇化率!$A:$A,0),MATCH(X$1,城镇化率!$5:$5,0))/100</f>
        <v>1255267.6385362155</v>
      </c>
      <c r="Y232" s="40">
        <f>INDEX(人口源表!$1:$1048576,MATCH($B232,人口源表!$A:$A,0),MATCH(Y$1,人口源表!$1:$1,0))*INDEX(城镇化率!$1:$1048576,MATCH($B232,城镇化率!$A:$A,0),MATCH(Y$1,城镇化率!$5:$5,0))/100</f>
        <v>1262629.4179727884</v>
      </c>
      <c r="Z232" s="40">
        <f>INDEX(人口源表!$1:$1048576,MATCH($B232,人口源表!$A:$A,0),MATCH(Z$1,人口源表!$1:$1,0))*INDEX(城镇化率!$1:$1048576,MATCH($B232,城镇化率!$A:$A,0),MATCH(Z$1,城镇化率!$5:$5,0))/100</f>
        <v>1269400.5389892298</v>
      </c>
      <c r="AA232" s="40">
        <f>INDEX(人口源表!$1:$1048576,MATCH($B232,人口源表!$A:$A,0),MATCH(AA$1,人口源表!$1:$1,0))*INDEX(城镇化率!$1:$1048576,MATCH($B232,城镇化率!$A:$A,0),MATCH(AA$1,城镇化率!$5:$5,0))/100</f>
        <v>1275557.5408115119</v>
      </c>
      <c r="AB232" s="40">
        <f>INDEX(人口源表!$1:$1048576,MATCH($B232,人口源表!$A:$A,0),MATCH(AB$1,人口源表!$1:$1,0))*INDEX(城镇化率!$1:$1048576,MATCH($B232,城镇化率!$A:$A,0),MATCH(AB$1,城镇化率!$5:$5,0))/100</f>
        <v>1281084.0802133074</v>
      </c>
      <c r="AC232" s="40">
        <f>INDEX(人口源表!$1:$1048576,MATCH($B232,人口源表!$A:$A,0),MATCH(AC$1,人口源表!$1:$1,0))*INDEX(城镇化率!$1:$1048576,MATCH($B232,城镇化率!$A:$A,0),MATCH(AC$1,城镇化率!$5:$5,0))/100</f>
        <v>1284398.5876591871</v>
      </c>
      <c r="AD232" s="40">
        <f>INDEX(人口源表!$1:$1048576,MATCH($B232,人口源表!$A:$A,0),MATCH(AD$1,人口源表!$1:$1,0))*INDEX(城镇化率!$1:$1048576,MATCH($B232,城镇化率!$A:$A,0),MATCH(AD$1,城镇化率!$5:$5,0))/100</f>
        <v>1287066.459447016</v>
      </c>
      <c r="AE232" s="40">
        <f>INDEX(人口源表!$1:$1048576,MATCH($B232,人口源表!$A:$A,0),MATCH(AE$1,人口源表!$1:$1,0))*INDEX(城镇化率!$1:$1048576,MATCH($B232,城镇化率!$A:$A,0),MATCH(AE$1,城镇化率!$5:$5,0))/100</f>
        <v>1289097.9965431229</v>
      </c>
      <c r="AF232" s="40">
        <f>INDEX(人口源表!$1:$1048576,MATCH($B232,人口源表!$A:$A,0),MATCH(AF$1,人口源表!$1:$1,0))*INDEX(城镇化率!$1:$1048576,MATCH($B232,城镇化率!$A:$A,0),MATCH(AF$1,城镇化率!$5:$5,0))/100</f>
        <v>1290513.1314598494</v>
      </c>
      <c r="AG232" s="40">
        <f>INDEX(人口源表!$1:$1048576,MATCH($B232,人口源表!$A:$A,0),MATCH(AG$1,人口源表!$1:$1,0))*INDEX(城镇化率!$1:$1048576,MATCH($B232,城镇化率!$A:$A,0),MATCH(AG$1,城镇化率!$5:$5,0))/100</f>
        <v>1291339.4258269577</v>
      </c>
      <c r="AH232" s="40">
        <f>INDEX(人口源表!$1:$1048576,MATCH($B232,人口源表!$A:$A,0),MATCH(AH$1,人口源表!$1:$1,0))*INDEX(城镇化率!$1:$1048576,MATCH($B232,城镇化率!$A:$A,0),MATCH(AH$1,城镇化率!$5:$5,0))/100</f>
        <v>1291614.4014402593</v>
      </c>
      <c r="AI232" s="40">
        <f>INDEX(人口源表!$1:$1048576,MATCH($B232,人口源表!$A:$A,0),MATCH(AI$1,人口源表!$1:$1,0))*INDEX(城镇化率!$1:$1048576,MATCH($B232,城镇化率!$A:$A,0),MATCH(AI$1,城镇化率!$5:$5,0))/100</f>
        <v>1291383.5251062526</v>
      </c>
      <c r="AJ232" s="40">
        <f>INDEX(人口源表!$1:$1048576,MATCH($B232,人口源表!$A:$A,0),MATCH(AJ$1,人口源表!$1:$1,0))*INDEX(城镇化率!$1:$1048576,MATCH($B232,城镇化率!$A:$A,0),MATCH(AJ$1,城镇化率!$5:$5,0))/100</f>
        <v>1290701.8240681128</v>
      </c>
      <c r="AK232" s="40">
        <f>INDEX(人口源表!$1:$1048576,MATCH($B232,人口源表!$A:$A,0),MATCH(AK$1,人口源表!$1:$1,0))*INDEX(城镇化率!$1:$1048576,MATCH($B232,城镇化率!$A:$A,0),MATCH(AK$1,城镇化率!$5:$5,0))/100</f>
        <v>1289634.0594719369</v>
      </c>
      <c r="AL232" s="40">
        <f>INDEX(人口源表!$1:$1048576,MATCH($B232,人口源表!$A:$A,0),MATCH(AL$1,人口源表!$1:$1,0))*INDEX(城镇化率!$1:$1048576,MATCH($B232,城镇化率!$A:$A,0),MATCH(AL$1,城镇化率!$5:$5,0))/100</f>
        <v>1288254.1605595849</v>
      </c>
      <c r="AM232" s="40">
        <f>INDEX(人口源表!$1:$1048576,MATCH($B232,人口源表!$A:$A,0),MATCH(AM$1,人口源表!$1:$1,0))*INDEX(城镇化率!$1:$1048576,MATCH($B232,城镇化率!$A:$A,0),MATCH(AM$1,城镇化率!$5:$5,0))/100</f>
        <v>1286645.7600531622</v>
      </c>
      <c r="AN232" s="40">
        <f>INDEX(人口源表!$1:$1048576,MATCH($B232,人口源表!$A:$A,0),MATCH(AN$1,人口源表!$1:$1,0))*INDEX(城镇化率!$1:$1048576,MATCH($B232,城镇化率!$A:$A,0),MATCH(AN$1,城镇化率!$5:$5,0))/100</f>
        <v>1284902.3663620835</v>
      </c>
      <c r="AO232" s="40">
        <f>INDEX(人口源表!$1:$1048576,MATCH($B232,人口源表!$A:$A,0),MATCH(AO$1,人口源表!$1:$1,0))*INDEX(城镇化率!$1:$1048576,MATCH($B232,城镇化率!$A:$A,0),MATCH(AO$1,城镇化率!$5:$5,0))/100</f>
        <v>1283127.5376971308</v>
      </c>
      <c r="AP232" s="40">
        <f>INDEX(人口源表!$1:$1048576,MATCH($B232,人口源表!$A:$A,0),MATCH(AP$1,人口源表!$1:$1,0))*INDEX(城镇化率!$1:$1048576,MATCH($B232,城镇化率!$A:$A,0),MATCH(AP$1,城镇化率!$5:$5,0))/100</f>
        <v>1281434.6818826841</v>
      </c>
      <c r="AQ232" s="40">
        <f>INDEX(人口源表!$1:$1048576,MATCH($B232,人口源表!$A:$A,0),MATCH(AQ$1,人口源表!$1:$1,0))*INDEX(城镇化率!$1:$1048576,MATCH($B232,城镇化率!$A:$A,0),MATCH(AQ$1,城镇化率!$5:$5,0))/100</f>
        <v>1279948.3601740282</v>
      </c>
      <c r="AR232" s="40">
        <f>INDEX(人口源表!$1:$1048576,MATCH($B232,人口源表!$A:$A,0),MATCH(AR$1,人口源表!$1:$1,0))*INDEX(城镇化率!$1:$1048576,MATCH($B232,城镇化率!$A:$A,0),MATCH(AR$1,城镇化率!$5:$5,0))/100</f>
        <v>1278802.9651063087</v>
      </c>
      <c r="AS232" s="40">
        <f>INDEX(人口源表!$1:$1048576,MATCH($B232,人口源表!$A:$A,0),MATCH(AS$1,人口源表!$1:$1,0))*INDEX(城镇化率!$1:$1048576,MATCH($B232,城镇化率!$A:$A,0),MATCH(AS$1,城镇化率!$5:$5,0))/100</f>
        <v>1278144.0296560831</v>
      </c>
      <c r="AT232" s="40">
        <f>INDEX(人口源表!$1:$1048576,MATCH($B232,人口源表!$A:$A,0),MATCH(AT$1,人口源表!$1:$1,0))*INDEX(城镇化率!$1:$1048576,MATCH($B232,城镇化率!$A:$A,0),MATCH(AT$1,城镇化率!$5:$5,0))/100</f>
        <v>1278128.0363292876</v>
      </c>
      <c r="AU232" s="40">
        <f>INDEX(人口源表!$1:$1048576,MATCH($B232,人口源表!$A:$A,0),MATCH(AU$1,人口源表!$1:$1,0))*INDEX(城镇化率!$1:$1048576,MATCH($B232,城镇化率!$A:$A,0),MATCH(AU$1,城镇化率!$5:$5,0))/100</f>
        <v>1278922.2196986012</v>
      </c>
      <c r="AV232" s="40">
        <f>INDEX(人口源表!$1:$1048576,MATCH($B232,人口源表!$A:$A,0),MATCH(AV$1,人口源表!$1:$1,0))*INDEX(城镇化率!$1:$1048576,MATCH($B232,城镇化率!$A:$A,0),MATCH(AV$1,城镇化率!$5:$5,0))/100</f>
        <v>1280705.1319277422</v>
      </c>
    </row>
    <row r="233" spans="1:48" x14ac:dyDescent="0.15">
      <c r="A233" s="4" t="s">
        <v>874</v>
      </c>
      <c r="B233" s="4" t="s">
        <v>472</v>
      </c>
      <c r="C233" s="34">
        <f>VLOOKUP(B233,'[1]2016省城人口总结（根）'!B:C,2,FALSE)/100</f>
        <v>0.29558136787093803</v>
      </c>
      <c r="D233" s="40">
        <f>INDEX(人口源表!$1:$1048576,MATCH($B233,人口源表!$A:$A,0),MATCH(D$1,人口源表!$1:$1,0))*INDEX(城镇化率!$1:$1048576,MATCH($B233,城镇化率!$A:$A,0),MATCH(D$1,城镇化率!$5:$5,0))/100</f>
        <v>644076.54917198711</v>
      </c>
      <c r="E233" s="40">
        <f>INDEX(人口源表!$1:$1048576,MATCH($B233,人口源表!$A:$A,0),MATCH(E$1,人口源表!$1:$1,0))*INDEX(城镇化率!$1:$1048576,MATCH($B233,城镇化率!$A:$A,0),MATCH(E$1,城镇化率!$5:$5,0))/100</f>
        <v>657592.76405169081</v>
      </c>
      <c r="F233" s="40">
        <f>INDEX(人口源表!$1:$1048576,MATCH($B233,人口源表!$A:$A,0),MATCH(F$1,人口源表!$1:$1,0))*INDEX(城镇化率!$1:$1048576,MATCH($B233,城镇化率!$A:$A,0),MATCH(F$1,城镇化率!$5:$5,0))/100</f>
        <v>671098.31776142295</v>
      </c>
      <c r="G233" s="40">
        <f>INDEX(人口源表!$1:$1048576,MATCH($B233,人口源表!$A:$A,0),MATCH(G$1,人口源表!$1:$1,0))*INDEX(城镇化率!$1:$1048576,MATCH($B233,城镇化率!$A:$A,0),MATCH(G$1,城镇化率!$5:$5,0))/100</f>
        <v>643007.14900090953</v>
      </c>
      <c r="H233" s="40">
        <f>INDEX(人口源表!$1:$1048576,MATCH($B233,人口源表!$A:$A,0),MATCH(H$1,人口源表!$1:$1,0))*INDEX(城镇化率!$1:$1048576,MATCH($B233,城镇化率!$A:$A,0),MATCH(H$1,城镇化率!$5:$5,0))/100</f>
        <v>655936.92723501311</v>
      </c>
      <c r="I233" s="40">
        <f>INDEX(人口源表!$1:$1048576,MATCH($B233,人口源表!$A:$A,0),MATCH(I$1,人口源表!$1:$1,0))*INDEX(城镇化率!$1:$1048576,MATCH($B233,城镇化率!$A:$A,0),MATCH(I$1,城镇化率!$5:$5,0))/100</f>
        <v>664790.05814732146</v>
      </c>
      <c r="J233" s="40">
        <f>INDEX(人口源表!$1:$1048576,MATCH($B233,人口源表!$A:$A,0),MATCH(J$1,人口源表!$1:$1,0))*INDEX(城镇化率!$1:$1048576,MATCH($B233,城镇化率!$A:$A,0),MATCH(J$1,城镇化率!$5:$5,0))/100</f>
        <v>673975.29600956757</v>
      </c>
      <c r="K233" s="40">
        <f>INDEX(人口源表!$1:$1048576,MATCH($B233,人口源表!$A:$A,0),MATCH(K$1,人口源表!$1:$1,0))*INDEX(城镇化率!$1:$1048576,MATCH($B233,城镇化率!$A:$A,0),MATCH(K$1,城镇化率!$5:$5,0))/100</f>
        <v>683439.02860029985</v>
      </c>
      <c r="L233" s="40">
        <f>INDEX(人口源表!$1:$1048576,MATCH($B233,人口源表!$A:$A,0),MATCH(L$1,人口源表!$1:$1,0))*INDEX(城镇化率!$1:$1048576,MATCH($B233,城镇化率!$A:$A,0),MATCH(L$1,城镇化率!$5:$5,0))/100</f>
        <v>693127.96122917207</v>
      </c>
      <c r="M233" s="40">
        <f>INDEX(人口源表!$1:$1048576,MATCH($B233,人口源表!$A:$A,0),MATCH(M$1,人口源表!$1:$1,0))*INDEX(城镇化率!$1:$1048576,MATCH($B233,城镇化率!$A:$A,0),MATCH(M$1,城镇化率!$5:$5,0))/100</f>
        <v>702990.85089178232</v>
      </c>
      <c r="N233" s="40">
        <f>INDEX(人口源表!$1:$1048576,MATCH($B233,人口源表!$A:$A,0),MATCH(N$1,人口源表!$1:$1,0))*INDEX(城镇化率!$1:$1048576,MATCH($B233,城镇化率!$A:$A,0),MATCH(N$1,城镇化率!$5:$5,0))/100</f>
        <v>712977.65753725963</v>
      </c>
      <c r="O233" s="40">
        <f>INDEX(人口源表!$1:$1048576,MATCH($B233,人口源表!$A:$A,0),MATCH(O$1,人口源表!$1:$1,0))*INDEX(城镇化率!$1:$1048576,MATCH($B233,城镇化率!$A:$A,0),MATCH(O$1,城镇化率!$5:$5,0))/100</f>
        <v>723040.33535422222</v>
      </c>
      <c r="P233" s="40">
        <f>INDEX(人口源表!$1:$1048576,MATCH($B233,人口源表!$A:$A,0),MATCH(P$1,人口源表!$1:$1,0))*INDEX(城镇化率!$1:$1048576,MATCH($B233,城镇化率!$A:$A,0),MATCH(P$1,城镇化率!$5:$5,0))/100</f>
        <v>733132.98384627316</v>
      </c>
      <c r="Q233" s="40">
        <f>INDEX(人口源表!$1:$1048576,MATCH($B233,人口源表!$A:$A,0),MATCH(Q$1,人口源表!$1:$1,0))*INDEX(城镇化率!$1:$1048576,MATCH($B233,城镇化率!$A:$A,0),MATCH(Q$1,城镇化率!$5:$5,0))/100</f>
        <v>743210.96644211526</v>
      </c>
      <c r="R233" s="40">
        <f>INDEX(人口源表!$1:$1048576,MATCH($B233,人口源表!$A:$A,0),MATCH(R$1,人口源表!$1:$1,0))*INDEX(城镇化率!$1:$1048576,MATCH($B233,城镇化率!$A:$A,0),MATCH(R$1,城镇化率!$5:$5,0))/100</f>
        <v>753232.06781392428</v>
      </c>
      <c r="S233" s="40">
        <f>INDEX(人口源表!$1:$1048576,MATCH($B233,人口源表!$A:$A,0),MATCH(S$1,人口源表!$1:$1,0))*INDEX(城镇化率!$1:$1048576,MATCH($B233,城镇化率!$A:$A,0),MATCH(S$1,城镇化率!$5:$5,0))/100</f>
        <v>759378.65617938817</v>
      </c>
      <c r="T233" s="40">
        <f>INDEX(人口源表!$1:$1048576,MATCH($B233,人口源表!$A:$A,0),MATCH(T$1,人口源表!$1:$1,0))*INDEX(城镇化率!$1:$1048576,MATCH($B233,城镇化率!$A:$A,0),MATCH(T$1,城镇化率!$5:$5,0))/100</f>
        <v>765313.15873310377</v>
      </c>
      <c r="U233" s="40">
        <f>INDEX(人口源表!$1:$1048576,MATCH($B233,人口源表!$A:$A,0),MATCH(U$1,人口源表!$1:$1,0))*INDEX(城镇化率!$1:$1048576,MATCH($B233,城镇化率!$A:$A,0),MATCH(U$1,城镇化率!$5:$5,0))/100</f>
        <v>771003.66230642644</v>
      </c>
      <c r="V233" s="40">
        <f>INDEX(人口源表!$1:$1048576,MATCH($B233,人口源表!$A:$A,0),MATCH(V$1,人口源表!$1:$1,0))*INDEX(城镇化率!$1:$1048576,MATCH($B233,城镇化率!$A:$A,0),MATCH(V$1,城镇化率!$5:$5,0))/100</f>
        <v>776422.28224855033</v>
      </c>
      <c r="W233" s="40">
        <f>INDEX(人口源表!$1:$1048576,MATCH($B233,人口源表!$A:$A,0),MATCH(W$1,人口源表!$1:$1,0))*INDEX(城镇化率!$1:$1048576,MATCH($B233,城镇化率!$A:$A,0),MATCH(W$1,城镇化率!$5:$5,0))/100</f>
        <v>781543.83836574003</v>
      </c>
      <c r="X233" s="40">
        <f>INDEX(人口源表!$1:$1048576,MATCH($B233,人口源表!$A:$A,0),MATCH(X$1,人口源表!$1:$1,0))*INDEX(城镇化率!$1:$1048576,MATCH($B233,城镇化率!$A:$A,0),MATCH(X$1,城镇化率!$5:$5,0))/100</f>
        <v>786346.64899894665</v>
      </c>
      <c r="Y233" s="40">
        <f>INDEX(人口源表!$1:$1048576,MATCH($B233,人口源表!$A:$A,0),MATCH(Y$1,人口源表!$1:$1,0))*INDEX(城镇化率!$1:$1048576,MATCH($B233,城镇化率!$A:$A,0),MATCH(Y$1,城镇化率!$5:$5,0))/100</f>
        <v>790813.34784225537</v>
      </c>
      <c r="Z233" s="40">
        <f>INDEX(人口源表!$1:$1048576,MATCH($B233,人口源表!$A:$A,0),MATCH(Z$1,人口源表!$1:$1,0))*INDEX(城镇化率!$1:$1048576,MATCH($B233,城镇化率!$A:$A,0),MATCH(Z$1,城镇化率!$5:$5,0))/100</f>
        <v>794930.26982892095</v>
      </c>
      <c r="AA233" s="40">
        <f>INDEX(人口源表!$1:$1048576,MATCH($B233,人口源表!$A:$A,0),MATCH(AA$1,人口源表!$1:$1,0))*INDEX(城镇化率!$1:$1048576,MATCH($B233,城镇化率!$A:$A,0),MATCH(AA$1,城镇化率!$5:$5,0))/100</f>
        <v>798686.45159063791</v>
      </c>
      <c r="AB233" s="40">
        <f>INDEX(人口源表!$1:$1048576,MATCH($B233,人口源表!$A:$A,0),MATCH(AB$1,人口源表!$1:$1,0))*INDEX(城镇化率!$1:$1048576,MATCH($B233,城镇化率!$A:$A,0),MATCH(AB$1,城镇化率!$5:$5,0))/100</f>
        <v>802076.27210655133</v>
      </c>
      <c r="AC233" s="40">
        <f>INDEX(人口源表!$1:$1048576,MATCH($B233,人口源表!$A:$A,0),MATCH(AC$1,人口源表!$1:$1,0))*INDEX(城镇化率!$1:$1048576,MATCH($B233,城镇化率!$A:$A,0),MATCH(AC$1,城镇化率!$5:$5,0))/100</f>
        <v>804112.20268816024</v>
      </c>
      <c r="AD233" s="40">
        <f>INDEX(人口源表!$1:$1048576,MATCH($B233,人口源表!$A:$A,0),MATCH(AD$1,人口源表!$1:$1,0))*INDEX(城镇化率!$1:$1048576,MATCH($B233,城镇化率!$A:$A,0),MATCH(AD$1,城镇化率!$5:$5,0))/100</f>
        <v>805775.8608604772</v>
      </c>
      <c r="AE233" s="40">
        <f>INDEX(人口源表!$1:$1048576,MATCH($B233,人口源表!$A:$A,0),MATCH(AE$1,人口源表!$1:$1,0))*INDEX(城镇化率!$1:$1048576,MATCH($B233,城镇化率!$A:$A,0),MATCH(AE$1,城镇化率!$5:$5,0))/100</f>
        <v>807075.24600379483</v>
      </c>
      <c r="AF233" s="40">
        <f>INDEX(人口源表!$1:$1048576,MATCH($B233,人口源表!$A:$A,0),MATCH(AF$1,人口源表!$1:$1,0))*INDEX(城镇化率!$1:$1048576,MATCH($B233,城镇化率!$A:$A,0),MATCH(AF$1,城镇化率!$5:$5,0))/100</f>
        <v>808021.86472050939</v>
      </c>
      <c r="AG233" s="40">
        <f>INDEX(人口源表!$1:$1048576,MATCH($B233,人口源表!$A:$A,0),MATCH(AG$1,人口源表!$1:$1,0))*INDEX(城镇化率!$1:$1048576,MATCH($B233,城镇化率!$A:$A,0),MATCH(AG$1,城镇化率!$5:$5,0))/100</f>
        <v>808631.91801452101</v>
      </c>
      <c r="AH233" s="40">
        <f>INDEX(人口源表!$1:$1048576,MATCH($B233,人口源表!$A:$A,0),MATCH(AH$1,人口源表!$1:$1,0))*INDEX(城镇化率!$1:$1048576,MATCH($B233,城镇化率!$A:$A,0),MATCH(AH$1,城镇化率!$5:$5,0))/100</f>
        <v>808926.01240907516</v>
      </c>
      <c r="AI233" s="40">
        <f>INDEX(人口源表!$1:$1048576,MATCH($B233,人口源表!$A:$A,0),MATCH(AI$1,人口源表!$1:$1,0))*INDEX(城镇化率!$1:$1048576,MATCH($B233,城镇化率!$A:$A,0),MATCH(AI$1,城镇化率!$5:$5,0))/100</f>
        <v>808929.61746349221</v>
      </c>
      <c r="AJ233" s="40">
        <f>INDEX(人口源表!$1:$1048576,MATCH($B233,人口源表!$A:$A,0),MATCH(AJ$1,人口源表!$1:$1,0))*INDEX(城镇化率!$1:$1048576,MATCH($B233,城镇化率!$A:$A,0),MATCH(AJ$1,城镇化率!$5:$5,0))/100</f>
        <v>808672.01919120701</v>
      </c>
      <c r="AK233" s="40">
        <f>INDEX(人口源表!$1:$1048576,MATCH($B233,人口源表!$A:$A,0),MATCH(AK$1,人口源表!$1:$1,0))*INDEX(城镇化率!$1:$1048576,MATCH($B233,城镇化率!$A:$A,0),MATCH(AK$1,城镇化率!$5:$5,0))/100</f>
        <v>808188.28725646809</v>
      </c>
      <c r="AL233" s="40">
        <f>INDEX(人口源表!$1:$1048576,MATCH($B233,人口源表!$A:$A,0),MATCH(AL$1,人口源表!$1:$1,0))*INDEX(城镇化率!$1:$1048576,MATCH($B233,城镇化率!$A:$A,0),MATCH(AL$1,城镇化率!$5:$5,0))/100</f>
        <v>807517.09224176104</v>
      </c>
      <c r="AM233" s="40">
        <f>INDEX(人口源表!$1:$1048576,MATCH($B233,人口源表!$A:$A,0),MATCH(AM$1,人口源表!$1:$1,0))*INDEX(城镇化率!$1:$1048576,MATCH($B233,城镇化率!$A:$A,0),MATCH(AM$1,城镇化率!$5:$5,0))/100</f>
        <v>806703.06447110907</v>
      </c>
      <c r="AN233" s="40">
        <f>INDEX(人口源表!$1:$1048576,MATCH($B233,人口源表!$A:$A,0),MATCH(AN$1,人口源表!$1:$1,0))*INDEX(城镇化率!$1:$1048576,MATCH($B233,城镇化率!$A:$A,0),MATCH(AN$1,城镇化率!$5:$5,0))/100</f>
        <v>805794.98013778776</v>
      </c>
      <c r="AO233" s="40">
        <f>INDEX(人口源表!$1:$1048576,MATCH($B233,人口源表!$A:$A,0),MATCH(AO$1,人口源表!$1:$1,0))*INDEX(城镇化率!$1:$1048576,MATCH($B233,城镇化率!$A:$A,0),MATCH(AO$1,城镇化率!$5:$5,0))/100</f>
        <v>804846.98972127889</v>
      </c>
      <c r="AP233" s="40">
        <f>INDEX(人口源表!$1:$1048576,MATCH($B233,人口源表!$A:$A,0),MATCH(AP$1,人口源表!$1:$1,0))*INDEX(城镇化率!$1:$1048576,MATCH($B233,城镇化率!$A:$A,0),MATCH(AP$1,城镇化率!$5:$5,0))/100</f>
        <v>803918.32526733505</v>
      </c>
      <c r="AQ233" s="40">
        <f>INDEX(人口源表!$1:$1048576,MATCH($B233,人口源表!$A:$A,0),MATCH(AQ$1,人口源表!$1:$1,0))*INDEX(城镇化率!$1:$1048576,MATCH($B233,城镇化率!$A:$A,0),MATCH(AQ$1,城镇化率!$5:$5,0))/100</f>
        <v>803073.38843473746</v>
      </c>
      <c r="AR233" s="40">
        <f>INDEX(人口源表!$1:$1048576,MATCH($B233,人口源表!$A:$A,0),MATCH(AR$1,人口源表!$1:$1,0))*INDEX(城镇化率!$1:$1048576,MATCH($B233,城镇化率!$A:$A,0),MATCH(AR$1,城镇化率!$5:$5,0))/100</f>
        <v>802382.22945486172</v>
      </c>
      <c r="AS233" s="40">
        <f>INDEX(人口源表!$1:$1048576,MATCH($B233,人口源表!$A:$A,0),MATCH(AS$1,人口源表!$1:$1,0))*INDEX(城镇化率!$1:$1048576,MATCH($B233,城镇化率!$A:$A,0),MATCH(AS$1,城镇化率!$5:$5,0))/100</f>
        <v>801920.25305443525</v>
      </c>
      <c r="AT233" s="40">
        <f>INDEX(人口源表!$1:$1048576,MATCH($B233,人口源表!$A:$A,0),MATCH(AT$1,人口源表!$1:$1,0))*INDEX(城镇化率!$1:$1048576,MATCH($B233,城镇化率!$A:$A,0),MATCH(AT$1,城镇化率!$5:$5,0))/100</f>
        <v>801767.13080620323</v>
      </c>
      <c r="AU233" s="40">
        <f>INDEX(人口源表!$1:$1048576,MATCH($B233,人口源表!$A:$A,0),MATCH(AU$1,人口源表!$1:$1,0))*INDEX(城镇化率!$1:$1048576,MATCH($B233,城镇化率!$A:$A,0),MATCH(AU$1,城镇化率!$5:$5,0))/100</f>
        <v>802010.02591641177</v>
      </c>
      <c r="AV233" s="40">
        <f>INDEX(人口源表!$1:$1048576,MATCH($B233,人口源表!$A:$A,0),MATCH(AV$1,人口源表!$1:$1,0))*INDEX(城镇化率!$1:$1048576,MATCH($B233,城镇化率!$A:$A,0),MATCH(AV$1,城镇化率!$5:$5,0))/100</f>
        <v>802740.55636692198</v>
      </c>
    </row>
    <row r="234" spans="1:48" x14ac:dyDescent="0.15">
      <c r="A234" s="4" t="s">
        <v>874</v>
      </c>
      <c r="B234" s="4" t="s">
        <v>474</v>
      </c>
      <c r="C234" s="34">
        <f>VLOOKUP(B234,'[1]2016省城人口总结（根）'!B:C,2,FALSE)/100</f>
        <v>0.29047028803402297</v>
      </c>
      <c r="D234" s="40">
        <f>INDEX(人口源表!$1:$1048576,MATCH($B234,人口源表!$A:$A,0),MATCH(D$1,人口源表!$1:$1,0))*INDEX(城镇化率!$1:$1048576,MATCH($B234,城镇化率!$A:$A,0),MATCH(D$1,城镇化率!$5:$5,0))/100</f>
        <v>601812.07375379687</v>
      </c>
      <c r="E234" s="40">
        <f>INDEX(人口源表!$1:$1048576,MATCH($B234,人口源表!$A:$A,0),MATCH(E$1,人口源表!$1:$1,0))*INDEX(城镇化率!$1:$1048576,MATCH($B234,城镇化率!$A:$A,0),MATCH(E$1,城镇化率!$5:$5,0))/100</f>
        <v>614048.0944571055</v>
      </c>
      <c r="F234" s="40">
        <f>INDEX(人口源表!$1:$1048576,MATCH($B234,人口源表!$A:$A,0),MATCH(F$1,人口源表!$1:$1,0))*INDEX(城镇化率!$1:$1048576,MATCH($B234,城镇化率!$A:$A,0),MATCH(F$1,城镇化率!$5:$5,0))/100</f>
        <v>626155.96796586504</v>
      </c>
      <c r="G234" s="40">
        <f>INDEX(人口源表!$1:$1048576,MATCH($B234,人口源表!$A:$A,0),MATCH(G$1,人口源表!$1:$1,0))*INDEX(城镇化率!$1:$1048576,MATCH($B234,城镇化率!$A:$A,0),MATCH(G$1,城镇化率!$5:$5,0))/100</f>
        <v>637281.7509352254</v>
      </c>
      <c r="H234" s="40">
        <f>INDEX(人口源表!$1:$1048576,MATCH($B234,人口源表!$A:$A,0),MATCH(H$1,人口源表!$1:$1,0))*INDEX(城镇化率!$1:$1048576,MATCH($B234,城镇化率!$A:$A,0),MATCH(H$1,城镇化率!$5:$5,0))/100</f>
        <v>648979.03866380348</v>
      </c>
      <c r="I234" s="40">
        <f>INDEX(人口源表!$1:$1048576,MATCH($B234,人口源表!$A:$A,0),MATCH(I$1,人口源表!$1:$1,0))*INDEX(城镇化率!$1:$1048576,MATCH($B234,城镇化率!$A:$A,0),MATCH(I$1,城镇化率!$5:$5,0))/100</f>
        <v>656544.40640493936</v>
      </c>
      <c r="J234" s="40">
        <f>INDEX(人口源表!$1:$1048576,MATCH($B234,人口源表!$A:$A,0),MATCH(J$1,人口源表!$1:$1,0))*INDEX(城镇化率!$1:$1048576,MATCH($B234,城镇化率!$A:$A,0),MATCH(J$1,城镇化率!$5:$5,0))/100</f>
        <v>664356.89876946178</v>
      </c>
      <c r="K234" s="40">
        <f>INDEX(人口源表!$1:$1048576,MATCH($B234,人口源表!$A:$A,0),MATCH(K$1,人口源表!$1:$1,0))*INDEX(城镇化率!$1:$1048576,MATCH($B234,城镇化率!$A:$A,0),MATCH(K$1,城镇化率!$5:$5,0))/100</f>
        <v>672372.04337190418</v>
      </c>
      <c r="L234" s="40">
        <f>INDEX(人口源表!$1:$1048576,MATCH($B234,人口源表!$A:$A,0),MATCH(L$1,人口源表!$1:$1,0))*INDEX(城镇化率!$1:$1048576,MATCH($B234,城镇化率!$A:$A,0),MATCH(L$1,城镇化率!$5:$5,0))/100</f>
        <v>680545.7279762805</v>
      </c>
      <c r="M234" s="40">
        <f>INDEX(人口源表!$1:$1048576,MATCH($B234,人口源表!$A:$A,0),MATCH(M$1,人口源表!$1:$1,0))*INDEX(城镇化率!$1:$1048576,MATCH($B234,城镇化率!$A:$A,0),MATCH(M$1,城镇化率!$5:$5,0))/100</f>
        <v>688836.22471965104</v>
      </c>
      <c r="N234" s="40">
        <f>INDEX(人口源表!$1:$1048576,MATCH($B234,人口源表!$A:$A,0),MATCH(N$1,人口源表!$1:$1,0))*INDEX(城镇化率!$1:$1048576,MATCH($B234,城镇化率!$A:$A,0),MATCH(N$1,城镇化率!$5:$5,0))/100</f>
        <v>697202.04609925894</v>
      </c>
      <c r="O234" s="40">
        <f>INDEX(人口源表!$1:$1048576,MATCH($B234,人口源表!$A:$A,0),MATCH(O$1,人口源表!$1:$1,0))*INDEX(城镇化率!$1:$1048576,MATCH($B234,城镇化率!$A:$A,0),MATCH(O$1,城镇化率!$5:$5,0))/100</f>
        <v>705602.99945623288</v>
      </c>
      <c r="P234" s="40">
        <f>INDEX(人口源表!$1:$1048576,MATCH($B234,人口源表!$A:$A,0),MATCH(P$1,人口源表!$1:$1,0))*INDEX(城镇化率!$1:$1048576,MATCH($B234,城镇化率!$A:$A,0),MATCH(P$1,城镇化率!$5:$5,0))/100</f>
        <v>714001.30351358186</v>
      </c>
      <c r="Q234" s="40">
        <f>INDEX(人口源表!$1:$1048576,MATCH($B234,人口源表!$A:$A,0),MATCH(Q$1,人口源表!$1:$1,0))*INDEX(城镇化率!$1:$1048576,MATCH($B234,城镇化率!$A:$A,0),MATCH(Q$1,城镇化率!$5:$5,0))/100</f>
        <v>722359.71039184649</v>
      </c>
      <c r="R234" s="40">
        <f>INDEX(人口源表!$1:$1048576,MATCH($B234,人口源表!$A:$A,0),MATCH(R$1,人口源表!$1:$1,0))*INDEX(城镇化率!$1:$1048576,MATCH($B234,城镇化率!$A:$A,0),MATCH(R$1,城镇化率!$5:$5,0))/100</f>
        <v>730643.28634917003</v>
      </c>
      <c r="S234" s="40">
        <f>INDEX(人口源表!$1:$1048576,MATCH($B234,人口源表!$A:$A,0),MATCH(S$1,人口源表!$1:$1,0))*INDEX(城镇化率!$1:$1048576,MATCH($B234,城镇化率!$A:$A,0),MATCH(S$1,城镇化率!$5:$5,0))/100</f>
        <v>735161.00684233638</v>
      </c>
      <c r="T234" s="40">
        <f>INDEX(人口源表!$1:$1048576,MATCH($B234,人口源表!$A:$A,0),MATCH(T$1,人口源表!$1:$1,0))*INDEX(城镇化率!$1:$1048576,MATCH($B234,城镇化率!$A:$A,0),MATCH(T$1,城镇化率!$5:$5,0))/100</f>
        <v>739477.85750688077</v>
      </c>
      <c r="U234" s="40">
        <f>INDEX(人口源表!$1:$1048576,MATCH($B234,人口源表!$A:$A,0),MATCH(U$1,人口源表!$1:$1,0))*INDEX(城镇化率!$1:$1048576,MATCH($B234,城镇化率!$A:$A,0),MATCH(U$1,城镇化率!$5:$5,0))/100</f>
        <v>743567.92971356725</v>
      </c>
      <c r="V234" s="40">
        <f>INDEX(人口源表!$1:$1048576,MATCH($B234,人口源表!$A:$A,0),MATCH(V$1,人口源表!$1:$1,0))*INDEX(城镇化率!$1:$1048576,MATCH($B234,城镇化率!$A:$A,0),MATCH(V$1,城镇化率!$5:$5,0))/100</f>
        <v>747407.27981272072</v>
      </c>
      <c r="W234" s="40">
        <f>INDEX(人口源表!$1:$1048576,MATCH($B234,人口源表!$A:$A,0),MATCH(W$1,人口源表!$1:$1,0))*INDEX(城镇化率!$1:$1048576,MATCH($B234,城镇化率!$A:$A,0),MATCH(W$1,城镇化率!$5:$5,0))/100</f>
        <v>750975.04024819483</v>
      </c>
      <c r="X234" s="40">
        <f>INDEX(人口源表!$1:$1048576,MATCH($B234,人口源表!$A:$A,0),MATCH(X$1,人口源表!$1:$1,0))*INDEX(城镇化率!$1:$1048576,MATCH($B234,城镇化率!$A:$A,0),MATCH(X$1,城镇化率!$5:$5,0))/100</f>
        <v>754253.50215095375</v>
      </c>
      <c r="Y234" s="40">
        <f>INDEX(人口源表!$1:$1048576,MATCH($B234,人口源表!$A:$A,0),MATCH(Y$1,人口源表!$1:$1,0))*INDEX(城镇化率!$1:$1048576,MATCH($B234,城镇化率!$A:$A,0),MATCH(Y$1,城镇化率!$5:$5,0))/100</f>
        <v>757227.1328398803</v>
      </c>
      <c r="Z234" s="40">
        <f>INDEX(人口源表!$1:$1048576,MATCH($B234,人口源表!$A:$A,0),MATCH(Z$1,人口源表!$1:$1,0))*INDEX(城镇化率!$1:$1048576,MATCH($B234,城镇化率!$A:$A,0),MATCH(Z$1,城镇化率!$5:$5,0))/100</f>
        <v>759884.77768689778</v>
      </c>
      <c r="AA234" s="40">
        <f>INDEX(人口源表!$1:$1048576,MATCH($B234,人口源表!$A:$A,0),MATCH(AA$1,人口源表!$1:$1,0))*INDEX(城镇化率!$1:$1048576,MATCH($B234,城镇化率!$A:$A,0),MATCH(AA$1,城镇化率!$5:$5,0))/100</f>
        <v>762216.90094865602</v>
      </c>
      <c r="AB234" s="40">
        <f>INDEX(人口源表!$1:$1048576,MATCH($B234,人口源表!$A:$A,0),MATCH(AB$1,人口源表!$1:$1,0))*INDEX(城镇化率!$1:$1048576,MATCH($B234,城镇化率!$A:$A,0),MATCH(AB$1,城镇化率!$5:$5,0))/100</f>
        <v>764218.15431977401</v>
      </c>
      <c r="AC234" s="40">
        <f>INDEX(人口源表!$1:$1048576,MATCH($B234,人口源表!$A:$A,0),MATCH(AC$1,人口源表!$1:$1,0))*INDEX(城镇化率!$1:$1048576,MATCH($B234,城镇化率!$A:$A,0),MATCH(AC$1,城镇化率!$5:$5,0))/100</f>
        <v>764948.48074104532</v>
      </c>
      <c r="AD234" s="40">
        <f>INDEX(人口源表!$1:$1048576,MATCH($B234,人口源表!$A:$A,0),MATCH(AD$1,人口源表!$1:$1,0))*INDEX(城镇化率!$1:$1048576,MATCH($B234,城镇化率!$A:$A,0),MATCH(AD$1,城镇化率!$5:$5,0))/100</f>
        <v>765344.08623466943</v>
      </c>
      <c r="AE234" s="40">
        <f>INDEX(人口源表!$1:$1048576,MATCH($B234,人口源表!$A:$A,0),MATCH(AE$1,人口源表!$1:$1,0))*INDEX(城镇化率!$1:$1048576,MATCH($B234,城镇化率!$A:$A,0),MATCH(AE$1,城镇化率!$5:$5,0))/100</f>
        <v>765409.95249758544</v>
      </c>
      <c r="AF234" s="40">
        <f>INDEX(人口源表!$1:$1048576,MATCH($B234,人口源表!$A:$A,0),MATCH(AF$1,人口源表!$1:$1,0))*INDEX(城镇化率!$1:$1048576,MATCH($B234,城镇化率!$A:$A,0),MATCH(AF$1,城镇化率!$5:$5,0))/100</f>
        <v>765155.56031041814</v>
      </c>
      <c r="AG234" s="40">
        <f>INDEX(人口源表!$1:$1048576,MATCH($B234,人口源表!$A:$A,0),MATCH(AG$1,人口源表!$1:$1,0))*INDEX(城镇化率!$1:$1048576,MATCH($B234,城镇化率!$A:$A,0),MATCH(AG$1,城镇化率!$5:$5,0))/100</f>
        <v>764593.13513837371</v>
      </c>
      <c r="AH234" s="40">
        <f>INDEX(人口源表!$1:$1048576,MATCH($B234,人口源表!$A:$A,0),MATCH(AH$1,人口源表!$1:$1,0))*INDEX(城镇化率!$1:$1048576,MATCH($B234,城镇化率!$A:$A,0),MATCH(AH$1,城镇化率!$5:$5,0))/100</f>
        <v>763738.8045002094</v>
      </c>
      <c r="AI234" s="40">
        <f>INDEX(人口源表!$1:$1048576,MATCH($B234,人口源表!$A:$A,0),MATCH(AI$1,人口源表!$1:$1,0))*INDEX(城镇化率!$1:$1048576,MATCH($B234,城镇化率!$A:$A,0),MATCH(AI$1,城镇化率!$5:$5,0))/100</f>
        <v>762611.92873246281</v>
      </c>
      <c r="AJ234" s="40">
        <f>INDEX(人口源表!$1:$1048576,MATCH($B234,人口源表!$A:$A,0),MATCH(AJ$1,人口源表!$1:$1,0))*INDEX(城镇化率!$1:$1048576,MATCH($B234,城镇化率!$A:$A,0),MATCH(AJ$1,城镇化率!$5:$5,0))/100</f>
        <v>761236.27499188972</v>
      </c>
      <c r="AK234" s="40">
        <f>INDEX(人口源表!$1:$1048576,MATCH($B234,人口源表!$A:$A,0),MATCH(AK$1,人口源表!$1:$1,0))*INDEX(城镇化率!$1:$1048576,MATCH($B234,城镇化率!$A:$A,0),MATCH(AK$1,城镇化率!$5:$5,0))/100</f>
        <v>759638.97769867477</v>
      </c>
      <c r="AL234" s="40">
        <f>INDEX(人口源表!$1:$1048576,MATCH($B234,人口源表!$A:$A,0),MATCH(AL$1,人口源表!$1:$1,0))*INDEX(城镇化率!$1:$1048576,MATCH($B234,城镇化率!$A:$A,0),MATCH(AL$1,城镇化率!$5:$5,0))/100</f>
        <v>757851.34778620268</v>
      </c>
      <c r="AM234" s="40">
        <f>INDEX(人口源表!$1:$1048576,MATCH($B234,人口源表!$A:$A,0),MATCH(AM$1,人口源表!$1:$1,0))*INDEX(城镇化率!$1:$1048576,MATCH($B234,城镇化率!$A:$A,0),MATCH(AM$1,城镇化率!$5:$5,0))/100</f>
        <v>755907.44320163433</v>
      </c>
      <c r="AN234" s="40">
        <f>INDEX(人口源表!$1:$1048576,MATCH($B234,人口源表!$A:$A,0),MATCH(AN$1,人口源表!$1:$1,0))*INDEX(城镇化率!$1:$1048576,MATCH($B234,城镇化率!$A:$A,0),MATCH(AN$1,城镇化率!$5:$5,0))/100</f>
        <v>753847.51342869492</v>
      </c>
      <c r="AO234" s="40">
        <f>INDEX(人口源表!$1:$1048576,MATCH($B234,人口源表!$A:$A,0),MATCH(AO$1,人口源表!$1:$1,0))*INDEX(城镇化率!$1:$1048576,MATCH($B234,城镇化率!$A:$A,0),MATCH(AO$1,城镇化率!$5:$5,0))/100</f>
        <v>751713.56444414449</v>
      </c>
      <c r="AP234" s="40">
        <f>INDEX(人口源表!$1:$1048576,MATCH($B234,人口源表!$A:$A,0),MATCH(AP$1,人口源表!$1:$1,0))*INDEX(城镇化率!$1:$1048576,MATCH($B234,城镇化率!$A:$A,0),MATCH(AP$1,城镇化率!$5:$5,0))/100</f>
        <v>749553.18932867434</v>
      </c>
      <c r="AQ234" s="40">
        <f>INDEX(人口源表!$1:$1048576,MATCH($B234,人口源表!$A:$A,0),MATCH(AQ$1,人口源表!$1:$1,0))*INDEX(城镇化率!$1:$1048576,MATCH($B234,城镇化率!$A:$A,0),MATCH(AQ$1,城镇化率!$5:$5,0))/100</f>
        <v>747417.75873869029</v>
      </c>
      <c r="AR234" s="40">
        <f>INDEX(人口源表!$1:$1048576,MATCH($B234,人口源表!$A:$A,0),MATCH(AR$1,人口源表!$1:$1,0))*INDEX(城镇化率!$1:$1048576,MATCH($B234,城镇化率!$A:$A,0),MATCH(AR$1,城镇化率!$5:$5,0))/100</f>
        <v>745362.86851895298</v>
      </c>
      <c r="AS234" s="40">
        <f>INDEX(人口源表!$1:$1048576,MATCH($B234,人口源表!$A:$A,0),MATCH(AS$1,人口源表!$1:$1,0))*INDEX(城镇化率!$1:$1048576,MATCH($B234,城镇化率!$A:$A,0),MATCH(AS$1,城镇化率!$5:$5,0))/100</f>
        <v>743448.79668656318</v>
      </c>
      <c r="AT234" s="40">
        <f>INDEX(人口源表!$1:$1048576,MATCH($B234,人口源表!$A:$A,0),MATCH(AT$1,人口源表!$1:$1,0))*INDEX(城镇化率!$1:$1048576,MATCH($B234,城镇化率!$A:$A,0),MATCH(AT$1,城镇化率!$5:$5,0))/100</f>
        <v>741739.42551316228</v>
      </c>
      <c r="AU234" s="40">
        <f>INDEX(人口源表!$1:$1048576,MATCH($B234,人口源表!$A:$A,0),MATCH(AU$1,人口源表!$1:$1,0))*INDEX(城镇化率!$1:$1048576,MATCH($B234,城镇化率!$A:$A,0),MATCH(AU$1,城镇化率!$5:$5,0))/100</f>
        <v>740304.23871700931</v>
      </c>
      <c r="AV234" s="40">
        <f>INDEX(人口源表!$1:$1048576,MATCH($B234,人口源表!$A:$A,0),MATCH(AV$1,人口源表!$1:$1,0))*INDEX(城镇化率!$1:$1048576,MATCH($B234,城镇化率!$A:$A,0),MATCH(AV$1,城镇化率!$5:$5,0))/100</f>
        <v>739216.47297762276</v>
      </c>
    </row>
    <row r="235" spans="1:48" x14ac:dyDescent="0.15">
      <c r="A235" s="4" t="s">
        <v>875</v>
      </c>
      <c r="B235" s="4" t="s">
        <v>476</v>
      </c>
      <c r="C235" s="34">
        <f>VLOOKUP(B235,'[1]2016省城人口总结（根）'!B:C,2,FALSE)/100</f>
        <v>0.76945113948285293</v>
      </c>
      <c r="D235" s="40">
        <f>INDEX(人口源表!$1:$1048576,MATCH($B235,人口源表!$A:$A,0),MATCH(D$1,人口源表!$1:$1,0))*INDEX(城镇化率!$1:$1048576,MATCH($B235,城镇化率!$A:$A,0),MATCH(D$1,城镇化率!$5:$5,0))/100</f>
        <v>1657379.1927457615</v>
      </c>
      <c r="E235" s="40">
        <f>INDEX(人口源表!$1:$1048576,MATCH($B235,人口源表!$A:$A,0),MATCH(E$1,人口源表!$1:$1,0))*INDEX(城镇化率!$1:$1048576,MATCH($B235,城镇化率!$A:$A,0),MATCH(E$1,城镇化率!$5:$5,0))/100</f>
        <v>1698707.0276961646</v>
      </c>
      <c r="F235" s="40">
        <f>INDEX(人口源表!$1:$1048576,MATCH($B235,人口源表!$A:$A,0),MATCH(F$1,人口源表!$1:$1,0))*INDEX(城镇化率!$1:$1048576,MATCH($B235,城镇化率!$A:$A,0),MATCH(F$1,城镇化率!$5:$5,0))/100</f>
        <v>1740380.3472150273</v>
      </c>
      <c r="G235" s="40">
        <f>INDEX(人口源表!$1:$1048576,MATCH($B235,人口源表!$A:$A,0),MATCH(G$1,人口源表!$1:$1,0))*INDEX(城镇化率!$1:$1048576,MATCH($B235,城镇化率!$A:$A,0),MATCH(G$1,城镇化率!$5:$5,0))/100</f>
        <v>2299807.3615839179</v>
      </c>
      <c r="H235" s="40">
        <f>INDEX(人口源表!$1:$1048576,MATCH($B235,人口源表!$A:$A,0),MATCH(H$1,人口源表!$1:$1,0))*INDEX(城镇化率!$1:$1048576,MATCH($B235,城镇化率!$A:$A,0),MATCH(H$1,城镇化率!$5:$5,0))/100</f>
        <v>2365028.5987092867</v>
      </c>
      <c r="I235" s="40">
        <f>INDEX(人口源表!$1:$1048576,MATCH($B235,人口源表!$A:$A,0),MATCH(I$1,人口源表!$1:$1,0))*INDEX(城镇化率!$1:$1048576,MATCH($B235,城镇化率!$A:$A,0),MATCH(I$1,城镇化率!$5:$5,0))/100</f>
        <v>2413124.3619861538</v>
      </c>
      <c r="J235" s="40">
        <f>INDEX(人口源表!$1:$1048576,MATCH($B235,人口源表!$A:$A,0),MATCH(J$1,人口源表!$1:$1,0))*INDEX(城镇化率!$1:$1048576,MATCH($B235,城镇化率!$A:$A,0),MATCH(J$1,城镇化率!$5:$5,0))/100</f>
        <v>2460060.393381346</v>
      </c>
      <c r="K235" s="40">
        <f>INDEX(人口源表!$1:$1048576,MATCH($B235,人口源表!$A:$A,0),MATCH(K$1,人口源表!$1:$1,0))*INDEX(城镇化率!$1:$1048576,MATCH($B235,城镇化率!$A:$A,0),MATCH(K$1,城镇化率!$5:$5,0))/100</f>
        <v>2505838.1792231607</v>
      </c>
      <c r="L235" s="40">
        <f>INDEX(人口源表!$1:$1048576,MATCH($B235,人口源表!$A:$A,0),MATCH(L$1,人口源表!$1:$1,0))*INDEX(城镇化率!$1:$1048576,MATCH($B235,城镇化率!$A:$A,0),MATCH(L$1,城镇化率!$5:$5,0))/100</f>
        <v>2550460.9864509772</v>
      </c>
      <c r="M235" s="40">
        <f>INDEX(人口源表!$1:$1048576,MATCH($B235,人口源表!$A:$A,0),MATCH(M$1,人口源表!$1:$1,0))*INDEX(城镇化率!$1:$1048576,MATCH($B235,城镇化率!$A:$A,0),MATCH(M$1,城镇化率!$5:$5,0))/100</f>
        <v>2593932.206090048</v>
      </c>
      <c r="N235" s="40">
        <f>INDEX(人口源表!$1:$1048576,MATCH($B235,人口源表!$A:$A,0),MATCH(N$1,人口源表!$1:$1,0))*INDEX(城镇化率!$1:$1048576,MATCH($B235,城镇化率!$A:$A,0),MATCH(N$1,城镇化率!$5:$5,0))/100</f>
        <v>2636256.2163043483</v>
      </c>
      <c r="O235" s="40">
        <f>INDEX(人口源表!$1:$1048576,MATCH($B235,人口源表!$A:$A,0),MATCH(O$1,人口源表!$1:$1,0))*INDEX(城镇化率!$1:$1048576,MATCH($B235,城镇化率!$A:$A,0),MATCH(O$1,城镇化率!$5:$5,0))/100</f>
        <v>2677441.9449356715</v>
      </c>
      <c r="P235" s="40">
        <f>INDEX(人口源表!$1:$1048576,MATCH($B235,人口源表!$A:$A,0),MATCH(P$1,人口源表!$1:$1,0))*INDEX(城镇化率!$1:$1048576,MATCH($B235,城镇化率!$A:$A,0),MATCH(P$1,城镇化率!$5:$5,0))/100</f>
        <v>2717495.0568110091</v>
      </c>
      <c r="Q235" s="40">
        <f>INDEX(人口源表!$1:$1048576,MATCH($B235,人口源表!$A:$A,0),MATCH(Q$1,人口源表!$1:$1,0))*INDEX(城镇化率!$1:$1048576,MATCH($B235,城镇化率!$A:$A,0),MATCH(Q$1,城镇化率!$5:$5,0))/100</f>
        <v>2756427.6713593923</v>
      </c>
      <c r="R235" s="40">
        <f>INDEX(人口源表!$1:$1048576,MATCH($B235,人口源表!$A:$A,0),MATCH(R$1,人口源表!$1:$1,0))*INDEX(城镇化率!$1:$1048576,MATCH($B235,城镇化率!$A:$A,0),MATCH(R$1,城镇化率!$5:$5,0))/100</f>
        <v>2794249.5736040026</v>
      </c>
      <c r="S235" s="40">
        <f>INDEX(人口源表!$1:$1048576,MATCH($B235,人口源表!$A:$A,0),MATCH(S$1,人口源表!$1:$1,0))*INDEX(城镇化率!$1:$1048576,MATCH($B235,城镇化率!$A:$A,0),MATCH(S$1,城镇化率!$5:$5,0))/100</f>
        <v>2816958.8617525129</v>
      </c>
      <c r="T235" s="40">
        <f>INDEX(人口源表!$1:$1048576,MATCH($B235,人口源表!$A:$A,0),MATCH(T$1,人口源表!$1:$1,0))*INDEX(城镇化率!$1:$1048576,MATCH($B235,城镇化率!$A:$A,0),MATCH(T$1,城镇化率!$5:$5,0))/100</f>
        <v>2838304.5179301156</v>
      </c>
      <c r="U235" s="40">
        <f>INDEX(人口源表!$1:$1048576,MATCH($B235,人口源表!$A:$A,0),MATCH(U$1,人口源表!$1:$1,0))*INDEX(城镇化率!$1:$1048576,MATCH($B235,城镇化率!$A:$A,0),MATCH(U$1,城镇化率!$5:$5,0))/100</f>
        <v>2858318.2672149325</v>
      </c>
      <c r="V235" s="40">
        <f>INDEX(人口源表!$1:$1048576,MATCH($B235,人口源表!$A:$A,0),MATCH(V$1,人口源表!$1:$1,0))*INDEX(城镇化率!$1:$1048576,MATCH($B235,城镇化率!$A:$A,0),MATCH(V$1,城镇化率!$5:$5,0))/100</f>
        <v>2877038.248974903</v>
      </c>
      <c r="W235" s="40">
        <f>INDEX(人口源表!$1:$1048576,MATCH($B235,人口源表!$A:$A,0),MATCH(W$1,人口源表!$1:$1,0))*INDEX(城镇化率!$1:$1048576,MATCH($B235,城镇化率!$A:$A,0),MATCH(W$1,城镇化率!$5:$5,0))/100</f>
        <v>2894501.7095757895</v>
      </c>
      <c r="X235" s="40">
        <f>INDEX(人口源表!$1:$1048576,MATCH($B235,人口源表!$A:$A,0),MATCH(X$1,人口源表!$1:$1,0))*INDEX(城镇化率!$1:$1048576,MATCH($B235,城镇化率!$A:$A,0),MATCH(X$1,城镇化率!$5:$5,0))/100</f>
        <v>2910744.9687984949</v>
      </c>
      <c r="Y235" s="40">
        <f>INDEX(人口源表!$1:$1048576,MATCH($B235,人口源表!$A:$A,0),MATCH(Y$1,人口源表!$1:$1,0))*INDEX(城镇化率!$1:$1048576,MATCH($B235,城镇化率!$A:$A,0),MATCH(Y$1,城镇化率!$5:$5,0))/100</f>
        <v>2925810.9184091226</v>
      </c>
      <c r="Z235" s="40">
        <f>INDEX(人口源表!$1:$1048576,MATCH($B235,人口源表!$A:$A,0),MATCH(Z$1,人口源表!$1:$1,0))*INDEX(城镇化率!$1:$1048576,MATCH($B235,城镇化率!$A:$A,0),MATCH(Z$1,城镇化率!$5:$5,0))/100</f>
        <v>2939738.7664849227</v>
      </c>
      <c r="AA235" s="40">
        <f>INDEX(人口源表!$1:$1048576,MATCH($B235,人口源表!$A:$A,0),MATCH(AA$1,人口源表!$1:$1,0))*INDEX(城镇化率!$1:$1048576,MATCH($B235,城镇化率!$A:$A,0),MATCH(AA$1,城镇化率!$5:$5,0))/100</f>
        <v>2952572.4922900214</v>
      </c>
      <c r="AB235" s="40">
        <f>INDEX(人口源表!$1:$1048576,MATCH($B235,人口源表!$A:$A,0),MATCH(AB$1,人口源表!$1:$1,0))*INDEX(城镇化率!$1:$1048576,MATCH($B235,城镇化率!$A:$A,0),MATCH(AB$1,城镇化率!$5:$5,0))/100</f>
        <v>2964356.1753185894</v>
      </c>
      <c r="AC235" s="40">
        <f>INDEX(人口源表!$1:$1048576,MATCH($B235,人口源表!$A:$A,0),MATCH(AC$1,人口源表!$1:$1,0))*INDEX(城镇化率!$1:$1048576,MATCH($B235,城镇化率!$A:$A,0),MATCH(AC$1,城镇化率!$5:$5,0))/100</f>
        <v>2971495.3278878476</v>
      </c>
      <c r="AD235" s="40">
        <f>INDEX(人口源表!$1:$1048576,MATCH($B235,人口源表!$A:$A,0),MATCH(AD$1,人口源表!$1:$1,0))*INDEX(城镇化率!$1:$1048576,MATCH($B235,城镇化率!$A:$A,0),MATCH(AD$1,城镇化率!$5:$5,0))/100</f>
        <v>2977657.1698803795</v>
      </c>
      <c r="AE235" s="40">
        <f>INDEX(人口源表!$1:$1048576,MATCH($B235,人口源表!$A:$A,0),MATCH(AE$1,人口源表!$1:$1,0))*INDEX(城镇化率!$1:$1048576,MATCH($B235,城镇化率!$A:$A,0),MATCH(AE$1,城镇化率!$5:$5,0))/100</f>
        <v>2982894.2996608936</v>
      </c>
      <c r="AF235" s="40">
        <f>INDEX(人口源表!$1:$1048576,MATCH($B235,人口源表!$A:$A,0),MATCH(AF$1,人口源表!$1:$1,0))*INDEX(城镇化率!$1:$1048576,MATCH($B235,城镇化率!$A:$A,0),MATCH(AF$1,城镇化率!$5:$5,0))/100</f>
        <v>2987261.1633857824</v>
      </c>
      <c r="AG235" s="40">
        <f>INDEX(人口源表!$1:$1048576,MATCH($B235,人口源表!$A:$A,0),MATCH(AG$1,人口源表!$1:$1,0))*INDEX(城镇化率!$1:$1048576,MATCH($B235,城镇化率!$A:$A,0),MATCH(AG$1,城镇化率!$5:$5,0))/100</f>
        <v>2990812.1339543448</v>
      </c>
      <c r="AH235" s="40">
        <f>INDEX(人口源表!$1:$1048576,MATCH($B235,人口源表!$A:$A,0),MATCH(AH$1,人口源表!$1:$1,0))*INDEX(城镇化率!$1:$1048576,MATCH($B235,城镇化率!$A:$A,0),MATCH(AH$1,城镇化率!$5:$5,0))/100</f>
        <v>2993602.4789991383</v>
      </c>
      <c r="AI235" s="40">
        <f>INDEX(人口源表!$1:$1048576,MATCH($B235,人口源表!$A:$A,0),MATCH(AI$1,人口源表!$1:$1,0))*INDEX(城镇化率!$1:$1048576,MATCH($B235,城镇化率!$A:$A,0),MATCH(AI$1,城镇化率!$5:$5,0))/100</f>
        <v>2995690.3321462101</v>
      </c>
      <c r="AJ235" s="40">
        <f>INDEX(人口源表!$1:$1048576,MATCH($B235,人口源表!$A:$A,0),MATCH(AJ$1,人口源表!$1:$1,0))*INDEX(城镇化率!$1:$1048576,MATCH($B235,城镇化率!$A:$A,0),MATCH(AJ$1,城镇化率!$5:$5,0))/100</f>
        <v>2997134.768755523</v>
      </c>
      <c r="AK235" s="40">
        <f>INDEX(人口源表!$1:$1048576,MATCH($B235,人口源表!$A:$A,0),MATCH(AK$1,人口源表!$1:$1,0))*INDEX(城镇化率!$1:$1048576,MATCH($B235,城镇化率!$A:$A,0),MATCH(AK$1,城镇化率!$5:$5,0))/100</f>
        <v>2997995.815001288</v>
      </c>
      <c r="AL235" s="40">
        <f>INDEX(人口源表!$1:$1048576,MATCH($B235,人口源表!$A:$A,0),MATCH(AL$1,人口源表!$1:$1,0))*INDEX(城镇化率!$1:$1048576,MATCH($B235,城镇化率!$A:$A,0),MATCH(AL$1,城镇化率!$5:$5,0))/100</f>
        <v>2998334.4570215372</v>
      </c>
      <c r="AM235" s="40">
        <f>INDEX(人口源表!$1:$1048576,MATCH($B235,人口源表!$A:$A,0),MATCH(AM$1,人口源表!$1:$1,0))*INDEX(城镇化率!$1:$1048576,MATCH($B235,城镇化率!$A:$A,0),MATCH(AM$1,城镇化率!$5:$5,0))/100</f>
        <v>2998214.6424945747</v>
      </c>
      <c r="AN235" s="40">
        <f>INDEX(人口源表!$1:$1048576,MATCH($B235,人口源表!$A:$A,0),MATCH(AN$1,人口源表!$1:$1,0))*INDEX(城镇化率!$1:$1048576,MATCH($B235,城镇化率!$A:$A,0),MATCH(AN$1,城镇化率!$5:$5,0))/100</f>
        <v>2997701.3276176704</v>
      </c>
      <c r="AO235" s="40">
        <f>INDEX(人口源表!$1:$1048576,MATCH($B235,人口源表!$A:$A,0),MATCH(AO$1,人口源表!$1:$1,0))*INDEX(城镇化率!$1:$1048576,MATCH($B235,城镇化率!$A:$A,0),MATCH(AO$1,城镇化率!$5:$5,0))/100</f>
        <v>2985799</v>
      </c>
      <c r="AP235" s="40">
        <f>INDEX(人口源表!$1:$1048576,MATCH($B235,人口源表!$A:$A,0),MATCH(AP$1,人口源表!$1:$1,0))*INDEX(城镇化率!$1:$1048576,MATCH($B235,城镇化率!$A:$A,0),MATCH(AP$1,城镇化率!$5:$5,0))/100</f>
        <v>2973489</v>
      </c>
      <c r="AQ235" s="40">
        <f>INDEX(人口源表!$1:$1048576,MATCH($B235,人口源表!$A:$A,0),MATCH(AQ$1,人口源表!$1:$1,0))*INDEX(城镇化率!$1:$1048576,MATCH($B235,城镇化率!$A:$A,0),MATCH(AQ$1,城镇化率!$5:$5,0))/100</f>
        <v>2961040</v>
      </c>
      <c r="AR235" s="40">
        <f>INDEX(人口源表!$1:$1048576,MATCH($B235,人口源表!$A:$A,0),MATCH(AR$1,人口源表!$1:$1,0))*INDEX(城镇化率!$1:$1048576,MATCH($B235,城镇化率!$A:$A,0),MATCH(AR$1,城镇化率!$5:$5,0))/100</f>
        <v>2948524</v>
      </c>
      <c r="AS235" s="40">
        <f>INDEX(人口源表!$1:$1048576,MATCH($B235,人口源表!$A:$A,0),MATCH(AS$1,人口源表!$1:$1,0))*INDEX(城镇化率!$1:$1048576,MATCH($B235,城镇化率!$A:$A,0),MATCH(AS$1,城镇化率!$5:$5,0))/100</f>
        <v>2936010</v>
      </c>
      <c r="AT235" s="40">
        <f>INDEX(人口源表!$1:$1048576,MATCH($B235,人口源表!$A:$A,0),MATCH(AT$1,人口源表!$1:$1,0))*INDEX(城镇化率!$1:$1048576,MATCH($B235,城镇化率!$A:$A,0),MATCH(AT$1,城镇化率!$5:$5,0))/100</f>
        <v>2923573</v>
      </c>
      <c r="AU235" s="40">
        <f>INDEX(人口源表!$1:$1048576,MATCH($B235,人口源表!$A:$A,0),MATCH(AU$1,人口源表!$1:$1,0))*INDEX(城镇化率!$1:$1048576,MATCH($B235,城镇化率!$A:$A,0),MATCH(AU$1,城镇化率!$5:$5,0))/100</f>
        <v>2911284</v>
      </c>
      <c r="AV235" s="40">
        <f>INDEX(人口源表!$1:$1048576,MATCH($B235,人口源表!$A:$A,0),MATCH(AV$1,人口源表!$1:$1,0))*INDEX(城镇化率!$1:$1048576,MATCH($B235,城镇化率!$A:$A,0),MATCH(AV$1,城镇化率!$5:$5,0))/100</f>
        <v>2899217</v>
      </c>
    </row>
    <row r="236" spans="1:48" x14ac:dyDescent="0.15">
      <c r="A236" s="4" t="s">
        <v>875</v>
      </c>
      <c r="B236" s="4" t="s">
        <v>478</v>
      </c>
      <c r="C236" s="34">
        <f>VLOOKUP(B236,'[1]2016省城人口总结（根）'!B:C,2,FALSE)/100</f>
        <v>0.74338779668618704</v>
      </c>
      <c r="D236" s="40">
        <f>INDEX(人口源表!$1:$1048576,MATCH($B236,人口源表!$A:$A,0),MATCH(D$1,人口源表!$1:$1,0))*INDEX(城镇化率!$1:$1048576,MATCH($B236,城镇化率!$A:$A,0),MATCH(D$1,城镇化率!$5:$5,0))/100</f>
        <v>544282.16480702756</v>
      </c>
      <c r="E236" s="40">
        <f>INDEX(人口源表!$1:$1048576,MATCH($B236,人口源表!$A:$A,0),MATCH(E$1,人口源表!$1:$1,0))*INDEX(城镇化率!$1:$1048576,MATCH($B236,城镇化率!$A:$A,0),MATCH(E$1,城镇化率!$5:$5,0))/100</f>
        <v>559209.78281187441</v>
      </c>
      <c r="F236" s="40">
        <f>INDEX(人口源表!$1:$1048576,MATCH($B236,人口源表!$A:$A,0),MATCH(F$1,人口源表!$1:$1,0))*INDEX(城镇化率!$1:$1048576,MATCH($B236,城镇化率!$A:$A,0),MATCH(F$1,城镇化率!$5:$5,0))/100</f>
        <v>574291.12081134343</v>
      </c>
      <c r="G236" s="40">
        <f>INDEX(人口源表!$1:$1048576,MATCH($B236,人口源表!$A:$A,0),MATCH(G$1,人口源表!$1:$1,0))*INDEX(城镇化率!$1:$1048576,MATCH($B236,城镇化率!$A:$A,0),MATCH(G$1,城镇化率!$5:$5,0))/100</f>
        <v>794924.59123585257</v>
      </c>
      <c r="H236" s="40">
        <f>INDEX(人口源表!$1:$1048576,MATCH($B236,人口源表!$A:$A,0),MATCH(H$1,人口源表!$1:$1,0))*INDEX(城镇化率!$1:$1048576,MATCH($B236,城镇化率!$A:$A,0),MATCH(H$1,城镇化率!$5:$5,0))/100</f>
        <v>820211.69378752308</v>
      </c>
      <c r="I236" s="40">
        <f>INDEX(人口源表!$1:$1048576,MATCH($B236,人口源表!$A:$A,0),MATCH(I$1,人口源表!$1:$1,0))*INDEX(城镇化率!$1:$1048576,MATCH($B236,城镇化率!$A:$A,0),MATCH(I$1,城镇化率!$5:$5,0))/100</f>
        <v>839460.66692252492</v>
      </c>
      <c r="J236" s="40">
        <f>INDEX(人口源表!$1:$1048576,MATCH($B236,人口源表!$A:$A,0),MATCH(J$1,人口源表!$1:$1,0))*INDEX(城镇化率!$1:$1048576,MATCH($B236,城镇化率!$A:$A,0),MATCH(J$1,城镇化率!$5:$5,0))/100</f>
        <v>858202.95608300949</v>
      </c>
      <c r="K236" s="40">
        <f>INDEX(人口源表!$1:$1048576,MATCH($B236,人口源表!$A:$A,0),MATCH(K$1,人口源表!$1:$1,0))*INDEX(城镇化率!$1:$1048576,MATCH($B236,城镇化率!$A:$A,0),MATCH(K$1,城镇化率!$5:$5,0))/100</f>
        <v>876451.18136731128</v>
      </c>
      <c r="L236" s="40">
        <f>INDEX(人口源表!$1:$1048576,MATCH($B236,人口源表!$A:$A,0),MATCH(L$1,人口源表!$1:$1,0))*INDEX(城镇化率!$1:$1048576,MATCH($B236,城镇化率!$A:$A,0),MATCH(L$1,城镇化率!$5:$5,0))/100</f>
        <v>894218.01291063835</v>
      </c>
      <c r="M236" s="40">
        <f>INDEX(人口源表!$1:$1048576,MATCH($B236,人口源表!$A:$A,0),MATCH(M$1,人口源表!$1:$1,0))*INDEX(城镇化率!$1:$1048576,MATCH($B236,城镇化率!$A:$A,0),MATCH(M$1,城镇化率!$5:$5,0))/100</f>
        <v>911515.31897261785</v>
      </c>
      <c r="N236" s="40">
        <f>INDEX(人口源表!$1:$1048576,MATCH($B236,人口源表!$A:$A,0),MATCH(N$1,人口源表!$1:$1,0))*INDEX(城镇化率!$1:$1048576,MATCH($B236,城镇化率!$A:$A,0),MATCH(N$1,城镇化率!$5:$5,0))/100</f>
        <v>928357.48420118215</v>
      </c>
      <c r="O236" s="40">
        <f>INDEX(人口源表!$1:$1048576,MATCH($B236,人口源表!$A:$A,0),MATCH(O$1,人口源表!$1:$1,0))*INDEX(城镇化率!$1:$1048576,MATCH($B236,城镇化率!$A:$A,0),MATCH(O$1,城镇化率!$5:$5,0))/100</f>
        <v>944754.69676355051</v>
      </c>
      <c r="P236" s="40">
        <f>INDEX(人口源表!$1:$1048576,MATCH($B236,人口源表!$A:$A,0),MATCH(P$1,人口源表!$1:$1,0))*INDEX(城镇化率!$1:$1048576,MATCH($B236,城镇化率!$A:$A,0),MATCH(P$1,城镇化率!$5:$5,0))/100</f>
        <v>960722.19155482622</v>
      </c>
      <c r="Q236" s="40">
        <f>INDEX(人口源表!$1:$1048576,MATCH($B236,人口源表!$A:$A,0),MATCH(Q$1,人口源表!$1:$1,0))*INDEX(城镇化率!$1:$1048576,MATCH($B236,城镇化率!$A:$A,0),MATCH(Q$1,城镇化率!$5:$5,0))/100</f>
        <v>976271.78916267678</v>
      </c>
      <c r="R236" s="40">
        <f>INDEX(人口源表!$1:$1048576,MATCH($B236,人口源表!$A:$A,0),MATCH(R$1,人口源表!$1:$1,0))*INDEX(城镇化率!$1:$1048576,MATCH($B236,城镇化率!$A:$A,0),MATCH(R$1,城镇化率!$5:$5,0))/100</f>
        <v>991416.09713421494</v>
      </c>
      <c r="S236" s="40">
        <f>INDEX(人口源表!$1:$1048576,MATCH($B236,人口源表!$A:$A,0),MATCH(S$1,人口源表!$1:$1,0))*INDEX(城镇化率!$1:$1048576,MATCH($B236,城镇化率!$A:$A,0),MATCH(S$1,城镇化率!$5:$5,0))/100</f>
        <v>1001187.5001401741</v>
      </c>
      <c r="T236" s="40">
        <f>INDEX(人口源表!$1:$1048576,MATCH($B236,人口源表!$A:$A,0),MATCH(T$1,人口源表!$1:$1,0))*INDEX(城镇化率!$1:$1048576,MATCH($B236,城镇化率!$A:$A,0),MATCH(T$1,城镇化率!$5:$5,0))/100</f>
        <v>1010461.30409589</v>
      </c>
      <c r="U236" s="40">
        <f>INDEX(人口源表!$1:$1048576,MATCH($B236,人口源表!$A:$A,0),MATCH(U$1,人口源表!$1:$1,0))*INDEX(城镇化率!$1:$1048576,MATCH($B236,城镇化率!$A:$A,0),MATCH(U$1,城镇化率!$5:$5,0))/100</f>
        <v>1019258.8630709681</v>
      </c>
      <c r="V236" s="40">
        <f>INDEX(人口源表!$1:$1048576,MATCH($B236,人口源表!$A:$A,0),MATCH(V$1,人口源表!$1:$1,0))*INDEX(城镇化率!$1:$1048576,MATCH($B236,城镇化率!$A:$A,0),MATCH(V$1,城镇化率!$5:$5,0))/100</f>
        <v>1027596.6600098764</v>
      </c>
      <c r="W236" s="40">
        <f>INDEX(人口源表!$1:$1048576,MATCH($B236,人口源表!$A:$A,0),MATCH(W$1,人口源表!$1:$1,0))*INDEX(城镇化率!$1:$1048576,MATCH($B236,城镇化率!$A:$A,0),MATCH(W$1,城镇化率!$5:$5,0))/100</f>
        <v>1035494.2849628867</v>
      </c>
      <c r="X236" s="40">
        <f>INDEX(人口源表!$1:$1048576,MATCH($B236,人口源表!$A:$A,0),MATCH(X$1,人口源表!$1:$1,0))*INDEX(城镇化率!$1:$1048576,MATCH($B236,城镇化率!$A:$A,0),MATCH(X$1,城镇化率!$5:$5,0))/100</f>
        <v>1042969.9821734886</v>
      </c>
      <c r="Y236" s="40">
        <f>INDEX(人口源表!$1:$1048576,MATCH($B236,人口源表!$A:$A,0),MATCH(Y$1,人口源表!$1:$1,0))*INDEX(城镇化率!$1:$1048576,MATCH($B236,城镇化率!$A:$A,0),MATCH(Y$1,城镇化率!$5:$5,0))/100</f>
        <v>1050040.6109366685</v>
      </c>
      <c r="Z236" s="40">
        <f>INDEX(人口源表!$1:$1048576,MATCH($B236,人口源表!$A:$A,0),MATCH(Z$1,人口源表!$1:$1,0))*INDEX(城镇化率!$1:$1048576,MATCH($B236,城镇化率!$A:$A,0),MATCH(Z$1,城镇化率!$5:$5,0))/100</f>
        <v>1056722.5200850454</v>
      </c>
      <c r="AA236" s="40">
        <f>INDEX(人口源表!$1:$1048576,MATCH($B236,人口源表!$A:$A,0),MATCH(AA$1,人口源表!$1:$1,0))*INDEX(城镇化率!$1:$1048576,MATCH($B236,城镇化率!$A:$A,0),MATCH(AA$1,城镇化率!$5:$5,0))/100</f>
        <v>1063034.2869092494</v>
      </c>
      <c r="AB236" s="40">
        <f>INDEX(人口源表!$1:$1048576,MATCH($B236,人口源表!$A:$A,0),MATCH(AB$1,人口源表!$1:$1,0))*INDEX(城镇化率!$1:$1048576,MATCH($B236,城镇化率!$A:$A,0),MATCH(AB$1,城镇化率!$5:$5,0))/100</f>
        <v>1068991.2277999651</v>
      </c>
      <c r="AC236" s="40">
        <f>INDEX(人口源表!$1:$1048576,MATCH($B236,人口源表!$A:$A,0),MATCH(AC$1,人口源表!$1:$1,0))*INDEX(城镇化率!$1:$1048576,MATCH($B236,城镇化率!$A:$A,0),MATCH(AC$1,城镇化率!$5:$5,0))/100</f>
        <v>1073294.0590144368</v>
      </c>
      <c r="AD236" s="40">
        <f>INDEX(人口源表!$1:$1048576,MATCH($B236,人口源表!$A:$A,0),MATCH(AD$1,人口源表!$1:$1,0))*INDEX(城镇化率!$1:$1048576,MATCH($B236,城镇化率!$A:$A,0),MATCH(AD$1,城镇化率!$5:$5,0))/100</f>
        <v>1077261.5241926135</v>
      </c>
      <c r="AE236" s="40">
        <f>INDEX(人口源表!$1:$1048576,MATCH($B236,人口源表!$A:$A,0),MATCH(AE$1,人口源表!$1:$1,0))*INDEX(城镇化率!$1:$1048576,MATCH($B236,城镇化率!$A:$A,0),MATCH(AE$1,城镇化率!$5:$5,0))/100</f>
        <v>1080909.3156852473</v>
      </c>
      <c r="AF236" s="40">
        <f>INDEX(人口源表!$1:$1048576,MATCH($B236,人口源表!$A:$A,0),MATCH(AF$1,人口源表!$1:$1,0))*INDEX(城镇化率!$1:$1048576,MATCH($B236,城镇化率!$A:$A,0),MATCH(AF$1,城镇化率!$5:$5,0))/100</f>
        <v>1084253.3918059291</v>
      </c>
      <c r="AG236" s="40">
        <f>INDEX(人口源表!$1:$1048576,MATCH($B236,人口源表!$A:$A,0),MATCH(AG$1,人口源表!$1:$1,0))*INDEX(城镇化率!$1:$1048576,MATCH($B236,城镇化率!$A:$A,0),MATCH(AG$1,城镇化率!$5:$5,0))/100</f>
        <v>1087309.038482626</v>
      </c>
      <c r="AH236" s="40">
        <f>INDEX(人口源表!$1:$1048576,MATCH($B236,人口源表!$A:$A,0),MATCH(AH$1,人口源表!$1:$1,0))*INDEX(城镇化率!$1:$1048576,MATCH($B236,城镇化率!$A:$A,0),MATCH(AH$1,城镇化率!$5:$5,0))/100</f>
        <v>1090088.0206519749</v>
      </c>
      <c r="AI236" s="40">
        <f>INDEX(人口源表!$1:$1048576,MATCH($B236,人口源表!$A:$A,0),MATCH(AI$1,人口源表!$1:$1,0))*INDEX(城镇化率!$1:$1048576,MATCH($B236,城镇化率!$A:$A,0),MATCH(AI$1,城镇化率!$5:$5,0))/100</f>
        <v>1092606.0980009616</v>
      </c>
      <c r="AJ236" s="40">
        <f>INDEX(人口源表!$1:$1048576,MATCH($B236,人口源表!$A:$A,0),MATCH(AJ$1,人口源表!$1:$1,0))*INDEX(城镇化率!$1:$1048576,MATCH($B236,城镇化率!$A:$A,0),MATCH(AJ$1,城镇化率!$5:$5,0))/100</f>
        <v>1094874.5337619842</v>
      </c>
      <c r="AK236" s="40">
        <f>INDEX(人口源表!$1:$1048576,MATCH($B236,人口源表!$A:$A,0),MATCH(AK$1,人口源表!$1:$1,0))*INDEX(城镇化率!$1:$1048576,MATCH($B236,城镇化率!$A:$A,0),MATCH(AK$1,城镇化率!$5:$5,0))/100</f>
        <v>1096906.6940925503</v>
      </c>
      <c r="AL236" s="40">
        <f>INDEX(人口源表!$1:$1048576,MATCH($B236,人口源表!$A:$A,0),MATCH(AL$1,人口源表!$1:$1,0))*INDEX(城镇化率!$1:$1048576,MATCH($B236,城镇化率!$A:$A,0),MATCH(AL$1,城镇化率!$5:$5,0))/100</f>
        <v>1098712.3330522559</v>
      </c>
      <c r="AM236" s="40">
        <f>INDEX(人口源表!$1:$1048576,MATCH($B236,人口源表!$A:$A,0),MATCH(AM$1,人口源表!$1:$1,0))*INDEX(城镇化率!$1:$1048576,MATCH($B236,城镇化率!$A:$A,0),MATCH(AM$1,城镇化率!$5:$5,0))/100</f>
        <v>1100304.2595231733</v>
      </c>
      <c r="AN236" s="40">
        <f>INDEX(人口源表!$1:$1048576,MATCH($B236,人口源表!$A:$A,0),MATCH(AN$1,人口源表!$1:$1,0))*INDEX(城镇化率!$1:$1048576,MATCH($B236,城镇化率!$A:$A,0),MATCH(AN$1,城镇化率!$5:$5,0))/100</f>
        <v>1101690.6647701289</v>
      </c>
      <c r="AO236" s="40">
        <f>INDEX(人口源表!$1:$1048576,MATCH($B236,人口源表!$A:$A,0),MATCH(AO$1,人口源表!$1:$1,0))*INDEX(城镇化率!$1:$1048576,MATCH($B236,城镇化率!$A:$A,0),MATCH(AO$1,城镇化率!$5:$5,0))/100</f>
        <v>1102880.8516878157</v>
      </c>
      <c r="AP236" s="40">
        <f>INDEX(人口源表!$1:$1048576,MATCH($B236,人口源表!$A:$A,0),MATCH(AP$1,人口源表!$1:$1,0))*INDEX(城镇化率!$1:$1048576,MATCH($B236,城镇化率!$A:$A,0),MATCH(AP$1,城镇化率!$5:$5,0))/100</f>
        <v>1103884.2811140926</v>
      </c>
      <c r="AQ236" s="40">
        <f>INDEX(人口源表!$1:$1048576,MATCH($B236,人口源表!$A:$A,0),MATCH(AQ$1,人口源表!$1:$1,0))*INDEX(城镇化率!$1:$1048576,MATCH($B236,城镇化率!$A:$A,0),MATCH(AQ$1,城镇化率!$5:$5,0))/100</f>
        <v>1104708.6193100468</v>
      </c>
      <c r="AR236" s="40">
        <f>INDEX(人口源表!$1:$1048576,MATCH($B236,人口源表!$A:$A,0),MATCH(AR$1,人口源表!$1:$1,0))*INDEX(城镇化率!$1:$1048576,MATCH($B236,城镇化率!$A:$A,0),MATCH(AR$1,城镇化率!$5:$5,0))/100</f>
        <v>1105360.6833954258</v>
      </c>
      <c r="AS236" s="40">
        <f>INDEX(人口源表!$1:$1048576,MATCH($B236,人口源表!$A:$A,0),MATCH(AS$1,人口源表!$1:$1,0))*INDEX(城镇化率!$1:$1048576,MATCH($B236,城镇化率!$A:$A,0),MATCH(AS$1,城镇化率!$5:$5,0))/100</f>
        <v>1105846.4241512411</v>
      </c>
      <c r="AT236" s="40">
        <f>INDEX(人口源表!$1:$1048576,MATCH($B236,人口源表!$A:$A,0),MATCH(AT$1,人口源表!$1:$1,0))*INDEX(城镇化率!$1:$1048576,MATCH($B236,城镇化率!$A:$A,0),MATCH(AT$1,城镇化率!$5:$5,0))/100</f>
        <v>1106170.908623188</v>
      </c>
      <c r="AU236" s="40">
        <f>INDEX(人口源表!$1:$1048576,MATCH($B236,人口源表!$A:$A,0),MATCH(AU$1,人口源表!$1:$1,0))*INDEX(城镇化率!$1:$1048576,MATCH($B236,城镇化率!$A:$A,0),MATCH(AU$1,城镇化率!$5:$5,0))/100</f>
        <v>1106339.2943741414</v>
      </c>
      <c r="AV236" s="40">
        <f>INDEX(人口源表!$1:$1048576,MATCH($B236,人口源表!$A:$A,0),MATCH(AV$1,人口源表!$1:$1,0))*INDEX(城镇化率!$1:$1048576,MATCH($B236,城镇化率!$A:$A,0),MATCH(AV$1,城镇化率!$5:$5,0))/100</f>
        <v>1106354.8392022341</v>
      </c>
    </row>
    <row r="237" spans="1:48" x14ac:dyDescent="0.15">
      <c r="A237" s="35" t="s">
        <v>875</v>
      </c>
      <c r="B237" s="4" t="s">
        <v>480</v>
      </c>
      <c r="C237" s="34">
        <f>VLOOKUP(B237,'[1]2016省城人口总结（根）'!B:C,2,FALSE)/100</f>
        <v>0.97476878123798505</v>
      </c>
      <c r="D237" s="40">
        <f>INDEX(人口源表!$1:$1048576,MATCH($B237,人口源表!$A:$A,0),MATCH(D$1,人口源表!$1:$1,0))*INDEX(城镇化率!$1:$1048576,MATCH($B237,城镇化率!$A:$A,0),MATCH(D$1,城镇化率!$5:$5,0))/100</f>
        <v>1754.5838062283729</v>
      </c>
      <c r="E237" s="40">
        <f>INDEX(人口源表!$1:$1048576,MATCH($B237,人口源表!$A:$A,0),MATCH(E$1,人口源表!$1:$1,0))*INDEX(城镇化率!$1:$1048576,MATCH($B237,城镇化率!$A:$A,0),MATCH(E$1,城镇化率!$5:$5,0))/100</f>
        <v>1784.4329370006712</v>
      </c>
      <c r="F237" s="40">
        <f>INDEX(人口源表!$1:$1048576,MATCH($B237,人口源表!$A:$A,0),MATCH(F$1,人口源表!$1:$1,0))*INDEX(城镇化率!$1:$1048576,MATCH($B237,城镇化率!$A:$A,0),MATCH(F$1,城镇化率!$5:$5,0))/100</f>
        <v>1800</v>
      </c>
      <c r="G237" s="40">
        <f>INDEX(人口源表!$1:$1048576,MATCH($B237,人口源表!$A:$A,0),MATCH(G$1,人口源表!$1:$1,0))*INDEX(城镇化率!$1:$1048576,MATCH($B237,城镇化率!$A:$A,0),MATCH(G$1,城镇化率!$5:$5,0))/100</f>
        <v>2307</v>
      </c>
      <c r="H237" s="40">
        <f>INDEX(人口源表!$1:$1048576,MATCH($B237,人口源表!$A:$A,0),MATCH(H$1,人口源表!$1:$1,0))*INDEX(城镇化率!$1:$1048576,MATCH($B237,城镇化率!$A:$A,0),MATCH(H$1,城镇化率!$5:$5,0))/100</f>
        <v>2333</v>
      </c>
      <c r="I237" s="40">
        <f>INDEX(人口源表!$1:$1048576,MATCH($B237,人口源表!$A:$A,0),MATCH(I$1,人口源表!$1:$1,0))*INDEX(城镇化率!$1:$1048576,MATCH($B237,城镇化率!$A:$A,0),MATCH(I$1,城镇化率!$5:$5,0))/100</f>
        <v>2357</v>
      </c>
      <c r="J237" s="40">
        <f>INDEX(人口源表!$1:$1048576,MATCH($B237,人口源表!$A:$A,0),MATCH(J$1,人口源表!$1:$1,0))*INDEX(城镇化率!$1:$1048576,MATCH($B237,城镇化率!$A:$A,0),MATCH(J$1,城镇化率!$5:$5,0))/100</f>
        <v>2379</v>
      </c>
      <c r="K237" s="40">
        <f>INDEX(人口源表!$1:$1048576,MATCH($B237,人口源表!$A:$A,0),MATCH(K$1,人口源表!$1:$1,0))*INDEX(城镇化率!$1:$1048576,MATCH($B237,城镇化率!$A:$A,0),MATCH(K$1,城镇化率!$5:$5,0))/100</f>
        <v>2399</v>
      </c>
      <c r="L237" s="40">
        <f>INDEX(人口源表!$1:$1048576,MATCH($B237,人口源表!$A:$A,0),MATCH(L$1,人口源表!$1:$1,0))*INDEX(城镇化率!$1:$1048576,MATCH($B237,城镇化率!$A:$A,0),MATCH(L$1,城镇化率!$5:$5,0))/100</f>
        <v>2417</v>
      </c>
      <c r="M237" s="40">
        <f>INDEX(人口源表!$1:$1048576,MATCH($B237,人口源表!$A:$A,0),MATCH(M$1,人口源表!$1:$1,0))*INDEX(城镇化率!$1:$1048576,MATCH($B237,城镇化率!$A:$A,0),MATCH(M$1,城镇化率!$5:$5,0))/100</f>
        <v>2434</v>
      </c>
      <c r="N237" s="40">
        <f>INDEX(人口源表!$1:$1048576,MATCH($B237,人口源表!$A:$A,0),MATCH(N$1,人口源表!$1:$1,0))*INDEX(城镇化率!$1:$1048576,MATCH($B237,城镇化率!$A:$A,0),MATCH(N$1,城镇化率!$5:$5,0))/100</f>
        <v>2450</v>
      </c>
      <c r="O237" s="40">
        <f>INDEX(人口源表!$1:$1048576,MATCH($B237,人口源表!$A:$A,0),MATCH(O$1,人口源表!$1:$1,0))*INDEX(城镇化率!$1:$1048576,MATCH($B237,城镇化率!$A:$A,0),MATCH(O$1,城镇化率!$5:$5,0))/100</f>
        <v>2463</v>
      </c>
      <c r="P237" s="40">
        <f>INDEX(人口源表!$1:$1048576,MATCH($B237,人口源表!$A:$A,0),MATCH(P$1,人口源表!$1:$1,0))*INDEX(城镇化率!$1:$1048576,MATCH($B237,城镇化率!$A:$A,0),MATCH(P$1,城镇化率!$5:$5,0))/100</f>
        <v>2475</v>
      </c>
      <c r="Q237" s="40">
        <f>INDEX(人口源表!$1:$1048576,MATCH($B237,人口源表!$A:$A,0),MATCH(Q$1,人口源表!$1:$1,0))*INDEX(城镇化率!$1:$1048576,MATCH($B237,城镇化率!$A:$A,0),MATCH(Q$1,城镇化率!$5:$5,0))/100</f>
        <v>2486</v>
      </c>
      <c r="R237" s="40">
        <f>INDEX(人口源表!$1:$1048576,MATCH($B237,人口源表!$A:$A,0),MATCH(R$1,人口源表!$1:$1,0))*INDEX(城镇化率!$1:$1048576,MATCH($B237,城镇化率!$A:$A,0),MATCH(R$1,城镇化率!$5:$5,0))/100</f>
        <v>2495</v>
      </c>
      <c r="S237" s="40">
        <f>INDEX(人口源表!$1:$1048576,MATCH($B237,人口源表!$A:$A,0),MATCH(S$1,人口源表!$1:$1,0))*INDEX(城镇化率!$1:$1048576,MATCH($B237,城镇化率!$A:$A,0),MATCH(S$1,城镇化率!$5:$5,0))/100</f>
        <v>2503</v>
      </c>
      <c r="T237" s="40">
        <f>INDEX(人口源表!$1:$1048576,MATCH($B237,人口源表!$A:$A,0),MATCH(T$1,人口源表!$1:$1,0))*INDEX(城镇化率!$1:$1048576,MATCH($B237,城镇化率!$A:$A,0),MATCH(T$1,城镇化率!$5:$5,0))/100</f>
        <v>2509</v>
      </c>
      <c r="U237" s="40">
        <f>INDEX(人口源表!$1:$1048576,MATCH($B237,人口源表!$A:$A,0),MATCH(U$1,人口源表!$1:$1,0))*INDEX(城镇化率!$1:$1048576,MATCH($B237,城镇化率!$A:$A,0),MATCH(U$1,城镇化率!$5:$5,0))/100</f>
        <v>2514</v>
      </c>
      <c r="V237" s="40">
        <f>INDEX(人口源表!$1:$1048576,MATCH($B237,人口源表!$A:$A,0),MATCH(V$1,人口源表!$1:$1,0))*INDEX(城镇化率!$1:$1048576,MATCH($B237,城镇化率!$A:$A,0),MATCH(V$1,城镇化率!$5:$5,0))/100</f>
        <v>2518</v>
      </c>
      <c r="W237" s="40">
        <f>INDEX(人口源表!$1:$1048576,MATCH($B237,人口源表!$A:$A,0),MATCH(W$1,人口源表!$1:$1,0))*INDEX(城镇化率!$1:$1048576,MATCH($B237,城镇化率!$A:$A,0),MATCH(W$1,城镇化率!$5:$5,0))/100</f>
        <v>2521</v>
      </c>
      <c r="X237" s="40">
        <f>INDEX(人口源表!$1:$1048576,MATCH($B237,人口源表!$A:$A,0),MATCH(X$1,人口源表!$1:$1,0))*INDEX(城镇化率!$1:$1048576,MATCH($B237,城镇化率!$A:$A,0),MATCH(X$1,城镇化率!$5:$5,0))/100</f>
        <v>2522</v>
      </c>
      <c r="Y237" s="40">
        <f>INDEX(人口源表!$1:$1048576,MATCH($B237,人口源表!$A:$A,0),MATCH(Y$1,人口源表!$1:$1,0))*INDEX(城镇化率!$1:$1048576,MATCH($B237,城镇化率!$A:$A,0),MATCH(Y$1,城镇化率!$5:$5,0))/100</f>
        <v>2523</v>
      </c>
      <c r="Z237" s="40">
        <f>INDEX(人口源表!$1:$1048576,MATCH($B237,人口源表!$A:$A,0),MATCH(Z$1,人口源表!$1:$1,0))*INDEX(城镇化率!$1:$1048576,MATCH($B237,城镇化率!$A:$A,0),MATCH(Z$1,城镇化率!$5:$5,0))/100</f>
        <v>2522</v>
      </c>
      <c r="AA237" s="40">
        <f>INDEX(人口源表!$1:$1048576,MATCH($B237,人口源表!$A:$A,0),MATCH(AA$1,人口源表!$1:$1,0))*INDEX(城镇化率!$1:$1048576,MATCH($B237,城镇化率!$A:$A,0),MATCH(AA$1,城镇化率!$5:$5,0))/100</f>
        <v>2520</v>
      </c>
      <c r="AB237" s="40">
        <f>INDEX(人口源表!$1:$1048576,MATCH($B237,人口源表!$A:$A,0),MATCH(AB$1,人口源表!$1:$1,0))*INDEX(城镇化率!$1:$1048576,MATCH($B237,城镇化率!$A:$A,0),MATCH(AB$1,城镇化率!$5:$5,0))/100</f>
        <v>2518</v>
      </c>
      <c r="AC237" s="40">
        <f>INDEX(人口源表!$1:$1048576,MATCH($B237,人口源表!$A:$A,0),MATCH(AC$1,人口源表!$1:$1,0))*INDEX(城镇化率!$1:$1048576,MATCH($B237,城镇化率!$A:$A,0),MATCH(AC$1,城镇化率!$5:$5,0))/100</f>
        <v>2514</v>
      </c>
      <c r="AD237" s="40">
        <f>INDEX(人口源表!$1:$1048576,MATCH($B237,人口源表!$A:$A,0),MATCH(AD$1,人口源表!$1:$1,0))*INDEX(城镇化率!$1:$1048576,MATCH($B237,城镇化率!$A:$A,0),MATCH(AD$1,城镇化率!$5:$5,0))/100</f>
        <v>2510</v>
      </c>
      <c r="AE237" s="40">
        <f>INDEX(人口源表!$1:$1048576,MATCH($B237,人口源表!$A:$A,0),MATCH(AE$1,人口源表!$1:$1,0))*INDEX(城镇化率!$1:$1048576,MATCH($B237,城镇化率!$A:$A,0),MATCH(AE$1,城镇化率!$5:$5,0))/100</f>
        <v>2505</v>
      </c>
      <c r="AF237" s="40">
        <f>INDEX(人口源表!$1:$1048576,MATCH($B237,人口源表!$A:$A,0),MATCH(AF$1,人口源表!$1:$1,0))*INDEX(城镇化率!$1:$1048576,MATCH($B237,城镇化率!$A:$A,0),MATCH(AF$1,城镇化率!$5:$5,0))/100</f>
        <v>2499</v>
      </c>
      <c r="AG237" s="40">
        <f>INDEX(人口源表!$1:$1048576,MATCH($B237,人口源表!$A:$A,0),MATCH(AG$1,人口源表!$1:$1,0))*INDEX(城镇化率!$1:$1048576,MATCH($B237,城镇化率!$A:$A,0),MATCH(AG$1,城镇化率!$5:$5,0))/100</f>
        <v>2493</v>
      </c>
      <c r="AH237" s="40">
        <f>INDEX(人口源表!$1:$1048576,MATCH($B237,人口源表!$A:$A,0),MATCH(AH$1,人口源表!$1:$1,0))*INDEX(城镇化率!$1:$1048576,MATCH($B237,城镇化率!$A:$A,0),MATCH(AH$1,城镇化率!$5:$5,0))/100</f>
        <v>2486</v>
      </c>
      <c r="AI237" s="40">
        <f>INDEX(人口源表!$1:$1048576,MATCH($B237,人口源表!$A:$A,0),MATCH(AI$1,人口源表!$1:$1,0))*INDEX(城镇化率!$1:$1048576,MATCH($B237,城镇化率!$A:$A,0),MATCH(AI$1,城镇化率!$5:$5,0))/100</f>
        <v>2478</v>
      </c>
      <c r="AJ237" s="40">
        <f>INDEX(人口源表!$1:$1048576,MATCH($B237,人口源表!$A:$A,0),MATCH(AJ$1,人口源表!$1:$1,0))*INDEX(城镇化率!$1:$1048576,MATCH($B237,城镇化率!$A:$A,0),MATCH(AJ$1,城镇化率!$5:$5,0))/100</f>
        <v>2470</v>
      </c>
      <c r="AK237" s="40">
        <f>INDEX(人口源表!$1:$1048576,MATCH($B237,人口源表!$A:$A,0),MATCH(AK$1,人口源表!$1:$1,0))*INDEX(城镇化率!$1:$1048576,MATCH($B237,城镇化率!$A:$A,0),MATCH(AK$1,城镇化率!$5:$5,0))/100</f>
        <v>2462</v>
      </c>
      <c r="AL237" s="40">
        <f>INDEX(人口源表!$1:$1048576,MATCH($B237,人口源表!$A:$A,0),MATCH(AL$1,人口源表!$1:$1,0))*INDEX(城镇化率!$1:$1048576,MATCH($B237,城镇化率!$A:$A,0),MATCH(AL$1,城镇化率!$5:$5,0))/100</f>
        <v>2453</v>
      </c>
      <c r="AM237" s="40">
        <f>INDEX(人口源表!$1:$1048576,MATCH($B237,人口源表!$A:$A,0),MATCH(AM$1,人口源表!$1:$1,0))*INDEX(城镇化率!$1:$1048576,MATCH($B237,城镇化率!$A:$A,0),MATCH(AM$1,城镇化率!$5:$5,0))/100</f>
        <v>2443</v>
      </c>
      <c r="AN237" s="40">
        <f>INDEX(人口源表!$1:$1048576,MATCH($B237,人口源表!$A:$A,0),MATCH(AN$1,人口源表!$1:$1,0))*INDEX(城镇化率!$1:$1048576,MATCH($B237,城镇化率!$A:$A,0),MATCH(AN$1,城镇化率!$5:$5,0))/100</f>
        <v>2434</v>
      </c>
      <c r="AO237" s="40">
        <f>INDEX(人口源表!$1:$1048576,MATCH($B237,人口源表!$A:$A,0),MATCH(AO$1,人口源表!$1:$1,0))*INDEX(城镇化率!$1:$1048576,MATCH($B237,城镇化率!$A:$A,0),MATCH(AO$1,城镇化率!$5:$5,0))/100</f>
        <v>2424</v>
      </c>
      <c r="AP237" s="40">
        <f>INDEX(人口源表!$1:$1048576,MATCH($B237,人口源表!$A:$A,0),MATCH(AP$1,人口源表!$1:$1,0))*INDEX(城镇化率!$1:$1048576,MATCH($B237,城镇化率!$A:$A,0),MATCH(AP$1,城镇化率!$5:$5,0))/100</f>
        <v>2414</v>
      </c>
      <c r="AQ237" s="40">
        <f>INDEX(人口源表!$1:$1048576,MATCH($B237,人口源表!$A:$A,0),MATCH(AQ$1,人口源表!$1:$1,0))*INDEX(城镇化率!$1:$1048576,MATCH($B237,城镇化率!$A:$A,0),MATCH(AQ$1,城镇化率!$5:$5,0))/100</f>
        <v>2404</v>
      </c>
      <c r="AR237" s="40">
        <f>INDEX(人口源表!$1:$1048576,MATCH($B237,人口源表!$A:$A,0),MATCH(AR$1,人口源表!$1:$1,0))*INDEX(城镇化率!$1:$1048576,MATCH($B237,城镇化率!$A:$A,0),MATCH(AR$1,城镇化率!$5:$5,0))/100</f>
        <v>2394</v>
      </c>
      <c r="AS237" s="40">
        <f>INDEX(人口源表!$1:$1048576,MATCH($B237,人口源表!$A:$A,0),MATCH(AS$1,人口源表!$1:$1,0))*INDEX(城镇化率!$1:$1048576,MATCH($B237,城镇化率!$A:$A,0),MATCH(AS$1,城镇化率!$5:$5,0))/100</f>
        <v>2384</v>
      </c>
      <c r="AT237" s="40">
        <f>INDEX(人口源表!$1:$1048576,MATCH($B237,人口源表!$A:$A,0),MATCH(AT$1,人口源表!$1:$1,0))*INDEX(城镇化率!$1:$1048576,MATCH($B237,城镇化率!$A:$A,0),MATCH(AT$1,城镇化率!$5:$5,0))/100</f>
        <v>2373</v>
      </c>
      <c r="AU237" s="40">
        <f>INDEX(人口源表!$1:$1048576,MATCH($B237,人口源表!$A:$A,0),MATCH(AU$1,人口源表!$1:$1,0))*INDEX(城镇化率!$1:$1048576,MATCH($B237,城镇化率!$A:$A,0),MATCH(AU$1,城镇化率!$5:$5,0))/100</f>
        <v>2363</v>
      </c>
      <c r="AV237" s="40">
        <f>INDEX(人口源表!$1:$1048576,MATCH($B237,人口源表!$A:$A,0),MATCH(AV$1,人口源表!$1:$1,0))*INDEX(城镇化率!$1:$1048576,MATCH($B237,城镇化率!$A:$A,0),MATCH(AV$1,城镇化率!$5:$5,0))/100</f>
        <v>2354</v>
      </c>
    </row>
    <row r="238" spans="1:48" x14ac:dyDescent="0.15">
      <c r="A238" s="35" t="s">
        <v>875</v>
      </c>
      <c r="B238" s="4" t="s">
        <v>482</v>
      </c>
      <c r="C238" s="34">
        <f>VLOOKUP(B238,'[1]2016省城人口总结（根）'!B:C,2,FALSE)/100</f>
        <v>0.54491916102288096</v>
      </c>
      <c r="D238" s="40">
        <f>INDEX(人口源表!$1:$1048576,MATCH($B238,人口源表!$A:$A,0),MATCH(D$1,人口源表!$1:$1,0))*INDEX(城镇化率!$1:$1048576,MATCH($B238,城镇化率!$A:$A,0),MATCH(D$1,城镇化率!$5:$5,0))/100</f>
        <v>517562.24474497797</v>
      </c>
      <c r="E238" s="40">
        <f>INDEX(人口源表!$1:$1048576,MATCH($B238,人口源表!$A:$A,0),MATCH(E$1,人口源表!$1:$1,0))*INDEX(城镇化率!$1:$1048576,MATCH($B238,城镇化率!$A:$A,0),MATCH(E$1,城镇化率!$5:$5,0))/100</f>
        <v>528808.51503845665</v>
      </c>
      <c r="F238" s="40">
        <f>INDEX(人口源表!$1:$1048576,MATCH($B238,人口源表!$A:$A,0),MATCH(F$1,人口源表!$1:$1,0))*INDEX(城镇化率!$1:$1048576,MATCH($B238,城镇化率!$A:$A,0),MATCH(F$1,城镇化率!$5:$5,0))/100</f>
        <v>540161.16629103641</v>
      </c>
      <c r="G238" s="40">
        <f>INDEX(人口源表!$1:$1048576,MATCH($B238,人口源表!$A:$A,0),MATCH(G$1,人口源表!$1:$1,0))*INDEX(城镇化率!$1:$1048576,MATCH($B238,城镇化率!$A:$A,0),MATCH(G$1,城镇化率!$5:$5,0))/100</f>
        <v>542356.81712927844</v>
      </c>
      <c r="H238" s="40">
        <f>INDEX(人口源表!$1:$1048576,MATCH($B238,人口源表!$A:$A,0),MATCH(H$1,人口源表!$1:$1,0))*INDEX(城镇化率!$1:$1048576,MATCH($B238,城镇化率!$A:$A,0),MATCH(H$1,城镇化率!$5:$5,0))/100</f>
        <v>556237.1838778141</v>
      </c>
      <c r="I238" s="40">
        <f>INDEX(人口源表!$1:$1048576,MATCH($B238,人口源表!$A:$A,0),MATCH(I$1,人口源表!$1:$1,0))*INDEX(城镇化率!$1:$1048576,MATCH($B238,城镇化率!$A:$A,0),MATCH(I$1,城镇化率!$5:$5,0))/100</f>
        <v>566651.15721015434</v>
      </c>
      <c r="J238" s="40">
        <f>INDEX(人口源表!$1:$1048576,MATCH($B238,人口源表!$A:$A,0),MATCH(J$1,人口源表!$1:$1,0))*INDEX(城镇化率!$1:$1048576,MATCH($B238,城镇化率!$A:$A,0),MATCH(J$1,城镇化率!$5:$5,0))/100</f>
        <v>577309.96083126555</v>
      </c>
      <c r="K238" s="40">
        <f>INDEX(人口源表!$1:$1048576,MATCH($B238,人口源表!$A:$A,0),MATCH(K$1,人口源表!$1:$1,0))*INDEX(城镇化率!$1:$1048576,MATCH($B238,城镇化率!$A:$A,0),MATCH(K$1,城镇化率!$5:$5,0))/100</f>
        <v>588160.11143864668</v>
      </c>
      <c r="L238" s="40">
        <f>INDEX(人口源表!$1:$1048576,MATCH($B238,人口源表!$A:$A,0),MATCH(L$1,人口源表!$1:$1,0))*INDEX(城镇化率!$1:$1048576,MATCH($B238,城镇化率!$A:$A,0),MATCH(L$1,城镇化率!$5:$5,0))/100</f>
        <v>599149.51535751438</v>
      </c>
      <c r="M238" s="40">
        <f>INDEX(人口源表!$1:$1048576,MATCH($B238,人口源表!$A:$A,0),MATCH(M$1,人口源表!$1:$1,0))*INDEX(城镇化率!$1:$1048576,MATCH($B238,城镇化率!$A:$A,0),MATCH(M$1,城镇化率!$5:$5,0))/100</f>
        <v>610228.20618240326</v>
      </c>
      <c r="N238" s="40">
        <f>INDEX(人口源表!$1:$1048576,MATCH($B238,人口源表!$A:$A,0),MATCH(N$1,人口源表!$1:$1,0))*INDEX(城镇化率!$1:$1048576,MATCH($B238,城镇化率!$A:$A,0),MATCH(N$1,城镇化率!$5:$5,0))/100</f>
        <v>621347.26703025843</v>
      </c>
      <c r="O238" s="40">
        <f>INDEX(人口源表!$1:$1048576,MATCH($B238,人口源表!$A:$A,0),MATCH(O$1,人口源表!$1:$1,0))*INDEX(城镇化率!$1:$1048576,MATCH($B238,城镇化率!$A:$A,0),MATCH(O$1,城镇化率!$5:$5,0))/100</f>
        <v>632461.43392603029</v>
      </c>
      <c r="P238" s="40">
        <f>INDEX(人口源表!$1:$1048576,MATCH($B238,人口源表!$A:$A,0),MATCH(P$1,人口源表!$1:$1,0))*INDEX(城镇化率!$1:$1048576,MATCH($B238,城镇化率!$A:$A,0),MATCH(P$1,城镇化率!$5:$5,0))/100</f>
        <v>643526.17147259088</v>
      </c>
      <c r="Q238" s="40">
        <f>INDEX(人口源表!$1:$1048576,MATCH($B238,人口源表!$A:$A,0),MATCH(Q$1,人口源表!$1:$1,0))*INDEX(城镇化率!$1:$1048576,MATCH($B238,城镇化率!$A:$A,0),MATCH(Q$1,城镇化率!$5:$5,0))/100</f>
        <v>654499.02959629532</v>
      </c>
      <c r="R238" s="40">
        <f>INDEX(人口源表!$1:$1048576,MATCH($B238,人口源表!$A:$A,0),MATCH(R$1,人口源表!$1:$1,0))*INDEX(城镇化率!$1:$1048576,MATCH($B238,城镇化率!$A:$A,0),MATCH(R$1,城镇化率!$5:$5,0))/100</f>
        <v>665341.72364634823</v>
      </c>
      <c r="S238" s="40">
        <f>INDEX(人口源表!$1:$1048576,MATCH($B238,人口源表!$A:$A,0),MATCH(S$1,人口源表!$1:$1,0))*INDEX(城镇化率!$1:$1048576,MATCH($B238,城镇化率!$A:$A,0),MATCH(S$1,城镇化率!$5:$5,0))/100</f>
        <v>672669.86556141765</v>
      </c>
      <c r="T238" s="40">
        <f>INDEX(人口源表!$1:$1048576,MATCH($B238,人口源表!$A:$A,0),MATCH(T$1,人口源表!$1:$1,0))*INDEX(城镇化率!$1:$1048576,MATCH($B238,城镇化率!$A:$A,0),MATCH(T$1,城镇化率!$5:$5,0))/100</f>
        <v>679710.59227554558</v>
      </c>
      <c r="U238" s="40">
        <f>INDEX(人口源表!$1:$1048576,MATCH($B238,人口源表!$A:$A,0),MATCH(U$1,人口源表!$1:$1,0))*INDEX(城镇化率!$1:$1048576,MATCH($B238,城镇化率!$A:$A,0),MATCH(U$1,城镇化率!$5:$5,0))/100</f>
        <v>686435.59454477299</v>
      </c>
      <c r="V238" s="40">
        <f>INDEX(人口源表!$1:$1048576,MATCH($B238,人口源表!$A:$A,0),MATCH(V$1,人口源表!$1:$1,0))*INDEX(城镇化率!$1:$1048576,MATCH($B238,城镇化率!$A:$A,0),MATCH(V$1,城镇化率!$5:$5,0))/100</f>
        <v>692822.61253157421</v>
      </c>
      <c r="W238" s="40">
        <f>INDEX(人口源表!$1:$1048576,MATCH($B238,人口源表!$A:$A,0),MATCH(W$1,人口源表!$1:$1,0))*INDEX(城镇化率!$1:$1048576,MATCH($B238,城镇化率!$A:$A,0),MATCH(W$1,城镇化率!$5:$5,0))/100</f>
        <v>698851.6324910674</v>
      </c>
      <c r="X238" s="40">
        <f>INDEX(人口源表!$1:$1048576,MATCH($B238,人口源表!$A:$A,0),MATCH(X$1,人口源表!$1:$1,0))*INDEX(城镇化率!$1:$1048576,MATCH($B238,城镇化率!$A:$A,0),MATCH(X$1,城镇化率!$5:$5,0))/100</f>
        <v>704507.60210866784</v>
      </c>
      <c r="Y238" s="40">
        <f>INDEX(人口源表!$1:$1048576,MATCH($B238,人口源表!$A:$A,0),MATCH(Y$1,人口源表!$1:$1,0))*INDEX(城镇化率!$1:$1048576,MATCH($B238,城镇化率!$A:$A,0),MATCH(Y$1,城镇化率!$5:$5,0))/100</f>
        <v>709779.22544535587</v>
      </c>
      <c r="Z238" s="40">
        <f>INDEX(人口源表!$1:$1048576,MATCH($B238,人口源表!$A:$A,0),MATCH(Z$1,人口源表!$1:$1,0))*INDEX(城镇化率!$1:$1048576,MATCH($B238,城镇化率!$A:$A,0),MATCH(Z$1,城镇化率!$5:$5,0))/100</f>
        <v>714657.71982401493</v>
      </c>
      <c r="AA238" s="40">
        <f>INDEX(人口源表!$1:$1048576,MATCH($B238,人口源表!$A:$A,0),MATCH(AA$1,人口源表!$1:$1,0))*INDEX(城镇化率!$1:$1048576,MATCH($B238,城镇化率!$A:$A,0),MATCH(AA$1,城镇化率!$5:$5,0))/100</f>
        <v>719141.59558045154</v>
      </c>
      <c r="AB238" s="40">
        <f>INDEX(人口源表!$1:$1048576,MATCH($B238,人口源表!$A:$A,0),MATCH(AB$1,人口源表!$1:$1,0))*INDEX(城镇化率!$1:$1048576,MATCH($B238,城镇化率!$A:$A,0),MATCH(AB$1,城镇化率!$5:$5,0))/100</f>
        <v>723230.07130079379</v>
      </c>
      <c r="AC238" s="40">
        <f>INDEX(人口源表!$1:$1048576,MATCH($B238,人口源表!$A:$A,0),MATCH(AC$1,人口源表!$1:$1,0))*INDEX(城镇化率!$1:$1048576,MATCH($B238,城镇化率!$A:$A,0),MATCH(AC$1,城镇化率!$5:$5,0))/100</f>
        <v>726040.37318160699</v>
      </c>
      <c r="AD238" s="40">
        <f>INDEX(人口源表!$1:$1048576,MATCH($B238,人口源表!$A:$A,0),MATCH(AD$1,人口源表!$1:$1,0))*INDEX(城镇化率!$1:$1048576,MATCH($B238,城镇化率!$A:$A,0),MATCH(AD$1,城镇化率!$5:$5,0))/100</f>
        <v>728463.98404126242</v>
      </c>
      <c r="AE238" s="40">
        <f>INDEX(人口源表!$1:$1048576,MATCH($B238,人口源表!$A:$A,0),MATCH(AE$1,人口源表!$1:$1,0))*INDEX(城镇化率!$1:$1048576,MATCH($B238,城镇化率!$A:$A,0),MATCH(AE$1,城镇化率!$5:$5,0))/100</f>
        <v>730516.30141881807</v>
      </c>
      <c r="AF238" s="40">
        <f>INDEX(人口源表!$1:$1048576,MATCH($B238,人口源表!$A:$A,0),MATCH(AF$1,人口源表!$1:$1,0))*INDEX(城镇化率!$1:$1048576,MATCH($B238,城镇化率!$A:$A,0),MATCH(AF$1,城镇化率!$5:$5,0))/100</f>
        <v>732218.4856538421</v>
      </c>
      <c r="AG238" s="40">
        <f>INDEX(人口源表!$1:$1048576,MATCH($B238,人口源表!$A:$A,0),MATCH(AG$1,人口源表!$1:$1,0))*INDEX(城镇化率!$1:$1048576,MATCH($B238,城镇化率!$A:$A,0),MATCH(AG$1,城镇化率!$5:$5,0))/100</f>
        <v>733595.49691745127</v>
      </c>
      <c r="AH238" s="40">
        <f>INDEX(人口源表!$1:$1048576,MATCH($B238,人口源表!$A:$A,0),MATCH(AH$1,人口源表!$1:$1,0))*INDEX(城镇化率!$1:$1048576,MATCH($B238,城镇化率!$A:$A,0),MATCH(AH$1,城镇化率!$5:$5,0))/100</f>
        <v>734676.85597016185</v>
      </c>
      <c r="AI238" s="40">
        <f>INDEX(人口源表!$1:$1048576,MATCH($B238,人口源表!$A:$A,0),MATCH(AI$1,人口源表!$1:$1,0))*INDEX(城镇化率!$1:$1048576,MATCH($B238,城镇化率!$A:$A,0),MATCH(AI$1,城镇化率!$5:$5,0))/100</f>
        <v>735498.11628861516</v>
      </c>
      <c r="AJ238" s="40">
        <f>INDEX(人口源表!$1:$1048576,MATCH($B238,人口源表!$A:$A,0),MATCH(AJ$1,人口源表!$1:$1,0))*INDEX(城镇化率!$1:$1048576,MATCH($B238,城镇化率!$A:$A,0),MATCH(AJ$1,城镇化率!$5:$5,0))/100</f>
        <v>736097.48558690876</v>
      </c>
      <c r="AK238" s="40">
        <f>INDEX(人口源表!$1:$1048576,MATCH($B238,人口源表!$A:$A,0),MATCH(AK$1,人口源表!$1:$1,0))*INDEX(城镇化率!$1:$1048576,MATCH($B238,城镇化率!$A:$A,0),MATCH(AK$1,城镇化率!$5:$5,0))/100</f>
        <v>736521.47220680548</v>
      </c>
      <c r="AL238" s="40">
        <f>INDEX(人口源表!$1:$1048576,MATCH($B238,人口源表!$A:$A,0),MATCH(AL$1,人口源表!$1:$1,0))*INDEX(城镇化率!$1:$1048576,MATCH($B238,城镇化率!$A:$A,0),MATCH(AL$1,城镇化率!$5:$5,0))/100</f>
        <v>736818.71049943822</v>
      </c>
      <c r="AM238" s="40">
        <f>INDEX(人口源表!$1:$1048576,MATCH($B238,人口源表!$A:$A,0),MATCH(AM$1,人口源表!$1:$1,0))*INDEX(城镇化率!$1:$1048576,MATCH($B238,城镇化率!$A:$A,0),MATCH(AM$1,城镇化率!$5:$5,0))/100</f>
        <v>737044.93257287459</v>
      </c>
      <c r="AN238" s="40">
        <f>INDEX(人口源表!$1:$1048576,MATCH($B238,人口源表!$A:$A,0),MATCH(AN$1,人口源表!$1:$1,0))*INDEX(城镇化率!$1:$1048576,MATCH($B238,城镇化率!$A:$A,0),MATCH(AN$1,城镇化率!$5:$5,0))/100</f>
        <v>737260.26250298414</v>
      </c>
      <c r="AO238" s="40">
        <f>INDEX(人口源表!$1:$1048576,MATCH($B238,人口源表!$A:$A,0),MATCH(AO$1,人口源表!$1:$1,0))*INDEX(城镇化率!$1:$1048576,MATCH($B238,城镇化率!$A:$A,0),MATCH(AO$1,城镇化率!$5:$5,0))/100</f>
        <v>737530.71276773547</v>
      </c>
      <c r="AP238" s="40">
        <f>INDEX(人口源表!$1:$1048576,MATCH($B238,人口源表!$A:$A,0),MATCH(AP$1,人口源表!$1:$1,0))*INDEX(城镇化率!$1:$1048576,MATCH($B238,城镇化率!$A:$A,0),MATCH(AP$1,城镇化率!$5:$5,0))/100</f>
        <v>737927.57317037182</v>
      </c>
      <c r="AQ238" s="40">
        <f>INDEX(人口源表!$1:$1048576,MATCH($B238,人口源表!$A:$A,0),MATCH(AQ$1,人口源表!$1:$1,0))*INDEX(城镇化率!$1:$1048576,MATCH($B238,城镇化率!$A:$A,0),MATCH(AQ$1,城镇化率!$5:$5,0))/100</f>
        <v>738528.21711915685</v>
      </c>
      <c r="AR238" s="40">
        <f>INDEX(人口源表!$1:$1048576,MATCH($B238,人口源表!$A:$A,0),MATCH(AR$1,人口源表!$1:$1,0))*INDEX(城镇化率!$1:$1048576,MATCH($B238,城镇化率!$A:$A,0),MATCH(AR$1,城镇化率!$5:$5,0))/100</f>
        <v>739414.76843510882</v>
      </c>
      <c r="AS238" s="40">
        <f>INDEX(人口源表!$1:$1048576,MATCH($B238,人口源表!$A:$A,0),MATCH(AS$1,人口源表!$1:$1,0))*INDEX(城镇化率!$1:$1048576,MATCH($B238,城镇化率!$A:$A,0),MATCH(AS$1,城镇化率!$5:$5,0))/100</f>
        <v>740676.34475985472</v>
      </c>
      <c r="AT238" s="40">
        <f>INDEX(人口源表!$1:$1048576,MATCH($B238,人口源表!$A:$A,0),MATCH(AT$1,人口源表!$1:$1,0))*INDEX(城镇化率!$1:$1048576,MATCH($B238,城镇化率!$A:$A,0),MATCH(AT$1,城镇化率!$5:$5,0))/100</f>
        <v>742406.28056658793</v>
      </c>
      <c r="AU238" s="40">
        <f>INDEX(人口源表!$1:$1048576,MATCH($B238,人口源表!$A:$A,0),MATCH(AU$1,人口源表!$1:$1,0))*INDEX(城镇化率!$1:$1048576,MATCH($B238,城镇化率!$A:$A,0),MATCH(AU$1,城镇化率!$5:$5,0))/100</f>
        <v>744705.82937390998</v>
      </c>
      <c r="AV238" s="40">
        <f>INDEX(人口源表!$1:$1048576,MATCH($B238,人口源表!$A:$A,0),MATCH(AV$1,人口源表!$1:$1,0))*INDEX(城镇化率!$1:$1048576,MATCH($B238,城镇化率!$A:$A,0),MATCH(AV$1,城镇化率!$5:$5,0))/100</f>
        <v>747681.38080819545</v>
      </c>
    </row>
    <row r="239" spans="1:48" x14ac:dyDescent="0.15">
      <c r="A239" s="35" t="s">
        <v>875</v>
      </c>
      <c r="B239" s="4" t="s">
        <v>484</v>
      </c>
      <c r="C239" s="34">
        <f>VLOOKUP(B239,'[1]2016省城人口总结（根）'!B:C,2,FALSE)/100</f>
        <v>0.57360870167367206</v>
      </c>
      <c r="D239" s="40">
        <f>INDEX(人口源表!$1:$1048576,MATCH($B239,人口源表!$A:$A,0),MATCH(D$1,人口源表!$1:$1,0))*INDEX(城镇化率!$1:$1048576,MATCH($B239,城镇化率!$A:$A,0),MATCH(D$1,城镇化率!$5:$5,0))/100</f>
        <v>64097.31376181401</v>
      </c>
      <c r="E239" s="40">
        <f>INDEX(人口源表!$1:$1048576,MATCH($B239,人口源表!$A:$A,0),MATCH(E$1,人口源表!$1:$1,0))*INDEX(城镇化率!$1:$1048576,MATCH($B239,城镇化率!$A:$A,0),MATCH(E$1,城镇化率!$5:$5,0))/100</f>
        <v>65490.104142044329</v>
      </c>
      <c r="F239" s="40">
        <f>INDEX(人口源表!$1:$1048576,MATCH($B239,人口源表!$A:$A,0),MATCH(F$1,人口源表!$1:$1,0))*INDEX(城镇化率!$1:$1048576,MATCH($B239,城镇化率!$A:$A,0),MATCH(F$1,城镇化率!$5:$5,0))/100</f>
        <v>66896.06923465585</v>
      </c>
      <c r="G239" s="40">
        <f>INDEX(人口源表!$1:$1048576,MATCH($B239,人口源表!$A:$A,0),MATCH(G$1,人口源表!$1:$1,0))*INDEX(城镇化率!$1:$1048576,MATCH($B239,城镇化率!$A:$A,0),MATCH(G$1,城镇化率!$5:$5,0))/100</f>
        <v>66987.735400913836</v>
      </c>
      <c r="H239" s="40">
        <f>INDEX(人口源表!$1:$1048576,MATCH($B239,人口源表!$A:$A,0),MATCH(H$1,人口源表!$1:$1,0))*INDEX(城镇化率!$1:$1048576,MATCH($B239,城镇化率!$A:$A,0),MATCH(H$1,城镇化率!$5:$5,0))/100</f>
        <v>68887.647907759485</v>
      </c>
      <c r="I239" s="40">
        <f>INDEX(人口源表!$1:$1048576,MATCH($B239,人口源表!$A:$A,0),MATCH(I$1,人口源表!$1:$1,0))*INDEX(城镇化率!$1:$1048576,MATCH($B239,城镇化率!$A:$A,0),MATCH(I$1,城镇化率!$5:$5,0))/100</f>
        <v>70288.658171393123</v>
      </c>
      <c r="J239" s="40">
        <f>INDEX(人口源表!$1:$1048576,MATCH($B239,人口源表!$A:$A,0),MATCH(J$1,人口源表!$1:$1,0))*INDEX(城镇化率!$1:$1048576,MATCH($B239,城镇化率!$A:$A,0),MATCH(J$1,城镇化率!$5:$5,0))/100</f>
        <v>71655.71332131252</v>
      </c>
      <c r="K239" s="40">
        <f>INDEX(人口源表!$1:$1048576,MATCH($B239,人口源表!$A:$A,0),MATCH(K$1,人口源表!$1:$1,0))*INDEX(城镇化率!$1:$1048576,MATCH($B239,城镇化率!$A:$A,0),MATCH(K$1,城镇化率!$5:$5,0))/100</f>
        <v>72988.707775487317</v>
      </c>
      <c r="L239" s="40">
        <f>INDEX(人口源表!$1:$1048576,MATCH($B239,人口源表!$A:$A,0),MATCH(L$1,人口源表!$1:$1,0))*INDEX(城镇化率!$1:$1048576,MATCH($B239,城镇化率!$A:$A,0),MATCH(L$1,城镇化率!$5:$5,0))/100</f>
        <v>74288.83414851909</v>
      </c>
      <c r="M239" s="40">
        <f>INDEX(人口源表!$1:$1048576,MATCH($B239,人口源表!$A:$A,0),MATCH(M$1,人口源表!$1:$1,0))*INDEX(城镇化率!$1:$1048576,MATCH($B239,城镇化率!$A:$A,0),MATCH(M$1,城镇化率!$5:$5,0))/100</f>
        <v>75554.778155350577</v>
      </c>
      <c r="N239" s="40">
        <f>INDEX(人口源表!$1:$1048576,MATCH($B239,人口源表!$A:$A,0),MATCH(N$1,人口源表!$1:$1,0))*INDEX(城镇化率!$1:$1048576,MATCH($B239,城镇化率!$A:$A,0),MATCH(N$1,城镇化率!$5:$5,0))/100</f>
        <v>76787.802879845942</v>
      </c>
      <c r="O239" s="40">
        <f>INDEX(人口源表!$1:$1048576,MATCH($B239,人口源表!$A:$A,0),MATCH(O$1,人口源表!$1:$1,0))*INDEX(城镇化率!$1:$1048576,MATCH($B239,城镇化率!$A:$A,0),MATCH(O$1,城镇化率!$5:$5,0))/100</f>
        <v>77987.273164190832</v>
      </c>
      <c r="P239" s="40">
        <f>INDEX(人口源表!$1:$1048576,MATCH($B239,人口源表!$A:$A,0),MATCH(P$1,人口源表!$1:$1,0))*INDEX(城镇化率!$1:$1048576,MATCH($B239,城镇化率!$A:$A,0),MATCH(P$1,城镇化率!$5:$5,0))/100</f>
        <v>79153.881505063415</v>
      </c>
      <c r="Q239" s="40">
        <f>INDEX(人口源表!$1:$1048576,MATCH($B239,人口源表!$A:$A,0),MATCH(Q$1,人口源表!$1:$1,0))*INDEX(城镇化率!$1:$1048576,MATCH($B239,城镇化率!$A:$A,0),MATCH(Q$1,城镇化率!$5:$5,0))/100</f>
        <v>80287.701269108395</v>
      </c>
      <c r="R239" s="40">
        <f>INDEX(人口源表!$1:$1048576,MATCH($B239,人口源表!$A:$A,0),MATCH(R$1,人口源表!$1:$1,0))*INDEX(城镇化率!$1:$1048576,MATCH($B239,城镇化率!$A:$A,0),MATCH(R$1,城镇化率!$5:$5,0))/100</f>
        <v>81389.510355312392</v>
      </c>
      <c r="S239" s="40">
        <f>INDEX(人口源表!$1:$1048576,MATCH($B239,人口源表!$A:$A,0),MATCH(S$1,人口源表!$1:$1,0))*INDEX(城镇化率!$1:$1048576,MATCH($B239,城镇化率!$A:$A,0),MATCH(S$1,城镇化率!$5:$5,0))/100</f>
        <v>82051.24157709186</v>
      </c>
      <c r="T239" s="40">
        <f>INDEX(人口源表!$1:$1048576,MATCH($B239,人口源表!$A:$A,0),MATCH(T$1,人口源表!$1:$1,0))*INDEX(城镇化率!$1:$1048576,MATCH($B239,城镇化率!$A:$A,0),MATCH(T$1,城镇化率!$5:$5,0))/100</f>
        <v>82673.053386049665</v>
      </c>
      <c r="U239" s="40">
        <f>INDEX(人口源表!$1:$1048576,MATCH($B239,人口源表!$A:$A,0),MATCH(U$1,人口源表!$1:$1,0))*INDEX(城镇化率!$1:$1048576,MATCH($B239,城镇化率!$A:$A,0),MATCH(U$1,城镇化率!$5:$5,0))/100</f>
        <v>83255.68367321651</v>
      </c>
      <c r="V239" s="40">
        <f>INDEX(人口源表!$1:$1048576,MATCH($B239,人口源表!$A:$A,0),MATCH(V$1,人口源表!$1:$1,0))*INDEX(城镇化率!$1:$1048576,MATCH($B239,城镇化率!$A:$A,0),MATCH(V$1,城镇化率!$5:$5,0))/100</f>
        <v>83801.274374420682</v>
      </c>
      <c r="W239" s="40">
        <f>INDEX(人口源表!$1:$1048576,MATCH($B239,人口源表!$A:$A,0),MATCH(W$1,人口源表!$1:$1,0))*INDEX(城镇化率!$1:$1048576,MATCH($B239,城镇化率!$A:$A,0),MATCH(W$1,城镇化率!$5:$5,0))/100</f>
        <v>84309.931499814396</v>
      </c>
      <c r="X239" s="40">
        <f>INDEX(人口源表!$1:$1048576,MATCH($B239,人口源表!$A:$A,0),MATCH(X$1,人口源表!$1:$1,0))*INDEX(城镇化率!$1:$1048576,MATCH($B239,城镇化率!$A:$A,0),MATCH(X$1,城镇化率!$5:$5,0))/100</f>
        <v>84782.467417252308</v>
      </c>
      <c r="Y239" s="40">
        <f>INDEX(人口源表!$1:$1048576,MATCH($B239,人口源表!$A:$A,0),MATCH(Y$1,人口源表!$1:$1,0))*INDEX(城镇化率!$1:$1048576,MATCH($B239,城镇化率!$A:$A,0),MATCH(Y$1,城镇化率!$5:$5,0))/100</f>
        <v>85221.822305122798</v>
      </c>
      <c r="Z239" s="40">
        <f>INDEX(人口源表!$1:$1048576,MATCH($B239,人口源表!$A:$A,0),MATCH(Z$1,人口源表!$1:$1,0))*INDEX(城镇化率!$1:$1048576,MATCH($B239,城镇化率!$A:$A,0),MATCH(Z$1,城镇化率!$5:$5,0))/100</f>
        <v>85627.473546529931</v>
      </c>
      <c r="AA239" s="40">
        <f>INDEX(人口源表!$1:$1048576,MATCH($B239,人口源表!$A:$A,0),MATCH(AA$1,人口源表!$1:$1,0))*INDEX(城镇化率!$1:$1048576,MATCH($B239,城镇化率!$A:$A,0),MATCH(AA$1,城镇化率!$5:$5,0))/100</f>
        <v>86001.020146017152</v>
      </c>
      <c r="AB239" s="40">
        <f>INDEX(人口源表!$1:$1048576,MATCH($B239,人口源表!$A:$A,0),MATCH(AB$1,人口源表!$1:$1,0))*INDEX(城镇化率!$1:$1048576,MATCH($B239,城镇化率!$A:$A,0),MATCH(AB$1,城镇化率!$5:$5,0))/100</f>
        <v>86344.098310454079</v>
      </c>
      <c r="AC239" s="40">
        <f>INDEX(人口源表!$1:$1048576,MATCH($B239,人口源表!$A:$A,0),MATCH(AC$1,人口源表!$1:$1,0))*INDEX(城镇化率!$1:$1048576,MATCH($B239,城镇化率!$A:$A,0),MATCH(AC$1,城镇化率!$5:$5,0))/100</f>
        <v>86552.340847804488</v>
      </c>
      <c r="AD239" s="40">
        <f>INDEX(人口源表!$1:$1048576,MATCH($B239,人口源表!$A:$A,0),MATCH(AD$1,人口源表!$1:$1,0))*INDEX(城镇化率!$1:$1048576,MATCH($B239,城镇化率!$A:$A,0),MATCH(AD$1,城镇化率!$5:$5,0))/100</f>
        <v>86731.492438119923</v>
      </c>
      <c r="AE239" s="40">
        <f>INDEX(人口源表!$1:$1048576,MATCH($B239,人口源表!$A:$A,0),MATCH(AE$1,人口源表!$1:$1,0))*INDEX(城镇化率!$1:$1048576,MATCH($B239,城镇化率!$A:$A,0),MATCH(AE$1,城镇化率!$5:$5,0))/100</f>
        <v>86884.102212494749</v>
      </c>
      <c r="AF239" s="40">
        <f>INDEX(人口源表!$1:$1048576,MATCH($B239,人口源表!$A:$A,0),MATCH(AF$1,人口源表!$1:$1,0))*INDEX(城镇化率!$1:$1048576,MATCH($B239,城镇化率!$A:$A,0),MATCH(AF$1,城镇化率!$5:$5,0))/100</f>
        <v>87011.313609093078</v>
      </c>
      <c r="AG239" s="40">
        <f>INDEX(人口源表!$1:$1048576,MATCH($B239,人口源表!$A:$A,0),MATCH(AG$1,人口源表!$1:$1,0))*INDEX(城镇化率!$1:$1048576,MATCH($B239,城镇化率!$A:$A,0),MATCH(AG$1,城镇化率!$5:$5,0))/100</f>
        <v>87115.015643913357</v>
      </c>
      <c r="AH239" s="40">
        <f>INDEX(人口源表!$1:$1048576,MATCH($B239,人口源表!$A:$A,0),MATCH(AH$1,人口源表!$1:$1,0))*INDEX(城镇化率!$1:$1048576,MATCH($B239,城镇化率!$A:$A,0),MATCH(AH$1,城镇化率!$5:$5,0))/100</f>
        <v>87196.399215692654</v>
      </c>
      <c r="AI239" s="40">
        <f>INDEX(人口源表!$1:$1048576,MATCH($B239,人口源表!$A:$A,0),MATCH(AI$1,人口源表!$1:$1,0))*INDEX(城镇化率!$1:$1048576,MATCH($B239,城镇化率!$A:$A,0),MATCH(AI$1,城镇化率!$5:$5,0))/100</f>
        <v>87256.675197697929</v>
      </c>
      <c r="AJ239" s="40">
        <f>INDEX(人口源表!$1:$1048576,MATCH($B239,人口源表!$A:$A,0),MATCH(AJ$1,人口源表!$1:$1,0))*INDEX(城镇化率!$1:$1048576,MATCH($B239,城镇化率!$A:$A,0),MATCH(AJ$1,城镇化率!$5:$5,0))/100</f>
        <v>87299.277509232197</v>
      </c>
      <c r="AK239" s="40">
        <f>INDEX(人口源表!$1:$1048576,MATCH($B239,人口源表!$A:$A,0),MATCH(AK$1,人口源表!$1:$1,0))*INDEX(城镇化率!$1:$1048576,MATCH($B239,城镇化率!$A:$A,0),MATCH(AK$1,城镇化率!$5:$5,0))/100</f>
        <v>87324.00835237978</v>
      </c>
      <c r="AL239" s="40">
        <f>INDEX(人口源表!$1:$1048576,MATCH($B239,人口源表!$A:$A,0),MATCH(AL$1,人口源表!$1:$1,0))*INDEX(城镇化率!$1:$1048576,MATCH($B239,城镇化率!$A:$A,0),MATCH(AL$1,城镇化率!$5:$5,0))/100</f>
        <v>87333.627807371973</v>
      </c>
      <c r="AM239" s="40">
        <f>INDEX(人口源表!$1:$1048576,MATCH($B239,人口源表!$A:$A,0),MATCH(AM$1,人口源表!$1:$1,0))*INDEX(城镇化率!$1:$1048576,MATCH($B239,城镇化率!$A:$A,0),MATCH(AM$1,城镇化率!$5:$5,0))/100</f>
        <v>87330.196465545014</v>
      </c>
      <c r="AN239" s="40">
        <f>INDEX(人口源表!$1:$1048576,MATCH($B239,人口源表!$A:$A,0),MATCH(AN$1,人口源表!$1:$1,0))*INDEX(城镇化率!$1:$1048576,MATCH($B239,城镇化率!$A:$A,0),MATCH(AN$1,城镇化率!$5:$5,0))/100</f>
        <v>87315.80727018218</v>
      </c>
      <c r="AO239" s="40">
        <f>INDEX(人口源表!$1:$1048576,MATCH($B239,人口源表!$A:$A,0),MATCH(AO$1,人口源表!$1:$1,0))*INDEX(城镇化率!$1:$1048576,MATCH($B239,城镇化率!$A:$A,0),MATCH(AO$1,城镇化率!$5:$5,0))/100</f>
        <v>87291.089346888766</v>
      </c>
      <c r="AP239" s="40">
        <f>INDEX(人口源表!$1:$1048576,MATCH($B239,人口源表!$A:$A,0),MATCH(AP$1,人口源表!$1:$1,0))*INDEX(城镇化率!$1:$1048576,MATCH($B239,城镇化率!$A:$A,0),MATCH(AP$1,城镇化率!$5:$5,0))/100</f>
        <v>87258.93540606981</v>
      </c>
      <c r="AQ239" s="40">
        <f>INDEX(人口源表!$1:$1048576,MATCH($B239,人口源表!$A:$A,0),MATCH(AQ$1,人口源表!$1:$1,0))*INDEX(城镇化率!$1:$1048576,MATCH($B239,城镇化率!$A:$A,0),MATCH(AQ$1,城镇化率!$5:$5,0))/100</f>
        <v>87220.774858959558</v>
      </c>
      <c r="AR239" s="40">
        <f>INDEX(人口源表!$1:$1048576,MATCH($B239,人口源表!$A:$A,0),MATCH(AR$1,人口源表!$1:$1,0))*INDEX(城镇化率!$1:$1048576,MATCH($B239,城镇化率!$A:$A,0),MATCH(AR$1,城镇化率!$5:$5,0))/100</f>
        <v>87179.572753350862</v>
      </c>
      <c r="AS239" s="40">
        <f>INDEX(人口源表!$1:$1048576,MATCH($B239,人口源表!$A:$A,0),MATCH(AS$1,人口源表!$1:$1,0))*INDEX(城镇化率!$1:$1048576,MATCH($B239,城镇化率!$A:$A,0),MATCH(AS$1,城镇化率!$5:$5,0))/100</f>
        <v>87136.820165586847</v>
      </c>
      <c r="AT239" s="40">
        <f>INDEX(人口源表!$1:$1048576,MATCH($B239,人口源表!$A:$A,0),MATCH(AT$1,人口源表!$1:$1,0))*INDEX(城镇化率!$1:$1048576,MATCH($B239,城镇化率!$A:$A,0),MATCH(AT$1,城镇化率!$5:$5,0))/100</f>
        <v>87094.793343447396</v>
      </c>
      <c r="AU239" s="40">
        <f>INDEX(人口源表!$1:$1048576,MATCH($B239,人口源表!$A:$A,0),MATCH(AU$1,人口源表!$1:$1,0))*INDEX(城镇化率!$1:$1048576,MATCH($B239,城镇化率!$A:$A,0),MATCH(AU$1,城镇化率!$5:$5,0))/100</f>
        <v>87055.802968254735</v>
      </c>
      <c r="AV239" s="40">
        <f>INDEX(人口源表!$1:$1048576,MATCH($B239,人口源表!$A:$A,0),MATCH(AV$1,人口源表!$1:$1,0))*INDEX(城镇化率!$1:$1048576,MATCH($B239,城镇化率!$A:$A,0),MATCH(AV$1,城镇化率!$5:$5,0))/100</f>
        <v>87022.194479702448</v>
      </c>
    </row>
    <row r="240" spans="1:48" x14ac:dyDescent="0.15">
      <c r="A240" s="35" t="s">
        <v>875</v>
      </c>
      <c r="B240" s="4" t="s">
        <v>486</v>
      </c>
      <c r="C240" s="34">
        <f>VLOOKUP(B240,'[1]2016省城人口总结（根）'!B:C,2,FALSE)/100</f>
        <v>0.510865524208444</v>
      </c>
      <c r="D240" s="40">
        <f>INDEX(人口源表!$1:$1048576,MATCH($B240,人口源表!$A:$A,0),MATCH(D$1,人口源表!$1:$1,0))*INDEX(城镇化率!$1:$1048576,MATCH($B240,城镇化率!$A:$A,0),MATCH(D$1,城镇化率!$5:$5,0))/100</f>
        <v>268596.58032912313</v>
      </c>
      <c r="E240" s="40">
        <f>INDEX(人口源表!$1:$1048576,MATCH($B240,人口源表!$A:$A,0),MATCH(E$1,人口源表!$1:$1,0))*INDEX(城镇化率!$1:$1048576,MATCH($B240,城镇化率!$A:$A,0),MATCH(E$1,城镇化率!$5:$5,0))/100</f>
        <v>274432.99860142963</v>
      </c>
      <c r="F240" s="40">
        <f>INDEX(人口源表!$1:$1048576,MATCH($B240,人口源表!$A:$A,0),MATCH(F$1,人口源表!$1:$1,0))*INDEX(城镇化率!$1:$1048576,MATCH($B240,城镇化率!$A:$A,0),MATCH(F$1,城镇化率!$5:$5,0))/100</f>
        <v>280324.62484556279</v>
      </c>
      <c r="G240" s="40">
        <f>INDEX(人口源表!$1:$1048576,MATCH($B240,人口源表!$A:$A,0),MATCH(G$1,人口源表!$1:$1,0))*INDEX(城镇化率!$1:$1048576,MATCH($B240,城镇化率!$A:$A,0),MATCH(G$1,城镇化率!$5:$5,0))/100</f>
        <v>280709.65144257905</v>
      </c>
      <c r="H240" s="40">
        <f>INDEX(人口源表!$1:$1048576,MATCH($B240,人口源表!$A:$A,0),MATCH(H$1,人口源表!$1:$1,0))*INDEX(城镇化率!$1:$1048576,MATCH($B240,城镇化率!$A:$A,0),MATCH(H$1,城镇化率!$5:$5,0))/100</f>
        <v>288670.263371601</v>
      </c>
      <c r="I240" s="40">
        <f>INDEX(人口源表!$1:$1048576,MATCH($B240,人口源表!$A:$A,0),MATCH(I$1,人口源表!$1:$1,0))*INDEX(城镇化率!$1:$1048576,MATCH($B240,城镇化率!$A:$A,0),MATCH(I$1,城镇化率!$5:$5,0))/100</f>
        <v>294540.48030461167</v>
      </c>
      <c r="J240" s="40">
        <f>INDEX(人口源表!$1:$1048576,MATCH($B240,人口源表!$A:$A,0),MATCH(J$1,人口源表!$1:$1,0))*INDEX(城镇化率!$1:$1048576,MATCH($B240,城镇化率!$A:$A,0),MATCH(J$1,城镇化率!$5:$5,0))/100</f>
        <v>300269.53982835013</v>
      </c>
      <c r="K240" s="40">
        <f>INDEX(人口源表!$1:$1048576,MATCH($B240,人口源表!$A:$A,0),MATCH(K$1,人口源表!$1:$1,0))*INDEX(城镇化率!$1:$1048576,MATCH($B240,城镇化率!$A:$A,0),MATCH(K$1,城镇化率!$5:$5,0))/100</f>
        <v>305856.80260489468</v>
      </c>
      <c r="L240" s="40">
        <f>INDEX(人口源表!$1:$1048576,MATCH($B240,人口源表!$A:$A,0),MATCH(L$1,人口源表!$1:$1,0))*INDEX(城镇化率!$1:$1048576,MATCH($B240,城镇化率!$A:$A,0),MATCH(L$1,城镇化率!$5:$5,0))/100</f>
        <v>311303.41516373912</v>
      </c>
      <c r="M240" s="40">
        <f>INDEX(人口源表!$1:$1048576,MATCH($B240,人口源表!$A:$A,0),MATCH(M$1,人口源表!$1:$1,0))*INDEX(城镇化率!$1:$1048576,MATCH($B240,城镇化率!$A:$A,0),MATCH(M$1,城镇化率!$5:$5,0))/100</f>
        <v>316609.52613520873</v>
      </c>
      <c r="N240" s="40">
        <f>INDEX(人口源表!$1:$1048576,MATCH($B240,人口源表!$A:$A,0),MATCH(N$1,人口源表!$1:$1,0))*INDEX(城镇化率!$1:$1048576,MATCH($B240,城镇化率!$A:$A,0),MATCH(N$1,城镇化率!$5:$5,0))/100</f>
        <v>321775.39383132808</v>
      </c>
      <c r="O240" s="40">
        <f>INDEX(人口源表!$1:$1048576,MATCH($B240,人口源表!$A:$A,0),MATCH(O$1,人口源表!$1:$1,0))*INDEX(城镇化率!$1:$1048576,MATCH($B240,城镇化率!$A:$A,0),MATCH(O$1,城镇化率!$5:$5,0))/100</f>
        <v>326802.56182573253</v>
      </c>
      <c r="P240" s="40">
        <f>INDEX(人口源表!$1:$1048576,MATCH($B240,人口源表!$A:$A,0),MATCH(P$1,人口源表!$1:$1,0))*INDEX(城镇化率!$1:$1048576,MATCH($B240,城镇化率!$A:$A,0),MATCH(P$1,城镇化率!$5:$5,0))/100</f>
        <v>331690.96226343093</v>
      </c>
      <c r="Q240" s="40">
        <f>INDEX(人口源表!$1:$1048576,MATCH($B240,人口源表!$A:$A,0),MATCH(Q$1,人口源表!$1:$1,0))*INDEX(城镇化率!$1:$1048576,MATCH($B240,城镇化率!$A:$A,0),MATCH(Q$1,城镇化率!$5:$5,0))/100</f>
        <v>336443.0162034111</v>
      </c>
      <c r="R240" s="40">
        <f>INDEX(人口源表!$1:$1048576,MATCH($B240,人口源表!$A:$A,0),MATCH(R$1,人口源表!$1:$1,0))*INDEX(城镇化率!$1:$1048576,MATCH($B240,城镇化率!$A:$A,0),MATCH(R$1,城镇化率!$5:$5,0))/100</f>
        <v>341059.53058340302</v>
      </c>
      <c r="S240" s="40">
        <f>INDEX(人口源表!$1:$1048576,MATCH($B240,人口源表!$A:$A,0),MATCH(S$1,人口源表!$1:$1,0))*INDEX(城镇化率!$1:$1048576,MATCH($B240,城镇化率!$A:$A,0),MATCH(S$1,城镇化率!$5:$5,0))/100</f>
        <v>343831.44823412411</v>
      </c>
      <c r="T240" s="40">
        <f>INDEX(人口源表!$1:$1048576,MATCH($B240,人口源表!$A:$A,0),MATCH(T$1,人口源表!$1:$1,0))*INDEX(城镇化率!$1:$1048576,MATCH($B240,城镇化率!$A:$A,0),MATCH(T$1,城镇化率!$5:$5,0))/100</f>
        <v>346436.58263746387</v>
      </c>
      <c r="U240" s="40">
        <f>INDEX(人口源表!$1:$1048576,MATCH($B240,人口源表!$A:$A,0),MATCH(U$1,人口源表!$1:$1,0))*INDEX(城镇化率!$1:$1048576,MATCH($B240,城镇化率!$A:$A,0),MATCH(U$1,城镇化率!$5:$5,0))/100</f>
        <v>348879.62045475078</v>
      </c>
      <c r="V240" s="40">
        <f>INDEX(人口源表!$1:$1048576,MATCH($B240,人口源表!$A:$A,0),MATCH(V$1,人口源表!$1:$1,0))*INDEX(城镇化率!$1:$1048576,MATCH($B240,城镇化率!$A:$A,0),MATCH(V$1,城镇化率!$5:$5,0))/100</f>
        <v>351164.75240084215</v>
      </c>
      <c r="W240" s="40">
        <f>INDEX(人口源表!$1:$1048576,MATCH($B240,人口源表!$A:$A,0),MATCH(W$1,人口源表!$1:$1,0))*INDEX(城镇化率!$1:$1048576,MATCH($B240,城镇化率!$A:$A,0),MATCH(W$1,城镇化率!$5:$5,0))/100</f>
        <v>353296.27840705286</v>
      </c>
      <c r="X240" s="40">
        <f>INDEX(人口源表!$1:$1048576,MATCH($B240,人口源表!$A:$A,0),MATCH(X$1,人口源表!$1:$1,0))*INDEX(城镇化率!$1:$1048576,MATCH($B240,城镇化率!$A:$A,0),MATCH(X$1,城镇化率!$5:$5,0))/100</f>
        <v>355278.60909420066</v>
      </c>
      <c r="Y240" s="40">
        <f>INDEX(人口源表!$1:$1048576,MATCH($B240,人口源表!$A:$A,0),MATCH(Y$1,人口源表!$1:$1,0))*INDEX(城镇化率!$1:$1048576,MATCH($B240,城镇化率!$A:$A,0),MATCH(Y$1,城镇化率!$5:$5,0))/100</f>
        <v>357117.51756952412</v>
      </c>
      <c r="Z240" s="40">
        <f>INDEX(人口源表!$1:$1048576,MATCH($B240,人口源表!$A:$A,0),MATCH(Z$1,人口源表!$1:$1,0))*INDEX(城镇化率!$1:$1048576,MATCH($B240,城镇化率!$A:$A,0),MATCH(Z$1,城镇化率!$5:$5,0))/100</f>
        <v>358817.65906784928</v>
      </c>
      <c r="AA240" s="40">
        <f>INDEX(人口源表!$1:$1048576,MATCH($B240,人口源表!$A:$A,0),MATCH(AA$1,人口源表!$1:$1,0))*INDEX(城镇化率!$1:$1048576,MATCH($B240,城镇化率!$A:$A,0),MATCH(AA$1,城镇化率!$5:$5,0))/100</f>
        <v>360383.80421238579</v>
      </c>
      <c r="AB240" s="40">
        <f>INDEX(人口源表!$1:$1048576,MATCH($B240,人口源表!$A:$A,0),MATCH(AB$1,人口源表!$1:$1,0))*INDEX(城镇化率!$1:$1048576,MATCH($B240,城镇化率!$A:$A,0),MATCH(AB$1,城镇化率!$5:$5,0))/100</f>
        <v>361822.10970841435</v>
      </c>
      <c r="AC240" s="40">
        <f>INDEX(人口源表!$1:$1048576,MATCH($B240,人口源表!$A:$A,0),MATCH(AC$1,人口源表!$1:$1,0))*INDEX(城镇化率!$1:$1048576,MATCH($B240,城镇化率!$A:$A,0),MATCH(AC$1,城镇化率!$5:$5,0))/100</f>
        <v>362693.87773084344</v>
      </c>
      <c r="AD240" s="40">
        <f>INDEX(人口源表!$1:$1048576,MATCH($B240,人口源表!$A:$A,0),MATCH(AD$1,人口源表!$1:$1,0))*INDEX(城镇化率!$1:$1048576,MATCH($B240,城镇化率!$A:$A,0),MATCH(AD$1,城镇化率!$5:$5,0))/100</f>
        <v>363445.59533990151</v>
      </c>
      <c r="AE240" s="40">
        <f>INDEX(人口源表!$1:$1048576,MATCH($B240,人口源表!$A:$A,0),MATCH(AE$1,人口源表!$1:$1,0))*INDEX(城镇化率!$1:$1048576,MATCH($B240,城镇化率!$A:$A,0),MATCH(AE$1,城镇化率!$5:$5,0))/100</f>
        <v>364084.87186815054</v>
      </c>
      <c r="AF240" s="40">
        <f>INDEX(人口源表!$1:$1048576,MATCH($B240,人口源表!$A:$A,0),MATCH(AF$1,人口源表!$1:$1,0))*INDEX(城镇化率!$1:$1048576,MATCH($B240,城镇化率!$A:$A,0),MATCH(AF$1,城镇化率!$5:$5,0))/100</f>
        <v>364618.15335026442</v>
      </c>
      <c r="AG240" s="40">
        <f>INDEX(人口源表!$1:$1048576,MATCH($B240,人口源表!$A:$A,0),MATCH(AG$1,人口源表!$1:$1,0))*INDEX(城镇化率!$1:$1048576,MATCH($B240,城镇化率!$A:$A,0),MATCH(AG$1,城镇化率!$5:$5,0))/100</f>
        <v>365051.34607865493</v>
      </c>
      <c r="AH240" s="40">
        <f>INDEX(人口源表!$1:$1048576,MATCH($B240,人口源表!$A:$A,0),MATCH(AH$1,人口源表!$1:$1,0))*INDEX(城镇化率!$1:$1048576,MATCH($B240,城镇化率!$A:$A,0),MATCH(AH$1,城镇化率!$5:$5,0))/100</f>
        <v>365391.75266037101</v>
      </c>
      <c r="AI240" s="40">
        <f>INDEX(人口源表!$1:$1048576,MATCH($B240,人口源表!$A:$A,0),MATCH(AI$1,人口源表!$1:$1,0))*INDEX(城镇化率!$1:$1048576,MATCH($B240,城镇化率!$A:$A,0),MATCH(AI$1,城镇化率!$5:$5,0))/100</f>
        <v>365646.79440904665</v>
      </c>
      <c r="AJ240" s="40">
        <f>INDEX(人口源表!$1:$1048576,MATCH($B240,人口源表!$A:$A,0),MATCH(AJ$1,人口源表!$1:$1,0))*INDEX(城镇化率!$1:$1048576,MATCH($B240,城镇化率!$A:$A,0),MATCH(AJ$1,城镇化率!$5:$5,0))/100</f>
        <v>365822.70454465284</v>
      </c>
      <c r="AK240" s="40">
        <f>INDEX(人口源表!$1:$1048576,MATCH($B240,人口源表!$A:$A,0),MATCH(AK$1,人口源表!$1:$1,0))*INDEX(城镇化率!$1:$1048576,MATCH($B240,城镇化率!$A:$A,0),MATCH(AK$1,城镇化率!$5:$5,0))/100</f>
        <v>365927.7868851244</v>
      </c>
      <c r="AL240" s="40">
        <f>INDEX(人口源表!$1:$1048576,MATCH($B240,人口源表!$A:$A,0),MATCH(AL$1,人口源表!$1:$1,0))*INDEX(城镇化率!$1:$1048576,MATCH($B240,城镇化率!$A:$A,0),MATCH(AL$1,城镇化率!$5:$5,0))/100</f>
        <v>365969.1593796864</v>
      </c>
      <c r="AM240" s="40">
        <f>INDEX(人口源表!$1:$1048576,MATCH($B240,人口源表!$A:$A,0),MATCH(AM$1,人口源表!$1:$1,0))*INDEX(城镇化率!$1:$1048576,MATCH($B240,城镇化率!$A:$A,0),MATCH(AM$1,城镇化率!$5:$5,0))/100</f>
        <v>365954.7147246555</v>
      </c>
      <c r="AN240" s="40">
        <f>INDEX(人口源表!$1:$1048576,MATCH($B240,人口源表!$A:$A,0),MATCH(AN$1,人口源表!$1:$1,0))*INDEX(城镇化率!$1:$1048576,MATCH($B240,城镇化率!$A:$A,0),MATCH(AN$1,城镇化率!$5:$5,0))/100</f>
        <v>365891.80613577075</v>
      </c>
      <c r="AO240" s="40">
        <f>INDEX(人口源表!$1:$1048576,MATCH($B240,人口源表!$A:$A,0),MATCH(AO$1,人口源表!$1:$1,0))*INDEX(城镇化率!$1:$1048576,MATCH($B240,城镇化率!$A:$A,0),MATCH(AO$1,城镇化率!$5:$5,0))/100</f>
        <v>365789.2352058278</v>
      </c>
      <c r="AP240" s="40">
        <f>INDEX(人口源表!$1:$1048576,MATCH($B240,人口源表!$A:$A,0),MATCH(AP$1,人口源表!$1:$1,0))*INDEX(城镇化率!$1:$1048576,MATCH($B240,城镇化率!$A:$A,0),MATCH(AP$1,城镇化率!$5:$5,0))/100</f>
        <v>365654.60250570573</v>
      </c>
      <c r="AQ240" s="40">
        <f>INDEX(人口源表!$1:$1048576,MATCH($B240,人口源表!$A:$A,0),MATCH(AQ$1,人口源表!$1:$1,0))*INDEX(城镇化率!$1:$1048576,MATCH($B240,城镇化率!$A:$A,0),MATCH(AQ$1,城镇化率!$5:$5,0))/100</f>
        <v>365496.29795344884</v>
      </c>
      <c r="AR240" s="40">
        <f>INDEX(人口源表!$1:$1048576,MATCH($B240,人口源表!$A:$A,0),MATCH(AR$1,人口源表!$1:$1,0))*INDEX(城镇化率!$1:$1048576,MATCH($B240,城镇化率!$A:$A,0),MATCH(AR$1,城镇化率!$5:$5,0))/100</f>
        <v>365323.51459300792</v>
      </c>
      <c r="AS240" s="40">
        <f>INDEX(人口源表!$1:$1048576,MATCH($B240,人口源表!$A:$A,0),MATCH(AS$1,人口源表!$1:$1,0))*INDEX(城镇化率!$1:$1048576,MATCH($B240,城镇化率!$A:$A,0),MATCH(AS$1,城镇化率!$5:$5,0))/100</f>
        <v>365144.90952221857</v>
      </c>
      <c r="AT240" s="40">
        <f>INDEX(人口源表!$1:$1048576,MATCH($B240,人口源表!$A:$A,0),MATCH(AT$1,人口源表!$1:$1,0))*INDEX(城镇化率!$1:$1048576,MATCH($B240,城镇化率!$A:$A,0),MATCH(AT$1,城镇化率!$5:$5,0))/100</f>
        <v>364968.59247062728</v>
      </c>
      <c r="AU240" s="40">
        <f>INDEX(人口源表!$1:$1048576,MATCH($B240,人口源表!$A:$A,0),MATCH(AU$1,人口源表!$1:$1,0))*INDEX(城镇化率!$1:$1048576,MATCH($B240,城镇化率!$A:$A,0),MATCH(AU$1,城镇化率!$5:$5,0))/100</f>
        <v>364804.8406908582</v>
      </c>
      <c r="AV240" s="40">
        <f>INDEX(人口源表!$1:$1048576,MATCH($B240,人口源表!$A:$A,0),MATCH(AV$1,人口源表!$1:$1,0))*INDEX(城镇化率!$1:$1048576,MATCH($B240,城镇化率!$A:$A,0),MATCH(AV$1,城镇化率!$5:$5,0))/100</f>
        <v>364662.71775453928</v>
      </c>
    </row>
    <row r="241" spans="1:48" x14ac:dyDescent="0.15">
      <c r="A241" s="35" t="s">
        <v>875</v>
      </c>
      <c r="B241" s="4" t="s">
        <v>488</v>
      </c>
      <c r="C241" s="34">
        <f>VLOOKUP(B241,'[1]2016省城人口总结（根）'!B:C,2,FALSE)/100</f>
        <v>0.53025567463978907</v>
      </c>
      <c r="D241" s="40">
        <f>INDEX(人口源表!$1:$1048576,MATCH($B241,人口源表!$A:$A,0),MATCH(D$1,人口源表!$1:$1,0))*INDEX(城镇化率!$1:$1048576,MATCH($B241,城镇化率!$A:$A,0),MATCH(D$1,城镇化率!$5:$5,0))/100</f>
        <v>296026.34502976178</v>
      </c>
      <c r="E241" s="40">
        <f>INDEX(人口源表!$1:$1048576,MATCH($B241,人口源表!$A:$A,0),MATCH(E$1,人口源表!$1:$1,0))*INDEX(城镇化率!$1:$1048576,MATCH($B241,城镇化率!$A:$A,0),MATCH(E$1,城镇化率!$5:$5,0))/100</f>
        <v>302458.79315363063</v>
      </c>
      <c r="F241" s="40">
        <f>INDEX(人口源表!$1:$1048576,MATCH($B241,人口源表!$A:$A,0),MATCH(F$1,人口源表!$1:$1,0))*INDEX(城镇化率!$1:$1048576,MATCH($B241,城镇化率!$A:$A,0),MATCH(F$1,城镇化率!$5:$5,0))/100</f>
        <v>308952.08722757234</v>
      </c>
      <c r="G241" s="40">
        <f>INDEX(人口源表!$1:$1048576,MATCH($B241,人口源表!$A:$A,0),MATCH(G$1,人口源表!$1:$1,0))*INDEX(城镇化率!$1:$1048576,MATCH($B241,城镇化率!$A:$A,0),MATCH(G$1,城镇化率!$5:$5,0))/100</f>
        <v>309375.98533765785</v>
      </c>
      <c r="H241" s="40">
        <f>INDEX(人口源表!$1:$1048576,MATCH($B241,人口源表!$A:$A,0),MATCH(H$1,人口源表!$1:$1,0))*INDEX(城镇化率!$1:$1048576,MATCH($B241,城镇化率!$A:$A,0),MATCH(H$1,城镇化率!$5:$5,0))/100</f>
        <v>318149.94998011156</v>
      </c>
      <c r="I241" s="40">
        <f>INDEX(人口源表!$1:$1048576,MATCH($B241,人口源表!$A:$A,0),MATCH(I$1,人口源表!$1:$1,0))*INDEX(城镇化率!$1:$1048576,MATCH($B241,城镇化率!$A:$A,0),MATCH(I$1,城镇化率!$5:$5,0))/100</f>
        <v>324619.56736753427</v>
      </c>
      <c r="J241" s="40">
        <f>INDEX(人口源表!$1:$1048576,MATCH($B241,人口源表!$A:$A,0),MATCH(J$1,人口源表!$1:$1,0))*INDEX(城镇化率!$1:$1048576,MATCH($B241,城镇化率!$A:$A,0),MATCH(J$1,城镇化率!$5:$5,0))/100</f>
        <v>330933.88240879471</v>
      </c>
      <c r="K241" s="40">
        <f>INDEX(人口源表!$1:$1048576,MATCH($B241,人口源表!$A:$A,0),MATCH(K$1,人口源表!$1:$1,0))*INDEX(城镇化率!$1:$1048576,MATCH($B241,城镇化率!$A:$A,0),MATCH(K$1,城镇化率!$5:$5,0))/100</f>
        <v>337091.8734274481</v>
      </c>
      <c r="L241" s="40">
        <f>INDEX(人口源表!$1:$1048576,MATCH($B241,人口源表!$A:$A,0),MATCH(L$1,人口源表!$1:$1,0))*INDEX(城镇化率!$1:$1048576,MATCH($B241,城镇化率!$A:$A,0),MATCH(L$1,城镇化率!$5:$5,0))/100</f>
        <v>343094.95497192437</v>
      </c>
      <c r="M241" s="40">
        <f>INDEX(人口源表!$1:$1048576,MATCH($B241,人口源表!$A:$A,0),MATCH(M$1,人口源表!$1:$1,0))*INDEX(城镇化率!$1:$1048576,MATCH($B241,城镇化率!$A:$A,0),MATCH(M$1,城镇化率!$5:$5,0))/100</f>
        <v>348942.92535880057</v>
      </c>
      <c r="N241" s="40">
        <f>INDEX(人口源表!$1:$1048576,MATCH($B241,人口源表!$A:$A,0),MATCH(N$1,人口源表!$1:$1,0))*INDEX(城镇化率!$1:$1048576,MATCH($B241,城镇化率!$A:$A,0),MATCH(N$1,城镇化率!$5:$5,0))/100</f>
        <v>354636.29127411405</v>
      </c>
      <c r="O241" s="40">
        <f>INDEX(人口源表!$1:$1048576,MATCH($B241,人口源表!$A:$A,0),MATCH(O$1,人口源表!$1:$1,0))*INDEX(城镇化率!$1:$1048576,MATCH($B241,城镇化率!$A:$A,0),MATCH(O$1,城镇化率!$5:$5,0))/100</f>
        <v>360176.90975978831</v>
      </c>
      <c r="P241" s="40">
        <f>INDEX(人口源表!$1:$1048576,MATCH($B241,人口源表!$A:$A,0),MATCH(P$1,人口源表!$1:$1,0))*INDEX(城镇化率!$1:$1048576,MATCH($B241,城镇化率!$A:$A,0),MATCH(P$1,城镇化率!$5:$5,0))/100</f>
        <v>365564.98204681923</v>
      </c>
      <c r="Q241" s="40">
        <f>INDEX(人口源表!$1:$1048576,MATCH($B241,人口源表!$A:$A,0),MATCH(Q$1,人口源表!$1:$1,0))*INDEX(城镇化率!$1:$1048576,MATCH($B241,城镇化率!$A:$A,0),MATCH(Q$1,城镇化率!$5:$5,0))/100</f>
        <v>370802.06917752244</v>
      </c>
      <c r="R241" s="40">
        <f>INDEX(人口源表!$1:$1048576,MATCH($B241,人口源表!$A:$A,0),MATCH(R$1,人口源表!$1:$1,0))*INDEX(城镇化率!$1:$1048576,MATCH($B241,城镇化率!$A:$A,0),MATCH(R$1,城镇化率!$5:$5,0))/100</f>
        <v>375889.90477973653</v>
      </c>
      <c r="S241" s="40">
        <f>INDEX(人口源表!$1:$1048576,MATCH($B241,人口源表!$A:$A,0),MATCH(S$1,人口源表!$1:$1,0))*INDEX(城镇化率!$1:$1048576,MATCH($B241,城镇化率!$A:$A,0),MATCH(S$1,城镇化率!$5:$5,0))/100</f>
        <v>378945.10135630472</v>
      </c>
      <c r="T241" s="40">
        <f>INDEX(人口源表!$1:$1048576,MATCH($B241,人口源表!$A:$A,0),MATCH(T$1,人口源表!$1:$1,0))*INDEX(城镇化率!$1:$1048576,MATCH($B241,城镇化率!$A:$A,0),MATCH(T$1,城镇化率!$5:$5,0))/100</f>
        <v>381816.3927928026</v>
      </c>
      <c r="U241" s="40">
        <f>INDEX(人口源表!$1:$1048576,MATCH($B241,人口源表!$A:$A,0),MATCH(U$1,人口源表!$1:$1,0))*INDEX(城镇化率!$1:$1048576,MATCH($B241,城镇化率!$A:$A,0),MATCH(U$1,城镇化率!$5:$5,0))/100</f>
        <v>384508.47114223527</v>
      </c>
      <c r="V241" s="40">
        <f>INDEX(人口源表!$1:$1048576,MATCH($B241,人口源表!$A:$A,0),MATCH(V$1,人口源表!$1:$1,0))*INDEX(城镇化率!$1:$1048576,MATCH($B241,城镇化率!$A:$A,0),MATCH(V$1,城镇化率!$5:$5,0))/100</f>
        <v>387026.79042273364</v>
      </c>
      <c r="W241" s="40">
        <f>INDEX(人口源表!$1:$1048576,MATCH($B241,人口源表!$A:$A,0),MATCH(W$1,人口源表!$1:$1,0))*INDEX(城镇化率!$1:$1048576,MATCH($B241,城镇化率!$A:$A,0),MATCH(W$1,城镇化率!$5:$5,0))/100</f>
        <v>389376.2993717037</v>
      </c>
      <c r="X241" s="40">
        <f>INDEX(人口源表!$1:$1048576,MATCH($B241,人口源表!$A:$A,0),MATCH(X$1,人口源表!$1:$1,0))*INDEX(城镇化率!$1:$1048576,MATCH($B241,城镇化率!$A:$A,0),MATCH(X$1,城镇化率!$5:$5,0))/100</f>
        <v>391561.42721849895</v>
      </c>
      <c r="Y241" s="40">
        <f>INDEX(人口源表!$1:$1048576,MATCH($B241,人口源表!$A:$A,0),MATCH(Y$1,人口源表!$1:$1,0))*INDEX(城镇化率!$1:$1048576,MATCH($B241,城镇化率!$A:$A,0),MATCH(Y$1,城镇化率!$5:$5,0))/100</f>
        <v>393588.01588212198</v>
      </c>
      <c r="Z241" s="40">
        <f>INDEX(人口源表!$1:$1048576,MATCH($B241,人口源表!$A:$A,0),MATCH(Z$1,人口源表!$1:$1,0))*INDEX(城镇化率!$1:$1048576,MATCH($B241,城镇化率!$A:$A,0),MATCH(Z$1,城镇化率!$5:$5,0))/100</f>
        <v>395461.39758323639</v>
      </c>
      <c r="AA241" s="40">
        <f>INDEX(人口源表!$1:$1048576,MATCH($B241,人口源表!$A:$A,0),MATCH(AA$1,人口源表!$1:$1,0))*INDEX(城镇化率!$1:$1048576,MATCH($B241,城镇化率!$A:$A,0),MATCH(AA$1,城镇化率!$5:$5,0))/100</f>
        <v>397187.69120438129</v>
      </c>
      <c r="AB241" s="40">
        <f>INDEX(人口源表!$1:$1048576,MATCH($B241,人口源表!$A:$A,0),MATCH(AB$1,人口源表!$1:$1,0))*INDEX(城镇化率!$1:$1048576,MATCH($B241,城镇化率!$A:$A,0),MATCH(AB$1,城镇化率!$5:$5,0))/100</f>
        <v>398773.1617553588</v>
      </c>
      <c r="AC241" s="40">
        <f>INDEX(人口源表!$1:$1048576,MATCH($B241,人口源表!$A:$A,0),MATCH(AC$1,人口源表!$1:$1,0))*INDEX(城镇化率!$1:$1048576,MATCH($B241,城镇化率!$A:$A,0),MATCH(AC$1,城镇化率!$5:$5,0))/100</f>
        <v>399733.15843397519</v>
      </c>
      <c r="AD241" s="40">
        <f>INDEX(人口源表!$1:$1048576,MATCH($B241,人口源表!$A:$A,0),MATCH(AD$1,人口源表!$1:$1,0))*INDEX(城镇化率!$1:$1048576,MATCH($B241,城镇化率!$A:$A,0),MATCH(AD$1,城镇化率!$5:$5,0))/100</f>
        <v>400561.9974741512</v>
      </c>
      <c r="AE241" s="40">
        <f>INDEX(人口源表!$1:$1048576,MATCH($B241,人口源表!$A:$A,0),MATCH(AE$1,人口源表!$1:$1,0))*INDEX(城镇化率!$1:$1048576,MATCH($B241,城镇化率!$A:$A,0),MATCH(AE$1,城镇化率!$5:$5,0))/100</f>
        <v>401266.83568285336</v>
      </c>
      <c r="AF241" s="40">
        <f>INDEX(人口源表!$1:$1048576,MATCH($B241,人口源表!$A:$A,0),MATCH(AF$1,人口源表!$1:$1,0))*INDEX(城镇化率!$1:$1048576,MATCH($B241,城镇化率!$A:$A,0),MATCH(AF$1,城镇化率!$5:$5,0))/100</f>
        <v>401854.28045522771</v>
      </c>
      <c r="AG241" s="40">
        <f>INDEX(人口源表!$1:$1048576,MATCH($B241,人口源表!$A:$A,0),MATCH(AG$1,人口源表!$1:$1,0))*INDEX(城镇化率!$1:$1048576,MATCH($B241,城镇化率!$A:$A,0),MATCH(AG$1,城镇化率!$5:$5,0))/100</f>
        <v>402331.72067898529</v>
      </c>
      <c r="AH241" s="40">
        <f>INDEX(人口源表!$1:$1048576,MATCH($B241,人口源表!$A:$A,0),MATCH(AH$1,人口源表!$1:$1,0))*INDEX(城镇化率!$1:$1048576,MATCH($B241,城镇化率!$A:$A,0),MATCH(AH$1,城镇化率!$5:$5,0))/100</f>
        <v>402707.34046017588</v>
      </c>
      <c r="AI241" s="40">
        <f>INDEX(人口源表!$1:$1048576,MATCH($B241,人口源表!$A:$A,0),MATCH(AI$1,人口源表!$1:$1,0))*INDEX(城镇化率!$1:$1048576,MATCH($B241,城镇化率!$A:$A,0),MATCH(AI$1,城镇化率!$5:$5,0))/100</f>
        <v>402988.10426436289</v>
      </c>
      <c r="AJ241" s="40">
        <f>INDEX(人口源表!$1:$1048576,MATCH($B241,人口源表!$A:$A,0),MATCH(AJ$1,人口源表!$1:$1,0))*INDEX(城镇化率!$1:$1048576,MATCH($B241,城镇化率!$A:$A,0),MATCH(AJ$1,城镇化率!$5:$5,0))/100</f>
        <v>403182.44788211753</v>
      </c>
      <c r="AK241" s="40">
        <f>INDEX(人口源表!$1:$1048576,MATCH($B241,人口源表!$A:$A,0),MATCH(AK$1,人口源表!$1:$1,0))*INDEX(城镇化率!$1:$1048576,MATCH($B241,城镇化率!$A:$A,0),MATCH(AK$1,城镇化率!$5:$5,0))/100</f>
        <v>403298.26105805935</v>
      </c>
      <c r="AL241" s="40">
        <f>INDEX(人口源表!$1:$1048576,MATCH($B241,人口源表!$A:$A,0),MATCH(AL$1,人口源表!$1:$1,0))*INDEX(城镇化率!$1:$1048576,MATCH($B241,城镇化率!$A:$A,0),MATCH(AL$1,城镇化率!$5:$5,0))/100</f>
        <v>403343.55987024237</v>
      </c>
      <c r="AM241" s="40">
        <f>INDEX(人口源表!$1:$1048576,MATCH($B241,人口源表!$A:$A,0),MATCH(AM$1,人口源表!$1:$1,0))*INDEX(城镇化率!$1:$1048576,MATCH($B241,城镇化率!$A:$A,0),MATCH(AM$1,城镇化率!$5:$5,0))/100</f>
        <v>403327.86094686785</v>
      </c>
      <c r="AN241" s="40">
        <f>INDEX(人口源表!$1:$1048576,MATCH($B241,人口源表!$A:$A,0),MATCH(AN$1,人口源表!$1:$1,0))*INDEX(城镇化率!$1:$1048576,MATCH($B241,城镇化率!$A:$A,0),MATCH(AN$1,城镇化率!$5:$5,0))/100</f>
        <v>403258.76312312012</v>
      </c>
      <c r="AO241" s="40">
        <f>INDEX(人口源表!$1:$1048576,MATCH($B241,人口源表!$A:$A,0),MATCH(AO$1,人口源表!$1:$1,0))*INDEX(城镇化率!$1:$1048576,MATCH($B241,城镇化率!$A:$A,0),MATCH(AO$1,城镇化率!$5:$5,0))/100</f>
        <v>403145.36833717121</v>
      </c>
      <c r="AP241" s="40">
        <f>INDEX(人口源表!$1:$1048576,MATCH($B241,人口源表!$A:$A,0),MATCH(AP$1,人口源表!$1:$1,0))*INDEX(城镇化率!$1:$1048576,MATCH($B241,城镇化率!$A:$A,0),MATCH(AP$1,城镇化率!$5:$5,0))/100</f>
        <v>402996.92026157392</v>
      </c>
      <c r="AQ241" s="40">
        <f>INDEX(人口源表!$1:$1048576,MATCH($B241,人口源表!$A:$A,0),MATCH(AQ$1,人口源表!$1:$1,0))*INDEX(城镇化率!$1:$1048576,MATCH($B241,城镇化率!$A:$A,0),MATCH(AQ$1,城镇化率!$5:$5,0))/100</f>
        <v>402822.80565301521</v>
      </c>
      <c r="AR241" s="40">
        <f>INDEX(人口源表!$1:$1048576,MATCH($B241,人口源表!$A:$A,0),MATCH(AR$1,人口源表!$1:$1,0))*INDEX(城镇化率!$1:$1048576,MATCH($B241,城镇化率!$A:$A,0),MATCH(AR$1,城镇化率!$5:$5,0))/100</f>
        <v>402632.55571230053</v>
      </c>
      <c r="AS241" s="40">
        <f>INDEX(人口源表!$1:$1048576,MATCH($B241,人口源表!$A:$A,0),MATCH(AS$1,人口源表!$1:$1,0))*INDEX(城镇化率!$1:$1048576,MATCH($B241,城镇化率!$A:$A,0),MATCH(AS$1,城镇化率!$5:$5,0))/100</f>
        <v>402435.14527649229</v>
      </c>
      <c r="AT241" s="40">
        <f>INDEX(人口源表!$1:$1048576,MATCH($B241,人口源表!$A:$A,0),MATCH(AT$1,人口源表!$1:$1,0))*INDEX(城镇化率!$1:$1048576,MATCH($B241,城镇化率!$A:$A,0),MATCH(AT$1,城镇化率!$5:$5,0))/100</f>
        <v>402241.09543925733</v>
      </c>
      <c r="AU241" s="40">
        <f>INDEX(人口源表!$1:$1048576,MATCH($B241,人口源表!$A:$A,0),MATCH(AU$1,人口源表!$1:$1,0))*INDEX(城镇化率!$1:$1048576,MATCH($B241,城镇化率!$A:$A,0),MATCH(AU$1,城镇化率!$5:$5,0))/100</f>
        <v>402060.37896702351</v>
      </c>
      <c r="AV241" s="40">
        <f>INDEX(人口源表!$1:$1048576,MATCH($B241,人口源表!$A:$A,0),MATCH(AV$1,人口源表!$1:$1,0))*INDEX(城镇化率!$1:$1048576,MATCH($B241,城镇化率!$A:$A,0),MATCH(AV$1,城镇化率!$5:$5,0))/100</f>
        <v>401903.82876398129</v>
      </c>
    </row>
    <row r="242" spans="1:48" x14ac:dyDescent="0.15">
      <c r="A242" s="35" t="s">
        <v>875</v>
      </c>
      <c r="B242" s="4" t="s">
        <v>490</v>
      </c>
      <c r="C242" s="34">
        <f>VLOOKUP(B242,'[1]2016省城人口总结（根）'!B:C,2,FALSE)/100</f>
        <v>0.50398545492819402</v>
      </c>
      <c r="D242" s="40">
        <f>INDEX(人口源表!$1:$1048576,MATCH($B242,人口源表!$A:$A,0),MATCH(D$1,人口源表!$1:$1,0))*INDEX(城镇化率!$1:$1048576,MATCH($B242,城镇化率!$A:$A,0),MATCH(D$1,城镇化率!$5:$5,0))/100</f>
        <v>273885.175566872</v>
      </c>
      <c r="E242" s="40">
        <f>INDEX(人口源表!$1:$1048576,MATCH($B242,人口源表!$A:$A,0),MATCH(E$1,人口源表!$1:$1,0))*INDEX(城镇化率!$1:$1048576,MATCH($B242,城镇化率!$A:$A,0),MATCH(E$1,城镇化率!$5:$5,0))/100</f>
        <v>279836.51136285841</v>
      </c>
      <c r="F242" s="40">
        <f>INDEX(人口源表!$1:$1048576,MATCH($B242,人口源表!$A:$A,0),MATCH(F$1,人口源表!$1:$1,0))*INDEX(城镇化率!$1:$1048576,MATCH($B242,城镇化率!$A:$A,0),MATCH(F$1,城镇化率!$5:$5,0))/100</f>
        <v>285844.14216095558</v>
      </c>
      <c r="G242" s="40">
        <f>INDEX(人口源表!$1:$1048576,MATCH($B242,人口源表!$A:$A,0),MATCH(G$1,人口源表!$1:$1,0))*INDEX(城镇化率!$1:$1048576,MATCH($B242,城镇化率!$A:$A,0),MATCH(G$1,城镇化率!$5:$5,0))/100</f>
        <v>286236.46242032369</v>
      </c>
      <c r="H242" s="40">
        <f>INDEX(人口源表!$1:$1048576,MATCH($B242,人口源表!$A:$A,0),MATCH(H$1,人口源表!$1:$1,0))*INDEX(城镇化率!$1:$1048576,MATCH($B242,城镇化率!$A:$A,0),MATCH(H$1,城镇化率!$5:$5,0))/100</f>
        <v>294353.87745876034</v>
      </c>
      <c r="I242" s="40">
        <f>INDEX(人口源表!$1:$1048576,MATCH($B242,人口源表!$A:$A,0),MATCH(I$1,人口源表!$1:$1,0))*INDEX(城镇化率!$1:$1048576,MATCH($B242,城镇化率!$A:$A,0),MATCH(I$1,城镇化率!$5:$5,0))/100</f>
        <v>300339.85961021279</v>
      </c>
      <c r="J242" s="40">
        <f>INDEX(人口源表!$1:$1048576,MATCH($B242,人口源表!$A:$A,0),MATCH(J$1,人口源表!$1:$1,0))*INDEX(城镇化率!$1:$1048576,MATCH($B242,城镇化率!$A:$A,0),MATCH(J$1,城镇化率!$5:$5,0))/100</f>
        <v>306181.82465891546</v>
      </c>
      <c r="K242" s="40">
        <f>INDEX(人口源表!$1:$1048576,MATCH($B242,人口源表!$A:$A,0),MATCH(K$1,人口源表!$1:$1,0))*INDEX(城镇化率!$1:$1048576,MATCH($B242,城镇化率!$A:$A,0),MATCH(K$1,城镇化率!$5:$5,0))/100</f>
        <v>311879.50568321539</v>
      </c>
      <c r="L242" s="40">
        <f>INDEX(人口源表!$1:$1048576,MATCH($B242,人口源表!$A:$A,0),MATCH(L$1,人口源表!$1:$1,0))*INDEX(城镇化率!$1:$1048576,MATCH($B242,城镇化率!$A:$A,0),MATCH(L$1,城镇化率!$5:$5,0))/100</f>
        <v>317433.29355349706</v>
      </c>
      <c r="M242" s="40">
        <f>INDEX(人口源表!$1:$1048576,MATCH($B242,人口源表!$A:$A,0),MATCH(M$1,人口源表!$1:$1,0))*INDEX(城镇化率!$1:$1048576,MATCH($B242,城镇化率!$A:$A,0),MATCH(M$1,城镇化率!$5:$5,0))/100</f>
        <v>322843.7017098362</v>
      </c>
      <c r="N242" s="40">
        <f>INDEX(人口源表!$1:$1048576,MATCH($B242,人口源表!$A:$A,0),MATCH(N$1,人口源表!$1:$1,0))*INDEX(城镇化率!$1:$1048576,MATCH($B242,城镇化率!$A:$A,0),MATCH(N$1,城镇化率!$5:$5,0))/100</f>
        <v>328111.37019471027</v>
      </c>
      <c r="O242" s="40">
        <f>INDEX(人口源表!$1:$1048576,MATCH($B242,人口源表!$A:$A,0),MATCH(O$1,人口源表!$1:$1,0))*INDEX(城镇化率!$1:$1048576,MATCH($B242,城镇化率!$A:$A,0),MATCH(O$1,城镇化率!$5:$5,0))/100</f>
        <v>333237.06977648014</v>
      </c>
      <c r="P242" s="40">
        <f>INDEX(人口源表!$1:$1048576,MATCH($B242,人口源表!$A:$A,0),MATCH(P$1,人口源表!$1:$1,0))*INDEX(城镇化率!$1:$1048576,MATCH($B242,城镇化率!$A:$A,0),MATCH(P$1,城镇化率!$5:$5,0))/100</f>
        <v>338222.29000481108</v>
      </c>
      <c r="Q242" s="40">
        <f>INDEX(人口源表!$1:$1048576,MATCH($B242,人口源表!$A:$A,0),MATCH(Q$1,人口源表!$1:$1,0))*INDEX(城镇化率!$1:$1048576,MATCH($B242,城镇化率!$A:$A,0),MATCH(Q$1,城镇化率!$5:$5,0))/100</f>
        <v>343068.09335707163</v>
      </c>
      <c r="R242" s="40">
        <f>INDEX(人口源表!$1:$1048576,MATCH($B242,人口源表!$A:$A,0),MATCH(R$1,人口源表!$1:$1,0))*INDEX(城镇化率!$1:$1048576,MATCH($B242,城镇化率!$A:$A,0),MATCH(R$1,城镇化率!$5:$5,0))/100</f>
        <v>347775.09074438224</v>
      </c>
      <c r="S242" s="40">
        <f>INDEX(人口源表!$1:$1048576,MATCH($B242,人口源表!$A:$A,0),MATCH(S$1,人口源表!$1:$1,0))*INDEX(城镇化率!$1:$1048576,MATCH($B242,城镇化率!$A:$A,0),MATCH(S$1,城镇化率!$5:$5,0))/100</f>
        <v>350601.53611477575</v>
      </c>
      <c r="T242" s="40">
        <f>INDEX(人口源表!$1:$1048576,MATCH($B242,人口源表!$A:$A,0),MATCH(T$1,人口源表!$1:$1,0))*INDEX(城镇化率!$1:$1048576,MATCH($B242,城镇化率!$A:$A,0),MATCH(T$1,城镇化率!$5:$5,0))/100</f>
        <v>353258.06479970575</v>
      </c>
      <c r="U242" s="40">
        <f>INDEX(人口源表!$1:$1048576,MATCH($B242,人口源表!$A:$A,0),MATCH(U$1,人口源表!$1:$1,0))*INDEX(城镇化率!$1:$1048576,MATCH($B242,城镇化率!$A:$A,0),MATCH(U$1,城镇化率!$5:$5,0))/100</f>
        <v>355749.21417340077</v>
      </c>
      <c r="V242" s="40">
        <f>INDEX(人口源表!$1:$1048576,MATCH($B242,人口源表!$A:$A,0),MATCH(V$1,人口源表!$1:$1,0))*INDEX(城镇化率!$1:$1048576,MATCH($B242,城镇化率!$A:$A,0),MATCH(V$1,城镇化率!$5:$5,0))/100</f>
        <v>358079.03146517271</v>
      </c>
      <c r="W242" s="40">
        <f>INDEX(人口源表!$1:$1048576,MATCH($B242,人口源表!$A:$A,0),MATCH(W$1,人口源表!$1:$1,0))*INDEX(城镇化率!$1:$1048576,MATCH($B242,城镇化率!$A:$A,0),MATCH(W$1,城镇化率!$5:$5,0))/100</f>
        <v>360252.89199224708</v>
      </c>
      <c r="X242" s="40">
        <f>INDEX(人口源表!$1:$1048576,MATCH($B242,人口源表!$A:$A,0),MATCH(X$1,人口源表!$1:$1,0))*INDEX(城镇化率!$1:$1048576,MATCH($B242,城镇化率!$A:$A,0),MATCH(X$1,城镇化率!$5:$5,0))/100</f>
        <v>362274.46280265169</v>
      </c>
      <c r="Y242" s="40">
        <f>INDEX(人口源表!$1:$1048576,MATCH($B242,人口源表!$A:$A,0),MATCH(Y$1,人口源表!$1:$1,0))*INDEX(城镇化率!$1:$1048576,MATCH($B242,城镇化率!$A:$A,0),MATCH(Y$1,城镇化率!$5:$5,0))/100</f>
        <v>364149.35882659844</v>
      </c>
      <c r="Z242" s="40">
        <f>INDEX(人口源表!$1:$1048576,MATCH($B242,人口源表!$A:$A,0),MATCH(Z$1,人口源表!$1:$1,0))*INDEX(城镇化率!$1:$1048576,MATCH($B242,城镇化率!$A:$A,0),MATCH(Z$1,城镇化率!$5:$5,0))/100</f>
        <v>365883.33099949203</v>
      </c>
      <c r="AA242" s="40">
        <f>INDEX(人口源表!$1:$1048576,MATCH($B242,人口源表!$A:$A,0),MATCH(AA$1,人口源表!$1:$1,0))*INDEX(城镇化率!$1:$1048576,MATCH($B242,城镇化率!$A:$A,0),MATCH(AA$1,城镇化率!$5:$5,0))/100</f>
        <v>367480.39930884034</v>
      </c>
      <c r="AB242" s="40">
        <f>INDEX(人口源表!$1:$1048576,MATCH($B242,人口源表!$A:$A,0),MATCH(AB$1,人口源表!$1:$1,0))*INDEX(城镇化率!$1:$1048576,MATCH($B242,城镇化率!$A:$A,0),MATCH(AB$1,城镇化率!$5:$5,0))/100</f>
        <v>368947.19012112863</v>
      </c>
      <c r="AC242" s="40">
        <f>INDEX(人口源表!$1:$1048576,MATCH($B242,人口源表!$A:$A,0),MATCH(AC$1,人口源表!$1:$1,0))*INDEX(城镇化率!$1:$1048576,MATCH($B242,城镇化率!$A:$A,0),MATCH(AC$1,城镇化率!$5:$5,0))/100</f>
        <v>369835.48571431637</v>
      </c>
      <c r="AD242" s="40">
        <f>INDEX(人口源表!$1:$1048576,MATCH($B242,人口源表!$A:$A,0),MATCH(AD$1,人口源表!$1:$1,0))*INDEX(城镇化率!$1:$1048576,MATCH($B242,城镇化率!$A:$A,0),MATCH(AD$1,城镇化率!$5:$5,0))/100</f>
        <v>370602.23646994121</v>
      </c>
      <c r="AE242" s="40">
        <f>INDEX(人口源表!$1:$1048576,MATCH($B242,人口源表!$A:$A,0),MATCH(AE$1,人口源表!$1:$1,0))*INDEX(城镇化率!$1:$1048576,MATCH($B242,城镇化率!$A:$A,0),MATCH(AE$1,城镇化率!$5:$5,0))/100</f>
        <v>371254.2803499648</v>
      </c>
      <c r="AF242" s="40">
        <f>INDEX(人口源表!$1:$1048576,MATCH($B242,人口源表!$A:$A,0),MATCH(AF$1,人口源表!$1:$1,0))*INDEX(城镇化率!$1:$1048576,MATCH($B242,城镇化率!$A:$A,0),MATCH(AF$1,城镇化率!$5:$5,0))/100</f>
        <v>371797.93339370063</v>
      </c>
      <c r="AG242" s="40">
        <f>INDEX(人口源表!$1:$1048576,MATCH($B242,人口源表!$A:$A,0),MATCH(AG$1,人口源表!$1:$1,0))*INDEX(城镇化率!$1:$1048576,MATCH($B242,城镇化率!$A:$A,0),MATCH(AG$1,城镇化率!$5:$5,0))/100</f>
        <v>372239.61676438584</v>
      </c>
      <c r="AH242" s="40">
        <f>INDEX(人口源表!$1:$1048576,MATCH($B242,人口源表!$A:$A,0),MATCH(AH$1,人口源表!$1:$1,0))*INDEX(城镇化率!$1:$1048576,MATCH($B242,城镇化率!$A:$A,0),MATCH(AH$1,城镇化率!$5:$5,0))/100</f>
        <v>372587.13842755044</v>
      </c>
      <c r="AI242" s="40">
        <f>INDEX(人口源表!$1:$1048576,MATCH($B242,人口源表!$A:$A,0),MATCH(AI$1,人口源表!$1:$1,0))*INDEX(城镇化率!$1:$1048576,MATCH($B242,城镇化率!$A:$A,0),MATCH(AI$1,城镇化率!$5:$5,0))/100</f>
        <v>372847.14735296101</v>
      </c>
      <c r="AJ242" s="40">
        <f>INDEX(人口源表!$1:$1048576,MATCH($B242,人口源表!$A:$A,0),MATCH(AJ$1,人口源表!$1:$1,0))*INDEX(城镇化率!$1:$1048576,MATCH($B242,城镇化率!$A:$A,0),MATCH(AJ$1,城镇化率!$5:$5,0))/100</f>
        <v>373027.04599853209</v>
      </c>
      <c r="AK242" s="40">
        <f>INDEX(人口源表!$1:$1048576,MATCH($B242,人口源表!$A:$A,0),MATCH(AK$1,人口源表!$1:$1,0))*INDEX(城镇化率!$1:$1048576,MATCH($B242,城镇化率!$A:$A,0),MATCH(AK$1,城镇化率!$5:$5,0))/100</f>
        <v>373133.70832248253</v>
      </c>
      <c r="AL242" s="40">
        <f>INDEX(人口源表!$1:$1048576,MATCH($B242,人口源表!$A:$A,0),MATCH(AL$1,人口源表!$1:$1,0))*INDEX(城镇化率!$1:$1048576,MATCH($B242,城镇化率!$A:$A,0),MATCH(AL$1,城镇化率!$5:$5,0))/100</f>
        <v>373176.06888000568</v>
      </c>
      <c r="AM242" s="40">
        <f>INDEX(人口源表!$1:$1048576,MATCH($B242,人口源表!$A:$A,0),MATCH(AM$1,人口源表!$1:$1,0))*INDEX(城镇化率!$1:$1048576,MATCH($B242,城镇化率!$A:$A,0),MATCH(AM$1,城镇化率!$5:$5,0))/100</f>
        <v>373161.24570501485</v>
      </c>
      <c r="AN242" s="40">
        <f>INDEX(人口源表!$1:$1048576,MATCH($B242,人口源表!$A:$A,0),MATCH(AN$1,人口源表!$1:$1,0))*INDEX(城镇化率!$1:$1048576,MATCH($B242,城镇化率!$A:$A,0),MATCH(AN$1,城镇化率!$5:$5,0))/100</f>
        <v>373097.12455953914</v>
      </c>
      <c r="AO242" s="40">
        <f>INDEX(人口源表!$1:$1048576,MATCH($B242,人口源表!$A:$A,0),MATCH(AO$1,人口源表!$1:$1,0))*INDEX(城镇化率!$1:$1048576,MATCH($B242,城镇化率!$A:$A,0),MATCH(AO$1,城镇化率!$5:$5,0))/100</f>
        <v>372992.37236014148</v>
      </c>
      <c r="AP242" s="40">
        <f>INDEX(人口源表!$1:$1048576,MATCH($B242,人口源表!$A:$A,0),MATCH(AP$1,人口源表!$1:$1,0))*INDEX(城镇化率!$1:$1048576,MATCH($B242,城镇化率!$A:$A,0),MATCH(AP$1,城镇化率!$5:$5,0))/100</f>
        <v>372855.13095540041</v>
      </c>
      <c r="AQ242" s="40">
        <f>INDEX(人口源表!$1:$1048576,MATCH($B242,人口源表!$A:$A,0),MATCH(AQ$1,人口源表!$1:$1,0))*INDEX(城镇化率!$1:$1048576,MATCH($B242,城镇化率!$A:$A,0),MATCH(AQ$1,城镇化率!$5:$5,0))/100</f>
        <v>372694.33074244088</v>
      </c>
      <c r="AR242" s="40">
        <f>INDEX(人口源表!$1:$1048576,MATCH($B242,人口源表!$A:$A,0),MATCH(AR$1,人口源表!$1:$1,0))*INDEX(城镇化率!$1:$1048576,MATCH($B242,城镇化率!$A:$A,0),MATCH(AR$1,城镇化率!$5:$5,0))/100</f>
        <v>372517.7097020974</v>
      </c>
      <c r="AS242" s="40">
        <f>INDEX(人口源表!$1:$1048576,MATCH($B242,人口源表!$A:$A,0),MATCH(AS$1,人口源表!$1:$1,0))*INDEX(城镇化率!$1:$1048576,MATCH($B242,城镇化率!$A:$A,0),MATCH(AS$1,城镇化率!$5:$5,0))/100</f>
        <v>372335.79397682229</v>
      </c>
      <c r="AT242" s="40">
        <f>INDEX(人口源表!$1:$1048576,MATCH($B242,人口源表!$A:$A,0),MATCH(AT$1,人口源表!$1:$1,0))*INDEX(城镇化率!$1:$1048576,MATCH($B242,城镇化率!$A:$A,0),MATCH(AT$1,城镇化率!$5:$5,0))/100</f>
        <v>372155.92015855486</v>
      </c>
      <c r="AU242" s="40">
        <f>INDEX(人口源表!$1:$1048576,MATCH($B242,人口源表!$A:$A,0),MATCH(AU$1,人口源表!$1:$1,0))*INDEX(城镇化率!$1:$1048576,MATCH($B242,城镇化率!$A:$A,0),MATCH(AU$1,城镇化率!$5:$5,0))/100</f>
        <v>371988.89798141294</v>
      </c>
      <c r="AV242" s="40">
        <f>INDEX(人口源表!$1:$1048576,MATCH($B242,人口源表!$A:$A,0),MATCH(AV$1,人口源表!$1:$1,0))*INDEX(城镇化率!$1:$1048576,MATCH($B242,城镇化率!$A:$A,0),MATCH(AV$1,城镇化率!$5:$5,0))/100</f>
        <v>371843.67500847054</v>
      </c>
    </row>
    <row r="243" spans="1:48" x14ac:dyDescent="0.15">
      <c r="A243" s="35" t="s">
        <v>875</v>
      </c>
      <c r="B243" s="4" t="s">
        <v>492</v>
      </c>
      <c r="C243" s="34">
        <f>VLOOKUP(B243,'[1]2016省城人口总结（根）'!B:C,2,FALSE)/100</f>
        <v>0.47550680317813404</v>
      </c>
      <c r="D243" s="40">
        <f>INDEX(人口源表!$1:$1048576,MATCH($B243,人口源表!$A:$A,0),MATCH(D$1,人口源表!$1:$1,0))*INDEX(城镇化率!$1:$1048576,MATCH($B243,城镇化率!$A:$A,0),MATCH(D$1,城镇化率!$5:$5,0))/100</f>
        <v>210354.45122965553</v>
      </c>
      <c r="E243" s="40">
        <f>INDEX(人口源表!$1:$1048576,MATCH($B243,人口源表!$A:$A,0),MATCH(E$1,人口源表!$1:$1,0))*INDEX(城镇化率!$1:$1048576,MATCH($B243,城镇化率!$A:$A,0),MATCH(E$1,城镇化率!$5:$5,0))/100</f>
        <v>214925.30824247829</v>
      </c>
      <c r="F243" s="40">
        <f>INDEX(人口源表!$1:$1048576,MATCH($B243,人口源表!$A:$A,0),MATCH(F$1,人口源表!$1:$1,0))*INDEX(城镇化率!$1:$1048576,MATCH($B243,城镇化率!$A:$A,0),MATCH(F$1,城镇化率!$5:$5,0))/100</f>
        <v>219539.40200315192</v>
      </c>
      <c r="G243" s="40">
        <f>INDEX(人口源表!$1:$1048576,MATCH($B243,人口源表!$A:$A,0),MATCH(G$1,人口源表!$1:$1,0))*INDEX(城镇化率!$1:$1048576,MATCH($B243,城镇化率!$A:$A,0),MATCH(G$1,城镇化率!$5:$5,0))/100</f>
        <v>219840.54420788665</v>
      </c>
      <c r="H243" s="40">
        <f>INDEX(人口源表!$1:$1048576,MATCH($B243,人口源表!$A:$A,0),MATCH(H$1,人口源表!$1:$1,0))*INDEX(城镇化率!$1:$1048576,MATCH($B243,城镇化率!$A:$A,0),MATCH(H$1,城镇化率!$5:$5,0))/100</f>
        <v>226075.15213412061</v>
      </c>
      <c r="I243" s="40">
        <f>INDEX(人口源表!$1:$1048576,MATCH($B243,人口源表!$A:$A,0),MATCH(I$1,人口源表!$1:$1,0))*INDEX(城镇化率!$1:$1048576,MATCH($B243,城镇化率!$A:$A,0),MATCH(I$1,城镇化率!$5:$5,0))/100</f>
        <v>230672.60399123811</v>
      </c>
      <c r="J243" s="40">
        <f>INDEX(人口源表!$1:$1048576,MATCH($B243,人口源表!$A:$A,0),MATCH(J$1,人口源表!$1:$1,0))*INDEX(城镇化率!$1:$1048576,MATCH($B243,城镇化率!$A:$A,0),MATCH(J$1,城镇化率!$5:$5,0))/100</f>
        <v>235159.33066696898</v>
      </c>
      <c r="K243" s="40">
        <f>INDEX(人口源表!$1:$1048576,MATCH($B243,人口源表!$A:$A,0),MATCH(K$1,人口源表!$1:$1,0))*INDEX(城镇化率!$1:$1048576,MATCH($B243,城镇化率!$A:$A,0),MATCH(K$1,城镇化率!$5:$5,0))/100</f>
        <v>239535.5742665994</v>
      </c>
      <c r="L243" s="40">
        <f>INDEX(人口源表!$1:$1048576,MATCH($B243,人口源表!$A:$A,0),MATCH(L$1,人口源表!$1:$1,0))*INDEX(城镇化率!$1:$1048576,MATCH($B243,城镇化率!$A:$A,0),MATCH(L$1,城镇化率!$5:$5,0))/100</f>
        <v>243801.13978919835</v>
      </c>
      <c r="M243" s="40">
        <f>INDEX(人口源表!$1:$1048576,MATCH($B243,人口源表!$A:$A,0),MATCH(M$1,人口源表!$1:$1,0))*INDEX(城镇化率!$1:$1048576,MATCH($B243,城镇化率!$A:$A,0),MATCH(M$1,城镇化率!$5:$5,0))/100</f>
        <v>247956.44101196318</v>
      </c>
      <c r="N243" s="40">
        <f>INDEX(人口源表!$1:$1048576,MATCH($B243,人口源表!$A:$A,0),MATCH(N$1,人口源表!$1:$1,0))*INDEX(城镇化率!$1:$1048576,MATCH($B243,城镇化率!$A:$A,0),MATCH(N$1,城镇化率!$5:$5,0))/100</f>
        <v>252002.52981802804</v>
      </c>
      <c r="O243" s="40">
        <f>INDEX(人口源表!$1:$1048576,MATCH($B243,人口源表!$A:$A,0),MATCH(O$1,人口源表!$1:$1,0))*INDEX(城镇化率!$1:$1048576,MATCH($B243,城镇化率!$A:$A,0),MATCH(O$1,城镇化率!$5:$5,0))/100</f>
        <v>255939.49020220348</v>
      </c>
      <c r="P243" s="40">
        <f>INDEX(人口源表!$1:$1048576,MATCH($B243,人口源表!$A:$A,0),MATCH(P$1,人口源表!$1:$1,0))*INDEX(城镇化率!$1:$1048576,MATCH($B243,城镇化率!$A:$A,0),MATCH(P$1,城镇化率!$5:$5,0))/100</f>
        <v>259768.04007824959</v>
      </c>
      <c r="Q243" s="40">
        <f>INDEX(人口源表!$1:$1048576,MATCH($B243,人口源表!$A:$A,0),MATCH(Q$1,人口源表!$1:$1,0))*INDEX(城镇化率!$1:$1048576,MATCH($B243,城镇化率!$A:$A,0),MATCH(Q$1,城镇化率!$5:$5,0))/100</f>
        <v>263489.56161531841</v>
      </c>
      <c r="R243" s="40">
        <f>INDEX(人口源表!$1:$1048576,MATCH($B243,人口源表!$A:$A,0),MATCH(R$1,人口源表!$1:$1,0))*INDEX(城镇化率!$1:$1048576,MATCH($B243,城镇化率!$A:$A,0),MATCH(R$1,城镇化率!$5:$5,0))/100</f>
        <v>267105.00862288143</v>
      </c>
      <c r="S243" s="40">
        <f>INDEX(人口源表!$1:$1048576,MATCH($B243,人口源表!$A:$A,0),MATCH(S$1,人口源表!$1:$1,0))*INDEX(城镇化率!$1:$1048576,MATCH($B243,城镇化率!$A:$A,0),MATCH(S$1,城镇化率!$5:$5,0))/100</f>
        <v>269275.769588881</v>
      </c>
      <c r="T243" s="40">
        <f>INDEX(人口源表!$1:$1048576,MATCH($B243,人口源表!$A:$A,0),MATCH(T$1,人口源表!$1:$1,0))*INDEX(城镇化率!$1:$1048576,MATCH($B243,城镇化率!$A:$A,0),MATCH(T$1,城镇化率!$5:$5,0))/100</f>
        <v>271316.2667609342</v>
      </c>
      <c r="U243" s="40">
        <f>INDEX(人口源表!$1:$1048576,MATCH($B243,人口源表!$A:$A,0),MATCH(U$1,人口源表!$1:$1,0))*INDEX(城镇化率!$1:$1048576,MATCH($B243,城镇化率!$A:$A,0),MATCH(U$1,城镇化率!$5:$5,0))/100</f>
        <v>273229.5502875041</v>
      </c>
      <c r="V243" s="40">
        <f>INDEX(人口源表!$1:$1048576,MATCH($B243,人口源表!$A:$A,0),MATCH(V$1,人口源表!$1:$1,0))*INDEX(城镇化率!$1:$1048576,MATCH($B243,城镇化率!$A:$A,0),MATCH(V$1,城镇化率!$5:$5,0))/100</f>
        <v>275019.32502158068</v>
      </c>
      <c r="W243" s="40">
        <f>INDEX(人口源表!$1:$1048576,MATCH($B243,人口源表!$A:$A,0),MATCH(W$1,人口源表!$1:$1,0))*INDEX(城镇化率!$1:$1048576,MATCH($B243,城镇化率!$A:$A,0),MATCH(W$1,城镇化率!$5:$5,0))/100</f>
        <v>276688.23762767867</v>
      </c>
      <c r="X243" s="40">
        <f>INDEX(人口源表!$1:$1048576,MATCH($B243,人口源表!$A:$A,0),MATCH(X$1,人口源表!$1:$1,0))*INDEX(城镇化率!$1:$1048576,MATCH($B243,城镇化率!$A:$A,0),MATCH(X$1,城镇化率!$5:$5,0))/100</f>
        <v>278241.32297825278</v>
      </c>
      <c r="Y243" s="40">
        <f>INDEX(人口源表!$1:$1048576,MATCH($B243,人口源表!$A:$A,0),MATCH(Y$1,人口源表!$1:$1,0))*INDEX(城镇化率!$1:$1048576,MATCH($B243,城镇化率!$A:$A,0),MATCH(Y$1,城镇化率!$5:$5,0))/100</f>
        <v>279681.4079555769</v>
      </c>
      <c r="Z243" s="40">
        <f>INDEX(人口源表!$1:$1048576,MATCH($B243,人口源表!$A:$A,0),MATCH(Z$1,人口源表!$1:$1,0))*INDEX(城镇化率!$1:$1048576,MATCH($B243,城镇化率!$A:$A,0),MATCH(Z$1,城镇化率!$5:$5,0))/100</f>
        <v>281012.56360561453</v>
      </c>
      <c r="AA243" s="40">
        <f>INDEX(人口源表!$1:$1048576,MATCH($B243,人口源表!$A:$A,0),MATCH(AA$1,人口源表!$1:$1,0))*INDEX(城镇化率!$1:$1048576,MATCH($B243,城镇化率!$A:$A,0),MATCH(AA$1,城镇化率!$5:$5,0))/100</f>
        <v>282239.54766758397</v>
      </c>
      <c r="AB243" s="40">
        <f>INDEX(人口源表!$1:$1048576,MATCH($B243,人口源表!$A:$A,0),MATCH(AB$1,人口源表!$1:$1,0))*INDEX(城镇化率!$1:$1048576,MATCH($B243,城镇化率!$A:$A,0),MATCH(AB$1,城镇化率!$5:$5,0))/100</f>
        <v>283366.04860650812</v>
      </c>
      <c r="AC243" s="40">
        <f>INDEX(人口源表!$1:$1048576,MATCH($B243,人口源表!$A:$A,0),MATCH(AC$1,人口源表!$1:$1,0))*INDEX(城镇化率!$1:$1048576,MATCH($B243,城镇化率!$A:$A,0),MATCH(AC$1,城镇化率!$5:$5,0))/100</f>
        <v>284048.43156479491</v>
      </c>
      <c r="AD243" s="40">
        <f>INDEX(人口源表!$1:$1048576,MATCH($B243,人口源表!$A:$A,0),MATCH(AD$1,人口源表!$1:$1,0))*INDEX(城镇化率!$1:$1048576,MATCH($B243,城镇化率!$A:$A,0),MATCH(AD$1,城镇化率!$5:$5,0))/100</f>
        <v>284637.30807753524</v>
      </c>
      <c r="AE243" s="40">
        <f>INDEX(人口源表!$1:$1048576,MATCH($B243,人口源表!$A:$A,0),MATCH(AE$1,人口源表!$1:$1,0))*INDEX(城镇化率!$1:$1048576,MATCH($B243,城镇化率!$A:$A,0),MATCH(AE$1,城镇化率!$5:$5,0))/100</f>
        <v>285138.17760886234</v>
      </c>
      <c r="AF243" s="40">
        <f>INDEX(人口源表!$1:$1048576,MATCH($B243,人口源表!$A:$A,0),MATCH(AF$1,人口源表!$1:$1,0))*INDEX(城镇化率!$1:$1048576,MATCH($B243,城镇化率!$A:$A,0),MATCH(AF$1,城镇化率!$5:$5,0))/100</f>
        <v>285555.43139268731</v>
      </c>
      <c r="AG243" s="40">
        <f>INDEX(人口源表!$1:$1048576,MATCH($B243,人口源表!$A:$A,0),MATCH(AG$1,人口源表!$1:$1,0))*INDEX(城镇化率!$1:$1048576,MATCH($B243,城镇化率!$A:$A,0),MATCH(AG$1,城镇化率!$5:$5,0))/100</f>
        <v>285894.7382132957</v>
      </c>
      <c r="AH243" s="40">
        <f>INDEX(人口源表!$1:$1048576,MATCH($B243,人口源表!$A:$A,0),MATCH(AH$1,人口源表!$1:$1,0))*INDEX(城镇化率!$1:$1048576,MATCH($B243,城镇化率!$A:$A,0),MATCH(AH$1,城镇化率!$5:$5,0))/100</f>
        <v>286161.85952628491</v>
      </c>
      <c r="AI243" s="40">
        <f>INDEX(人口源表!$1:$1048576,MATCH($B243,人口源表!$A:$A,0),MATCH(AI$1,人口源表!$1:$1,0))*INDEX(城镇化率!$1:$1048576,MATCH($B243,城镇化率!$A:$A,0),MATCH(AI$1,城镇化率!$5:$5,0))/100</f>
        <v>286361.43750859785</v>
      </c>
      <c r="AJ243" s="40">
        <f>INDEX(人口源表!$1:$1048576,MATCH($B243,人口源表!$A:$A,0),MATCH(AJ$1,人口源表!$1:$1,0))*INDEX(城镇化率!$1:$1048576,MATCH($B243,城镇化率!$A:$A,0),MATCH(AJ$1,城镇化率!$5:$5,0))/100</f>
        <v>286499.40793542075</v>
      </c>
      <c r="AK243" s="40">
        <f>INDEX(人口源表!$1:$1048576,MATCH($B243,人口源表!$A:$A,0),MATCH(AK$1,人口源表!$1:$1,0))*INDEX(城镇化率!$1:$1048576,MATCH($B243,城镇化率!$A:$A,0),MATCH(AK$1,城镇化率!$5:$5,0))/100</f>
        <v>286581.80185857142</v>
      </c>
      <c r="AL243" s="40">
        <f>INDEX(人口源表!$1:$1048576,MATCH($B243,人口源表!$A:$A,0),MATCH(AL$1,人口源表!$1:$1,0))*INDEX(城镇化率!$1:$1048576,MATCH($B243,城镇化率!$A:$A,0),MATCH(AL$1,城镇化率!$5:$5,0))/100</f>
        <v>286614.13321463461</v>
      </c>
      <c r="AM243" s="40">
        <f>INDEX(人口源表!$1:$1048576,MATCH($B243,人口源表!$A:$A,0),MATCH(AM$1,人口源表!$1:$1,0))*INDEX(城镇化率!$1:$1048576,MATCH($B243,城镇化率!$A:$A,0),MATCH(AM$1,城镇化率!$5:$5,0))/100</f>
        <v>286602.61942698667</v>
      </c>
      <c r="AN243" s="40">
        <f>INDEX(人口源表!$1:$1048576,MATCH($B243,人口源表!$A:$A,0),MATCH(AN$1,人口源表!$1:$1,0))*INDEX(城镇化率!$1:$1048576,MATCH($B243,城镇化率!$A:$A,0),MATCH(AN$1,城镇化率!$5:$5,0))/100</f>
        <v>286553.57591252628</v>
      </c>
      <c r="AO243" s="40">
        <f>INDEX(人口源表!$1:$1048576,MATCH($B243,人口源表!$A:$A,0),MATCH(AO$1,人口源表!$1:$1,0))*INDEX(城镇化率!$1:$1048576,MATCH($B243,城镇化率!$A:$A,0),MATCH(AO$1,城镇化率!$5:$5,0))/100</f>
        <v>286472.79674745415</v>
      </c>
      <c r="AP243" s="40">
        <f>INDEX(人口源表!$1:$1048576,MATCH($B243,人口源表!$A:$A,0),MATCH(AP$1,人口源表!$1:$1,0))*INDEX(城镇化率!$1:$1048576,MATCH($B243,城镇化率!$A:$A,0),MATCH(AP$1,城镇化率!$5:$5,0))/100</f>
        <v>286367.4117471872</v>
      </c>
      <c r="AQ243" s="40">
        <f>INDEX(人口源表!$1:$1048576,MATCH($B243,人口源表!$A:$A,0),MATCH(AQ$1,人口源表!$1:$1,0))*INDEX(城镇化率!$1:$1048576,MATCH($B243,城镇化率!$A:$A,0),MATCH(AQ$1,城镇化率!$5:$5,0))/100</f>
        <v>286244.03593211254</v>
      </c>
      <c r="AR243" s="40">
        <f>INDEX(人口源表!$1:$1048576,MATCH($B243,人口源表!$A:$A,0),MATCH(AR$1,人口源表!$1:$1,0))*INDEX(城镇化率!$1:$1048576,MATCH($B243,城镇化率!$A:$A,0),MATCH(AR$1,城镇化率!$5:$5,0))/100</f>
        <v>286108.75879294332</v>
      </c>
      <c r="AS243" s="40">
        <f>INDEX(人口源表!$1:$1048576,MATCH($B243,人口源表!$A:$A,0),MATCH(AS$1,人口源表!$1:$1,0))*INDEX(城镇化率!$1:$1048576,MATCH($B243,城镇化率!$A:$A,0),MATCH(AS$1,城镇化率!$5:$5,0))/100</f>
        <v>285968.39278731163</v>
      </c>
      <c r="AT243" s="40">
        <f>INDEX(人口源表!$1:$1048576,MATCH($B243,人口源表!$A:$A,0),MATCH(AT$1,人口源表!$1:$1,0))*INDEX(城镇化率!$1:$1048576,MATCH($B243,城镇化率!$A:$A,0),MATCH(AT$1,城镇化率!$5:$5,0))/100</f>
        <v>285830.48609355895</v>
      </c>
      <c r="AU243" s="40">
        <f>INDEX(人口源表!$1:$1048576,MATCH($B243,人口源表!$A:$A,0),MATCH(AU$1,人口源表!$1:$1,0))*INDEX(城镇化率!$1:$1048576,MATCH($B243,城镇化率!$A:$A,0),MATCH(AU$1,城镇化率!$5:$5,0))/100</f>
        <v>285702.7010701868</v>
      </c>
      <c r="AV243" s="40">
        <f>INDEX(人口源表!$1:$1048576,MATCH($B243,人口源表!$A:$A,0),MATCH(AV$1,人口源表!$1:$1,0))*INDEX(城镇化率!$1:$1048576,MATCH($B243,城镇化率!$A:$A,0),MATCH(AV$1,城镇化率!$5:$5,0))/100</f>
        <v>285590.90485126118</v>
      </c>
    </row>
    <row r="244" spans="1:48" x14ac:dyDescent="0.15">
      <c r="A244" s="35" t="s">
        <v>875</v>
      </c>
      <c r="B244" s="4" t="s">
        <v>494</v>
      </c>
      <c r="C244" s="34">
        <f>VLOOKUP(B244,'[1]2016省城人口总结（根）'!B:C,2,FALSE)/100</f>
        <v>0.45865731873183596</v>
      </c>
      <c r="D244" s="40">
        <f>INDEX(人口源表!$1:$1048576,MATCH($B244,人口源表!$A:$A,0),MATCH(D$1,人口源表!$1:$1,0))*INDEX(城镇化率!$1:$1048576,MATCH($B244,城镇化率!$A:$A,0),MATCH(D$1,城镇化率!$5:$5,0))/100</f>
        <v>129964.51312019215</v>
      </c>
      <c r="E244" s="40">
        <f>INDEX(人口源表!$1:$1048576,MATCH($B244,人口源表!$A:$A,0),MATCH(E$1,人口源表!$1:$1,0))*INDEX(城镇化率!$1:$1048576,MATCH($B244,城镇化率!$A:$A,0),MATCH(E$1,城镇化率!$5:$5,0))/100</f>
        <v>132788.55227287463</v>
      </c>
      <c r="F244" s="40">
        <f>INDEX(人口源表!$1:$1048576,MATCH($B244,人口源表!$A:$A,0),MATCH(F$1,人口源表!$1:$1,0))*INDEX(城镇化率!$1:$1048576,MATCH($B244,城镇化率!$A:$A,0),MATCH(F$1,城镇化率!$5:$5,0))/100</f>
        <v>135639.3046367605</v>
      </c>
      <c r="G244" s="40">
        <f>INDEX(人口源表!$1:$1048576,MATCH($B244,人口源表!$A:$A,0),MATCH(G$1,人口源表!$1:$1,0))*INDEX(城镇化率!$1:$1048576,MATCH($B244,城镇化率!$A:$A,0),MATCH(G$1,城镇化率!$5:$5,0))/100</f>
        <v>135825.26215659411</v>
      </c>
      <c r="H244" s="40">
        <f>INDEX(人口源表!$1:$1048576,MATCH($B244,人口源表!$A:$A,0),MATCH(H$1,人口源表!$1:$1,0))*INDEX(城镇化率!$1:$1048576,MATCH($B244,城镇化率!$A:$A,0),MATCH(H$1,城镇化率!$5:$5,0))/100</f>
        <v>139677.62998867041</v>
      </c>
      <c r="I244" s="40">
        <f>INDEX(人口源表!$1:$1048576,MATCH($B244,人口源表!$A:$A,0),MATCH(I$1,人口源表!$1:$1,0))*INDEX(城镇化率!$1:$1048576,MATCH($B244,城镇化率!$A:$A,0),MATCH(I$1,城镇化率!$5:$5,0))/100</f>
        <v>142518.03211371499</v>
      </c>
      <c r="J244" s="40">
        <f>INDEX(人口源表!$1:$1048576,MATCH($B244,人口源表!$A:$A,0),MATCH(J$1,人口源表!$1:$1,0))*INDEX(城镇化率!$1:$1048576,MATCH($B244,城镇化率!$A:$A,0),MATCH(J$1,城镇化率!$5:$5,0))/100</f>
        <v>145290.15547174017</v>
      </c>
      <c r="K244" s="40">
        <f>INDEX(人口源表!$1:$1048576,MATCH($B244,人口源表!$A:$A,0),MATCH(K$1,人口源表!$1:$1,0))*INDEX(城镇化率!$1:$1048576,MATCH($B244,城镇化率!$A:$A,0),MATCH(K$1,城镇化率!$5:$5,0))/100</f>
        <v>147993.76696476809</v>
      </c>
      <c r="L244" s="40">
        <f>INDEX(人口源表!$1:$1048576,MATCH($B244,人口源表!$A:$A,0),MATCH(L$1,人口源表!$1:$1,0))*INDEX(城镇化率!$1:$1048576,MATCH($B244,城镇化率!$A:$A,0),MATCH(L$1,城镇化率!$5:$5,0))/100</f>
        <v>150629.18570001831</v>
      </c>
      <c r="M244" s="40">
        <f>INDEX(人口源表!$1:$1048576,MATCH($B244,人口源表!$A:$A,0),MATCH(M$1,人口源表!$1:$1,0))*INDEX(城镇化率!$1:$1048576,MATCH($B244,城镇化率!$A:$A,0),MATCH(M$1,城镇化率!$5:$5,0))/100</f>
        <v>153196.27861643687</v>
      </c>
      <c r="N244" s="40">
        <f>INDEX(人口源表!$1:$1048576,MATCH($B244,人口源表!$A:$A,0),MATCH(N$1,人口源表!$1:$1,0))*INDEX(城镇化率!$1:$1048576,MATCH($B244,城镇化率!$A:$A,0),MATCH(N$1,城镇化率!$5:$5,0))/100</f>
        <v>155695.99932777553</v>
      </c>
      <c r="O244" s="40">
        <f>INDEX(人口源表!$1:$1048576,MATCH($B244,人口源表!$A:$A,0),MATCH(O$1,人口源表!$1:$1,0))*INDEX(城镇化率!$1:$1048576,MATCH($B244,城镇化率!$A:$A,0),MATCH(O$1,城镇化率!$5:$5,0))/100</f>
        <v>158128.33751231522</v>
      </c>
      <c r="P244" s="40">
        <f>INDEX(人口源表!$1:$1048576,MATCH($B244,人口源表!$A:$A,0),MATCH(P$1,人口源表!$1:$1,0))*INDEX(城镇化率!$1:$1048576,MATCH($B244,城镇化率!$A:$A,0),MATCH(P$1,城镇化率!$5:$5,0))/100</f>
        <v>160493.86295018229</v>
      </c>
      <c r="Q244" s="40">
        <f>INDEX(人口源表!$1:$1048576,MATCH($B244,人口源表!$A:$A,0),MATCH(Q$1,人口源表!$1:$1,0))*INDEX(城镇化率!$1:$1048576,MATCH($B244,城镇化率!$A:$A,0),MATCH(Q$1,城镇化率!$5:$5,0))/100</f>
        <v>162793.21710914379</v>
      </c>
      <c r="R244" s="40">
        <f>INDEX(人口源表!$1:$1048576,MATCH($B244,人口源表!$A:$A,0),MATCH(R$1,人口源表!$1:$1,0))*INDEX(城镇化率!$1:$1048576,MATCH($B244,城镇化率!$A:$A,0),MATCH(R$1,城镇化率!$5:$5,0))/100</f>
        <v>165027.11537571839</v>
      </c>
      <c r="S244" s="40">
        <f>INDEX(人口源表!$1:$1048576,MATCH($B244,人口源表!$A:$A,0),MATCH(S$1,人口源表!$1:$1,0))*INDEX(城镇化率!$1:$1048576,MATCH($B244,城镇化率!$A:$A,0),MATCH(S$1,城镇化率!$5:$5,0))/100</f>
        <v>166368.09991671567</v>
      </c>
      <c r="T244" s="40">
        <f>INDEX(人口源表!$1:$1048576,MATCH($B244,人口源表!$A:$A,0),MATCH(T$1,人口源表!$1:$1,0))*INDEX(城镇化率!$1:$1048576,MATCH($B244,城镇化率!$A:$A,0),MATCH(T$1,城镇化率!$5:$5,0))/100</f>
        <v>167628.58802728067</v>
      </c>
      <c r="U244" s="40">
        <f>INDEX(人口源表!$1:$1048576,MATCH($B244,人口源表!$A:$A,0),MATCH(U$1,人口源表!$1:$1,0))*INDEX(城镇化率!$1:$1048576,MATCH($B244,城镇化率!$A:$A,0),MATCH(U$1,城镇化率!$5:$5,0))/100</f>
        <v>168810.59339480885</v>
      </c>
      <c r="V244" s="40">
        <f>INDEX(人口源表!$1:$1048576,MATCH($B244,人口源表!$A:$A,0),MATCH(V$1,人口源表!$1:$1,0))*INDEX(城镇化率!$1:$1048576,MATCH($B244,城镇化率!$A:$A,0),MATCH(V$1,城镇化率!$5:$5,0))/100</f>
        <v>169916.18262225814</v>
      </c>
      <c r="W244" s="40">
        <f>INDEX(人口源表!$1:$1048576,MATCH($B244,人口源表!$A:$A,0),MATCH(W$1,人口源表!$1:$1,0))*INDEX(城镇化率!$1:$1048576,MATCH($B244,城镇化率!$A:$A,0),MATCH(W$1,城镇化率!$5:$5,0))/100</f>
        <v>170948.03163875861</v>
      </c>
      <c r="X244" s="40">
        <f>INDEX(人口源表!$1:$1048576,MATCH($B244,人口源表!$A:$A,0),MATCH(X$1,人口源表!$1:$1,0))*INDEX(城镇化率!$1:$1048576,MATCH($B244,城镇化率!$A:$A,0),MATCH(X$1,城镇化率!$5:$5,0))/100</f>
        <v>171907.20641893544</v>
      </c>
      <c r="Y244" s="40">
        <f>INDEX(人口源表!$1:$1048576,MATCH($B244,人口源表!$A:$A,0),MATCH(Y$1,人口源表!$1:$1,0))*INDEX(城镇化率!$1:$1048576,MATCH($B244,城镇化率!$A:$A,0),MATCH(Y$1,城镇化率!$5:$5,0))/100</f>
        <v>172797.05083036178</v>
      </c>
      <c r="Z244" s="40">
        <f>INDEX(人口源表!$1:$1048576,MATCH($B244,人口源表!$A:$A,0),MATCH(Z$1,人口源表!$1:$1,0))*INDEX(城镇化率!$1:$1048576,MATCH($B244,城镇化率!$A:$A,0),MATCH(Z$1,城镇化率!$5:$5,0))/100</f>
        <v>173619.29471097843</v>
      </c>
      <c r="AA244" s="40">
        <f>INDEX(人口源表!$1:$1048576,MATCH($B244,人口源表!$A:$A,0),MATCH(AA$1,人口源表!$1:$1,0))*INDEX(城镇化率!$1:$1048576,MATCH($B244,城镇化率!$A:$A,0),MATCH(AA$1,城镇化率!$5:$5,0))/100</f>
        <v>174377.41394672063</v>
      </c>
      <c r="AB244" s="40">
        <f>INDEX(人口源表!$1:$1048576,MATCH($B244,人口源表!$A:$A,0),MATCH(AB$1,人口源表!$1:$1,0))*INDEX(城镇化率!$1:$1048576,MATCH($B244,城镇化率!$A:$A,0),MATCH(AB$1,城镇化率!$5:$5,0))/100</f>
        <v>175073.25523647197</v>
      </c>
      <c r="AC244" s="40">
        <f>INDEX(人口源表!$1:$1048576,MATCH($B244,人口源表!$A:$A,0),MATCH(AC$1,人口源表!$1:$1,0))*INDEX(城镇化率!$1:$1048576,MATCH($B244,城镇化率!$A:$A,0),MATCH(AC$1,城镇化率!$5:$5,0))/100</f>
        <v>175494.84675865644</v>
      </c>
      <c r="AD244" s="40">
        <f>INDEX(人口源表!$1:$1048576,MATCH($B244,人口源表!$A:$A,0),MATCH(AD$1,人口源表!$1:$1,0))*INDEX(城镇化率!$1:$1048576,MATCH($B244,城镇化率!$A:$A,0),MATCH(AD$1,城镇化率!$5:$5,0))/100</f>
        <v>175858.57746428021</v>
      </c>
      <c r="AE244" s="40">
        <f>INDEX(人口源表!$1:$1048576,MATCH($B244,人口源表!$A:$A,0),MATCH(AE$1,人口源表!$1:$1,0))*INDEX(城镇化率!$1:$1048576,MATCH($B244,城镇化率!$A:$A,0),MATCH(AE$1,城镇化率!$5:$5,0))/100</f>
        <v>176168.39388076105</v>
      </c>
      <c r="AF244" s="40">
        <f>INDEX(人口源表!$1:$1048576,MATCH($B244,人口源表!$A:$A,0),MATCH(AF$1,人口源表!$1:$1,0))*INDEX(城镇化率!$1:$1048576,MATCH($B244,城镇化率!$A:$A,0),MATCH(AF$1,城镇化率!$5:$5,0))/100</f>
        <v>176425.99356977287</v>
      </c>
      <c r="AG244" s="40">
        <f>INDEX(人口源表!$1:$1048576,MATCH($B244,人口源表!$A:$A,0),MATCH(AG$1,人口源表!$1:$1,0))*INDEX(城镇化率!$1:$1048576,MATCH($B244,城镇化率!$A:$A,0),MATCH(AG$1,城镇化率!$5:$5,0))/100</f>
        <v>176635.42652919143</v>
      </c>
      <c r="AH244" s="40">
        <f>INDEX(人口源表!$1:$1048576,MATCH($B244,人口源表!$A:$A,0),MATCH(AH$1,人口源表!$1:$1,0))*INDEX(城镇化率!$1:$1048576,MATCH($B244,城镇化率!$A:$A,0),MATCH(AH$1,城镇化率!$5:$5,0))/100</f>
        <v>176800.2255811184</v>
      </c>
      <c r="AI244" s="40">
        <f>INDEX(人口源表!$1:$1048576,MATCH($B244,人口源表!$A:$A,0),MATCH(AI$1,人口源表!$1:$1,0))*INDEX(城镇化率!$1:$1048576,MATCH($B244,城镇化率!$A:$A,0),MATCH(AI$1,城镇化率!$5:$5,0))/100</f>
        <v>176923.98095325657</v>
      </c>
      <c r="AJ244" s="40">
        <f>INDEX(人口源表!$1:$1048576,MATCH($B244,人口源表!$A:$A,0),MATCH(AJ$1,人口源表!$1:$1,0))*INDEX(城镇化率!$1:$1048576,MATCH($B244,城镇化率!$A:$A,0),MATCH(AJ$1,城镇化率!$5:$5,0))/100</f>
        <v>177009.16655321469</v>
      </c>
      <c r="AK244" s="40">
        <f>INDEX(人口源表!$1:$1048576,MATCH($B244,人口源表!$A:$A,0),MATCH(AK$1,人口源表!$1:$1,0))*INDEX(城镇化率!$1:$1048576,MATCH($B244,城镇化率!$A:$A,0),MATCH(AK$1,城镇化率!$5:$5,0))/100</f>
        <v>177060.06515791337</v>
      </c>
      <c r="AL244" s="40">
        <f>INDEX(人口源表!$1:$1048576,MATCH($B244,人口源表!$A:$A,0),MATCH(AL$1,人口源表!$1:$1,0))*INDEX(城镇化率!$1:$1048576,MATCH($B244,城镇化率!$A:$A,0),MATCH(AL$1,城镇化率!$5:$5,0))/100</f>
        <v>177079.84426151597</v>
      </c>
      <c r="AM244" s="40">
        <f>INDEX(人口源表!$1:$1048576,MATCH($B244,人口源表!$A:$A,0),MATCH(AM$1,人口源表!$1:$1,0))*INDEX(城镇化率!$1:$1048576,MATCH($B244,城镇化率!$A:$A,0),MATCH(AM$1,城镇化率!$5:$5,0))/100</f>
        <v>177072.90964518979</v>
      </c>
      <c r="AN244" s="40">
        <f>INDEX(人口源表!$1:$1048576,MATCH($B244,人口源表!$A:$A,0),MATCH(AN$1,人口源表!$1:$1,0))*INDEX(城镇化率!$1:$1048576,MATCH($B244,城镇化率!$A:$A,0),MATCH(AN$1,城镇化率!$5:$5,0))/100</f>
        <v>177042.54407299979</v>
      </c>
      <c r="AO244" s="40">
        <f>INDEX(人口源表!$1:$1048576,MATCH($B244,人口源表!$A:$A,0),MATCH(AO$1,人口源表!$1:$1,0))*INDEX(城镇化率!$1:$1048576,MATCH($B244,城镇化率!$A:$A,0),MATCH(AO$1,城镇化率!$5:$5,0))/100</f>
        <v>176992.68035455624</v>
      </c>
      <c r="AP244" s="40">
        <f>INDEX(人口源表!$1:$1048576,MATCH($B244,人口源表!$A:$A,0),MATCH(AP$1,人口源表!$1:$1,0))*INDEX(城镇化率!$1:$1048576,MATCH($B244,城镇化率!$A:$A,0),MATCH(AP$1,城镇化率!$5:$5,0))/100</f>
        <v>176927.31257069114</v>
      </c>
      <c r="AQ244" s="40">
        <f>INDEX(人口源表!$1:$1048576,MATCH($B244,人口源表!$A:$A,0),MATCH(AQ$1,人口源表!$1:$1,0))*INDEX(城镇化率!$1:$1048576,MATCH($B244,城镇化率!$A:$A,0),MATCH(AQ$1,城镇化率!$5:$5,0))/100</f>
        <v>176851.09946877984</v>
      </c>
      <c r="AR244" s="40">
        <f>INDEX(人口源表!$1:$1048576,MATCH($B244,人口源表!$A:$A,0),MATCH(AR$1,人口源表!$1:$1,0))*INDEX(城镇化率!$1:$1048576,MATCH($B244,城镇化率!$A:$A,0),MATCH(AR$1,城镇化率!$5:$5,0))/100</f>
        <v>176767.56116098969</v>
      </c>
      <c r="AS244" s="40">
        <f>INDEX(人口源表!$1:$1048576,MATCH($B244,人口源表!$A:$A,0),MATCH(AS$1,人口源表!$1:$1,0))*INDEX(城镇化率!$1:$1048576,MATCH($B244,城镇化率!$A:$A,0),MATCH(AS$1,城镇化率!$5:$5,0))/100</f>
        <v>176680.87908674456</v>
      </c>
      <c r="AT244" s="40">
        <f>INDEX(人口源表!$1:$1048576,MATCH($B244,人口源表!$A:$A,0),MATCH(AT$1,人口源表!$1:$1,0))*INDEX(城镇化率!$1:$1048576,MATCH($B244,城镇化率!$A:$A,0),MATCH(AT$1,城镇化率!$5:$5,0))/100</f>
        <v>176595.90797347168</v>
      </c>
      <c r="AU244" s="40">
        <f>INDEX(人口源表!$1:$1048576,MATCH($B244,人口源表!$A:$A,0),MATCH(AU$1,人口源表!$1:$1,0))*INDEX(城镇化率!$1:$1048576,MATCH($B244,城镇化率!$A:$A,0),MATCH(AU$1,城镇化率!$5:$5,0))/100</f>
        <v>176516.35206812623</v>
      </c>
      <c r="AV244" s="40">
        <f>INDEX(人口源表!$1:$1048576,MATCH($B244,人口源表!$A:$A,0),MATCH(AV$1,人口源表!$1:$1,0))*INDEX(城镇化率!$1:$1048576,MATCH($B244,城镇化率!$A:$A,0),MATCH(AV$1,城镇化率!$5:$5,0))/100</f>
        <v>176447.81406483563</v>
      </c>
    </row>
    <row r="245" spans="1:48" x14ac:dyDescent="0.15">
      <c r="A245" s="35" t="s">
        <v>875</v>
      </c>
      <c r="B245" s="4" t="s">
        <v>496</v>
      </c>
      <c r="C245" s="34">
        <f>VLOOKUP(B245,'[1]2016省城人口总结（根）'!B:C,2,FALSE)/100</f>
        <v>0.46715711204042004</v>
      </c>
      <c r="D245" s="40">
        <f>INDEX(人口源表!$1:$1048576,MATCH($B245,人口源表!$A:$A,0),MATCH(D$1,人口源表!$1:$1,0))*INDEX(城镇化率!$1:$1048576,MATCH($B245,城镇化率!$A:$A,0),MATCH(D$1,城镇化率!$5:$5,0))/100</f>
        <v>118723.73709862225</v>
      </c>
      <c r="E245" s="40">
        <f>INDEX(人口源表!$1:$1048576,MATCH($B245,人口源表!$A:$A,0),MATCH(E$1,人口源表!$1:$1,0))*INDEX(城镇化率!$1:$1048576,MATCH($B245,城镇化率!$A:$A,0),MATCH(E$1,城镇化率!$5:$5,0))/100</f>
        <v>121303.52194811584</v>
      </c>
      <c r="F245" s="40">
        <f>INDEX(人口源表!$1:$1048576,MATCH($B245,人口源表!$A:$A,0),MATCH(F$1,人口源表!$1:$1,0))*INDEX(城镇化率!$1:$1048576,MATCH($B245,城镇化率!$A:$A,0),MATCH(F$1,城镇化率!$5:$5,0))/100</f>
        <v>123907.70955331484</v>
      </c>
      <c r="G245" s="40">
        <f>INDEX(人口源表!$1:$1048576,MATCH($B245,人口源表!$A:$A,0),MATCH(G$1,人口源表!$1:$1,0))*INDEX(城镇化率!$1:$1048576,MATCH($B245,城镇化率!$A:$A,0),MATCH(G$1,城镇化率!$5:$5,0))/100</f>
        <v>124077.80148506617</v>
      </c>
      <c r="H245" s="40">
        <f>INDEX(人口源表!$1:$1048576,MATCH($B245,人口源表!$A:$A,0),MATCH(H$1,人口源表!$1:$1,0))*INDEX(城镇化率!$1:$1048576,MATCH($B245,城镇化率!$A:$A,0),MATCH(H$1,城镇化率!$5:$5,0))/100</f>
        <v>127596.46686403315</v>
      </c>
      <c r="I245" s="40">
        <f>INDEX(人口源表!$1:$1048576,MATCH($B245,人口源表!$A:$A,0),MATCH(I$1,人口源表!$1:$1,0))*INDEX(城镇化率!$1:$1048576,MATCH($B245,城镇化率!$A:$A,0),MATCH(I$1,城镇化率!$5:$5,0))/100</f>
        <v>130191.38114567591</v>
      </c>
      <c r="J245" s="40">
        <f>INDEX(人口源表!$1:$1048576,MATCH($B245,人口源表!$A:$A,0),MATCH(J$1,人口源表!$1:$1,0))*INDEX(城镇化率!$1:$1048576,MATCH($B245,城镇化率!$A:$A,0),MATCH(J$1,城镇化率!$5:$5,0))/100</f>
        <v>132723.47163923623</v>
      </c>
      <c r="K245" s="40">
        <f>INDEX(人口源表!$1:$1048576,MATCH($B245,人口源表!$A:$A,0),MATCH(K$1,人口源表!$1:$1,0))*INDEX(城镇化率!$1:$1048576,MATCH($B245,城镇化率!$A:$A,0),MATCH(K$1,城镇化率!$5:$5,0))/100</f>
        <v>135193.29221479298</v>
      </c>
      <c r="L245" s="40">
        <f>INDEX(人口源表!$1:$1048576,MATCH($B245,人口源表!$A:$A,0),MATCH(L$1,人口源表!$1:$1,0))*INDEX(城镇化率!$1:$1048576,MATCH($B245,城镇化率!$A:$A,0),MATCH(L$1,城镇化率!$5:$5,0))/100</f>
        <v>137600.94563583448</v>
      </c>
      <c r="M245" s="40">
        <f>INDEX(人口源表!$1:$1048576,MATCH($B245,人口源表!$A:$A,0),MATCH(M$1,人口源表!$1:$1,0))*INDEX(城镇化率!$1:$1048576,MATCH($B245,城镇化率!$A:$A,0),MATCH(M$1,城镇化率!$5:$5,0))/100</f>
        <v>139946.05970483474</v>
      </c>
      <c r="N245" s="40">
        <f>INDEX(人口源表!$1:$1048576,MATCH($B245,人口源表!$A:$A,0),MATCH(N$1,人口源表!$1:$1,0))*INDEX(城镇化率!$1:$1048576,MATCH($B245,城镇化率!$A:$A,0),MATCH(N$1,城镇化率!$5:$5,0))/100</f>
        <v>142229.35421381163</v>
      </c>
      <c r="O245" s="40">
        <f>INDEX(人口源表!$1:$1048576,MATCH($B245,人口源表!$A:$A,0),MATCH(O$1,人口源表!$1:$1,0))*INDEX(城镇化率!$1:$1048576,MATCH($B245,城镇化率!$A:$A,0),MATCH(O$1,城镇化率!$5:$5,0))/100</f>
        <v>144451.62354875545</v>
      </c>
      <c r="P245" s="40">
        <f>INDEX(人口源表!$1:$1048576,MATCH($B245,人口源表!$A:$A,0),MATCH(P$1,人口源表!$1:$1,0))*INDEX(城镇化率!$1:$1048576,MATCH($B245,城镇化率!$A:$A,0),MATCH(P$1,城镇化率!$5:$5,0))/100</f>
        <v>146612.65661557027</v>
      </c>
      <c r="Q245" s="40">
        <f>INDEX(人口源表!$1:$1048576,MATCH($B245,人口源表!$A:$A,0),MATCH(Q$1,人口源表!$1:$1,0))*INDEX(城镇化率!$1:$1048576,MATCH($B245,城镇化率!$A:$A,0),MATCH(Q$1,城镇化率!$5:$5,0))/100</f>
        <v>148712.82481283095</v>
      </c>
      <c r="R245" s="40">
        <f>INDEX(人口源表!$1:$1048576,MATCH($B245,人口源表!$A:$A,0),MATCH(R$1,人口源表!$1:$1,0))*INDEX(城镇化率!$1:$1048576,MATCH($B245,城镇化率!$A:$A,0),MATCH(R$1,城镇化率!$5:$5,0))/100</f>
        <v>150753.66271057844</v>
      </c>
      <c r="S245" s="40">
        <f>INDEX(人口源表!$1:$1048576,MATCH($B245,人口源表!$A:$A,0),MATCH(S$1,人口源表!$1:$1,0))*INDEX(城镇化率!$1:$1048576,MATCH($B245,城镇化率!$A:$A,0),MATCH(S$1,城镇化率!$5:$5,0))/100</f>
        <v>151978.46790348261</v>
      </c>
      <c r="T245" s="40">
        <f>INDEX(人口源表!$1:$1048576,MATCH($B245,人口源表!$A:$A,0),MATCH(T$1,人口源表!$1:$1,0))*INDEX(城镇化率!$1:$1048576,MATCH($B245,城镇化率!$A:$A,0),MATCH(T$1,城镇化率!$5:$5,0))/100</f>
        <v>153130.34448424247</v>
      </c>
      <c r="U245" s="40">
        <f>INDEX(人口源表!$1:$1048576,MATCH($B245,人口源表!$A:$A,0),MATCH(U$1,人口源表!$1:$1,0))*INDEX(城镇化率!$1:$1048576,MATCH($B245,城镇化率!$A:$A,0),MATCH(U$1,城镇化率!$5:$5,0))/100</f>
        <v>154209.80663478782</v>
      </c>
      <c r="V245" s="40">
        <f>INDEX(人口源表!$1:$1048576,MATCH($B245,人口源表!$A:$A,0),MATCH(V$1,人口源表!$1:$1,0))*INDEX(城镇化率!$1:$1048576,MATCH($B245,城镇化率!$A:$A,0),MATCH(V$1,城镇化率!$5:$5,0))/100</f>
        <v>155220.20616637691</v>
      </c>
      <c r="W245" s="40">
        <f>INDEX(人口源表!$1:$1048576,MATCH($B245,人口源表!$A:$A,0),MATCH(W$1,人口源表!$1:$1,0))*INDEX(城镇化率!$1:$1048576,MATCH($B245,城镇化率!$A:$A,0),MATCH(W$1,城镇化率!$5:$5,0))/100</f>
        <v>156162.14330195193</v>
      </c>
      <c r="X245" s="40">
        <f>INDEX(人口源表!$1:$1048576,MATCH($B245,人口源表!$A:$A,0),MATCH(X$1,人口源表!$1:$1,0))*INDEX(城镇化率!$1:$1048576,MATCH($B245,城镇化率!$A:$A,0),MATCH(X$1,城镇化率!$5:$5,0))/100</f>
        <v>157038.516366328</v>
      </c>
      <c r="Y245" s="40">
        <f>INDEX(人口源表!$1:$1048576,MATCH($B245,人口源表!$A:$A,0),MATCH(Y$1,人口源表!$1:$1,0))*INDEX(城镇化率!$1:$1048576,MATCH($B245,城镇化率!$A:$A,0),MATCH(Y$1,城镇化率!$5:$5,0))/100</f>
        <v>157851.14899376119</v>
      </c>
      <c r="Z245" s="40">
        <f>INDEX(人口源表!$1:$1048576,MATCH($B245,人口源表!$A:$A,0),MATCH(Z$1,人口源表!$1:$1,0))*INDEX(城镇化率!$1:$1048576,MATCH($B245,城镇化率!$A:$A,0),MATCH(Z$1,城镇化率!$5:$5,0))/100</f>
        <v>158602.48602571429</v>
      </c>
      <c r="AA245" s="40">
        <f>INDEX(人口源表!$1:$1048576,MATCH($B245,人口源表!$A:$A,0),MATCH(AA$1,人口源表!$1:$1,0))*INDEX(城镇化率!$1:$1048576,MATCH($B245,城镇化率!$A:$A,0),MATCH(AA$1,城镇化率!$5:$5,0))/100</f>
        <v>159295.03110212981</v>
      </c>
      <c r="AB245" s="40">
        <f>INDEX(人口源表!$1:$1048576,MATCH($B245,人口源表!$A:$A,0),MATCH(AB$1,人口源表!$1:$1,0))*INDEX(城镇化率!$1:$1048576,MATCH($B245,城镇化率!$A:$A,0),MATCH(AB$1,城镇化率!$5:$5,0))/100</f>
        <v>159930.76715267831</v>
      </c>
      <c r="AC245" s="40">
        <f>INDEX(人口源表!$1:$1048576,MATCH($B245,人口源表!$A:$A,0),MATCH(AC$1,人口源表!$1:$1,0))*INDEX(城镇化率!$1:$1048576,MATCH($B245,城镇化率!$A:$A,0),MATCH(AC$1,城镇化率!$5:$5,0))/100</f>
        <v>160315.89527336683</v>
      </c>
      <c r="AD245" s="40">
        <f>INDEX(人口源表!$1:$1048576,MATCH($B245,人口源表!$A:$A,0),MATCH(AD$1,人口源表!$1:$1,0))*INDEX(城镇化率!$1:$1048576,MATCH($B245,城镇化率!$A:$A,0),MATCH(AD$1,城镇化率!$5:$5,0))/100</f>
        <v>160648.44916912564</v>
      </c>
      <c r="AE245" s="40">
        <f>INDEX(人口源表!$1:$1048576,MATCH($B245,人口源表!$A:$A,0),MATCH(AE$1,人口源表!$1:$1,0))*INDEX(城镇化率!$1:$1048576,MATCH($B245,城镇化率!$A:$A,0),MATCH(AE$1,城镇化率!$5:$5,0))/100</f>
        <v>160930.76070829478</v>
      </c>
      <c r="AF245" s="40">
        <f>INDEX(人口源表!$1:$1048576,MATCH($B245,人口源表!$A:$A,0),MATCH(AF$1,人口源表!$1:$1,0))*INDEX(城镇化率!$1:$1048576,MATCH($B245,城镇化率!$A:$A,0),MATCH(AF$1,城镇化率!$5:$5,0))/100</f>
        <v>161166.37963271828</v>
      </c>
      <c r="AG245" s="40">
        <f>INDEX(人口源表!$1:$1048576,MATCH($B245,人口源表!$A:$A,0),MATCH(AG$1,人口源表!$1:$1,0))*INDEX(城镇化率!$1:$1048576,MATCH($B245,城镇化率!$A:$A,0),MATCH(AG$1,城镇化率!$5:$5,0))/100</f>
        <v>161357.73092654676</v>
      </c>
      <c r="AH245" s="40">
        <f>INDEX(人口源表!$1:$1048576,MATCH($B245,人口源表!$A:$A,0),MATCH(AH$1,人口源表!$1:$1,0))*INDEX(城镇化率!$1:$1048576,MATCH($B245,城镇化率!$A:$A,0),MATCH(AH$1,城镇化率!$5:$5,0))/100</f>
        <v>161508.46722856365</v>
      </c>
      <c r="AI245" s="40">
        <f>INDEX(人口源表!$1:$1048576,MATCH($B245,人口源表!$A:$A,0),MATCH(AI$1,人口源表!$1:$1,0))*INDEX(城镇化率!$1:$1048576,MATCH($B245,城镇化率!$A:$A,0),MATCH(AI$1,城镇化率!$5:$5,0))/100</f>
        <v>161621.10850693102</v>
      </c>
      <c r="AJ245" s="40">
        <f>INDEX(人口源表!$1:$1048576,MATCH($B245,人口源表!$A:$A,0),MATCH(AJ$1,人口源表!$1:$1,0))*INDEX(城镇化率!$1:$1048576,MATCH($B245,城镇化率!$A:$A,0),MATCH(AJ$1,城镇化率!$5:$5,0))/100</f>
        <v>161698.81422616297</v>
      </c>
      <c r="AK245" s="40">
        <f>INDEX(人口源表!$1:$1048576,MATCH($B245,人口源表!$A:$A,0),MATCH(AK$1,人口源表!$1:$1,0))*INDEX(城镇化率!$1:$1048576,MATCH($B245,城镇化率!$A:$A,0),MATCH(AK$1,城镇化率!$5:$5,0))/100</f>
        <v>161745.39502227699</v>
      </c>
      <c r="AL245" s="40">
        <f>INDEX(人口源表!$1:$1048576,MATCH($B245,人口源表!$A:$A,0),MATCH(AL$1,人口源表!$1:$1,0))*INDEX(城镇化率!$1:$1048576,MATCH($B245,城镇化率!$A:$A,0),MATCH(AL$1,城镇化率!$5:$5,0))/100</f>
        <v>161764.11943148181</v>
      </c>
      <c r="AM245" s="40">
        <f>INDEX(人口源表!$1:$1048576,MATCH($B245,人口源表!$A:$A,0),MATCH(AM$1,人口源表!$1:$1,0))*INDEX(城镇化率!$1:$1048576,MATCH($B245,城镇化率!$A:$A,0),MATCH(AM$1,城镇化率!$5:$5,0))/100</f>
        <v>161757.09830041946</v>
      </c>
      <c r="AN245" s="40">
        <f>INDEX(人口源表!$1:$1048576,MATCH($B245,人口源表!$A:$A,0),MATCH(AN$1,人口源表!$1:$1,0))*INDEX(城镇化率!$1:$1048576,MATCH($B245,城镇化率!$A:$A,0),MATCH(AN$1,城镇化率!$5:$5,0))/100</f>
        <v>161729.51211462831</v>
      </c>
      <c r="AO245" s="40">
        <f>INDEX(人口源表!$1:$1048576,MATCH($B245,人口源表!$A:$A,0),MATCH(AO$1,人口源表!$1:$1,0))*INDEX(城镇化率!$1:$1048576,MATCH($B245,城镇化率!$A:$A,0),MATCH(AO$1,城镇化率!$5:$5,0))/100</f>
        <v>161684.18413551015</v>
      </c>
      <c r="AP245" s="40">
        <f>INDEX(人口源表!$1:$1048576,MATCH($B245,人口源表!$A:$A,0),MATCH(AP$1,人口源表!$1:$1,0))*INDEX(城镇化率!$1:$1048576,MATCH($B245,城镇化率!$A:$A,0),MATCH(AP$1,城镇化率!$5:$5,0))/100</f>
        <v>161624.59359824043</v>
      </c>
      <c r="AQ245" s="40">
        <f>INDEX(人口源表!$1:$1048576,MATCH($B245,人口源表!$A:$A,0),MATCH(AQ$1,人口源表!$1:$1,0))*INDEX(城镇化率!$1:$1048576,MATCH($B245,城镇化率!$A:$A,0),MATCH(AQ$1,城镇化率!$5:$5,0))/100</f>
        <v>161554.88766537092</v>
      </c>
      <c r="AR245" s="40">
        <f>INDEX(人口源表!$1:$1048576,MATCH($B245,人口源表!$A:$A,0),MATCH(AR$1,人口源表!$1:$1,0))*INDEX(城镇化率!$1:$1048576,MATCH($B245,城镇化率!$A:$A,0),MATCH(AR$1,城镇化率!$5:$5,0))/100</f>
        <v>161478.6609183914</v>
      </c>
      <c r="AS245" s="40">
        <f>INDEX(人口源表!$1:$1048576,MATCH($B245,人口源表!$A:$A,0),MATCH(AS$1,人口源表!$1:$1,0))*INDEX(城镇化率!$1:$1048576,MATCH($B245,城镇化率!$A:$A,0),MATCH(AS$1,城镇化率!$5:$5,0))/100</f>
        <v>161399.56296542223</v>
      </c>
      <c r="AT245" s="40">
        <f>INDEX(人口源表!$1:$1048576,MATCH($B245,人口源表!$A:$A,0),MATCH(AT$1,人口源表!$1:$1,0))*INDEX(城镇化率!$1:$1048576,MATCH($B245,城镇化率!$A:$A,0),MATCH(AT$1,城镇化率!$5:$5,0))/100</f>
        <v>161321.29896233516</v>
      </c>
      <c r="AU245" s="40">
        <f>INDEX(人口源表!$1:$1048576,MATCH($B245,人口源表!$A:$A,0),MATCH(AU$1,人口源表!$1:$1,0))*INDEX(城镇化率!$1:$1048576,MATCH($B245,城镇化率!$A:$A,0),MATCH(AU$1,城镇化率!$5:$5,0))/100</f>
        <v>161248.87672755821</v>
      </c>
      <c r="AV245" s="40">
        <f>INDEX(人口源表!$1:$1048576,MATCH($B245,人口源表!$A:$A,0),MATCH(AV$1,人口源表!$1:$1,0))*INDEX(城镇化率!$1:$1048576,MATCH($B245,城镇化率!$A:$A,0),MATCH(AV$1,城镇化率!$5:$5,0))/100</f>
        <v>161186.12819133804</v>
      </c>
    </row>
    <row r="246" spans="1:48" x14ac:dyDescent="0.15">
      <c r="A246" s="35" t="s">
        <v>875</v>
      </c>
      <c r="B246" s="4" t="s">
        <v>498</v>
      </c>
      <c r="C246" s="34">
        <f>VLOOKUP(B246,'[1]2016省城人口总结（根）'!B:C,2,FALSE)/100</f>
        <v>0.56700622024623104</v>
      </c>
      <c r="D246" s="40">
        <f>INDEX(人口源表!$1:$1048576,MATCH($B246,人口源表!$A:$A,0),MATCH(D$1,人口源表!$1:$1,0))*INDEX(城镇化率!$1:$1048576,MATCH($B246,城镇化率!$A:$A,0),MATCH(D$1,城镇化率!$5:$5,0))/100</f>
        <v>281022.0647386167</v>
      </c>
      <c r="E246" s="40">
        <f>INDEX(人口源表!$1:$1048576,MATCH($B246,人口源表!$A:$A,0),MATCH(E$1,人口源表!$1:$1,0))*INDEX(城镇化率!$1:$1048576,MATCH($B246,城镇化率!$A:$A,0),MATCH(E$1,城镇化率!$5:$5,0))/100</f>
        <v>287128.48020955065</v>
      </c>
      <c r="F246" s="40">
        <f>INDEX(人口源表!$1:$1048576,MATCH($B246,人口源表!$A:$A,0),MATCH(F$1,人口源表!$1:$1,0))*INDEX(城镇化率!$1:$1048576,MATCH($B246,城镇化率!$A:$A,0),MATCH(F$1,城镇化率!$5:$5,0))/100</f>
        <v>293292.657615554</v>
      </c>
      <c r="G246" s="40">
        <f>INDEX(人口源表!$1:$1048576,MATCH($B246,人口源表!$A:$A,0),MATCH(G$1,人口源表!$1:$1,0))*INDEX(城镇化率!$1:$1048576,MATCH($B246,城镇化率!$A:$A,0),MATCH(G$1,城镇化率!$5:$5,0))/100</f>
        <v>293695.00308729318</v>
      </c>
      <c r="H246" s="40">
        <f>INDEX(人口源表!$1:$1048576,MATCH($B246,人口源表!$A:$A,0),MATCH(H$1,人口源表!$1:$1,0))*INDEX(城镇化率!$1:$1048576,MATCH($B246,城镇化率!$A:$A,0),MATCH(H$1,城镇化率!$5:$5,0))/100</f>
        <v>302023.95045909478</v>
      </c>
      <c r="I246" s="40">
        <f>INDEX(人口源表!$1:$1048576,MATCH($B246,人口源表!$A:$A,0),MATCH(I$1,人口源表!$1:$1,0))*INDEX(城镇化率!$1:$1048576,MATCH($B246,城镇化率!$A:$A,0),MATCH(I$1,城镇化率!$5:$5,0))/100</f>
        <v>308166.26310180553</v>
      </c>
      <c r="J246" s="40">
        <f>INDEX(人口源表!$1:$1048576,MATCH($B246,人口源表!$A:$A,0),MATCH(J$1,人口源表!$1:$1,0))*INDEX(城镇化率!$1:$1048576,MATCH($B246,城镇化率!$A:$A,0),MATCH(J$1,城镇化率!$5:$5,0))/100</f>
        <v>314159.89609190356</v>
      </c>
      <c r="K246" s="40">
        <f>INDEX(人口源表!$1:$1048576,MATCH($B246,人口源表!$A:$A,0),MATCH(K$1,人口源表!$1:$1,0))*INDEX(城镇化率!$1:$1048576,MATCH($B246,城镇化率!$A:$A,0),MATCH(K$1,城镇化率!$5:$5,0))/100</f>
        <v>320006.34796213818</v>
      </c>
      <c r="L246" s="40">
        <f>INDEX(人口源表!$1:$1048576,MATCH($B246,人口源表!$A:$A,0),MATCH(L$1,人口源表!$1:$1,0))*INDEX(城镇化率!$1:$1048576,MATCH($B246,城镇化率!$A:$A,0),MATCH(L$1,城镇化率!$5:$5,0))/100</f>
        <v>325704.76308067405</v>
      </c>
      <c r="M246" s="40">
        <f>INDEX(人口源表!$1:$1048576,MATCH($B246,人口源表!$A:$A,0),MATCH(M$1,人口源表!$1:$1,0))*INDEX(城镇化率!$1:$1048576,MATCH($B246,城镇化率!$A:$A,0),MATCH(M$1,城镇化率!$5:$5,0))/100</f>
        <v>331256.27337543672</v>
      </c>
      <c r="N246" s="40">
        <f>INDEX(人口源表!$1:$1048576,MATCH($B246,人口源表!$A:$A,0),MATCH(N$1,人口源表!$1:$1,0))*INDEX(城镇化率!$1:$1048576,MATCH($B246,城镇化率!$A:$A,0),MATCH(N$1,城镇化率!$5:$5,0))/100</f>
        <v>336660.8773115098</v>
      </c>
      <c r="O246" s="40">
        <f>INDEX(人口源表!$1:$1048576,MATCH($B246,人口源表!$A:$A,0),MATCH(O$1,人口源表!$1:$1,0))*INDEX(城镇化率!$1:$1048576,MATCH($B246,城镇化率!$A:$A,0),MATCH(O$1,城镇化率!$5:$5,0))/100</f>
        <v>341920.63205549255</v>
      </c>
      <c r="P246" s="40">
        <f>INDEX(人口源表!$1:$1048576,MATCH($B246,人口源表!$A:$A,0),MATCH(P$1,人口源表!$1:$1,0))*INDEX(城镇化率!$1:$1048576,MATCH($B246,城镇化率!$A:$A,0),MATCH(P$1,城镇化率!$5:$5,0))/100</f>
        <v>347035.81361677172</v>
      </c>
      <c r="Q246" s="40">
        <f>INDEX(人口源表!$1:$1048576,MATCH($B246,人口源表!$A:$A,0),MATCH(Q$1,人口源表!$1:$1,0))*INDEX(城镇化率!$1:$1048576,MATCH($B246,城镇化率!$A:$A,0),MATCH(Q$1,城镇化率!$5:$5,0))/100</f>
        <v>352007.47767449508</v>
      </c>
      <c r="R246" s="40">
        <f>INDEX(人口源表!$1:$1048576,MATCH($B246,人口源表!$A:$A,0),MATCH(R$1,人口源表!$1:$1,0))*INDEX(城镇化率!$1:$1048576,MATCH($B246,城镇化率!$A:$A,0),MATCH(R$1,城镇化率!$5:$5,0))/100</f>
        <v>356837.49659945368</v>
      </c>
      <c r="S246" s="40">
        <f>INDEX(人口源表!$1:$1048576,MATCH($B246,人口源表!$A:$A,0),MATCH(S$1,人口源表!$1:$1,0))*INDEX(城镇化率!$1:$1048576,MATCH($B246,城镇化率!$A:$A,0),MATCH(S$1,城镇化率!$5:$5,0))/100</f>
        <v>359737.50522866979</v>
      </c>
      <c r="T246" s="40">
        <f>INDEX(人口源表!$1:$1048576,MATCH($B246,人口源表!$A:$A,0),MATCH(T$1,人口源表!$1:$1,0))*INDEX(城镇化率!$1:$1048576,MATCH($B246,城镇化率!$A:$A,0),MATCH(T$1,城镇化率!$5:$5,0))/100</f>
        <v>362463.36133970832</v>
      </c>
      <c r="U246" s="40">
        <f>INDEX(人口源表!$1:$1048576,MATCH($B246,人口源表!$A:$A,0),MATCH(U$1,人口源表!$1:$1,0))*INDEX(城镇化率!$1:$1048576,MATCH($B246,城镇化率!$A:$A,0),MATCH(U$1,城镇化率!$5:$5,0))/100</f>
        <v>365019.08124101057</v>
      </c>
      <c r="V246" s="40">
        <f>INDEX(人口源表!$1:$1048576,MATCH($B246,人口源表!$A:$A,0),MATCH(V$1,人口源表!$1:$1,0))*INDEX(城镇化率!$1:$1048576,MATCH($B246,城镇化率!$A:$A,0),MATCH(V$1,城镇化率!$5:$5,0))/100</f>
        <v>367410.15601697174</v>
      </c>
      <c r="W246" s="40">
        <f>INDEX(人口源表!$1:$1048576,MATCH($B246,人口源表!$A:$A,0),MATCH(W$1,人口源表!$1:$1,0))*INDEX(城镇化率!$1:$1048576,MATCH($B246,城镇化率!$A:$A,0),MATCH(W$1,城镇化率!$5:$5,0))/100</f>
        <v>369640.15232905897</v>
      </c>
      <c r="X246" s="40">
        <f>INDEX(人口源表!$1:$1048576,MATCH($B246,人口源表!$A:$A,0),MATCH(X$1,人口源表!$1:$1,0))*INDEX(城镇化率!$1:$1048576,MATCH($B246,城镇化率!$A:$A,0),MATCH(X$1,城镇化率!$5:$5,0))/100</f>
        <v>371714.11472516158</v>
      </c>
      <c r="Y246" s="40">
        <f>INDEX(人口源表!$1:$1048576,MATCH($B246,人口源表!$A:$A,0),MATCH(Y$1,人口源表!$1:$1,0))*INDEX(城镇化率!$1:$1048576,MATCH($B246,城镇化率!$A:$A,0),MATCH(Y$1,城镇化率!$5:$5,0))/100</f>
        <v>373638.60148242599</v>
      </c>
      <c r="Z246" s="40">
        <f>INDEX(人口源表!$1:$1048576,MATCH($B246,人口源表!$A:$A,0),MATCH(Z$1,人口源表!$1:$1,0))*INDEX(城镇化率!$1:$1048576,MATCH($B246,城镇化率!$A:$A,0),MATCH(Z$1,城镇化率!$5:$5,0))/100</f>
        <v>375416.83971480821</v>
      </c>
      <c r="AA246" s="40">
        <f>INDEX(人口源表!$1:$1048576,MATCH($B246,人口源表!$A:$A,0),MATCH(AA$1,人口源表!$1:$1,0))*INDEX(城镇化率!$1:$1048576,MATCH($B246,城镇化率!$A:$A,0),MATCH(AA$1,城镇化率!$5:$5,0))/100</f>
        <v>377055.64835812914</v>
      </c>
      <c r="AB246" s="40">
        <f>INDEX(人口源表!$1:$1048576,MATCH($B246,人口源表!$A:$A,0),MATCH(AB$1,人口源表!$1:$1,0))*INDEX(城镇化率!$1:$1048576,MATCH($B246,城镇化率!$A:$A,0),MATCH(AB$1,城镇化率!$5:$5,0))/100</f>
        <v>378560.59676510817</v>
      </c>
      <c r="AC246" s="40">
        <f>INDEX(人口源表!$1:$1048576,MATCH($B246,人口源表!$A:$A,0),MATCH(AC$1,人口源表!$1:$1,0))*INDEX(城镇化率!$1:$1048576,MATCH($B246,城镇化率!$A:$A,0),MATCH(AC$1,城镇化率!$5:$5,0))/100</f>
        <v>379472.47002543166</v>
      </c>
      <c r="AD246" s="40">
        <f>INDEX(人口源表!$1:$1048576,MATCH($B246,人口源表!$A:$A,0),MATCH(AD$1,人口源表!$1:$1,0))*INDEX(城镇化率!$1:$1048576,MATCH($B246,城镇化率!$A:$A,0),MATCH(AD$1,城镇化率!$5:$5,0))/100</f>
        <v>380259.5230532164</v>
      </c>
      <c r="AE246" s="40">
        <f>INDEX(人口源表!$1:$1048576,MATCH($B246,人口源表!$A:$A,0),MATCH(AE$1,人口源表!$1:$1,0))*INDEX(城镇化率!$1:$1048576,MATCH($B246,城镇化率!$A:$A,0),MATCH(AE$1,城镇化率!$5:$5,0))/100</f>
        <v>380928.16087297373</v>
      </c>
      <c r="AF246" s="40">
        <f>INDEX(人口源表!$1:$1048576,MATCH($B246,人口源表!$A:$A,0),MATCH(AF$1,人口源表!$1:$1,0))*INDEX(城镇化率!$1:$1048576,MATCH($B246,城镇化率!$A:$A,0),MATCH(AF$1,城镇化率!$5:$5,0))/100</f>
        <v>381485.61086339044</v>
      </c>
      <c r="AG246" s="40">
        <f>INDEX(人口源表!$1:$1048576,MATCH($B246,人口源表!$A:$A,0),MATCH(AG$1,人口源表!$1:$1,0))*INDEX(城镇化率!$1:$1048576,MATCH($B246,城镇化率!$A:$A,0),MATCH(AG$1,城镇化率!$5:$5,0))/100</f>
        <v>381939.2195895316</v>
      </c>
      <c r="AH246" s="40">
        <f>INDEX(人口源表!$1:$1048576,MATCH($B246,人口源表!$A:$A,0),MATCH(AH$1,人口源表!$1:$1,0))*INDEX(城镇化率!$1:$1048576,MATCH($B246,城镇化率!$A:$A,0),MATCH(AH$1,城镇化率!$5:$5,0))/100</f>
        <v>382295.73356039234</v>
      </c>
      <c r="AI246" s="40">
        <f>INDEX(人口源表!$1:$1048576,MATCH($B246,人口源表!$A:$A,0),MATCH(AI$1,人口源表!$1:$1,0))*INDEX(城镇化率!$1:$1048576,MATCH($B246,城镇化率!$A:$A,0),MATCH(AI$1,城镇化率!$5:$5,0))/100</f>
        <v>382562.00992693775</v>
      </c>
      <c r="AJ246" s="40">
        <f>INDEX(人口源表!$1:$1048576,MATCH($B246,人口源表!$A:$A,0),MATCH(AJ$1,人口源表!$1:$1,0))*INDEX(城镇化率!$1:$1048576,MATCH($B246,城镇化率!$A:$A,0),MATCH(AJ$1,城镇化率!$5:$5,0))/100</f>
        <v>382746.4692334829</v>
      </c>
      <c r="AK246" s="40">
        <f>INDEX(人口源表!$1:$1048576,MATCH($B246,人口源表!$A:$A,0),MATCH(AK$1,人口源表!$1:$1,0))*INDEX(城镇化率!$1:$1048576,MATCH($B246,城镇化率!$A:$A,0),MATCH(AK$1,城镇化率!$5:$5,0))/100</f>
        <v>382856.20955498843</v>
      </c>
      <c r="AL246" s="40">
        <f>INDEX(人口源表!$1:$1048576,MATCH($B246,人口源表!$A:$A,0),MATCH(AL$1,人口源表!$1:$1,0))*INDEX(城镇化率!$1:$1048576,MATCH($B246,城镇化率!$A:$A,0),MATCH(AL$1,城镇化率!$5:$5,0))/100</f>
        <v>382899.90561672027</v>
      </c>
      <c r="AM246" s="40">
        <f>INDEX(人口源表!$1:$1048576,MATCH($B246,人口源表!$A:$A,0),MATCH(AM$1,人口源表!$1:$1,0))*INDEX(城镇化率!$1:$1048576,MATCH($B246,城镇化率!$A:$A,0),MATCH(AM$1,城镇化率!$5:$5,0))/100</f>
        <v>382884.1670580408</v>
      </c>
      <c r="AN246" s="40">
        <f>INDEX(人口源表!$1:$1048576,MATCH($B246,人口源表!$A:$A,0),MATCH(AN$1,人口源表!$1:$1,0))*INDEX(城镇化率!$1:$1048576,MATCH($B246,城镇化率!$A:$A,0),MATCH(AN$1,城镇化率!$5:$5,0))/100</f>
        <v>382818.65617077897</v>
      </c>
      <c r="AO246" s="40">
        <f>INDEX(人口源表!$1:$1048576,MATCH($B246,人口源表!$A:$A,0),MATCH(AO$1,人口源表!$1:$1,0))*INDEX(城镇化率!$1:$1048576,MATCH($B246,城镇化率!$A:$A,0),MATCH(AO$1,城镇化率!$5:$5,0))/100</f>
        <v>382710.96708325786</v>
      </c>
      <c r="AP246" s="40">
        <f>INDEX(人口源表!$1:$1048576,MATCH($B246,人口源表!$A:$A,0),MATCH(AP$1,人口源表!$1:$1,0))*INDEX(城镇化率!$1:$1048576,MATCH($B246,城镇化率!$A:$A,0),MATCH(AP$1,城镇化率!$5:$5,0))/100</f>
        <v>382570.29744447028</v>
      </c>
      <c r="AQ246" s="40">
        <f>INDEX(人口源表!$1:$1048576,MATCH($B246,人口源表!$A:$A,0),MATCH(AQ$1,人口源表!$1:$1,0))*INDEX(城镇化率!$1:$1048576,MATCH($B246,城镇化率!$A:$A,0),MATCH(AQ$1,城镇化率!$5:$5,0))/100</f>
        <v>382405.24190333724</v>
      </c>
      <c r="AR246" s="40">
        <f>INDEX(人口源表!$1:$1048576,MATCH($B246,人口源表!$A:$A,0),MATCH(AR$1,人口源表!$1:$1,0))*INDEX(城镇化率!$1:$1048576,MATCH($B246,城镇化率!$A:$A,0),MATCH(AR$1,城镇化率!$5:$5,0))/100</f>
        <v>382224.52743581159</v>
      </c>
      <c r="AS246" s="40">
        <f>INDEX(人口源表!$1:$1048576,MATCH($B246,人口源表!$A:$A,0),MATCH(AS$1,人口源表!$1:$1,0))*INDEX(城镇化率!$1:$1048576,MATCH($B246,城镇化率!$A:$A,0),MATCH(AS$1,城镇化率!$5:$5,0))/100</f>
        <v>382037.01460042148</v>
      </c>
      <c r="AT246" s="40">
        <f>INDEX(人口源表!$1:$1048576,MATCH($B246,人口源表!$A:$A,0),MATCH(AT$1,人口源表!$1:$1,0))*INDEX(城镇化率!$1:$1048576,MATCH($B246,城镇化率!$A:$A,0),MATCH(AT$1,城镇化率!$5:$5,0))/100</f>
        <v>381853.20615330903</v>
      </c>
      <c r="AU246" s="40">
        <f>INDEX(人口源表!$1:$1048576,MATCH($B246,人口源表!$A:$A,0),MATCH(AU$1,人口源表!$1:$1,0))*INDEX(城镇化率!$1:$1048576,MATCH($B246,城镇化率!$A:$A,0),MATCH(AU$1,城镇化率!$5:$5,0))/100</f>
        <v>381681.49415542162</v>
      </c>
      <c r="AV246" s="40">
        <f>INDEX(人口源表!$1:$1048576,MATCH($B246,人口源表!$A:$A,0),MATCH(AV$1,人口源表!$1:$1,0))*INDEX(城镇化率!$1:$1048576,MATCH($B246,城镇化率!$A:$A,0),MATCH(AV$1,城镇化率!$5:$5,0))/100</f>
        <v>381532.67490002385</v>
      </c>
    </row>
    <row r="247" spans="1:48" x14ac:dyDescent="0.15">
      <c r="A247" s="35" t="s">
        <v>875</v>
      </c>
      <c r="B247" s="4" t="s">
        <v>500</v>
      </c>
      <c r="C247" s="34">
        <f>VLOOKUP(B247,'[1]2016省城人口总结（根）'!B:C,2,FALSE)/100</f>
        <v>0.45731472340077306</v>
      </c>
      <c r="D247" s="40">
        <f>INDEX(人口源表!$1:$1048576,MATCH($B247,人口源表!$A:$A,0),MATCH(D$1,人口源表!$1:$1,0))*INDEX(城镇化率!$1:$1048576,MATCH($B247,城镇化率!$A:$A,0),MATCH(D$1,城镇化率!$5:$5,0))/100</f>
        <v>191444.32659694183</v>
      </c>
      <c r="E247" s="40">
        <f>INDEX(人口源表!$1:$1048576,MATCH($B247,人口源表!$A:$A,0),MATCH(E$1,人口源表!$1:$1,0))*INDEX(城镇化率!$1:$1048576,MATCH($B247,城镇化率!$A:$A,0),MATCH(E$1,城镇化率!$5:$5,0))/100</f>
        <v>195604.27965557965</v>
      </c>
      <c r="F247" s="40">
        <f>INDEX(人口源表!$1:$1048576,MATCH($B247,人口源表!$A:$A,0),MATCH(F$1,人口源表!$1:$1,0))*INDEX(城镇化率!$1:$1048576,MATCH($B247,城镇化率!$A:$A,0),MATCH(F$1,城镇化率!$5:$5,0))/100</f>
        <v>199803.58263064659</v>
      </c>
      <c r="G247" s="40">
        <f>INDEX(人口源表!$1:$1048576,MATCH($B247,人口源表!$A:$A,0),MATCH(G$1,人口源表!$1:$1,0))*INDEX(城镇化率!$1:$1048576,MATCH($B247,城镇化率!$A:$A,0),MATCH(G$1,城镇化率!$5:$5,0))/100</f>
        <v>200077.91536650469</v>
      </c>
      <c r="H247" s="40">
        <f>INDEX(人口源表!$1:$1048576,MATCH($B247,人口源表!$A:$A,0),MATCH(H$1,人口源表!$1:$1,0))*INDEX(城镇化率!$1:$1048576,MATCH($B247,城镇化率!$A:$A,0),MATCH(H$1,城镇化率!$5:$5,0))/100</f>
        <v>205751.71957565847</v>
      </c>
      <c r="I247" s="40">
        <f>INDEX(人口源表!$1:$1048576,MATCH($B247,人口源表!$A:$A,0),MATCH(I$1,人口源表!$1:$1,0))*INDEX(城镇化率!$1:$1048576,MATCH($B247,城镇化率!$A:$A,0),MATCH(I$1,城镇化率!$5:$5,0))/100</f>
        <v>209935.97127303717</v>
      </c>
      <c r="J247" s="40">
        <f>INDEX(人口源表!$1:$1048576,MATCH($B247,人口源表!$A:$A,0),MATCH(J$1,人口源表!$1:$1,0))*INDEX(城镇化率!$1:$1048576,MATCH($B247,城镇化率!$A:$A,0),MATCH(J$1,城镇化率!$5:$5,0))/100</f>
        <v>214019.63752439062</v>
      </c>
      <c r="K247" s="40">
        <f>INDEX(人口源表!$1:$1048576,MATCH($B247,人口源表!$A:$A,0),MATCH(K$1,人口源表!$1:$1,0))*INDEX(城镇化率!$1:$1048576,MATCH($B247,城镇化率!$A:$A,0),MATCH(K$1,城镇化率!$5:$5,0))/100</f>
        <v>218002.1796749499</v>
      </c>
      <c r="L247" s="40">
        <f>INDEX(人口源表!$1:$1048576,MATCH($B247,人口源表!$A:$A,0),MATCH(L$1,人口源表!$1:$1,0))*INDEX(城镇化率!$1:$1048576,MATCH($B247,城镇化率!$A:$A,0),MATCH(L$1,城镇化率!$5:$5,0))/100</f>
        <v>221884.13075929132</v>
      </c>
      <c r="M247" s="40">
        <f>INDEX(人口源表!$1:$1048576,MATCH($B247,人口源表!$A:$A,0),MATCH(M$1,人口源表!$1:$1,0))*INDEX(城镇化率!$1:$1048576,MATCH($B247,城镇化率!$A:$A,0),MATCH(M$1,城镇化率!$5:$5,0))/100</f>
        <v>225666.12004313967</v>
      </c>
      <c r="N247" s="40">
        <f>INDEX(人口源表!$1:$1048576,MATCH($B247,人口源表!$A:$A,0),MATCH(N$1,人口源表!$1:$1,0))*INDEX(城镇化率!$1:$1048576,MATCH($B247,城镇化率!$A:$A,0),MATCH(N$1,城镇化率!$5:$5,0))/100</f>
        <v>229348.35677211371</v>
      </c>
      <c r="O247" s="40">
        <f>INDEX(人口源表!$1:$1048576,MATCH($B247,人口源表!$A:$A,0),MATCH(O$1,人口源表!$1:$1,0))*INDEX(城镇化率!$1:$1048576,MATCH($B247,城镇化率!$A:$A,0),MATCH(O$1,城镇化率!$5:$5,0))/100</f>
        <v>232931.1318865194</v>
      </c>
      <c r="P247" s="40">
        <f>INDEX(人口源表!$1:$1048576,MATCH($B247,人口源表!$A:$A,0),MATCH(P$1,人口源表!$1:$1,0))*INDEX(城镇化率!$1:$1048576,MATCH($B247,城镇化率!$A:$A,0),MATCH(P$1,城镇化率!$5:$5,0))/100</f>
        <v>236415.88027289987</v>
      </c>
      <c r="Q247" s="40">
        <f>INDEX(人口源表!$1:$1048576,MATCH($B247,人口源表!$A:$A,0),MATCH(Q$1,人口源表!$1:$1,0))*INDEX(城镇化率!$1:$1048576,MATCH($B247,城镇化率!$A:$A,0),MATCH(Q$1,城镇化率!$5:$5,0))/100</f>
        <v>239802.56114733074</v>
      </c>
      <c r="R247" s="40">
        <f>INDEX(人口源表!$1:$1048576,MATCH($B247,人口源表!$A:$A,0),MATCH(R$1,人口源表!$1:$1,0))*INDEX(城镇化率!$1:$1048576,MATCH($B247,城镇化率!$A:$A,0),MATCH(R$1,城镇化率!$5:$5,0))/100</f>
        <v>243093.36463796467</v>
      </c>
      <c r="S247" s="40">
        <f>INDEX(人口源表!$1:$1048576,MATCH($B247,人口源表!$A:$A,0),MATCH(S$1,人口源表!$1:$1,0))*INDEX(城镇化率!$1:$1048576,MATCH($B247,城镇化率!$A:$A,0),MATCH(S$1,城镇化率!$5:$5,0))/100</f>
        <v>245068.66271672983</v>
      </c>
      <c r="T247" s="40">
        <f>INDEX(人口源表!$1:$1048576,MATCH($B247,人口源表!$A:$A,0),MATCH(T$1,人口源表!$1:$1,0))*INDEX(城镇化率!$1:$1048576,MATCH($B247,城镇化率!$A:$A,0),MATCH(T$1,城镇化率!$5:$5,0))/100</f>
        <v>246926.08895878092</v>
      </c>
      <c r="U247" s="40">
        <f>INDEX(人口源表!$1:$1048576,MATCH($B247,人口源表!$A:$A,0),MATCH(U$1,人口源表!$1:$1,0))*INDEX(城镇化率!$1:$1048576,MATCH($B247,城镇化率!$A:$A,0),MATCH(U$1,城镇化率!$5:$5,0))/100</f>
        <v>248667.04894216749</v>
      </c>
      <c r="V247" s="40">
        <f>INDEX(人口源表!$1:$1048576,MATCH($B247,人口源表!$A:$A,0),MATCH(V$1,人口源表!$1:$1,0))*INDEX(城镇化率!$1:$1048576,MATCH($B247,城镇化率!$A:$A,0),MATCH(V$1,城镇化率!$5:$5,0))/100</f>
        <v>250295.75143413042</v>
      </c>
      <c r="W247" s="40">
        <f>INDEX(人口源表!$1:$1048576,MATCH($B247,人口源表!$A:$A,0),MATCH(W$1,人口源表!$1:$1,0))*INDEX(城镇化率!$1:$1048576,MATCH($B247,城镇化率!$A:$A,0),MATCH(W$1,城镇化率!$5:$5,0))/100</f>
        <v>251814.84541637238</v>
      </c>
      <c r="X247" s="40">
        <f>INDEX(人口源表!$1:$1048576,MATCH($B247,人口源表!$A:$A,0),MATCH(X$1,人口源表!$1:$1,0))*INDEX(城镇化率!$1:$1048576,MATCH($B247,城镇化率!$A:$A,0),MATCH(X$1,城镇化率!$5:$5,0))/100</f>
        <v>253228.16408327091</v>
      </c>
      <c r="Y247" s="40">
        <f>INDEX(人口源表!$1:$1048576,MATCH($B247,人口源表!$A:$A,0),MATCH(Y$1,人口源表!$1:$1,0))*INDEX(城镇化率!$1:$1048576,MATCH($B247,城镇化率!$A:$A,0),MATCH(Y$1,城镇化率!$5:$5,0))/100</f>
        <v>254538.51514664487</v>
      </c>
      <c r="Z247" s="40">
        <f>INDEX(人口源表!$1:$1048576,MATCH($B247,人口源表!$A:$A,0),MATCH(Z$1,人口源表!$1:$1,0))*INDEX(城镇化率!$1:$1048576,MATCH($B247,城镇化率!$A:$A,0),MATCH(Z$1,城镇化率!$5:$5,0))/100</f>
        <v>255750.46620629434</v>
      </c>
      <c r="AA247" s="40">
        <f>INDEX(人口源表!$1:$1048576,MATCH($B247,人口源表!$A:$A,0),MATCH(AA$1,人口源表!$1:$1,0))*INDEX(城镇化率!$1:$1048576,MATCH($B247,城镇化率!$A:$A,0),MATCH(AA$1,城镇化率!$5:$5,0))/100</f>
        <v>256866.99650777376</v>
      </c>
      <c r="AB247" s="40">
        <f>INDEX(人口源表!$1:$1048576,MATCH($B247,人口源表!$A:$A,0),MATCH(AB$1,人口源表!$1:$1,0))*INDEX(城镇化率!$1:$1048576,MATCH($B247,城镇化率!$A:$A,0),MATCH(AB$1,城镇化率!$5:$5,0))/100</f>
        <v>257892.29625789763</v>
      </c>
      <c r="AC247" s="40">
        <f>INDEX(人口源表!$1:$1048576,MATCH($B247,人口源表!$A:$A,0),MATCH(AC$1,人口源表!$1:$1,0))*INDEX(城镇化率!$1:$1048576,MATCH($B247,城镇化率!$A:$A,0),MATCH(AC$1,城镇化率!$5:$5,0))/100</f>
        <v>258513.3612390036</v>
      </c>
      <c r="AD247" s="40">
        <f>INDEX(人口源表!$1:$1048576,MATCH($B247,人口源表!$A:$A,0),MATCH(AD$1,人口源表!$1:$1,0))*INDEX(城镇化率!$1:$1048576,MATCH($B247,城镇化率!$A:$A,0),MATCH(AD$1,城镇化率!$5:$5,0))/100</f>
        <v>259049.01847016375</v>
      </c>
      <c r="AE247" s="40">
        <f>INDEX(人口源表!$1:$1048576,MATCH($B247,人口源表!$A:$A,0),MATCH(AE$1,人口源表!$1:$1,0))*INDEX(城镇化率!$1:$1048576,MATCH($B247,城镇化率!$A:$A,0),MATCH(AE$1,城镇化率!$5:$5,0))/100</f>
        <v>259505.18338060394</v>
      </c>
      <c r="AF247" s="40">
        <f>INDEX(人口源表!$1:$1048576,MATCH($B247,人口源表!$A:$A,0),MATCH(AF$1,人口源表!$1:$1,0))*INDEX(城镇化率!$1:$1048576,MATCH($B247,城镇化率!$A:$A,0),MATCH(AF$1,城镇化率!$5:$5,0))/100</f>
        <v>259884.98459890136</v>
      </c>
      <c r="AG247" s="40">
        <f>INDEX(人口源表!$1:$1048576,MATCH($B247,人口源表!$A:$A,0),MATCH(AG$1,人口源表!$1:$1,0))*INDEX(城镇化率!$1:$1048576,MATCH($B247,城镇化率!$A:$A,0),MATCH(AG$1,城镇化率!$5:$5,0))/100</f>
        <v>260193.92017550571</v>
      </c>
      <c r="AH247" s="40">
        <f>INDEX(人口源表!$1:$1048576,MATCH($B247,人口源表!$A:$A,0),MATCH(AH$1,人口源表!$1:$1,0))*INDEX(城镇化率!$1:$1048576,MATCH($B247,城镇化率!$A:$A,0),MATCH(AH$1,城镇化率!$5:$5,0))/100</f>
        <v>260436.41557106681</v>
      </c>
      <c r="AI247" s="40">
        <f>INDEX(人口源表!$1:$1048576,MATCH($B247,人口源表!$A:$A,0),MATCH(AI$1,人口源表!$1:$1,0))*INDEX(城镇化率!$1:$1048576,MATCH($B247,城镇化率!$A:$A,0),MATCH(AI$1,城镇化率!$5:$5,0))/100</f>
        <v>260618.13550347666</v>
      </c>
      <c r="AJ247" s="40">
        <f>INDEX(人口源表!$1:$1048576,MATCH($B247,人口源表!$A:$A,0),MATCH(AJ$1,人口源表!$1:$1,0))*INDEX(城镇化率!$1:$1048576,MATCH($B247,城镇化率!$A:$A,0),MATCH(AJ$1,城镇化率!$5:$5,0))/100</f>
        <v>260743.66495726502</v>
      </c>
      <c r="AK247" s="40">
        <f>INDEX(人口源表!$1:$1048576,MATCH($B247,人口源表!$A:$A,0),MATCH(AK$1,人口源表!$1:$1,0))*INDEX(城镇化率!$1:$1048576,MATCH($B247,城镇化率!$A:$A,0),MATCH(AK$1,城镇化率!$5:$5,0))/100</f>
        <v>260818.83850189709</v>
      </c>
      <c r="AL247" s="40">
        <f>INDEX(人口源表!$1:$1048576,MATCH($B247,人口源表!$A:$A,0),MATCH(AL$1,人口源表!$1:$1,0))*INDEX(城镇化率!$1:$1048576,MATCH($B247,城镇化率!$A:$A,0),MATCH(AL$1,城镇化率!$5:$5,0))/100</f>
        <v>260848.40378813844</v>
      </c>
      <c r="AM247" s="40">
        <f>INDEX(人口源表!$1:$1048576,MATCH($B247,人口源表!$A:$A,0),MATCH(AM$1,人口源表!$1:$1,0))*INDEX(城镇化率!$1:$1048576,MATCH($B247,城镇化率!$A:$A,0),MATCH(AM$1,城镇化率!$5:$5,0))/100</f>
        <v>260837.77640200569</v>
      </c>
      <c r="AN247" s="40">
        <f>INDEX(人口源表!$1:$1048576,MATCH($B247,人口源表!$A:$A,0),MATCH(AN$1,人口源表!$1:$1,0))*INDEX(城镇化率!$1:$1048576,MATCH($B247,城镇化率!$A:$A,0),MATCH(AN$1,城镇化率!$5:$5,0))/100</f>
        <v>260793.05175428928</v>
      </c>
      <c r="AO247" s="40">
        <f>INDEX(人口源表!$1:$1048576,MATCH($B247,人口源表!$A:$A,0),MATCH(AO$1,人口源表!$1:$1,0))*INDEX(城镇化率!$1:$1048576,MATCH($B247,城镇化率!$A:$A,0),MATCH(AO$1,城镇化率!$5:$5,0))/100</f>
        <v>260719.8240208175</v>
      </c>
      <c r="AP247" s="40">
        <f>INDEX(人口源表!$1:$1048576,MATCH($B247,人口源表!$A:$A,0),MATCH(AP$1,人口源表!$1:$1,0))*INDEX(城镇化率!$1:$1048576,MATCH($B247,城镇化率!$A:$A,0),MATCH(AP$1,城镇化率!$5:$5,0))/100</f>
        <v>260623.77459544374</v>
      </c>
      <c r="AQ247" s="40">
        <f>INDEX(人口源表!$1:$1048576,MATCH($B247,人口源表!$A:$A,0),MATCH(AQ$1,人口源表!$1:$1,0))*INDEX(城镇化率!$1:$1048576,MATCH($B247,城镇化率!$A:$A,0),MATCH(AQ$1,城镇化率!$5:$5,0))/100</f>
        <v>260511.2739681206</v>
      </c>
      <c r="AR247" s="40">
        <f>INDEX(人口源表!$1:$1048576,MATCH($B247,人口源表!$A:$A,0),MATCH(AR$1,人口源表!$1:$1,0))*INDEX(城镇化率!$1:$1048576,MATCH($B247,城镇化率!$A:$A,0),MATCH(AR$1,城镇化率!$5:$5,0))/100</f>
        <v>260388.18726599106</v>
      </c>
      <c r="AS247" s="40">
        <f>INDEX(人口源表!$1:$1048576,MATCH($B247,人口源表!$A:$A,0),MATCH(AS$1,人口源表!$1:$1,0))*INDEX(城镇化率!$1:$1048576,MATCH($B247,城镇化率!$A:$A,0),MATCH(AS$1,城镇化率!$5:$5,0))/100</f>
        <v>260260.46939713415</v>
      </c>
      <c r="AT247" s="40">
        <f>INDEX(人口源表!$1:$1048576,MATCH($B247,人口源表!$A:$A,0),MATCH(AT$1,人口源表!$1:$1,0))*INDEX(城镇化率!$1:$1048576,MATCH($B247,城镇化率!$A:$A,0),MATCH(AT$1,城镇化率!$5:$5,0))/100</f>
        <v>260135.38164293539</v>
      </c>
      <c r="AU247" s="40">
        <f>INDEX(人口源表!$1:$1048576,MATCH($B247,人口源表!$A:$A,0),MATCH(AU$1,人口源表!$1:$1,0))*INDEX(城镇化率!$1:$1048576,MATCH($B247,城镇化率!$A:$A,0),MATCH(AU$1,城镇化率!$5:$5,0))/100</f>
        <v>260018.46461846813</v>
      </c>
      <c r="AV247" s="40">
        <f>INDEX(人口源表!$1:$1048576,MATCH($B247,人口源表!$A:$A,0),MATCH(AV$1,人口源表!$1:$1,0))*INDEX(城镇化率!$1:$1048576,MATCH($B247,城镇化率!$A:$A,0),MATCH(AV$1,城镇化率!$5:$5,0))/100</f>
        <v>259917.17958164177</v>
      </c>
    </row>
    <row r="248" spans="1:48" x14ac:dyDescent="0.15">
      <c r="A248" s="35" t="s">
        <v>875</v>
      </c>
      <c r="B248" s="4" t="s">
        <v>502</v>
      </c>
      <c r="C248" s="34">
        <f>VLOOKUP(B248,'[1]2016省城人口总结（根）'!B:C,2,FALSE)/100</f>
        <v>0.37722555968403598</v>
      </c>
      <c r="D248" s="40">
        <f>INDEX(人口源表!$1:$1048576,MATCH($B248,人口源表!$A:$A,0),MATCH(D$1,人口源表!$1:$1,0))*INDEX(城镇化率!$1:$1048576,MATCH($B248,城镇化率!$A:$A,0),MATCH(D$1,城镇化率!$5:$5,0))/100</f>
        <v>61838.125695047202</v>
      </c>
      <c r="E248" s="40">
        <f>INDEX(人口源表!$1:$1048576,MATCH($B248,人口源表!$A:$A,0),MATCH(E$1,人口源表!$1:$1,0))*INDEX(城镇化率!$1:$1048576,MATCH($B248,城镇化率!$A:$A,0),MATCH(E$1,城镇化率!$5:$5,0))/100</f>
        <v>63181.825478155253</v>
      </c>
      <c r="F248" s="40">
        <f>INDEX(人口源表!$1:$1048576,MATCH($B248,人口源表!$A:$A,0),MATCH(F$1,人口源表!$1:$1,0))*INDEX(城镇化率!$1:$1048576,MATCH($B248,城镇化率!$A:$A,0),MATCH(F$1,城镇化率!$5:$5,0))/100</f>
        <v>64538.23561482381</v>
      </c>
      <c r="G248" s="40">
        <f>INDEX(人口源表!$1:$1048576,MATCH($B248,人口源表!$A:$A,0),MATCH(G$1,人口源表!$1:$1,0))*INDEX(城镇化率!$1:$1048576,MATCH($B248,城镇化率!$A:$A,0),MATCH(G$1,城镇化率!$5:$5,0))/100</f>
        <v>64626.784855838203</v>
      </c>
      <c r="H248" s="40">
        <f>INDEX(人口源表!$1:$1048576,MATCH($B248,人口源表!$A:$A,0),MATCH(H$1,人口源表!$1:$1,0))*INDEX(城镇化率!$1:$1048576,MATCH($B248,城镇化率!$A:$A,0),MATCH(H$1,城镇化率!$5:$5,0))/100</f>
        <v>66459.485506016747</v>
      </c>
      <c r="I248" s="40">
        <f>INDEX(人口源表!$1:$1048576,MATCH($B248,人口源表!$A:$A,0),MATCH(I$1,人口源表!$1:$1,0))*INDEX(城镇化率!$1:$1048576,MATCH($B248,城镇化率!$A:$A,0),MATCH(I$1,城镇化率!$5:$5,0))/100</f>
        <v>67811.282514830629</v>
      </c>
      <c r="J248" s="40">
        <f>INDEX(人口源表!$1:$1048576,MATCH($B248,人口源表!$A:$A,0),MATCH(J$1,人口源表!$1:$1,0))*INDEX(城镇化率!$1:$1048576,MATCH($B248,城镇化率!$A:$A,0),MATCH(J$1,城镇化率!$5:$5,0))/100</f>
        <v>69129.952526665278</v>
      </c>
      <c r="K248" s="40">
        <f>INDEX(人口源表!$1:$1048576,MATCH($B248,人口源表!$A:$A,0),MATCH(K$1,人口源表!$1:$1,0))*INDEX(城镇化率!$1:$1048576,MATCH($B248,城镇化率!$A:$A,0),MATCH(K$1,城镇化率!$5:$5,0))/100</f>
        <v>70416.241581166905</v>
      </c>
      <c r="L248" s="40">
        <f>INDEX(人口源表!$1:$1048576,MATCH($B248,人口源表!$A:$A,0),MATCH(L$1,人口源表!$1:$1,0))*INDEX(城镇化率!$1:$1048576,MATCH($B248,城镇化率!$A:$A,0),MATCH(L$1,城镇化率!$5:$5,0))/100</f>
        <v>71670.1102909732</v>
      </c>
      <c r="M248" s="40">
        <f>INDEX(人口源表!$1:$1048576,MATCH($B248,人口源表!$A:$A,0),MATCH(M$1,人口源表!$1:$1,0))*INDEX(城镇化率!$1:$1048576,MATCH($B248,城镇化率!$A:$A,0),MATCH(M$1,城镇化率!$5:$5,0))/100</f>
        <v>72891.965861498698</v>
      </c>
      <c r="N248" s="40">
        <f>INDEX(人口源表!$1:$1048576,MATCH($B248,人口源表!$A:$A,0),MATCH(N$1,人口源表!$1:$1,0))*INDEX(城镇化率!$1:$1048576,MATCH($B248,城镇化率!$A:$A,0),MATCH(N$1,城镇化率!$5:$5,0))/100</f>
        <v>74081.398923315923</v>
      </c>
      <c r="O248" s="40">
        <f>INDEX(人口源表!$1:$1048576,MATCH($B248,人口源表!$A:$A,0),MATCH(O$1,人口源表!$1:$1,0))*INDEX(城镇化率!$1:$1048576,MATCH($B248,城镇化率!$A:$A,0),MATCH(O$1,城镇化率!$5:$5,0))/100</f>
        <v>75238.439919822864</v>
      </c>
      <c r="P248" s="40">
        <f>INDEX(人口源表!$1:$1048576,MATCH($B248,人口源表!$A:$A,0),MATCH(P$1,人口源表!$1:$1,0))*INDEX(城镇化率!$1:$1048576,MATCH($B248,城镇化率!$A:$A,0),MATCH(P$1,城镇化率!$5:$5,0))/100</f>
        <v>76364.018126561583</v>
      </c>
      <c r="Q248" s="40">
        <f>INDEX(人口源表!$1:$1048576,MATCH($B248,人口源表!$A:$A,0),MATCH(Q$1,人口源表!$1:$1,0))*INDEX(城镇化率!$1:$1048576,MATCH($B248,城镇化率!$A:$A,0),MATCH(Q$1,城镇化率!$5:$5,0))/100</f>
        <v>77458.24072406409</v>
      </c>
      <c r="R248" s="40">
        <f>INDEX(人口源表!$1:$1048576,MATCH($B248,人口源表!$A:$A,0),MATCH(R$1,人口源表!$1:$1,0))*INDEX(城镇化率!$1:$1048576,MATCH($B248,城镇化率!$A:$A,0),MATCH(R$1,城镇化率!$5:$5,0))/100</f>
        <v>78520.796166415428</v>
      </c>
      <c r="S248" s="40">
        <f>INDEX(人口源表!$1:$1048576,MATCH($B248,人口源表!$A:$A,0),MATCH(S$1,人口源表!$1:$1,0))*INDEX(城镇化率!$1:$1048576,MATCH($B248,城镇化率!$A:$A,0),MATCH(S$1,城镇化率!$5:$5,0))/100</f>
        <v>79158.90830414668</v>
      </c>
      <c r="T248" s="40">
        <f>INDEX(人口源表!$1:$1048576,MATCH($B248,人口源表!$A:$A,0),MATCH(T$1,人口源表!$1:$1,0))*INDEX(城镇化率!$1:$1048576,MATCH($B248,城镇化率!$A:$A,0),MATCH(T$1,城镇化率!$5:$5,0))/100</f>
        <v>79758.665019117587</v>
      </c>
      <c r="U248" s="40">
        <f>INDEX(人口源表!$1:$1048576,MATCH($B248,人口源表!$A:$A,0),MATCH(U$1,人口源表!$1:$1,0))*INDEX(城镇化率!$1:$1048576,MATCH($B248,城镇化率!$A:$A,0),MATCH(U$1,城镇化率!$5:$5,0))/100</f>
        <v>80321.262932122467</v>
      </c>
      <c r="V248" s="40">
        <f>INDEX(人口源表!$1:$1048576,MATCH($B248,人口源表!$A:$A,0),MATCH(V$1,人口源表!$1:$1,0))*INDEX(城镇化率!$1:$1048576,MATCH($B248,城镇化率!$A:$A,0),MATCH(V$1,城镇化率!$5:$5,0))/100</f>
        <v>80847.473858309531</v>
      </c>
      <c r="W248" s="40">
        <f>INDEX(人口源表!$1:$1048576,MATCH($B248,人口源表!$A:$A,0),MATCH(W$1,人口源表!$1:$1,0))*INDEX(城镇化率!$1:$1048576,MATCH($B248,城镇化率!$A:$A,0),MATCH(W$1,城镇化率!$5:$5,0))/100</f>
        <v>81338.090873354333</v>
      </c>
      <c r="X248" s="40">
        <f>INDEX(人口源表!$1:$1048576,MATCH($B248,人口源表!$A:$A,0),MATCH(X$1,人口源表!$1:$1,0))*INDEX(城镇化率!$1:$1048576,MATCH($B248,城镇化率!$A:$A,0),MATCH(X$1,城镇化率!$5:$5,0))/100</f>
        <v>81794.387924282259</v>
      </c>
      <c r="Y248" s="40">
        <f>INDEX(人口源表!$1:$1048576,MATCH($B248,人口源表!$A:$A,0),MATCH(Y$1,人口源表!$1:$1,0))*INDEX(城镇化率!$1:$1048576,MATCH($B248,城镇化率!$A:$A,0),MATCH(Y$1,城镇化率!$5:$5,0))/100</f>
        <v>82217.669989050541</v>
      </c>
      <c r="Z248" s="40">
        <f>INDEX(人口源表!$1:$1048576,MATCH($B248,人口源表!$A:$A,0),MATCH(Z$1,人口源表!$1:$1,0))*INDEX(城镇化率!$1:$1048576,MATCH($B248,城镇化率!$A:$A,0),MATCH(Z$1,城镇化率!$5:$5,0))/100</f>
        <v>82609.273487949016</v>
      </c>
      <c r="AA248" s="40">
        <f>INDEX(人口源表!$1:$1048576,MATCH($B248,人口源表!$A:$A,0),MATCH(AA$1,人口源表!$1:$1,0))*INDEX(城镇化率!$1:$1048576,MATCH($B248,城镇化率!$A:$A,0),MATCH(AA$1,城镇化率!$5:$5,0))/100</f>
        <v>82969.634209933385</v>
      </c>
      <c r="AB248" s="40">
        <f>INDEX(人口源表!$1:$1048576,MATCH($B248,人口源表!$A:$A,0),MATCH(AB$1,人口源表!$1:$1,0))*INDEX(城镇化率!$1:$1048576,MATCH($B248,城镇化率!$A:$A,0),MATCH(AB$1,城镇化率!$5:$5,0))/100</f>
        <v>83301.075875535986</v>
      </c>
      <c r="AC248" s="40">
        <f>INDEX(人口源表!$1:$1048576,MATCH($B248,人口源表!$A:$A,0),MATCH(AC$1,人口源表!$1:$1,0))*INDEX(城镇化率!$1:$1048576,MATCH($B248,城镇化率!$A:$A,0),MATCH(AC$1,城镇化率!$5:$5,0))/100</f>
        <v>83501.315844200333</v>
      </c>
      <c r="AD248" s="40">
        <f>INDEX(人口源表!$1:$1048576,MATCH($B248,人口源表!$A:$A,0),MATCH(AD$1,人口源表!$1:$1,0))*INDEX(城镇化率!$1:$1048576,MATCH($B248,城镇化率!$A:$A,0),MATCH(AD$1,城镇化率!$5:$5,0))/100</f>
        <v>83674.498907551038</v>
      </c>
      <c r="AE248" s="40">
        <f>INDEX(人口源表!$1:$1048576,MATCH($B248,人口源表!$A:$A,0),MATCH(AE$1,人口源表!$1:$1,0))*INDEX(城镇化率!$1:$1048576,MATCH($B248,城镇化率!$A:$A,0),MATCH(AE$1,城镇化率!$5:$5,0))/100</f>
        <v>83821.736647276528</v>
      </c>
      <c r="AF248" s="40">
        <f>INDEX(人口源表!$1:$1048576,MATCH($B248,人口源表!$A:$A,0),MATCH(AF$1,人口源表!$1:$1,0))*INDEX(城镇化率!$1:$1048576,MATCH($B248,城镇化率!$A:$A,0),MATCH(AF$1,城镇化率!$5:$5,0))/100</f>
        <v>83944.635424826818</v>
      </c>
      <c r="AG248" s="40">
        <f>INDEX(人口源表!$1:$1048576,MATCH($B248,人口源表!$A:$A,0),MATCH(AG$1,人口源表!$1:$1,0))*INDEX(城镇化率!$1:$1048576,MATCH($B248,城镇化率!$A:$A,0),MATCH(AG$1,城镇化率!$5:$5,0))/100</f>
        <v>84044.350584122672</v>
      </c>
      <c r="AH248" s="40">
        <f>INDEX(人口源表!$1:$1048576,MATCH($B248,人口源表!$A:$A,0),MATCH(AH$1,人口源表!$1:$1,0))*INDEX(城镇化率!$1:$1048576,MATCH($B248,城镇化率!$A:$A,0),MATCH(AH$1,城镇化率!$5:$5,0))/100</f>
        <v>84122.536259186207</v>
      </c>
      <c r="AI248" s="40">
        <f>INDEX(人口源表!$1:$1048576,MATCH($B248,人口源表!$A:$A,0),MATCH(AI$1,人口源表!$1:$1,0))*INDEX(城镇化率!$1:$1048576,MATCH($B248,城镇化率!$A:$A,0),MATCH(AI$1,城镇化率!$5:$5,0))/100</f>
        <v>84181.354599511891</v>
      </c>
      <c r="AJ248" s="40">
        <f>INDEX(人口源表!$1:$1048576,MATCH($B248,人口源表!$A:$A,0),MATCH(AJ$1,人口源表!$1:$1,0))*INDEX(城镇化率!$1:$1048576,MATCH($B248,城镇化率!$A:$A,0),MATCH(AJ$1,城镇化率!$5:$5,0))/100</f>
        <v>84222.036408594198</v>
      </c>
      <c r="AK248" s="40">
        <f>INDEX(人口源表!$1:$1048576,MATCH($B248,人口源表!$A:$A,0),MATCH(AK$1,人口源表!$1:$1,0))*INDEX(城镇化率!$1:$1048576,MATCH($B248,城镇化率!$A:$A,0),MATCH(AK$1,城镇化率!$5:$5,0))/100</f>
        <v>84246.317420514359</v>
      </c>
      <c r="AL248" s="40">
        <f>INDEX(人口源表!$1:$1048576,MATCH($B248,人口源表!$A:$A,0),MATCH(AL$1,人口源表!$1:$1,0))*INDEX(城镇化率!$1:$1048576,MATCH($B248,城镇化率!$A:$A,0),MATCH(AL$1,城镇化率!$5:$5,0))/100</f>
        <v>84255.47454318589</v>
      </c>
      <c r="AM248" s="40">
        <f>INDEX(人口源表!$1:$1048576,MATCH($B248,人口源表!$A:$A,0),MATCH(AM$1,人口源表!$1:$1,0))*INDEX(城镇化率!$1:$1048576,MATCH($B248,城镇化率!$A:$A,0),MATCH(AM$1,城镇化率!$5:$5,0))/100</f>
        <v>84252.270469840572</v>
      </c>
      <c r="AN248" s="40">
        <f>INDEX(人口源表!$1:$1048576,MATCH($B248,人口源表!$A:$A,0),MATCH(AN$1,人口源表!$1:$1,0))*INDEX(城镇化率!$1:$1048576,MATCH($B248,城镇化率!$A:$A,0),MATCH(AN$1,城镇化率!$5:$5,0))/100</f>
        <v>84238.040173694098</v>
      </c>
      <c r="AO248" s="40">
        <f>INDEX(人口源表!$1:$1048576,MATCH($B248,人口源表!$A:$A,0),MATCH(AO$1,人口源表!$1:$1,0))*INDEX(城镇化率!$1:$1048576,MATCH($B248,城镇化率!$A:$A,0),MATCH(AO$1,城镇化率!$5:$5,0))/100</f>
        <v>84214.139799690209</v>
      </c>
      <c r="AP248" s="40">
        <f>INDEX(人口源表!$1:$1048576,MATCH($B248,人口源表!$A:$A,0),MATCH(AP$1,人口源表!$1:$1,0))*INDEX(城镇化率!$1:$1048576,MATCH($B248,城镇化率!$A:$A,0),MATCH(AP$1,城镇化率!$5:$5,0))/100</f>
        <v>84182.934715397307</v>
      </c>
      <c r="AQ248" s="40">
        <f>INDEX(人口源表!$1:$1048576,MATCH($B248,人口源表!$A:$A,0),MATCH(AQ$1,人口源表!$1:$1,0))*INDEX(城镇化率!$1:$1048576,MATCH($B248,城镇化率!$A:$A,0),MATCH(AQ$1,城镇化率!$5:$5,0))/100</f>
        <v>84146.826764806887</v>
      </c>
      <c r="AR248" s="40">
        <f>INDEX(人口源表!$1:$1048576,MATCH($B248,人口源表!$A:$A,0),MATCH(AR$1,人口源表!$1:$1,0))*INDEX(城镇化率!$1:$1048576,MATCH($B248,城镇化率!$A:$A,0),MATCH(AR$1,城镇化率!$5:$5,0))/100</f>
        <v>84106.761648191314</v>
      </c>
      <c r="AS248" s="40">
        <f>INDEX(人口源表!$1:$1048576,MATCH($B248,人口源表!$A:$A,0),MATCH(AS$1,人口源表!$1:$1,0))*INDEX(城镇化率!$1:$1048576,MATCH($B248,城镇化率!$A:$A,0),MATCH(AS$1,城镇化率!$5:$5,0))/100</f>
        <v>84065.697849217715</v>
      </c>
      <c r="AT248" s="40">
        <f>INDEX(人口源表!$1:$1048576,MATCH($B248,人口源表!$A:$A,0),MATCH(AT$1,人口源表!$1:$1,0))*INDEX(城镇化率!$1:$1048576,MATCH($B248,城镇化率!$A:$A,0),MATCH(AT$1,城镇化率!$5:$5,0))/100</f>
        <v>84025.134535501289</v>
      </c>
      <c r="AU248" s="40">
        <f>INDEX(人口源表!$1:$1048576,MATCH($B248,人口源表!$A:$A,0),MATCH(AU$1,人口源表!$1:$1,0))*INDEX(城镇化率!$1:$1048576,MATCH($B248,城镇化率!$A:$A,0),MATCH(AU$1,城镇化率!$5:$5,0))/100</f>
        <v>83987.600154027168</v>
      </c>
      <c r="AV248" s="40">
        <f>INDEX(人口源表!$1:$1048576,MATCH($B248,人口源表!$A:$A,0),MATCH(AV$1,人口源表!$1:$1,0))*INDEX(城镇化率!$1:$1048576,MATCH($B248,城镇化率!$A:$A,0),MATCH(AV$1,城镇化率!$5:$5,0))/100</f>
        <v>83954.650808244667</v>
      </c>
    </row>
    <row r="249" spans="1:48" x14ac:dyDescent="0.15">
      <c r="A249" s="35" t="s">
        <v>875</v>
      </c>
      <c r="B249" s="4" t="s">
        <v>504</v>
      </c>
      <c r="C249" s="34">
        <f>VLOOKUP(B249,'[1]2016省城人口总结（根）'!B:C,2,FALSE)/100</f>
        <v>0.54913772350776002</v>
      </c>
      <c r="D249" s="40">
        <f>INDEX(人口源表!$1:$1048576,MATCH($B249,人口源表!$A:$A,0),MATCH(D$1,人口源表!$1:$1,0))*INDEX(城镇化率!$1:$1048576,MATCH($B249,城镇化率!$A:$A,0),MATCH(D$1,城镇化率!$5:$5,0))/100</f>
        <v>126871.93646962628</v>
      </c>
      <c r="E249" s="40">
        <f>INDEX(人口源表!$1:$1048576,MATCH($B249,人口源表!$A:$A,0),MATCH(E$1,人口源表!$1:$1,0))*INDEX(城镇化率!$1:$1048576,MATCH($B249,城镇化率!$A:$A,0),MATCH(E$1,城镇化率!$5:$5,0))/100</f>
        <v>129628.77606656657</v>
      </c>
      <c r="F249" s="40">
        <f>INDEX(人口源表!$1:$1048576,MATCH($B249,人口源表!$A:$A,0),MATCH(F$1,人口源表!$1:$1,0))*INDEX(城镇化率!$1:$1048576,MATCH($B249,城镇化率!$A:$A,0),MATCH(F$1,城镇化率!$5:$5,0))/100</f>
        <v>132411.69321924419</v>
      </c>
      <c r="G249" s="40">
        <f>INDEX(人口源表!$1:$1048576,MATCH($B249,人口源表!$A:$A,0),MATCH(G$1,人口源表!$1:$1,0))*INDEX(城镇化率!$1:$1048576,MATCH($B249,城镇化率!$A:$A,0),MATCH(G$1,城镇化率!$5:$5,0))/100</f>
        <v>132593.36198261078</v>
      </c>
      <c r="H249" s="40">
        <f>INDEX(人口源表!$1:$1048576,MATCH($B249,人口源表!$A:$A,0),MATCH(H$1,人口源表!$1:$1,0))*INDEX(城镇化率!$1:$1048576,MATCH($B249,城镇化率!$A:$A,0),MATCH(H$1,城镇化率!$5:$5,0))/100</f>
        <v>136353.56248655837</v>
      </c>
      <c r="I249" s="40">
        <f>INDEX(人口源表!$1:$1048576,MATCH($B249,人口源表!$A:$A,0),MATCH(I$1,人口源表!$1:$1,0))*INDEX(城镇化率!$1:$1048576,MATCH($B249,城镇化率!$A:$A,0),MATCH(I$1,城镇化率!$5:$5,0))/100</f>
        <v>139126.88525382514</v>
      </c>
      <c r="J249" s="40">
        <f>INDEX(人口源表!$1:$1048576,MATCH($B249,人口源表!$A:$A,0),MATCH(J$1,人口源表!$1:$1,0))*INDEX(城镇化率!$1:$1048576,MATCH($B249,城镇化率!$A:$A,0),MATCH(J$1,城镇化率!$5:$5,0))/100</f>
        <v>141832.97048697472</v>
      </c>
      <c r="K249" s="40">
        <f>INDEX(人口源表!$1:$1048576,MATCH($B249,人口源表!$A:$A,0),MATCH(K$1,人口源表!$1:$1,0))*INDEX(城镇化率!$1:$1048576,MATCH($B249,城镇化率!$A:$A,0),MATCH(K$1,城镇化率!$5:$5,0))/100</f>
        <v>144472.13177164842</v>
      </c>
      <c r="L249" s="40">
        <f>INDEX(人口源表!$1:$1048576,MATCH($B249,人口源表!$A:$A,0),MATCH(L$1,人口源表!$1:$1,0))*INDEX(城镇化率!$1:$1048576,MATCH($B249,城镇化率!$A:$A,0),MATCH(L$1,城镇化率!$5:$5,0))/100</f>
        <v>147044.74530918931</v>
      </c>
      <c r="M249" s="40">
        <f>INDEX(人口源表!$1:$1048576,MATCH($B249,人口源表!$A:$A,0),MATCH(M$1,人口源表!$1:$1,0))*INDEX(城镇化率!$1:$1048576,MATCH($B249,城镇化率!$A:$A,0),MATCH(M$1,城镇化率!$5:$5,0))/100</f>
        <v>149551.25193643509</v>
      </c>
      <c r="N249" s="40">
        <f>INDEX(人口源表!$1:$1048576,MATCH($B249,人口源表!$A:$A,0),MATCH(N$1,人口源表!$1:$1,0))*INDEX(城镇化率!$1:$1048576,MATCH($B249,城镇化率!$A:$A,0),MATCH(N$1,城镇化率!$5:$5,0))/100</f>
        <v>151990.91196805553</v>
      </c>
      <c r="O249" s="40">
        <f>INDEX(人口源表!$1:$1048576,MATCH($B249,人口源表!$A:$A,0),MATCH(O$1,人口源表!$1:$1,0))*INDEX(城镇化率!$1:$1048576,MATCH($B249,城镇化率!$A:$A,0),MATCH(O$1,城镇化率!$5:$5,0))/100</f>
        <v>154365.52403084887</v>
      </c>
      <c r="P249" s="40">
        <f>INDEX(人口源表!$1:$1048576,MATCH($B249,人口源表!$A:$A,0),MATCH(P$1,人口源表!$1:$1,0))*INDEX(城镇化率!$1:$1048576,MATCH($B249,城镇化率!$A:$A,0),MATCH(P$1,城镇化率!$5:$5,0))/100</f>
        <v>156675.09892255234</v>
      </c>
      <c r="Q249" s="40">
        <f>INDEX(人口源表!$1:$1048576,MATCH($B249,人口源表!$A:$A,0),MATCH(Q$1,人口源表!$1:$1,0))*INDEX(城镇化率!$1:$1048576,MATCH($B249,城镇化率!$A:$A,0),MATCH(Q$1,城镇化率!$5:$5,0))/100</f>
        <v>158919.69516472126</v>
      </c>
      <c r="R249" s="40">
        <f>INDEX(人口源表!$1:$1048576,MATCH($B249,人口源表!$A:$A,0),MATCH(R$1,人口源表!$1:$1,0))*INDEX(城镇化率!$1:$1048576,MATCH($B249,城镇化率!$A:$A,0),MATCH(R$1,城镇化率!$5:$5,0))/100</f>
        <v>161100.06955303747</v>
      </c>
      <c r="S249" s="40">
        <f>INDEX(人口源表!$1:$1048576,MATCH($B249,人口源表!$A:$A,0),MATCH(S$1,人口源表!$1:$1,0))*INDEX(城镇化率!$1:$1048576,MATCH($B249,城镇化率!$A:$A,0),MATCH(S$1,城镇化率!$5:$5,0))/100</f>
        <v>162409.70278701317</v>
      </c>
      <c r="T249" s="40">
        <f>INDEX(人口源表!$1:$1048576,MATCH($B249,人口源表!$A:$A,0),MATCH(T$1,人口源表!$1:$1,0))*INDEX(城镇化率!$1:$1048576,MATCH($B249,城镇化率!$A:$A,0),MATCH(T$1,城镇化率!$5:$5,0))/100</f>
        <v>163639.92072566928</v>
      </c>
      <c r="U249" s="40">
        <f>INDEX(人口源表!$1:$1048576,MATCH($B249,人口源表!$A:$A,0),MATCH(U$1,人口源表!$1:$1,0))*INDEX(城镇化率!$1:$1048576,MATCH($B249,城镇化率!$A:$A,0),MATCH(U$1,城镇化率!$5:$5,0))/100</f>
        <v>164794.06506070946</v>
      </c>
      <c r="V249" s="40">
        <f>INDEX(人口源表!$1:$1048576,MATCH($B249,人口源表!$A:$A,0),MATCH(V$1,人口源表!$1:$1,0))*INDEX(城镇化率!$1:$1048576,MATCH($B249,城镇化率!$A:$A,0),MATCH(V$1,城镇化率!$5:$5,0))/100</f>
        <v>165872.90874915323</v>
      </c>
      <c r="W249" s="40">
        <f>INDEX(人口源表!$1:$1048576,MATCH($B249,人口源表!$A:$A,0),MATCH(W$1,人口源表!$1:$1,0))*INDEX(城镇化率!$1:$1048576,MATCH($B249,城镇化率!$A:$A,0),MATCH(W$1,城镇化率!$5:$5,0))/100</f>
        <v>166879.91340692036</v>
      </c>
      <c r="X249" s="40">
        <f>INDEX(人口源表!$1:$1048576,MATCH($B249,人口源表!$A:$A,0),MATCH(X$1,人口源表!$1:$1,0))*INDEX(城镇化率!$1:$1048576,MATCH($B249,城镇化率!$A:$A,0),MATCH(X$1,城镇化率!$5:$5,0))/100</f>
        <v>167816.61571602421</v>
      </c>
      <c r="Y249" s="40">
        <f>INDEX(人口源表!$1:$1048576,MATCH($B249,人口源表!$A:$A,0),MATCH(Y$1,人口源表!$1:$1,0))*INDEX(城镇化率!$1:$1048576,MATCH($B249,城镇化率!$A:$A,0),MATCH(Y$1,城镇化率!$5:$5,0))/100</f>
        <v>168685.26629299845</v>
      </c>
      <c r="Z249" s="40">
        <f>INDEX(人口源表!$1:$1048576,MATCH($B249,人口源表!$A:$A,0),MATCH(Z$1,人口源表!$1:$1,0))*INDEX(城镇化率!$1:$1048576,MATCH($B249,城镇化率!$A:$A,0),MATCH(Z$1,城镇化率!$5:$5,0))/100</f>
        <v>169488.17171189151</v>
      </c>
      <c r="AA249" s="40">
        <f>INDEX(人口源表!$1:$1048576,MATCH($B249,人口源表!$A:$A,0),MATCH(AA$1,人口源表!$1:$1,0))*INDEX(城镇化率!$1:$1048576,MATCH($B249,城镇化率!$A:$A,0),MATCH(AA$1,城镇化率!$5:$5,0))/100</f>
        <v>170227.69525004362</v>
      </c>
      <c r="AB249" s="40">
        <f>INDEX(人口源表!$1:$1048576,MATCH($B249,人口源表!$A:$A,0),MATCH(AB$1,人口源表!$1:$1,0))*INDEX(城镇化率!$1:$1048576,MATCH($B249,城镇化率!$A:$A,0),MATCH(AB$1,城镇化率!$5:$5,0))/100</f>
        <v>170907.62187937967</v>
      </c>
      <c r="AC249" s="40">
        <f>INDEX(人口源表!$1:$1048576,MATCH($B249,人口源表!$A:$A,0),MATCH(AC$1,人口源表!$1:$1,0))*INDEX(城镇化率!$1:$1048576,MATCH($B249,城镇化率!$A:$A,0),MATCH(AC$1,城镇化率!$5:$5,0))/100</f>
        <v>171319.18531152938</v>
      </c>
      <c r="AD249" s="40">
        <f>INDEX(人口源表!$1:$1048576,MATCH($B249,人口源表!$A:$A,0),MATCH(AD$1,人口源表!$1:$1,0))*INDEX(城镇化率!$1:$1048576,MATCH($B249,城镇化率!$A:$A,0),MATCH(AD$1,城镇化率!$5:$5,0))/100</f>
        <v>171674.37915723014</v>
      </c>
      <c r="AE249" s="40">
        <f>INDEX(人口源表!$1:$1048576,MATCH($B249,人口源表!$A:$A,0),MATCH(AE$1,人口源表!$1:$1,0))*INDEX(城镇化率!$1:$1048576,MATCH($B249,城镇化率!$A:$A,0),MATCH(AE$1,城镇化率!$5:$5,0))/100</f>
        <v>171976.00676523818</v>
      </c>
      <c r="AF249" s="40">
        <f>INDEX(人口源表!$1:$1048576,MATCH($B249,人口源表!$A:$A,0),MATCH(AF$1,人口源表!$1:$1,0))*INDEX(城镇化率!$1:$1048576,MATCH($B249,城镇化率!$A:$A,0),MATCH(AF$1,城镇化率!$5:$5,0))/100</f>
        <v>172227.61108666522</v>
      </c>
      <c r="AG249" s="40">
        <f>INDEX(人口源表!$1:$1048576,MATCH($B249,人口源表!$A:$A,0),MATCH(AG$1,人口源表!$1:$1,0))*INDEX(城镇化率!$1:$1048576,MATCH($B249,城镇化率!$A:$A,0),MATCH(AG$1,城镇化率!$5:$5,0))/100</f>
        <v>172432.79311338763</v>
      </c>
      <c r="AH249" s="40">
        <f>INDEX(人口源表!$1:$1048576,MATCH($B249,人口源表!$A:$A,0),MATCH(AH$1,人口源表!$1:$1,0))*INDEX(城镇化率!$1:$1048576,MATCH($B249,城镇化率!$A:$A,0),MATCH(AH$1,城镇化率!$5:$5,0))/100</f>
        <v>172593.11935316029</v>
      </c>
      <c r="AI249" s="40">
        <f>INDEX(人口源表!$1:$1048576,MATCH($B249,人口源表!$A:$A,0),MATCH(AI$1,人口源表!$1:$1,0))*INDEX(城镇化率!$1:$1048576,MATCH($B249,城镇化率!$A:$A,0),MATCH(AI$1,城镇化率!$5:$5,0))/100</f>
        <v>172713.6855461743</v>
      </c>
      <c r="AJ249" s="40">
        <f>INDEX(人口源表!$1:$1048576,MATCH($B249,人口源表!$A:$A,0),MATCH(AJ$1,人口源表!$1:$1,0))*INDEX(城镇化率!$1:$1048576,MATCH($B249,城镇化率!$A:$A,0),MATCH(AJ$1,城镇化率!$5:$5,0))/100</f>
        <v>172796.85625022658</v>
      </c>
      <c r="AK249" s="40">
        <f>INDEX(人口源表!$1:$1048576,MATCH($B249,人口源表!$A:$A,0),MATCH(AK$1,人口源表!$1:$1,0))*INDEX(城镇化率!$1:$1048576,MATCH($B249,城镇化率!$A:$A,0),MATCH(AK$1,城镇化率!$5:$5,0))/100</f>
        <v>172846.44630653661</v>
      </c>
      <c r="AL249" s="40">
        <f>INDEX(人口源表!$1:$1048576,MATCH($B249,人口源表!$A:$A,0),MATCH(AL$1,人口源表!$1:$1,0))*INDEX(城镇化率!$1:$1048576,MATCH($B249,城镇化率!$A:$A,0),MATCH(AL$1,城镇化率!$5:$5,0))/100</f>
        <v>172866.33126771409</v>
      </c>
      <c r="AM249" s="40">
        <f>INDEX(人口源表!$1:$1048576,MATCH($B249,人口源表!$A:$A,0),MATCH(AM$1,人口源表!$1:$1,0))*INDEX(城镇化率!$1:$1048576,MATCH($B249,城镇化率!$A:$A,0),MATCH(AM$1,城镇化率!$5:$5,0))/100</f>
        <v>172859.02608525462</v>
      </c>
      <c r="AN249" s="40">
        <f>INDEX(人口源表!$1:$1048576,MATCH($B249,人口源表!$A:$A,0),MATCH(AN$1,人口源表!$1:$1,0))*INDEX(城镇化率!$1:$1048576,MATCH($B249,城镇化率!$A:$A,0),MATCH(AN$1,城镇化率!$5:$5,0))/100</f>
        <v>172829.94065851514</v>
      </c>
      <c r="AO249" s="40">
        <f>INDEX(人口源表!$1:$1048576,MATCH($B249,人口源表!$A:$A,0),MATCH(AO$1,人口源表!$1:$1,0))*INDEX(城镇化率!$1:$1048576,MATCH($B249,城镇化率!$A:$A,0),MATCH(AO$1,城镇化率!$5:$5,0))/100</f>
        <v>172780.98716958603</v>
      </c>
      <c r="AP249" s="40">
        <f>INDEX(人口源表!$1:$1048576,MATCH($B249,人口源表!$A:$A,0),MATCH(AP$1,人口源表!$1:$1,0))*INDEX(城镇化率!$1:$1048576,MATCH($B249,城镇化率!$A:$A,0),MATCH(AP$1,城镇化率!$5:$5,0))/100</f>
        <v>172717.70355382108</v>
      </c>
      <c r="AQ249" s="40">
        <f>INDEX(人口源表!$1:$1048576,MATCH($B249,人口源表!$A:$A,0),MATCH(AQ$1,人口源表!$1:$1,0))*INDEX(城镇化率!$1:$1048576,MATCH($B249,城镇化率!$A:$A,0),MATCH(AQ$1,城镇化率!$5:$5,0))/100</f>
        <v>172642.82599740342</v>
      </c>
      <c r="AR249" s="40">
        <f>INDEX(人口源表!$1:$1048576,MATCH($B249,人口源表!$A:$A,0),MATCH(AR$1,人口源表!$1:$1,0))*INDEX(城镇化率!$1:$1048576,MATCH($B249,城镇化率!$A:$A,0),MATCH(AR$1,城镇化率!$5:$5,0))/100</f>
        <v>172561.30648000116</v>
      </c>
      <c r="AS249" s="40">
        <f>INDEX(人口源表!$1:$1048576,MATCH($B249,人口源表!$A:$A,0),MATCH(AS$1,人口源表!$1:$1,0))*INDEX(城镇化率!$1:$1048576,MATCH($B249,城镇化率!$A:$A,0),MATCH(AS$1,城镇化率!$5:$5,0))/100</f>
        <v>172476.71823723605</v>
      </c>
      <c r="AT249" s="40">
        <f>INDEX(人口源表!$1:$1048576,MATCH($B249,人口源表!$A:$A,0),MATCH(AT$1,人口源表!$1:$1,0))*INDEX(城镇化率!$1:$1048576,MATCH($B249,城镇化率!$A:$A,0),MATCH(AT$1,城镇化率!$5:$5,0))/100</f>
        <v>172393.41883156757</v>
      </c>
      <c r="AU249" s="40">
        <f>INDEX(人口源表!$1:$1048576,MATCH($B249,人口源表!$A:$A,0),MATCH(AU$1,人口源表!$1:$1,0))*INDEX(城镇化率!$1:$1048576,MATCH($B249,城镇化率!$A:$A,0),MATCH(AU$1,城镇化率!$5:$5,0))/100</f>
        <v>172316.56442642171</v>
      </c>
      <c r="AV249" s="40">
        <f>INDEX(人口源表!$1:$1048576,MATCH($B249,人口源表!$A:$A,0),MATCH(AV$1,人口源表!$1:$1,0))*INDEX(城镇化率!$1:$1048576,MATCH($B249,城镇化率!$A:$A,0),MATCH(AV$1,城镇化率!$5:$5,0))/100</f>
        <v>172249.18246711488</v>
      </c>
    </row>
    <row r="250" spans="1:48" x14ac:dyDescent="0.15">
      <c r="A250" s="35" t="s">
        <v>875</v>
      </c>
      <c r="B250" s="4" t="s">
        <v>506</v>
      </c>
      <c r="C250" s="34">
        <f>VLOOKUP(B250,'[1]2016省城人口总结（根）'!B:C,2,FALSE)/100</f>
        <v>0.39054064696157198</v>
      </c>
      <c r="D250" s="40">
        <f>INDEX(人口源表!$1:$1048576,MATCH($B250,人口源表!$A:$A,0),MATCH(D$1,人口源表!$1:$1,0))*INDEX(城镇化率!$1:$1048576,MATCH($B250,城镇化率!$A:$A,0),MATCH(D$1,城镇化率!$5:$5,0))/100</f>
        <v>180532.51241095335</v>
      </c>
      <c r="E250" s="40">
        <f>INDEX(人口源表!$1:$1048576,MATCH($B250,人口源表!$A:$A,0),MATCH(E$1,人口源表!$1:$1,0))*INDEX(城镇化率!$1:$1048576,MATCH($B250,城镇化率!$A:$A,0),MATCH(E$1,城镇化率!$5:$5,0))/100</f>
        <v>184455.3592799996</v>
      </c>
      <c r="F250" s="40">
        <f>INDEX(人口源表!$1:$1048576,MATCH($B250,人口源表!$A:$A,0),MATCH(F$1,人口源表!$1:$1,0))*INDEX(城镇化率!$1:$1048576,MATCH($B250,城镇化率!$A:$A,0),MATCH(F$1,城镇化率!$5:$5,0))/100</f>
        <v>188415.31322556495</v>
      </c>
      <c r="G250" s="40">
        <f>INDEX(人口源表!$1:$1048576,MATCH($B250,人口源表!$A:$A,0),MATCH(G$1,人口源表!$1:$1,0))*INDEX(城镇化率!$1:$1048576,MATCH($B250,城镇化率!$A:$A,0),MATCH(G$1,城镇化率!$5:$5,0))/100</f>
        <v>188673.85181538732</v>
      </c>
      <c r="H250" s="40">
        <f>INDEX(人口源表!$1:$1048576,MATCH($B250,人口源表!$A:$A,0),MATCH(H$1,人口源表!$1:$1,0))*INDEX(城镇化率!$1:$1048576,MATCH($B250,城镇化率!$A:$A,0),MATCH(H$1,城镇化率!$5:$5,0))/100</f>
        <v>194024.40597678948</v>
      </c>
      <c r="I250" s="40">
        <f>INDEX(人口源表!$1:$1048576,MATCH($B250,人口源表!$A:$A,0),MATCH(I$1,人口源表!$1:$1,0))*INDEX(城镇化率!$1:$1048576,MATCH($B250,城镇化率!$A:$A,0),MATCH(I$1,城镇化率!$5:$5,0))/100</f>
        <v>197970.32191710628</v>
      </c>
      <c r="J250" s="40">
        <f>INDEX(人口源表!$1:$1048576,MATCH($B250,人口源表!$A:$A,0),MATCH(J$1,人口源表!$1:$1,0))*INDEX(城镇化率!$1:$1048576,MATCH($B250,城镇化率!$A:$A,0),MATCH(J$1,城镇化率!$5:$5,0))/100</f>
        <v>201821.04313568107</v>
      </c>
      <c r="K250" s="40">
        <f>INDEX(人口源表!$1:$1048576,MATCH($B250,人口源表!$A:$A,0),MATCH(K$1,人口源表!$1:$1,0))*INDEX(城镇化率!$1:$1048576,MATCH($B250,城镇化率!$A:$A,0),MATCH(K$1,城镇化率!$5:$5,0))/100</f>
        <v>205576.59819848419</v>
      </c>
      <c r="L250" s="40">
        <f>INDEX(人口源表!$1:$1048576,MATCH($B250,人口源表!$A:$A,0),MATCH(L$1,人口源表!$1:$1,0))*INDEX(城镇化率!$1:$1048576,MATCH($B250,城镇化率!$A:$A,0),MATCH(L$1,城镇化率!$5:$5,0))/100</f>
        <v>209237.08777437767</v>
      </c>
      <c r="M250" s="40">
        <f>INDEX(人口源表!$1:$1048576,MATCH($B250,人口源表!$A:$A,0),MATCH(M$1,人口源表!$1:$1,0))*INDEX(城镇化率!$1:$1048576,MATCH($B250,城镇化率!$A:$A,0),MATCH(M$1,城镇化率!$5:$5,0))/100</f>
        <v>212803.56531042498</v>
      </c>
      <c r="N250" s="40">
        <f>INDEX(人口源表!$1:$1048576,MATCH($B250,人口源表!$A:$A,0),MATCH(N$1,人口源表!$1:$1,0))*INDEX(城镇化率!$1:$1048576,MATCH($B250,城镇化率!$A:$A,0),MATCH(N$1,城镇化率!$5:$5,0))/100</f>
        <v>216275.86591858781</v>
      </c>
      <c r="O250" s="40">
        <f>INDEX(人口源表!$1:$1048576,MATCH($B250,人口源表!$A:$A,0),MATCH(O$1,人口源表!$1:$1,0))*INDEX(城镇化率!$1:$1048576,MATCH($B250,城镇化率!$A:$A,0),MATCH(O$1,城镇化率!$5:$5,0))/100</f>
        <v>219654.78298968839</v>
      </c>
      <c r="P250" s="40">
        <f>INDEX(人口源表!$1:$1048576,MATCH($B250,人口源表!$A:$A,0),MATCH(P$1,人口源表!$1:$1,0))*INDEX(城镇化率!$1:$1048576,MATCH($B250,城镇化率!$A:$A,0),MATCH(P$1,城镇化率!$5:$5,0))/100</f>
        <v>222940.75790999041</v>
      </c>
      <c r="Q250" s="40">
        <f>INDEX(人口源表!$1:$1048576,MATCH($B250,人口源表!$A:$A,0),MATCH(Q$1,人口源表!$1:$1,0))*INDEX(城镇化率!$1:$1048576,MATCH($B250,城镇化率!$A:$A,0),MATCH(Q$1,城镇化率!$5:$5,0))/100</f>
        <v>226134.31751249655</v>
      </c>
      <c r="R250" s="40">
        <f>INDEX(人口源表!$1:$1048576,MATCH($B250,人口源表!$A:$A,0),MATCH(R$1,人口源表!$1:$1,0))*INDEX(城镇化率!$1:$1048576,MATCH($B250,城镇化率!$A:$A,0),MATCH(R$1,城镇化率!$5:$5,0))/100</f>
        <v>229237.46136231339</v>
      </c>
      <c r="S250" s="40">
        <f>INDEX(人口源表!$1:$1048576,MATCH($B250,人口源表!$A:$A,0),MATCH(S$1,人口源表!$1:$1,0))*INDEX(城镇化率!$1:$1048576,MATCH($B250,城镇化率!$A:$A,0),MATCH(S$1,城镇化率!$5:$5,0))/100</f>
        <v>231100.25226156518</v>
      </c>
      <c r="T250" s="40">
        <f>INDEX(人口源表!$1:$1048576,MATCH($B250,人口源表!$A:$A,0),MATCH(T$1,人口源表!$1:$1,0))*INDEX(城镇化率!$1:$1048576,MATCH($B250,城镇化率!$A:$A,0),MATCH(T$1,城镇化率!$5:$5,0))/100</f>
        <v>232851.48069963302</v>
      </c>
      <c r="U250" s="40">
        <f>INDEX(人口源表!$1:$1048576,MATCH($B250,人口源表!$A:$A,0),MATCH(U$1,人口源表!$1:$1,0))*INDEX(城镇化率!$1:$1048576,MATCH($B250,城镇化率!$A:$A,0),MATCH(U$1,城镇化率!$5:$5,0))/100</f>
        <v>234493.57842308166</v>
      </c>
      <c r="V250" s="40">
        <f>INDEX(人口源表!$1:$1048576,MATCH($B250,人口源表!$A:$A,0),MATCH(V$1,人口源表!$1:$1,0))*INDEX(城镇化率!$1:$1048576,MATCH($B250,城镇化率!$A:$A,0),MATCH(V$1,城镇化率!$5:$5,0))/100</f>
        <v>236029.04333589823</v>
      </c>
      <c r="W250" s="40">
        <f>INDEX(人口源表!$1:$1048576,MATCH($B250,人口源表!$A:$A,0),MATCH(W$1,人口源表!$1:$1,0))*INDEX(城镇化率!$1:$1048576,MATCH($B250,城镇化率!$A:$A,0),MATCH(W$1,城镇化率!$5:$5,0))/100</f>
        <v>237461.85990290157</v>
      </c>
      <c r="X250" s="40">
        <f>INDEX(人口源表!$1:$1048576,MATCH($B250,人口源表!$A:$A,0),MATCH(X$1,人口源表!$1:$1,0))*INDEX(城镇化率!$1:$1048576,MATCH($B250,城镇化率!$A:$A,0),MATCH(X$1,城镇化率!$5:$5,0))/100</f>
        <v>238794.68234916718</v>
      </c>
      <c r="Y250" s="40">
        <f>INDEX(人口源表!$1:$1048576,MATCH($B250,人口源表!$A:$A,0),MATCH(Y$1,人口源表!$1:$1,0))*INDEX(城镇化率!$1:$1048576,MATCH($B250,城镇化率!$A:$A,0),MATCH(Y$1,城镇化率!$5:$5,0))/100</f>
        <v>240030.23400269792</v>
      </c>
      <c r="Z250" s="40">
        <f>INDEX(人口源表!$1:$1048576,MATCH($B250,人口源表!$A:$A,0),MATCH(Z$1,人口源表!$1:$1,0))*INDEX(城镇化率!$1:$1048576,MATCH($B250,城镇化率!$A:$A,0),MATCH(Z$1,城镇化率!$5:$5,0))/100</f>
        <v>241173.22942758183</v>
      </c>
      <c r="AA250" s="40">
        <f>INDEX(人口源表!$1:$1048576,MATCH($B250,人口源表!$A:$A,0),MATCH(AA$1,人口源表!$1:$1,0))*INDEX(城镇化率!$1:$1048576,MATCH($B250,城镇化率!$A:$A,0),MATCH(AA$1,城镇化率!$5:$5,0))/100</f>
        <v>242226.07907839972</v>
      </c>
      <c r="AB250" s="40">
        <f>INDEX(人口源表!$1:$1048576,MATCH($B250,人口源表!$A:$A,0),MATCH(AB$1,人口源表!$1:$1,0))*INDEX(城镇化率!$1:$1048576,MATCH($B250,城镇化率!$A:$A,0),MATCH(AB$1,城镇化率!$5:$5,0))/100</f>
        <v>243192.71131695877</v>
      </c>
      <c r="AC250" s="40">
        <f>INDEX(人口源表!$1:$1048576,MATCH($B250,人口源表!$A:$A,0),MATCH(AC$1,人口源表!$1:$1,0))*INDEX(城镇化率!$1:$1048576,MATCH($B250,城镇化率!$A:$A,0),MATCH(AC$1,城镇化率!$5:$5,0))/100</f>
        <v>243778.47762301844</v>
      </c>
      <c r="AD250" s="40">
        <f>INDEX(人口源表!$1:$1048576,MATCH($B250,人口源表!$A:$A,0),MATCH(AD$1,人口源表!$1:$1,0))*INDEX(城镇化率!$1:$1048576,MATCH($B250,城镇化率!$A:$A,0),MATCH(AD$1,城镇化率!$5:$5,0))/100</f>
        <v>244284.06646809771</v>
      </c>
      <c r="AE250" s="40">
        <f>INDEX(人口源表!$1:$1048576,MATCH($B250,人口源表!$A:$A,0),MATCH(AE$1,人口源表!$1:$1,0))*INDEX(城镇化率!$1:$1048576,MATCH($B250,城镇化率!$A:$A,0),MATCH(AE$1,城镇化率!$5:$5,0))/100</f>
        <v>244713.46527839164</v>
      </c>
      <c r="AF250" s="40">
        <f>INDEX(人口源表!$1:$1048576,MATCH($B250,人口源表!$A:$A,0),MATCH(AF$1,人口源表!$1:$1,0))*INDEX(城镇化率!$1:$1048576,MATCH($B250,城镇化率!$A:$A,0),MATCH(AF$1,城镇化率!$5:$5,0))/100</f>
        <v>245071.71347406882</v>
      </c>
      <c r="AG250" s="40">
        <f>INDEX(人口源表!$1:$1048576,MATCH($B250,人口源表!$A:$A,0),MATCH(AG$1,人口源表!$1:$1,0))*INDEX(城镇化率!$1:$1048576,MATCH($B250,城镇化率!$A:$A,0),MATCH(AG$1,城镇化率!$5:$5,0))/100</f>
        <v>245362.94437210861</v>
      </c>
      <c r="AH250" s="40">
        <f>INDEX(人口源表!$1:$1048576,MATCH($B250,人口源表!$A:$A,0),MATCH(AH$1,人口源表!$1:$1,0))*INDEX(城镇化率!$1:$1048576,MATCH($B250,城镇化率!$A:$A,0),MATCH(AH$1,城镇化率!$5:$5,0))/100</f>
        <v>245591.85592764046</v>
      </c>
      <c r="AI250" s="40">
        <f>INDEX(人口源表!$1:$1048576,MATCH($B250,人口源表!$A:$A,0),MATCH(AI$1,人口源表!$1:$1,0))*INDEX(城镇化率!$1:$1048576,MATCH($B250,城镇化率!$A:$A,0),MATCH(AI$1,城镇化率!$5:$5,0))/100</f>
        <v>245763.22268803246</v>
      </c>
      <c r="AJ250" s="40">
        <f>INDEX(人口源表!$1:$1048576,MATCH($B250,人口源表!$A:$A,0),MATCH(AJ$1,人口源表!$1:$1,0))*INDEX(城镇化率!$1:$1048576,MATCH($B250,城镇化率!$A:$A,0),MATCH(AJ$1,城镇化率!$5:$5,0))/100</f>
        <v>245881.89653285485</v>
      </c>
      <c r="AK250" s="40">
        <f>INDEX(人口源表!$1:$1048576,MATCH($B250,人口源表!$A:$A,0),MATCH(AK$1,人口源表!$1:$1,0))*INDEX(城镇化率!$1:$1048576,MATCH($B250,城镇化率!$A:$A,0),MATCH(AK$1,城镇化率!$5:$5,0))/100</f>
        <v>245952.30559276068</v>
      </c>
      <c r="AL250" s="40">
        <f>INDEX(人口源表!$1:$1048576,MATCH($B250,人口源表!$A:$A,0),MATCH(AL$1,人口源表!$1:$1,0))*INDEX(城镇化率!$1:$1048576,MATCH($B250,城镇化率!$A:$A,0),MATCH(AL$1,城镇化率!$5:$5,0))/100</f>
        <v>245980.46041570502</v>
      </c>
      <c r="AM250" s="40">
        <f>INDEX(人口源表!$1:$1048576,MATCH($B250,人口源表!$A:$A,0),MATCH(AM$1,人口源表!$1:$1,0))*INDEX(城镇化率!$1:$1048576,MATCH($B250,城镇化率!$A:$A,0),MATCH(AM$1,城镇化率!$5:$5,0))/100</f>
        <v>245970.4438145858</v>
      </c>
      <c r="AN250" s="40">
        <f>INDEX(人口源表!$1:$1048576,MATCH($B250,人口源表!$A:$A,0),MATCH(AN$1,人口源表!$1:$1,0))*INDEX(城镇化率!$1:$1048576,MATCH($B250,城镇化率!$A:$A,0),MATCH(AN$1,城镇化率!$5:$5,0))/100</f>
        <v>245928.4338403123</v>
      </c>
      <c r="AO250" s="40">
        <f>INDEX(人口源表!$1:$1048576,MATCH($B250,人口源表!$A:$A,0),MATCH(AO$1,人口源表!$1:$1,0))*INDEX(城镇化率!$1:$1048576,MATCH($B250,城镇化率!$A:$A,0),MATCH(AO$1,城镇化率!$5:$5,0))/100</f>
        <v>245859.17661311402</v>
      </c>
      <c r="AP250" s="40">
        <f>INDEX(人口源表!$1:$1048576,MATCH($B250,人口源表!$A:$A,0),MATCH(AP$1,人口源表!$1:$1,0))*INDEX(城镇化率!$1:$1048576,MATCH($B250,城镇化率!$A:$A,0),MATCH(AP$1,城镇化率!$5:$5,0))/100</f>
        <v>245768.51522214469</v>
      </c>
      <c r="AQ250" s="40">
        <f>INDEX(人口源表!$1:$1048576,MATCH($B250,人口源表!$A:$A,0),MATCH(AQ$1,人口源表!$1:$1,0))*INDEX(城镇化率!$1:$1048576,MATCH($B250,城镇化率!$A:$A,0),MATCH(AQ$1,城镇化率!$5:$5,0))/100</f>
        <v>245662.38314046978</v>
      </c>
      <c r="AR250" s="40">
        <f>INDEX(人口源表!$1:$1048576,MATCH($B250,人口源表!$A:$A,0),MATCH(AR$1,人口源表!$1:$1,0))*INDEX(城镇化率!$1:$1048576,MATCH($B250,城镇化率!$A:$A,0),MATCH(AR$1,城镇化率!$5:$5,0))/100</f>
        <v>245546.28986253191</v>
      </c>
      <c r="AS250" s="40">
        <f>INDEX(人口源表!$1:$1048576,MATCH($B250,人口源表!$A:$A,0),MATCH(AS$1,人口源表!$1:$1,0))*INDEX(城镇化率!$1:$1048576,MATCH($B250,城镇化率!$A:$A,0),MATCH(AS$1,城镇化率!$5:$5,0))/100</f>
        <v>245426.34638492152</v>
      </c>
      <c r="AT250" s="40">
        <f>INDEX(人口源表!$1:$1048576,MATCH($B250,人口源表!$A:$A,0),MATCH(AT$1,人口源表!$1:$1,0))*INDEX(城镇化率!$1:$1048576,MATCH($B250,城镇化率!$A:$A,0),MATCH(AT$1,城镇化率!$5:$5,0))/100</f>
        <v>245307.7184129465</v>
      </c>
      <c r="AU250" s="40">
        <f>INDEX(人口源表!$1:$1048576,MATCH($B250,人口源表!$A:$A,0),MATCH(AU$1,人口源表!$1:$1,0))*INDEX(城镇化率!$1:$1048576,MATCH($B250,城镇化率!$A:$A,0),MATCH(AU$1,城镇化率!$5:$5,0))/100</f>
        <v>245197.73409266587</v>
      </c>
      <c r="AV250" s="40">
        <f>INDEX(人口源表!$1:$1048576,MATCH($B250,人口源表!$A:$A,0),MATCH(AV$1,人口源表!$1:$1,0))*INDEX(城镇化率!$1:$1048576,MATCH($B250,城镇化率!$A:$A,0),MATCH(AV$1,城镇化率!$5:$5,0))/100</f>
        <v>245101.73975547784</v>
      </c>
    </row>
    <row r="251" spans="1:48" x14ac:dyDescent="0.15">
      <c r="A251" s="35" t="s">
        <v>875</v>
      </c>
      <c r="B251" s="4" t="s">
        <v>508</v>
      </c>
      <c r="C251" s="34">
        <f>VLOOKUP(B251,'[1]2016省城人口总结（根）'!B:C,2,FALSE)/100</f>
        <v>0.46352716534141103</v>
      </c>
      <c r="D251" s="40">
        <f>INDEX(人口源表!$1:$1048576,MATCH($B251,人口源表!$A:$A,0),MATCH(D$1,人口源表!$1:$1,0))*INDEX(城镇化率!$1:$1048576,MATCH($B251,城镇化率!$A:$A,0),MATCH(D$1,城镇化率!$5:$5,0))/100</f>
        <v>171861.47583886515</v>
      </c>
      <c r="E251" s="40">
        <f>INDEX(人口源表!$1:$1048576,MATCH($B251,人口源表!$A:$A,0),MATCH(E$1,人口源表!$1:$1,0))*INDEX(城镇化率!$1:$1048576,MATCH($B251,城镇化率!$A:$A,0),MATCH(E$1,城镇化率!$5:$5,0))/100</f>
        <v>175595.90706901049</v>
      </c>
      <c r="F251" s="40">
        <f>INDEX(人口源表!$1:$1048576,MATCH($B251,人口源表!$A:$A,0),MATCH(F$1,人口源表!$1:$1,0))*INDEX(城镇化率!$1:$1048576,MATCH($B251,城镇化率!$A:$A,0),MATCH(F$1,城镇化率!$5:$5,0))/100</f>
        <v>179365.66311045791</v>
      </c>
      <c r="G251" s="40">
        <f>INDEX(人口源表!$1:$1048576,MATCH($B251,人口源表!$A:$A,0),MATCH(G$1,人口源表!$1:$1,0))*INDEX(城镇化率!$1:$1048576,MATCH($B251,城镇化率!$A:$A,0),MATCH(G$1,城镇化率!$5:$5,0))/100</f>
        <v>179612.03347306073</v>
      </c>
      <c r="H251" s="40">
        <f>INDEX(人口源表!$1:$1048576,MATCH($B251,人口源表!$A:$A,0),MATCH(H$1,人口源表!$1:$1,0))*INDEX(城镇化率!$1:$1048576,MATCH($B251,城镇化率!$A:$A,0),MATCH(H$1,城镇化率!$5:$5,0))/100</f>
        <v>184705.689987458</v>
      </c>
      <c r="I251" s="40">
        <f>INDEX(人口源表!$1:$1048576,MATCH($B251,人口源表!$A:$A,0),MATCH(I$1,人口源表!$1:$1,0))*INDEX(城镇化率!$1:$1048576,MATCH($B251,城镇化率!$A:$A,0),MATCH(I$1,城镇化率!$5:$5,0))/100</f>
        <v>188461.9578236416</v>
      </c>
      <c r="J251" s="40">
        <f>INDEX(人口源表!$1:$1048576,MATCH($B251,人口源表!$A:$A,0),MATCH(J$1,人口源表!$1:$1,0))*INDEX(城镇化率!$1:$1048576,MATCH($B251,城镇化率!$A:$A,0),MATCH(J$1,城镇化率!$5:$5,0))/100</f>
        <v>192127.17202957105</v>
      </c>
      <c r="K251" s="40">
        <f>INDEX(人口源表!$1:$1048576,MATCH($B251,人口源表!$A:$A,0),MATCH(K$1,人口源表!$1:$1,0))*INDEX(城镇化率!$1:$1048576,MATCH($B251,城镇化率!$A:$A,0),MATCH(K$1,城镇化率!$5:$5,0))/100</f>
        <v>195702.76791421752</v>
      </c>
      <c r="L251" s="40">
        <f>INDEX(人口源表!$1:$1048576,MATCH($B251,人口源表!$A:$A,0),MATCH(L$1,人口源表!$1:$1,0))*INDEX(城镇化率!$1:$1048576,MATCH($B251,城镇化率!$A:$A,0),MATCH(L$1,城镇化率!$5:$5,0))/100</f>
        <v>199187.72591737116</v>
      </c>
      <c r="M251" s="40">
        <f>INDEX(人口源表!$1:$1048576,MATCH($B251,人口源表!$A:$A,0),MATCH(M$1,人口源表!$1:$1,0))*INDEX(城镇化率!$1:$1048576,MATCH($B251,城镇化率!$A:$A,0),MATCH(M$1,城镇化率!$5:$5,0))/100</f>
        <v>202582.61577923357</v>
      </c>
      <c r="N251" s="40">
        <f>INDEX(人口源表!$1:$1048576,MATCH($B251,人口源表!$A:$A,0),MATCH(N$1,人口源表!$1:$1,0))*INDEX(城镇化率!$1:$1048576,MATCH($B251,城镇化率!$A:$A,0),MATCH(N$1,城镇化率!$5:$5,0))/100</f>
        <v>205888.09679345519</v>
      </c>
      <c r="O251" s="40">
        <f>INDEX(人口源表!$1:$1048576,MATCH($B251,人口源表!$A:$A,0),MATCH(O$1,人口源表!$1:$1,0))*INDEX(城镇化率!$1:$1048576,MATCH($B251,城镇化率!$A:$A,0),MATCH(O$1,城镇化率!$5:$5,0))/100</f>
        <v>209104.38899490304</v>
      </c>
      <c r="P251" s="40">
        <f>INDEX(人口源表!$1:$1048576,MATCH($B251,人口源表!$A:$A,0),MATCH(P$1,人口源表!$1:$1,0))*INDEX(城镇化率!$1:$1048576,MATCH($B251,城镇化率!$A:$A,0),MATCH(P$1,城镇化率!$5:$5,0))/100</f>
        <v>212232.8603943511</v>
      </c>
      <c r="Q251" s="40">
        <f>INDEX(人口源表!$1:$1048576,MATCH($B251,人口源表!$A:$A,0),MATCH(Q$1,人口源表!$1:$1,0))*INDEX(城镇化率!$1:$1048576,MATCH($B251,城镇化率!$A:$A,0),MATCH(Q$1,城镇化率!$5:$5,0))/100</f>
        <v>215273.37141098492</v>
      </c>
      <c r="R251" s="40">
        <f>INDEX(人口源表!$1:$1048576,MATCH($B251,人口源表!$A:$A,0),MATCH(R$1,人口源表!$1:$1,0))*INDEX(城镇化率!$1:$1048576,MATCH($B251,城镇化率!$A:$A,0),MATCH(R$1,城镇化率!$5:$5,0))/100</f>
        <v>218226.93590727236</v>
      </c>
      <c r="S251" s="40">
        <f>INDEX(人口源表!$1:$1048576,MATCH($B251,人口源表!$A:$A,0),MATCH(S$1,人口源表!$1:$1,0))*INDEX(城镇化率!$1:$1048576,MATCH($B251,城镇化率!$A:$A,0),MATCH(S$1,城镇化率!$5:$5,0))/100</f>
        <v>220000.69392521481</v>
      </c>
      <c r="T251" s="40">
        <f>INDEX(人口源表!$1:$1048576,MATCH($B251,人口源表!$A:$A,0),MATCH(T$1,人口源表!$1:$1,0))*INDEX(城镇化率!$1:$1048576,MATCH($B251,城镇化率!$A:$A,0),MATCH(T$1,城镇化率!$5:$5,0))/100</f>
        <v>221667.78398070828</v>
      </c>
      <c r="U251" s="40">
        <f>INDEX(人口源表!$1:$1048576,MATCH($B251,人口源表!$A:$A,0),MATCH(U$1,人口源表!$1:$1,0))*INDEX(城镇化率!$1:$1048576,MATCH($B251,城镇化率!$A:$A,0),MATCH(U$1,城镇化率!$5:$5,0))/100</f>
        <v>223230.94847268568</v>
      </c>
      <c r="V251" s="40">
        <f>INDEX(人口源表!$1:$1048576,MATCH($B251,人口源表!$A:$A,0),MATCH(V$1,人口源表!$1:$1,0))*INDEX(城镇化率!$1:$1048576,MATCH($B251,城镇化率!$A:$A,0),MATCH(V$1,城镇化率!$5:$5,0))/100</f>
        <v>224693.00139874016</v>
      </c>
      <c r="W251" s="40">
        <f>INDEX(人口源表!$1:$1048576,MATCH($B251,人口源表!$A:$A,0),MATCH(W$1,人口源表!$1:$1,0))*INDEX(城镇化率!$1:$1048576,MATCH($B251,城镇化率!$A:$A,0),MATCH(W$1,城镇化率!$5:$5,0))/100</f>
        <v>226056.82932129581</v>
      </c>
      <c r="X251" s="40">
        <f>INDEX(人口源表!$1:$1048576,MATCH($B251,人口源表!$A:$A,0),MATCH(X$1,人口源表!$1:$1,0))*INDEX(城镇化率!$1:$1048576,MATCH($B251,城镇化率!$A:$A,0),MATCH(X$1,城镇化率!$5:$5,0))/100</f>
        <v>227325.39234380002</v>
      </c>
      <c r="Y251" s="40">
        <f>INDEX(人口源表!$1:$1048576,MATCH($B251,人口源表!$A:$A,0),MATCH(Y$1,人口源表!$1:$1,0))*INDEX(城镇化率!$1:$1048576,MATCH($B251,城镇化率!$A:$A,0),MATCH(Y$1,城镇化率!$5:$5,0))/100</f>
        <v>228502.29232261982</v>
      </c>
      <c r="Z251" s="40">
        <f>INDEX(人口源表!$1:$1048576,MATCH($B251,人口源表!$A:$A,0),MATCH(Z$1,人口源表!$1:$1,0))*INDEX(城镇化率!$1:$1048576,MATCH($B251,城镇化率!$A:$A,0),MATCH(Z$1,城镇化率!$5:$5,0))/100</f>
        <v>229590.07785902329</v>
      </c>
      <c r="AA251" s="40">
        <f>INDEX(人口源表!$1:$1048576,MATCH($B251,人口源表!$A:$A,0),MATCH(AA$1,人口源表!$1:$1,0))*INDEX(城镇化率!$1:$1048576,MATCH($B251,城镇化率!$A:$A,0),MATCH(AA$1,城镇化率!$5:$5,0))/100</f>
        <v>230591.93568078618</v>
      </c>
      <c r="AB251" s="40">
        <f>INDEX(人口源表!$1:$1048576,MATCH($B251,人口源表!$A:$A,0),MATCH(AB$1,人口源表!$1:$1,0))*INDEX(城镇化率!$1:$1048576,MATCH($B251,城镇化率!$A:$A,0),MATCH(AB$1,城镇化率!$5:$5,0))/100</f>
        <v>231512.28161695704</v>
      </c>
      <c r="AC251" s="40">
        <f>INDEX(人口源表!$1:$1048576,MATCH($B251,人口源表!$A:$A,0),MATCH(AC$1,人口源表!$1:$1,0))*INDEX(城镇化率!$1:$1048576,MATCH($B251,城镇化率!$A:$A,0),MATCH(AC$1,城镇化率!$5:$5,0))/100</f>
        <v>232070.15105739559</v>
      </c>
      <c r="AD251" s="40">
        <f>INDEX(人口源表!$1:$1048576,MATCH($B251,人口源表!$A:$A,0),MATCH(AD$1,人口源表!$1:$1,0))*INDEX(城镇化率!$1:$1048576,MATCH($B251,城镇化率!$A:$A,0),MATCH(AD$1,城镇化率!$5:$5,0))/100</f>
        <v>232551.19930358508</v>
      </c>
      <c r="AE251" s="40">
        <f>INDEX(人口源表!$1:$1048576,MATCH($B251,人口源表!$A:$A,0),MATCH(AE$1,人口源表!$1:$1,0))*INDEX(城镇化率!$1:$1048576,MATCH($B251,城镇化率!$A:$A,0),MATCH(AE$1,城镇化率!$5:$5,0))/100</f>
        <v>232960.3692119589</v>
      </c>
      <c r="AF251" s="40">
        <f>INDEX(人口源表!$1:$1048576,MATCH($B251,人口源表!$A:$A,0),MATCH(AF$1,人口源表!$1:$1,0))*INDEX(城镇化率!$1:$1048576,MATCH($B251,城镇化率!$A:$A,0),MATCH(AF$1,城镇化率!$5:$5,0))/100</f>
        <v>233301.51578807033</v>
      </c>
      <c r="AG251" s="40">
        <f>INDEX(人口源表!$1:$1048576,MATCH($B251,人口源表!$A:$A,0),MATCH(AG$1,人口源表!$1:$1,0))*INDEX(城镇化率!$1:$1048576,MATCH($B251,城镇化率!$A:$A,0),MATCH(AG$1,城镇化率!$5:$5,0))/100</f>
        <v>233578.55836077407</v>
      </c>
      <c r="AH251" s="40">
        <f>INDEX(人口源表!$1:$1048576,MATCH($B251,人口源表!$A:$A,0),MATCH(AH$1,人口源表!$1:$1,0))*INDEX(城镇化率!$1:$1048576,MATCH($B251,城镇化率!$A:$A,0),MATCH(AH$1,城镇化率!$5:$5,0))/100</f>
        <v>233796.65905754725</v>
      </c>
      <c r="AI251" s="40">
        <f>INDEX(人口源表!$1:$1048576,MATCH($B251,人口源表!$A:$A,0),MATCH(AI$1,人口源表!$1:$1,0))*INDEX(城镇化率!$1:$1048576,MATCH($B251,城镇化率!$A:$A,0),MATCH(AI$1,城镇化率!$5:$5,0))/100</f>
        <v>233959.28991301029</v>
      </c>
      <c r="AJ251" s="40">
        <f>INDEX(人口源表!$1:$1048576,MATCH($B251,人口源表!$A:$A,0),MATCH(AJ$1,人口源表!$1:$1,0))*INDEX(城镇化率!$1:$1048576,MATCH($B251,城镇化率!$A:$A,0),MATCH(AJ$1,城镇化率!$5:$5,0))/100</f>
        <v>234072.35385784149</v>
      </c>
      <c r="AK251" s="40">
        <f>INDEX(人口源表!$1:$1048576,MATCH($B251,人口源表!$A:$A,0),MATCH(AK$1,人口源表!$1:$1,0))*INDEX(城镇化率!$1:$1048576,MATCH($B251,城镇化率!$A:$A,0),MATCH(AK$1,城镇化率!$5:$5,0))/100</f>
        <v>234139.46513021286</v>
      </c>
      <c r="AL251" s="40">
        <f>INDEX(人口源表!$1:$1048576,MATCH($B251,人口源表!$A:$A,0),MATCH(AL$1,人口源表!$1:$1,0))*INDEX(城镇化率!$1:$1048576,MATCH($B251,城镇化率!$A:$A,0),MATCH(AL$1,城镇化率!$5:$5,0))/100</f>
        <v>234166.09025900307</v>
      </c>
      <c r="AM251" s="40">
        <f>INDEX(人口源表!$1:$1048576,MATCH($B251,人口源表!$A:$A,0),MATCH(AM$1,人口源表!$1:$1,0))*INDEX(城镇化率!$1:$1048576,MATCH($B251,城镇化率!$A:$A,0),MATCH(AM$1,城镇化率!$5:$5,0))/100</f>
        <v>234156.58188781369</v>
      </c>
      <c r="AN251" s="40">
        <f>INDEX(人口源表!$1:$1048576,MATCH($B251,人口源表!$A:$A,0),MATCH(AN$1,人口源表!$1:$1,0))*INDEX(城镇化率!$1:$1048576,MATCH($B251,城镇化率!$A:$A,0),MATCH(AN$1,城镇化率!$5:$5,0))/100</f>
        <v>234116.56646829701</v>
      </c>
      <c r="AO251" s="40">
        <f>INDEX(人口源表!$1:$1048576,MATCH($B251,人口源表!$A:$A,0),MATCH(AO$1,人口源表!$1:$1,0))*INDEX(城镇化率!$1:$1048576,MATCH($B251,城镇化率!$A:$A,0),MATCH(AO$1,城镇化率!$5:$5,0))/100</f>
        <v>234051.15369963416</v>
      </c>
      <c r="AP251" s="40">
        <f>INDEX(人口源表!$1:$1048576,MATCH($B251,人口源表!$A:$A,0),MATCH(AP$1,人口源表!$1:$1,0))*INDEX(城镇化率!$1:$1048576,MATCH($B251,城镇化率!$A:$A,0),MATCH(AP$1,城镇化率!$5:$5,0))/100</f>
        <v>233964.92596821298</v>
      </c>
      <c r="AQ251" s="40">
        <f>INDEX(人口源表!$1:$1048576,MATCH($B251,人口源表!$A:$A,0),MATCH(AQ$1,人口源表!$1:$1,0))*INDEX(城镇化率!$1:$1048576,MATCH($B251,城镇化率!$A:$A,0),MATCH(AQ$1,城镇化率!$5:$5,0))/100</f>
        <v>233863.75530122279</v>
      </c>
      <c r="AR251" s="40">
        <f>INDEX(人口源表!$1:$1048576,MATCH($B251,人口源表!$A:$A,0),MATCH(AR$1,人口源表!$1:$1,0))*INDEX(城镇化率!$1:$1048576,MATCH($B251,城镇化率!$A:$A,0),MATCH(AR$1,城镇化率!$5:$5,0))/100</f>
        <v>233752.99248594121</v>
      </c>
      <c r="AS251" s="40">
        <f>INDEX(人口源表!$1:$1048576,MATCH($B251,人口源表!$A:$A,0),MATCH(AS$1,人口源表!$1:$1,0))*INDEX(城镇化率!$1:$1048576,MATCH($B251,城镇化率!$A:$A,0),MATCH(AS$1,城镇化率!$5:$5,0))/100</f>
        <v>233638.68402729623</v>
      </c>
      <c r="AT251" s="40">
        <f>INDEX(人口源表!$1:$1048576,MATCH($B251,人口源表!$A:$A,0),MATCH(AT$1,人口源表!$1:$1,0))*INDEX(城镇化率!$1:$1048576,MATCH($B251,城镇化率!$A:$A,0),MATCH(AT$1,城镇化率!$5:$5,0))/100</f>
        <v>233525.73610829748</v>
      </c>
      <c r="AU251" s="40">
        <f>INDEX(人口源表!$1:$1048576,MATCH($B251,人口源表!$A:$A,0),MATCH(AU$1,人口源表!$1:$1,0))*INDEX(城镇化率!$1:$1048576,MATCH($B251,城镇化率!$A:$A,0),MATCH(AU$1,城镇化率!$5:$5,0))/100</f>
        <v>233420.98448785846</v>
      </c>
      <c r="AV251" s="40">
        <f>INDEX(人口源表!$1:$1048576,MATCH($B251,人口源表!$A:$A,0),MATCH(AV$1,人口源表!$1:$1,0))*INDEX(城镇化率!$1:$1048576,MATCH($B251,城镇化率!$A:$A,0),MATCH(AV$1,城镇化率!$5:$5,0))/100</f>
        <v>233330.12625943861</v>
      </c>
    </row>
    <row r="252" spans="1:48" x14ac:dyDescent="0.15">
      <c r="A252" s="35" t="s">
        <v>875</v>
      </c>
      <c r="B252" s="4" t="s">
        <v>510</v>
      </c>
      <c r="C252" s="34">
        <f>VLOOKUP(B252,'[1]2016省城人口总结（根）'!B:C,2,FALSE)/100</f>
        <v>0.40297400234706304</v>
      </c>
      <c r="D252" s="40">
        <f>INDEX(人口源表!$1:$1048576,MATCH($B252,人口源表!$A:$A,0),MATCH(D$1,人口源表!$1:$1,0))*INDEX(城镇化率!$1:$1048576,MATCH($B252,城镇化率!$A:$A,0),MATCH(D$1,城镇化率!$5:$5,0))/100</f>
        <v>62613.276747736745</v>
      </c>
      <c r="E252" s="40">
        <f>INDEX(人口源表!$1:$1048576,MATCH($B252,人口源表!$A:$A,0),MATCH(E$1,人口源表!$1:$1,0))*INDEX(城镇化率!$1:$1048576,MATCH($B252,城镇化率!$A:$A,0),MATCH(E$1,城镇化率!$5:$5,0))/100</f>
        <v>63973.820028115355</v>
      </c>
      <c r="F252" s="40">
        <f>INDEX(人口源表!$1:$1048576,MATCH($B252,人口源表!$A:$A,0),MATCH(F$1,人口源表!$1:$1,0))*INDEX(城镇化率!$1:$1048576,MATCH($B252,城镇化率!$A:$A,0),MATCH(F$1,城镇化率!$5:$5,0))/100</f>
        <v>65347.232988422533</v>
      </c>
      <c r="G252" s="40">
        <f>INDEX(人口源表!$1:$1048576,MATCH($B252,人口源表!$A:$A,0),MATCH(G$1,人口源表!$1:$1,0))*INDEX(城镇化率!$1:$1048576,MATCH($B252,城镇化率!$A:$A,0),MATCH(G$1,城镇化率!$5:$5,0))/100</f>
        <v>65437.078526776189</v>
      </c>
      <c r="H252" s="40">
        <f>INDEX(人口源表!$1:$1048576,MATCH($B252,人口源表!$A:$A,0),MATCH(H$1,人口源表!$1:$1,0))*INDEX(城镇化率!$1:$1048576,MATCH($B252,城镇化率!$A:$A,0),MATCH(H$1,城镇化率!$5:$5,0))/100</f>
        <v>67292.659858584739</v>
      </c>
      <c r="I252" s="40">
        <f>INDEX(人口源表!$1:$1048576,MATCH($B252,人口源表!$A:$A,0),MATCH(I$1,人口源表!$1:$1,0))*INDEX(城镇化率!$1:$1048576,MATCH($B252,城镇化率!$A:$A,0),MATCH(I$1,城镇化率!$5:$5,0))/100</f>
        <v>68660.943367571381</v>
      </c>
      <c r="J252" s="40">
        <f>INDEX(人口源表!$1:$1048576,MATCH($B252,人口源表!$A:$A,0),MATCH(J$1,人口源表!$1:$1,0))*INDEX(城镇化率!$1:$1048576,MATCH($B252,城镇化率!$A:$A,0),MATCH(J$1,城镇化率!$5:$5,0))/100</f>
        <v>69996.651278234625</v>
      </c>
      <c r="K252" s="40">
        <f>INDEX(人口源表!$1:$1048576,MATCH($B252,人口源表!$A:$A,0),MATCH(K$1,人口源表!$1:$1,0))*INDEX(城镇化率!$1:$1048576,MATCH($B252,城镇化率!$A:$A,0),MATCH(K$1,城镇化率!$5:$5,0))/100</f>
        <v>71298.907296533929</v>
      </c>
      <c r="L252" s="40">
        <f>INDEX(人口源表!$1:$1048576,MATCH($B252,人口源表!$A:$A,0),MATCH(L$1,人口源表!$1:$1,0))*INDEX(城镇化率!$1:$1048576,MATCH($B252,城镇化率!$A:$A,0),MATCH(L$1,城镇化率!$5:$5,0))/100</f>
        <v>72568.618854093686</v>
      </c>
      <c r="M252" s="40">
        <f>INDEX(人口源表!$1:$1048576,MATCH($B252,人口源表!$A:$A,0),MATCH(M$1,人口源表!$1:$1,0))*INDEX(城镇化率!$1:$1048576,MATCH($B252,城镇化率!$A:$A,0),MATCH(M$1,城镇化率!$5:$5,0))/100</f>
        <v>73805.848219071486</v>
      </c>
      <c r="N252" s="40">
        <f>INDEX(人口源表!$1:$1048576,MATCH($B252,人口源表!$A:$A,0),MATCH(N$1,人口源表!$1:$1,0))*INDEX(城镇化率!$1:$1048576,MATCH($B252,城镇化率!$A:$A,0),MATCH(N$1,城镇化率!$5:$5,0))/100</f>
        <v>75009.76893611507</v>
      </c>
      <c r="O252" s="40">
        <f>INDEX(人口源表!$1:$1048576,MATCH($B252,人口源表!$A:$A,0),MATCH(O$1,人口源表!$1:$1,0))*INDEX(城镇化率!$1:$1048576,MATCH($B252,城镇化率!$A:$A,0),MATCH(O$1,城镇化率!$5:$5,0))/100</f>
        <v>76181.85635300554</v>
      </c>
      <c r="P252" s="40">
        <f>INDEX(人口源表!$1:$1048576,MATCH($B252,人口源表!$A:$A,0),MATCH(P$1,人口源表!$1:$1,0))*INDEX(城镇化率!$1:$1048576,MATCH($B252,城镇化率!$A:$A,0),MATCH(P$1,城镇化率!$5:$5,0))/100</f>
        <v>77321.334923618779</v>
      </c>
      <c r="Q252" s="40">
        <f>INDEX(人口源表!$1:$1048576,MATCH($B252,人口源表!$A:$A,0),MATCH(Q$1,人口源表!$1:$1,0))*INDEX(城镇化率!$1:$1048576,MATCH($B252,城镇化率!$A:$A,0),MATCH(Q$1,城镇化率!$5:$5,0))/100</f>
        <v>78429.307223509299</v>
      </c>
      <c r="R252" s="40">
        <f>INDEX(人口源表!$1:$1048576,MATCH($B252,人口源表!$A:$A,0),MATCH(R$1,人口源表!$1:$1,0))*INDEX(城镇化率!$1:$1048576,MATCH($B252,城镇化率!$A:$A,0),MATCH(R$1,城镇化率!$5:$5,0))/100</f>
        <v>79505.514815629751</v>
      </c>
      <c r="S252" s="40">
        <f>INDEX(人口源表!$1:$1048576,MATCH($B252,人口源表!$A:$A,0),MATCH(S$1,人口源表!$1:$1,0))*INDEX(城镇化率!$1:$1048576,MATCH($B252,城镇化率!$A:$A,0),MATCH(S$1,城镇化率!$5:$5,0))/100</f>
        <v>80151.429264095495</v>
      </c>
      <c r="T252" s="40">
        <f>INDEX(人口源表!$1:$1048576,MATCH($B252,人口源表!$A:$A,0),MATCH(T$1,人口源表!$1:$1,0))*INDEX(城镇化率!$1:$1048576,MATCH($B252,城镇化率!$A:$A,0),MATCH(T$1,城镇化率!$5:$5,0))/100</f>
        <v>80759.007966806355</v>
      </c>
      <c r="U252" s="40">
        <f>INDEX(人口源表!$1:$1048576,MATCH($B252,人口源表!$A:$A,0),MATCH(U$1,人口源表!$1:$1,0))*INDEX(城镇化率!$1:$1048576,MATCH($B252,城镇化率!$A:$A,0),MATCH(U$1,城镇化率!$5:$5,0))/100</f>
        <v>81328.12076744721</v>
      </c>
      <c r="V252" s="40">
        <f>INDEX(人口源表!$1:$1048576,MATCH($B252,人口源表!$A:$A,0),MATCH(V$1,人口源表!$1:$1,0))*INDEX(城镇化率!$1:$1048576,MATCH($B252,城镇化率!$A:$A,0),MATCH(V$1,城镇化率!$5:$5,0))/100</f>
        <v>81861.069941164023</v>
      </c>
      <c r="W252" s="40">
        <f>INDEX(人口源表!$1:$1048576,MATCH($B252,人口源表!$A:$A,0),MATCH(W$1,人口源表!$1:$1,0))*INDEX(城镇化率!$1:$1048576,MATCH($B252,城镇化率!$A:$A,0),MATCH(W$1,城镇化率!$5:$5,0))/100</f>
        <v>82357.76867617172</v>
      </c>
      <c r="X252" s="40">
        <f>INDEX(人口源表!$1:$1048576,MATCH($B252,人口源表!$A:$A,0),MATCH(X$1,人口源表!$1:$1,0))*INDEX(城镇化率!$1:$1048576,MATCH($B252,城镇化率!$A:$A,0),MATCH(X$1,城镇化率!$5:$5,0))/100</f>
        <v>82820.096772510806</v>
      </c>
      <c r="Y252" s="40">
        <f>INDEX(人口源表!$1:$1048576,MATCH($B252,人口源表!$A:$A,0),MATCH(Y$1,人口源表!$1:$1,0))*INDEX(城镇化率!$1:$1048576,MATCH($B252,城镇化率!$A:$A,0),MATCH(Y$1,城镇化率!$5:$5,0))/100</f>
        <v>83248.991027991709</v>
      </c>
      <c r="Z252" s="40">
        <f>INDEX(人口源表!$1:$1048576,MATCH($B252,人口源表!$A:$A,0),MATCH(Z$1,人口源表!$1:$1,0))*INDEX(城镇化率!$1:$1048576,MATCH($B252,城镇化率!$A:$A,0),MATCH(Z$1,城镇化率!$5:$5,0))/100</f>
        <v>83644.916737813852</v>
      </c>
      <c r="AA252" s="40">
        <f>INDEX(人口源表!$1:$1048576,MATCH($B252,人口源表!$A:$A,0),MATCH(AA$1,人口源表!$1:$1,0))*INDEX(城镇化率!$1:$1048576,MATCH($B252,城镇化率!$A:$A,0),MATCH(AA$1,城镇化率!$5:$5,0))/100</f>
        <v>84010.345975071017</v>
      </c>
      <c r="AB252" s="40">
        <f>INDEX(人口源表!$1:$1048576,MATCH($B252,人口源表!$A:$A,0),MATCH(AB$1,人口源表!$1:$1,0))*INDEX(城镇化率!$1:$1048576,MATCH($B252,城镇化率!$A:$A,0),MATCH(AB$1,城镇化率!$5:$5,0))/100</f>
        <v>84345.302564022917</v>
      </c>
      <c r="AC252" s="40">
        <f>INDEX(人口源表!$1:$1048576,MATCH($B252,人口源表!$A:$A,0),MATCH(AC$1,人口源表!$1:$1,0))*INDEX(城镇化率!$1:$1048576,MATCH($B252,城镇化率!$A:$A,0),MATCH(AC$1,城镇化率!$5:$5,0))/100</f>
        <v>84548.74449029073</v>
      </c>
      <c r="AD252" s="40">
        <f>INDEX(人口源表!$1:$1048576,MATCH($B252,人口源表!$A:$A,0),MATCH(AD$1,人口源表!$1:$1,0))*INDEX(城镇化率!$1:$1048576,MATCH($B252,城镇化率!$A:$A,0),MATCH(AD$1,城镇化率!$5:$5,0))/100</f>
        <v>84723.774079902054</v>
      </c>
      <c r="AE252" s="40">
        <f>INDEX(人口源表!$1:$1048576,MATCH($B252,人口源表!$A:$A,0),MATCH(AE$1,人口源表!$1:$1,0))*INDEX(城镇化率!$1:$1048576,MATCH($B252,城镇化率!$A:$A,0),MATCH(AE$1,城镇化率!$5:$5,0))/100</f>
        <v>84873.103271899163</v>
      </c>
      <c r="AF252" s="40">
        <f>INDEX(人口源表!$1:$1048576,MATCH($B252,人口源表!$A:$A,0),MATCH(AF$1,人口源表!$1:$1,0))*INDEX(城镇化率!$1:$1048576,MATCH($B252,城镇化率!$A:$A,0),MATCH(AF$1,城镇化率!$5:$5,0))/100</f>
        <v>84997.454748182645</v>
      </c>
      <c r="AG252" s="40">
        <f>INDEX(人口源表!$1:$1048576,MATCH($B252,人口源表!$A:$A,0),MATCH(AG$1,人口源表!$1:$1,0))*INDEX(城镇化率!$1:$1048576,MATCH($B252,城镇化率!$A:$A,0),MATCH(AG$1,城镇化率!$5:$5,0))/100</f>
        <v>85098.584435977798</v>
      </c>
      <c r="AH252" s="40">
        <f>INDEX(人口源表!$1:$1048576,MATCH($B252,人口源表!$A:$A,0),MATCH(AH$1,人口源表!$1:$1,0))*INDEX(城镇化率!$1:$1048576,MATCH($B252,城镇化率!$A:$A,0),MATCH(AH$1,城镇化率!$5:$5,0))/100</f>
        <v>85177.764898342197</v>
      </c>
      <c r="AI252" s="40">
        <f>INDEX(人口源表!$1:$1048576,MATCH($B252,人口源表!$A:$A,0),MATCH(AI$1,人口源表!$1:$1,0))*INDEX(城镇化率!$1:$1048576,MATCH($B252,城镇化率!$A:$A,0),MATCH(AI$1,城镇化率!$5:$5,0))/100</f>
        <v>85237.317720762643</v>
      </c>
      <c r="AJ252" s="40">
        <f>INDEX(人口源表!$1:$1048576,MATCH($B252,人口源表!$A:$A,0),MATCH(AJ$1,人口源表!$1:$1,0))*INDEX(城镇化率!$1:$1048576,MATCH($B252,城镇化率!$A:$A,0),MATCH(AJ$1,城镇化率!$5:$5,0))/100</f>
        <v>85278.05380234195</v>
      </c>
      <c r="AK252" s="40">
        <f>INDEX(人口源表!$1:$1048576,MATCH($B252,人口源表!$A:$A,0),MATCH(AK$1,人口源表!$1:$1,0))*INDEX(城镇化率!$1:$1048576,MATCH($B252,城镇化率!$A:$A,0),MATCH(AK$1,城镇化率!$5:$5,0))/100</f>
        <v>85302.869157068781</v>
      </c>
      <c r="AL252" s="40">
        <f>INDEX(人口源表!$1:$1048576,MATCH($B252,人口源表!$A:$A,0),MATCH(AL$1,人口源表!$1:$1,0))*INDEX(城镇化率!$1:$1048576,MATCH($B252,城镇化率!$A:$A,0),MATCH(AL$1,城镇化率!$5:$5,0))/100</f>
        <v>85312.626052695035</v>
      </c>
      <c r="AM252" s="40">
        <f>INDEX(人口源表!$1:$1048576,MATCH($B252,人口源表!$A:$A,0),MATCH(AM$1,人口源表!$1:$1,0))*INDEX(城镇化率!$1:$1048576,MATCH($B252,城镇化率!$A:$A,0),MATCH(AM$1,城镇化率!$5:$5,0))/100</f>
        <v>85309.244539717678</v>
      </c>
      <c r="AN252" s="40">
        <f>INDEX(人口源表!$1:$1048576,MATCH($B252,人口源表!$A:$A,0),MATCH(AN$1,人口源表!$1:$1,0))*INDEX(城镇化率!$1:$1048576,MATCH($B252,城镇化率!$A:$A,0),MATCH(AN$1,城镇化率!$5:$5,0))/100</f>
        <v>85294.674897016957</v>
      </c>
      <c r="AO252" s="40">
        <f>INDEX(人口源表!$1:$1048576,MATCH($B252,人口源表!$A:$A,0),MATCH(AO$1,人口源表!$1:$1,0))*INDEX(城镇化率!$1:$1048576,MATCH($B252,城镇化率!$A:$A,0),MATCH(AO$1,城镇化率!$5:$5,0))/100</f>
        <v>85270.37226453489</v>
      </c>
      <c r="AP252" s="40">
        <f>INDEX(人口源表!$1:$1048576,MATCH($B252,人口源表!$A:$A,0),MATCH(AP$1,人口源表!$1:$1,0))*INDEX(城镇化率!$1:$1048576,MATCH($B252,城镇化率!$A:$A,0),MATCH(AP$1,城镇化率!$5:$5,0))/100</f>
        <v>85238.869939285883</v>
      </c>
      <c r="AQ252" s="40">
        <f>INDEX(人口源表!$1:$1048576,MATCH($B252,人口源表!$A:$A,0),MATCH(AQ$1,人口源表!$1:$1,0))*INDEX(城镇化率!$1:$1048576,MATCH($B252,城镇化率!$A:$A,0),MATCH(AQ$1,城镇化率!$5:$5,0))/100</f>
        <v>85202.210604959211</v>
      </c>
      <c r="AR252" s="40">
        <f>INDEX(人口源表!$1:$1048576,MATCH($B252,人口源表!$A:$A,0),MATCH(AR$1,人口源表!$1:$1,0))*INDEX(城镇化率!$1:$1048576,MATCH($B252,城镇化率!$A:$A,0),MATCH(AR$1,城镇化率!$5:$5,0))/100</f>
        <v>85161.936718101424</v>
      </c>
      <c r="AS252" s="40">
        <f>INDEX(人口源表!$1:$1048576,MATCH($B252,人口源表!$A:$A,0),MATCH(AS$1,人口源表!$1:$1,0))*INDEX(城镇化率!$1:$1048576,MATCH($B252,城镇化率!$A:$A,0),MATCH(AS$1,城镇化率!$5:$5,0))/100</f>
        <v>85120.148041158376</v>
      </c>
      <c r="AT252" s="40">
        <f>INDEX(人口源表!$1:$1048576,MATCH($B252,人口源表!$A:$A,0),MATCH(AT$1,人口源表!$1:$1,0))*INDEX(城镇化率!$1:$1048576,MATCH($B252,城镇化率!$A:$A,0),MATCH(AT$1,城镇化率!$5:$5,0))/100</f>
        <v>85078.97628598148</v>
      </c>
      <c r="AU252" s="40">
        <f>INDEX(人口源表!$1:$1048576,MATCH($B252,人口源表!$A:$A,0),MATCH(AU$1,人口源表!$1:$1,0))*INDEX(城镇化率!$1:$1048576,MATCH($B252,城镇化率!$A:$A,0),MATCH(AU$1,城镇化率!$5:$5,0))/100</f>
        <v>85041.123075666328</v>
      </c>
      <c r="AV252" s="40">
        <f>INDEX(人口源表!$1:$1048576,MATCH($B252,人口源表!$A:$A,0),MATCH(AV$1,人口源表!$1:$1,0))*INDEX(城镇化率!$1:$1048576,MATCH($B252,城镇化率!$A:$A,0),MATCH(AV$1,城镇化率!$5:$5,0))/100</f>
        <v>85007.711636442633</v>
      </c>
    </row>
    <row r="253" spans="1:48" x14ac:dyDescent="0.15">
      <c r="A253" s="35" t="s">
        <v>875</v>
      </c>
      <c r="B253" s="4" t="s">
        <v>512</v>
      </c>
      <c r="C253" s="34">
        <f>VLOOKUP(B253,'[1]2016省城人口总结（根）'!B:C,2,FALSE)/100</f>
        <v>0.41897640052212504</v>
      </c>
      <c r="D253" s="40">
        <f>INDEX(人口源表!$1:$1048576,MATCH($B253,人口源表!$A:$A,0),MATCH(D$1,人口源表!$1:$1,0))*INDEX(城镇化率!$1:$1048576,MATCH($B253,城镇化率!$A:$A,0),MATCH(D$1,城镇化率!$5:$5,0))/100</f>
        <v>74890.422818018342</v>
      </c>
      <c r="E253" s="40">
        <f>INDEX(人口源表!$1:$1048576,MATCH($B253,人口源表!$A:$A,0),MATCH(E$1,人口源表!$1:$1,0))*INDEX(城镇化率!$1:$1048576,MATCH($B253,城镇化率!$A:$A,0),MATCH(E$1,城镇化率!$5:$5,0))/100</f>
        <v>76517.740007314744</v>
      </c>
      <c r="F253" s="40">
        <f>INDEX(人口源表!$1:$1048576,MATCH($B253,人口源表!$A:$A,0),MATCH(F$1,人口源表!$1:$1,0))*INDEX(城镇化率!$1:$1048576,MATCH($B253,城镇化率!$A:$A,0),MATCH(F$1,城镇化率!$5:$5,0))/100</f>
        <v>78160.450349971288</v>
      </c>
      <c r="G253" s="40">
        <f>INDEX(人口源表!$1:$1048576,MATCH($B253,人口源表!$A:$A,0),MATCH(G$1,人口源表!$1:$1,0))*INDEX(城镇化率!$1:$1048576,MATCH($B253,城镇化率!$A:$A,0),MATCH(G$1,城镇化率!$5:$5,0))/100</f>
        <v>78267.510434739757</v>
      </c>
      <c r="H253" s="40">
        <f>INDEX(人口源表!$1:$1048576,MATCH($B253,人口源表!$A:$A,0),MATCH(H$1,人口源表!$1:$1,0))*INDEX(城镇化率!$1:$1048576,MATCH($B253,城镇化率!$A:$A,0),MATCH(H$1,城镇化率!$5:$5,0))/100</f>
        <v>80487.381800448915</v>
      </c>
      <c r="I253" s="40">
        <f>INDEX(人口源表!$1:$1048576,MATCH($B253,人口源表!$A:$A,0),MATCH(I$1,人口源表!$1:$1,0))*INDEX(城镇化率!$1:$1048576,MATCH($B253,城镇化率!$A:$A,0),MATCH(I$1,城镇化率!$5:$5,0))/100</f>
        <v>82124.327600559089</v>
      </c>
      <c r="J253" s="40">
        <f>INDEX(人口源表!$1:$1048576,MATCH($B253,人口源表!$A:$A,0),MATCH(J$1,人口源表!$1:$1,0))*INDEX(城镇化率!$1:$1048576,MATCH($B253,城镇化率!$A:$A,0),MATCH(J$1,城镇化率!$5:$5,0))/100</f>
        <v>83721.493844556899</v>
      </c>
      <c r="K253" s="40">
        <f>INDEX(人口源表!$1:$1048576,MATCH($B253,人口源表!$A:$A,0),MATCH(K$1,人口源表!$1:$1,0))*INDEX(城镇化率!$1:$1048576,MATCH($B253,城镇化率!$A:$A,0),MATCH(K$1,城镇化率!$5:$5,0))/100</f>
        <v>85279.585571786301</v>
      </c>
      <c r="L253" s="40">
        <f>INDEX(人口源表!$1:$1048576,MATCH($B253,人口源表!$A:$A,0),MATCH(L$1,人口源表!$1:$1,0))*INDEX(城镇化率!$1:$1048576,MATCH($B253,城镇化率!$A:$A,0),MATCH(L$1,城镇化率!$5:$5,0))/100</f>
        <v>86797.966366242472</v>
      </c>
      <c r="M253" s="40">
        <f>INDEX(人口源表!$1:$1048576,MATCH($B253,人口源表!$A:$A,0),MATCH(M$1,人口源表!$1:$1,0))*INDEX(城镇化率!$1:$1048576,MATCH($B253,城镇化率!$A:$A,0),MATCH(M$1,城镇化率!$5:$5,0))/100</f>
        <v>88277.416627653423</v>
      </c>
      <c r="N253" s="40">
        <f>INDEX(人口源表!$1:$1048576,MATCH($B253,人口源表!$A:$A,0),MATCH(N$1,人口源表!$1:$1,0))*INDEX(城镇化率!$1:$1048576,MATCH($B253,城镇化率!$A:$A,0),MATCH(N$1,城镇化率!$5:$5,0))/100</f>
        <v>89717.825598218798</v>
      </c>
      <c r="O253" s="40">
        <f>INDEX(人口源表!$1:$1048576,MATCH($B253,人口源表!$A:$A,0),MATCH(O$1,人口源表!$1:$1,0))*INDEX(城镇化率!$1:$1048576,MATCH($B253,城镇化率!$A:$A,0),MATCH(O$1,城镇化率!$5:$5,0))/100</f>
        <v>91119.58722446399</v>
      </c>
      <c r="P253" s="40">
        <f>INDEX(人口源表!$1:$1048576,MATCH($B253,人口源表!$A:$A,0),MATCH(P$1,人口源表!$1:$1,0))*INDEX(城镇化率!$1:$1048576,MATCH($B253,城镇化率!$A:$A,0),MATCH(P$1,城镇化率!$5:$5,0))/100</f>
        <v>92482.654324224903</v>
      </c>
      <c r="Q253" s="40">
        <f>INDEX(人口源表!$1:$1048576,MATCH($B253,人口源表!$A:$A,0),MATCH(Q$1,人口源表!$1:$1,0))*INDEX(城镇化率!$1:$1048576,MATCH($B253,城镇化率!$A:$A,0),MATCH(Q$1,城镇化率!$5:$5,0))/100</f>
        <v>93807.496110077002</v>
      </c>
      <c r="R253" s="40">
        <f>INDEX(人口源表!$1:$1048576,MATCH($B253,人口源表!$A:$A,0),MATCH(R$1,人口源表!$1:$1,0))*INDEX(城镇化率!$1:$1048576,MATCH($B253,城镇化率!$A:$A,0),MATCH(R$1,城镇化率!$5:$5,0))/100</f>
        <v>95095.123606588808</v>
      </c>
      <c r="S253" s="40">
        <f>INDEX(人口源表!$1:$1048576,MATCH($B253,人口源表!$A:$A,0),MATCH(S$1,人口源表!$1:$1,0))*INDEX(城镇化率!$1:$1048576,MATCH($B253,城镇化率!$A:$A,0),MATCH(S$1,城镇化率!$5:$5,0))/100</f>
        <v>95867.661941276936</v>
      </c>
      <c r="T253" s="40">
        <f>INDEX(人口源表!$1:$1048576,MATCH($B253,人口源表!$A:$A,0),MATCH(T$1,人口源表!$1:$1,0))*INDEX(城镇化率!$1:$1048576,MATCH($B253,城镇化率!$A:$A,0),MATCH(T$1,城镇化率!$5:$5,0))/100</f>
        <v>96594.039994597726</v>
      </c>
      <c r="U253" s="40">
        <f>INDEX(人口源表!$1:$1048576,MATCH($B253,人口源表!$A:$A,0),MATCH(U$1,人口源表!$1:$1,0))*INDEX(城镇化率!$1:$1048576,MATCH($B253,城镇化率!$A:$A,0),MATCH(U$1,城镇化率!$5:$5,0))/100</f>
        <v>97275.529632265723</v>
      </c>
      <c r="V253" s="40">
        <f>INDEX(人口源表!$1:$1048576,MATCH($B253,人口源表!$A:$A,0),MATCH(V$1,人口源表!$1:$1,0))*INDEX(城镇化率!$1:$1048576,MATCH($B253,城镇化率!$A:$A,0),MATCH(V$1,城镇化率!$5:$5,0))/100</f>
        <v>97912.425220668243</v>
      </c>
      <c r="W253" s="40">
        <f>INDEX(人口源表!$1:$1048576,MATCH($B253,人口源表!$A:$A,0),MATCH(W$1,人口源表!$1:$1,0))*INDEX(城镇化率!$1:$1048576,MATCH($B253,城镇化率!$A:$A,0),MATCH(W$1,城镇化率!$5:$5,0))/100</f>
        <v>98506.556907738472</v>
      </c>
      <c r="X253" s="40">
        <f>INDEX(人口源表!$1:$1048576,MATCH($B253,人口源表!$A:$A,0),MATCH(X$1,人口源表!$1:$1,0))*INDEX(城镇化率!$1:$1048576,MATCH($B253,城镇化率!$A:$A,0),MATCH(X$1,城镇化率!$5:$5,0))/100</f>
        <v>99059.798413849174</v>
      </c>
      <c r="Y253" s="40">
        <f>INDEX(人口源表!$1:$1048576,MATCH($B253,人口源表!$A:$A,0),MATCH(Y$1,人口源表!$1:$1,0))*INDEX(城镇化率!$1:$1048576,MATCH($B253,城镇化率!$A:$A,0),MATCH(Y$1,城镇化率!$5:$5,0))/100</f>
        <v>99572.529481684076</v>
      </c>
      <c r="Z253" s="40">
        <f>INDEX(人口源表!$1:$1048576,MATCH($B253,人口源表!$A:$A,0),MATCH(Z$1,人口源表!$1:$1,0))*INDEX(城镇化率!$1:$1048576,MATCH($B253,城镇化率!$A:$A,0),MATCH(Z$1,城镇化率!$5:$5,0))/100</f>
        <v>100046.17436148095</v>
      </c>
      <c r="AA253" s="40">
        <f>INDEX(人口源表!$1:$1048576,MATCH($B253,人口源表!$A:$A,0),MATCH(AA$1,人口源表!$1:$1,0))*INDEX(城镇化率!$1:$1048576,MATCH($B253,城镇化率!$A:$A,0),MATCH(AA$1,城镇化率!$5:$5,0))/100</f>
        <v>100483.22777612136</v>
      </c>
      <c r="AB253" s="40">
        <f>INDEX(人口源表!$1:$1048576,MATCH($B253,人口源表!$A:$A,0),MATCH(AB$1,人口源表!$1:$1,0))*INDEX(城镇化率!$1:$1048576,MATCH($B253,城镇化率!$A:$A,0),MATCH(AB$1,城镇化率!$5:$5,0))/100</f>
        <v>100884.15865132731</v>
      </c>
      <c r="AC253" s="40">
        <f>INDEX(人口源表!$1:$1048576,MATCH($B253,人口源表!$A:$A,0),MATCH(AC$1,人口源表!$1:$1,0))*INDEX(城镇化率!$1:$1048576,MATCH($B253,城镇化率!$A:$A,0),MATCH(AC$1,城镇化率!$5:$5,0))/100</f>
        <v>101127.12244042913</v>
      </c>
      <c r="AD253" s="40">
        <f>INDEX(人口源表!$1:$1048576,MATCH($B253,人口源表!$A:$A,0),MATCH(AD$1,人口源表!$1:$1,0))*INDEX(城镇化率!$1:$1048576,MATCH($B253,城镇化率!$A:$A,0),MATCH(AD$1,城镇化率!$5:$5,0))/100</f>
        <v>101336.92464747022</v>
      </c>
      <c r="AE253" s="40">
        <f>INDEX(人口源表!$1:$1048576,MATCH($B253,人口源表!$A:$A,0),MATCH(AE$1,人口源表!$1:$1,0))*INDEX(城镇化率!$1:$1048576,MATCH($B253,城镇化率!$A:$A,0),MATCH(AE$1,城镇化率!$5:$5,0))/100</f>
        <v>101515.29062322321</v>
      </c>
      <c r="AF253" s="40">
        <f>INDEX(人口源表!$1:$1048576,MATCH($B253,人口源表!$A:$A,0),MATCH(AF$1,人口源表!$1:$1,0))*INDEX(城镇化率!$1:$1048576,MATCH($B253,城镇化率!$A:$A,0),MATCH(AF$1,城镇化率!$5:$5,0))/100</f>
        <v>101663.97459817849</v>
      </c>
      <c r="AG253" s="40">
        <f>INDEX(人口源表!$1:$1048576,MATCH($B253,人口源表!$A:$A,0),MATCH(AG$1,人口源表!$1:$1,0))*INDEX(城镇化率!$1:$1048576,MATCH($B253,城镇化率!$A:$A,0),MATCH(AG$1,城镇化率!$5:$5,0))/100</f>
        <v>101784.75996376721</v>
      </c>
      <c r="AH253" s="40">
        <f>INDEX(人口源表!$1:$1048576,MATCH($B253,人口源表!$A:$A,0),MATCH(AH$1,人口源表!$1:$1,0))*INDEX(城镇化率!$1:$1048576,MATCH($B253,城镇化率!$A:$A,0),MATCH(AH$1,城镇化率!$5:$5,0))/100</f>
        <v>101879.45955573879</v>
      </c>
      <c r="AI253" s="40">
        <f>INDEX(人口源表!$1:$1048576,MATCH($B253,人口源表!$A:$A,0),MATCH(AI$1,人口源表!$1:$1,0))*INDEX(城镇化率!$1:$1048576,MATCH($B253,城镇化率!$A:$A,0),MATCH(AI$1,城镇化率!$5:$5,0))/100</f>
        <v>101950.4502684069</v>
      </c>
      <c r="AJ253" s="40">
        <f>INDEX(人口源表!$1:$1048576,MATCH($B253,人口源表!$A:$A,0),MATCH(AJ$1,人口源表!$1:$1,0))*INDEX(城镇化率!$1:$1048576,MATCH($B253,城镇化率!$A:$A,0),MATCH(AJ$1,城镇化率!$5:$5,0))/100</f>
        <v>101999.61072857995</v>
      </c>
      <c r="AK253" s="40">
        <f>INDEX(人口源表!$1:$1048576,MATCH($B253,人口源表!$A:$A,0),MATCH(AK$1,人口源表!$1:$1,0))*INDEX(城镇化率!$1:$1048576,MATCH($B253,城镇化率!$A:$A,0),MATCH(AK$1,城镇化率!$5:$5,0))/100</f>
        <v>102029.38828152126</v>
      </c>
      <c r="AL253" s="40">
        <f>INDEX(人口源表!$1:$1048576,MATCH($B253,人口源表!$A:$A,0),MATCH(AL$1,人口源表!$1:$1,0))*INDEX(城镇化率!$1:$1048576,MATCH($B253,城镇化率!$A:$A,0),MATCH(AL$1,城镇化率!$5:$5,0))/100</f>
        <v>102040.64785168094</v>
      </c>
      <c r="AM253" s="40">
        <f>INDEX(人口源表!$1:$1048576,MATCH($B253,人口源表!$A:$A,0),MATCH(AM$1,人口源表!$1:$1,0))*INDEX(城镇化率!$1:$1048576,MATCH($B253,城镇化率!$A:$A,0),MATCH(AM$1,城镇化率!$5:$5,0))/100</f>
        <v>102036.43878043664</v>
      </c>
      <c r="AN253" s="40">
        <f>INDEX(人口源表!$1:$1048576,MATCH($B253,人口源表!$A:$A,0),MATCH(AN$1,人口源表!$1:$1,0))*INDEX(城镇化率!$1:$1048576,MATCH($B253,城镇化率!$A:$A,0),MATCH(AN$1,城镇化率!$5:$5,0))/100</f>
        <v>102019.31348335286</v>
      </c>
      <c r="AO253" s="40">
        <f>INDEX(人口源表!$1:$1048576,MATCH($B253,人口源表!$A:$A,0),MATCH(AO$1,人口源表!$1:$1,0))*INDEX(城镇化率!$1:$1048576,MATCH($B253,城镇化率!$A:$A,0),MATCH(AO$1,城镇化率!$5:$5,0))/100</f>
        <v>101990.77110887025</v>
      </c>
      <c r="AP253" s="40">
        <f>INDEX(人口源表!$1:$1048576,MATCH($B253,人口源表!$A:$A,0),MATCH(AP$1,人口源表!$1:$1,0))*INDEX(城镇化率!$1:$1048576,MATCH($B253,城镇化率!$A:$A,0),MATCH(AP$1,城镇化率!$5:$5,0))/100</f>
        <v>101952.88308487553</v>
      </c>
      <c r="AQ253" s="40">
        <f>INDEX(人口源表!$1:$1048576,MATCH($B253,人口源表!$A:$A,0),MATCH(AQ$1,人口源表!$1:$1,0))*INDEX(城镇化率!$1:$1048576,MATCH($B253,城镇化率!$A:$A,0),MATCH(AQ$1,城镇化率!$5:$5,0))/100</f>
        <v>101908.85434608789</v>
      </c>
      <c r="AR253" s="40">
        <f>INDEX(人口源表!$1:$1048576,MATCH($B253,人口源表!$A:$A,0),MATCH(AR$1,人口源表!$1:$1,0))*INDEX(城镇化率!$1:$1048576,MATCH($B253,城镇化率!$A:$A,0),MATCH(AR$1,城镇化率!$5:$5,0))/100</f>
        <v>101860.83346001826</v>
      </c>
      <c r="AS253" s="40">
        <f>INDEX(人口源表!$1:$1048576,MATCH($B253,人口源表!$A:$A,0),MATCH(AS$1,人口源表!$1:$1,0))*INDEX(城镇化率!$1:$1048576,MATCH($B253,城镇化率!$A:$A,0),MATCH(AS$1,城镇化率!$5:$5,0))/100</f>
        <v>101811.0018914059</v>
      </c>
      <c r="AT253" s="40">
        <f>INDEX(人口源表!$1:$1048576,MATCH($B253,人口源表!$A:$A,0),MATCH(AT$1,人口源表!$1:$1,0))*INDEX(城镇化率!$1:$1048576,MATCH($B253,城镇化率!$A:$A,0),MATCH(AT$1,城镇化率!$5:$5,0))/100</f>
        <v>101762.13122484808</v>
      </c>
      <c r="AU253" s="40">
        <f>INDEX(人口源表!$1:$1048576,MATCH($B253,人口源表!$A:$A,0),MATCH(AU$1,人口源表!$1:$1,0))*INDEX(城镇化率!$1:$1048576,MATCH($B253,城镇化率!$A:$A,0),MATCH(AU$1,城镇化率!$5:$5,0))/100</f>
        <v>101715.91694487231</v>
      </c>
      <c r="AV253" s="40">
        <f>INDEX(人口源表!$1:$1048576,MATCH($B253,人口源表!$A:$A,0),MATCH(AV$1,人口源表!$1:$1,0))*INDEX(城镇化率!$1:$1048576,MATCH($B253,城镇化率!$A:$A,0),MATCH(AV$1,城镇化率!$5:$5,0))/100</f>
        <v>101676.32446545962</v>
      </c>
    </row>
    <row r="254" spans="1:48" x14ac:dyDescent="0.15">
      <c r="A254" s="4" t="s">
        <v>514</v>
      </c>
      <c r="B254" s="4" t="s">
        <v>514</v>
      </c>
      <c r="C254" s="34">
        <f>VLOOKUP(B254,'[1]2016省城人口总结（根）'!B:C,2,FALSE)/100</f>
        <v>0.66959999999999997</v>
      </c>
      <c r="D254" s="40">
        <f>INDEX(人口源表!$1:$1048576,MATCH($B254,人口源表!$A:$A,0),MATCH(D$1,人口源表!$1:$1,0))*INDEX(城镇化率!$1:$1048576,MATCH($B254,城镇化率!$A:$A,0),MATCH(D$1,城镇化率!$5:$5,0))/100</f>
        <v>19738857.313338421</v>
      </c>
      <c r="E254" s="40">
        <f>INDEX(人口源表!$1:$1048576,MATCH($B254,人口源表!$A:$A,0),MATCH(E$1,人口源表!$1:$1,0))*INDEX(城镇化率!$1:$1048576,MATCH($B254,城镇化率!$A:$A,0),MATCH(E$1,城镇化率!$5:$5,0))/100</f>
        <v>20135846.820435025</v>
      </c>
      <c r="F254" s="40">
        <f>INDEX(人口源表!$1:$1048576,MATCH($B254,人口源表!$A:$A,0),MATCH(F$1,人口源表!$1:$1,0))*INDEX(城镇化率!$1:$1048576,MATCH($B254,城镇化率!$A:$A,0),MATCH(F$1,城镇化率!$5:$5,0))/100</f>
        <v>20535087.825103696</v>
      </c>
      <c r="G254" s="40">
        <f>INDEX(人口源表!$1:$1048576,MATCH($B254,人口源表!$A:$A,0),MATCH(G$1,人口源表!$1:$1,0))*INDEX(城镇化率!$1:$1048576,MATCH($B254,城镇化率!$A:$A,0),MATCH(G$1,城镇化率!$5:$5,0))/100</f>
        <v>22478835.18981269</v>
      </c>
      <c r="H254" s="40">
        <f>INDEX(人口源表!$1:$1048576,MATCH($B254,人口源表!$A:$A,0),MATCH(H$1,人口源表!$1:$1,0))*INDEX(城镇化率!$1:$1048576,MATCH($B254,城镇化率!$A:$A,0),MATCH(H$1,城镇化率!$5:$5,0))/100</f>
        <v>22958883.65211631</v>
      </c>
      <c r="I254" s="40">
        <f>INDEX(人口源表!$1:$1048576,MATCH($B254,人口源表!$A:$A,0),MATCH(I$1,人口源表!$1:$1,0))*INDEX(城镇化率!$1:$1048576,MATCH($B254,城镇化率!$A:$A,0),MATCH(I$1,城镇化率!$5:$5,0))/100</f>
        <v>23279401.095231794</v>
      </c>
      <c r="J254" s="40">
        <f>INDEX(人口源表!$1:$1048576,MATCH($B254,人口源表!$A:$A,0),MATCH(J$1,人口源表!$1:$1,0))*INDEX(城镇化率!$1:$1048576,MATCH($B254,城镇化率!$A:$A,0),MATCH(J$1,城镇化率!$5:$5,0))/100</f>
        <v>23595626.570375096</v>
      </c>
      <c r="K254" s="40">
        <f>INDEX(人口源表!$1:$1048576,MATCH($B254,人口源表!$A:$A,0),MATCH(K$1,人口源表!$1:$1,0))*INDEX(城镇化率!$1:$1048576,MATCH($B254,城镇化率!$A:$A,0),MATCH(K$1,城镇化率!$5:$5,0))/100</f>
        <v>23906773.588929206</v>
      </c>
      <c r="L254" s="40">
        <f>INDEX(人口源表!$1:$1048576,MATCH($B254,人口源表!$A:$A,0),MATCH(L$1,人口源表!$1:$1,0))*INDEX(城镇化率!$1:$1048576,MATCH($B254,城镇化率!$A:$A,0),MATCH(L$1,城镇化率!$5:$5,0))/100</f>
        <v>24212095.664294478</v>
      </c>
      <c r="M254" s="40">
        <f>INDEX(人口源表!$1:$1048576,MATCH($B254,人口源表!$A:$A,0),MATCH(M$1,人口源表!$1:$1,0))*INDEX(城镇化率!$1:$1048576,MATCH($B254,城镇化率!$A:$A,0),MATCH(M$1,城镇化率!$5:$5,0))/100</f>
        <v>24510892.053355411</v>
      </c>
      <c r="N254" s="40">
        <f>INDEX(人口源表!$1:$1048576,MATCH($B254,人口源表!$A:$A,0),MATCH(N$1,人口源表!$1:$1,0))*INDEX(城镇化率!$1:$1048576,MATCH($B254,城镇化率!$A:$A,0),MATCH(N$1,城镇化率!$5:$5,0))/100</f>
        <v>24802505.40299961</v>
      </c>
      <c r="O254" s="40">
        <f>INDEX(人口源表!$1:$1048576,MATCH($B254,人口源表!$A:$A,0),MATCH(O$1,人口源表!$1:$1,0))*INDEX(城镇化率!$1:$1048576,MATCH($B254,城镇化率!$A:$A,0),MATCH(O$1,城镇化率!$5:$5,0))/100</f>
        <v>25086330.693031188</v>
      </c>
      <c r="P254" s="40">
        <f>INDEX(人口源表!$1:$1048576,MATCH($B254,人口源表!$A:$A,0),MATCH(P$1,人口源表!$1:$1,0))*INDEX(城镇化率!$1:$1048576,MATCH($B254,城镇化率!$A:$A,0),MATCH(P$1,城镇化率!$5:$5,0))/100</f>
        <v>25361813.777868554</v>
      </c>
      <c r="Q254" s="40">
        <f>INDEX(人口源表!$1:$1048576,MATCH($B254,人口源表!$A:$A,0),MATCH(Q$1,人口源表!$1:$1,0))*INDEX(城镇化率!$1:$1048576,MATCH($B254,城镇化率!$A:$A,0),MATCH(Q$1,城镇化率!$5:$5,0))/100</f>
        <v>25628455.234397992</v>
      </c>
      <c r="R254" s="40">
        <f>INDEX(人口源表!$1:$1048576,MATCH($B254,人口源表!$A:$A,0),MATCH(R$1,人口源表!$1:$1,0))*INDEX(城镇化率!$1:$1048576,MATCH($B254,城镇化率!$A:$A,0),MATCH(R$1,城镇化率!$5:$5,0))/100</f>
        <v>25885816.72737772</v>
      </c>
      <c r="S254" s="40">
        <f>INDEX(人口源表!$1:$1048576,MATCH($B254,人口源表!$A:$A,0),MATCH(S$1,人口源表!$1:$1,0))*INDEX(城镇化率!$1:$1048576,MATCH($B254,城镇化率!$A:$A,0),MATCH(S$1,城镇化率!$5:$5,0))/100</f>
        <v>26004147.403645016</v>
      </c>
      <c r="T254" s="40">
        <f>INDEX(人口源表!$1:$1048576,MATCH($B254,人口源表!$A:$A,0),MATCH(T$1,人口源表!$1:$1,0))*INDEX(城镇化率!$1:$1048576,MATCH($B254,城镇化率!$A:$A,0),MATCH(T$1,城镇化率!$5:$5,0))/100</f>
        <v>26110799.778328415</v>
      </c>
      <c r="U254" s="40">
        <f>INDEX(人口源表!$1:$1048576,MATCH($B254,人口源表!$A:$A,0),MATCH(U$1,人口源表!$1:$1,0))*INDEX(城镇化率!$1:$1048576,MATCH($B254,城镇化率!$A:$A,0),MATCH(U$1,城镇化率!$5:$5,0))/100</f>
        <v>26205699.062213965</v>
      </c>
      <c r="V254" s="40">
        <f>INDEX(人口源表!$1:$1048576,MATCH($B254,人口源表!$A:$A,0),MATCH(V$1,人口源表!$1:$1,0))*INDEX(城镇化率!$1:$1048576,MATCH($B254,城镇化率!$A:$A,0),MATCH(V$1,城镇化率!$5:$5,0))/100</f>
        <v>26288840.18691007</v>
      </c>
      <c r="W254" s="40">
        <f>INDEX(人口源表!$1:$1048576,MATCH($B254,人口源表!$A:$A,0),MATCH(W$1,人口源表!$1:$1,0))*INDEX(城镇化率!$1:$1048576,MATCH($B254,城镇化率!$A:$A,0),MATCH(W$1,城镇化率!$5:$5,0))/100</f>
        <v>26360297.664351188</v>
      </c>
      <c r="X254" s="40">
        <f>INDEX(人口源表!$1:$1048576,MATCH($B254,人口源表!$A:$A,0),MATCH(X$1,人口源表!$1:$1,0))*INDEX(城镇化率!$1:$1048576,MATCH($B254,城镇化率!$A:$A,0),MATCH(X$1,城镇化率!$5:$5,0))/100</f>
        <v>26420223.486011658</v>
      </c>
      <c r="Y254" s="40">
        <f>INDEX(人口源表!$1:$1048576,MATCH($B254,人口源表!$A:$A,0),MATCH(Y$1,人口源表!$1:$1,0))*INDEX(城镇化率!$1:$1048576,MATCH($B254,城镇化率!$A:$A,0),MATCH(Y$1,城镇化率!$5:$5,0))/100</f>
        <v>26468849.845753822</v>
      </c>
      <c r="Z254" s="40">
        <f>INDEX(人口源表!$1:$1048576,MATCH($B254,人口源表!$A:$A,0),MATCH(Z$1,人口源表!$1:$1,0))*INDEX(城镇化率!$1:$1048576,MATCH($B254,城镇化率!$A:$A,0),MATCH(Z$1,城镇化率!$5:$5,0))/100</f>
        <v>26506491.092107348</v>
      </c>
      <c r="AA254" s="40">
        <f>INDEX(人口源表!$1:$1048576,MATCH($B254,人口源表!$A:$A,0),MATCH(AA$1,人口源表!$1:$1,0))*INDEX(城镇化率!$1:$1048576,MATCH($B254,城镇化率!$A:$A,0),MATCH(AA$1,城镇化率!$5:$5,0))/100</f>
        <v>26533544.88191703</v>
      </c>
      <c r="AB254" s="40">
        <f>INDEX(人口源表!$1:$1048576,MATCH($B254,人口源表!$A:$A,0),MATCH(AB$1,人口源表!$1:$1,0))*INDEX(城镇化率!$1:$1048576,MATCH($B254,城镇化率!$A:$A,0),MATCH(AB$1,城镇化率!$5:$5,0))/100</f>
        <v>26550497.497245394</v>
      </c>
      <c r="AC254" s="40">
        <f>INDEX(人口源表!$1:$1048576,MATCH($B254,人口源表!$A:$A,0),MATCH(AC$1,人口源表!$1:$1,0))*INDEX(城镇化率!$1:$1048576,MATCH($B254,城镇化率!$A:$A,0),MATCH(AC$1,城镇化率!$5:$5,0))/100</f>
        <v>26525422.854513101</v>
      </c>
      <c r="AD254" s="40">
        <f>INDEX(人口源表!$1:$1048576,MATCH($B254,人口源表!$A:$A,0),MATCH(AD$1,人口源表!$1:$1,0))*INDEX(城镇化率!$1:$1048576,MATCH($B254,城镇化率!$A:$A,0),MATCH(AD$1,城镇化率!$5:$5,0))/100</f>
        <v>26491526.239678364</v>
      </c>
      <c r="AE254" s="40">
        <f>INDEX(人口源表!$1:$1048576,MATCH($B254,人口源表!$A:$A,0),MATCH(AE$1,人口源表!$1:$1,0))*INDEX(城镇化率!$1:$1048576,MATCH($B254,城镇化率!$A:$A,0),MATCH(AE$1,城镇化率!$5:$5,0))/100</f>
        <v>26449591.936087828</v>
      </c>
      <c r="AF254" s="40">
        <f>INDEX(人口源表!$1:$1048576,MATCH($B254,人口源表!$A:$A,0),MATCH(AF$1,人口源表!$1:$1,0))*INDEX(城镇化率!$1:$1048576,MATCH($B254,城镇化率!$A:$A,0),MATCH(AF$1,城镇化率!$5:$5,0))/100</f>
        <v>26400497.855685007</v>
      </c>
      <c r="AG254" s="40">
        <f>INDEX(人口源表!$1:$1048576,MATCH($B254,人口源表!$A:$A,0),MATCH(AG$1,人口源表!$1:$1,0))*INDEX(城镇化率!$1:$1048576,MATCH($B254,城镇化率!$A:$A,0),MATCH(AG$1,城镇化率!$5:$5,0))/100</f>
        <v>26345209.559887085</v>
      </c>
      <c r="AH254" s="40">
        <f>INDEX(人口源表!$1:$1048576,MATCH($B254,人口源表!$A:$A,0),MATCH(AH$1,人口源表!$1:$1,0))*INDEX(城镇化率!$1:$1048576,MATCH($B254,城镇化率!$A:$A,0),MATCH(AH$1,城镇化率!$5:$5,0))/100</f>
        <v>26284789.439544167</v>
      </c>
      <c r="AI254" s="40">
        <f>INDEX(人口源表!$1:$1048576,MATCH($B254,人口源表!$A:$A,0),MATCH(AI$1,人口源表!$1:$1,0))*INDEX(城镇化率!$1:$1048576,MATCH($B254,城镇化率!$A:$A,0),MATCH(AI$1,城镇化率!$5:$5,0))/100</f>
        <v>26220393.275530156</v>
      </c>
      <c r="AJ254" s="40">
        <f>INDEX(人口源表!$1:$1048576,MATCH($B254,人口源表!$A:$A,0),MATCH(AJ$1,人口源表!$1:$1,0))*INDEX(城镇化率!$1:$1048576,MATCH($B254,城镇化率!$A:$A,0),MATCH(AJ$1,城镇化率!$5:$5,0))/100</f>
        <v>26153274.416501302</v>
      </c>
      <c r="AK254" s="40">
        <f>INDEX(人口源表!$1:$1048576,MATCH($B254,人口源表!$A:$A,0),MATCH(AK$1,人口源表!$1:$1,0))*INDEX(城镇化率!$1:$1048576,MATCH($B254,城镇化率!$A:$A,0),MATCH(AK$1,城镇化率!$5:$5,0))/100</f>
        <v>26084785.451190189</v>
      </c>
      <c r="AL254" s="40">
        <f>INDEX(人口源表!$1:$1048576,MATCH($B254,人口源表!$A:$A,0),MATCH(AL$1,人口源表!$1:$1,0))*INDEX(城镇化率!$1:$1048576,MATCH($B254,城镇化率!$A:$A,0),MATCH(AL$1,城镇化率!$5:$5,0))/100</f>
        <v>26016375.580734931</v>
      </c>
      <c r="AM254" s="40">
        <f>INDEX(人口源表!$1:$1048576,MATCH($B254,人口源表!$A:$A,0),MATCH(AM$1,人口源表!$1:$1,0))*INDEX(城镇化率!$1:$1048576,MATCH($B254,城镇化率!$A:$A,0),MATCH(AM$1,城镇化率!$5:$5,0))/100</f>
        <v>25949600.915340081</v>
      </c>
      <c r="AN254" s="40">
        <f>INDEX(人口源表!$1:$1048576,MATCH($B254,人口源表!$A:$A,0),MATCH(AN$1,人口源表!$1:$1,0))*INDEX(城镇化率!$1:$1048576,MATCH($B254,城镇化率!$A:$A,0),MATCH(AN$1,城镇化率!$5:$5,0))/100</f>
        <v>25886116.711073831</v>
      </c>
      <c r="AO254" s="40">
        <f>INDEX(人口源表!$1:$1048576,MATCH($B254,人口源表!$A:$A,0),MATCH(AO$1,人口源表!$1:$1,0))*INDEX(城镇化率!$1:$1048576,MATCH($B254,城镇化率!$A:$A,0),MATCH(AO$1,城镇化率!$5:$5,0))/100</f>
        <v>25827686.878900591</v>
      </c>
      <c r="AP254" s="40">
        <f>INDEX(人口源表!$1:$1048576,MATCH($B254,人口源表!$A:$A,0),MATCH(AP$1,人口源表!$1:$1,0))*INDEX(城镇化率!$1:$1048576,MATCH($B254,城镇化率!$A:$A,0),MATCH(AP$1,城镇化率!$5:$5,0))/100</f>
        <v>25776178.784640975</v>
      </c>
      <c r="AQ254" s="40">
        <f>INDEX(人口源表!$1:$1048576,MATCH($B254,人口源表!$A:$A,0),MATCH(AQ$1,人口源表!$1:$1,0))*INDEX(城镇化率!$1:$1048576,MATCH($B254,城镇化率!$A:$A,0),MATCH(AQ$1,城镇化率!$5:$5,0))/100</f>
        <v>25733571.110696591</v>
      </c>
      <c r="AR254" s="40">
        <f>INDEX(人口源表!$1:$1048576,MATCH($B254,人口源表!$A:$A,0),MATCH(AR$1,人口源表!$1:$1,0))*INDEX(城镇化率!$1:$1048576,MATCH($B254,城镇化率!$A:$A,0),MATCH(AR$1,城镇化率!$5:$5,0))/100</f>
        <v>25701953.041729361</v>
      </c>
      <c r="AS254" s="40">
        <f>INDEX(人口源表!$1:$1048576,MATCH($B254,人口源表!$A:$A,0),MATCH(AS$1,人口源表!$1:$1,0))*INDEX(城镇化率!$1:$1048576,MATCH($B254,城镇化率!$A:$A,0),MATCH(AS$1,城镇化率!$5:$5,0))/100</f>
        <v>25683525.183573864</v>
      </c>
      <c r="AT254" s="40">
        <f>INDEX(人口源表!$1:$1048576,MATCH($B254,人口源表!$A:$A,0),MATCH(AT$1,人口源表!$1:$1,0))*INDEX(城镇化率!$1:$1048576,MATCH($B254,城镇化率!$A:$A,0),MATCH(AT$1,城镇化率!$5:$5,0))/100</f>
        <v>25680602.261564258</v>
      </c>
      <c r="AU254" s="40">
        <f>INDEX(人口源表!$1:$1048576,MATCH($B254,人口源表!$A:$A,0),MATCH(AU$1,人口源表!$1:$1,0))*INDEX(城镇化率!$1:$1048576,MATCH($B254,城镇化率!$A:$A,0),MATCH(AU$1,城镇化率!$5:$5,0))/100</f>
        <v>25695615.858355749</v>
      </c>
      <c r="AV254" s="40">
        <f>INDEX(人口源表!$1:$1048576,MATCH($B254,人口源表!$A:$A,0),MATCH(AV$1,人口源表!$1:$1,0))*INDEX(城镇化率!$1:$1048576,MATCH($B254,城镇化率!$A:$A,0),MATCH(AV$1,城镇化率!$5:$5,0))/100</f>
        <v>25731115.398135003</v>
      </c>
    </row>
    <row r="255" spans="1:48" x14ac:dyDescent="0.15">
      <c r="A255" s="4" t="s">
        <v>876</v>
      </c>
      <c r="B255" s="4" t="s">
        <v>516</v>
      </c>
      <c r="C255" s="34">
        <f>VLOOKUP(B255,'[1]2016省城人口总结（根）'!B:C,2,FALSE)/100</f>
        <v>0.7198</v>
      </c>
      <c r="D255" s="40">
        <f>INDEX(人口源表!$1:$1048576,MATCH($B255,人口源表!$A:$A,0),MATCH(D$1,人口源表!$1:$1,0))*INDEX(城镇化率!$1:$1048576,MATCH($B255,城镇化率!$A:$A,0),MATCH(D$1,城镇化率!$5:$5,0))/100</f>
        <v>11357753.105403269</v>
      </c>
      <c r="E255" s="40">
        <f>INDEX(人口源表!$1:$1048576,MATCH($B255,人口源表!$A:$A,0),MATCH(E$1,人口源表!$1:$1,0))*INDEX(城镇化率!$1:$1048576,MATCH($B255,城镇化率!$A:$A,0),MATCH(E$1,城镇化率!$5:$5,0))/100</f>
        <v>11620390.112182271</v>
      </c>
      <c r="F255" s="40">
        <f>INDEX(人口源表!$1:$1048576,MATCH($B255,人口源表!$A:$A,0),MATCH(F$1,人口源表!$1:$1,0))*INDEX(城镇化率!$1:$1048576,MATCH($B255,城镇化率!$A:$A,0),MATCH(F$1,城镇化率!$5:$5,0))/100</f>
        <v>11882467.872915985</v>
      </c>
      <c r="G255" s="40">
        <f>INDEX(人口源表!$1:$1048576,MATCH($B255,人口源表!$A:$A,0),MATCH(G$1,人口源表!$1:$1,0))*INDEX(城镇化率!$1:$1048576,MATCH($B255,城镇化率!$A:$A,0),MATCH(G$1,城镇化率!$5:$5,0))/100</f>
        <v>15702627.235971853</v>
      </c>
      <c r="H255" s="40">
        <f>INDEX(人口源表!$1:$1048576,MATCH($B255,人口源表!$A:$A,0),MATCH(H$1,人口源表!$1:$1,0))*INDEX(城镇化率!$1:$1048576,MATCH($B255,城镇化率!$A:$A,0),MATCH(H$1,城镇化率!$5:$5,0))/100</f>
        <v>16121335.097570924</v>
      </c>
      <c r="I255" s="40">
        <f>INDEX(人口源表!$1:$1048576,MATCH($B255,人口源表!$A:$A,0),MATCH(I$1,人口源表!$1:$1,0))*INDEX(城镇化率!$1:$1048576,MATCH($B255,城镇化率!$A:$A,0),MATCH(I$1,城镇化率!$5:$5,0))/100</f>
        <v>16409455.563357607</v>
      </c>
      <c r="J255" s="40">
        <f>INDEX(人口源表!$1:$1048576,MATCH($B255,人口源表!$A:$A,0),MATCH(J$1,人口源表!$1:$1,0))*INDEX(城镇化率!$1:$1048576,MATCH($B255,城镇化率!$A:$A,0),MATCH(J$1,城镇化率!$5:$5,0))/100</f>
        <v>16677251.75691887</v>
      </c>
      <c r="K255" s="40">
        <f>INDEX(人口源表!$1:$1048576,MATCH($B255,人口源表!$A:$A,0),MATCH(K$1,人口源表!$1:$1,0))*INDEX(城镇化率!$1:$1048576,MATCH($B255,城镇化率!$A:$A,0),MATCH(K$1,城镇化率!$5:$5,0))/100</f>
        <v>16925954.884057891</v>
      </c>
      <c r="L255" s="40">
        <f>INDEX(人口源表!$1:$1048576,MATCH($B255,人口源表!$A:$A,0),MATCH(L$1,人口源表!$1:$1,0))*INDEX(城镇化率!$1:$1048576,MATCH($B255,城镇化率!$A:$A,0),MATCH(L$1,城镇化率!$5:$5,0))/100</f>
        <v>17156782.459976032</v>
      </c>
      <c r="M255" s="40">
        <f>INDEX(人口源表!$1:$1048576,MATCH($B255,人口源表!$A:$A,0),MATCH(M$1,人口源表!$1:$1,0))*INDEX(城镇化率!$1:$1048576,MATCH($B255,城镇化率!$A:$A,0),MATCH(M$1,城镇化率!$5:$5,0))/100</f>
        <v>17370932.940198727</v>
      </c>
      <c r="N255" s="40">
        <f>INDEX(人口源表!$1:$1048576,MATCH($B255,人口源表!$A:$A,0),MATCH(N$1,人口源表!$1:$1,0))*INDEX(城镇化率!$1:$1048576,MATCH($B255,城镇化率!$A:$A,0),MATCH(N$1,城镇化率!$5:$5,0))/100</f>
        <v>17569585.799652934</v>
      </c>
      <c r="O255" s="40">
        <f>INDEX(人口源表!$1:$1048576,MATCH($B255,人口源表!$A:$A,0),MATCH(O$1,人口源表!$1:$1,0))*INDEX(城镇化率!$1:$1048576,MATCH($B255,城镇化率!$A:$A,0),MATCH(O$1,城镇化率!$5:$5,0))/100</f>
        <v>17753896.718880191</v>
      </c>
      <c r="P255" s="40">
        <f>INDEX(人口源表!$1:$1048576,MATCH($B255,人口源表!$A:$A,0),MATCH(P$1,人口源表!$1:$1,0))*INDEX(城镇化率!$1:$1048576,MATCH($B255,城镇化率!$A:$A,0),MATCH(P$1,城镇化率!$5:$5,0))/100</f>
        <v>17924997.539769039</v>
      </c>
      <c r="Q255" s="40">
        <f>INDEX(人口源表!$1:$1048576,MATCH($B255,人口源表!$A:$A,0),MATCH(Q$1,人口源表!$1:$1,0))*INDEX(城镇化率!$1:$1048576,MATCH($B255,城镇化率!$A:$A,0),MATCH(Q$1,城镇化率!$5:$5,0))/100</f>
        <v>18083994.596160937</v>
      </c>
      <c r="R255" s="40">
        <f>INDEX(人口源表!$1:$1048576,MATCH($B255,人口源表!$A:$A,0),MATCH(R$1,人口源表!$1:$1,0))*INDEX(城镇化率!$1:$1048576,MATCH($B255,城镇化率!$A:$A,0),MATCH(R$1,城镇化率!$5:$5,0))/100</f>
        <v>18231961.051336408</v>
      </c>
      <c r="S255" s="40">
        <f>INDEX(人口源表!$1:$1048576,MATCH($B255,人口源表!$A:$A,0),MATCH(S$1,人口源表!$1:$1,0))*INDEX(城镇化率!$1:$1048576,MATCH($B255,城镇化率!$A:$A,0),MATCH(S$1,城镇化率!$5:$5,0))/100</f>
        <v>18278998.855471537</v>
      </c>
      <c r="T255" s="40">
        <f>INDEX(人口源表!$1:$1048576,MATCH($B255,人口源表!$A:$A,0),MATCH(T$1,人口源表!$1:$1,0))*INDEX(城镇化率!$1:$1048576,MATCH($B255,城镇化率!$A:$A,0),MATCH(T$1,城镇化率!$5:$5,0))/100</f>
        <v>18316230.449522194</v>
      </c>
      <c r="U255" s="40">
        <f>INDEX(人口源表!$1:$1048576,MATCH($B255,人口源表!$A:$A,0),MATCH(U$1,人口源表!$1:$1,0))*INDEX(城镇化率!$1:$1048576,MATCH($B255,城镇化率!$A:$A,0),MATCH(U$1,城镇化率!$5:$5,0))/100</f>
        <v>18344750.833810363</v>
      </c>
      <c r="V255" s="40">
        <f>INDEX(人口源表!$1:$1048576,MATCH($B255,人口源表!$A:$A,0),MATCH(V$1,人口源表!$1:$1,0))*INDEX(城镇化率!$1:$1048576,MATCH($B255,城镇化率!$A:$A,0),MATCH(V$1,城镇化率!$5:$5,0))/100</f>
        <v>18365591.616787624</v>
      </c>
      <c r="W255" s="40">
        <f>INDEX(人口源表!$1:$1048576,MATCH($B255,人口源表!$A:$A,0),MATCH(W$1,人口源表!$1:$1,0))*INDEX(城镇化率!$1:$1048576,MATCH($B255,城镇化率!$A:$A,0),MATCH(W$1,城镇化率!$5:$5,0))/100</f>
        <v>18379723.504580859</v>
      </c>
      <c r="X255" s="40">
        <f>INDEX(人口源表!$1:$1048576,MATCH($B255,人口源表!$A:$A,0),MATCH(X$1,人口源表!$1:$1,0))*INDEX(城镇化率!$1:$1048576,MATCH($B255,城镇化率!$A:$A,0),MATCH(X$1,城镇化率!$5:$5,0))/100</f>
        <v>18388051.003789768</v>
      </c>
      <c r="Y255" s="40">
        <f>INDEX(人口源表!$1:$1048576,MATCH($B255,人口源表!$A:$A,0),MATCH(Y$1,人口源表!$1:$1,0))*INDEX(城镇化率!$1:$1048576,MATCH($B255,城镇化率!$A:$A,0),MATCH(Y$1,城镇化率!$5:$5,0))/100</f>
        <v>18391413.156682998</v>
      </c>
      <c r="Z255" s="40">
        <f>INDEX(人口源表!$1:$1048576,MATCH($B255,人口源表!$A:$A,0),MATCH(Z$1,人口源表!$1:$1,0))*INDEX(城镇化率!$1:$1048576,MATCH($B255,城镇化率!$A:$A,0),MATCH(Z$1,城镇化率!$5:$5,0))/100</f>
        <v>18390581.670069318</v>
      </c>
      <c r="AA255" s="40">
        <f>INDEX(人口源表!$1:$1048576,MATCH($B255,人口源表!$A:$A,0),MATCH(AA$1,人口源表!$1:$1,0))*INDEX(城镇化率!$1:$1048576,MATCH($B255,城镇化率!$A:$A,0),MATCH(AA$1,城镇化率!$5:$5,0))/100</f>
        <v>18386255.456263974</v>
      </c>
      <c r="AB255" s="40">
        <f>INDEX(人口源表!$1:$1048576,MATCH($B255,人口源表!$A:$A,0),MATCH(AB$1,人口源表!$1:$1,0))*INDEX(城镇化率!$1:$1048576,MATCH($B255,城镇化率!$A:$A,0),MATCH(AB$1,城镇化率!$5:$5,0))/100</f>
        <v>18379062.190561902</v>
      </c>
      <c r="AC255" s="40">
        <f>INDEX(人口源表!$1:$1048576,MATCH($B255,人口源表!$A:$A,0),MATCH(AC$1,人口源表!$1:$1,0))*INDEX(城镇化率!$1:$1048576,MATCH($B255,城镇化率!$A:$A,0),MATCH(AC$1,城镇化率!$5:$5,0))/100</f>
        <v>18347079.009717632</v>
      </c>
      <c r="AD255" s="40">
        <f>INDEX(人口源表!$1:$1048576,MATCH($B255,人口源表!$A:$A,0),MATCH(AD$1,人口源表!$1:$1,0))*INDEX(城镇化率!$1:$1048576,MATCH($B255,城镇化率!$A:$A,0),MATCH(AD$1,城镇化率!$5:$5,0))/100</f>
        <v>18313315.98739852</v>
      </c>
      <c r="AE255" s="40">
        <f>INDEX(人口源表!$1:$1048576,MATCH($B255,人口源表!$A:$A,0),MATCH(AE$1,人口源表!$1:$1,0))*INDEX(城镇化率!$1:$1048576,MATCH($B255,城镇化率!$A:$A,0),MATCH(AE$1,城镇化率!$5:$5,0))/100</f>
        <v>18278178.535218198</v>
      </c>
      <c r="AF255" s="40">
        <f>INDEX(人口源表!$1:$1048576,MATCH($B255,人口源表!$A:$A,0),MATCH(AF$1,人口源表!$1:$1,0))*INDEX(城镇化率!$1:$1048576,MATCH($B255,城镇化率!$A:$A,0),MATCH(AF$1,城镇化率!$5:$5,0))/100</f>
        <v>18241988.460664712</v>
      </c>
      <c r="AG255" s="40">
        <f>INDEX(人口源表!$1:$1048576,MATCH($B255,人口源表!$A:$A,0),MATCH(AG$1,人口源表!$1:$1,0))*INDEX(城镇化率!$1:$1048576,MATCH($B255,城镇化率!$A:$A,0),MATCH(AG$1,城镇化率!$5:$5,0))/100</f>
        <v>18204985.065814257</v>
      </c>
      <c r="AH255" s="40">
        <f>INDEX(人口源表!$1:$1048576,MATCH($B255,人口源表!$A:$A,0),MATCH(AH$1,人口源表!$1:$1,0))*INDEX(城镇化率!$1:$1048576,MATCH($B255,城镇化率!$A:$A,0),MATCH(AH$1,城镇化率!$5:$5,0))/100</f>
        <v>18167321.716530398</v>
      </c>
      <c r="AI255" s="40">
        <f>INDEX(人口源表!$1:$1048576,MATCH($B255,人口源表!$A:$A,0),MATCH(AI$1,人口源表!$1:$1,0))*INDEX(城镇化率!$1:$1048576,MATCH($B255,城镇化率!$A:$A,0),MATCH(AI$1,城镇化率!$5:$5,0))/100</f>
        <v>18129066.023894027</v>
      </c>
      <c r="AJ255" s="40">
        <f>INDEX(人口源表!$1:$1048576,MATCH($B255,人口源表!$A:$A,0),MATCH(AJ$1,人口源表!$1:$1,0))*INDEX(城镇化率!$1:$1048576,MATCH($B255,城镇化率!$A:$A,0),MATCH(AJ$1,城镇化率!$5:$5,0))/100</f>
        <v>18090196.362576935</v>
      </c>
      <c r="AK255" s="40">
        <f>INDEX(人口源表!$1:$1048576,MATCH($B255,人口源表!$A:$A,0),MATCH(AK$1,人口源表!$1:$1,0))*INDEX(城镇化率!$1:$1048576,MATCH($B255,城镇化率!$A:$A,0),MATCH(AK$1,城镇化率!$5:$5,0))/100</f>
        <v>18050601.103636939</v>
      </c>
      <c r="AL255" s="40">
        <f>INDEX(人口源表!$1:$1048576,MATCH($B255,人口源表!$A:$A,0),MATCH(AL$1,人口源表!$1:$1,0))*INDEX(城镇化率!$1:$1048576,MATCH($B255,城镇化率!$A:$A,0),MATCH(AL$1,城镇化率!$5:$5,0))/100</f>
        <v>18010077.849058989</v>
      </c>
      <c r="AM255" s="40">
        <f>INDEX(人口源表!$1:$1048576,MATCH($B255,人口源表!$A:$A,0),MATCH(AM$1,人口源表!$1:$1,0))*INDEX(城镇化率!$1:$1048576,MATCH($B255,城镇化率!$A:$A,0),MATCH(AM$1,城镇化率!$5:$5,0))/100</f>
        <v>17968328.940560542</v>
      </c>
      <c r="AN255" s="40">
        <f>INDEX(人口源表!$1:$1048576,MATCH($B255,人口源表!$A:$A,0),MATCH(AN$1,人口源表!$1:$1,0))*INDEX(城镇化率!$1:$1048576,MATCH($B255,城镇化率!$A:$A,0),MATCH(AN$1,城镇化率!$5:$5,0))/100</f>
        <v>17924962.4984998</v>
      </c>
      <c r="AO255" s="40">
        <f>INDEX(人口源表!$1:$1048576,MATCH($B255,人口源表!$A:$A,0),MATCH(AO$1,人口源表!$1:$1,0))*INDEX(城镇化率!$1:$1048576,MATCH($B255,城镇化率!$A:$A,0),MATCH(AO$1,城镇化率!$5:$5,0))/100</f>
        <v>17879489.748632189</v>
      </c>
      <c r="AP255" s="40">
        <f>INDEX(人口源表!$1:$1048576,MATCH($B255,人口源表!$A:$A,0),MATCH(AP$1,人口源表!$1:$1,0))*INDEX(城镇化率!$1:$1048576,MATCH($B255,城镇化率!$A:$A,0),MATCH(AP$1,城镇化率!$5:$5,0))/100</f>
        <v>17831321.365690548</v>
      </c>
      <c r="AQ255" s="40">
        <f>INDEX(人口源表!$1:$1048576,MATCH($B255,人口源表!$A:$A,0),MATCH(AQ$1,人口源表!$1:$1,0))*INDEX(城镇化率!$1:$1048576,MATCH($B255,城镇化率!$A:$A,0),MATCH(AQ$1,城镇化率!$5:$5,0))/100</f>
        <v>17779770.376710184</v>
      </c>
      <c r="AR255" s="40">
        <f>INDEX(人口源表!$1:$1048576,MATCH($B255,人口源表!$A:$A,0),MATCH(AR$1,人口源表!$1:$1,0))*INDEX(城镇化率!$1:$1048576,MATCH($B255,城镇化率!$A:$A,0),MATCH(AR$1,城镇化率!$5:$5,0))/100</f>
        <v>17724044.705379404</v>
      </c>
      <c r="AS255" s="40">
        <f>INDEX(人口源表!$1:$1048576,MATCH($B255,人口源表!$A:$A,0),MATCH(AS$1,人口源表!$1:$1,0))*INDEX(城镇化率!$1:$1048576,MATCH($B255,城镇化率!$A:$A,0),MATCH(AS$1,城镇化率!$5:$5,0))/100</f>
        <v>17663250.052881908</v>
      </c>
      <c r="AT255" s="40">
        <f>INDEX(人口源表!$1:$1048576,MATCH($B255,人口源表!$A:$A,0),MATCH(AT$1,人口源表!$1:$1,0))*INDEX(城镇化率!$1:$1048576,MATCH($B255,城镇化率!$A:$A,0),MATCH(AT$1,城镇化率!$5:$5,0))/100</f>
        <v>17596384.254647523</v>
      </c>
      <c r="AU255" s="40">
        <f>INDEX(人口源表!$1:$1048576,MATCH($B255,人口源表!$A:$A,0),MATCH(AU$1,人口源表!$1:$1,0))*INDEX(城镇化率!$1:$1048576,MATCH($B255,城镇化率!$A:$A,0),MATCH(AU$1,城镇化率!$5:$5,0))/100</f>
        <v>17522338.253051616</v>
      </c>
      <c r="AV255" s="40">
        <f>INDEX(人口源表!$1:$1048576,MATCH($B255,人口源表!$A:$A,0),MATCH(AV$1,人口源表!$1:$1,0))*INDEX(城镇化率!$1:$1048576,MATCH($B255,城镇化率!$A:$A,0),MATCH(AV$1,城镇化率!$5:$5,0))/100</f>
        <v>17439893.258173566</v>
      </c>
    </row>
    <row r="256" spans="1:48" x14ac:dyDescent="0.15">
      <c r="A256" s="4" t="s">
        <v>876</v>
      </c>
      <c r="B256" s="4" t="s">
        <v>518</v>
      </c>
      <c r="C256" s="34">
        <f>VLOOKUP(B256,'[1]2016省城人口总结（根）'!B:C,2,FALSE)/100</f>
        <v>0.505</v>
      </c>
      <c r="D256" s="40">
        <f>INDEX(人口源表!$1:$1048576,MATCH($B256,人口源表!$A:$A,0),MATCH(D$1,人口源表!$1:$1,0))*INDEX(城镇化率!$1:$1048576,MATCH($B256,城镇化率!$A:$A,0),MATCH(D$1,城镇化率!$5:$5,0))/100</f>
        <v>1374690.805173316</v>
      </c>
      <c r="E256" s="40">
        <f>INDEX(人口源表!$1:$1048576,MATCH($B256,人口源表!$A:$A,0),MATCH(E$1,人口源表!$1:$1,0))*INDEX(城镇化率!$1:$1048576,MATCH($B256,城镇化率!$A:$A,0),MATCH(E$1,城镇化率!$5:$5,0))/100</f>
        <v>1400059.2761536988</v>
      </c>
      <c r="F256" s="40">
        <f>INDEX(人口源表!$1:$1048576,MATCH($B256,人口源表!$A:$A,0),MATCH(F$1,人口源表!$1:$1,0))*INDEX(城镇化率!$1:$1048576,MATCH($B256,城镇化率!$A:$A,0),MATCH(F$1,城镇化率!$5:$5,0))/100</f>
        <v>1425391.3542981134</v>
      </c>
      <c r="G256" s="40">
        <f>INDEX(人口源表!$1:$1048576,MATCH($B256,人口源表!$A:$A,0),MATCH(G$1,人口源表!$1:$1,0))*INDEX(城镇化率!$1:$1048576,MATCH($B256,城镇化率!$A:$A,0),MATCH(G$1,城镇化率!$5:$5,0))/100</f>
        <v>1320674.0692859725</v>
      </c>
      <c r="H256" s="40">
        <f>INDEX(人口源表!$1:$1048576,MATCH($B256,人口源表!$A:$A,0),MATCH(H$1,人口源表!$1:$1,0))*INDEX(城镇化率!$1:$1048576,MATCH($B256,城镇化率!$A:$A,0),MATCH(H$1,城镇化率!$5:$5,0))/100</f>
        <v>1344633.1241427853</v>
      </c>
      <c r="I256" s="40">
        <f>INDEX(人口源表!$1:$1048576,MATCH($B256,人口源表!$A:$A,0),MATCH(I$1,人口源表!$1:$1,0))*INDEX(城镇化率!$1:$1048576,MATCH($B256,城镇化率!$A:$A,0),MATCH(I$1,城镇化率!$5:$5,0))/100</f>
        <v>1359457.2313059124</v>
      </c>
      <c r="J256" s="40">
        <f>INDEX(人口源表!$1:$1048576,MATCH($B256,人口源表!$A:$A,0),MATCH(J$1,人口源表!$1:$1,0))*INDEX(城镇化率!$1:$1048576,MATCH($B256,城镇化率!$A:$A,0),MATCH(J$1,城镇化率!$5:$5,0))/100</f>
        <v>1374251.0197812188</v>
      </c>
      <c r="K256" s="40">
        <f>INDEX(人口源表!$1:$1048576,MATCH($B256,人口源表!$A:$A,0),MATCH(K$1,人口源表!$1:$1,0))*INDEX(城镇化率!$1:$1048576,MATCH($B256,城镇化率!$A:$A,0),MATCH(K$1,城镇化率!$5:$5,0))/100</f>
        <v>1388953.7020188631</v>
      </c>
      <c r="L256" s="40">
        <f>INDEX(人口源表!$1:$1048576,MATCH($B256,人口源表!$A:$A,0),MATCH(L$1,人口源表!$1:$1,0))*INDEX(城镇化率!$1:$1048576,MATCH($B256,城镇化率!$A:$A,0),MATCH(L$1,城镇化率!$5:$5,0))/100</f>
        <v>1403504.9339467571</v>
      </c>
      <c r="M256" s="40">
        <f>INDEX(人口源表!$1:$1048576,MATCH($B256,人口源表!$A:$A,0),MATCH(M$1,人口源表!$1:$1,0))*INDEX(城镇化率!$1:$1048576,MATCH($B256,城镇化率!$A:$A,0),MATCH(M$1,城镇化率!$5:$5,0))/100</f>
        <v>1417849.4394985831</v>
      </c>
      <c r="N256" s="40">
        <f>INDEX(人口源表!$1:$1048576,MATCH($B256,人口源表!$A:$A,0),MATCH(N$1,人口源表!$1:$1,0))*INDEX(城镇化率!$1:$1048576,MATCH($B256,城镇化率!$A:$A,0),MATCH(N$1,城镇化率!$5:$5,0))/100</f>
        <v>1431933.308429735</v>
      </c>
      <c r="O256" s="40">
        <f>INDEX(人口源表!$1:$1048576,MATCH($B256,人口源表!$A:$A,0),MATCH(O$1,人口源表!$1:$1,0))*INDEX(城镇化率!$1:$1048576,MATCH($B256,城镇化率!$A:$A,0),MATCH(O$1,城镇化率!$5:$5,0))/100</f>
        <v>1445707.0138849348</v>
      </c>
      <c r="P256" s="40">
        <f>INDEX(人口源表!$1:$1048576,MATCH($B256,人口源表!$A:$A,0),MATCH(P$1,人口源表!$1:$1,0))*INDEX(城镇化率!$1:$1048576,MATCH($B256,城镇化率!$A:$A,0),MATCH(P$1,城镇化率!$5:$5,0))/100</f>
        <v>1459123.3427629718</v>
      </c>
      <c r="Q256" s="40">
        <f>INDEX(人口源表!$1:$1048576,MATCH($B256,人口源表!$A:$A,0),MATCH(Q$1,人口源表!$1:$1,0))*INDEX(城镇化率!$1:$1048576,MATCH($B256,城镇化率!$A:$A,0),MATCH(Q$1,城镇化率!$5:$5,0))/100</f>
        <v>1472138.7394778337</v>
      </c>
      <c r="R256" s="40">
        <f>INDEX(人口源表!$1:$1048576,MATCH($B256,人口源表!$A:$A,0),MATCH(R$1,人口源表!$1:$1,0))*INDEX(城镇化率!$1:$1048576,MATCH($B256,城镇化率!$A:$A,0),MATCH(R$1,城镇化率!$5:$5,0))/100</f>
        <v>1484713.5323835295</v>
      </c>
      <c r="S256" s="40">
        <f>INDEX(人口源表!$1:$1048576,MATCH($B256,人口源表!$A:$A,0),MATCH(S$1,人口源表!$1:$1,0))*INDEX(城镇化率!$1:$1048576,MATCH($B256,城镇化率!$A:$A,0),MATCH(S$1,城镇化率!$5:$5,0))/100</f>
        <v>1489403.4056974775</v>
      </c>
      <c r="T256" s="40">
        <f>INDEX(人口源表!$1:$1048576,MATCH($B256,人口源表!$A:$A,0),MATCH(T$1,人口源表!$1:$1,0))*INDEX(城镇化率!$1:$1048576,MATCH($B256,城镇化率!$A:$A,0),MATCH(T$1,城镇化率!$5:$5,0))/100</f>
        <v>1493508.7422800525</v>
      </c>
      <c r="U256" s="40">
        <f>INDEX(人口源表!$1:$1048576,MATCH($B256,人口源表!$A:$A,0),MATCH(U$1,人口源表!$1:$1,0))*INDEX(城镇化率!$1:$1048576,MATCH($B256,城镇化率!$A:$A,0),MATCH(U$1,城镇化率!$5:$5,0))/100</f>
        <v>1497010.9156090692</v>
      </c>
      <c r="V256" s="40">
        <f>INDEX(人口源表!$1:$1048576,MATCH($B256,人口源表!$A:$A,0),MATCH(V$1,人口源表!$1:$1,0))*INDEX(城镇化率!$1:$1048576,MATCH($B256,城镇化率!$A:$A,0),MATCH(V$1,城镇化率!$5:$5,0))/100</f>
        <v>1499897.7125166839</v>
      </c>
      <c r="W256" s="40">
        <f>INDEX(人口源表!$1:$1048576,MATCH($B256,人口源表!$A:$A,0),MATCH(W$1,人口源表!$1:$1,0))*INDEX(城镇化率!$1:$1048576,MATCH($B256,城镇化率!$A:$A,0),MATCH(W$1,城镇化率!$5:$5,0))/100</f>
        <v>1502161.0500678467</v>
      </c>
      <c r="X256" s="40">
        <f>INDEX(人口源表!$1:$1048576,MATCH($B256,人口源表!$A:$A,0),MATCH(X$1,人口源表!$1:$1,0))*INDEX(城镇化率!$1:$1048576,MATCH($B256,城镇化率!$A:$A,0),MATCH(X$1,城镇化率!$5:$5,0))/100</f>
        <v>1503798.3109113858</v>
      </c>
      <c r="Y256" s="40">
        <f>INDEX(人口源表!$1:$1048576,MATCH($B256,人口源表!$A:$A,0),MATCH(Y$1,人口源表!$1:$1,0))*INDEX(城镇化率!$1:$1048576,MATCH($B256,城镇化率!$A:$A,0),MATCH(Y$1,城镇化率!$5:$5,0))/100</f>
        <v>1504812.4811648428</v>
      </c>
      <c r="Z256" s="40">
        <f>INDEX(人口源表!$1:$1048576,MATCH($B256,人口源表!$A:$A,0),MATCH(Z$1,人口源表!$1:$1,0))*INDEX(城镇化率!$1:$1048576,MATCH($B256,城镇化率!$A:$A,0),MATCH(Z$1,城镇化率!$5:$5,0))/100</f>
        <v>1505212.9114383059</v>
      </c>
      <c r="AA256" s="40">
        <f>INDEX(人口源表!$1:$1048576,MATCH($B256,人口源表!$A:$A,0),MATCH(AA$1,人口源表!$1:$1,0))*INDEX(城镇化率!$1:$1048576,MATCH($B256,城镇化率!$A:$A,0),MATCH(AA$1,城镇化率!$5:$5,0))/100</f>
        <v>1505013.6018998791</v>
      </c>
      <c r="AB256" s="40">
        <f>INDEX(人口源表!$1:$1048576,MATCH($B256,人口源表!$A:$A,0),MATCH(AB$1,人口源表!$1:$1,0))*INDEX(城镇化率!$1:$1048576,MATCH($B256,城镇化率!$A:$A,0),MATCH(AB$1,城镇化率!$5:$5,0))/100</f>
        <v>1504235.1972756041</v>
      </c>
      <c r="AC256" s="40">
        <f>INDEX(人口源表!$1:$1048576,MATCH($B256,人口源表!$A:$A,0),MATCH(AC$1,人口源表!$1:$1,0))*INDEX(城镇化率!$1:$1048576,MATCH($B256,城镇化率!$A:$A,0),MATCH(AC$1,城镇化率!$5:$5,0))/100</f>
        <v>1501064.8324553997</v>
      </c>
      <c r="AD256" s="40">
        <f>INDEX(人口源表!$1:$1048576,MATCH($B256,人口源表!$A:$A,0),MATCH(AD$1,人口源表!$1:$1,0))*INDEX(城镇化率!$1:$1048576,MATCH($B256,城镇化率!$A:$A,0),MATCH(AD$1,城镇化率!$5:$5,0))/100</f>
        <v>1497380.8443401896</v>
      </c>
      <c r="AE256" s="40">
        <f>INDEX(人口源表!$1:$1048576,MATCH($B256,人口源表!$A:$A,0),MATCH(AE$1,人口源表!$1:$1,0))*INDEX(城镇化率!$1:$1048576,MATCH($B256,城镇化率!$A:$A,0),MATCH(AE$1,城镇化率!$5:$5,0))/100</f>
        <v>1493224.586004585</v>
      </c>
      <c r="AF256" s="40">
        <f>INDEX(人口源表!$1:$1048576,MATCH($B256,人口源表!$A:$A,0),MATCH(AF$1,人口源表!$1:$1,0))*INDEX(城镇化率!$1:$1048576,MATCH($B256,城镇化率!$A:$A,0),MATCH(AF$1,城镇化率!$5:$5,0))/100</f>
        <v>1488643.1714358183</v>
      </c>
      <c r="AG256" s="40">
        <f>INDEX(人口源表!$1:$1048576,MATCH($B256,人口源表!$A:$A,0),MATCH(AG$1,人口源表!$1:$1,0))*INDEX(城镇化率!$1:$1048576,MATCH($B256,城镇化率!$A:$A,0),MATCH(AG$1,城镇化率!$5:$5,0))/100</f>
        <v>1483690.2171913278</v>
      </c>
      <c r="AH256" s="40">
        <f>INDEX(人口源表!$1:$1048576,MATCH($B256,人口源表!$A:$A,0),MATCH(AH$1,人口源表!$1:$1,0))*INDEX(城镇化率!$1:$1048576,MATCH($B256,城镇化率!$A:$A,0),MATCH(AH$1,城镇化率!$5:$5,0))/100</f>
        <v>1478424.67479945</v>
      </c>
      <c r="AI256" s="40">
        <f>INDEX(人口源表!$1:$1048576,MATCH($B256,人口源表!$A:$A,0),MATCH(AI$1,人口源表!$1:$1,0))*INDEX(城镇化率!$1:$1048576,MATCH($B256,城镇化率!$A:$A,0),MATCH(AI$1,城镇化率!$5:$5,0))/100</f>
        <v>1472914.1436667696</v>
      </c>
      <c r="AJ256" s="40">
        <f>INDEX(人口源表!$1:$1048576,MATCH($B256,人口源表!$A:$A,0),MATCH(AJ$1,人口源表!$1:$1,0))*INDEX(城镇化率!$1:$1048576,MATCH($B256,城镇化率!$A:$A,0),MATCH(AJ$1,城镇化率!$5:$5,0))/100</f>
        <v>1467231.793204783</v>
      </c>
      <c r="AK256" s="40">
        <f>INDEX(人口源表!$1:$1048576,MATCH($B256,人口源表!$A:$A,0),MATCH(AK$1,人口源表!$1:$1,0))*INDEX(城镇化率!$1:$1048576,MATCH($B256,城镇化率!$A:$A,0),MATCH(AK$1,城镇化率!$5:$5,0))/100</f>
        <v>1461457.7558635718</v>
      </c>
      <c r="AL256" s="40">
        <f>INDEX(人口源表!$1:$1048576,MATCH($B256,人口源表!$A:$A,0),MATCH(AL$1,人口源表!$1:$1,0))*INDEX(城镇化率!$1:$1048576,MATCH($B256,城镇化率!$A:$A,0),MATCH(AL$1,城镇化率!$5:$5,0))/100</f>
        <v>1455679.2478670054</v>
      </c>
      <c r="AM256" s="40">
        <f>INDEX(人口源表!$1:$1048576,MATCH($B256,人口源表!$A:$A,0),MATCH(AM$1,人口源表!$1:$1,0))*INDEX(城镇化率!$1:$1048576,MATCH($B256,城镇化率!$A:$A,0),MATCH(AM$1,城镇化率!$5:$5,0))/100</f>
        <v>1449990.0374696765</v>
      </c>
      <c r="AN256" s="40">
        <f>INDEX(人口源表!$1:$1048576,MATCH($B256,人口源表!$A:$A,0),MATCH(AN$1,人口源表!$1:$1,0))*INDEX(城镇化率!$1:$1048576,MATCH($B256,城镇化率!$A:$A,0),MATCH(AN$1,城镇化率!$5:$5,0))/100</f>
        <v>1444492.5248368138</v>
      </c>
      <c r="AO256" s="40">
        <f>INDEX(人口源表!$1:$1048576,MATCH($B256,人口源表!$A:$A,0),MATCH(AO$1,人口源表!$1:$1,0))*INDEX(城镇化率!$1:$1048576,MATCH($B256,城镇化率!$A:$A,0),MATCH(AO$1,城镇化率!$5:$5,0))/100</f>
        <v>1439294.5977248934</v>
      </c>
      <c r="AP256" s="40">
        <f>INDEX(人口源表!$1:$1048576,MATCH($B256,人口源表!$A:$A,0),MATCH(AP$1,人口源表!$1:$1,0))*INDEX(城镇化率!$1:$1048576,MATCH($B256,城镇化率!$A:$A,0),MATCH(AP$1,城镇化率!$5:$5,0))/100</f>
        <v>1434513.6877885165</v>
      </c>
      <c r="AQ256" s="40">
        <f>INDEX(人口源表!$1:$1048576,MATCH($B256,人口源表!$A:$A,0),MATCH(AQ$1,人口源表!$1:$1,0))*INDEX(城镇化率!$1:$1048576,MATCH($B256,城镇化率!$A:$A,0),MATCH(AQ$1,城镇化率!$5:$5,0))/100</f>
        <v>1430272.2892285977</v>
      </c>
      <c r="AR256" s="40">
        <f>INDEX(人口源表!$1:$1048576,MATCH($B256,人口源表!$A:$A,0),MATCH(AR$1,人口源表!$1:$1,0))*INDEX(城镇化率!$1:$1048576,MATCH($B256,城镇化率!$A:$A,0),MATCH(AR$1,城镇化率!$5:$5,0))/100</f>
        <v>1426703.3674786971</v>
      </c>
      <c r="AS256" s="40">
        <f>INDEX(人口源表!$1:$1048576,MATCH($B256,人口源表!$A:$A,0),MATCH(AS$1,人口源表!$1:$1,0))*INDEX(城镇化率!$1:$1048576,MATCH($B256,城镇化率!$A:$A,0),MATCH(AS$1,城镇化率!$5:$5,0))/100</f>
        <v>1423945.1895453823</v>
      </c>
      <c r="AT256" s="40">
        <f>INDEX(人口源表!$1:$1048576,MATCH($B256,人口源表!$A:$A,0),MATCH(AT$1,人口源表!$1:$1,0))*INDEX(城镇化率!$1:$1048576,MATCH($B256,城镇化率!$A:$A,0),MATCH(AT$1,城镇化率!$5:$5,0))/100</f>
        <v>1422146.1041296211</v>
      </c>
      <c r="AU256" s="40">
        <f>INDEX(人口源表!$1:$1048576,MATCH($B256,人口源表!$A:$A,0),MATCH(AU$1,人口源表!$1:$1,0))*INDEX(城镇化率!$1:$1048576,MATCH($B256,城镇化率!$A:$A,0),MATCH(AU$1,城镇化率!$5:$5,0))/100</f>
        <v>1421460.6696734251</v>
      </c>
      <c r="AV256" s="40">
        <f>INDEX(人口源表!$1:$1048576,MATCH($B256,人口源表!$A:$A,0),MATCH(AV$1,人口源表!$1:$1,0))*INDEX(城镇化率!$1:$1048576,MATCH($B256,城镇化率!$A:$A,0),MATCH(AV$1,城镇化率!$5:$5,0))/100</f>
        <v>1422053.8087300083</v>
      </c>
    </row>
    <row r="257" spans="1:48" x14ac:dyDescent="0.15">
      <c r="A257" s="4" t="s">
        <v>876</v>
      </c>
      <c r="B257" s="4" t="s">
        <v>520</v>
      </c>
      <c r="C257" s="34">
        <f>VLOOKUP(B257,'[1]2016省城人口总结（根）'!B:C,2,FALSE)/100</f>
        <v>0.66700000000000004</v>
      </c>
      <c r="D257" s="40">
        <f>INDEX(人口源表!$1:$1048576,MATCH($B257,人口源表!$A:$A,0),MATCH(D$1,人口源表!$1:$1,0))*INDEX(城镇化率!$1:$1048576,MATCH($B257,城镇化率!$A:$A,0),MATCH(D$1,城镇化率!$5:$5,0))/100</f>
        <v>840971.81064938102</v>
      </c>
      <c r="E257" s="40">
        <f>INDEX(人口源表!$1:$1048576,MATCH($B257,人口源表!$A:$A,0),MATCH(E$1,人口源表!$1:$1,0))*INDEX(城镇化率!$1:$1048576,MATCH($B257,城镇化率!$A:$A,0),MATCH(E$1,城镇化率!$5:$5,0))/100</f>
        <v>859735.60440221801</v>
      </c>
      <c r="F257" s="40">
        <f>INDEX(人口源表!$1:$1048576,MATCH($B257,人口源表!$A:$A,0),MATCH(F$1,人口源表!$1:$1,0))*INDEX(城镇化率!$1:$1048576,MATCH($B257,城镇化率!$A:$A,0),MATCH(F$1,城镇化率!$5:$5,0))/100</f>
        <v>878541.59315314295</v>
      </c>
      <c r="G257" s="40">
        <f>INDEX(人口源表!$1:$1048576,MATCH($B257,人口源表!$A:$A,0),MATCH(G$1,人口源表!$1:$1,0))*INDEX(城镇化率!$1:$1048576,MATCH($B257,城镇化率!$A:$A,0),MATCH(G$1,城镇化率!$5:$5,0))/100</f>
        <v>844664.28063598881</v>
      </c>
      <c r="H257" s="40">
        <f>INDEX(人口源表!$1:$1048576,MATCH($B257,人口源表!$A:$A,0),MATCH(H$1,人口源表!$1:$1,0))*INDEX(城镇化率!$1:$1048576,MATCH($B257,城镇化率!$A:$A,0),MATCH(H$1,城镇化率!$5:$5,0))/100</f>
        <v>864929.92557454645</v>
      </c>
      <c r="I257" s="40">
        <f>INDEX(人口源表!$1:$1048576,MATCH($B257,人口源表!$A:$A,0),MATCH(I$1,人口源表!$1:$1,0))*INDEX(城镇化率!$1:$1048576,MATCH($B257,城镇化率!$A:$A,0),MATCH(I$1,城镇化率!$5:$5,0))/100</f>
        <v>878972.18743954564</v>
      </c>
      <c r="J257" s="40">
        <f>INDEX(人口源表!$1:$1048576,MATCH($B257,人口源表!$A:$A,0),MATCH(J$1,人口源表!$1:$1,0))*INDEX(城镇化率!$1:$1048576,MATCH($B257,城镇化率!$A:$A,0),MATCH(J$1,城镇化率!$5:$5,0))/100</f>
        <v>892646.86104338232</v>
      </c>
      <c r="K257" s="40">
        <f>INDEX(人口源表!$1:$1048576,MATCH($B257,人口源表!$A:$A,0),MATCH(K$1,人口源表!$1:$1,0))*INDEX(城镇化率!$1:$1048576,MATCH($B257,城镇化率!$A:$A,0),MATCH(K$1,城镇化率!$5:$5,0))/100</f>
        <v>905947.65798313753</v>
      </c>
      <c r="L257" s="40">
        <f>INDEX(人口源表!$1:$1048576,MATCH($B257,人口源表!$A:$A,0),MATCH(L$1,人口源表!$1:$1,0))*INDEX(城镇化率!$1:$1048576,MATCH($B257,城镇化率!$A:$A,0),MATCH(L$1,城镇化率!$5:$5,0))/100</f>
        <v>918868.30639248085</v>
      </c>
      <c r="M257" s="40">
        <f>INDEX(人口源表!$1:$1048576,MATCH($B257,人口源表!$A:$A,0),MATCH(M$1,人口源表!$1:$1,0))*INDEX(城镇化率!$1:$1048576,MATCH($B257,城镇化率!$A:$A,0),MATCH(M$1,城镇化率!$5:$5,0))/100</f>
        <v>931402.55376539961</v>
      </c>
      <c r="N257" s="40">
        <f>INDEX(人口源表!$1:$1048576,MATCH($B257,人口源表!$A:$A,0),MATCH(N$1,人口源表!$1:$1,0))*INDEX(城镇化率!$1:$1048576,MATCH($B257,城镇化率!$A:$A,0),MATCH(N$1,城镇化率!$5:$5,0))/100</f>
        <v>943544.92731943587</v>
      </c>
      <c r="O257" s="40">
        <f>INDEX(人口源表!$1:$1048576,MATCH($B257,人口源表!$A:$A,0),MATCH(O$1,人口源表!$1:$1,0))*INDEX(城镇化率!$1:$1048576,MATCH($B257,城镇化率!$A:$A,0),MATCH(O$1,城镇化率!$5:$5,0))/100</f>
        <v>955292.30492218584</v>
      </c>
      <c r="P257" s="40">
        <f>INDEX(人口源表!$1:$1048576,MATCH($B257,人口源表!$A:$A,0),MATCH(P$1,人口源表!$1:$1,0))*INDEX(城镇化率!$1:$1048576,MATCH($B257,城镇化率!$A:$A,0),MATCH(P$1,城镇化率!$5:$5,0))/100</f>
        <v>966640.94294568559</v>
      </c>
      <c r="Q257" s="40">
        <f>INDEX(人口源表!$1:$1048576,MATCH($B257,人口源表!$A:$A,0),MATCH(Q$1,人口源表!$1:$1,0))*INDEX(城镇化率!$1:$1048576,MATCH($B257,城镇化率!$A:$A,0),MATCH(Q$1,城镇化率!$5:$5,0))/100</f>
        <v>977588.00467958197</v>
      </c>
      <c r="R257" s="40">
        <f>INDEX(人口源表!$1:$1048576,MATCH($B257,人口源表!$A:$A,0),MATCH(R$1,人口源表!$1:$1,0))*INDEX(城镇化率!$1:$1048576,MATCH($B257,城镇化率!$A:$A,0),MATCH(R$1,城镇化率!$5:$5,0))/100</f>
        <v>988131.60495670652</v>
      </c>
      <c r="S257" s="40">
        <f>INDEX(人口源表!$1:$1048576,MATCH($B257,人口源表!$A:$A,0),MATCH(S$1,人口源表!$1:$1,0))*INDEX(城镇化率!$1:$1048576,MATCH($B257,城镇化率!$A:$A,0),MATCH(S$1,城镇化率!$5:$5,0))/100</f>
        <v>993330.50546512706</v>
      </c>
      <c r="T257" s="40">
        <f>INDEX(人口源表!$1:$1048576,MATCH($B257,人口源表!$A:$A,0),MATCH(T$1,人口源表!$1:$1,0))*INDEX(城镇化率!$1:$1048576,MATCH($B257,城镇化率!$A:$A,0),MATCH(T$1,城镇化率!$5:$5,0))/100</f>
        <v>998053.5466090386</v>
      </c>
      <c r="U257" s="40">
        <f>INDEX(人口源表!$1:$1048576,MATCH($B257,人口源表!$A:$A,0),MATCH(U$1,人口源表!$1:$1,0))*INDEX(城镇化率!$1:$1048576,MATCH($B257,城镇化率!$A:$A,0),MATCH(U$1,城镇化率!$5:$5,0))/100</f>
        <v>1002310.1261173009</v>
      </c>
      <c r="V257" s="40">
        <f>INDEX(人口源表!$1:$1048576,MATCH($B257,人口源表!$A:$A,0),MATCH(V$1,人口源表!$1:$1,0))*INDEX(城镇化率!$1:$1048576,MATCH($B257,城镇化率!$A:$A,0),MATCH(V$1,城镇化率!$5:$5,0))/100</f>
        <v>1006109.0989374325</v>
      </c>
      <c r="W257" s="40">
        <f>INDEX(人口源表!$1:$1048576,MATCH($B257,人口源表!$A:$A,0),MATCH(W$1,人口源表!$1:$1,0))*INDEX(城镇化率!$1:$1048576,MATCH($B257,城镇化率!$A:$A,0),MATCH(W$1,城镇化率!$5:$5,0))/100</f>
        <v>1009460.3769430107</v>
      </c>
      <c r="X257" s="40">
        <f>INDEX(人口源表!$1:$1048576,MATCH($B257,人口源表!$A:$A,0),MATCH(X$1,人口源表!$1:$1,0))*INDEX(城镇化率!$1:$1048576,MATCH($B257,城镇化率!$A:$A,0),MATCH(X$1,城镇化率!$5:$5,0))/100</f>
        <v>1012374.1403905947</v>
      </c>
      <c r="Y257" s="40">
        <f>INDEX(人口源表!$1:$1048576,MATCH($B257,人口源表!$A:$A,0),MATCH(Y$1,人口源表!$1:$1,0))*INDEX(城镇化率!$1:$1048576,MATCH($B257,城镇化率!$A:$A,0),MATCH(Y$1,城镇化率!$5:$5,0))/100</f>
        <v>1014863.2902247874</v>
      </c>
      <c r="Z257" s="40">
        <f>INDEX(人口源表!$1:$1048576,MATCH($B257,人口源表!$A:$A,0),MATCH(Z$1,人口源表!$1:$1,0))*INDEX(城镇化率!$1:$1048576,MATCH($B257,城镇化率!$A:$A,0),MATCH(Z$1,城镇化率!$5:$5,0))/100</f>
        <v>1016941.0520830888</v>
      </c>
      <c r="AA257" s="40">
        <f>INDEX(人口源表!$1:$1048576,MATCH($B257,人口源表!$A:$A,0),MATCH(AA$1,人口源表!$1:$1,0))*INDEX(城镇化率!$1:$1048576,MATCH($B257,城镇化率!$A:$A,0),MATCH(AA$1,城镇化率!$5:$5,0))/100</f>
        <v>1018621.8050348992</v>
      </c>
      <c r="AB257" s="40">
        <f>INDEX(人口源表!$1:$1048576,MATCH($B257,人口源表!$A:$A,0),MATCH(AB$1,人口源表!$1:$1,0))*INDEX(城镇化率!$1:$1048576,MATCH($B257,城镇化率!$A:$A,0),MATCH(AB$1,城镇化率!$5:$5,0))/100</f>
        <v>1019920.2780510454</v>
      </c>
      <c r="AC257" s="40">
        <f>INDEX(人口源表!$1:$1048576,MATCH($B257,人口源表!$A:$A,0),MATCH(AC$1,人口源表!$1:$1,0))*INDEX(城镇化率!$1:$1048576,MATCH($B257,城镇化率!$A:$A,0),MATCH(AC$1,城镇化率!$5:$5,0))/100</f>
        <v>1019604.0345583803</v>
      </c>
      <c r="AD257" s="40">
        <f>INDEX(人口源表!$1:$1048576,MATCH($B257,人口源表!$A:$A,0),MATCH(AD$1,人口源表!$1:$1,0))*INDEX(城镇化率!$1:$1048576,MATCH($B257,城镇化率!$A:$A,0),MATCH(AD$1,城镇化率!$5:$5,0))/100</f>
        <v>1018941.1697615571</v>
      </c>
      <c r="AE257" s="40">
        <f>INDEX(人口源表!$1:$1048576,MATCH($B257,人口源表!$A:$A,0),MATCH(AE$1,人口源表!$1:$1,0))*INDEX(城镇化率!$1:$1048576,MATCH($B257,城镇化率!$A:$A,0),MATCH(AE$1,城镇化率!$5:$5,0))/100</f>
        <v>1017950.4553970241</v>
      </c>
      <c r="AF257" s="40">
        <f>INDEX(人口源表!$1:$1048576,MATCH($B257,人口源表!$A:$A,0),MATCH(AF$1,人口源表!$1:$1,0))*INDEX(城镇化率!$1:$1048576,MATCH($B257,城镇化率!$A:$A,0),MATCH(AF$1,城镇化率!$5:$5,0))/100</f>
        <v>1016653.498849973</v>
      </c>
      <c r="AG257" s="40">
        <f>INDEX(人口源表!$1:$1048576,MATCH($B257,人口源表!$A:$A,0),MATCH(AG$1,人口源表!$1:$1,0))*INDEX(城镇化率!$1:$1048576,MATCH($B257,城镇化率!$A:$A,0),MATCH(AG$1,城镇化率!$5:$5,0))/100</f>
        <v>1015073.949496466</v>
      </c>
      <c r="AH257" s="40">
        <f>INDEX(人口源表!$1:$1048576,MATCH($B257,人口源表!$A:$A,0),MATCH(AH$1,人口源表!$1:$1,0))*INDEX(城镇化率!$1:$1048576,MATCH($B257,城镇化率!$A:$A,0),MATCH(AH$1,城镇化率!$5:$5,0))/100</f>
        <v>1013233.296736766</v>
      </c>
      <c r="AI257" s="40">
        <f>INDEX(人口源表!$1:$1048576,MATCH($B257,人口源表!$A:$A,0),MATCH(AI$1,人口源表!$1:$1,0))*INDEX(城镇化率!$1:$1048576,MATCH($B257,城镇化率!$A:$A,0),MATCH(AI$1,城镇化率!$5:$5,0))/100</f>
        <v>1011158.4814953994</v>
      </c>
      <c r="AJ257" s="40">
        <f>INDEX(人口源表!$1:$1048576,MATCH($B257,人口源表!$A:$A,0),MATCH(AJ$1,人口源表!$1:$1,0))*INDEX(城镇化率!$1:$1048576,MATCH($B257,城镇化率!$A:$A,0),MATCH(AJ$1,城镇化率!$5:$5,0))/100</f>
        <v>1008874.3111785561</v>
      </c>
      <c r="AK257" s="40">
        <f>INDEX(人口源表!$1:$1048576,MATCH($B257,人口源表!$A:$A,0),MATCH(AK$1,人口源表!$1:$1,0))*INDEX(城镇化率!$1:$1048576,MATCH($B257,城镇化率!$A:$A,0),MATCH(AK$1,城镇化率!$5:$5,0))/100</f>
        <v>1006407.7008091797</v>
      </c>
      <c r="AL257" s="40">
        <f>INDEX(人口源表!$1:$1048576,MATCH($B257,人口源表!$A:$A,0),MATCH(AL$1,人口源表!$1:$1,0))*INDEX(城镇化率!$1:$1048576,MATCH($B257,城镇化率!$A:$A,0),MATCH(AL$1,城镇化率!$5:$5,0))/100</f>
        <v>1003787.7091086851</v>
      </c>
      <c r="AM257" s="40">
        <f>INDEX(人口源表!$1:$1048576,MATCH($B257,人口源表!$A:$A,0),MATCH(AM$1,人口源表!$1:$1,0))*INDEX(城镇化率!$1:$1048576,MATCH($B257,城镇化率!$A:$A,0),MATCH(AM$1,城镇化率!$5:$5,0))/100</f>
        <v>1001043.8478946615</v>
      </c>
      <c r="AN257" s="40">
        <f>INDEX(人口源表!$1:$1048576,MATCH($B257,人口源表!$A:$A,0),MATCH(AN$1,人口源表!$1:$1,0))*INDEX(城镇化率!$1:$1048576,MATCH($B257,城镇化率!$A:$A,0),MATCH(AN$1,城镇化率!$5:$5,0))/100</f>
        <v>998207.81998655712</v>
      </c>
      <c r="AO257" s="40">
        <f>INDEX(人口源表!$1:$1048576,MATCH($B257,人口源表!$A:$A,0),MATCH(AO$1,人口源表!$1:$1,0))*INDEX(城镇化率!$1:$1048576,MATCH($B257,城镇化率!$A:$A,0),MATCH(AO$1,城镇化率!$5:$5,0))/100</f>
        <v>995310.94604611839</v>
      </c>
      <c r="AP257" s="40">
        <f>INDEX(人口源表!$1:$1048576,MATCH($B257,人口源表!$A:$A,0),MATCH(AP$1,人口源表!$1:$1,0))*INDEX(城镇化率!$1:$1048576,MATCH($B257,城镇化率!$A:$A,0),MATCH(AP$1,城镇化率!$5:$5,0))/100</f>
        <v>992386.77283329377</v>
      </c>
      <c r="AQ257" s="40">
        <f>INDEX(人口源表!$1:$1048576,MATCH($B257,人口源表!$A:$A,0),MATCH(AQ$1,人口源表!$1:$1,0))*INDEX(城镇化率!$1:$1048576,MATCH($B257,城镇化率!$A:$A,0),MATCH(AQ$1,城镇化率!$5:$5,0))/100</f>
        <v>989471.11067262571</v>
      </c>
      <c r="AR257" s="40">
        <f>INDEX(人口源表!$1:$1048576,MATCH($B257,人口源表!$A:$A,0),MATCH(AR$1,人口源表!$1:$1,0))*INDEX(城镇化率!$1:$1048576,MATCH($B257,城镇化率!$A:$A,0),MATCH(AR$1,城镇化率!$5:$5,0))/100</f>
        <v>986599.43150363525</v>
      </c>
      <c r="AS257" s="40">
        <f>INDEX(人口源表!$1:$1048576,MATCH($B257,人口源表!$A:$A,0),MATCH(AS$1,人口源表!$1:$1,0))*INDEX(城镇化率!$1:$1048576,MATCH($B257,城镇化率!$A:$A,0),MATCH(AS$1,城镇化率!$5:$5,0))/100</f>
        <v>983809.50717613066</v>
      </c>
      <c r="AT257" s="40">
        <f>INDEX(人口源表!$1:$1048576,MATCH($B257,人口源表!$A:$A,0),MATCH(AT$1,人口源表!$1:$1,0))*INDEX(城镇化率!$1:$1048576,MATCH($B257,城镇化率!$A:$A,0),MATCH(AT$1,城镇化率!$5:$5,0))/100</f>
        <v>981140.56118353421</v>
      </c>
      <c r="AU257" s="40">
        <f>INDEX(人口源表!$1:$1048576,MATCH($B257,人口源表!$A:$A,0),MATCH(AU$1,人口源表!$1:$1,0))*INDEX(城镇化率!$1:$1048576,MATCH($B257,城镇化率!$A:$A,0),MATCH(AU$1,城镇化率!$5:$5,0))/100</f>
        <v>978634.18061728391</v>
      </c>
      <c r="AV257" s="40">
        <f>INDEX(人口源表!$1:$1048576,MATCH($B257,人口源表!$A:$A,0),MATCH(AV$1,人口源表!$1:$1,0))*INDEX(城镇化率!$1:$1048576,MATCH($B257,城镇化率!$A:$A,0),MATCH(AV$1,城镇化率!$5:$5,0))/100</f>
        <v>976330.78204957757</v>
      </c>
    </row>
    <row r="258" spans="1:48" x14ac:dyDescent="0.15">
      <c r="A258" s="4" t="s">
        <v>876</v>
      </c>
      <c r="B258" s="4" t="s">
        <v>522</v>
      </c>
      <c r="C258" s="34">
        <f>VLOOKUP(B258,'[1]2016省城人口总结（根）'!B:C,2,FALSE)/100</f>
        <v>0.48859999999999998</v>
      </c>
      <c r="D258" s="40">
        <f>INDEX(人口源表!$1:$1048576,MATCH($B258,人口源表!$A:$A,0),MATCH(D$1,人口源表!$1:$1,0))*INDEX(城镇化率!$1:$1048576,MATCH($B258,城镇化率!$A:$A,0),MATCH(D$1,城镇化率!$5:$5,0))/100</f>
        <v>2098169.7042691605</v>
      </c>
      <c r="E258" s="40">
        <f>INDEX(人口源表!$1:$1048576,MATCH($B258,人口源表!$A:$A,0),MATCH(E$1,人口源表!$1:$1,0))*INDEX(城镇化率!$1:$1048576,MATCH($B258,城镇化率!$A:$A,0),MATCH(E$1,城镇化率!$5:$5,0))/100</f>
        <v>2137441.9835559991</v>
      </c>
      <c r="F258" s="40">
        <f>INDEX(人口源表!$1:$1048576,MATCH($B258,人口源表!$A:$A,0),MATCH(F$1,人口源表!$1:$1,0))*INDEX(城镇化率!$1:$1048576,MATCH($B258,城镇化率!$A:$A,0),MATCH(F$1,城镇化率!$5:$5,0))/100</f>
        <v>2176949.0853236346</v>
      </c>
      <c r="G258" s="40">
        <f>INDEX(人口源表!$1:$1048576,MATCH($B258,人口源表!$A:$A,0),MATCH(G$1,人口源表!$1:$1,0))*INDEX(城镇化率!$1:$1048576,MATCH($B258,城镇化率!$A:$A,0),MATCH(G$1,城镇化率!$5:$5,0))/100</f>
        <v>2185545.168979004</v>
      </c>
      <c r="H258" s="40">
        <f>INDEX(人口源表!$1:$1048576,MATCH($B258,人口源表!$A:$A,0),MATCH(H$1,人口源表!$1:$1,0))*INDEX(城镇化率!$1:$1048576,MATCH($B258,城镇化率!$A:$A,0),MATCH(H$1,城镇化率!$5:$5,0))/100</f>
        <v>2223408.5062756669</v>
      </c>
      <c r="I258" s="40">
        <f>INDEX(人口源表!$1:$1048576,MATCH($B258,人口源表!$A:$A,0),MATCH(I$1,人口源表!$1:$1,0))*INDEX(城镇化率!$1:$1048576,MATCH($B258,城镇化率!$A:$A,0),MATCH(I$1,城镇化率!$5:$5,0))/100</f>
        <v>2248040.4656913574</v>
      </c>
      <c r="J258" s="40">
        <f>INDEX(人口源表!$1:$1048576,MATCH($B258,人口源表!$A:$A,0),MATCH(J$1,人口源表!$1:$1,0))*INDEX(城镇化率!$1:$1048576,MATCH($B258,城镇化率!$A:$A,0),MATCH(J$1,城镇化率!$5:$5,0))/100</f>
        <v>2274338.6748772617</v>
      </c>
      <c r="K258" s="40">
        <f>INDEX(人口源表!$1:$1048576,MATCH($B258,人口源表!$A:$A,0),MATCH(K$1,人口源表!$1:$1,0))*INDEX(城镇化率!$1:$1048576,MATCH($B258,城镇化率!$A:$A,0),MATCH(K$1,城镇化率!$5:$5,0))/100</f>
        <v>2302034.5219267439</v>
      </c>
      <c r="L258" s="40">
        <f>INDEX(人口源表!$1:$1048576,MATCH($B258,人口源表!$A:$A,0),MATCH(L$1,人口源表!$1:$1,0))*INDEX(城镇化率!$1:$1048576,MATCH($B258,城镇化率!$A:$A,0),MATCH(L$1,城镇化率!$5:$5,0))/100</f>
        <v>2330868.3963599009</v>
      </c>
      <c r="M258" s="40">
        <f>INDEX(人口源表!$1:$1048576,MATCH($B258,人口源表!$A:$A,0),MATCH(M$1,人口源表!$1:$1,0))*INDEX(城镇化率!$1:$1048576,MATCH($B258,城镇化率!$A:$A,0),MATCH(M$1,城镇化率!$5:$5,0))/100</f>
        <v>2360587.1272411966</v>
      </c>
      <c r="N258" s="40">
        <f>INDEX(人口源表!$1:$1048576,MATCH($B258,人口源表!$A:$A,0),MATCH(N$1,人口源表!$1:$1,0))*INDEX(城镇化率!$1:$1048576,MATCH($B258,城镇化率!$A:$A,0),MATCH(N$1,城镇化率!$5:$5,0))/100</f>
        <v>2390947.3519709636</v>
      </c>
      <c r="O258" s="40">
        <f>INDEX(人口源表!$1:$1048576,MATCH($B258,人口源表!$A:$A,0),MATCH(O$1,人口源表!$1:$1,0))*INDEX(城镇化率!$1:$1048576,MATCH($B258,城镇化率!$A:$A,0),MATCH(O$1,城镇化率!$5:$5,0))/100</f>
        <v>2421715.1492717625</v>
      </c>
      <c r="P258" s="40">
        <f>INDEX(人口源表!$1:$1048576,MATCH($B258,人口源表!$A:$A,0),MATCH(P$1,人口源表!$1:$1,0))*INDEX(城镇化率!$1:$1048576,MATCH($B258,城镇化率!$A:$A,0),MATCH(P$1,城镇化率!$5:$5,0))/100</f>
        <v>2452667.894286701</v>
      </c>
      <c r="Q258" s="40">
        <f>INDEX(人口源表!$1:$1048576,MATCH($B258,人口源表!$A:$A,0),MATCH(Q$1,人口源表!$1:$1,0))*INDEX(城镇化率!$1:$1048576,MATCH($B258,城镇化率!$A:$A,0),MATCH(Q$1,城镇化率!$5:$5,0))/100</f>
        <v>2483592.7757781139</v>
      </c>
      <c r="R258" s="40">
        <f>INDEX(人口源表!$1:$1048576,MATCH($B258,人口源表!$A:$A,0),MATCH(R$1,人口源表!$1:$1,0))*INDEX(城镇化率!$1:$1048576,MATCH($B258,城镇化率!$A:$A,0),MATCH(R$1,城镇化率!$5:$5,0))/100</f>
        <v>2514290.3991931109</v>
      </c>
      <c r="S258" s="40">
        <f>INDEX(人口源表!$1:$1048576,MATCH($B258,人口源表!$A:$A,0),MATCH(S$1,人口源表!$1:$1,0))*INDEX(城镇化率!$1:$1048576,MATCH($B258,城镇化率!$A:$A,0),MATCH(S$1,城镇化率!$5:$5,0))/100</f>
        <v>2531976.4404769321</v>
      </c>
      <c r="T258" s="40">
        <f>INDEX(人口源表!$1:$1048576,MATCH($B258,人口源表!$A:$A,0),MATCH(T$1,人口源表!$1:$1,0))*INDEX(城镇化率!$1:$1048576,MATCH($B258,城镇化率!$A:$A,0),MATCH(T$1,城镇化率!$5:$5,0))/100</f>
        <v>2548842.8112425087</v>
      </c>
      <c r="U258" s="40">
        <f>INDEX(人口源表!$1:$1048576,MATCH($B258,人口源表!$A:$A,0),MATCH(U$1,人口源表!$1:$1,0))*INDEX(城镇化率!$1:$1048576,MATCH($B258,城镇化率!$A:$A,0),MATCH(U$1,城镇化率!$5:$5,0))/100</f>
        <v>2564743.7462384626</v>
      </c>
      <c r="V258" s="40">
        <f>INDEX(人口源表!$1:$1048576,MATCH($B258,人口源表!$A:$A,0),MATCH(V$1,人口源表!$1:$1,0))*INDEX(城镇化率!$1:$1048576,MATCH($B258,城镇化率!$A:$A,0),MATCH(V$1,城镇化率!$5:$5,0))/100</f>
        <v>2579550.7220808929</v>
      </c>
      <c r="W258" s="40">
        <f>INDEX(人口源表!$1:$1048576,MATCH($B258,人口源表!$A:$A,0),MATCH(W$1,人口源表!$1:$1,0))*INDEX(城镇化率!$1:$1048576,MATCH($B258,城镇化率!$A:$A,0),MATCH(W$1,城镇化率!$5:$5,0))/100</f>
        <v>2593154.6995886466</v>
      </c>
      <c r="X258" s="40">
        <f>INDEX(人口源表!$1:$1048576,MATCH($B258,人口源表!$A:$A,0),MATCH(X$1,人口源表!$1:$1,0))*INDEX(城镇化率!$1:$1048576,MATCH($B258,城镇化率!$A:$A,0),MATCH(X$1,城镇化率!$5:$5,0))/100</f>
        <v>2605465.4519017301</v>
      </c>
      <c r="Y258" s="40">
        <f>INDEX(人口源表!$1:$1048576,MATCH($B258,人口源表!$A:$A,0),MATCH(Y$1,人口源表!$1:$1,0))*INDEX(城镇化率!$1:$1048576,MATCH($B258,城镇化率!$A:$A,0),MATCH(Y$1,城镇化率!$5:$5,0))/100</f>
        <v>2616410.8648247193</v>
      </c>
      <c r="Z258" s="40">
        <f>INDEX(人口源表!$1:$1048576,MATCH($B258,人口源表!$A:$A,0),MATCH(Z$1,人口源表!$1:$1,0))*INDEX(城镇化率!$1:$1048576,MATCH($B258,城镇化率!$A:$A,0),MATCH(Z$1,城镇化率!$5:$5,0))/100</f>
        <v>2625941.6169381957</v>
      </c>
      <c r="AA258" s="40">
        <f>INDEX(人口源表!$1:$1048576,MATCH($B258,人口源表!$A:$A,0),MATCH(AA$1,人口源表!$1:$1,0))*INDEX(城镇化率!$1:$1048576,MATCH($B258,城镇化率!$A:$A,0),MATCH(AA$1,城镇化率!$5:$5,0))/100</f>
        <v>2634026.3306809096</v>
      </c>
      <c r="AB258" s="40">
        <f>INDEX(人口源表!$1:$1048576,MATCH($B258,人口源表!$A:$A,0),MATCH(AB$1,人口源表!$1:$1,0))*INDEX(城镇化率!$1:$1048576,MATCH($B258,城镇化率!$A:$A,0),MATCH(AB$1,城镇化率!$5:$5,0))/100</f>
        <v>2640657.4938299251</v>
      </c>
      <c r="AC258" s="40">
        <f>INDEX(人口源表!$1:$1048576,MATCH($B258,人口源表!$A:$A,0),MATCH(AC$1,人口源表!$1:$1,0))*INDEX(城镇化率!$1:$1048576,MATCH($B258,城镇化率!$A:$A,0),MATCH(AC$1,城镇化率!$5:$5,0))/100</f>
        <v>2642608.325607582</v>
      </c>
      <c r="AD258" s="40">
        <f>INDEX(人口源表!$1:$1048576,MATCH($B258,人口源表!$A:$A,0),MATCH(AD$1,人口源表!$1:$1,0))*INDEX(城镇化率!$1:$1048576,MATCH($B258,城镇化率!$A:$A,0),MATCH(AD$1,城镇化率!$5:$5,0))/100</f>
        <v>2643147.6011980013</v>
      </c>
      <c r="AE258" s="40">
        <f>INDEX(人口源表!$1:$1048576,MATCH($B258,人口源表!$A:$A,0),MATCH(AE$1,人口源表!$1:$1,0))*INDEX(城镇化率!$1:$1048576,MATCH($B258,城镇化率!$A:$A,0),MATCH(AE$1,城镇化率!$5:$5,0))/100</f>
        <v>2642337.367413226</v>
      </c>
      <c r="AF258" s="40">
        <f>INDEX(人口源表!$1:$1048576,MATCH($B258,人口源表!$A:$A,0),MATCH(AF$1,人口源表!$1:$1,0))*INDEX(城镇化率!$1:$1048576,MATCH($B258,城镇化率!$A:$A,0),MATCH(AF$1,城镇化率!$5:$5,0))/100</f>
        <v>2640263.5237160032</v>
      </c>
      <c r="AG258" s="40">
        <f>INDEX(人口源表!$1:$1048576,MATCH($B258,人口源表!$A:$A,0),MATCH(AG$1,人口源表!$1:$1,0))*INDEX(城镇化率!$1:$1048576,MATCH($B258,城镇化率!$A:$A,0),MATCH(AG$1,城镇化率!$5:$5,0))/100</f>
        <v>2637034.4069450558</v>
      </c>
      <c r="AH258" s="40">
        <f>INDEX(人口源表!$1:$1048576,MATCH($B258,人口源表!$A:$A,0),MATCH(AH$1,人口源表!$1:$1,0))*INDEX(城镇化率!$1:$1048576,MATCH($B258,城镇化率!$A:$A,0),MATCH(AH$1,城镇化率!$5:$5,0))/100</f>
        <v>2632783.0636932896</v>
      </c>
      <c r="AI258" s="40">
        <f>INDEX(人口源表!$1:$1048576,MATCH($B258,人口源表!$A:$A,0),MATCH(AI$1,人口源表!$1:$1,0))*INDEX(城镇化率!$1:$1048576,MATCH($B258,城镇化率!$A:$A,0),MATCH(AI$1,城镇化率!$5:$5,0))/100</f>
        <v>2627665.8306760727</v>
      </c>
      <c r="AJ258" s="40">
        <f>INDEX(人口源表!$1:$1048576,MATCH($B258,人口源表!$A:$A,0),MATCH(AJ$1,人口源表!$1:$1,0))*INDEX(城镇化率!$1:$1048576,MATCH($B258,城镇化率!$A:$A,0),MATCH(AJ$1,城镇化率!$5:$5,0))/100</f>
        <v>2621864.6306589521</v>
      </c>
      <c r="AK258" s="40">
        <f>INDEX(人口源表!$1:$1048576,MATCH($B258,人口源表!$A:$A,0),MATCH(AK$1,人口源表!$1:$1,0))*INDEX(城镇化率!$1:$1048576,MATCH($B258,城镇化率!$A:$A,0),MATCH(AK$1,城镇化率!$5:$5,0))/100</f>
        <v>2615586.8041884955</v>
      </c>
      <c r="AL258" s="40">
        <f>INDEX(人口源表!$1:$1048576,MATCH($B258,人口源表!$A:$A,0),MATCH(AL$1,人口源表!$1:$1,0))*INDEX(城镇化率!$1:$1048576,MATCH($B258,城镇化率!$A:$A,0),MATCH(AL$1,城镇化率!$5:$5,0))/100</f>
        <v>2609063.0416453462</v>
      </c>
      <c r="AM258" s="40">
        <f>INDEX(人口源表!$1:$1048576,MATCH($B258,人口源表!$A:$A,0),MATCH(AM$1,人口源表!$1:$1,0))*INDEX(城镇化率!$1:$1048576,MATCH($B258,城镇化率!$A:$A,0),MATCH(AM$1,城镇化率!$5:$5,0))/100</f>
        <v>2602552.2215822013</v>
      </c>
      <c r="AN258" s="40">
        <f>INDEX(人口源表!$1:$1048576,MATCH($B258,人口源表!$A:$A,0),MATCH(AN$1,人口源表!$1:$1,0))*INDEX(城镇化率!$1:$1048576,MATCH($B258,城镇化率!$A:$A,0),MATCH(AN$1,城镇化率!$5:$5,0))/100</f>
        <v>2596339.3692361782</v>
      </c>
      <c r="AO258" s="40">
        <f>INDEX(人口源表!$1:$1048576,MATCH($B258,人口源表!$A:$A,0),MATCH(AO$1,人口源表!$1:$1,0))*INDEX(城镇化率!$1:$1048576,MATCH($B258,城镇化率!$A:$A,0),MATCH(AO$1,城镇化率!$5:$5,0))/100</f>
        <v>2590734.8377992776</v>
      </c>
      <c r="AP258" s="40">
        <f>INDEX(人口源表!$1:$1048576,MATCH($B258,人口源表!$A:$A,0),MATCH(AP$1,人口源表!$1:$1,0))*INDEX(城镇化率!$1:$1048576,MATCH($B258,城镇化率!$A:$A,0),MATCH(AP$1,城镇化率!$5:$5,0))/100</f>
        <v>2586077.944144438</v>
      </c>
      <c r="AQ258" s="40">
        <f>INDEX(人口源表!$1:$1048576,MATCH($B258,人口源表!$A:$A,0),MATCH(AQ$1,人口源表!$1:$1,0))*INDEX(城镇化率!$1:$1048576,MATCH($B258,城镇化率!$A:$A,0),MATCH(AQ$1,城镇化率!$5:$5,0))/100</f>
        <v>2582735.5443790201</v>
      </c>
      <c r="AR258" s="40">
        <f>INDEX(人口源表!$1:$1048576,MATCH($B258,人口源表!$A:$A,0),MATCH(AR$1,人口源表!$1:$1,0))*INDEX(城镇化率!$1:$1048576,MATCH($B258,城镇化率!$A:$A,0),MATCH(AR$1,城镇化率!$5:$5,0))/100</f>
        <v>2581101.8605044349</v>
      </c>
      <c r="AS258" s="40">
        <f>INDEX(人口源表!$1:$1048576,MATCH($B258,人口源表!$A:$A,0),MATCH(AS$1,人口源表!$1:$1,0))*INDEX(城镇化率!$1:$1048576,MATCH($B258,城镇化率!$A:$A,0),MATCH(AS$1,城镇化率!$5:$5,0))/100</f>
        <v>2581601.5327276923</v>
      </c>
      <c r="AT258" s="40">
        <f>INDEX(人口源表!$1:$1048576,MATCH($B258,人口源表!$A:$A,0),MATCH(AT$1,人口源表!$1:$1,0))*INDEX(城镇化率!$1:$1048576,MATCH($B258,城镇化率!$A:$A,0),MATCH(AT$1,城镇化率!$5:$5,0))/100</f>
        <v>2584687.5397273996</v>
      </c>
      <c r="AU258" s="40">
        <f>INDEX(人口源表!$1:$1048576,MATCH($B258,人口源表!$A:$A,0),MATCH(AU$1,人口源表!$1:$1,0))*INDEX(城镇化率!$1:$1048576,MATCH($B258,城镇化率!$A:$A,0),MATCH(AU$1,城镇化率!$5:$5,0))/100</f>
        <v>2590841.6734247715</v>
      </c>
      <c r="AV258" s="40">
        <f>INDEX(人口源表!$1:$1048576,MATCH($B258,人口源表!$A:$A,0),MATCH(AV$1,人口源表!$1:$1,0))*INDEX(城镇化率!$1:$1048576,MATCH($B258,城镇化率!$A:$A,0),MATCH(AV$1,城镇化率!$5:$5,0))/100</f>
        <v>2600578.2907143994</v>
      </c>
    </row>
    <row r="259" spans="1:48" x14ac:dyDescent="0.15">
      <c r="A259" s="4" t="s">
        <v>876</v>
      </c>
      <c r="B259" s="4" t="s">
        <v>524</v>
      </c>
      <c r="C259" s="34">
        <f>VLOOKUP(B259,'[1]2016省城人口总结（根）'!B:C,2,FALSE)/100</f>
        <v>0.50939999999999996</v>
      </c>
      <c r="D259" s="40">
        <f>INDEX(人口源表!$1:$1048576,MATCH($B259,人口源表!$A:$A,0),MATCH(D$1,人口源表!$1:$1,0))*INDEX(城镇化率!$1:$1048576,MATCH($B259,城镇化率!$A:$A,0),MATCH(D$1,城镇化率!$5:$5,0))/100</f>
        <v>1882911.4555230439</v>
      </c>
      <c r="E259" s="40">
        <f>INDEX(人口源表!$1:$1048576,MATCH($B259,人口源表!$A:$A,0),MATCH(E$1,人口源表!$1:$1,0))*INDEX(城镇化率!$1:$1048576,MATCH($B259,城镇化率!$A:$A,0),MATCH(E$1,城镇化率!$5:$5,0))/100</f>
        <v>1920476.7561957252</v>
      </c>
      <c r="F259" s="40">
        <f>INDEX(人口源表!$1:$1048576,MATCH($B259,人口源表!$A:$A,0),MATCH(F$1,人口源表!$1:$1,0))*INDEX(城镇化率!$1:$1048576,MATCH($B259,城镇化率!$A:$A,0),MATCH(F$1,城镇化率!$5:$5,0))/100</f>
        <v>1958026.9337396948</v>
      </c>
      <c r="G259" s="40">
        <f>INDEX(人口源表!$1:$1048576,MATCH($B259,人口源表!$A:$A,0),MATCH(G$1,人口源表!$1:$1,0))*INDEX(城镇化率!$1:$1048576,MATCH($B259,城镇化率!$A:$A,0),MATCH(G$1,城镇化率!$5:$5,0))/100</f>
        <v>1843184.0662988285</v>
      </c>
      <c r="H259" s="40">
        <f>INDEX(人口源表!$1:$1048576,MATCH($B259,人口源表!$A:$A,0),MATCH(H$1,人口源表!$1:$1,0))*INDEX(城镇化率!$1:$1048576,MATCH($B259,城镇化率!$A:$A,0),MATCH(H$1,城镇化率!$5:$5,0))/100</f>
        <v>1883235.2845111892</v>
      </c>
      <c r="I259" s="40">
        <f>INDEX(人口源表!$1:$1048576,MATCH($B259,人口源表!$A:$A,0),MATCH(I$1,人口源表!$1:$1,0))*INDEX(城镇化率!$1:$1048576,MATCH($B259,城镇化率!$A:$A,0),MATCH(I$1,城镇化率!$5:$5,0))/100</f>
        <v>1909118.9147819448</v>
      </c>
      <c r="J259" s="40">
        <f>INDEX(人口源表!$1:$1048576,MATCH($B259,人口源表!$A:$A,0),MATCH(J$1,人口源表!$1:$1,0))*INDEX(城镇化率!$1:$1048576,MATCH($B259,城镇化率!$A:$A,0),MATCH(J$1,城镇化率!$5:$5,0))/100</f>
        <v>1933651.3717836884</v>
      </c>
      <c r="K259" s="40">
        <f>INDEX(人口源表!$1:$1048576,MATCH($B259,人口源表!$A:$A,0),MATCH(K$1,人口源表!$1:$1,0))*INDEX(城镇化率!$1:$1048576,MATCH($B259,城镇化率!$A:$A,0),MATCH(K$1,城镇化率!$5:$5,0))/100</f>
        <v>1956855.299427517</v>
      </c>
      <c r="L259" s="40">
        <f>INDEX(人口源表!$1:$1048576,MATCH($B259,人口源表!$A:$A,0),MATCH(L$1,人口源表!$1:$1,0))*INDEX(城镇化率!$1:$1048576,MATCH($B259,城镇化率!$A:$A,0),MATCH(L$1,城镇化率!$5:$5,0))/100</f>
        <v>1978754.5757011455</v>
      </c>
      <c r="M259" s="40">
        <f>INDEX(人口源表!$1:$1048576,MATCH($B259,人口源表!$A:$A,0),MATCH(M$1,人口源表!$1:$1,0))*INDEX(城镇化率!$1:$1048576,MATCH($B259,城镇化率!$A:$A,0),MATCH(M$1,城镇化率!$5:$5,0))/100</f>
        <v>1999374.3371112347</v>
      </c>
      <c r="N259" s="40">
        <f>INDEX(人口源表!$1:$1048576,MATCH($B259,人口源表!$A:$A,0),MATCH(N$1,人口源表!$1:$1,0))*INDEX(城镇化率!$1:$1048576,MATCH($B259,城镇化率!$A:$A,0),MATCH(N$1,城镇化率!$5:$5,0))/100</f>
        <v>2018741.5818947311</v>
      </c>
      <c r="O259" s="40">
        <f>INDEX(人口源表!$1:$1048576,MATCH($B259,人口源表!$A:$A,0),MATCH(O$1,人口源表!$1:$1,0))*INDEX(城镇化率!$1:$1048576,MATCH($B259,城镇化率!$A:$A,0),MATCH(O$1,城镇化率!$5:$5,0))/100</f>
        <v>2036884.6396863014</v>
      </c>
      <c r="P259" s="40">
        <f>INDEX(人口源表!$1:$1048576,MATCH($B259,人口源表!$A:$A,0),MATCH(P$1,人口源表!$1:$1,0))*INDEX(城镇化率!$1:$1048576,MATCH($B259,城镇化率!$A:$A,0),MATCH(P$1,城镇化率!$5:$5,0))/100</f>
        <v>2053834.3776193964</v>
      </c>
      <c r="Q259" s="40">
        <f>INDEX(人口源表!$1:$1048576,MATCH($B259,人口源表!$A:$A,0),MATCH(Q$1,人口源表!$1:$1,0))*INDEX(城镇化率!$1:$1048576,MATCH($B259,城镇化率!$A:$A,0),MATCH(Q$1,城镇化率!$5:$5,0))/100</f>
        <v>2069623.0934871943</v>
      </c>
      <c r="R259" s="40">
        <f>INDEX(人口源表!$1:$1048576,MATCH($B259,人口源表!$A:$A,0),MATCH(R$1,人口源表!$1:$1,0))*INDEX(城镇化率!$1:$1048576,MATCH($B259,城镇化率!$A:$A,0),MATCH(R$1,城镇化率!$5:$5,0))/100</f>
        <v>2084283.3394518232</v>
      </c>
      <c r="S259" s="40">
        <f>INDEX(人口源表!$1:$1048576,MATCH($B259,人口源表!$A:$A,0),MATCH(S$1,人口源表!$1:$1,0))*INDEX(城镇化率!$1:$1048576,MATCH($B259,城镇化率!$A:$A,0),MATCH(S$1,城镇化率!$5:$5,0))/100</f>
        <v>2087466.7391145846</v>
      </c>
      <c r="T259" s="40">
        <f>INDEX(人口源表!$1:$1048576,MATCH($B259,人口源表!$A:$A,0),MATCH(T$1,人口源表!$1:$1,0))*INDEX(城镇化率!$1:$1048576,MATCH($B259,城镇化率!$A:$A,0),MATCH(T$1,城镇化率!$5:$5,0))/100</f>
        <v>2089524.5072364956</v>
      </c>
      <c r="U259" s="40">
        <f>INDEX(人口源表!$1:$1048576,MATCH($B259,人口源表!$A:$A,0),MATCH(U$1,人口源表!$1:$1,0))*INDEX(城镇化率!$1:$1048576,MATCH($B259,城镇化率!$A:$A,0),MATCH(U$1,城镇化率!$5:$5,0))/100</f>
        <v>2090510.0516437634</v>
      </c>
      <c r="V259" s="40">
        <f>INDEX(人口源表!$1:$1048576,MATCH($B259,人口源表!$A:$A,0),MATCH(V$1,人口源表!$1:$1,0))*INDEX(城镇化率!$1:$1048576,MATCH($B259,城镇化率!$A:$A,0),MATCH(V$1,城镇化率!$5:$5,0))/100</f>
        <v>2090481.7020722555</v>
      </c>
      <c r="W259" s="40">
        <f>INDEX(人口源表!$1:$1048576,MATCH($B259,人口源表!$A:$A,0),MATCH(W$1,人口源表!$1:$1,0))*INDEX(城镇化率!$1:$1048576,MATCH($B259,城镇化率!$A:$A,0),MATCH(W$1,城镇化率!$5:$5,0))/100</f>
        <v>2089495.4123678533</v>
      </c>
      <c r="X259" s="40">
        <f>INDEX(人口源表!$1:$1048576,MATCH($B259,人口源表!$A:$A,0),MATCH(X$1,人口源表!$1:$1,0))*INDEX(城镇化率!$1:$1048576,MATCH($B259,城镇化率!$A:$A,0),MATCH(X$1,城镇化率!$5:$5,0))/100</f>
        <v>2087610.267503116</v>
      </c>
      <c r="Y259" s="40">
        <f>INDEX(人口源表!$1:$1048576,MATCH($B259,人口源表!$A:$A,0),MATCH(Y$1,人口源表!$1:$1,0))*INDEX(城镇化率!$1:$1048576,MATCH($B259,城镇化率!$A:$A,0),MATCH(Y$1,城镇化率!$5:$5,0))/100</f>
        <v>2084884.8064375927</v>
      </c>
      <c r="Z259" s="40">
        <f>INDEX(人口源表!$1:$1048576,MATCH($B259,人口源表!$A:$A,0),MATCH(Z$1,人口源表!$1:$1,0))*INDEX(城镇化率!$1:$1048576,MATCH($B259,城镇化率!$A:$A,0),MATCH(Z$1,城镇化率!$5:$5,0))/100</f>
        <v>2081380.124894035</v>
      </c>
      <c r="AA259" s="40">
        <f>INDEX(人口源表!$1:$1048576,MATCH($B259,人口源表!$A:$A,0),MATCH(AA$1,人口源表!$1:$1,0))*INDEX(城镇化率!$1:$1048576,MATCH($B259,城镇化率!$A:$A,0),MATCH(AA$1,城镇化率!$5:$5,0))/100</f>
        <v>2077158.0346984682</v>
      </c>
      <c r="AB259" s="40">
        <f>INDEX(人口源表!$1:$1048576,MATCH($B259,人口源表!$A:$A,0),MATCH(AB$1,人口源表!$1:$1,0))*INDEX(城镇化率!$1:$1048576,MATCH($B259,城镇化率!$A:$A,0),MATCH(AB$1,城镇化率!$5:$5,0))/100</f>
        <v>2072280.4326127074</v>
      </c>
      <c r="AC259" s="40">
        <f>INDEX(人口源表!$1:$1048576,MATCH($B259,人口源表!$A:$A,0),MATCH(AC$1,人口源表!$1:$1,0))*INDEX(城镇化率!$1:$1048576,MATCH($B259,城镇化率!$A:$A,0),MATCH(AC$1,城镇化率!$5:$5,0))/100</f>
        <v>2064282.1031061879</v>
      </c>
      <c r="AD259" s="40">
        <f>INDEX(人口源表!$1:$1048576,MATCH($B259,人口源表!$A:$A,0),MATCH(AD$1,人口源表!$1:$1,0))*INDEX(城镇化率!$1:$1048576,MATCH($B259,城镇化率!$A:$A,0),MATCH(AD$1,城镇化率!$5:$5,0))/100</f>
        <v>2055775.1435833459</v>
      </c>
      <c r="AE259" s="40">
        <f>INDEX(人口源表!$1:$1048576,MATCH($B259,人口源表!$A:$A,0),MATCH(AE$1,人口源表!$1:$1,0))*INDEX(城镇化率!$1:$1048576,MATCH($B259,城镇化率!$A:$A,0),MATCH(AE$1,城镇化率!$5:$5,0))/100</f>
        <v>2046826.5667011961</v>
      </c>
      <c r="AF259" s="40">
        <f>INDEX(人口源表!$1:$1048576,MATCH($B259,人口源表!$A:$A,0),MATCH(AF$1,人口源表!$1:$1,0))*INDEX(城镇化率!$1:$1048576,MATCH($B259,城镇化率!$A:$A,0),MATCH(AF$1,城镇化率!$5:$5,0))/100</f>
        <v>2037504.4369711692</v>
      </c>
      <c r="AG259" s="40">
        <f>INDEX(人口源表!$1:$1048576,MATCH($B259,人口源表!$A:$A,0),MATCH(AG$1,人口源表!$1:$1,0))*INDEX(城镇化率!$1:$1048576,MATCH($B259,城镇化率!$A:$A,0),MATCH(AG$1,城镇化率!$5:$5,0))/100</f>
        <v>2027878.525575852</v>
      </c>
      <c r="AH259" s="40">
        <f>INDEX(人口源表!$1:$1048576,MATCH($B259,人口源表!$A:$A,0),MATCH(AH$1,人口源表!$1:$1,0))*INDEX(城镇化率!$1:$1048576,MATCH($B259,城镇化率!$A:$A,0),MATCH(AH$1,城镇化率!$5:$5,0))/100</f>
        <v>2018019.0382249197</v>
      </c>
      <c r="AI259" s="40">
        <f>INDEX(人口源表!$1:$1048576,MATCH($B259,人口源表!$A:$A,0),MATCH(AI$1,人口源表!$1:$1,0))*INDEX(城镇化率!$1:$1048576,MATCH($B259,城镇化率!$A:$A,0),MATCH(AI$1,城镇化率!$5:$5,0))/100</f>
        <v>2007995.9635915456</v>
      </c>
      <c r="AJ259" s="40">
        <f>INDEX(人口源表!$1:$1048576,MATCH($B259,人口源表!$A:$A,0),MATCH(AJ$1,人口源表!$1:$1,0))*INDEX(城镇化率!$1:$1048576,MATCH($B259,城镇化率!$A:$A,0),MATCH(AJ$1,城镇化率!$5:$5,0))/100</f>
        <v>1997881.6674777088</v>
      </c>
      <c r="AK259" s="40">
        <f>INDEX(人口源表!$1:$1048576,MATCH($B259,人口源表!$A:$A,0),MATCH(AK$1,人口源表!$1:$1,0))*INDEX(城镇化率!$1:$1048576,MATCH($B259,城镇化率!$A:$A,0),MATCH(AK$1,城镇化率!$5:$5,0))/100</f>
        <v>1987747.6547855681</v>
      </c>
      <c r="AL259" s="40">
        <f>INDEX(人口源表!$1:$1048576,MATCH($B259,人口源表!$A:$A,0),MATCH(AL$1,人口源表!$1:$1,0))*INDEX(城镇化率!$1:$1048576,MATCH($B259,城镇化率!$A:$A,0),MATCH(AL$1,城镇化率!$5:$5,0))/100</f>
        <v>1977667.8280426362</v>
      </c>
      <c r="AM259" s="40">
        <f>INDEX(人口源表!$1:$1048576,MATCH($B259,人口源表!$A:$A,0),MATCH(AM$1,人口源表!$1:$1,0))*INDEX(城镇化率!$1:$1048576,MATCH($B259,城镇化率!$A:$A,0),MATCH(AM$1,城镇化率!$5:$5,0))/100</f>
        <v>1967716.5438969291</v>
      </c>
      <c r="AN259" s="40">
        <f>INDEX(人口源表!$1:$1048576,MATCH($B259,人口源表!$A:$A,0),MATCH(AN$1,人口源表!$1:$1,0))*INDEX(城镇化率!$1:$1048576,MATCH($B259,城镇化率!$A:$A,0),MATCH(AN$1,城镇化率!$5:$5,0))/100</f>
        <v>1957967.2872001026</v>
      </c>
      <c r="AO259" s="40">
        <f>INDEX(人口源表!$1:$1048576,MATCH($B259,人口源表!$A:$A,0),MATCH(AO$1,人口源表!$1:$1,0))*INDEX(城镇化率!$1:$1048576,MATCH($B259,城镇化率!$A:$A,0),MATCH(AO$1,城镇化率!$5:$5,0))/100</f>
        <v>1948497.295423714</v>
      </c>
      <c r="AP259" s="40">
        <f>INDEX(人口源表!$1:$1048576,MATCH($B259,人口源表!$A:$A,0),MATCH(AP$1,人口源表!$1:$1,0))*INDEX(城镇化率!$1:$1048576,MATCH($B259,城镇化率!$A:$A,0),MATCH(AP$1,城镇化率!$5:$5,0))/100</f>
        <v>1939382.2831313235</v>
      </c>
      <c r="AQ259" s="40">
        <f>INDEX(人口源表!$1:$1048576,MATCH($B259,人口源表!$A:$A,0),MATCH(AQ$1,人口源表!$1:$1,0))*INDEX(城镇化率!$1:$1048576,MATCH($B259,城镇化率!$A:$A,0),MATCH(AQ$1,城镇化率!$5:$5,0))/100</f>
        <v>1930700.4194269755</v>
      </c>
      <c r="AR259" s="40">
        <f>INDEX(人口源表!$1:$1048576,MATCH($B259,人口源表!$A:$A,0),MATCH(AR$1,人口源表!$1:$1,0))*INDEX(城镇化率!$1:$1048576,MATCH($B259,城镇化率!$A:$A,0),MATCH(AR$1,城镇化率!$5:$5,0))/100</f>
        <v>1922529.003490272</v>
      </c>
      <c r="AS259" s="40">
        <f>INDEX(人口源表!$1:$1048576,MATCH($B259,人口源表!$A:$A,0),MATCH(AS$1,人口源表!$1:$1,0))*INDEX(城镇化率!$1:$1048576,MATCH($B259,城镇化率!$A:$A,0),MATCH(AS$1,城镇化率!$5:$5,0))/100</f>
        <v>1914947.1355094027</v>
      </c>
      <c r="AT259" s="40">
        <f>INDEX(人口源表!$1:$1048576,MATCH($B259,人口源表!$A:$A,0),MATCH(AT$1,人口源表!$1:$1,0))*INDEX(城镇化率!$1:$1048576,MATCH($B259,城镇化率!$A:$A,0),MATCH(AT$1,城镇化率!$5:$5,0))/100</f>
        <v>1908035.7398872068</v>
      </c>
      <c r="AU259" s="40">
        <f>INDEX(人口源表!$1:$1048576,MATCH($B259,人口源表!$A:$A,0),MATCH(AU$1,人口源表!$1:$1,0))*INDEX(城镇化率!$1:$1048576,MATCH($B259,城镇化率!$A:$A,0),MATCH(AU$1,城镇化率!$5:$5,0))/100</f>
        <v>1901875.5496999091</v>
      </c>
      <c r="AV259" s="40">
        <f>INDEX(人口源表!$1:$1048576,MATCH($B259,人口源表!$A:$A,0),MATCH(AV$1,人口源表!$1:$1,0))*INDEX(城镇化率!$1:$1048576,MATCH($B259,城镇化率!$A:$A,0),MATCH(AV$1,城镇化率!$5:$5,0))/100</f>
        <v>1896547.7741321116</v>
      </c>
    </row>
    <row r="260" spans="1:48" x14ac:dyDescent="0.15">
      <c r="A260" s="4" t="s">
        <v>876</v>
      </c>
      <c r="B260" s="4" t="s">
        <v>526</v>
      </c>
      <c r="C260" s="34">
        <f>VLOOKUP(B260,'[1]2016省城人口总结（根）'!B:C,2,FALSE)/100</f>
        <v>0.50859999999999994</v>
      </c>
      <c r="D260" s="40">
        <f>INDEX(人口源表!$1:$1048576,MATCH($B260,人口源表!$A:$A,0),MATCH(D$1,人口源表!$1:$1,0))*INDEX(城镇化率!$1:$1048576,MATCH($B260,城镇化率!$A:$A,0),MATCH(D$1,城镇化率!$5:$5,0))/100</f>
        <v>2394294.3894387512</v>
      </c>
      <c r="E260" s="40">
        <f>INDEX(人口源表!$1:$1048576,MATCH($B260,人口源表!$A:$A,0),MATCH(E$1,人口源表!$1:$1,0))*INDEX(城镇化率!$1:$1048576,MATCH($B260,城镇化率!$A:$A,0),MATCH(E$1,城镇化率!$5:$5,0))/100</f>
        <v>2442472.5085952533</v>
      </c>
      <c r="F260" s="40">
        <f>INDEX(人口源表!$1:$1048576,MATCH($B260,人口源表!$A:$A,0),MATCH(F$1,人口源表!$1:$1,0))*INDEX(城镇化率!$1:$1048576,MATCH($B260,城镇化率!$A:$A,0),MATCH(F$1,城镇化率!$5:$5,0))/100</f>
        <v>2490875.5435062898</v>
      </c>
      <c r="G260" s="40">
        <f>INDEX(人口源表!$1:$1048576,MATCH($B260,人口源表!$A:$A,0),MATCH(G$1,人口源表!$1:$1,0))*INDEX(城镇化率!$1:$1048576,MATCH($B260,城镇化率!$A:$A,0),MATCH(G$1,城镇化率!$5:$5,0))/100</f>
        <v>2590880.9948794679</v>
      </c>
      <c r="H260" s="40">
        <f>INDEX(人口源表!$1:$1048576,MATCH($B260,人口源表!$A:$A,0),MATCH(H$1,人口源表!$1:$1,0))*INDEX(城镇化率!$1:$1048576,MATCH($B260,城镇化率!$A:$A,0),MATCH(H$1,城镇化率!$5:$5,0))/100</f>
        <v>2648532.6456384114</v>
      </c>
      <c r="I260" s="40">
        <f>INDEX(人口源表!$1:$1048576,MATCH($B260,人口源表!$A:$A,0),MATCH(I$1,人口源表!$1:$1,0))*INDEX(城镇化率!$1:$1048576,MATCH($B260,城镇化率!$A:$A,0),MATCH(I$1,城镇化率!$5:$5,0))/100</f>
        <v>2686553.4426390929</v>
      </c>
      <c r="J260" s="40">
        <f>INDEX(人口源表!$1:$1048576,MATCH($B260,人口源表!$A:$A,0),MATCH(J$1,人口源表!$1:$1,0))*INDEX(城镇化率!$1:$1048576,MATCH($B260,城镇化率!$A:$A,0),MATCH(J$1,城镇化率!$5:$5,0))/100</f>
        <v>2722929.0165980961</v>
      </c>
      <c r="K260" s="40">
        <f>INDEX(人口源表!$1:$1048576,MATCH($B260,人口源表!$A:$A,0),MATCH(K$1,人口源表!$1:$1,0))*INDEX(城镇化率!$1:$1048576,MATCH($B260,城镇化率!$A:$A,0),MATCH(K$1,城镇化率!$5:$5,0))/100</f>
        <v>2757658.9938328178</v>
      </c>
      <c r="L260" s="40">
        <f>INDEX(人口源表!$1:$1048576,MATCH($B260,人口源表!$A:$A,0),MATCH(L$1,人口源表!$1:$1,0))*INDEX(城镇化率!$1:$1048576,MATCH($B260,城镇化率!$A:$A,0),MATCH(L$1,城镇化率!$5:$5,0))/100</f>
        <v>2790748.0618125717</v>
      </c>
      <c r="M260" s="40">
        <f>INDEX(人口源表!$1:$1048576,MATCH($B260,人口源表!$A:$A,0),MATCH(M$1,人口源表!$1:$1,0))*INDEX(城镇化率!$1:$1048576,MATCH($B260,城镇化率!$A:$A,0),MATCH(M$1,城镇化率!$5:$5,0))/100</f>
        <v>2822202.7733575534</v>
      </c>
      <c r="N260" s="40">
        <f>INDEX(人口源表!$1:$1048576,MATCH($B260,人口源表!$A:$A,0),MATCH(N$1,人口源表!$1:$1,0))*INDEX(城镇化率!$1:$1048576,MATCH($B260,城镇化率!$A:$A,0),MATCH(N$1,城镇化率!$5:$5,0))/100</f>
        <v>2852033.9275163831</v>
      </c>
      <c r="O260" s="40">
        <f>INDEX(人口源表!$1:$1048576,MATCH($B260,人口源表!$A:$A,0),MATCH(O$1,人口源表!$1:$1,0))*INDEX(城镇化率!$1:$1048576,MATCH($B260,城镇化率!$A:$A,0),MATCH(O$1,城镇化率!$5:$5,0))/100</f>
        <v>2880255.5907481043</v>
      </c>
      <c r="P260" s="40">
        <f>INDEX(人口源表!$1:$1048576,MATCH($B260,人口源表!$A:$A,0),MATCH(P$1,人口源表!$1:$1,0))*INDEX(城镇化率!$1:$1048576,MATCH($B260,城镇化率!$A:$A,0),MATCH(P$1,城镇化率!$5:$5,0))/100</f>
        <v>2906885.2317714207</v>
      </c>
      <c r="Q260" s="40">
        <f>INDEX(人口源表!$1:$1048576,MATCH($B260,人口源表!$A:$A,0),MATCH(Q$1,人口源表!$1:$1,0))*INDEX(城镇化率!$1:$1048576,MATCH($B260,城镇化率!$A:$A,0),MATCH(Q$1,城镇化率!$5:$5,0))/100</f>
        <v>2931944.4551589829</v>
      </c>
      <c r="R260" s="40">
        <f>INDEX(人口源表!$1:$1048576,MATCH($B260,人口源表!$A:$A,0),MATCH(R$1,人口源表!$1:$1,0))*INDEX(城镇化率!$1:$1048576,MATCH($B260,城镇化率!$A:$A,0),MATCH(R$1,城镇化率!$5:$5,0))/100</f>
        <v>2955458.5723293461</v>
      </c>
      <c r="S260" s="40">
        <f>INDEX(人口源表!$1:$1048576,MATCH($B260,人口源表!$A:$A,0),MATCH(S$1,人口源表!$1:$1,0))*INDEX(城镇化率!$1:$1048576,MATCH($B260,城镇化率!$A:$A,0),MATCH(S$1,城镇化率!$5:$5,0))/100</f>
        <v>2962716.8633463169</v>
      </c>
      <c r="T260" s="40">
        <f>INDEX(人口源表!$1:$1048576,MATCH($B260,人口源表!$A:$A,0),MATCH(T$1,人口源表!$1:$1,0))*INDEX(城镇化率!$1:$1048576,MATCH($B260,城镇化率!$A:$A,0),MATCH(T$1,城镇化率!$5:$5,0))/100</f>
        <v>2968364.5530697787</v>
      </c>
      <c r="U260" s="40">
        <f>INDEX(人口源表!$1:$1048576,MATCH($B260,人口源表!$A:$A,0),MATCH(U$1,人口源表!$1:$1,0))*INDEX(城镇化率!$1:$1048576,MATCH($B260,城镇化率!$A:$A,0),MATCH(U$1,城镇化率!$5:$5,0))/100</f>
        <v>2972460.889645406</v>
      </c>
      <c r="V260" s="40">
        <f>INDEX(人口源表!$1:$1048576,MATCH($B260,人口源表!$A:$A,0),MATCH(V$1,人口源表!$1:$1,0))*INDEX(城镇化率!$1:$1048576,MATCH($B260,城镇化率!$A:$A,0),MATCH(V$1,城镇化率!$5:$5,0))/100</f>
        <v>2975072.06780313</v>
      </c>
      <c r="W260" s="40">
        <f>INDEX(人口源表!$1:$1048576,MATCH($B260,人口源表!$A:$A,0),MATCH(W$1,人口源表!$1:$1,0))*INDEX(城镇化率!$1:$1048576,MATCH($B260,城镇化率!$A:$A,0),MATCH(W$1,城镇化率!$5:$5,0))/100</f>
        <v>2976264.6074336218</v>
      </c>
      <c r="X260" s="40">
        <f>INDEX(人口源表!$1:$1048576,MATCH($B260,人口源表!$A:$A,0),MATCH(X$1,人口源表!$1:$1,0))*INDEX(城镇化率!$1:$1048576,MATCH($B260,城镇化率!$A:$A,0),MATCH(X$1,城镇化率!$5:$5,0))/100</f>
        <v>2976110.9167906577</v>
      </c>
      <c r="Y260" s="40">
        <f>INDEX(人口源表!$1:$1048576,MATCH($B260,人口源表!$A:$A,0),MATCH(Y$1,人口源表!$1:$1,0))*INDEX(城镇化率!$1:$1048576,MATCH($B260,城镇化率!$A:$A,0),MATCH(Y$1,城镇化率!$5:$5,0))/100</f>
        <v>2974686.9316824893</v>
      </c>
      <c r="Z260" s="40">
        <f>INDEX(人口源表!$1:$1048576,MATCH($B260,人口源表!$A:$A,0),MATCH(Z$1,人口源表!$1:$1,0))*INDEX(城镇化率!$1:$1048576,MATCH($B260,城镇化率!$A:$A,0),MATCH(Z$1,城镇化率!$5:$5,0))/100</f>
        <v>2972071.5582926259</v>
      </c>
      <c r="AA260" s="40">
        <f>INDEX(人口源表!$1:$1048576,MATCH($B260,人口源表!$A:$A,0),MATCH(AA$1,人口源表!$1:$1,0))*INDEX(城镇化率!$1:$1048576,MATCH($B260,城镇化率!$A:$A,0),MATCH(AA$1,城镇化率!$5:$5,0))/100</f>
        <v>2968348.6126420032</v>
      </c>
      <c r="AB260" s="40">
        <f>INDEX(人口源表!$1:$1048576,MATCH($B260,人口源表!$A:$A,0),MATCH(AB$1,人口源表!$1:$1,0))*INDEX(城镇化率!$1:$1048576,MATCH($B260,城镇化率!$A:$A,0),MATCH(AB$1,城镇化率!$5:$5,0))/100</f>
        <v>2963605.0267370059</v>
      </c>
      <c r="AC260" s="40">
        <f>INDEX(人口源表!$1:$1048576,MATCH($B260,人口源表!$A:$A,0),MATCH(AC$1,人口源表!$1:$1,0))*INDEX(城镇化率!$1:$1048576,MATCH($B260,城镇化率!$A:$A,0),MATCH(AC$1,城镇化率!$5:$5,0))/100</f>
        <v>2954313.2811057358</v>
      </c>
      <c r="AD260" s="40">
        <f>INDEX(人口源表!$1:$1048576,MATCH($B260,人口源表!$A:$A,0),MATCH(AD$1,人口源表!$1:$1,0))*INDEX(城镇化率!$1:$1048576,MATCH($B260,城镇化率!$A:$A,0),MATCH(AD$1,城镇化率!$5:$5,0))/100</f>
        <v>2944209.1546473075</v>
      </c>
      <c r="AE260" s="40">
        <f>INDEX(人口源表!$1:$1048576,MATCH($B260,人口源表!$A:$A,0),MATCH(AE$1,人口源表!$1:$1,0))*INDEX(城镇化率!$1:$1048576,MATCH($B260,城镇化率!$A:$A,0),MATCH(AE$1,城镇化率!$5:$5,0))/100</f>
        <v>2933395.1889200802</v>
      </c>
      <c r="AF260" s="40">
        <f>INDEX(人口源表!$1:$1048576,MATCH($B260,人口源表!$A:$A,0),MATCH(AF$1,人口源表!$1:$1,0))*INDEX(城镇化率!$1:$1048576,MATCH($B260,城镇化率!$A:$A,0),MATCH(AF$1,城镇化率!$5:$5,0))/100</f>
        <v>2921977.4626296544</v>
      </c>
      <c r="AG260" s="40">
        <f>INDEX(人口源表!$1:$1048576,MATCH($B260,人口源表!$A:$A,0),MATCH(AG$1,人口源表!$1:$1,0))*INDEX(城镇化率!$1:$1048576,MATCH($B260,城镇化率!$A:$A,0),MATCH(AG$1,城镇化率!$5:$5,0))/100</f>
        <v>2910066.9308363767</v>
      </c>
      <c r="AH260" s="40">
        <f>INDEX(人口源表!$1:$1048576,MATCH($B260,人口源表!$A:$A,0),MATCH(AH$1,人口源表!$1:$1,0))*INDEX(城镇化率!$1:$1048576,MATCH($B260,城镇化率!$A:$A,0),MATCH(AH$1,城镇化率!$5:$5,0))/100</f>
        <v>2897777.5628599157</v>
      </c>
      <c r="AI260" s="40">
        <f>INDEX(人口源表!$1:$1048576,MATCH($B260,人口源表!$A:$A,0),MATCH(AI$1,人口源表!$1:$1,0))*INDEX(城镇化率!$1:$1048576,MATCH($B260,城镇化率!$A:$A,0),MATCH(AI$1,城镇化率!$5:$5,0))/100</f>
        <v>2885227.6802739729</v>
      </c>
      <c r="AJ260" s="40">
        <f>INDEX(人口源表!$1:$1048576,MATCH($B260,人口源表!$A:$A,0),MATCH(AJ$1,人口源表!$1:$1,0))*INDEX(城镇化率!$1:$1048576,MATCH($B260,城镇化率!$A:$A,0),MATCH(AJ$1,城镇化率!$5:$5,0))/100</f>
        <v>2872540.0225004051</v>
      </c>
      <c r="AK260" s="40">
        <f>INDEX(人口源表!$1:$1048576,MATCH($B260,人口源表!$A:$A,0),MATCH(AK$1,人口源表!$1:$1,0))*INDEX(城镇化率!$1:$1048576,MATCH($B260,城镇化率!$A:$A,0),MATCH(AK$1,城镇化率!$5:$5,0))/100</f>
        <v>2859841.159555228</v>
      </c>
      <c r="AL260" s="40">
        <f>INDEX(人口源表!$1:$1048576,MATCH($B260,人口源表!$A:$A,0),MATCH(AL$1,人口源表!$1:$1,0))*INDEX(城镇化率!$1:$1048576,MATCH($B260,城镇化率!$A:$A,0),MATCH(AL$1,城镇化率!$5:$5,0))/100</f>
        <v>2847261.5466876137</v>
      </c>
      <c r="AM260" s="40">
        <f>INDEX(人口源表!$1:$1048576,MATCH($B260,人口源表!$A:$A,0),MATCH(AM$1,人口源表!$1:$1,0))*INDEX(城镇化率!$1:$1048576,MATCH($B260,城镇化率!$A:$A,0),MATCH(AM$1,城镇化率!$5:$5,0))/100</f>
        <v>2834936.2380351545</v>
      </c>
      <c r="AN260" s="40">
        <f>INDEX(人口源表!$1:$1048576,MATCH($B260,人口源表!$A:$A,0),MATCH(AN$1,人口源表!$1:$1,0))*INDEX(城镇化率!$1:$1048576,MATCH($B260,城镇化率!$A:$A,0),MATCH(AN$1,城镇化率!$5:$5,0))/100</f>
        <v>2823004.2938359771</v>
      </c>
      <c r="AO260" s="40">
        <f>INDEX(人口源表!$1:$1048576,MATCH($B260,人口源表!$A:$A,0),MATCH(AO$1,人口源表!$1:$1,0))*INDEX(城镇化率!$1:$1048576,MATCH($B260,城镇化率!$A:$A,0),MATCH(AO$1,城镇化率!$5:$5,0))/100</f>
        <v>2811609.5002688537</v>
      </c>
      <c r="AP260" s="40">
        <f>INDEX(人口源表!$1:$1048576,MATCH($B260,人口源表!$A:$A,0),MATCH(AP$1,人口源表!$1:$1,0))*INDEX(城镇化率!$1:$1048576,MATCH($B260,城镇化率!$A:$A,0),MATCH(AP$1,城镇化率!$5:$5,0))/100</f>
        <v>2800900.4389266646</v>
      </c>
      <c r="AQ260" s="40">
        <f>INDEX(人口源表!$1:$1048576,MATCH($B260,人口源表!$A:$A,0),MATCH(AQ$1,人口源表!$1:$1,0))*INDEX(城镇化率!$1:$1048576,MATCH($B260,城镇化率!$A:$A,0),MATCH(AQ$1,城镇化率!$5:$5,0))/100</f>
        <v>2791029.2200995423</v>
      </c>
      <c r="AR260" s="40">
        <f>INDEX(人口源表!$1:$1048576,MATCH($B260,人口源表!$A:$A,0),MATCH(AR$1,人口源表!$1:$1,0))*INDEX(城镇化率!$1:$1048576,MATCH($B260,城镇化率!$A:$A,0),MATCH(AR$1,城镇化率!$5:$5,0))/100</f>
        <v>2782153.5413908325</v>
      </c>
      <c r="AS260" s="40">
        <f>INDEX(人口源表!$1:$1048576,MATCH($B260,人口源表!$A:$A,0),MATCH(AS$1,人口源表!$1:$1,0))*INDEX(城镇化率!$1:$1048576,MATCH($B260,城镇化率!$A:$A,0),MATCH(AS$1,城镇化率!$5:$5,0))/100</f>
        <v>2774434.7512999149</v>
      </c>
      <c r="AT260" s="40">
        <f>INDEX(人口源表!$1:$1048576,MATCH($B260,人口源表!$A:$A,0),MATCH(AT$1,人口源表!$1:$1,0))*INDEX(城镇化率!$1:$1048576,MATCH($B260,城镇化率!$A:$A,0),MATCH(AT$1,城镇化率!$5:$5,0))/100</f>
        <v>2768038.5721319048</v>
      </c>
      <c r="AU260" s="40">
        <f>INDEX(人口源表!$1:$1048576,MATCH($B260,人口源表!$A:$A,0),MATCH(AU$1,人口源表!$1:$1,0))*INDEX(城镇化率!$1:$1048576,MATCH($B260,城镇化率!$A:$A,0),MATCH(AU$1,城镇化率!$5:$5,0))/100</f>
        <v>2763137.8744161176</v>
      </c>
      <c r="AV260" s="40">
        <f>INDEX(人口源表!$1:$1048576,MATCH($B260,人口源表!$A:$A,0),MATCH(AV$1,人口源表!$1:$1,0))*INDEX(城镇化率!$1:$1048576,MATCH($B260,城镇化率!$A:$A,0),MATCH(AV$1,城镇化率!$5:$5,0))/100</f>
        <v>2759907.3395511643</v>
      </c>
    </row>
    <row r="261" spans="1:48" x14ac:dyDescent="0.15">
      <c r="A261" s="4" t="s">
        <v>876</v>
      </c>
      <c r="B261" s="4" t="s">
        <v>528</v>
      </c>
      <c r="C261" s="34">
        <f>VLOOKUP(B261,'[1]2016省城人口总结（根）'!B:C,2,FALSE)/100</f>
        <v>0.43759999999999999</v>
      </c>
      <c r="D261" s="40">
        <f>INDEX(人口源表!$1:$1048576,MATCH($B261,人口源表!$A:$A,0),MATCH(D$1,人口源表!$1:$1,0))*INDEX(城镇化率!$1:$1048576,MATCH($B261,城镇化率!$A:$A,0),MATCH(D$1,城镇化率!$5:$5,0))/100</f>
        <v>1104768.869882422</v>
      </c>
      <c r="E261" s="40">
        <f>INDEX(人口源表!$1:$1048576,MATCH($B261,人口源表!$A:$A,0),MATCH(E$1,人口源表!$1:$1,0))*INDEX(城镇化率!$1:$1048576,MATCH($B261,城镇化率!$A:$A,0),MATCH(E$1,城镇化率!$5:$5,0))/100</f>
        <v>1127018.7084512869</v>
      </c>
      <c r="F261" s="40">
        <f>INDEX(人口源表!$1:$1048576,MATCH($B261,人口源表!$A:$A,0),MATCH(F$1,人口源表!$1:$1,0))*INDEX(城镇化率!$1:$1048576,MATCH($B261,城镇化率!$A:$A,0),MATCH(F$1,城镇化率!$5:$5,0))/100</f>
        <v>1149559.218566501</v>
      </c>
      <c r="G261" s="40">
        <f>INDEX(人口源表!$1:$1048576,MATCH($B261,人口源表!$A:$A,0),MATCH(G$1,人口源表!$1:$1,0))*INDEX(城镇化率!$1:$1048576,MATCH($B261,城镇化率!$A:$A,0),MATCH(G$1,城镇化率!$5:$5,0))/100</f>
        <v>1055775.1652602796</v>
      </c>
      <c r="H261" s="40">
        <f>INDEX(人口源表!$1:$1048576,MATCH($B261,人口源表!$A:$A,0),MATCH(H$1,人口源表!$1:$1,0))*INDEX(城镇化率!$1:$1048576,MATCH($B261,城镇化率!$A:$A,0),MATCH(H$1,城镇化率!$5:$5,0))/100</f>
        <v>1079291.597640913</v>
      </c>
      <c r="I261" s="40">
        <f>INDEX(人口源表!$1:$1048576,MATCH($B261,人口源表!$A:$A,0),MATCH(I$1,人口源表!$1:$1,0))*INDEX(城镇化率!$1:$1048576,MATCH($B261,城镇化率!$A:$A,0),MATCH(I$1,城镇化率!$5:$5,0))/100</f>
        <v>1095202.4033786119</v>
      </c>
      <c r="J261" s="40">
        <f>INDEX(人口源表!$1:$1048576,MATCH($B261,人口源表!$A:$A,0),MATCH(J$1,人口源表!$1:$1,0))*INDEX(城镇化率!$1:$1048576,MATCH($B261,城镇化率!$A:$A,0),MATCH(J$1,城镇化率!$5:$5,0))/100</f>
        <v>1110793.8862096302</v>
      </c>
      <c r="K261" s="40">
        <f>INDEX(人口源表!$1:$1048576,MATCH($B261,人口源表!$A:$A,0),MATCH(K$1,人口源表!$1:$1,0))*INDEX(城镇化率!$1:$1048576,MATCH($B261,城镇化率!$A:$A,0),MATCH(K$1,城镇化率!$5:$5,0))/100</f>
        <v>1126023.3502571685</v>
      </c>
      <c r="L261" s="40">
        <f>INDEX(人口源表!$1:$1048576,MATCH($B261,人口源表!$A:$A,0),MATCH(L$1,人口源表!$1:$1,0))*INDEX(城镇化率!$1:$1048576,MATCH($B261,城镇化率!$A:$A,0),MATCH(L$1,城镇化率!$5:$5,0))/100</f>
        <v>1140851.5078045339</v>
      </c>
      <c r="M261" s="40">
        <f>INDEX(人口源表!$1:$1048576,MATCH($B261,人口源表!$A:$A,0),MATCH(M$1,人口源表!$1:$1,0))*INDEX(城镇化率!$1:$1048576,MATCH($B261,城镇化率!$A:$A,0),MATCH(M$1,城镇化率!$5:$5,0))/100</f>
        <v>1155241.2124381878</v>
      </c>
      <c r="N261" s="40">
        <f>INDEX(人口源表!$1:$1048576,MATCH($B261,人口源表!$A:$A,0),MATCH(N$1,人口源表!$1:$1,0))*INDEX(城镇化率!$1:$1048576,MATCH($B261,城镇化率!$A:$A,0),MATCH(N$1,城镇化率!$5:$5,0))/100</f>
        <v>1169159.0919511728</v>
      </c>
      <c r="O261" s="40">
        <f>INDEX(人口源表!$1:$1048576,MATCH($B261,人口源表!$A:$A,0),MATCH(O$1,人口源表!$1:$1,0))*INDEX(城镇化率!$1:$1048576,MATCH($B261,城镇化率!$A:$A,0),MATCH(O$1,城镇化率!$5:$5,0))/100</f>
        <v>1182573.2599543948</v>
      </c>
      <c r="P261" s="40">
        <f>INDEX(人口源表!$1:$1048576,MATCH($B261,人口源表!$A:$A,0),MATCH(P$1,人口源表!$1:$1,0))*INDEX(城镇化率!$1:$1048576,MATCH($B261,城镇化率!$A:$A,0),MATCH(P$1,城镇化率!$5:$5,0))/100</f>
        <v>1195455.4462686465</v>
      </c>
      <c r="Q261" s="40">
        <f>INDEX(人口源表!$1:$1048576,MATCH($B261,人口源表!$A:$A,0),MATCH(Q$1,人口源表!$1:$1,0))*INDEX(城镇化率!$1:$1048576,MATCH($B261,城镇化率!$A:$A,0),MATCH(Q$1,城镇化率!$5:$5,0))/100</f>
        <v>1207780.6922929182</v>
      </c>
      <c r="R261" s="40">
        <f>INDEX(人口源表!$1:$1048576,MATCH($B261,人口源表!$A:$A,0),MATCH(R$1,人口源表!$1:$1,0))*INDEX(城镇化率!$1:$1048576,MATCH($B261,城镇化率!$A:$A,0),MATCH(R$1,城镇化率!$5:$5,0))/100</f>
        <v>1219527.5392360014</v>
      </c>
      <c r="S261" s="40">
        <f>INDEX(人口源表!$1:$1048576,MATCH($B261,人口源表!$A:$A,0),MATCH(S$1,人口源表!$1:$1,0))*INDEX(城镇化率!$1:$1048576,MATCH($B261,城镇化率!$A:$A,0),MATCH(S$1,城镇化率!$5:$5,0))/100</f>
        <v>1224585.7557454775</v>
      </c>
      <c r="T261" s="40">
        <f>INDEX(人口源表!$1:$1048576,MATCH($B261,人口源表!$A:$A,0),MATCH(T$1,人口源表!$1:$1,0))*INDEX(城镇化率!$1:$1048576,MATCH($B261,城镇化率!$A:$A,0),MATCH(T$1,城镇化率!$5:$5,0))/100</f>
        <v>1228959.4711931834</v>
      </c>
      <c r="U261" s="40">
        <f>INDEX(人口源表!$1:$1048576,MATCH($B261,人口源表!$A:$A,0),MATCH(U$1,人口源表!$1:$1,0))*INDEX(城镇化率!$1:$1048576,MATCH($B261,城镇化率!$A:$A,0),MATCH(U$1,城镇化率!$5:$5,0))/100</f>
        <v>1232649.2144724308</v>
      </c>
      <c r="V261" s="40">
        <f>INDEX(人口源表!$1:$1048576,MATCH($B261,人口源表!$A:$A,0),MATCH(V$1,人口源表!$1:$1,0))*INDEX(城镇化率!$1:$1048576,MATCH($B261,城镇化率!$A:$A,0),MATCH(V$1,城镇化率!$5:$5,0))/100</f>
        <v>1235657.7396776399</v>
      </c>
      <c r="W261" s="40">
        <f>INDEX(人口源表!$1:$1048576,MATCH($B261,人口源表!$A:$A,0),MATCH(W$1,人口源表!$1:$1,0))*INDEX(城镇化率!$1:$1048576,MATCH($B261,城镇化率!$A:$A,0),MATCH(W$1,城镇化率!$5:$5,0))/100</f>
        <v>1237994.3221987027</v>
      </c>
      <c r="X261" s="40">
        <f>INDEX(人口源表!$1:$1048576,MATCH($B261,人口源表!$A:$A,0),MATCH(X$1,人口源表!$1:$1,0))*INDEX(城镇化率!$1:$1048576,MATCH($B261,城镇化率!$A:$A,0),MATCH(X$1,城镇化率!$5:$5,0))/100</f>
        <v>1239671.1903624765</v>
      </c>
      <c r="Y261" s="40">
        <f>INDEX(人口源表!$1:$1048576,MATCH($B261,人口源表!$A:$A,0),MATCH(Y$1,人口源表!$1:$1,0))*INDEX(城镇化率!$1:$1048576,MATCH($B261,城镇化率!$A:$A,0),MATCH(Y$1,城镇化率!$5:$5,0))/100</f>
        <v>1240706.2735686828</v>
      </c>
      <c r="Z261" s="40">
        <f>INDEX(人口源表!$1:$1048576,MATCH($B261,人口源表!$A:$A,0),MATCH(Z$1,人口源表!$1:$1,0))*INDEX(城镇化率!$1:$1048576,MATCH($B261,城镇化率!$A:$A,0),MATCH(Z$1,城镇化率!$5:$5,0))/100</f>
        <v>1241121.7263873781</v>
      </c>
      <c r="AA261" s="40">
        <f>INDEX(人口源表!$1:$1048576,MATCH($B261,人口源表!$A:$A,0),MATCH(AA$1,人口源表!$1:$1,0))*INDEX(城镇化率!$1:$1048576,MATCH($B261,城镇化率!$A:$A,0),MATCH(AA$1,城镇化率!$5:$5,0))/100</f>
        <v>1240943.4880113024</v>
      </c>
      <c r="AB261" s="40">
        <f>INDEX(人口源表!$1:$1048576,MATCH($B261,人口源表!$A:$A,0),MATCH(AB$1,人口源表!$1:$1,0))*INDEX(城镇化率!$1:$1048576,MATCH($B261,城镇化率!$A:$A,0),MATCH(AB$1,城镇化率!$5:$5,0))/100</f>
        <v>1240204.6319540485</v>
      </c>
      <c r="AC261" s="40">
        <f>INDEX(人口源表!$1:$1048576,MATCH($B261,人口源表!$A:$A,0),MATCH(AC$1,人口源表!$1:$1,0))*INDEX(城镇化率!$1:$1048576,MATCH($B261,城镇化率!$A:$A,0),MATCH(AC$1,城镇化率!$5:$5,0))/100</f>
        <v>1237424.5685688173</v>
      </c>
      <c r="AD261" s="40">
        <f>INDEX(人口源表!$1:$1048576,MATCH($B261,人口源表!$A:$A,0),MATCH(AD$1,人口源表!$1:$1,0))*INDEX(城镇化率!$1:$1048576,MATCH($B261,城镇化率!$A:$A,0),MATCH(AD$1,城镇化率!$5:$5,0))/100</f>
        <v>1234168.3192600757</v>
      </c>
      <c r="AE261" s="40">
        <f>INDEX(人口源表!$1:$1048576,MATCH($B261,人口源表!$A:$A,0),MATCH(AE$1,人口源表!$1:$1,0))*INDEX(城镇化率!$1:$1048576,MATCH($B261,城镇化率!$A:$A,0),MATCH(AE$1,城镇化率!$5:$5,0))/100</f>
        <v>1230485.1075491817</v>
      </c>
      <c r="AF261" s="40">
        <f>INDEX(人口源表!$1:$1048576,MATCH($B261,人口源表!$A:$A,0),MATCH(AF$1,人口源表!$1:$1,0))*INDEX(城镇化率!$1:$1048576,MATCH($B261,城镇化率!$A:$A,0),MATCH(AF$1,城镇化率!$5:$5,0))/100</f>
        <v>1226427.6981302081</v>
      </c>
      <c r="AG261" s="40">
        <f>INDEX(人口源表!$1:$1048576,MATCH($B261,人口源表!$A:$A,0),MATCH(AG$1,人口源表!$1:$1,0))*INDEX(城镇化率!$1:$1048576,MATCH($B261,城镇化率!$A:$A,0),MATCH(AG$1,城镇化率!$5:$5,0))/100</f>
        <v>1222055.7797480384</v>
      </c>
      <c r="AH261" s="40">
        <f>INDEX(人口源表!$1:$1048576,MATCH($B261,人口源表!$A:$A,0),MATCH(AH$1,人口源表!$1:$1,0))*INDEX(城镇化率!$1:$1048576,MATCH($B261,城镇化率!$A:$A,0),MATCH(AH$1,城镇化率!$5:$5,0))/100</f>
        <v>1217434.4200486192</v>
      </c>
      <c r="AI261" s="40">
        <f>INDEX(人口源表!$1:$1048576,MATCH($B261,人口源表!$A:$A,0),MATCH(AI$1,人口源表!$1:$1,0))*INDEX(城镇化率!$1:$1048576,MATCH($B261,城镇化率!$A:$A,0),MATCH(AI$1,城镇化率!$5:$5,0))/100</f>
        <v>1212632.4840574376</v>
      </c>
      <c r="AJ261" s="40">
        <f>INDEX(人口源表!$1:$1048576,MATCH($B261,人口源表!$A:$A,0),MATCH(AJ$1,人口源表!$1:$1,0))*INDEX(城镇化率!$1:$1048576,MATCH($B261,城镇化率!$A:$A,0),MATCH(AJ$1,城镇化率!$5:$5,0))/100</f>
        <v>1207726.0574545213</v>
      </c>
      <c r="AK261" s="40">
        <f>INDEX(人口源表!$1:$1048576,MATCH($B261,人口源表!$A:$A,0),MATCH(AK$1,人口源表!$1:$1,0))*INDEX(城镇化率!$1:$1048576,MATCH($B261,城镇化率!$A:$A,0),MATCH(AK$1,城镇化率!$5:$5,0))/100</f>
        <v>1202795.1989993593</v>
      </c>
      <c r="AL261" s="40">
        <f>INDEX(人口源表!$1:$1048576,MATCH($B261,人口源表!$A:$A,0),MATCH(AL$1,人口源表!$1:$1,0))*INDEX(城镇化率!$1:$1048576,MATCH($B261,城镇化率!$A:$A,0),MATCH(AL$1,城镇化率!$5:$5,0))/100</f>
        <v>1197927.3910161387</v>
      </c>
      <c r="AM261" s="40">
        <f>INDEX(人口源表!$1:$1048576,MATCH($B261,人口源表!$A:$A,0),MATCH(AM$1,人口源表!$1:$1,0))*INDEX(城镇化率!$1:$1048576,MATCH($B261,城镇化率!$A:$A,0),MATCH(AM$1,城镇化率!$5:$5,0))/100</f>
        <v>1193214.8351868282</v>
      </c>
      <c r="AN261" s="40">
        <f>INDEX(人口源表!$1:$1048576,MATCH($B261,人口源表!$A:$A,0),MATCH(AN$1,人口源表!$1:$1,0))*INDEX(城镇化率!$1:$1048576,MATCH($B261,城镇化率!$A:$A,0),MATCH(AN$1,城镇化率!$5:$5,0))/100</f>
        <v>1188755.0977534777</v>
      </c>
      <c r="AO261" s="40">
        <f>INDEX(人口源表!$1:$1048576,MATCH($B261,人口源表!$A:$A,0),MATCH(AO$1,人口源表!$1:$1,0))*INDEX(城镇化率!$1:$1048576,MATCH($B261,城镇化率!$A:$A,0),MATCH(AO$1,城镇化率!$5:$5,0))/100</f>
        <v>1184653.4808748136</v>
      </c>
      <c r="AP261" s="40">
        <f>INDEX(人口源表!$1:$1048576,MATCH($B261,人口源表!$A:$A,0),MATCH(AP$1,人口源表!$1:$1,0))*INDEX(城镇化率!$1:$1048576,MATCH($B261,城镇化率!$A:$A,0),MATCH(AP$1,城镇化率!$5:$5,0))/100</f>
        <v>1181019.1438454564</v>
      </c>
      <c r="AQ261" s="40">
        <f>INDEX(人口源表!$1:$1048576,MATCH($B261,人口源表!$A:$A,0),MATCH(AQ$1,人口源表!$1:$1,0))*INDEX(城镇化率!$1:$1048576,MATCH($B261,城镇化率!$A:$A,0),MATCH(AQ$1,城镇化率!$5:$5,0))/100</f>
        <v>1177968.6117970883</v>
      </c>
      <c r="AR261" s="40">
        <f>INDEX(人口源表!$1:$1048576,MATCH($B261,人口源表!$A:$A,0),MATCH(AR$1,人口源表!$1:$1,0))*INDEX(城镇化率!$1:$1048576,MATCH($B261,城镇化率!$A:$A,0),MATCH(AR$1,城镇化率!$5:$5,0))/100</f>
        <v>1175625.8992332334</v>
      </c>
      <c r="AS261" s="40">
        <f>INDEX(人口源表!$1:$1048576,MATCH($B261,人口源表!$A:$A,0),MATCH(AS$1,人口源表!$1:$1,0))*INDEX(城镇化率!$1:$1048576,MATCH($B261,城镇化率!$A:$A,0),MATCH(AS$1,城镇化率!$5:$5,0))/100</f>
        <v>1174118.5785360357</v>
      </c>
      <c r="AT261" s="40">
        <f>INDEX(人口源表!$1:$1048576,MATCH($B261,人口源表!$A:$A,0),MATCH(AT$1,人口源表!$1:$1,0))*INDEX(城镇化率!$1:$1048576,MATCH($B261,城镇化率!$A:$A,0),MATCH(AT$1,城镇化率!$5:$5,0))/100</f>
        <v>1173582.4830526032</v>
      </c>
      <c r="AU261" s="40">
        <f>INDEX(人口源表!$1:$1048576,MATCH($B261,人口源表!$A:$A,0),MATCH(AU$1,人口源表!$1:$1,0))*INDEX(城镇化率!$1:$1048576,MATCH($B261,城镇化率!$A:$A,0),MATCH(AU$1,城镇化率!$5:$5,0))/100</f>
        <v>1174160.0934958551</v>
      </c>
      <c r="AV261" s="40">
        <f>INDEX(人口源表!$1:$1048576,MATCH($B261,人口源表!$A:$A,0),MATCH(AV$1,人口源表!$1:$1,0))*INDEX(城镇化率!$1:$1048576,MATCH($B261,城镇化率!$A:$A,0),MATCH(AV$1,城镇化率!$5:$5,0))/100</f>
        <v>1175999.4722770487</v>
      </c>
    </row>
    <row r="262" spans="1:48" x14ac:dyDescent="0.15">
      <c r="A262" s="4" t="s">
        <v>876</v>
      </c>
      <c r="B262" s="4" t="s">
        <v>530</v>
      </c>
      <c r="C262" s="34">
        <f>VLOOKUP(B262,'[1]2016省城人口总结（根）'!B:C,2,FALSE)/100</f>
        <v>0.48369999999999996</v>
      </c>
      <c r="D262" s="40">
        <f>INDEX(人口源表!$1:$1048576,MATCH($B262,人口源表!$A:$A,0),MATCH(D$1,人口源表!$1:$1,0))*INDEX(城镇化率!$1:$1048576,MATCH($B262,城镇化率!$A:$A,0),MATCH(D$1,城镇化率!$5:$5,0))/100</f>
        <v>1609820.8935061472</v>
      </c>
      <c r="E262" s="40">
        <f>INDEX(人口源表!$1:$1048576,MATCH($B262,人口源表!$A:$A,0),MATCH(E$1,人口源表!$1:$1,0))*INDEX(城镇化率!$1:$1048576,MATCH($B262,城镇化率!$A:$A,0),MATCH(E$1,城镇化率!$5:$5,0))/100</f>
        <v>1643994.1822951371</v>
      </c>
      <c r="F262" s="40">
        <f>INDEX(人口源表!$1:$1048576,MATCH($B262,人口源表!$A:$A,0),MATCH(F$1,人口源表!$1:$1,0))*INDEX(城镇化率!$1:$1048576,MATCH($B262,城镇化率!$A:$A,0),MATCH(F$1,城镇化率!$5:$5,0))/100</f>
        <v>1678546.8337650488</v>
      </c>
      <c r="G262" s="40">
        <f>INDEX(人口源表!$1:$1048576,MATCH($B262,人口源表!$A:$A,0),MATCH(G$1,人口源表!$1:$1,0))*INDEX(城镇化率!$1:$1048576,MATCH($B262,城镇化率!$A:$A,0),MATCH(G$1,城镇化率!$5:$5,0))/100</f>
        <v>1421162.9234201398</v>
      </c>
      <c r="H262" s="40">
        <f>INDEX(人口源表!$1:$1048576,MATCH($B262,人口源表!$A:$A,0),MATCH(H$1,人口源表!$1:$1,0))*INDEX(城镇化率!$1:$1048576,MATCH($B262,城镇化率!$A:$A,0),MATCH(H$1,城镇化率!$5:$5,0))/100</f>
        <v>1456063.2858362859</v>
      </c>
      <c r="I262" s="40">
        <f>INDEX(人口源表!$1:$1048576,MATCH($B262,人口源表!$A:$A,0),MATCH(I$1,人口源表!$1:$1,0))*INDEX(城镇化率!$1:$1048576,MATCH($B262,城镇化率!$A:$A,0),MATCH(I$1,城镇化率!$5:$5,0))/100</f>
        <v>1480130.7243649939</v>
      </c>
      <c r="J262" s="40">
        <f>INDEX(人口源表!$1:$1048576,MATCH($B262,人口源表!$A:$A,0),MATCH(J$1,人口源表!$1:$1,0))*INDEX(城镇化率!$1:$1048576,MATCH($B262,城镇化率!$A:$A,0),MATCH(J$1,城镇化率!$5:$5,0))/100</f>
        <v>1503240.6348227037</v>
      </c>
      <c r="K262" s="40">
        <f>INDEX(人口源表!$1:$1048576,MATCH($B262,人口源表!$A:$A,0),MATCH(K$1,人口源表!$1:$1,0))*INDEX(城镇化率!$1:$1048576,MATCH($B262,城镇化率!$A:$A,0),MATCH(K$1,城镇化率!$5:$5,0))/100</f>
        <v>1525403.3113093474</v>
      </c>
      <c r="L262" s="40">
        <f>INDEX(人口源表!$1:$1048576,MATCH($B262,人口源表!$A:$A,0),MATCH(L$1,人口源表!$1:$1,0))*INDEX(城镇化率!$1:$1048576,MATCH($B262,城镇化率!$A:$A,0),MATCH(L$1,城镇化率!$5:$5,0))/100</f>
        <v>1546632.2698172694</v>
      </c>
      <c r="M262" s="40">
        <f>INDEX(人口源表!$1:$1048576,MATCH($B262,人口源表!$A:$A,0),MATCH(M$1,人口源表!$1:$1,0))*INDEX(城镇化率!$1:$1048576,MATCH($B262,城镇化率!$A:$A,0),MATCH(M$1,城镇化率!$5:$5,0))/100</f>
        <v>1566940.0375157492</v>
      </c>
      <c r="N262" s="40">
        <f>INDEX(人口源表!$1:$1048576,MATCH($B262,人口源表!$A:$A,0),MATCH(N$1,人口源表!$1:$1,0))*INDEX(城镇化率!$1:$1048576,MATCH($B262,城镇化率!$A:$A,0),MATCH(N$1,城镇化率!$5:$5,0))/100</f>
        <v>1586343.023004787</v>
      </c>
      <c r="O262" s="40">
        <f>INDEX(人口源表!$1:$1048576,MATCH($B262,人口源表!$A:$A,0),MATCH(O$1,人口源表!$1:$1,0))*INDEX(城镇化率!$1:$1048576,MATCH($B262,城镇化率!$A:$A,0),MATCH(O$1,城镇化率!$5:$5,0))/100</f>
        <v>1604857.2492287818</v>
      </c>
      <c r="P262" s="40">
        <f>INDEX(人口源表!$1:$1048576,MATCH($B262,人口源表!$A:$A,0),MATCH(P$1,人口源表!$1:$1,0))*INDEX(城镇化率!$1:$1048576,MATCH($B262,城镇化率!$A:$A,0),MATCH(P$1,城镇化率!$5:$5,0))/100</f>
        <v>1622502.7903833925</v>
      </c>
      <c r="Q262" s="40">
        <f>INDEX(人口源表!$1:$1048576,MATCH($B262,人口源表!$A:$A,0),MATCH(Q$1,人口源表!$1:$1,0))*INDEX(城镇化率!$1:$1048576,MATCH($B262,城镇化率!$A:$A,0),MATCH(Q$1,城镇化率!$5:$5,0))/100</f>
        <v>1639299.9869436419</v>
      </c>
      <c r="R262" s="40">
        <f>INDEX(人口源表!$1:$1048576,MATCH($B262,人口源表!$A:$A,0),MATCH(R$1,人口源表!$1:$1,0))*INDEX(城镇化率!$1:$1048576,MATCH($B262,城镇化率!$A:$A,0),MATCH(R$1,城镇化率!$5:$5,0))/100</f>
        <v>1655271.144010785</v>
      </c>
      <c r="S262" s="40">
        <f>INDEX(人口源表!$1:$1048576,MATCH($B262,人口源表!$A:$A,0),MATCH(S$1,人口源表!$1:$1,0))*INDEX(城镇化率!$1:$1048576,MATCH($B262,城镇化率!$A:$A,0),MATCH(S$1,城镇化率!$5:$5,0))/100</f>
        <v>1662171.0918296631</v>
      </c>
      <c r="T262" s="40">
        <f>INDEX(人口源表!$1:$1048576,MATCH($B262,人口源表!$A:$A,0),MATCH(T$1,人口源表!$1:$1,0))*INDEX(城镇化率!$1:$1048576,MATCH($B262,城镇化率!$A:$A,0),MATCH(T$1,城镇化率!$5:$5,0))/100</f>
        <v>1668194.5538226264</v>
      </c>
      <c r="U262" s="40">
        <f>INDEX(人口源表!$1:$1048576,MATCH($B262,人口源表!$A:$A,0),MATCH(U$1,人口源表!$1:$1,0))*INDEX(城镇化率!$1:$1048576,MATCH($B262,城镇化率!$A:$A,0),MATCH(U$1,城镇化率!$5:$5,0))/100</f>
        <v>1673382.0325467729</v>
      </c>
      <c r="V262" s="40">
        <f>INDEX(人口源表!$1:$1048576,MATCH($B262,人口源表!$A:$A,0),MATCH(V$1,人口源表!$1:$1,0))*INDEX(城镇化率!$1:$1048576,MATCH($B262,城镇化率!$A:$A,0),MATCH(V$1,城镇化率!$5:$5,0))/100</f>
        <v>1677775.5576194394</v>
      </c>
      <c r="W262" s="40">
        <f>INDEX(人口源表!$1:$1048576,MATCH($B262,人口源表!$A:$A,0),MATCH(W$1,人口源表!$1:$1,0))*INDEX(城镇化率!$1:$1048576,MATCH($B262,城镇化率!$A:$A,0),MATCH(W$1,城镇化率!$5:$5,0))/100</f>
        <v>1681418.1266206747</v>
      </c>
      <c r="X262" s="40">
        <f>INDEX(人口源表!$1:$1048576,MATCH($B262,人口源表!$A:$A,0),MATCH(X$1,人口源表!$1:$1,0))*INDEX(城镇化率!$1:$1048576,MATCH($B262,城镇化率!$A:$A,0),MATCH(X$1,城镇化率!$5:$5,0))/100</f>
        <v>1684353.7177262937</v>
      </c>
      <c r="Y262" s="40">
        <f>INDEX(人口源表!$1:$1048576,MATCH($B262,人口源表!$A:$A,0),MATCH(Y$1,人口源表!$1:$1,0))*INDEX(城镇化率!$1:$1048576,MATCH($B262,城镇化率!$A:$A,0),MATCH(Y$1,城镇化率!$5:$5,0))/100</f>
        <v>1686629.6701155887</v>
      </c>
      <c r="Z262" s="40">
        <f>INDEX(人口源表!$1:$1048576,MATCH($B262,人口源表!$A:$A,0),MATCH(Z$1,人口源表!$1:$1,0))*INDEX(城镇化率!$1:$1048576,MATCH($B262,城镇化率!$A:$A,0),MATCH(Z$1,城镇化率!$5:$5,0))/100</f>
        <v>1688292.5919578862</v>
      </c>
      <c r="AA262" s="40">
        <f>INDEX(人口源表!$1:$1048576,MATCH($B262,人口源表!$A:$A,0),MATCH(AA$1,人口源表!$1:$1,0))*INDEX(城镇化率!$1:$1048576,MATCH($B262,城镇化率!$A:$A,0),MATCH(AA$1,城镇化率!$5:$5,0))/100</f>
        <v>1689392.5143299163</v>
      </c>
      <c r="AB262" s="40">
        <f>INDEX(人口源表!$1:$1048576,MATCH($B262,人口源表!$A:$A,0),MATCH(AB$1,人口源表!$1:$1,0))*INDEX(城镇化率!$1:$1048576,MATCH($B262,城镇化率!$A:$A,0),MATCH(AB$1,城镇化率!$5:$5,0))/100</f>
        <v>1689979.359300677</v>
      </c>
      <c r="AC262" s="40">
        <f>INDEX(人口源表!$1:$1048576,MATCH($B262,人口源表!$A:$A,0),MATCH(AC$1,人口源表!$1:$1,0))*INDEX(城镇化率!$1:$1048576,MATCH($B262,城镇化率!$A:$A,0),MATCH(AC$1,城镇化率!$5:$5,0))/100</f>
        <v>1688037.8145765548</v>
      </c>
      <c r="AD262" s="40">
        <f>INDEX(人口源表!$1:$1048576,MATCH($B262,人口源表!$A:$A,0),MATCH(AD$1,人口源表!$1:$1,0))*INDEX(城镇化率!$1:$1048576,MATCH($B262,城镇化率!$A:$A,0),MATCH(AD$1,城镇化率!$5:$5,0))/100</f>
        <v>1685693.1726131672</v>
      </c>
      <c r="AE262" s="40">
        <f>INDEX(人口源表!$1:$1048576,MATCH($B262,人口源表!$A:$A,0),MATCH(AE$1,人口源表!$1:$1,0))*INDEX(城镇化率!$1:$1048576,MATCH($B262,城镇化率!$A:$A,0),MATCH(AE$1,城镇化率!$5:$5,0))/100</f>
        <v>1683001.2054325088</v>
      </c>
      <c r="AF262" s="40">
        <f>INDEX(人口源表!$1:$1048576,MATCH($B262,人口源表!$A:$A,0),MATCH(AF$1,人口源表!$1:$1,0))*INDEX(城镇化率!$1:$1048576,MATCH($B262,城镇化率!$A:$A,0),MATCH(AF$1,城镇化率!$5:$5,0))/100</f>
        <v>1680020.9995557365</v>
      </c>
      <c r="AG262" s="40">
        <f>INDEX(人口源表!$1:$1048576,MATCH($B262,人口源表!$A:$A,0),MATCH(AG$1,人口源表!$1:$1,0))*INDEX(城镇化率!$1:$1048576,MATCH($B262,城镇化率!$A:$A,0),MATCH(AG$1,城镇化率!$5:$5,0))/100</f>
        <v>1676812.561357907</v>
      </c>
      <c r="AH262" s="40">
        <f>INDEX(人口源表!$1:$1048576,MATCH($B262,人口源表!$A:$A,0),MATCH(AH$1,人口源表!$1:$1,0))*INDEX(城镇化率!$1:$1048576,MATCH($B262,城镇化率!$A:$A,0),MATCH(AH$1,城镇化率!$5:$5,0))/100</f>
        <v>1673435.5967169593</v>
      </c>
      <c r="AI262" s="40">
        <f>INDEX(人口源表!$1:$1048576,MATCH($B262,人口源表!$A:$A,0),MATCH(AI$1,人口源表!$1:$1,0))*INDEX(城镇化率!$1:$1048576,MATCH($B262,城镇化率!$A:$A,0),MATCH(AI$1,城镇化率!$5:$5,0))/100</f>
        <v>1669953.8147726359</v>
      </c>
      <c r="AJ262" s="40">
        <f>INDEX(人口源表!$1:$1048576,MATCH($B262,人口源表!$A:$A,0),MATCH(AJ$1,人口源表!$1:$1,0))*INDEX(城镇化率!$1:$1048576,MATCH($B262,城镇化率!$A:$A,0),MATCH(AJ$1,城镇化率!$5:$5,0))/100</f>
        <v>1666430.041205762</v>
      </c>
      <c r="AK262" s="40">
        <f>INDEX(人口源表!$1:$1048576,MATCH($B262,人口源表!$A:$A,0),MATCH(AK$1,人口源表!$1:$1,0))*INDEX(城镇化率!$1:$1048576,MATCH($B262,城镇化率!$A:$A,0),MATCH(AK$1,城镇化率!$5:$5,0))/100</f>
        <v>1662929.9216355807</v>
      </c>
      <c r="AL262" s="40">
        <f>INDEX(人口源表!$1:$1048576,MATCH($B262,人口源表!$A:$A,0),MATCH(AL$1,人口源表!$1:$1,0))*INDEX(城镇化率!$1:$1048576,MATCH($B262,城镇化率!$A:$A,0),MATCH(AL$1,城镇化率!$5:$5,0))/100</f>
        <v>1659520.0941702211</v>
      </c>
      <c r="AM262" s="40">
        <f>INDEX(人口源表!$1:$1048576,MATCH($B262,人口源表!$A:$A,0),MATCH(AM$1,人口源表!$1:$1,0))*INDEX(城镇化率!$1:$1048576,MATCH($B262,城镇化率!$A:$A,0),MATCH(AM$1,城镇化率!$5:$5,0))/100</f>
        <v>1656268.824994914</v>
      </c>
      <c r="AN262" s="40">
        <f>INDEX(人口源表!$1:$1048576,MATCH($B262,人口源表!$A:$A,0),MATCH(AN$1,人口源表!$1:$1,0))*INDEX(城镇化率!$1:$1048576,MATCH($B262,城镇化率!$A:$A,0),MATCH(AN$1,城镇化率!$5:$5,0))/100</f>
        <v>1653246.6581968816</v>
      </c>
      <c r="AO262" s="40">
        <f>INDEX(人口源表!$1:$1048576,MATCH($B262,人口源表!$A:$A,0),MATCH(AO$1,人口源表!$1:$1,0))*INDEX(城镇化率!$1:$1048576,MATCH($B262,城镇化率!$A:$A,0),MATCH(AO$1,城镇化率!$5:$5,0))/100</f>
        <v>1650523.9252213838</v>
      </c>
      <c r="AP262" s="40">
        <f>INDEX(人口源表!$1:$1048576,MATCH($B262,人口源表!$A:$A,0),MATCH(AP$1,人口源表!$1:$1,0))*INDEX(城镇化率!$1:$1048576,MATCH($B262,城镇化率!$A:$A,0),MATCH(AP$1,城镇化率!$5:$5,0))/100</f>
        <v>1648174.5309499661</v>
      </c>
      <c r="AQ262" s="40">
        <f>INDEX(人口源表!$1:$1048576,MATCH($B262,人口源表!$A:$A,0),MATCH(AQ$1,人口源表!$1:$1,0))*INDEX(城镇化率!$1:$1048576,MATCH($B262,城镇化率!$A:$A,0),MATCH(AQ$1,城镇化率!$5:$5,0))/100</f>
        <v>1646272.1968421147</v>
      </c>
      <c r="AR262" s="40">
        <f>INDEX(人口源表!$1:$1048576,MATCH($B262,人口源表!$A:$A,0),MATCH(AR$1,人口源表!$1:$1,0))*INDEX(城镇化率!$1:$1048576,MATCH($B262,城镇化率!$A:$A,0),MATCH(AR$1,城镇化率!$5:$5,0))/100</f>
        <v>1644892.9996254018</v>
      </c>
      <c r="AS262" s="40">
        <f>INDEX(人口源表!$1:$1048576,MATCH($B262,人口源表!$A:$A,0),MATCH(AS$1,人口源表!$1:$1,0))*INDEX(城镇化率!$1:$1048576,MATCH($B262,城镇化率!$A:$A,0),MATCH(AS$1,城镇化率!$5:$5,0))/100</f>
        <v>1644114.7648918221</v>
      </c>
      <c r="AT262" s="40">
        <f>INDEX(人口源表!$1:$1048576,MATCH($B262,人口源表!$A:$A,0),MATCH(AT$1,人口源表!$1:$1,0))*INDEX(城镇化率!$1:$1048576,MATCH($B262,城镇化率!$A:$A,0),MATCH(AT$1,城镇化率!$5:$5,0))/100</f>
        <v>1644017.0894950386</v>
      </c>
      <c r="AU262" s="40">
        <f>INDEX(人口源表!$1:$1048576,MATCH($B262,人口源表!$A:$A,0),MATCH(AU$1,人口源表!$1:$1,0))*INDEX(城镇化率!$1:$1048576,MATCH($B262,城镇化率!$A:$A,0),MATCH(AU$1,城镇化率!$5:$5,0))/100</f>
        <v>1644680.7187946823</v>
      </c>
      <c r="AV262" s="40">
        <f>INDEX(人口源表!$1:$1048576,MATCH($B262,人口源表!$A:$A,0),MATCH(AV$1,人口源表!$1:$1,0))*INDEX(城镇化率!$1:$1048576,MATCH($B262,城镇化率!$A:$A,0),MATCH(AV$1,城镇化率!$5:$5,0))/100</f>
        <v>1646188.8529174363</v>
      </c>
    </row>
    <row r="263" spans="1:48" x14ac:dyDescent="0.15">
      <c r="A263" s="4" t="s">
        <v>876</v>
      </c>
      <c r="B263" s="4" t="s">
        <v>532</v>
      </c>
      <c r="C263" s="34">
        <f>VLOOKUP(B263,'[1]2016省城人口总结（根）'!B:C,2,FALSE)/100</f>
        <v>0.48060000000000003</v>
      </c>
      <c r="D263" s="40">
        <f>INDEX(人口源表!$1:$1048576,MATCH($B263,人口源表!$A:$A,0),MATCH(D$1,人口源表!$1:$1,0))*INDEX(城镇化率!$1:$1048576,MATCH($B263,城镇化率!$A:$A,0),MATCH(D$1,城镇化率!$5:$5,0))/100</f>
        <v>1829221.1459574788</v>
      </c>
      <c r="E263" s="40">
        <f>INDEX(人口源表!$1:$1048576,MATCH($B263,人口源表!$A:$A,0),MATCH(E$1,人口源表!$1:$1,0))*INDEX(城镇化率!$1:$1048576,MATCH($B263,城镇化率!$A:$A,0),MATCH(E$1,城镇化率!$5:$5,0))/100</f>
        <v>1865755.3297920513</v>
      </c>
      <c r="F263" s="40">
        <f>INDEX(人口源表!$1:$1048576,MATCH($B263,人口源表!$A:$A,0),MATCH(F$1,人口源表!$1:$1,0))*INDEX(城镇化率!$1:$1048576,MATCH($B263,城镇化率!$A:$A,0),MATCH(F$1,城镇化率!$5:$5,0))/100</f>
        <v>1902154.6693897063</v>
      </c>
      <c r="G263" s="40">
        <f>INDEX(人口源表!$1:$1048576,MATCH($B263,人口源表!$A:$A,0),MATCH(G$1,人口源表!$1:$1,0))*INDEX(城镇化率!$1:$1048576,MATCH($B263,城镇化率!$A:$A,0),MATCH(G$1,城镇化率!$5:$5,0))/100</f>
        <v>1582615.9537005317</v>
      </c>
      <c r="H263" s="40">
        <f>INDEX(人口源表!$1:$1048576,MATCH($B263,人口源表!$A:$A,0),MATCH(H$1,人口源表!$1:$1,0))*INDEX(城镇化率!$1:$1048576,MATCH($B263,城镇化率!$A:$A,0),MATCH(H$1,城镇化率!$5:$5,0))/100</f>
        <v>1614553.524687368</v>
      </c>
      <c r="I263" s="40">
        <f>INDEX(人口源表!$1:$1048576,MATCH($B263,人口源表!$A:$A,0),MATCH(I$1,人口源表!$1:$1,0))*INDEX(城镇化率!$1:$1048576,MATCH($B263,城镇化率!$A:$A,0),MATCH(I$1,城镇化率!$5:$5,0))/100</f>
        <v>1635250.6329810766</v>
      </c>
      <c r="J263" s="40">
        <f>INDEX(人口源表!$1:$1048576,MATCH($B263,人口源表!$A:$A,0),MATCH(J$1,人口源表!$1:$1,0))*INDEX(城镇化率!$1:$1048576,MATCH($B263,城镇化率!$A:$A,0),MATCH(J$1,城镇化率!$5:$5,0))/100</f>
        <v>1655655.2908104246</v>
      </c>
      <c r="K263" s="40">
        <f>INDEX(人口源表!$1:$1048576,MATCH($B263,人口源表!$A:$A,0),MATCH(K$1,人口源表!$1:$1,0))*INDEX(城镇化率!$1:$1048576,MATCH($B263,城镇化率!$A:$A,0),MATCH(K$1,城镇化率!$5:$5,0))/100</f>
        <v>1675730.8220819179</v>
      </c>
      <c r="L263" s="40">
        <f>INDEX(人口源表!$1:$1048576,MATCH($B263,人口源表!$A:$A,0),MATCH(L$1,人口源表!$1:$1,0))*INDEX(城镇化率!$1:$1048576,MATCH($B263,城镇化率!$A:$A,0),MATCH(L$1,城镇化率!$5:$5,0))/100</f>
        <v>1695441.465869735</v>
      </c>
      <c r="M263" s="40">
        <f>INDEX(人口源表!$1:$1048576,MATCH($B263,人口源表!$A:$A,0),MATCH(M$1,人口源表!$1:$1,0))*INDEX(城镇化率!$1:$1048576,MATCH($B263,城镇化率!$A:$A,0),MATCH(M$1,城镇化率!$5:$5,0))/100</f>
        <v>1714754.6165515196</v>
      </c>
      <c r="N263" s="40">
        <f>INDEX(人口源表!$1:$1048576,MATCH($B263,人口源表!$A:$A,0),MATCH(N$1,人口源表!$1:$1,0))*INDEX(城镇化率!$1:$1048576,MATCH($B263,城镇化率!$A:$A,0),MATCH(N$1,城镇化率!$5:$5,0))/100</f>
        <v>1733638.8300722975</v>
      </c>
      <c r="O263" s="40">
        <f>INDEX(人口源表!$1:$1048576,MATCH($B263,人口源表!$A:$A,0),MATCH(O$1,人口源表!$1:$1,0))*INDEX(城镇化率!$1:$1048576,MATCH($B263,城镇化率!$A:$A,0),MATCH(O$1,城镇化率!$5:$5,0))/100</f>
        <v>1752064.4613777145</v>
      </c>
      <c r="P263" s="40">
        <f>INDEX(人口源表!$1:$1048576,MATCH($B263,人口源表!$A:$A,0),MATCH(P$1,人口源表!$1:$1,0))*INDEX(城镇化率!$1:$1048576,MATCH($B263,城镇化率!$A:$A,0),MATCH(P$1,城镇化率!$5:$5,0))/100</f>
        <v>1770004.8945126431</v>
      </c>
      <c r="Q263" s="40">
        <f>INDEX(人口源表!$1:$1048576,MATCH($B263,人口源表!$A:$A,0),MATCH(Q$1,人口源表!$1:$1,0))*INDEX(城镇化率!$1:$1048576,MATCH($B263,城镇化率!$A:$A,0),MATCH(Q$1,城镇化率!$5:$5,0))/100</f>
        <v>1787435.0316871412</v>
      </c>
      <c r="R263" s="40">
        <f>INDEX(人口源表!$1:$1048576,MATCH($B263,人口源表!$A:$A,0),MATCH(R$1,人口源表!$1:$1,0))*INDEX(城镇化率!$1:$1048576,MATCH($B263,城镇化率!$A:$A,0),MATCH(R$1,城镇化率!$5:$5,0))/100</f>
        <v>1804333.0942601622</v>
      </c>
      <c r="S263" s="40">
        <f>INDEX(人口源表!$1:$1048576,MATCH($B263,人口源表!$A:$A,0),MATCH(S$1,人口源表!$1:$1,0))*INDEX(城镇化率!$1:$1048576,MATCH($B263,城镇化率!$A:$A,0),MATCH(S$1,城镇化率!$5:$5,0))/100</f>
        <v>1811666.9660881478</v>
      </c>
      <c r="T263" s="40">
        <f>INDEX(人口源表!$1:$1048576,MATCH($B263,人口源表!$A:$A,0),MATCH(T$1,人口源表!$1:$1,0))*INDEX(城镇化率!$1:$1048576,MATCH($B263,城镇化率!$A:$A,0),MATCH(T$1,城镇化率!$5:$5,0))/100</f>
        <v>1818321.2052557785</v>
      </c>
      <c r="U263" s="40">
        <f>INDEX(人口源表!$1:$1048576,MATCH($B263,人口源表!$A:$A,0),MATCH(U$1,人口源表!$1:$1,0))*INDEX(城镇化率!$1:$1048576,MATCH($B263,城镇化率!$A:$A,0),MATCH(U$1,城镇化率!$5:$5,0))/100</f>
        <v>1824292.7872887948</v>
      </c>
      <c r="V263" s="40">
        <f>INDEX(人口源表!$1:$1048576,MATCH($B263,人口源表!$A:$A,0),MATCH(V$1,人口源表!$1:$1,0))*INDEX(城镇化率!$1:$1048576,MATCH($B263,城镇化率!$A:$A,0),MATCH(V$1,城镇化率!$5:$5,0))/100</f>
        <v>1829580.4698584175</v>
      </c>
      <c r="W263" s="40">
        <f>INDEX(人口源表!$1:$1048576,MATCH($B263,人口源表!$A:$A,0),MATCH(W$1,人口源表!$1:$1,0))*INDEX(城镇化率!$1:$1048576,MATCH($B263,城镇化率!$A:$A,0),MATCH(W$1,城镇化率!$5:$5,0))/100</f>
        <v>1834187.1663464077</v>
      </c>
      <c r="X263" s="40">
        <f>INDEX(人口源表!$1:$1048576,MATCH($B263,人口源表!$A:$A,0),MATCH(X$1,人口源表!$1:$1,0))*INDEX(城镇化率!$1:$1048576,MATCH($B263,城镇化率!$A:$A,0),MATCH(X$1,城镇化率!$5:$5,0))/100</f>
        <v>1838118.8787960887</v>
      </c>
      <c r="Y263" s="40">
        <f>INDEX(人口源表!$1:$1048576,MATCH($B263,人口源表!$A:$A,0),MATCH(Y$1,人口源表!$1:$1,0))*INDEX(城镇化率!$1:$1048576,MATCH($B263,城镇化率!$A:$A,0),MATCH(Y$1,城镇化率!$5:$5,0))/100</f>
        <v>1841385.3616505808</v>
      </c>
      <c r="Z263" s="40">
        <f>INDEX(人口源表!$1:$1048576,MATCH($B263,人口源表!$A:$A,0),MATCH(Z$1,人口源表!$1:$1,0))*INDEX(城镇化率!$1:$1048576,MATCH($B263,城镇化率!$A:$A,0),MATCH(Z$1,城镇化率!$5:$5,0))/100</f>
        <v>1843999.0310832646</v>
      </c>
      <c r="AA263" s="40">
        <f>INDEX(人口源表!$1:$1048576,MATCH($B263,人口源表!$A:$A,0),MATCH(AA$1,人口源表!$1:$1,0))*INDEX(城镇化率!$1:$1048576,MATCH($B263,城镇化率!$A:$A,0),MATCH(AA$1,城镇化率!$5:$5,0))/100</f>
        <v>1845977.9983188938</v>
      </c>
      <c r="AB263" s="40">
        <f>INDEX(人口源表!$1:$1048576,MATCH($B263,人口源表!$A:$A,0),MATCH(AB$1,人口源表!$1:$1,0))*INDEX(城镇化率!$1:$1048576,MATCH($B263,城镇化率!$A:$A,0),MATCH(AB$1,城镇化率!$5:$5,0))/100</f>
        <v>1847342.029180835</v>
      </c>
      <c r="AC263" s="40">
        <f>INDEX(人口源表!$1:$1048576,MATCH($B263,人口源表!$A:$A,0),MATCH(AC$1,人口源表!$1:$1,0))*INDEX(城镇化率!$1:$1048576,MATCH($B263,城镇化率!$A:$A,0),MATCH(AC$1,城镇化率!$5:$5,0))/100</f>
        <v>1845854.6993035891</v>
      </c>
      <c r="AD263" s="40">
        <f>INDEX(人口源表!$1:$1048576,MATCH($B263,人口源表!$A:$A,0),MATCH(AD$1,人口源表!$1:$1,0))*INDEX(城镇化率!$1:$1048576,MATCH($B263,城镇化率!$A:$A,0),MATCH(AD$1,城镇化率!$5:$5,0))/100</f>
        <v>1843807.7986038029</v>
      </c>
      <c r="AE263" s="40">
        <f>INDEX(人口源表!$1:$1048576,MATCH($B263,人口源表!$A:$A,0),MATCH(AE$1,人口源表!$1:$1,0))*INDEX(城镇化率!$1:$1048576,MATCH($B263,城镇化率!$A:$A,0),MATCH(AE$1,城镇化率!$5:$5,0))/100</f>
        <v>1841236.2161931095</v>
      </c>
      <c r="AF263" s="40">
        <f>INDEX(人口源表!$1:$1048576,MATCH($B263,人口源表!$A:$A,0),MATCH(AF$1,人口源表!$1:$1,0))*INDEX(城镇化率!$1:$1048576,MATCH($B263,城镇化率!$A:$A,0),MATCH(AF$1,城镇化率!$5:$5,0))/100</f>
        <v>1838178.4445623928</v>
      </c>
      <c r="AG263" s="40">
        <f>INDEX(人口源表!$1:$1048576,MATCH($B263,人口源表!$A:$A,0),MATCH(AG$1,人口源表!$1:$1,0))*INDEX(城镇化率!$1:$1048576,MATCH($B263,城镇化率!$A:$A,0),MATCH(AG$1,城镇化率!$5:$5,0))/100</f>
        <v>1834677.2505758514</v>
      </c>
      <c r="AH263" s="40">
        <f>INDEX(人口源表!$1:$1048576,MATCH($B263,人口源表!$A:$A,0),MATCH(AH$1,人口源表!$1:$1,0))*INDEX(城镇化率!$1:$1048576,MATCH($B263,城镇化率!$A:$A,0),MATCH(AH$1,城镇化率!$5:$5,0))/100</f>
        <v>1830777.9184493329</v>
      </c>
      <c r="AI263" s="40">
        <f>INDEX(人口源表!$1:$1048576,MATCH($B263,人口源表!$A:$A,0),MATCH(AI$1,人口源表!$1:$1,0))*INDEX(城镇化率!$1:$1048576,MATCH($B263,城镇化率!$A:$A,0),MATCH(AI$1,城镇化率!$5:$5,0))/100</f>
        <v>1826532.5812987119</v>
      </c>
      <c r="AJ263" s="40">
        <f>INDEX(人口源表!$1:$1048576,MATCH($B263,人口源表!$A:$A,0),MATCH(AJ$1,人口源表!$1:$1,0))*INDEX(城镇化率!$1:$1048576,MATCH($B263,城镇化率!$A:$A,0),MATCH(AJ$1,城镇化率!$5:$5,0))/100</f>
        <v>1821996.0369737968</v>
      </c>
      <c r="AK263" s="40">
        <f>INDEX(人口源表!$1:$1048576,MATCH($B263,人口源表!$A:$A,0),MATCH(AK$1,人口源表!$1:$1,0))*INDEX(城镇化率!$1:$1048576,MATCH($B263,城镇化率!$A:$A,0),MATCH(AK$1,城镇化率!$5:$5,0))/100</f>
        <v>1817227.6433190487</v>
      </c>
      <c r="AL263" s="40">
        <f>INDEX(人口源表!$1:$1048576,MATCH($B263,人口源表!$A:$A,0),MATCH(AL$1,人口源表!$1:$1,0))*INDEX(城镇化率!$1:$1048576,MATCH($B263,城镇化率!$A:$A,0),MATCH(AL$1,城镇化率!$5:$5,0))/100</f>
        <v>1812290.1564107379</v>
      </c>
      <c r="AM263" s="40">
        <f>INDEX(人口源表!$1:$1048576,MATCH($B263,人口源表!$A:$A,0),MATCH(AM$1,人口源表!$1:$1,0))*INDEX(城镇化率!$1:$1048576,MATCH($B263,城镇化率!$A:$A,0),MATCH(AM$1,城镇化率!$5:$5,0))/100</f>
        <v>1807252.8971004724</v>
      </c>
      <c r="AN263" s="40">
        <f>INDEX(人口源表!$1:$1048576,MATCH($B263,人口源表!$A:$A,0),MATCH(AN$1,人口源表!$1:$1,0))*INDEX(城镇化率!$1:$1048576,MATCH($B263,城镇化率!$A:$A,0),MATCH(AN$1,城镇化率!$5:$5,0))/100</f>
        <v>1802188.1183689535</v>
      </c>
      <c r="AO263" s="40">
        <f>INDEX(人口源表!$1:$1048576,MATCH($B263,人口源表!$A:$A,0),MATCH(AO$1,人口源表!$1:$1,0))*INDEX(城镇化率!$1:$1048576,MATCH($B263,城镇化率!$A:$A,0),MATCH(AO$1,城镇化率!$5:$5,0))/100</f>
        <v>1797173.5583209579</v>
      </c>
      <c r="AP263" s="40">
        <f>INDEX(人口源表!$1:$1048576,MATCH($B263,人口源表!$A:$A,0),MATCH(AP$1,人口源表!$1:$1,0))*INDEX(城镇化率!$1:$1048576,MATCH($B263,城镇化率!$A:$A,0),MATCH(AP$1,城镇化率!$5:$5,0))/100</f>
        <v>1792290.6454330354</v>
      </c>
      <c r="AQ263" s="40">
        <f>INDEX(人口源表!$1:$1048576,MATCH($B263,人口源表!$A:$A,0),MATCH(AQ$1,人口源表!$1:$1,0))*INDEX(城镇化率!$1:$1048576,MATCH($B263,城镇化率!$A:$A,0),MATCH(AQ$1,城镇化率!$5:$5,0))/100</f>
        <v>1787626.4520153753</v>
      </c>
      <c r="AR263" s="40">
        <f>INDEX(人口源表!$1:$1048576,MATCH($B263,人口源表!$A:$A,0),MATCH(AR$1,人口源表!$1:$1,0))*INDEX(城镇化率!$1:$1048576,MATCH($B263,城镇化率!$A:$A,0),MATCH(AR$1,城镇化率!$5:$5,0))/100</f>
        <v>1783273.1550304603</v>
      </c>
      <c r="AS263" s="40">
        <f>INDEX(人口源表!$1:$1048576,MATCH($B263,人口源表!$A:$A,0),MATCH(AS$1,人口源表!$1:$1,0))*INDEX(城镇化率!$1:$1048576,MATCH($B263,城镇化率!$A:$A,0),MATCH(AS$1,城镇化率!$5:$5,0))/100</f>
        <v>1779326.2107528266</v>
      </c>
      <c r="AT263" s="40">
        <f>INDEX(人口源表!$1:$1048576,MATCH($B263,人口源表!$A:$A,0),MATCH(AT$1,人口源表!$1:$1,0))*INDEX(城镇化率!$1:$1048576,MATCH($B263,城镇化率!$A:$A,0),MATCH(AT$1,城镇化率!$5:$5,0))/100</f>
        <v>1775888.2365422652</v>
      </c>
      <c r="AU263" s="40">
        <f>INDEX(人口源表!$1:$1048576,MATCH($B263,人口源表!$A:$A,0),MATCH(AU$1,人口源表!$1:$1,0))*INDEX(城镇化率!$1:$1048576,MATCH($B263,城镇化率!$A:$A,0),MATCH(AU$1,城镇化率!$5:$5,0))/100</f>
        <v>1773065.9262881191</v>
      </c>
      <c r="AV263" s="40">
        <f>INDEX(人口源表!$1:$1048576,MATCH($B263,人口源表!$A:$A,0),MATCH(AV$1,人口源表!$1:$1,0))*INDEX(城镇化率!$1:$1048576,MATCH($B263,城镇化率!$A:$A,0),MATCH(AV$1,城镇化率!$5:$5,0))/100</f>
        <v>1770970.1128931958</v>
      </c>
    </row>
    <row r="264" spans="1:48" x14ac:dyDescent="0.15">
      <c r="A264" s="4" t="s">
        <v>876</v>
      </c>
      <c r="B264" s="4" t="s">
        <v>534</v>
      </c>
      <c r="C264" s="34">
        <f>VLOOKUP(B264,'[1]2016省城人口总结（根）'!B:C,2,FALSE)/100</f>
        <v>0.50090000000000001</v>
      </c>
      <c r="D264" s="40">
        <f>INDEX(人口源表!$1:$1048576,MATCH($B264,人口源表!$A:$A,0),MATCH(D$1,人口源表!$1:$1,0))*INDEX(城镇化率!$1:$1048576,MATCH($B264,城镇化率!$A:$A,0),MATCH(D$1,城镇化率!$5:$5,0))/100</f>
        <v>1652267.8127621657</v>
      </c>
      <c r="E264" s="40">
        <f>INDEX(人口源表!$1:$1048576,MATCH($B264,人口源表!$A:$A,0),MATCH(E$1,人口源表!$1:$1,0))*INDEX(城镇化率!$1:$1048576,MATCH($B264,城镇化率!$A:$A,0),MATCH(E$1,城镇化率!$5:$5,0))/100</f>
        <v>1684726.2501025952</v>
      </c>
      <c r="F264" s="40">
        <f>INDEX(人口源表!$1:$1048576,MATCH($B264,人口源表!$A:$A,0),MATCH(F$1,人口源表!$1:$1,0))*INDEX(城镇化率!$1:$1048576,MATCH($B264,城镇化率!$A:$A,0),MATCH(F$1,城镇化率!$5:$5,0))/100</f>
        <v>1717250.4338436322</v>
      </c>
      <c r="G264" s="40">
        <f>INDEX(人口源表!$1:$1048576,MATCH($B264,人口源表!$A:$A,0),MATCH(G$1,人口源表!$1:$1,0))*INDEX(城镇化率!$1:$1048576,MATCH($B264,城镇化率!$A:$A,0),MATCH(G$1,城镇化率!$5:$5,0))/100</f>
        <v>1657981.2217434549</v>
      </c>
      <c r="H264" s="40">
        <f>INDEX(人口源表!$1:$1048576,MATCH($B264,人口源表!$A:$A,0),MATCH(H$1,人口源表!$1:$1,0))*INDEX(城镇化率!$1:$1048576,MATCH($B264,城镇化率!$A:$A,0),MATCH(H$1,城镇化率!$5:$5,0))/100</f>
        <v>1693202.4871614792</v>
      </c>
      <c r="I264" s="40">
        <f>INDEX(人口源表!$1:$1048576,MATCH($B264,人口源表!$A:$A,0),MATCH(I$1,人口源表!$1:$1,0))*INDEX(城镇化率!$1:$1048576,MATCH($B264,城镇化率!$A:$A,0),MATCH(I$1,城镇化率!$5:$5,0))/100</f>
        <v>1716028.4388837644</v>
      </c>
      <c r="J264" s="40">
        <f>INDEX(人口源表!$1:$1048576,MATCH($B264,人口源表!$A:$A,0),MATCH(J$1,人口源表!$1:$1,0))*INDEX(城镇化率!$1:$1048576,MATCH($B264,城镇化率!$A:$A,0),MATCH(J$1,城镇化率!$5:$5,0))/100</f>
        <v>1737959.7623440602</v>
      </c>
      <c r="K264" s="40">
        <f>INDEX(人口源表!$1:$1048576,MATCH($B264,人口源表!$A:$A,0),MATCH(K$1,人口源表!$1:$1,0))*INDEX(城镇化率!$1:$1048576,MATCH($B264,城镇化率!$A:$A,0),MATCH(K$1,城镇化率!$5:$5,0))/100</f>
        <v>1758987.1003085382</v>
      </c>
      <c r="L264" s="40">
        <f>INDEX(人口源表!$1:$1048576,MATCH($B264,人口源表!$A:$A,0),MATCH(L$1,人口源表!$1:$1,0))*INDEX(城镇化率!$1:$1048576,MATCH($B264,城镇化率!$A:$A,0),MATCH(L$1,城镇化率!$5:$5,0))/100</f>
        <v>1779103.5628963206</v>
      </c>
      <c r="M264" s="40">
        <f>INDEX(人口源表!$1:$1048576,MATCH($B264,人口源表!$A:$A,0),MATCH(M$1,人口源表!$1:$1,0))*INDEX(城镇化率!$1:$1048576,MATCH($B264,城镇化率!$A:$A,0),MATCH(M$1,城镇化率!$5:$5,0))/100</f>
        <v>1798304.2871864757</v>
      </c>
      <c r="N264" s="40">
        <f>INDEX(人口源表!$1:$1048576,MATCH($B264,人口源表!$A:$A,0),MATCH(N$1,人口源表!$1:$1,0))*INDEX(城镇化率!$1:$1048576,MATCH($B264,城镇化率!$A:$A,0),MATCH(N$1,城镇化率!$5:$5,0))/100</f>
        <v>1816585.9666594586</v>
      </c>
      <c r="O264" s="40">
        <f>INDEX(人口源表!$1:$1048576,MATCH($B264,人口源表!$A:$A,0),MATCH(O$1,人口源表!$1:$1,0))*INDEX(城镇化率!$1:$1048576,MATCH($B264,城镇化率!$A:$A,0),MATCH(O$1,城镇化率!$5:$5,0))/100</f>
        <v>1833949.2219735216</v>
      </c>
      <c r="P264" s="40">
        <f>INDEX(人口源表!$1:$1048576,MATCH($B264,人口源表!$A:$A,0),MATCH(P$1,人口源表!$1:$1,0))*INDEX(城镇化率!$1:$1048576,MATCH($B264,城镇化率!$A:$A,0),MATCH(P$1,城镇化率!$5:$5,0))/100</f>
        <v>1850394.7287868666</v>
      </c>
      <c r="Q264" s="40">
        <f>INDEX(人口源表!$1:$1048576,MATCH($B264,人口源表!$A:$A,0),MATCH(Q$1,人口源表!$1:$1,0))*INDEX(城镇化率!$1:$1048576,MATCH($B264,城镇化率!$A:$A,0),MATCH(Q$1,城镇化率!$5:$5,0))/100</f>
        <v>1865927.3123889191</v>
      </c>
      <c r="R264" s="40">
        <f>INDEX(人口源表!$1:$1048576,MATCH($B264,人口源表!$A:$A,0),MATCH(R$1,人口源表!$1:$1,0))*INDEX(城镇化率!$1:$1048576,MATCH($B264,城镇化率!$A:$A,0),MATCH(R$1,城镇化率!$5:$5,0))/100</f>
        <v>1880553.1849454108</v>
      </c>
      <c r="S264" s="40">
        <f>INDEX(人口源表!$1:$1048576,MATCH($B264,人口源表!$A:$A,0),MATCH(S$1,人口源表!$1:$1,0))*INDEX(城镇化率!$1:$1048576,MATCH($B264,城镇化率!$A:$A,0),MATCH(S$1,城镇化率!$5:$5,0))/100</f>
        <v>1884904.1610541076</v>
      </c>
      <c r="T264" s="40">
        <f>INDEX(人口源表!$1:$1048576,MATCH($B264,人口源表!$A:$A,0),MATCH(T$1,人口源表!$1:$1,0))*INDEX(城镇化率!$1:$1048576,MATCH($B264,城镇化率!$A:$A,0),MATCH(T$1,城镇化率!$5:$5,0))/100</f>
        <v>1888290.270115664</v>
      </c>
      <c r="U264" s="40">
        <f>INDEX(人口源表!$1:$1048576,MATCH($B264,人口源表!$A:$A,0),MATCH(U$1,人口源表!$1:$1,0))*INDEX(城镇化率!$1:$1048576,MATCH($B264,城镇化率!$A:$A,0),MATCH(U$1,城镇化率!$5:$5,0))/100</f>
        <v>1890739.007500628</v>
      </c>
      <c r="V264" s="40">
        <f>INDEX(人口源表!$1:$1048576,MATCH($B264,人口源表!$A:$A,0),MATCH(V$1,人口源表!$1:$1,0))*INDEX(城镇化率!$1:$1048576,MATCH($B264,城镇化率!$A:$A,0),MATCH(V$1,城镇化率!$5:$5,0))/100</f>
        <v>1892282.791210002</v>
      </c>
      <c r="W264" s="40">
        <f>INDEX(人口源表!$1:$1048576,MATCH($B264,人口源表!$A:$A,0),MATCH(W$1,人口源表!$1:$1,0))*INDEX(城镇化率!$1:$1048576,MATCH($B264,城镇化率!$A:$A,0),MATCH(W$1,城镇化率!$5:$5,0))/100</f>
        <v>1892954.2218501503</v>
      </c>
      <c r="X264" s="40">
        <f>INDEX(人口源表!$1:$1048576,MATCH($B264,人口源表!$A:$A,0),MATCH(X$1,人口源表!$1:$1,0))*INDEX(城镇化率!$1:$1048576,MATCH($B264,城镇化率!$A:$A,0),MATCH(X$1,城镇化率!$5:$5,0))/100</f>
        <v>1892790.3472854719</v>
      </c>
      <c r="Y264" s="40">
        <f>INDEX(人口源表!$1:$1048576,MATCH($B264,人口源表!$A:$A,0),MATCH(Y$1,人口源表!$1:$1,0))*INDEX(城镇化率!$1:$1048576,MATCH($B264,城镇化率!$A:$A,0),MATCH(Y$1,城镇化率!$5:$5,0))/100</f>
        <v>1891830.3126994513</v>
      </c>
      <c r="Z264" s="40">
        <f>INDEX(人口源表!$1:$1048576,MATCH($B264,人口源表!$A:$A,0),MATCH(Z$1,人口源表!$1:$1,0))*INDEX(城镇化率!$1:$1048576,MATCH($B264,城镇化率!$A:$A,0),MATCH(Z$1,城镇化率!$5:$5,0))/100</f>
        <v>1890114.7866521848</v>
      </c>
      <c r="AA264" s="40">
        <f>INDEX(人口源表!$1:$1048576,MATCH($B264,人口源表!$A:$A,0),MATCH(AA$1,人口源表!$1:$1,0))*INDEX(城镇化率!$1:$1048576,MATCH($B264,城镇化率!$A:$A,0),MATCH(AA$1,城镇化率!$5:$5,0))/100</f>
        <v>1887689.702963653</v>
      </c>
      <c r="AB264" s="40">
        <f>INDEX(人口源表!$1:$1048576,MATCH($B264,人口源表!$A:$A,0),MATCH(AB$1,人口源表!$1:$1,0))*INDEX(城镇化率!$1:$1048576,MATCH($B264,城镇化率!$A:$A,0),MATCH(AB$1,城镇化率!$5:$5,0))/100</f>
        <v>1884602.025790944</v>
      </c>
      <c r="AC264" s="40">
        <f>INDEX(人口源表!$1:$1048576,MATCH($B264,人口源表!$A:$A,0),MATCH(AC$1,人口源表!$1:$1,0))*INDEX(城镇化率!$1:$1048576,MATCH($B264,城镇化率!$A:$A,0),MATCH(AC$1,城镇化率!$5:$5,0))/100</f>
        <v>1878600.6643121359</v>
      </c>
      <c r="AD264" s="40">
        <f>INDEX(人口源表!$1:$1048576,MATCH($B264,人口源表!$A:$A,0),MATCH(AD$1,人口源表!$1:$1,0))*INDEX(城镇化率!$1:$1048576,MATCH($B264,城镇化率!$A:$A,0),MATCH(AD$1,城镇化率!$5:$5,0))/100</f>
        <v>1872053.3247084806</v>
      </c>
      <c r="AE264" s="40">
        <f>INDEX(人口源表!$1:$1048576,MATCH($B264,人口源表!$A:$A,0),MATCH(AE$1,人口源表!$1:$1,0))*INDEX(城镇化率!$1:$1048576,MATCH($B264,城镇化率!$A:$A,0),MATCH(AE$1,城镇化率!$5:$5,0))/100</f>
        <v>1865019.0027082362</v>
      </c>
      <c r="AF264" s="40">
        <f>INDEX(人口源表!$1:$1048576,MATCH($B264,人口源表!$A:$A,0),MATCH(AF$1,人口源表!$1:$1,0))*INDEX(城镇化率!$1:$1048576,MATCH($B264,城镇化率!$A:$A,0),MATCH(AF$1,城镇化率!$5:$5,0))/100</f>
        <v>1857558.891915794</v>
      </c>
      <c r="AG264" s="40">
        <f>INDEX(人口源表!$1:$1048576,MATCH($B264,人口源表!$A:$A,0),MATCH(AG$1,人口源表!$1:$1,0))*INDEX(城镇化率!$1:$1048576,MATCH($B264,城镇化率!$A:$A,0),MATCH(AG$1,城镇化率!$5:$5,0))/100</f>
        <v>1849735.782555263</v>
      </c>
      <c r="AH264" s="40">
        <f>INDEX(人口源表!$1:$1048576,MATCH($B264,人口源表!$A:$A,0),MATCH(AH$1,人口源表!$1:$1,0))*INDEX(城镇化率!$1:$1048576,MATCH($B264,城镇化率!$A:$A,0),MATCH(AH$1,城镇化率!$5:$5,0))/100</f>
        <v>1841617.9010654823</v>
      </c>
      <c r="AI264" s="40">
        <f>INDEX(人口源表!$1:$1048576,MATCH($B264,人口源表!$A:$A,0),MATCH(AI$1,人口源表!$1:$1,0))*INDEX(城镇化率!$1:$1048576,MATCH($B264,城镇化率!$A:$A,0),MATCH(AI$1,城镇化率!$5:$5,0))/100</f>
        <v>1833273.8929738966</v>
      </c>
      <c r="AJ264" s="40">
        <f>INDEX(人口源表!$1:$1048576,MATCH($B264,人口源表!$A:$A,0),MATCH(AJ$1,人口源表!$1:$1,0))*INDEX(城镇化率!$1:$1048576,MATCH($B264,城镇化率!$A:$A,0),MATCH(AJ$1,城镇化率!$5:$5,0))/100</f>
        <v>1824777.3094244269</v>
      </c>
      <c r="AK264" s="40">
        <f>INDEX(人口源表!$1:$1048576,MATCH($B264,人口源表!$A:$A,0),MATCH(AK$1,人口源表!$1:$1,0))*INDEX(城镇化率!$1:$1048576,MATCH($B264,城镇化率!$A:$A,0),MATCH(AK$1,城镇化率!$5:$5,0))/100</f>
        <v>1816203.4715802404</v>
      </c>
      <c r="AL264" s="40">
        <f>INDEX(人口源表!$1:$1048576,MATCH($B264,人口源表!$A:$A,0),MATCH(AL$1,人口源表!$1:$1,0))*INDEX(城镇化率!$1:$1048576,MATCH($B264,城镇化率!$A:$A,0),MATCH(AL$1,城镇化率!$5:$5,0))/100</f>
        <v>1807631.4316041367</v>
      </c>
      <c r="AM264" s="40">
        <f>INDEX(人口源表!$1:$1048576,MATCH($B264,人口源表!$A:$A,0),MATCH(AM$1,人口源表!$1:$1,0))*INDEX(城镇化率!$1:$1048576,MATCH($B264,城镇化率!$A:$A,0),MATCH(AM$1,城镇化率!$5:$5,0))/100</f>
        <v>1799144.0322134036</v>
      </c>
      <c r="AN264" s="40">
        <f>INDEX(人口源表!$1:$1048576,MATCH($B264,人口源表!$A:$A,0),MATCH(AN$1,人口源表!$1:$1,0))*INDEX(城镇化率!$1:$1048576,MATCH($B264,城镇化率!$A:$A,0),MATCH(AN$1,城镇化率!$5:$5,0))/100</f>
        <v>1790825.3631043267</v>
      </c>
      <c r="AO264" s="40">
        <f>INDEX(人口源表!$1:$1048576,MATCH($B264,人口源表!$A:$A,0),MATCH(AO$1,人口源表!$1:$1,0))*INDEX(城镇化率!$1:$1048576,MATCH($B264,城镇化率!$A:$A,0),MATCH(AO$1,城镇化率!$5:$5,0))/100</f>
        <v>1782764.0396693242</v>
      </c>
      <c r="AP264" s="40">
        <f>INDEX(人口源表!$1:$1048576,MATCH($B264,人口源表!$A:$A,0),MATCH(AP$1,人口源表!$1:$1,0))*INDEX(城镇化率!$1:$1048576,MATCH($B264,城镇化率!$A:$A,0),MATCH(AP$1,城镇化率!$5:$5,0))/100</f>
        <v>1775052.6205551983</v>
      </c>
      <c r="AQ264" s="40">
        <f>INDEX(人口源表!$1:$1048576,MATCH($B264,人口源表!$A:$A,0),MATCH(AQ$1,人口源表!$1:$1,0))*INDEX(城镇化率!$1:$1048576,MATCH($B264,城镇化率!$A:$A,0),MATCH(AQ$1,城镇化率!$5:$5,0))/100</f>
        <v>1767785.6945083726</v>
      </c>
      <c r="AR264" s="40">
        <f>INDEX(人口源表!$1:$1048576,MATCH($B264,人口源表!$A:$A,0),MATCH(AR$1,人口源表!$1:$1,0))*INDEX(城镇化率!$1:$1048576,MATCH($B264,城镇化率!$A:$A,0),MATCH(AR$1,城镇化率!$5:$5,0))/100</f>
        <v>1761061.8880749699</v>
      </c>
      <c r="AS264" s="40">
        <f>INDEX(人口源表!$1:$1048576,MATCH($B264,人口源表!$A:$A,0),MATCH(AS$1,人口源表!$1:$1,0))*INDEX(城镇化率!$1:$1048576,MATCH($B264,城镇化率!$A:$A,0),MATCH(AS$1,城镇化率!$5:$5,0))/100</f>
        <v>1754983.2651647432</v>
      </c>
      <c r="AT264" s="40">
        <f>INDEX(人口源表!$1:$1048576,MATCH($B264,人口源表!$A:$A,0),MATCH(AT$1,人口源表!$1:$1,0))*INDEX(城镇化率!$1:$1048576,MATCH($B264,城镇化率!$A:$A,0),MATCH(AT$1,城镇化率!$5:$5,0))/100</f>
        <v>1749654.7122717255</v>
      </c>
      <c r="AU264" s="40">
        <f>INDEX(人口源表!$1:$1048576,MATCH($B264,人口源表!$A:$A,0),MATCH(AU$1,人口源表!$1:$1,0))*INDEX(城镇化率!$1:$1048576,MATCH($B264,城镇化率!$A:$A,0),MATCH(AU$1,城镇化率!$5:$5,0))/100</f>
        <v>1745185.3141061035</v>
      </c>
      <c r="AV264" s="40">
        <f>INDEX(人口源表!$1:$1048576,MATCH($B264,人口源表!$A:$A,0),MATCH(AV$1,人口源表!$1:$1,0))*INDEX(城镇化率!$1:$1048576,MATCH($B264,城镇化率!$A:$A,0),MATCH(AV$1,城镇化率!$5:$5,0))/100</f>
        <v>1741687.7473445523</v>
      </c>
    </row>
    <row r="265" spans="1:48" x14ac:dyDescent="0.15">
      <c r="A265" s="4" t="s">
        <v>876</v>
      </c>
      <c r="B265" s="4" t="s">
        <v>536</v>
      </c>
      <c r="C265" s="34">
        <f>VLOOKUP(B265,'[1]2016省城人口总结（根）'!B:C,2,FALSE)/100</f>
        <v>0.46429999999999999</v>
      </c>
      <c r="D265" s="40">
        <f>INDEX(人口源表!$1:$1048576,MATCH($B265,人口源表!$A:$A,0),MATCH(D$1,人口源表!$1:$1,0))*INDEX(城镇化率!$1:$1048576,MATCH($B265,城镇化率!$A:$A,0),MATCH(D$1,城镇化率!$5:$5,0))/100</f>
        <v>2967619.0019554682</v>
      </c>
      <c r="E265" s="40">
        <f>INDEX(人口源表!$1:$1048576,MATCH($B265,人口源表!$A:$A,0),MATCH(E$1,人口源表!$1:$1,0))*INDEX(城镇化率!$1:$1048576,MATCH($B265,城镇化率!$A:$A,0),MATCH(E$1,城镇化率!$5:$5,0))/100</f>
        <v>3027645.8697606819</v>
      </c>
      <c r="F265" s="40">
        <f>INDEX(人口源表!$1:$1048576,MATCH($B265,人口源表!$A:$A,0),MATCH(F$1,人口源表!$1:$1,0))*INDEX(城镇化率!$1:$1048576,MATCH($B265,城镇化率!$A:$A,0),MATCH(F$1,城镇化率!$5:$5,0))/100</f>
        <v>3088343.8857762087</v>
      </c>
      <c r="G265" s="40">
        <f>INDEX(人口源表!$1:$1048576,MATCH($B265,人口源表!$A:$A,0),MATCH(G$1,人口源表!$1:$1,0))*INDEX(城镇化率!$1:$1048576,MATCH($B265,城镇化率!$A:$A,0),MATCH(G$1,城镇化率!$5:$5,0))/100</f>
        <v>2724092.3199513387</v>
      </c>
      <c r="H265" s="40">
        <f>INDEX(人口源表!$1:$1048576,MATCH($B265,人口源表!$A:$A,0),MATCH(H$1,人口源表!$1:$1,0))*INDEX(城镇化率!$1:$1048576,MATCH($B265,城镇化率!$A:$A,0),MATCH(H$1,城镇化率!$5:$5,0))/100</f>
        <v>2785007.7956536072</v>
      </c>
      <c r="I265" s="40">
        <f>INDEX(人口源表!$1:$1048576,MATCH($B265,人口源表!$A:$A,0),MATCH(I$1,人口源表!$1:$1,0))*INDEX(城镇化率!$1:$1048576,MATCH($B265,城镇化率!$A:$A,0),MATCH(I$1,城镇化率!$5:$5,0))/100</f>
        <v>2826179.414576916</v>
      </c>
      <c r="J265" s="40">
        <f>INDEX(人口源表!$1:$1048576,MATCH($B265,人口源表!$A:$A,0),MATCH(J$1,人口源表!$1:$1,0))*INDEX(城镇化率!$1:$1048576,MATCH($B265,城镇化率!$A:$A,0),MATCH(J$1,城镇化率!$5:$5,0))/100</f>
        <v>2866447.833227322</v>
      </c>
      <c r="K265" s="40">
        <f>INDEX(人口源表!$1:$1048576,MATCH($B265,人口源表!$A:$A,0),MATCH(K$1,人口源表!$1:$1,0))*INDEX(城镇化率!$1:$1048576,MATCH($B265,城镇化率!$A:$A,0),MATCH(K$1,城镇化率!$5:$5,0))/100</f>
        <v>2905745.683453456</v>
      </c>
      <c r="L265" s="40">
        <f>INDEX(人口源表!$1:$1048576,MATCH($B265,人口源表!$A:$A,0),MATCH(L$1,人口源表!$1:$1,0))*INDEX(城镇化率!$1:$1048576,MATCH($B265,城镇化率!$A:$A,0),MATCH(L$1,城镇化率!$5:$5,0))/100</f>
        <v>2944009.783678846</v>
      </c>
      <c r="M265" s="40">
        <f>INDEX(人口源表!$1:$1048576,MATCH($B265,人口源表!$A:$A,0),MATCH(M$1,人口源表!$1:$1,0))*INDEX(城镇化率!$1:$1048576,MATCH($B265,城镇化率!$A:$A,0),MATCH(M$1,城镇化率!$5:$5,0))/100</f>
        <v>2981184.01502416</v>
      </c>
      <c r="N265" s="40">
        <f>INDEX(人口源表!$1:$1048576,MATCH($B265,人口源表!$A:$A,0),MATCH(N$1,人口源表!$1:$1,0))*INDEX(城镇化率!$1:$1048576,MATCH($B265,城镇化率!$A:$A,0),MATCH(N$1,城镇化率!$5:$5,0))/100</f>
        <v>3017214.9807755095</v>
      </c>
      <c r="O265" s="40">
        <f>INDEX(人口源表!$1:$1048576,MATCH($B265,人口源表!$A:$A,0),MATCH(O$1,人口源表!$1:$1,0))*INDEX(城镇化率!$1:$1048576,MATCH($B265,城镇化率!$A:$A,0),MATCH(O$1,城镇化率!$5:$5,0))/100</f>
        <v>3052057.5120022483</v>
      </c>
      <c r="P265" s="40">
        <f>INDEX(人口源表!$1:$1048576,MATCH($B265,人口源表!$A:$A,0),MATCH(P$1,人口源表!$1:$1,0))*INDEX(城镇化率!$1:$1048576,MATCH($B265,城镇化率!$A:$A,0),MATCH(P$1,城镇化率!$5:$5,0))/100</f>
        <v>3085671.8926252611</v>
      </c>
      <c r="Q265" s="40">
        <f>INDEX(人口源表!$1:$1048576,MATCH($B265,人口源表!$A:$A,0),MATCH(Q$1,人口源表!$1:$1,0))*INDEX(城镇化率!$1:$1048576,MATCH($B265,城镇化率!$A:$A,0),MATCH(Q$1,城镇化率!$5:$5,0))/100</f>
        <v>3118023.077742076</v>
      </c>
      <c r="R265" s="40">
        <f>INDEX(人口源表!$1:$1048576,MATCH($B265,人口源表!$A:$A,0),MATCH(R$1,人口源表!$1:$1,0))*INDEX(城镇化率!$1:$1048576,MATCH($B265,城镇化率!$A:$A,0),MATCH(R$1,城镇化率!$5:$5,0))/100</f>
        <v>3149085.8916083993</v>
      </c>
      <c r="S265" s="40">
        <f>INDEX(人口源表!$1:$1048576,MATCH($B265,人口源表!$A:$A,0),MATCH(S$1,人口源表!$1:$1,0))*INDEX(城镇化率!$1:$1048576,MATCH($B265,城镇化率!$A:$A,0),MATCH(S$1,城镇化率!$5:$5,0))/100</f>
        <v>3163103.1690927255</v>
      </c>
      <c r="T265" s="40">
        <f>INDEX(人口源表!$1:$1048576,MATCH($B265,人口源表!$A:$A,0),MATCH(T$1,人口源表!$1:$1,0))*INDEX(城镇化率!$1:$1048576,MATCH($B265,城镇化率!$A:$A,0),MATCH(T$1,城镇化率!$5:$5,0))/100</f>
        <v>3175597.4983228827</v>
      </c>
      <c r="U265" s="40">
        <f>INDEX(人口源表!$1:$1048576,MATCH($B265,人口源表!$A:$A,0),MATCH(U$1,人口源表!$1:$1,0))*INDEX(城镇化率!$1:$1048576,MATCH($B265,城镇化率!$A:$A,0),MATCH(U$1,城镇化率!$5:$5,0))/100</f>
        <v>3186584.9207607098</v>
      </c>
      <c r="V265" s="40">
        <f>INDEX(人口源表!$1:$1048576,MATCH($B265,人口源表!$A:$A,0),MATCH(V$1,人口源表!$1:$1,0))*INDEX(城镇化率!$1:$1048576,MATCH($B265,城镇化率!$A:$A,0),MATCH(V$1,城镇化率!$5:$5,0))/100</f>
        <v>3196091.5476456364</v>
      </c>
      <c r="W265" s="40">
        <f>INDEX(人口源表!$1:$1048576,MATCH($B265,人口源表!$A:$A,0),MATCH(W$1,人口源表!$1:$1,0))*INDEX(城镇化率!$1:$1048576,MATCH($B265,城镇化率!$A:$A,0),MATCH(W$1,城镇化率!$5:$5,0))/100</f>
        <v>3204150.430599473</v>
      </c>
      <c r="X265" s="40">
        <f>INDEX(人口源表!$1:$1048576,MATCH($B265,人口源表!$A:$A,0),MATCH(X$1,人口源表!$1:$1,0))*INDEX(城镇化率!$1:$1048576,MATCH($B265,城镇化率!$A:$A,0),MATCH(X$1,城镇化率!$5:$5,0))/100</f>
        <v>3210803.4227291606</v>
      </c>
      <c r="Y265" s="40">
        <f>INDEX(人口源表!$1:$1048576,MATCH($B265,人口源表!$A:$A,0),MATCH(Y$1,人口源表!$1:$1,0))*INDEX(城镇化率!$1:$1048576,MATCH($B265,城镇化率!$A:$A,0),MATCH(Y$1,城镇化率!$5:$5,0))/100</f>
        <v>3216101.3885255903</v>
      </c>
      <c r="Z265" s="40">
        <f>INDEX(人口源表!$1:$1048576,MATCH($B265,人口源表!$A:$A,0),MATCH(Z$1,人口源表!$1:$1,0))*INDEX(城镇化率!$1:$1048576,MATCH($B265,城镇化率!$A:$A,0),MATCH(Z$1,城镇化率!$5:$5,0))/100</f>
        <v>3220103.2748311334</v>
      </c>
      <c r="AA265" s="40">
        <f>INDEX(人口源表!$1:$1048576,MATCH($B265,人口源表!$A:$A,0),MATCH(AA$1,人口源表!$1:$1,0))*INDEX(城镇化率!$1:$1048576,MATCH($B265,城镇化率!$A:$A,0),MATCH(AA$1,城镇化率!$5:$5,0))/100</f>
        <v>3222878.0200114721</v>
      </c>
      <c r="AB265" s="40">
        <f>INDEX(人口源表!$1:$1048576,MATCH($B265,人口源表!$A:$A,0),MATCH(AB$1,人口源表!$1:$1,0))*INDEX(城镇化率!$1:$1048576,MATCH($B265,城镇化率!$A:$A,0),MATCH(AB$1,城镇化率!$5:$5,0))/100</f>
        <v>3224502.4803561</v>
      </c>
      <c r="AC265" s="40">
        <f>INDEX(人口源表!$1:$1048576,MATCH($B265,人口源表!$A:$A,0),MATCH(AC$1,人口源表!$1:$1,0))*INDEX(城镇化率!$1:$1048576,MATCH($B265,城镇化率!$A:$A,0),MATCH(AC$1,城镇化率!$5:$5,0))/100</f>
        <v>3221117.5201425622</v>
      </c>
      <c r="AD265" s="40">
        <f>INDEX(人口源表!$1:$1048576,MATCH($B265,人口源表!$A:$A,0),MATCH(AD$1,人口源表!$1:$1,0))*INDEX(城镇化率!$1:$1048576,MATCH($B265,城镇化率!$A:$A,0),MATCH(AD$1,城镇化率!$5:$5,0))/100</f>
        <v>3216772.1279251617</v>
      </c>
      <c r="AE265" s="40">
        <f>INDEX(人口源表!$1:$1048576,MATCH($B265,人口源表!$A:$A,0),MATCH(AE$1,人口源表!$1:$1,0))*INDEX(城镇化率!$1:$1048576,MATCH($B265,城镇化率!$A:$A,0),MATCH(AE$1,城镇化率!$5:$5,0))/100</f>
        <v>3211576.497639339</v>
      </c>
      <c r="AF265" s="40">
        <f>INDEX(人口源表!$1:$1048576,MATCH($B265,人口源表!$A:$A,0),MATCH(AF$1,人口源表!$1:$1,0))*INDEX(城镇化率!$1:$1048576,MATCH($B265,城镇化率!$A:$A,0),MATCH(AF$1,城镇化率!$5:$5,0))/100</f>
        <v>3205649.591377377</v>
      </c>
      <c r="AG265" s="40">
        <f>INDEX(人口源表!$1:$1048576,MATCH($B265,人口源表!$A:$A,0),MATCH(AG$1,人口源表!$1:$1,0))*INDEX(城镇化率!$1:$1048576,MATCH($B265,城镇化率!$A:$A,0),MATCH(AG$1,城镇化率!$5:$5,0))/100</f>
        <v>3199119.8761961274</v>
      </c>
      <c r="AH265" s="40">
        <f>INDEX(人口源表!$1:$1048576,MATCH($B265,人口源表!$A:$A,0),MATCH(AH$1,人口源表!$1:$1,0))*INDEX(城镇化率!$1:$1048576,MATCH($B265,城镇化率!$A:$A,0),MATCH(AH$1,城镇化率!$5:$5,0))/100</f>
        <v>3192126.6657504318</v>
      </c>
      <c r="AI265" s="40">
        <f>INDEX(人口源表!$1:$1048576,MATCH($B265,人口源表!$A:$A,0),MATCH(AI$1,人口源表!$1:$1,0))*INDEX(城镇化率!$1:$1048576,MATCH($B265,城镇化率!$A:$A,0),MATCH(AI$1,城镇化率!$5:$5,0))/100</f>
        <v>3184819.7139871442</v>
      </c>
      <c r="AJ265" s="40">
        <f>INDEX(人口源表!$1:$1048576,MATCH($B265,人口源表!$A:$A,0),MATCH(AJ$1,人口源表!$1:$1,0))*INDEX(城镇化率!$1:$1048576,MATCH($B265,城镇化率!$A:$A,0),MATCH(AJ$1,城镇化率!$5:$5,0))/100</f>
        <v>3177356.4200223112</v>
      </c>
      <c r="AK265" s="40">
        <f>INDEX(人口源表!$1:$1048576,MATCH($B265,人口源表!$A:$A,0),MATCH(AK$1,人口源表!$1:$1,0))*INDEX(城镇化率!$1:$1048576,MATCH($B265,城镇化率!$A:$A,0),MATCH(AK$1,城镇化率!$5:$5,0))/100</f>
        <v>3169907.3201715113</v>
      </c>
      <c r="AL265" s="40">
        <f>INDEX(人口源表!$1:$1048576,MATCH($B265,人口源表!$A:$A,0),MATCH(AL$1,人口源表!$1:$1,0))*INDEX(城镇化率!$1:$1048576,MATCH($B265,城镇化率!$A:$A,0),MATCH(AL$1,城镇化率!$5:$5,0))/100</f>
        <v>3162652.1210939866</v>
      </c>
      <c r="AM265" s="40">
        <f>INDEX(人口源表!$1:$1048576,MATCH($B265,人口源表!$A:$A,0),MATCH(AM$1,人口源表!$1:$1,0))*INDEX(城镇化率!$1:$1048576,MATCH($B265,城镇化率!$A:$A,0),MATCH(AM$1,城镇化率!$5:$5,0))/100</f>
        <v>3155781.6516822278</v>
      </c>
      <c r="AN265" s="40">
        <f>INDEX(人口源表!$1:$1048576,MATCH($B265,人口源表!$A:$A,0),MATCH(AN$1,人口源表!$1:$1,0))*INDEX(城镇化率!$1:$1048576,MATCH($B265,城镇化率!$A:$A,0),MATCH(AN$1,城镇化率!$5:$5,0))/100</f>
        <v>3149497.4438235569</v>
      </c>
      <c r="AO265" s="40">
        <f>INDEX(人口源表!$1:$1048576,MATCH($B265,人口源表!$A:$A,0),MATCH(AO$1,人口源表!$1:$1,0))*INDEX(城镇化率!$1:$1048576,MATCH($B265,城镇化率!$A:$A,0),MATCH(AO$1,城镇化率!$5:$5,0))/100</f>
        <v>3144012.512803887</v>
      </c>
      <c r="AP265" s="40">
        <f>INDEX(人口源表!$1:$1048576,MATCH($B265,人口源表!$A:$A,0),MATCH(AP$1,人口源表!$1:$1,0))*INDEX(城镇化率!$1:$1048576,MATCH($B265,城镇化率!$A:$A,0),MATCH(AP$1,城镇化率!$5:$5,0))/100</f>
        <v>3139550.3294795216</v>
      </c>
      <c r="AQ265" s="40">
        <f>INDEX(人口源表!$1:$1048576,MATCH($B265,人口源表!$A:$A,0),MATCH(AQ$1,人口源表!$1:$1,0))*INDEX(城镇化率!$1:$1048576,MATCH($B265,城镇化率!$A:$A,0),MATCH(AQ$1,城镇化率!$5:$5,0))/100</f>
        <v>3136346.2078760606</v>
      </c>
      <c r="AR265" s="40">
        <f>INDEX(人口源表!$1:$1048576,MATCH($B265,人口源表!$A:$A,0),MATCH(AR$1,人口源表!$1:$1,0))*INDEX(城镇化率!$1:$1048576,MATCH($B265,城镇化率!$A:$A,0),MATCH(AR$1,城镇化率!$5:$5,0))/100</f>
        <v>3134646.8845880348</v>
      </c>
      <c r="AS265" s="40">
        <f>INDEX(人口源表!$1:$1048576,MATCH($B265,人口源表!$A:$A,0),MATCH(AS$1,人口源表!$1:$1,0))*INDEX(城镇化率!$1:$1048576,MATCH($B265,城镇化率!$A:$A,0),MATCH(AS$1,城镇化率!$5:$5,0))/100</f>
        <v>3134712.5457276758</v>
      </c>
      <c r="AT265" s="40">
        <f>INDEX(人口源表!$1:$1048576,MATCH($B265,人口源表!$A:$A,0),MATCH(AT$1,人口源表!$1:$1,0))*INDEX(城镇化率!$1:$1048576,MATCH($B265,城镇化率!$A:$A,0),MATCH(AT$1,城镇化率!$5:$5,0))/100</f>
        <v>3136812.1088232682</v>
      </c>
      <c r="AU265" s="40">
        <f>INDEX(人口源表!$1:$1048576,MATCH($B265,人口源表!$A:$A,0),MATCH(AU$1,人口源表!$1:$1,0))*INDEX(城镇化率!$1:$1048576,MATCH($B265,城镇化率!$A:$A,0),MATCH(AU$1,城镇化率!$5:$5,0))/100</f>
        <v>3141230.1655546809</v>
      </c>
      <c r="AV265" s="40">
        <f>INDEX(人口源表!$1:$1048576,MATCH($B265,人口源表!$A:$A,0),MATCH(AV$1,人口源表!$1:$1,0))*INDEX(城镇化率!$1:$1048576,MATCH($B265,城镇化率!$A:$A,0),MATCH(AV$1,城镇化率!$5:$5,0))/100</f>
        <v>3148261.0217684321</v>
      </c>
    </row>
    <row r="266" spans="1:48" x14ac:dyDescent="0.15">
      <c r="A266" s="4" t="s">
        <v>876</v>
      </c>
      <c r="B266" s="4" t="s">
        <v>538</v>
      </c>
      <c r="C266" s="34">
        <f>VLOOKUP(B266,'[1]2016省城人口总结（根）'!B:C,2,FALSE)/100</f>
        <v>0.44740000000000002</v>
      </c>
      <c r="D266" s="40">
        <f>INDEX(人口源表!$1:$1048576,MATCH($B266,人口源表!$A:$A,0),MATCH(D$1,人口源表!$1:$1,0))*INDEX(城镇化率!$1:$1048576,MATCH($B266,城镇化率!$A:$A,0),MATCH(D$1,城镇化率!$5:$5,0))/100</f>
        <v>1335243.1890599728</v>
      </c>
      <c r="E266" s="40">
        <f>INDEX(人口源表!$1:$1048576,MATCH($B266,人口源表!$A:$A,0),MATCH(E$1,人口源表!$1:$1,0))*INDEX(城镇化率!$1:$1048576,MATCH($B266,城镇化率!$A:$A,0),MATCH(E$1,城镇化率!$5:$5,0))/100</f>
        <v>1360563.7170082813</v>
      </c>
      <c r="F266" s="40">
        <f>INDEX(人口源表!$1:$1048576,MATCH($B266,人口源表!$A:$A,0),MATCH(F$1,人口源表!$1:$1,0))*INDEX(城镇化率!$1:$1048576,MATCH($B266,城镇化率!$A:$A,0),MATCH(F$1,城镇化率!$5:$5,0))/100</f>
        <v>1386063.3625190109</v>
      </c>
      <c r="G266" s="40">
        <f>INDEX(人口源表!$1:$1048576,MATCH($B266,人口源表!$A:$A,0),MATCH(G$1,人口源表!$1:$1,0))*INDEX(城镇化率!$1:$1048576,MATCH($B266,城镇化率!$A:$A,0),MATCH(G$1,城镇化率!$5:$5,0))/100</f>
        <v>1385217.1286436478</v>
      </c>
      <c r="H266" s="40">
        <f>INDEX(人口源表!$1:$1048576,MATCH($B266,人口源表!$A:$A,0),MATCH(H$1,人口源表!$1:$1,0))*INDEX(城镇化率!$1:$1048576,MATCH($B266,城镇化率!$A:$A,0),MATCH(H$1,城镇化率!$5:$5,0))/100</f>
        <v>1414240.8647496912</v>
      </c>
      <c r="I266" s="40">
        <f>INDEX(人口源表!$1:$1048576,MATCH($B266,人口源表!$A:$A,0),MATCH(I$1,人口源表!$1:$1,0))*INDEX(城镇化率!$1:$1048576,MATCH($B266,城镇化率!$A:$A,0),MATCH(I$1,城镇化率!$5:$5,0))/100</f>
        <v>1432973.8000766973</v>
      </c>
      <c r="J266" s="40">
        <f>INDEX(人口源表!$1:$1048576,MATCH($B266,人口源表!$A:$A,0),MATCH(J$1,人口源表!$1:$1,0))*INDEX(城镇化率!$1:$1048576,MATCH($B266,城镇化率!$A:$A,0),MATCH(J$1,城镇化率!$5:$5,0))/100</f>
        <v>1451016.199042049</v>
      </c>
      <c r="K266" s="40">
        <f>INDEX(人口源表!$1:$1048576,MATCH($B266,人口源表!$A:$A,0),MATCH(K$1,人口源表!$1:$1,0))*INDEX(城镇化率!$1:$1048576,MATCH($B266,城镇化率!$A:$A,0),MATCH(K$1,城镇化率!$5:$5,0))/100</f>
        <v>1468352.0163192051</v>
      </c>
      <c r="L266" s="40">
        <f>INDEX(人口源表!$1:$1048576,MATCH($B266,人口源表!$A:$A,0),MATCH(L$1,人口源表!$1:$1,0))*INDEX(城镇化率!$1:$1048576,MATCH($B266,城镇化率!$A:$A,0),MATCH(L$1,城镇化率!$5:$5,0))/100</f>
        <v>1484967.5302041813</v>
      </c>
      <c r="M266" s="40">
        <f>INDEX(人口源表!$1:$1048576,MATCH($B266,人口源表!$A:$A,0),MATCH(M$1,人口源表!$1:$1,0))*INDEX(城镇化率!$1:$1048576,MATCH($B266,城镇化率!$A:$A,0),MATCH(M$1,城镇化率!$5:$5,0))/100</f>
        <v>1500851.4671414145</v>
      </c>
      <c r="N266" s="40">
        <f>INDEX(人口源表!$1:$1048576,MATCH($B266,人口源表!$A:$A,0),MATCH(N$1,人口源表!$1:$1,0))*INDEX(城镇化率!$1:$1048576,MATCH($B266,城镇化率!$A:$A,0),MATCH(N$1,城镇化率!$5:$5,0))/100</f>
        <v>1515994.6219522548</v>
      </c>
      <c r="O266" s="40">
        <f>INDEX(人口源表!$1:$1048576,MATCH($B266,人口源表!$A:$A,0),MATCH(O$1,人口源表!$1:$1,0))*INDEX(城镇化率!$1:$1048576,MATCH($B266,城镇化率!$A:$A,0),MATCH(O$1,城镇化率!$5:$5,0))/100</f>
        <v>1530389.9646026387</v>
      </c>
      <c r="P266" s="40">
        <f>INDEX(人口源表!$1:$1048576,MATCH($B266,人口源表!$A:$A,0),MATCH(P$1,人口源表!$1:$1,0))*INDEX(城镇化率!$1:$1048576,MATCH($B266,城镇化率!$A:$A,0),MATCH(P$1,城镇化率!$5:$5,0))/100</f>
        <v>1544033.2684541198</v>
      </c>
      <c r="Q266" s="40">
        <f>INDEX(人口源表!$1:$1048576,MATCH($B266,人口源表!$A:$A,0),MATCH(Q$1,人口源表!$1:$1,0))*INDEX(城镇化率!$1:$1048576,MATCH($B266,城镇化率!$A:$A,0),MATCH(Q$1,城镇化率!$5:$5,0))/100</f>
        <v>1556922.2024677368</v>
      </c>
      <c r="R266" s="40">
        <f>INDEX(人口源表!$1:$1048576,MATCH($B266,人口源表!$A:$A,0),MATCH(R$1,人口源表!$1:$1,0))*INDEX(城镇化率!$1:$1048576,MATCH($B266,城镇化率!$A:$A,0),MATCH(R$1,城镇化率!$5:$5,0))/100</f>
        <v>1569059.0656550406</v>
      </c>
      <c r="S266" s="40">
        <f>INDEX(人口源表!$1:$1048576,MATCH($B266,人口源表!$A:$A,0),MATCH(S$1,人口源表!$1:$1,0))*INDEX(城镇化率!$1:$1048576,MATCH($B266,城镇化率!$A:$A,0),MATCH(S$1,城镇化率!$5:$5,0))/100</f>
        <v>1572622.2157630837</v>
      </c>
      <c r="T266" s="40">
        <f>INDEX(人口源表!$1:$1048576,MATCH($B266,人口源表!$A:$A,0),MATCH(T$1,人口源表!$1:$1,0))*INDEX(城镇化率!$1:$1048576,MATCH($B266,城镇化率!$A:$A,0),MATCH(T$1,城镇化率!$5:$5,0))/100</f>
        <v>1575377.5575620041</v>
      </c>
      <c r="U266" s="40">
        <f>INDEX(人口源表!$1:$1048576,MATCH($B266,人口源表!$A:$A,0),MATCH(U$1,人口源表!$1:$1,0))*INDEX(城镇化率!$1:$1048576,MATCH($B266,城镇化率!$A:$A,0),MATCH(U$1,城镇化率!$5:$5,0))/100</f>
        <v>1577345.6400732321</v>
      </c>
      <c r="V266" s="40">
        <f>INDEX(人口源表!$1:$1048576,MATCH($B266,人口源表!$A:$A,0),MATCH(V$1,人口源表!$1:$1,0))*INDEX(城镇化率!$1:$1048576,MATCH($B266,城镇化率!$A:$A,0),MATCH(V$1,城镇化率!$5:$5,0))/100</f>
        <v>1578550.7814284456</v>
      </c>
      <c r="W266" s="40">
        <f>INDEX(人口源表!$1:$1048576,MATCH($B266,人口源表!$A:$A,0),MATCH(W$1,人口源表!$1:$1,0))*INDEX(城镇化率!$1:$1048576,MATCH($B266,城镇化率!$A:$A,0),MATCH(W$1,城镇化率!$5:$5,0))/100</f>
        <v>1579021.1569440782</v>
      </c>
      <c r="X266" s="40">
        <f>INDEX(人口源表!$1:$1048576,MATCH($B266,人口源表!$A:$A,0),MATCH(X$1,人口源表!$1:$1,0))*INDEX(城镇化率!$1:$1048576,MATCH($B266,城镇化率!$A:$A,0),MATCH(X$1,城镇化率!$5:$5,0))/100</f>
        <v>1578786.1646501841</v>
      </c>
      <c r="Y266" s="40">
        <f>INDEX(人口源表!$1:$1048576,MATCH($B266,人口源表!$A:$A,0),MATCH(Y$1,人口源表!$1:$1,0))*INDEX(城镇化率!$1:$1048576,MATCH($B266,城镇化率!$A:$A,0),MATCH(Y$1,城镇化率!$5:$5,0))/100</f>
        <v>1577880.2802932116</v>
      </c>
      <c r="Z266" s="40">
        <f>INDEX(人口源表!$1:$1048576,MATCH($B266,人口源表!$A:$A,0),MATCH(Z$1,人口源表!$1:$1,0))*INDEX(城镇化率!$1:$1048576,MATCH($B266,城镇化率!$A:$A,0),MATCH(Z$1,城镇化率!$5:$5,0))/100</f>
        <v>1576339.3244162777</v>
      </c>
      <c r="AA266" s="40">
        <f>INDEX(人口源表!$1:$1048576,MATCH($B266,人口源表!$A:$A,0),MATCH(AA$1,人口源表!$1:$1,0))*INDEX(城镇化率!$1:$1048576,MATCH($B266,城镇化率!$A:$A,0),MATCH(AA$1,城镇化率!$5:$5,0))/100</f>
        <v>1574204.3573357137</v>
      </c>
      <c r="AB266" s="40">
        <f>INDEX(人口源表!$1:$1048576,MATCH($B266,人口源表!$A:$A,0),MATCH(AB$1,人口源表!$1:$1,0))*INDEX(城镇化率!$1:$1048576,MATCH($B266,城镇化率!$A:$A,0),MATCH(AB$1,城镇化率!$5:$5,0))/100</f>
        <v>1571517.9101392331</v>
      </c>
      <c r="AC266" s="40">
        <f>INDEX(人口源表!$1:$1048576,MATCH($B266,人口源表!$A:$A,0),MATCH(AC$1,人口源表!$1:$1,0))*INDEX(城镇化率!$1:$1048576,MATCH($B266,城镇化率!$A:$A,0),MATCH(AC$1,城镇化率!$5:$5,0))/100</f>
        <v>1566407.6917062809</v>
      </c>
      <c r="AD266" s="40">
        <f>INDEX(人口源表!$1:$1048576,MATCH($B266,人口源表!$A:$A,0),MATCH(AD$1,人口源表!$1:$1,0))*INDEX(城镇化率!$1:$1048576,MATCH($B266,城镇化率!$A:$A,0),MATCH(AD$1,城镇化率!$5:$5,0))/100</f>
        <v>1560854.7209272515</v>
      </c>
      <c r="AE266" s="40">
        <f>INDEX(人口源表!$1:$1048576,MATCH($B266,人口源表!$A:$A,0),MATCH(AE$1,人口源表!$1:$1,0))*INDEX(城镇化率!$1:$1048576,MATCH($B266,城镇化率!$A:$A,0),MATCH(AE$1,城镇化率!$5:$5,0))/100</f>
        <v>1554913.8698049264</v>
      </c>
      <c r="AF266" s="40">
        <f>INDEX(人口源表!$1:$1048576,MATCH($B266,人口源表!$A:$A,0),MATCH(AF$1,人口源表!$1:$1,0))*INDEX(城镇化率!$1:$1048576,MATCH($B266,城镇化率!$A:$A,0),MATCH(AF$1,城镇化率!$5:$5,0))/100</f>
        <v>1548643.695069961</v>
      </c>
      <c r="AG266" s="40">
        <f>INDEX(人口源表!$1:$1048576,MATCH($B266,人口源表!$A:$A,0),MATCH(AG$1,人口源表!$1:$1,0))*INDEX(城镇化率!$1:$1048576,MATCH($B266,城镇化率!$A:$A,0),MATCH(AG$1,城镇化率!$5:$5,0))/100</f>
        <v>1542105.9333115581</v>
      </c>
      <c r="AH266" s="40">
        <f>INDEX(人口源表!$1:$1048576,MATCH($B266,人口源表!$A:$A,0),MATCH(AH$1,人口源表!$1:$1,0))*INDEX(城镇化率!$1:$1048576,MATCH($B266,城镇化率!$A:$A,0),MATCH(AH$1,城镇化率!$5:$5,0))/100</f>
        <v>1535366.6892660707</v>
      </c>
      <c r="AI266" s="40">
        <f>INDEX(人口源表!$1:$1048576,MATCH($B266,人口源表!$A:$A,0),MATCH(AI$1,人口源表!$1:$1,0))*INDEX(城镇化率!$1:$1048576,MATCH($B266,城镇化率!$A:$A,0),MATCH(AI$1,城镇化率!$5:$5,0))/100</f>
        <v>1528494.7974827883</v>
      </c>
      <c r="AJ266" s="40">
        <f>INDEX(人口源表!$1:$1048576,MATCH($B266,人口源表!$A:$A,0),MATCH(AJ$1,人口源表!$1:$1,0))*INDEX(城镇化率!$1:$1048576,MATCH($B266,城镇化率!$A:$A,0),MATCH(AJ$1,城镇化率!$5:$5,0))/100</f>
        <v>1521562.4369805462</v>
      </c>
      <c r="AK266" s="40">
        <f>INDEX(人口源表!$1:$1048576,MATCH($B266,人口源表!$A:$A,0),MATCH(AK$1,人口源表!$1:$1,0))*INDEX(城镇化率!$1:$1048576,MATCH($B266,城镇化率!$A:$A,0),MATCH(AK$1,城镇化率!$5:$5,0))/100</f>
        <v>1514645.7592982354</v>
      </c>
      <c r="AL266" s="40">
        <f>INDEX(人口源表!$1:$1048576,MATCH($B266,人口源表!$A:$A,0),MATCH(AL$1,人口源表!$1:$1,0))*INDEX(城镇化率!$1:$1048576,MATCH($B266,城镇化率!$A:$A,0),MATCH(AL$1,城镇化率!$5:$5,0))/100</f>
        <v>1507824.9530580526</v>
      </c>
      <c r="AM266" s="40">
        <f>INDEX(人口源表!$1:$1048576,MATCH($B266,人口源表!$A:$A,0),MATCH(AM$1,人口源表!$1:$1,0))*INDEX(城镇化率!$1:$1048576,MATCH($B266,城镇化率!$A:$A,0),MATCH(AM$1,城镇化率!$5:$5,0))/100</f>
        <v>1501183.7299885154</v>
      </c>
      <c r="AN266" s="40">
        <f>INDEX(人口源表!$1:$1048576,MATCH($B266,人口源表!$A:$A,0),MATCH(AN$1,人口源表!$1:$1,0))*INDEX(城镇化率!$1:$1048576,MATCH($B266,城镇化率!$A:$A,0),MATCH(AN$1,城镇化率!$5:$5,0))/100</f>
        <v>1494808.7985416532</v>
      </c>
      <c r="AO266" s="40">
        <f>INDEX(人口源表!$1:$1048576,MATCH($B266,人口源表!$A:$A,0),MATCH(AO$1,人口源表!$1:$1,0))*INDEX(城镇化率!$1:$1048576,MATCH($B266,城镇化率!$A:$A,0),MATCH(AO$1,城镇化率!$5:$5,0))/100</f>
        <v>1488791.6593667788</v>
      </c>
      <c r="AP266" s="40">
        <f>INDEX(人口源表!$1:$1048576,MATCH($B266,人口源表!$A:$A,0),MATCH(AP$1,人口源表!$1:$1,0))*INDEX(城镇化率!$1:$1048576,MATCH($B266,城镇化率!$A:$A,0),MATCH(AP$1,城镇化率!$5:$5,0))/100</f>
        <v>1483227.5118123027</v>
      </c>
      <c r="AQ266" s="40">
        <f>INDEX(人口源表!$1:$1048576,MATCH($B266,人口源表!$A:$A,0),MATCH(AQ$1,人口源表!$1:$1,0))*INDEX(城镇化率!$1:$1048576,MATCH($B266,城镇化率!$A:$A,0),MATCH(AQ$1,城镇化率!$5:$5,0))/100</f>
        <v>1478215.898810643</v>
      </c>
      <c r="AR266" s="40">
        <f>INDEX(人口源表!$1:$1048576,MATCH($B266,人口源表!$A:$A,0),MATCH(AR$1,人口源表!$1:$1,0))*INDEX(城镇化率!$1:$1048576,MATCH($B266,城镇化率!$A:$A,0),MATCH(AR$1,城镇化率!$5:$5,0))/100</f>
        <v>1473859.5949601757</v>
      </c>
      <c r="AS266" s="40">
        <f>INDEX(人口源表!$1:$1048576,MATCH($B266,人口源表!$A:$A,0),MATCH(AS$1,人口源表!$1:$1,0))*INDEX(城镇化率!$1:$1048576,MATCH($B266,城镇化率!$A:$A,0),MATCH(AS$1,城镇化率!$5:$5,0))/100</f>
        <v>1470266.4309216377</v>
      </c>
      <c r="AT266" s="40">
        <f>INDEX(人口源表!$1:$1048576,MATCH($B266,人口源表!$A:$A,0),MATCH(AT$1,人口源表!$1:$1,0))*INDEX(城镇化率!$1:$1048576,MATCH($B266,城镇化率!$A:$A,0),MATCH(AT$1,城镇化率!$5:$5,0))/100</f>
        <v>1467547.5903475739</v>
      </c>
      <c r="AU266" s="40">
        <f>INDEX(人口源表!$1:$1048576,MATCH($B266,人口源表!$A:$A,0),MATCH(AU$1,人口源表!$1:$1,0))*INDEX(城镇化率!$1:$1048576,MATCH($B266,城镇化率!$A:$A,0),MATCH(AU$1,城镇化率!$5:$5,0))/100</f>
        <v>1465818.2550539447</v>
      </c>
      <c r="AV266" s="40">
        <f>INDEX(人口源表!$1:$1048576,MATCH($B266,人口源表!$A:$A,0),MATCH(AV$1,人口源表!$1:$1,0))*INDEX(城镇化率!$1:$1048576,MATCH($B266,城镇化率!$A:$A,0),MATCH(AV$1,城镇化率!$5:$5,0))/100</f>
        <v>1465199.4625548271</v>
      </c>
    </row>
    <row r="267" spans="1:48" x14ac:dyDescent="0.15">
      <c r="A267" s="4" t="s">
        <v>876</v>
      </c>
      <c r="B267" s="4" t="s">
        <v>540</v>
      </c>
      <c r="C267" s="34">
        <f>VLOOKUP(B267,'[1]2016省城人口总结（根）'!B:C,2,FALSE)/100</f>
        <v>0.47989999999999999</v>
      </c>
      <c r="D267" s="40">
        <f>INDEX(人口源表!$1:$1048576,MATCH($B267,人口源表!$A:$A,0),MATCH(D$1,人口源表!$1:$1,0))*INDEX(城镇化率!$1:$1048576,MATCH($B267,城镇化率!$A:$A,0),MATCH(D$1,城镇化率!$5:$5,0))/100</f>
        <v>2187058.9831834142</v>
      </c>
      <c r="E267" s="40">
        <f>INDEX(人口源表!$1:$1048576,MATCH($B267,人口源表!$A:$A,0),MATCH(E$1,人口源表!$1:$1,0))*INDEX(城镇化率!$1:$1048576,MATCH($B267,城镇化率!$A:$A,0),MATCH(E$1,城镇化率!$5:$5,0))/100</f>
        <v>2230071.1079403055</v>
      </c>
      <c r="F267" s="40">
        <f>INDEX(人口源表!$1:$1048576,MATCH($B267,人口源表!$A:$A,0),MATCH(F$1,人口源表!$1:$1,0))*INDEX(城镇化率!$1:$1048576,MATCH($B267,城镇化率!$A:$A,0),MATCH(F$1,城镇化率!$5:$5,0))/100</f>
        <v>2273607.4411108284</v>
      </c>
      <c r="G267" s="40">
        <f>INDEX(人口源表!$1:$1048576,MATCH($B267,人口源表!$A:$A,0),MATCH(G$1,人口源表!$1:$1,0))*INDEX(城镇化率!$1:$1048576,MATCH($B267,城镇化率!$A:$A,0),MATCH(G$1,城镇化率!$5:$5,0))/100</f>
        <v>2309849.545540907</v>
      </c>
      <c r="H267" s="40">
        <f>INDEX(人口源表!$1:$1048576,MATCH($B267,人口源表!$A:$A,0),MATCH(H$1,人口源表!$1:$1,0))*INDEX(城镇化率!$1:$1048576,MATCH($B267,城镇化率!$A:$A,0),MATCH(H$1,城镇化率!$5:$5,0))/100</f>
        <v>2355627.5968525438</v>
      </c>
      <c r="I267" s="40">
        <f>INDEX(人口源表!$1:$1048576,MATCH($B267,人口源表!$A:$A,0),MATCH(I$1,人口源表!$1:$1,0))*INDEX(城镇化率!$1:$1048576,MATCH($B267,城镇化率!$A:$A,0),MATCH(I$1,城镇化率!$5:$5,0))/100</f>
        <v>2386833.7933309339</v>
      </c>
      <c r="J267" s="40">
        <f>INDEX(人口源表!$1:$1048576,MATCH($B267,人口源表!$A:$A,0),MATCH(J$1,人口源表!$1:$1,0))*INDEX(城镇化率!$1:$1048576,MATCH($B267,城镇化率!$A:$A,0),MATCH(J$1,城镇化率!$5:$5,0))/100</f>
        <v>2419249.7416599533</v>
      </c>
      <c r="K267" s="40">
        <f>INDEX(人口源表!$1:$1048576,MATCH($B267,人口源表!$A:$A,0),MATCH(K$1,人口源表!$1:$1,0))*INDEX(城镇化率!$1:$1048576,MATCH($B267,城镇化率!$A:$A,0),MATCH(K$1,城镇化率!$5:$5,0))/100</f>
        <v>2452629.1422274765</v>
      </c>
      <c r="L267" s="40">
        <f>INDEX(人口源表!$1:$1048576,MATCH($B267,人口源表!$A:$A,0),MATCH(L$1,人口源表!$1:$1,0))*INDEX(城镇化率!$1:$1048576,MATCH($B267,城镇化率!$A:$A,0),MATCH(L$1,城镇化率!$5:$5,0))/100</f>
        <v>2486731.7804582557</v>
      </c>
      <c r="M267" s="40">
        <f>INDEX(人口源表!$1:$1048576,MATCH($B267,人口源表!$A:$A,0),MATCH(M$1,人口源表!$1:$1,0))*INDEX(城镇化率!$1:$1048576,MATCH($B267,城镇化率!$A:$A,0),MATCH(M$1,城镇化率!$5:$5,0))/100</f>
        <v>2521326.2464891188</v>
      </c>
      <c r="N267" s="40">
        <f>INDEX(人口源表!$1:$1048576,MATCH($B267,人口源表!$A:$A,0),MATCH(N$1,人口源表!$1:$1,0))*INDEX(城镇化率!$1:$1048576,MATCH($B267,城镇化率!$A:$A,0),MATCH(N$1,城镇化率!$5:$5,0))/100</f>
        <v>2556190.0788879367</v>
      </c>
      <c r="O267" s="40">
        <f>INDEX(人口源表!$1:$1048576,MATCH($B267,人口源表!$A:$A,0),MATCH(O$1,人口源表!$1:$1,0))*INDEX(城镇化率!$1:$1048576,MATCH($B267,城镇化率!$A:$A,0),MATCH(O$1,城镇化率!$5:$5,0))/100</f>
        <v>2591110.9997238233</v>
      </c>
      <c r="P267" s="40">
        <f>INDEX(人口源表!$1:$1048576,MATCH($B267,人口源表!$A:$A,0),MATCH(P$1,人口源表!$1:$1,0))*INDEX(城镇化率!$1:$1048576,MATCH($B267,城镇化率!$A:$A,0),MATCH(P$1,城镇化率!$5:$5,0))/100</f>
        <v>2625886.5377864642</v>
      </c>
      <c r="Q267" s="40">
        <f>INDEX(人口源表!$1:$1048576,MATCH($B267,人口源表!$A:$A,0),MATCH(Q$1,人口源表!$1:$1,0))*INDEX(城镇化率!$1:$1048576,MATCH($B267,城镇化率!$A:$A,0),MATCH(Q$1,城镇化率!$5:$5,0))/100</f>
        <v>2660325.293909851</v>
      </c>
      <c r="R267" s="40">
        <f>INDEX(人口源表!$1:$1048576,MATCH($B267,人口源表!$A:$A,0),MATCH(R$1,人口源表!$1:$1,0))*INDEX(城镇化率!$1:$1048576,MATCH($B267,城镇化率!$A:$A,0),MATCH(R$1,城镇化率!$5:$5,0))/100</f>
        <v>2694247.6961255367</v>
      </c>
      <c r="S267" s="40">
        <f>INDEX(人口源表!$1:$1048576,MATCH($B267,人口源表!$A:$A,0),MATCH(S$1,人口源表!$1:$1,0))*INDEX(城镇化率!$1:$1048576,MATCH($B267,城镇化率!$A:$A,0),MATCH(S$1,城镇化率!$5:$5,0))/100</f>
        <v>2713984.9396257317</v>
      </c>
      <c r="T267" s="40">
        <f>INDEX(人口源表!$1:$1048576,MATCH($B267,人口源表!$A:$A,0),MATCH(T$1,人口源表!$1:$1,0))*INDEX(城镇化率!$1:$1048576,MATCH($B267,城镇化率!$A:$A,0),MATCH(T$1,城镇化率!$5:$5,0))/100</f>
        <v>2732632.7136208354</v>
      </c>
      <c r="U267" s="40">
        <f>INDEX(人口源表!$1:$1048576,MATCH($B267,人口源表!$A:$A,0),MATCH(U$1,人口源表!$1:$1,0))*INDEX(城镇化率!$1:$1048576,MATCH($B267,城镇化率!$A:$A,0),MATCH(U$1,城镇化率!$5:$5,0))/100</f>
        <v>2750068.7621764005</v>
      </c>
      <c r="V267" s="40">
        <f>INDEX(人口源表!$1:$1048576,MATCH($B267,人口源表!$A:$A,0),MATCH(V$1,人口源表!$1:$1,0))*INDEX(城镇化率!$1:$1048576,MATCH($B267,城镇化率!$A:$A,0),MATCH(V$1,城镇化率!$5:$5,0))/100</f>
        <v>2766187.0691158981</v>
      </c>
      <c r="W267" s="40">
        <f>INDEX(人口源表!$1:$1048576,MATCH($B267,人口源表!$A:$A,0),MATCH(W$1,人口源表!$1:$1,0))*INDEX(城镇化率!$1:$1048576,MATCH($B267,城镇化率!$A:$A,0),MATCH(W$1,城镇化率!$5:$5,0))/100</f>
        <v>2780900.6188932834</v>
      </c>
      <c r="X267" s="40">
        <f>INDEX(人口源表!$1:$1048576,MATCH($B267,人口源表!$A:$A,0),MATCH(X$1,人口源表!$1:$1,0))*INDEX(城镇化率!$1:$1048576,MATCH($B267,城镇化率!$A:$A,0),MATCH(X$1,城镇化率!$5:$5,0))/100</f>
        <v>2794140.7278691661</v>
      </c>
      <c r="Y267" s="40">
        <f>INDEX(人口源表!$1:$1048576,MATCH($B267,人口源表!$A:$A,0),MATCH(Y$1,人口源表!$1:$1,0))*INDEX(城镇化率!$1:$1048576,MATCH($B267,城镇化率!$A:$A,0),MATCH(Y$1,城镇化率!$5:$5,0))/100</f>
        <v>2805856.9354079431</v>
      </c>
      <c r="Z267" s="40">
        <f>INDEX(人口源表!$1:$1048576,MATCH($B267,人口源表!$A:$A,0),MATCH(Z$1,人口源表!$1:$1,0))*INDEX(城镇化率!$1:$1048576,MATCH($B267,城镇化率!$A:$A,0),MATCH(Z$1,城镇化率!$5:$5,0))/100</f>
        <v>2816018.6552212788</v>
      </c>
      <c r="AA267" s="40">
        <f>INDEX(人口源表!$1:$1048576,MATCH($B267,人口源表!$A:$A,0),MATCH(AA$1,人口源表!$1:$1,0))*INDEX(城镇化率!$1:$1048576,MATCH($B267,城镇化率!$A:$A,0),MATCH(AA$1,城镇化率!$5:$5,0))/100</f>
        <v>2824614.4966656347</v>
      </c>
      <c r="AB267" s="40">
        <f>INDEX(人口源表!$1:$1048576,MATCH($B267,人口源表!$A:$A,0),MATCH(AB$1,人口源表!$1:$1,0))*INDEX(城镇化率!$1:$1048576,MATCH($B267,城镇化率!$A:$A,0),MATCH(AB$1,城镇化率!$5:$5,0))/100</f>
        <v>2831653.3464567321</v>
      </c>
      <c r="AC267" s="40">
        <f>INDEX(人口源表!$1:$1048576,MATCH($B267,人口源表!$A:$A,0),MATCH(AC$1,人口源表!$1:$1,0))*INDEX(城镇化率!$1:$1048576,MATCH($B267,城镇化率!$A:$A,0),MATCH(AC$1,城镇化率!$5:$5,0))/100</f>
        <v>2833694.9237153749</v>
      </c>
      <c r="AD267" s="40">
        <f>INDEX(人口源表!$1:$1048576,MATCH($B267,人口源表!$A:$A,0),MATCH(AD$1,人口源表!$1:$1,0))*INDEX(城镇化率!$1:$1048576,MATCH($B267,城镇化率!$A:$A,0),MATCH(AD$1,城镇化率!$5:$5,0))/100</f>
        <v>2834255.1467035664</v>
      </c>
      <c r="AE267" s="40">
        <f>INDEX(人口源表!$1:$1048576,MATCH($B267,人口源表!$A:$A,0),MATCH(AE$1,人口源表!$1:$1,0))*INDEX(城镇化率!$1:$1048576,MATCH($B267,城镇化率!$A:$A,0),MATCH(AE$1,城镇化率!$5:$5,0))/100</f>
        <v>2833413.183320648</v>
      </c>
      <c r="AF267" s="40">
        <f>INDEX(人口源表!$1:$1048576,MATCH($B267,人口源表!$A:$A,0),MATCH(AF$1,人口源表!$1:$1,0))*INDEX(城镇化率!$1:$1048576,MATCH($B267,城镇化率!$A:$A,0),MATCH(AF$1,城镇化率!$5:$5,0))/100</f>
        <v>2831268.88655819</v>
      </c>
      <c r="AG267" s="40">
        <f>INDEX(人口源表!$1:$1048576,MATCH($B267,人口源表!$A:$A,0),MATCH(AG$1,人口源表!$1:$1,0))*INDEX(城镇化率!$1:$1048576,MATCH($B267,城镇化率!$A:$A,0),MATCH(AG$1,城镇化率!$5:$5,0))/100</f>
        <v>2827944.9946992868</v>
      </c>
      <c r="AH267" s="40">
        <f>INDEX(人口源表!$1:$1048576,MATCH($B267,人口源表!$A:$A,0),MATCH(AH$1,人口源表!$1:$1,0))*INDEX(城镇化率!$1:$1048576,MATCH($B267,城镇化率!$A:$A,0),MATCH(AH$1,城镇化率!$5:$5,0))/100</f>
        <v>2823586.9380603349</v>
      </c>
      <c r="AI267" s="40">
        <f>INDEX(人口源表!$1:$1048576,MATCH($B267,人口源表!$A:$A,0),MATCH(AI$1,人口源表!$1:$1,0))*INDEX(城镇化率!$1:$1048576,MATCH($B267,城镇化率!$A:$A,0),MATCH(AI$1,城镇化率!$5:$5,0))/100</f>
        <v>2818363.248618518</v>
      </c>
      <c r="AJ267" s="40">
        <f>INDEX(人口源表!$1:$1048576,MATCH($B267,人口源表!$A:$A,0),MATCH(AJ$1,人口源表!$1:$1,0))*INDEX(城镇化率!$1:$1048576,MATCH($B267,城镇化率!$A:$A,0),MATCH(AJ$1,城镇化率!$5:$5,0))/100</f>
        <v>2812465.3598695374</v>
      </c>
      <c r="AK267" s="40">
        <f>INDEX(人口源表!$1:$1048576,MATCH($B267,人口源表!$A:$A,0),MATCH(AK$1,人口源表!$1:$1,0))*INDEX(城镇化率!$1:$1048576,MATCH($B267,城镇化率!$A:$A,0),MATCH(AK$1,城镇化率!$5:$5,0))/100</f>
        <v>2806109.8639891241</v>
      </c>
      <c r="AL267" s="40">
        <f>INDEX(人口源表!$1:$1048576,MATCH($B267,人口源表!$A:$A,0),MATCH(AL$1,人口源表!$1:$1,0))*INDEX(城镇化率!$1:$1048576,MATCH($B267,城镇化率!$A:$A,0),MATCH(AL$1,城镇化率!$5:$5,0))/100</f>
        <v>2799536.482535243</v>
      </c>
      <c r="AM267" s="40">
        <f>INDEX(人口源表!$1:$1048576,MATCH($B267,人口源表!$A:$A,0),MATCH(AM$1,人口源表!$1:$1,0))*INDEX(城镇化率!$1:$1048576,MATCH($B267,城镇化率!$A:$A,0),MATCH(AM$1,城镇化率!$5:$5,0))/100</f>
        <v>2793009.7139361305</v>
      </c>
      <c r="AN267" s="40">
        <f>INDEX(人口源表!$1:$1048576,MATCH($B267,人口源表!$A:$A,0),MATCH(AN$1,人口源表!$1:$1,0))*INDEX(城镇化率!$1:$1048576,MATCH($B267,城镇化率!$A:$A,0),MATCH(AN$1,城镇化率!$5:$5,0))/100</f>
        <v>2786821.1371996161</v>
      </c>
      <c r="AO267" s="40">
        <f>INDEX(人口源表!$1:$1048576,MATCH($B267,人口源表!$A:$A,0),MATCH(AO$1,人口源表!$1:$1,0))*INDEX(城镇化率!$1:$1048576,MATCH($B267,城镇化率!$A:$A,0),MATCH(AO$1,城镇化率!$5:$5,0))/100</f>
        <v>2781286.1286953962</v>
      </c>
      <c r="AP267" s="40">
        <f>INDEX(人口源表!$1:$1048576,MATCH($B267,人口源表!$A:$A,0),MATCH(AP$1,人口源表!$1:$1,0))*INDEX(城镇化率!$1:$1048576,MATCH($B267,城镇化率!$A:$A,0),MATCH(AP$1,城镇化率!$5:$5,0))/100</f>
        <v>2776746.7827954129</v>
      </c>
      <c r="AQ267" s="40">
        <f>INDEX(人口源表!$1:$1048576,MATCH($B267,人口源表!$A:$A,0),MATCH(AQ$1,人口源表!$1:$1,0))*INDEX(城镇化率!$1:$1048576,MATCH($B267,城镇化率!$A:$A,0),MATCH(AQ$1,城镇化率!$5:$5,0))/100</f>
        <v>2773571.1094356491</v>
      </c>
      <c r="AR267" s="40">
        <f>INDEX(人口源表!$1:$1048576,MATCH($B267,人口源表!$A:$A,0),MATCH(AR$1,人口源表!$1:$1,0))*INDEX(城镇化率!$1:$1048576,MATCH($B267,城镇化率!$A:$A,0),MATCH(AR$1,城镇化率!$5:$5,0))/100</f>
        <v>2772156.0068194484</v>
      </c>
      <c r="AS267" s="40">
        <f>INDEX(人口源表!$1:$1048576,MATCH($B267,人口源表!$A:$A,0),MATCH(AS$1,人口源表!$1:$1,0))*INDEX(城镇化率!$1:$1048576,MATCH($B267,城镇化率!$A:$A,0),MATCH(AS$1,城镇化率!$5:$5,0))/100</f>
        <v>2772923.3057516362</v>
      </c>
      <c r="AT267" s="40">
        <f>INDEX(人口源表!$1:$1048576,MATCH($B267,人口源表!$A:$A,0),MATCH(AT$1,人口源表!$1:$1,0))*INDEX(城镇化率!$1:$1048576,MATCH($B267,城镇化率!$A:$A,0),MATCH(AT$1,城镇化率!$5:$5,0))/100</f>
        <v>2776325.2870996539</v>
      </c>
      <c r="AU267" s="40">
        <f>INDEX(人口源表!$1:$1048576,MATCH($B267,人口源表!$A:$A,0),MATCH(AU$1,人口源表!$1:$1,0))*INDEX(城镇化率!$1:$1048576,MATCH($B267,城镇化率!$A:$A,0),MATCH(AU$1,城镇化率!$5:$5,0))/100</f>
        <v>2782840.7147197551</v>
      </c>
      <c r="AV267" s="40">
        <f>INDEX(人口源表!$1:$1048576,MATCH($B267,人口源表!$A:$A,0),MATCH(AV$1,人口源表!$1:$1,0))*INDEX(城镇化率!$1:$1048576,MATCH($B267,城镇化率!$A:$A,0),MATCH(AV$1,城镇化率!$5:$5,0))/100</f>
        <v>2792978.4851275845</v>
      </c>
    </row>
    <row r="268" spans="1:48" x14ac:dyDescent="0.15">
      <c r="A268" s="4" t="s">
        <v>876</v>
      </c>
      <c r="B268" s="4" t="s">
        <v>542</v>
      </c>
      <c r="C268" s="34">
        <f>VLOOKUP(B268,'[1]2016省城人口总结（根）'!B:C,2,FALSE)/100</f>
        <v>0.4017</v>
      </c>
      <c r="D268" s="40">
        <f>INDEX(人口源表!$1:$1048576,MATCH($B268,人口源表!$A:$A,0),MATCH(D$1,人口源表!$1:$1,0))*INDEX(城镇化率!$1:$1048576,MATCH($B268,城镇化率!$A:$A,0),MATCH(D$1,城镇化率!$5:$5,0))/100</f>
        <v>1295706.3836597251</v>
      </c>
      <c r="E268" s="40">
        <f>INDEX(人口源表!$1:$1048576,MATCH($B268,人口源表!$A:$A,0),MATCH(E$1,人口源表!$1:$1,0))*INDEX(城镇化率!$1:$1048576,MATCH($B268,城镇化率!$A:$A,0),MATCH(E$1,城镇化率!$5:$5,0))/100</f>
        <v>1320276.3587724494</v>
      </c>
      <c r="F268" s="40">
        <f>INDEX(人口源表!$1:$1048576,MATCH($B268,人口源表!$A:$A,0),MATCH(F$1,人口源表!$1:$1,0))*INDEX(城镇化率!$1:$1048576,MATCH($B268,城镇化率!$A:$A,0),MATCH(F$1,城镇化率!$5:$5,0))/100</f>
        <v>1345396.062523776</v>
      </c>
      <c r="G268" s="40">
        <f>INDEX(人口源表!$1:$1048576,MATCH($B268,人口源表!$A:$A,0),MATCH(G$1,人口源表!$1:$1,0))*INDEX(城镇化率!$1:$1048576,MATCH($B268,城镇化率!$A:$A,0),MATCH(G$1,城镇化率!$5:$5,0))/100</f>
        <v>1370654.7791388216</v>
      </c>
      <c r="H268" s="40">
        <f>INDEX(人口源表!$1:$1048576,MATCH($B268,人口源表!$A:$A,0),MATCH(H$1,人口源表!$1:$1,0))*INDEX(城镇化率!$1:$1048576,MATCH($B268,城镇化率!$A:$A,0),MATCH(H$1,城镇化率!$5:$5,0))/100</f>
        <v>1398596.4840624707</v>
      </c>
      <c r="I268" s="40">
        <f>INDEX(人口源表!$1:$1048576,MATCH($B268,人口源表!$A:$A,0),MATCH(I$1,人口源表!$1:$1,0))*INDEX(城镇化率!$1:$1048576,MATCH($B268,城镇化率!$A:$A,0),MATCH(I$1,城镇化率!$5:$5,0))/100</f>
        <v>1417643.7649511013</v>
      </c>
      <c r="J268" s="40">
        <f>INDEX(人口源表!$1:$1048576,MATCH($B268,人口源表!$A:$A,0),MATCH(J$1,人口源表!$1:$1,0))*INDEX(城镇化率!$1:$1048576,MATCH($B268,城镇化率!$A:$A,0),MATCH(J$1,城镇化率!$5:$5,0))/100</f>
        <v>1437174.5550019881</v>
      </c>
      <c r="K268" s="40">
        <f>INDEX(人口源表!$1:$1048576,MATCH($B268,人口源表!$A:$A,0),MATCH(K$1,人口源表!$1:$1,0))*INDEX(城镇化率!$1:$1048576,MATCH($B268,城镇化率!$A:$A,0),MATCH(K$1,城镇化率!$5:$5,0))/100</f>
        <v>1457054.7034673318</v>
      </c>
      <c r="L268" s="40">
        <f>INDEX(人口源表!$1:$1048576,MATCH($B268,人口源表!$A:$A,0),MATCH(L$1,人口源表!$1:$1,0))*INDEX(城镇化率!$1:$1048576,MATCH($B268,城镇化率!$A:$A,0),MATCH(L$1,城镇化率!$5:$5,0))/100</f>
        <v>1477156.9869784294</v>
      </c>
      <c r="M268" s="40">
        <f>INDEX(人口源表!$1:$1048576,MATCH($B268,人口源表!$A:$A,0),MATCH(M$1,人口源表!$1:$1,0))*INDEX(城镇化率!$1:$1048576,MATCH($B268,城镇化率!$A:$A,0),MATCH(M$1,城镇化率!$5:$5,0))/100</f>
        <v>1497357.9807952566</v>
      </c>
      <c r="N268" s="40">
        <f>INDEX(人口源表!$1:$1048576,MATCH($B268,人口源表!$A:$A,0),MATCH(N$1,人口源表!$1:$1,0))*INDEX(城镇化率!$1:$1048576,MATCH($B268,城镇化率!$A:$A,0),MATCH(N$1,城镇化率!$5:$5,0))/100</f>
        <v>1517540.6595111035</v>
      </c>
      <c r="O268" s="40">
        <f>INDEX(人口源表!$1:$1048576,MATCH($B268,人口源表!$A:$A,0),MATCH(O$1,人口源表!$1:$1,0))*INDEX(城镇化率!$1:$1048576,MATCH($B268,城镇化率!$A:$A,0),MATCH(O$1,城镇化率!$5:$5,0))/100</f>
        <v>1537594.3810750514</v>
      </c>
      <c r="P268" s="40">
        <f>INDEX(人口源表!$1:$1048576,MATCH($B268,人口源表!$A:$A,0),MATCH(P$1,人口源表!$1:$1,0))*INDEX(城镇化率!$1:$1048576,MATCH($B268,城镇化率!$A:$A,0),MATCH(P$1,城镇化率!$5:$5,0))/100</f>
        <v>1557413.9270707099</v>
      </c>
      <c r="Q268" s="40">
        <f>INDEX(人口源表!$1:$1048576,MATCH($B268,人口源表!$A:$A,0),MATCH(Q$1,人口源表!$1:$1,0))*INDEX(城镇化率!$1:$1048576,MATCH($B268,城镇化率!$A:$A,0),MATCH(Q$1,城镇化率!$5:$5,0))/100</f>
        <v>1576902.7034996613</v>
      </c>
      <c r="R268" s="40">
        <f>INDEX(人口源表!$1:$1048576,MATCH($B268,人口源表!$A:$A,0),MATCH(R$1,人口源表!$1:$1,0))*INDEX(城镇化率!$1:$1048576,MATCH($B268,城镇化率!$A:$A,0),MATCH(R$1,城镇化率!$5:$5,0))/100</f>
        <v>1595970.4268666026</v>
      </c>
      <c r="S268" s="40">
        <f>INDEX(人口源表!$1:$1048576,MATCH($B268,人口源表!$A:$A,0),MATCH(S$1,人口源表!$1:$1,0))*INDEX(城镇化率!$1:$1048576,MATCH($B268,城镇化率!$A:$A,0),MATCH(S$1,城镇化率!$5:$5,0))/100</f>
        <v>1606542.7011403982</v>
      </c>
      <c r="T268" s="40">
        <f>INDEX(人口源表!$1:$1048576,MATCH($B268,人口源表!$A:$A,0),MATCH(T$1,人口源表!$1:$1,0))*INDEX(城镇化率!$1:$1048576,MATCH($B268,城镇化率!$A:$A,0),MATCH(T$1,城镇化率!$5:$5,0))/100</f>
        <v>1616400.7178923935</v>
      </c>
      <c r="U268" s="40">
        <f>INDEX(人口源表!$1:$1048576,MATCH($B268,人口源表!$A:$A,0),MATCH(U$1,人口源表!$1:$1,0))*INDEX(城镇化率!$1:$1048576,MATCH($B268,城镇化率!$A:$A,0),MATCH(U$1,城镇化率!$5:$5,0))/100</f>
        <v>1625490.7664157145</v>
      </c>
      <c r="V268" s="40">
        <f>INDEX(人口源表!$1:$1048576,MATCH($B268,人口源表!$A:$A,0),MATCH(V$1,人口源表!$1:$1,0))*INDEX(城镇化率!$1:$1048576,MATCH($B268,城镇化率!$A:$A,0),MATCH(V$1,城镇化率!$5:$5,0))/100</f>
        <v>1633769.3113421812</v>
      </c>
      <c r="W268" s="40">
        <f>INDEX(人口源表!$1:$1048576,MATCH($B268,人口源表!$A:$A,0),MATCH(W$1,人口源表!$1:$1,0))*INDEX(城镇化率!$1:$1048576,MATCH($B268,城镇化率!$A:$A,0),MATCH(W$1,城镇化率!$5:$5,0))/100</f>
        <v>1641203.7462202394</v>
      </c>
      <c r="X268" s="40">
        <f>INDEX(人口源表!$1:$1048576,MATCH($B268,人口源表!$A:$A,0),MATCH(X$1,人口源表!$1:$1,0))*INDEX(城镇化率!$1:$1048576,MATCH($B268,城镇化率!$A:$A,0),MATCH(X$1,城镇化率!$5:$5,0))/100</f>
        <v>1647772.1875148732</v>
      </c>
      <c r="Y268" s="40">
        <f>INDEX(人口源表!$1:$1048576,MATCH($B268,人口源表!$A:$A,0),MATCH(Y$1,人口源表!$1:$1,0))*INDEX(城镇化率!$1:$1048576,MATCH($B268,城镇化率!$A:$A,0),MATCH(Y$1,城镇化率!$5:$5,0))/100</f>
        <v>1653464.2413611012</v>
      </c>
      <c r="Z268" s="40">
        <f>INDEX(人口源表!$1:$1048576,MATCH($B268,人口源表!$A:$A,0),MATCH(Z$1,人口源表!$1:$1,0))*INDEX(城镇化率!$1:$1048576,MATCH($B268,城镇化率!$A:$A,0),MATCH(Z$1,城镇化率!$5:$5,0))/100</f>
        <v>1658281.2952006818</v>
      </c>
      <c r="AA268" s="40">
        <f>INDEX(人口源表!$1:$1048576,MATCH($B268,人口源表!$A:$A,0),MATCH(AA$1,人口源表!$1:$1,0))*INDEX(城镇化率!$1:$1048576,MATCH($B268,城镇化率!$A:$A,0),MATCH(AA$1,城镇化率!$5:$5,0))/100</f>
        <v>1662236.3173179699</v>
      </c>
      <c r="AB268" s="40">
        <f>INDEX(人口源表!$1:$1048576,MATCH($B268,人口源表!$A:$A,0),MATCH(AB$1,人口源表!$1:$1,0))*INDEX(城镇化率!$1:$1048576,MATCH($B268,城镇化率!$A:$A,0),MATCH(AB$1,城镇化率!$5:$5,0))/100</f>
        <v>1665354.6438803712</v>
      </c>
      <c r="AC268" s="40">
        <f>INDEX(人口源表!$1:$1048576,MATCH($B268,人口源表!$A:$A,0),MATCH(AC$1,人口源表!$1:$1,0))*INDEX(城镇化率!$1:$1048576,MATCH($B268,城镇化率!$A:$A,0),MATCH(AC$1,城镇化率!$5:$5,0))/100</f>
        <v>1665632.6024263536</v>
      </c>
      <c r="AD268" s="40">
        <f>INDEX(人口源表!$1:$1048576,MATCH($B268,人口源表!$A:$A,0),MATCH(AD$1,人口源表!$1:$1,0))*INDEX(城镇化率!$1:$1048576,MATCH($B268,城镇化率!$A:$A,0),MATCH(AD$1,城镇化率!$5:$5,0))/100</f>
        <v>1665160.5046896031</v>
      </c>
      <c r="AE268" s="40">
        <f>INDEX(人口源表!$1:$1048576,MATCH($B268,人口源表!$A:$A,0),MATCH(AE$1,人口源表!$1:$1,0))*INDEX(城镇化率!$1:$1048576,MATCH($B268,城镇化率!$A:$A,0),MATCH(AE$1,城镇化率!$5:$5,0))/100</f>
        <v>1664004.126850714</v>
      </c>
      <c r="AF268" s="40">
        <f>INDEX(人口源表!$1:$1048576,MATCH($B268,人口源表!$A:$A,0),MATCH(AF$1,人口源表!$1:$1,0))*INDEX(城镇化率!$1:$1048576,MATCH($B268,城镇化率!$A:$A,0),MATCH(AF$1,城镇化率!$5:$5,0))/100</f>
        <v>1662242.4578196523</v>
      </c>
      <c r="AG268" s="40">
        <f>INDEX(人口源表!$1:$1048576,MATCH($B268,人口源表!$A:$A,0),MATCH(AG$1,人口源表!$1:$1,0))*INDEX(城镇化率!$1:$1048576,MATCH($B268,城镇化率!$A:$A,0),MATCH(AG$1,城镇化率!$5:$5,0))/100</f>
        <v>1659967.4301044941</v>
      </c>
      <c r="AH268" s="40">
        <f>INDEX(人口源表!$1:$1048576,MATCH($B268,人口源表!$A:$A,0),MATCH(AH$1,人口源表!$1:$1,0))*INDEX(城镇化率!$1:$1048576,MATCH($B268,城镇化率!$A:$A,0),MATCH(AH$1,城镇化率!$5:$5,0))/100</f>
        <v>1657285.1729623491</v>
      </c>
      <c r="AI268" s="40">
        <f>INDEX(人口源表!$1:$1048576,MATCH($B268,人口源表!$A:$A,0),MATCH(AI$1,人口源表!$1:$1,0))*INDEX(城镇化率!$1:$1048576,MATCH($B268,城镇化率!$A:$A,0),MATCH(AI$1,城镇化率!$5:$5,0))/100</f>
        <v>1654314.7297462169</v>
      </c>
      <c r="AJ268" s="40">
        <f>INDEX(人口源表!$1:$1048576,MATCH($B268,人口源表!$A:$A,0),MATCH(AJ$1,人口源表!$1:$1,0))*INDEX(城镇化率!$1:$1048576,MATCH($B268,城镇化率!$A:$A,0),MATCH(AJ$1,城镇化率!$5:$5,0))/100</f>
        <v>1651189.8286733818</v>
      </c>
      <c r="AK268" s="40">
        <f>INDEX(人口源表!$1:$1048576,MATCH($B268,人口源表!$A:$A,0),MATCH(AK$1,人口源表!$1:$1,0))*INDEX(城镇化率!$1:$1048576,MATCH($B268,城镇化率!$A:$A,0),MATCH(AK$1,城镇化率!$5:$5,0))/100</f>
        <v>1648057.0778507493</v>
      </c>
      <c r="AL268" s="40">
        <f>INDEX(人口源表!$1:$1048576,MATCH($B268,人口源表!$A:$A,0),MATCH(AL$1,人口源表!$1:$1,0))*INDEX(城镇化率!$1:$1048576,MATCH($B268,城镇化率!$A:$A,0),MATCH(AL$1,城镇化率!$5:$5,0))/100</f>
        <v>1645079.8156995205</v>
      </c>
      <c r="AM268" s="40">
        <f>INDEX(人口源表!$1:$1048576,MATCH($B268,人口源表!$A:$A,0),MATCH(AM$1,人口源表!$1:$1,0))*INDEX(城镇化率!$1:$1048576,MATCH($B268,城镇化率!$A:$A,0),MATCH(AM$1,城镇化率!$5:$5,0))/100</f>
        <v>1642433.7248324582</v>
      </c>
      <c r="AN268" s="40">
        <f>INDEX(人口源表!$1:$1048576,MATCH($B268,人口源表!$A:$A,0),MATCH(AN$1,人口源表!$1:$1,0))*INDEX(城镇化率!$1:$1048576,MATCH($B268,城镇化率!$A:$A,0),MATCH(AN$1,城镇化率!$5:$5,0))/100</f>
        <v>1640310.6957208698</v>
      </c>
      <c r="AO268" s="40">
        <f>INDEX(人口源表!$1:$1048576,MATCH($B268,人口源表!$A:$A,0),MATCH(AO$1,人口源表!$1:$1,0))*INDEX(城镇化率!$1:$1048576,MATCH($B268,城镇化率!$A:$A,0),MATCH(AO$1,城镇化率!$5:$5,0))/100</f>
        <v>1638917.5353623629</v>
      </c>
      <c r="AP268" s="40">
        <f>INDEX(人口源表!$1:$1048576,MATCH($B268,人口源表!$A:$A,0),MATCH(AP$1,人口源表!$1:$1,0))*INDEX(城镇化率!$1:$1048576,MATCH($B268,城镇化率!$A:$A,0),MATCH(AP$1,城镇化率!$5:$5,0))/100</f>
        <v>1638477.2733185762</v>
      </c>
      <c r="AQ268" s="40">
        <f>INDEX(人口源表!$1:$1048576,MATCH($B268,人口源表!$A:$A,0),MATCH(AQ$1,人口源表!$1:$1,0))*INDEX(城镇化率!$1:$1048576,MATCH($B268,城镇化率!$A:$A,0),MATCH(AQ$1,城镇化率!$5:$5,0))/100</f>
        <v>1639226.7986508287</v>
      </c>
      <c r="AR268" s="40">
        <f>INDEX(人口源表!$1:$1048576,MATCH($B268,人口源表!$A:$A,0),MATCH(AR$1,人口源表!$1:$1,0))*INDEX(城镇化率!$1:$1048576,MATCH($B268,城镇化率!$A:$A,0),MATCH(AR$1,城镇化率!$5:$5,0))/100</f>
        <v>1641420.7994824629</v>
      </c>
      <c r="AS268" s="40">
        <f>INDEX(人口源表!$1:$1048576,MATCH($B268,人口源表!$A:$A,0),MATCH(AS$1,人口源表!$1:$1,0))*INDEX(城镇化率!$1:$1048576,MATCH($B268,城镇化率!$A:$A,0),MATCH(AS$1,城镇化率!$5:$5,0))/100</f>
        <v>1645329.4056637585</v>
      </c>
      <c r="AT268" s="40">
        <f>INDEX(人口源表!$1:$1048576,MATCH($B268,人口源表!$A:$A,0),MATCH(AT$1,人口源表!$1:$1,0))*INDEX(城镇化率!$1:$1048576,MATCH($B268,城镇化率!$A:$A,0),MATCH(AT$1,城镇化率!$5:$5,0))/100</f>
        <v>1651240.0461425069</v>
      </c>
      <c r="AU268" s="40">
        <f>INDEX(人口源表!$1:$1048576,MATCH($B268,人口源表!$A:$A,0),MATCH(AU$1,人口源表!$1:$1,0))*INDEX(城镇化率!$1:$1048576,MATCH($B268,城镇化率!$A:$A,0),MATCH(AU$1,城镇化率!$5:$5,0))/100</f>
        <v>1659455.593607245</v>
      </c>
      <c r="AV268" s="40">
        <f>INDEX(人口源表!$1:$1048576,MATCH($B268,人口源表!$A:$A,0),MATCH(AV$1,人口源表!$1:$1,0))*INDEX(城镇化率!$1:$1048576,MATCH($B268,城镇化率!$A:$A,0),MATCH(AV$1,城镇化率!$5:$5,0))/100</f>
        <v>1670296.7676025117</v>
      </c>
    </row>
    <row r="269" spans="1:48" x14ac:dyDescent="0.15">
      <c r="A269" s="4" t="s">
        <v>876</v>
      </c>
      <c r="B269" s="4" t="s">
        <v>544</v>
      </c>
      <c r="C269" s="34">
        <f>VLOOKUP(B269,'[1]2016省城人口总结（根）'!B:C,2,FALSE)/100</f>
        <v>0.43780000000000002</v>
      </c>
      <c r="D269" s="40">
        <f>INDEX(人口源表!$1:$1048576,MATCH($B269,人口源表!$A:$A,0),MATCH(D$1,人口源表!$1:$1,0))*INDEX(城镇化率!$1:$1048576,MATCH($B269,城镇化率!$A:$A,0),MATCH(D$1,城镇化率!$5:$5,0))/100</f>
        <v>2444769.9780452307</v>
      </c>
      <c r="E269" s="40">
        <f>INDEX(人口源表!$1:$1048576,MATCH($B269,人口源表!$A:$A,0),MATCH(E$1,人口源表!$1:$1,0))*INDEX(城镇化率!$1:$1048576,MATCH($B269,城镇化率!$A:$A,0),MATCH(E$1,城镇化率!$5:$5,0))/100</f>
        <v>2493007.9481601636</v>
      </c>
      <c r="F269" s="40">
        <f>INDEX(人口源表!$1:$1048576,MATCH($B269,人口源表!$A:$A,0),MATCH(F$1,人口源表!$1:$1,0))*INDEX(城镇化率!$1:$1048576,MATCH($B269,城镇化率!$A:$A,0),MATCH(F$1,城镇化率!$5:$5,0))/100</f>
        <v>2541608.961320302</v>
      </c>
      <c r="G269" s="40">
        <f>INDEX(人口源表!$1:$1048576,MATCH($B269,人口源表!$A:$A,0),MATCH(G$1,人口源表!$1:$1,0))*INDEX(城镇化率!$1:$1048576,MATCH($B269,城镇化率!$A:$A,0),MATCH(G$1,城镇化率!$5:$5,0))/100</f>
        <v>2473542.3995960359</v>
      </c>
      <c r="H269" s="40">
        <f>INDEX(人口源表!$1:$1048576,MATCH($B269,人口源表!$A:$A,0),MATCH(H$1,人口源表!$1:$1,0))*INDEX(城镇化率!$1:$1048576,MATCH($B269,城镇化率!$A:$A,0),MATCH(H$1,城镇化率!$5:$5,0))/100</f>
        <v>2522083.0798888914</v>
      </c>
      <c r="I269" s="40">
        <f>INDEX(人口源表!$1:$1048576,MATCH($B269,人口源表!$A:$A,0),MATCH(I$1,人口源表!$1:$1,0))*INDEX(城镇化率!$1:$1048576,MATCH($B269,城镇化率!$A:$A,0),MATCH(I$1,城镇化率!$5:$5,0))/100</f>
        <v>2554590.2082414343</v>
      </c>
      <c r="J269" s="40">
        <f>INDEX(人口源表!$1:$1048576,MATCH($B269,人口源表!$A:$A,0),MATCH(J$1,人口源表!$1:$1,0))*INDEX(城镇化率!$1:$1048576,MATCH($B269,城镇化率!$A:$A,0),MATCH(J$1,城镇化率!$5:$5,0))/100</f>
        <v>2588018.4339238345</v>
      </c>
      <c r="K269" s="40">
        <f>INDEX(人口源表!$1:$1048576,MATCH($B269,人口源表!$A:$A,0),MATCH(K$1,人口源表!$1:$1,0))*INDEX(城镇化率!$1:$1048576,MATCH($B269,城镇化率!$A:$A,0),MATCH(K$1,城镇化率!$5:$5,0))/100</f>
        <v>2622153.6394124972</v>
      </c>
      <c r="L269" s="40">
        <f>INDEX(人口源表!$1:$1048576,MATCH($B269,人口源表!$A:$A,0),MATCH(L$1,人口源表!$1:$1,0))*INDEX(城镇化率!$1:$1048576,MATCH($B269,城镇化率!$A:$A,0),MATCH(L$1,城镇化率!$5:$5,0))/100</f>
        <v>2656790.2402315731</v>
      </c>
      <c r="M269" s="40">
        <f>INDEX(人口源表!$1:$1048576,MATCH($B269,人口源表!$A:$A,0),MATCH(M$1,人口源表!$1:$1,0))*INDEX(城镇化率!$1:$1048576,MATCH($B269,城镇化率!$A:$A,0),MATCH(M$1,城镇化率!$5:$5,0))/100</f>
        <v>2691729.372302996</v>
      </c>
      <c r="N269" s="40">
        <f>INDEX(人口源表!$1:$1048576,MATCH($B269,人口源表!$A:$A,0),MATCH(N$1,人口源表!$1:$1,0))*INDEX(城镇化率!$1:$1048576,MATCH($B269,城镇化率!$A:$A,0),MATCH(N$1,城镇化率!$5:$5,0))/100</f>
        <v>2726780.4335528095</v>
      </c>
      <c r="O269" s="40">
        <f>INDEX(人口源表!$1:$1048576,MATCH($B269,人口源表!$A:$A,0),MATCH(O$1,人口源表!$1:$1,0))*INDEX(城镇化率!$1:$1048576,MATCH($B269,城镇化率!$A:$A,0),MATCH(O$1,城镇化率!$5:$5,0))/100</f>
        <v>2761761.1972956406</v>
      </c>
      <c r="P269" s="40">
        <f>INDEX(人口源表!$1:$1048576,MATCH($B269,人口源表!$A:$A,0),MATCH(P$1,人口源表!$1:$1,0))*INDEX(城镇化率!$1:$1048576,MATCH($B269,城镇化率!$A:$A,0),MATCH(P$1,城镇化率!$5:$5,0))/100</f>
        <v>2796498.9303291668</v>
      </c>
      <c r="Q269" s="40">
        <f>INDEX(人口源表!$1:$1048576,MATCH($B269,人口源表!$A:$A,0),MATCH(Q$1,人口源表!$1:$1,0))*INDEX(城镇化率!$1:$1048576,MATCH($B269,城镇化率!$A:$A,0),MATCH(Q$1,城镇化率!$5:$5,0))/100</f>
        <v>2830830.0249951021</v>
      </c>
      <c r="R269" s="40">
        <f>INDEX(人口源表!$1:$1048576,MATCH($B269,人口源表!$A:$A,0),MATCH(R$1,人口源表!$1:$1,0))*INDEX(城镇化率!$1:$1048576,MATCH($B269,城镇化率!$A:$A,0),MATCH(R$1,城镇化率!$5:$5,0))/100</f>
        <v>2864602.6954485164</v>
      </c>
      <c r="S269" s="40">
        <f>INDEX(人口源表!$1:$1048576,MATCH($B269,人口源表!$A:$A,0),MATCH(S$1,人口源表!$1:$1,0))*INDEX(城镇化率!$1:$1048576,MATCH($B269,城镇化率!$A:$A,0),MATCH(S$1,城镇化率!$5:$5,0))/100</f>
        <v>2883330.1894591344</v>
      </c>
      <c r="T269" s="40">
        <f>INDEX(人口源表!$1:$1048576,MATCH($B269,人口源表!$A:$A,0),MATCH(T$1,人口源表!$1:$1,0))*INDEX(城镇化率!$1:$1048576,MATCH($B269,城镇化率!$A:$A,0),MATCH(T$1,城镇化率!$5:$5,0))/100</f>
        <v>2900980.3665743233</v>
      </c>
      <c r="U269" s="40">
        <f>INDEX(人口源表!$1:$1048576,MATCH($B269,人口源表!$A:$A,0),MATCH(U$1,人口源表!$1:$1,0))*INDEX(城镇化率!$1:$1048576,MATCH($B269,城镇化率!$A:$A,0),MATCH(U$1,城镇化率!$5:$5,0))/100</f>
        <v>2917452.5200183862</v>
      </c>
      <c r="V269" s="40">
        <f>INDEX(人口源表!$1:$1048576,MATCH($B269,人口源表!$A:$A,0),MATCH(V$1,人口源表!$1:$1,0))*INDEX(城镇化率!$1:$1048576,MATCH($B269,城镇化率!$A:$A,0),MATCH(V$1,城镇化率!$5:$5,0))/100</f>
        <v>2932662.04278875</v>
      </c>
      <c r="W269" s="40">
        <f>INDEX(人口源表!$1:$1048576,MATCH($B269,人口源表!$A:$A,0),MATCH(W$1,人口源表!$1:$1,0))*INDEX(城镇化率!$1:$1048576,MATCH($B269,城镇化率!$A:$A,0),MATCH(W$1,城镇化率!$5:$5,0))/100</f>
        <v>2946537.6713787578</v>
      </c>
      <c r="X269" s="40">
        <f>INDEX(人口源表!$1:$1048576,MATCH($B269,人口源表!$A:$A,0),MATCH(X$1,人口源表!$1:$1,0))*INDEX(城镇化率!$1:$1048576,MATCH($B269,城镇化率!$A:$A,0),MATCH(X$1,城镇化率!$5:$5,0))/100</f>
        <v>2959026.6366953016</v>
      </c>
      <c r="Y269" s="40">
        <f>INDEX(人口源表!$1:$1048576,MATCH($B269,人口源表!$A:$A,0),MATCH(Y$1,人口源表!$1:$1,0))*INDEX(城镇化率!$1:$1048576,MATCH($B269,城镇化率!$A:$A,0),MATCH(Y$1,城镇化率!$5:$5,0))/100</f>
        <v>2970091.9281572402</v>
      </c>
      <c r="Z269" s="40">
        <f>INDEX(人口源表!$1:$1048576,MATCH($B269,人口源表!$A:$A,0),MATCH(Z$1,人口源表!$1:$1,0))*INDEX(城镇化率!$1:$1048576,MATCH($B269,城镇化率!$A:$A,0),MATCH(Z$1,城镇化率!$5:$5,0))/100</f>
        <v>2979712.1607231293</v>
      </c>
      <c r="AA269" s="40">
        <f>INDEX(人口源表!$1:$1048576,MATCH($B269,人口源表!$A:$A,0),MATCH(AA$1,人口源表!$1:$1,0))*INDEX(城镇化率!$1:$1048576,MATCH($B269,城镇化率!$A:$A,0),MATCH(AA$1,城镇化率!$5:$5,0))/100</f>
        <v>2987885.7608105363</v>
      </c>
      <c r="AB269" s="40">
        <f>INDEX(人口源表!$1:$1048576,MATCH($B269,人口源表!$A:$A,0),MATCH(AB$1,人口源表!$1:$1,0))*INDEX(城镇化率!$1:$1048576,MATCH($B269,城镇化率!$A:$A,0),MATCH(AB$1,城镇化率!$5:$5,0))/100</f>
        <v>2994626.5707461988</v>
      </c>
      <c r="AC269" s="40">
        <f>INDEX(人口源表!$1:$1048576,MATCH($B269,人口源表!$A:$A,0),MATCH(AC$1,人口源表!$1:$1,0))*INDEX(城镇化率!$1:$1048576,MATCH($B269,城镇化率!$A:$A,0),MATCH(AC$1,城镇化率!$5:$5,0))/100</f>
        <v>2996297.6394701661</v>
      </c>
      <c r="AD269" s="40">
        <f>INDEX(人口源表!$1:$1048576,MATCH($B269,人口源表!$A:$A,0),MATCH(AD$1,人口源表!$1:$1,0))*INDEX(城镇化率!$1:$1048576,MATCH($B269,城镇化率!$A:$A,0),MATCH(AD$1,城镇化率!$5:$5,0))/100</f>
        <v>2996616.0443874067</v>
      </c>
      <c r="AE269" s="40">
        <f>INDEX(人口源表!$1:$1048576,MATCH($B269,人口源表!$A:$A,0),MATCH(AE$1,人口源表!$1:$1,0))*INDEX(城镇化率!$1:$1048576,MATCH($B269,城镇化率!$A:$A,0),MATCH(AE$1,城镇化率!$5:$5,0))/100</f>
        <v>2995657.3241418744</v>
      </c>
      <c r="AF269" s="40">
        <f>INDEX(人口源表!$1:$1048576,MATCH($B269,人口源表!$A:$A,0),MATCH(AF$1,人口源表!$1:$1,0))*INDEX(城镇化率!$1:$1048576,MATCH($B269,城镇化率!$A:$A,0),MATCH(AF$1,城镇化率!$5:$5,0))/100</f>
        <v>2993516.4898936059</v>
      </c>
      <c r="AG269" s="40">
        <f>INDEX(人口源表!$1:$1048576,MATCH($B269,人口源表!$A:$A,0),MATCH(AG$1,人口源表!$1:$1,0))*INDEX(城镇化率!$1:$1048576,MATCH($B269,城镇化率!$A:$A,0),MATCH(AG$1,城镇化率!$5:$5,0))/100</f>
        <v>2990308.3809346799</v>
      </c>
      <c r="AH269" s="40">
        <f>INDEX(人口源表!$1:$1048576,MATCH($B269,人口源表!$A:$A,0),MATCH(AH$1,人口源表!$1:$1,0))*INDEX(城镇化率!$1:$1048576,MATCH($B269,城镇化率!$A:$A,0),MATCH(AH$1,城镇化率!$5:$5,0))/100</f>
        <v>2986166.911807518</v>
      </c>
      <c r="AI269" s="40">
        <f>INDEX(人口源表!$1:$1048576,MATCH($B269,人口源表!$A:$A,0),MATCH(AI$1,人口源表!$1:$1,0))*INDEX(城镇化率!$1:$1048576,MATCH($B269,城镇化率!$A:$A,0),MATCH(AI$1,城镇化率!$5:$5,0))/100</f>
        <v>2981246.5316092176</v>
      </c>
      <c r="AJ269" s="40">
        <f>INDEX(人口源表!$1:$1048576,MATCH($B269,人口源表!$A:$A,0),MATCH(AJ$1,人口源表!$1:$1,0))*INDEX(城镇化率!$1:$1048576,MATCH($B269,城镇化率!$A:$A,0),MATCH(AJ$1,城镇化率!$5:$5,0))/100</f>
        <v>2975722.5914870282</v>
      </c>
      <c r="AK269" s="40">
        <f>INDEX(人口源表!$1:$1048576,MATCH($B269,人口源表!$A:$A,0),MATCH(AK$1,人口源表!$1:$1,0))*INDEX(城镇化率!$1:$1048576,MATCH($B269,城镇化率!$A:$A,0),MATCH(AK$1,城镇化率!$5:$5,0))/100</f>
        <v>2969790.5911098178</v>
      </c>
      <c r="AL269" s="40">
        <f>INDEX(人口源表!$1:$1048576,MATCH($B269,人口源表!$A:$A,0),MATCH(AL$1,人口源表!$1:$1,0))*INDEX(城镇化率!$1:$1048576,MATCH($B269,城镇化率!$A:$A,0),MATCH(AL$1,城镇化率!$5:$5,0))/100</f>
        <v>2963668.7918480081</v>
      </c>
      <c r="AM269" s="40">
        <f>INDEX(人口源表!$1:$1048576,MATCH($B269,人口源表!$A:$A,0),MATCH(AM$1,人口源表!$1:$1,0))*INDEX(城镇化率!$1:$1048576,MATCH($B269,城镇化率!$A:$A,0),MATCH(AM$1,城镇化率!$5:$5,0))/100</f>
        <v>2957595.7837369107</v>
      </c>
      <c r="AN269" s="40">
        <f>INDEX(人口源表!$1:$1048576,MATCH($B269,人口源表!$A:$A,0),MATCH(AN$1,人口源表!$1:$1,0))*INDEX(城镇化率!$1:$1048576,MATCH($B269,城镇化率!$A:$A,0),MATCH(AN$1,城镇化率!$5:$5,0))/100</f>
        <v>2951832.5442771674</v>
      </c>
      <c r="AO269" s="40">
        <f>INDEX(人口源表!$1:$1048576,MATCH($B269,人口源表!$A:$A,0),MATCH(AO$1,人口源表!$1:$1,0))*INDEX(城镇化率!$1:$1048576,MATCH($B269,城镇化率!$A:$A,0),MATCH(AO$1,城镇化率!$5:$5,0))/100</f>
        <v>2946662.8264545295</v>
      </c>
      <c r="AP269" s="40">
        <f>INDEX(人口源表!$1:$1048576,MATCH($B269,人口源表!$A:$A,0),MATCH(AP$1,人口源表!$1:$1,0))*INDEX(城镇化率!$1:$1048576,MATCH($B269,城镇化率!$A:$A,0),MATCH(AP$1,城镇化率!$5:$5,0))/100</f>
        <v>2942393.5510200048</v>
      </c>
      <c r="AQ269" s="40">
        <f>INDEX(人口源表!$1:$1048576,MATCH($B269,人口源表!$A:$A,0),MATCH(AQ$1,人口源表!$1:$1,0))*INDEX(城镇化率!$1:$1048576,MATCH($B269,城镇化率!$A:$A,0),MATCH(AQ$1,城镇化率!$5:$5,0))/100</f>
        <v>2939354.052269205</v>
      </c>
      <c r="AR269" s="40">
        <f>INDEX(人口源表!$1:$1048576,MATCH($B269,人口源表!$A:$A,0),MATCH(AR$1,人口源表!$1:$1,0))*INDEX(城镇化率!$1:$1048576,MATCH($B269,城镇化率!$A:$A,0),MATCH(AR$1,城镇化率!$5:$5,0))/100</f>
        <v>2937898.1899657291</v>
      </c>
      <c r="AS269" s="40">
        <f>INDEX(人口源表!$1:$1048576,MATCH($B269,人口源表!$A:$A,0),MATCH(AS$1,人口源表!$1:$1,0))*INDEX(城镇化率!$1:$1048576,MATCH($B269,城镇化率!$A:$A,0),MATCH(AS$1,城镇化率!$5:$5,0))/100</f>
        <v>2938402.4463653229</v>
      </c>
      <c r="AT269" s="40">
        <f>INDEX(人口源表!$1:$1048576,MATCH($B269,人口源表!$A:$A,0),MATCH(AT$1,人口源表!$1:$1,0))*INDEX(城镇化率!$1:$1048576,MATCH($B269,城镇化率!$A:$A,0),MATCH(AT$1,城镇化率!$5:$5,0))/100</f>
        <v>2941269.2126988913</v>
      </c>
      <c r="AU269" s="40">
        <f>INDEX(人口源表!$1:$1048576,MATCH($B269,人口源表!$A:$A,0),MATCH(AU$1,人口源表!$1:$1,0))*INDEX(城镇化率!$1:$1048576,MATCH($B269,城镇化率!$A:$A,0),MATCH(AU$1,城镇化率!$5:$5,0))/100</f>
        <v>2946924.888420281</v>
      </c>
      <c r="AV269" s="40">
        <f>INDEX(人口源表!$1:$1048576,MATCH($B269,人口源表!$A:$A,0),MATCH(AV$1,人口源表!$1:$1,0))*INDEX(城镇化率!$1:$1048576,MATCH($B269,城镇化率!$A:$A,0),MATCH(AV$1,城镇化率!$5:$5,0))/100</f>
        <v>2955822.0366272274</v>
      </c>
    </row>
    <row r="270" spans="1:48" x14ac:dyDescent="0.15">
      <c r="A270" s="4" t="s">
        <v>876</v>
      </c>
      <c r="B270" s="4" t="s">
        <v>546</v>
      </c>
      <c r="C270" s="34">
        <f>VLOOKUP(B270,'[1]2016省城人口总结（根）'!B:C,2,FALSE)/100</f>
        <v>0.4531</v>
      </c>
      <c r="D270" s="40">
        <f>INDEX(人口源表!$1:$1048576,MATCH($B270,人口源表!$A:$A,0),MATCH(D$1,人口源表!$1:$1,0))*INDEX(城镇化率!$1:$1048576,MATCH($B270,城镇化率!$A:$A,0),MATCH(D$1,城镇化率!$5:$5,0))/100</f>
        <v>701807.86736580927</v>
      </c>
      <c r="E270" s="40">
        <f>INDEX(人口源表!$1:$1048576,MATCH($B270,人口源表!$A:$A,0),MATCH(E$1,人口源表!$1:$1,0))*INDEX(城镇化率!$1:$1048576,MATCH($B270,城镇化率!$A:$A,0),MATCH(E$1,城镇化率!$5:$5,0))/100</f>
        <v>716489.13069490972</v>
      </c>
      <c r="F270" s="40">
        <f>INDEX(人口源表!$1:$1048576,MATCH($B270,人口源表!$A:$A,0),MATCH(F$1,人口源表!$1:$1,0))*INDEX(城镇化率!$1:$1048576,MATCH($B270,城镇化率!$A:$A,0),MATCH(F$1,城镇化率!$5:$5,0))/100</f>
        <v>731251.01754653233</v>
      </c>
      <c r="G270" s="40">
        <f>INDEX(人口源表!$1:$1048576,MATCH($B270,人口源表!$A:$A,0),MATCH(G$1,人口源表!$1:$1,0))*INDEX(城镇化率!$1:$1048576,MATCH($B270,城镇化率!$A:$A,0),MATCH(G$1,城镇化率!$5:$5,0))/100</f>
        <v>679865.28902651626</v>
      </c>
      <c r="H270" s="40">
        <f>INDEX(人口源表!$1:$1048576,MATCH($B270,人口源表!$A:$A,0),MATCH(H$1,人口源表!$1:$1,0))*INDEX(城镇化率!$1:$1048576,MATCH($B270,城镇化率!$A:$A,0),MATCH(H$1,城镇化率!$5:$5,0))/100</f>
        <v>695313.89081344602</v>
      </c>
      <c r="I270" s="40">
        <f>INDEX(人口源表!$1:$1048576,MATCH($B270,人口源表!$A:$A,0),MATCH(I$1,人口源表!$1:$1,0))*INDEX(城镇化率!$1:$1048576,MATCH($B270,城镇化率!$A:$A,0),MATCH(I$1,城镇化率!$5:$5,0))/100</f>
        <v>705849.74501361256</v>
      </c>
      <c r="J270" s="40">
        <f>INDEX(人口源表!$1:$1048576,MATCH($B270,人口源表!$A:$A,0),MATCH(J$1,人口源表!$1:$1,0))*INDEX(城镇化率!$1:$1048576,MATCH($B270,城镇化率!$A:$A,0),MATCH(J$1,城镇化率!$5:$5,0))/100</f>
        <v>716176.20461443067</v>
      </c>
      <c r="K270" s="40">
        <f>INDEX(人口源表!$1:$1048576,MATCH($B270,人口源表!$A:$A,0),MATCH(K$1,人口源表!$1:$1,0))*INDEX(城镇化率!$1:$1048576,MATCH($B270,城镇化率!$A:$A,0),MATCH(K$1,城镇化率!$5:$5,0))/100</f>
        <v>726275.53284366068</v>
      </c>
      <c r="L270" s="40">
        <f>INDEX(人口源表!$1:$1048576,MATCH($B270,人口源表!$A:$A,0),MATCH(L$1,人口源表!$1:$1,0))*INDEX(城镇化率!$1:$1048576,MATCH($B270,城镇化率!$A:$A,0),MATCH(L$1,城镇化率!$5:$5,0))/100</f>
        <v>736132.47074748098</v>
      </c>
      <c r="M270" s="40">
        <f>INDEX(人口源表!$1:$1048576,MATCH($B270,人口源表!$A:$A,0),MATCH(M$1,人口源表!$1:$1,0))*INDEX(城镇化率!$1:$1048576,MATCH($B270,城镇化率!$A:$A,0),MATCH(M$1,城镇化率!$5:$5,0))/100</f>
        <v>745732.3384490445</v>
      </c>
      <c r="N270" s="40">
        <f>INDEX(人口源表!$1:$1048576,MATCH($B270,人口源表!$A:$A,0),MATCH(N$1,人口源表!$1:$1,0))*INDEX(城镇化率!$1:$1048576,MATCH($B270,城镇化率!$A:$A,0),MATCH(N$1,城镇化率!$5:$5,0))/100</f>
        <v>755061.07664423052</v>
      </c>
      <c r="O270" s="40">
        <f>INDEX(人口源表!$1:$1048576,MATCH($B270,人口源表!$A:$A,0),MATCH(O$1,人口源表!$1:$1,0))*INDEX(城镇化率!$1:$1048576,MATCH($B270,城镇化率!$A:$A,0),MATCH(O$1,城镇化率!$5:$5,0))/100</f>
        <v>764106.84853645589</v>
      </c>
      <c r="P270" s="40">
        <f>INDEX(人口源表!$1:$1048576,MATCH($B270,人口源表!$A:$A,0),MATCH(P$1,人口源表!$1:$1,0))*INDEX(城镇化率!$1:$1048576,MATCH($B270,城镇化率!$A:$A,0),MATCH(P$1,城镇化率!$5:$5,0))/100</f>
        <v>772857.01268166362</v>
      </c>
      <c r="Q270" s="40">
        <f>INDEX(人口源表!$1:$1048576,MATCH($B270,人口源表!$A:$A,0),MATCH(Q$1,人口源表!$1:$1,0))*INDEX(城镇化率!$1:$1048576,MATCH($B270,城镇化率!$A:$A,0),MATCH(Q$1,城镇化率!$5:$5,0))/100</f>
        <v>781302.86273845925</v>
      </c>
      <c r="R270" s="40">
        <f>INDEX(人口源表!$1:$1048576,MATCH($B270,人口源表!$A:$A,0),MATCH(R$1,人口源表!$1:$1,0))*INDEX(城镇化率!$1:$1048576,MATCH($B270,城镇化率!$A:$A,0),MATCH(R$1,城镇化率!$5:$5,0))/100</f>
        <v>789435.01466713729</v>
      </c>
      <c r="S270" s="40">
        <f>INDEX(人口源表!$1:$1048576,MATCH($B270,人口源表!$A:$A,0),MATCH(S$1,人口源表!$1:$1,0))*INDEX(城镇化率!$1:$1048576,MATCH($B270,城镇化率!$A:$A,0),MATCH(S$1,城镇化率!$5:$5,0))/100</f>
        <v>793299.3194160749</v>
      </c>
      <c r="T270" s="40">
        <f>INDEX(人口源表!$1:$1048576,MATCH($B270,人口源表!$A:$A,0),MATCH(T$1,人口源表!$1:$1,0))*INDEX(城镇化率!$1:$1048576,MATCH($B270,城镇化率!$A:$A,0),MATCH(T$1,城镇化率!$5:$5,0))/100</f>
        <v>796782.87305415631</v>
      </c>
      <c r="U270" s="40">
        <f>INDEX(人口源表!$1:$1048576,MATCH($B270,人口源表!$A:$A,0),MATCH(U$1,人口源表!$1:$1,0))*INDEX(城镇化率!$1:$1048576,MATCH($B270,城镇化率!$A:$A,0),MATCH(U$1,城镇化率!$5:$5,0))/100</f>
        <v>799886.29533482913</v>
      </c>
      <c r="V270" s="40">
        <f>INDEX(人口源表!$1:$1048576,MATCH($B270,人口源表!$A:$A,0),MATCH(V$1,人口源表!$1:$1,0))*INDEX(城镇化率!$1:$1048576,MATCH($B270,城镇化率!$A:$A,0),MATCH(V$1,城镇化率!$5:$5,0))/100</f>
        <v>802613.00811403454</v>
      </c>
      <c r="W270" s="40">
        <f>INDEX(人口源表!$1:$1048576,MATCH($B270,人口源表!$A:$A,0),MATCH(W$1,人口源表!$1:$1,0))*INDEX(城镇化率!$1:$1048576,MATCH($B270,城镇化率!$A:$A,0),MATCH(W$1,城镇化率!$5:$5,0))/100</f>
        <v>804966.55995050189</v>
      </c>
      <c r="X270" s="40">
        <f>INDEX(人口源表!$1:$1048576,MATCH($B270,人口源表!$A:$A,0),MATCH(X$1,人口源表!$1:$1,0))*INDEX(城镇化率!$1:$1048576,MATCH($B270,城镇化率!$A:$A,0),MATCH(X$1,城镇化率!$5:$5,0))/100</f>
        <v>806954.48988446023</v>
      </c>
      <c r="Y270" s="40">
        <f>INDEX(人口源表!$1:$1048576,MATCH($B270,人口源表!$A:$A,0),MATCH(Y$1,人口源表!$1:$1,0))*INDEX(城镇化率!$1:$1048576,MATCH($B270,城镇化率!$A:$A,0),MATCH(Y$1,城镇化率!$5:$5,0))/100</f>
        <v>808583.99010880874</v>
      </c>
      <c r="Z270" s="40">
        <f>INDEX(人口源表!$1:$1048576,MATCH($B270,人口源表!$A:$A,0),MATCH(Z$1,人口源表!$1:$1,0))*INDEX(城镇化率!$1:$1048576,MATCH($B270,城镇化率!$A:$A,0),MATCH(Z$1,城镇化率!$5:$5,0))/100</f>
        <v>809865.23836889537</v>
      </c>
      <c r="AA270" s="40">
        <f>INDEX(人口源表!$1:$1048576,MATCH($B270,人口源表!$A:$A,0),MATCH(AA$1,人口源表!$1:$1,0))*INDEX(城镇化率!$1:$1048576,MATCH($B270,城镇化率!$A:$A,0),MATCH(AA$1,城镇化率!$5:$5,0))/100</f>
        <v>810810.35029296204</v>
      </c>
      <c r="AB270" s="40">
        <f>INDEX(人口源表!$1:$1048576,MATCH($B270,人口源表!$A:$A,0),MATCH(AB$1,人口源表!$1:$1,0))*INDEX(城镇化率!$1:$1048576,MATCH($B270,城镇化率!$A:$A,0),MATCH(AB$1,城镇化率!$5:$5,0))/100</f>
        <v>811432.29919435782</v>
      </c>
      <c r="AC270" s="40">
        <f>INDEX(人口源表!$1:$1048576,MATCH($B270,人口源表!$A:$A,0),MATCH(AC$1,人口源表!$1:$1,0))*INDEX(城镇化率!$1:$1048576,MATCH($B270,城镇化率!$A:$A,0),MATCH(AC$1,城镇化率!$5:$5,0))/100</f>
        <v>810753.88753783808</v>
      </c>
      <c r="AD270" s="40">
        <f>INDEX(人口源表!$1:$1048576,MATCH($B270,人口源表!$A:$A,0),MATCH(AD$1,人口源表!$1:$1,0))*INDEX(城镇化率!$1:$1048576,MATCH($B270,城镇化率!$A:$A,0),MATCH(AD$1,城镇化率!$5:$5,0))/100</f>
        <v>809787.1967157888</v>
      </c>
      <c r="AE270" s="40">
        <f>INDEX(人口源表!$1:$1048576,MATCH($B270,人口源表!$A:$A,0),MATCH(AE$1,人口源表!$1:$1,0))*INDEX(城镇化率!$1:$1048576,MATCH($B270,城镇化率!$A:$A,0),MATCH(AE$1,城镇化率!$5:$5,0))/100</f>
        <v>808552.37630744721</v>
      </c>
      <c r="AF270" s="40">
        <f>INDEX(人口源表!$1:$1048576,MATCH($B270,人口源表!$A:$A,0),MATCH(AF$1,人口源表!$1:$1,0))*INDEX(城镇化率!$1:$1048576,MATCH($B270,城镇化率!$A:$A,0),MATCH(AF$1,城镇化率!$5:$5,0))/100</f>
        <v>807073.33220406238</v>
      </c>
      <c r="AG270" s="40">
        <f>INDEX(人口源表!$1:$1048576,MATCH($B270,人口源表!$A:$A,0),MATCH(AG$1,人口源表!$1:$1,0))*INDEX(城镇化率!$1:$1048576,MATCH($B270,城镇化率!$A:$A,0),MATCH(AG$1,城镇化率!$5:$5,0))/100</f>
        <v>805373.7798006098</v>
      </c>
      <c r="AH270" s="40">
        <f>INDEX(人口源表!$1:$1048576,MATCH($B270,人口源表!$A:$A,0),MATCH(AH$1,人口源表!$1:$1,0))*INDEX(城镇化率!$1:$1048576,MATCH($B270,城镇化率!$A:$A,0),MATCH(AH$1,城镇化率!$5:$5,0))/100</f>
        <v>803480.6909250957</v>
      </c>
      <c r="AI270" s="40">
        <f>INDEX(人口源表!$1:$1048576,MATCH($B270,人口源表!$A:$A,0),MATCH(AI$1,人口源表!$1:$1,0))*INDEX(城镇化率!$1:$1048576,MATCH($B270,城镇化率!$A:$A,0),MATCH(AI$1,城镇化率!$5:$5,0))/100</f>
        <v>801422.61818419339</v>
      </c>
      <c r="AJ270" s="40">
        <f>INDEX(人口源表!$1:$1048576,MATCH($B270,人口源表!$A:$A,0),MATCH(AJ$1,人口源表!$1:$1,0))*INDEX(城镇化率!$1:$1048576,MATCH($B270,城镇化率!$A:$A,0),MATCH(AJ$1,城镇化率!$5:$5,0))/100</f>
        <v>799231.46089001268</v>
      </c>
      <c r="AK270" s="40">
        <f>INDEX(人口源表!$1:$1048576,MATCH($B270,人口源表!$A:$A,0),MATCH(AK$1,人口源表!$1:$1,0))*INDEX(城镇化率!$1:$1048576,MATCH($B270,城镇化率!$A:$A,0),MATCH(AK$1,城镇化率!$5:$5,0))/100</f>
        <v>796940.19513861358</v>
      </c>
      <c r="AL270" s="40">
        <f>INDEX(人口源表!$1:$1048576,MATCH($B270,人口源表!$A:$A,0),MATCH(AL$1,人口源表!$1:$1,0))*INDEX(城镇化率!$1:$1048576,MATCH($B270,城镇化率!$A:$A,0),MATCH(AL$1,城镇化率!$5:$5,0))/100</f>
        <v>794583.4738959925</v>
      </c>
      <c r="AM270" s="40">
        <f>INDEX(人口源表!$1:$1048576,MATCH($B270,人口源表!$A:$A,0),MATCH(AM$1,人口源表!$1:$1,0))*INDEX(城镇化率!$1:$1048576,MATCH($B270,城镇化率!$A:$A,0),MATCH(AM$1,城镇化率!$5:$5,0))/100</f>
        <v>792200.00029693719</v>
      </c>
      <c r="AN270" s="40">
        <f>INDEX(人口源表!$1:$1048576,MATCH($B270,人口源表!$A:$A,0),MATCH(AN$1,人口源表!$1:$1,0))*INDEX(城镇化率!$1:$1048576,MATCH($B270,城镇化率!$A:$A,0),MATCH(AN$1,城镇化率!$5:$5,0))/100</f>
        <v>789828.47725976375</v>
      </c>
      <c r="AO270" s="40">
        <f>INDEX(人口源表!$1:$1048576,MATCH($B270,人口源表!$A:$A,0),MATCH(AO$1,人口源表!$1:$1,0))*INDEX(城镇化率!$1:$1048576,MATCH($B270,城镇化率!$A:$A,0),MATCH(AO$1,城镇化率!$5:$5,0))/100</f>
        <v>787512.3302898854</v>
      </c>
      <c r="AP270" s="40">
        <f>INDEX(人口源表!$1:$1048576,MATCH($B270,人口源表!$A:$A,0),MATCH(AP$1,人口源表!$1:$1,0))*INDEX(城镇化率!$1:$1048576,MATCH($B270,城镇化率!$A:$A,0),MATCH(AP$1,城镇化率!$5:$5,0))/100</f>
        <v>785295.04482472281</v>
      </c>
      <c r="AQ270" s="40">
        <f>INDEX(人口源表!$1:$1048576,MATCH($B270,人口源表!$A:$A,0),MATCH(AQ$1,人口源表!$1:$1,0))*INDEX(城镇化率!$1:$1048576,MATCH($B270,城镇化率!$A:$A,0),MATCH(AQ$1,城镇化率!$5:$5,0))/100</f>
        <v>783224.32975459588</v>
      </c>
      <c r="AR270" s="40">
        <f>INDEX(人口源表!$1:$1048576,MATCH($B270,人口源表!$A:$A,0),MATCH(AR$1,人口源表!$1:$1,0))*INDEX(城镇化率!$1:$1048576,MATCH($B270,城镇化率!$A:$A,0),MATCH(AR$1,城镇化率!$5:$5,0))/100</f>
        <v>781349.20212593209</v>
      </c>
      <c r="AS270" s="40">
        <f>INDEX(人口源表!$1:$1048576,MATCH($B270,人口源表!$A:$A,0),MATCH(AS$1,人口源表!$1:$1,0))*INDEX(城镇化率!$1:$1048576,MATCH($B270,城镇化率!$A:$A,0),MATCH(AS$1,城镇化率!$5:$5,0))/100</f>
        <v>779721.80509560835</v>
      </c>
      <c r="AT270" s="40">
        <f>INDEX(人口源表!$1:$1048576,MATCH($B270,人口源表!$A:$A,0),MATCH(AT$1,人口源表!$1:$1,0))*INDEX(城镇化率!$1:$1048576,MATCH($B270,城镇化率!$A:$A,0),MATCH(AT$1,城镇化率!$5:$5,0))/100</f>
        <v>778396.8577065547</v>
      </c>
      <c r="AU270" s="40">
        <f>INDEX(人口源表!$1:$1048576,MATCH($B270,人口源表!$A:$A,0),MATCH(AU$1,人口源表!$1:$1,0))*INDEX(城镇化率!$1:$1048576,MATCH($B270,城镇化率!$A:$A,0),MATCH(AU$1,城镇化率!$5:$5,0))/100</f>
        <v>777430.48706265772</v>
      </c>
      <c r="AV270" s="40">
        <f>INDEX(人口源表!$1:$1048576,MATCH($B270,人口源表!$A:$A,0),MATCH(AV$1,人口源表!$1:$1,0))*INDEX(城镇化率!$1:$1048576,MATCH($B270,城镇化率!$A:$A,0),MATCH(AV$1,城镇化率!$5:$5,0))/100</f>
        <v>776882.67450422409</v>
      </c>
    </row>
    <row r="271" spans="1:48" x14ac:dyDescent="0.15">
      <c r="A271" s="4" t="s">
        <v>876</v>
      </c>
      <c r="B271" s="4" t="s">
        <v>548</v>
      </c>
      <c r="C271" s="34">
        <f>VLOOKUP(B271,'[1]2016省城人口总结（根）'!B:C,2,FALSE)/100</f>
        <v>0.40460000000000002</v>
      </c>
      <c r="D271" s="40">
        <f>INDEX(人口源表!$1:$1048576,MATCH($B271,人口源表!$A:$A,0),MATCH(D$1,人口源表!$1:$1,0))*INDEX(城镇化率!$1:$1048576,MATCH($B271,城镇化率!$A:$A,0),MATCH(D$1,城镇化率!$5:$5,0))/100</f>
        <v>1351919.9607465097</v>
      </c>
      <c r="E271" s="40">
        <f>INDEX(人口源表!$1:$1048576,MATCH($B271,人口源表!$A:$A,0),MATCH(E$1,人口源表!$1:$1,0))*INDEX(城镇化率!$1:$1048576,MATCH($B271,城镇化率!$A:$A,0),MATCH(E$1,城镇化率!$5:$5,0))/100</f>
        <v>1380749.2136979685</v>
      </c>
      <c r="F271" s="40">
        <f>INDEX(人口源表!$1:$1048576,MATCH($B271,人口源表!$A:$A,0),MATCH(F$1,人口源表!$1:$1,0))*INDEX(城镇化率!$1:$1048576,MATCH($B271,城镇化率!$A:$A,0),MATCH(F$1,城镇化率!$5:$5,0))/100</f>
        <v>1410263.2111397171</v>
      </c>
      <c r="G271" s="40">
        <f>INDEX(人口源表!$1:$1048576,MATCH($B271,人口源表!$A:$A,0),MATCH(G$1,人口源表!$1:$1,0))*INDEX(城镇化率!$1:$1048576,MATCH($B271,城镇化率!$A:$A,0),MATCH(G$1,城镇化率!$5:$5,0))/100</f>
        <v>1146295.3493636553</v>
      </c>
      <c r="H271" s="40">
        <f>INDEX(人口源表!$1:$1048576,MATCH($B271,人口源表!$A:$A,0),MATCH(H$1,人口源表!$1:$1,0))*INDEX(城镇化率!$1:$1048576,MATCH($B271,城镇化率!$A:$A,0),MATCH(H$1,城镇化率!$5:$5,0))/100</f>
        <v>1174147.4961543735</v>
      </c>
      <c r="I271" s="40">
        <f>INDEX(人口源表!$1:$1048576,MATCH($B271,人口源表!$A:$A,0),MATCH(I$1,人口源表!$1:$1,0))*INDEX(城镇化率!$1:$1048576,MATCH($B271,城镇化率!$A:$A,0),MATCH(I$1,城镇化率!$5:$5,0))/100</f>
        <v>1194107.7927944877</v>
      </c>
      <c r="J271" s="40">
        <f>INDEX(人口源表!$1:$1048576,MATCH($B271,人口源表!$A:$A,0),MATCH(J$1,人口源表!$1:$1,0))*INDEX(城镇化率!$1:$1048576,MATCH($B271,城镇化率!$A:$A,0),MATCH(J$1,城镇化率!$5:$5,0))/100</f>
        <v>1214058.0206422128</v>
      </c>
      <c r="K271" s="40">
        <f>INDEX(人口源表!$1:$1048576,MATCH($B271,人口源表!$A:$A,0),MATCH(K$1,人口源表!$1:$1,0))*INDEX(城镇化率!$1:$1048576,MATCH($B271,城镇化率!$A:$A,0),MATCH(K$1,城镇化率!$5:$5,0))/100</f>
        <v>1233925.7239572201</v>
      </c>
      <c r="L271" s="40">
        <f>INDEX(人口源表!$1:$1048576,MATCH($B271,人口源表!$A:$A,0),MATCH(L$1,人口源表!$1:$1,0))*INDEX(城镇化率!$1:$1048576,MATCH($B271,城镇化率!$A:$A,0),MATCH(L$1,城镇化率!$5:$5,0))/100</f>
        <v>1253640.5775096058</v>
      </c>
      <c r="M271" s="40">
        <f>INDEX(人口源表!$1:$1048576,MATCH($B271,人口源表!$A:$A,0),MATCH(M$1,人口源表!$1:$1,0))*INDEX(城镇化率!$1:$1048576,MATCH($B271,城镇化率!$A:$A,0),MATCH(M$1,城镇化率!$5:$5,0))/100</f>
        <v>1273136.839191244</v>
      </c>
      <c r="N271" s="40">
        <f>INDEX(人口源表!$1:$1048576,MATCH($B271,人口源表!$A:$A,0),MATCH(N$1,人口源表!$1:$1,0))*INDEX(城镇化率!$1:$1048576,MATCH($B271,城镇化率!$A:$A,0),MATCH(N$1,城镇化率!$5:$5,0))/100</f>
        <v>1292351.3504362663</v>
      </c>
      <c r="O271" s="40">
        <f>INDEX(人口源表!$1:$1048576,MATCH($B271,人口源表!$A:$A,0),MATCH(O$1,人口源表!$1:$1,0))*INDEX(城镇化率!$1:$1048576,MATCH($B271,城镇化率!$A:$A,0),MATCH(O$1,城镇化率!$5:$5,0))/100</f>
        <v>1311226.0490708738</v>
      </c>
      <c r="P271" s="40">
        <f>INDEX(人口源表!$1:$1048576,MATCH($B271,人口源表!$A:$A,0),MATCH(P$1,人口源表!$1:$1,0))*INDEX(城镇化率!$1:$1048576,MATCH($B271,城镇化率!$A:$A,0),MATCH(P$1,城镇化率!$5:$5,0))/100</f>
        <v>1329706.4094157366</v>
      </c>
      <c r="Q271" s="40">
        <f>INDEX(人口源表!$1:$1048576,MATCH($B271,人口源表!$A:$A,0),MATCH(Q$1,人口源表!$1:$1,0))*INDEX(城镇化率!$1:$1048576,MATCH($B271,城镇化率!$A:$A,0),MATCH(Q$1,城镇化率!$5:$5,0))/100</f>
        <v>1347742.1468998771</v>
      </c>
      <c r="R271" s="40">
        <f>INDEX(人口源表!$1:$1048576,MATCH($B271,人口源表!$A:$A,0),MATCH(R$1,人口源表!$1:$1,0))*INDEX(城镇化率!$1:$1048576,MATCH($B271,城镇化率!$A:$A,0),MATCH(R$1,城镇化率!$5:$5,0))/100</f>
        <v>1365287.958538119</v>
      </c>
      <c r="S271" s="40">
        <f>INDEX(人口源表!$1:$1048576,MATCH($B271,人口源表!$A:$A,0),MATCH(S$1,人口源表!$1:$1,0))*INDEX(城镇化率!$1:$1048576,MATCH($B271,城镇化率!$A:$A,0),MATCH(S$1,城镇化率!$5:$5,0))/100</f>
        <v>1375461.209849956</v>
      </c>
      <c r="T271" s="40">
        <f>INDEX(人口源表!$1:$1048576,MATCH($B271,人口源表!$A:$A,0),MATCH(T$1,人口源表!$1:$1,0))*INDEX(城镇化率!$1:$1048576,MATCH($B271,城镇化率!$A:$A,0),MATCH(T$1,城镇化率!$5:$5,0))/100</f>
        <v>1384941.4607173884</v>
      </c>
      <c r="U271" s="40">
        <f>INDEX(人口源表!$1:$1048576,MATCH($B271,人口源表!$A:$A,0),MATCH(U$1,人口源表!$1:$1,0))*INDEX(城镇化率!$1:$1048576,MATCH($B271,城镇化率!$A:$A,0),MATCH(U$1,城镇化率!$5:$5,0))/100</f>
        <v>1393709.47309362</v>
      </c>
      <c r="V271" s="40">
        <f>INDEX(人口源表!$1:$1048576,MATCH($B271,人口源表!$A:$A,0),MATCH(V$1,人口源表!$1:$1,0))*INDEX(城镇化率!$1:$1048576,MATCH($B271,城镇化率!$A:$A,0),MATCH(V$1,城镇化率!$5:$5,0))/100</f>
        <v>1401751.5855031151</v>
      </c>
      <c r="W271" s="40">
        <f>INDEX(人口源表!$1:$1048576,MATCH($B271,人口源表!$A:$A,0),MATCH(W$1,人口源表!$1:$1,0))*INDEX(城镇化率!$1:$1048576,MATCH($B271,城镇化率!$A:$A,0),MATCH(W$1,城镇化率!$5:$5,0))/100</f>
        <v>1409061.8171764673</v>
      </c>
      <c r="X271" s="40">
        <f>INDEX(人口源表!$1:$1048576,MATCH($B271,人口源表!$A:$A,0),MATCH(X$1,人口源表!$1:$1,0))*INDEX(城镇化率!$1:$1048576,MATCH($B271,城镇化率!$A:$A,0),MATCH(X$1,城镇化率!$5:$5,0))/100</f>
        <v>1415640.0919589207</v>
      </c>
      <c r="Y271" s="40">
        <f>INDEX(人口源表!$1:$1048576,MATCH($B271,人口源表!$A:$A,0),MATCH(Y$1,人口源表!$1:$1,0))*INDEX(城镇化率!$1:$1048576,MATCH($B271,城镇化率!$A:$A,0),MATCH(Y$1,城镇化率!$5:$5,0))/100</f>
        <v>1421492.8816059607</v>
      </c>
      <c r="Z271" s="40">
        <f>INDEX(人口源表!$1:$1048576,MATCH($B271,人口源表!$A:$A,0),MATCH(Z$1,人口源表!$1:$1,0))*INDEX(城镇化率!$1:$1048576,MATCH($B271,城镇化率!$A:$A,0),MATCH(Z$1,城镇化率!$5:$5,0))/100</f>
        <v>1426634.363746597</v>
      </c>
      <c r="AA271" s="40">
        <f>INDEX(人口源表!$1:$1048576,MATCH($B271,人口源表!$A:$A,0),MATCH(AA$1,人口源表!$1:$1,0))*INDEX(城镇化率!$1:$1048576,MATCH($B271,城镇化率!$A:$A,0),MATCH(AA$1,城镇化率!$5:$5,0))/100</f>
        <v>1431086.1118998397</v>
      </c>
      <c r="AB271" s="40">
        <f>INDEX(人口源表!$1:$1048576,MATCH($B271,人口源表!$A:$A,0),MATCH(AB$1,人口源表!$1:$1,0))*INDEX(城镇化率!$1:$1048576,MATCH($B271,城镇化率!$A:$A,0),MATCH(AB$1,城镇化率!$5:$5,0))/100</f>
        <v>1434875.2655869008</v>
      </c>
      <c r="AC271" s="40">
        <f>INDEX(人口源表!$1:$1048576,MATCH($B271,人口源表!$A:$A,0),MATCH(AC$1,人口源表!$1:$1,0))*INDEX(城镇化率!$1:$1048576,MATCH($B271,城镇化率!$A:$A,0),MATCH(AC$1,城镇化率!$5:$5,0))/100</f>
        <v>1436278.5175143632</v>
      </c>
      <c r="AD271" s="40">
        <f>INDEX(人口源表!$1:$1048576,MATCH($B271,人口源表!$A:$A,0),MATCH(AD$1,人口源表!$1:$1,0))*INDEX(城镇化率!$1:$1048576,MATCH($B271,城镇化率!$A:$A,0),MATCH(AD$1,城镇化率!$5:$5,0))/100</f>
        <v>1437095.192001665</v>
      </c>
      <c r="AE271" s="40">
        <f>INDEX(人口源表!$1:$1048576,MATCH($B271,人口源表!$A:$A,0),MATCH(AE$1,人口源表!$1:$1,0))*INDEX(城镇化率!$1:$1048576,MATCH($B271,城镇化率!$A:$A,0),MATCH(AE$1,城镇化率!$5:$5,0))/100</f>
        <v>1437377.6326417543</v>
      </c>
      <c r="AF271" s="40">
        <f>INDEX(人口源表!$1:$1048576,MATCH($B271,人口源表!$A:$A,0),MATCH(AF$1,人口源表!$1:$1,0))*INDEX(城镇化率!$1:$1048576,MATCH($B271,城镇化率!$A:$A,0),MATCH(AF$1,城镇化率!$5:$5,0))/100</f>
        <v>1437187.6958810603</v>
      </c>
      <c r="AG271" s="40">
        <f>INDEX(人口源表!$1:$1048576,MATCH($B271,人口源表!$A:$A,0),MATCH(AG$1,人口源表!$1:$1,0))*INDEX(城镇化率!$1:$1048576,MATCH($B271,城镇化率!$A:$A,0),MATCH(AG$1,城镇化率!$5:$5,0))/100</f>
        <v>1436594.3619654977</v>
      </c>
      <c r="AH271" s="40">
        <f>INDEX(人口源表!$1:$1048576,MATCH($B271,人口源表!$A:$A,0),MATCH(AH$1,人口源表!$1:$1,0))*INDEX(城镇化率!$1:$1048576,MATCH($B271,城镇化率!$A:$A,0),MATCH(AH$1,城镇化率!$5:$5,0))/100</f>
        <v>1435673.3460969762</v>
      </c>
      <c r="AI271" s="40">
        <f>INDEX(人口源表!$1:$1048576,MATCH($B271,人口源表!$A:$A,0),MATCH(AI$1,人口源表!$1:$1,0))*INDEX(城镇化率!$1:$1048576,MATCH($B271,城镇化率!$A:$A,0),MATCH(AI$1,城镇化率!$5:$5,0))/100</f>
        <v>1434510.8272963497</v>
      </c>
      <c r="AJ271" s="40">
        <f>INDEX(人口源表!$1:$1048576,MATCH($B271,人口源表!$A:$A,0),MATCH(AJ$1,人口源表!$1:$1,0))*INDEX(城镇化率!$1:$1048576,MATCH($B271,城镇化率!$A:$A,0),MATCH(AJ$1,城镇化率!$5:$5,0))/100</f>
        <v>1433200.0091028947</v>
      </c>
      <c r="AK271" s="40">
        <f>INDEX(人口源表!$1:$1048576,MATCH($B271,人口源表!$A:$A,0),MATCH(AK$1,人口源表!$1:$1,0))*INDEX(城镇化率!$1:$1048576,MATCH($B271,城镇化率!$A:$A,0),MATCH(AK$1,城镇化率!$5:$5,0))/100</f>
        <v>1431842.2793548373</v>
      </c>
      <c r="AL271" s="40">
        <f>INDEX(人口源表!$1:$1048576,MATCH($B271,人口源表!$A:$A,0),MATCH(AL$1,人口源表!$1:$1,0))*INDEX(城镇化率!$1:$1048576,MATCH($B271,城镇化率!$A:$A,0),MATCH(AL$1,城镇化率!$5:$5,0))/100</f>
        <v>1430548.3948012188</v>
      </c>
      <c r="AM271" s="40">
        <f>INDEX(人口源表!$1:$1048576,MATCH($B271,人口源表!$A:$A,0),MATCH(AM$1,人口源表!$1:$1,0))*INDEX(城镇化率!$1:$1048576,MATCH($B271,城镇化率!$A:$A,0),MATCH(AM$1,城镇化率!$5:$5,0))/100</f>
        <v>1429437.5955869767</v>
      </c>
      <c r="AN271" s="40">
        <f>INDEX(人口源表!$1:$1048576,MATCH($B271,人口源表!$A:$A,0),MATCH(AN$1,人口源表!$1:$1,0))*INDEX(城镇化率!$1:$1048576,MATCH($B271,城镇化率!$A:$A,0),MATCH(AN$1,城镇化率!$5:$5,0))/100</f>
        <v>1428637.7494077673</v>
      </c>
      <c r="AO271" s="40">
        <f>INDEX(人口源表!$1:$1048576,MATCH($B271,人口源表!$A:$A,0),MATCH(AO$1,人口源表!$1:$1,0))*INDEX(城镇化率!$1:$1048576,MATCH($B271,城镇化率!$A:$A,0),MATCH(AO$1,城镇化率!$5:$5,0))/100</f>
        <v>1428286.0250130116</v>
      </c>
      <c r="AP271" s="40">
        <f>INDEX(人口源表!$1:$1048576,MATCH($B271,人口源表!$A:$A,0),MATCH(AP$1,人口源表!$1:$1,0))*INDEX(城镇化率!$1:$1048576,MATCH($B271,城镇化率!$A:$A,0),MATCH(AP$1,城镇化率!$5:$5,0))/100</f>
        <v>1428528.5196983907</v>
      </c>
      <c r="AQ271" s="40">
        <f>INDEX(人口源表!$1:$1048576,MATCH($B271,人口源表!$A:$A,0),MATCH(AQ$1,人口源表!$1:$1,0))*INDEX(城镇化率!$1:$1048576,MATCH($B271,城镇化率!$A:$A,0),MATCH(AQ$1,城镇化率!$5:$5,0))/100</f>
        <v>1429520.9400538572</v>
      </c>
      <c r="AR271" s="40">
        <f>INDEX(人口源表!$1:$1048576,MATCH($B271,人口源表!$A:$A,0),MATCH(AR$1,人口源表!$1:$1,0))*INDEX(城镇化率!$1:$1048576,MATCH($B271,城镇化率!$A:$A,0),MATCH(AR$1,城镇化率!$5:$5,0))/100</f>
        <v>1431428.762584141</v>
      </c>
      <c r="AS271" s="40">
        <f>INDEX(人口源表!$1:$1048576,MATCH($B271,人口源表!$A:$A,0),MATCH(AS$1,人口源表!$1:$1,0))*INDEX(城镇化率!$1:$1048576,MATCH($B271,城镇化率!$A:$A,0),MATCH(AS$1,城镇化率!$5:$5,0))/100</f>
        <v>1434426.3245056807</v>
      </c>
      <c r="AT271" s="40">
        <f>INDEX(人口源表!$1:$1048576,MATCH($B271,人口源表!$A:$A,0),MATCH(AT$1,人口源表!$1:$1,0))*INDEX(城镇化率!$1:$1048576,MATCH($B271,城镇化率!$A:$A,0),MATCH(AT$1,城镇化率!$5:$5,0))/100</f>
        <v>1438698.5810666492</v>
      </c>
      <c r="AU271" s="40">
        <f>INDEX(人口源表!$1:$1048576,MATCH($B271,人口源表!$A:$A,0),MATCH(AU$1,人口源表!$1:$1,0))*INDEX(城镇化率!$1:$1048576,MATCH($B271,城镇化率!$A:$A,0),MATCH(AU$1,城镇化率!$5:$5,0))/100</f>
        <v>1444439.6619297194</v>
      </c>
      <c r="AV271" s="40">
        <f>INDEX(人口源表!$1:$1048576,MATCH($B271,人口源表!$A:$A,0),MATCH(AV$1,人口源表!$1:$1,0))*INDEX(城镇化率!$1:$1048576,MATCH($B271,城镇化率!$A:$A,0),MATCH(AV$1,城镇化率!$5:$5,0))/100</f>
        <v>1451855.1858706295</v>
      </c>
    </row>
    <row r="272" spans="1:48" x14ac:dyDescent="0.15">
      <c r="A272" s="4" t="s">
        <v>876</v>
      </c>
      <c r="B272" s="4" t="s">
        <v>550</v>
      </c>
      <c r="C272" s="34">
        <f>VLOOKUP(B272,'[1]2016省城人口总结（根）'!B:C,2,FALSE)/100</f>
        <v>0.41439999999999999</v>
      </c>
      <c r="D272" s="40">
        <f>INDEX(人口源表!$1:$1048576,MATCH($B272,人口源表!$A:$A,0),MATCH(D$1,人口源表!$1:$1,0))*INDEX(城镇化率!$1:$1048576,MATCH($B272,城镇化率!$A:$A,0),MATCH(D$1,城镇化率!$5:$5,0))/100</f>
        <v>1093830.8768280614</v>
      </c>
      <c r="E272" s="40">
        <f>INDEX(人口源表!$1:$1048576,MATCH($B272,人口源表!$A:$A,0),MATCH(E$1,人口源表!$1:$1,0))*INDEX(城镇化率!$1:$1048576,MATCH($B272,城镇化率!$A:$A,0),MATCH(E$1,城镇化率!$5:$5,0))/100</f>
        <v>1113423.203934218</v>
      </c>
      <c r="F272" s="40">
        <f>INDEX(人口源表!$1:$1048576,MATCH($B272,人口源表!$A:$A,0),MATCH(F$1,人口源表!$1:$1,0))*INDEX(城镇化率!$1:$1048576,MATCH($B272,城镇化率!$A:$A,0),MATCH(F$1,城镇化率!$5:$5,0))/100</f>
        <v>1132854.889376608</v>
      </c>
      <c r="G272" s="40">
        <f>INDEX(人口源表!$1:$1048576,MATCH($B272,人口源表!$A:$A,0),MATCH(G$1,人口源表!$1:$1,0))*INDEX(城镇化率!$1:$1048576,MATCH($B272,城镇化率!$A:$A,0),MATCH(G$1,城镇化率!$5:$5,0))/100</f>
        <v>1007040.8887502244</v>
      </c>
      <c r="H272" s="40">
        <f>INDEX(人口源表!$1:$1048576,MATCH($B272,人口源表!$A:$A,0),MATCH(H$1,人口源表!$1:$1,0))*INDEX(城镇化率!$1:$1048576,MATCH($B272,城镇化率!$A:$A,0),MATCH(H$1,城镇化率!$5:$5,0))/100</f>
        <v>1023322.4538235359</v>
      </c>
      <c r="I272" s="40">
        <f>INDEX(人口源表!$1:$1048576,MATCH($B272,人口源表!$A:$A,0),MATCH(I$1,人口源表!$1:$1,0))*INDEX(城镇化率!$1:$1048576,MATCH($B272,城镇化率!$A:$A,0),MATCH(I$1,城镇化率!$5:$5,0))/100</f>
        <v>1032906.4259388081</v>
      </c>
      <c r="J272" s="40">
        <f>INDEX(人口源表!$1:$1048576,MATCH($B272,人口源表!$A:$A,0),MATCH(J$1,人口源表!$1:$1,0))*INDEX(城镇化率!$1:$1048576,MATCH($B272,城镇化率!$A:$A,0),MATCH(J$1,城镇化率!$5:$5,0))/100</f>
        <v>1042722.6524257023</v>
      </c>
      <c r="K272" s="40">
        <f>INDEX(人口源表!$1:$1048576,MATCH($B272,人口源表!$A:$A,0),MATCH(K$1,人口源表!$1:$1,0))*INDEX(城镇化率!$1:$1048576,MATCH($B272,城镇化率!$A:$A,0),MATCH(K$1,城镇化率!$5:$5,0))/100</f>
        <v>1052710.9323270663</v>
      </c>
      <c r="L272" s="40">
        <f>INDEX(人口源表!$1:$1048576,MATCH($B272,人口源表!$A:$A,0),MATCH(L$1,人口源表!$1:$1,0))*INDEX(城镇化率!$1:$1048576,MATCH($B272,城镇化率!$A:$A,0),MATCH(L$1,城镇化率!$5:$5,0))/100</f>
        <v>1062813.6200041436</v>
      </c>
      <c r="M272" s="40">
        <f>INDEX(人口源表!$1:$1048576,MATCH($B272,人口源表!$A:$A,0),MATCH(M$1,人口源表!$1:$1,0))*INDEX(城镇化率!$1:$1048576,MATCH($B272,城镇化率!$A:$A,0),MATCH(M$1,城镇化率!$5:$5,0))/100</f>
        <v>1072974.4172256591</v>
      </c>
      <c r="N272" s="40">
        <f>INDEX(人口源表!$1:$1048576,MATCH($B272,人口源表!$A:$A,0),MATCH(N$1,人口源表!$1:$1,0))*INDEX(城镇化率!$1:$1048576,MATCH($B272,城镇化率!$A:$A,0),MATCH(N$1,城镇化率!$5:$5,0))/100</f>
        <v>1083140.3819191162</v>
      </c>
      <c r="O272" s="40">
        <f>INDEX(人口源表!$1:$1048576,MATCH($B272,人口源表!$A:$A,0),MATCH(O$1,人口源表!$1:$1,0))*INDEX(城镇化率!$1:$1048576,MATCH($B272,城镇化率!$A:$A,0),MATCH(O$1,城镇化率!$5:$5,0))/100</f>
        <v>1093259.776493036</v>
      </c>
      <c r="P272" s="40">
        <f>INDEX(人口源表!$1:$1048576,MATCH($B272,人口源表!$A:$A,0),MATCH(P$1,人口源表!$1:$1,0))*INDEX(城镇化率!$1:$1048576,MATCH($B272,城镇化率!$A:$A,0),MATCH(P$1,城镇化率!$5:$5,0))/100</f>
        <v>1103284.5814825092</v>
      </c>
      <c r="Q272" s="40">
        <f>INDEX(人口源表!$1:$1048576,MATCH($B272,人口源表!$A:$A,0),MATCH(Q$1,人口源表!$1:$1,0))*INDEX(城镇化率!$1:$1048576,MATCH($B272,城镇化率!$A:$A,0),MATCH(Q$1,城镇化率!$5:$5,0))/100</f>
        <v>1113168.7934020883</v>
      </c>
      <c r="R272" s="40">
        <f>INDEX(人口源表!$1:$1048576,MATCH($B272,人口源表!$A:$A,0),MATCH(R$1,人口源表!$1:$1,0))*INDEX(城镇化率!$1:$1048576,MATCH($B272,城镇化率!$A:$A,0),MATCH(R$1,城镇化率!$5:$5,0))/100</f>
        <v>1122869.5521152029</v>
      </c>
      <c r="S272" s="40">
        <f>INDEX(人口源表!$1:$1048576,MATCH($B272,人口源表!$A:$A,0),MATCH(S$1,人口源表!$1:$1,0))*INDEX(城镇化率!$1:$1048576,MATCH($B272,城镇化率!$A:$A,0),MATCH(S$1,城镇化率!$5:$5,0))/100</f>
        <v>1126741.6627473673</v>
      </c>
      <c r="T272" s="40">
        <f>INDEX(人口源表!$1:$1048576,MATCH($B272,人口源表!$A:$A,0),MATCH(T$1,人口源表!$1:$1,0))*INDEX(城镇化率!$1:$1048576,MATCH($B272,城镇化率!$A:$A,0),MATCH(T$1,城镇化率!$5:$5,0))/100</f>
        <v>1130291.0501019452</v>
      </c>
      <c r="U272" s="40">
        <f>INDEX(人口源表!$1:$1048576,MATCH($B272,人口源表!$A:$A,0),MATCH(U$1,人口源表!$1:$1,0))*INDEX(城镇化率!$1:$1048576,MATCH($B272,城镇化率!$A:$A,0),MATCH(U$1,城镇化率!$5:$5,0))/100</f>
        <v>1133489.8570822715</v>
      </c>
      <c r="V272" s="40">
        <f>INDEX(人口源表!$1:$1048576,MATCH($B272,人口源表!$A:$A,0),MATCH(V$1,人口源表!$1:$1,0))*INDEX(城镇化率!$1:$1048576,MATCH($B272,城镇化率!$A:$A,0),MATCH(V$1,城镇化率!$5:$5,0))/100</f>
        <v>1136315.2144363655</v>
      </c>
      <c r="W272" s="40">
        <f>INDEX(人口源表!$1:$1048576,MATCH($B272,人口源表!$A:$A,0),MATCH(W$1,人口源表!$1:$1,0))*INDEX(城镇化率!$1:$1048576,MATCH($B272,城镇化率!$A:$A,0),MATCH(W$1,城镇化率!$5:$5,0))/100</f>
        <v>1138747.3637069333</v>
      </c>
      <c r="X272" s="40">
        <f>INDEX(人口源表!$1:$1048576,MATCH($B272,人口源表!$A:$A,0),MATCH(X$1,人口源表!$1:$1,0))*INDEX(城镇化率!$1:$1048576,MATCH($B272,城镇化率!$A:$A,0),MATCH(X$1,城镇化率!$5:$5,0))/100</f>
        <v>1140771.7586126372</v>
      </c>
      <c r="Y272" s="40">
        <f>INDEX(人口源表!$1:$1048576,MATCH($B272,人口源表!$A:$A,0),MATCH(Y$1,人口源表!$1:$1,0))*INDEX(城镇化率!$1:$1048576,MATCH($B272,城镇化率!$A:$A,0),MATCH(Y$1,城镇化率!$5:$5,0))/100</f>
        <v>1142378.6927109354</v>
      </c>
      <c r="Z272" s="40">
        <f>INDEX(人口源表!$1:$1048576,MATCH($B272,人口源表!$A:$A,0),MATCH(Z$1,人口源表!$1:$1,0))*INDEX(城镇化率!$1:$1048576,MATCH($B272,城镇化率!$A:$A,0),MATCH(Z$1,城镇化率!$5:$5,0))/100</f>
        <v>1143563.4235338273</v>
      </c>
      <c r="AA272" s="40">
        <f>INDEX(人口源表!$1:$1048576,MATCH($B272,人口源表!$A:$A,0),MATCH(AA$1,人口源表!$1:$1,0))*INDEX(城镇化率!$1:$1048576,MATCH($B272,城镇化率!$A:$A,0),MATCH(AA$1,城镇化率!$5:$5,0))/100</f>
        <v>1144324.7620251244</v>
      </c>
      <c r="AB272" s="40">
        <f>INDEX(人口源表!$1:$1048576,MATCH($B272,人口源表!$A:$A,0),MATCH(AB$1,人口源表!$1:$1,0))*INDEX(城镇化率!$1:$1048576,MATCH($B272,城镇化率!$A:$A,0),MATCH(AB$1,城镇化率!$5:$5,0))/100</f>
        <v>1144667.735799826</v>
      </c>
      <c r="AC272" s="40">
        <f>INDEX(人口源表!$1:$1048576,MATCH($B272,人口源表!$A:$A,0),MATCH(AC$1,人口源表!$1:$1,0))*INDEX(城镇化率!$1:$1048576,MATCH($B272,城镇化率!$A:$A,0),MATCH(AC$1,城镇化率!$5:$5,0))/100</f>
        <v>1143202.095975657</v>
      </c>
      <c r="AD272" s="40">
        <f>INDEX(人口源表!$1:$1048576,MATCH($B272,人口源表!$A:$A,0),MATCH(AD$1,人口源表!$1:$1,0))*INDEX(城镇化率!$1:$1048576,MATCH($B272,城镇化率!$A:$A,0),MATCH(AD$1,城镇化率!$5:$5,0))/100</f>
        <v>1141346.6033820095</v>
      </c>
      <c r="AE272" s="40">
        <f>INDEX(人口源表!$1:$1048576,MATCH($B272,人口源表!$A:$A,0),MATCH(AE$1,人口源表!$1:$1,0))*INDEX(城镇化率!$1:$1048576,MATCH($B272,城镇化率!$A:$A,0),MATCH(AE$1,城镇化率!$5:$5,0))/100</f>
        <v>1139121.9610240094</v>
      </c>
      <c r="AF272" s="40">
        <f>INDEX(人口源表!$1:$1048576,MATCH($B272,人口源表!$A:$A,0),MATCH(AF$1,人口源表!$1:$1,0))*INDEX(城镇化率!$1:$1048576,MATCH($B272,城镇化率!$A:$A,0),MATCH(AF$1,城镇化率!$5:$5,0))/100</f>
        <v>1136557.0552227173</v>
      </c>
      <c r="AG272" s="40">
        <f>INDEX(人口源表!$1:$1048576,MATCH($B272,人口源表!$A:$A,0),MATCH(AG$1,人口源表!$1:$1,0))*INDEX(城镇化率!$1:$1048576,MATCH($B272,城镇化率!$A:$A,0),MATCH(AG$1,城镇化率!$5:$5,0))/100</f>
        <v>1133683.3369033369</v>
      </c>
      <c r="AH272" s="40">
        <f>INDEX(人口源表!$1:$1048576,MATCH($B272,人口源表!$A:$A,0),MATCH(AH$1,人口源表!$1:$1,0))*INDEX(城镇化率!$1:$1048576,MATCH($B272,城镇化率!$A:$A,0),MATCH(AH$1,城镇化率!$5:$5,0))/100</f>
        <v>1130540.6572197182</v>
      </c>
      <c r="AI272" s="40">
        <f>INDEX(人口源表!$1:$1048576,MATCH($B272,人口源表!$A:$A,0),MATCH(AI$1,人口源表!$1:$1,0))*INDEX(城镇化率!$1:$1048576,MATCH($B272,城镇化率!$A:$A,0),MATCH(AI$1,城镇化率!$5:$5,0))/100</f>
        <v>1127171.6078422004</v>
      </c>
      <c r="AJ272" s="40">
        <f>INDEX(人口源表!$1:$1048576,MATCH($B272,人口源表!$A:$A,0),MATCH(AJ$1,人口源表!$1:$1,0))*INDEX(城镇化率!$1:$1048576,MATCH($B272,城镇化率!$A:$A,0),MATCH(AJ$1,城镇化率!$5:$5,0))/100</f>
        <v>1123626.871641163</v>
      </c>
      <c r="AK272" s="40">
        <f>INDEX(人口源表!$1:$1048576,MATCH($B272,人口源表!$A:$A,0),MATCH(AK$1,人口源表!$1:$1,0))*INDEX(城镇化率!$1:$1048576,MATCH($B272,城镇化率!$A:$A,0),MATCH(AK$1,城镇化率!$5:$5,0))/100</f>
        <v>1119962.7065957272</v>
      </c>
      <c r="AL272" s="40">
        <f>INDEX(人口源表!$1:$1048576,MATCH($B272,人口源表!$A:$A,0),MATCH(AL$1,人口源表!$1:$1,0))*INDEX(城镇化率!$1:$1048576,MATCH($B272,城镇化率!$A:$A,0),MATCH(AL$1,城镇化率!$5:$5,0))/100</f>
        <v>1116239.9745839539</v>
      </c>
      <c r="AM272" s="40">
        <f>INDEX(人口源表!$1:$1048576,MATCH($B272,人口源表!$A:$A,0),MATCH(AM$1,人口源表!$1:$1,0))*INDEX(城镇化率!$1:$1048576,MATCH($B272,城镇化率!$A:$A,0),MATCH(AM$1,城镇化率!$5:$5,0))/100</f>
        <v>1112527.4391303556</v>
      </c>
      <c r="AN272" s="40">
        <f>INDEX(人口源表!$1:$1048576,MATCH($B272,人口源表!$A:$A,0),MATCH(AN$1,人口源表!$1:$1,0))*INDEX(城镇化率!$1:$1048576,MATCH($B272,城镇化率!$A:$A,0),MATCH(AN$1,城镇化率!$5:$5,0))/100</f>
        <v>1108898.6744673173</v>
      </c>
      <c r="AO272" s="40">
        <f>INDEX(人口源表!$1:$1048576,MATCH($B272,人口源表!$A:$A,0),MATCH(AO$1,人口源表!$1:$1,0))*INDEX(城镇化率!$1:$1048576,MATCH($B272,城镇化率!$A:$A,0),MATCH(AO$1,城镇化率!$5:$5,0))/100</f>
        <v>1105434.3086638644</v>
      </c>
      <c r="AP272" s="40">
        <f>INDEX(人口源表!$1:$1048576,MATCH($B272,人口源表!$A:$A,0),MATCH(AP$1,人口源表!$1:$1,0))*INDEX(城镇化率!$1:$1048576,MATCH($B272,城镇化率!$A:$A,0),MATCH(AP$1,城镇化率!$5:$5,0))/100</f>
        <v>1102221.060952316</v>
      </c>
      <c r="AQ272" s="40">
        <f>INDEX(人口源表!$1:$1048576,MATCH($B272,人口源表!$A:$A,0),MATCH(AQ$1,人口源表!$1:$1,0))*INDEX(城镇化率!$1:$1048576,MATCH($B272,城镇化率!$A:$A,0),MATCH(AQ$1,城镇化率!$5:$5,0))/100</f>
        <v>1099352.9344308213</v>
      </c>
      <c r="AR272" s="40">
        <f>INDEX(人口源表!$1:$1048576,MATCH($B272,人口源表!$A:$A,0),MATCH(AR$1,人口源表!$1:$1,0))*INDEX(城镇化率!$1:$1048576,MATCH($B272,城镇化率!$A:$A,0),MATCH(AR$1,城镇化率!$5:$5,0))/100</f>
        <v>1096929.1543462246</v>
      </c>
      <c r="AS272" s="40">
        <f>INDEX(人口源表!$1:$1048576,MATCH($B272,人口源表!$A:$A,0),MATCH(AS$1,人口源表!$1:$1,0))*INDEX(城镇化率!$1:$1048576,MATCH($B272,城镇化率!$A:$A,0),MATCH(AS$1,城镇化率!$5:$5,0))/100</f>
        <v>1095057.5458685337</v>
      </c>
      <c r="AT272" s="40">
        <f>INDEX(人口源表!$1:$1048576,MATCH($B272,人口源表!$A:$A,0),MATCH(AT$1,人口源表!$1:$1,0))*INDEX(城镇化率!$1:$1048576,MATCH($B272,城镇化率!$A:$A,0),MATCH(AT$1,城镇化率!$5:$5,0))/100</f>
        <v>1093851.377325142</v>
      </c>
      <c r="AU272" s="40">
        <f>INDEX(人口源表!$1:$1048576,MATCH($B272,人口源表!$A:$A,0),MATCH(AU$1,人口源表!$1:$1,0))*INDEX(城镇化率!$1:$1048576,MATCH($B272,城镇化率!$A:$A,0),MATCH(AU$1,城镇化率!$5:$5,0))/100</f>
        <v>1093431.1064395173</v>
      </c>
      <c r="AV272" s="40">
        <f>INDEX(人口源表!$1:$1048576,MATCH($B272,人口源表!$A:$A,0),MATCH(AV$1,人口源表!$1:$1,0))*INDEX(城镇化率!$1:$1048576,MATCH($B272,城镇化率!$A:$A,0),MATCH(AV$1,城镇化率!$5:$5,0))/100</f>
        <v>1093925.0550470019</v>
      </c>
    </row>
    <row r="273" spans="1:48" x14ac:dyDescent="0.15">
      <c r="A273" s="4" t="s">
        <v>876</v>
      </c>
      <c r="B273" s="4" t="s">
        <v>552</v>
      </c>
      <c r="C273" s="34">
        <f>VLOOKUP(B273,'[1]2016省城人口总结（根）'!B:C,2,FALSE)/100</f>
        <v>0.39219999999999999</v>
      </c>
      <c r="D273" s="40">
        <f>INDEX(人口源表!$1:$1048576,MATCH($B273,人口源表!$A:$A,0),MATCH(D$1,人口源表!$1:$1,0))*INDEX(城镇化率!$1:$1048576,MATCH($B273,城镇化率!$A:$A,0),MATCH(D$1,城镇化率!$5:$5,0))/100</f>
        <v>369767.41324139276</v>
      </c>
      <c r="E273" s="40">
        <f>INDEX(人口源表!$1:$1048576,MATCH($B273,人口源表!$A:$A,0),MATCH(E$1,人口源表!$1:$1,0))*INDEX(城镇化率!$1:$1048576,MATCH($B273,城镇化率!$A:$A,0),MATCH(E$1,城镇化率!$5:$5,0))/100</f>
        <v>378979.40025614115</v>
      </c>
      <c r="F273" s="40">
        <f>INDEX(人口源表!$1:$1048576,MATCH($B273,人口源表!$A:$A,0),MATCH(F$1,人口源表!$1:$1,0))*INDEX(城镇化率!$1:$1048576,MATCH($B273,城镇化率!$A:$A,0),MATCH(F$1,城镇化率!$5:$5,0))/100</f>
        <v>388317.10310227104</v>
      </c>
      <c r="G273" s="40">
        <f>INDEX(人口源表!$1:$1048576,MATCH($B273,人口源表!$A:$A,0),MATCH(G$1,人口源表!$1:$1,0))*INDEX(城镇化率!$1:$1048576,MATCH($B273,城镇化率!$A:$A,0),MATCH(G$1,城镇化率!$5:$5,0))/100</f>
        <v>335586.5260293489</v>
      </c>
      <c r="H273" s="40">
        <f>INDEX(人口源表!$1:$1048576,MATCH($B273,人口源表!$A:$A,0),MATCH(H$1,人口源表!$1:$1,0))*INDEX(城镇化率!$1:$1048576,MATCH($B273,城镇化率!$A:$A,0),MATCH(H$1,城镇化率!$5:$5,0))/100</f>
        <v>345117.06349385908</v>
      </c>
      <c r="I273" s="40">
        <f>INDEX(人口源表!$1:$1048576,MATCH($B273,人口源表!$A:$A,0),MATCH(I$1,人口源表!$1:$1,0))*INDEX(城镇化率!$1:$1048576,MATCH($B273,城镇化率!$A:$A,0),MATCH(I$1,城镇化率!$5:$5,0))/100</f>
        <v>352230.90531917283</v>
      </c>
      <c r="J273" s="40">
        <f>INDEX(人口源表!$1:$1048576,MATCH($B273,人口源表!$A:$A,0),MATCH(J$1,人口源表!$1:$1,0))*INDEX(城镇化率!$1:$1048576,MATCH($B273,城镇化率!$A:$A,0),MATCH(J$1,城镇化率!$5:$5,0))/100</f>
        <v>359250.49114657729</v>
      </c>
      <c r="K273" s="40">
        <f>INDEX(人口源表!$1:$1048576,MATCH($B273,人口源表!$A:$A,0),MATCH(K$1,人口源表!$1:$1,0))*INDEX(城镇化率!$1:$1048576,MATCH($B273,城镇化率!$A:$A,0),MATCH(K$1,城镇化率!$5:$5,0))/100</f>
        <v>366169.04280578514</v>
      </c>
      <c r="L273" s="40">
        <f>INDEX(人口源表!$1:$1048576,MATCH($B273,人口源表!$A:$A,0),MATCH(L$1,人口源表!$1:$1,0))*INDEX(城镇化率!$1:$1048576,MATCH($B273,城镇化率!$A:$A,0),MATCH(L$1,城镇化率!$5:$5,0))/100</f>
        <v>372979.59255749302</v>
      </c>
      <c r="M273" s="40">
        <f>INDEX(人口源表!$1:$1048576,MATCH($B273,人口源表!$A:$A,0),MATCH(M$1,人口源表!$1:$1,0))*INDEX(城镇化率!$1:$1048576,MATCH($B273,城镇化率!$A:$A,0),MATCH(M$1,城镇化率!$5:$5,0))/100</f>
        <v>379676.30206942576</v>
      </c>
      <c r="N273" s="40">
        <f>INDEX(人口源表!$1:$1048576,MATCH($B273,人口源表!$A:$A,0),MATCH(N$1,人口源表!$1:$1,0))*INDEX(城镇化率!$1:$1048576,MATCH($B273,城镇化率!$A:$A,0),MATCH(N$1,城镇化率!$5:$5,0))/100</f>
        <v>386252.74296904152</v>
      </c>
      <c r="O273" s="40">
        <f>INDEX(人口源表!$1:$1048576,MATCH($B273,人口源表!$A:$A,0),MATCH(O$1,人口源表!$1:$1,0))*INDEX(城镇化率!$1:$1048576,MATCH($B273,城镇化率!$A:$A,0),MATCH(O$1,城镇化率!$5:$5,0))/100</f>
        <v>392704.12100842985</v>
      </c>
      <c r="P273" s="40">
        <f>INDEX(人口源表!$1:$1048576,MATCH($B273,人口源表!$A:$A,0),MATCH(P$1,人口源表!$1:$1,0))*INDEX(城镇化率!$1:$1048576,MATCH($B273,城镇化率!$A:$A,0),MATCH(P$1,城镇化率!$5:$5,0))/100</f>
        <v>399025.09104581625</v>
      </c>
      <c r="Q273" s="40">
        <f>INDEX(人口源表!$1:$1048576,MATCH($B273,人口源表!$A:$A,0),MATCH(Q$1,人口源表!$1:$1,0))*INDEX(城镇化率!$1:$1048576,MATCH($B273,城镇化率!$A:$A,0),MATCH(Q$1,城镇化率!$5:$5,0))/100</f>
        <v>405211.10945162975</v>
      </c>
      <c r="R273" s="40">
        <f>INDEX(人口源表!$1:$1048576,MATCH($B273,人口源表!$A:$A,0),MATCH(R$1,人口源表!$1:$1,0))*INDEX(城镇化率!$1:$1048576,MATCH($B273,城镇化率!$A:$A,0),MATCH(R$1,城镇化率!$5:$5,0))/100</f>
        <v>411258.47798777185</v>
      </c>
      <c r="S273" s="40">
        <f>INDEX(人口源表!$1:$1048576,MATCH($B273,人口源表!$A:$A,0),MATCH(S$1,人口源表!$1:$1,0))*INDEX(城镇化率!$1:$1048576,MATCH($B273,城镇化率!$A:$A,0),MATCH(S$1,城镇化率!$5:$5,0))/100</f>
        <v>415099.21879005973</v>
      </c>
      <c r="T273" s="40">
        <f>INDEX(人口源表!$1:$1048576,MATCH($B273,人口源表!$A:$A,0),MATCH(T$1,人口源表!$1:$1,0))*INDEX(城镇化率!$1:$1048576,MATCH($B273,城镇化率!$A:$A,0),MATCH(T$1,城镇化率!$5:$5,0))/100</f>
        <v>418748.06877841742</v>
      </c>
      <c r="U273" s="40">
        <f>INDEX(人口源表!$1:$1048576,MATCH($B273,人口源表!$A:$A,0),MATCH(U$1,人口源表!$1:$1,0))*INDEX(城镇化率!$1:$1048576,MATCH($B273,城镇化率!$A:$A,0),MATCH(U$1,城镇化率!$5:$5,0))/100</f>
        <v>422206.61755608342</v>
      </c>
      <c r="V273" s="40">
        <f>INDEX(人口源表!$1:$1048576,MATCH($B273,人口源表!$A:$A,0),MATCH(V$1,人口源表!$1:$1,0))*INDEX(城镇化率!$1:$1048576,MATCH($B273,城镇化率!$A:$A,0),MATCH(V$1,城镇化率!$5:$5,0))/100</f>
        <v>425475.09852428705</v>
      </c>
      <c r="W273" s="40">
        <f>INDEX(人口源表!$1:$1048576,MATCH($B273,人口源表!$A:$A,0),MATCH(W$1,人口源表!$1:$1,0))*INDEX(城镇化率!$1:$1048576,MATCH($B273,城镇化率!$A:$A,0),MATCH(W$1,城镇化率!$5:$5,0))/100</f>
        <v>428555.68057343201</v>
      </c>
      <c r="X273" s="40">
        <f>INDEX(人口源表!$1:$1048576,MATCH($B273,人口源表!$A:$A,0),MATCH(X$1,人口源表!$1:$1,0))*INDEX(城镇化率!$1:$1048576,MATCH($B273,城镇化率!$A:$A,0),MATCH(X$1,城镇化率!$5:$5,0))/100</f>
        <v>431451.083503092</v>
      </c>
      <c r="Y273" s="40">
        <f>INDEX(人口源表!$1:$1048576,MATCH($B273,人口源表!$A:$A,0),MATCH(Y$1,人口源表!$1:$1,0))*INDEX(城镇化率!$1:$1048576,MATCH($B273,城镇化率!$A:$A,0),MATCH(Y$1,城镇化率!$5:$5,0))/100</f>
        <v>434164.11106403149</v>
      </c>
      <c r="Z273" s="40">
        <f>INDEX(人口源表!$1:$1048576,MATCH($B273,人口源表!$A:$A,0),MATCH(Z$1,人口源表!$1:$1,0))*INDEX(城镇化率!$1:$1048576,MATCH($B273,城镇化率!$A:$A,0),MATCH(Z$1,城镇化率!$5:$5,0))/100</f>
        <v>436699.09915659396</v>
      </c>
      <c r="AA273" s="40">
        <f>INDEX(人口源表!$1:$1048576,MATCH($B273,人口源表!$A:$A,0),MATCH(AA$1,人口源表!$1:$1,0))*INDEX(城镇化率!$1:$1048576,MATCH($B273,城镇化率!$A:$A,0),MATCH(AA$1,城镇化率!$5:$5,0))/100</f>
        <v>439060.01418247476</v>
      </c>
      <c r="AB273" s="40">
        <f>INDEX(人口源表!$1:$1048576,MATCH($B273,人口源表!$A:$A,0),MATCH(AB$1,人口源表!$1:$1,0))*INDEX(城镇化率!$1:$1048576,MATCH($B273,城镇化率!$A:$A,0),MATCH(AB$1,城镇化率!$5:$5,0))/100</f>
        <v>441253.36554707284</v>
      </c>
      <c r="AC273" s="40">
        <f>INDEX(人口源表!$1:$1048576,MATCH($B273,人口源表!$A:$A,0),MATCH(AC$1,人口源表!$1:$1,0))*INDEX(城镇化率!$1:$1048576,MATCH($B273,城镇化率!$A:$A,0),MATCH(AC$1,城镇化率!$5:$5,0))/100</f>
        <v>442742.40725468955</v>
      </c>
      <c r="AD273" s="40">
        <f>INDEX(人口源表!$1:$1048576,MATCH($B273,人口源表!$A:$A,0),MATCH(AD$1,人口源表!$1:$1,0))*INDEX(城镇化率!$1:$1048576,MATCH($B273,城镇化率!$A:$A,0),MATCH(AD$1,城镇化率!$5:$5,0))/100</f>
        <v>444072.94938354293</v>
      </c>
      <c r="AE273" s="40">
        <f>INDEX(人口源表!$1:$1048576,MATCH($B273,人口源表!$A:$A,0),MATCH(AE$1,人口源表!$1:$1,0))*INDEX(城镇化率!$1:$1048576,MATCH($B273,城镇化率!$A:$A,0),MATCH(AE$1,城镇化率!$5:$5,0))/100</f>
        <v>445253.01350451575</v>
      </c>
      <c r="AF273" s="40">
        <f>INDEX(人口源表!$1:$1048576,MATCH($B273,人口源表!$A:$A,0),MATCH(AF$1,人口源表!$1:$1,0))*INDEX(城镇化率!$1:$1048576,MATCH($B273,城镇化率!$A:$A,0),MATCH(AF$1,城镇化率!$5:$5,0))/100</f>
        <v>446291.74503918929</v>
      </c>
      <c r="AG273" s="40">
        <f>INDEX(人口源表!$1:$1048576,MATCH($B273,人口源表!$A:$A,0),MATCH(AG$1,人口源表!$1:$1,0))*INDEX(城镇化率!$1:$1048576,MATCH($B273,城镇化率!$A:$A,0),MATCH(AG$1,城镇化率!$5:$5,0))/100</f>
        <v>447199.92964918003</v>
      </c>
      <c r="AH273" s="40">
        <f>INDEX(人口源表!$1:$1048576,MATCH($B273,人口源表!$A:$A,0),MATCH(AH$1,人口源表!$1:$1,0))*INDEX(城镇化率!$1:$1048576,MATCH($B273,城镇化率!$A:$A,0),MATCH(AH$1,城镇化率!$5:$5,0))/100</f>
        <v>447987.53126711125</v>
      </c>
      <c r="AI273" s="40">
        <f>INDEX(人口源表!$1:$1048576,MATCH($B273,人口源表!$A:$A,0),MATCH(AI$1,人口源表!$1:$1,0))*INDEX(城镇化率!$1:$1048576,MATCH($B273,城镇化率!$A:$A,0),MATCH(AI$1,城镇化率!$5:$5,0))/100</f>
        <v>448667.1762580896</v>
      </c>
      <c r="AJ273" s="40">
        <f>INDEX(人口源表!$1:$1048576,MATCH($B273,人口源表!$A:$A,0),MATCH(AJ$1,人口源表!$1:$1,0))*INDEX(城镇化率!$1:$1048576,MATCH($B273,城镇化率!$A:$A,0),MATCH(AJ$1,城镇化率!$5:$5,0))/100</f>
        <v>449250.68766022904</v>
      </c>
      <c r="AK273" s="40">
        <f>INDEX(人口源表!$1:$1048576,MATCH($B273,人口源表!$A:$A,0),MATCH(AK$1,人口源表!$1:$1,0))*INDEX(城镇化率!$1:$1048576,MATCH($B273,城镇化率!$A:$A,0),MATCH(AK$1,城镇化率!$5:$5,0))/100</f>
        <v>449751.58797570912</v>
      </c>
      <c r="AL273" s="40">
        <f>INDEX(人口源表!$1:$1048576,MATCH($B273,人口源表!$A:$A,0),MATCH(AL$1,人口源表!$1:$1,0))*INDEX(城镇化率!$1:$1048576,MATCH($B273,城镇化率!$A:$A,0),MATCH(AL$1,城镇化率!$5:$5,0))/100</f>
        <v>450184.11775068229</v>
      </c>
      <c r="AM273" s="40">
        <f>INDEX(人口源表!$1:$1048576,MATCH($B273,人口源表!$A:$A,0),MATCH(AM$1,人口源表!$1:$1,0))*INDEX(城镇化率!$1:$1048576,MATCH($B273,城镇化率!$A:$A,0),MATCH(AM$1,城镇化率!$5:$5,0))/100</f>
        <v>450563.75490329758</v>
      </c>
      <c r="AN273" s="40">
        <f>INDEX(人口源表!$1:$1048576,MATCH($B273,人口源表!$A:$A,0),MATCH(AN$1,人口源表!$1:$1,0))*INDEX(城镇化率!$1:$1048576,MATCH($B273,城镇化率!$A:$A,0),MATCH(AN$1,城镇化率!$5:$5,0))/100</f>
        <v>450906.72630020254</v>
      </c>
      <c r="AO273" s="40">
        <f>INDEX(人口源表!$1:$1048576,MATCH($B273,人口源表!$A:$A,0),MATCH(AO$1,人口源表!$1:$1,0))*INDEX(城镇化率!$1:$1048576,MATCH($B273,城镇化率!$A:$A,0),MATCH(AO$1,城镇化率!$5:$5,0))/100</f>
        <v>451229.50803596608</v>
      </c>
      <c r="AP273" s="40">
        <f>INDEX(人口源表!$1:$1048576,MATCH($B273,人口源表!$A:$A,0),MATCH(AP$1,人口源表!$1:$1,0))*INDEX(城镇化率!$1:$1048576,MATCH($B273,城镇化率!$A:$A,0),MATCH(AP$1,城镇化率!$5:$5,0))/100</f>
        <v>451550.88192024641</v>
      </c>
      <c r="AQ273" s="40">
        <f>INDEX(人口源表!$1:$1048576,MATCH($B273,人口源表!$A:$A,0),MATCH(AQ$1,人口源表!$1:$1,0))*INDEX(城镇化率!$1:$1048576,MATCH($B273,城镇化率!$A:$A,0),MATCH(AQ$1,城镇化率!$5:$5,0))/100</f>
        <v>451888.36831150495</v>
      </c>
      <c r="AR273" s="40">
        <f>INDEX(人口源表!$1:$1048576,MATCH($B273,人口源表!$A:$A,0),MATCH(AR$1,人口源表!$1:$1,0))*INDEX(城镇化率!$1:$1048576,MATCH($B273,城镇化率!$A:$A,0),MATCH(AR$1,城镇化率!$5:$5,0))/100</f>
        <v>452263.37376208114</v>
      </c>
      <c r="AS273" s="40">
        <f>INDEX(人口源表!$1:$1048576,MATCH($B273,人口源表!$A:$A,0),MATCH(AS$1,人口源表!$1:$1,0))*INDEX(城镇化率!$1:$1048576,MATCH($B273,城镇化率!$A:$A,0),MATCH(AS$1,城镇化率!$5:$5,0))/100</f>
        <v>452695.54881182045</v>
      </c>
      <c r="AT273" s="40">
        <f>INDEX(人口源表!$1:$1048576,MATCH($B273,人口源表!$A:$A,0),MATCH(AT$1,人口源表!$1:$1,0))*INDEX(城镇化率!$1:$1048576,MATCH($B273,城镇化率!$A:$A,0),MATCH(AT$1,城镇化率!$5:$5,0))/100</f>
        <v>453207.96504503523</v>
      </c>
      <c r="AU273" s="40">
        <f>INDEX(人口源表!$1:$1048576,MATCH($B273,人口源表!$A:$A,0),MATCH(AU$1,人口源表!$1:$1,0))*INDEX(城镇化率!$1:$1048576,MATCH($B273,城镇化率!$A:$A,0),MATCH(AU$1,城镇化率!$5:$5,0))/100</f>
        <v>453822.46724389138</v>
      </c>
      <c r="AV273" s="40">
        <f>INDEX(人口源表!$1:$1048576,MATCH($B273,人口源表!$A:$A,0),MATCH(AV$1,人口源表!$1:$1,0))*INDEX(城镇化率!$1:$1048576,MATCH($B273,城镇化率!$A:$A,0),MATCH(AV$1,城镇化率!$5:$5,0))/100</f>
        <v>454563.32381733425</v>
      </c>
    </row>
    <row r="274" spans="1:48" x14ac:dyDescent="0.15">
      <c r="A274" s="4" t="s">
        <v>876</v>
      </c>
      <c r="B274" s="36" t="s">
        <v>554</v>
      </c>
      <c r="C274" s="34">
        <f>VLOOKUP(B274,'[1]2016省城人口总结（根）'!B:C,2,FALSE)/100</f>
        <v>0.30620000000000003</v>
      </c>
      <c r="D274" s="40">
        <f>INDEX(人口源表!$1:$1048576,MATCH($B274,人口源表!$A:$A,0),MATCH(D$1,人口源表!$1:$1,0))*INDEX(城镇化率!$1:$1048576,MATCH($B274,城镇化率!$A:$A,0),MATCH(D$1,城镇化率!$5:$5,0))/100</f>
        <v>352345.19821208419</v>
      </c>
      <c r="E274" s="40">
        <f>INDEX(人口源表!$1:$1048576,MATCH($B274,人口源表!$A:$A,0),MATCH(E$1,人口源表!$1:$1,0))*INDEX(城镇化率!$1:$1048576,MATCH($B274,城镇化率!$A:$A,0),MATCH(E$1,城镇化率!$5:$5,0))/100</f>
        <v>360982.97469587118</v>
      </c>
      <c r="F274" s="40">
        <f>INDEX(人口源表!$1:$1048576,MATCH($B274,人口源表!$A:$A,0),MATCH(F$1,人口源表!$1:$1,0))*INDEX(城镇化率!$1:$1048576,MATCH($B274,城镇化率!$A:$A,0),MATCH(F$1,城镇化率!$5:$5,0))/100</f>
        <v>369703.2466325417</v>
      </c>
      <c r="G274" s="40">
        <f>INDEX(人口源表!$1:$1048576,MATCH($B274,人口源表!$A:$A,0),MATCH(G$1,人口源表!$1:$1,0))*INDEX(城镇化率!$1:$1048576,MATCH($B274,城镇化率!$A:$A,0),MATCH(G$1,城镇化率!$5:$5,0))/100</f>
        <v>353611.94772667281</v>
      </c>
      <c r="H274" s="40">
        <f>INDEX(人口源表!$1:$1048576,MATCH($B274,人口源表!$A:$A,0),MATCH(H$1,人口源表!$1:$1,0))*INDEX(城镇化率!$1:$1048576,MATCH($B274,城镇化率!$A:$A,0),MATCH(H$1,城镇化率!$5:$5,0))/100</f>
        <v>362745.80310227751</v>
      </c>
      <c r="I274" s="40">
        <f>INDEX(人口源表!$1:$1048576,MATCH($B274,人口源表!$A:$A,0),MATCH(I$1,人口源表!$1:$1,0))*INDEX(城镇化率!$1:$1048576,MATCH($B274,城镇化率!$A:$A,0),MATCH(I$1,城镇化率!$5:$5,0))/100</f>
        <v>369569.27123159415</v>
      </c>
      <c r="J274" s="40">
        <f>INDEX(人口源表!$1:$1048576,MATCH($B274,人口源表!$A:$A,0),MATCH(J$1,人口源表!$1:$1,0))*INDEX(城镇化率!$1:$1048576,MATCH($B274,城镇化率!$A:$A,0),MATCH(J$1,城镇化率!$5:$5,0))/100</f>
        <v>376511.9811723131</v>
      </c>
      <c r="K274" s="40">
        <f>INDEX(人口源表!$1:$1048576,MATCH($B274,人口源表!$A:$A,0),MATCH(K$1,人口源表!$1:$1,0))*INDEX(城镇化率!$1:$1048576,MATCH($B274,城镇化率!$A:$A,0),MATCH(K$1,城镇化率!$5:$5,0))/100</f>
        <v>383548.82588495826</v>
      </c>
      <c r="L274" s="40">
        <f>INDEX(人口源表!$1:$1048576,MATCH($B274,人口源表!$A:$A,0),MATCH(L$1,人口源表!$1:$1,0))*INDEX(城镇化率!$1:$1048576,MATCH($B274,城镇化率!$A:$A,0),MATCH(L$1,城镇化率!$5:$5,0))/100</f>
        <v>390655.35054475087</v>
      </c>
      <c r="M274" s="40">
        <f>INDEX(人口源表!$1:$1048576,MATCH($B274,人口源表!$A:$A,0),MATCH(M$1,人口源表!$1:$1,0))*INDEX(城镇化率!$1:$1048576,MATCH($B274,城镇化率!$A:$A,0),MATCH(M$1,城镇化率!$5:$5,0))/100</f>
        <v>397808.15543064178</v>
      </c>
      <c r="N274" s="40">
        <f>INDEX(人口源表!$1:$1048576,MATCH($B274,人口源表!$A:$A,0),MATCH(N$1,人口源表!$1:$1,0))*INDEX(城镇化率!$1:$1048576,MATCH($B274,城镇化率!$A:$A,0),MATCH(N$1,城镇化率!$5:$5,0))/100</f>
        <v>404984.62603991618</v>
      </c>
      <c r="O274" s="40">
        <f>INDEX(人口源表!$1:$1048576,MATCH($B274,人口源表!$A:$A,0),MATCH(O$1,人口源表!$1:$1,0))*INDEX(城镇化率!$1:$1048576,MATCH($B274,城镇化率!$A:$A,0),MATCH(O$1,城镇化率!$5:$5,0))/100</f>
        <v>412162.29372375295</v>
      </c>
      <c r="P274" s="40">
        <f>INDEX(人口源表!$1:$1048576,MATCH($B274,人口源表!$A:$A,0),MATCH(P$1,人口源表!$1:$1,0))*INDEX(城镇化率!$1:$1048576,MATCH($B274,城镇化率!$A:$A,0),MATCH(P$1,城镇化率!$5:$5,0))/100</f>
        <v>419320.28460377885</v>
      </c>
      <c r="Q274" s="40">
        <f>INDEX(人口源表!$1:$1048576,MATCH($B274,人口源表!$A:$A,0),MATCH(Q$1,人口源表!$1:$1,0))*INDEX(城镇化率!$1:$1048576,MATCH($B274,城镇化率!$A:$A,0),MATCH(Q$1,城镇化率!$5:$5,0))/100</f>
        <v>426438.34690820135</v>
      </c>
      <c r="R274" s="40">
        <f>INDEX(人口源表!$1:$1048576,MATCH($B274,人口源表!$A:$A,0),MATCH(R$1,人口源表!$1:$1,0))*INDEX(城镇化率!$1:$1048576,MATCH($B274,城镇化率!$A:$A,0),MATCH(R$1,城镇化率!$5:$5,0))/100</f>
        <v>433497.62633528543</v>
      </c>
      <c r="S274" s="40">
        <f>INDEX(人口源表!$1:$1048576,MATCH($B274,人口源表!$A:$A,0),MATCH(S$1,人口源表!$1:$1,0))*INDEX(城镇化率!$1:$1048576,MATCH($B274,城镇化率!$A:$A,0),MATCH(S$1,城镇化率!$5:$5,0))/100</f>
        <v>438299.06689846469</v>
      </c>
      <c r="T274" s="40">
        <f>INDEX(人口源表!$1:$1048576,MATCH($B274,人口源表!$A:$A,0),MATCH(T$1,人口源表!$1:$1,0))*INDEX(城镇化率!$1:$1048576,MATCH($B274,城镇化率!$A:$A,0),MATCH(T$1,城镇化率!$5:$5,0))/100</f>
        <v>442949.10026923381</v>
      </c>
      <c r="U274" s="40">
        <f>INDEX(人口源表!$1:$1048576,MATCH($B274,人口源表!$A:$A,0),MATCH(U$1,人口源表!$1:$1,0))*INDEX(城镇化率!$1:$1048576,MATCH($B274,城镇化率!$A:$A,0),MATCH(U$1,城镇化率!$5:$5,0))/100</f>
        <v>447434.4977032342</v>
      </c>
      <c r="V274" s="40">
        <f>INDEX(人口源表!$1:$1048576,MATCH($B274,人口源表!$A:$A,0),MATCH(V$1,人口源表!$1:$1,0))*INDEX(城镇化率!$1:$1048576,MATCH($B274,城镇化率!$A:$A,0),MATCH(V$1,城镇化率!$5:$5,0))/100</f>
        <v>451742.89813320828</v>
      </c>
      <c r="W274" s="40">
        <f>INDEX(人口源表!$1:$1048576,MATCH($B274,人口源表!$A:$A,0),MATCH(W$1,人口源表!$1:$1,0))*INDEX(城镇化率!$1:$1048576,MATCH($B274,城镇化率!$A:$A,0),MATCH(W$1,城镇化率!$5:$5,0))/100</f>
        <v>455863.94591338583</v>
      </c>
      <c r="X274" s="40">
        <f>INDEX(人口源表!$1:$1048576,MATCH($B274,人口源表!$A:$A,0),MATCH(X$1,人口源表!$1:$1,0))*INDEX(城镇化率!$1:$1048576,MATCH($B274,城镇化率!$A:$A,0),MATCH(X$1,城镇化率!$5:$5,0))/100</f>
        <v>459789.3438263312</v>
      </c>
      <c r="Y274" s="40">
        <f>INDEX(人口源表!$1:$1048576,MATCH($B274,人口源表!$A:$A,0),MATCH(Y$1,人口源表!$1:$1,0))*INDEX(城镇化率!$1:$1048576,MATCH($B274,城镇化率!$A:$A,0),MATCH(Y$1,城镇化率!$5:$5,0))/100</f>
        <v>463511.4080913685</v>
      </c>
      <c r="Z274" s="40">
        <f>INDEX(人口源表!$1:$1048576,MATCH($B274,人口源表!$A:$A,0),MATCH(Z$1,人口源表!$1:$1,0))*INDEX(城镇化率!$1:$1048576,MATCH($B274,城镇化率!$A:$A,0),MATCH(Z$1,城镇化率!$5:$5,0))/100</f>
        <v>467025.34498057701</v>
      </c>
      <c r="AA274" s="40">
        <f>INDEX(人口源表!$1:$1048576,MATCH($B274,人口源表!$A:$A,0),MATCH(AA$1,人口源表!$1:$1,0))*INDEX(城镇化率!$1:$1048576,MATCH($B274,城镇化率!$A:$A,0),MATCH(AA$1,城镇化率!$5:$5,0))/100</f>
        <v>470327.81090216758</v>
      </c>
      <c r="AB274" s="40">
        <f>INDEX(人口源表!$1:$1048576,MATCH($B274,人口源表!$A:$A,0),MATCH(AB$1,人口源表!$1:$1,0))*INDEX(城镇化率!$1:$1048576,MATCH($B274,城镇化率!$A:$A,0),MATCH(AB$1,城镇化率!$5:$5,0))/100</f>
        <v>473416.56923680211</v>
      </c>
      <c r="AC274" s="40">
        <f>INDEX(人口源表!$1:$1048576,MATCH($B274,人口源表!$A:$A,0),MATCH(AC$1,人口源表!$1:$1,0))*INDEX(城镇化率!$1:$1048576,MATCH($B274,城镇化率!$A:$A,0),MATCH(AC$1,城镇化率!$5:$5,0))/100</f>
        <v>475709.60603703326</v>
      </c>
      <c r="AD274" s="40">
        <f>INDEX(人口源表!$1:$1048576,MATCH($B274,人口源表!$A:$A,0),MATCH(AD$1,人口源表!$1:$1,0))*INDEX(城镇化率!$1:$1048576,MATCH($B274,城镇化率!$A:$A,0),MATCH(AD$1,城镇化率!$5:$5,0))/100</f>
        <v>477785.95214642613</v>
      </c>
      <c r="AE274" s="40">
        <f>INDEX(人口源表!$1:$1048576,MATCH($B274,人口源表!$A:$A,0),MATCH(AE$1,人口源表!$1:$1,0))*INDEX(城镇化率!$1:$1048576,MATCH($B274,城镇化率!$A:$A,0),MATCH(AE$1,城镇化率!$5:$5,0))/100</f>
        <v>479650.77761746978</v>
      </c>
      <c r="AF274" s="40">
        <f>INDEX(人口源表!$1:$1048576,MATCH($B274,人口源表!$A:$A,0),MATCH(AF$1,人口源表!$1:$1,0))*INDEX(城镇化率!$1:$1048576,MATCH($B274,城镇化率!$A:$A,0),MATCH(AF$1,城镇化率!$5:$5,0))/100</f>
        <v>481310.50770538405</v>
      </c>
      <c r="AG274" s="40">
        <f>INDEX(人口源表!$1:$1048576,MATCH($B274,人口源表!$A:$A,0),MATCH(AG$1,人口源表!$1:$1,0))*INDEX(城镇化率!$1:$1048576,MATCH($B274,城镇化率!$A:$A,0),MATCH(AG$1,城镇化率!$5:$5,0))/100</f>
        <v>482774.78355099208</v>
      </c>
      <c r="AH274" s="40">
        <f>INDEX(人口源表!$1:$1048576,MATCH($B274,人口源表!$A:$A,0),MATCH(AH$1,人口源表!$1:$1,0))*INDEX(城镇化率!$1:$1048576,MATCH($B274,城镇化率!$A:$A,0),MATCH(AH$1,城镇化率!$5:$5,0))/100</f>
        <v>484054.57659504778</v>
      </c>
      <c r="AI274" s="40">
        <f>INDEX(人口源表!$1:$1048576,MATCH($B274,人口源表!$A:$A,0),MATCH(AI$1,人口源表!$1:$1,0))*INDEX(城镇化率!$1:$1048576,MATCH($B274,城镇化率!$A:$A,0),MATCH(AI$1,城镇化率!$5:$5,0))/100</f>
        <v>485162.9931794891</v>
      </c>
      <c r="AJ274" s="40">
        <f>INDEX(人口源表!$1:$1048576,MATCH($B274,人口源表!$A:$A,0),MATCH(AJ$1,人口源表!$1:$1,0))*INDEX(城镇化率!$1:$1048576,MATCH($B274,城镇化率!$A:$A,0),MATCH(AJ$1,城镇化率!$5:$5,0))/100</f>
        <v>486114.92115195538</v>
      </c>
      <c r="AK274" s="40">
        <f>INDEX(人口源表!$1:$1048576,MATCH($B274,人口源表!$A:$A,0),MATCH(AK$1,人口源表!$1:$1,0))*INDEX(城镇化率!$1:$1048576,MATCH($B274,城镇化率!$A:$A,0),MATCH(AK$1,城镇化率!$5:$5,0))/100</f>
        <v>486928.63529763243</v>
      </c>
      <c r="AL274" s="40">
        <f>INDEX(人口源表!$1:$1048576,MATCH($B274,人口源表!$A:$A,0),MATCH(AL$1,人口源表!$1:$1,0))*INDEX(城镇化率!$1:$1048576,MATCH($B274,城镇化率!$A:$A,0),MATCH(AL$1,城镇化率!$5:$5,0))/100</f>
        <v>487623.88429620542</v>
      </c>
      <c r="AM274" s="40">
        <f>INDEX(人口源表!$1:$1048576,MATCH($B274,人口源表!$A:$A,0),MATCH(AM$1,人口源表!$1:$1,0))*INDEX(城镇化率!$1:$1048576,MATCH($B274,城镇化率!$A:$A,0),MATCH(AM$1,城镇化率!$5:$5,0))/100</f>
        <v>488222.31224933791</v>
      </c>
      <c r="AN274" s="40">
        <f>INDEX(人口源表!$1:$1048576,MATCH($B274,人口源表!$A:$A,0),MATCH(AN$1,人口源表!$1:$1,0))*INDEX(城镇化率!$1:$1048576,MATCH($B274,城镇化率!$A:$A,0),MATCH(AN$1,城镇化率!$5:$5,0))/100</f>
        <v>488748.68528922775</v>
      </c>
      <c r="AO274" s="40">
        <f>INDEX(人口源表!$1:$1048576,MATCH($B274,人口源表!$A:$A,0),MATCH(AO$1,人口源表!$1:$1,0))*INDEX(城镇化率!$1:$1048576,MATCH($B274,城镇化率!$A:$A,0),MATCH(AO$1,城镇化率!$5:$5,0))/100</f>
        <v>489229.34961114643</v>
      </c>
      <c r="AP274" s="40">
        <f>INDEX(人口源表!$1:$1048576,MATCH($B274,人口源表!$A:$A,0),MATCH(AP$1,人口源表!$1:$1,0))*INDEX(城镇化率!$1:$1048576,MATCH($B274,城镇化率!$A:$A,0),MATCH(AP$1,城镇化率!$5:$5,0))/100</f>
        <v>489693.4604648067</v>
      </c>
      <c r="AQ274" s="40">
        <f>INDEX(人口源表!$1:$1048576,MATCH($B274,人口源表!$A:$A,0),MATCH(AQ$1,人口源表!$1:$1,0))*INDEX(城镇化率!$1:$1048576,MATCH($B274,城镇化率!$A:$A,0),MATCH(AQ$1,城镇化率!$5:$5,0))/100</f>
        <v>490173.03132420743</v>
      </c>
      <c r="AR274" s="40">
        <f>INDEX(人口源表!$1:$1048576,MATCH($B274,人口源表!$A:$A,0),MATCH(AR$1,人口源表!$1:$1,0))*INDEX(城镇化率!$1:$1048576,MATCH($B274,城镇化率!$A:$A,0),MATCH(AR$1,城镇化率!$5:$5,0))/100</f>
        <v>490701.36777974735</v>
      </c>
      <c r="AS274" s="40">
        <f>INDEX(人口源表!$1:$1048576,MATCH($B274,人口源表!$A:$A,0),MATCH(AS$1,人口源表!$1:$1,0))*INDEX(城镇化率!$1:$1048576,MATCH($B274,城镇化率!$A:$A,0),MATCH(AS$1,城镇化率!$5:$5,0))/100</f>
        <v>491315.9256816181</v>
      </c>
      <c r="AT274" s="40">
        <f>INDEX(人口源表!$1:$1048576,MATCH($B274,人口源表!$A:$A,0),MATCH(AT$1,人口源表!$1:$1,0))*INDEX(城镇化率!$1:$1048576,MATCH($B274,城镇化率!$A:$A,0),MATCH(AT$1,城镇化率!$5:$5,0))/100</f>
        <v>492054.72159103013</v>
      </c>
      <c r="AU274" s="40">
        <f>INDEX(人口源表!$1:$1048576,MATCH($B274,人口源表!$A:$A,0),MATCH(AU$1,人口源表!$1:$1,0))*INDEX(城镇化率!$1:$1048576,MATCH($B274,城镇化率!$A:$A,0),MATCH(AU$1,城镇化率!$5:$5,0))/100</f>
        <v>492960.42346327694</v>
      </c>
      <c r="AV274" s="40">
        <f>INDEX(人口源表!$1:$1048576,MATCH($B274,人口源表!$A:$A,0),MATCH(AV$1,人口源表!$1:$1,0))*INDEX(城镇化率!$1:$1048576,MATCH($B274,城镇化率!$A:$A,0),MATCH(AV$1,城镇化率!$5:$5,0))/100</f>
        <v>494077.15232239827</v>
      </c>
    </row>
    <row r="275" spans="1:48" x14ac:dyDescent="0.15">
      <c r="A275" s="4" t="s">
        <v>876</v>
      </c>
      <c r="B275" s="4" t="s">
        <v>555</v>
      </c>
      <c r="C275" s="34">
        <f>VLOOKUP(B275,'[1]2016省城人口总结（根）'!B:C,2,FALSE)/100</f>
        <v>0.34399999999999997</v>
      </c>
      <c r="D275" s="40">
        <f>INDEX(人口源表!$1:$1048576,MATCH($B275,人口源表!$A:$A,0),MATCH(D$1,人口源表!$1:$1,0))*INDEX(城镇化率!$1:$1048576,MATCH($B275,城镇化率!$A:$A,0),MATCH(D$1,城镇化率!$5:$5,0))/100</f>
        <v>1627176.164456161</v>
      </c>
      <c r="E275" s="40">
        <f>INDEX(人口源表!$1:$1048576,MATCH($B275,人口源表!$A:$A,0),MATCH(E$1,人口源表!$1:$1,0))*INDEX(城镇化率!$1:$1048576,MATCH($B275,城镇化率!$A:$A,0),MATCH(E$1,城镇化率!$5:$5,0))/100</f>
        <v>1664591.5946380305</v>
      </c>
      <c r="F275" s="40">
        <f>INDEX(人口源表!$1:$1048576,MATCH($B275,人口源表!$A:$A,0),MATCH(F$1,人口源表!$1:$1,0))*INDEX(城镇化率!$1:$1048576,MATCH($B275,城镇化率!$A:$A,0),MATCH(F$1,城镇化率!$5:$5,0))/100</f>
        <v>1702556.40623665</v>
      </c>
      <c r="G275" s="40">
        <f>INDEX(人口源表!$1:$1048576,MATCH($B275,人口源表!$A:$A,0),MATCH(G$1,人口源表!$1:$1,0))*INDEX(城镇化率!$1:$1048576,MATCH($B275,城镇化率!$A:$A,0),MATCH(G$1,城镇化率!$5:$5,0))/100</f>
        <v>1747789.8807488992</v>
      </c>
      <c r="H275" s="40">
        <f>INDEX(人口源表!$1:$1048576,MATCH($B275,人口源表!$A:$A,0),MATCH(H$1,人口源表!$1:$1,0))*INDEX(城镇化率!$1:$1048576,MATCH($B275,城镇化率!$A:$A,0),MATCH(H$1,城镇化率!$5:$5,0))/100</f>
        <v>1787846.1911115909</v>
      </c>
      <c r="I275" s="40">
        <f>INDEX(人口源表!$1:$1048576,MATCH($B275,人口源表!$A:$A,0),MATCH(I$1,人口源表!$1:$1,0))*INDEX(城镇化率!$1:$1048576,MATCH($B275,城镇化率!$A:$A,0),MATCH(I$1,城镇化率!$5:$5,0))/100</f>
        <v>1817959.6684172868</v>
      </c>
      <c r="J275" s="40">
        <f>INDEX(人口源表!$1:$1048576,MATCH($B275,人口源表!$A:$A,0),MATCH(J$1,人口源表!$1:$1,0))*INDEX(城镇化率!$1:$1048576,MATCH($B275,城镇化率!$A:$A,0),MATCH(J$1,城镇化率!$5:$5,0))/100</f>
        <v>1850002.0240895334</v>
      </c>
      <c r="K275" s="40">
        <f>INDEX(人口源表!$1:$1048576,MATCH($B275,人口源表!$A:$A,0),MATCH(K$1,人口源表!$1:$1,0))*INDEX(城镇化率!$1:$1048576,MATCH($B275,城镇化率!$A:$A,0),MATCH(K$1,城镇化率!$5:$5,0))/100</f>
        <v>1883716.3763321347</v>
      </c>
      <c r="L275" s="40">
        <f>INDEX(人口源表!$1:$1048576,MATCH($B275,人口源表!$A:$A,0),MATCH(L$1,人口源表!$1:$1,0))*INDEX(城镇化率!$1:$1048576,MATCH($B275,城镇化率!$A:$A,0),MATCH(L$1,城镇化率!$5:$5,0))/100</f>
        <v>1918852.5122374052</v>
      </c>
      <c r="M275" s="40">
        <f>INDEX(人口源表!$1:$1048576,MATCH($B275,人口源表!$A:$A,0),MATCH(M$1,人口源表!$1:$1,0))*INDEX(城镇化率!$1:$1048576,MATCH($B275,城镇化率!$A:$A,0),MATCH(M$1,城镇化率!$5:$5,0))/100</f>
        <v>1955165.9489337704</v>
      </c>
      <c r="N275" s="40">
        <f>INDEX(人口源表!$1:$1048576,MATCH($B275,人口源表!$A:$A,0),MATCH(N$1,人口源表!$1:$1,0))*INDEX(城镇化率!$1:$1048576,MATCH($B275,城镇化率!$A:$A,0),MATCH(N$1,城镇化率!$5:$5,0))/100</f>
        <v>1992421.2201709852</v>
      </c>
      <c r="O275" s="40">
        <f>INDEX(人口源表!$1:$1048576,MATCH($B275,人口源表!$A:$A,0),MATCH(O$1,人口源表!$1:$1,0))*INDEX(城镇化率!$1:$1048576,MATCH($B275,城镇化率!$A:$A,0),MATCH(O$1,城镇化率!$5:$5,0))/100</f>
        <v>2030389.8224346193</v>
      </c>
      <c r="P275" s="40">
        <f>INDEX(人口源表!$1:$1048576,MATCH($B275,人口源表!$A:$A,0),MATCH(P$1,人口源表!$1:$1,0))*INDEX(城镇化率!$1:$1048576,MATCH($B275,城镇化率!$A:$A,0),MATCH(P$1,城镇化率!$5:$5,0))/100</f>
        <v>2068851.6057638864</v>
      </c>
      <c r="Q275" s="40">
        <f>INDEX(人口源表!$1:$1048576,MATCH($B275,人口源表!$A:$A,0),MATCH(Q$1,人口源表!$1:$1,0))*INDEX(城镇化率!$1:$1048576,MATCH($B275,城镇化率!$A:$A,0),MATCH(Q$1,城镇化率!$5:$5,0))/100</f>
        <v>2107597.037688016</v>
      </c>
      <c r="R275" s="40">
        <f>INDEX(人口源表!$1:$1048576,MATCH($B275,人口源表!$A:$A,0),MATCH(R$1,人口源表!$1:$1,0))*INDEX(城镇化率!$1:$1048576,MATCH($B275,城镇化率!$A:$A,0),MATCH(R$1,城镇化率!$5:$5,0))/100</f>
        <v>2146425.9271414978</v>
      </c>
      <c r="S275" s="40">
        <f>INDEX(人口源表!$1:$1048576,MATCH($B275,人口源表!$A:$A,0),MATCH(S$1,人口源表!$1:$1,0))*INDEX(城镇化率!$1:$1048576,MATCH($B275,城镇化率!$A:$A,0),MATCH(S$1,城镇化率!$5:$5,0))/100</f>
        <v>2174330.9479742972</v>
      </c>
      <c r="T275" s="40">
        <f>INDEX(人口源表!$1:$1048576,MATCH($B275,人口源表!$A:$A,0),MATCH(T$1,人口源表!$1:$1,0))*INDEX(城镇化率!$1:$1048576,MATCH($B275,城镇化率!$A:$A,0),MATCH(T$1,城镇化率!$5:$5,0))/100</f>
        <v>2201626.2175527061</v>
      </c>
      <c r="U275" s="40">
        <f>INDEX(人口源表!$1:$1048576,MATCH($B275,人口源表!$A:$A,0),MATCH(U$1,人口源表!$1:$1,0))*INDEX(城镇化率!$1:$1048576,MATCH($B275,城镇化率!$A:$A,0),MATCH(U$1,城镇化率!$5:$5,0))/100</f>
        <v>2228154.6892983099</v>
      </c>
      <c r="V275" s="40">
        <f>INDEX(人口源表!$1:$1048576,MATCH($B275,人口源表!$A:$A,0),MATCH(V$1,人口源表!$1:$1,0))*INDEX(城镇化率!$1:$1048576,MATCH($B275,城镇化率!$A:$A,0),MATCH(V$1,城镇化率!$5:$5,0))/100</f>
        <v>2253776.6003952385</v>
      </c>
      <c r="W275" s="40">
        <f>INDEX(人口源表!$1:$1048576,MATCH($B275,人口源表!$A:$A,0),MATCH(W$1,人口源表!$1:$1,0))*INDEX(城镇化率!$1:$1048576,MATCH($B275,城镇化率!$A:$A,0),MATCH(W$1,城镇化率!$5:$5,0))/100</f>
        <v>2278367.8584028343</v>
      </c>
      <c r="X275" s="40">
        <f>INDEX(人口源表!$1:$1048576,MATCH($B275,人口源表!$A:$A,0),MATCH(X$1,人口源表!$1:$1,0))*INDEX(城镇化率!$1:$1048576,MATCH($B275,城镇化率!$A:$A,0),MATCH(X$1,城镇化率!$5:$5,0))/100</f>
        <v>2301821.3046466745</v>
      </c>
      <c r="Y275" s="40">
        <f>INDEX(人口源表!$1:$1048576,MATCH($B275,人口源表!$A:$A,0),MATCH(Y$1,人口源表!$1:$1,0))*INDEX(城镇化率!$1:$1048576,MATCH($B275,城镇化率!$A:$A,0),MATCH(Y$1,城镇化率!$5:$5,0))/100</f>
        <v>2324046.7464183285</v>
      </c>
      <c r="Z275" s="40">
        <f>INDEX(人口源表!$1:$1048576,MATCH($B275,人口源表!$A:$A,0),MATCH(Z$1,人口源表!$1:$1,0))*INDEX(城镇化率!$1:$1048576,MATCH($B275,城镇化率!$A:$A,0),MATCH(Z$1,城镇化率!$5:$5,0))/100</f>
        <v>2344972.6757420008</v>
      </c>
      <c r="AA275" s="40">
        <f>INDEX(人口源表!$1:$1048576,MATCH($B275,人口源表!$A:$A,0),MATCH(AA$1,人口源表!$1:$1,0))*INDEX(城镇化率!$1:$1048576,MATCH($B275,城镇化率!$A:$A,0),MATCH(AA$1,城镇化率!$5:$5,0))/100</f>
        <v>2364544.6316569634</v>
      </c>
      <c r="AB275" s="40">
        <f>INDEX(人口源表!$1:$1048576,MATCH($B275,人口源表!$A:$A,0),MATCH(AB$1,人口源表!$1:$1,0))*INDEX(城镇化率!$1:$1048576,MATCH($B275,城镇化率!$A:$A,0),MATCH(AB$1,城镇化率!$5:$5,0))/100</f>
        <v>2382728.6337987832</v>
      </c>
      <c r="AC275" s="40">
        <f>INDEX(人口源表!$1:$1048576,MATCH($B275,人口源表!$A:$A,0),MATCH(AC$1,人口源表!$1:$1,0))*INDEX(城镇化率!$1:$1048576,MATCH($B275,城镇化率!$A:$A,0),MATCH(AC$1,城镇化率!$5:$5,0))/100</f>
        <v>2396571.6404310307</v>
      </c>
      <c r="AD275" s="40">
        <f>INDEX(人口源表!$1:$1048576,MATCH($B275,人口源表!$A:$A,0),MATCH(AD$1,人口源表!$1:$1,0))*INDEX(城镇化率!$1:$1048576,MATCH($B275,城镇化率!$A:$A,0),MATCH(AD$1,城镇化率!$5:$5,0))/100</f>
        <v>2408980.0185785796</v>
      </c>
      <c r="AE275" s="40">
        <f>INDEX(人口源表!$1:$1048576,MATCH($B275,人口源表!$A:$A,0),MATCH(AE$1,人口源表!$1:$1,0))*INDEX(城镇化率!$1:$1048576,MATCH($B275,城镇化率!$A:$A,0),MATCH(AE$1,城镇化率!$5:$5,0))/100</f>
        <v>2419982.4553937786</v>
      </c>
      <c r="AF275" s="40">
        <f>INDEX(人口源表!$1:$1048576,MATCH($B275,人口源表!$A:$A,0),MATCH(AF$1,人口源表!$1:$1,0))*INDEX(城镇化率!$1:$1048576,MATCH($B275,城镇化率!$A:$A,0),MATCH(AF$1,城镇化率!$5:$5,0))/100</f>
        <v>2429629.0171741913</v>
      </c>
      <c r="AG275" s="40">
        <f>INDEX(人口源表!$1:$1048576,MATCH($B275,人口源表!$A:$A,0),MATCH(AG$1,人口源表!$1:$1,0))*INDEX(城镇化率!$1:$1048576,MATCH($B275,城镇化率!$A:$A,0),MATCH(AG$1,城镇化率!$5:$5,0))/100</f>
        <v>2437989.8058419628</v>
      </c>
      <c r="AH275" s="40">
        <f>INDEX(人口源表!$1:$1048576,MATCH($B275,人口源表!$A:$A,0),MATCH(AH$1,人口源表!$1:$1,0))*INDEX(城镇化率!$1:$1048576,MATCH($B275,城镇化率!$A:$A,0),MATCH(AH$1,城镇化率!$5:$5,0))/100</f>
        <v>2445156.6399419857</v>
      </c>
      <c r="AI275" s="40">
        <f>INDEX(人口源表!$1:$1048576,MATCH($B275,人口源表!$A:$A,0),MATCH(AI$1,人口源表!$1:$1,0))*INDEX(城镇化率!$1:$1048576,MATCH($B275,城镇化率!$A:$A,0),MATCH(AI$1,城镇化率!$5:$5,0))/100</f>
        <v>2451242.1371933268</v>
      </c>
      <c r="AJ275" s="40">
        <f>INDEX(人口源表!$1:$1048576,MATCH($B275,人口源表!$A:$A,0),MATCH(AJ$1,人口源表!$1:$1,0))*INDEX(城镇化率!$1:$1048576,MATCH($B275,城镇化率!$A:$A,0),MATCH(AJ$1,城镇化率!$5:$5,0))/100</f>
        <v>2456381.8542828681</v>
      </c>
      <c r="AK275" s="40">
        <f>INDEX(人口源表!$1:$1048576,MATCH($B275,人口源表!$A:$A,0),MATCH(AK$1,人口源表!$1:$1,0))*INDEX(城镇化率!$1:$1048576,MATCH($B275,城镇化率!$A:$A,0),MATCH(AK$1,城镇化率!$5:$5,0))/100</f>
        <v>2460732.9345382662</v>
      </c>
      <c r="AL275" s="40">
        <f>INDEX(人口源表!$1:$1048576,MATCH($B275,人口源表!$A:$A,0),MATCH(AL$1,人口源表!$1:$1,0))*INDEX(城镇化率!$1:$1048576,MATCH($B275,城镇化率!$A:$A,0),MATCH(AL$1,城镇化率!$5:$5,0))/100</f>
        <v>2464476.2697682586</v>
      </c>
      <c r="AM275" s="40">
        <f>INDEX(人口源表!$1:$1048576,MATCH($B275,人口源表!$A:$A,0),MATCH(AM$1,人口源表!$1:$1,0))*INDEX(城镇化率!$1:$1048576,MATCH($B275,城镇化率!$A:$A,0),MATCH(AM$1,城镇化率!$5:$5,0))/100</f>
        <v>2467815.1436446905</v>
      </c>
      <c r="AN275" s="40">
        <f>INDEX(人口源表!$1:$1048576,MATCH($B275,人口源表!$A:$A,0),MATCH(AN$1,人口源表!$1:$1,0))*INDEX(城镇化率!$1:$1048576,MATCH($B275,城镇化率!$A:$A,0),MATCH(AN$1,城镇化率!$5:$5,0))/100</f>
        <v>2470976.521759388</v>
      </c>
      <c r="AO275" s="40">
        <f>INDEX(人口源表!$1:$1048576,MATCH($B275,人口源表!$A:$A,0),MATCH(AO$1,人口源表!$1:$1,0))*INDEX(城镇化率!$1:$1048576,MATCH($B275,城镇化率!$A:$A,0),MATCH(AO$1,城镇化率!$5:$5,0))/100</f>
        <v>2474211.4688296439</v>
      </c>
      <c r="AP275" s="40">
        <f>INDEX(人口源表!$1:$1048576,MATCH($B275,人口源表!$A:$A,0),MATCH(AP$1,人口源表!$1:$1,0))*INDEX(城镇化率!$1:$1048576,MATCH($B275,城镇化率!$A:$A,0),MATCH(AP$1,城镇化率!$5:$5,0))/100</f>
        <v>2477795.5705117658</v>
      </c>
      <c r="AQ275" s="40">
        <f>INDEX(人口源表!$1:$1048576,MATCH($B275,人口源表!$A:$A,0),MATCH(AQ$1,人口源表!$1:$1,0))*INDEX(城镇化率!$1:$1048576,MATCH($B275,城镇化率!$A:$A,0),MATCH(AQ$1,城镇化率!$5:$5,0))/100</f>
        <v>2482029.8119807472</v>
      </c>
      <c r="AR275" s="40">
        <f>INDEX(人口源表!$1:$1048576,MATCH($B275,人口源表!$A:$A,0),MATCH(AR$1,人口源表!$1:$1,0))*INDEX(城镇化率!$1:$1048576,MATCH($B275,城镇化率!$A:$A,0),MATCH(AR$1,城镇化率!$5:$5,0))/100</f>
        <v>2487239.656135492</v>
      </c>
      <c r="AS275" s="40">
        <f>INDEX(人口源表!$1:$1048576,MATCH($B275,人口源表!$A:$A,0),MATCH(AS$1,人口源表!$1:$1,0))*INDEX(城镇化率!$1:$1048576,MATCH($B275,城镇化率!$A:$A,0),MATCH(AS$1,城镇化率!$5:$5,0))/100</f>
        <v>2493776.829033046</v>
      </c>
      <c r="AT275" s="40">
        <f>INDEX(人口源表!$1:$1048576,MATCH($B275,人口源表!$A:$A,0),MATCH(AT$1,人口源表!$1:$1,0))*INDEX(城镇化率!$1:$1048576,MATCH($B275,城镇化率!$A:$A,0),MATCH(AT$1,城镇化率!$5:$5,0))/100</f>
        <v>2502018.3973077084</v>
      </c>
      <c r="AU275" s="40">
        <f>INDEX(人口源表!$1:$1048576,MATCH($B275,人口源表!$A:$A,0),MATCH(AU$1,人口源表!$1:$1,0))*INDEX(城镇化率!$1:$1048576,MATCH($B275,城镇化率!$A:$A,0),MATCH(AU$1,城镇化率!$5:$5,0))/100</f>
        <v>2512369.032292305</v>
      </c>
      <c r="AV275" s="40">
        <f>INDEX(人口源表!$1:$1048576,MATCH($B275,人口源表!$A:$A,0),MATCH(AV$1,人口源表!$1:$1,0))*INDEX(城镇化率!$1:$1048576,MATCH($B275,城镇化率!$A:$A,0),MATCH(AV$1,城镇化率!$5:$5,0))/100</f>
        <v>2525260.5560951629</v>
      </c>
    </row>
    <row r="276" spans="1:48" x14ac:dyDescent="0.15">
      <c r="A276" s="4" t="s">
        <v>877</v>
      </c>
      <c r="B276" s="4" t="s">
        <v>557</v>
      </c>
      <c r="C276" s="34">
        <f>VLOOKUP(B276,'[1]2016省城人口总结（根）'!B:C,2,FALSE)/100</f>
        <v>0.48691249999999997</v>
      </c>
      <c r="D276" s="40">
        <f>INDEX(人口源表!$1:$1048576,MATCH($B276,人口源表!$A:$A,0),MATCH(D$1,人口源表!$1:$1,0))*INDEX(城镇化率!$1:$1048576,MATCH($B276,城镇化率!$A:$A,0),MATCH(D$1,城镇化率!$5:$5,0))/100</f>
        <v>2205818.1630476145</v>
      </c>
      <c r="E276" s="40">
        <f>INDEX(人口源表!$1:$1048576,MATCH($B276,人口源表!$A:$A,0),MATCH(E$1,人口源表!$1:$1,0))*INDEX(城镇化率!$1:$1048576,MATCH($B276,城镇化率!$A:$A,0),MATCH(E$1,城镇化率!$5:$5,0))/100</f>
        <v>2258900.9930189447</v>
      </c>
      <c r="F276" s="40">
        <f>INDEX(人口源表!$1:$1048576,MATCH($B276,人口源表!$A:$A,0),MATCH(F$1,人口源表!$1:$1,0))*INDEX(城镇化率!$1:$1048576,MATCH($B276,城镇化率!$A:$A,0),MATCH(F$1,城镇化率!$5:$5,0))/100</f>
        <v>2312281.6666463511</v>
      </c>
      <c r="G276" s="40">
        <f>INDEX(人口源表!$1:$1048576,MATCH($B276,人口源表!$A:$A,0),MATCH(G$1,人口源表!$1:$1,0))*INDEX(城镇化率!$1:$1048576,MATCH($B276,城镇化率!$A:$A,0),MATCH(G$1,城镇化率!$5:$5,0))/100</f>
        <v>3037363.5420207316</v>
      </c>
      <c r="H276" s="40">
        <f>INDEX(人口源表!$1:$1048576,MATCH($B276,人口源表!$A:$A,0),MATCH(H$1,人口源表!$1:$1,0))*INDEX(城镇化率!$1:$1048576,MATCH($B276,城镇化率!$A:$A,0),MATCH(H$1,城镇化率!$5:$5,0))/100</f>
        <v>3118441.8690505438</v>
      </c>
      <c r="I276" s="40">
        <f>INDEX(人口源表!$1:$1048576,MATCH($B276,人口源表!$A:$A,0),MATCH(I$1,人口源表!$1:$1,0))*INDEX(城镇化率!$1:$1048576,MATCH($B276,城镇化率!$A:$A,0),MATCH(I$1,城镇化率!$5:$5,0))/100</f>
        <v>3176804.6165763158</v>
      </c>
      <c r="J276" s="40">
        <f>INDEX(人口源表!$1:$1048576,MATCH($B276,人口源表!$A:$A,0),MATCH(J$1,人口源表!$1:$1,0))*INDEX(城镇化率!$1:$1048576,MATCH($B276,城镇化率!$A:$A,0),MATCH(J$1,城镇化率!$5:$5,0))/100</f>
        <v>3233543.9275582265</v>
      </c>
      <c r="K276" s="40">
        <f>INDEX(人口源表!$1:$1048576,MATCH($B276,人口源表!$A:$A,0),MATCH(K$1,人口源表!$1:$1,0))*INDEX(城镇化率!$1:$1048576,MATCH($B276,城镇化率!$A:$A,0),MATCH(K$1,城镇化率!$5:$5,0))/100</f>
        <v>3288668.087629857</v>
      </c>
      <c r="L276" s="40">
        <f>INDEX(人口源表!$1:$1048576,MATCH($B276,人口源表!$A:$A,0),MATCH(L$1,人口源表!$1:$1,0))*INDEX(城镇化率!$1:$1048576,MATCH($B276,城镇化率!$A:$A,0),MATCH(L$1,城镇化率!$5:$5,0))/100</f>
        <v>3342184.721971008</v>
      </c>
      <c r="M276" s="40">
        <f>INDEX(人口源表!$1:$1048576,MATCH($B276,人口源表!$A:$A,0),MATCH(M$1,人口源表!$1:$1,0))*INDEX(城镇化率!$1:$1048576,MATCH($B276,城镇化率!$A:$A,0),MATCH(M$1,城镇化率!$5:$5,0))/100</f>
        <v>3394105.6624105382</v>
      </c>
      <c r="N276" s="40">
        <f>INDEX(人口源表!$1:$1048576,MATCH($B276,人口源表!$A:$A,0),MATCH(N$1,人口源表!$1:$1,0))*INDEX(城镇化率!$1:$1048576,MATCH($B276,城镇化率!$A:$A,0),MATCH(N$1,城镇化率!$5:$5,0))/100</f>
        <v>3444443.2608328038</v>
      </c>
      <c r="O276" s="40">
        <f>INDEX(人口源表!$1:$1048576,MATCH($B276,人口源表!$A:$A,0),MATCH(O$1,人口源表!$1:$1,0))*INDEX(城镇化率!$1:$1048576,MATCH($B276,城镇化率!$A:$A,0),MATCH(O$1,城镇化率!$5:$5,0))/100</f>
        <v>3493212.6187469689</v>
      </c>
      <c r="P276" s="40">
        <f>INDEX(人口源表!$1:$1048576,MATCH($B276,人口源表!$A:$A,0),MATCH(P$1,人口源表!$1:$1,0))*INDEX(城镇化率!$1:$1048576,MATCH($B276,城镇化率!$A:$A,0),MATCH(P$1,城镇化率!$5:$5,0))/100</f>
        <v>3540430.565989696</v>
      </c>
      <c r="Q276" s="40">
        <f>INDEX(人口源表!$1:$1048576,MATCH($B276,人口源表!$A:$A,0),MATCH(Q$1,人口源表!$1:$1,0))*INDEX(城镇化率!$1:$1048576,MATCH($B276,城镇化率!$A:$A,0),MATCH(Q$1,城镇化率!$5:$5,0))/100</f>
        <v>3586116.2836467489</v>
      </c>
      <c r="R276" s="40">
        <f>INDEX(人口源表!$1:$1048576,MATCH($B276,人口源表!$A:$A,0),MATCH(R$1,人口源表!$1:$1,0))*INDEX(城镇化率!$1:$1048576,MATCH($B276,城镇化率!$A:$A,0),MATCH(R$1,城镇化率!$5:$5,0))/100</f>
        <v>3630291.3869257485</v>
      </c>
      <c r="S276" s="40">
        <f>INDEX(人口源表!$1:$1048576,MATCH($B276,人口源表!$A:$A,0),MATCH(S$1,人口源表!$1:$1,0))*INDEX(城镇化率!$1:$1048576,MATCH($B276,城镇化率!$A:$A,0),MATCH(S$1,城镇化率!$5:$5,0))/100</f>
        <v>3654795.7841642154</v>
      </c>
      <c r="T276" s="40">
        <f>INDEX(人口源表!$1:$1048576,MATCH($B276,人口源表!$A:$A,0),MATCH(T$1,人口源表!$1:$1,0))*INDEX(城镇化率!$1:$1048576,MATCH($B276,城镇化率!$A:$A,0),MATCH(T$1,城镇化率!$5:$5,0))/100</f>
        <v>3677522.6676682378</v>
      </c>
      <c r="U276" s="40">
        <f>INDEX(人口源表!$1:$1048576,MATCH($B276,人口源表!$A:$A,0),MATCH(U$1,人口源表!$1:$1,0))*INDEX(城镇化率!$1:$1048576,MATCH($B276,城镇化率!$A:$A,0),MATCH(U$1,城镇化率!$5:$5,0))/100</f>
        <v>3698524.008721258</v>
      </c>
      <c r="V276" s="40">
        <f>INDEX(人口源表!$1:$1048576,MATCH($B276,人口源表!$A:$A,0),MATCH(V$1,人口源表!$1:$1,0))*INDEX(城镇化率!$1:$1048576,MATCH($B276,城镇化率!$A:$A,0),MATCH(V$1,城镇化率!$5:$5,0))/100</f>
        <v>3717853.0946427151</v>
      </c>
      <c r="W276" s="40">
        <f>INDEX(人口源表!$1:$1048576,MATCH($B276,人口源表!$A:$A,0),MATCH(W$1,人口源表!$1:$1,0))*INDEX(城镇化率!$1:$1048576,MATCH($B276,城镇化率!$A:$A,0),MATCH(W$1,城镇化率!$5:$5,0))/100</f>
        <v>3735567.4960518312</v>
      </c>
      <c r="X276" s="40">
        <f>INDEX(人口源表!$1:$1048576,MATCH($B276,人口源表!$A:$A,0),MATCH(X$1,人口源表!$1:$1,0))*INDEX(城镇化率!$1:$1048576,MATCH($B276,城镇化率!$A:$A,0),MATCH(X$1,城镇化率!$5:$5,0))/100</f>
        <v>3751723.2296296535</v>
      </c>
      <c r="Y276" s="40">
        <f>INDEX(人口源表!$1:$1048576,MATCH($B276,人口源表!$A:$A,0),MATCH(Y$1,人口源表!$1:$1,0))*INDEX(城镇化率!$1:$1048576,MATCH($B276,城镇化率!$A:$A,0),MATCH(Y$1,城镇化率!$5:$5,0))/100</f>
        <v>3766380.6611594977</v>
      </c>
      <c r="Z276" s="40">
        <f>INDEX(人口源表!$1:$1048576,MATCH($B276,人口源表!$A:$A,0),MATCH(Z$1,人口源表!$1:$1,0))*INDEX(城镇化率!$1:$1048576,MATCH($B276,城镇化率!$A:$A,0),MATCH(Z$1,城镇化率!$5:$5,0))/100</f>
        <v>3779601.0052522463</v>
      </c>
      <c r="AA276" s="40">
        <f>INDEX(人口源表!$1:$1048576,MATCH($B276,人口源表!$A:$A,0),MATCH(AA$1,人口源表!$1:$1,0))*INDEX(城镇化率!$1:$1048576,MATCH($B276,城镇化率!$A:$A,0),MATCH(AA$1,城镇化率!$5:$5,0))/100</f>
        <v>3791446.9312994438</v>
      </c>
      <c r="AB276" s="40">
        <f>INDEX(人口源表!$1:$1048576,MATCH($B276,人口源表!$A:$A,0),MATCH(AB$1,人口源表!$1:$1,0))*INDEX(城镇化率!$1:$1048576,MATCH($B276,城镇化率!$A:$A,0),MATCH(AB$1,城镇化率!$5:$5,0))/100</f>
        <v>3801984.3971024775</v>
      </c>
      <c r="AC276" s="40">
        <f>INDEX(人口源表!$1:$1048576,MATCH($B276,人口源表!$A:$A,0),MATCH(AC$1,人口源表!$1:$1,0))*INDEX(城镇化率!$1:$1048576,MATCH($B276,城镇化率!$A:$A,0),MATCH(AC$1,城镇化率!$5:$5,0))/100</f>
        <v>3806616.5404948099</v>
      </c>
      <c r="AD276" s="40">
        <f>INDEX(人口源表!$1:$1048576,MATCH($B276,人口源表!$A:$A,0),MATCH(AD$1,人口源表!$1:$1,0))*INDEX(城镇化率!$1:$1048576,MATCH($B276,城镇化率!$A:$A,0),MATCH(AD$1,城镇化率!$5:$5,0))/100</f>
        <v>3810061.3601235491</v>
      </c>
      <c r="AE276" s="40">
        <f>INDEX(人口源表!$1:$1048576,MATCH($B276,人口源表!$A:$A,0),MATCH(AE$1,人口源表!$1:$1,0))*INDEX(城镇化率!$1:$1048576,MATCH($B276,城镇化率!$A:$A,0),MATCH(AE$1,城镇化率!$5:$5,0))/100</f>
        <v>3812394.1281286632</v>
      </c>
      <c r="AF276" s="40">
        <f>INDEX(人口源表!$1:$1048576,MATCH($B276,人口源表!$A:$A,0),MATCH(AF$1,人口源表!$1:$1,0))*INDEX(城镇化率!$1:$1048576,MATCH($B276,城镇化率!$A:$A,0),MATCH(AF$1,城镇化率!$5:$5,0))/100</f>
        <v>3813691.9673044556</v>
      </c>
      <c r="AG276" s="40">
        <f>INDEX(人口源表!$1:$1048576,MATCH($B276,人口源表!$A:$A,0),MATCH(AG$1,人口源表!$1:$1,0))*INDEX(城镇化率!$1:$1048576,MATCH($B276,城镇化率!$A:$A,0),MATCH(AG$1,城镇化率!$5:$5,0))/100</f>
        <v>3814033.2583358246</v>
      </c>
      <c r="AH276" s="40">
        <f>INDEX(人口源表!$1:$1048576,MATCH($B276,人口源表!$A:$A,0),MATCH(AH$1,人口源表!$1:$1,0))*INDEX(城镇化率!$1:$1048576,MATCH($B276,城镇化率!$A:$A,0),MATCH(AH$1,城镇化率!$5:$5,0))/100</f>
        <v>3813498.2705881936</v>
      </c>
      <c r="AI276" s="40">
        <f>INDEX(人口源表!$1:$1048576,MATCH($B276,人口源表!$A:$A,0),MATCH(AI$1,人口源表!$1:$1,0))*INDEX(城镇化率!$1:$1048576,MATCH($B276,城镇化率!$A:$A,0),MATCH(AI$1,城镇化率!$5:$5,0))/100</f>
        <v>3812167.9440777968</v>
      </c>
      <c r="AJ276" s="40">
        <f>INDEX(人口源表!$1:$1048576,MATCH($B276,人口源表!$A:$A,0),MATCH(AJ$1,人口源表!$1:$1,0))*INDEX(城镇化率!$1:$1048576,MATCH($B276,城镇化率!$A:$A,0),MATCH(AJ$1,城镇化率!$5:$5,0))/100</f>
        <v>3810126.3834336502</v>
      </c>
      <c r="AK276" s="40">
        <f>INDEX(人口源表!$1:$1048576,MATCH($B276,人口源表!$A:$A,0),MATCH(AK$1,人口源表!$1:$1,0))*INDEX(城镇化率!$1:$1048576,MATCH($B276,城镇化率!$A:$A,0),MATCH(AK$1,城镇化率!$5:$5,0))/100</f>
        <v>3807459.0286012497</v>
      </c>
      <c r="AL276" s="40">
        <f>INDEX(人口源表!$1:$1048576,MATCH($B276,人口源表!$A:$A,0),MATCH(AL$1,人口源表!$1:$1,0))*INDEX(城镇化率!$1:$1048576,MATCH($B276,城镇化率!$A:$A,0),MATCH(AL$1,城镇化率!$5:$5,0))/100</f>
        <v>3804253.2956558489</v>
      </c>
      <c r="AM276" s="40">
        <f>INDEX(人口源表!$1:$1048576,MATCH($B276,人口源表!$A:$A,0),MATCH(AM$1,人口源表!$1:$1,0))*INDEX(城镇化率!$1:$1048576,MATCH($B276,城镇化率!$A:$A,0),MATCH(AM$1,城镇化率!$5:$5,0))/100</f>
        <v>3800597.3407593248</v>
      </c>
      <c r="AN276" s="40">
        <f>INDEX(人口源表!$1:$1048576,MATCH($B276,人口源表!$A:$A,0),MATCH(AN$1,人口源表!$1:$1,0))*INDEX(城镇化率!$1:$1048576,MATCH($B276,城镇化率!$A:$A,0),MATCH(AN$1,城镇化率!$5:$5,0))/100</f>
        <v>3796582.5924092168</v>
      </c>
      <c r="AO276" s="40">
        <f>INDEX(人口源表!$1:$1048576,MATCH($B276,人口源表!$A:$A,0),MATCH(AO$1,人口源表!$1:$1,0))*INDEX(城镇化率!$1:$1048576,MATCH($B276,城镇化率!$A:$A,0),MATCH(AO$1,城镇化率!$5:$5,0))/100</f>
        <v>3792301.2597154463</v>
      </c>
      <c r="AP276" s="40">
        <f>INDEX(人口源表!$1:$1048576,MATCH($B276,人口源表!$A:$A,0),MATCH(AP$1,人口源表!$1:$1,0))*INDEX(城镇化率!$1:$1048576,MATCH($B276,城镇化率!$A:$A,0),MATCH(AP$1,城镇化率!$5:$5,0))/100</f>
        <v>3787847.6089719408</v>
      </c>
      <c r="AQ276" s="40">
        <f>INDEX(人口源表!$1:$1048576,MATCH($B276,人口源表!$A:$A,0),MATCH(AQ$1,人口源表!$1:$1,0))*INDEX(城镇化率!$1:$1048576,MATCH($B276,城镇化率!$A:$A,0),MATCH(AQ$1,城镇化率!$5:$5,0))/100</f>
        <v>3783318.6290914011</v>
      </c>
      <c r="AR276" s="40">
        <f>INDEX(人口源表!$1:$1048576,MATCH($B276,人口源表!$A:$A,0),MATCH(AR$1,人口源表!$1:$1,0))*INDEX(城镇化率!$1:$1048576,MATCH($B276,城镇化率!$A:$A,0),MATCH(AR$1,城镇化率!$5:$5,0))/100</f>
        <v>3778812.1423136825</v>
      </c>
      <c r="AS276" s="40">
        <f>INDEX(人口源表!$1:$1048576,MATCH($B276,人口源表!$A:$A,0),MATCH(AS$1,人口源表!$1:$1,0))*INDEX(城镇化率!$1:$1048576,MATCH($B276,城镇化率!$A:$A,0),MATCH(AS$1,城镇化率!$5:$5,0))/100</f>
        <v>3774428.7403892595</v>
      </c>
      <c r="AT276" s="40">
        <f>INDEX(人口源表!$1:$1048576,MATCH($B276,人口源表!$A:$A,0),MATCH(AT$1,人口源表!$1:$1,0))*INDEX(城镇化率!$1:$1048576,MATCH($B276,城镇化率!$A:$A,0),MATCH(AT$1,城镇化率!$5:$5,0))/100</f>
        <v>3770269.8812106382</v>
      </c>
      <c r="AU276" s="40">
        <f>INDEX(人口源表!$1:$1048576,MATCH($B276,人口源表!$A:$A,0),MATCH(AU$1,人口源表!$1:$1,0))*INDEX(城镇化率!$1:$1048576,MATCH($B276,城镇化率!$A:$A,0),MATCH(AU$1,城镇化率!$5:$5,0))/100</f>
        <v>3766440.4894733261</v>
      </c>
      <c r="AV276" s="40">
        <f>INDEX(人口源表!$1:$1048576,MATCH($B276,人口源表!$A:$A,0),MATCH(AV$1,人口源表!$1:$1,0))*INDEX(城镇化率!$1:$1048576,MATCH($B276,城镇化率!$A:$A,0),MATCH(AV$1,城镇化率!$5:$5,0))/100</f>
        <v>3763045.7471682965</v>
      </c>
    </row>
    <row r="277" spans="1:48" x14ac:dyDescent="0.15">
      <c r="A277" s="4" t="s">
        <v>877</v>
      </c>
      <c r="B277" s="4" t="s">
        <v>559</v>
      </c>
      <c r="C277" s="34">
        <f>VLOOKUP(B277,'[1]2016省城人口总结（根）'!B:C,2,FALSE)/100</f>
        <v>0.39866250000000003</v>
      </c>
      <c r="D277" s="40">
        <f>INDEX(人口源表!$1:$1048576,MATCH($B277,人口源表!$A:$A,0),MATCH(D$1,人口源表!$1:$1,0))*INDEX(城镇化率!$1:$1048576,MATCH($B277,城镇化率!$A:$A,0),MATCH(D$1,城镇化率!$5:$5,0))/100</f>
        <v>1177300.2401429871</v>
      </c>
      <c r="E277" s="40">
        <f>INDEX(人口源表!$1:$1048576,MATCH($B277,人口源表!$A:$A,0),MATCH(E$1,人口源表!$1:$1,0))*INDEX(城镇化率!$1:$1048576,MATCH($B277,城镇化率!$A:$A,0),MATCH(E$1,城镇化率!$5:$5,0))/100</f>
        <v>1205193.7322077446</v>
      </c>
      <c r="F277" s="40">
        <f>INDEX(人口源表!$1:$1048576,MATCH($B277,人口源表!$A:$A,0),MATCH(F$1,人口源表!$1:$1,0))*INDEX(城镇化率!$1:$1048576,MATCH($B277,城镇化率!$A:$A,0),MATCH(F$1,城镇化率!$5:$5,0))/100</f>
        <v>1233714.2845599356</v>
      </c>
      <c r="G277" s="40">
        <f>INDEX(人口源表!$1:$1048576,MATCH($B277,人口源表!$A:$A,0),MATCH(G$1,人口源表!$1:$1,0))*INDEX(城镇化率!$1:$1048576,MATCH($B277,城镇化率!$A:$A,0),MATCH(G$1,城镇化率!$5:$5,0))/100</f>
        <v>1259298.3882804227</v>
      </c>
      <c r="H277" s="40">
        <f>INDEX(人口源表!$1:$1048576,MATCH($B277,人口源表!$A:$A,0),MATCH(H$1,人口源表!$1:$1,0))*INDEX(城镇化率!$1:$1048576,MATCH($B277,城镇化率!$A:$A,0),MATCH(H$1,城镇化率!$5:$5,0))/100</f>
        <v>1292872.4086668165</v>
      </c>
      <c r="I277" s="40">
        <f>INDEX(人口源表!$1:$1048576,MATCH($B277,人口源表!$A:$A,0),MATCH(I$1,人口源表!$1:$1,0))*INDEX(城镇化率!$1:$1048576,MATCH($B277,城镇化率!$A:$A,0),MATCH(I$1,城镇化率!$5:$5,0))/100</f>
        <v>1318135.8274199399</v>
      </c>
      <c r="J277" s="40">
        <f>INDEX(人口源表!$1:$1048576,MATCH($B277,人口源表!$A:$A,0),MATCH(J$1,人口源表!$1:$1,0))*INDEX(城镇化率!$1:$1048576,MATCH($B277,城镇化率!$A:$A,0),MATCH(J$1,城镇化率!$5:$5,0))/100</f>
        <v>1343719.5391869</v>
      </c>
      <c r="K277" s="40">
        <f>INDEX(人口源表!$1:$1048576,MATCH($B277,人口源表!$A:$A,0),MATCH(K$1,人口源表!$1:$1,0))*INDEX(城镇化率!$1:$1048576,MATCH($B277,城镇化率!$A:$A,0),MATCH(K$1,城镇化率!$5:$5,0))/100</f>
        <v>1369515.6948439938</v>
      </c>
      <c r="L277" s="40">
        <f>INDEX(人口源表!$1:$1048576,MATCH($B277,人口源表!$A:$A,0),MATCH(L$1,人口源表!$1:$1,0))*INDEX(城镇化率!$1:$1048576,MATCH($B277,城镇化率!$A:$A,0),MATCH(L$1,城镇化率!$5:$5,0))/100</f>
        <v>1395418.6843749443</v>
      </c>
      <c r="M277" s="40">
        <f>INDEX(人口源表!$1:$1048576,MATCH($B277,人口源表!$A:$A,0),MATCH(M$1,人口源表!$1:$1,0))*INDEX(城镇化率!$1:$1048576,MATCH($B277,城镇化率!$A:$A,0),MATCH(M$1,城镇化率!$5:$5,0))/100</f>
        <v>1421328.048222228</v>
      </c>
      <c r="N277" s="40">
        <f>INDEX(人口源表!$1:$1048576,MATCH($B277,人口源表!$A:$A,0),MATCH(N$1,人口源表!$1:$1,0))*INDEX(城镇化率!$1:$1048576,MATCH($B277,城镇化率!$A:$A,0),MATCH(N$1,城镇化率!$5:$5,0))/100</f>
        <v>1447147.030482054</v>
      </c>
      <c r="O277" s="40">
        <f>INDEX(人口源表!$1:$1048576,MATCH($B277,人口源表!$A:$A,0),MATCH(O$1,人口源表!$1:$1,0))*INDEX(城镇化率!$1:$1048576,MATCH($B277,城镇化率!$A:$A,0),MATCH(O$1,城镇化率!$5:$5,0))/100</f>
        <v>1472783.3217155568</v>
      </c>
      <c r="P277" s="40">
        <f>INDEX(人口源表!$1:$1048576,MATCH($B277,人口源表!$A:$A,0),MATCH(P$1,人口源表!$1:$1,0))*INDEX(城镇化率!$1:$1048576,MATCH($B277,城镇化率!$A:$A,0),MATCH(P$1,城镇化率!$5:$5,0))/100</f>
        <v>1498148.9151048874</v>
      </c>
      <c r="Q277" s="40">
        <f>INDEX(人口源表!$1:$1048576,MATCH($B277,人口源表!$A:$A,0),MATCH(Q$1,人口源表!$1:$1,0))*INDEX(城镇化率!$1:$1048576,MATCH($B277,城镇化率!$A:$A,0),MATCH(Q$1,城镇化率!$5:$5,0))/100</f>
        <v>1523162.7440684291</v>
      </c>
      <c r="R277" s="40">
        <f>INDEX(人口源表!$1:$1048576,MATCH($B277,人口源表!$A:$A,0),MATCH(R$1,人口源表!$1:$1,0))*INDEX(城镇化率!$1:$1048576,MATCH($B277,城镇化率!$A:$A,0),MATCH(R$1,城镇化率!$5:$5,0))/100</f>
        <v>1547748.2876355234</v>
      </c>
      <c r="S277" s="40">
        <f>INDEX(人口源表!$1:$1048576,MATCH($B277,人口源表!$A:$A,0),MATCH(S$1,人口源表!$1:$1,0))*INDEX(城镇化率!$1:$1048576,MATCH($B277,城镇化率!$A:$A,0),MATCH(S$1,城镇化率!$5:$5,0))/100</f>
        <v>1564052.5191329347</v>
      </c>
      <c r="T277" s="40">
        <f>INDEX(人口源表!$1:$1048576,MATCH($B277,人口源表!$A:$A,0),MATCH(T$1,人口源表!$1:$1,0))*INDEX(城镇化率!$1:$1048576,MATCH($B277,城镇化率!$A:$A,0),MATCH(T$1,城镇化率!$5:$5,0))/100</f>
        <v>1579599.3783633763</v>
      </c>
      <c r="U277" s="40">
        <f>INDEX(人口源表!$1:$1048576,MATCH($B277,人口源表!$A:$A,0),MATCH(U$1,人口源表!$1:$1,0))*INDEX(城镇化率!$1:$1048576,MATCH($B277,城镇化率!$A:$A,0),MATCH(U$1,城镇化率!$5:$5,0))/100</f>
        <v>1594341.5658138895</v>
      </c>
      <c r="V277" s="40">
        <f>INDEX(人口源表!$1:$1048576,MATCH($B277,人口源表!$A:$A,0),MATCH(V$1,人口源表!$1:$1,0))*INDEX(城镇化率!$1:$1048576,MATCH($B277,城镇化率!$A:$A,0),MATCH(V$1,城镇化率!$5:$5,0))/100</f>
        <v>1608240.0882572469</v>
      </c>
      <c r="W277" s="40">
        <f>INDEX(人口源表!$1:$1048576,MATCH($B277,人口源表!$A:$A,0),MATCH(W$1,人口源表!$1:$1,0))*INDEX(城镇化率!$1:$1048576,MATCH($B277,城镇化率!$A:$A,0),MATCH(W$1,城镇化率!$5:$5,0))/100</f>
        <v>1621263.5112261125</v>
      </c>
      <c r="X277" s="40">
        <f>INDEX(人口源表!$1:$1048576,MATCH($B277,人口源表!$A:$A,0),MATCH(X$1,人口源表!$1:$1,0))*INDEX(城镇化率!$1:$1048576,MATCH($B277,城镇化率!$A:$A,0),MATCH(X$1,城镇化率!$5:$5,0))/100</f>
        <v>1633390.0983710247</v>
      </c>
      <c r="Y277" s="40">
        <f>INDEX(人口源表!$1:$1048576,MATCH($B277,人口源表!$A:$A,0),MATCH(Y$1,人口源表!$1:$1,0))*INDEX(城镇化率!$1:$1048576,MATCH($B277,城镇化率!$A:$A,0),MATCH(Y$1,城镇化率!$5:$5,0))/100</f>
        <v>1644605.621427912</v>
      </c>
      <c r="Z277" s="40">
        <f>INDEX(人口源表!$1:$1048576,MATCH($B277,人口源表!$A:$A,0),MATCH(Z$1,人口源表!$1:$1,0))*INDEX(城镇化率!$1:$1048576,MATCH($B277,城镇化率!$A:$A,0),MATCH(Z$1,城镇化率!$5:$5,0))/100</f>
        <v>1654904.5327998218</v>
      </c>
      <c r="AA277" s="40">
        <f>INDEX(人口源表!$1:$1048576,MATCH($B277,人口源表!$A:$A,0),MATCH(AA$1,人口源表!$1:$1,0))*INDEX(城镇化率!$1:$1048576,MATCH($B277,城镇化率!$A:$A,0),MATCH(AA$1,城镇化率!$5:$5,0))/100</f>
        <v>1664290.6777143045</v>
      </c>
      <c r="AB277" s="40">
        <f>INDEX(人口源表!$1:$1048576,MATCH($B277,人口源表!$A:$A,0),MATCH(AB$1,人口源表!$1:$1,0))*INDEX(城镇化率!$1:$1048576,MATCH($B277,城镇化率!$A:$A,0),MATCH(AB$1,城镇化率!$5:$5,0))/100</f>
        <v>1672777.0340552065</v>
      </c>
      <c r="AC277" s="40">
        <f>INDEX(人口源表!$1:$1048576,MATCH($B277,人口源表!$A:$A,0),MATCH(AC$1,人口源表!$1:$1,0))*INDEX(城镇化率!$1:$1048576,MATCH($B277,城镇化率!$A:$A,0),MATCH(AC$1,城镇化率!$5:$5,0))/100</f>
        <v>1678330.2011242441</v>
      </c>
      <c r="AD277" s="40">
        <f>INDEX(人口源表!$1:$1048576,MATCH($B277,人口源表!$A:$A,0),MATCH(AD$1,人口源表!$1:$1,0))*INDEX(城镇化率!$1:$1048576,MATCH($B277,城镇化率!$A:$A,0),MATCH(AD$1,城镇化率!$5:$5,0))/100</f>
        <v>1683024.3181639705</v>
      </c>
      <c r="AE277" s="40">
        <f>INDEX(人口源表!$1:$1048576,MATCH($B277,人口源表!$A:$A,0),MATCH(AE$1,人口源表!$1:$1,0))*INDEX(城镇化率!$1:$1048576,MATCH($B277,城镇化率!$A:$A,0),MATCH(AE$1,城镇化率!$5:$5,0))/100</f>
        <v>1686904.6124990985</v>
      </c>
      <c r="AF277" s="40">
        <f>INDEX(人口源表!$1:$1048576,MATCH($B277,人口源表!$A:$A,0),MATCH(AF$1,人口源表!$1:$1,0))*INDEX(城镇化率!$1:$1048576,MATCH($B277,城镇化率!$A:$A,0),MATCH(AF$1,城镇化率!$5:$5,0))/100</f>
        <v>1690025.6137858739</v>
      </c>
      <c r="AG277" s="40">
        <f>INDEX(人口源表!$1:$1048576,MATCH($B277,人口源表!$A:$A,0),MATCH(AG$1,人口源表!$1:$1,0))*INDEX(城镇化率!$1:$1048576,MATCH($B277,城镇化率!$A:$A,0),MATCH(AG$1,城镇化率!$5:$5,0))/100</f>
        <v>1692453.3409167794</v>
      </c>
      <c r="AH277" s="40">
        <f>INDEX(人口源表!$1:$1048576,MATCH($B277,人口源表!$A:$A,0),MATCH(AH$1,人口源表!$1:$1,0))*INDEX(城镇化率!$1:$1048576,MATCH($B277,城镇化率!$A:$A,0),MATCH(AH$1,城镇化率!$5:$5,0))/100</f>
        <v>1694262.4713402004</v>
      </c>
      <c r="AI277" s="40">
        <f>INDEX(人口源表!$1:$1048576,MATCH($B277,人口源表!$A:$A,0),MATCH(AI$1,人口源表!$1:$1,0))*INDEX(城镇化率!$1:$1048576,MATCH($B277,城镇化率!$A:$A,0),MATCH(AI$1,城镇化率!$5:$5,0))/100</f>
        <v>1695539.0365995818</v>
      </c>
      <c r="AJ277" s="40">
        <f>INDEX(人口源表!$1:$1048576,MATCH($B277,人口源表!$A:$A,0),MATCH(AJ$1,人口源表!$1:$1,0))*INDEX(城镇化率!$1:$1048576,MATCH($B277,城镇化率!$A:$A,0),MATCH(AJ$1,城镇化率!$5:$5,0))/100</f>
        <v>1696379.6047041172</v>
      </c>
      <c r="AK277" s="40">
        <f>INDEX(人口源表!$1:$1048576,MATCH($B277,人口源表!$A:$A,0),MATCH(AK$1,人口源表!$1:$1,0))*INDEX(城镇化率!$1:$1048576,MATCH($B277,城镇化率!$A:$A,0),MATCH(AK$1,城镇化率!$5:$5,0))/100</f>
        <v>1696890.9539277961</v>
      </c>
      <c r="AL277" s="40">
        <f>INDEX(人口源表!$1:$1048576,MATCH($B277,人口源表!$A:$A,0),MATCH(AL$1,人口源表!$1:$1,0))*INDEX(城镇化率!$1:$1048576,MATCH($B277,城镇化率!$A:$A,0),MATCH(AL$1,城镇化率!$5:$5,0))/100</f>
        <v>1697192.3080482963</v>
      </c>
      <c r="AM277" s="40">
        <f>INDEX(人口源表!$1:$1048576,MATCH($B277,人口源表!$A:$A,0),MATCH(AM$1,人口源表!$1:$1,0))*INDEX(城镇化率!$1:$1048576,MATCH($B277,城镇化率!$A:$A,0),MATCH(AM$1,城镇化率!$5:$5,0))/100</f>
        <v>1697412.974881859</v>
      </c>
      <c r="AN277" s="40">
        <f>INDEX(人口源表!$1:$1048576,MATCH($B277,人口源表!$A:$A,0),MATCH(AN$1,人口源表!$1:$1,0))*INDEX(城镇化率!$1:$1048576,MATCH($B277,城镇化率!$A:$A,0),MATCH(AN$1,城镇化率!$5:$5,0))/100</f>
        <v>1697693.0373339511</v>
      </c>
      <c r="AO277" s="40">
        <f>INDEX(人口源表!$1:$1048576,MATCH($B277,人口源表!$A:$A,0),MATCH(AO$1,人口源表!$1:$1,0))*INDEX(城镇化率!$1:$1048576,MATCH($B277,城镇化率!$A:$A,0),MATCH(AO$1,城镇化率!$5:$5,0))/100</f>
        <v>1698186.1381894625</v>
      </c>
      <c r="AP277" s="40">
        <f>INDEX(人口源表!$1:$1048576,MATCH($B277,人口源表!$A:$A,0),MATCH(AP$1,人口源表!$1:$1,0))*INDEX(城镇化率!$1:$1048576,MATCH($B277,城镇化率!$A:$A,0),MATCH(AP$1,城镇化率!$5:$5,0))/100</f>
        <v>1699056.0618274519</v>
      </c>
      <c r="AQ277" s="40">
        <f>INDEX(人口源表!$1:$1048576,MATCH($B277,人口源表!$A:$A,0),MATCH(AQ$1,人口源表!$1:$1,0))*INDEX(城镇化率!$1:$1048576,MATCH($B277,城镇化率!$A:$A,0),MATCH(AQ$1,城镇化率!$5:$5,0))/100</f>
        <v>1700479.5233981346</v>
      </c>
      <c r="AR277" s="40">
        <f>INDEX(人口源表!$1:$1048576,MATCH($B277,人口源表!$A:$A,0),MATCH(AR$1,人口源表!$1:$1,0))*INDEX(城镇化率!$1:$1048576,MATCH($B277,城镇化率!$A:$A,0),MATCH(AR$1,城镇化率!$5:$5,0))/100</f>
        <v>1702645.3375433711</v>
      </c>
      <c r="AS277" s="40">
        <f>INDEX(人口源表!$1:$1048576,MATCH($B277,人口源表!$A:$A,0),MATCH(AS$1,人口源表!$1:$1,0))*INDEX(城镇化率!$1:$1048576,MATCH($B277,城镇化率!$A:$A,0),MATCH(AS$1,城镇化率!$5:$5,0))/100</f>
        <v>1705753.5657303717</v>
      </c>
      <c r="AT277" s="40">
        <f>INDEX(人口源表!$1:$1048576,MATCH($B277,人口源表!$A:$A,0),MATCH(AT$1,人口源表!$1:$1,0))*INDEX(城镇化率!$1:$1048576,MATCH($B277,城镇化率!$A:$A,0),MATCH(AT$1,城镇化率!$5:$5,0))/100</f>
        <v>1710018.3512716531</v>
      </c>
      <c r="AU277" s="40">
        <f>INDEX(人口源表!$1:$1048576,MATCH($B277,人口源表!$A:$A,0),MATCH(AU$1,人口源表!$1:$1,0))*INDEX(城镇化率!$1:$1048576,MATCH($B277,城镇化率!$A:$A,0),MATCH(AU$1,城镇化率!$5:$5,0))/100</f>
        <v>1715666.5610208088</v>
      </c>
      <c r="AV277" s="40">
        <f>INDEX(人口源表!$1:$1048576,MATCH($B277,人口源表!$A:$A,0),MATCH(AV$1,人口源表!$1:$1,0))*INDEX(城镇化率!$1:$1048576,MATCH($B277,城镇化率!$A:$A,0),MATCH(AV$1,城镇化率!$5:$5,0))/100</f>
        <v>1722936.927464124</v>
      </c>
    </row>
    <row r="278" spans="1:48" x14ac:dyDescent="0.15">
      <c r="A278" s="4" t="s">
        <v>877</v>
      </c>
      <c r="B278" s="4" t="s">
        <v>561</v>
      </c>
      <c r="C278" s="34">
        <f>VLOOKUP(B278,'[1]2016省城人口总结（根）'!B:C,2,FALSE)/100</f>
        <v>0.46484999999999999</v>
      </c>
      <c r="D278" s="40">
        <f>INDEX(人口源表!$1:$1048576,MATCH($B278,人口源表!$A:$A,0),MATCH(D$1,人口源表!$1:$1,0))*INDEX(城镇化率!$1:$1048576,MATCH($B278,城镇化率!$A:$A,0),MATCH(D$1,城镇化率!$5:$5,0))/100</f>
        <v>2907362.4727795534</v>
      </c>
      <c r="E278" s="40">
        <f>INDEX(人口源表!$1:$1048576,MATCH($B278,人口源表!$A:$A,0),MATCH(E$1,人口源表!$1:$1,0))*INDEX(城镇化率!$1:$1048576,MATCH($B278,城镇化率!$A:$A,0),MATCH(E$1,城镇化率!$5:$5,0))/100</f>
        <v>2967925.8720307047</v>
      </c>
      <c r="F278" s="40">
        <f>INDEX(人口源表!$1:$1048576,MATCH($B278,人口源表!$A:$A,0),MATCH(F$1,人口源表!$1:$1,0))*INDEX(城镇化率!$1:$1048576,MATCH($B278,城镇化率!$A:$A,0),MATCH(F$1,城镇化率!$5:$5,0))/100</f>
        <v>3029687.6676758658</v>
      </c>
      <c r="G278" s="40">
        <f>INDEX(人口源表!$1:$1048576,MATCH($B278,人口源表!$A:$A,0),MATCH(G$1,人口源表!$1:$1,0))*INDEX(城镇化率!$1:$1048576,MATCH($B278,城镇化率!$A:$A,0),MATCH(G$1,城镇化率!$5:$5,0))/100</f>
        <v>3215191.7739844266</v>
      </c>
      <c r="H278" s="40">
        <f>INDEX(人口源表!$1:$1048576,MATCH($B278,人口源表!$A:$A,0),MATCH(H$1,人口源表!$1:$1,0))*INDEX(城镇化率!$1:$1048576,MATCH($B278,城镇化率!$A:$A,0),MATCH(H$1,城镇化率!$5:$5,0))/100</f>
        <v>3285250.4489543973</v>
      </c>
      <c r="I278" s="40">
        <f>INDEX(人口源表!$1:$1048576,MATCH($B278,人口源表!$A:$A,0),MATCH(I$1,人口源表!$1:$1,0))*INDEX(城镇化率!$1:$1048576,MATCH($B278,城镇化率!$A:$A,0),MATCH(I$1,城镇化率!$5:$5,0))/100</f>
        <v>3335253.5211913357</v>
      </c>
      <c r="J278" s="40">
        <f>INDEX(人口源表!$1:$1048576,MATCH($B278,人口源表!$A:$A,0),MATCH(J$1,人口源表!$1:$1,0))*INDEX(城镇化率!$1:$1048576,MATCH($B278,城镇化率!$A:$A,0),MATCH(J$1,城镇化率!$5:$5,0))/100</f>
        <v>3387127.3737095804</v>
      </c>
      <c r="K278" s="40">
        <f>INDEX(人口源表!$1:$1048576,MATCH($B278,人口源表!$A:$A,0),MATCH(K$1,人口源表!$1:$1,0))*INDEX(城镇化率!$1:$1048576,MATCH($B278,城镇化率!$A:$A,0),MATCH(K$1,城镇化率!$5:$5,0))/100</f>
        <v>3440485.5133388359</v>
      </c>
      <c r="L278" s="40">
        <f>INDEX(人口源表!$1:$1048576,MATCH($B278,人口源表!$A:$A,0),MATCH(L$1,人口源表!$1:$1,0))*INDEX(城镇化率!$1:$1048576,MATCH($B278,城镇化率!$A:$A,0),MATCH(L$1,城镇化率!$5:$5,0))/100</f>
        <v>3494955.0463506221</v>
      </c>
      <c r="M278" s="40">
        <f>INDEX(人口源表!$1:$1048576,MATCH($B278,人口源表!$A:$A,0),MATCH(M$1,人口源表!$1:$1,0))*INDEX(城镇化率!$1:$1048576,MATCH($B278,城镇化率!$A:$A,0),MATCH(M$1,城镇化率!$5:$5,0))/100</f>
        <v>3550176.1934620226</v>
      </c>
      <c r="N278" s="40">
        <f>INDEX(人口源表!$1:$1048576,MATCH($B278,人口源表!$A:$A,0),MATCH(N$1,人口源表!$1:$1,0))*INDEX(城镇化率!$1:$1048576,MATCH($B278,城镇化率!$A:$A,0),MATCH(N$1,城镇化率!$5:$5,0))/100</f>
        <v>3605801.747356744</v>
      </c>
      <c r="O278" s="40">
        <f>INDEX(人口源表!$1:$1048576,MATCH($B278,人口源表!$A:$A,0),MATCH(O$1,人口源表!$1:$1,0))*INDEX(城镇化率!$1:$1048576,MATCH($B278,城镇化率!$A:$A,0),MATCH(O$1,城镇化率!$5:$5,0))/100</f>
        <v>3661500.7357048537</v>
      </c>
      <c r="P278" s="40">
        <f>INDEX(人口源表!$1:$1048576,MATCH($B278,人口源表!$A:$A,0),MATCH(P$1,人口源表!$1:$1,0))*INDEX(城镇化率!$1:$1048576,MATCH($B278,城镇化率!$A:$A,0),MATCH(P$1,城镇化率!$5:$5,0))/100</f>
        <v>3716959.0467529404</v>
      </c>
      <c r="Q278" s="40">
        <f>INDEX(人口源表!$1:$1048576,MATCH($B278,人口源表!$A:$A,0),MATCH(Q$1,人口源表!$1:$1,0))*INDEX(城镇化率!$1:$1048576,MATCH($B278,城镇化率!$A:$A,0),MATCH(Q$1,城镇化率!$5:$5,0))/100</f>
        <v>3771878.9732930954</v>
      </c>
      <c r="R278" s="40">
        <f>INDEX(人口源表!$1:$1048576,MATCH($B278,人口源表!$A:$A,0),MATCH(R$1,人口源表!$1:$1,0))*INDEX(城镇化率!$1:$1048576,MATCH($B278,城镇化率!$A:$A,0),MATCH(R$1,城镇化率!$5:$5,0))/100</f>
        <v>3825980.894637139</v>
      </c>
      <c r="S278" s="40">
        <f>INDEX(人口源表!$1:$1048576,MATCH($B278,人口源表!$A:$A,0),MATCH(S$1,人口源表!$1:$1,0))*INDEX(城镇化率!$1:$1048576,MATCH($B278,城镇化率!$A:$A,0),MATCH(S$1,城镇化率!$5:$5,0))/100</f>
        <v>3859804.2417427315</v>
      </c>
      <c r="T278" s="40">
        <f>INDEX(人口源表!$1:$1048576,MATCH($B278,人口源表!$A:$A,0),MATCH(T$1,人口源表!$1:$1,0))*INDEX(城镇化率!$1:$1048576,MATCH($B278,城镇化率!$A:$A,0),MATCH(T$1,城镇化率!$5:$5,0))/100</f>
        <v>3891897.1827007956</v>
      </c>
      <c r="U278" s="40">
        <f>INDEX(人口源表!$1:$1048576,MATCH($B278,人口源表!$A:$A,0),MATCH(U$1,人口源表!$1:$1,0))*INDEX(城镇化率!$1:$1048576,MATCH($B278,城镇化率!$A:$A,0),MATCH(U$1,城镇化率!$5:$5,0))/100</f>
        <v>3922071.1117308135</v>
      </c>
      <c r="V278" s="40">
        <f>INDEX(人口源表!$1:$1048576,MATCH($B278,人口源表!$A:$A,0),MATCH(V$1,人口源表!$1:$1,0))*INDEX(城镇化率!$1:$1048576,MATCH($B278,城镇化率!$A:$A,0),MATCH(V$1,城镇化率!$5:$5,0))/100</f>
        <v>3950163.0656267698</v>
      </c>
      <c r="W278" s="40">
        <f>INDEX(人口源表!$1:$1048576,MATCH($B278,人口源表!$A:$A,0),MATCH(W$1,人口源表!$1:$1,0))*INDEX(城镇化率!$1:$1048576,MATCH($B278,城镇化率!$A:$A,0),MATCH(W$1,城镇化率!$5:$5,0))/100</f>
        <v>3976039.2257077335</v>
      </c>
      <c r="X278" s="40">
        <f>INDEX(人口源表!$1:$1048576,MATCH($B278,人口源表!$A:$A,0),MATCH(X$1,人口源表!$1:$1,0))*INDEX(城镇化率!$1:$1048576,MATCH($B278,城镇化率!$A:$A,0),MATCH(X$1,城镇化率!$5:$5,0))/100</f>
        <v>3999593.4206276084</v>
      </c>
      <c r="Y278" s="40">
        <f>INDEX(人口源表!$1:$1048576,MATCH($B278,人口源表!$A:$A,0),MATCH(Y$1,人口源表!$1:$1,0))*INDEX(城镇化率!$1:$1048576,MATCH($B278,城镇化率!$A:$A,0),MATCH(Y$1,城镇化率!$5:$5,0))/100</f>
        <v>4020749.5548616741</v>
      </c>
      <c r="Z278" s="40">
        <f>INDEX(人口源表!$1:$1048576,MATCH($B278,人口源表!$A:$A,0),MATCH(Z$1,人口源表!$1:$1,0))*INDEX(城镇化率!$1:$1048576,MATCH($B278,城镇化率!$A:$A,0),MATCH(Z$1,城镇化率!$5:$5,0))/100</f>
        <v>4039461.8126110984</v>
      </c>
      <c r="AA278" s="40">
        <f>INDEX(人口源表!$1:$1048576,MATCH($B278,人口源表!$A:$A,0),MATCH(AA$1,人口源表!$1:$1,0))*INDEX(城镇化率!$1:$1048576,MATCH($B278,城镇化率!$A:$A,0),MATCH(AA$1,城镇化率!$5:$5,0))/100</f>
        <v>4055715.4308489864</v>
      </c>
      <c r="AB278" s="40">
        <f>INDEX(人口源表!$1:$1048576,MATCH($B278,人口源表!$A:$A,0),MATCH(AB$1,人口源表!$1:$1,0))*INDEX(城镇化率!$1:$1048576,MATCH($B278,城镇化率!$A:$A,0),MATCH(AB$1,城镇化率!$5:$5,0))/100</f>
        <v>4069527.4840348745</v>
      </c>
      <c r="AC278" s="40">
        <f>INDEX(人口源表!$1:$1048576,MATCH($B278,人口源表!$A:$A,0),MATCH(AC$1,人口源表!$1:$1,0))*INDEX(城镇化率!$1:$1048576,MATCH($B278,城镇化率!$A:$A,0),MATCH(AC$1,城镇化率!$5:$5,0))/100</f>
        <v>4075953.3759794678</v>
      </c>
      <c r="AD278" s="40">
        <f>INDEX(人口源表!$1:$1048576,MATCH($B278,人口源表!$A:$A,0),MATCH(AD$1,人口源表!$1:$1,0))*INDEX(城镇化率!$1:$1048576,MATCH($B278,城镇化率!$A:$A,0),MATCH(AD$1,城镇化率!$5:$5,0))/100</f>
        <v>4080053.8015437964</v>
      </c>
      <c r="AE278" s="40">
        <f>INDEX(人口源表!$1:$1048576,MATCH($B278,人口源表!$A:$A,0),MATCH(AE$1,人口源表!$1:$1,0))*INDEX(城镇化率!$1:$1048576,MATCH($B278,城镇化率!$A:$A,0),MATCH(AE$1,城镇化率!$5:$5,0))/100</f>
        <v>4081953.0679382426</v>
      </c>
      <c r="AF278" s="40">
        <f>INDEX(人口源表!$1:$1048576,MATCH($B278,人口源表!$A:$A,0),MATCH(AF$1,人口源表!$1:$1,0))*INDEX(城镇化率!$1:$1048576,MATCH($B278,城镇化率!$A:$A,0),MATCH(AF$1,城镇化率!$5:$5,0))/100</f>
        <v>4081811.5541926119</v>
      </c>
      <c r="AG278" s="40">
        <f>INDEX(人口源表!$1:$1048576,MATCH($B278,人口源表!$A:$A,0),MATCH(AG$1,人口源表!$1:$1,0))*INDEX(城镇化率!$1:$1048576,MATCH($B278,城镇化率!$A:$A,0),MATCH(AG$1,城镇化率!$5:$5,0))/100</f>
        <v>4079822.841906351</v>
      </c>
      <c r="AH278" s="40">
        <f>INDEX(人口源表!$1:$1048576,MATCH($B278,人口源表!$A:$A,0),MATCH(AH$1,人口源表!$1:$1,0))*INDEX(城镇化率!$1:$1048576,MATCH($B278,城镇化率!$A:$A,0),MATCH(AH$1,城镇化率!$5:$5,0))/100</f>
        <v>4076217.2702020826</v>
      </c>
      <c r="AI278" s="40">
        <f>INDEX(人口源表!$1:$1048576,MATCH($B278,人口源表!$A:$A,0),MATCH(AI$1,人口源表!$1:$1,0))*INDEX(城镇化率!$1:$1048576,MATCH($B278,城镇化率!$A:$A,0),MATCH(AI$1,城镇化率!$5:$5,0))/100</f>
        <v>4071260.2287062495</v>
      </c>
      <c r="AJ278" s="40">
        <f>INDEX(人口源表!$1:$1048576,MATCH($B278,人口源表!$A:$A,0),MATCH(AJ$1,人口源表!$1:$1,0))*INDEX(城镇化率!$1:$1048576,MATCH($B278,城镇化率!$A:$A,0),MATCH(AJ$1,城镇化率!$5:$5,0))/100</f>
        <v>4065255.1648294632</v>
      </c>
      <c r="AK278" s="40">
        <f>INDEX(人口源表!$1:$1048576,MATCH($B278,人口源表!$A:$A,0),MATCH(AK$1,人口源表!$1:$1,0))*INDEX(城镇化率!$1:$1048576,MATCH($B278,城镇化率!$A:$A,0),MATCH(AK$1,城镇化率!$5:$5,0))/100</f>
        <v>4058542.4706786918</v>
      </c>
      <c r="AL278" s="40">
        <f>INDEX(人口源表!$1:$1048576,MATCH($B278,人口源表!$A:$A,0),MATCH(AL$1,人口源表!$1:$1,0))*INDEX(城镇化率!$1:$1048576,MATCH($B278,城镇化率!$A:$A,0),MATCH(AL$1,城镇化率!$5:$5,0))/100</f>
        <v>4051500.1356531703</v>
      </c>
      <c r="AM278" s="40">
        <f>INDEX(人口源表!$1:$1048576,MATCH($B278,人口源表!$A:$A,0),MATCH(AM$1,人口源表!$1:$1,0))*INDEX(城镇化率!$1:$1048576,MATCH($B278,城镇化率!$A:$A,0),MATCH(AM$1,城镇化率!$5:$5,0))/100</f>
        <v>4044545.6099014943</v>
      </c>
      <c r="AN278" s="40">
        <f>INDEX(人口源表!$1:$1048576,MATCH($B278,人口源表!$A:$A,0),MATCH(AN$1,人口源表!$1:$1,0))*INDEX(城镇化率!$1:$1048576,MATCH($B278,城镇化率!$A:$A,0),MATCH(AN$1,城镇化率!$5:$5,0))/100</f>
        <v>4038135.2859149044</v>
      </c>
      <c r="AO278" s="40">
        <f>INDEX(人口源表!$1:$1048576,MATCH($B278,人口源表!$A:$A,0),MATCH(AO$1,人口源表!$1:$1,0))*INDEX(城镇化率!$1:$1048576,MATCH($B278,城镇化率!$A:$A,0),MATCH(AO$1,城镇化率!$5:$5,0))/100</f>
        <v>4032766.9922363283</v>
      </c>
      <c r="AP278" s="40">
        <f>INDEX(人口源表!$1:$1048576,MATCH($B278,人口源表!$A:$A,0),MATCH(AP$1,人口源表!$1:$1,0))*INDEX(城镇化率!$1:$1048576,MATCH($B278,城镇化率!$A:$A,0),MATCH(AP$1,城镇化率!$5:$5,0))/100</f>
        <v>4028978.275133539</v>
      </c>
      <c r="AQ278" s="40">
        <f>INDEX(人口源表!$1:$1048576,MATCH($B278,人口源表!$A:$A,0),MATCH(AQ$1,人口源表!$1:$1,0))*INDEX(城镇化率!$1:$1048576,MATCH($B278,城镇化率!$A:$A,0),MATCH(AQ$1,城镇化率!$5:$5,0))/100</f>
        <v>4027348.2987600844</v>
      </c>
      <c r="AR278" s="40">
        <f>INDEX(人口源表!$1:$1048576,MATCH($B278,人口源表!$A:$A,0),MATCH(AR$1,人口源表!$1:$1,0))*INDEX(城镇化率!$1:$1048576,MATCH($B278,城镇化率!$A:$A,0),MATCH(AR$1,城镇化率!$5:$5,0))/100</f>
        <v>4028498.5538553251</v>
      </c>
      <c r="AS278" s="40">
        <f>INDEX(人口源表!$1:$1048576,MATCH($B278,人口源表!$A:$A,0),MATCH(AS$1,人口源表!$1:$1,0))*INDEX(城镇化率!$1:$1048576,MATCH($B278,城镇化率!$A:$A,0),MATCH(AS$1,城镇化率!$5:$5,0))/100</f>
        <v>4033093.5741754603</v>
      </c>
      <c r="AT278" s="40">
        <f>INDEX(人口源表!$1:$1048576,MATCH($B278,人口源表!$A:$A,0),MATCH(AT$1,人口源表!$1:$1,0))*INDEX(城镇化率!$1:$1048576,MATCH($B278,城镇化率!$A:$A,0),MATCH(AT$1,城镇化率!$5:$5,0))/100</f>
        <v>4041842.8964964966</v>
      </c>
      <c r="AU278" s="40">
        <f>INDEX(人口源表!$1:$1048576,MATCH($B278,人口源表!$A:$A,0),MATCH(AU$1,人口源表!$1:$1,0))*INDEX(城镇化率!$1:$1048576,MATCH($B278,城镇化率!$A:$A,0),MATCH(AU$1,城镇化率!$5:$5,0))/100</f>
        <v>4055498.0947037842</v>
      </c>
      <c r="AV278" s="40">
        <f>INDEX(人口源表!$1:$1048576,MATCH($B278,人口源表!$A:$A,0),MATCH(AV$1,人口源表!$1:$1,0))*INDEX(城镇化率!$1:$1048576,MATCH($B278,城镇化率!$A:$A,0),MATCH(AV$1,城镇化率!$5:$5,0))/100</f>
        <v>4074857.8311122996</v>
      </c>
    </row>
    <row r="279" spans="1:48" x14ac:dyDescent="0.15">
      <c r="A279" s="4" t="s">
        <v>877</v>
      </c>
      <c r="B279" s="4" t="s">
        <v>563</v>
      </c>
      <c r="C279" s="34">
        <f>VLOOKUP(B279,'[1]2016省城人口总结（根）'!B:C,2,FALSE)/100</f>
        <v>0.39866250000000003</v>
      </c>
      <c r="D279" s="40">
        <f>INDEX(人口源表!$1:$1048576,MATCH($B279,人口源表!$A:$A,0),MATCH(D$1,人口源表!$1:$1,0))*INDEX(城镇化率!$1:$1048576,MATCH($B279,城镇化率!$A:$A,0),MATCH(D$1,城镇化率!$5:$5,0))/100</f>
        <v>942819.29605578887</v>
      </c>
      <c r="E279" s="40">
        <f>INDEX(人口源表!$1:$1048576,MATCH($B279,人口源表!$A:$A,0),MATCH(E$1,人口源表!$1:$1,0))*INDEX(城镇化率!$1:$1048576,MATCH($B279,城镇化率!$A:$A,0),MATCH(E$1,城镇化率!$5:$5,0))/100</f>
        <v>963151.77779007063</v>
      </c>
      <c r="F279" s="40">
        <f>INDEX(人口源表!$1:$1048576,MATCH($B279,人口源表!$A:$A,0),MATCH(F$1,人口源表!$1:$1,0))*INDEX(城镇化率!$1:$1048576,MATCH($B279,城镇化率!$A:$A,0),MATCH(F$1,城镇化率!$5:$5,0))/100</f>
        <v>983831.79223924736</v>
      </c>
      <c r="G279" s="40">
        <f>INDEX(人口源表!$1:$1048576,MATCH($B279,人口源表!$A:$A,0),MATCH(G$1,人口源表!$1:$1,0))*INDEX(城镇化率!$1:$1048576,MATCH($B279,城镇化率!$A:$A,0),MATCH(G$1,城镇化率!$5:$5,0))/100</f>
        <v>1031188.8173538058</v>
      </c>
      <c r="H279" s="40">
        <f>INDEX(人口源表!$1:$1048576,MATCH($B279,人口源表!$A:$A,0),MATCH(H$1,人口源表!$1:$1,0))*INDEX(城镇化率!$1:$1048576,MATCH($B279,城镇化率!$A:$A,0),MATCH(H$1,城镇化率!$5:$5,0))/100</f>
        <v>1053621.6357770774</v>
      </c>
      <c r="I279" s="40">
        <f>INDEX(人口源表!$1:$1048576,MATCH($B279,人口源表!$A:$A,0),MATCH(I$1,人口源表!$1:$1,0))*INDEX(城镇化率!$1:$1048576,MATCH($B279,城镇化率!$A:$A,0),MATCH(I$1,城镇化率!$5:$5,0))/100</f>
        <v>1069907.15088509</v>
      </c>
      <c r="J279" s="40">
        <f>INDEX(人口源表!$1:$1048576,MATCH($B279,人口源表!$A:$A,0),MATCH(J$1,人口源表!$1:$1,0))*INDEX(城镇化率!$1:$1048576,MATCH($B279,城镇化率!$A:$A,0),MATCH(J$1,城镇化率!$5:$5,0))/100</f>
        <v>1087062.5638480599</v>
      </c>
      <c r="K279" s="40">
        <f>INDEX(人口源表!$1:$1048576,MATCH($B279,人口源表!$A:$A,0),MATCH(K$1,人口源表!$1:$1,0))*INDEX(城镇化率!$1:$1048576,MATCH($B279,城镇化率!$A:$A,0),MATCH(K$1,城镇化率!$5:$5,0))/100</f>
        <v>1104949.7534314706</v>
      </c>
      <c r="L279" s="40">
        <f>INDEX(人口源表!$1:$1048576,MATCH($B279,人口源表!$A:$A,0),MATCH(L$1,人口源表!$1:$1,0))*INDEX(城镇化率!$1:$1048576,MATCH($B279,城镇化率!$A:$A,0),MATCH(L$1,城镇化率!$5:$5,0))/100</f>
        <v>1123433.4823828661</v>
      </c>
      <c r="M279" s="40">
        <f>INDEX(人口源表!$1:$1048576,MATCH($B279,人口源表!$A:$A,0),MATCH(M$1,人口源表!$1:$1,0))*INDEX(城镇化率!$1:$1048576,MATCH($B279,城镇化率!$A:$A,0),MATCH(M$1,城镇化率!$5:$5,0))/100</f>
        <v>1142383.928973739</v>
      </c>
      <c r="N279" s="40">
        <f>INDEX(人口源表!$1:$1048576,MATCH($B279,人口源表!$A:$A,0),MATCH(N$1,人口源表!$1:$1,0))*INDEX(城镇化率!$1:$1048576,MATCH($B279,城镇化率!$A:$A,0),MATCH(N$1,城镇化率!$5:$5,0))/100</f>
        <v>1161674.835936167</v>
      </c>
      <c r="O279" s="40">
        <f>INDEX(人口源表!$1:$1048576,MATCH($B279,人口源表!$A:$A,0),MATCH(O$1,人口源表!$1:$1,0))*INDEX(城镇化率!$1:$1048576,MATCH($B279,城镇化率!$A:$A,0),MATCH(O$1,城镇化率!$5:$5,0))/100</f>
        <v>1181185.6527114997</v>
      </c>
      <c r="P279" s="40">
        <f>INDEX(人口源表!$1:$1048576,MATCH($B279,人口源表!$A:$A,0),MATCH(P$1,人口源表!$1:$1,0))*INDEX(城镇化率!$1:$1048576,MATCH($B279,城镇化率!$A:$A,0),MATCH(P$1,城镇化率!$5:$5,0))/100</f>
        <v>1200800.1035821461</v>
      </c>
      <c r="Q279" s="40">
        <f>INDEX(人口源表!$1:$1048576,MATCH($B279,人口源表!$A:$A,0),MATCH(Q$1,人口源表!$1:$1,0))*INDEX(城镇化率!$1:$1048576,MATCH($B279,城镇化率!$A:$A,0),MATCH(Q$1,城镇化率!$5:$5,0))/100</f>
        <v>1220408.8567680777</v>
      </c>
      <c r="R279" s="40">
        <f>INDEX(人口源表!$1:$1048576,MATCH($B279,人口源表!$A:$A,0),MATCH(R$1,人口源表!$1:$1,0))*INDEX(城镇化率!$1:$1048576,MATCH($B279,城镇化率!$A:$A,0),MATCH(R$1,城镇化率!$5:$5,0))/100</f>
        <v>1239907.6336914033</v>
      </c>
      <c r="S279" s="40">
        <f>INDEX(人口源表!$1:$1048576,MATCH($B279,人口源表!$A:$A,0),MATCH(S$1,人口源表!$1:$1,0))*INDEX(城镇化率!$1:$1048576,MATCH($B279,城镇化率!$A:$A,0),MATCH(S$1,城镇化率!$5:$5,0))/100</f>
        <v>1252965.340203678</v>
      </c>
      <c r="T279" s="40">
        <f>INDEX(人口源表!$1:$1048576,MATCH($B279,人口源表!$A:$A,0),MATCH(T$1,人口源表!$1:$1,0))*INDEX(城镇化率!$1:$1048576,MATCH($B279,城镇化率!$A:$A,0),MATCH(T$1,城镇化率!$5:$5,0))/100</f>
        <v>1265568.7550172633</v>
      </c>
      <c r="U279" s="40">
        <f>INDEX(人口源表!$1:$1048576,MATCH($B279,人口源表!$A:$A,0),MATCH(U$1,人口源表!$1:$1,0))*INDEX(城镇化率!$1:$1048576,MATCH($B279,城镇化率!$A:$A,0),MATCH(U$1,城镇化率!$5:$5,0))/100</f>
        <v>1277641.3766837427</v>
      </c>
      <c r="V279" s="40">
        <f>INDEX(人口源表!$1:$1048576,MATCH($B279,人口源表!$A:$A,0),MATCH(V$1,人口源表!$1:$1,0))*INDEX(城镇化率!$1:$1048576,MATCH($B279,城镇化率!$A:$A,0),MATCH(V$1,城镇化率!$5:$5,0))/100</f>
        <v>1289116.7821312419</v>
      </c>
      <c r="W279" s="40">
        <f>INDEX(人口源表!$1:$1048576,MATCH($B279,人口源表!$A:$A,0),MATCH(W$1,人口源表!$1:$1,0))*INDEX(城镇化率!$1:$1048576,MATCH($B279,城镇化率!$A:$A,0),MATCH(W$1,城镇化率!$5:$5,0))/100</f>
        <v>1299936.4821068286</v>
      </c>
      <c r="X279" s="40">
        <f>INDEX(人口源表!$1:$1048576,MATCH($B279,人口源表!$A:$A,0),MATCH(X$1,人口源表!$1:$1,0))*INDEX(城镇化率!$1:$1048576,MATCH($B279,城镇化率!$A:$A,0),MATCH(X$1,城镇化率!$5:$5,0))/100</f>
        <v>1310053.0479641163</v>
      </c>
      <c r="Y279" s="40">
        <f>INDEX(人口源表!$1:$1048576,MATCH($B279,人口源表!$A:$A,0),MATCH(Y$1,人口源表!$1:$1,0))*INDEX(城镇化率!$1:$1048576,MATCH($B279,城镇化率!$A:$A,0),MATCH(Y$1,城镇化率!$5:$5,0))/100</f>
        <v>1319429.4263211126</v>
      </c>
      <c r="Z279" s="40">
        <f>INDEX(人口源表!$1:$1048576,MATCH($B279,人口源表!$A:$A,0),MATCH(Z$1,人口源表!$1:$1,0))*INDEX(城镇化率!$1:$1048576,MATCH($B279,城镇化率!$A:$A,0),MATCH(Z$1,城镇化率!$5:$5,0))/100</f>
        <v>1328036.758002921</v>
      </c>
      <c r="AA279" s="40">
        <f>INDEX(人口源表!$1:$1048576,MATCH($B279,人口源表!$A:$A,0),MATCH(AA$1,人口源表!$1:$1,0))*INDEX(城镇化率!$1:$1048576,MATCH($B279,城镇化率!$A:$A,0),MATCH(AA$1,城镇化率!$5:$5,0))/100</f>
        <v>1335859.5186551521</v>
      </c>
      <c r="AB279" s="40">
        <f>INDEX(人口源表!$1:$1048576,MATCH($B279,人口源表!$A:$A,0),MATCH(AB$1,人口源表!$1:$1,0))*INDEX(城镇化率!$1:$1048576,MATCH($B279,城镇化率!$A:$A,0),MATCH(AB$1,城镇化率!$5:$5,0))/100</f>
        <v>1342890.4111317755</v>
      </c>
      <c r="AC279" s="40">
        <f>INDEX(人口源表!$1:$1048576,MATCH($B279,人口源表!$A:$A,0),MATCH(AC$1,人口源表!$1:$1,0))*INDEX(城镇化率!$1:$1048576,MATCH($B279,城镇化率!$A:$A,0),MATCH(AC$1,城镇化率!$5:$5,0))/100</f>
        <v>1347483.6627367036</v>
      </c>
      <c r="AD279" s="40">
        <f>INDEX(人口源表!$1:$1048576,MATCH($B279,人口源表!$A:$A,0),MATCH(AD$1,人口源表!$1:$1,0))*INDEX(城镇化率!$1:$1048576,MATCH($B279,城镇化率!$A:$A,0),MATCH(AD$1,城镇化率!$5:$5,0))/100</f>
        <v>1351295.1465406388</v>
      </c>
      <c r="AE279" s="40">
        <f>INDEX(人口源表!$1:$1048576,MATCH($B279,人口源表!$A:$A,0),MATCH(AE$1,人口源表!$1:$1,0))*INDEX(城镇化率!$1:$1048576,MATCH($B279,城镇化率!$A:$A,0),MATCH(AE$1,城镇化率!$5:$5,0))/100</f>
        <v>1354355.4616201348</v>
      </c>
      <c r="AF279" s="40">
        <f>INDEX(人口源表!$1:$1048576,MATCH($B279,人口源表!$A:$A,0),MATCH(AF$1,人口源表!$1:$1,0))*INDEX(城镇化率!$1:$1048576,MATCH($B279,城镇化率!$A:$A,0),MATCH(AF$1,城镇化率!$5:$5,0))/100</f>
        <v>1356706.7956190116</v>
      </c>
      <c r="AG279" s="40">
        <f>INDEX(人口源表!$1:$1048576,MATCH($B279,人口源表!$A:$A,0),MATCH(AG$1,人口源表!$1:$1,0))*INDEX(城镇化率!$1:$1048576,MATCH($B279,城镇化率!$A:$A,0),MATCH(AG$1,城镇化率!$5:$5,0))/100</f>
        <v>1358403.1384331405</v>
      </c>
      <c r="AH279" s="40">
        <f>INDEX(人口源表!$1:$1048576,MATCH($B279,人口源表!$A:$A,0),MATCH(AH$1,人口源表!$1:$1,0))*INDEX(城镇化率!$1:$1048576,MATCH($B279,城镇化率!$A:$A,0),MATCH(AH$1,城镇化率!$5:$5,0))/100</f>
        <v>1359511.5113180086</v>
      </c>
      <c r="AI279" s="40">
        <f>INDEX(人口源表!$1:$1048576,MATCH($B279,人口源表!$A:$A,0),MATCH(AI$1,人口源表!$1:$1,0))*INDEX(城镇化率!$1:$1048576,MATCH($B279,城镇化率!$A:$A,0),MATCH(AI$1,城镇化率!$5:$5,0))/100</f>
        <v>1360109.6623773994</v>
      </c>
      <c r="AJ279" s="40">
        <f>INDEX(人口源表!$1:$1048576,MATCH($B279,人口源表!$A:$A,0),MATCH(AJ$1,人口源表!$1:$1,0))*INDEX(城镇化率!$1:$1048576,MATCH($B279,城镇化率!$A:$A,0),MATCH(AJ$1,城镇化率!$5:$5,0))/100</f>
        <v>1360289.8312687851</v>
      </c>
      <c r="AK279" s="40">
        <f>INDEX(人口源表!$1:$1048576,MATCH($B279,人口源表!$A:$A,0),MATCH(AK$1,人口源表!$1:$1,0))*INDEX(城镇化率!$1:$1048576,MATCH($B279,城镇化率!$A:$A,0),MATCH(AK$1,城镇化率!$5:$5,0))/100</f>
        <v>1360154.9129138077</v>
      </c>
      <c r="AL279" s="40">
        <f>INDEX(人口源表!$1:$1048576,MATCH($B279,人口源表!$A:$A,0),MATCH(AL$1,人口源表!$1:$1,0))*INDEX(城镇化率!$1:$1048576,MATCH($B279,城镇化率!$A:$A,0),MATCH(AL$1,城镇化率!$5:$5,0))/100</f>
        <v>1359823.2727249456</v>
      </c>
      <c r="AM279" s="40">
        <f>INDEX(人口源表!$1:$1048576,MATCH($B279,人口源表!$A:$A,0),MATCH(AM$1,人口源表!$1:$1,0))*INDEX(城镇化率!$1:$1048576,MATCH($B279,城镇化率!$A:$A,0),MATCH(AM$1,城镇化率!$5:$5,0))/100</f>
        <v>1359424.8943280191</v>
      </c>
      <c r="AN279" s="40">
        <f>INDEX(人口源表!$1:$1048576,MATCH($B279,人口源表!$A:$A,0),MATCH(AN$1,人口源表!$1:$1,0))*INDEX(城镇化率!$1:$1048576,MATCH($B279,城镇化率!$A:$A,0),MATCH(AN$1,城镇化率!$5:$5,0))/100</f>
        <v>1359103.1358213432</v>
      </c>
      <c r="AO279" s="40">
        <f>INDEX(人口源表!$1:$1048576,MATCH($B279,人口源表!$A:$A,0),MATCH(AO$1,人口源表!$1:$1,0))*INDEX(城镇化率!$1:$1048576,MATCH($B279,城镇化率!$A:$A,0),MATCH(AO$1,城镇化率!$5:$5,0))/100</f>
        <v>1359016.5234143266</v>
      </c>
      <c r="AP279" s="40">
        <f>INDEX(人口源表!$1:$1048576,MATCH($B279,人口源表!$A:$A,0),MATCH(AP$1,人口源表!$1:$1,0))*INDEX(城镇化率!$1:$1048576,MATCH($B279,城镇化率!$A:$A,0),MATCH(AP$1,城镇化率!$5:$5,0))/100</f>
        <v>1359336.406986871</v>
      </c>
      <c r="AQ279" s="40">
        <f>INDEX(人口源表!$1:$1048576,MATCH($B279,人口源表!$A:$A,0),MATCH(AQ$1,人口源表!$1:$1,0))*INDEX(城镇化率!$1:$1048576,MATCH($B279,城镇化率!$A:$A,0),MATCH(AQ$1,城镇化率!$5:$5,0))/100</f>
        <v>1360248.2272595419</v>
      </c>
      <c r="AR279" s="40">
        <f>INDEX(人口源表!$1:$1048576,MATCH($B279,人口源表!$A:$A,0),MATCH(AR$1,人口源表!$1:$1,0))*INDEX(城镇化率!$1:$1048576,MATCH($B279,城镇化率!$A:$A,0),MATCH(AR$1,城镇化率!$5:$5,0))/100</f>
        <v>1361952.2831280015</v>
      </c>
      <c r="AS279" s="40">
        <f>INDEX(人口源表!$1:$1048576,MATCH($B279,人口源表!$A:$A,0),MATCH(AS$1,人口源表!$1:$1,0))*INDEX(城镇化率!$1:$1048576,MATCH($B279,城镇化率!$A:$A,0),MATCH(AS$1,城镇化率!$5:$5,0))/100</f>
        <v>1364664.5135340507</v>
      </c>
      <c r="AT279" s="40">
        <f>INDEX(人口源表!$1:$1048576,MATCH($B279,人口源表!$A:$A,0),MATCH(AT$1,人口源表!$1:$1,0))*INDEX(城镇化率!$1:$1048576,MATCH($B279,城镇化率!$A:$A,0),MATCH(AT$1,城镇化率!$5:$5,0))/100</f>
        <v>1368614.114596351</v>
      </c>
      <c r="AU279" s="40">
        <f>INDEX(人口源表!$1:$1048576,MATCH($B279,人口源表!$A:$A,0),MATCH(AU$1,人口源表!$1:$1,0))*INDEX(城镇化率!$1:$1048576,MATCH($B279,城镇化率!$A:$A,0),MATCH(AU$1,城镇化率!$5:$5,0))/100</f>
        <v>1374046.4187890426</v>
      </c>
      <c r="AV279" s="40">
        <f>INDEX(人口源表!$1:$1048576,MATCH($B279,人口源表!$A:$A,0),MATCH(AV$1,人口源表!$1:$1,0))*INDEX(城镇化率!$1:$1048576,MATCH($B279,城镇化率!$A:$A,0),MATCH(AV$1,城镇化率!$5:$5,0))/100</f>
        <v>1381221.5653515877</v>
      </c>
    </row>
    <row r="280" spans="1:48" x14ac:dyDescent="0.15">
      <c r="A280" s="4" t="s">
        <v>877</v>
      </c>
      <c r="B280" s="4" t="s">
        <v>565</v>
      </c>
      <c r="C280" s="34">
        <f>VLOOKUP(B280,'[1]2016省城人口总结（根）'!B:C,2,FALSE)/100</f>
        <v>0.39866250000000003</v>
      </c>
      <c r="D280" s="40">
        <f>INDEX(人口源表!$1:$1048576,MATCH($B280,人口源表!$A:$A,0),MATCH(D$1,人口源表!$1:$1,0))*INDEX(城镇化率!$1:$1048576,MATCH($B280,城镇化率!$A:$A,0),MATCH(D$1,城镇化率!$5:$5,0))/100</f>
        <v>2675348.1504166336</v>
      </c>
      <c r="E280" s="40">
        <f>INDEX(人口源表!$1:$1048576,MATCH($B280,人口源表!$A:$A,0),MATCH(E$1,人口源表!$1:$1,0))*INDEX(城镇化率!$1:$1048576,MATCH($B280,城镇化率!$A:$A,0),MATCH(E$1,城镇化率!$5:$5,0))/100</f>
        <v>2733972.6603065948</v>
      </c>
      <c r="F280" s="40">
        <f>INDEX(人口源表!$1:$1048576,MATCH($B280,人口源表!$A:$A,0),MATCH(F$1,人口源表!$1:$1,0))*INDEX(城镇化率!$1:$1048576,MATCH($B280,城镇化率!$A:$A,0),MATCH(F$1,城镇化率!$5:$5,0))/100</f>
        <v>2794305.0396256666</v>
      </c>
      <c r="G280" s="40">
        <f>INDEX(人口源表!$1:$1048576,MATCH($B280,人口源表!$A:$A,0),MATCH(G$1,人口源表!$1:$1,0))*INDEX(城镇化率!$1:$1048576,MATCH($B280,城镇化率!$A:$A,0),MATCH(G$1,城镇化率!$5:$5,0))/100</f>
        <v>2878537.8789561368</v>
      </c>
      <c r="H280" s="40">
        <f>INDEX(人口源表!$1:$1048576,MATCH($B280,人口源表!$A:$A,0),MATCH(H$1,人口源表!$1:$1,0))*INDEX(城镇化率!$1:$1048576,MATCH($B280,城镇化率!$A:$A,0),MATCH(H$1,城镇化率!$5:$5,0))/100</f>
        <v>2942439.6885931147</v>
      </c>
      <c r="I280" s="40">
        <f>INDEX(人口源表!$1:$1048576,MATCH($B280,人口源表!$A:$A,0),MATCH(I$1,人口源表!$1:$1,0))*INDEX(城镇化率!$1:$1048576,MATCH($B280,城镇化率!$A:$A,0),MATCH(I$1,城镇化率!$5:$5,0))/100</f>
        <v>2991265.7611372196</v>
      </c>
      <c r="J280" s="40">
        <f>INDEX(人口源表!$1:$1048576,MATCH($B280,人口源表!$A:$A,0),MATCH(J$1,人口源表!$1:$1,0))*INDEX(城镇化率!$1:$1048576,MATCH($B280,城镇化率!$A:$A,0),MATCH(J$1,城镇化率!$5:$5,0))/100</f>
        <v>3044401.2350651659</v>
      </c>
      <c r="K280" s="40">
        <f>INDEX(人口源表!$1:$1048576,MATCH($B280,人口源表!$A:$A,0),MATCH(K$1,人口源表!$1:$1,0))*INDEX(城镇化率!$1:$1048576,MATCH($B280,城镇化率!$A:$A,0),MATCH(K$1,城镇化率!$5:$5,0))/100</f>
        <v>3101259.7456887127</v>
      </c>
      <c r="L280" s="40">
        <f>INDEX(人口源表!$1:$1048576,MATCH($B280,人口源表!$A:$A,0),MATCH(L$1,人口源表!$1:$1,0))*INDEX(城镇化率!$1:$1048576,MATCH($B280,城镇化率!$A:$A,0),MATCH(L$1,城镇化率!$5:$5,0))/100</f>
        <v>3161271.6595598366</v>
      </c>
      <c r="M280" s="40">
        <f>INDEX(人口源表!$1:$1048576,MATCH($B280,人口源表!$A:$A,0),MATCH(M$1,人口源表!$1:$1,0))*INDEX(城镇化率!$1:$1048576,MATCH($B280,城镇化率!$A:$A,0),MATCH(M$1,城镇化率!$5:$5,0))/100</f>
        <v>3223882.4006203003</v>
      </c>
      <c r="N280" s="40">
        <f>INDEX(人口源表!$1:$1048576,MATCH($B280,人口源表!$A:$A,0),MATCH(N$1,人口源表!$1:$1,0))*INDEX(城镇化率!$1:$1048576,MATCH($B280,城镇化率!$A:$A,0),MATCH(N$1,城镇化率!$5:$5,0))/100</f>
        <v>3288556.9766786355</v>
      </c>
      <c r="O280" s="40">
        <f>INDEX(人口源表!$1:$1048576,MATCH($B280,人口源表!$A:$A,0),MATCH(O$1,人口源表!$1:$1,0))*INDEX(城镇化率!$1:$1048576,MATCH($B280,城镇化率!$A:$A,0),MATCH(O$1,城镇化率!$5:$5,0))/100</f>
        <v>3354780.627662987</v>
      </c>
      <c r="P280" s="40">
        <f>INDEX(人口源表!$1:$1048576,MATCH($B280,人口源表!$A:$A,0),MATCH(P$1,人口源表!$1:$1,0))*INDEX(城镇化率!$1:$1048576,MATCH($B280,城镇化率!$A:$A,0),MATCH(P$1,城镇化率!$5:$5,0))/100</f>
        <v>3422058.0863740533</v>
      </c>
      <c r="Q280" s="40">
        <f>INDEX(人口源表!$1:$1048576,MATCH($B280,人口源表!$A:$A,0),MATCH(Q$1,人口源表!$1:$1,0))*INDEX(城镇化率!$1:$1048576,MATCH($B280,城镇化率!$A:$A,0),MATCH(Q$1,城镇化率!$5:$5,0))/100</f>
        <v>3489919.2837347626</v>
      </c>
      <c r="R280" s="40">
        <f>INDEX(人口源表!$1:$1048576,MATCH($B280,人口源表!$A:$A,0),MATCH(R$1,人口源表!$1:$1,0))*INDEX(城镇化率!$1:$1048576,MATCH($B280,城镇化率!$A:$A,0),MATCH(R$1,城镇化率!$5:$5,0))/100</f>
        <v>3557916.8765407349</v>
      </c>
      <c r="S280" s="40">
        <f>INDEX(人口源表!$1:$1048576,MATCH($B280,人口源表!$A:$A,0),MATCH(S$1,人口源表!$1:$1,0))*INDEX(城镇化率!$1:$1048576,MATCH($B280,城镇化率!$A:$A,0),MATCH(S$1,城镇化率!$5:$5,0))/100</f>
        <v>3607681.5759342341</v>
      </c>
      <c r="T280" s="40">
        <f>INDEX(人口源表!$1:$1048576,MATCH($B280,人口源表!$A:$A,0),MATCH(T$1,人口源表!$1:$1,0))*INDEX(城镇化率!$1:$1048576,MATCH($B280,城镇化率!$A:$A,0),MATCH(T$1,城镇化率!$5:$5,0))/100</f>
        <v>3656197.1678548865</v>
      </c>
      <c r="U280" s="40">
        <f>INDEX(人口源表!$1:$1048576,MATCH($B280,人口源表!$A:$A,0),MATCH(U$1,人口源表!$1:$1,0))*INDEX(城镇化率!$1:$1048576,MATCH($B280,城镇化率!$A:$A,0),MATCH(U$1,城镇化率!$5:$5,0))/100</f>
        <v>3703121.225082065</v>
      </c>
      <c r="V280" s="40">
        <f>INDEX(人口源表!$1:$1048576,MATCH($B280,人口源表!$A:$A,0),MATCH(V$1,人口源表!$1:$1,0))*INDEX(城镇化率!$1:$1048576,MATCH($B280,城镇化率!$A:$A,0),MATCH(V$1,城镇化率!$5:$5,0))/100</f>
        <v>3748148.4168844116</v>
      </c>
      <c r="W280" s="40">
        <f>INDEX(人口源表!$1:$1048576,MATCH($B280,人口源表!$A:$A,0),MATCH(W$1,人口源表!$1:$1,0))*INDEX(城镇化率!$1:$1048576,MATCH($B280,城镇化率!$A:$A,0),MATCH(W$1,城镇化率!$5:$5,0))/100</f>
        <v>3791013.9353706776</v>
      </c>
      <c r="X280" s="40">
        <f>INDEX(人口源表!$1:$1048576,MATCH($B280,人口源表!$A:$A,0),MATCH(X$1,人口源表!$1:$1,0))*INDEX(城镇化率!$1:$1048576,MATCH($B280,城镇化率!$A:$A,0),MATCH(X$1,城镇化率!$5:$5,0))/100</f>
        <v>3831492.1556508876</v>
      </c>
      <c r="Y280" s="40">
        <f>INDEX(人口源表!$1:$1048576,MATCH($B280,人口源表!$A:$A,0),MATCH(Y$1,人口源表!$1:$1,0))*INDEX(城镇化率!$1:$1048576,MATCH($B280,城镇化率!$A:$A,0),MATCH(Y$1,城镇化率!$5:$5,0))/100</f>
        <v>3869399.1426560404</v>
      </c>
      <c r="Z280" s="40">
        <f>INDEX(人口源表!$1:$1048576,MATCH($B280,人口源表!$A:$A,0),MATCH(Z$1,人口源表!$1:$1,0))*INDEX(城镇化率!$1:$1048576,MATCH($B280,城镇化率!$A:$A,0),MATCH(Z$1,城镇化率!$5:$5,0))/100</f>
        <v>3904593.7469586371</v>
      </c>
      <c r="AA280" s="40">
        <f>INDEX(人口源表!$1:$1048576,MATCH($B280,人口源表!$A:$A,0),MATCH(AA$1,人口源表!$1:$1,0))*INDEX(城镇化率!$1:$1048576,MATCH($B280,城镇化率!$A:$A,0),MATCH(AA$1,城镇化率!$5:$5,0))/100</f>
        <v>3936976.7463296782</v>
      </c>
      <c r="AB280" s="40">
        <f>INDEX(人口源表!$1:$1048576,MATCH($B280,人口源表!$A:$A,0),MATCH(AB$1,人口源表!$1:$1,0))*INDEX(城镇化率!$1:$1048576,MATCH($B280,城镇化率!$A:$A,0),MATCH(AB$1,城镇化率!$5:$5,0))/100</f>
        <v>3966495.3923057215</v>
      </c>
      <c r="AC280" s="40">
        <f>INDEX(人口源表!$1:$1048576,MATCH($B280,人口源表!$A:$A,0),MATCH(AC$1,人口源表!$1:$1,0))*INDEX(城镇化率!$1:$1048576,MATCH($B280,城镇化率!$A:$A,0),MATCH(AC$1,城镇化率!$5:$5,0))/100</f>
        <v>3988254.3335425816</v>
      </c>
      <c r="AD280" s="40">
        <f>INDEX(人口源表!$1:$1048576,MATCH($B280,人口源表!$A:$A,0),MATCH(AD$1,人口源表!$1:$1,0))*INDEX(城镇化率!$1:$1048576,MATCH($B280,城镇化率!$A:$A,0),MATCH(AD$1,城镇化率!$5:$5,0))/100</f>
        <v>4007127.2937996937</v>
      </c>
      <c r="AE280" s="40">
        <f>INDEX(人口源表!$1:$1048576,MATCH($B280,人口源表!$A:$A,0),MATCH(AE$1,人口源表!$1:$1,0))*INDEX(城镇化率!$1:$1048576,MATCH($B280,城镇化率!$A:$A,0),MATCH(AE$1,城镇化率!$5:$5,0))/100</f>
        <v>4023210.6294821016</v>
      </c>
      <c r="AF280" s="40">
        <f>INDEX(人口源表!$1:$1048576,MATCH($B280,人口源表!$A:$A,0),MATCH(AF$1,人口源表!$1:$1,0))*INDEX(城镇化率!$1:$1048576,MATCH($B280,城镇化率!$A:$A,0),MATCH(AF$1,城镇化率!$5:$5,0))/100</f>
        <v>4036650.1580093186</v>
      </c>
      <c r="AG280" s="40">
        <f>INDEX(人口源表!$1:$1048576,MATCH($B280,人口源表!$A:$A,0),MATCH(AG$1,人口源表!$1:$1,0))*INDEX(城镇化率!$1:$1048576,MATCH($B280,城镇化率!$A:$A,0),MATCH(AG$1,城镇化率!$5:$5,0))/100</f>
        <v>4047640.0565067171</v>
      </c>
      <c r="AH280" s="40">
        <f>INDEX(人口源表!$1:$1048576,MATCH($B280,人口源表!$A:$A,0),MATCH(AH$1,人口源表!$1:$1,0))*INDEX(城镇化率!$1:$1048576,MATCH($B280,城镇化率!$A:$A,0),MATCH(AH$1,城镇化率!$5:$5,0))/100</f>
        <v>4056425.7772487015</v>
      </c>
      <c r="AI280" s="40">
        <f>INDEX(人口源表!$1:$1048576,MATCH($B280,人口源表!$A:$A,0),MATCH(AI$1,人口源表!$1:$1,0))*INDEX(城镇化率!$1:$1048576,MATCH($B280,城镇化率!$A:$A,0),MATCH(AI$1,城镇化率!$5:$5,0))/100</f>
        <v>4063302.9515306903</v>
      </c>
      <c r="AJ280" s="40">
        <f>INDEX(人口源表!$1:$1048576,MATCH($B280,人口源表!$A:$A,0),MATCH(AJ$1,人口源表!$1:$1,0))*INDEX(城镇化率!$1:$1048576,MATCH($B280,城镇化率!$A:$A,0),MATCH(AJ$1,城镇化率!$5:$5,0))/100</f>
        <v>4068621.3614172284</v>
      </c>
      <c r="AK280" s="40">
        <f>INDEX(人口源表!$1:$1048576,MATCH($B280,人口源表!$A:$A,0),MATCH(AK$1,人口源表!$1:$1,0))*INDEX(城镇化率!$1:$1048576,MATCH($B280,城镇化率!$A:$A,0),MATCH(AK$1,城镇化率!$5:$5,0))/100</f>
        <v>4072781.3069635737</v>
      </c>
      <c r="AL280" s="40">
        <f>INDEX(人口源表!$1:$1048576,MATCH($B280,人口源表!$A:$A,0),MATCH(AL$1,人口源表!$1:$1,0))*INDEX(城镇化率!$1:$1048576,MATCH($B280,城镇化率!$A:$A,0),MATCH(AL$1,城镇化率!$5:$5,0))/100</f>
        <v>4076239.13553386</v>
      </c>
      <c r="AM280" s="40">
        <f>INDEX(人口源表!$1:$1048576,MATCH($B280,人口源表!$A:$A,0),MATCH(AM$1,人口源表!$1:$1,0))*INDEX(城镇化率!$1:$1048576,MATCH($B280,城镇化率!$A:$A,0),MATCH(AM$1,城镇化率!$5:$5,0))/100</f>
        <v>4079504.6276825285</v>
      </c>
      <c r="AN280" s="40">
        <f>INDEX(人口源表!$1:$1048576,MATCH($B280,人口源表!$A:$A,0),MATCH(AN$1,人口源表!$1:$1,0))*INDEX(城镇化率!$1:$1048576,MATCH($B280,城镇化率!$A:$A,0),MATCH(AN$1,城镇化率!$5:$5,0))/100</f>
        <v>4083144.5293305409</v>
      </c>
      <c r="AO280" s="40">
        <f>INDEX(人口源表!$1:$1048576,MATCH($B280,人口源表!$A:$A,0),MATCH(AO$1,人口源表!$1:$1,0))*INDEX(城镇化率!$1:$1048576,MATCH($B280,城镇化率!$A:$A,0),MATCH(AO$1,城镇化率!$5:$5,0))/100</f>
        <v>4087783.0327511006</v>
      </c>
      <c r="AP280" s="40">
        <f>INDEX(人口源表!$1:$1048576,MATCH($B280,人口源表!$A:$A,0),MATCH(AP$1,人口源表!$1:$1,0))*INDEX(城镇化率!$1:$1048576,MATCH($B280,城镇化率!$A:$A,0),MATCH(AP$1,城镇化率!$5:$5,0))/100</f>
        <v>4094100.1688674865</v>
      </c>
      <c r="AQ280" s="40">
        <f>INDEX(人口源表!$1:$1048576,MATCH($B280,人口源表!$A:$A,0),MATCH(AQ$1,人口源表!$1:$1,0))*INDEX(城镇化率!$1:$1048576,MATCH($B280,城镇化率!$A:$A,0),MATCH(AQ$1,城镇化率!$5:$5,0))/100</f>
        <v>4102837.4869926237</v>
      </c>
      <c r="AR280" s="40">
        <f>INDEX(人口源表!$1:$1048576,MATCH($B280,人口源表!$A:$A,0),MATCH(AR$1,人口源表!$1:$1,0))*INDEX(城镇化率!$1:$1048576,MATCH($B280,城镇化率!$A:$A,0),MATCH(AR$1,城镇化率!$5:$5,0))/100</f>
        <v>4114794.9108984019</v>
      </c>
      <c r="AS280" s="40">
        <f>INDEX(人口源表!$1:$1048576,MATCH($B280,人口源表!$A:$A,0),MATCH(AS$1,人口源表!$1:$1,0))*INDEX(城镇化率!$1:$1048576,MATCH($B280,城镇化率!$A:$A,0),MATCH(AS$1,城镇化率!$5:$5,0))/100</f>
        <v>4130833.3184842723</v>
      </c>
      <c r="AT280" s="40">
        <f>INDEX(人口源表!$1:$1048576,MATCH($B280,人口源表!$A:$A,0),MATCH(AT$1,人口源表!$1:$1,0))*INDEX(城镇化率!$1:$1048576,MATCH($B280,城镇化率!$A:$A,0),MATCH(AT$1,城镇化率!$5:$5,0))/100</f>
        <v>4151876.1083256365</v>
      </c>
      <c r="AU280" s="40">
        <f>INDEX(人口源表!$1:$1048576,MATCH($B280,人口源表!$A:$A,0),MATCH(AU$1,人口源表!$1:$1,0))*INDEX(城镇化率!$1:$1048576,MATCH($B280,城镇化率!$A:$A,0),MATCH(AU$1,城镇化率!$5:$5,0))/100</f>
        <v>4178909.7256984627</v>
      </c>
      <c r="AV280" s="40">
        <f>INDEX(人口源表!$1:$1048576,MATCH($B280,人口源表!$A:$A,0),MATCH(AV$1,人口源表!$1:$1,0))*INDEX(城镇化率!$1:$1048576,MATCH($B280,城镇化率!$A:$A,0),MATCH(AV$1,城镇化率!$5:$5,0))/100</f>
        <v>4212984.7219984736</v>
      </c>
    </row>
    <row r="281" spans="1:48" x14ac:dyDescent="0.15">
      <c r="A281" s="4" t="s">
        <v>877</v>
      </c>
      <c r="B281" s="4" t="s">
        <v>567</v>
      </c>
      <c r="C281" s="34">
        <f>VLOOKUP(B281,'[1]2016省城人口总结（根）'!B:C,2,FALSE)/100</f>
        <v>0.42072499999999996</v>
      </c>
      <c r="D281" s="40">
        <f>INDEX(人口源表!$1:$1048576,MATCH($B281,人口源表!$A:$A,0),MATCH(D$1,人口源表!$1:$1,0))*INDEX(城镇化率!$1:$1048576,MATCH($B281,城镇化率!$A:$A,0),MATCH(D$1,城镇化率!$5:$5,0))/100</f>
        <v>1323547.4110512831</v>
      </c>
      <c r="E281" s="40">
        <f>INDEX(人口源表!$1:$1048576,MATCH($B281,人口源表!$A:$A,0),MATCH(E$1,人口源表!$1:$1,0))*INDEX(城镇化率!$1:$1048576,MATCH($B281,城镇化率!$A:$A,0),MATCH(E$1,城镇化率!$5:$5,0))/100</f>
        <v>1350485.6648608698</v>
      </c>
      <c r="F281" s="40">
        <f>INDEX(人口源表!$1:$1048576,MATCH($B281,人口源表!$A:$A,0),MATCH(F$1,人口源表!$1:$1,0))*INDEX(城镇化率!$1:$1048576,MATCH($B281,城镇化率!$A:$A,0),MATCH(F$1,城镇化率!$5:$5,0))/100</f>
        <v>1378110.6587859816</v>
      </c>
      <c r="G281" s="40">
        <f>INDEX(人口源表!$1:$1048576,MATCH($B281,人口源表!$A:$A,0),MATCH(G$1,人口源表!$1:$1,0))*INDEX(城镇化率!$1:$1048576,MATCH($B281,城镇化率!$A:$A,0),MATCH(G$1,城镇化率!$5:$5,0))/100</f>
        <v>1454841.6870478531</v>
      </c>
      <c r="H281" s="40">
        <f>INDEX(人口源表!$1:$1048576,MATCH($B281,人口源表!$A:$A,0),MATCH(H$1,人口源表!$1:$1,0))*INDEX(城镇化率!$1:$1048576,MATCH($B281,城镇化率!$A:$A,0),MATCH(H$1,城镇化率!$5:$5,0))/100</f>
        <v>1484504.3500224308</v>
      </c>
      <c r="I281" s="40">
        <f>INDEX(人口源表!$1:$1048576,MATCH($B281,人口源表!$A:$A,0),MATCH(I$1,人口源表!$1:$1,0))*INDEX(城镇化率!$1:$1048576,MATCH($B281,城镇化率!$A:$A,0),MATCH(I$1,城镇化率!$5:$5,0))/100</f>
        <v>1506031.932244315</v>
      </c>
      <c r="J281" s="40">
        <f>INDEX(人口源表!$1:$1048576,MATCH($B281,人口源表!$A:$A,0),MATCH(J$1,人口源表!$1:$1,0))*INDEX(城镇化率!$1:$1048576,MATCH($B281,城镇化率!$A:$A,0),MATCH(J$1,城镇化率!$5:$5,0))/100</f>
        <v>1529267.2466659797</v>
      </c>
      <c r="K281" s="40">
        <f>INDEX(人口源表!$1:$1048576,MATCH($B281,人口源表!$A:$A,0),MATCH(K$1,人口源表!$1:$1,0))*INDEX(城镇化率!$1:$1048576,MATCH($B281,城镇化率!$A:$A,0),MATCH(K$1,城镇化率!$5:$5,0))/100</f>
        <v>1553958.3719230168</v>
      </c>
      <c r="L281" s="40">
        <f>INDEX(人口源表!$1:$1048576,MATCH($B281,人口源表!$A:$A,0),MATCH(L$1,人口源表!$1:$1,0))*INDEX(城镇化率!$1:$1048576,MATCH($B281,城镇化率!$A:$A,0),MATCH(L$1,城镇化率!$5:$5,0))/100</f>
        <v>1579861.5595570651</v>
      </c>
      <c r="M281" s="40">
        <f>INDEX(人口源表!$1:$1048576,MATCH($B281,人口源表!$A:$A,0),MATCH(M$1,人口源表!$1:$1,0))*INDEX(城镇化率!$1:$1048576,MATCH($B281,城镇化率!$A:$A,0),MATCH(M$1,城镇化率!$5:$5,0))/100</f>
        <v>1606740.4915733773</v>
      </c>
      <c r="N281" s="40">
        <f>INDEX(人口源表!$1:$1048576,MATCH($B281,人口源表!$A:$A,0),MATCH(N$1,人口源表!$1:$1,0))*INDEX(城镇化率!$1:$1048576,MATCH($B281,城镇化率!$A:$A,0),MATCH(N$1,城镇化率!$5:$5,0))/100</f>
        <v>1634366.431476051</v>
      </c>
      <c r="O281" s="40">
        <f>INDEX(人口源表!$1:$1048576,MATCH($B281,人口源表!$A:$A,0),MATCH(O$1,人口源表!$1:$1,0))*INDEX(城镇化率!$1:$1048576,MATCH($B281,城镇化率!$A:$A,0),MATCH(O$1,城镇化率!$5:$5,0))/100</f>
        <v>1662521.2635059122</v>
      </c>
      <c r="P281" s="40">
        <f>INDEX(人口源表!$1:$1048576,MATCH($B281,人口源表!$A:$A,0),MATCH(P$1,人口源表!$1:$1,0))*INDEX(城镇化率!$1:$1048576,MATCH($B281,城镇化率!$A:$A,0),MATCH(P$1,城镇化率!$5:$5,0))/100</f>
        <v>1690995.3367107157</v>
      </c>
      <c r="Q281" s="40">
        <f>INDEX(人口源表!$1:$1048576,MATCH($B281,人口源表!$A:$A,0),MATCH(Q$1,人口源表!$1:$1,0))*INDEX(城镇化率!$1:$1048576,MATCH($B281,城镇化率!$A:$A,0),MATCH(Q$1,城镇化率!$5:$5,0))/100</f>
        <v>1719589.5893673738</v>
      </c>
      <c r="R281" s="40">
        <f>INDEX(人口源表!$1:$1048576,MATCH($B281,人口源表!$A:$A,0),MATCH(R$1,人口源表!$1:$1,0))*INDEX(城镇化率!$1:$1048576,MATCH($B281,城镇化率!$A:$A,0),MATCH(R$1,城镇化率!$5:$5,0))/100</f>
        <v>1748116.7893459499</v>
      </c>
      <c r="S281" s="40">
        <f>INDEX(人口源表!$1:$1048576,MATCH($B281,人口源表!$A:$A,0),MATCH(S$1,人口源表!$1:$1,0))*INDEX(城镇化率!$1:$1048576,MATCH($B281,城镇化率!$A:$A,0),MATCH(S$1,城镇化率!$5:$5,0))/100</f>
        <v>1767607.2563369952</v>
      </c>
      <c r="T281" s="40">
        <f>INDEX(人口源表!$1:$1048576,MATCH($B281,人口源表!$A:$A,0),MATCH(T$1,人口源表!$1:$1,0))*INDEX(城镇化率!$1:$1048576,MATCH($B281,城镇化率!$A:$A,0),MATCH(T$1,城镇化率!$5:$5,0))/100</f>
        <v>1786460.0198725865</v>
      </c>
      <c r="U281" s="40">
        <f>INDEX(人口源表!$1:$1048576,MATCH($B281,人口源表!$A:$A,0),MATCH(U$1,人口源表!$1:$1,0))*INDEX(城镇化率!$1:$1048576,MATCH($B281,城镇化率!$A:$A,0),MATCH(U$1,城镇化率!$5:$5,0))/100</f>
        <v>1804535.5781441063</v>
      </c>
      <c r="V281" s="40">
        <f>INDEX(人口源表!$1:$1048576,MATCH($B281,人口源表!$A:$A,0),MATCH(V$1,人口源表!$1:$1,0))*INDEX(城镇化率!$1:$1048576,MATCH($B281,城镇化率!$A:$A,0),MATCH(V$1,城镇化率!$5:$5,0))/100</f>
        <v>1821712.5388875022</v>
      </c>
      <c r="W281" s="40">
        <f>INDEX(人口源表!$1:$1048576,MATCH($B281,人口源表!$A:$A,0),MATCH(W$1,人口源表!$1:$1,0))*INDEX(城镇化率!$1:$1048576,MATCH($B281,城镇化率!$A:$A,0),MATCH(W$1,城镇化率!$5:$5,0))/100</f>
        <v>1837885.0477181124</v>
      </c>
      <c r="X281" s="40">
        <f>INDEX(人口源表!$1:$1048576,MATCH($B281,人口源表!$A:$A,0),MATCH(X$1,人口源表!$1:$1,0))*INDEX(城镇化率!$1:$1048576,MATCH($B281,城镇化率!$A:$A,0),MATCH(X$1,城镇化率!$5:$5,0))/100</f>
        <v>1852966.7919060856</v>
      </c>
      <c r="Y281" s="40">
        <f>INDEX(人口源表!$1:$1048576,MATCH($B281,人口源表!$A:$A,0),MATCH(Y$1,人口源表!$1:$1,0))*INDEX(城镇化率!$1:$1048576,MATCH($B281,城镇化率!$A:$A,0),MATCH(Y$1,城镇化率!$5:$5,0))/100</f>
        <v>1866888.4251198026</v>
      </c>
      <c r="Z281" s="40">
        <f>INDEX(人口源表!$1:$1048576,MATCH($B281,人口源表!$A:$A,0),MATCH(Z$1,人口源表!$1:$1,0))*INDEX(城镇化率!$1:$1048576,MATCH($B281,城镇化率!$A:$A,0),MATCH(Z$1,城镇化率!$5:$5,0))/100</f>
        <v>1879600.0815489655</v>
      </c>
      <c r="AA281" s="40">
        <f>INDEX(人口源表!$1:$1048576,MATCH($B281,人口源表!$A:$A,0),MATCH(AA$1,人口源表!$1:$1,0))*INDEX(城镇化率!$1:$1048576,MATCH($B281,城镇化率!$A:$A,0),MATCH(AA$1,城镇化率!$5:$5,0))/100</f>
        <v>1891071.358836663</v>
      </c>
      <c r="AB281" s="40">
        <f>INDEX(人口源表!$1:$1048576,MATCH($B281,人口源表!$A:$A,0),MATCH(AB$1,人口源表!$1:$1,0))*INDEX(城镇化率!$1:$1048576,MATCH($B281,城镇化率!$A:$A,0),MATCH(AB$1,城镇化率!$5:$5,0))/100</f>
        <v>1901291.8156406307</v>
      </c>
      <c r="AC281" s="40">
        <f>INDEX(人口源表!$1:$1048576,MATCH($B281,人口源表!$A:$A,0),MATCH(AC$1,人口源表!$1:$1,0))*INDEX(城镇化率!$1:$1048576,MATCH($B281,城镇化率!$A:$A,0),MATCH(AC$1,城镇化率!$5:$5,0))/100</f>
        <v>1907932.8894857178</v>
      </c>
      <c r="AD281" s="40">
        <f>INDEX(人口源表!$1:$1048576,MATCH($B281,人口源表!$A:$A,0),MATCH(AD$1,人口源表!$1:$1,0))*INDEX(城镇化率!$1:$1048576,MATCH($B281,城镇化率!$A:$A,0),MATCH(AD$1,城镇化率!$5:$5,0))/100</f>
        <v>1913346.9666112633</v>
      </c>
      <c r="AE281" s="40">
        <f>INDEX(人口源表!$1:$1048576,MATCH($B281,人口源表!$A:$A,0),MATCH(AE$1,人口源表!$1:$1,0))*INDEX(城镇化率!$1:$1048576,MATCH($B281,城镇化率!$A:$A,0),MATCH(AE$1,城镇化率!$5:$5,0))/100</f>
        <v>1917589.2266805365</v>
      </c>
      <c r="AF281" s="40">
        <f>INDEX(人口源表!$1:$1048576,MATCH($B281,人口源表!$A:$A,0),MATCH(AF$1,人口源表!$1:$1,0))*INDEX(城镇化率!$1:$1048576,MATCH($B281,城镇化率!$A:$A,0),MATCH(AF$1,城镇化率!$5:$5,0))/100</f>
        <v>1920737.0086147091</v>
      </c>
      <c r="AG281" s="40">
        <f>INDEX(人口源表!$1:$1048576,MATCH($B281,人口源表!$A:$A,0),MATCH(AG$1,人口源表!$1:$1,0))*INDEX(城镇化率!$1:$1048576,MATCH($B281,城镇化率!$A:$A,0),MATCH(AG$1,城镇化率!$5:$5,0))/100</f>
        <v>1922890.7523477983</v>
      </c>
      <c r="AH281" s="40">
        <f>INDEX(人口源表!$1:$1048576,MATCH($B281,人口源表!$A:$A,0),MATCH(AH$1,人口源表!$1:$1,0))*INDEX(城镇化率!$1:$1048576,MATCH($B281,城镇化率!$A:$A,0),MATCH(AH$1,城镇化率!$5:$5,0))/100</f>
        <v>1924171.2154198003</v>
      </c>
      <c r="AI281" s="40">
        <f>INDEX(人口源表!$1:$1048576,MATCH($B281,人口源表!$A:$A,0),MATCH(AI$1,人口源表!$1:$1,0))*INDEX(城镇化率!$1:$1048576,MATCH($B281,城镇化率!$A:$A,0),MATCH(AI$1,城镇化率!$5:$5,0))/100</f>
        <v>1924722.5239124515</v>
      </c>
      <c r="AJ281" s="40">
        <f>INDEX(人口源表!$1:$1048576,MATCH($B281,人口源表!$A:$A,0),MATCH(AJ$1,人口源表!$1:$1,0))*INDEX(城镇化率!$1:$1048576,MATCH($B281,城镇化率!$A:$A,0),MATCH(AJ$1,城镇化率!$5:$5,0))/100</f>
        <v>1924713.1338533405</v>
      </c>
      <c r="AK281" s="40">
        <f>INDEX(人口源表!$1:$1048576,MATCH($B281,人口源表!$A:$A,0),MATCH(AK$1,人口源表!$1:$1,0))*INDEX(城镇化率!$1:$1048576,MATCH($B281,城镇化率!$A:$A,0),MATCH(AK$1,城镇化率!$5:$5,0))/100</f>
        <v>1924332.4846202177</v>
      </c>
      <c r="AL281" s="40">
        <f>INDEX(人口源表!$1:$1048576,MATCH($B281,人口源表!$A:$A,0),MATCH(AL$1,人口源表!$1:$1,0))*INDEX(城镇化率!$1:$1048576,MATCH($B281,城镇化率!$A:$A,0),MATCH(AL$1,城镇化率!$5:$5,0))/100</f>
        <v>1923796.7966683216</v>
      </c>
      <c r="AM281" s="40">
        <f>INDEX(人口源表!$1:$1048576,MATCH($B281,人口源表!$A:$A,0),MATCH(AM$1,人口源表!$1:$1,0))*INDEX(城镇化率!$1:$1048576,MATCH($B281,城镇化率!$A:$A,0),MATCH(AM$1,城镇化率!$5:$5,0))/100</f>
        <v>1923344.1021912035</v>
      </c>
      <c r="AN281" s="40">
        <f>INDEX(人口源表!$1:$1048576,MATCH($B281,人口源表!$A:$A,0),MATCH(AN$1,人口源表!$1:$1,0))*INDEX(城镇化率!$1:$1048576,MATCH($B281,城镇化率!$A:$A,0),MATCH(AN$1,城镇化率!$5:$5,0))/100</f>
        <v>1923239.5461129949</v>
      </c>
      <c r="AO281" s="40">
        <f>INDEX(人口源表!$1:$1048576,MATCH($B281,人口源表!$A:$A,0),MATCH(AO$1,人口源表!$1:$1,0))*INDEX(城镇化率!$1:$1048576,MATCH($B281,城镇化率!$A:$A,0),MATCH(AO$1,城镇化率!$5:$5,0))/100</f>
        <v>1923771.4727852005</v>
      </c>
      <c r="AP281" s="40">
        <f>INDEX(人口源表!$1:$1048576,MATCH($B281,人口源表!$A:$A,0),MATCH(AP$1,人口源表!$1:$1,0))*INDEX(城镇化率!$1:$1048576,MATCH($B281,城镇化率!$A:$A,0),MATCH(AP$1,城镇化率!$5:$5,0))/100</f>
        <v>1925254.5800805471</v>
      </c>
      <c r="AQ281" s="40">
        <f>INDEX(人口源表!$1:$1048576,MATCH($B281,人口源表!$A:$A,0),MATCH(AQ$1,人口源表!$1:$1,0))*INDEX(城镇化率!$1:$1048576,MATCH($B281,城镇化率!$A:$A,0),MATCH(AQ$1,城镇化率!$5:$5,0))/100</f>
        <v>1928030.9283441859</v>
      </c>
      <c r="AR281" s="40">
        <f>INDEX(人口源表!$1:$1048576,MATCH($B281,人口源表!$A:$A,0),MATCH(AR$1,人口源表!$1:$1,0))*INDEX(城镇化率!$1:$1048576,MATCH($B281,城镇化率!$A:$A,0),MATCH(AR$1,城镇化率!$5:$5,0))/100</f>
        <v>1932466.5265201163</v>
      </c>
      <c r="AS281" s="40">
        <f>INDEX(人口源表!$1:$1048576,MATCH($B281,人口源表!$A:$A,0),MATCH(AS$1,人口源表!$1:$1,0))*INDEX(城镇化率!$1:$1048576,MATCH($B281,城镇化率!$A:$A,0),MATCH(AS$1,城镇化率!$5:$5,0))/100</f>
        <v>1938957.3068445078</v>
      </c>
      <c r="AT281" s="40">
        <f>INDEX(人口源表!$1:$1048576,MATCH($B281,人口源表!$A:$A,0),MATCH(AT$1,人口源表!$1:$1,0))*INDEX(城镇化率!$1:$1048576,MATCH($B281,城镇化率!$A:$A,0),MATCH(AT$1,城镇化率!$5:$5,0))/100</f>
        <v>1947924.0452450314</v>
      </c>
      <c r="AU281" s="40">
        <f>INDEX(人口源表!$1:$1048576,MATCH($B281,人口源表!$A:$A,0),MATCH(AU$1,人口源表!$1:$1,0))*INDEX(城镇化率!$1:$1048576,MATCH($B281,城镇化率!$A:$A,0),MATCH(AU$1,城镇化率!$5:$5,0))/100</f>
        <v>1959817.826372985</v>
      </c>
      <c r="AV281" s="40">
        <f>INDEX(人口源表!$1:$1048576,MATCH($B281,人口源表!$A:$A,0),MATCH(AV$1,人口源表!$1:$1,0))*INDEX(城镇化率!$1:$1048576,MATCH($B281,城镇化率!$A:$A,0),MATCH(AV$1,城镇化率!$5:$5,0))/100</f>
        <v>1975115.485100846</v>
      </c>
    </row>
    <row r="282" spans="1:48" x14ac:dyDescent="0.15">
      <c r="A282" s="4" t="s">
        <v>877</v>
      </c>
      <c r="B282" s="36" t="s">
        <v>569</v>
      </c>
      <c r="C282" s="34">
        <f>VLOOKUP(B282,'[1]2016省城人口总结（根）'!B:C,2,FALSE)/100</f>
        <v>0.39866250000000003</v>
      </c>
      <c r="D282" s="40">
        <f>INDEX(人口源表!$1:$1048576,MATCH($B282,人口源表!$A:$A,0),MATCH(D$1,人口源表!$1:$1,0))*INDEX(城镇化率!$1:$1048576,MATCH($B282,城镇化率!$A:$A,0),MATCH(D$1,城镇化率!$5:$5,0))/100</f>
        <v>1153576.2811412271</v>
      </c>
      <c r="E282" s="40">
        <f>INDEX(人口源表!$1:$1048576,MATCH($B282,人口源表!$A:$A,0),MATCH(E$1,人口源表!$1:$1,0))*INDEX(城镇化率!$1:$1048576,MATCH($B282,城镇化率!$A:$A,0),MATCH(E$1,城镇化率!$5:$5,0))/100</f>
        <v>1178877.0326846601</v>
      </c>
      <c r="F282" s="40">
        <f>INDEX(人口源表!$1:$1048576,MATCH($B282,人口源表!$A:$A,0),MATCH(F$1,人口源表!$1:$1,0))*INDEX(城镇化率!$1:$1048576,MATCH($B282,城镇化率!$A:$A,0),MATCH(F$1,城镇化率!$5:$5,0))/100</f>
        <v>1204680.0133776036</v>
      </c>
      <c r="G282" s="40">
        <f>INDEX(人口源表!$1:$1048576,MATCH($B282,人口源表!$A:$A,0),MATCH(G$1,人口源表!$1:$1,0))*INDEX(城镇化率!$1:$1048576,MATCH($B282,城镇化率!$A:$A,0),MATCH(G$1,城镇化率!$5:$5,0))/100</f>
        <v>1258347.2869737581</v>
      </c>
      <c r="H282" s="40">
        <f>INDEX(人口源表!$1:$1048576,MATCH($B282,人口源表!$A:$A,0),MATCH(H$1,人口源表!$1:$1,0))*INDEX(城镇化率!$1:$1048576,MATCH($B282,城镇化率!$A:$A,0),MATCH(H$1,城镇化率!$5:$5,0))/100</f>
        <v>1285828.0572860604</v>
      </c>
      <c r="I282" s="40">
        <f>INDEX(人口源表!$1:$1048576,MATCH($B282,人口源表!$A:$A,0),MATCH(I$1,人口源表!$1:$1,0))*INDEX(城镇化率!$1:$1048576,MATCH($B282,城镇化率!$A:$A,0),MATCH(I$1,城镇化率!$5:$5,0))/100</f>
        <v>1306239.6422408412</v>
      </c>
      <c r="J282" s="40">
        <f>INDEX(人口源表!$1:$1048576,MATCH($B282,人口源表!$A:$A,0),MATCH(J$1,人口源表!$1:$1,0))*INDEX(城镇化率!$1:$1048576,MATCH($B282,城镇化率!$A:$A,0),MATCH(J$1,城镇化率!$5:$5,0))/100</f>
        <v>1328106.8525681323</v>
      </c>
      <c r="K282" s="40">
        <f>INDEX(人口源表!$1:$1048576,MATCH($B282,人口源表!$A:$A,0),MATCH(K$1,人口源表!$1:$1,0))*INDEX(城镇化率!$1:$1048576,MATCH($B282,城镇化率!$A:$A,0),MATCH(K$1,城镇化率!$5:$5,0))/100</f>
        <v>1351223.3263279926</v>
      </c>
      <c r="L282" s="40">
        <f>INDEX(人口源表!$1:$1048576,MATCH($B282,人口源表!$A:$A,0),MATCH(L$1,人口源表!$1:$1,0))*INDEX(城镇化率!$1:$1048576,MATCH($B282,城镇化率!$A:$A,0),MATCH(L$1,城镇化率!$5:$5,0))/100</f>
        <v>1375388.2881868302</v>
      </c>
      <c r="M282" s="40">
        <f>INDEX(人口源表!$1:$1048576,MATCH($B282,人口源表!$A:$A,0),MATCH(M$1,人口源表!$1:$1,0))*INDEX(城镇化率!$1:$1048576,MATCH($B282,城镇化率!$A:$A,0),MATCH(M$1,城镇化率!$5:$5,0))/100</f>
        <v>1400406.6005276174</v>
      </c>
      <c r="N282" s="40">
        <f>INDEX(人口源表!$1:$1048576,MATCH($B282,人口源表!$A:$A,0),MATCH(N$1,人口源表!$1:$1,0))*INDEX(城镇化率!$1:$1048576,MATCH($B282,城镇化率!$A:$A,0),MATCH(N$1,城镇化率!$5:$5,0))/100</f>
        <v>1426089.7103697117</v>
      </c>
      <c r="O282" s="40">
        <f>INDEX(人口源表!$1:$1048576,MATCH($B282,人口源表!$A:$A,0),MATCH(O$1,人口源表!$1:$1,0))*INDEX(城镇化率!$1:$1048576,MATCH($B282,城镇化率!$A:$A,0),MATCH(O$1,城镇化率!$5:$5,0))/100</f>
        <v>1452256.640456209</v>
      </c>
      <c r="P282" s="40">
        <f>INDEX(人口源表!$1:$1048576,MATCH($B282,人口源表!$A:$A,0),MATCH(P$1,人口源表!$1:$1,0))*INDEX(城镇化率!$1:$1048576,MATCH($B282,城镇化率!$A:$A,0),MATCH(P$1,城镇化率!$5:$5,0))/100</f>
        <v>1478732.7167390557</v>
      </c>
      <c r="Q282" s="40">
        <f>INDEX(人口源表!$1:$1048576,MATCH($B282,人口源表!$A:$A,0),MATCH(Q$1,人口源表!$1:$1,0))*INDEX(城镇化率!$1:$1048576,MATCH($B282,城镇化率!$A:$A,0),MATCH(Q$1,城镇化率!$5:$5,0))/100</f>
        <v>1505352.868732712</v>
      </c>
      <c r="R282" s="40">
        <f>INDEX(人口源表!$1:$1048576,MATCH($B282,人口源表!$A:$A,0),MATCH(R$1,人口源表!$1:$1,0))*INDEX(城镇化率!$1:$1048576,MATCH($B282,城镇化率!$A:$A,0),MATCH(R$1,城镇化率!$5:$5,0))/100</f>
        <v>1531958.5191695073</v>
      </c>
      <c r="S282" s="40">
        <f>INDEX(人口源表!$1:$1048576,MATCH($B282,人口源表!$A:$A,0),MATCH(S$1,人口源表!$1:$1,0))*INDEX(城镇化率!$1:$1048576,MATCH($B282,城镇化率!$A:$A,0),MATCH(S$1,城镇化率!$5:$5,0))/100</f>
        <v>1550687.4949003297</v>
      </c>
      <c r="T282" s="40">
        <f>INDEX(人口源表!$1:$1048576,MATCH($B282,人口源表!$A:$A,0),MATCH(T$1,人口源表!$1:$1,0))*INDEX(城镇化率!$1:$1048576,MATCH($B282,城镇化率!$A:$A,0),MATCH(T$1,城镇化率!$5:$5,0))/100</f>
        <v>1568896.9142970252</v>
      </c>
      <c r="U282" s="40">
        <f>INDEX(人口源表!$1:$1048576,MATCH($B282,人口源表!$A:$A,0),MATCH(U$1,人口源表!$1:$1,0))*INDEX(城镇化率!$1:$1048576,MATCH($B282,城镇化率!$A:$A,0),MATCH(U$1,城镇化率!$5:$5,0))/100</f>
        <v>1586466.3471078656</v>
      </c>
      <c r="V282" s="40">
        <f>INDEX(人口源表!$1:$1048576,MATCH($B282,人口源表!$A:$A,0),MATCH(V$1,人口源表!$1:$1,0))*INDEX(城镇化率!$1:$1048576,MATCH($B282,城镇化率!$A:$A,0),MATCH(V$1,城镇化率!$5:$5,0))/100</f>
        <v>1603289.8619738242</v>
      </c>
      <c r="W282" s="40">
        <f>INDEX(人口源表!$1:$1048576,MATCH($B282,人口源表!$A:$A,0),MATCH(W$1,人口源表!$1:$1,0))*INDEX(城镇化率!$1:$1048576,MATCH($B282,城镇化率!$A:$A,0),MATCH(W$1,城镇化率!$5:$5,0))/100</f>
        <v>1619275.4522902404</v>
      </c>
      <c r="X282" s="40">
        <f>INDEX(人口源表!$1:$1048576,MATCH($B282,人口源表!$A:$A,0),MATCH(X$1,人口源表!$1:$1,0))*INDEX(城镇化率!$1:$1048576,MATCH($B282,城镇化率!$A:$A,0),MATCH(X$1,城镇化率!$5:$5,0))/100</f>
        <v>1634343.9536888171</v>
      </c>
      <c r="Y282" s="40">
        <f>INDEX(人口源表!$1:$1048576,MATCH($B282,人口源表!$A:$A,0),MATCH(Y$1,人口源表!$1:$1,0))*INDEX(城镇化率!$1:$1048576,MATCH($B282,城镇化率!$A:$A,0),MATCH(Y$1,城镇化率!$5:$5,0))/100</f>
        <v>1648432.3142107758</v>
      </c>
      <c r="Z282" s="40">
        <f>INDEX(人口源表!$1:$1048576,MATCH($B282,人口源表!$A:$A,0),MATCH(Z$1,人口源表!$1:$1,0))*INDEX(城镇化率!$1:$1048576,MATCH($B282,城镇化率!$A:$A,0),MATCH(Z$1,城镇化率!$5:$5,0))/100</f>
        <v>1661491.074079681</v>
      </c>
      <c r="AA282" s="40">
        <f>INDEX(人口源表!$1:$1048576,MATCH($B282,人口源表!$A:$A,0),MATCH(AA$1,人口源表!$1:$1,0))*INDEX(城镇化率!$1:$1048576,MATCH($B282,城镇化率!$A:$A,0),MATCH(AA$1,城镇化率!$5:$5,0))/100</f>
        <v>1673486.6910391175</v>
      </c>
      <c r="AB282" s="40">
        <f>INDEX(人口源表!$1:$1048576,MATCH($B282,人口源表!$A:$A,0),MATCH(AB$1,人口源表!$1:$1,0))*INDEX(城镇化率!$1:$1048576,MATCH($B282,城镇化率!$A:$A,0),MATCH(AB$1,城镇化率!$5:$5,0))/100</f>
        <v>1684401.454184371</v>
      </c>
      <c r="AC282" s="40">
        <f>INDEX(人口源表!$1:$1048576,MATCH($B282,人口源表!$A:$A,0),MATCH(AC$1,人口源表!$1:$1,0))*INDEX(城镇化率!$1:$1048576,MATCH($B282,城镇化率!$A:$A,0),MATCH(AC$1,城镇化率!$5:$5,0))/100</f>
        <v>1692159.7128837276</v>
      </c>
      <c r="AD282" s="40">
        <f>INDEX(人口源表!$1:$1048576,MATCH($B282,人口源表!$A:$A,0),MATCH(AD$1,人口源表!$1:$1,0))*INDEX(城镇化率!$1:$1048576,MATCH($B282,城镇化率!$A:$A,0),MATCH(AD$1,城镇化率!$5:$5,0))/100</f>
        <v>1698830.4015826934</v>
      </c>
      <c r="AE282" s="40">
        <f>INDEX(人口源表!$1:$1048576,MATCH($B282,人口源表!$A:$A,0),MATCH(AE$1,人口源表!$1:$1,0))*INDEX(城镇化率!$1:$1048576,MATCH($B282,城镇化率!$A:$A,0),MATCH(AE$1,城镇化率!$5:$5,0))/100</f>
        <v>1704449.0579207784</v>
      </c>
      <c r="AF282" s="40">
        <f>INDEX(人口源表!$1:$1048576,MATCH($B282,人口源表!$A:$A,0),MATCH(AF$1,人口源表!$1:$1,0))*INDEX(城镇化率!$1:$1048576,MATCH($B282,城镇化率!$A:$A,0),MATCH(AF$1,城镇化率!$5:$5,0))/100</f>
        <v>1709067.9364179743</v>
      </c>
      <c r="AG282" s="40">
        <f>INDEX(人口源表!$1:$1048576,MATCH($B282,人口源表!$A:$A,0),MATCH(AG$1,人口源表!$1:$1,0))*INDEX(城镇化率!$1:$1048576,MATCH($B282,城镇化率!$A:$A,0),MATCH(AG$1,城镇化率!$5:$5,0))/100</f>
        <v>1712755.8133550636</v>
      </c>
      <c r="AH282" s="40">
        <f>INDEX(人口源表!$1:$1048576,MATCH($B282,人口源表!$A:$A,0),MATCH(AH$1,人口源表!$1:$1,0))*INDEX(城镇化率!$1:$1048576,MATCH($B282,城镇化率!$A:$A,0),MATCH(AH$1,城镇化率!$5:$5,0))/100</f>
        <v>1715600.8227911361</v>
      </c>
      <c r="AI282" s="40">
        <f>INDEX(人口源表!$1:$1048576,MATCH($B282,人口源表!$A:$A,0),MATCH(AI$1,人口源表!$1:$1,0))*INDEX(城镇化率!$1:$1048576,MATCH($B282,城镇化率!$A:$A,0),MATCH(AI$1,城镇化率!$5:$5,0))/100</f>
        <v>1717708.269052047</v>
      </c>
      <c r="AJ282" s="40">
        <f>INDEX(人口源表!$1:$1048576,MATCH($B282,人口源表!$A:$A,0),MATCH(AJ$1,人口源表!$1:$1,0))*INDEX(城镇化率!$1:$1048576,MATCH($B282,城镇化率!$A:$A,0),MATCH(AJ$1,城镇化率!$5:$5,0))/100</f>
        <v>1719201.4477170068</v>
      </c>
      <c r="AK282" s="40">
        <f>INDEX(人口源表!$1:$1048576,MATCH($B282,人口源表!$A:$A,0),MATCH(AK$1,人口源表!$1:$1,0))*INDEX(城镇化率!$1:$1048576,MATCH($B282,城镇化率!$A:$A,0),MATCH(AK$1,城镇化率!$5:$5,0))/100</f>
        <v>1720222.4816132348</v>
      </c>
      <c r="AL282" s="40">
        <f>INDEX(人口源表!$1:$1048576,MATCH($B282,人口源表!$A:$A,0),MATCH(AL$1,人口源表!$1:$1,0))*INDEX(城镇化率!$1:$1048576,MATCH($B282,城镇化率!$A:$A,0),MATCH(AL$1,城镇化率!$5:$5,0))/100</f>
        <v>1720933.1720012715</v>
      </c>
      <c r="AM282" s="40">
        <f>INDEX(人口源表!$1:$1048576,MATCH($B282,人口源表!$A:$A,0),MATCH(AM$1,人口源表!$1:$1,0))*INDEX(城镇化率!$1:$1048576,MATCH($B282,城镇化率!$A:$A,0),MATCH(AM$1,城镇化率!$5:$5,0))/100</f>
        <v>1721513.8006036866</v>
      </c>
      <c r="AN282" s="40">
        <f>INDEX(人口源表!$1:$1048576,MATCH($B282,人口源表!$A:$A,0),MATCH(AN$1,人口源表!$1:$1,0))*INDEX(城镇化率!$1:$1048576,MATCH($B282,城镇化率!$A:$A,0),MATCH(AN$1,城镇化率!$5:$5,0))/100</f>
        <v>1722165.0089655342</v>
      </c>
      <c r="AO282" s="40">
        <f>INDEX(人口源表!$1:$1048576,MATCH($B282,人口源表!$A:$A,0),MATCH(AO$1,人口源表!$1:$1,0))*INDEX(城镇化率!$1:$1048576,MATCH($B282,城镇化率!$A:$A,0),MATCH(AO$1,城镇化率!$5:$5,0))/100</f>
        <v>1723106.5963702588</v>
      </c>
      <c r="AP282" s="40">
        <f>INDEX(人口源表!$1:$1048576,MATCH($B282,人口源表!$A:$A,0),MATCH(AP$1,人口源表!$1:$1,0))*INDEX(城镇化率!$1:$1048576,MATCH($B282,城镇化率!$A:$A,0),MATCH(AP$1,城镇化率!$5:$5,0))/100</f>
        <v>1724579.4183723966</v>
      </c>
      <c r="AQ282" s="40">
        <f>INDEX(人口源表!$1:$1048576,MATCH($B282,人口源表!$A:$A,0),MATCH(AQ$1,人口源表!$1:$1,0))*INDEX(城镇化率!$1:$1048576,MATCH($B282,城镇化率!$A:$A,0),MATCH(AQ$1,城镇化率!$5:$5,0))/100</f>
        <v>1726844.7046044238</v>
      </c>
      <c r="AR282" s="40">
        <f>INDEX(人口源表!$1:$1048576,MATCH($B282,人口源表!$A:$A,0),MATCH(AR$1,人口源表!$1:$1,0))*INDEX(城镇化率!$1:$1048576,MATCH($B282,城镇化率!$A:$A,0),MATCH(AR$1,城镇化率!$5:$5,0))/100</f>
        <v>1730185.4606421299</v>
      </c>
      <c r="AS282" s="40">
        <f>INDEX(人口源表!$1:$1048576,MATCH($B282,人口源表!$A:$A,0),MATCH(AS$1,人口源表!$1:$1,0))*INDEX(城镇化率!$1:$1048576,MATCH($B282,城镇化率!$A:$A,0),MATCH(AS$1,城镇化率!$5:$5,0))/100</f>
        <v>1734904.7299805873</v>
      </c>
      <c r="AT282" s="40">
        <f>INDEX(人口源表!$1:$1048576,MATCH($B282,人口源表!$A:$A,0),MATCH(AT$1,人口源表!$1:$1,0))*INDEX(城镇化率!$1:$1048576,MATCH($B282,城镇化率!$A:$A,0),MATCH(AT$1,城镇化率!$5:$5,0))/100</f>
        <v>1741329.1114237534</v>
      </c>
      <c r="AU282" s="40">
        <f>INDEX(人口源表!$1:$1048576,MATCH($B282,人口源表!$A:$A,0),MATCH(AU$1,人口源表!$1:$1,0))*INDEX(城镇化率!$1:$1048576,MATCH($B282,城镇化率!$A:$A,0),MATCH(AU$1,城镇化率!$5:$5,0))/100</f>
        <v>1749805.9691824603</v>
      </c>
      <c r="AV282" s="40">
        <f>INDEX(人口源表!$1:$1048576,MATCH($B282,人口源表!$A:$A,0),MATCH(AV$1,人口源表!$1:$1,0))*INDEX(城镇化率!$1:$1048576,MATCH($B282,城镇化率!$A:$A,0),MATCH(AV$1,城镇化率!$5:$5,0))/100</f>
        <v>1760705.914287745</v>
      </c>
    </row>
    <row r="283" spans="1:48" x14ac:dyDescent="0.15">
      <c r="A283" s="4" t="s">
        <v>877</v>
      </c>
      <c r="B283" s="36" t="s">
        <v>570</v>
      </c>
      <c r="C283" s="34">
        <f>VLOOKUP(B283,'[1]2016省城人口总结（根）'!B:C,2,FALSE)/100</f>
        <v>0.42072499999999996</v>
      </c>
      <c r="D283" s="40">
        <f>INDEX(人口源表!$1:$1048576,MATCH($B283,人口源表!$A:$A,0),MATCH(D$1,人口源表!$1:$1,0))*INDEX(城镇化率!$1:$1048576,MATCH($B283,城镇化率!$A:$A,0),MATCH(D$1,城镇化率!$5:$5,0))/100</f>
        <v>1499342.4182622123</v>
      </c>
      <c r="E283" s="40">
        <f>INDEX(人口源表!$1:$1048576,MATCH($B283,人口源表!$A:$A,0),MATCH(E$1,人口源表!$1:$1,0))*INDEX(城镇化率!$1:$1048576,MATCH($B283,城镇化率!$A:$A,0),MATCH(E$1,城镇化率!$5:$5,0))/100</f>
        <v>1529910.7685035288</v>
      </c>
      <c r="F283" s="40">
        <f>INDEX(人口源表!$1:$1048576,MATCH($B283,人口源表!$A:$A,0),MATCH(F$1,人口源表!$1:$1,0))*INDEX(城镇化率!$1:$1048576,MATCH($B283,城镇化率!$A:$A,0),MATCH(F$1,城镇化率!$5:$5,0))/100</f>
        <v>1560918.5103563382</v>
      </c>
      <c r="G283" s="40">
        <f>INDEX(人口源表!$1:$1048576,MATCH($B283,人口源表!$A:$A,0),MATCH(G$1,人口源表!$1:$1,0))*INDEX(城镇化率!$1:$1048576,MATCH($B283,城镇化率!$A:$A,0),MATCH(G$1,城镇化率!$5:$5,0))/100</f>
        <v>1658377.1413551013</v>
      </c>
      <c r="H283" s="40">
        <f>INDEX(人口源表!$1:$1048576,MATCH($B283,人口源表!$A:$A,0),MATCH(H$1,人口源表!$1:$1,0))*INDEX(城镇化率!$1:$1048576,MATCH($B283,城镇化率!$A:$A,0),MATCH(H$1,城镇化率!$5:$5,0))/100</f>
        <v>1691612.6399179199</v>
      </c>
      <c r="I283" s="40">
        <f>INDEX(人口源表!$1:$1048576,MATCH($B283,人口源表!$A:$A,0),MATCH(I$1,人口源表!$1:$1,0))*INDEX(城镇化率!$1:$1048576,MATCH($B283,城镇化率!$A:$A,0),MATCH(I$1,城镇化率!$5:$5,0))/100</f>
        <v>1714997.1910429839</v>
      </c>
      <c r="J283" s="40">
        <f>INDEX(人口源表!$1:$1048576,MATCH($B283,人口源表!$A:$A,0),MATCH(J$1,人口源表!$1:$1,0))*INDEX(城镇化率!$1:$1048576,MATCH($B283,城镇化率!$A:$A,0),MATCH(J$1,城镇化率!$5:$5,0))/100</f>
        <v>1739812.0530509367</v>
      </c>
      <c r="K283" s="40">
        <f>INDEX(人口源表!$1:$1048576,MATCH($B283,人口源表!$A:$A,0),MATCH(K$1,人口源表!$1:$1,0))*INDEX(城镇化率!$1:$1048576,MATCH($B283,城镇化率!$A:$A,0),MATCH(K$1,城镇化率!$5:$5,0))/100</f>
        <v>1765830.9481101437</v>
      </c>
      <c r="L283" s="40">
        <f>INDEX(人口源表!$1:$1048576,MATCH($B283,人口源表!$A:$A,0),MATCH(L$1,人口源表!$1:$1,0))*INDEX(城镇化率!$1:$1048576,MATCH($B283,城镇化率!$A:$A,0),MATCH(L$1,城镇化率!$5:$5,0))/100</f>
        <v>1792834.1586310812</v>
      </c>
      <c r="M283" s="40">
        <f>INDEX(人口源表!$1:$1048576,MATCH($B283,人口源表!$A:$A,0),MATCH(M$1,人口源表!$1:$1,0))*INDEX(城镇化率!$1:$1048576,MATCH($B283,城镇化率!$A:$A,0),MATCH(M$1,城镇化率!$5:$5,0))/100</f>
        <v>1820608.1487536551</v>
      </c>
      <c r="N283" s="40">
        <f>INDEX(人口源表!$1:$1048576,MATCH($B283,人口源表!$A:$A,0),MATCH(N$1,人口源表!$1:$1,0))*INDEX(城镇化率!$1:$1048576,MATCH($B283,城镇化率!$A:$A,0),MATCH(N$1,城镇化率!$5:$5,0))/100</f>
        <v>1848947.5374724255</v>
      </c>
      <c r="O283" s="40">
        <f>INDEX(人口源表!$1:$1048576,MATCH($B283,人口源表!$A:$A,0),MATCH(O$1,人口源表!$1:$1,0))*INDEX(城镇化率!$1:$1048576,MATCH($B283,城镇化率!$A:$A,0),MATCH(O$1,城镇化率!$5:$5,0))/100</f>
        <v>1877655.2460701952</v>
      </c>
      <c r="P283" s="40">
        <f>INDEX(人口源表!$1:$1048576,MATCH($B283,人口源表!$A:$A,0),MATCH(P$1,人口源表!$1:$1,0))*INDEX(城镇化率!$1:$1048576,MATCH($B283,城镇化率!$A:$A,0),MATCH(P$1,城镇化率!$5:$5,0))/100</f>
        <v>1906542.6377608485</v>
      </c>
      <c r="Q283" s="40">
        <f>INDEX(人口源表!$1:$1048576,MATCH($B283,人口源表!$A:$A,0),MATCH(Q$1,人口源表!$1:$1,0))*INDEX(城镇化率!$1:$1048576,MATCH($B283,城镇化率!$A:$A,0),MATCH(Q$1,城镇化率!$5:$5,0))/100</f>
        <v>1935429.1567878432</v>
      </c>
      <c r="R283" s="40">
        <f>INDEX(人口源表!$1:$1048576,MATCH($B283,人口源表!$A:$A,0),MATCH(R$1,人口源表!$1:$1,0))*INDEX(城镇化率!$1:$1048576,MATCH($B283,城镇化率!$A:$A,0),MATCH(R$1,城镇化率!$5:$5,0))/100</f>
        <v>1964146.901026994</v>
      </c>
      <c r="S283" s="40">
        <f>INDEX(人口源表!$1:$1048576,MATCH($B283,人口源表!$A:$A,0),MATCH(S$1,人口源表!$1:$1,0))*INDEX(城镇化率!$1:$1048576,MATCH($B283,城镇化率!$A:$A,0),MATCH(S$1,城镇化率!$5:$5,0))/100</f>
        <v>1982672.3725645272</v>
      </c>
      <c r="T283" s="40">
        <f>INDEX(人口源表!$1:$1048576,MATCH($B283,人口源表!$A:$A,0),MATCH(T$1,人口源表!$1:$1,0))*INDEX(城镇化率!$1:$1048576,MATCH($B283,城镇化率!$A:$A,0),MATCH(T$1,城镇化率!$5:$5,0))/100</f>
        <v>2000494.8731852612</v>
      </c>
      <c r="U283" s="40">
        <f>INDEX(人口源表!$1:$1048576,MATCH($B283,人口源表!$A:$A,0),MATCH(U$1,人口源表!$1:$1,0))*INDEX(城镇化率!$1:$1048576,MATCH($B283,城镇化率!$A:$A,0),MATCH(U$1,城镇化率!$5:$5,0))/100</f>
        <v>2017490.675833551</v>
      </c>
      <c r="V283" s="40">
        <f>INDEX(人口源表!$1:$1048576,MATCH($B283,人口源表!$A:$A,0),MATCH(V$1,人口源表!$1:$1,0))*INDEX(城镇化率!$1:$1048576,MATCH($B283,城镇化率!$A:$A,0),MATCH(V$1,城镇化率!$5:$5,0))/100</f>
        <v>2033550.9372535909</v>
      </c>
      <c r="W283" s="40">
        <f>INDEX(人口源表!$1:$1048576,MATCH($B283,人口源表!$A:$A,0),MATCH(W$1,人口源表!$1:$1,0))*INDEX(城镇化率!$1:$1048576,MATCH($B283,城镇化率!$A:$A,0),MATCH(W$1,城镇化率!$5:$5,0))/100</f>
        <v>2048580.570872375</v>
      </c>
      <c r="X283" s="40">
        <f>INDEX(人口源表!$1:$1048576,MATCH($B283,人口源表!$A:$A,0),MATCH(X$1,人口源表!$1:$1,0))*INDEX(城镇化率!$1:$1048576,MATCH($B283,城镇化率!$A:$A,0),MATCH(X$1,城镇化率!$5:$5,0))/100</f>
        <v>2062503.2274229131</v>
      </c>
      <c r="Y283" s="40">
        <f>INDEX(人口源表!$1:$1048576,MATCH($B283,人口源表!$A:$A,0),MATCH(Y$1,人口源表!$1:$1,0))*INDEX(城镇化率!$1:$1048576,MATCH($B283,城镇化率!$A:$A,0),MATCH(Y$1,城镇化率!$5:$5,0))/100</f>
        <v>2075256.6374532387</v>
      </c>
      <c r="Z283" s="40">
        <f>INDEX(人口源表!$1:$1048576,MATCH($B283,人口源表!$A:$A,0),MATCH(Z$1,人口源表!$1:$1,0))*INDEX(城镇化率!$1:$1048576,MATCH($B283,城镇化率!$A:$A,0),MATCH(Z$1,城镇化率!$5:$5,0))/100</f>
        <v>2086796.6030319121</v>
      </c>
      <c r="AA283" s="40">
        <f>INDEX(人口源表!$1:$1048576,MATCH($B283,人口源表!$A:$A,0),MATCH(AA$1,人口源表!$1:$1,0))*INDEX(城镇化率!$1:$1048576,MATCH($B283,城镇化率!$A:$A,0),MATCH(AA$1,城镇化率!$5:$5,0))/100</f>
        <v>2097096.4236605584</v>
      </c>
      <c r="AB283" s="40">
        <f>INDEX(人口源表!$1:$1048576,MATCH($B283,人口源表!$A:$A,0),MATCH(AB$1,人口源表!$1:$1,0))*INDEX(城镇化率!$1:$1048576,MATCH($B283,城镇化率!$A:$A,0),MATCH(AB$1,城镇化率!$5:$5,0))/100</f>
        <v>2106145.7754326258</v>
      </c>
      <c r="AC283" s="40">
        <f>INDEX(人口源表!$1:$1048576,MATCH($B283,人口源表!$A:$A,0),MATCH(AC$1,人口源表!$1:$1,0))*INDEX(城镇化率!$1:$1048576,MATCH($B283,城镇化率!$A:$A,0),MATCH(AC$1,城镇化率!$5:$5,0))/100</f>
        <v>2111366.4495605114</v>
      </c>
      <c r="AD283" s="40">
        <f>INDEX(人口源表!$1:$1048576,MATCH($B283,人口源表!$A:$A,0),MATCH(AD$1,人口源表!$1:$1,0))*INDEX(城镇化率!$1:$1048576,MATCH($B283,城镇化率!$A:$A,0),MATCH(AD$1,城镇化率!$5:$5,0))/100</f>
        <v>2115360.1951421001</v>
      </c>
      <c r="AE283" s="40">
        <f>INDEX(人口源表!$1:$1048576,MATCH($B283,人口源表!$A:$A,0),MATCH(AE$1,人口源表!$1:$1,0))*INDEX(城镇化率!$1:$1048576,MATCH($B283,城镇化率!$A:$A,0),MATCH(AE$1,城镇化率!$5:$5,0))/100</f>
        <v>2118177.5072771804</v>
      </c>
      <c r="AF283" s="40">
        <f>INDEX(人口源表!$1:$1048576,MATCH($B283,人口源表!$A:$A,0),MATCH(AF$1,人口源表!$1:$1,0))*INDEX(城镇化率!$1:$1048576,MATCH($B283,城镇化率!$A:$A,0),MATCH(AF$1,城镇化率!$5:$5,0))/100</f>
        <v>2119887.7861122787</v>
      </c>
      <c r="AG283" s="40">
        <f>INDEX(人口源表!$1:$1048576,MATCH($B283,人口源表!$A:$A,0),MATCH(AG$1,人口源表!$1:$1,0))*INDEX(城镇化率!$1:$1048576,MATCH($B283,城镇化率!$A:$A,0),MATCH(AG$1,城镇化率!$5:$5,0))/100</f>
        <v>2120580.7504533702</v>
      </c>
      <c r="AH283" s="40">
        <f>INDEX(人口源表!$1:$1048576,MATCH($B283,人口源表!$A:$A,0),MATCH(AH$1,人口源表!$1:$1,0))*INDEX(城镇化率!$1:$1048576,MATCH($B283,城镇化率!$A:$A,0),MATCH(AH$1,城镇化率!$5:$5,0))/100</f>
        <v>2120365.2066663881</v>
      </c>
      <c r="AI283" s="40">
        <f>INDEX(人口源表!$1:$1048576,MATCH($B283,人口源表!$A:$A,0),MATCH(AI$1,人口源表!$1:$1,0))*INDEX(城镇化率!$1:$1048576,MATCH($B283,城镇化率!$A:$A,0),MATCH(AI$1,城镇化率!$5:$5,0))/100</f>
        <v>2119371.5413854034</v>
      </c>
      <c r="AJ283" s="40">
        <f>INDEX(人口源表!$1:$1048576,MATCH($B283,人口源表!$A:$A,0),MATCH(AJ$1,人口源表!$1:$1,0))*INDEX(城镇化率!$1:$1048576,MATCH($B283,城镇化率!$A:$A,0),MATCH(AJ$1,城镇化率!$5:$5,0))/100</f>
        <v>2117749.4194038194</v>
      </c>
      <c r="AK283" s="40">
        <f>INDEX(人口源表!$1:$1048576,MATCH($B283,人口源表!$A:$A,0),MATCH(AK$1,人口源表!$1:$1,0))*INDEX(城镇化率!$1:$1048576,MATCH($B283,城镇化率!$A:$A,0),MATCH(AK$1,城镇化率!$5:$5,0))/100</f>
        <v>2115669.7499051658</v>
      </c>
      <c r="AL283" s="40">
        <f>INDEX(人口源表!$1:$1048576,MATCH($B283,人口源表!$A:$A,0),MATCH(AL$1,人口源表!$1:$1,0))*INDEX(城镇化率!$1:$1048576,MATCH($B283,城镇化率!$A:$A,0),MATCH(AL$1,城镇化率!$5:$5,0))/100</f>
        <v>2113326.1505541708</v>
      </c>
      <c r="AM283" s="40">
        <f>INDEX(人口源表!$1:$1048576,MATCH($B283,人口源表!$A:$A,0),MATCH(AM$1,人口源表!$1:$1,0))*INDEX(城镇化率!$1:$1048576,MATCH($B283,城镇化率!$A:$A,0),MATCH(AM$1,城镇化率!$5:$5,0))/100</f>
        <v>2110932.0827696193</v>
      </c>
      <c r="AN283" s="40">
        <f>INDEX(人口源表!$1:$1048576,MATCH($B283,人口源表!$A:$A,0),MATCH(AN$1,人口源表!$1:$1,0))*INDEX(城镇化率!$1:$1048576,MATCH($B283,城镇化率!$A:$A,0),MATCH(AN$1,城镇化率!$5:$5,0))/100</f>
        <v>2108725.0252864561</v>
      </c>
      <c r="AO283" s="40">
        <f>INDEX(人口源表!$1:$1048576,MATCH($B283,人口源表!$A:$A,0),MATCH(AO$1,人口源表!$1:$1,0))*INDEX(城镇化率!$1:$1048576,MATCH($B283,城镇化率!$A:$A,0),MATCH(AO$1,城镇化率!$5:$5,0))/100</f>
        <v>2106963.0547481822</v>
      </c>
      <c r="AP283" s="40">
        <f>INDEX(人口源表!$1:$1048576,MATCH($B283,人口源表!$A:$A,0),MATCH(AP$1,人口源表!$1:$1,0))*INDEX(城镇化率!$1:$1048576,MATCH($B283,城镇化率!$A:$A,0),MATCH(AP$1,城镇化率!$5:$5,0))/100</f>
        <v>2105928.5055028396</v>
      </c>
      <c r="AQ283" s="40">
        <f>INDEX(人口源表!$1:$1048576,MATCH($B283,人口源表!$A:$A,0),MATCH(AQ$1,人口源表!$1:$1,0))*INDEX(城镇化率!$1:$1048576,MATCH($B283,城镇化率!$A:$A,0),MATCH(AQ$1,城镇化率!$5:$5,0))/100</f>
        <v>2105927.2843917264</v>
      </c>
      <c r="AR283" s="40">
        <f>INDEX(人口源表!$1:$1048576,MATCH($B283,人口源表!$A:$A,0),MATCH(AR$1,人口源表!$1:$1,0))*INDEX(城镇化率!$1:$1048576,MATCH($B283,城镇化率!$A:$A,0),MATCH(AR$1,城镇化率!$5:$5,0))/100</f>
        <v>2107287.6100994335</v>
      </c>
      <c r="AS283" s="40">
        <f>INDEX(人口源表!$1:$1048576,MATCH($B283,人口源表!$A:$A,0),MATCH(AS$1,人口源表!$1:$1,0))*INDEX(城镇化率!$1:$1048576,MATCH($B283,城镇化率!$A:$A,0),MATCH(AS$1,城镇化率!$5:$5,0))/100</f>
        <v>2110363.1763400738</v>
      </c>
      <c r="AT283" s="40">
        <f>INDEX(人口源表!$1:$1048576,MATCH($B283,人口源表!$A:$A,0),MATCH(AT$1,人口源表!$1:$1,0))*INDEX(城镇化率!$1:$1048576,MATCH($B283,城镇化率!$A:$A,0),MATCH(AT$1,城镇化率!$5:$5,0))/100</f>
        <v>2115531.9082845491</v>
      </c>
      <c r="AU283" s="40">
        <f>INDEX(人口源表!$1:$1048576,MATCH($B283,人口源表!$A:$A,0),MATCH(AU$1,人口源表!$1:$1,0))*INDEX(城镇化率!$1:$1048576,MATCH($B283,城镇化率!$A:$A,0),MATCH(AU$1,城镇化率!$5:$5,0))/100</f>
        <v>2123196.3698048471</v>
      </c>
      <c r="AV283" s="40">
        <f>INDEX(人口源表!$1:$1048576,MATCH($B283,人口源表!$A:$A,0),MATCH(AV$1,人口源表!$1:$1,0))*INDEX(城镇化率!$1:$1048576,MATCH($B283,城镇化率!$A:$A,0),MATCH(AV$1,城镇化率!$5:$5,0))/100</f>
        <v>2133784.1751391231</v>
      </c>
    </row>
    <row r="284" spans="1:48" x14ac:dyDescent="0.15">
      <c r="A284" s="4" t="s">
        <v>877</v>
      </c>
      <c r="B284" s="36" t="s">
        <v>571</v>
      </c>
      <c r="C284" s="34">
        <f>VLOOKUP(B284,'[1]2016省城人口总结（根）'!B:C,2,FALSE)/100</f>
        <v>0.42072499999999996</v>
      </c>
      <c r="D284" s="40">
        <f>INDEX(人口源表!$1:$1048576,MATCH($B284,人口源表!$A:$A,0),MATCH(D$1,人口源表!$1:$1,0))*INDEX(城镇化率!$1:$1048576,MATCH($B284,城镇化率!$A:$A,0),MATCH(D$1,城镇化率!$5:$5,0))/100</f>
        <v>1393765.2570067244</v>
      </c>
      <c r="E284" s="40">
        <f>INDEX(人口源表!$1:$1048576,MATCH($B284,人口源表!$A:$A,0),MATCH(E$1,人口源表!$1:$1,0))*INDEX(城镇化率!$1:$1048576,MATCH($B284,城镇化率!$A:$A,0),MATCH(E$1,城镇化率!$5:$5,0))/100</f>
        <v>1423492.0445612539</v>
      </c>
      <c r="F284" s="40">
        <f>INDEX(人口源表!$1:$1048576,MATCH($B284,人口源表!$A:$A,0),MATCH(F$1,人口源表!$1:$1,0))*INDEX(城镇化率!$1:$1048576,MATCH($B284,城镇化率!$A:$A,0),MATCH(F$1,城镇化率!$5:$5,0))/100</f>
        <v>1453763.5106070549</v>
      </c>
      <c r="G284" s="40">
        <f>INDEX(人口源表!$1:$1048576,MATCH($B284,人口源表!$A:$A,0),MATCH(G$1,人口源表!$1:$1,0))*INDEX(城镇化率!$1:$1048576,MATCH($B284,城镇化率!$A:$A,0),MATCH(G$1,城镇化率!$5:$5,0))/100</f>
        <v>1538090.741555179</v>
      </c>
      <c r="H284" s="40">
        <f>INDEX(人口源表!$1:$1048576,MATCH($B284,人口源表!$A:$A,0),MATCH(H$1,人口源表!$1:$1,0))*INDEX(城镇化率!$1:$1048576,MATCH($B284,城镇化率!$A:$A,0),MATCH(H$1,城镇化率!$5:$5,0))/100</f>
        <v>1572685.3252181942</v>
      </c>
      <c r="I284" s="40">
        <f>INDEX(人口源表!$1:$1048576,MATCH($B284,人口源表!$A:$A,0),MATCH(I$1,人口源表!$1:$1,0))*INDEX(城镇化率!$1:$1048576,MATCH($B284,城镇化率!$A:$A,0),MATCH(I$1,城镇化率!$5:$5,0))/100</f>
        <v>1597547.7089568037</v>
      </c>
      <c r="J284" s="40">
        <f>INDEX(人口源表!$1:$1048576,MATCH($B284,人口源表!$A:$A,0),MATCH(J$1,人口源表!$1:$1,0))*INDEX(城镇化率!$1:$1048576,MATCH($B284,城镇化率!$A:$A,0),MATCH(J$1,城镇化率!$5:$5,0))/100</f>
        <v>1623185.796092039</v>
      </c>
      <c r="K284" s="40">
        <f>INDEX(人口源表!$1:$1048576,MATCH($B284,人口源表!$A:$A,0),MATCH(K$1,人口源表!$1:$1,0))*INDEX(城镇化率!$1:$1048576,MATCH($B284,城镇化率!$A:$A,0),MATCH(K$1,城镇化率!$5:$5,0))/100</f>
        <v>1649432.8701635718</v>
      </c>
      <c r="L284" s="40">
        <f>INDEX(人口源表!$1:$1048576,MATCH($B284,人口源表!$A:$A,0),MATCH(L$1,人口源表!$1:$1,0))*INDEX(城镇化率!$1:$1048576,MATCH($B284,城镇化率!$A:$A,0),MATCH(L$1,城镇化率!$5:$5,0))/100</f>
        <v>1676127.3419508906</v>
      </c>
      <c r="M284" s="40">
        <f>INDEX(人口源表!$1:$1048576,MATCH($B284,人口源表!$A:$A,0),MATCH(M$1,人口源表!$1:$1,0))*INDEX(城镇化率!$1:$1048576,MATCH($B284,城镇化率!$A:$A,0),MATCH(M$1,城镇化率!$5:$5,0))/100</f>
        <v>1703113.6522757628</v>
      </c>
      <c r="N284" s="40">
        <f>INDEX(人口源表!$1:$1048576,MATCH($B284,人口源表!$A:$A,0),MATCH(N$1,人口源表!$1:$1,0))*INDEX(城镇化率!$1:$1048576,MATCH($B284,城镇化率!$A:$A,0),MATCH(N$1,城镇化率!$5:$5,0))/100</f>
        <v>1730242.2622779349</v>
      </c>
      <c r="O284" s="40">
        <f>INDEX(人口源表!$1:$1048576,MATCH($B284,人口源表!$A:$A,0),MATCH(O$1,人口源表!$1:$1,0))*INDEX(城镇化率!$1:$1048576,MATCH($B284,城镇化率!$A:$A,0),MATCH(O$1,城镇化率!$5:$5,0))/100</f>
        <v>1757370.5958753375</v>
      </c>
      <c r="P284" s="40">
        <f>INDEX(人口源表!$1:$1048576,MATCH($B284,人口源表!$A:$A,0),MATCH(P$1,人口源表!$1:$1,0))*INDEX(城镇化率!$1:$1048576,MATCH($B284,城镇化率!$A:$A,0),MATCH(P$1,城镇化率!$5:$5,0))/100</f>
        <v>1784363.0518036648</v>
      </c>
      <c r="Q284" s="40">
        <f>INDEX(人口源表!$1:$1048576,MATCH($B284,人口源表!$A:$A,0),MATCH(Q$1,人口源表!$1:$1,0))*INDEX(城镇化率!$1:$1048576,MATCH($B284,城镇化率!$A:$A,0),MATCH(Q$1,城镇化率!$5:$5,0))/100</f>
        <v>1811091.0029139586</v>
      </c>
      <c r="R284" s="40">
        <f>INDEX(人口源表!$1:$1048576,MATCH($B284,人口源表!$A:$A,0),MATCH(R$1,人口源表!$1:$1,0))*INDEX(城镇化率!$1:$1048576,MATCH($B284,城镇化率!$A:$A,0),MATCH(R$1,城镇化率!$5:$5,0))/100</f>
        <v>1837434.7708405971</v>
      </c>
      <c r="S284" s="40">
        <f>INDEX(人口源表!$1:$1048576,MATCH($B284,人口源表!$A:$A,0),MATCH(S$1,人口源表!$1:$1,0))*INDEX(城镇化率!$1:$1048576,MATCH($B284,城镇化率!$A:$A,0),MATCH(S$1,城镇化率!$5:$5,0))/100</f>
        <v>1854058.0216430896</v>
      </c>
      <c r="T284" s="40">
        <f>INDEX(人口源表!$1:$1048576,MATCH($B284,人口源表!$A:$A,0),MATCH(T$1,人口源表!$1:$1,0))*INDEX(城镇化率!$1:$1048576,MATCH($B284,城镇化率!$A:$A,0),MATCH(T$1,城镇化率!$5:$5,0))/100</f>
        <v>1869879.5894805565</v>
      </c>
      <c r="U284" s="40">
        <f>INDEX(人口源表!$1:$1048576,MATCH($B284,人口源表!$A:$A,0),MATCH(U$1,人口源表!$1:$1,0))*INDEX(城镇化率!$1:$1048576,MATCH($B284,城镇化率!$A:$A,0),MATCH(U$1,城镇化率!$5:$5,0))/100</f>
        <v>1884817.7957846664</v>
      </c>
      <c r="V284" s="40">
        <f>INDEX(人口源表!$1:$1048576,MATCH($B284,人口源表!$A:$A,0),MATCH(V$1,人口源表!$1:$1,0))*INDEX(城镇化率!$1:$1048576,MATCH($B284,城镇化率!$A:$A,0),MATCH(V$1,城镇化率!$5:$5,0))/100</f>
        <v>1898805.179086257</v>
      </c>
      <c r="W284" s="40">
        <f>INDEX(人口源表!$1:$1048576,MATCH($B284,人口源表!$A:$A,0),MATCH(W$1,人口源表!$1:$1,0))*INDEX(城镇化率!$1:$1048576,MATCH($B284,城镇化率!$A:$A,0),MATCH(W$1,城镇化率!$5:$5,0))/100</f>
        <v>1911783.2626985835</v>
      </c>
      <c r="X284" s="40">
        <f>INDEX(人口源表!$1:$1048576,MATCH($B284,人口源表!$A:$A,0),MATCH(X$1,人口源表!$1:$1,0))*INDEX(城镇化率!$1:$1048576,MATCH($B284,城镇化率!$A:$A,0),MATCH(X$1,城镇化率!$5:$5,0))/100</f>
        <v>1923708.9424920059</v>
      </c>
      <c r="Y284" s="40">
        <f>INDEX(人口源表!$1:$1048576,MATCH($B284,人口源表!$A:$A,0),MATCH(Y$1,人口源表!$1:$1,0))*INDEX(城镇化率!$1:$1048576,MATCH($B284,城镇化率!$A:$A,0),MATCH(Y$1,城镇化率!$5:$5,0))/100</f>
        <v>1934550.2509666206</v>
      </c>
      <c r="Z284" s="40">
        <f>INDEX(人口源表!$1:$1048576,MATCH($B284,人口源表!$A:$A,0),MATCH(Z$1,人口源表!$1:$1,0))*INDEX(城镇化率!$1:$1048576,MATCH($B284,城镇化率!$A:$A,0),MATCH(Z$1,城镇化率!$5:$5,0))/100</f>
        <v>1944288.7148331518</v>
      </c>
      <c r="AA284" s="40">
        <f>INDEX(人口源表!$1:$1048576,MATCH($B284,人口源表!$A:$A,0),MATCH(AA$1,人口源表!$1:$1,0))*INDEX(城镇化率!$1:$1048576,MATCH($B284,城镇化率!$A:$A,0),MATCH(AA$1,城镇化率!$5:$5,0))/100</f>
        <v>1952919.1790007106</v>
      </c>
      <c r="AB284" s="40">
        <f>INDEX(人口源表!$1:$1048576,MATCH($B284,人口源表!$A:$A,0),MATCH(AB$1,人口源表!$1:$1,0))*INDEX(城镇化率!$1:$1048576,MATCH($B284,城镇化率!$A:$A,0),MATCH(AB$1,城镇化率!$5:$5,0))/100</f>
        <v>1960450.1427633229</v>
      </c>
      <c r="AC284" s="40">
        <f>INDEX(人口源表!$1:$1048576,MATCH($B284,人口源表!$A:$A,0),MATCH(AC$1,人口源表!$1:$1,0))*INDEX(城镇化率!$1:$1048576,MATCH($B284,城镇化率!$A:$A,0),MATCH(AC$1,城镇化率!$5:$5,0))/100</f>
        <v>1964498.3126074185</v>
      </c>
      <c r="AD284" s="40">
        <f>INDEX(人口源表!$1:$1048576,MATCH($B284,人口源表!$A:$A,0),MATCH(AD$1,人口源表!$1:$1,0))*INDEX(城镇化率!$1:$1048576,MATCH($B284,城镇化率!$A:$A,0),MATCH(AD$1,城镇化率!$5:$5,0))/100</f>
        <v>1967497.605369302</v>
      </c>
      <c r="AE284" s="40">
        <f>INDEX(人口源表!$1:$1048576,MATCH($B284,人口源表!$A:$A,0),MATCH(AE$1,人口源表!$1:$1,0))*INDEX(城镇化率!$1:$1048576,MATCH($B284,城镇化率!$A:$A,0),MATCH(AE$1,城镇化率!$5:$5,0))/100</f>
        <v>1969503.2149298752</v>
      </c>
      <c r="AF284" s="40">
        <f>INDEX(人口源表!$1:$1048576,MATCH($B284,人口源表!$A:$A,0),MATCH(AF$1,人口源表!$1:$1,0))*INDEX(城镇化率!$1:$1048576,MATCH($B284,城镇化率!$A:$A,0),MATCH(AF$1,城镇化率!$5:$5,0))/100</f>
        <v>1970586.642994144</v>
      </c>
      <c r="AG284" s="40">
        <f>INDEX(人口源表!$1:$1048576,MATCH($B284,人口源表!$A:$A,0),MATCH(AG$1,人口源表!$1:$1,0))*INDEX(城镇化率!$1:$1048576,MATCH($B284,城镇化率!$A:$A,0),MATCH(AG$1,城镇化率!$5:$5,0))/100</f>
        <v>1970832.8028872362</v>
      </c>
      <c r="AH284" s="40">
        <f>INDEX(人口源表!$1:$1048576,MATCH($B284,人口源表!$A:$A,0),MATCH(AH$1,人口源表!$1:$1,0))*INDEX(城镇化率!$1:$1048576,MATCH($B284,城镇化率!$A:$A,0),MATCH(AH$1,城镇化率!$5:$5,0))/100</f>
        <v>1970343.4689403654</v>
      </c>
      <c r="AI284" s="40">
        <f>INDEX(人口源表!$1:$1048576,MATCH($B284,人口源表!$A:$A,0),MATCH(AI$1,人口源表!$1:$1,0))*INDEX(城镇化率!$1:$1048576,MATCH($B284,城镇化率!$A:$A,0),MATCH(AI$1,城镇化率!$5:$5,0))/100</f>
        <v>1969235.972097883</v>
      </c>
      <c r="AJ284" s="40">
        <f>INDEX(人口源表!$1:$1048576,MATCH($B284,人口源表!$A:$A,0),MATCH(AJ$1,人口源表!$1:$1,0))*INDEX(城镇化率!$1:$1048576,MATCH($B284,城镇化率!$A:$A,0),MATCH(AJ$1,城镇化率!$5:$5,0))/100</f>
        <v>1967641.8625160453</v>
      </c>
      <c r="AK284" s="40">
        <f>INDEX(人口源表!$1:$1048576,MATCH($B284,人口源表!$A:$A,0),MATCH(AK$1,人口源表!$1:$1,0))*INDEX(城镇化率!$1:$1048576,MATCH($B284,城镇化率!$A:$A,0),MATCH(AK$1,城镇化率!$5:$5,0))/100</f>
        <v>1965711.4854372654</v>
      </c>
      <c r="AL284" s="40">
        <f>INDEX(人口源表!$1:$1048576,MATCH($B284,人口源表!$A:$A,0),MATCH(AL$1,人口源表!$1:$1,0))*INDEX(城镇化率!$1:$1048576,MATCH($B284,城镇化率!$A:$A,0),MATCH(AL$1,城镇化率!$5:$5,0))/100</f>
        <v>1963609.4326149728</v>
      </c>
      <c r="AM284" s="40">
        <f>INDEX(人口源表!$1:$1048576,MATCH($B284,人口源表!$A:$A,0),MATCH(AM$1,人口源表!$1:$1,0))*INDEX(城镇化率!$1:$1048576,MATCH($B284,城镇化率!$A:$A,0),MATCH(AM$1,城镇化率!$5:$5,0))/100</f>
        <v>1961519.1468174651</v>
      </c>
      <c r="AN284" s="40">
        <f>INDEX(人口源表!$1:$1048576,MATCH($B284,人口源表!$A:$A,0),MATCH(AN$1,人口源表!$1:$1,0))*INDEX(城镇化率!$1:$1048576,MATCH($B284,城镇化率!$A:$A,0),MATCH(AN$1,城镇化率!$5:$5,0))/100</f>
        <v>1959639.426366769</v>
      </c>
      <c r="AO284" s="40">
        <f>INDEX(人口源表!$1:$1048576,MATCH($B284,人口源表!$A:$A,0),MATCH(AO$1,人口源表!$1:$1,0))*INDEX(城镇化率!$1:$1048576,MATCH($B284,城镇化率!$A:$A,0),MATCH(AO$1,城镇化率!$5:$5,0))/100</f>
        <v>1958187.9813112826</v>
      </c>
      <c r="AP284" s="40">
        <f>INDEX(人口源表!$1:$1048576,MATCH($B284,人口源表!$A:$A,0),MATCH(AP$1,人口源表!$1:$1,0))*INDEX(城镇化率!$1:$1048576,MATCH($B284,城镇化率!$A:$A,0),MATCH(AP$1,城镇化率!$5:$5,0))/100</f>
        <v>1957398.4564008259</v>
      </c>
      <c r="AQ284" s="40">
        <f>INDEX(人口源表!$1:$1048576,MATCH($B284,人口源表!$A:$A,0),MATCH(AQ$1,人口源表!$1:$1,0))*INDEX(城镇化率!$1:$1048576,MATCH($B284,城镇化率!$A:$A,0),MATCH(AQ$1,城镇化率!$5:$5,0))/100</f>
        <v>1957524.018387353</v>
      </c>
      <c r="AR284" s="40">
        <f>INDEX(人口源表!$1:$1048576,MATCH($B284,人口源表!$A:$A,0),MATCH(AR$1,人口源表!$1:$1,0))*INDEX(城镇化率!$1:$1048576,MATCH($B284,城镇化率!$A:$A,0),MATCH(AR$1,城镇化率!$5:$5,0))/100</f>
        <v>1958836.0259304387</v>
      </c>
      <c r="AS284" s="40">
        <f>INDEX(人口源表!$1:$1048576,MATCH($B284,人口源表!$A:$A,0),MATCH(AS$1,人口源表!$1:$1,0))*INDEX(城镇化率!$1:$1048576,MATCH($B284,城镇化率!$A:$A,0),MATCH(AS$1,城镇化率!$5:$5,0))/100</f>
        <v>1961623.7797706253</v>
      </c>
      <c r="AT284" s="40">
        <f>INDEX(人口源表!$1:$1048576,MATCH($B284,人口源表!$A:$A,0),MATCH(AT$1,人口源表!$1:$1,0))*INDEX(城镇化率!$1:$1048576,MATCH($B284,城镇化率!$A:$A,0),MATCH(AT$1,城镇化率!$5:$5,0))/100</f>
        <v>1966195.3821125501</v>
      </c>
      <c r="AU284" s="40">
        <f>INDEX(人口源表!$1:$1048576,MATCH($B284,人口源表!$A:$A,0),MATCH(AU$1,人口源表!$1:$1,0))*INDEX(城镇化率!$1:$1048576,MATCH($B284,城镇化率!$A:$A,0),MATCH(AU$1,城镇化率!$5:$5,0))/100</f>
        <v>1972879.734598459</v>
      </c>
      <c r="AV284" s="40">
        <f>INDEX(人口源表!$1:$1048576,MATCH($B284,人口源表!$A:$A,0),MATCH(AV$1,人口源表!$1:$1,0))*INDEX(城镇化率!$1:$1048576,MATCH($B284,城镇化率!$A:$A,0),MATCH(AV$1,城镇化率!$5:$5,0))/100</f>
        <v>1982022.9431745443</v>
      </c>
    </row>
    <row r="285" spans="1:48" x14ac:dyDescent="0.15">
      <c r="A285" s="4" t="s">
        <v>878</v>
      </c>
      <c r="B285" s="4" t="s">
        <v>572</v>
      </c>
      <c r="C285" s="34">
        <f>VLOOKUP(B285,'[1]2016省城人口总结（根）'!B:C,2,FALSE)/100</f>
        <v>0.72406373365041599</v>
      </c>
      <c r="D285" s="40">
        <f>INDEX(人口源表!$1:$1048576,MATCH($B285,人口源表!$A:$A,0),MATCH(D$1,人口源表!$1:$1,0))*INDEX(城镇化率!$1:$1048576,MATCH($B285,城镇化率!$A:$A,0),MATCH(D$1,城镇化率!$5:$5,0))/100</f>
        <v>4878699.6316174772</v>
      </c>
      <c r="E285" s="40">
        <f>INDEX(人口源表!$1:$1048576,MATCH($B285,人口源表!$A:$A,0),MATCH(E$1,人口源表!$1:$1,0))*INDEX(城镇化率!$1:$1048576,MATCH($B285,城镇化率!$A:$A,0),MATCH(E$1,城镇化率!$5:$5,0))/100</f>
        <v>4993060.8356482228</v>
      </c>
      <c r="F285" s="40">
        <f>INDEX(人口源表!$1:$1048576,MATCH($B285,人口源表!$A:$A,0),MATCH(F$1,人口源表!$1:$1,0))*INDEX(城镇化率!$1:$1048576,MATCH($B285,城镇化率!$A:$A,0),MATCH(F$1,城镇化率!$5:$5,0))/100</f>
        <v>5107584.5987586472</v>
      </c>
      <c r="G285" s="40">
        <f>INDEX(人口源表!$1:$1048576,MATCH($B285,人口源表!$A:$A,0),MATCH(G$1,人口源表!$1:$1,0))*INDEX(城镇化率!$1:$1048576,MATCH($B285,城镇化率!$A:$A,0),MATCH(G$1,城镇化率!$5:$5,0))/100</f>
        <v>6389452.1727584312</v>
      </c>
      <c r="H285" s="40">
        <f>INDEX(人口源表!$1:$1048576,MATCH($B285,人口源表!$A:$A,0),MATCH(H$1,人口源表!$1:$1,0))*INDEX(城镇化率!$1:$1048576,MATCH($B285,城镇化率!$A:$A,0),MATCH(H$1,城镇化率!$5:$5,0))/100</f>
        <v>6552697.1127549168</v>
      </c>
      <c r="I285" s="40">
        <f>INDEX(人口源表!$1:$1048576,MATCH($B285,人口源表!$A:$A,0),MATCH(I$1,人口源表!$1:$1,0))*INDEX(城镇化率!$1:$1048576,MATCH($B285,城镇化率!$A:$A,0),MATCH(I$1,城镇化率!$5:$5,0))/100</f>
        <v>6667680.5143447509</v>
      </c>
      <c r="J285" s="40">
        <f>INDEX(人口源表!$1:$1048576,MATCH($B285,人口源表!$A:$A,0),MATCH(J$1,人口源表!$1:$1,0))*INDEX(城镇化率!$1:$1048576,MATCH($B285,城镇化率!$A:$A,0),MATCH(J$1,城镇化率!$5:$5,0))/100</f>
        <v>6778861.6290233061</v>
      </c>
      <c r="K285" s="40">
        <f>INDEX(人口源表!$1:$1048576,MATCH($B285,人口源表!$A:$A,0),MATCH(K$1,人口源表!$1:$1,0))*INDEX(城镇化率!$1:$1048576,MATCH($B285,城镇化率!$A:$A,0),MATCH(K$1,城镇化率!$5:$5,0))/100</f>
        <v>6886341.0615908476</v>
      </c>
      <c r="L285" s="40">
        <f>INDEX(人口源表!$1:$1048576,MATCH($B285,人口源表!$A:$A,0),MATCH(L$1,人口源表!$1:$1,0))*INDEX(城镇化率!$1:$1048576,MATCH($B285,城镇化率!$A:$A,0),MATCH(L$1,城镇化率!$5:$5,0))/100</f>
        <v>6990218.8622888494</v>
      </c>
      <c r="M285" s="40">
        <f>INDEX(人口源表!$1:$1048576,MATCH($B285,人口源表!$A:$A,0),MATCH(M$1,人口源表!$1:$1,0))*INDEX(城镇化率!$1:$1048576,MATCH($B285,城镇化率!$A:$A,0),MATCH(M$1,城镇化率!$5:$5,0))/100</f>
        <v>7090595.9835893391</v>
      </c>
      <c r="N285" s="40">
        <f>INDEX(人口源表!$1:$1048576,MATCH($B285,人口源表!$A:$A,0),MATCH(N$1,人口源表!$1:$1,0))*INDEX(城镇化率!$1:$1048576,MATCH($B285,城镇化率!$A:$A,0),MATCH(N$1,城镇化率!$5:$5,0))/100</f>
        <v>7187571.7165652141</v>
      </c>
      <c r="O285" s="40">
        <f>INDEX(人口源表!$1:$1048576,MATCH($B285,人口源表!$A:$A,0),MATCH(O$1,人口源表!$1:$1,0))*INDEX(城镇化率!$1:$1048576,MATCH($B285,城镇化率!$A:$A,0),MATCH(O$1,城镇化率!$5:$5,0))/100</f>
        <v>7281247.6185715413</v>
      </c>
      <c r="P285" s="40">
        <f>INDEX(人口源表!$1:$1048576,MATCH($B285,人口源表!$A:$A,0),MATCH(P$1,人口源表!$1:$1,0))*INDEX(城镇化率!$1:$1048576,MATCH($B285,城镇化率!$A:$A,0),MATCH(P$1,城镇化率!$5:$5,0))/100</f>
        <v>7371723.2938162591</v>
      </c>
      <c r="Q285" s="40">
        <f>INDEX(人口源表!$1:$1048576,MATCH($B285,人口源表!$A:$A,0),MATCH(Q$1,人口源表!$1:$1,0))*INDEX(城镇化率!$1:$1048576,MATCH($B285,城镇化率!$A:$A,0),MATCH(Q$1,城镇化率!$5:$5,0))/100</f>
        <v>7459098.6973395441</v>
      </c>
      <c r="R285" s="40">
        <f>INDEX(人口源表!$1:$1048576,MATCH($B285,人口源表!$A:$A,0),MATCH(R$1,人口源表!$1:$1,0))*INDEX(城镇化率!$1:$1048576,MATCH($B285,城镇化率!$A:$A,0),MATCH(R$1,城镇化率!$5:$5,0))/100</f>
        <v>7543472.3045177972</v>
      </c>
      <c r="S285" s="40">
        <f>INDEX(人口源表!$1:$1048576,MATCH($B285,人口源表!$A:$A,0),MATCH(S$1,人口源表!$1:$1,0))*INDEX(城镇化率!$1:$1048576,MATCH($B285,城镇化率!$A:$A,0),MATCH(S$1,城镇化率!$5:$5,0))/100</f>
        <v>7587196.2487519719</v>
      </c>
      <c r="T285" s="40">
        <f>INDEX(人口源表!$1:$1048576,MATCH($B285,人口源表!$A:$A,0),MATCH(T$1,人口源表!$1:$1,0))*INDEX(城镇化率!$1:$1048576,MATCH($B285,城镇化率!$A:$A,0),MATCH(T$1,城镇化率!$5:$5,0))/100</f>
        <v>7627524.4063808993</v>
      </c>
      <c r="U285" s="40">
        <f>INDEX(人口源表!$1:$1048576,MATCH($B285,人口源表!$A:$A,0),MATCH(U$1,人口源表!$1:$1,0))*INDEX(城镇化率!$1:$1048576,MATCH($B285,城镇化率!$A:$A,0),MATCH(U$1,城镇化率!$5:$5,0))/100</f>
        <v>7664598.0587046416</v>
      </c>
      <c r="V285" s="40">
        <f>INDEX(人口源表!$1:$1048576,MATCH($B285,人口源表!$A:$A,0),MATCH(V$1,人口源表!$1:$1,0))*INDEX(城镇化率!$1:$1048576,MATCH($B285,城镇化率!$A:$A,0),MATCH(V$1,城镇化率!$5:$5,0))/100</f>
        <v>7698555.7289385162</v>
      </c>
      <c r="W285" s="40">
        <f>INDEX(人口源表!$1:$1048576,MATCH($B285,人口源表!$A:$A,0),MATCH(W$1,人口源表!$1:$1,0))*INDEX(城镇化率!$1:$1048576,MATCH($B285,城镇化率!$A:$A,0),MATCH(W$1,城镇化率!$5:$5,0))/100</f>
        <v>7729530.4418212138</v>
      </c>
      <c r="X285" s="40">
        <f>INDEX(人口源表!$1:$1048576,MATCH($B285,人口源表!$A:$A,0),MATCH(X$1,人口源表!$1:$1,0))*INDEX(城镇化率!$1:$1048576,MATCH($B285,城镇化率!$A:$A,0),MATCH(X$1,城镇化率!$5:$5,0))/100</f>
        <v>7757653.9555523824</v>
      </c>
      <c r="Y285" s="40">
        <f>INDEX(人口源表!$1:$1048576,MATCH($B285,人口源表!$A:$A,0),MATCH(Y$1,人口源表!$1:$1,0))*INDEX(城镇化率!$1:$1048576,MATCH($B285,城镇化率!$A:$A,0),MATCH(Y$1,城镇化率!$5:$5,0))/100</f>
        <v>7783051.3765958594</v>
      </c>
      <c r="Z285" s="40">
        <f>INDEX(人口源表!$1:$1048576,MATCH($B285,人口源表!$A:$A,0),MATCH(Z$1,人口源表!$1:$1,0))*INDEX(城镇化率!$1:$1048576,MATCH($B285,城镇化率!$A:$A,0),MATCH(Z$1,城镇化率!$5:$5,0))/100</f>
        <v>7805844.5185502423</v>
      </c>
      <c r="AA285" s="40">
        <f>INDEX(人口源表!$1:$1048576,MATCH($B285,人口源表!$A:$A,0),MATCH(AA$1,人口源表!$1:$1,0))*INDEX(城镇化率!$1:$1048576,MATCH($B285,城镇化率!$A:$A,0),MATCH(AA$1,城镇化率!$5:$5,0))/100</f>
        <v>7826152.6798448833</v>
      </c>
      <c r="AB285" s="40">
        <f>INDEX(人口源表!$1:$1048576,MATCH($B285,人口源表!$A:$A,0),MATCH(AB$1,人口源表!$1:$1,0))*INDEX(城镇化率!$1:$1048576,MATCH($B285,城镇化率!$A:$A,0),MATCH(AB$1,城镇化率!$5:$5,0))/100</f>
        <v>7844088.9493133547</v>
      </c>
      <c r="AC285" s="40">
        <f>INDEX(人口源表!$1:$1048576,MATCH($B285,人口源表!$A:$A,0),MATCH(AC$1,人口源表!$1:$1,0))*INDEX(城镇化率!$1:$1048576,MATCH($B285,城镇化率!$A:$A,0),MATCH(AC$1,城镇化率!$5:$5,0))/100</f>
        <v>7850144.0866450854</v>
      </c>
      <c r="AD285" s="40">
        <f>INDEX(人口源表!$1:$1048576,MATCH($B285,人口源表!$A:$A,0),MATCH(AD$1,人口源表!$1:$1,0))*INDEX(城镇化率!$1:$1048576,MATCH($B285,城镇化率!$A:$A,0),MATCH(AD$1,城镇化率!$5:$5,0))/100</f>
        <v>7854020.1232443638</v>
      </c>
      <c r="AE285" s="40">
        <f>INDEX(人口源表!$1:$1048576,MATCH($B285,人口源表!$A:$A,0),MATCH(AE$1,人口源表!$1:$1,0))*INDEX(城镇化率!$1:$1048576,MATCH($B285,城镇化率!$A:$A,0),MATCH(AE$1,城镇化率!$5:$5,0))/100</f>
        <v>7855823.5590842804</v>
      </c>
      <c r="AF285" s="40">
        <f>INDEX(人口源表!$1:$1048576,MATCH($B285,人口源表!$A:$A,0),MATCH(AF$1,人口源表!$1:$1,0))*INDEX(城镇化率!$1:$1048576,MATCH($B285,城镇化率!$A:$A,0),MATCH(AF$1,城镇化率!$5:$5,0))/100</f>
        <v>7855656.2944863196</v>
      </c>
      <c r="AG285" s="40">
        <f>INDEX(人口源表!$1:$1048576,MATCH($B285,人口源表!$A:$A,0),MATCH(AG$1,人口源表!$1:$1,0))*INDEX(城镇化率!$1:$1048576,MATCH($B285,城镇化率!$A:$A,0),MATCH(AG$1,城镇化率!$5:$5,0))/100</f>
        <v>7853614.6106168851</v>
      </c>
      <c r="AH285" s="40">
        <f>INDEX(人口源表!$1:$1048576,MATCH($B285,人口源表!$A:$A,0),MATCH(AH$1,人口源表!$1:$1,0))*INDEX(城镇化率!$1:$1048576,MATCH($B285,城镇化率!$A:$A,0),MATCH(AH$1,城镇化率!$5:$5,0))/100</f>
        <v>7849789.0479669096</v>
      </c>
      <c r="AI285" s="40">
        <f>INDEX(人口源表!$1:$1048576,MATCH($B285,人口源表!$A:$A,0),MATCH(AI$1,人口源表!$1:$1,0))*INDEX(城镇化率!$1:$1048576,MATCH($B285,城镇化率!$A:$A,0),MATCH(AI$1,城镇化率!$5:$5,0))/100</f>
        <v>7844265.2068085792</v>
      </c>
      <c r="AJ285" s="40">
        <f>INDEX(人口源表!$1:$1048576,MATCH($B285,人口源表!$A:$A,0),MATCH(AJ$1,人口源表!$1:$1,0))*INDEX(城镇化率!$1:$1048576,MATCH($B285,城镇化率!$A:$A,0),MATCH(AJ$1,城镇化率!$5:$5,0))/100</f>
        <v>7837120.8595168805</v>
      </c>
      <c r="AK285" s="40">
        <f>INDEX(人口源表!$1:$1048576,MATCH($B285,人口源表!$A:$A,0),MATCH(AK$1,人口源表!$1:$1,0))*INDEX(城镇化率!$1:$1048576,MATCH($B285,城镇化率!$A:$A,0),MATCH(AK$1,城镇化率!$5:$5,0))/100</f>
        <v>7828429.511443832</v>
      </c>
      <c r="AL285" s="40">
        <f>INDEX(人口源表!$1:$1048576,MATCH($B285,人口源表!$A:$A,0),MATCH(AL$1,人口源表!$1:$1,0))*INDEX(城镇化率!$1:$1048576,MATCH($B285,城镇化率!$A:$A,0),MATCH(AL$1,城镇化率!$5:$5,0))/100</f>
        <v>7818258.4407327129</v>
      </c>
      <c r="AM285" s="40">
        <f>INDEX(人口源表!$1:$1048576,MATCH($B285,人口源表!$A:$A,0),MATCH(AM$1,人口源表!$1:$1,0))*INDEX(城镇化率!$1:$1048576,MATCH($B285,城镇化率!$A:$A,0),MATCH(AM$1,城镇化率!$5:$5,0))/100</f>
        <v>7806667.6322059343</v>
      </c>
      <c r="AN285" s="40">
        <f>INDEX(人口源表!$1:$1048576,MATCH($B285,人口源表!$A:$A,0),MATCH(AN$1,人口源表!$1:$1,0))*INDEX(城镇化率!$1:$1048576,MATCH($B285,城镇化率!$A:$A,0),MATCH(AN$1,城镇化率!$5:$5,0))/100</f>
        <v>7793710.5704505537</v>
      </c>
      <c r="AO285" s="40">
        <f>INDEX(人口源表!$1:$1048576,MATCH($B285,人口源表!$A:$A,0),MATCH(AO$1,人口源表!$1:$1,0))*INDEX(城镇化率!$1:$1048576,MATCH($B285,城镇化率!$A:$A,0),MATCH(AO$1,城镇化率!$5:$5,0))/100</f>
        <v>7779435.0524762133</v>
      </c>
      <c r="AP285" s="40">
        <f>INDEX(人口源表!$1:$1048576,MATCH($B285,人口源表!$A:$A,0),MATCH(AP$1,人口源表!$1:$1,0))*INDEX(城镇化率!$1:$1048576,MATCH($B285,城镇化率!$A:$A,0),MATCH(AP$1,城镇化率!$5:$5,0))/100</f>
        <v>7763882.1240909491</v>
      </c>
      <c r="AQ285" s="40">
        <f>INDEX(人口源表!$1:$1048576,MATCH($B285,人口源表!$A:$A,0),MATCH(AQ$1,人口源表!$1:$1,0))*INDEX(城镇化率!$1:$1048576,MATCH($B285,城镇化率!$A:$A,0),MATCH(AQ$1,城镇化率!$5:$5,0))/100</f>
        <v>7747085.9451251701</v>
      </c>
      <c r="AR285" s="40">
        <f>INDEX(人口源表!$1:$1048576,MATCH($B285,人口源表!$A:$A,0),MATCH(AR$1,人口源表!$1:$1,0))*INDEX(城镇化率!$1:$1048576,MATCH($B285,城镇化率!$A:$A,0),MATCH(AR$1,城镇化率!$5:$5,0))/100</f>
        <v>7729073.6531016277</v>
      </c>
      <c r="AS285" s="40">
        <f>INDEX(人口源表!$1:$1048576,MATCH($B285,人口源表!$A:$A,0),MATCH(AS$1,人口源表!$1:$1,0))*INDEX(城镇化率!$1:$1048576,MATCH($B285,城镇化率!$A:$A,0),MATCH(AS$1,城镇化率!$5:$5,0))/100</f>
        <v>7709864.2665137956</v>
      </c>
      <c r="AT285" s="40">
        <f>INDEX(人口源表!$1:$1048576,MATCH($B285,人口源表!$A:$A,0),MATCH(AT$1,人口源表!$1:$1,0))*INDEX(城镇化率!$1:$1048576,MATCH($B285,城镇化率!$A:$A,0),MATCH(AT$1,城镇化率!$5:$5,0))/100</f>
        <v>7689471.4145875033</v>
      </c>
      <c r="AU285" s="40">
        <f>INDEX(人口源表!$1:$1048576,MATCH($B285,人口源表!$A:$A,0),MATCH(AU$1,人口源表!$1:$1,0))*INDEX(城镇化率!$1:$1048576,MATCH($B285,城镇化率!$A:$A,0),MATCH(AU$1,城镇化率!$5:$5,0))/100</f>
        <v>7667900.334153329</v>
      </c>
      <c r="AV285" s="40">
        <f>INDEX(人口源表!$1:$1048576,MATCH($B285,人口源表!$A:$A,0),MATCH(AV$1,人口源表!$1:$1,0))*INDEX(城镇化率!$1:$1048576,MATCH($B285,城镇化率!$A:$A,0),MATCH(AV$1,城镇化率!$5:$5,0))/100</f>
        <v>7645147.7088862108</v>
      </c>
    </row>
    <row r="286" spans="1:48" x14ac:dyDescent="0.15">
      <c r="A286" s="4" t="s">
        <v>878</v>
      </c>
      <c r="B286" s="4" t="s">
        <v>574</v>
      </c>
      <c r="C286" s="34">
        <f>VLOOKUP(B286,'[1]2016省城人口总结（根）'!B:C,2,FALSE)/100</f>
        <v>0.46938566732412901</v>
      </c>
      <c r="D286" s="40">
        <f>INDEX(人口源表!$1:$1048576,MATCH($B286,人口源表!$A:$A,0),MATCH(D$1,人口源表!$1:$1,0))*INDEX(城镇化率!$1:$1048576,MATCH($B286,城镇化率!$A:$A,0),MATCH(D$1,城镇化率!$5:$5,0))/100</f>
        <v>2848099.8027562397</v>
      </c>
      <c r="E286" s="40">
        <f>INDEX(人口源表!$1:$1048576,MATCH($B286,人口源表!$A:$A,0),MATCH(E$1,人口源表!$1:$1,0))*INDEX(城镇化率!$1:$1048576,MATCH($B286,城镇化率!$A:$A,0),MATCH(E$1,城镇化率!$5:$5,0))/100</f>
        <v>2911713.6200149208</v>
      </c>
      <c r="F286" s="40">
        <f>INDEX(人口源表!$1:$1048576,MATCH($B286,人口源表!$A:$A,0),MATCH(F$1,人口源表!$1:$1,0))*INDEX(城镇化率!$1:$1048576,MATCH($B286,城镇化率!$A:$A,0),MATCH(F$1,城镇化率!$5:$5,0))/100</f>
        <v>2976327.1976351677</v>
      </c>
      <c r="G286" s="40">
        <f>INDEX(人口源表!$1:$1048576,MATCH($B286,人口源表!$A:$A,0),MATCH(G$1,人口源表!$1:$1,0))*INDEX(城镇化率!$1:$1048576,MATCH($B286,城镇化率!$A:$A,0),MATCH(G$1,城镇化率!$5:$5,0))/100</f>
        <v>2830812.9080278999</v>
      </c>
      <c r="H286" s="40">
        <f>INDEX(人口源表!$1:$1048576,MATCH($B286,人口源表!$A:$A,0),MATCH(H$1,人口源表!$1:$1,0))*INDEX(城镇化率!$1:$1048576,MATCH($B286,城镇化率!$A:$A,0),MATCH(H$1,城镇化率!$5:$5,0))/100</f>
        <v>2895084.4624736672</v>
      </c>
      <c r="I286" s="40">
        <f>INDEX(人口源表!$1:$1048576,MATCH($B286,人口源表!$A:$A,0),MATCH(I$1,人口源表!$1:$1,0))*INDEX(城镇化率!$1:$1048576,MATCH($B286,城镇化率!$A:$A,0),MATCH(I$1,城镇化率!$5:$5,0))/100</f>
        <v>2942221.4968139827</v>
      </c>
      <c r="J286" s="40">
        <f>INDEX(人口源表!$1:$1048576,MATCH($B286,人口源表!$A:$A,0),MATCH(J$1,人口源表!$1:$1,0))*INDEX(城镇化率!$1:$1048576,MATCH($B286,城镇化率!$A:$A,0),MATCH(J$1,城镇化率!$5:$5,0))/100</f>
        <v>2991523.3959540953</v>
      </c>
      <c r="K286" s="40">
        <f>INDEX(人口源表!$1:$1048576,MATCH($B286,人口源表!$A:$A,0),MATCH(K$1,人口源表!$1:$1,0))*INDEX(城镇化率!$1:$1048576,MATCH($B286,城镇化率!$A:$A,0),MATCH(K$1,城镇化率!$5:$5,0))/100</f>
        <v>3042646.5222508069</v>
      </c>
      <c r="L286" s="40">
        <f>INDEX(人口源表!$1:$1048576,MATCH($B286,人口源表!$A:$A,0),MATCH(L$1,人口源表!$1:$1,0))*INDEX(城镇化率!$1:$1048576,MATCH($B286,城镇化率!$A:$A,0),MATCH(L$1,城镇化率!$5:$5,0))/100</f>
        <v>3095253.7773851897</v>
      </c>
      <c r="M286" s="40">
        <f>INDEX(人口源表!$1:$1048576,MATCH($B286,人口源表!$A:$A,0),MATCH(M$1,人口源表!$1:$1,0))*INDEX(城镇化率!$1:$1048576,MATCH($B286,城镇化率!$A:$A,0),MATCH(M$1,城镇化率!$5:$5,0))/100</f>
        <v>3149020.0424389075</v>
      </c>
      <c r="N286" s="40">
        <f>INDEX(人口源表!$1:$1048576,MATCH($B286,人口源表!$A:$A,0),MATCH(N$1,人口源表!$1:$1,0))*INDEX(城镇化率!$1:$1048576,MATCH($B286,城镇化率!$A:$A,0),MATCH(N$1,城镇化率!$5:$5,0))/100</f>
        <v>3203629.3987005795</v>
      </c>
      <c r="O286" s="40">
        <f>INDEX(人口源表!$1:$1048576,MATCH($B286,人口源表!$A:$A,0),MATCH(O$1,人口源表!$1:$1,0))*INDEX(城镇化率!$1:$1048576,MATCH($B286,城镇化率!$A:$A,0),MATCH(O$1,城镇化率!$5:$5,0))/100</f>
        <v>3258777.5405006446</v>
      </c>
      <c r="P286" s="40">
        <f>INDEX(人口源表!$1:$1048576,MATCH($B286,人口源表!$A:$A,0),MATCH(P$1,人口源表!$1:$1,0))*INDEX(城镇化率!$1:$1048576,MATCH($B286,城镇化率!$A:$A,0),MATCH(P$1,城镇化率!$5:$5,0))/100</f>
        <v>3314172.68104618</v>
      </c>
      <c r="Q286" s="40">
        <f>INDEX(人口源表!$1:$1048576,MATCH($B286,人口源表!$A:$A,0),MATCH(Q$1,人口源表!$1:$1,0))*INDEX(城镇化率!$1:$1048576,MATCH($B286,城镇化率!$A:$A,0),MATCH(Q$1,城镇化率!$5:$5,0))/100</f>
        <v>3369536.4887225111</v>
      </c>
      <c r="R286" s="40">
        <f>INDEX(人口源表!$1:$1048576,MATCH($B286,人口源表!$A:$A,0),MATCH(R$1,人口源表!$1:$1,0))*INDEX(城镇化率!$1:$1048576,MATCH($B286,城镇化率!$A:$A,0),MATCH(R$1,城镇化率!$5:$5,0))/100</f>
        <v>3424605.0546112163</v>
      </c>
      <c r="S286" s="40">
        <f>INDEX(人口源表!$1:$1048576,MATCH($B286,人口源表!$A:$A,0),MATCH(S$1,人口源表!$1:$1,0))*INDEX(城镇化率!$1:$1048576,MATCH($B286,城镇化率!$A:$A,0),MATCH(S$1,城镇化率!$5:$5,0))/100</f>
        <v>3461905.3617616682</v>
      </c>
      <c r="T286" s="40">
        <f>INDEX(人口源表!$1:$1048576,MATCH($B286,人口源表!$A:$A,0),MATCH(T$1,人口源表!$1:$1,0))*INDEX(城镇化率!$1:$1048576,MATCH($B286,城镇化率!$A:$A,0),MATCH(T$1,城镇化率!$5:$5,0))/100</f>
        <v>3497982.068602819</v>
      </c>
      <c r="U286" s="40">
        <f>INDEX(人口源表!$1:$1048576,MATCH($B286,人口源表!$A:$A,0),MATCH(U$1,人口源表!$1:$1,0))*INDEX(城镇化率!$1:$1048576,MATCH($B286,城镇化率!$A:$A,0),MATCH(U$1,城镇化率!$5:$5,0))/100</f>
        <v>3532638.7803896838</v>
      </c>
      <c r="V286" s="40">
        <f>INDEX(人口源表!$1:$1048576,MATCH($B286,人口源表!$A:$A,0),MATCH(V$1,人口源表!$1:$1,0))*INDEX(城镇化率!$1:$1048576,MATCH($B286,城镇化率!$A:$A,0),MATCH(V$1,城镇化率!$5:$5,0))/100</f>
        <v>3565699.7066954188</v>
      </c>
      <c r="W286" s="40">
        <f>INDEX(人口源表!$1:$1048576,MATCH($B286,人口源表!$A:$A,0),MATCH(W$1,人口源表!$1:$1,0))*INDEX(城镇化率!$1:$1048576,MATCH($B286,城镇化率!$A:$A,0),MATCH(W$1,城镇化率!$5:$5,0))/100</f>
        <v>3597012.4987569298</v>
      </c>
      <c r="X286" s="40">
        <f>INDEX(人口源表!$1:$1048576,MATCH($B286,人口源表!$A:$A,0),MATCH(X$1,人口源表!$1:$1,0))*INDEX(城镇化率!$1:$1048576,MATCH($B286,城镇化率!$A:$A,0),MATCH(X$1,城镇化率!$5:$5,0))/100</f>
        <v>3626447.1629760033</v>
      </c>
      <c r="Y286" s="40">
        <f>INDEX(人口源表!$1:$1048576,MATCH($B286,人口源表!$A:$A,0),MATCH(Y$1,人口源表!$1:$1,0))*INDEX(城镇化率!$1:$1048576,MATCH($B286,城镇化率!$A:$A,0),MATCH(Y$1,城镇化率!$5:$5,0))/100</f>
        <v>3653899.5277671986</v>
      </c>
      <c r="Z286" s="40">
        <f>INDEX(人口源表!$1:$1048576,MATCH($B286,人口源表!$A:$A,0),MATCH(Z$1,人口源表!$1:$1,0))*INDEX(城镇化率!$1:$1048576,MATCH($B286,城镇化率!$A:$A,0),MATCH(Z$1,城镇化率!$5:$5,0))/100</f>
        <v>3679287.8784621535</v>
      </c>
      <c r="AA286" s="40">
        <f>INDEX(人口源表!$1:$1048576,MATCH($B286,人口源表!$A:$A,0),MATCH(AA$1,人口源表!$1:$1,0))*INDEX(城镇化率!$1:$1048576,MATCH($B286,城镇化率!$A:$A,0),MATCH(AA$1,城镇化率!$5:$5,0))/100</f>
        <v>3702557.0232593007</v>
      </c>
      <c r="AB286" s="40">
        <f>INDEX(人口源表!$1:$1048576,MATCH($B286,人口源表!$A:$A,0),MATCH(AB$1,人口源表!$1:$1,0))*INDEX(城镇化率!$1:$1048576,MATCH($B286,城镇化率!$A:$A,0),MATCH(AB$1,城镇化率!$5:$5,0))/100</f>
        <v>3723676.6419503498</v>
      </c>
      <c r="AC286" s="40">
        <f>INDEX(人口源表!$1:$1048576,MATCH($B286,人口源表!$A:$A,0),MATCH(AC$1,人口源表!$1:$1,0))*INDEX(城镇化率!$1:$1048576,MATCH($B286,城镇化率!$A:$A,0),MATCH(AC$1,城镇化率!$5:$5,0))/100</f>
        <v>3738064.5087363697</v>
      </c>
      <c r="AD286" s="40">
        <f>INDEX(人口源表!$1:$1048576,MATCH($B286,人口源表!$A:$A,0),MATCH(AD$1,人口源表!$1:$1,0))*INDEX(城镇化率!$1:$1048576,MATCH($B286,城镇化率!$A:$A,0),MATCH(AD$1,城镇化率!$5:$5,0))/100</f>
        <v>3750287.9300054754</v>
      </c>
      <c r="AE286" s="40">
        <f>INDEX(人口源表!$1:$1048576,MATCH($B286,人口源表!$A:$A,0),MATCH(AE$1,人口源表!$1:$1,0))*INDEX(城镇化率!$1:$1048576,MATCH($B286,城镇化率!$A:$A,0),MATCH(AE$1,城镇化率!$5:$5,0))/100</f>
        <v>3760406.3337986302</v>
      </c>
      <c r="AF286" s="40">
        <f>INDEX(人口源表!$1:$1048576,MATCH($B286,人口源表!$A:$A,0),MATCH(AF$1,人口源表!$1:$1,0))*INDEX(城镇化率!$1:$1048576,MATCH($B286,城镇化率!$A:$A,0),MATCH(AF$1,城镇化率!$5:$5,0))/100</f>
        <v>3768507.4585576029</v>
      </c>
      <c r="AG286" s="40">
        <f>INDEX(人口源表!$1:$1048576,MATCH($B286,人口源表!$A:$A,0),MATCH(AG$1,人口源表!$1:$1,0))*INDEX(城镇化率!$1:$1048576,MATCH($B286,城镇化率!$A:$A,0),MATCH(AG$1,城镇化率!$5:$5,0))/100</f>
        <v>3774707.2830590145</v>
      </c>
      <c r="AH286" s="40">
        <f>INDEX(人口源表!$1:$1048576,MATCH($B286,人口源表!$A:$A,0),MATCH(AH$1,人口源表!$1:$1,0))*INDEX(城镇化率!$1:$1048576,MATCH($B286,城镇化率!$A:$A,0),MATCH(AH$1,城镇化率!$5:$5,0))/100</f>
        <v>3779150.5451656133</v>
      </c>
      <c r="AI286" s="40">
        <f>INDEX(人口源表!$1:$1048576,MATCH($B286,人口源表!$A:$A,0),MATCH(AI$1,人口源表!$1:$1,0))*INDEX(城镇化率!$1:$1048576,MATCH($B286,城镇化率!$A:$A,0),MATCH(AI$1,城镇化率!$5:$5,0))/100</f>
        <v>3782013.0622413284</v>
      </c>
      <c r="AJ286" s="40">
        <f>INDEX(人口源表!$1:$1048576,MATCH($B286,人口源表!$A:$A,0),MATCH(AJ$1,人口源表!$1:$1,0))*INDEX(城镇化率!$1:$1048576,MATCH($B286,城镇化率!$A:$A,0),MATCH(AJ$1,城镇化率!$5:$5,0))/100</f>
        <v>3783499.2910674126</v>
      </c>
      <c r="AK286" s="40">
        <f>INDEX(人口源表!$1:$1048576,MATCH($B286,人口源表!$A:$A,0),MATCH(AK$1,人口源表!$1:$1,0))*INDEX(城镇化率!$1:$1048576,MATCH($B286,城镇化率!$A:$A,0),MATCH(AK$1,城镇化率!$5:$5,0))/100</f>
        <v>3783845.2543454939</v>
      </c>
      <c r="AL286" s="40">
        <f>INDEX(人口源表!$1:$1048576,MATCH($B286,人口源表!$A:$A,0),MATCH(AL$1,人口源表!$1:$1,0))*INDEX(城镇化率!$1:$1048576,MATCH($B286,城镇化率!$A:$A,0),MATCH(AL$1,城镇化率!$5:$5,0))/100</f>
        <v>3783318.5004246975</v>
      </c>
      <c r="AM286" s="40">
        <f>INDEX(人口源表!$1:$1048576,MATCH($B286,人口源表!$A:$A,0),MATCH(AM$1,人口源表!$1:$1,0))*INDEX(城镇化率!$1:$1048576,MATCH($B286,城镇化率!$A:$A,0),MATCH(AM$1,城镇化率!$5:$5,0))/100</f>
        <v>3782217.4479158246</v>
      </c>
      <c r="AN286" s="40">
        <f>INDEX(人口源表!$1:$1048576,MATCH($B286,人口源表!$A:$A,0),MATCH(AN$1,人口源表!$1:$1,0))*INDEX(城镇化率!$1:$1048576,MATCH($B286,城镇化率!$A:$A,0),MATCH(AN$1,城镇化率!$5:$5,0))/100</f>
        <v>3780874.3689347128</v>
      </c>
      <c r="AO286" s="40">
        <f>INDEX(人口源表!$1:$1048576,MATCH($B286,人口源表!$A:$A,0),MATCH(AO$1,人口源表!$1:$1,0))*INDEX(城镇化率!$1:$1048576,MATCH($B286,城镇化率!$A:$A,0),MATCH(AO$1,城镇化率!$5:$5,0))/100</f>
        <v>3779653.5352475923</v>
      </c>
      <c r="AP286" s="40">
        <f>INDEX(人口源表!$1:$1048576,MATCH($B286,人口源表!$A:$A,0),MATCH(AP$1,人口源表!$1:$1,0))*INDEX(城镇化率!$1:$1048576,MATCH($B286,城镇化率!$A:$A,0),MATCH(AP$1,城镇化率!$5:$5,0))/100</f>
        <v>3778953.0031530987</v>
      </c>
      <c r="AQ286" s="40">
        <f>INDEX(人口源表!$1:$1048576,MATCH($B286,人口源表!$A:$A,0),MATCH(AQ$1,人口源表!$1:$1,0))*INDEX(城镇化率!$1:$1048576,MATCH($B286,城镇化率!$A:$A,0),MATCH(AQ$1,城镇化率!$5:$5,0))/100</f>
        <v>3779205.1984516298</v>
      </c>
      <c r="AR286" s="40">
        <f>INDEX(人口源表!$1:$1048576,MATCH($B286,人口源表!$A:$A,0),MATCH(AR$1,人口源表!$1:$1,0))*INDEX(城镇化率!$1:$1048576,MATCH($B286,城镇化率!$A:$A,0),MATCH(AR$1,城镇化率!$5:$5,0))/100</f>
        <v>3780876.8885973189</v>
      </c>
      <c r="AS286" s="40">
        <f>INDEX(人口源表!$1:$1048576,MATCH($B286,人口源表!$A:$A,0),MATCH(AS$1,人口源表!$1:$1,0))*INDEX(城镇化率!$1:$1048576,MATCH($B286,城镇化率!$A:$A,0),MATCH(AS$1,城镇化率!$5:$5,0))/100</f>
        <v>3784470.3904631436</v>
      </c>
      <c r="AT286" s="40">
        <f>INDEX(人口源表!$1:$1048576,MATCH($B286,人口源表!$A:$A,0),MATCH(AT$1,人口源表!$1:$1,0))*INDEX(城镇化率!$1:$1048576,MATCH($B286,城镇化率!$A:$A,0),MATCH(AT$1,城镇化率!$5:$5,0))/100</f>
        <v>3790524.1746509154</v>
      </c>
      <c r="AU286" s="40">
        <f>INDEX(人口源表!$1:$1048576,MATCH($B286,人口源表!$A:$A,0),MATCH(AU$1,人口源表!$1:$1,0))*INDEX(城镇化率!$1:$1048576,MATCH($B286,城镇化率!$A:$A,0),MATCH(AU$1,城镇化率!$5:$5,0))/100</f>
        <v>3799612.8501208816</v>
      </c>
      <c r="AV286" s="40">
        <f>INDEX(人口源表!$1:$1048576,MATCH($B286,人口源表!$A:$A,0),MATCH(AV$1,人口源表!$1:$1,0))*INDEX(城镇化率!$1:$1048576,MATCH($B286,城镇化率!$A:$A,0),MATCH(AV$1,城镇化率!$5:$5,0))/100</f>
        <v>3812349.027187434</v>
      </c>
    </row>
    <row r="287" spans="1:48" x14ac:dyDescent="0.15">
      <c r="A287" s="4" t="s">
        <v>878</v>
      </c>
      <c r="B287" s="4" t="s">
        <v>576</v>
      </c>
      <c r="C287" s="34">
        <f>VLOOKUP(B287,'[1]2016省城人口总结（根）'!B:C,2,FALSE)/100</f>
        <v>0.50286315789473701</v>
      </c>
      <c r="D287" s="40">
        <f>INDEX(人口源表!$1:$1048576,MATCH($B287,人口源表!$A:$A,0),MATCH(D$1,人口源表!$1:$1,0))*INDEX(城镇化率!$1:$1048576,MATCH($B287,城镇化率!$A:$A,0),MATCH(D$1,城镇化率!$5:$5,0))/100</f>
        <v>1199710.710826321</v>
      </c>
      <c r="E287" s="40">
        <f>INDEX(人口源表!$1:$1048576,MATCH($B287,人口源表!$A:$A,0),MATCH(E$1,人口源表!$1:$1,0))*INDEX(城镇化率!$1:$1048576,MATCH($B287,城镇化率!$A:$A,0),MATCH(E$1,城镇化率!$5:$5,0))/100</f>
        <v>1226415.6572335123</v>
      </c>
      <c r="F287" s="40">
        <f>INDEX(人口源表!$1:$1048576,MATCH($B287,人口源表!$A:$A,0),MATCH(F$1,人口源表!$1:$1,0))*INDEX(城镇化率!$1:$1048576,MATCH($B287,城镇化率!$A:$A,0),MATCH(F$1,城镇化率!$5:$5,0))/100</f>
        <v>1253370.6133779103</v>
      </c>
      <c r="G287" s="40">
        <f>INDEX(人口源表!$1:$1048576,MATCH($B287,人口源表!$A:$A,0),MATCH(G$1,人口源表!$1:$1,0))*INDEX(城镇化率!$1:$1048576,MATCH($B287,城镇化率!$A:$A,0),MATCH(G$1,城镇化率!$5:$5,0))/100</f>
        <v>1181738.1164903981</v>
      </c>
      <c r="H287" s="40">
        <f>INDEX(人口源表!$1:$1048576,MATCH($B287,人口源表!$A:$A,0),MATCH(H$1,人口源表!$1:$1,0))*INDEX(城镇化率!$1:$1048576,MATCH($B287,城镇化率!$A:$A,0),MATCH(H$1,城镇化率!$5:$5,0))/100</f>
        <v>1210050.7597917474</v>
      </c>
      <c r="I287" s="40">
        <f>INDEX(人口源表!$1:$1048576,MATCH($B287,人口源表!$A:$A,0),MATCH(I$1,人口源表!$1:$1,0))*INDEX(城镇化率!$1:$1048576,MATCH($B287,城镇化率!$A:$A,0),MATCH(I$1,城镇化率!$5:$5,0))/100</f>
        <v>1230133.0049527194</v>
      </c>
      <c r="J287" s="40">
        <f>INDEX(人口源表!$1:$1048576,MATCH($B287,人口源表!$A:$A,0),MATCH(J$1,人口源表!$1:$1,0))*INDEX(城镇化率!$1:$1048576,MATCH($B287,城镇化率!$A:$A,0),MATCH(J$1,城镇化率!$5:$5,0))/100</f>
        <v>1250134.7937428611</v>
      </c>
      <c r="K287" s="40">
        <f>INDEX(人口源表!$1:$1048576,MATCH($B287,人口源表!$A:$A,0),MATCH(K$1,人口源表!$1:$1,0))*INDEX(城镇化率!$1:$1048576,MATCH($B287,城镇化率!$A:$A,0),MATCH(K$1,城镇化率!$5:$5,0))/100</f>
        <v>1270003.448019803</v>
      </c>
      <c r="L287" s="40">
        <f>INDEX(人口源表!$1:$1048576,MATCH($B287,人口源表!$A:$A,0),MATCH(L$1,人口源表!$1:$1,0))*INDEX(城镇化率!$1:$1048576,MATCH($B287,城镇化率!$A:$A,0),MATCH(L$1,城镇化率!$5:$5,0))/100</f>
        <v>1289688.777488678</v>
      </c>
      <c r="M287" s="40">
        <f>INDEX(人口源表!$1:$1048576,MATCH($B287,人口源表!$A:$A,0),MATCH(M$1,人口源表!$1:$1,0))*INDEX(城镇化率!$1:$1048576,MATCH($B287,城镇化率!$A:$A,0),MATCH(M$1,城镇化率!$5:$5,0))/100</f>
        <v>1309142.6896780161</v>
      </c>
      <c r="N287" s="40">
        <f>INDEX(人口源表!$1:$1048576,MATCH($B287,人口源表!$A:$A,0),MATCH(N$1,人口源表!$1:$1,0))*INDEX(城镇化率!$1:$1048576,MATCH($B287,城镇化率!$A:$A,0),MATCH(N$1,城镇化率!$5:$5,0))/100</f>
        <v>1328318.200690747</v>
      </c>
      <c r="O287" s="40">
        <f>INDEX(人口源表!$1:$1048576,MATCH($B287,人口源表!$A:$A,0),MATCH(O$1,人口源表!$1:$1,0))*INDEX(城镇化率!$1:$1048576,MATCH($B287,城镇化率!$A:$A,0),MATCH(O$1,城镇化率!$5:$5,0))/100</f>
        <v>1347171.8431102473</v>
      </c>
      <c r="P287" s="40">
        <f>INDEX(人口源表!$1:$1048576,MATCH($B287,人口源表!$A:$A,0),MATCH(P$1,人口源表!$1:$1,0))*INDEX(城镇化率!$1:$1048576,MATCH($B287,城镇化率!$A:$A,0),MATCH(P$1,城镇化率!$5:$5,0))/100</f>
        <v>1365660.9729400873</v>
      </c>
      <c r="Q287" s="40">
        <f>INDEX(人口源表!$1:$1048576,MATCH($B287,人口源表!$A:$A,0),MATCH(Q$1,人口源表!$1:$1,0))*INDEX(城镇化率!$1:$1048576,MATCH($B287,城镇化率!$A:$A,0),MATCH(Q$1,城镇化率!$5:$5,0))/100</f>
        <v>1383746.7924384177</v>
      </c>
      <c r="R287" s="40">
        <f>INDEX(人口源表!$1:$1048576,MATCH($B287,人口源表!$A:$A,0),MATCH(R$1,人口源表!$1:$1,0))*INDEX(城镇化率!$1:$1048576,MATCH($B287,城镇化率!$A:$A,0),MATCH(R$1,城镇化率!$5:$5,0))/100</f>
        <v>1401393.3925313761</v>
      </c>
      <c r="S287" s="40">
        <f>INDEX(人口源表!$1:$1048576,MATCH($B287,人口源表!$A:$A,0),MATCH(S$1,人口源表!$1:$1,0))*INDEX(城镇化率!$1:$1048576,MATCH($B287,城镇化率!$A:$A,0),MATCH(S$1,城镇化率!$5:$5,0))/100</f>
        <v>1411544.1236272706</v>
      </c>
      <c r="T287" s="40">
        <f>INDEX(人口源表!$1:$1048576,MATCH($B287,人口源表!$A:$A,0),MATCH(T$1,人口源表!$1:$1,0))*INDEX(城镇化率!$1:$1048576,MATCH($B287,城镇化率!$A:$A,0),MATCH(T$1,城镇化率!$5:$5,0))/100</f>
        <v>1421062.0875258113</v>
      </c>
      <c r="U287" s="40">
        <f>INDEX(人口源表!$1:$1048576,MATCH($B287,人口源表!$A:$A,0),MATCH(U$1,人口源表!$1:$1,0))*INDEX(城镇化率!$1:$1048576,MATCH($B287,城镇化率!$A:$A,0),MATCH(U$1,城镇化率!$5:$5,0))/100</f>
        <v>1429928.7616937831</v>
      </c>
      <c r="V287" s="40">
        <f>INDEX(人口源表!$1:$1048576,MATCH($B287,人口源表!$A:$A,0),MATCH(V$1,人口源表!$1:$1,0))*INDEX(城镇化率!$1:$1048576,MATCH($B287,城镇化率!$A:$A,0),MATCH(V$1,城镇化率!$5:$5,0))/100</f>
        <v>1438129.5958214148</v>
      </c>
      <c r="W287" s="40">
        <f>INDEX(人口源表!$1:$1048576,MATCH($B287,人口源表!$A:$A,0),MATCH(W$1,人口源表!$1:$1,0))*INDEX(城镇化率!$1:$1048576,MATCH($B287,城镇化率!$A:$A,0),MATCH(W$1,城镇化率!$5:$5,0))/100</f>
        <v>1445654.7241942049</v>
      </c>
      <c r="X287" s="40">
        <f>INDEX(人口源表!$1:$1048576,MATCH($B287,人口源表!$A:$A,0),MATCH(X$1,人口源表!$1:$1,0))*INDEX(城镇化率!$1:$1048576,MATCH($B287,城镇化率!$A:$A,0),MATCH(X$1,城镇化率!$5:$5,0))/100</f>
        <v>1452497.2487054113</v>
      </c>
      <c r="Y287" s="40">
        <f>INDEX(人口源表!$1:$1048576,MATCH($B287,人口源表!$A:$A,0),MATCH(Y$1,人口源表!$1:$1,0))*INDEX(城镇化率!$1:$1048576,MATCH($B287,城镇化率!$A:$A,0),MATCH(Y$1,城镇化率!$5:$5,0))/100</f>
        <v>1458655.7761038088</v>
      </c>
      <c r="Z287" s="40">
        <f>INDEX(人口源表!$1:$1048576,MATCH($B287,人口源表!$A:$A,0),MATCH(Z$1,人口源表!$1:$1,0))*INDEX(城镇化率!$1:$1048576,MATCH($B287,城镇化率!$A:$A,0),MATCH(Z$1,城镇化率!$5:$5,0))/100</f>
        <v>1464132.7011583603</v>
      </c>
      <c r="AA287" s="40">
        <f>INDEX(人口源表!$1:$1048576,MATCH($B287,人口源表!$A:$A,0),MATCH(AA$1,人口源表!$1:$1,0))*INDEX(城镇化率!$1:$1048576,MATCH($B287,城镇化率!$A:$A,0),MATCH(AA$1,城镇化率!$5:$5,0))/100</f>
        <v>1468933.6793040822</v>
      </c>
      <c r="AB287" s="40">
        <f>INDEX(人口源表!$1:$1048576,MATCH($B287,人口源表!$A:$A,0),MATCH(AB$1,人口源表!$1:$1,0))*INDEX(城镇化率!$1:$1048576,MATCH($B287,城镇化率!$A:$A,0),MATCH(AB$1,城镇化率!$5:$5,0))/100</f>
        <v>1473070.2052414594</v>
      </c>
      <c r="AC287" s="40">
        <f>INDEX(人口源表!$1:$1048576,MATCH($B287,人口源表!$A:$A,0),MATCH(AC$1,人口源表!$1:$1,0))*INDEX(城镇化率!$1:$1048576,MATCH($B287,城镇化率!$A:$A,0),MATCH(AC$1,城镇化率!$5:$5,0))/100</f>
        <v>1474751.6837368468</v>
      </c>
      <c r="AD287" s="40">
        <f>INDEX(人口源表!$1:$1048576,MATCH($B287,人口源表!$A:$A,0),MATCH(AD$1,人口源表!$1:$1,0))*INDEX(城镇化率!$1:$1048576,MATCH($B287,城镇化率!$A:$A,0),MATCH(AD$1,城镇化率!$5:$5,0))/100</f>
        <v>1475799.3212212226</v>
      </c>
      <c r="AE287" s="40">
        <f>INDEX(人口源表!$1:$1048576,MATCH($B287,人口源表!$A:$A,0),MATCH(AE$1,人口源表!$1:$1,0))*INDEX(城镇化率!$1:$1048576,MATCH($B287,城镇化率!$A:$A,0),MATCH(AE$1,城镇化率!$5:$5,0))/100</f>
        <v>1476241.3326700043</v>
      </c>
      <c r="AF287" s="40">
        <f>INDEX(人口源表!$1:$1048576,MATCH($B287,人口源表!$A:$A,0),MATCH(AF$1,人口源表!$1:$1,0))*INDEX(城镇化率!$1:$1048576,MATCH($B287,城镇化率!$A:$A,0),MATCH(AF$1,城镇化率!$5:$5,0))/100</f>
        <v>1476109.5832448944</v>
      </c>
      <c r="AG287" s="40">
        <f>INDEX(人口源表!$1:$1048576,MATCH($B287,人口源表!$A:$A,0),MATCH(AG$1,人口源表!$1:$1,0))*INDEX(城镇化率!$1:$1048576,MATCH($B287,城镇化率!$A:$A,0),MATCH(AG$1,城镇化率!$5:$5,0))/100</f>
        <v>1475440.9257580135</v>
      </c>
      <c r="AH287" s="40">
        <f>INDEX(人口源表!$1:$1048576,MATCH($B287,人口源表!$A:$A,0),MATCH(AH$1,人口源表!$1:$1,0))*INDEX(城镇化率!$1:$1048576,MATCH($B287,城镇化率!$A:$A,0),MATCH(AH$1,城镇化率!$5:$5,0))/100</f>
        <v>1474277.2898404633</v>
      </c>
      <c r="AI287" s="40">
        <f>INDEX(人口源表!$1:$1048576,MATCH($B287,人口源表!$A:$A,0),MATCH(AI$1,人口源表!$1:$1,0))*INDEX(城镇化率!$1:$1048576,MATCH($B287,城镇化率!$A:$A,0),MATCH(AI$1,城镇化率!$5:$5,0))/100</f>
        <v>1472666.4134116319</v>
      </c>
      <c r="AJ287" s="40">
        <f>INDEX(人口源表!$1:$1048576,MATCH($B287,人口源表!$A:$A,0),MATCH(AJ$1,人口源表!$1:$1,0))*INDEX(城镇化率!$1:$1048576,MATCH($B287,城镇化率!$A:$A,0),MATCH(AJ$1,城镇化率!$5:$5,0))/100</f>
        <v>1470660.014738112</v>
      </c>
      <c r="AK287" s="40">
        <f>INDEX(人口源表!$1:$1048576,MATCH($B287,人口源表!$A:$A,0),MATCH(AK$1,人口源表!$1:$1,0))*INDEX(城镇化率!$1:$1048576,MATCH($B287,城镇化率!$A:$A,0),MATCH(AK$1,城镇化率!$5:$5,0))/100</f>
        <v>1468315.7988862572</v>
      </c>
      <c r="AL287" s="40">
        <f>INDEX(人口源表!$1:$1048576,MATCH($B287,人口源表!$A:$A,0),MATCH(AL$1,人口源表!$1:$1,0))*INDEX(城镇化率!$1:$1048576,MATCH($B287,城镇化率!$A:$A,0),MATCH(AL$1,城镇化率!$5:$5,0))/100</f>
        <v>1465695.6172144916</v>
      </c>
      <c r="AM287" s="40">
        <f>INDEX(人口源表!$1:$1048576,MATCH($B287,人口源表!$A:$A,0),MATCH(AM$1,人口源表!$1:$1,0))*INDEX(城镇化率!$1:$1048576,MATCH($B287,城镇化率!$A:$A,0),MATCH(AM$1,城镇化率!$5:$5,0))/100</f>
        <v>1462868.141273462</v>
      </c>
      <c r="AN287" s="40">
        <f>INDEX(人口源表!$1:$1048576,MATCH($B287,人口源表!$A:$A,0),MATCH(AN$1,人口源表!$1:$1,0))*INDEX(城镇化率!$1:$1048576,MATCH($B287,城镇化率!$A:$A,0),MATCH(AN$1,城镇化率!$5:$5,0))/100</f>
        <v>1459906.3684361577</v>
      </c>
      <c r="AO287" s="40">
        <f>INDEX(人口源表!$1:$1048576,MATCH($B287,人口源表!$A:$A,0),MATCH(AO$1,人口源表!$1:$1,0))*INDEX(城镇化率!$1:$1048576,MATCH($B287,城镇化率!$A:$A,0),MATCH(AO$1,城镇化率!$5:$5,0))/100</f>
        <v>1456890.3173617977</v>
      </c>
      <c r="AP287" s="40">
        <f>INDEX(人口源表!$1:$1048576,MATCH($B287,人口源表!$A:$A,0),MATCH(AP$1,人口源表!$1:$1,0))*INDEX(城镇化率!$1:$1048576,MATCH($B287,城镇化率!$A:$A,0),MATCH(AP$1,城镇化率!$5:$5,0))/100</f>
        <v>1453905.1745843166</v>
      </c>
      <c r="AQ287" s="40">
        <f>INDEX(人口源表!$1:$1048576,MATCH($B287,人口源表!$A:$A,0),MATCH(AQ$1,人口源表!$1:$1,0))*INDEX(城镇化率!$1:$1048576,MATCH($B287,城镇化率!$A:$A,0),MATCH(AQ$1,城镇化率!$5:$5,0))/100</f>
        <v>1451040.0586674202</v>
      </c>
      <c r="AR287" s="40">
        <f>INDEX(人口源表!$1:$1048576,MATCH($B287,人口源表!$A:$A,0),MATCH(AR$1,人口源表!$1:$1,0))*INDEX(城镇化率!$1:$1048576,MATCH($B287,城镇化率!$A:$A,0),MATCH(AR$1,城镇化率!$5:$5,0))/100</f>
        <v>1448392.0626123073</v>
      </c>
      <c r="AS287" s="40">
        <f>INDEX(人口源表!$1:$1048576,MATCH($B287,人口源表!$A:$A,0),MATCH(AS$1,人口源表!$1:$1,0))*INDEX(城镇化率!$1:$1048576,MATCH($B287,城镇化率!$A:$A,0),MATCH(AS$1,城镇化率!$5:$5,0))/100</f>
        <v>1446064.3938244814</v>
      </c>
      <c r="AT287" s="40">
        <f>INDEX(人口源表!$1:$1048576,MATCH($B287,人口源表!$A:$A,0),MATCH(AT$1,人口源表!$1:$1,0))*INDEX(城镇化率!$1:$1048576,MATCH($B287,城镇化率!$A:$A,0),MATCH(AT$1,城镇化率!$5:$5,0))/100</f>
        <v>1444165.1388142172</v>
      </c>
      <c r="AU287" s="40">
        <f>INDEX(人口源表!$1:$1048576,MATCH($B287,人口源表!$A:$A,0),MATCH(AU$1,人口源表!$1:$1,0))*INDEX(城镇化率!$1:$1048576,MATCH($B287,城镇化率!$A:$A,0),MATCH(AU$1,城镇化率!$5:$5,0))/100</f>
        <v>1442808.6824927053</v>
      </c>
      <c r="AV287" s="40">
        <f>INDEX(人口源表!$1:$1048576,MATCH($B287,人口源表!$A:$A,0),MATCH(AV$1,人口源表!$1:$1,0))*INDEX(城镇化率!$1:$1048576,MATCH($B287,城镇化率!$A:$A,0),MATCH(AV$1,城镇化率!$5:$5,0))/100</f>
        <v>1442116.4851796252</v>
      </c>
    </row>
    <row r="288" spans="1:48" x14ac:dyDescent="0.15">
      <c r="A288" s="4" t="s">
        <v>878</v>
      </c>
      <c r="B288" s="4" t="s">
        <v>578</v>
      </c>
      <c r="C288" s="34">
        <f>VLOOKUP(B288,'[1]2016省城人口总结（根）'!B:C,2,FALSE)/100</f>
        <v>0.35168240277243001</v>
      </c>
      <c r="D288" s="40">
        <f>INDEX(人口源表!$1:$1048576,MATCH($B288,人口源表!$A:$A,0),MATCH(D$1,人口源表!$1:$1,0))*INDEX(城镇化率!$1:$1048576,MATCH($B288,城镇化率!$A:$A,0),MATCH(D$1,城镇化率!$5:$5,0))/100</f>
        <v>909312.03788554703</v>
      </c>
      <c r="E288" s="40">
        <f>INDEX(人口源表!$1:$1048576,MATCH($B288,人口源表!$A:$A,0),MATCH(E$1,人口源表!$1:$1,0))*INDEX(城镇化率!$1:$1048576,MATCH($B288,城镇化率!$A:$A,0),MATCH(E$1,城镇化率!$5:$5,0))/100</f>
        <v>928999.8511012207</v>
      </c>
      <c r="F288" s="40">
        <f>INDEX(人口源表!$1:$1048576,MATCH($B288,人口源表!$A:$A,0),MATCH(F$1,人口源表!$1:$1,0))*INDEX(城镇化率!$1:$1048576,MATCH($B288,城镇化率!$A:$A,0),MATCH(F$1,城镇化率!$5:$5,0))/100</f>
        <v>948923.21698356909</v>
      </c>
      <c r="G288" s="40">
        <f>INDEX(人口源表!$1:$1048576,MATCH($B288,人口源表!$A:$A,0),MATCH(G$1,人口源表!$1:$1,0))*INDEX(城镇化率!$1:$1048576,MATCH($B288,城镇化率!$A:$A,0),MATCH(G$1,城镇化率!$5:$5,0))/100</f>
        <v>894322.59931955906</v>
      </c>
      <c r="H288" s="40">
        <f>INDEX(人口源表!$1:$1048576,MATCH($B288,人口源表!$A:$A,0),MATCH(H$1,人口源表!$1:$1,0))*INDEX(城镇化率!$1:$1048576,MATCH($B288,城镇化率!$A:$A,0),MATCH(H$1,城镇化率!$5:$5,0))/100</f>
        <v>914611.12591752992</v>
      </c>
      <c r="I288" s="40">
        <f>INDEX(人口源表!$1:$1048576,MATCH($B288,人口源表!$A:$A,0),MATCH(I$1,人口源表!$1:$1,0))*INDEX(城镇化率!$1:$1048576,MATCH($B288,城镇化率!$A:$A,0),MATCH(I$1,城镇化率!$5:$5,0))/100</f>
        <v>928985.95135105122</v>
      </c>
      <c r="J288" s="40">
        <f>INDEX(人口源表!$1:$1048576,MATCH($B288,人口源表!$A:$A,0),MATCH(J$1,人口源表!$1:$1,0))*INDEX(城镇化率!$1:$1048576,MATCH($B288,城镇化率!$A:$A,0),MATCH(J$1,城镇化率!$5:$5,0))/100</f>
        <v>943585.59670817328</v>
      </c>
      <c r="K288" s="40">
        <f>INDEX(人口源表!$1:$1048576,MATCH($B288,人口源表!$A:$A,0),MATCH(K$1,人口源表!$1:$1,0))*INDEX(城镇化率!$1:$1048576,MATCH($B288,城镇化率!$A:$A,0),MATCH(K$1,城镇化率!$5:$5,0))/100</f>
        <v>958341.69689719973</v>
      </c>
      <c r="L288" s="40">
        <f>INDEX(人口源表!$1:$1048576,MATCH($B288,人口源表!$A:$A,0),MATCH(L$1,人口源表!$1:$1,0))*INDEX(城镇化率!$1:$1048576,MATCH($B288,城镇化率!$A:$A,0),MATCH(L$1,城镇化率!$5:$5,0))/100</f>
        <v>973188.15528740024</v>
      </c>
      <c r="M288" s="40">
        <f>INDEX(人口源表!$1:$1048576,MATCH($B288,人口源表!$A:$A,0),MATCH(M$1,人口源表!$1:$1,0))*INDEX(城镇化率!$1:$1048576,MATCH($B288,城镇化率!$A:$A,0),MATCH(M$1,城镇化率!$5:$5,0))/100</f>
        <v>988061.32711806928</v>
      </c>
      <c r="N288" s="40">
        <f>INDEX(人口源表!$1:$1048576,MATCH($B288,人口源表!$A:$A,0),MATCH(N$1,人口源表!$1:$1,0))*INDEX(城镇化率!$1:$1048576,MATCH($B288,城镇化率!$A:$A,0),MATCH(N$1,城镇化率!$5:$5,0))/100</f>
        <v>1002899.0109843333</v>
      </c>
      <c r="O288" s="40">
        <f>INDEX(人口源表!$1:$1048576,MATCH($B288,人口源表!$A:$A,0),MATCH(O$1,人口源表!$1:$1,0))*INDEX(城镇化率!$1:$1048576,MATCH($B288,城镇化率!$A:$A,0),MATCH(O$1,城镇化率!$5:$5,0))/100</f>
        <v>1017643.4085070904</v>
      </c>
      <c r="P288" s="40">
        <f>INDEX(人口源表!$1:$1048576,MATCH($B288,人口源表!$A:$A,0),MATCH(P$1,人口源表!$1:$1,0))*INDEX(城镇化率!$1:$1048576,MATCH($B288,城镇化率!$A:$A,0),MATCH(P$1,城镇化率!$5:$5,0))/100</f>
        <v>1032237.7396636327</v>
      </c>
      <c r="Q288" s="40">
        <f>INDEX(人口源表!$1:$1048576,MATCH($B288,人口源表!$A:$A,0),MATCH(Q$1,人口源表!$1:$1,0))*INDEX(城镇化率!$1:$1048576,MATCH($B288,城镇化率!$A:$A,0),MATCH(Q$1,城镇化率!$5:$5,0))/100</f>
        <v>1046630.0538117683</v>
      </c>
      <c r="R288" s="40">
        <f>INDEX(人口源表!$1:$1048576,MATCH($B288,人口源表!$A:$A,0),MATCH(R$1,人口源表!$1:$1,0))*INDEX(城镇化率!$1:$1048576,MATCH($B288,城镇化率!$A:$A,0),MATCH(R$1,城镇化率!$5:$5,0))/100</f>
        <v>1060769.7860206948</v>
      </c>
      <c r="S288" s="40">
        <f>INDEX(人口源表!$1:$1048576,MATCH($B288,人口源表!$A:$A,0),MATCH(S$1,人口源表!$1:$1,0))*INDEX(城镇化率!$1:$1048576,MATCH($B288,城镇化率!$A:$A,0),MATCH(S$1,城镇化率!$5:$5,0))/100</f>
        <v>1069291.7942424258</v>
      </c>
      <c r="T288" s="40">
        <f>INDEX(人口源表!$1:$1048576,MATCH($B288,人口源表!$A:$A,0),MATCH(T$1,人口源表!$1:$1,0))*INDEX(城镇化率!$1:$1048576,MATCH($B288,城镇化率!$A:$A,0),MATCH(T$1,城镇化率!$5:$5,0))/100</f>
        <v>1077366.2728531538</v>
      </c>
      <c r="U288" s="40">
        <f>INDEX(人口源表!$1:$1048576,MATCH($B288,人口源表!$A:$A,0),MATCH(U$1,人口源表!$1:$1,0))*INDEX(城镇化率!$1:$1048576,MATCH($B288,城镇化率!$A:$A,0),MATCH(U$1,城镇化率!$5:$5,0))/100</f>
        <v>1084960.6908318915</v>
      </c>
      <c r="V288" s="40">
        <f>INDEX(人口源表!$1:$1048576,MATCH($B288,人口源表!$A:$A,0),MATCH(V$1,人口源表!$1:$1,0))*INDEX(城镇化率!$1:$1048576,MATCH($B288,城镇化率!$A:$A,0),MATCH(V$1,城镇化率!$5:$5,0))/100</f>
        <v>1092048.2967847073</v>
      </c>
      <c r="W288" s="40">
        <f>INDEX(人口源表!$1:$1048576,MATCH($B288,人口源表!$A:$A,0),MATCH(W$1,人口源表!$1:$1,0))*INDEX(城镇化率!$1:$1048576,MATCH($B288,城镇化率!$A:$A,0),MATCH(W$1,城镇化率!$5:$5,0))/100</f>
        <v>1098606.9927219055</v>
      </c>
      <c r="X288" s="40">
        <f>INDEX(人口源表!$1:$1048576,MATCH($B288,人口源表!$A:$A,0),MATCH(X$1,人口源表!$1:$1,0))*INDEX(城镇化率!$1:$1048576,MATCH($B288,城镇化率!$A:$A,0),MATCH(X$1,城镇化率!$5:$5,0))/100</f>
        <v>1104618.6000224545</v>
      </c>
      <c r="Y288" s="40">
        <f>INDEX(人口源表!$1:$1048576,MATCH($B288,人口源表!$A:$A,0),MATCH(Y$1,人口源表!$1:$1,0))*INDEX(城镇化率!$1:$1048576,MATCH($B288,城镇化率!$A:$A,0),MATCH(Y$1,城镇化率!$5:$5,0))/100</f>
        <v>1110071.5444450476</v>
      </c>
      <c r="Z288" s="40">
        <f>INDEX(人口源表!$1:$1048576,MATCH($B288,人口源表!$A:$A,0),MATCH(Z$1,人口源表!$1:$1,0))*INDEX(城镇化率!$1:$1048576,MATCH($B288,城镇化率!$A:$A,0),MATCH(Z$1,城镇化率!$5:$5,0))/100</f>
        <v>1114959.2950576823</v>
      </c>
      <c r="AA288" s="40">
        <f>INDEX(人口源表!$1:$1048576,MATCH($B288,人口源表!$A:$A,0),MATCH(AA$1,人口源表!$1:$1,0))*INDEX(城镇化率!$1:$1048576,MATCH($B288,城镇化率!$A:$A,0),MATCH(AA$1,城镇化率!$5:$5,0))/100</f>
        <v>1119279.6231655623</v>
      </c>
      <c r="AB288" s="40">
        <f>INDEX(人口源表!$1:$1048576,MATCH($B288,人口源表!$A:$A,0),MATCH(AB$1,人口源表!$1:$1,0))*INDEX(城镇化率!$1:$1048576,MATCH($B288,城镇化率!$A:$A,0),MATCH(AB$1,城镇化率!$5:$5,0))/100</f>
        <v>1123036.8950215415</v>
      </c>
      <c r="AC288" s="40">
        <f>INDEX(人口源表!$1:$1048576,MATCH($B288,人口源表!$A:$A,0),MATCH(AC$1,人口源表!$1:$1,0))*INDEX(城镇化率!$1:$1048576,MATCH($B288,城镇化率!$A:$A,0),MATCH(AC$1,城镇化率!$5:$5,0))/100</f>
        <v>1124862.7744773796</v>
      </c>
      <c r="AD288" s="40">
        <f>INDEX(人口源表!$1:$1048576,MATCH($B288,人口源表!$A:$A,0),MATCH(AD$1,人口源表!$1:$1,0))*INDEX(城镇化率!$1:$1048576,MATCH($B288,城镇化率!$A:$A,0),MATCH(AD$1,城镇化率!$5:$5,0))/100</f>
        <v>1126146.3976675295</v>
      </c>
      <c r="AE288" s="40">
        <f>INDEX(人口源表!$1:$1048576,MATCH($B288,人口源表!$A:$A,0),MATCH(AE$1,人口源表!$1:$1,0))*INDEX(城镇化率!$1:$1048576,MATCH($B288,城镇化率!$A:$A,0),MATCH(AE$1,城镇化率!$5:$5,0))/100</f>
        <v>1126911.2147028721</v>
      </c>
      <c r="AF288" s="40">
        <f>INDEX(人口源表!$1:$1048576,MATCH($B288,人口源表!$A:$A,0),MATCH(AF$1,人口源表!$1:$1,0))*INDEX(城镇化率!$1:$1048576,MATCH($B288,城镇化率!$A:$A,0),MATCH(AF$1,城镇化率!$5:$5,0))/100</f>
        <v>1127186.8408960714</v>
      </c>
      <c r="AG288" s="40">
        <f>INDEX(人口源表!$1:$1048576,MATCH($B288,人口源表!$A:$A,0),MATCH(AG$1,人口源表!$1:$1,0))*INDEX(城镇化率!$1:$1048576,MATCH($B288,城镇化率!$A:$A,0),MATCH(AG$1,城镇化率!$5:$5,0))/100</f>
        <v>1127008.7242128449</v>
      </c>
      <c r="AH288" s="40">
        <f>INDEX(人口源表!$1:$1048576,MATCH($B288,人口源表!$A:$A,0),MATCH(AH$1,人口源表!$1:$1,0))*INDEX(城镇化率!$1:$1048576,MATCH($B288,城镇化率!$A:$A,0),MATCH(AH$1,城镇化率!$5:$5,0))/100</f>
        <v>1126418.6975583027</v>
      </c>
      <c r="AI288" s="40">
        <f>INDEX(人口源表!$1:$1048576,MATCH($B288,人口源表!$A:$A,0),MATCH(AI$1,人口源表!$1:$1,0))*INDEX(城镇化率!$1:$1048576,MATCH($B288,城镇化率!$A:$A,0),MATCH(AI$1,城镇化率!$5:$5,0))/100</f>
        <v>1125465.5423464037</v>
      </c>
      <c r="AJ288" s="40">
        <f>INDEX(人口源表!$1:$1048576,MATCH($B288,人口源表!$A:$A,0),MATCH(AJ$1,人口源表!$1:$1,0))*INDEX(城镇化率!$1:$1048576,MATCH($B288,城镇化率!$A:$A,0),MATCH(AJ$1,城镇化率!$5:$5,0))/100</f>
        <v>1124202.8623061776</v>
      </c>
      <c r="AK288" s="40">
        <f>INDEX(人口源表!$1:$1048576,MATCH($B288,人口源表!$A:$A,0),MATCH(AK$1,人口源表!$1:$1,0))*INDEX(城镇化率!$1:$1048576,MATCH($B288,城镇化率!$A:$A,0),MATCH(AK$1,城镇化率!$5:$5,0))/100</f>
        <v>1122692.3305034996</v>
      </c>
      <c r="AL288" s="40">
        <f>INDEX(人口源表!$1:$1048576,MATCH($B288,人口源表!$A:$A,0),MATCH(AL$1,人口源表!$1:$1,0))*INDEX(城镇化率!$1:$1048576,MATCH($B288,城镇化率!$A:$A,0),MATCH(AL$1,城镇化率!$5:$5,0))/100</f>
        <v>1121002.0192463719</v>
      </c>
      <c r="AM288" s="40">
        <f>INDEX(人口源表!$1:$1048576,MATCH($B288,人口源表!$A:$A,0),MATCH(AM$1,人口源表!$1:$1,0))*INDEX(城镇化率!$1:$1048576,MATCH($B288,城镇化率!$A:$A,0),MATCH(AM$1,城镇化率!$5:$5,0))/100</f>
        <v>1119206.0564773036</v>
      </c>
      <c r="AN288" s="40">
        <f>INDEX(人口源表!$1:$1048576,MATCH($B288,人口源表!$A:$A,0),MATCH(AN$1,人口源表!$1:$1,0))*INDEX(城镇化率!$1:$1048576,MATCH($B288,城镇化率!$A:$A,0),MATCH(AN$1,城镇化率!$5:$5,0))/100</f>
        <v>1117386.1012002535</v>
      </c>
      <c r="AO288" s="40">
        <f>INDEX(人口源表!$1:$1048576,MATCH($B288,人口源表!$A:$A,0),MATCH(AO$1,人口源表!$1:$1,0))*INDEX(城镇化率!$1:$1048576,MATCH($B288,城镇化率!$A:$A,0),MATCH(AO$1,城镇化率!$5:$5,0))/100</f>
        <v>1115630.5573197191</v>
      </c>
      <c r="AP288" s="40">
        <f>INDEX(人口源表!$1:$1048576,MATCH($B288,人口源表!$A:$A,0),MATCH(AP$1,人口源表!$1:$1,0))*INDEX(城镇化率!$1:$1048576,MATCH($B288,城镇化率!$A:$A,0),MATCH(AP$1,城镇化率!$5:$5,0))/100</f>
        <v>1114035.1496067045</v>
      </c>
      <c r="AQ288" s="40">
        <f>INDEX(人口源表!$1:$1048576,MATCH($B288,人口源表!$A:$A,0),MATCH(AQ$1,人口源表!$1:$1,0))*INDEX(城镇化率!$1:$1048576,MATCH($B288,城镇化率!$A:$A,0),MATCH(AQ$1,城镇化率!$5:$5,0))/100</f>
        <v>1112703.0491284982</v>
      </c>
      <c r="AR288" s="40">
        <f>INDEX(人口源表!$1:$1048576,MATCH($B288,人口源表!$A:$A,0),MATCH(AR$1,人口源表!$1:$1,0))*INDEX(城镇化率!$1:$1048576,MATCH($B288,城镇化率!$A:$A,0),MATCH(AR$1,城镇化率!$5:$5,0))/100</f>
        <v>1111744.5360920976</v>
      </c>
      <c r="AS288" s="40">
        <f>INDEX(人口源表!$1:$1048576,MATCH($B288,人口源表!$A:$A,0),MATCH(AS$1,人口源表!$1:$1,0))*INDEX(城镇化率!$1:$1048576,MATCH($B288,城镇化率!$A:$A,0),MATCH(AS$1,城镇化率!$5:$5,0))/100</f>
        <v>1111277.1192822645</v>
      </c>
      <c r="AT288" s="40">
        <f>INDEX(人口源表!$1:$1048576,MATCH($B288,人口源表!$A:$A,0),MATCH(AT$1,人口源表!$1:$1,0))*INDEX(城镇化率!$1:$1048576,MATCH($B288,城镇化率!$A:$A,0),MATCH(AT$1,城镇化率!$5:$5,0))/100</f>
        <v>1111426.124258379</v>
      </c>
      <c r="AU288" s="40">
        <f>INDEX(人口源表!$1:$1048576,MATCH($B288,人口源表!$A:$A,0),MATCH(AU$1,人口源表!$1:$1,0))*INDEX(城镇化率!$1:$1048576,MATCH($B288,城镇化率!$A:$A,0),MATCH(AU$1,城镇化率!$5:$5,0))/100</f>
        <v>1112325.293433188</v>
      </c>
      <c r="AV288" s="40">
        <f>INDEX(人口源表!$1:$1048576,MATCH($B288,人口源表!$A:$A,0),MATCH(AV$1,人口源表!$1:$1,0))*INDEX(城镇化率!$1:$1048576,MATCH($B288,城镇化率!$A:$A,0),MATCH(AV$1,城镇化率!$5:$5,0))/100</f>
        <v>1114115.0432133931</v>
      </c>
    </row>
    <row r="289" spans="1:48" x14ac:dyDescent="0.15">
      <c r="A289" s="4" t="s">
        <v>878</v>
      </c>
      <c r="B289" s="4" t="s">
        <v>580</v>
      </c>
      <c r="C289" s="34">
        <f>VLOOKUP(B289,'[1]2016省城人口总结（根）'!B:C,2,FALSE)/100</f>
        <v>0.32848584474885795</v>
      </c>
      <c r="D289" s="40">
        <f>INDEX(人口源表!$1:$1048576,MATCH($B289,人口源表!$A:$A,0),MATCH(D$1,人口源表!$1:$1,0))*INDEX(城镇化率!$1:$1048576,MATCH($B289,城镇化率!$A:$A,0),MATCH(D$1,城镇化率!$5:$5,0))/100</f>
        <v>1780633.2338809085</v>
      </c>
      <c r="E289" s="40">
        <f>INDEX(人口源表!$1:$1048576,MATCH($B289,人口源表!$A:$A,0),MATCH(E$1,人口源表!$1:$1,0))*INDEX(城镇化率!$1:$1048576,MATCH($B289,城镇化率!$A:$A,0),MATCH(E$1,城镇化率!$5:$5,0))/100</f>
        <v>1823624.9119303531</v>
      </c>
      <c r="F289" s="40">
        <f>INDEX(人口源表!$1:$1048576,MATCH($B289,人口源表!$A:$A,0),MATCH(F$1,人口源表!$1:$1,0))*INDEX(城镇化率!$1:$1048576,MATCH($B289,城镇化率!$A:$A,0),MATCH(F$1,城镇化率!$5:$5,0))/100</f>
        <v>1867720.0405072803</v>
      </c>
      <c r="G289" s="40">
        <f>INDEX(人口源表!$1:$1048576,MATCH($B289,人口源表!$A:$A,0),MATCH(G$1,人口源表!$1:$1,0))*INDEX(城镇化率!$1:$1048576,MATCH($B289,城镇化率!$A:$A,0),MATCH(G$1,城镇化率!$5:$5,0))/100</f>
        <v>1743231.4528021761</v>
      </c>
      <c r="H289" s="40">
        <f>INDEX(人口源表!$1:$1048576,MATCH($B289,人口源表!$A:$A,0),MATCH(H$1,人口源表!$1:$1,0))*INDEX(城镇化率!$1:$1048576,MATCH($B289,城镇化率!$A:$A,0),MATCH(H$1,城镇化率!$5:$5,0))/100</f>
        <v>1789513.2828390268</v>
      </c>
      <c r="I289" s="40">
        <f>INDEX(人口源表!$1:$1048576,MATCH($B289,人口源表!$A:$A,0),MATCH(I$1,人口源表!$1:$1,0))*INDEX(城镇化率!$1:$1048576,MATCH($B289,城镇化率!$A:$A,0),MATCH(I$1,城镇化率!$5:$5,0))/100</f>
        <v>1825079.3066464672</v>
      </c>
      <c r="J289" s="40">
        <f>INDEX(人口源表!$1:$1048576,MATCH($B289,人口源表!$A:$A,0),MATCH(J$1,人口源表!$1:$1,0))*INDEX(城镇化率!$1:$1048576,MATCH($B289,城镇化率!$A:$A,0),MATCH(J$1,城镇化率!$5:$5,0))/100</f>
        <v>1861825.1128903667</v>
      </c>
      <c r="K289" s="40">
        <f>INDEX(人口源表!$1:$1048576,MATCH($B289,人口源表!$A:$A,0),MATCH(K$1,人口源表!$1:$1,0))*INDEX(城镇化率!$1:$1048576,MATCH($B289,城镇化率!$A:$A,0),MATCH(K$1,城镇化率!$5:$5,0))/100</f>
        <v>1899550.2006783818</v>
      </c>
      <c r="L289" s="40">
        <f>INDEX(人口源表!$1:$1048576,MATCH($B289,人口源表!$A:$A,0),MATCH(L$1,人口源表!$1:$1,0))*INDEX(城镇化率!$1:$1048576,MATCH($B289,城镇化率!$A:$A,0),MATCH(L$1,城镇化率!$5:$5,0))/100</f>
        <v>1938058.264541198</v>
      </c>
      <c r="M289" s="40">
        <f>INDEX(人口源表!$1:$1048576,MATCH($B289,人口源表!$A:$A,0),MATCH(M$1,人口源表!$1:$1,0))*INDEX(城镇化率!$1:$1048576,MATCH($B289,城镇化率!$A:$A,0),MATCH(M$1,城镇化率!$5:$5,0))/100</f>
        <v>1977160.2002928022</v>
      </c>
      <c r="N289" s="40">
        <f>INDEX(人口源表!$1:$1048576,MATCH($B289,人口源表!$A:$A,0),MATCH(N$1,人口源表!$1:$1,0))*INDEX(城镇化率!$1:$1048576,MATCH($B289,城镇化率!$A:$A,0),MATCH(N$1,城镇化率!$5:$5,0))/100</f>
        <v>2016672.8043641157</v>
      </c>
      <c r="O289" s="40">
        <f>INDEX(人口源表!$1:$1048576,MATCH($B289,人口源表!$A:$A,0),MATCH(O$1,人口源表!$1:$1,0))*INDEX(城镇化率!$1:$1048576,MATCH($B289,城镇化率!$A:$A,0),MATCH(O$1,城镇化率!$5:$5,0))/100</f>
        <v>2056420.3943631798</v>
      </c>
      <c r="P289" s="40">
        <f>INDEX(人口源表!$1:$1048576,MATCH($B289,人口源表!$A:$A,0),MATCH(P$1,人口源表!$1:$1,0))*INDEX(城镇化率!$1:$1048576,MATCH($B289,城镇化率!$A:$A,0),MATCH(P$1,城镇化率!$5:$5,0))/100</f>
        <v>2096234.9920080486</v>
      </c>
      <c r="Q289" s="40">
        <f>INDEX(人口源表!$1:$1048576,MATCH($B289,人口源表!$A:$A,0),MATCH(Q$1,人口源表!$1:$1,0))*INDEX(城镇化率!$1:$1048576,MATCH($B289,城镇化率!$A:$A,0),MATCH(Q$1,城镇化率!$5:$5,0))/100</f>
        <v>2135956.8863600683</v>
      </c>
      <c r="R289" s="40">
        <f>INDEX(人口源表!$1:$1048576,MATCH($B289,人口源表!$A:$A,0),MATCH(R$1,人口源表!$1:$1,0))*INDEX(城镇化率!$1:$1048576,MATCH($B289,城镇化率!$A:$A,0),MATCH(R$1,城镇化率!$5:$5,0))/100</f>
        <v>2175434.4393782378</v>
      </c>
      <c r="S289" s="40">
        <f>INDEX(人口源表!$1:$1048576,MATCH($B289,人口源表!$A:$A,0),MATCH(S$1,人口源表!$1:$1,0))*INDEX(城镇化率!$1:$1048576,MATCH($B289,城镇化率!$A:$A,0),MATCH(S$1,城镇化率!$5:$5,0))/100</f>
        <v>2203563.6054637977</v>
      </c>
      <c r="T289" s="40">
        <f>INDEX(人口源表!$1:$1048576,MATCH($B289,人口源表!$A:$A,0),MATCH(T$1,人口源表!$1:$1,0))*INDEX(城镇化率!$1:$1048576,MATCH($B289,城镇化率!$A:$A,0),MATCH(T$1,城镇化率!$5:$5,0))/100</f>
        <v>2230849.3179572374</v>
      </c>
      <c r="U289" s="40">
        <f>INDEX(人口源表!$1:$1048576,MATCH($B289,人口源表!$A:$A,0),MATCH(U$1,人口源表!$1:$1,0))*INDEX(城镇化率!$1:$1048576,MATCH($B289,城镇化率!$A:$A,0),MATCH(U$1,城镇化率!$5:$5,0))/100</f>
        <v>2257182.5192799126</v>
      </c>
      <c r="V289" s="40">
        <f>INDEX(人口源表!$1:$1048576,MATCH($B289,人口源表!$A:$A,0),MATCH(V$1,人口源表!$1:$1,0))*INDEX(城镇化率!$1:$1048576,MATCH($B289,城镇化率!$A:$A,0),MATCH(V$1,城镇化率!$5:$5,0))/100</f>
        <v>2282468.3460709322</v>
      </c>
      <c r="W289" s="40">
        <f>INDEX(人口源表!$1:$1048576,MATCH($B289,人口源表!$A:$A,0),MATCH(W$1,人口源表!$1:$1,0))*INDEX(城镇化率!$1:$1048576,MATCH($B289,城镇化率!$A:$A,0),MATCH(W$1,城镇化率!$5:$5,0))/100</f>
        <v>2306624.1222700537</v>
      </c>
      <c r="X289" s="40">
        <f>INDEX(人口源表!$1:$1048576,MATCH($B289,人口源表!$A:$A,0),MATCH(X$1,人口源表!$1:$1,0))*INDEX(城镇化率!$1:$1048576,MATCH($B289,城镇化率!$A:$A,0),MATCH(X$1,城镇化率!$5:$5,0))/100</f>
        <v>2329583.286008562</v>
      </c>
      <c r="Y289" s="40">
        <f>INDEX(人口源表!$1:$1048576,MATCH($B289,人口源表!$A:$A,0),MATCH(Y$1,人口源表!$1:$1,0))*INDEX(城镇化率!$1:$1048576,MATCH($B289,城镇化率!$A:$A,0),MATCH(Y$1,城镇化率!$5:$5,0))/100</f>
        <v>2351292.5959615558</v>
      </c>
      <c r="Z289" s="40">
        <f>INDEX(人口源表!$1:$1048576,MATCH($B289,人口源表!$A:$A,0),MATCH(Z$1,人口源表!$1:$1,0))*INDEX(城镇化率!$1:$1048576,MATCH($B289,城镇化率!$A:$A,0),MATCH(Z$1,城镇化率!$5:$5,0))/100</f>
        <v>2371714.0954504381</v>
      </c>
      <c r="AA289" s="40">
        <f>INDEX(人口源表!$1:$1048576,MATCH($B289,人口源表!$A:$A,0),MATCH(AA$1,人口源表!$1:$1,0))*INDEX(城镇化率!$1:$1048576,MATCH($B289,城镇化率!$A:$A,0),MATCH(AA$1,城镇化率!$5:$5,0))/100</f>
        <v>2390824.6942989766</v>
      </c>
      <c r="AB289" s="40">
        <f>INDEX(人口源表!$1:$1048576,MATCH($B289,人口源表!$A:$A,0),MATCH(AB$1,人口源表!$1:$1,0))*INDEX(城镇化率!$1:$1048576,MATCH($B289,城镇化率!$A:$A,0),MATCH(AB$1,城镇化率!$5:$5,0))/100</f>
        <v>2408616.9563913448</v>
      </c>
      <c r="AC289" s="40">
        <f>INDEX(人口源表!$1:$1048576,MATCH($B289,人口源表!$A:$A,0),MATCH(AC$1,人口源表!$1:$1,0))*INDEX(城镇化率!$1:$1048576,MATCH($B289,城镇化率!$A:$A,0),MATCH(AC$1,城镇化率!$5:$5,0))/100</f>
        <v>2422132.7976368833</v>
      </c>
      <c r="AD289" s="40">
        <f>INDEX(人口源表!$1:$1048576,MATCH($B289,人口源表!$A:$A,0),MATCH(AD$1,人口源表!$1:$1,0))*INDEX(城镇化率!$1:$1048576,MATCH($B289,城镇化率!$A:$A,0),MATCH(AD$1,城镇化率!$5:$5,0))/100</f>
        <v>2434331.6790566267</v>
      </c>
      <c r="AE289" s="40">
        <f>INDEX(人口源表!$1:$1048576,MATCH($B289,人口源表!$A:$A,0),MATCH(AE$1,人口源表!$1:$1,0))*INDEX(城镇化率!$1:$1048576,MATCH($B289,城镇化率!$A:$A,0),MATCH(AE$1,城镇化率!$5:$5,0))/100</f>
        <v>2445259.3322346499</v>
      </c>
      <c r="AF289" s="40">
        <f>INDEX(人口源表!$1:$1048576,MATCH($B289,人口源表!$A:$A,0),MATCH(AF$1,人口源表!$1:$1,0))*INDEX(城镇化率!$1:$1048576,MATCH($B289,城镇化率!$A:$A,0),MATCH(AF$1,城镇化率!$5:$5,0))/100</f>
        <v>2454980.9331263942</v>
      </c>
      <c r="AG289" s="40">
        <f>INDEX(人口源表!$1:$1048576,MATCH($B289,人口源表!$A:$A,0),MATCH(AG$1,人口源表!$1:$1,0))*INDEX(城镇化率!$1:$1048576,MATCH($B289,城镇化率!$A:$A,0),MATCH(AG$1,城镇化率!$5:$5,0))/100</f>
        <v>2463576.4719886933</v>
      </c>
      <c r="AH289" s="40">
        <f>INDEX(人口源表!$1:$1048576,MATCH($B289,人口源表!$A:$A,0),MATCH(AH$1,人口源表!$1:$1,0))*INDEX(城镇化率!$1:$1048576,MATCH($B289,城镇化率!$A:$A,0),MATCH(AH$1,城镇化率!$5:$5,0))/100</f>
        <v>2471144.7788465787</v>
      </c>
      <c r="AI289" s="40">
        <f>INDEX(人口源表!$1:$1048576,MATCH($B289,人口源表!$A:$A,0),MATCH(AI$1,人口源表!$1:$1,0))*INDEX(城镇化率!$1:$1048576,MATCH($B289,城镇化率!$A:$A,0),MATCH(AI$1,城镇化率!$5:$5,0))/100</f>
        <v>2477803.0287685916</v>
      </c>
      <c r="AJ289" s="40">
        <f>INDEX(人口源表!$1:$1048576,MATCH($B289,人口源表!$A:$A,0),MATCH(AJ$1,人口源表!$1:$1,0))*INDEX(城镇化率!$1:$1048576,MATCH($B289,城镇化率!$A:$A,0),MATCH(AJ$1,城镇化率!$5:$5,0))/100</f>
        <v>2483685.8115194743</v>
      </c>
      <c r="AK289" s="40">
        <f>INDEX(人口源表!$1:$1048576,MATCH($B289,人口源表!$A:$A,0),MATCH(AK$1,人口源表!$1:$1,0))*INDEX(城镇化率!$1:$1048576,MATCH($B289,城镇化率!$A:$A,0),MATCH(AK$1,城镇化率!$5:$5,0))/100</f>
        <v>2488945.8647217774</v>
      </c>
      <c r="AL289" s="40">
        <f>INDEX(人口源表!$1:$1048576,MATCH($B289,人口源表!$A:$A,0),MATCH(AL$1,人口源表!$1:$1,0))*INDEX(城镇化率!$1:$1048576,MATCH($B289,城镇化率!$A:$A,0),MATCH(AL$1,城镇化率!$5:$5,0))/100</f>
        <v>2493756.5147402822</v>
      </c>
      <c r="AM289" s="40">
        <f>INDEX(人口源表!$1:$1048576,MATCH($B289,人口源表!$A:$A,0),MATCH(AM$1,人口源表!$1:$1,0))*INDEX(城镇化率!$1:$1048576,MATCH($B289,城镇化率!$A:$A,0),MATCH(AM$1,城镇化率!$5:$5,0))/100</f>
        <v>2498308.2151693404</v>
      </c>
      <c r="AN289" s="40">
        <f>INDEX(人口源表!$1:$1048576,MATCH($B289,人口源表!$A:$A,0),MATCH(AN$1,人口源表!$1:$1,0))*INDEX(城镇化率!$1:$1048576,MATCH($B289,城镇化率!$A:$A,0),MATCH(AN$1,城镇化率!$5:$5,0))/100</f>
        <v>2502813.113537061</v>
      </c>
      <c r="AO289" s="40">
        <f>INDEX(人口源表!$1:$1048576,MATCH($B289,人口源表!$A:$A,0),MATCH(AO$1,人口源表!$1:$1,0))*INDEX(城镇化率!$1:$1048576,MATCH($B289,城镇化率!$A:$A,0),MATCH(AO$1,城镇化率!$5:$5,0))/100</f>
        <v>2507501.5765263191</v>
      </c>
      <c r="AP289" s="40">
        <f>INDEX(人口源表!$1:$1048576,MATCH($B289,人口源表!$A:$A,0),MATCH(AP$1,人口源表!$1:$1,0))*INDEX(城镇化率!$1:$1048576,MATCH($B289,城镇化率!$A:$A,0),MATCH(AP$1,城镇化率!$5:$5,0))/100</f>
        <v>2512624.6536589372</v>
      </c>
      <c r="AQ289" s="40">
        <f>INDEX(人口源表!$1:$1048576,MATCH($B289,人口源表!$A:$A,0),MATCH(AQ$1,人口源表!$1:$1,0))*INDEX(城镇化率!$1:$1048576,MATCH($B289,城镇化率!$A:$A,0),MATCH(AQ$1,城镇化率!$5:$5,0))/100</f>
        <v>2518454.8661438315</v>
      </c>
      <c r="AR289" s="40">
        <f>INDEX(人口源表!$1:$1048576,MATCH($B289,人口源表!$A:$A,0),MATCH(AR$1,人口源表!$1:$1,0))*INDEX(城镇化率!$1:$1048576,MATCH($B289,城镇化率!$A:$A,0),MATCH(AR$1,城镇化率!$5:$5,0))/100</f>
        <v>2525285.2759849532</v>
      </c>
      <c r="AS289" s="40">
        <f>INDEX(人口源表!$1:$1048576,MATCH($B289,人口源表!$A:$A,0),MATCH(AS$1,人口源表!$1:$1,0))*INDEX(城镇化率!$1:$1048576,MATCH($B289,城镇化率!$A:$A,0),MATCH(AS$1,城镇化率!$5:$5,0))/100</f>
        <v>2533428.9647110119</v>
      </c>
      <c r="AT289" s="40">
        <f>INDEX(人口源表!$1:$1048576,MATCH($B289,人口源表!$A:$A,0),MATCH(AT$1,人口源表!$1:$1,0))*INDEX(城镇化率!$1:$1048576,MATCH($B289,城镇化率!$A:$A,0),MATCH(AT$1,城镇化率!$5:$5,0))/100</f>
        <v>2543222.4258888592</v>
      </c>
      <c r="AU289" s="40">
        <f>INDEX(人口源表!$1:$1048576,MATCH($B289,人口源表!$A:$A,0),MATCH(AU$1,人口源表!$1:$1,0))*INDEX(城镇化率!$1:$1048576,MATCH($B289,城镇化率!$A:$A,0),MATCH(AU$1,城镇化率!$5:$5,0))/100</f>
        <v>2555023.771116687</v>
      </c>
      <c r="AV289" s="40">
        <f>INDEX(人口源表!$1:$1048576,MATCH($B289,人口源表!$A:$A,0),MATCH(AV$1,人口源表!$1:$1,0))*INDEX(城镇化率!$1:$1048576,MATCH($B289,城镇化率!$A:$A,0),MATCH(AV$1,城镇化率!$5:$5,0))/100</f>
        <v>2569213.090414919</v>
      </c>
    </row>
    <row r="290" spans="1:48" x14ac:dyDescent="0.15">
      <c r="A290" s="4" t="s">
        <v>878</v>
      </c>
      <c r="B290" s="4" t="s">
        <v>582</v>
      </c>
      <c r="C290" s="34">
        <f>VLOOKUP(B290,'[1]2016省城人口总结（根）'!B:C,2,FALSE)/100</f>
        <v>0.38791906614785998</v>
      </c>
      <c r="D290" s="40">
        <f>INDEX(人口源表!$1:$1048576,MATCH($B290,人口源表!$A:$A,0),MATCH(D$1,人口源表!$1:$1,0))*INDEX(城镇化率!$1:$1048576,MATCH($B290,城镇化率!$A:$A,0),MATCH(D$1,城镇化率!$5:$5,0))/100</f>
        <v>504563.58808137936</v>
      </c>
      <c r="E290" s="40">
        <f>INDEX(人口源表!$1:$1048576,MATCH($B290,人口源表!$A:$A,0),MATCH(E$1,人口源表!$1:$1,0))*INDEX(城镇化率!$1:$1048576,MATCH($B290,城镇化率!$A:$A,0),MATCH(E$1,城镇化率!$5:$5,0))/100</f>
        <v>516568.42885686358</v>
      </c>
      <c r="F290" s="40">
        <f>INDEX(人口源表!$1:$1048576,MATCH($B290,人口源表!$A:$A,0),MATCH(F$1,人口源表!$1:$1,0))*INDEX(城镇化率!$1:$1048576,MATCH($B290,城镇化率!$A:$A,0),MATCH(F$1,城镇化率!$5:$5,0))/100</f>
        <v>528686.68661747617</v>
      </c>
      <c r="G290" s="40">
        <f>INDEX(人口源表!$1:$1048576,MATCH($B290,人口源表!$A:$A,0),MATCH(G$1,人口源表!$1:$1,0))*INDEX(城镇化率!$1:$1048576,MATCH($B290,城镇化率!$A:$A,0),MATCH(G$1,城镇化率!$5:$5,0))/100</f>
        <v>506975.7689658007</v>
      </c>
      <c r="H290" s="40">
        <f>INDEX(人口源表!$1:$1048576,MATCH($B290,人口源表!$A:$A,0),MATCH(H$1,人口源表!$1:$1,0))*INDEX(城镇化率!$1:$1048576,MATCH($B290,城镇化率!$A:$A,0),MATCH(H$1,城镇化率!$5:$5,0))/100</f>
        <v>520323.15704866347</v>
      </c>
      <c r="I290" s="40">
        <f>INDEX(人口源表!$1:$1048576,MATCH($B290,人口源表!$A:$A,0),MATCH(I$1,人口源表!$1:$1,0))*INDEX(城镇化率!$1:$1048576,MATCH($B290,城镇化率!$A:$A,0),MATCH(I$1,城镇化率!$5:$5,0))/100</f>
        <v>529999.95066481631</v>
      </c>
      <c r="J290" s="40">
        <f>INDEX(人口源表!$1:$1048576,MATCH($B290,人口源表!$A:$A,0),MATCH(J$1,人口源表!$1:$1,0))*INDEX(城镇化率!$1:$1048576,MATCH($B290,城镇化率!$A:$A,0),MATCH(J$1,城镇化率!$5:$5,0))/100</f>
        <v>539516.40709590795</v>
      </c>
      <c r="K290" s="40">
        <f>INDEX(人口源表!$1:$1048576,MATCH($B290,人口源表!$A:$A,0),MATCH(K$1,人口源表!$1:$1,0))*INDEX(城镇化率!$1:$1048576,MATCH($B290,城镇化率!$A:$A,0),MATCH(K$1,城镇化率!$5:$5,0))/100</f>
        <v>548863.62322170183</v>
      </c>
      <c r="L290" s="40">
        <f>INDEX(人口源表!$1:$1048576,MATCH($B290,人口源表!$A:$A,0),MATCH(L$1,人口源表!$1:$1,0))*INDEX(城镇化率!$1:$1048576,MATCH($B290,城镇化率!$A:$A,0),MATCH(L$1,城镇化率!$5:$5,0))/100</f>
        <v>558032.46950340678</v>
      </c>
      <c r="M290" s="40">
        <f>INDEX(人口源表!$1:$1048576,MATCH($B290,人口源表!$A:$A,0),MATCH(M$1,人口源表!$1:$1,0))*INDEX(城镇化率!$1:$1048576,MATCH($B290,城镇化率!$A:$A,0),MATCH(M$1,城镇化率!$5:$5,0))/100</f>
        <v>567015.76636391436</v>
      </c>
      <c r="N290" s="40">
        <f>INDEX(人口源表!$1:$1048576,MATCH($B290,人口源表!$A:$A,0),MATCH(N$1,人口源表!$1:$1,0))*INDEX(城镇化率!$1:$1048576,MATCH($B290,城镇化率!$A:$A,0),MATCH(N$1,城镇化率!$5:$5,0))/100</f>
        <v>575805.3050020159</v>
      </c>
      <c r="O290" s="40">
        <f>INDEX(人口源表!$1:$1048576,MATCH($B290,人口源表!$A:$A,0),MATCH(O$1,人口源表!$1:$1,0))*INDEX(城镇化率!$1:$1048576,MATCH($B290,城镇化率!$A:$A,0),MATCH(O$1,城镇化率!$5:$5,0))/100</f>
        <v>584394.47051523451</v>
      </c>
      <c r="P290" s="40">
        <f>INDEX(人口源表!$1:$1048576,MATCH($B290,人口源表!$A:$A,0),MATCH(P$1,人口源表!$1:$1,0))*INDEX(城镇化率!$1:$1048576,MATCH($B290,城镇化率!$A:$A,0),MATCH(P$1,城镇化率!$5:$5,0))/100</f>
        <v>592776.53001279105</v>
      </c>
      <c r="Q290" s="40">
        <f>INDEX(人口源表!$1:$1048576,MATCH($B290,人口源表!$A:$A,0),MATCH(Q$1,人口源表!$1:$1,0))*INDEX(城镇化率!$1:$1048576,MATCH($B290,城镇化率!$A:$A,0),MATCH(Q$1,城镇化率!$5:$5,0))/100</f>
        <v>600946.44650718605</v>
      </c>
      <c r="R290" s="40">
        <f>INDEX(人口源表!$1:$1048576,MATCH($B290,人口源表!$A:$A,0),MATCH(R$1,人口源表!$1:$1,0))*INDEX(城镇化率!$1:$1048576,MATCH($B290,城镇化率!$A:$A,0),MATCH(R$1,城镇化率!$5:$5,0))/100</f>
        <v>608898.67597811169</v>
      </c>
      <c r="S290" s="40">
        <f>INDEX(人口源表!$1:$1048576,MATCH($B290,人口源表!$A:$A,0),MATCH(S$1,人口源表!$1:$1,0))*INDEX(城镇化率!$1:$1048576,MATCH($B290,城镇化率!$A:$A,0),MATCH(S$1,城镇化率!$5:$5,0))/100</f>
        <v>613576.37781847408</v>
      </c>
      <c r="T290" s="40">
        <f>INDEX(人口源表!$1:$1048576,MATCH($B290,人口源表!$A:$A,0),MATCH(T$1,人口源表!$1:$1,0))*INDEX(城镇化率!$1:$1048576,MATCH($B290,城镇化率!$A:$A,0),MATCH(T$1,城镇化率!$5:$5,0))/100</f>
        <v>617969.39759950992</v>
      </c>
      <c r="U290" s="40">
        <f>INDEX(人口源表!$1:$1048576,MATCH($B290,人口源表!$A:$A,0),MATCH(U$1,人口源表!$1:$1,0))*INDEX(城镇化率!$1:$1048576,MATCH($B290,城镇化率!$A:$A,0),MATCH(U$1,城镇化率!$5:$5,0))/100</f>
        <v>622079.23961561231</v>
      </c>
      <c r="V290" s="40">
        <f>INDEX(人口源表!$1:$1048576,MATCH($B290,人口源表!$A:$A,0),MATCH(V$1,人口源表!$1:$1,0))*INDEX(城镇化率!$1:$1048576,MATCH($B290,城镇化率!$A:$A,0),MATCH(V$1,城镇化率!$5:$5,0))/100</f>
        <v>625907.48290765996</v>
      </c>
      <c r="W290" s="40">
        <f>INDEX(人口源表!$1:$1048576,MATCH($B290,人口源表!$A:$A,0),MATCH(W$1,人口源表!$1:$1,0))*INDEX(城镇化率!$1:$1048576,MATCH($B290,城镇化率!$A:$A,0),MATCH(W$1,城镇化率!$5:$5,0))/100</f>
        <v>629457.19236032118</v>
      </c>
      <c r="X290" s="40">
        <f>INDEX(人口源表!$1:$1048576,MATCH($B290,人口源表!$A:$A,0),MATCH(X$1,人口源表!$1:$1,0))*INDEX(城镇化率!$1:$1048576,MATCH($B290,城镇化率!$A:$A,0),MATCH(X$1,城镇化率!$5:$5,0))/100</f>
        <v>632731.53806445643</v>
      </c>
      <c r="Y290" s="40">
        <f>INDEX(人口源表!$1:$1048576,MATCH($B290,人口源表!$A:$A,0),MATCH(Y$1,人口源表!$1:$1,0))*INDEX(城镇化率!$1:$1048576,MATCH($B290,城镇化率!$A:$A,0),MATCH(Y$1,城镇化率!$5:$5,0))/100</f>
        <v>635735.22092640575</v>
      </c>
      <c r="Z290" s="40">
        <f>INDEX(人口源表!$1:$1048576,MATCH($B290,人口源表!$A:$A,0),MATCH(Z$1,人口源表!$1:$1,0))*INDEX(城镇化率!$1:$1048576,MATCH($B290,城镇化率!$A:$A,0),MATCH(Z$1,城镇化率!$5:$5,0))/100</f>
        <v>638473.55563512933</v>
      </c>
      <c r="AA290" s="40">
        <f>INDEX(人口源表!$1:$1048576,MATCH($B290,人口源表!$A:$A,0),MATCH(AA$1,人口源表!$1:$1,0))*INDEX(城镇化率!$1:$1048576,MATCH($B290,城镇化率!$A:$A,0),MATCH(AA$1,城镇化率!$5:$5,0))/100</f>
        <v>640953.44340150477</v>
      </c>
      <c r="AB290" s="40">
        <f>INDEX(人口源表!$1:$1048576,MATCH($B290,人口源表!$A:$A,0),MATCH(AB$1,人口源表!$1:$1,0))*INDEX(城镇化率!$1:$1048576,MATCH($B290,城镇化率!$A:$A,0),MATCH(AB$1,城镇化率!$5:$5,0))/100</f>
        <v>643181.48251027626</v>
      </c>
      <c r="AC290" s="40">
        <f>INDEX(人口源表!$1:$1048576,MATCH($B290,人口源表!$A:$A,0),MATCH(AC$1,人口源表!$1:$1,0))*INDEX(城镇化率!$1:$1048576,MATCH($B290,城镇化率!$A:$A,0),MATCH(AC$1,城镇化率!$5:$5,0))/100</f>
        <v>644376.91057436587</v>
      </c>
      <c r="AD290" s="40">
        <f>INDEX(人口源表!$1:$1048576,MATCH($B290,人口源表!$A:$A,0),MATCH(AD$1,人口源表!$1:$1,0))*INDEX(城镇化率!$1:$1048576,MATCH($B290,城镇化率!$A:$A,0),MATCH(AD$1,城镇化率!$5:$5,0))/100</f>
        <v>645335.28654233145</v>
      </c>
      <c r="AE290" s="40">
        <f>INDEX(人口源表!$1:$1048576,MATCH($B290,人口源表!$A:$A,0),MATCH(AE$1,人口源表!$1:$1,0))*INDEX(城镇化率!$1:$1048576,MATCH($B290,城镇化率!$A:$A,0),MATCH(AE$1,城镇化率!$5:$5,0))/100</f>
        <v>646067.07059593406</v>
      </c>
      <c r="AF290" s="40">
        <f>INDEX(人口源表!$1:$1048576,MATCH($B290,人口源表!$A:$A,0),MATCH(AF$1,人口源表!$1:$1,0))*INDEX(城镇化率!$1:$1048576,MATCH($B290,城镇化率!$A:$A,0),MATCH(AF$1,城镇化率!$5:$5,0))/100</f>
        <v>646585.34684421238</v>
      </c>
      <c r="AG290" s="40">
        <f>INDEX(人口源表!$1:$1048576,MATCH($B290,人口源表!$A:$A,0),MATCH(AG$1,人口源表!$1:$1,0))*INDEX(城镇化率!$1:$1048576,MATCH($B290,城镇化率!$A:$A,0),MATCH(AG$1,城镇化率!$5:$5,0))/100</f>
        <v>646902.43409382354</v>
      </c>
      <c r="AH290" s="40">
        <f>INDEX(人口源表!$1:$1048576,MATCH($B290,人口源表!$A:$A,0),MATCH(AH$1,人口源表!$1:$1,0))*INDEX(城镇化率!$1:$1048576,MATCH($B290,城镇化率!$A:$A,0),MATCH(AH$1,城镇化率!$5:$5,0))/100</f>
        <v>647033.3194779132</v>
      </c>
      <c r="AI290" s="40">
        <f>INDEX(人口源表!$1:$1048576,MATCH($B290,人口源表!$A:$A,0),MATCH(AI$1,人口源表!$1:$1,0))*INDEX(城镇化率!$1:$1048576,MATCH($B290,城镇化率!$A:$A,0),MATCH(AI$1,城镇化率!$5:$5,0))/100</f>
        <v>646992.24384642171</v>
      </c>
      <c r="AJ290" s="40">
        <f>INDEX(人口源表!$1:$1048576,MATCH($B290,人口源表!$A:$A,0),MATCH(AJ$1,人口源表!$1:$1,0))*INDEX(城镇化率!$1:$1048576,MATCH($B290,城镇化率!$A:$A,0),MATCH(AJ$1,城镇化率!$5:$5,0))/100</f>
        <v>646796.65814672248</v>
      </c>
      <c r="AK290" s="40">
        <f>INDEX(人口源表!$1:$1048576,MATCH($B290,人口源表!$A:$A,0),MATCH(AK$1,人口源表!$1:$1,0))*INDEX(城镇化率!$1:$1048576,MATCH($B290,城镇化率!$A:$A,0),MATCH(AK$1,城镇化率!$5:$5,0))/100</f>
        <v>646462.79569043231</v>
      </c>
      <c r="AL290" s="40">
        <f>INDEX(人口源表!$1:$1048576,MATCH($B290,人口源表!$A:$A,0),MATCH(AL$1,人口源表!$1:$1,0))*INDEX(城镇化率!$1:$1048576,MATCH($B290,城镇化率!$A:$A,0),MATCH(AL$1,城镇化率!$5:$5,0))/100</f>
        <v>646009.14898920234</v>
      </c>
      <c r="AM290" s="40">
        <f>INDEX(人口源表!$1:$1048576,MATCH($B290,人口源表!$A:$A,0),MATCH(AM$1,人口源表!$1:$1,0))*INDEX(城镇化率!$1:$1048576,MATCH($B290,城镇化率!$A:$A,0),MATCH(AM$1,城镇化率!$5:$5,0))/100</f>
        <v>645456.00772950356</v>
      </c>
      <c r="AN290" s="40">
        <f>INDEX(人口源表!$1:$1048576,MATCH($B290,人口源表!$A:$A,0),MATCH(AN$1,人口源表!$1:$1,0))*INDEX(城镇化率!$1:$1048576,MATCH($B290,城镇化率!$A:$A,0),MATCH(AN$1,城镇化率!$5:$5,0))/100</f>
        <v>644823.47348012845</v>
      </c>
      <c r="AO290" s="40">
        <f>INDEX(人口源表!$1:$1048576,MATCH($B290,人口源表!$A:$A,0),MATCH(AO$1,人口源表!$1:$1,0))*INDEX(城镇化率!$1:$1048576,MATCH($B290,城镇化率!$A:$A,0),MATCH(AO$1,城镇化率!$5:$5,0))/100</f>
        <v>644133.98328808893</v>
      </c>
      <c r="AP290" s="40">
        <f>INDEX(人口源表!$1:$1048576,MATCH($B290,人口源表!$A:$A,0),MATCH(AP$1,人口源表!$1:$1,0))*INDEX(城镇化率!$1:$1048576,MATCH($B290,城镇化率!$A:$A,0),MATCH(AP$1,城镇化率!$5:$5,0))/100</f>
        <v>643409.81116662663</v>
      </c>
      <c r="AQ290" s="40">
        <f>INDEX(人口源表!$1:$1048576,MATCH($B290,人口源表!$A:$A,0),MATCH(AQ$1,人口源表!$1:$1,0))*INDEX(城镇化率!$1:$1048576,MATCH($B290,城镇化率!$A:$A,0),MATCH(AQ$1,城镇化率!$5:$5,0))/100</f>
        <v>642675.61099451978</v>
      </c>
      <c r="AR290" s="40">
        <f>INDEX(人口源表!$1:$1048576,MATCH($B290,人口源表!$A:$A,0),MATCH(AR$1,人口源表!$1:$1,0))*INDEX(城镇化率!$1:$1048576,MATCH($B290,城镇化率!$A:$A,0),MATCH(AR$1,城镇化率!$5:$5,0))/100</f>
        <v>641956.41113193717</v>
      </c>
      <c r="AS290" s="40">
        <f>INDEX(人口源表!$1:$1048576,MATCH($B290,人口源表!$A:$A,0),MATCH(AS$1,人口源表!$1:$1,0))*INDEX(城镇化率!$1:$1048576,MATCH($B290,城镇化率!$A:$A,0),MATCH(AS$1,城镇化率!$5:$5,0))/100</f>
        <v>641278.64534270647</v>
      </c>
      <c r="AT290" s="40">
        <f>INDEX(人口源表!$1:$1048576,MATCH($B290,人口源表!$A:$A,0),MATCH(AT$1,人口源表!$1:$1,0))*INDEX(城镇化率!$1:$1048576,MATCH($B290,城镇化率!$A:$A,0),MATCH(AT$1,城镇化率!$5:$5,0))/100</f>
        <v>640671.20698404277</v>
      </c>
      <c r="AU290" s="40">
        <f>INDEX(人口源表!$1:$1048576,MATCH($B290,人口源表!$A:$A,0),MATCH(AU$1,人口源表!$1:$1,0))*INDEX(城镇化率!$1:$1048576,MATCH($B290,城镇化率!$A:$A,0),MATCH(AU$1,城镇化率!$5:$5,0))/100</f>
        <v>640161.86861249944</v>
      </c>
      <c r="AV290" s="40">
        <f>INDEX(人口源表!$1:$1048576,MATCH($B290,人口源表!$A:$A,0),MATCH(AV$1,人口源表!$1:$1,0))*INDEX(城镇化率!$1:$1048576,MATCH($B290,城镇化率!$A:$A,0),MATCH(AV$1,城镇化率!$5:$5,0))/100</f>
        <v>639781.93249239807</v>
      </c>
    </row>
    <row r="291" spans="1:48" x14ac:dyDescent="0.15">
      <c r="A291" s="4" t="s">
        <v>878</v>
      </c>
      <c r="B291" s="4" t="s">
        <v>584</v>
      </c>
      <c r="C291" s="34">
        <f>VLOOKUP(B291,'[1]2016省城人口总结（根）'!B:C,2,FALSE)/100</f>
        <v>0.42017241115781401</v>
      </c>
      <c r="D291" s="40">
        <f>INDEX(人口源表!$1:$1048576,MATCH($B291,人口源表!$A:$A,0),MATCH(D$1,人口源表!$1:$1,0))*INDEX(城镇化率!$1:$1048576,MATCH($B291,城镇化率!$A:$A,0),MATCH(D$1,城镇化率!$5:$5,0))/100</f>
        <v>1123462.2035723806</v>
      </c>
      <c r="E291" s="40">
        <f>INDEX(人口源表!$1:$1048576,MATCH($B291,人口源表!$A:$A,0),MATCH(E$1,人口源表!$1:$1,0))*INDEX(城镇化率!$1:$1048576,MATCH($B291,城镇化率!$A:$A,0),MATCH(E$1,城镇化率!$5:$5,0))/100</f>
        <v>1150018.3620646121</v>
      </c>
      <c r="F291" s="40">
        <f>INDEX(人口源表!$1:$1048576,MATCH($B291,人口源表!$A:$A,0),MATCH(F$1,人口源表!$1:$1,0))*INDEX(城镇化率!$1:$1048576,MATCH($B291,城镇化率!$A:$A,0),MATCH(F$1,城镇化率!$5:$5,0))/100</f>
        <v>1176597.9329686253</v>
      </c>
      <c r="G291" s="40">
        <f>INDEX(人口源表!$1:$1048576,MATCH($B291,人口源表!$A:$A,0),MATCH(G$1,人口源表!$1:$1,0))*INDEX(城镇化率!$1:$1048576,MATCH($B291,城镇化率!$A:$A,0),MATCH(G$1,城镇化率!$5:$5,0))/100</f>
        <v>1054863.0151274193</v>
      </c>
      <c r="H291" s="40">
        <f>INDEX(人口源表!$1:$1048576,MATCH($B291,人口源表!$A:$A,0),MATCH(H$1,人口源表!$1:$1,0))*INDEX(城镇化率!$1:$1048576,MATCH($B291,城镇化率!$A:$A,0),MATCH(H$1,城镇化率!$5:$5,0))/100</f>
        <v>1080959.7115988366</v>
      </c>
      <c r="I291" s="40">
        <f>INDEX(人口源表!$1:$1048576,MATCH($B291,人口源表!$A:$A,0),MATCH(I$1,人口源表!$1:$1,0))*INDEX(城镇化率!$1:$1048576,MATCH($B291,城镇化率!$A:$A,0),MATCH(I$1,城镇化率!$5:$5,0))/100</f>
        <v>1099477.7305212303</v>
      </c>
      <c r="J291" s="40">
        <f>INDEX(人口源表!$1:$1048576,MATCH($B291,人口源表!$A:$A,0),MATCH(J$1,人口源表!$1:$1,0))*INDEX(城镇化率!$1:$1048576,MATCH($B291,城镇化率!$A:$A,0),MATCH(J$1,城镇化率!$5:$5,0))/100</f>
        <v>1117725.6519630263</v>
      </c>
      <c r="K291" s="40">
        <f>INDEX(人口源表!$1:$1048576,MATCH($B291,人口源表!$A:$A,0),MATCH(K$1,人口源表!$1:$1,0))*INDEX(城镇化率!$1:$1048576,MATCH($B291,城镇化率!$A:$A,0),MATCH(K$1,城镇化率!$5:$5,0))/100</f>
        <v>1135689.0460628625</v>
      </c>
      <c r="L291" s="40">
        <f>INDEX(人口源表!$1:$1048576,MATCH($B291,人口源表!$A:$A,0),MATCH(L$1,人口源表!$1:$1,0))*INDEX(城镇化率!$1:$1048576,MATCH($B291,城镇化率!$A:$A,0),MATCH(L$1,城镇化率!$5:$5,0))/100</f>
        <v>1153353.5988398609</v>
      </c>
      <c r="M291" s="40">
        <f>INDEX(人口源表!$1:$1048576,MATCH($B291,人口源表!$A:$A,0),MATCH(M$1,人口源表!$1:$1,0))*INDEX(城镇化率!$1:$1048576,MATCH($B291,城镇化率!$A:$A,0),MATCH(M$1,城镇化率!$5:$5,0))/100</f>
        <v>1170706.0737617584</v>
      </c>
      <c r="N291" s="40">
        <f>INDEX(人口源表!$1:$1048576,MATCH($B291,人口源表!$A:$A,0),MATCH(N$1,人口源表!$1:$1,0))*INDEX(城镇化率!$1:$1048576,MATCH($B291,城镇化率!$A:$A,0),MATCH(N$1,城镇化率!$5:$5,0))/100</f>
        <v>1187734.376283597</v>
      </c>
      <c r="O291" s="40">
        <f>INDEX(人口源表!$1:$1048576,MATCH($B291,人口源表!$A:$A,0),MATCH(O$1,人口源表!$1:$1,0))*INDEX(城镇化率!$1:$1048576,MATCH($B291,城镇化率!$A:$A,0),MATCH(O$1,城镇化率!$5:$5,0))/100</f>
        <v>1204426.1746266519</v>
      </c>
      <c r="P291" s="40">
        <f>INDEX(人口源表!$1:$1048576,MATCH($B291,人口源表!$A:$A,0),MATCH(P$1,人口源表!$1:$1,0))*INDEX(城镇化率!$1:$1048576,MATCH($B291,城镇化率!$A:$A,0),MATCH(P$1,城镇化率!$5:$5,0))/100</f>
        <v>1220769.8696141751</v>
      </c>
      <c r="Q291" s="40">
        <f>INDEX(人口源表!$1:$1048576,MATCH($B291,人口源表!$A:$A,0),MATCH(Q$1,人口源表!$1:$1,0))*INDEX(城镇化率!$1:$1048576,MATCH($B291,城镇化率!$A:$A,0),MATCH(Q$1,城镇化率!$5:$5,0))/100</f>
        <v>1236755.1312533789</v>
      </c>
      <c r="R291" s="40">
        <f>INDEX(人口源表!$1:$1048576,MATCH($B291,人口源表!$A:$A,0),MATCH(R$1,人口源表!$1:$1,0))*INDEX(城镇化率!$1:$1048576,MATCH($B291,城镇化率!$A:$A,0),MATCH(R$1,城镇化率!$5:$5,0))/100</f>
        <v>1252372.9696944319</v>
      </c>
      <c r="S291" s="40">
        <f>INDEX(人口源表!$1:$1048576,MATCH($B291,人口源表!$A:$A,0),MATCH(S$1,人口源表!$1:$1,0))*INDEX(城镇化率!$1:$1048576,MATCH($B291,城镇化率!$A:$A,0),MATCH(S$1,城镇化率!$5:$5,0))/100</f>
        <v>1261338.486535056</v>
      </c>
      <c r="T291" s="40">
        <f>INDEX(人口源表!$1:$1048576,MATCH($B291,人口源表!$A:$A,0),MATCH(T$1,人口源表!$1:$1,0))*INDEX(城镇化率!$1:$1048576,MATCH($B291,城镇化率!$A:$A,0),MATCH(T$1,城镇化率!$5:$5,0))/100</f>
        <v>1269804.1708347199</v>
      </c>
      <c r="U291" s="40">
        <f>INDEX(人口源表!$1:$1048576,MATCH($B291,人口源表!$A:$A,0),MATCH(U$1,人口源表!$1:$1,0))*INDEX(城镇化率!$1:$1048576,MATCH($B291,城镇化率!$A:$A,0),MATCH(U$1,城镇化率!$5:$5,0))/100</f>
        <v>1277769.0654554889</v>
      </c>
      <c r="V291" s="40">
        <f>INDEX(人口源表!$1:$1048576,MATCH($B291,人口源表!$A:$A,0),MATCH(V$1,人口源表!$1:$1,0))*INDEX(城镇化率!$1:$1048576,MATCH($B291,城镇化率!$A:$A,0),MATCH(V$1,城镇化率!$5:$5,0))/100</f>
        <v>1285234.8054695786</v>
      </c>
      <c r="W291" s="40">
        <f>INDEX(人口源表!$1:$1048576,MATCH($B291,人口源表!$A:$A,0),MATCH(W$1,人口源表!$1:$1,0))*INDEX(城镇化率!$1:$1048576,MATCH($B291,城镇化率!$A:$A,0),MATCH(W$1,城镇化率!$5:$5,0))/100</f>
        <v>1292203.1372136066</v>
      </c>
      <c r="X291" s="40">
        <f>INDEX(人口源表!$1:$1048576,MATCH($B291,人口源表!$A:$A,0),MATCH(X$1,人口源表!$1:$1,0))*INDEX(城镇化率!$1:$1048576,MATCH($B291,城镇化率!$A:$A,0),MATCH(X$1,城镇化率!$5:$5,0))/100</f>
        <v>1298676.9432401739</v>
      </c>
      <c r="Y291" s="40">
        <f>INDEX(人口源表!$1:$1048576,MATCH($B291,人口源表!$A:$A,0),MATCH(Y$1,人口源表!$1:$1,0))*INDEX(城镇化率!$1:$1048576,MATCH($B291,城镇化率!$A:$A,0),MATCH(Y$1,城镇化率!$5:$5,0))/100</f>
        <v>1304661.2979851894</v>
      </c>
      <c r="Z291" s="40">
        <f>INDEX(人口源表!$1:$1048576,MATCH($B291,人口源表!$A:$A,0),MATCH(Z$1,人口源表!$1:$1,0))*INDEX(城镇化率!$1:$1048576,MATCH($B291,城镇化率!$A:$A,0),MATCH(Z$1,城镇化率!$5:$5,0))/100</f>
        <v>1310160.4207479397</v>
      </c>
      <c r="AA291" s="40">
        <f>INDEX(人口源表!$1:$1048576,MATCH($B291,人口源表!$A:$A,0),MATCH(AA$1,人口源表!$1:$1,0))*INDEX(城镇化率!$1:$1048576,MATCH($B291,城镇化率!$A:$A,0),MATCH(AA$1,城镇化率!$5:$5,0))/100</f>
        <v>1315182.3263444803</v>
      </c>
      <c r="AB291" s="40">
        <f>INDEX(人口源表!$1:$1048576,MATCH($B291,人口源表!$A:$A,0),MATCH(AB$1,人口源表!$1:$1,0))*INDEX(城镇化率!$1:$1048576,MATCH($B291,城镇化率!$A:$A,0),MATCH(AB$1,城镇化率!$5:$5,0))/100</f>
        <v>1319734.2210067078</v>
      </c>
      <c r="AC291" s="40">
        <f>INDEX(人口源表!$1:$1048576,MATCH($B291,人口源表!$A:$A,0),MATCH(AC$1,人口源表!$1:$1,0))*INDEX(城镇化率!$1:$1048576,MATCH($B291,城镇化率!$A:$A,0),MATCH(AC$1,城镇化率!$5:$5,0))/100</f>
        <v>1322205.7036901305</v>
      </c>
      <c r="AD291" s="40">
        <f>INDEX(人口源表!$1:$1048576,MATCH($B291,人口源表!$A:$A,0),MATCH(AD$1,人口源表!$1:$1,0))*INDEX(城镇化率!$1:$1048576,MATCH($B291,城镇化率!$A:$A,0),MATCH(AD$1,城镇化率!$5:$5,0))/100</f>
        <v>1324220.0856252306</v>
      </c>
      <c r="AE291" s="40">
        <f>INDEX(人口源表!$1:$1048576,MATCH($B291,人口源表!$A:$A,0),MATCH(AE$1,人口源表!$1:$1,0))*INDEX(城镇化率!$1:$1048576,MATCH($B291,城镇化率!$A:$A,0),MATCH(AE$1,城镇化率!$5:$5,0))/100</f>
        <v>1325790.6367396631</v>
      </c>
      <c r="AF291" s="40">
        <f>INDEX(人口源表!$1:$1048576,MATCH($B291,人口源表!$A:$A,0),MATCH(AF$1,人口源表!$1:$1,0))*INDEX(城镇化率!$1:$1048576,MATCH($B291,城镇化率!$A:$A,0),MATCH(AF$1,城镇化率!$5:$5,0))/100</f>
        <v>1326931.9260079814</v>
      </c>
      <c r="AG291" s="40">
        <f>INDEX(人口源表!$1:$1048576,MATCH($B291,人口源表!$A:$A,0),MATCH(AG$1,人口源表!$1:$1,0))*INDEX(城镇化率!$1:$1048576,MATCH($B291,城镇化率!$A:$A,0),MATCH(AG$1,城镇化率!$5:$5,0))/100</f>
        <v>1327660.9074796727</v>
      </c>
      <c r="AH291" s="40">
        <f>INDEX(人口源表!$1:$1048576,MATCH($B291,人口源表!$A:$A,0),MATCH(AH$1,人口源表!$1:$1,0))*INDEX(城镇化率!$1:$1048576,MATCH($B291,城镇化率!$A:$A,0),MATCH(AH$1,城镇化率!$5:$5,0))/100</f>
        <v>1327994.2937240778</v>
      </c>
      <c r="AI291" s="40">
        <f>INDEX(人口源表!$1:$1048576,MATCH($B291,人口源表!$A:$A,0),MATCH(AI$1,人口源表!$1:$1,0))*INDEX(城镇化率!$1:$1048576,MATCH($B291,城镇化率!$A:$A,0),MATCH(AI$1,城镇化率!$5:$5,0))/100</f>
        <v>1327950.6920536489</v>
      </c>
      <c r="AJ291" s="40">
        <f>INDEX(人口源表!$1:$1048576,MATCH($B291,人口源表!$A:$A,0),MATCH(AJ$1,人口源表!$1:$1,0))*INDEX(城镇化率!$1:$1048576,MATCH($B291,城镇化率!$A:$A,0),MATCH(AJ$1,城镇化率!$5:$5,0))/100</f>
        <v>1327550.6376451708</v>
      </c>
      <c r="AK291" s="40">
        <f>INDEX(人口源表!$1:$1048576,MATCH($B291,人口源表!$A:$A,0),MATCH(AK$1,人口源表!$1:$1,0))*INDEX(城镇化率!$1:$1048576,MATCH($B291,城镇化率!$A:$A,0),MATCH(AK$1,城镇化率!$5:$5,0))/100</f>
        <v>1326815.5472210266</v>
      </c>
      <c r="AL291" s="40">
        <f>INDEX(人口源表!$1:$1048576,MATCH($B291,人口源表!$A:$A,0),MATCH(AL$1,人口源表!$1:$1,0))*INDEX(城镇化率!$1:$1048576,MATCH($B291,城镇化率!$A:$A,0),MATCH(AL$1,城镇化率!$5:$5,0))/100</f>
        <v>1325768.2744846689</v>
      </c>
      <c r="AM291" s="40">
        <f>INDEX(人口源表!$1:$1048576,MATCH($B291,人口源表!$A:$A,0),MATCH(AM$1,人口源表!$1:$1,0))*INDEX(城镇化率!$1:$1048576,MATCH($B291,城镇化率!$A:$A,0),MATCH(AM$1,城镇化率!$5:$5,0))/100</f>
        <v>1324432.5899940438</v>
      </c>
      <c r="AN291" s="40">
        <f>INDEX(人口源表!$1:$1048576,MATCH($B291,人口源表!$A:$A,0),MATCH(AN$1,人口源表!$1:$1,0))*INDEX(城镇化率!$1:$1048576,MATCH($B291,城镇化率!$A:$A,0),MATCH(AN$1,城镇化率!$5:$5,0))/100</f>
        <v>1322835.3791460886</v>
      </c>
      <c r="AO291" s="40">
        <f>INDEX(人口源表!$1:$1048576,MATCH($B291,人口源表!$A:$A,0),MATCH(AO$1,人口源表!$1:$1,0))*INDEX(城镇化率!$1:$1048576,MATCH($B291,城镇化率!$A:$A,0),MATCH(AO$1,城镇化率!$5:$5,0))/100</f>
        <v>1321003.4088071815</v>
      </c>
      <c r="AP291" s="40">
        <f>INDEX(人口源表!$1:$1048576,MATCH($B291,人口源表!$A:$A,0),MATCH(AP$1,人口源表!$1:$1,0))*INDEX(城镇化率!$1:$1048576,MATCH($B291,城镇化率!$A:$A,0),MATCH(AP$1,城镇化率!$5:$5,0))/100</f>
        <v>1318965.5217323806</v>
      </c>
      <c r="AQ291" s="40">
        <f>INDEX(人口源表!$1:$1048576,MATCH($B291,人口源表!$A:$A,0),MATCH(AQ$1,人口源表!$1:$1,0))*INDEX(城镇化率!$1:$1048576,MATCH($B291,城镇化率!$A:$A,0),MATCH(AQ$1,城镇化率!$5:$5,0))/100</f>
        <v>1316752.1195244067</v>
      </c>
      <c r="AR291" s="40">
        <f>INDEX(人口源表!$1:$1048576,MATCH($B291,人口源表!$A:$A,0),MATCH(AR$1,人口源表!$1:$1,0))*INDEX(城镇化率!$1:$1048576,MATCH($B291,城镇化率!$A:$A,0),MATCH(AR$1,城镇化率!$5:$5,0))/100</f>
        <v>1314395.7421097336</v>
      </c>
      <c r="AS291" s="40">
        <f>INDEX(人口源表!$1:$1048576,MATCH($B291,人口源表!$A:$A,0),MATCH(AS$1,人口源表!$1:$1,0))*INDEX(城镇化率!$1:$1048576,MATCH($B291,城镇化率!$A:$A,0),MATCH(AS$1,城镇化率!$5:$5,0))/100</f>
        <v>1311928.878007073</v>
      </c>
      <c r="AT291" s="40">
        <f>INDEX(人口源表!$1:$1048576,MATCH($B291,人口源表!$A:$A,0),MATCH(AT$1,人口源表!$1:$1,0))*INDEX(城镇化率!$1:$1048576,MATCH($B291,城镇化率!$A:$A,0),MATCH(AT$1,城镇化率!$5:$5,0))/100</f>
        <v>1309387.8681476652</v>
      </c>
      <c r="AU291" s="40">
        <f>INDEX(人口源表!$1:$1048576,MATCH($B291,人口源表!$A:$A,0),MATCH(AU$1,人口源表!$1:$1,0))*INDEX(城镇化率!$1:$1048576,MATCH($B291,城镇化率!$A:$A,0),MATCH(AU$1,城镇化率!$5:$5,0))/100</f>
        <v>1306808.4889539739</v>
      </c>
      <c r="AV291" s="40">
        <f>INDEX(人口源表!$1:$1048576,MATCH($B291,人口源表!$A:$A,0),MATCH(AV$1,人口源表!$1:$1,0))*INDEX(城镇化率!$1:$1048576,MATCH($B291,城镇化率!$A:$A,0),MATCH(AV$1,城镇化率!$5:$5,0))/100</f>
        <v>1304230.4382373593</v>
      </c>
    </row>
    <row r="292" spans="1:48" x14ac:dyDescent="0.15">
      <c r="A292" s="4" t="s">
        <v>878</v>
      </c>
      <c r="B292" s="4" t="s">
        <v>586</v>
      </c>
      <c r="C292" s="34">
        <f>VLOOKUP(B292,'[1]2016省城人口总结（根）'!B:C,2,FALSE)/100</f>
        <v>0.40328253968254002</v>
      </c>
      <c r="D292" s="40">
        <f>INDEX(人口源表!$1:$1048576,MATCH($B292,人口源表!$A:$A,0),MATCH(D$1,人口源表!$1:$1,0))*INDEX(城镇化率!$1:$1048576,MATCH($B292,城镇化率!$A:$A,0),MATCH(D$1,城镇化率!$5:$5,0))/100</f>
        <v>1029016.7011307999</v>
      </c>
      <c r="E292" s="40">
        <f>INDEX(人口源表!$1:$1048576,MATCH($B292,人口源表!$A:$A,0),MATCH(E$1,人口源表!$1:$1,0))*INDEX(城镇化率!$1:$1048576,MATCH($B292,城镇化率!$A:$A,0),MATCH(E$1,城镇化率!$5:$5,0))/100</f>
        <v>1053642.4378605066</v>
      </c>
      <c r="F292" s="40">
        <f>INDEX(人口源表!$1:$1048576,MATCH($B292,人口源表!$A:$A,0),MATCH(F$1,人口源表!$1:$1,0))*INDEX(城镇化率!$1:$1048576,MATCH($B292,城镇化率!$A:$A,0),MATCH(F$1,城镇化率!$5:$5,0))/100</f>
        <v>1078426.4541358056</v>
      </c>
      <c r="G292" s="40">
        <f>INDEX(人口源表!$1:$1048576,MATCH($B292,人口源表!$A:$A,0),MATCH(G$1,人口源表!$1:$1,0))*INDEX(城镇化率!$1:$1048576,MATCH($B292,城镇化率!$A:$A,0),MATCH(G$1,城镇化率!$5:$5,0))/100</f>
        <v>949945.48767412791</v>
      </c>
      <c r="H292" s="40">
        <f>INDEX(人口源表!$1:$1048576,MATCH($B292,人口源表!$A:$A,0),MATCH(H$1,人口源表!$1:$1,0))*INDEX(城镇化率!$1:$1048576,MATCH($B292,城镇化率!$A:$A,0),MATCH(H$1,城镇化率!$5:$5,0))/100</f>
        <v>974108.2708657966</v>
      </c>
      <c r="I292" s="40">
        <f>INDEX(人口源表!$1:$1048576,MATCH($B292,人口源表!$A:$A,0),MATCH(I$1,人口源表!$1:$1,0))*INDEX(城镇化率!$1:$1048576,MATCH($B292,城镇化率!$A:$A,0),MATCH(I$1,城镇化率!$5:$5,0))/100</f>
        <v>991648.36853178591</v>
      </c>
      <c r="J292" s="40">
        <f>INDEX(人口源表!$1:$1048576,MATCH($B292,人口源表!$A:$A,0),MATCH(J$1,人口源表!$1:$1,0))*INDEX(城镇化率!$1:$1048576,MATCH($B292,城镇化率!$A:$A,0),MATCH(J$1,城镇化率!$5:$5,0))/100</f>
        <v>1009128.502332606</v>
      </c>
      <c r="K292" s="40">
        <f>INDEX(人口源表!$1:$1048576,MATCH($B292,人口源表!$A:$A,0),MATCH(K$1,人口源表!$1:$1,0))*INDEX(城镇化率!$1:$1048576,MATCH($B292,城镇化率!$A:$A,0),MATCH(K$1,城镇化率!$5:$5,0))/100</f>
        <v>1026515.9150485779</v>
      </c>
      <c r="L292" s="40">
        <f>INDEX(人口源表!$1:$1048576,MATCH($B292,人口源表!$A:$A,0),MATCH(L$1,人口源表!$1:$1,0))*INDEX(城镇化率!$1:$1048576,MATCH($B292,城镇化率!$A:$A,0),MATCH(L$1,城镇化率!$5:$5,0))/100</f>
        <v>1043780.6761318409</v>
      </c>
      <c r="M292" s="40">
        <f>INDEX(人口源表!$1:$1048576,MATCH($B292,人口源表!$A:$A,0),MATCH(M$1,人口源表!$1:$1,0))*INDEX(城镇化率!$1:$1048576,MATCH($B292,城镇化率!$A:$A,0),MATCH(M$1,城镇化率!$5:$5,0))/100</f>
        <v>1060891.320008365</v>
      </c>
      <c r="N292" s="40">
        <f>INDEX(人口源表!$1:$1048576,MATCH($B292,人口源表!$A:$A,0),MATCH(N$1,人口源表!$1:$1,0))*INDEX(城镇化率!$1:$1048576,MATCH($B292,城镇化率!$A:$A,0),MATCH(N$1,城镇化率!$5:$5,0))/100</f>
        <v>1077820.2932595322</v>
      </c>
      <c r="O292" s="40">
        <f>INDEX(人口源表!$1:$1048576,MATCH($B292,人口源表!$A:$A,0),MATCH(O$1,人口源表!$1:$1,0))*INDEX(城镇化率!$1:$1048576,MATCH($B292,城镇化率!$A:$A,0),MATCH(O$1,城镇化率!$5:$5,0))/100</f>
        <v>1094539.5541493066</v>
      </c>
      <c r="P292" s="40">
        <f>INDEX(人口源表!$1:$1048576,MATCH($B292,人口源表!$A:$A,0),MATCH(P$1,人口源表!$1:$1,0))*INDEX(城镇化率!$1:$1048576,MATCH($B292,城镇化率!$A:$A,0),MATCH(P$1,城镇化率!$5:$5,0))/100</f>
        <v>1111022.9093633823</v>
      </c>
      <c r="Q292" s="40">
        <f>INDEX(人口源表!$1:$1048576,MATCH($B292,人口源表!$A:$A,0),MATCH(Q$1,人口源表!$1:$1,0))*INDEX(城镇化率!$1:$1048576,MATCH($B292,城镇化率!$A:$A,0),MATCH(Q$1,城镇化率!$5:$5,0))/100</f>
        <v>1127245.6600516639</v>
      </c>
      <c r="R292" s="40">
        <f>INDEX(人口源表!$1:$1048576,MATCH($B292,人口源表!$A:$A,0),MATCH(R$1,人口源表!$1:$1,0))*INDEX(城镇化率!$1:$1048576,MATCH($B292,城镇化率!$A:$A,0),MATCH(R$1,城镇化率!$5:$5,0))/100</f>
        <v>1143184.6999073108</v>
      </c>
      <c r="S292" s="40">
        <f>INDEX(人口源表!$1:$1048576,MATCH($B292,人口源表!$A:$A,0),MATCH(S$1,人口源表!$1:$1,0))*INDEX(城镇化率!$1:$1048576,MATCH($B292,城镇化率!$A:$A,0),MATCH(S$1,城镇化率!$5:$5,0))/100</f>
        <v>1153081.8905817221</v>
      </c>
      <c r="T292" s="40">
        <f>INDEX(人口源表!$1:$1048576,MATCH($B292,人口源表!$A:$A,0),MATCH(T$1,人口源表!$1:$1,0))*INDEX(城镇化率!$1:$1048576,MATCH($B292,城镇化率!$A:$A,0),MATCH(T$1,城镇化率!$5:$5,0))/100</f>
        <v>1162530.5797258394</v>
      </c>
      <c r="U292" s="40">
        <f>INDEX(人口源表!$1:$1048576,MATCH($B292,人口源表!$A:$A,0),MATCH(U$1,人口源表!$1:$1,0))*INDEX(城镇化率!$1:$1048576,MATCH($B292,城镇化率!$A:$A,0),MATCH(U$1,城镇化率!$5:$5,0))/100</f>
        <v>1171519.5703825369</v>
      </c>
      <c r="V292" s="40">
        <f>INDEX(人口源表!$1:$1048576,MATCH($B292,人口源表!$A:$A,0),MATCH(V$1,人口源表!$1:$1,0))*INDEX(城镇化率!$1:$1048576,MATCH($B292,城镇化率!$A:$A,0),MATCH(V$1,城镇化率!$5:$5,0))/100</f>
        <v>1180038.9716873204</v>
      </c>
      <c r="W292" s="40">
        <f>INDEX(人口源表!$1:$1048576,MATCH($B292,人口源表!$A:$A,0),MATCH(W$1,人口源表!$1:$1,0))*INDEX(城镇化率!$1:$1048576,MATCH($B292,城镇化率!$A:$A,0),MATCH(W$1,城镇化率!$5:$5,0))/100</f>
        <v>1188081.2109419345</v>
      </c>
      <c r="X292" s="40">
        <f>INDEX(人口源表!$1:$1048576,MATCH($B292,人口源表!$A:$A,0),MATCH(X$1,人口源表!$1:$1,0))*INDEX(城镇化率!$1:$1048576,MATCH($B292,城镇化率!$A:$A,0),MATCH(X$1,城镇化率!$5:$5,0))/100</f>
        <v>1195641.0934406877</v>
      </c>
      <c r="Y292" s="40">
        <f>INDEX(人口源表!$1:$1048576,MATCH($B292,人口源表!$A:$A,0),MATCH(Y$1,人口源表!$1:$1,0))*INDEX(城镇化率!$1:$1048576,MATCH($B292,城镇化率!$A:$A,0),MATCH(Y$1,城镇化率!$5:$5,0))/100</f>
        <v>1202715.8632019963</v>
      </c>
      <c r="Z292" s="40">
        <f>INDEX(人口源表!$1:$1048576,MATCH($B292,人口源表!$A:$A,0),MATCH(Z$1,人口源表!$1:$1,0))*INDEX(城镇化率!$1:$1048576,MATCH($B292,城镇化率!$A:$A,0),MATCH(Z$1,城镇化率!$5:$5,0))/100</f>
        <v>1209305.2646157483</v>
      </c>
      <c r="AA292" s="40">
        <f>INDEX(人口源表!$1:$1048576,MATCH($B292,人口源表!$A:$A,0),MATCH(AA$1,人口源表!$1:$1,0))*INDEX(城镇化率!$1:$1048576,MATCH($B292,城镇化率!$A:$A,0),MATCH(AA$1,城镇化率!$5:$5,0))/100</f>
        <v>1215411.6050171971</v>
      </c>
      <c r="AB292" s="40">
        <f>INDEX(人口源表!$1:$1048576,MATCH($B292,人口源表!$A:$A,0),MATCH(AB$1,人口源表!$1:$1,0))*INDEX(城镇化率!$1:$1048576,MATCH($B292,城镇化率!$A:$A,0),MATCH(AB$1,城镇化率!$5:$5,0))/100</f>
        <v>1221039.8181981936</v>
      </c>
      <c r="AC292" s="40">
        <f>INDEX(人口源表!$1:$1048576,MATCH($B292,人口源表!$A:$A,0),MATCH(AC$1,人口源表!$1:$1,0))*INDEX(城镇化率!$1:$1048576,MATCH($B292,城镇化率!$A:$A,0),MATCH(AC$1,城镇化率!$5:$5,0))/100</f>
        <v>1224696.5673659309</v>
      </c>
      <c r="AD292" s="40">
        <f>INDEX(人口源表!$1:$1048576,MATCH($B292,人口源表!$A:$A,0),MATCH(AD$1,人口源表!$1:$1,0))*INDEX(城镇化率!$1:$1048576,MATCH($B292,城镇化率!$A:$A,0),MATCH(AD$1,城镇化率!$5:$5,0))/100</f>
        <v>1227882.5283358891</v>
      </c>
      <c r="AE292" s="40">
        <f>INDEX(人口源表!$1:$1048576,MATCH($B292,人口源表!$A:$A,0),MATCH(AE$1,人口源表!$1:$1,0))*INDEX(城镇化率!$1:$1048576,MATCH($B292,城镇化率!$A:$A,0),MATCH(AE$1,城镇化率!$5:$5,0))/100</f>
        <v>1230613.0575342262</v>
      </c>
      <c r="AF292" s="40">
        <f>INDEX(人口源表!$1:$1048576,MATCH($B292,人口源表!$A:$A,0),MATCH(AF$1,人口源表!$1:$1,0))*INDEX(城镇化率!$1:$1048576,MATCH($B292,城镇化率!$A:$A,0),MATCH(AF$1,城镇化率!$5:$5,0))/100</f>
        <v>1232904.2922048334</v>
      </c>
      <c r="AG292" s="40">
        <f>INDEX(人口源表!$1:$1048576,MATCH($B292,人口源表!$A:$A,0),MATCH(AG$1,人口源表!$1:$1,0))*INDEX(城镇化率!$1:$1048576,MATCH($B292,城镇化率!$A:$A,0),MATCH(AG$1,城镇化率!$5:$5,0))/100</f>
        <v>1234777.2463522009</v>
      </c>
      <c r="AH292" s="40">
        <f>INDEX(人口源表!$1:$1048576,MATCH($B292,人口源表!$A:$A,0),MATCH(AH$1,人口源表!$1:$1,0))*INDEX(城镇化率!$1:$1048576,MATCH($B292,城镇化率!$A:$A,0),MATCH(AH$1,城镇化率!$5:$5,0))/100</f>
        <v>1236254.3134577991</v>
      </c>
      <c r="AI292" s="40">
        <f>INDEX(人口源表!$1:$1048576,MATCH($B292,人口源表!$A:$A,0),MATCH(AI$1,人口源表!$1:$1,0))*INDEX(城镇化率!$1:$1048576,MATCH($B292,城镇化率!$A:$A,0),MATCH(AI$1,城镇化率!$5:$5,0))/100</f>
        <v>1237361.3465164674</v>
      </c>
      <c r="AJ292" s="40">
        <f>INDEX(人口源表!$1:$1048576,MATCH($B292,人口源表!$A:$A,0),MATCH(AJ$1,人口源表!$1:$1,0))*INDEX(城镇化率!$1:$1048576,MATCH($B292,城镇化率!$A:$A,0),MATCH(AJ$1,城镇化率!$5:$5,0))/100</f>
        <v>1238127.2035901851</v>
      </c>
      <c r="AK292" s="40">
        <f>INDEX(人口源表!$1:$1048576,MATCH($B292,人口源表!$A:$A,0),MATCH(AK$1,人口源表!$1:$1,0))*INDEX(城镇化率!$1:$1048576,MATCH($B292,城镇化率!$A:$A,0),MATCH(AK$1,城镇化率!$5:$5,0))/100</f>
        <v>1238583.8005688034</v>
      </c>
      <c r="AL292" s="40">
        <f>INDEX(人口源表!$1:$1048576,MATCH($B292,人口源表!$A:$A,0),MATCH(AL$1,人口源表!$1:$1,0))*INDEX(城镇化率!$1:$1048576,MATCH($B292,城镇化率!$A:$A,0),MATCH(AL$1,城镇化率!$5:$5,0))/100</f>
        <v>1238765.6443592797</v>
      </c>
      <c r="AM292" s="40">
        <f>INDEX(人口源表!$1:$1048576,MATCH($B292,人口源表!$A:$A,0),MATCH(AM$1,人口源表!$1:$1,0))*INDEX(城镇化率!$1:$1048576,MATCH($B292,城镇化率!$A:$A,0),MATCH(AM$1,城镇化率!$5:$5,0))/100</f>
        <v>1238710.3991236971</v>
      </c>
      <c r="AN292" s="40">
        <f>INDEX(人口源表!$1:$1048576,MATCH($B292,人口源表!$A:$A,0),MATCH(AN$1,人口源表!$1:$1,0))*INDEX(城镇化率!$1:$1048576,MATCH($B292,城镇化率!$A:$A,0),MATCH(AN$1,城镇化率!$5:$5,0))/100</f>
        <v>1238459.988891874</v>
      </c>
      <c r="AO292" s="40">
        <f>INDEX(人口源表!$1:$1048576,MATCH($B292,人口源表!$A:$A,0),MATCH(AO$1,人口源表!$1:$1,0))*INDEX(城镇化率!$1:$1048576,MATCH($B292,城镇化率!$A:$A,0),MATCH(AO$1,城镇化率!$5:$5,0))/100</f>
        <v>1238057.5160118525</v>
      </c>
      <c r="AP292" s="40">
        <f>INDEX(人口源表!$1:$1048576,MATCH($B292,人口源表!$A:$A,0),MATCH(AP$1,人口源表!$1:$1,0))*INDEX(城镇化率!$1:$1048576,MATCH($B292,城镇化率!$A:$A,0),MATCH(AP$1,城镇化率!$5:$5,0))/100</f>
        <v>1237551.5016130637</v>
      </c>
      <c r="AQ292" s="40">
        <f>INDEX(人口源表!$1:$1048576,MATCH($B292,人口源表!$A:$A,0),MATCH(AQ$1,人口源表!$1:$1,0))*INDEX(城镇化率!$1:$1048576,MATCH($B292,城镇化率!$A:$A,0),MATCH(AQ$1,城镇化率!$5:$5,0))/100</f>
        <v>1236992.8013286216</v>
      </c>
      <c r="AR292" s="40">
        <f>INDEX(人口源表!$1:$1048576,MATCH($B292,人口源表!$A:$A,0),MATCH(AR$1,人口源表!$1:$1,0))*INDEX(城镇化率!$1:$1048576,MATCH($B292,城镇化率!$A:$A,0),MATCH(AR$1,城镇化率!$5:$5,0))/100</f>
        <v>1236434.6423258779</v>
      </c>
      <c r="AS292" s="40">
        <f>INDEX(人口源表!$1:$1048576,MATCH($B292,人口源表!$A:$A,0),MATCH(AS$1,人口源表!$1:$1,0))*INDEX(城镇化率!$1:$1048576,MATCH($B292,城镇化率!$A:$A,0),MATCH(AS$1,城镇化率!$5:$5,0))/100</f>
        <v>1235935.8649517442</v>
      </c>
      <c r="AT292" s="40">
        <f>INDEX(人口源表!$1:$1048576,MATCH($B292,人口源表!$A:$A,0),MATCH(AT$1,人口源表!$1:$1,0))*INDEX(城镇化率!$1:$1048576,MATCH($B292,城镇化率!$A:$A,0),MATCH(AT$1,城镇化率!$5:$5,0))/100</f>
        <v>1235556.7325503707</v>
      </c>
      <c r="AU292" s="40">
        <f>INDEX(人口源表!$1:$1048576,MATCH($B292,人口源表!$A:$A,0),MATCH(AU$1,人口源表!$1:$1,0))*INDEX(城镇化率!$1:$1048576,MATCH($B292,城镇化率!$A:$A,0),MATCH(AU$1,城镇化率!$5:$5,0))/100</f>
        <v>1235362.7164267618</v>
      </c>
      <c r="AV292" s="40">
        <f>INDEX(人口源表!$1:$1048576,MATCH($B292,人口源表!$A:$A,0),MATCH(AV$1,人口源表!$1:$1,0))*INDEX(城镇化率!$1:$1048576,MATCH($B292,城镇化率!$A:$A,0),MATCH(AV$1,城镇化率!$5:$5,0))/100</f>
        <v>1235421.3448885791</v>
      </c>
    </row>
    <row r="293" spans="1:48" x14ac:dyDescent="0.15">
      <c r="A293" s="4" t="s">
        <v>878</v>
      </c>
      <c r="B293" s="36" t="s">
        <v>588</v>
      </c>
      <c r="C293" s="34">
        <f>VLOOKUP(B293,'[1]2016省城人口总结（根）'!B:C,2,FALSE)/100</f>
        <v>0.43638203723986896</v>
      </c>
      <c r="D293" s="40">
        <f>INDEX(人口源表!$1:$1048576,MATCH($B293,人口源表!$A:$A,0),MATCH(D$1,人口源表!$1:$1,0))*INDEX(城镇化率!$1:$1048576,MATCH($B293,城镇化率!$A:$A,0),MATCH(D$1,城镇化率!$5:$5,0))/100</f>
        <v>1214105.5720239459</v>
      </c>
      <c r="E293" s="40">
        <f>INDEX(人口源表!$1:$1048576,MATCH($B293,人口源表!$A:$A,0),MATCH(E$1,人口源表!$1:$1,0))*INDEX(城镇化率!$1:$1048576,MATCH($B293,城镇化率!$A:$A,0),MATCH(E$1,城镇化率!$5:$5,0))/100</f>
        <v>1241101.359775238</v>
      </c>
      <c r="F293" s="40">
        <f>INDEX(人口源表!$1:$1048576,MATCH($B293,人口源表!$A:$A,0),MATCH(F$1,人口源表!$1:$1,0))*INDEX(城镇化率!$1:$1048576,MATCH($B293,城镇化率!$A:$A,0),MATCH(F$1,城镇化率!$5:$5,0))/100</f>
        <v>1268293.1694140579</v>
      </c>
      <c r="G293" s="40">
        <f>INDEX(人口源表!$1:$1048576,MATCH($B293,人口源表!$A:$A,0),MATCH(G$1,人口源表!$1:$1,0))*INDEX(城镇化率!$1:$1048576,MATCH($B293,城镇化率!$A:$A,0),MATCH(G$1,城镇化率!$5:$5,0))/100</f>
        <v>1101863.8149906327</v>
      </c>
      <c r="H293" s="40">
        <f>INDEX(人口源表!$1:$1048576,MATCH($B293,人口源表!$A:$A,0),MATCH(H$1,人口源表!$1:$1,0))*INDEX(城镇化率!$1:$1048576,MATCH($B293,城镇化率!$A:$A,0),MATCH(H$1,城镇化率!$5:$5,0))/100</f>
        <v>1128157.676564716</v>
      </c>
      <c r="I293" s="40">
        <f>INDEX(人口源表!$1:$1048576,MATCH($B293,人口源表!$A:$A,0),MATCH(I$1,人口源表!$1:$1,0))*INDEX(城镇化率!$1:$1048576,MATCH($B293,城镇化率!$A:$A,0),MATCH(I$1,城镇化率!$5:$5,0))/100</f>
        <v>1146636.4115954356</v>
      </c>
      <c r="J293" s="40">
        <f>INDEX(人口源表!$1:$1048576,MATCH($B293,人口源表!$A:$A,0),MATCH(J$1,人口源表!$1:$1,0))*INDEX(城镇化率!$1:$1048576,MATCH($B293,城镇化率!$A:$A,0),MATCH(J$1,城镇化率!$5:$5,0))/100</f>
        <v>1164909.0128565459</v>
      </c>
      <c r="K293" s="40">
        <f>INDEX(人口源表!$1:$1048576,MATCH($B293,人口源表!$A:$A,0),MATCH(K$1,人口源表!$1:$1,0))*INDEX(城镇化率!$1:$1048576,MATCH($B293,城镇化率!$A:$A,0),MATCH(K$1,城镇化率!$5:$5,0))/100</f>
        <v>1182935.5405229435</v>
      </c>
      <c r="L293" s="40">
        <f>INDEX(人口源表!$1:$1048576,MATCH($B293,人口源表!$A:$A,0),MATCH(L$1,人口源表!$1:$1,0))*INDEX(城镇化率!$1:$1048576,MATCH($B293,城镇化率!$A:$A,0),MATCH(L$1,城镇化率!$5:$5,0))/100</f>
        <v>1200678.0440847157</v>
      </c>
      <c r="M293" s="40">
        <f>INDEX(人口源表!$1:$1048576,MATCH($B293,人口源表!$A:$A,0),MATCH(M$1,人口源表!$1:$1,0))*INDEX(城镇化率!$1:$1048576,MATCH($B293,城镇化率!$A:$A,0),MATCH(M$1,城镇化率!$5:$5,0))/100</f>
        <v>1218100.698880265</v>
      </c>
      <c r="N293" s="40">
        <f>INDEX(人口源表!$1:$1048576,MATCH($B293,人口源表!$A:$A,0),MATCH(N$1,人口源表!$1:$1,0))*INDEX(城镇化率!$1:$1048576,MATCH($B293,城镇化率!$A:$A,0),MATCH(N$1,城镇化率!$5:$5,0))/100</f>
        <v>1235168.9559519573</v>
      </c>
      <c r="O293" s="40">
        <f>INDEX(人口源表!$1:$1048576,MATCH($B293,人口源表!$A:$A,0),MATCH(O$1,人口源表!$1:$1,0))*INDEX(城镇化率!$1:$1048576,MATCH($B293,城镇化率!$A:$A,0),MATCH(O$1,城镇化率!$5:$5,0))/100</f>
        <v>1251850.1385503293</v>
      </c>
      <c r="P293" s="40">
        <f>INDEX(人口源表!$1:$1048576,MATCH($B293,人口源表!$A:$A,0),MATCH(P$1,人口源表!$1:$1,0))*INDEX(城镇化率!$1:$1048576,MATCH($B293,城镇化率!$A:$A,0),MATCH(P$1,城镇化率!$5:$5,0))/100</f>
        <v>1268114.0718507585</v>
      </c>
      <c r="Q293" s="40">
        <f>INDEX(人口源表!$1:$1048576,MATCH($B293,人口源表!$A:$A,0),MATCH(Q$1,人口源表!$1:$1,0))*INDEX(城镇化率!$1:$1048576,MATCH($B293,城镇化率!$A:$A,0),MATCH(Q$1,城镇化率!$5:$5,0))/100</f>
        <v>1283932.2152716764</v>
      </c>
      <c r="R293" s="40">
        <f>INDEX(人口源表!$1:$1048576,MATCH($B293,人口源表!$A:$A,0),MATCH(R$1,人口源表!$1:$1,0))*INDEX(城镇化率!$1:$1048576,MATCH($B293,城镇化率!$A:$A,0),MATCH(R$1,城镇化率!$5:$5,0))/100</f>
        <v>1299279.3168161963</v>
      </c>
      <c r="S293" s="40">
        <f>INDEX(人口源表!$1:$1048576,MATCH($B293,人口源表!$A:$A,0),MATCH(S$1,人口源表!$1:$1,0))*INDEX(城镇化率!$1:$1048576,MATCH($B293,城镇化率!$A:$A,0),MATCH(S$1,城镇化率!$5:$5,0))/100</f>
        <v>1307625.3979514991</v>
      </c>
      <c r="T293" s="40">
        <f>INDEX(人口源表!$1:$1048576,MATCH($B293,人口源表!$A:$A,0),MATCH(T$1,人口源表!$1:$1,0))*INDEX(城镇化率!$1:$1048576,MATCH($B293,城镇化率!$A:$A,0),MATCH(T$1,城镇化率!$5:$5,0))/100</f>
        <v>1315346.9084427631</v>
      </c>
      <c r="U293" s="40">
        <f>INDEX(人口源表!$1:$1048576,MATCH($B293,人口源表!$A:$A,0),MATCH(U$1,人口源表!$1:$1,0))*INDEX(城镇化率!$1:$1048576,MATCH($B293,城镇化率!$A:$A,0),MATCH(U$1,城镇化率!$5:$5,0))/100</f>
        <v>1322434.0161841579</v>
      </c>
      <c r="V293" s="40">
        <f>INDEX(人口源表!$1:$1048576,MATCH($B293,人口源表!$A:$A,0),MATCH(V$1,人口源表!$1:$1,0))*INDEX(城镇化率!$1:$1048576,MATCH($B293,城镇化率!$A:$A,0),MATCH(V$1,城镇化率!$5:$5,0))/100</f>
        <v>1328881.5241672317</v>
      </c>
      <c r="W293" s="40">
        <f>INDEX(人口源表!$1:$1048576,MATCH($B293,人口源表!$A:$A,0),MATCH(W$1,人口源表!$1:$1,0))*INDEX(城镇化率!$1:$1048576,MATCH($B293,城镇化率!$A:$A,0),MATCH(W$1,城镇化率!$5:$5,0))/100</f>
        <v>1334685.2870620172</v>
      </c>
      <c r="X293" s="40">
        <f>INDEX(人口源表!$1:$1048576,MATCH($B293,人口源表!$A:$A,0),MATCH(X$1,人口源表!$1:$1,0))*INDEX(城镇化率!$1:$1048576,MATCH($B293,城镇化率!$A:$A,0),MATCH(X$1,城镇化率!$5:$5,0))/100</f>
        <v>1339847.0201534012</v>
      </c>
      <c r="Y293" s="40">
        <f>INDEX(人口源表!$1:$1048576,MATCH($B293,人口源表!$A:$A,0),MATCH(Y$1,人口源表!$1:$1,0))*INDEX(城镇化率!$1:$1048576,MATCH($B293,城镇化率!$A:$A,0),MATCH(Y$1,城镇化率!$5:$5,0))/100</f>
        <v>1344369.6400062977</v>
      </c>
      <c r="Z293" s="40">
        <f>INDEX(人口源表!$1:$1048576,MATCH($B293,人口源表!$A:$A,0),MATCH(Z$1,人口源表!$1:$1,0))*INDEX(城镇化率!$1:$1048576,MATCH($B293,城镇化率!$A:$A,0),MATCH(Z$1,城镇化率!$5:$5,0))/100</f>
        <v>1348261.0499920619</v>
      </c>
      <c r="AA293" s="40">
        <f>INDEX(人口源表!$1:$1048576,MATCH($B293,人口源表!$A:$A,0),MATCH(AA$1,人口源表!$1:$1,0))*INDEX(城镇化率!$1:$1048576,MATCH($B293,城镇化率!$A:$A,0),MATCH(AA$1,城镇化率!$5:$5,0))/100</f>
        <v>1351532.105968615</v>
      </c>
      <c r="AB293" s="40">
        <f>INDEX(人口源表!$1:$1048576,MATCH($B293,人口源表!$A:$A,0),MATCH(AB$1,人口源表!$1:$1,0))*INDEX(城镇化率!$1:$1048576,MATCH($B293,城镇化率!$A:$A,0),MATCH(AB$1,城镇化率!$5:$5,0))/100</f>
        <v>1354197.2293638147</v>
      </c>
      <c r="AC293" s="40">
        <f>INDEX(人口源表!$1:$1048576,MATCH($B293,人口源表!$A:$A,0),MATCH(AC$1,人口源表!$1:$1,0))*INDEX(城镇化率!$1:$1048576,MATCH($B293,城镇化率!$A:$A,0),MATCH(AC$1,城镇化率!$5:$5,0))/100</f>
        <v>1354615.4072167703</v>
      </c>
      <c r="AD293" s="40">
        <f>INDEX(人口源表!$1:$1048576,MATCH($B293,人口源表!$A:$A,0),MATCH(AD$1,人口源表!$1:$1,0))*INDEX(城镇化率!$1:$1048576,MATCH($B293,城镇化率!$A:$A,0),MATCH(AD$1,城镇化率!$5:$5,0))/100</f>
        <v>1354465.8745764671</v>
      </c>
      <c r="AE293" s="40">
        <f>INDEX(人口源表!$1:$1048576,MATCH($B293,人口源表!$A:$A,0),MATCH(AE$1,人口源表!$1:$1,0))*INDEX(城镇化率!$1:$1048576,MATCH($B293,城镇化率!$A:$A,0),MATCH(AE$1,城镇化率!$5:$5,0))/100</f>
        <v>1353776.8023746416</v>
      </c>
      <c r="AF293" s="40">
        <f>INDEX(人口源表!$1:$1048576,MATCH($B293,人口源表!$A:$A,0),MATCH(AF$1,人口源表!$1:$1,0))*INDEX(城镇化率!$1:$1048576,MATCH($B293,城镇化率!$A:$A,0),MATCH(AF$1,城镇化率!$5:$5,0))/100</f>
        <v>1352580.686571741</v>
      </c>
      <c r="AG293" s="40">
        <f>INDEX(人口源表!$1:$1048576,MATCH($B293,人口源表!$A:$A,0),MATCH(AG$1,人口源表!$1:$1,0))*INDEX(城镇化率!$1:$1048576,MATCH($B293,城镇化率!$A:$A,0),MATCH(AG$1,城镇化率!$5:$5,0))/100</f>
        <v>1350912.7683195004</v>
      </c>
      <c r="AH293" s="40">
        <f>INDEX(人口源表!$1:$1048576,MATCH($B293,人口源表!$A:$A,0),MATCH(AH$1,人口源表!$1:$1,0))*INDEX(城镇化率!$1:$1048576,MATCH($B293,城镇化率!$A:$A,0),MATCH(AH$1,城镇化率!$5:$5,0))/100</f>
        <v>1348812.7441119319</v>
      </c>
      <c r="AI293" s="40">
        <f>INDEX(人口源表!$1:$1048576,MATCH($B293,人口源表!$A:$A,0),MATCH(AI$1,人口源表!$1:$1,0))*INDEX(城镇化率!$1:$1048576,MATCH($B293,城镇化率!$A:$A,0),MATCH(AI$1,城镇化率!$5:$5,0))/100</f>
        <v>1346324.8444939232</v>
      </c>
      <c r="AJ293" s="40">
        <f>INDEX(人口源表!$1:$1048576,MATCH($B293,人口源表!$A:$A,0),MATCH(AJ$1,人口源表!$1:$1,0))*INDEX(城镇化率!$1:$1048576,MATCH($B293,城镇化率!$A:$A,0),MATCH(AJ$1,城镇化率!$5:$5,0))/100</f>
        <v>1343496.2377656659</v>
      </c>
      <c r="AK293" s="40">
        <f>INDEX(人口源表!$1:$1048576,MATCH($B293,人口源表!$A:$A,0),MATCH(AK$1,人口源表!$1:$1,0))*INDEX(城镇化率!$1:$1048576,MATCH($B293,城镇化率!$A:$A,0),MATCH(AK$1,城镇化率!$5:$5,0))/100</f>
        <v>1340379.321769679</v>
      </c>
      <c r="AL293" s="40">
        <f>INDEX(人口源表!$1:$1048576,MATCH($B293,人口源表!$A:$A,0),MATCH(AL$1,人口源表!$1:$1,0))*INDEX(城镇化率!$1:$1048576,MATCH($B293,城镇化率!$A:$A,0),MATCH(AL$1,城镇化率!$5:$5,0))/100</f>
        <v>1337031.2527189271</v>
      </c>
      <c r="AM293" s="40">
        <f>INDEX(人口源表!$1:$1048576,MATCH($B293,人口源表!$A:$A,0),MATCH(AM$1,人口源表!$1:$1,0))*INDEX(城镇化率!$1:$1048576,MATCH($B293,城镇化率!$A:$A,0),MATCH(AM$1,城镇化率!$5:$5,0))/100</f>
        <v>1333511.2024354273</v>
      </c>
      <c r="AN293" s="40">
        <f>INDEX(人口源表!$1:$1048576,MATCH($B293,人口源表!$A:$A,0),MATCH(AN$1,人口源表!$1:$1,0))*INDEX(城镇化率!$1:$1048576,MATCH($B293,城镇化率!$A:$A,0),MATCH(AN$1,城镇化率!$5:$5,0))/100</f>
        <v>1329885.4919442504</v>
      </c>
      <c r="AO293" s="40">
        <f>INDEX(人口源表!$1:$1048576,MATCH($B293,人口源表!$A:$A,0),MATCH(AO$1,人口源表!$1:$1,0))*INDEX(城镇化率!$1:$1048576,MATCH($B293,城镇化率!$A:$A,0),MATCH(AO$1,城镇化率!$5:$5,0))/100</f>
        <v>1326223.1638325774</v>
      </c>
      <c r="AP293" s="40">
        <f>INDEX(人口源表!$1:$1048576,MATCH($B293,人口源表!$A:$A,0),MATCH(AP$1,人口源表!$1:$1,0))*INDEX(城镇化率!$1:$1048576,MATCH($B293,城镇化率!$A:$A,0),MATCH(AP$1,城镇化率!$5:$5,0))/100</f>
        <v>1322598.8809449994</v>
      </c>
      <c r="AQ293" s="40">
        <f>INDEX(人口源表!$1:$1048576,MATCH($B293,人口源表!$A:$A,0),MATCH(AQ$1,人口源表!$1:$1,0))*INDEX(城镇化率!$1:$1048576,MATCH($B293,城镇化率!$A:$A,0),MATCH(AQ$1,城镇化率!$5:$5,0))/100</f>
        <v>1319091.3018590147</v>
      </c>
      <c r="AR293" s="40">
        <f>INDEX(人口源表!$1:$1048576,MATCH($B293,人口源表!$A:$A,0),MATCH(AR$1,人口源表!$1:$1,0))*INDEX(城镇化率!$1:$1048576,MATCH($B293,城镇化率!$A:$A,0),MATCH(AR$1,城镇化率!$5:$5,0))/100</f>
        <v>1315783.7212787287</v>
      </c>
      <c r="AS293" s="40">
        <f>INDEX(人口源表!$1:$1048576,MATCH($B293,人口源表!$A:$A,0),MATCH(AS$1,人口源表!$1:$1,0))*INDEX(城镇化率!$1:$1048576,MATCH($B293,城镇化率!$A:$A,0),MATCH(AS$1,城镇化率!$5:$5,0))/100</f>
        <v>1312764.7241432259</v>
      </c>
      <c r="AT293" s="40">
        <f>INDEX(人口源表!$1:$1048576,MATCH($B293,人口源表!$A:$A,0),MATCH(AT$1,人口源表!$1:$1,0))*INDEX(城镇化率!$1:$1048576,MATCH($B293,城镇化率!$A:$A,0),MATCH(AT$1,城镇化率!$5:$5,0))/100</f>
        <v>1310127.1134865254</v>
      </c>
      <c r="AU293" s="40">
        <f>INDEX(人口源表!$1:$1048576,MATCH($B293,人口源表!$A:$A,0),MATCH(AU$1,人口源表!$1:$1,0))*INDEX(城镇化率!$1:$1048576,MATCH($B293,城镇化率!$A:$A,0),MATCH(AU$1,城镇化率!$5:$5,0))/100</f>
        <v>1307969.72417456</v>
      </c>
      <c r="AV293" s="40">
        <f>INDEX(人口源表!$1:$1048576,MATCH($B293,人口源表!$A:$A,0),MATCH(AV$1,人口源表!$1:$1,0))*INDEX(城镇化率!$1:$1048576,MATCH($B293,城镇化率!$A:$A,0),MATCH(AV$1,城镇化率!$5:$5,0))/100</f>
        <v>1306395.1858631521</v>
      </c>
    </row>
    <row r="294" spans="1:48" x14ac:dyDescent="0.15">
      <c r="A294" s="4" t="s">
        <v>878</v>
      </c>
      <c r="B294" s="36" t="s">
        <v>590</v>
      </c>
      <c r="C294" s="34">
        <f>VLOOKUP(B294,'[1]2016省城人口总结（根）'!B:C,2,FALSE)/100</f>
        <v>0.46414475539414701</v>
      </c>
      <c r="D294" s="40">
        <f>INDEX(人口源表!$1:$1048576,MATCH($B294,人口源表!$A:$A,0),MATCH(D$1,人口源表!$1:$1,0))*INDEX(城镇化率!$1:$1048576,MATCH($B294,城镇化率!$A:$A,0),MATCH(D$1,城镇化率!$5:$5,0))/100</f>
        <v>2180625.3240750181</v>
      </c>
      <c r="E294" s="40">
        <f>INDEX(人口源表!$1:$1048576,MATCH($B294,人口源表!$A:$A,0),MATCH(E$1,人口源表!$1:$1,0))*INDEX(城镇化率!$1:$1048576,MATCH($B294,城镇化率!$A:$A,0),MATCH(E$1,城镇化率!$5:$5,0))/100</f>
        <v>2230126.9219565685</v>
      </c>
      <c r="F294" s="40">
        <f>INDEX(人口源表!$1:$1048576,MATCH($B294,人口源表!$A:$A,0),MATCH(F$1,人口源表!$1:$1,0))*INDEX(城镇化率!$1:$1048576,MATCH($B294,城镇化率!$A:$A,0),MATCH(F$1,城镇化率!$5:$5,0))/100</f>
        <v>2279960.2279646681</v>
      </c>
      <c r="G294" s="40">
        <f>INDEX(人口源表!$1:$1048576,MATCH($B294,人口源表!$A:$A,0),MATCH(G$1,人口源表!$1:$1,0))*INDEX(城镇化率!$1:$1048576,MATCH($B294,城镇化率!$A:$A,0),MATCH(G$1,城镇化率!$5:$5,0))/100</f>
        <v>2173582.4416554663</v>
      </c>
      <c r="H294" s="40">
        <f>INDEX(人口源表!$1:$1048576,MATCH($B294,人口源表!$A:$A,0),MATCH(H$1,人口源表!$1:$1,0))*INDEX(城镇化率!$1:$1048576,MATCH($B294,城镇化率!$A:$A,0),MATCH(H$1,城镇化率!$5:$5,0))/100</f>
        <v>2223579.4984686272</v>
      </c>
      <c r="I294" s="40">
        <f>INDEX(人口源表!$1:$1048576,MATCH($B294,人口源表!$A:$A,0),MATCH(I$1,人口源表!$1:$1,0))*INDEX(城镇化率!$1:$1048576,MATCH($B294,城镇化率!$A:$A,0),MATCH(I$1,城镇化率!$5:$5,0))/100</f>
        <v>2259457.8599440451</v>
      </c>
      <c r="J294" s="40">
        <f>INDEX(人口源表!$1:$1048576,MATCH($B294,人口源表!$A:$A,0),MATCH(J$1,人口源表!$1:$1,0))*INDEX(城镇化率!$1:$1048576,MATCH($B294,城镇化率!$A:$A,0),MATCH(J$1,城镇化率!$5:$5,0))/100</f>
        <v>2296137.3716343897</v>
      </c>
      <c r="K294" s="40">
        <f>INDEX(人口源表!$1:$1048576,MATCH($B294,人口源表!$A:$A,0),MATCH(K$1,人口源表!$1:$1,0))*INDEX(城镇化率!$1:$1048576,MATCH($B294,城镇化率!$A:$A,0),MATCH(K$1,城镇化率!$5:$5,0))/100</f>
        <v>2333449.8673163061</v>
      </c>
      <c r="L294" s="40">
        <f>INDEX(人口源表!$1:$1048576,MATCH($B294,人口源表!$A:$A,0),MATCH(L$1,人口源表!$1:$1,0))*INDEX(城镇化率!$1:$1048576,MATCH($B294,城镇化率!$A:$A,0),MATCH(L$1,城镇化率!$5:$5,0))/100</f>
        <v>2371231.4622342647</v>
      </c>
      <c r="M294" s="40">
        <f>INDEX(人口源表!$1:$1048576,MATCH($B294,人口源表!$A:$A,0),MATCH(M$1,人口源表!$1:$1,0))*INDEX(城镇化率!$1:$1048576,MATCH($B294,城镇化率!$A:$A,0),MATCH(M$1,城镇化率!$5:$5,0))/100</f>
        <v>2409323.4636530443</v>
      </c>
      <c r="N294" s="40">
        <f>INDEX(人口源表!$1:$1048576,MATCH($B294,人口源表!$A:$A,0),MATCH(N$1,人口源表!$1:$1,0))*INDEX(城镇化率!$1:$1048576,MATCH($B294,城镇化率!$A:$A,0),MATCH(N$1,城镇化率!$5:$5,0))/100</f>
        <v>2447571.7448819941</v>
      </c>
      <c r="O294" s="40">
        <f>INDEX(人口源表!$1:$1048576,MATCH($B294,人口源表!$A:$A,0),MATCH(O$1,人口源表!$1:$1,0))*INDEX(城镇化率!$1:$1048576,MATCH($B294,城镇化率!$A:$A,0),MATCH(O$1,城镇化率!$5:$5,0))/100</f>
        <v>2485828.7324127094</v>
      </c>
      <c r="P294" s="40">
        <f>INDEX(人口源表!$1:$1048576,MATCH($B294,人口源表!$A:$A,0),MATCH(P$1,人口源表!$1:$1,0))*INDEX(城镇化率!$1:$1048576,MATCH($B294,城镇化率!$A:$A,0),MATCH(P$1,城镇化率!$5:$5,0))/100</f>
        <v>2523952.2760945596</v>
      </c>
      <c r="Q294" s="40">
        <f>INDEX(人口源表!$1:$1048576,MATCH($B294,人口源表!$A:$A,0),MATCH(Q$1,人口源表!$1:$1,0))*INDEX(城镇化率!$1:$1048576,MATCH($B294,城镇化率!$A:$A,0),MATCH(Q$1,城镇化率!$5:$5,0))/100</f>
        <v>2561806.0677713966</v>
      </c>
      <c r="R294" s="40">
        <f>INDEX(人口源表!$1:$1048576,MATCH($B294,人口源表!$A:$A,0),MATCH(R$1,人口源表!$1:$1,0))*INDEX(城镇化率!$1:$1048576,MATCH($B294,城镇化率!$A:$A,0),MATCH(R$1,城镇化率!$5:$5,0))/100</f>
        <v>2599261.7194281095</v>
      </c>
      <c r="S294" s="40">
        <f>INDEX(人口源表!$1:$1048576,MATCH($B294,人口源表!$A:$A,0),MATCH(S$1,人口源表!$1:$1,0))*INDEX(城镇化率!$1:$1048576,MATCH($B294,城镇化率!$A:$A,0),MATCH(S$1,城镇化率!$5:$5,0))/100</f>
        <v>2623147.1472477568</v>
      </c>
      <c r="T294" s="40">
        <f>INDEX(人口源表!$1:$1048576,MATCH($B294,人口源表!$A:$A,0),MATCH(T$1,人口源表!$1:$1,0))*INDEX(城镇化率!$1:$1048576,MATCH($B294,城镇化率!$A:$A,0),MATCH(T$1,城镇化率!$5:$5,0))/100</f>
        <v>2646105.1110171829</v>
      </c>
      <c r="U294" s="40">
        <f>INDEX(人口源表!$1:$1048576,MATCH($B294,人口源表!$A:$A,0),MATCH(U$1,人口源表!$1:$1,0))*INDEX(城镇化率!$1:$1048576,MATCH($B294,城镇化率!$A:$A,0),MATCH(U$1,城镇化率!$5:$5,0))/100</f>
        <v>2668043.9558399948</v>
      </c>
      <c r="V294" s="40">
        <f>INDEX(人口源表!$1:$1048576,MATCH($B294,人口源表!$A:$A,0),MATCH(V$1,人口源表!$1:$1,0))*INDEX(城镇化率!$1:$1048576,MATCH($B294,城镇化率!$A:$A,0),MATCH(V$1,城镇化率!$5:$5,0))/100</f>
        <v>2688882.0936281746</v>
      </c>
      <c r="W294" s="40">
        <f>INDEX(人口源表!$1:$1048576,MATCH($B294,人口源表!$A:$A,0),MATCH(W$1,人口源表!$1:$1,0))*INDEX(城镇化率!$1:$1048576,MATCH($B294,城镇化率!$A:$A,0),MATCH(W$1,城镇化率!$5:$5,0))/100</f>
        <v>2708549.4011478685</v>
      </c>
      <c r="X294" s="40">
        <f>INDEX(人口源表!$1:$1048576,MATCH($B294,人口源表!$A:$A,0),MATCH(X$1,人口源表!$1:$1,0))*INDEX(城镇化率!$1:$1048576,MATCH($B294,城镇化率!$A:$A,0),MATCH(X$1,城镇化率!$5:$5,0))/100</f>
        <v>2726986.9605447454</v>
      </c>
      <c r="Y294" s="40">
        <f>INDEX(人口源表!$1:$1048576,MATCH($B294,人口源表!$A:$A,0),MATCH(Y$1,人口源表!$1:$1,0))*INDEX(城镇化率!$1:$1048576,MATCH($B294,城镇化率!$A:$A,0),MATCH(Y$1,城镇化率!$5:$5,0))/100</f>
        <v>2744147.3555731177</v>
      </c>
      <c r="Z294" s="40">
        <f>INDEX(人口源表!$1:$1048576,MATCH($B294,人口源表!$A:$A,0),MATCH(Z$1,人口源表!$1:$1,0))*INDEX(城镇化率!$1:$1048576,MATCH($B294,城镇化率!$A:$A,0),MATCH(Z$1,城镇化率!$5:$5,0))/100</f>
        <v>2759994.4015240534</v>
      </c>
      <c r="AA294" s="40">
        <f>INDEX(人口源表!$1:$1048576,MATCH($B294,人口源表!$A:$A,0),MATCH(AA$1,人口源表!$1:$1,0))*INDEX(城镇化率!$1:$1048576,MATCH($B294,城镇化率!$A:$A,0),MATCH(AA$1,城镇化率!$5:$5,0))/100</f>
        <v>2774504.583628329</v>
      </c>
      <c r="AB294" s="40">
        <f>INDEX(人口源表!$1:$1048576,MATCH($B294,人口源表!$A:$A,0),MATCH(AB$1,人口源表!$1:$1,0))*INDEX(城镇化率!$1:$1048576,MATCH($B294,城镇化率!$A:$A,0),MATCH(AB$1,城镇化率!$5:$5,0))/100</f>
        <v>2787667.3812054945</v>
      </c>
      <c r="AC294" s="40">
        <f>INDEX(人口源表!$1:$1048576,MATCH($B294,人口源表!$A:$A,0),MATCH(AC$1,人口源表!$1:$1,0))*INDEX(城镇化率!$1:$1048576,MATCH($B294,城镇化率!$A:$A,0),MATCH(AC$1,城镇化率!$5:$5,0))/100</f>
        <v>2796058.7983515384</v>
      </c>
      <c r="AD294" s="40">
        <f>INDEX(人口源表!$1:$1048576,MATCH($B294,人口源表!$A:$A,0),MATCH(AD$1,人口源表!$1:$1,0))*INDEX(城镇化率!$1:$1048576,MATCH($B294,城镇化率!$A:$A,0),MATCH(AD$1,城镇化率!$5:$5,0))/100</f>
        <v>2803097.7145530833</v>
      </c>
      <c r="AE294" s="40">
        <f>INDEX(人口源表!$1:$1048576,MATCH($B294,人口源表!$A:$A,0),MATCH(AE$1,人口源表!$1:$1,0))*INDEX(城镇化率!$1:$1048576,MATCH($B294,城镇化率!$A:$A,0),MATCH(AE$1,城镇化率!$5:$5,0))/100</f>
        <v>2808817.0201367587</v>
      </c>
      <c r="AF294" s="40">
        <f>INDEX(人口源表!$1:$1048576,MATCH($B294,人口源表!$A:$A,0),MATCH(AF$1,人口源表!$1:$1,0))*INDEX(城镇化率!$1:$1048576,MATCH($B294,城镇化率!$A:$A,0),MATCH(AF$1,城镇化率!$5:$5,0))/100</f>
        <v>2813263.6796493824</v>
      </c>
      <c r="AG294" s="40">
        <f>INDEX(人口源表!$1:$1048576,MATCH($B294,人口源表!$A:$A,0),MATCH(AG$1,人口源表!$1:$1,0))*INDEX(城镇化率!$1:$1048576,MATCH($B294,城镇化率!$A:$A,0),MATCH(AG$1,城镇化率!$5:$5,0))/100</f>
        <v>2816498.4042711938</v>
      </c>
      <c r="AH294" s="40">
        <f>INDEX(人口源表!$1:$1048576,MATCH($B294,人口源表!$A:$A,0),MATCH(AH$1,人口源表!$1:$1,0))*INDEX(城镇化率!$1:$1048576,MATCH($B294,城镇化率!$A:$A,0),MATCH(AH$1,城镇化率!$5:$5,0))/100</f>
        <v>2818595.3138571749</v>
      </c>
      <c r="AI294" s="40">
        <f>INDEX(人口源表!$1:$1048576,MATCH($B294,人口源表!$A:$A,0),MATCH(AI$1,人口源表!$1:$1,0))*INDEX(城镇化率!$1:$1048576,MATCH($B294,城镇化率!$A:$A,0),MATCH(AI$1,城镇化率!$5:$5,0))/100</f>
        <v>2819643.3642549678</v>
      </c>
      <c r="AJ294" s="40">
        <f>INDEX(人口源表!$1:$1048576,MATCH($B294,人口源表!$A:$A,0),MATCH(AJ$1,人口源表!$1:$1,0))*INDEX(城镇化率!$1:$1048576,MATCH($B294,城镇化率!$A:$A,0),MATCH(AJ$1,城镇化率!$5:$5,0))/100</f>
        <v>2819746.0216270788</v>
      </c>
      <c r="AK294" s="40">
        <f>INDEX(人口源表!$1:$1048576,MATCH($B294,人口源表!$A:$A,0),MATCH(AK$1,人口源表!$1:$1,0))*INDEX(城镇化率!$1:$1048576,MATCH($B294,城镇化率!$A:$A,0),MATCH(AK$1,城镇化率!$5:$5,0))/100</f>
        <v>2819021.5227302695</v>
      </c>
      <c r="AL294" s="40">
        <f>INDEX(人口源表!$1:$1048576,MATCH($B294,人口源表!$A:$A,0),MATCH(AL$1,人口源表!$1:$1,0))*INDEX(城镇化率!$1:$1048576,MATCH($B294,城镇化率!$A:$A,0),MATCH(AL$1,城镇化率!$5:$5,0))/100</f>
        <v>2817603.1380877625</v>
      </c>
      <c r="AM294" s="40">
        <f>INDEX(人口源表!$1:$1048576,MATCH($B294,人口源表!$A:$A,0),MATCH(AM$1,人口源表!$1:$1,0))*INDEX(城镇化率!$1:$1048576,MATCH($B294,城镇化率!$A:$A,0),MATCH(AM$1,城镇化率!$5:$5,0))/100</f>
        <v>2815639.4380794521</v>
      </c>
      <c r="AN294" s="40">
        <f>INDEX(人口源表!$1:$1048576,MATCH($B294,人口源表!$A:$A,0),MATCH(AN$1,人口源表!$1:$1,0))*INDEX(城镇化率!$1:$1048576,MATCH($B294,城镇化率!$A:$A,0),MATCH(AN$1,城镇化率!$5:$5,0))/100</f>
        <v>2813294.561975555</v>
      </c>
      <c r="AO294" s="40">
        <f>INDEX(人口源表!$1:$1048576,MATCH($B294,人口源表!$A:$A,0),MATCH(AO$1,人口源表!$1:$1,0))*INDEX(城镇化率!$1:$1048576,MATCH($B294,城镇化率!$A:$A,0),MATCH(AO$1,城镇化率!$5:$5,0))/100</f>
        <v>2810749.0953891873</v>
      </c>
      <c r="AP294" s="40">
        <f>INDEX(人口源表!$1:$1048576,MATCH($B294,人口源表!$A:$A,0),MATCH(AP$1,人口源表!$1:$1,0))*INDEX(城镇化率!$1:$1048576,MATCH($B294,城镇化率!$A:$A,0),MATCH(AP$1,城镇化率!$5:$5,0))/100</f>
        <v>2808199.1412220891</v>
      </c>
      <c r="AQ294" s="40">
        <f>INDEX(人口源表!$1:$1048576,MATCH($B294,人口源表!$A:$A,0),MATCH(AQ$1,人口源表!$1:$1,0))*INDEX(城镇化率!$1:$1048576,MATCH($B294,城镇化率!$A:$A,0),MATCH(AQ$1,城镇化率!$5:$5,0))/100</f>
        <v>2805857.8063602918</v>
      </c>
      <c r="AR294" s="40">
        <f>INDEX(人口源表!$1:$1048576,MATCH($B294,人口源表!$A:$A,0),MATCH(AR$1,人口源表!$1:$1,0))*INDEX(城镇化率!$1:$1048576,MATCH($B294,城镇化率!$A:$A,0),MATCH(AR$1,城镇化率!$5:$5,0))/100</f>
        <v>2803954.2695917864</v>
      </c>
      <c r="AS294" s="40">
        <f>INDEX(人口源表!$1:$1048576,MATCH($B294,人口源表!$A:$A,0),MATCH(AS$1,人口源表!$1:$1,0))*INDEX(城镇化率!$1:$1048576,MATCH($B294,城镇化率!$A:$A,0),MATCH(AS$1,城镇化率!$5:$5,0))/100</f>
        <v>2802735.2835539822</v>
      </c>
      <c r="AT294" s="40">
        <f>INDEX(人口源表!$1:$1048576,MATCH($B294,人口源表!$A:$A,0),MATCH(AT$1,人口源表!$1:$1,0))*INDEX(城镇化率!$1:$1048576,MATCH($B294,城镇化率!$A:$A,0),MATCH(AT$1,城镇化率!$5:$5,0))/100</f>
        <v>2802465.4735594271</v>
      </c>
      <c r="AU294" s="40">
        <f>INDEX(人口源表!$1:$1048576,MATCH($B294,人口源表!$A:$A,0),MATCH(AU$1,人口源表!$1:$1,0))*INDEX(城镇化率!$1:$1048576,MATCH($B294,城镇化率!$A:$A,0),MATCH(AU$1,城镇化率!$5:$5,0))/100</f>
        <v>2803425.1625764836</v>
      </c>
      <c r="AV294" s="40">
        <f>INDEX(人口源表!$1:$1048576,MATCH($B294,人口源表!$A:$A,0),MATCH(AV$1,人口源表!$1:$1,0))*INDEX(城镇化率!$1:$1048576,MATCH($B294,城镇化率!$A:$A,0),MATCH(AV$1,城镇化率!$5:$5,0))/100</f>
        <v>2805914.359565631</v>
      </c>
    </row>
    <row r="295" spans="1:48" x14ac:dyDescent="0.15">
      <c r="A295" s="4" t="s">
        <v>878</v>
      </c>
      <c r="B295" s="36" t="s">
        <v>592</v>
      </c>
      <c r="C295" s="34">
        <f>VLOOKUP(B295,'[1]2016省城人口总结（根）'!B:C,2,FALSE)/100</f>
        <v>0.40327136150234699</v>
      </c>
      <c r="D295" s="40">
        <f>INDEX(人口源表!$1:$1048576,MATCH($B295,人口源表!$A:$A,0),MATCH(D$1,人口源表!$1:$1,0))*INDEX(城镇化率!$1:$1048576,MATCH($B295,城镇化率!$A:$A,0),MATCH(D$1,城镇化率!$5:$5,0))/100</f>
        <v>1483045.7995994524</v>
      </c>
      <c r="E295" s="40">
        <f>INDEX(人口源表!$1:$1048576,MATCH($B295,人口源表!$A:$A,0),MATCH(E$1,人口源表!$1:$1,0))*INDEX(城镇化率!$1:$1048576,MATCH($B295,城镇化率!$A:$A,0),MATCH(E$1,城镇化率!$5:$5,0))/100</f>
        <v>1517329.6775115784</v>
      </c>
      <c r="F295" s="40">
        <f>INDEX(人口源表!$1:$1048576,MATCH($B295,人口源表!$A:$A,0),MATCH(F$1,人口源表!$1:$1,0))*INDEX(城镇化率!$1:$1048576,MATCH($B295,城镇化率!$A:$A,0),MATCH(F$1,城镇化率!$5:$5,0))/100</f>
        <v>1551957.7615110057</v>
      </c>
      <c r="G295" s="40">
        <f>INDEX(人口源表!$1:$1048576,MATCH($B295,人口源表!$A:$A,0),MATCH(G$1,人口源表!$1:$1,0))*INDEX(城镇化率!$1:$1048576,MATCH($B295,城镇化率!$A:$A,0),MATCH(G$1,城镇化率!$5:$5,0))/100</f>
        <v>1476885.6252231107</v>
      </c>
      <c r="H295" s="40">
        <f>INDEX(人口源表!$1:$1048576,MATCH($B295,人口源表!$A:$A,0),MATCH(H$1,人口源表!$1:$1,0))*INDEX(城镇化率!$1:$1048576,MATCH($B295,城镇化率!$A:$A,0),MATCH(H$1,城镇化率!$5:$5,0))/100</f>
        <v>1511258.914462442</v>
      </c>
      <c r="I295" s="40">
        <f>INDEX(人口源表!$1:$1048576,MATCH($B295,人口源表!$A:$A,0),MATCH(I$1,人口源表!$1:$1,0))*INDEX(城镇化率!$1:$1048576,MATCH($B295,城镇化率!$A:$A,0),MATCH(I$1,城镇化率!$5:$5,0))/100</f>
        <v>1536427.4136721524</v>
      </c>
      <c r="J295" s="40">
        <f>INDEX(人口源表!$1:$1048576,MATCH($B295,人口源表!$A:$A,0),MATCH(J$1,人口源表!$1:$1,0))*INDEX(城镇化率!$1:$1048576,MATCH($B295,城镇化率!$A:$A,0),MATCH(J$1,城镇化率!$5:$5,0))/100</f>
        <v>1562498.2733823222</v>
      </c>
      <c r="K295" s="40">
        <f>INDEX(人口源表!$1:$1048576,MATCH($B295,人口源表!$A:$A,0),MATCH(K$1,人口源表!$1:$1,0))*INDEX(城镇化率!$1:$1048576,MATCH($B295,城镇化率!$A:$A,0),MATCH(K$1,城镇化率!$5:$5,0))/100</f>
        <v>1589329.8402920973</v>
      </c>
      <c r="L295" s="40">
        <f>INDEX(人口源表!$1:$1048576,MATCH($B295,人口源表!$A:$A,0),MATCH(L$1,人口源表!$1:$1,0))*INDEX(城镇化率!$1:$1048576,MATCH($B295,城镇化率!$A:$A,0),MATCH(L$1,城镇化率!$5:$5,0))/100</f>
        <v>1616782.8689546587</v>
      </c>
      <c r="M295" s="40">
        <f>INDEX(人口源表!$1:$1048576,MATCH($B295,人口源表!$A:$A,0),MATCH(M$1,人口源表!$1:$1,0))*INDEX(城镇化率!$1:$1048576,MATCH($B295,城镇化率!$A:$A,0),MATCH(M$1,城镇化率!$5:$5,0))/100</f>
        <v>1644723.0588814709</v>
      </c>
      <c r="N295" s="40">
        <f>INDEX(人口源表!$1:$1048576,MATCH($B295,人口源表!$A:$A,0),MATCH(N$1,人口源表!$1:$1,0))*INDEX(城镇化率!$1:$1048576,MATCH($B295,城镇化率!$A:$A,0),MATCH(N$1,城镇化率!$5:$5,0))/100</f>
        <v>1673018.6997167843</v>
      </c>
      <c r="O295" s="40">
        <f>INDEX(人口源表!$1:$1048576,MATCH($B295,人口源表!$A:$A,0),MATCH(O$1,人口源表!$1:$1,0))*INDEX(城镇化率!$1:$1048576,MATCH($B295,城镇化率!$A:$A,0),MATCH(O$1,城镇化率!$5:$5,0))/100</f>
        <v>1701544.1778701406</v>
      </c>
      <c r="P295" s="40">
        <f>INDEX(人口源表!$1:$1048576,MATCH($B295,人口源表!$A:$A,0),MATCH(P$1,人口源表!$1:$1,0))*INDEX(城镇化率!$1:$1048576,MATCH($B295,城镇化率!$A:$A,0),MATCH(P$1,城镇化率!$5:$5,0))/100</f>
        <v>1730177.1465488395</v>
      </c>
      <c r="Q295" s="40">
        <f>INDEX(人口源表!$1:$1048576,MATCH($B295,人口源表!$A:$A,0),MATCH(Q$1,人口源表!$1:$1,0))*INDEX(城镇化率!$1:$1048576,MATCH($B295,城镇化率!$A:$A,0),MATCH(Q$1,城镇化率!$5:$5,0))/100</f>
        <v>1758801.6480669826</v>
      </c>
      <c r="R295" s="40">
        <f>INDEX(人口源表!$1:$1048576,MATCH($B295,人口源表!$A:$A,0),MATCH(R$1,人口源表!$1:$1,0))*INDEX(城镇化率!$1:$1048576,MATCH($B295,城镇化率!$A:$A,0),MATCH(R$1,城镇化率!$5:$5,0))/100</f>
        <v>1787306.6504645038</v>
      </c>
      <c r="S295" s="40">
        <f>INDEX(人口源表!$1:$1048576,MATCH($B295,人口源表!$A:$A,0),MATCH(S$1,人口源表!$1:$1,0))*INDEX(城镇化率!$1:$1048576,MATCH($B295,城镇化率!$A:$A,0),MATCH(S$1,城镇化率!$5:$5,0))/100</f>
        <v>1806599.3159157294</v>
      </c>
      <c r="T295" s="40">
        <f>INDEX(人口源表!$1:$1048576,MATCH($B295,人口源表!$A:$A,0),MATCH(T$1,人口源表!$1:$1,0))*INDEX(城镇化率!$1:$1048576,MATCH($B295,城镇化率!$A:$A,0),MATCH(T$1,城镇化率!$5:$5,0))/100</f>
        <v>1825337.9571749074</v>
      </c>
      <c r="U295" s="40">
        <f>INDEX(人口源表!$1:$1048576,MATCH($B295,人口源表!$A:$A,0),MATCH(U$1,人口源表!$1:$1,0))*INDEX(城镇化率!$1:$1048576,MATCH($B295,城镇化率!$A:$A,0),MATCH(U$1,城镇化率!$5:$5,0))/100</f>
        <v>1843438.0603386133</v>
      </c>
      <c r="V295" s="40">
        <f>INDEX(人口源表!$1:$1048576,MATCH($B295,人口源表!$A:$A,0),MATCH(V$1,人口源表!$1:$1,0))*INDEX(城镇化率!$1:$1048576,MATCH($B295,城镇化率!$A:$A,0),MATCH(V$1,城镇化率!$5:$5,0))/100</f>
        <v>1860825.1807143511</v>
      </c>
      <c r="W295" s="40">
        <f>INDEX(人口源表!$1:$1048576,MATCH($B295,人口源表!$A:$A,0),MATCH(W$1,人口源表!$1:$1,0))*INDEX(城镇化率!$1:$1048576,MATCH($B295,城镇化率!$A:$A,0),MATCH(W$1,城镇化率!$5:$5,0))/100</f>
        <v>1877433.7491576434</v>
      </c>
      <c r="X295" s="40">
        <f>INDEX(人口源表!$1:$1048576,MATCH($B295,人口源表!$A:$A,0),MATCH(X$1,人口源表!$1:$1,0))*INDEX(城镇化率!$1:$1048576,MATCH($B295,城镇化率!$A:$A,0),MATCH(X$1,城镇化率!$5:$5,0))/100</f>
        <v>1893206.820686389</v>
      </c>
      <c r="Y295" s="40">
        <f>INDEX(人口源表!$1:$1048576,MATCH($B295,人口源表!$A:$A,0),MATCH(Y$1,人口源表!$1:$1,0))*INDEX(城镇化率!$1:$1048576,MATCH($B295,城镇化率!$A:$A,0),MATCH(Y$1,城镇化率!$5:$5,0))/100</f>
        <v>1908097.7860039321</v>
      </c>
      <c r="Z295" s="40">
        <f>INDEX(人口源表!$1:$1048576,MATCH($B295,人口源表!$A:$A,0),MATCH(Z$1,人口源表!$1:$1,0))*INDEX(城镇化率!$1:$1048576,MATCH($B295,城镇化率!$A:$A,0),MATCH(Z$1,城镇化率!$5:$5,0))/100</f>
        <v>1922069.6511915766</v>
      </c>
      <c r="AA295" s="40">
        <f>INDEX(人口源表!$1:$1048576,MATCH($B295,人口源表!$A:$A,0),MATCH(AA$1,人口源表!$1:$1,0))*INDEX(城镇化率!$1:$1048576,MATCH($B295,城镇化率!$A:$A,0),MATCH(AA$1,城镇化率!$5:$5,0))/100</f>
        <v>1935094.790218066</v>
      </c>
      <c r="AB295" s="40">
        <f>INDEX(人口源表!$1:$1048576,MATCH($B295,人口源表!$A:$A,0),MATCH(AB$1,人口源表!$1:$1,0))*INDEX(城镇化率!$1:$1048576,MATCH($B295,城镇化率!$A:$A,0),MATCH(AB$1,城镇化率!$5:$5,0))/100</f>
        <v>1947156.1890972308</v>
      </c>
      <c r="AC295" s="40">
        <f>INDEX(人口源表!$1:$1048576,MATCH($B295,人口源表!$A:$A,0),MATCH(AC$1,人口源表!$1:$1,0))*INDEX(城镇化率!$1:$1048576,MATCH($B295,城镇化率!$A:$A,0),MATCH(AC$1,城镇化率!$5:$5,0))/100</f>
        <v>1955852.477487827</v>
      </c>
      <c r="AD295" s="40">
        <f>INDEX(人口源表!$1:$1048576,MATCH($B295,人口源表!$A:$A,0),MATCH(AD$1,人口源表!$1:$1,0))*INDEX(城镇化率!$1:$1048576,MATCH($B295,城镇化率!$A:$A,0),MATCH(AD$1,城镇化率!$5:$5,0))/100</f>
        <v>1963562.0936139058</v>
      </c>
      <c r="AE295" s="40">
        <f>INDEX(人口源表!$1:$1048576,MATCH($B295,人口源表!$A:$A,0),MATCH(AE$1,人口源表!$1:$1,0))*INDEX(城镇化率!$1:$1048576,MATCH($B295,城镇化率!$A:$A,0),MATCH(AE$1,城镇化率!$5:$5,0))/100</f>
        <v>1970304.5146812343</v>
      </c>
      <c r="AF295" s="40">
        <f>INDEX(人口源表!$1:$1048576,MATCH($B295,人口源表!$A:$A,0),MATCH(AF$1,人口源表!$1:$1,0))*INDEX(城镇化率!$1:$1048576,MATCH($B295,城镇化率!$A:$A,0),MATCH(AF$1,城镇化率!$5:$5,0))/100</f>
        <v>1976110.2763017165</v>
      </c>
      <c r="AG295" s="40">
        <f>INDEX(人口源表!$1:$1048576,MATCH($B295,人口源表!$A:$A,0),MATCH(AG$1,人口源表!$1:$1,0))*INDEX(城镇化率!$1:$1048576,MATCH($B295,城镇化率!$A:$A,0),MATCH(AG$1,城镇化率!$5:$5,0))/100</f>
        <v>1981021.6880950364</v>
      </c>
      <c r="AH295" s="40">
        <f>INDEX(人口源表!$1:$1048576,MATCH($B295,人口源表!$A:$A,0),MATCH(AH$1,人口源表!$1:$1,0))*INDEX(城镇化率!$1:$1048576,MATCH($B295,城镇化率!$A:$A,0),MATCH(AH$1,城镇化率!$5:$5,0))/100</f>
        <v>1985092.0260401173</v>
      </c>
      <c r="AI295" s="40">
        <f>INDEX(人口源表!$1:$1048576,MATCH($B295,人口源表!$A:$A,0),MATCH(AI$1,人口源表!$1:$1,0))*INDEX(城镇化率!$1:$1048576,MATCH($B295,城镇化率!$A:$A,0),MATCH(AI$1,城镇化率!$5:$5,0))/100</f>
        <v>1988387.2755805894</v>
      </c>
      <c r="AJ295" s="40">
        <f>INDEX(人口源表!$1:$1048576,MATCH($B295,人口源表!$A:$A,0),MATCH(AJ$1,人口源表!$1:$1,0))*INDEX(城镇化率!$1:$1048576,MATCH($B295,城镇化率!$A:$A,0),MATCH(AJ$1,城镇化率!$5:$5,0))/100</f>
        <v>1990985.3306776434</v>
      </c>
      <c r="AK295" s="40">
        <f>INDEX(人口源表!$1:$1048576,MATCH($B295,人口源表!$A:$A,0),MATCH(AK$1,人口源表!$1:$1,0))*INDEX(城镇化率!$1:$1048576,MATCH($B295,城镇化率!$A:$A,0),MATCH(AK$1,城镇化率!$5:$5,0))/100</f>
        <v>1992976.2084645915</v>
      </c>
      <c r="AL295" s="40">
        <f>INDEX(人口源表!$1:$1048576,MATCH($B295,人口源表!$A:$A,0),MATCH(AL$1,人口源表!$1:$1,0))*INDEX(城镇化率!$1:$1048576,MATCH($B295,城镇化率!$A:$A,0),MATCH(AL$1,城镇化率!$5:$5,0))/100</f>
        <v>1994462.2662913853</v>
      </c>
      <c r="AM295" s="40">
        <f>INDEX(人口源表!$1:$1048576,MATCH($B295,人口源表!$A:$A,0),MATCH(AM$1,人口源表!$1:$1,0))*INDEX(城镇化率!$1:$1048576,MATCH($B295,城镇化率!$A:$A,0),MATCH(AM$1,城镇化率!$5:$5,0))/100</f>
        <v>1995559.4653795571</v>
      </c>
      <c r="AN295" s="40">
        <f>INDEX(人口源表!$1:$1048576,MATCH($B295,人口源表!$A:$A,0),MATCH(AN$1,人口源表!$1:$1,0))*INDEX(城镇化率!$1:$1048576,MATCH($B295,城镇化率!$A:$A,0),MATCH(AN$1,城镇化率!$5:$5,0))/100</f>
        <v>1996395.5161206627</v>
      </c>
      <c r="AO295" s="40">
        <f>INDEX(人口源表!$1:$1048576,MATCH($B295,人口源表!$A:$A,0),MATCH(AO$1,人口源表!$1:$1,0))*INDEX(城镇化率!$1:$1048576,MATCH($B295,城镇化率!$A:$A,0),MATCH(AO$1,城镇化率!$5:$5,0))/100</f>
        <v>1997113.2390708777</v>
      </c>
      <c r="AP295" s="40">
        <f>INDEX(人口源表!$1:$1048576,MATCH($B295,人口源表!$A:$A,0),MATCH(AP$1,人口源表!$1:$1,0))*INDEX(城镇化率!$1:$1048576,MATCH($B295,城镇化率!$A:$A,0),MATCH(AP$1,城镇化率!$5:$5,0))/100</f>
        <v>1997866.6072128413</v>
      </c>
      <c r="AQ295" s="40">
        <f>INDEX(人口源表!$1:$1048576,MATCH($B295,人口源表!$A:$A,0),MATCH(AQ$1,人口源表!$1:$1,0))*INDEX(城镇化率!$1:$1048576,MATCH($B295,城镇化率!$A:$A,0),MATCH(AQ$1,城镇化率!$5:$5,0))/100</f>
        <v>1998824.6458771769</v>
      </c>
      <c r="AR295" s="40">
        <f>INDEX(人口源表!$1:$1048576,MATCH($B295,人口源表!$A:$A,0),MATCH(AR$1,人口源表!$1:$1,0))*INDEX(城镇化率!$1:$1048576,MATCH($B295,城镇化率!$A:$A,0),MATCH(AR$1,城镇化率!$5:$5,0))/100</f>
        <v>2000170.6305131989</v>
      </c>
      <c r="AS295" s="40">
        <f>INDEX(人口源表!$1:$1048576,MATCH($B295,人口源表!$A:$A,0),MATCH(AS$1,人口源表!$1:$1,0))*INDEX(城镇化率!$1:$1048576,MATCH($B295,城镇化率!$A:$A,0),MATCH(AS$1,城镇化率!$5:$5,0))/100</f>
        <v>2002101.2632681185</v>
      </c>
      <c r="AT295" s="40">
        <f>INDEX(人口源表!$1:$1048576,MATCH($B295,人口源表!$A:$A,0),MATCH(AT$1,人口源表!$1:$1,0))*INDEX(城镇化率!$1:$1048576,MATCH($B295,城镇化率!$A:$A,0),MATCH(AT$1,城镇化率!$5:$5,0))/100</f>
        <v>2004827.4361890226</v>
      </c>
      <c r="AU295" s="40">
        <f>INDEX(人口源表!$1:$1048576,MATCH($B295,人口源表!$A:$A,0),MATCH(AU$1,人口源表!$1:$1,0))*INDEX(城镇化率!$1:$1048576,MATCH($B295,城镇化率!$A:$A,0),MATCH(AU$1,城镇化率!$5:$5,0))/100</f>
        <v>2008575.5470790791</v>
      </c>
      <c r="AV295" s="40">
        <f>INDEX(人口源表!$1:$1048576,MATCH($B295,人口源表!$A:$A,0),MATCH(AV$1,人口源表!$1:$1,0))*INDEX(城镇化率!$1:$1048576,MATCH($B295,城镇化率!$A:$A,0),MATCH(AV$1,城镇化率!$5:$5,0))/100</f>
        <v>2013586.6819634202</v>
      </c>
    </row>
    <row r="296" spans="1:48" x14ac:dyDescent="0.15">
      <c r="A296" s="4" t="s">
        <v>878</v>
      </c>
      <c r="B296" s="36" t="s">
        <v>594</v>
      </c>
      <c r="C296" s="34">
        <f>VLOOKUP(B296,'[1]2016省城人口总结（根）'!B:C,2,FALSE)/100</f>
        <v>0.46581843003412998</v>
      </c>
      <c r="D296" s="40">
        <f>INDEX(人口源表!$1:$1048576,MATCH($B296,人口源表!$A:$A,0),MATCH(D$1,人口源表!$1:$1,0))*INDEX(城镇化率!$1:$1048576,MATCH($B296,城镇化率!$A:$A,0),MATCH(D$1,城镇化率!$5:$5,0))/100</f>
        <v>556151.27539857838</v>
      </c>
      <c r="E296" s="40">
        <f>INDEX(人口源表!$1:$1048576,MATCH($B296,人口源表!$A:$A,0),MATCH(E$1,人口源表!$1:$1,0))*INDEX(城镇化率!$1:$1048576,MATCH($B296,城镇化率!$A:$A,0),MATCH(E$1,城镇化率!$5:$5,0))/100</f>
        <v>569442.99204421404</v>
      </c>
      <c r="F296" s="40">
        <f>INDEX(人口源表!$1:$1048576,MATCH($B296,人口源表!$A:$A,0),MATCH(F$1,人口源表!$1:$1,0))*INDEX(城镇化率!$1:$1048576,MATCH($B296,城镇化率!$A:$A,0),MATCH(F$1,城镇化率!$5:$5,0))/100</f>
        <v>582767.57493330154</v>
      </c>
      <c r="G296" s="40">
        <f>INDEX(人口源表!$1:$1048576,MATCH($B296,人口源表!$A:$A,0),MATCH(G$1,人口源表!$1:$1,0))*INDEX(城镇化率!$1:$1048576,MATCH($B296,城镇化率!$A:$A,0),MATCH(G$1,城镇化率!$5:$5,0))/100</f>
        <v>632550.7108607745</v>
      </c>
      <c r="H296" s="40">
        <f>INDEX(人口源表!$1:$1048576,MATCH($B296,人口源表!$A:$A,0),MATCH(H$1,人口源表!$1:$1,0))*INDEX(城镇化率!$1:$1048576,MATCH($B296,城镇化率!$A:$A,0),MATCH(H$1,城镇化率!$5:$5,0))/100</f>
        <v>648498.38550712448</v>
      </c>
      <c r="I296" s="40">
        <f>INDEX(人口源表!$1:$1048576,MATCH($B296,人口源表!$A:$A,0),MATCH(I$1,人口源表!$1:$1,0))*INDEX(城镇化率!$1:$1048576,MATCH($B296,城镇化率!$A:$A,0),MATCH(I$1,城镇化率!$5:$5,0))/100</f>
        <v>659966.72128423164</v>
      </c>
      <c r="J296" s="40">
        <f>INDEX(人口源表!$1:$1048576,MATCH($B296,人口源表!$A:$A,0),MATCH(J$1,人口源表!$1:$1,0))*INDEX(城镇化率!$1:$1048576,MATCH($B296,城镇化率!$A:$A,0),MATCH(J$1,城镇化率!$5:$5,0))/100</f>
        <v>671329.13108864368</v>
      </c>
      <c r="K296" s="40">
        <f>INDEX(人口源表!$1:$1048576,MATCH($B296,人口源表!$A:$A,0),MATCH(K$1,人口源表!$1:$1,0))*INDEX(城镇化率!$1:$1048576,MATCH($B296,城镇化率!$A:$A,0),MATCH(K$1,城镇化率!$5:$5,0))/100</f>
        <v>682568.86300942989</v>
      </c>
      <c r="L296" s="40">
        <f>INDEX(人口源表!$1:$1048576,MATCH($B296,人口源表!$A:$A,0),MATCH(L$1,人口源表!$1:$1,0))*INDEX(城镇化率!$1:$1048576,MATCH($B296,城镇化率!$A:$A,0),MATCH(L$1,城镇化率!$5:$5,0))/100</f>
        <v>693668.59800316556</v>
      </c>
      <c r="M296" s="40">
        <f>INDEX(人口源表!$1:$1048576,MATCH($B296,人口源表!$A:$A,0),MATCH(M$1,人口源表!$1:$1,0))*INDEX(城镇化率!$1:$1048576,MATCH($B296,城镇化率!$A:$A,0),MATCH(M$1,城镇化率!$5:$5,0))/100</f>
        <v>704612.53174047719</v>
      </c>
      <c r="N296" s="40">
        <f>INDEX(人口源表!$1:$1048576,MATCH($B296,人口源表!$A:$A,0),MATCH(N$1,人口源表!$1:$1,0))*INDEX(城镇化率!$1:$1048576,MATCH($B296,城镇化率!$A:$A,0),MATCH(N$1,城镇化率!$5:$5,0))/100</f>
        <v>715384.87895492872</v>
      </c>
      <c r="O296" s="40">
        <f>INDEX(人口源表!$1:$1048576,MATCH($B296,人口源表!$A:$A,0),MATCH(O$1,人口源表!$1:$1,0))*INDEX(城镇化率!$1:$1048576,MATCH($B296,城镇化率!$A:$A,0),MATCH(O$1,城镇化率!$5:$5,0))/100</f>
        <v>725970.9568701582</v>
      </c>
      <c r="P296" s="40">
        <f>INDEX(人口源表!$1:$1048576,MATCH($B296,人口源表!$A:$A,0),MATCH(P$1,人口源表!$1:$1,0))*INDEX(城镇化率!$1:$1048576,MATCH($B296,城镇化率!$A:$A,0),MATCH(P$1,城镇化率!$5:$5,0))/100</f>
        <v>736356.17481477861</v>
      </c>
      <c r="Q296" s="40">
        <f>INDEX(人口源表!$1:$1048576,MATCH($B296,人口源表!$A:$A,0),MATCH(Q$1,人口源表!$1:$1,0))*INDEX(城镇化率!$1:$1048576,MATCH($B296,城镇化率!$A:$A,0),MATCH(Q$1,城镇化率!$5:$5,0))/100</f>
        <v>746528.23140196642</v>
      </c>
      <c r="R296" s="40">
        <f>INDEX(人口源表!$1:$1048576,MATCH($B296,人口源表!$A:$A,0),MATCH(R$1,人口源表!$1:$1,0))*INDEX(城镇化率!$1:$1048576,MATCH($B296,城镇化率!$A:$A,0),MATCH(R$1,城镇化率!$5:$5,0))/100</f>
        <v>756473.387952814</v>
      </c>
      <c r="S296" s="40">
        <f>INDEX(人口源表!$1:$1048576,MATCH($B296,人口源表!$A:$A,0),MATCH(S$1,人口源表!$1:$1,0))*INDEX(城镇化率!$1:$1048576,MATCH($B296,城镇化率!$A:$A,0),MATCH(S$1,城镇化率!$5:$5,0))/100</f>
        <v>762387.87975057529</v>
      </c>
      <c r="T296" s="40">
        <f>INDEX(人口源表!$1:$1048576,MATCH($B296,人口源表!$A:$A,0),MATCH(T$1,人口源表!$1:$1,0))*INDEX(城镇化率!$1:$1048576,MATCH($B296,城镇化率!$A:$A,0),MATCH(T$1,城镇化率!$5:$5,0))/100</f>
        <v>767978.98716783349</v>
      </c>
      <c r="U296" s="40">
        <f>INDEX(人口源表!$1:$1048576,MATCH($B296,人口源表!$A:$A,0),MATCH(U$1,人口源表!$1:$1,0))*INDEX(城镇化率!$1:$1048576,MATCH($B296,城镇化率!$A:$A,0),MATCH(U$1,城镇化率!$5:$5,0))/100</f>
        <v>773241.51041116938</v>
      </c>
      <c r="V296" s="40">
        <f>INDEX(人口源表!$1:$1048576,MATCH($B296,人口源表!$A:$A,0),MATCH(V$1,人口源表!$1:$1,0))*INDEX(城镇化率!$1:$1048576,MATCH($B296,城镇化率!$A:$A,0),MATCH(V$1,城镇化率!$5:$5,0))/100</f>
        <v>778171.31981101411</v>
      </c>
      <c r="W296" s="40">
        <f>INDEX(人口源表!$1:$1048576,MATCH($B296,人口源表!$A:$A,0),MATCH(W$1,人口源表!$1:$1,0))*INDEX(城镇化率!$1:$1048576,MATCH($B296,城镇化率!$A:$A,0),MATCH(W$1,城镇化率!$5:$5,0))/100</f>
        <v>782765.38345434412</v>
      </c>
      <c r="X296" s="40">
        <f>INDEX(人口源表!$1:$1048576,MATCH($B296,人口源表!$A:$A,0),MATCH(X$1,人口源表!$1:$1,0))*INDEX(城镇化率!$1:$1048576,MATCH($B296,城镇化率!$A:$A,0),MATCH(X$1,城镇化率!$5:$5,0))/100</f>
        <v>787021.79523519194</v>
      </c>
      <c r="Y296" s="40">
        <f>INDEX(人口源表!$1:$1048576,MATCH($B296,人口源表!$A:$A,0),MATCH(Y$1,人口源表!$1:$1,0))*INDEX(城镇化率!$1:$1048576,MATCH($B296,城镇化率!$A:$A,0),MATCH(Y$1,城镇化率!$5:$5,0))/100</f>
        <v>790940.37335731322</v>
      </c>
      <c r="Z296" s="40">
        <f>INDEX(人口源表!$1:$1048576,MATCH($B296,人口源表!$A:$A,0),MATCH(Z$1,人口源表!$1:$1,0))*INDEX(城镇化率!$1:$1048576,MATCH($B296,城镇化率!$A:$A,0),MATCH(Z$1,城镇化率!$5:$5,0))/100</f>
        <v>794521.55772659078</v>
      </c>
      <c r="AA296" s="40">
        <f>INDEX(人口源表!$1:$1048576,MATCH($B296,人口源表!$A:$A,0),MATCH(AA$1,人口源表!$1:$1,0))*INDEX(城镇化率!$1:$1048576,MATCH($B296,城镇化率!$A:$A,0),MATCH(AA$1,城镇化率!$5:$5,0))/100</f>
        <v>797768.15233703237</v>
      </c>
      <c r="AB296" s="40">
        <f>INDEX(人口源表!$1:$1048576,MATCH($B296,人口源表!$A:$A,0),MATCH(AB$1,人口源表!$1:$1,0))*INDEX(城镇化率!$1:$1048576,MATCH($B296,城镇化率!$A:$A,0),MATCH(AB$1,城镇化率!$5:$5,0))/100</f>
        <v>800683.64796170534</v>
      </c>
      <c r="AC296" s="40">
        <f>INDEX(人口源表!$1:$1048576,MATCH($B296,人口源表!$A:$A,0),MATCH(AC$1,人口源表!$1:$1,0))*INDEX(城镇化率!$1:$1048576,MATCH($B296,城镇化率!$A:$A,0),MATCH(AC$1,城镇化率!$5:$5,0))/100</f>
        <v>802289.88046638283</v>
      </c>
      <c r="AD296" s="40">
        <f>INDEX(人口源表!$1:$1048576,MATCH($B296,人口源表!$A:$A,0),MATCH(AD$1,人口源表!$1:$1,0))*INDEX(城镇化率!$1:$1048576,MATCH($B296,城镇化率!$A:$A,0),MATCH(AD$1,城镇化率!$5:$5,0))/100</f>
        <v>803571.53267041221</v>
      </c>
      <c r="AE296" s="40">
        <f>INDEX(人口源表!$1:$1048576,MATCH($B296,人口源表!$A:$A,0),MATCH(AE$1,人口源表!$1:$1,0))*INDEX(城镇化率!$1:$1048576,MATCH($B296,城镇化率!$A:$A,0),MATCH(AE$1,城镇化率!$5:$5,0))/100</f>
        <v>804537.78200146416</v>
      </c>
      <c r="AF296" s="40">
        <f>INDEX(人口源表!$1:$1048576,MATCH($B296,人口源表!$A:$A,0),MATCH(AF$1,人口源表!$1:$1,0))*INDEX(城镇化率!$1:$1048576,MATCH($B296,城镇化率!$A:$A,0),MATCH(AF$1,城镇化率!$5:$5,0))/100</f>
        <v>805199.73435064824</v>
      </c>
      <c r="AG296" s="40">
        <f>INDEX(人口源表!$1:$1048576,MATCH($B296,人口源表!$A:$A,0),MATCH(AG$1,人口源表!$1:$1,0))*INDEX(城镇化率!$1:$1048576,MATCH($B296,城镇化率!$A:$A,0),MATCH(AG$1,城镇化率!$5:$5,0))/100</f>
        <v>805568.10049489769</v>
      </c>
      <c r="AH296" s="40">
        <f>INDEX(人口源表!$1:$1048576,MATCH($B296,人口源表!$A:$A,0),MATCH(AH$1,人口源表!$1:$1,0))*INDEX(城镇化率!$1:$1048576,MATCH($B296,城镇化率!$A:$A,0),MATCH(AH$1,城镇化率!$5:$5,0))/100</f>
        <v>805656.73791567003</v>
      </c>
      <c r="AI296" s="40">
        <f>INDEX(人口源表!$1:$1048576,MATCH($B296,人口源表!$A:$A,0),MATCH(AI$1,人口源表!$1:$1,0))*INDEX(城镇化率!$1:$1048576,MATCH($B296,城镇化率!$A:$A,0),MATCH(AI$1,城镇化率!$5:$5,0))/100</f>
        <v>805480.92623002443</v>
      </c>
      <c r="AJ296" s="40">
        <f>INDEX(人口源表!$1:$1048576,MATCH($B296,人口源表!$A:$A,0),MATCH(AJ$1,人口源表!$1:$1,0))*INDEX(城镇化率!$1:$1048576,MATCH($B296,城镇化率!$A:$A,0),MATCH(AJ$1,城镇化率!$5:$5,0))/100</f>
        <v>805057.39187223185</v>
      </c>
      <c r="AK296" s="40">
        <f>INDEX(人口源表!$1:$1048576,MATCH($B296,人口源表!$A:$A,0),MATCH(AK$1,人口源表!$1:$1,0))*INDEX(城镇化率!$1:$1048576,MATCH($B296,城镇化率!$A:$A,0),MATCH(AK$1,城镇化率!$5:$5,0))/100</f>
        <v>804403.13593580993</v>
      </c>
      <c r="AL296" s="40">
        <f>INDEX(人口源表!$1:$1048576,MATCH($B296,人口源表!$A:$A,0),MATCH(AL$1,人口源表!$1:$1,0))*INDEX(城镇化率!$1:$1048576,MATCH($B296,城镇化率!$A:$A,0),MATCH(AL$1,城镇化率!$5:$5,0))/100</f>
        <v>803539.04170371371</v>
      </c>
      <c r="AM296" s="40">
        <f>INDEX(人口源表!$1:$1048576,MATCH($B296,人口源表!$A:$A,0),MATCH(AM$1,人口源表!$1:$1,0))*INDEX(城镇化率!$1:$1048576,MATCH($B296,城镇化率!$A:$A,0),MATCH(AM$1,城镇化率!$5:$5,0))/100</f>
        <v>802485.72374359786</v>
      </c>
      <c r="AN296" s="40">
        <f>INDEX(人口源表!$1:$1048576,MATCH($B296,人口源表!$A:$A,0),MATCH(AN$1,人口源表!$1:$1,0))*INDEX(城镇化率!$1:$1048576,MATCH($B296,城镇化率!$A:$A,0),MATCH(AN$1,城镇化率!$5:$5,0))/100</f>
        <v>801265.94115442503</v>
      </c>
      <c r="AO296" s="40">
        <f>INDEX(人口源表!$1:$1048576,MATCH($B296,人口源表!$A:$A,0),MATCH(AO$1,人口源表!$1:$1,0))*INDEX(城镇化率!$1:$1048576,MATCH($B296,城镇化率!$A:$A,0),MATCH(AO$1,城镇化率!$5:$5,0))/100</f>
        <v>799904.63495172991</v>
      </c>
      <c r="AP296" s="40">
        <f>INDEX(人口源表!$1:$1048576,MATCH($B296,人口源表!$A:$A,0),MATCH(AP$1,人口源表!$1:$1,0))*INDEX(城镇化率!$1:$1048576,MATCH($B296,城镇化率!$A:$A,0),MATCH(AP$1,城镇化率!$5:$5,0))/100</f>
        <v>798428.96586406126</v>
      </c>
      <c r="AQ296" s="40">
        <f>INDEX(人口源表!$1:$1048576,MATCH($B296,人口源表!$A:$A,0),MATCH(AQ$1,人口源表!$1:$1,0))*INDEX(城镇化率!$1:$1048576,MATCH($B296,城镇化率!$A:$A,0),MATCH(AQ$1,城镇化率!$5:$5,0))/100</f>
        <v>796865.90364991268</v>
      </c>
      <c r="AR296" s="40">
        <f>INDEX(人口源表!$1:$1048576,MATCH($B296,人口源表!$A:$A,0),MATCH(AR$1,人口源表!$1:$1,0))*INDEX(城镇化率!$1:$1048576,MATCH($B296,城镇化率!$A:$A,0),MATCH(AR$1,城镇化率!$5:$5,0))/100</f>
        <v>795245.90675362688</v>
      </c>
      <c r="AS296" s="40">
        <f>INDEX(人口源表!$1:$1048576,MATCH($B296,人口源表!$A:$A,0),MATCH(AS$1,人口源表!$1:$1,0))*INDEX(城镇化率!$1:$1048576,MATCH($B296,城镇化率!$A:$A,0),MATCH(AS$1,城镇化率!$5:$5,0))/100</f>
        <v>793600.51678315748</v>
      </c>
      <c r="AT296" s="40">
        <f>INDEX(人口源表!$1:$1048576,MATCH($B296,人口源表!$A:$A,0),MATCH(AT$1,人口源表!$1:$1,0))*INDEX(城镇化率!$1:$1048576,MATCH($B296,城镇化率!$A:$A,0),MATCH(AT$1,城镇化率!$5:$5,0))/100</f>
        <v>791962.99372894922</v>
      </c>
      <c r="AU296" s="40">
        <f>INDEX(人口源表!$1:$1048576,MATCH($B296,人口源表!$A:$A,0),MATCH(AU$1,人口源表!$1:$1,0))*INDEX(城镇化率!$1:$1048576,MATCH($B296,城镇化率!$A:$A,0),MATCH(AU$1,城镇化率!$5:$5,0))/100</f>
        <v>790370.20837176545</v>
      </c>
      <c r="AV296" s="40">
        <f>INDEX(人口源表!$1:$1048576,MATCH($B296,人口源表!$A:$A,0),MATCH(AV$1,人口源表!$1:$1,0))*INDEX(城镇化率!$1:$1048576,MATCH($B296,城镇化率!$A:$A,0),MATCH(AV$1,城镇化率!$5:$5,0))/100</f>
        <v>788857.71479495778</v>
      </c>
    </row>
    <row r="297" spans="1:48" x14ac:dyDescent="0.15">
      <c r="A297" s="4" t="s">
        <v>878</v>
      </c>
      <c r="B297" s="36" t="s">
        <v>596</v>
      </c>
      <c r="C297" s="34">
        <f>VLOOKUP(B297,'[1]2016省城人口总结（根）'!B:C,2,FALSE)/100</f>
        <v>0.45395924782486702</v>
      </c>
      <c r="D297" s="40">
        <f>INDEX(人口源表!$1:$1048576,MATCH($B297,人口源表!$A:$A,0),MATCH(D$1,人口源表!$1:$1,0))*INDEX(城镇化率!$1:$1048576,MATCH($B297,城镇化率!$A:$A,0),MATCH(D$1,城镇化率!$5:$5,0))/100</f>
        <v>1627825.6097194159</v>
      </c>
      <c r="E297" s="40">
        <f>INDEX(人口源表!$1:$1048576,MATCH($B297,人口源表!$A:$A,0),MATCH(E$1,人口源表!$1:$1,0))*INDEX(城镇化率!$1:$1048576,MATCH($B297,城镇化率!$A:$A,0),MATCH(E$1,城镇化率!$5:$5,0))/100</f>
        <v>1663864.1723812481</v>
      </c>
      <c r="F297" s="40">
        <f>INDEX(人口源表!$1:$1048576,MATCH($B297,人口源表!$A:$A,0),MATCH(F$1,人口源表!$1:$1,0))*INDEX(城镇化率!$1:$1048576,MATCH($B297,城镇化率!$A:$A,0),MATCH(F$1,城镇化率!$5:$5,0))/100</f>
        <v>1700162.4314460077</v>
      </c>
      <c r="G297" s="40">
        <f>INDEX(人口源表!$1:$1048576,MATCH($B297,人口源表!$A:$A,0),MATCH(G$1,人口源表!$1:$1,0))*INDEX(城镇化率!$1:$1048576,MATCH($B297,城镇化率!$A:$A,0),MATCH(G$1,城镇化率!$5:$5,0))/100</f>
        <v>1584309.0937829188</v>
      </c>
      <c r="H297" s="40">
        <f>INDEX(人口源表!$1:$1048576,MATCH($B297,人口源表!$A:$A,0),MATCH(H$1,人口源表!$1:$1,0))*INDEX(城镇化率!$1:$1048576,MATCH($B297,城镇化率!$A:$A,0),MATCH(H$1,城镇化率!$5:$5,0))/100</f>
        <v>1620753.4805165366</v>
      </c>
      <c r="I297" s="40">
        <f>INDEX(人口源表!$1:$1048576,MATCH($B297,人口源表!$A:$A,0),MATCH(I$1,人口源表!$1:$1,0))*INDEX(城镇化率!$1:$1048576,MATCH($B297,城镇化率!$A:$A,0),MATCH(I$1,城镇化率!$5:$5,0))/100</f>
        <v>1646441.970291974</v>
      </c>
      <c r="J297" s="40">
        <f>INDEX(人口源表!$1:$1048576,MATCH($B297,人口源表!$A:$A,0),MATCH(J$1,人口源表!$1:$1,0))*INDEX(城镇化率!$1:$1048576,MATCH($B297,城镇化率!$A:$A,0),MATCH(J$1,城镇化率!$5:$5,0))/100</f>
        <v>1672278.541331687</v>
      </c>
      <c r="K297" s="40">
        <f>INDEX(人口源表!$1:$1048576,MATCH($B297,人口源表!$A:$A,0),MATCH(K$1,人口源表!$1:$1,0))*INDEX(城镇化率!$1:$1048576,MATCH($B297,城镇化率!$A:$A,0),MATCH(K$1,城镇化率!$5:$5,0))/100</f>
        <v>1698170.9845234188</v>
      </c>
      <c r="L297" s="40">
        <f>INDEX(人口源表!$1:$1048576,MATCH($B297,人口源表!$A:$A,0),MATCH(L$1,人口源表!$1:$1,0))*INDEX(城镇化率!$1:$1048576,MATCH($B297,城镇化率!$A:$A,0),MATCH(L$1,城镇化率!$5:$5,0))/100</f>
        <v>1724029.464491246</v>
      </c>
      <c r="M297" s="40">
        <f>INDEX(人口源表!$1:$1048576,MATCH($B297,人口源表!$A:$A,0),MATCH(M$1,人口源表!$1:$1,0))*INDEX(城镇化率!$1:$1048576,MATCH($B297,城镇化率!$A:$A,0),MATCH(M$1,城镇化率!$5:$5,0))/100</f>
        <v>1749767.7516911691</v>
      </c>
      <c r="N297" s="40">
        <f>INDEX(人口源表!$1:$1048576,MATCH($B297,人口源表!$A:$A,0),MATCH(N$1,人口源表!$1:$1,0))*INDEX(城镇化率!$1:$1048576,MATCH($B297,城镇化率!$A:$A,0),MATCH(N$1,城镇化率!$5:$5,0))/100</f>
        <v>1775301.945395207</v>
      </c>
      <c r="O297" s="40">
        <f>INDEX(人口源表!$1:$1048576,MATCH($B297,人口源表!$A:$A,0),MATCH(O$1,人口源表!$1:$1,0))*INDEX(城镇化率!$1:$1048576,MATCH($B297,城镇化率!$A:$A,0),MATCH(O$1,城镇化率!$5:$5,0))/100</f>
        <v>1800552.7576149269</v>
      </c>
      <c r="P297" s="40">
        <f>INDEX(人口源表!$1:$1048576,MATCH($B297,人口源表!$A:$A,0),MATCH(P$1,人口源表!$1:$1,0))*INDEX(城镇化率!$1:$1048576,MATCH($B297,城镇化率!$A:$A,0),MATCH(P$1,城镇化率!$5:$5,0))/100</f>
        <v>1825444.247653557</v>
      </c>
      <c r="Q297" s="40">
        <f>INDEX(人口源表!$1:$1048576,MATCH($B297,人口源表!$A:$A,0),MATCH(Q$1,人口源表!$1:$1,0))*INDEX(城镇化率!$1:$1048576,MATCH($B297,城镇化率!$A:$A,0),MATCH(Q$1,城镇化率!$5:$5,0))/100</f>
        <v>1849904.5967488296</v>
      </c>
      <c r="R297" s="40">
        <f>INDEX(人口源表!$1:$1048576,MATCH($B297,人口源表!$A:$A,0),MATCH(R$1,人口源表!$1:$1,0))*INDEX(城镇化率!$1:$1048576,MATCH($B297,城镇化率!$A:$A,0),MATCH(R$1,城镇化率!$5:$5,0))/100</f>
        <v>1873866.3861748578</v>
      </c>
      <c r="S297" s="40">
        <f>INDEX(人口源表!$1:$1048576,MATCH($B297,人口源表!$A:$A,0),MATCH(S$1,人口源表!$1:$1,0))*INDEX(城镇化率!$1:$1048576,MATCH($B297,城镇化率!$A:$A,0),MATCH(S$1,城镇化率!$5:$5,0))/100</f>
        <v>1887875.0132052153</v>
      </c>
      <c r="T297" s="40">
        <f>INDEX(人口源表!$1:$1048576,MATCH($B297,人口源表!$A:$A,0),MATCH(T$1,人口源表!$1:$1,0))*INDEX(城镇化率!$1:$1048576,MATCH($B297,城镇化率!$A:$A,0),MATCH(T$1,城镇化率!$5:$5,0))/100</f>
        <v>1901086.1028387535</v>
      </c>
      <c r="U297" s="40">
        <f>INDEX(人口源表!$1:$1048576,MATCH($B297,人口源表!$A:$A,0),MATCH(U$1,人口源表!$1:$1,0))*INDEX(城镇化率!$1:$1048576,MATCH($B297,城镇化率!$A:$A,0),MATCH(U$1,城镇化率!$5:$5,0))/100</f>
        <v>1913458.5592951882</v>
      </c>
      <c r="V297" s="40">
        <f>INDEX(人口源表!$1:$1048576,MATCH($B297,人口源表!$A:$A,0),MATCH(V$1,人口源表!$1:$1,0))*INDEX(城镇化率!$1:$1048576,MATCH($B297,城镇化率!$A:$A,0),MATCH(V$1,城镇化率!$5:$5,0))/100</f>
        <v>1924957.7048141691</v>
      </c>
      <c r="W297" s="40">
        <f>INDEX(人口源表!$1:$1048576,MATCH($B297,人口源表!$A:$A,0),MATCH(W$1,人口源表!$1:$1,0))*INDEX(城镇化率!$1:$1048576,MATCH($B297,城镇化率!$A:$A,0),MATCH(W$1,城镇化率!$5:$5,0))/100</f>
        <v>1935555.4493448809</v>
      </c>
      <c r="X297" s="40">
        <f>INDEX(人口源表!$1:$1048576,MATCH($B297,人口源表!$A:$A,0),MATCH(X$1,人口源表!$1:$1,0))*INDEX(城镇化率!$1:$1048576,MATCH($B297,城镇化率!$A:$A,0),MATCH(X$1,城镇化率!$5:$5,0))/100</f>
        <v>1945231.0155779549</v>
      </c>
      <c r="Y297" s="40">
        <f>INDEX(人口源表!$1:$1048576,MATCH($B297,人口源表!$A:$A,0),MATCH(Y$1,人口源表!$1:$1,0))*INDEX(城镇化率!$1:$1048576,MATCH($B297,城镇化率!$A:$A,0),MATCH(Y$1,城镇化率!$5:$5,0))/100</f>
        <v>1953968.9055934413</v>
      </c>
      <c r="Z297" s="40">
        <f>INDEX(人口源表!$1:$1048576,MATCH($B297,人口源表!$A:$A,0),MATCH(Z$1,人口源表!$1:$1,0))*INDEX(城镇化率!$1:$1048576,MATCH($B297,城镇化率!$A:$A,0),MATCH(Z$1,城镇化率!$5:$5,0))/100</f>
        <v>1961762.9449465214</v>
      </c>
      <c r="AA297" s="40">
        <f>INDEX(人口源表!$1:$1048576,MATCH($B297,人口源表!$A:$A,0),MATCH(AA$1,人口源表!$1:$1,0))*INDEX(城镇化率!$1:$1048576,MATCH($B297,城镇化率!$A:$A,0),MATCH(AA$1,城镇化率!$5:$5,0))/100</f>
        <v>1968612.0297591274</v>
      </c>
      <c r="AB297" s="40">
        <f>INDEX(人口源表!$1:$1048576,MATCH($B297,人口源表!$A:$A,0),MATCH(AB$1,人口源表!$1:$1,0))*INDEX(城镇化率!$1:$1048576,MATCH($B297,城镇化率!$A:$A,0),MATCH(AB$1,城镇化率!$5:$5,0))/100</f>
        <v>1974524.2010731322</v>
      </c>
      <c r="AC297" s="40">
        <f>INDEX(人口源表!$1:$1048576,MATCH($B297,人口源表!$A:$A,0),MATCH(AC$1,人口源表!$1:$1,0))*INDEX(城镇化率!$1:$1048576,MATCH($B297,城镇化率!$A:$A,0),MATCH(AC$1,城镇化率!$5:$5,0))/100</f>
        <v>1977091.2050037349</v>
      </c>
      <c r="AD297" s="40">
        <f>INDEX(人口源表!$1:$1048576,MATCH($B297,人口源表!$A:$A,0),MATCH(AD$1,人口源表!$1:$1,0))*INDEX(城镇化率!$1:$1048576,MATCH($B297,城镇化率!$A:$A,0),MATCH(AD$1,城镇化率!$5:$5,0))/100</f>
        <v>1978752.3868577359</v>
      </c>
      <c r="AE297" s="40">
        <f>INDEX(人口源表!$1:$1048576,MATCH($B297,人口源表!$A:$A,0),MATCH(AE$1,人口源表!$1:$1,0))*INDEX(城镇化率!$1:$1048576,MATCH($B297,城镇化率!$A:$A,0),MATCH(AE$1,城镇化率!$5:$5,0))/100</f>
        <v>1979541.410175585</v>
      </c>
      <c r="AF297" s="40">
        <f>INDEX(人口源表!$1:$1048576,MATCH($B297,人口源表!$A:$A,0),MATCH(AF$1,人口源表!$1:$1,0))*INDEX(城镇化率!$1:$1048576,MATCH($B297,城镇化率!$A:$A,0),MATCH(AF$1,城镇化率!$5:$5,0))/100</f>
        <v>1979499.3929051536</v>
      </c>
      <c r="AG297" s="40">
        <f>INDEX(人口源表!$1:$1048576,MATCH($B297,人口源表!$A:$A,0),MATCH(AG$1,人口源表!$1:$1,0))*INDEX(城镇化率!$1:$1048576,MATCH($B297,城镇化率!$A:$A,0),MATCH(AG$1,城镇化率!$5:$5,0))/100</f>
        <v>1978677.9156640775</v>
      </c>
      <c r="AH297" s="40">
        <f>INDEX(人口源表!$1:$1048576,MATCH($B297,人口源表!$A:$A,0),MATCH(AH$1,人口源表!$1:$1,0))*INDEX(城镇化率!$1:$1048576,MATCH($B297,城镇化率!$A:$A,0),MATCH(AH$1,城镇化率!$5:$5,0))/100</f>
        <v>1977134.59851228</v>
      </c>
      <c r="AI297" s="40">
        <f>INDEX(人口源表!$1:$1048576,MATCH($B297,人口源表!$A:$A,0),MATCH(AI$1,人口源表!$1:$1,0))*INDEX(城镇化率!$1:$1048576,MATCH($B297,城镇化率!$A:$A,0),MATCH(AI$1,城镇化率!$5:$5,0))/100</f>
        <v>1974937.2596263268</v>
      </c>
      <c r="AJ297" s="40">
        <f>INDEX(人口源表!$1:$1048576,MATCH($B297,人口源表!$A:$A,0),MATCH(AJ$1,人口源表!$1:$1,0))*INDEX(城镇化率!$1:$1048576,MATCH($B297,城镇化率!$A:$A,0),MATCH(AJ$1,城镇化率!$5:$5,0))/100</f>
        <v>1972160.6121837967</v>
      </c>
      <c r="AK297" s="40">
        <f>INDEX(人口源表!$1:$1048576,MATCH($B297,人口源表!$A:$A,0),MATCH(AK$1,人口源表!$1:$1,0))*INDEX(城镇化率!$1:$1048576,MATCH($B297,城镇化率!$A:$A,0),MATCH(AK$1,城镇化率!$5:$5,0))/100</f>
        <v>1968889.3009004244</v>
      </c>
      <c r="AL297" s="40">
        <f>INDEX(人口源表!$1:$1048576,MATCH($B297,人口源表!$A:$A,0),MATCH(AL$1,人口源表!$1:$1,0))*INDEX(城镇化率!$1:$1048576,MATCH($B297,城镇化率!$A:$A,0),MATCH(AL$1,城镇化率!$5:$5,0))/100</f>
        <v>1965216.9072507846</v>
      </c>
      <c r="AM297" s="40">
        <f>INDEX(人口源表!$1:$1048576,MATCH($B297,人口源表!$A:$A,0),MATCH(AM$1,人口源表!$1:$1,0))*INDEX(城镇化率!$1:$1048576,MATCH($B297,城镇化率!$A:$A,0),MATCH(AM$1,城镇化率!$5:$5,0))/100</f>
        <v>1961245.5178737182</v>
      </c>
      <c r="AN297" s="40">
        <f>INDEX(人口源表!$1:$1048576,MATCH($B297,人口源表!$A:$A,0),MATCH(AN$1,人口源表!$1:$1,0))*INDEX(城镇化率!$1:$1048576,MATCH($B297,城镇化率!$A:$A,0),MATCH(AN$1,城镇化率!$5:$5,0))/100</f>
        <v>1957087.0512194254</v>
      </c>
      <c r="AO297" s="40">
        <f>INDEX(人口源表!$1:$1048576,MATCH($B297,人口源表!$A:$A,0),MATCH(AO$1,人口源表!$1:$1,0))*INDEX(城镇化率!$1:$1048576,MATCH($B297,城镇化率!$A:$A,0),MATCH(AO$1,城镇化率!$5:$5,0))/100</f>
        <v>1952861.6516778686</v>
      </c>
      <c r="AP297" s="40">
        <f>INDEX(人口源表!$1:$1048576,MATCH($B297,人口源表!$A:$A,0),MATCH(AP$1,人口源表!$1:$1,0))*INDEX(城镇化率!$1:$1048576,MATCH($B297,城镇化率!$A:$A,0),MATCH(AP$1,城镇化率!$5:$5,0))/100</f>
        <v>1948700.8005632353</v>
      </c>
      <c r="AQ297" s="40">
        <f>INDEX(人口源表!$1:$1048576,MATCH($B297,人口源表!$A:$A,0),MATCH(AQ$1,人口源表!$1:$1,0))*INDEX(城镇化率!$1:$1048576,MATCH($B297,城镇化率!$A:$A,0),MATCH(AQ$1,城镇化率!$5:$5,0))/100</f>
        <v>1944743.9328319025</v>
      </c>
      <c r="AR297" s="40">
        <f>INDEX(人口源表!$1:$1048576,MATCH($B297,人口源表!$A:$A,0),MATCH(AR$1,人口源表!$1:$1,0))*INDEX(城镇化率!$1:$1048576,MATCH($B297,城镇化率!$A:$A,0),MATCH(AR$1,城镇化率!$5:$5,0))/100</f>
        <v>1941141.5627301382</v>
      </c>
      <c r="AS297" s="40">
        <f>INDEX(人口源表!$1:$1048576,MATCH($B297,人口源表!$A:$A,0),MATCH(AS$1,人口源表!$1:$1,0))*INDEX(城镇化率!$1:$1048576,MATCH($B297,城镇化率!$A:$A,0),MATCH(AS$1,城镇化率!$5:$5,0))/100</f>
        <v>1938054.2705819865</v>
      </c>
      <c r="AT297" s="40">
        <f>INDEX(人口源表!$1:$1048576,MATCH($B297,人口源表!$A:$A,0),MATCH(AT$1,人口源表!$1:$1,0))*INDEX(城镇化率!$1:$1048576,MATCH($B297,城镇化率!$A:$A,0),MATCH(AT$1,城镇化率!$5:$5,0))/100</f>
        <v>1935651.0610330235</v>
      </c>
      <c r="AU297" s="40">
        <f>INDEX(人口源表!$1:$1048576,MATCH($B297,人口源表!$A:$A,0),MATCH(AU$1,人口源表!$1:$1,0))*INDEX(城镇化率!$1:$1048576,MATCH($B297,城镇化率!$A:$A,0),MATCH(AU$1,城镇化率!$5:$5,0))/100</f>
        <v>1934114.3447147014</v>
      </c>
      <c r="AV297" s="40">
        <f>INDEX(人口源表!$1:$1048576,MATCH($B297,人口源表!$A:$A,0),MATCH(AV$1,人口源表!$1:$1,0))*INDEX(城镇化率!$1:$1048576,MATCH($B297,城镇化率!$A:$A,0),MATCH(AV$1,城镇化率!$5:$5,0))/100</f>
        <v>1933634.0875249198</v>
      </c>
    </row>
    <row r="298" spans="1:48" x14ac:dyDescent="0.15">
      <c r="A298" s="4" t="s">
        <v>878</v>
      </c>
      <c r="B298" s="36" t="s">
        <v>598</v>
      </c>
      <c r="C298" s="34">
        <f>VLOOKUP(B298,'[1]2016省城人口总结（根）'!B:C,2,FALSE)/100</f>
        <v>0.44868500772797504</v>
      </c>
      <c r="D298" s="40">
        <f>INDEX(人口源表!$1:$1048576,MATCH($B298,人口源表!$A:$A,0),MATCH(D$1,人口源表!$1:$1,0))*INDEX(城镇化率!$1:$1048576,MATCH($B298,城镇化率!$A:$A,0),MATCH(D$1,城镇化率!$5:$5,0))/100</f>
        <v>572109.53671368759</v>
      </c>
      <c r="E298" s="40">
        <f>INDEX(人口源表!$1:$1048576,MATCH($B298,人口源表!$A:$A,0),MATCH(E$1,人口源表!$1:$1,0))*INDEX(城镇化率!$1:$1048576,MATCH($B298,城镇化率!$A:$A,0),MATCH(E$1,城镇化率!$5:$5,0))/100</f>
        <v>585818.77484941552</v>
      </c>
      <c r="F298" s="40">
        <f>INDEX(人口源表!$1:$1048576,MATCH($B298,人口源表!$A:$A,0),MATCH(F$1,人口源表!$1:$1,0))*INDEX(城镇化率!$1:$1048576,MATCH($B298,城镇化率!$A:$A,0),MATCH(F$1,城镇化率!$5:$5,0))/100</f>
        <v>599604.59448110196</v>
      </c>
      <c r="G298" s="40">
        <f>INDEX(人口源表!$1:$1048576,MATCH($B298,人口源表!$A:$A,0),MATCH(G$1,人口源表!$1:$1,0))*INDEX(城镇化率!$1:$1048576,MATCH($B298,城镇化率!$A:$A,0),MATCH(G$1,城镇化率!$5:$5,0))/100</f>
        <v>616183.99811983644</v>
      </c>
      <c r="H298" s="40">
        <f>INDEX(人口源表!$1:$1048576,MATCH($B298,人口源表!$A:$A,0),MATCH(H$1,人口源表!$1:$1,0))*INDEX(城镇化率!$1:$1048576,MATCH($B298,城镇化率!$A:$A,0),MATCH(H$1,城镇化率!$5:$5,0))/100</f>
        <v>631513.18665901269</v>
      </c>
      <c r="I298" s="40">
        <f>INDEX(人口源表!$1:$1048576,MATCH($B298,人口源表!$A:$A,0),MATCH(I$1,人口源表!$1:$1,0))*INDEX(城镇化率!$1:$1048576,MATCH($B298,城镇化率!$A:$A,0),MATCH(I$1,城镇化率!$5:$5,0))/100</f>
        <v>642670.55419030215</v>
      </c>
      <c r="J298" s="40">
        <f>INDEX(人口源表!$1:$1048576,MATCH($B298,人口源表!$A:$A,0),MATCH(J$1,人口源表!$1:$1,0))*INDEX(城镇化率!$1:$1048576,MATCH($B298,城镇化率!$A:$A,0),MATCH(J$1,城镇化率!$5:$5,0))/100</f>
        <v>653901.73875758064</v>
      </c>
      <c r="K298" s="40">
        <f>INDEX(人口源表!$1:$1048576,MATCH($B298,人口源表!$A:$A,0),MATCH(K$1,人口源表!$1:$1,0))*INDEX(城镇化率!$1:$1048576,MATCH($B298,城镇化率!$A:$A,0),MATCH(K$1,城镇化率!$5:$5,0))/100</f>
        <v>665174.58797997131</v>
      </c>
      <c r="L298" s="40">
        <f>INDEX(人口源表!$1:$1048576,MATCH($B298,人口源表!$A:$A,0),MATCH(L$1,人口源表!$1:$1,0))*INDEX(城镇化率!$1:$1048576,MATCH($B298,城镇化率!$A:$A,0),MATCH(L$1,城镇化率!$5:$5,0))/100</f>
        <v>676457.65538715583</v>
      </c>
      <c r="M298" s="40">
        <f>INDEX(人口源表!$1:$1048576,MATCH($B298,人口源表!$A:$A,0),MATCH(M$1,人口源表!$1:$1,0))*INDEX(城镇化率!$1:$1048576,MATCH($B298,城镇化率!$A:$A,0),MATCH(M$1,城镇化率!$5:$5,0))/100</f>
        <v>687720.77260111005</v>
      </c>
      <c r="N298" s="40">
        <f>INDEX(人口源表!$1:$1048576,MATCH($B298,人口源表!$A:$A,0),MATCH(N$1,人口源表!$1:$1,0))*INDEX(城镇化率!$1:$1048576,MATCH($B298,城镇化率!$A:$A,0),MATCH(N$1,城镇化率!$5:$5,0))/100</f>
        <v>698934.63507126656</v>
      </c>
      <c r="O298" s="40">
        <f>INDEX(人口源表!$1:$1048576,MATCH($B298,人口源表!$A:$A,0),MATCH(O$1,人口源表!$1:$1,0))*INDEX(城镇化率!$1:$1048576,MATCH($B298,城镇化率!$A:$A,0),MATCH(O$1,城镇化率!$5:$5,0))/100</f>
        <v>710070.875038194</v>
      </c>
      <c r="P298" s="40">
        <f>INDEX(人口源表!$1:$1048576,MATCH($B298,人口源表!$A:$A,0),MATCH(P$1,人口源表!$1:$1,0))*INDEX(城镇化率!$1:$1048576,MATCH($B298,城镇化率!$A:$A,0),MATCH(P$1,城镇化率!$5:$5,0))/100</f>
        <v>721103.1765344413</v>
      </c>
      <c r="Q298" s="40">
        <f>INDEX(人口源表!$1:$1048576,MATCH($B298,人口源表!$A:$A,0),MATCH(Q$1,人口源表!$1:$1,0))*INDEX(城镇化率!$1:$1048576,MATCH($B298,城镇化率!$A:$A,0),MATCH(Q$1,城镇化率!$5:$5,0))/100</f>
        <v>732004.78048030753</v>
      </c>
      <c r="R298" s="40">
        <f>INDEX(人口源表!$1:$1048576,MATCH($B298,人口源表!$A:$A,0),MATCH(R$1,人口源表!$1:$1,0))*INDEX(城镇化率!$1:$1048576,MATCH($B298,城镇化率!$A:$A,0),MATCH(R$1,城镇化率!$5:$5,0))/100</f>
        <v>742752.19914722163</v>
      </c>
      <c r="S298" s="40">
        <f>INDEX(人口源表!$1:$1048576,MATCH($B298,人口源表!$A:$A,0),MATCH(S$1,人口源表!$1:$1,0))*INDEX(城镇化率!$1:$1048576,MATCH($B298,城镇化率!$A:$A,0),MATCH(S$1,城镇化率!$5:$5,0))/100</f>
        <v>749592.87401671428</v>
      </c>
      <c r="T298" s="40">
        <f>INDEX(人口源表!$1:$1048576,MATCH($B298,人口源表!$A:$A,0),MATCH(T$1,人口源表!$1:$1,0))*INDEX(城镇化率!$1:$1048576,MATCH($B298,城镇化率!$A:$A,0),MATCH(T$1,城镇化率!$5:$5,0))/100</f>
        <v>756150.28097927128</v>
      </c>
      <c r="U298" s="40">
        <f>INDEX(人口源表!$1:$1048576,MATCH($B298,人口源表!$A:$A,0),MATCH(U$1,人口源表!$1:$1,0))*INDEX(城镇化率!$1:$1048576,MATCH($B298,城镇化率!$A:$A,0),MATCH(U$1,城镇化率!$5:$5,0))/100</f>
        <v>762409.52467429964</v>
      </c>
      <c r="V298" s="40">
        <f>INDEX(人口源表!$1:$1048576,MATCH($B298,人口源表!$A:$A,0),MATCH(V$1,人口源表!$1:$1,0))*INDEX(城镇化率!$1:$1048576,MATCH($B298,城镇化率!$A:$A,0),MATCH(V$1,城镇化率!$5:$5,0))/100</f>
        <v>768355.99818903801</v>
      </c>
      <c r="W298" s="40">
        <f>INDEX(人口源表!$1:$1048576,MATCH($B298,人口源表!$A:$A,0),MATCH(W$1,人口源表!$1:$1,0))*INDEX(城镇化率!$1:$1048576,MATCH($B298,城镇化率!$A:$A,0),MATCH(W$1,城镇化率!$5:$5,0))/100</f>
        <v>773978.6553001604</v>
      </c>
      <c r="X298" s="40">
        <f>INDEX(人口源表!$1:$1048576,MATCH($B298,人口源表!$A:$A,0),MATCH(X$1,人口源表!$1:$1,0))*INDEX(城镇化率!$1:$1048576,MATCH($B298,城镇化率!$A:$A,0),MATCH(X$1,城镇化率!$5:$5,0))/100</f>
        <v>779267.37109513045</v>
      </c>
      <c r="Y298" s="40">
        <f>INDEX(人口源表!$1:$1048576,MATCH($B298,人口源表!$A:$A,0),MATCH(Y$1,人口源表!$1:$1,0))*INDEX(城镇化率!$1:$1048576,MATCH($B298,城镇化率!$A:$A,0),MATCH(Y$1,城镇化率!$5:$5,0))/100</f>
        <v>784215.71267340693</v>
      </c>
      <c r="Z298" s="40">
        <f>INDEX(人口源表!$1:$1048576,MATCH($B298,人口源表!$A:$A,0),MATCH(Z$1,人口源表!$1:$1,0))*INDEX(城镇化率!$1:$1048576,MATCH($B298,城镇化率!$A:$A,0),MATCH(Z$1,城镇化率!$5:$5,0))/100</f>
        <v>788817.72270706412</v>
      </c>
      <c r="AA298" s="40">
        <f>INDEX(人口源表!$1:$1048576,MATCH($B298,人口源表!$A:$A,0),MATCH(AA$1,人口源表!$1:$1,0))*INDEX(城镇化率!$1:$1048576,MATCH($B298,城镇化率!$A:$A,0),MATCH(AA$1,城镇化率!$5:$5,0))/100</f>
        <v>793071.25990992202</v>
      </c>
      <c r="AB298" s="40">
        <f>INDEX(人口源表!$1:$1048576,MATCH($B298,人口源表!$A:$A,0),MATCH(AB$1,人口源表!$1:$1,0))*INDEX(城镇化率!$1:$1048576,MATCH($B298,城镇化率!$A:$A,0),MATCH(AB$1,城镇化率!$5:$5,0))/100</f>
        <v>796975.86612754082</v>
      </c>
      <c r="AC298" s="40">
        <f>INDEX(人口源表!$1:$1048576,MATCH($B298,人口源表!$A:$A,0),MATCH(AC$1,人口源表!$1:$1,0))*INDEX(城镇化率!$1:$1048576,MATCH($B298,城镇化率!$A:$A,0),MATCH(AC$1,城镇化率!$5:$5,0))/100</f>
        <v>799554.34101275471</v>
      </c>
      <c r="AD298" s="40">
        <f>INDEX(人口源表!$1:$1048576,MATCH($B298,人口源表!$A:$A,0),MATCH(AD$1,人口源表!$1:$1,0))*INDEX(城镇化率!$1:$1048576,MATCH($B298,城镇化率!$A:$A,0),MATCH(AD$1,城镇化率!$5:$5,0))/100</f>
        <v>801784.34537936049</v>
      </c>
      <c r="AE298" s="40">
        <f>INDEX(人口源表!$1:$1048576,MATCH($B298,人口源表!$A:$A,0),MATCH(AE$1,人口源表!$1:$1,0))*INDEX(城镇化率!$1:$1048576,MATCH($B298,城镇化率!$A:$A,0),MATCH(AE$1,城镇化率!$5:$5,0))/100</f>
        <v>803674.27125167463</v>
      </c>
      <c r="AF298" s="40">
        <f>INDEX(人口源表!$1:$1048576,MATCH($B298,人口源表!$A:$A,0),MATCH(AF$1,人口源表!$1:$1,0))*INDEX(城镇化率!$1:$1048576,MATCH($B298,城镇化率!$A:$A,0),MATCH(AF$1,城镇化率!$5:$5,0))/100</f>
        <v>805235.4962897565</v>
      </c>
      <c r="AG298" s="40">
        <f>INDEX(人口源表!$1:$1048576,MATCH($B298,人口源表!$A:$A,0),MATCH(AG$1,人口源表!$1:$1,0))*INDEX(城镇化率!$1:$1048576,MATCH($B298,城镇化率!$A:$A,0),MATCH(AG$1,城镇化率!$5:$5,0))/100</f>
        <v>806481.87076401513</v>
      </c>
      <c r="AH298" s="40">
        <f>INDEX(人口源表!$1:$1048576,MATCH($B298,人口源表!$A:$A,0),MATCH(AH$1,人口源表!$1:$1,0))*INDEX(城镇化率!$1:$1048576,MATCH($B298,城镇化率!$A:$A,0),MATCH(AH$1,城镇化率!$5:$5,0))/100</f>
        <v>807429.19229799544</v>
      </c>
      <c r="AI298" s="40">
        <f>INDEX(人口源表!$1:$1048576,MATCH($B298,人口源表!$A:$A,0),MATCH(AI$1,人口源表!$1:$1,0))*INDEX(城镇化率!$1:$1048576,MATCH($B298,城镇化率!$A:$A,0),MATCH(AI$1,城镇化率!$5:$5,0))/100</f>
        <v>808096.95708184247</v>
      </c>
      <c r="AJ298" s="40">
        <f>INDEX(人口源表!$1:$1048576,MATCH($B298,人口源表!$A:$A,0),MATCH(AJ$1,人口源表!$1:$1,0))*INDEX(城镇化率!$1:$1048576,MATCH($B298,城镇化率!$A:$A,0),MATCH(AJ$1,城镇化率!$5:$5,0))/100</f>
        <v>808507.85280494089</v>
      </c>
      <c r="AK298" s="40">
        <f>INDEX(人口源表!$1:$1048576,MATCH($B298,人口源表!$A:$A,0),MATCH(AK$1,人口源表!$1:$1,0))*INDEX(城镇化率!$1:$1048576,MATCH($B298,城镇化率!$A:$A,0),MATCH(AK$1,城镇化率!$5:$5,0))/100</f>
        <v>808686.08626822557</v>
      </c>
      <c r="AL298" s="40">
        <f>INDEX(人口源表!$1:$1048576,MATCH($B298,人口源表!$A:$A,0),MATCH(AL$1,人口源表!$1:$1,0))*INDEX(城镇化率!$1:$1048576,MATCH($B298,城镇化率!$A:$A,0),MATCH(AL$1,城镇化率!$5:$5,0))/100</f>
        <v>808659.72349887004</v>
      </c>
      <c r="AM298" s="40">
        <f>INDEX(人口源表!$1:$1048576,MATCH($B298,人口源表!$A:$A,0),MATCH(AM$1,人口源表!$1:$1,0))*INDEX(城镇化率!$1:$1048576,MATCH($B298,城镇化率!$A:$A,0),MATCH(AM$1,城镇化率!$5:$5,0))/100</f>
        <v>808459.5971320211</v>
      </c>
      <c r="AN298" s="40">
        <f>INDEX(人口源表!$1:$1048576,MATCH($B298,人口源表!$A:$A,0),MATCH(AN$1,人口源表!$1:$1,0))*INDEX(城镇化率!$1:$1048576,MATCH($B298,城镇化率!$A:$A,0),MATCH(AN$1,城镇化率!$5:$5,0))/100</f>
        <v>808118.77136517782</v>
      </c>
      <c r="AO298" s="40">
        <f>INDEX(人口源表!$1:$1048576,MATCH($B298,人口源表!$A:$A,0),MATCH(AO$1,人口源表!$1:$1,0))*INDEX(城镇化率!$1:$1048576,MATCH($B298,城镇化率!$A:$A,0),MATCH(AO$1,城镇化率!$5:$5,0))/100</f>
        <v>807673.75010072056</v>
      </c>
      <c r="AP298" s="40">
        <f>INDEX(人口源表!$1:$1048576,MATCH($B298,人口源表!$A:$A,0),MATCH(AP$1,人口源表!$1:$1,0))*INDEX(城镇化率!$1:$1048576,MATCH($B298,城镇化率!$A:$A,0),MATCH(AP$1,城镇化率!$5:$5,0))/100</f>
        <v>807165.71197603096</v>
      </c>
      <c r="AQ298" s="40">
        <f>INDEX(人口源表!$1:$1048576,MATCH($B298,人口源表!$A:$A,0),MATCH(AQ$1,人口源表!$1:$1,0))*INDEX(城镇化率!$1:$1048576,MATCH($B298,城镇化率!$A:$A,0),MATCH(AQ$1,城镇化率!$5:$5,0))/100</f>
        <v>806636.46528765094</v>
      </c>
      <c r="AR298" s="40">
        <f>INDEX(人口源表!$1:$1048576,MATCH($B298,人口源表!$A:$A,0),MATCH(AR$1,人口源表!$1:$1,0))*INDEX(城镇化率!$1:$1048576,MATCH($B298,城镇化率!$A:$A,0),MATCH(AR$1,城镇化率!$5:$5,0))/100</f>
        <v>806132.0055236849</v>
      </c>
      <c r="AS298" s="40">
        <f>INDEX(人口源表!$1:$1048576,MATCH($B298,人口源表!$A:$A,0),MATCH(AS$1,人口源表!$1:$1,0))*INDEX(城镇化率!$1:$1048576,MATCH($B298,城镇化率!$A:$A,0),MATCH(AS$1,城镇化率!$5:$5,0))/100</f>
        <v>805702.58832128078</v>
      </c>
      <c r="AT298" s="40">
        <f>INDEX(人口源表!$1:$1048576,MATCH($B298,人口源表!$A:$A,0),MATCH(AT$1,人口源表!$1:$1,0))*INDEX(城镇化率!$1:$1048576,MATCH($B298,城镇化率!$A:$A,0),MATCH(AT$1,城镇化率!$5:$5,0))/100</f>
        <v>805400.4176255737</v>
      </c>
      <c r="AU298" s="40">
        <f>INDEX(人口源表!$1:$1048576,MATCH($B298,人口源表!$A:$A,0),MATCH(AU$1,人口源表!$1:$1,0))*INDEX(城镇化率!$1:$1048576,MATCH($B298,城镇化率!$A:$A,0),MATCH(AU$1,城镇化率!$5:$5,0))/100</f>
        <v>805282.06988358591</v>
      </c>
      <c r="AV298" s="40">
        <f>INDEX(人口源表!$1:$1048576,MATCH($B298,人口源表!$A:$A,0),MATCH(AV$1,人口源表!$1:$1,0))*INDEX(城镇化率!$1:$1048576,MATCH($B298,城镇化率!$A:$A,0),MATCH(AV$1,城镇化率!$5:$5,0))/100</f>
        <v>805406.76637373155</v>
      </c>
    </row>
    <row r="299" spans="1:48" x14ac:dyDescent="0.15">
      <c r="A299" s="4" t="s">
        <v>878</v>
      </c>
      <c r="B299" s="36" t="s">
        <v>600</v>
      </c>
      <c r="C299" s="34">
        <f>VLOOKUP(B299,'[1]2016省城人口总结（根）'!B:C,2,FALSE)/100</f>
        <v>0.31507058823529399</v>
      </c>
      <c r="D299" s="40">
        <f>INDEX(人口源表!$1:$1048576,MATCH($B299,人口源表!$A:$A,0),MATCH(D$1,人口源表!$1:$1,0))*INDEX(城镇化率!$1:$1048576,MATCH($B299,城镇化率!$A:$A,0),MATCH(D$1,城镇化率!$5:$5,0))/100</f>
        <v>177481.11527830665</v>
      </c>
      <c r="E299" s="40">
        <f>INDEX(人口源表!$1:$1048576,MATCH($B299,人口源表!$A:$A,0),MATCH(E$1,人口源表!$1:$1,0))*INDEX(城镇化率!$1:$1048576,MATCH($B299,城镇化率!$A:$A,0),MATCH(E$1,城镇化率!$5:$5,0))/100</f>
        <v>181803.53841085307</v>
      </c>
      <c r="F299" s="40">
        <f>INDEX(人口源表!$1:$1048576,MATCH($B299,人口源表!$A:$A,0),MATCH(F$1,人口源表!$1:$1,0))*INDEX(城镇化率!$1:$1048576,MATCH($B299,城镇化率!$A:$A,0),MATCH(F$1,城镇化率!$5:$5,0))/100</f>
        <v>186158.03527418739</v>
      </c>
      <c r="G299" s="40">
        <f>INDEX(人口源表!$1:$1048576,MATCH($B299,人口源表!$A:$A,0),MATCH(G$1,人口源表!$1:$1,0))*INDEX(城镇化率!$1:$1048576,MATCH($B299,城镇化率!$A:$A,0),MATCH(G$1,城镇化率!$5:$5,0))/100</f>
        <v>181669.68170180422</v>
      </c>
      <c r="H299" s="40">
        <f>INDEX(人口源表!$1:$1048576,MATCH($B299,人口源表!$A:$A,0),MATCH(H$1,人口源表!$1:$1,0))*INDEX(城镇化率!$1:$1048576,MATCH($B299,城镇化率!$A:$A,0),MATCH(H$1,城镇化率!$5:$5,0))/100</f>
        <v>186282.44281563873</v>
      </c>
      <c r="I299" s="40">
        <f>INDEX(人口源表!$1:$1048576,MATCH($B299,人口源表!$A:$A,0),MATCH(I$1,人口源表!$1:$1,0))*INDEX(城镇化率!$1:$1048576,MATCH($B299,城镇化率!$A:$A,0),MATCH(I$1,城镇化率!$5:$5,0))/100</f>
        <v>189681.98903096069</v>
      </c>
      <c r="J299" s="40">
        <f>INDEX(人口源表!$1:$1048576,MATCH($B299,人口源表!$A:$A,0),MATCH(J$1,人口源表!$1:$1,0))*INDEX(城镇化率!$1:$1048576,MATCH($B299,城镇化率!$A:$A,0),MATCH(J$1,城镇化率!$5:$5,0))/100</f>
        <v>193118.86356317587</v>
      </c>
      <c r="K299" s="40">
        <f>INDEX(人口源表!$1:$1048576,MATCH($B299,人口源表!$A:$A,0),MATCH(K$1,人口源表!$1:$1,0))*INDEX(城镇化率!$1:$1048576,MATCH($B299,城镇化率!$A:$A,0),MATCH(K$1,城镇化率!$5:$5,0))/100</f>
        <v>196583.2816376228</v>
      </c>
      <c r="L299" s="40">
        <f>INDEX(人口源表!$1:$1048576,MATCH($B299,人口源表!$A:$A,0),MATCH(L$1,人口源表!$1:$1,0))*INDEX(城镇化率!$1:$1048576,MATCH($B299,城镇化率!$A:$A,0),MATCH(L$1,城镇化率!$5:$5,0))/100</f>
        <v>200064.70567691443</v>
      </c>
      <c r="M299" s="40">
        <f>INDEX(人口源表!$1:$1048576,MATCH($B299,人口源表!$A:$A,0),MATCH(M$1,人口源表!$1:$1,0))*INDEX(城镇化率!$1:$1048576,MATCH($B299,城镇化率!$A:$A,0),MATCH(M$1,城镇化率!$5:$5,0))/100</f>
        <v>203553.23469795275</v>
      </c>
      <c r="N299" s="40">
        <f>INDEX(人口源表!$1:$1048576,MATCH($B299,人口源表!$A:$A,0),MATCH(N$1,人口源表!$1:$1,0))*INDEX(城镇化率!$1:$1048576,MATCH($B299,城镇化率!$A:$A,0),MATCH(N$1,城镇化率!$5:$5,0))/100</f>
        <v>207039.28900159395</v>
      </c>
      <c r="O299" s="40">
        <f>INDEX(人口源表!$1:$1048576,MATCH($B299,人口源表!$A:$A,0),MATCH(O$1,人口源表!$1:$1,0))*INDEX(城镇化率!$1:$1048576,MATCH($B299,城镇化率!$A:$A,0),MATCH(O$1,城镇化率!$5:$5,0))/100</f>
        <v>210514.35891035653</v>
      </c>
      <c r="P299" s="40">
        <f>INDEX(人口源表!$1:$1048576,MATCH($B299,人口源表!$A:$A,0),MATCH(P$1,人口源表!$1:$1,0))*INDEX(城镇化率!$1:$1048576,MATCH($B299,城镇化率!$A:$A,0),MATCH(P$1,城镇化率!$5:$5,0))/100</f>
        <v>213968.87781401887</v>
      </c>
      <c r="Q299" s="40">
        <f>INDEX(人口源表!$1:$1048576,MATCH($B299,人口源表!$A:$A,0),MATCH(Q$1,人口源表!$1:$1,0))*INDEX(城镇化率!$1:$1048576,MATCH($B299,城镇化率!$A:$A,0),MATCH(Q$1,城镇化率!$5:$5,0))/100</f>
        <v>217394.38950483222</v>
      </c>
      <c r="R299" s="40">
        <f>INDEX(人口源表!$1:$1048576,MATCH($B299,人口源表!$A:$A,0),MATCH(R$1,人口源表!$1:$1,0))*INDEX(城镇化率!$1:$1048576,MATCH($B299,城镇化率!$A:$A,0),MATCH(R$1,城镇化率!$5:$5,0))/100</f>
        <v>220783.24067215488</v>
      </c>
      <c r="S299" s="40">
        <f>INDEX(人口源表!$1:$1048576,MATCH($B299,人口源表!$A:$A,0),MATCH(S$1,人口源表!$1:$1,0))*INDEX(城镇化率!$1:$1048576,MATCH($B299,城镇化率!$A:$A,0),MATCH(S$1,城镇化率!$5:$5,0))/100</f>
        <v>223018.33309602001</v>
      </c>
      <c r="T299" s="40">
        <f>INDEX(人口源表!$1:$1048576,MATCH($B299,人口源表!$A:$A,0),MATCH(T$1,人口源表!$1:$1,0))*INDEX(城镇化率!$1:$1048576,MATCH($B299,城镇化率!$A:$A,0),MATCH(T$1,城镇化率!$5:$5,0))/100</f>
        <v>225174.36133353043</v>
      </c>
      <c r="U299" s="40">
        <f>INDEX(人口源表!$1:$1048576,MATCH($B299,人口源表!$A:$A,0),MATCH(U$1,人口源表!$1:$1,0))*INDEX(城镇化率!$1:$1048576,MATCH($B299,城镇化率!$A:$A,0),MATCH(U$1,城镇化率!$5:$5,0))/100</f>
        <v>227246.59791702102</v>
      </c>
      <c r="V299" s="40">
        <f>INDEX(人口源表!$1:$1048576,MATCH($B299,人口源表!$A:$A,0),MATCH(V$1,人口源表!$1:$1,0))*INDEX(城镇化率!$1:$1048576,MATCH($B299,城镇化率!$A:$A,0),MATCH(V$1,城镇化率!$5:$5,0))/100</f>
        <v>229229.47400683616</v>
      </c>
      <c r="W299" s="40">
        <f>INDEX(人口源表!$1:$1048576,MATCH($B299,人口源表!$A:$A,0),MATCH(W$1,人口源表!$1:$1,0))*INDEX(城镇化率!$1:$1048576,MATCH($B299,城镇化率!$A:$A,0),MATCH(W$1,城镇化率!$5:$5,0))/100</f>
        <v>231119.23154422978</v>
      </c>
      <c r="X299" s="40">
        <f>INDEX(人口源表!$1:$1048576,MATCH($B299,人口源表!$A:$A,0),MATCH(X$1,人口源表!$1:$1,0))*INDEX(城镇化率!$1:$1048576,MATCH($B299,城镇化率!$A:$A,0),MATCH(X$1,城镇化率!$5:$5,0))/100</f>
        <v>232911.6679700237</v>
      </c>
      <c r="Y299" s="40">
        <f>INDEX(人口源表!$1:$1048576,MATCH($B299,人口源表!$A:$A,0),MATCH(Y$1,人口源表!$1:$1,0))*INDEX(城镇化率!$1:$1048576,MATCH($B299,城镇化率!$A:$A,0),MATCH(Y$1,城镇化率!$5:$5,0))/100</f>
        <v>234604.43927559434</v>
      </c>
      <c r="Z299" s="40">
        <f>INDEX(人口源表!$1:$1048576,MATCH($B299,人口源表!$A:$A,0),MATCH(Z$1,人口源表!$1:$1,0))*INDEX(城镇化率!$1:$1048576,MATCH($B299,城镇化率!$A:$A,0),MATCH(Z$1,城镇化率!$5:$5,0))/100</f>
        <v>236195.16997192267</v>
      </c>
      <c r="AA299" s="40">
        <f>INDEX(人口源表!$1:$1048576,MATCH($B299,人口源表!$A:$A,0),MATCH(AA$1,人口源表!$1:$1,0))*INDEX(城镇化率!$1:$1048576,MATCH($B299,城镇化率!$A:$A,0),MATCH(AA$1,城镇化率!$5:$5,0))/100</f>
        <v>237682.23160598055</v>
      </c>
      <c r="AB299" s="40">
        <f>INDEX(人口源表!$1:$1048576,MATCH($B299,人口源表!$A:$A,0),MATCH(AB$1,人口源表!$1:$1,0))*INDEX(城镇化率!$1:$1048576,MATCH($B299,城镇化率!$A:$A,0),MATCH(AB$1,城镇化率!$5:$5,0))/100</f>
        <v>239065.15327027033</v>
      </c>
      <c r="AC299" s="40">
        <f>INDEX(人口源表!$1:$1048576,MATCH($B299,人口源表!$A:$A,0),MATCH(AC$1,人口源表!$1:$1,0))*INDEX(城镇化率!$1:$1048576,MATCH($B299,城镇化率!$A:$A,0),MATCH(AC$1,城镇化率!$5:$5,0))/100</f>
        <v>240050.15591519378</v>
      </c>
      <c r="AD299" s="40">
        <f>INDEX(人口源表!$1:$1048576,MATCH($B299,人口源表!$A:$A,0),MATCH(AD$1,人口源表!$1:$1,0))*INDEX(城镇化率!$1:$1048576,MATCH($B299,城镇化率!$A:$A,0),MATCH(AD$1,城镇化率!$5:$5,0))/100</f>
        <v>240928.77645968628</v>
      </c>
      <c r="AE299" s="40">
        <f>INDEX(人口源表!$1:$1048576,MATCH($B299,人口源表!$A:$A,0),MATCH(AE$1,人口源表!$1:$1,0))*INDEX(城镇化率!$1:$1048576,MATCH($B299,城镇化率!$A:$A,0),MATCH(AE$1,城镇化率!$5:$5,0))/100</f>
        <v>241703.74058767696</v>
      </c>
      <c r="AF299" s="40">
        <f>INDEX(人口源表!$1:$1048576,MATCH($B299,人口源表!$A:$A,0),MATCH(AF$1,人口源表!$1:$1,0))*INDEX(城镇化率!$1:$1048576,MATCH($B299,城镇化率!$A:$A,0),MATCH(AF$1,城镇化率!$5:$5,0))/100</f>
        <v>242377.82432460383</v>
      </c>
      <c r="AG299" s="40">
        <f>INDEX(人口源表!$1:$1048576,MATCH($B299,人口源表!$A:$A,0),MATCH(AG$1,人口源表!$1:$1,0))*INDEX(城镇化率!$1:$1048576,MATCH($B299,城镇化率!$A:$A,0),MATCH(AG$1,城镇化率!$5:$5,0))/100</f>
        <v>242954.65214673188</v>
      </c>
      <c r="AH299" s="40">
        <f>INDEX(人口源表!$1:$1048576,MATCH($B299,人口源表!$A:$A,0),MATCH(AH$1,人口源表!$1:$1,0))*INDEX(城镇化率!$1:$1048576,MATCH($B299,城镇化率!$A:$A,0),MATCH(AH$1,城镇化率!$5:$5,0))/100</f>
        <v>243438.71252450329</v>
      </c>
      <c r="AI299" s="40">
        <f>INDEX(人口源表!$1:$1048576,MATCH($B299,人口源表!$A:$A,0),MATCH(AI$1,人口源表!$1:$1,0))*INDEX(城镇化率!$1:$1048576,MATCH($B299,城镇化率!$A:$A,0),MATCH(AI$1,城镇化率!$5:$5,0))/100</f>
        <v>243834.97182427612</v>
      </c>
      <c r="AJ299" s="40">
        <f>INDEX(人口源表!$1:$1048576,MATCH($B299,人口源表!$A:$A,0),MATCH(AJ$1,人口源表!$1:$1,0))*INDEX(城镇化率!$1:$1048576,MATCH($B299,城镇化率!$A:$A,0),MATCH(AJ$1,城镇化率!$5:$5,0))/100</f>
        <v>244150.49594870274</v>
      </c>
      <c r="AK299" s="40">
        <f>INDEX(人口源表!$1:$1048576,MATCH($B299,人口源表!$A:$A,0),MATCH(AK$1,人口源表!$1:$1,0))*INDEX(城镇化率!$1:$1048576,MATCH($B299,城镇化率!$A:$A,0),MATCH(AK$1,城镇化率!$5:$5,0))/100</f>
        <v>244391.65520089425</v>
      </c>
      <c r="AL299" s="40">
        <f>INDEX(人口源表!$1:$1048576,MATCH($B299,人口源表!$A:$A,0),MATCH(AL$1,人口源表!$1:$1,0))*INDEX(城镇化率!$1:$1048576,MATCH($B299,城镇化率!$A:$A,0),MATCH(AL$1,城镇化率!$5:$5,0))/100</f>
        <v>244566.95476279166</v>
      </c>
      <c r="AM299" s="40">
        <f>INDEX(人口源表!$1:$1048576,MATCH($B299,人口源表!$A:$A,0),MATCH(AM$1,人口源表!$1:$1,0))*INDEX(城镇化率!$1:$1048576,MATCH($B299,城镇化率!$A:$A,0),MATCH(AM$1,城镇化率!$5:$5,0))/100</f>
        <v>244685.44235216937</v>
      </c>
      <c r="AN299" s="40">
        <f>INDEX(人口源表!$1:$1048576,MATCH($B299,人口源表!$A:$A,0),MATCH(AN$1,人口源表!$1:$1,0))*INDEX(城镇化率!$1:$1048576,MATCH($B299,城镇化率!$A:$A,0),MATCH(AN$1,城镇化率!$5:$5,0))/100</f>
        <v>244756.30775346368</v>
      </c>
      <c r="AO299" s="40">
        <f>INDEX(人口源表!$1:$1048576,MATCH($B299,人口源表!$A:$A,0),MATCH(AO$1,人口源表!$1:$1,0))*INDEX(城镇化率!$1:$1048576,MATCH($B299,城镇化率!$A:$A,0),MATCH(AO$1,城镇化率!$5:$5,0))/100</f>
        <v>244791.35012223895</v>
      </c>
      <c r="AP299" s="40">
        <f>INDEX(人口源表!$1:$1048576,MATCH($B299,人口源表!$A:$A,0),MATCH(AP$1,人口源表!$1:$1,0))*INDEX(城镇化率!$1:$1048576,MATCH($B299,城镇化率!$A:$A,0),MATCH(AP$1,城镇化率!$5:$5,0))/100</f>
        <v>244801.72551130145</v>
      </c>
      <c r="AQ299" s="40">
        <f>INDEX(人口源表!$1:$1048576,MATCH($B299,人口源表!$A:$A,0),MATCH(AQ$1,人口源表!$1:$1,0))*INDEX(城镇化率!$1:$1048576,MATCH($B299,城镇化率!$A:$A,0),MATCH(AQ$1,城镇化率!$5:$5,0))/100</f>
        <v>244800.4176220292</v>
      </c>
      <c r="AR299" s="40">
        <f>INDEX(人口源表!$1:$1048576,MATCH($B299,人口源表!$A:$A,0),MATCH(AR$1,人口源表!$1:$1,0))*INDEX(城镇化率!$1:$1048576,MATCH($B299,城镇化率!$A:$A,0),MATCH(AR$1,城镇化率!$5:$5,0))/100</f>
        <v>244801.43933779307</v>
      </c>
      <c r="AS299" s="40">
        <f>INDEX(人口源表!$1:$1048576,MATCH($B299,人口源表!$A:$A,0),MATCH(AS$1,人口源表!$1:$1,0))*INDEX(城镇化率!$1:$1048576,MATCH($B299,城镇化率!$A:$A,0),MATCH(AS$1,城镇化率!$5:$5,0))/100</f>
        <v>244819.43304195779</v>
      </c>
      <c r="AT299" s="40">
        <f>INDEX(人口源表!$1:$1048576,MATCH($B299,人口源表!$A:$A,0),MATCH(AT$1,人口源表!$1:$1,0))*INDEX(城镇化率!$1:$1048576,MATCH($B299,城镇化率!$A:$A,0),MATCH(AT$1,城镇化率!$5:$5,0))/100</f>
        <v>244870.09928424747</v>
      </c>
      <c r="AU299" s="40">
        <f>INDEX(人口源表!$1:$1048576,MATCH($B299,人口源表!$A:$A,0),MATCH(AU$1,人口源表!$1:$1,0))*INDEX(城镇化率!$1:$1048576,MATCH($B299,城镇化率!$A:$A,0),MATCH(AU$1,城镇化率!$5:$5,0))/100</f>
        <v>244970.63502492729</v>
      </c>
      <c r="AV299" s="40">
        <f>INDEX(人口源表!$1:$1048576,MATCH($B299,人口源表!$A:$A,0),MATCH(AV$1,人口源表!$1:$1,0))*INDEX(城镇化率!$1:$1048576,MATCH($B299,城镇化率!$A:$A,0),MATCH(AV$1,城镇化率!$5:$5,0))/100</f>
        <v>245138.91569840244</v>
      </c>
    </row>
    <row r="300" spans="1:48" x14ac:dyDescent="0.15">
      <c r="A300" s="4" t="s">
        <v>878</v>
      </c>
      <c r="B300" s="36" t="s">
        <v>602</v>
      </c>
      <c r="C300" s="34">
        <f>VLOOKUP(B300,'[1]2016省城人口总结（根）'!B:C,2,FALSE)/100</f>
        <v>0.34286829268292701</v>
      </c>
      <c r="D300" s="40">
        <f>INDEX(人口源表!$1:$1048576,MATCH($B300,人口源表!$A:$A,0),MATCH(D$1,人口源表!$1:$1,0))*INDEX(城镇化率!$1:$1048576,MATCH($B300,城镇化率!$A:$A,0),MATCH(D$1,城镇化率!$5:$5,0))/100</f>
        <v>145094.31984411282</v>
      </c>
      <c r="E300" s="40">
        <f>INDEX(人口源表!$1:$1048576,MATCH($B300,人口源表!$A:$A,0),MATCH(E$1,人口源表!$1:$1,0))*INDEX(城镇化率!$1:$1048576,MATCH($B300,城镇化率!$A:$A,0),MATCH(E$1,城镇化率!$5:$5,0))/100</f>
        <v>148752.54921920647</v>
      </c>
      <c r="F300" s="40">
        <f>INDEX(人口源表!$1:$1048576,MATCH($B300,人口源表!$A:$A,0),MATCH(F$1,人口源表!$1:$1,0))*INDEX(城镇化率!$1:$1048576,MATCH($B300,城镇化率!$A:$A,0),MATCH(F$1,城镇化率!$5:$5,0))/100</f>
        <v>152433.56061872304</v>
      </c>
      <c r="G300" s="40">
        <f>INDEX(人口源表!$1:$1048576,MATCH($B300,人口源表!$A:$A,0),MATCH(G$1,人口源表!$1:$1,0))*INDEX(城镇化率!$1:$1048576,MATCH($B300,城镇化率!$A:$A,0),MATCH(G$1,城镇化率!$5:$5,0))/100</f>
        <v>138283.09873993573</v>
      </c>
      <c r="H300" s="40">
        <f>INDEX(人口源表!$1:$1048576,MATCH($B300,人口源表!$A:$A,0),MATCH(H$1,人口源表!$1:$1,0))*INDEX(城镇化率!$1:$1048576,MATCH($B300,城镇化率!$A:$A,0),MATCH(H$1,城镇化率!$5:$5,0))/100</f>
        <v>142132.50198014983</v>
      </c>
      <c r="I300" s="40">
        <f>INDEX(人口源表!$1:$1048576,MATCH($B300,人口源表!$A:$A,0),MATCH(I$1,人口源表!$1:$1,0))*INDEX(城镇化率!$1:$1048576,MATCH($B300,城镇化率!$A:$A,0),MATCH(I$1,城镇化率!$5:$5,0))/100</f>
        <v>144961.61335524684</v>
      </c>
      <c r="J300" s="40">
        <f>INDEX(人口源表!$1:$1048576,MATCH($B300,人口源表!$A:$A,0),MATCH(J$1,人口源表!$1:$1,0))*INDEX(城镇化率!$1:$1048576,MATCH($B300,城镇化率!$A:$A,0),MATCH(J$1,城镇化率!$5:$5,0))/100</f>
        <v>147730.56981397292</v>
      </c>
      <c r="K300" s="40">
        <f>INDEX(人口源表!$1:$1048576,MATCH($B300,人口源表!$A:$A,0),MATCH(K$1,人口源表!$1:$1,0))*INDEX(城镇化率!$1:$1048576,MATCH($B300,城镇化率!$A:$A,0),MATCH(K$1,城镇化率!$5:$5,0))/100</f>
        <v>150439.8834402654</v>
      </c>
      <c r="L300" s="40">
        <f>INDEX(人口源表!$1:$1048576,MATCH($B300,人口源表!$A:$A,0),MATCH(L$1,人口源表!$1:$1,0))*INDEX(城镇化率!$1:$1048576,MATCH($B300,城镇化率!$A:$A,0),MATCH(L$1,城镇化率!$5:$5,0))/100</f>
        <v>153089.75109378164</v>
      </c>
      <c r="M300" s="40">
        <f>INDEX(人口源表!$1:$1048576,MATCH($B300,人口源表!$A:$A,0),MATCH(M$1,人口源表!$1:$1,0))*INDEX(城镇化率!$1:$1048576,MATCH($B300,城镇化率!$A:$A,0),MATCH(M$1,城镇化率!$5:$5,0))/100</f>
        <v>155680.80843313932</v>
      </c>
      <c r="N300" s="40">
        <f>INDEX(人口源表!$1:$1048576,MATCH($B300,人口源表!$A:$A,0),MATCH(N$1,人口源表!$1:$1,0))*INDEX(城镇化率!$1:$1048576,MATCH($B300,城镇化率!$A:$A,0),MATCH(N$1,城镇化率!$5:$5,0))/100</f>
        <v>158213.76157083327</v>
      </c>
      <c r="O300" s="40">
        <f>INDEX(人口源表!$1:$1048576,MATCH($B300,人口源表!$A:$A,0),MATCH(O$1,人口源表!$1:$1,0))*INDEX(城镇化率!$1:$1048576,MATCH($B300,城镇化率!$A:$A,0),MATCH(O$1,城镇化率!$5:$5,0))/100</f>
        <v>160688.20946071012</v>
      </c>
      <c r="P300" s="40">
        <f>INDEX(人口源表!$1:$1048576,MATCH($B300,人口源表!$A:$A,0),MATCH(P$1,人口源表!$1:$1,0))*INDEX(城镇化率!$1:$1048576,MATCH($B300,城镇化率!$A:$A,0),MATCH(P$1,城镇化率!$5:$5,0))/100</f>
        <v>163105.36748695973</v>
      </c>
      <c r="Q300" s="40">
        <f>INDEX(人口源表!$1:$1048576,MATCH($B300,人口源表!$A:$A,0),MATCH(Q$1,人口源表!$1:$1,0))*INDEX(城镇化率!$1:$1048576,MATCH($B300,城镇化率!$A:$A,0),MATCH(Q$1,城镇化率!$5:$5,0))/100</f>
        <v>165465.74099524273</v>
      </c>
      <c r="R300" s="40">
        <f>INDEX(人口源表!$1:$1048576,MATCH($B300,人口源表!$A:$A,0),MATCH(R$1,人口源表!$1:$1,0))*INDEX(城镇化率!$1:$1048576,MATCH($B300,城镇化率!$A:$A,0),MATCH(R$1,城镇化率!$5:$5,0))/100</f>
        <v>167769.4930569331</v>
      </c>
      <c r="S300" s="40">
        <f>INDEX(人口源表!$1:$1048576,MATCH($B300,人口源表!$A:$A,0),MATCH(S$1,人口源表!$1:$1,0))*INDEX(城镇化率!$1:$1048576,MATCH($B300,城镇化率!$A:$A,0),MATCH(S$1,城镇化率!$5:$5,0))/100</f>
        <v>169175.98230389395</v>
      </c>
      <c r="T300" s="40">
        <f>INDEX(人口源表!$1:$1048576,MATCH($B300,人口源表!$A:$A,0),MATCH(T$1,人口源表!$1:$1,0))*INDEX(城镇化率!$1:$1048576,MATCH($B300,城镇化率!$A:$A,0),MATCH(T$1,城镇化率!$5:$5,0))/100</f>
        <v>170509.67580851007</v>
      </c>
      <c r="U300" s="40">
        <f>INDEX(人口源表!$1:$1048576,MATCH($B300,人口源表!$A:$A,0),MATCH(U$1,人口源表!$1:$1,0))*INDEX(城镇化率!$1:$1048576,MATCH($B300,城镇化率!$A:$A,0),MATCH(U$1,城镇化率!$5:$5,0))/100</f>
        <v>171772.68740545536</v>
      </c>
      <c r="V300" s="40">
        <f>INDEX(人口源表!$1:$1048576,MATCH($B300,人口源表!$A:$A,0),MATCH(V$1,人口源表!$1:$1,0))*INDEX(城镇化率!$1:$1048576,MATCH($B300,城镇化率!$A:$A,0),MATCH(V$1,城镇化率!$5:$5,0))/100</f>
        <v>172966.3580394102</v>
      </c>
      <c r="W300" s="40">
        <f>INDEX(人口源表!$1:$1048576,MATCH($B300,人口源表!$A:$A,0),MATCH(W$1,人口源表!$1:$1,0))*INDEX(城镇化率!$1:$1048576,MATCH($B300,城镇化率!$A:$A,0),MATCH(W$1,城镇化率!$5:$5,0))/100</f>
        <v>174092.06663734652</v>
      </c>
      <c r="X300" s="40">
        <f>INDEX(人口源表!$1:$1048576,MATCH($B300,人口源表!$A:$A,0),MATCH(X$1,人口源表!$1:$1,0))*INDEX(城镇化率!$1:$1048576,MATCH($B300,城镇化率!$A:$A,0),MATCH(X$1,城镇化率!$5:$5,0))/100</f>
        <v>175152.0656028059</v>
      </c>
      <c r="Y300" s="40">
        <f>INDEX(人口源表!$1:$1048576,MATCH($B300,人口源表!$A:$A,0),MATCH(Y$1,人口源表!$1:$1,0))*INDEX(城镇化率!$1:$1048576,MATCH($B300,城镇化率!$A:$A,0),MATCH(Y$1,城镇化率!$5:$5,0))/100</f>
        <v>176147.40435097125</v>
      </c>
      <c r="Z300" s="40">
        <f>INDEX(人口源表!$1:$1048576,MATCH($B300,人口源表!$A:$A,0),MATCH(Z$1,人口源表!$1:$1,0))*INDEX(城镇化率!$1:$1048576,MATCH($B300,城镇化率!$A:$A,0),MATCH(Z$1,城镇化率!$5:$5,0))/100</f>
        <v>177080.00693906646</v>
      </c>
      <c r="AA300" s="40">
        <f>INDEX(人口源表!$1:$1048576,MATCH($B300,人口源表!$A:$A,0),MATCH(AA$1,人口源表!$1:$1,0))*INDEX(城镇化率!$1:$1048576,MATCH($B300,城镇化率!$A:$A,0),MATCH(AA$1,城镇化率!$5:$5,0))/100</f>
        <v>177951.84602568447</v>
      </c>
      <c r="AB300" s="40">
        <f>INDEX(人口源表!$1:$1048576,MATCH($B300,人口源表!$A:$A,0),MATCH(AB$1,人口源表!$1:$1,0))*INDEX(城镇化率!$1:$1048576,MATCH($B300,城镇化率!$A:$A,0),MATCH(AB$1,城镇化率!$5:$5,0))/100</f>
        <v>178764.09172416237</v>
      </c>
      <c r="AC300" s="40">
        <f>INDEX(人口源表!$1:$1048576,MATCH($B300,人口源表!$A:$A,0),MATCH(AC$1,人口源表!$1:$1,0))*INDEX(城镇化率!$1:$1048576,MATCH($B300,城镇化率!$A:$A,0),MATCH(AC$1,城镇化率!$5:$5,0))/100</f>
        <v>179299.13166340542</v>
      </c>
      <c r="AD300" s="40">
        <f>INDEX(人口源表!$1:$1048576,MATCH($B300,人口源表!$A:$A,0),MATCH(AD$1,人口源表!$1:$1,0))*INDEX(城镇化率!$1:$1048576,MATCH($B300,城镇化率!$A:$A,0),MATCH(AD$1,城镇化率!$5:$5,0))/100</f>
        <v>179776.87609128252</v>
      </c>
      <c r="AE300" s="40">
        <f>INDEX(人口源表!$1:$1048576,MATCH($B300,人口源表!$A:$A,0),MATCH(AE$1,人口源表!$1:$1,0))*INDEX(城镇化率!$1:$1048576,MATCH($B300,城镇化率!$A:$A,0),MATCH(AE$1,城镇化率!$5:$5,0))/100</f>
        <v>180199.24812649281</v>
      </c>
      <c r="AF300" s="40">
        <f>INDEX(人口源表!$1:$1048576,MATCH($B300,人口源表!$A:$A,0),MATCH(AF$1,人口源表!$1:$1,0))*INDEX(城镇化率!$1:$1048576,MATCH($B300,城镇化率!$A:$A,0),MATCH(AF$1,城镇化率!$5:$5,0))/100</f>
        <v>180568.20485515016</v>
      </c>
      <c r="AG300" s="40">
        <f>INDEX(人口源表!$1:$1048576,MATCH($B300,人口源表!$A:$A,0),MATCH(AG$1,人口源表!$1:$1,0))*INDEX(城镇化率!$1:$1048576,MATCH($B300,城镇化率!$A:$A,0),MATCH(AG$1,城镇化率!$5:$5,0))/100</f>
        <v>180885.73766663356</v>
      </c>
      <c r="AH300" s="40">
        <f>INDEX(人口源表!$1:$1048576,MATCH($B300,人口源表!$A:$A,0),MATCH(AH$1,人口源表!$1:$1,0))*INDEX(城镇化率!$1:$1048576,MATCH($B300,城镇化率!$A:$A,0),MATCH(AH$1,城镇化率!$5:$5,0))/100</f>
        <v>181153.87259202905</v>
      </c>
      <c r="AI300" s="40">
        <f>INDEX(人口源表!$1:$1048576,MATCH($B300,人口源表!$A:$A,0),MATCH(AI$1,人口源表!$1:$1,0))*INDEX(城镇化率!$1:$1048576,MATCH($B300,城镇化率!$A:$A,0),MATCH(AI$1,城镇化率!$5:$5,0))/100</f>
        <v>181373.79611206171</v>
      </c>
      <c r="AJ300" s="40">
        <f>INDEX(人口源表!$1:$1048576,MATCH($B300,人口源表!$A:$A,0),MATCH(AJ$1,人口源表!$1:$1,0))*INDEX(城镇化率!$1:$1048576,MATCH($B300,城镇化率!$A:$A,0),MATCH(AJ$1,城镇化率!$5:$5,0))/100</f>
        <v>181548.47250577578</v>
      </c>
      <c r="AK300" s="40">
        <f>INDEX(人口源表!$1:$1048576,MATCH($B300,人口源表!$A:$A,0),MATCH(AK$1,人口源表!$1:$1,0))*INDEX(城镇化率!$1:$1048576,MATCH($B300,城镇化率!$A:$A,0),MATCH(AK$1,城镇化率!$5:$5,0))/100</f>
        <v>181679.15260901116</v>
      </c>
      <c r="AL300" s="40">
        <f>INDEX(人口源表!$1:$1048576,MATCH($B300,人口源表!$A:$A,0),MATCH(AL$1,人口源表!$1:$1,0))*INDEX(城镇化率!$1:$1048576,MATCH($B300,城镇化率!$A:$A,0),MATCH(AL$1,城镇化率!$5:$5,0))/100</f>
        <v>181767.99445280642</v>
      </c>
      <c r="AM300" s="40">
        <f>INDEX(人口源表!$1:$1048576,MATCH($B300,人口源表!$A:$A,0),MATCH(AM$1,人口源表!$1:$1,0))*INDEX(城镇化率!$1:$1048576,MATCH($B300,城镇化率!$A:$A,0),MATCH(AM$1,城镇化率!$5:$5,0))/100</f>
        <v>181816.74846796531</v>
      </c>
      <c r="AN300" s="40">
        <f>INDEX(人口源表!$1:$1048576,MATCH($B300,人口源表!$A:$A,0),MATCH(AN$1,人口源表!$1:$1,0))*INDEX(城镇化率!$1:$1048576,MATCH($B300,城镇化率!$A:$A,0),MATCH(AN$1,城镇化率!$5:$5,0))/100</f>
        <v>181828.08618665993</v>
      </c>
      <c r="AO300" s="40">
        <f>INDEX(人口源表!$1:$1048576,MATCH($B300,人口源表!$A:$A,0),MATCH(AO$1,人口源表!$1:$1,0))*INDEX(城镇化率!$1:$1048576,MATCH($B300,城镇化率!$A:$A,0),MATCH(AO$1,城镇化率!$5:$5,0))/100</f>
        <v>181802.93382419087</v>
      </c>
      <c r="AP300" s="40">
        <f>INDEX(人口源表!$1:$1048576,MATCH($B300,人口源表!$A:$A,0),MATCH(AP$1,人口源表!$1:$1,0))*INDEX(城镇化率!$1:$1048576,MATCH($B300,城镇化率!$A:$A,0),MATCH(AP$1,城镇化率!$5:$5,0))/100</f>
        <v>181743.58154290938</v>
      </c>
      <c r="AQ300" s="40">
        <f>INDEX(人口源表!$1:$1048576,MATCH($B300,人口源表!$A:$A,0),MATCH(AQ$1,人口源表!$1:$1,0))*INDEX(城镇化率!$1:$1048576,MATCH($B300,城镇化率!$A:$A,0),MATCH(AQ$1,城镇化率!$5:$5,0))/100</f>
        <v>181652.357120598</v>
      </c>
      <c r="AR300" s="40">
        <f>INDEX(人口源表!$1:$1048576,MATCH($B300,人口源表!$A:$A,0),MATCH(AR$1,人口源表!$1:$1,0))*INDEX(城镇化率!$1:$1048576,MATCH($B300,城镇化率!$A:$A,0),MATCH(AR$1,城镇化率!$5:$5,0))/100</f>
        <v>181530.72165541176</v>
      </c>
      <c r="AS300" s="40">
        <f>INDEX(人口源表!$1:$1048576,MATCH($B300,人口源表!$A:$A,0),MATCH(AS$1,人口源表!$1:$1,0))*INDEX(城镇化率!$1:$1048576,MATCH($B300,城镇化率!$A:$A,0),MATCH(AS$1,城镇化率!$5:$5,0))/100</f>
        <v>181380.61498391136</v>
      </c>
      <c r="AT300" s="40">
        <f>INDEX(人口源表!$1:$1048576,MATCH($B300,人口源表!$A:$A,0),MATCH(AT$1,人口源表!$1:$1,0))*INDEX(城镇化率!$1:$1048576,MATCH($B300,城镇化率!$A:$A,0),MATCH(AT$1,城镇化率!$5:$5,0))/100</f>
        <v>181204.00873444218</v>
      </c>
      <c r="AU300" s="40">
        <f>INDEX(人口源表!$1:$1048576,MATCH($B300,人口源表!$A:$A,0),MATCH(AU$1,人口源表!$1:$1,0))*INDEX(城镇化率!$1:$1048576,MATCH($B300,城镇化率!$A:$A,0),MATCH(AU$1,城镇化率!$5:$5,0))/100</f>
        <v>181002.906634638</v>
      </c>
      <c r="AV300" s="40">
        <f>INDEX(人口源表!$1:$1048576,MATCH($B300,人口源表!$A:$A,0),MATCH(AV$1,人口源表!$1:$1,0))*INDEX(城镇化率!$1:$1048576,MATCH($B300,城镇化率!$A:$A,0),MATCH(AV$1,城镇化率!$5:$5,0))/100</f>
        <v>180779.34482127251</v>
      </c>
    </row>
    <row r="301" spans="1:48" x14ac:dyDescent="0.15">
      <c r="A301" s="4" t="s">
        <v>879</v>
      </c>
      <c r="B301" s="4" t="s">
        <v>618</v>
      </c>
      <c r="C301" s="34">
        <f>VLOOKUP(B301,'[1]2016省城人口总结（根）'!B:C,2,FALSE)/100</f>
        <v>0.63234000000000001</v>
      </c>
      <c r="D301" s="40">
        <f>INDEX(人口源表!$1:$1048576,MATCH($B301,人口源表!$A:$A,0),MATCH(D$1,人口源表!$1:$1,0))*INDEX(城镇化率!$1:$1048576,MATCH($B301,城镇化率!$A:$A,0),MATCH(D$1,城镇化率!$5:$5,0))/100</f>
        <v>5634255.8000699198</v>
      </c>
      <c r="E301" s="40">
        <f>INDEX(人口源表!$1:$1048576,MATCH($B301,人口源表!$A:$A,0),MATCH(E$1,人口源表!$1:$1,0))*INDEX(城镇化率!$1:$1048576,MATCH($B301,城镇化率!$A:$A,0),MATCH(E$1,城镇化率!$5:$5,0))/100</f>
        <v>5774057.6258090958</v>
      </c>
      <c r="F301" s="40">
        <f>INDEX(人口源表!$1:$1048576,MATCH($B301,人口源表!$A:$A,0),MATCH(F$1,人口源表!$1:$1,0))*INDEX(城镇化率!$1:$1048576,MATCH($B301,城镇化率!$A:$A,0),MATCH(F$1,城镇化率!$5:$5,0))/100</f>
        <v>5914226.6942115724</v>
      </c>
      <c r="G301" s="40">
        <f>INDEX(人口源表!$1:$1048576,MATCH($B301,人口源表!$A:$A,0),MATCH(G$1,人口源表!$1:$1,0))*INDEX(城镇化率!$1:$1048576,MATCH($B301,城镇化率!$A:$A,0),MATCH(G$1,城镇化率!$5:$5,0))/100</f>
        <v>8513163.7708222643</v>
      </c>
      <c r="H301" s="40">
        <f>INDEX(人口源表!$1:$1048576,MATCH($B301,人口源表!$A:$A,0),MATCH(H$1,人口源表!$1:$1,0))*INDEX(城镇化率!$1:$1048576,MATCH($B301,城镇化率!$A:$A,0),MATCH(H$1,城镇化率!$5:$5,0))/100</f>
        <v>8761837.6029573921</v>
      </c>
      <c r="I301" s="40">
        <f>INDEX(人口源表!$1:$1048576,MATCH($B301,人口源表!$A:$A,0),MATCH(I$1,人口源表!$1:$1,0))*INDEX(城镇化率!$1:$1048576,MATCH($B301,城镇化率!$A:$A,0),MATCH(I$1,城镇化率!$5:$5,0))/100</f>
        <v>8939778.2397450618</v>
      </c>
      <c r="J301" s="40">
        <f>INDEX(人口源表!$1:$1048576,MATCH($B301,人口源表!$A:$A,0),MATCH(J$1,人口源表!$1:$1,0))*INDEX(城镇化率!$1:$1048576,MATCH($B301,城镇化率!$A:$A,0),MATCH(J$1,城镇化率!$5:$5,0))/100</f>
        <v>9106744.1819788106</v>
      </c>
      <c r="K301" s="40">
        <f>INDEX(人口源表!$1:$1048576,MATCH($B301,人口源表!$A:$A,0),MATCH(K$1,人口源表!$1:$1,0))*INDEX(城镇化率!$1:$1048576,MATCH($B301,城镇化率!$A:$A,0),MATCH(K$1,城镇化率!$5:$5,0))/100</f>
        <v>9263386.8234906029</v>
      </c>
      <c r="L301" s="40">
        <f>INDEX(人口源表!$1:$1048576,MATCH($B301,人口源表!$A:$A,0),MATCH(L$1,人口源表!$1:$1,0))*INDEX(城镇化率!$1:$1048576,MATCH($B301,城镇化率!$A:$A,0),MATCH(L$1,城镇化率!$5:$5,0))/100</f>
        <v>9410347.8819959331</v>
      </c>
      <c r="M301" s="40">
        <f>INDEX(人口源表!$1:$1048576,MATCH($B301,人口源表!$A:$A,0),MATCH(M$1,人口源表!$1:$1,0))*INDEX(城镇化率!$1:$1048576,MATCH($B301,城镇化率!$A:$A,0),MATCH(M$1,城镇化率!$5:$5,0))/100</f>
        <v>9548263.8340265509</v>
      </c>
      <c r="N301" s="40">
        <f>INDEX(人口源表!$1:$1048576,MATCH($B301,人口源表!$A:$A,0),MATCH(N$1,人口源表!$1:$1,0))*INDEX(城镇化率!$1:$1048576,MATCH($B301,城镇化率!$A:$A,0),MATCH(N$1,城镇化率!$5:$5,0))/100</f>
        <v>9677759.1556870434</v>
      </c>
      <c r="O301" s="40">
        <f>INDEX(人口源表!$1:$1048576,MATCH($B301,人口源表!$A:$A,0),MATCH(O$1,人口源表!$1:$1,0))*INDEX(城镇化率!$1:$1048576,MATCH($B301,城镇化率!$A:$A,0),MATCH(O$1,城镇化率!$5:$5,0))/100</f>
        <v>9799450.7846466452</v>
      </c>
      <c r="P301" s="40">
        <f>INDEX(人口源表!$1:$1048576,MATCH($B301,人口源表!$A:$A,0),MATCH(P$1,人口源表!$1:$1,0))*INDEX(城镇化率!$1:$1048576,MATCH($B301,城镇化率!$A:$A,0),MATCH(P$1,城镇化率!$5:$5,0))/100</f>
        <v>9913941.8941504937</v>
      </c>
      <c r="Q301" s="40">
        <f>INDEX(人口源表!$1:$1048576,MATCH($B301,人口源表!$A:$A,0),MATCH(Q$1,人口源表!$1:$1,0))*INDEX(城镇化率!$1:$1048576,MATCH($B301,城镇化率!$A:$A,0),MATCH(Q$1,城镇化率!$5:$5,0))/100</f>
        <v>10021823.457125545</v>
      </c>
      <c r="R301" s="40">
        <f>INDEX(人口源表!$1:$1048576,MATCH($B301,人口源表!$A:$A,0),MATCH(R$1,人口源表!$1:$1,0))*INDEX(城镇化率!$1:$1048576,MATCH($B301,城镇化率!$A:$A,0),MATCH(R$1,城镇化率!$5:$5,0))/100</f>
        <v>10123673.696689602</v>
      </c>
      <c r="S301" s="40">
        <f>INDEX(人口源表!$1:$1048576,MATCH($B301,人口源表!$A:$A,0),MATCH(S$1,人口源表!$1:$1,0))*INDEX(城镇化率!$1:$1048576,MATCH($B301,城镇化率!$A:$A,0),MATCH(S$1,城镇化率!$5:$5,0))/100</f>
        <v>10169457.934120227</v>
      </c>
      <c r="T301" s="40">
        <f>INDEX(人口源表!$1:$1048576,MATCH($B301,人口源表!$A:$A,0),MATCH(T$1,人口源表!$1:$1,0))*INDEX(城镇化率!$1:$1048576,MATCH($B301,城镇化率!$A:$A,0),MATCH(T$1,城镇化率!$5:$5,0))/100</f>
        <v>10209662.546707446</v>
      </c>
      <c r="U301" s="40">
        <f>INDEX(人口源表!$1:$1048576,MATCH($B301,人口源表!$A:$A,0),MATCH(U$1,人口源表!$1:$1,0))*INDEX(城镇化率!$1:$1048576,MATCH($B301,城镇化率!$A:$A,0),MATCH(U$1,城镇化率!$5:$5,0))/100</f>
        <v>10244884.339716744</v>
      </c>
      <c r="V301" s="40">
        <f>INDEX(人口源表!$1:$1048576,MATCH($B301,人口源表!$A:$A,0),MATCH(V$1,人口源表!$1:$1,0))*INDEX(城镇化率!$1:$1048576,MATCH($B301,城镇化率!$A:$A,0),MATCH(V$1,城镇化率!$5:$5,0))/100</f>
        <v>10275689.456209475</v>
      </c>
      <c r="W301" s="40">
        <f>INDEX(人口源表!$1:$1048576,MATCH($B301,人口源表!$A:$A,0),MATCH(W$1,人口源表!$1:$1,0))*INDEX(城镇化率!$1:$1048576,MATCH($B301,城镇化率!$A:$A,0),MATCH(W$1,城镇化率!$5:$5,0))/100</f>
        <v>10302611.68807631</v>
      </c>
      <c r="X301" s="40">
        <f>INDEX(人口源表!$1:$1048576,MATCH($B301,人口源表!$A:$A,0),MATCH(X$1,人口源表!$1:$1,0))*INDEX(城镇化率!$1:$1048576,MATCH($B301,城镇化率!$A:$A,0),MATCH(X$1,城镇化率!$5:$5,0))/100</f>
        <v>10326152.289354596</v>
      </c>
      <c r="Y301" s="40">
        <f>INDEX(人口源表!$1:$1048576,MATCH($B301,人口源表!$A:$A,0),MATCH(Y$1,人口源表!$1:$1,0))*INDEX(城镇化率!$1:$1048576,MATCH($B301,城镇化率!$A:$A,0),MATCH(Y$1,城镇化率!$5:$5,0))/100</f>
        <v>10346779.79753961</v>
      </c>
      <c r="Z301" s="40">
        <f>INDEX(人口源表!$1:$1048576,MATCH($B301,人口源表!$A:$A,0),MATCH(Z$1,人口源表!$1:$1,0))*INDEX(城镇化率!$1:$1048576,MATCH($B301,城镇化率!$A:$A,0),MATCH(Z$1,城镇化率!$5:$5,0))/100</f>
        <v>10364928.307766048</v>
      </c>
      <c r="AA301" s="40">
        <f>INDEX(人口源表!$1:$1048576,MATCH($B301,人口源表!$A:$A,0),MATCH(AA$1,人口源表!$1:$1,0))*INDEX(城镇化率!$1:$1048576,MATCH($B301,城镇化率!$A:$A,0),MATCH(AA$1,城镇化率!$5:$5,0))/100</f>
        <v>10380995.708773643</v>
      </c>
      <c r="AB301" s="40">
        <f>INDEX(人口源表!$1:$1048576,MATCH($B301,人口源表!$A:$A,0),MATCH(AB$1,人口源表!$1:$1,0))*INDEX(城镇化率!$1:$1048576,MATCH($B301,城镇化率!$A:$A,0),MATCH(AB$1,城镇化率!$5:$5,0))/100</f>
        <v>10395345.021950031</v>
      </c>
      <c r="AC301" s="40">
        <f>INDEX(人口源表!$1:$1048576,MATCH($B301,人口源表!$A:$A,0),MATCH(AC$1,人口源表!$1:$1,0))*INDEX(城镇化率!$1:$1048576,MATCH($B301,城镇化率!$A:$A,0),MATCH(AC$1,城镇化率!$5:$5,0))/100</f>
        <v>10395563.96555401</v>
      </c>
      <c r="AD301" s="40">
        <f>INDEX(人口源表!$1:$1048576,MATCH($B301,人口源表!$A:$A,0),MATCH(AD$1,人口源表!$1:$1,0))*INDEX(城镇化率!$1:$1048576,MATCH($B301,城镇化率!$A:$A,0),MATCH(AD$1,城镇化率!$5:$5,0))/100</f>
        <v>10394661.785984371</v>
      </c>
      <c r="AE301" s="40">
        <f>INDEX(人口源表!$1:$1048576,MATCH($B301,人口源表!$A:$A,0),MATCH(AE$1,人口源表!$1:$1,0))*INDEX(城镇化率!$1:$1048576,MATCH($B301,城镇化率!$A:$A,0),MATCH(AE$1,城镇化率!$5:$5,0))/100</f>
        <v>10392889.292636154</v>
      </c>
      <c r="AF301" s="40">
        <f>INDEX(人口源表!$1:$1048576,MATCH($B301,人口源表!$A:$A,0),MATCH(AF$1,人口源表!$1:$1,0))*INDEX(城镇化率!$1:$1048576,MATCH($B301,城镇化率!$A:$A,0),MATCH(AF$1,城镇化率!$5:$5,0))/100</f>
        <v>10390454.125322629</v>
      </c>
      <c r="AG301" s="40">
        <f>INDEX(人口源表!$1:$1048576,MATCH($B301,人口源表!$A:$A,0),MATCH(AG$1,人口源表!$1:$1,0))*INDEX(城镇化率!$1:$1048576,MATCH($B301,城镇化率!$A:$A,0),MATCH(AG$1,城镇化率!$5:$5,0))/100</f>
        <v>10387522.30540441</v>
      </c>
      <c r="AH301" s="40">
        <f>INDEX(人口源表!$1:$1048576,MATCH($B301,人口源表!$A:$A,0),MATCH(AH$1,人口源表!$1:$1,0))*INDEX(城镇化率!$1:$1048576,MATCH($B301,城镇化率!$A:$A,0),MATCH(AH$1,城镇化率!$5:$5,0))/100</f>
        <v>10384216.617858183</v>
      </c>
      <c r="AI301" s="40">
        <f>INDEX(人口源表!$1:$1048576,MATCH($B301,人口源表!$A:$A,0),MATCH(AI$1,人口源表!$1:$1,0))*INDEX(城镇化率!$1:$1048576,MATCH($B301,城镇化率!$A:$A,0),MATCH(AI$1,城镇化率!$5:$5,0))/100</f>
        <v>10380617.385150962</v>
      </c>
      <c r="AJ301" s="40">
        <f>INDEX(人口源表!$1:$1048576,MATCH($B301,人口源表!$A:$A,0),MATCH(AJ$1,人口源表!$1:$1,0))*INDEX(城镇化率!$1:$1048576,MATCH($B301,城镇化率!$A:$A,0),MATCH(AJ$1,城镇化率!$5:$5,0))/100</f>
        <v>10376756.792212218</v>
      </c>
      <c r="AK301" s="40">
        <f>INDEX(人口源表!$1:$1048576,MATCH($B301,人口源表!$A:$A,0),MATCH(AK$1,人口源表!$1:$1,0))*INDEX(城镇化率!$1:$1048576,MATCH($B301,城镇化率!$A:$A,0),MATCH(AK$1,城镇化率!$5:$5,0))/100</f>
        <v>10372624.467604961</v>
      </c>
      <c r="AL301" s="40">
        <f>INDEX(人口源表!$1:$1048576,MATCH($B301,人口源表!$A:$A,0),MATCH(AL$1,人口源表!$1:$1,0))*INDEX(城镇化率!$1:$1048576,MATCH($B301,城镇化率!$A:$A,0),MATCH(AL$1,城镇化率!$5:$5,0))/100</f>
        <v>10368160.967433678</v>
      </c>
      <c r="AM301" s="40">
        <f>INDEX(人口源表!$1:$1048576,MATCH($B301,人口源表!$A:$A,0),MATCH(AM$1,人口源表!$1:$1,0))*INDEX(城镇化率!$1:$1048576,MATCH($B301,城镇化率!$A:$A,0),MATCH(AM$1,城镇化率!$5:$5,0))/100</f>
        <v>10363261.763618441</v>
      </c>
      <c r="AN301" s="40">
        <f>INDEX(人口源表!$1:$1048576,MATCH($B301,人口源表!$A:$A,0),MATCH(AN$1,人口源表!$1:$1,0))*INDEX(城镇化率!$1:$1048576,MATCH($B301,城镇化率!$A:$A,0),MATCH(AN$1,城镇化率!$5:$5,0))/100</f>
        <v>10357771.471809788</v>
      </c>
      <c r="AO301" s="40">
        <f>INDEX(人口源表!$1:$1048576,MATCH($B301,人口源表!$A:$A,0),MATCH(AO$1,人口源表!$1:$1,0))*INDEX(城镇化率!$1:$1048576,MATCH($B301,城镇化率!$A:$A,0),MATCH(AO$1,城镇化率!$5:$5,0))/100</f>
        <v>10351487.031640643</v>
      </c>
      <c r="AP301" s="40">
        <f>INDEX(人口源表!$1:$1048576,MATCH($B301,人口源表!$A:$A,0),MATCH(AP$1,人口源表!$1:$1,0))*INDEX(城镇化率!$1:$1048576,MATCH($B301,城镇化率!$A:$A,0),MATCH(AP$1,城镇化率!$5:$5,0))/100</f>
        <v>10344155.1739271</v>
      </c>
      <c r="AQ301" s="40">
        <f>INDEX(人口源表!$1:$1048576,MATCH($B301,人口源表!$A:$A,0),MATCH(AQ$1,人口源表!$1:$1,0))*INDEX(城镇化率!$1:$1048576,MATCH($B301,城镇化率!$A:$A,0),MATCH(AQ$1,城镇化率!$5:$5,0))/100</f>
        <v>10335471.502738662</v>
      </c>
      <c r="AR301" s="40">
        <f>INDEX(人口源表!$1:$1048576,MATCH($B301,人口源表!$A:$A,0),MATCH(AR$1,人口源表!$1:$1,0))*INDEX(城镇化率!$1:$1048576,MATCH($B301,城镇化率!$A:$A,0),MATCH(AR$1,城镇化率!$5:$5,0))/100</f>
        <v>10325077.898762016</v>
      </c>
      <c r="AS301" s="40">
        <f>INDEX(人口源表!$1:$1048576,MATCH($B301,人口源表!$A:$A,0),MATCH(AS$1,人口源表!$1:$1,0))*INDEX(城镇化率!$1:$1048576,MATCH($B301,城镇化率!$A:$A,0),MATCH(AS$1,城镇化率!$5:$5,0))/100</f>
        <v>10312566.573444046</v>
      </c>
      <c r="AT301" s="40">
        <f>INDEX(人口源表!$1:$1048576,MATCH($B301,人口源表!$A:$A,0),MATCH(AT$1,人口源表!$1:$1,0))*INDEX(城镇化率!$1:$1048576,MATCH($B301,城镇化率!$A:$A,0),MATCH(AT$1,城镇化率!$5:$5,0))/100</f>
        <v>10297472.45872659</v>
      </c>
      <c r="AU301" s="40">
        <f>INDEX(人口源表!$1:$1048576,MATCH($B301,人口源表!$A:$A,0),MATCH(AU$1,人口源表!$1:$1,0))*INDEX(城镇化率!$1:$1048576,MATCH($B301,城镇化率!$A:$A,0),MATCH(AU$1,城镇化率!$5:$5,0))/100</f>
        <v>10279278.090139445</v>
      </c>
      <c r="AV301" s="40">
        <f>INDEX(人口源表!$1:$1048576,MATCH($B301,人口源表!$A:$A,0),MATCH(AV$1,人口源表!$1:$1,0))*INDEX(城镇化率!$1:$1048576,MATCH($B301,城镇化率!$A:$A,0),MATCH(AV$1,城镇化率!$5:$5,0))/100</f>
        <v>10257409.296591969</v>
      </c>
    </row>
    <row r="302" spans="1:48" x14ac:dyDescent="0.15">
      <c r="A302" s="4" t="s">
        <v>879</v>
      </c>
      <c r="B302" s="4" t="s">
        <v>620</v>
      </c>
      <c r="C302" s="34">
        <f>VLOOKUP(B302,'[1]2016省城人口总结（根）'!B:C,2,FALSE)/100</f>
        <v>0.49398999999999998</v>
      </c>
      <c r="D302" s="40">
        <f>INDEX(人口源表!$1:$1048576,MATCH($B302,人口源表!$A:$A,0),MATCH(D$1,人口源表!$1:$1,0))*INDEX(城镇化率!$1:$1048576,MATCH($B302,城镇化率!$A:$A,0),MATCH(D$1,城镇化率!$5:$5,0))/100</f>
        <v>425705.3628684943</v>
      </c>
      <c r="E302" s="40">
        <f>INDEX(人口源表!$1:$1048576,MATCH($B302,人口源表!$A:$A,0),MATCH(E$1,人口源表!$1:$1,0))*INDEX(城镇化率!$1:$1048576,MATCH($B302,城镇化率!$A:$A,0),MATCH(E$1,城镇化率!$5:$5,0))/100</f>
        <v>435161.36822993326</v>
      </c>
      <c r="F302" s="40">
        <f>INDEX(人口源表!$1:$1048576,MATCH($B302,人口源表!$A:$A,0),MATCH(F$1,人口源表!$1:$1,0))*INDEX(城镇化率!$1:$1048576,MATCH($B302,城镇化率!$A:$A,0),MATCH(F$1,城镇化率!$5:$5,0))/100</f>
        <v>444677.15006476833</v>
      </c>
      <c r="G302" s="40">
        <f>INDEX(人口源表!$1:$1048576,MATCH($B302,人口源表!$A:$A,0),MATCH(G$1,人口源表!$1:$1,0))*INDEX(城镇化率!$1:$1048576,MATCH($B302,城镇化率!$A:$A,0),MATCH(G$1,城镇化率!$5:$5,0))/100</f>
        <v>359787.46798258403</v>
      </c>
      <c r="H302" s="40">
        <f>INDEX(人口源表!$1:$1048576,MATCH($B302,人口源表!$A:$A,0),MATCH(H$1,人口源表!$1:$1,0))*INDEX(城镇化率!$1:$1048576,MATCH($B302,城镇化率!$A:$A,0),MATCH(H$1,城镇化率!$5:$5,0))/100</f>
        <v>369021.43644409388</v>
      </c>
      <c r="I302" s="40">
        <f>INDEX(人口源表!$1:$1048576,MATCH($B302,人口源表!$A:$A,0),MATCH(I$1,人口源表!$1:$1,0))*INDEX(城镇化率!$1:$1048576,MATCH($B302,城镇化率!$A:$A,0),MATCH(I$1,城镇化率!$5:$5,0))/100</f>
        <v>375431.67901004211</v>
      </c>
      <c r="J302" s="40">
        <f>INDEX(人口源表!$1:$1048576,MATCH($B302,人口源表!$A:$A,0),MATCH(J$1,人口源表!$1:$1,0))*INDEX(城镇化率!$1:$1048576,MATCH($B302,城镇化率!$A:$A,0),MATCH(J$1,城镇化率!$5:$5,0))/100</f>
        <v>381522.43383930763</v>
      </c>
      <c r="K302" s="40">
        <f>INDEX(人口源表!$1:$1048576,MATCH($B302,人口源表!$A:$A,0),MATCH(K$1,人口源表!$1:$1,0))*INDEX(城镇化率!$1:$1048576,MATCH($B302,城镇化率!$A:$A,0),MATCH(K$1,城镇化率!$5:$5,0))/100</f>
        <v>387300.5302871844</v>
      </c>
      <c r="L302" s="40">
        <f>INDEX(人口源表!$1:$1048576,MATCH($B302,人口源表!$A:$A,0),MATCH(L$1,人口源表!$1:$1,0))*INDEX(城镇化率!$1:$1048576,MATCH($B302,城镇化率!$A:$A,0),MATCH(L$1,城镇化率!$5:$5,0))/100</f>
        <v>392772.18466481136</v>
      </c>
      <c r="M302" s="40">
        <f>INDEX(人口源表!$1:$1048576,MATCH($B302,人口源表!$A:$A,0),MATCH(M$1,人口源表!$1:$1,0))*INDEX(城镇化率!$1:$1048576,MATCH($B302,城镇化率!$A:$A,0),MATCH(M$1,城镇化率!$5:$5,0))/100</f>
        <v>397944.62556969514</v>
      </c>
      <c r="N302" s="40">
        <f>INDEX(人口源表!$1:$1048576,MATCH($B302,人口源表!$A:$A,0),MATCH(N$1,人口源表!$1:$1,0))*INDEX(城镇化率!$1:$1048576,MATCH($B302,城镇化率!$A:$A,0),MATCH(N$1,城镇化率!$5:$5,0))/100</f>
        <v>402825.0129211538</v>
      </c>
      <c r="O302" s="40">
        <f>INDEX(人口源表!$1:$1048576,MATCH($B302,人口源表!$A:$A,0),MATCH(O$1,人口源表!$1:$1,0))*INDEX(城镇化率!$1:$1048576,MATCH($B302,城镇化率!$A:$A,0),MATCH(O$1,城镇化率!$5:$5,0))/100</f>
        <v>407422.12376564927</v>
      </c>
      <c r="P302" s="40">
        <f>INDEX(人口源表!$1:$1048576,MATCH($B302,人口源表!$A:$A,0),MATCH(P$1,人口源表!$1:$1,0))*INDEX(城镇化率!$1:$1048576,MATCH($B302,城镇化率!$A:$A,0),MATCH(P$1,城镇化率!$5:$5,0))/100</f>
        <v>411742.41692426987</v>
      </c>
      <c r="Q302" s="40">
        <f>INDEX(人口源表!$1:$1048576,MATCH($B302,人口源表!$A:$A,0),MATCH(Q$1,人口源表!$1:$1,0))*INDEX(城镇化率!$1:$1048576,MATCH($B302,城镇化率!$A:$A,0),MATCH(Q$1,城镇化率!$5:$5,0))/100</f>
        <v>415795.6849933748</v>
      </c>
      <c r="R302" s="40">
        <f>INDEX(人口源表!$1:$1048576,MATCH($B302,人口源表!$A:$A,0),MATCH(R$1,人口源表!$1:$1,0))*INDEX(城镇化率!$1:$1048576,MATCH($B302,城镇化率!$A:$A,0),MATCH(R$1,城镇化率!$5:$5,0))/100</f>
        <v>419589.95767313073</v>
      </c>
      <c r="S302" s="40">
        <f>INDEX(人口源表!$1:$1048576,MATCH($B302,人口源表!$A:$A,0),MATCH(S$1,人口源表!$1:$1,0))*INDEX(城镇化率!$1:$1048576,MATCH($B302,城镇化率!$A:$A,0),MATCH(S$1,城镇化率!$5:$5,0))/100</f>
        <v>421039.62437467976</v>
      </c>
      <c r="T302" s="40">
        <f>INDEX(人口源表!$1:$1048576,MATCH($B302,人口源表!$A:$A,0),MATCH(T$1,人口源表!$1:$1,0))*INDEX(城镇化率!$1:$1048576,MATCH($B302,城镇化率!$A:$A,0),MATCH(T$1,城镇化率!$5:$5,0))/100</f>
        <v>422226.20242912642</v>
      </c>
      <c r="U302" s="40">
        <f>INDEX(人口源表!$1:$1048576,MATCH($B302,人口源表!$A:$A,0),MATCH(U$1,人口源表!$1:$1,0))*INDEX(城镇化率!$1:$1048576,MATCH($B302,城镇化率!$A:$A,0),MATCH(U$1,城镇化率!$5:$5,0))/100</f>
        <v>423164.05868378014</v>
      </c>
      <c r="V302" s="40">
        <f>INDEX(人口源表!$1:$1048576,MATCH($B302,人口源表!$A:$A,0),MATCH(V$1,人口源表!$1:$1,0))*INDEX(城镇化率!$1:$1048576,MATCH($B302,城镇化率!$A:$A,0),MATCH(V$1,城镇化率!$5:$5,0))/100</f>
        <v>423865.50514548755</v>
      </c>
      <c r="W302" s="40">
        <f>INDEX(人口源表!$1:$1048576,MATCH($B302,人口源表!$A:$A,0),MATCH(W$1,人口源表!$1:$1,0))*INDEX(城镇化率!$1:$1048576,MATCH($B302,城镇化率!$A:$A,0),MATCH(W$1,城镇化率!$5:$5,0))/100</f>
        <v>424344.33470654784</v>
      </c>
      <c r="X302" s="40">
        <f>INDEX(人口源表!$1:$1048576,MATCH($B302,人口源表!$A:$A,0),MATCH(X$1,人口源表!$1:$1,0))*INDEX(城镇化率!$1:$1048576,MATCH($B302,城镇化率!$A:$A,0),MATCH(X$1,城镇化率!$5:$5,0))/100</f>
        <v>424614.65178361157</v>
      </c>
      <c r="Y302" s="40">
        <f>INDEX(人口源表!$1:$1048576,MATCH($B302,人口源表!$A:$A,0),MATCH(Y$1,人口源表!$1:$1,0))*INDEX(城镇化率!$1:$1048576,MATCH($B302,城镇化率!$A:$A,0),MATCH(Y$1,城镇化率!$5:$5,0))/100</f>
        <v>424690.27185699291</v>
      </c>
      <c r="Z302" s="40">
        <f>INDEX(人口源表!$1:$1048576,MATCH($B302,人口源表!$A:$A,0),MATCH(Z$1,人口源表!$1:$1,0))*INDEX(城镇化率!$1:$1048576,MATCH($B302,城镇化率!$A:$A,0),MATCH(Z$1,城镇化率!$5:$5,0))/100</f>
        <v>424585.31796798407</v>
      </c>
      <c r="AA302" s="40">
        <f>INDEX(人口源表!$1:$1048576,MATCH($B302,人口源表!$A:$A,0),MATCH(AA$1,人口源表!$1:$1,0))*INDEX(城镇化率!$1:$1048576,MATCH($B302,城镇化率!$A:$A,0),MATCH(AA$1,城镇化率!$5:$5,0))/100</f>
        <v>424313.0035660023</v>
      </c>
      <c r="AB302" s="40">
        <f>INDEX(人口源表!$1:$1048576,MATCH($B302,人口源表!$A:$A,0),MATCH(AB$1,人口源表!$1:$1,0))*INDEX(城镇化率!$1:$1048576,MATCH($B302,城镇化率!$A:$A,0),MATCH(AB$1,城镇化率!$5:$5,0))/100</f>
        <v>423888.06046080397</v>
      </c>
      <c r="AC302" s="40">
        <f>INDEX(人口源表!$1:$1048576,MATCH($B302,人口源表!$A:$A,0),MATCH(AC$1,人口源表!$1:$1,0))*INDEX(城镇化率!$1:$1048576,MATCH($B302,城镇化率!$A:$A,0),MATCH(AC$1,城镇化率!$5:$5,0))/100</f>
        <v>422806.91404084704</v>
      </c>
      <c r="AD302" s="40">
        <f>INDEX(人口源表!$1:$1048576,MATCH($B302,人口源表!$A:$A,0),MATCH(AD$1,人口源表!$1:$1,0))*INDEX(城镇化率!$1:$1048576,MATCH($B302,城镇化率!$A:$A,0),MATCH(AD$1,城镇化率!$5:$5,0))/100</f>
        <v>421604.01409360097</v>
      </c>
      <c r="AE302" s="40">
        <f>INDEX(人口源表!$1:$1048576,MATCH($B302,人口源表!$A:$A,0),MATCH(AE$1,人口源表!$1:$1,0))*INDEX(城镇化率!$1:$1048576,MATCH($B302,城镇化率!$A:$A,0),MATCH(AE$1,城镇化率!$5:$5,0))/100</f>
        <v>420294.18748768722</v>
      </c>
      <c r="AF302" s="40">
        <f>INDEX(人口源表!$1:$1048576,MATCH($B302,人口源表!$A:$A,0),MATCH(AF$1,人口源表!$1:$1,0))*INDEX(城镇化率!$1:$1048576,MATCH($B302,城镇化率!$A:$A,0),MATCH(AF$1,城镇化率!$5:$5,0))/100</f>
        <v>418893.11768291006</v>
      </c>
      <c r="AG302" s="40">
        <f>INDEX(人口源表!$1:$1048576,MATCH($B302,人口源表!$A:$A,0),MATCH(AG$1,人口源表!$1:$1,0))*INDEX(城镇化率!$1:$1048576,MATCH($B302,城镇化率!$A:$A,0),MATCH(AG$1,城镇化率!$5:$5,0))/100</f>
        <v>417414.85762134509</v>
      </c>
      <c r="AH302" s="40">
        <f>INDEX(人口源表!$1:$1048576,MATCH($B302,人口源表!$A:$A,0),MATCH(AH$1,人口源表!$1:$1,0))*INDEX(城镇化率!$1:$1048576,MATCH($B302,城镇化率!$A:$A,0),MATCH(AH$1,城镇化率!$5:$5,0))/100</f>
        <v>415874.93484873744</v>
      </c>
      <c r="AI302" s="40">
        <f>INDEX(人口源表!$1:$1048576,MATCH($B302,人口源表!$A:$A,0),MATCH(AI$1,人口源表!$1:$1,0))*INDEX(城镇化率!$1:$1048576,MATCH($B302,城镇化率!$A:$A,0),MATCH(AI$1,城镇化率!$5:$5,0))/100</f>
        <v>414287.85728757299</v>
      </c>
      <c r="AJ302" s="40">
        <f>INDEX(人口源表!$1:$1048576,MATCH($B302,人口源表!$A:$A,0),MATCH(AJ$1,人口源表!$1:$1,0))*INDEX(城镇化率!$1:$1048576,MATCH($B302,城镇化率!$A:$A,0),MATCH(AJ$1,城镇化率!$5:$5,0))/100</f>
        <v>412669.62125012884</v>
      </c>
      <c r="AK302" s="40">
        <f>INDEX(人口源表!$1:$1048576,MATCH($B302,人口源表!$A:$A,0),MATCH(AK$1,人口源表!$1:$1,0))*INDEX(城镇化率!$1:$1048576,MATCH($B302,城镇化率!$A:$A,0),MATCH(AK$1,城镇化率!$5:$5,0))/100</f>
        <v>411035.19838522933</v>
      </c>
      <c r="AL302" s="40">
        <f>INDEX(人口源表!$1:$1048576,MATCH($B302,人口源表!$A:$A,0),MATCH(AL$1,人口源表!$1:$1,0))*INDEX(城镇化率!$1:$1048576,MATCH($B302,城镇化率!$A:$A,0),MATCH(AL$1,城镇化率!$5:$5,0))/100</f>
        <v>409399.15121258923</v>
      </c>
      <c r="AM302" s="40">
        <f>INDEX(人口源表!$1:$1048576,MATCH($B302,人口源表!$A:$A,0),MATCH(AM$1,人口源表!$1:$1,0))*INDEX(城镇化率!$1:$1048576,MATCH($B302,城镇化率!$A:$A,0),MATCH(AM$1,城镇化率!$5:$5,0))/100</f>
        <v>407777.5419165325</v>
      </c>
      <c r="AN302" s="40">
        <f>INDEX(人口源表!$1:$1048576,MATCH($B302,人口源表!$A:$A,0),MATCH(AN$1,人口源表!$1:$1,0))*INDEX(城镇化率!$1:$1048576,MATCH($B302,城镇化率!$A:$A,0),MATCH(AN$1,城镇化率!$5:$5,0))/100</f>
        <v>406184.74873475428</v>
      </c>
      <c r="AO302" s="40">
        <f>INDEX(人口源表!$1:$1048576,MATCH($B302,人口源表!$A:$A,0),MATCH(AO$1,人口源表!$1:$1,0))*INDEX(城镇化率!$1:$1048576,MATCH($B302,城镇化率!$A:$A,0),MATCH(AO$1,城镇化率!$5:$5,0))/100</f>
        <v>404636.65383851423</v>
      </c>
      <c r="AP302" s="40">
        <f>INDEX(人口源表!$1:$1048576,MATCH($B302,人口源表!$A:$A,0),MATCH(AP$1,人口源表!$1:$1,0))*INDEX(城镇化率!$1:$1048576,MATCH($B302,城镇化率!$A:$A,0),MATCH(AP$1,城镇化率!$5:$5,0))/100</f>
        <v>403148.72921706224</v>
      </c>
      <c r="AQ302" s="40">
        <f>INDEX(人口源表!$1:$1048576,MATCH($B302,人口源表!$A:$A,0),MATCH(AQ$1,人口源表!$1:$1,0))*INDEX(城镇化率!$1:$1048576,MATCH($B302,城镇化率!$A:$A,0),MATCH(AQ$1,城镇化率!$5:$5,0))/100</f>
        <v>401735.37745572784</v>
      </c>
      <c r="AR302" s="40">
        <f>INDEX(人口源表!$1:$1048576,MATCH($B302,人口源表!$A:$A,0),MATCH(AR$1,人口源表!$1:$1,0))*INDEX(城镇化率!$1:$1048576,MATCH($B302,城镇化率!$A:$A,0),MATCH(AR$1,城镇化率!$5:$5,0))/100</f>
        <v>400412.51619179815</v>
      </c>
      <c r="AS302" s="40">
        <f>INDEX(人口源表!$1:$1048576,MATCH($B302,人口源表!$A:$A,0),MATCH(AS$1,人口源表!$1:$1,0))*INDEX(城镇化率!$1:$1048576,MATCH($B302,城镇化率!$A:$A,0),MATCH(AS$1,城镇化率!$5:$5,0))/100</f>
        <v>399195.64219910785</v>
      </c>
      <c r="AT302" s="40">
        <f>INDEX(人口源表!$1:$1048576,MATCH($B302,人口源表!$A:$A,0),MATCH(AT$1,人口源表!$1:$1,0))*INDEX(城镇化率!$1:$1048576,MATCH($B302,城镇化率!$A:$A,0),MATCH(AT$1,城镇化率!$5:$5,0))/100</f>
        <v>398099.82123347587</v>
      </c>
      <c r="AU302" s="40">
        <f>INDEX(人口源表!$1:$1048576,MATCH($B302,人口源表!$A:$A,0),MATCH(AU$1,人口源表!$1:$1,0))*INDEX(城镇化率!$1:$1048576,MATCH($B302,城镇化率!$A:$A,0),MATCH(AU$1,城镇化率!$5:$5,0))/100</f>
        <v>397140.99594720936</v>
      </c>
      <c r="AV302" s="40">
        <f>INDEX(人口源表!$1:$1048576,MATCH($B302,人口源表!$A:$A,0),MATCH(AV$1,人口源表!$1:$1,0))*INDEX(城镇化率!$1:$1048576,MATCH($B302,城镇化率!$A:$A,0),MATCH(AV$1,城镇化率!$5:$5,0))/100</f>
        <v>396333.354012297</v>
      </c>
    </row>
    <row r="303" spans="1:48" x14ac:dyDescent="0.15">
      <c r="A303" s="4" t="s">
        <v>879</v>
      </c>
      <c r="B303" s="4" t="s">
        <v>622</v>
      </c>
      <c r="C303" s="34">
        <f>VLOOKUP(B303,'[1]2016省城人口总结（根）'!B:C,2,FALSE)/100</f>
        <v>0.52166000000000001</v>
      </c>
      <c r="D303" s="40">
        <f>INDEX(人口源表!$1:$1048576,MATCH($B303,人口源表!$A:$A,0),MATCH(D$1,人口源表!$1:$1,0))*INDEX(城镇化率!$1:$1048576,MATCH($B303,城镇化率!$A:$A,0),MATCH(D$1,城镇化率!$5:$5,0))/100</f>
        <v>2007133.2129995681</v>
      </c>
      <c r="E303" s="40">
        <f>INDEX(人口源表!$1:$1048576,MATCH($B303,人口源表!$A:$A,0),MATCH(E$1,人口源表!$1:$1,0))*INDEX(城镇化率!$1:$1048576,MATCH($B303,城镇化率!$A:$A,0),MATCH(E$1,城镇化率!$5:$5,0))/100</f>
        <v>2052944.9097493908</v>
      </c>
      <c r="F303" s="40">
        <f>INDEX(人口源表!$1:$1048576,MATCH($B303,人口源表!$A:$A,0),MATCH(F$1,人口源表!$1:$1,0))*INDEX(城镇化率!$1:$1048576,MATCH($B303,城镇化率!$A:$A,0),MATCH(F$1,城镇化率!$5:$5,0))/100</f>
        <v>2099161.7444906286</v>
      </c>
      <c r="G303" s="40">
        <f>INDEX(人口源表!$1:$1048576,MATCH($B303,人口源表!$A:$A,0),MATCH(G$1,人口源表!$1:$1,0))*INDEX(城镇化率!$1:$1048576,MATCH($B303,城镇化率!$A:$A,0),MATCH(G$1,城镇化率!$5:$5,0))/100</f>
        <v>1806244.8724436972</v>
      </c>
      <c r="H303" s="40">
        <f>INDEX(人口源表!$1:$1048576,MATCH($B303,人口源表!$A:$A,0),MATCH(H$1,人口源表!$1:$1,0))*INDEX(城镇化率!$1:$1048576,MATCH($B303,城镇化率!$A:$A,0),MATCH(H$1,城镇化率!$5:$5,0))/100</f>
        <v>1853748.019953104</v>
      </c>
      <c r="I303" s="40">
        <f>INDEX(人口源表!$1:$1048576,MATCH($B303,人口源表!$A:$A,0),MATCH(I$1,人口源表!$1:$1,0))*INDEX(城镇化率!$1:$1048576,MATCH($B303,城镇化率!$A:$A,0),MATCH(I$1,城镇化率!$5:$5,0))/100</f>
        <v>1887239.831070795</v>
      </c>
      <c r="J303" s="40">
        <f>INDEX(人口源表!$1:$1048576,MATCH($B303,人口源表!$A:$A,0),MATCH(J$1,人口源表!$1:$1,0))*INDEX(城镇化率!$1:$1048576,MATCH($B303,城镇化率!$A:$A,0),MATCH(J$1,城镇化率!$5:$5,0))/100</f>
        <v>1919280.5123241977</v>
      </c>
      <c r="K303" s="40">
        <f>INDEX(人口源表!$1:$1048576,MATCH($B303,人口源表!$A:$A,0),MATCH(K$1,人口源表!$1:$1,0))*INDEX(城镇化率!$1:$1048576,MATCH($B303,城镇化率!$A:$A,0),MATCH(K$1,城镇化率!$5:$5,0))/100</f>
        <v>1949891.3590497389</v>
      </c>
      <c r="L303" s="40">
        <f>INDEX(人口源表!$1:$1048576,MATCH($B303,人口源表!$A:$A,0),MATCH(L$1,人口源表!$1:$1,0))*INDEX(城镇化率!$1:$1048576,MATCH($B303,城镇化率!$A:$A,0),MATCH(L$1,城镇化率!$5:$5,0))/100</f>
        <v>1979094.9237706724</v>
      </c>
      <c r="M303" s="40">
        <f>INDEX(人口源表!$1:$1048576,MATCH($B303,人口源表!$A:$A,0),MATCH(M$1,人口源表!$1:$1,0))*INDEX(城镇化率!$1:$1048576,MATCH($B303,城镇化率!$A:$A,0),MATCH(M$1,城镇化率!$5:$5,0))/100</f>
        <v>2006916.8013855377</v>
      </c>
      <c r="N303" s="40">
        <f>INDEX(人口源表!$1:$1048576,MATCH($B303,人口源表!$A:$A,0),MATCH(N$1,人口源表!$1:$1,0))*INDEX(城镇化率!$1:$1048576,MATCH($B303,城镇化率!$A:$A,0),MATCH(N$1,城镇化率!$5:$5,0))/100</f>
        <v>2033384.5582086039</v>
      </c>
      <c r="O303" s="40">
        <f>INDEX(人口源表!$1:$1048576,MATCH($B303,人口源表!$A:$A,0),MATCH(O$1,人口源表!$1:$1,0))*INDEX(城镇化率!$1:$1048576,MATCH($B303,城镇化率!$A:$A,0),MATCH(O$1,城镇化率!$5:$5,0))/100</f>
        <v>2058525.9945408818</v>
      </c>
      <c r="P303" s="40">
        <f>INDEX(人口源表!$1:$1048576,MATCH($B303,人口源表!$A:$A,0),MATCH(P$1,人口源表!$1:$1,0))*INDEX(城镇化率!$1:$1048576,MATCH($B303,城镇化率!$A:$A,0),MATCH(P$1,城镇化率!$5:$5,0))/100</f>
        <v>2082373.3439222879</v>
      </c>
      <c r="Q303" s="40">
        <f>INDEX(人口源表!$1:$1048576,MATCH($B303,人口源表!$A:$A,0),MATCH(Q$1,人口源表!$1:$1,0))*INDEX(城镇化率!$1:$1048576,MATCH($B303,城镇化率!$A:$A,0),MATCH(Q$1,城镇化率!$5:$5,0))/100</f>
        <v>2104959.7901132838</v>
      </c>
      <c r="R303" s="40">
        <f>INDEX(人口源表!$1:$1048576,MATCH($B303,人口源表!$A:$A,0),MATCH(R$1,人口源表!$1:$1,0))*INDEX(城镇化率!$1:$1048576,MATCH($B303,城镇化率!$A:$A,0),MATCH(R$1,城镇化率!$5:$5,0))/100</f>
        <v>2126320.7009088215</v>
      </c>
      <c r="S303" s="40">
        <f>INDEX(人口源表!$1:$1048576,MATCH($B303,人口源表!$A:$A,0),MATCH(S$1,人口源表!$1:$1,0))*INDEX(城镇化率!$1:$1048576,MATCH($B303,城镇化率!$A:$A,0),MATCH(S$1,城镇化率!$5:$5,0))/100</f>
        <v>2135866.8642312814</v>
      </c>
      <c r="T303" s="40">
        <f>INDEX(人口源表!$1:$1048576,MATCH($B303,人口源表!$A:$A,0),MATCH(T$1,人口源表!$1:$1,0))*INDEX(城镇化率!$1:$1048576,MATCH($B303,城镇化率!$A:$A,0),MATCH(T$1,城镇化率!$5:$5,0))/100</f>
        <v>2144130.3506951202</v>
      </c>
      <c r="U303" s="40">
        <f>INDEX(人口源表!$1:$1048576,MATCH($B303,人口源表!$A:$A,0),MATCH(U$1,人口源表!$1:$1,0))*INDEX(城镇化率!$1:$1048576,MATCH($B303,城镇化率!$A:$A,0),MATCH(U$1,城镇化率!$5:$5,0))/100</f>
        <v>2151170.3150304966</v>
      </c>
      <c r="V303" s="40">
        <f>INDEX(人口源表!$1:$1048576,MATCH($B303,人口源表!$A:$A,0),MATCH(V$1,人口源表!$1:$1,0))*INDEX(城镇化率!$1:$1048576,MATCH($B303,城镇化率!$A:$A,0),MATCH(V$1,城镇化率!$5:$5,0))/100</f>
        <v>2157047.9197910097</v>
      </c>
      <c r="W303" s="40">
        <f>INDEX(人口源表!$1:$1048576,MATCH($B303,人口源表!$A:$A,0),MATCH(W$1,人口源表!$1:$1,0))*INDEX(城镇化率!$1:$1048576,MATCH($B303,城镇化率!$A:$A,0),MATCH(W$1,城镇化率!$5:$5,0))/100</f>
        <v>2161826.3691340717</v>
      </c>
      <c r="X303" s="40">
        <f>INDEX(人口源表!$1:$1048576,MATCH($B303,人口源表!$A:$A,0),MATCH(X$1,人口源表!$1:$1,0))*INDEX(城镇化率!$1:$1048576,MATCH($B303,城镇化率!$A:$A,0),MATCH(X$1,城镇化率!$5:$5,0))/100</f>
        <v>2165569.6726463474</v>
      </c>
      <c r="Y303" s="40">
        <f>INDEX(人口源表!$1:$1048576,MATCH($B303,人口源表!$A:$A,0),MATCH(Y$1,人口源表!$1:$1,0))*INDEX(城镇化率!$1:$1048576,MATCH($B303,城镇化率!$A:$A,0),MATCH(Y$1,城镇化率!$5:$5,0))/100</f>
        <v>2168342.6482101972</v>
      </c>
      <c r="Z303" s="40">
        <f>INDEX(人口源表!$1:$1048576,MATCH($B303,人口源表!$A:$A,0),MATCH(Z$1,人口源表!$1:$1,0))*INDEX(城镇化率!$1:$1048576,MATCH($B303,城镇化率!$A:$A,0),MATCH(Z$1,城镇化率!$5:$5,0))/100</f>
        <v>2170213.491045041</v>
      </c>
      <c r="AA303" s="40">
        <f>INDEX(人口源表!$1:$1048576,MATCH($B303,人口源表!$A:$A,0),MATCH(AA$1,人口源表!$1:$1,0))*INDEX(城镇化率!$1:$1048576,MATCH($B303,城镇化率!$A:$A,0),MATCH(AA$1,城镇化率!$5:$5,0))/100</f>
        <v>2171250.6168178548</v>
      </c>
      <c r="AB303" s="40">
        <f>INDEX(人口源表!$1:$1048576,MATCH($B303,人口源表!$A:$A,0),MATCH(AB$1,人口源表!$1:$1,0))*INDEX(城镇化率!$1:$1048576,MATCH($B303,城镇化率!$A:$A,0),MATCH(AB$1,城镇化率!$5:$5,0))/100</f>
        <v>2171522.6488877069</v>
      </c>
      <c r="AC303" s="40">
        <f>INDEX(人口源表!$1:$1048576,MATCH($B303,人口源表!$A:$A,0),MATCH(AC$1,人口源表!$1:$1,0))*INDEX(城镇化率!$1:$1048576,MATCH($B303,城镇化率!$A:$A,0),MATCH(AC$1,城镇化率!$5:$5,0))/100</f>
        <v>2168446.2546473001</v>
      </c>
      <c r="AD303" s="40">
        <f>INDEX(人口源表!$1:$1048576,MATCH($B303,人口源表!$A:$A,0),MATCH(AD$1,人口源表!$1:$1,0))*INDEX(城镇化率!$1:$1048576,MATCH($B303,城镇化率!$A:$A,0),MATCH(AD$1,城镇化率!$5:$5,0))/100</f>
        <v>2164755.6228533806</v>
      </c>
      <c r="AE303" s="40">
        <f>INDEX(人口源表!$1:$1048576,MATCH($B303,人口源表!$A:$A,0),MATCH(AE$1,人口源表!$1:$1,0))*INDEX(城镇化率!$1:$1048576,MATCH($B303,城镇化率!$A:$A,0),MATCH(AE$1,城镇化率!$5:$5,0))/100</f>
        <v>2160528.5930125313</v>
      </c>
      <c r="AF303" s="40">
        <f>INDEX(人口源表!$1:$1048576,MATCH($B303,人口源表!$A:$A,0),MATCH(AF$1,人口源表!$1:$1,0))*INDEX(城镇化率!$1:$1048576,MATCH($B303,城镇化率!$A:$A,0),MATCH(AF$1,城镇化率!$5:$5,0))/100</f>
        <v>2155842.2563618436</v>
      </c>
      <c r="AG303" s="40">
        <f>INDEX(人口源表!$1:$1048576,MATCH($B303,人口源表!$A:$A,0),MATCH(AG$1,人口源表!$1:$1,0))*INDEX(城镇化率!$1:$1048576,MATCH($B303,城镇化率!$A:$A,0),MATCH(AG$1,城镇化率!$5:$5,0))/100</f>
        <v>2150775.571553465</v>
      </c>
      <c r="AH303" s="40">
        <f>INDEX(人口源表!$1:$1048576,MATCH($B303,人口源表!$A:$A,0),MATCH(AH$1,人口源表!$1:$1,0))*INDEX(城镇化率!$1:$1048576,MATCH($B303,城镇化率!$A:$A,0),MATCH(AH$1,城镇化率!$5:$5,0))/100</f>
        <v>2145409.3886171463</v>
      </c>
      <c r="AI303" s="40">
        <f>INDEX(人口源表!$1:$1048576,MATCH($B303,人口源表!$A:$A,0),MATCH(AI$1,人口源表!$1:$1,0))*INDEX(城镇化率!$1:$1048576,MATCH($B303,城镇化率!$A:$A,0),MATCH(AI$1,城镇化率!$5:$5,0))/100</f>
        <v>2139824.4773016674</v>
      </c>
      <c r="AJ303" s="40">
        <f>INDEX(人口源表!$1:$1048576,MATCH($B303,人口源表!$A:$A,0),MATCH(AJ$1,人口源表!$1:$1,0))*INDEX(城镇化率!$1:$1048576,MATCH($B303,城镇化率!$A:$A,0),MATCH(AJ$1,城镇化率!$5:$5,0))/100</f>
        <v>2134104.8528282628</v>
      </c>
      <c r="AK303" s="40">
        <f>INDEX(人口源表!$1:$1048576,MATCH($B303,人口源表!$A:$A,0),MATCH(AK$1,人口源表!$1:$1,0))*INDEX(城镇化率!$1:$1048576,MATCH($B303,城镇化率!$A:$A,0),MATCH(AK$1,城镇化率!$5:$5,0))/100</f>
        <v>2128333.8035821449</v>
      </c>
      <c r="AL303" s="40">
        <f>INDEX(人口源表!$1:$1048576,MATCH($B303,人口源表!$A:$A,0),MATCH(AL$1,人口源表!$1:$1,0))*INDEX(城镇化率!$1:$1048576,MATCH($B303,城镇化率!$A:$A,0),MATCH(AL$1,城镇化率!$5:$5,0))/100</f>
        <v>2122596.5567034059</v>
      </c>
      <c r="AM303" s="40">
        <f>INDEX(人口源表!$1:$1048576,MATCH($B303,人口源表!$A:$A,0),MATCH(AM$1,人口源表!$1:$1,0))*INDEX(城镇化率!$1:$1048576,MATCH($B303,城镇化率!$A:$A,0),MATCH(AM$1,城镇化率!$5:$5,0))/100</f>
        <v>2116980.3027306651</v>
      </c>
      <c r="AN303" s="40">
        <f>INDEX(人口源表!$1:$1048576,MATCH($B303,人口源表!$A:$A,0),MATCH(AN$1,人口源表!$1:$1,0))*INDEX(城镇化率!$1:$1048576,MATCH($B303,城镇化率!$A:$A,0),MATCH(AN$1,城镇化率!$5:$5,0))/100</f>
        <v>2111572.8646398522</v>
      </c>
      <c r="AO303" s="40">
        <f>INDEX(人口源表!$1:$1048576,MATCH($B303,人口源表!$A:$A,0),MATCH(AO$1,人口源表!$1:$1,0))*INDEX(城镇化率!$1:$1048576,MATCH($B303,城镇化率!$A:$A,0),MATCH(AO$1,城镇化率!$5:$5,0))/100</f>
        <v>2106463.377873396</v>
      </c>
      <c r="AP303" s="40">
        <f>INDEX(人口源表!$1:$1048576,MATCH($B303,人口源表!$A:$A,0),MATCH(AP$1,人口源表!$1:$1,0))*INDEX(城镇化率!$1:$1048576,MATCH($B303,城镇化率!$A:$A,0),MATCH(AP$1,城镇化率!$5:$5,0))/100</f>
        <v>2101741.6196295307</v>
      </c>
      <c r="AQ303" s="40">
        <f>INDEX(人口源表!$1:$1048576,MATCH($B303,人口源表!$A:$A,0),MATCH(AQ$1,人口源表!$1:$1,0))*INDEX(城镇化率!$1:$1048576,MATCH($B303,城镇化率!$A:$A,0),MATCH(AQ$1,城镇化率!$5:$5,0))/100</f>
        <v>2097501.436488844</v>
      </c>
      <c r="AR303" s="40">
        <f>INDEX(人口源表!$1:$1048576,MATCH($B303,人口源表!$A:$A,0),MATCH(AR$1,人口源表!$1:$1,0))*INDEX(城镇化率!$1:$1048576,MATCH($B303,城镇化率!$A:$A,0),MATCH(AR$1,城镇化率!$5:$5,0))/100</f>
        <v>2093834.6147240601</v>
      </c>
      <c r="AS303" s="40">
        <f>INDEX(人口源表!$1:$1048576,MATCH($B303,人口源表!$A:$A,0),MATCH(AS$1,人口源表!$1:$1,0))*INDEX(城镇化率!$1:$1048576,MATCH($B303,城镇化率!$A:$A,0),MATCH(AS$1,城镇化率!$5:$5,0))/100</f>
        <v>2090835.6639044676</v>
      </c>
      <c r="AT303" s="40">
        <f>INDEX(人口源表!$1:$1048576,MATCH($B303,人口源表!$A:$A,0),MATCH(AT$1,人口源表!$1:$1,0))*INDEX(城镇化率!$1:$1048576,MATCH($B303,城镇化率!$A:$A,0),MATCH(AT$1,城镇化率!$5:$5,0))/100</f>
        <v>2088601.8554504609</v>
      </c>
      <c r="AU303" s="40">
        <f>INDEX(人口源表!$1:$1048576,MATCH($B303,人口源表!$A:$A,0),MATCH(AU$1,人口源表!$1:$1,0))*INDEX(城镇化率!$1:$1048576,MATCH($B303,城镇化率!$A:$A,0),MATCH(AU$1,城镇化率!$5:$5,0))/100</f>
        <v>2087229.7815052569</v>
      </c>
      <c r="AV303" s="40">
        <f>INDEX(人口源表!$1:$1048576,MATCH($B303,人口源表!$A:$A,0),MATCH(AV$1,人口源表!$1:$1,0))*INDEX(城镇化率!$1:$1048576,MATCH($B303,城镇化率!$A:$A,0),MATCH(AV$1,城镇化率!$5:$5,0))/100</f>
        <v>2086818.1232198239</v>
      </c>
    </row>
    <row r="304" spans="1:48" x14ac:dyDescent="0.15">
      <c r="A304" s="4" t="s">
        <v>879</v>
      </c>
      <c r="B304" s="4" t="s">
        <v>624</v>
      </c>
      <c r="C304" s="34">
        <f>VLOOKUP(B304,'[1]2016省城人口总结（根）'!B:C,2,FALSE)/100</f>
        <v>0.57700000000000007</v>
      </c>
      <c r="D304" s="40">
        <f>INDEX(人口源表!$1:$1048576,MATCH($B304,人口源表!$A:$A,0),MATCH(D$1,人口源表!$1:$1,0))*INDEX(城镇化率!$1:$1048576,MATCH($B304,城镇化率!$A:$A,0),MATCH(D$1,城镇化率!$5:$5,0))/100</f>
        <v>3057115.2664588643</v>
      </c>
      <c r="E304" s="40">
        <f>INDEX(人口源表!$1:$1048576,MATCH($B304,人口源表!$A:$A,0),MATCH(E$1,人口源表!$1:$1,0))*INDEX(城镇化率!$1:$1048576,MATCH($B304,城镇化率!$A:$A,0),MATCH(E$1,城镇化率!$5:$5,0))/100</f>
        <v>3129411.042983307</v>
      </c>
      <c r="F304" s="40">
        <f>INDEX(人口源表!$1:$1048576,MATCH($B304,人口源表!$A:$A,0),MATCH(F$1,人口源表!$1:$1,0))*INDEX(城镇化率!$1:$1048576,MATCH($B304,城镇化率!$A:$A,0),MATCH(F$1,城镇化率!$5:$5,0))/100</f>
        <v>3202450.9596764077</v>
      </c>
      <c r="G304" s="40">
        <f>INDEX(人口源表!$1:$1048576,MATCH($B304,人口源表!$A:$A,0),MATCH(G$1,人口源表!$1:$1,0))*INDEX(城镇化率!$1:$1048576,MATCH($B304,城镇化率!$A:$A,0),MATCH(G$1,城镇化率!$5:$5,0))/100</f>
        <v>2530837.5933336876</v>
      </c>
      <c r="H304" s="40">
        <f>INDEX(人口源表!$1:$1048576,MATCH($B304,人口源表!$A:$A,0),MATCH(H$1,人口源表!$1:$1,0))*INDEX(城镇化率!$1:$1048576,MATCH($B304,城镇化率!$A:$A,0),MATCH(H$1,城镇化率!$5:$5,0))/100</f>
        <v>2600896.4481134992</v>
      </c>
      <c r="I304" s="40">
        <f>INDEX(人口源表!$1:$1048576,MATCH($B304,人口源表!$A:$A,0),MATCH(I$1,人口源表!$1:$1,0))*INDEX(城镇化率!$1:$1048576,MATCH($B304,城镇化率!$A:$A,0),MATCH(I$1,城镇化率!$5:$5,0))/100</f>
        <v>2651229.9385770345</v>
      </c>
      <c r="J304" s="40">
        <f>INDEX(人口源表!$1:$1048576,MATCH($B304,人口源表!$A:$A,0),MATCH(J$1,人口源表!$1:$1,0))*INDEX(城镇化率!$1:$1048576,MATCH($B304,城镇化率!$A:$A,0),MATCH(J$1,城镇化率!$5:$5,0))/100</f>
        <v>2699455.6492747189</v>
      </c>
      <c r="K304" s="40">
        <f>INDEX(人口源表!$1:$1048576,MATCH($B304,人口源表!$A:$A,0),MATCH(K$1,人口源表!$1:$1,0))*INDEX(城镇化率!$1:$1048576,MATCH($B304,城镇化率!$A:$A,0),MATCH(K$1,城镇化率!$5:$5,0))/100</f>
        <v>2745624.4079546104</v>
      </c>
      <c r="L304" s="40">
        <f>INDEX(人口源表!$1:$1048576,MATCH($B304,人口源表!$A:$A,0),MATCH(L$1,人口源表!$1:$1,0))*INDEX(城镇化率!$1:$1048576,MATCH($B304,城镇化率!$A:$A,0),MATCH(L$1,城镇化率!$5:$5,0))/100</f>
        <v>2789787.9461028334</v>
      </c>
      <c r="M304" s="40">
        <f>INDEX(人口源表!$1:$1048576,MATCH($B304,人口源表!$A:$A,0),MATCH(M$1,人口源表!$1:$1,0))*INDEX(城镇化率!$1:$1048576,MATCH($B304,城镇化率!$A:$A,0),MATCH(M$1,城镇化率!$5:$5,0))/100</f>
        <v>2831999.5187329333</v>
      </c>
      <c r="N304" s="40">
        <f>INDEX(人口源表!$1:$1048576,MATCH($B304,人口源表!$A:$A,0),MATCH(N$1,人口源表!$1:$1,0))*INDEX(城镇化率!$1:$1048576,MATCH($B304,城镇化率!$A:$A,0),MATCH(N$1,城镇化率!$5:$5,0))/100</f>
        <v>2872315.2166195638</v>
      </c>
      <c r="O304" s="40">
        <f>INDEX(人口源表!$1:$1048576,MATCH($B304,人口源表!$A:$A,0),MATCH(O$1,人口源表!$1:$1,0))*INDEX(城镇化率!$1:$1048576,MATCH($B304,城镇化率!$A:$A,0),MATCH(O$1,城镇化率!$5:$5,0))/100</f>
        <v>2910792.7091313004</v>
      </c>
      <c r="P304" s="40">
        <f>INDEX(人口源表!$1:$1048576,MATCH($B304,人口源表!$A:$A,0),MATCH(P$1,人口源表!$1:$1,0))*INDEX(城镇化率!$1:$1048576,MATCH($B304,城镇化率!$A:$A,0),MATCH(P$1,城镇化率!$5:$5,0))/100</f>
        <v>2947491.2456163061</v>
      </c>
      <c r="Q304" s="40">
        <f>INDEX(人口源表!$1:$1048576,MATCH($B304,人口源表!$A:$A,0),MATCH(Q$1,人口源表!$1:$1,0))*INDEX(城镇化率!$1:$1048576,MATCH($B304,城镇化率!$A:$A,0),MATCH(Q$1,城镇化率!$5:$5,0))/100</f>
        <v>2982473.0061556483</v>
      </c>
      <c r="R304" s="40">
        <f>INDEX(人口源表!$1:$1048576,MATCH($B304,人口源表!$A:$A,0),MATCH(R$1,人口源表!$1:$1,0))*INDEX(城镇化率!$1:$1048576,MATCH($B304,城镇化率!$A:$A,0),MATCH(R$1,城镇化率!$5:$5,0))/100</f>
        <v>3015801.1231616563</v>
      </c>
      <c r="S304" s="40">
        <f>INDEX(人口源表!$1:$1048576,MATCH($B304,人口源表!$A:$A,0),MATCH(S$1,人口源表!$1:$1,0))*INDEX(城镇化率!$1:$1048576,MATCH($B304,城镇化率!$A:$A,0),MATCH(S$1,城镇化率!$5:$5,0))/100</f>
        <v>3032454.8732528128</v>
      </c>
      <c r="T304" s="40">
        <f>INDEX(人口源表!$1:$1048576,MATCH($B304,人口源表!$A:$A,0),MATCH(T$1,人口源表!$1:$1,0))*INDEX(城镇化率!$1:$1048576,MATCH($B304,城镇化率!$A:$A,0),MATCH(T$1,城镇化率!$5:$5,0))/100</f>
        <v>3047365.0857129111</v>
      </c>
      <c r="U304" s="40">
        <f>INDEX(人口源表!$1:$1048576,MATCH($B304,人口源表!$A:$A,0),MATCH(U$1,人口源表!$1:$1,0))*INDEX(城镇化率!$1:$1048576,MATCH($B304,城镇化率!$A:$A,0),MATCH(U$1,城镇化率!$5:$5,0))/100</f>
        <v>3060625.1672944049</v>
      </c>
      <c r="V304" s="40">
        <f>INDEX(人口源表!$1:$1048576,MATCH($B304,人口源表!$A:$A,0),MATCH(V$1,人口源表!$1:$1,0))*INDEX(城镇化率!$1:$1048576,MATCH($B304,城镇化率!$A:$A,0),MATCH(V$1,城镇化率!$5:$5,0))/100</f>
        <v>3072329.2696616668</v>
      </c>
      <c r="W304" s="40">
        <f>INDEX(人口源表!$1:$1048576,MATCH($B304,人口源表!$A:$A,0),MATCH(W$1,人口源表!$1:$1,0))*INDEX(城镇化率!$1:$1048576,MATCH($B304,城镇化率!$A:$A,0),MATCH(W$1,城镇化率!$5:$5,0))/100</f>
        <v>3082570.8842883008</v>
      </c>
      <c r="X304" s="40">
        <f>INDEX(人口源表!$1:$1048576,MATCH($B304,人口源表!$A:$A,0),MATCH(X$1,人口源表!$1:$1,0))*INDEX(城镇化率!$1:$1048576,MATCH($B304,城镇化率!$A:$A,0),MATCH(X$1,城镇化率!$5:$5,0))/100</f>
        <v>3091444.2054571938</v>
      </c>
      <c r="Y304" s="40">
        <f>INDEX(人口源表!$1:$1048576,MATCH($B304,人口源表!$A:$A,0),MATCH(Y$1,人口源表!$1:$1,0))*INDEX(城镇化率!$1:$1048576,MATCH($B304,城镇化率!$A:$A,0),MATCH(Y$1,城镇化率!$5:$5,0))/100</f>
        <v>3099045.5346492105</v>
      </c>
      <c r="Z304" s="40">
        <f>INDEX(人口源表!$1:$1048576,MATCH($B304,人口源表!$A:$A,0),MATCH(Z$1,人口源表!$1:$1,0))*INDEX(城镇化率!$1:$1048576,MATCH($B304,城镇化率!$A:$A,0),MATCH(Z$1,城镇化率!$5:$5,0))/100</f>
        <v>3105469.7597467862</v>
      </c>
      <c r="AA304" s="40">
        <f>INDEX(人口源表!$1:$1048576,MATCH($B304,人口源表!$A:$A,0),MATCH(AA$1,人口源表!$1:$1,0))*INDEX(城镇化率!$1:$1048576,MATCH($B304,城镇化率!$A:$A,0),MATCH(AA$1,城镇化率!$5:$5,0))/100</f>
        <v>3110812.4333736477</v>
      </c>
      <c r="AB304" s="40">
        <f>INDEX(人口源表!$1:$1048576,MATCH($B304,人口源表!$A:$A,0),MATCH(AB$1,人口源表!$1:$1,0))*INDEX(城镇化率!$1:$1048576,MATCH($B304,城镇化率!$A:$A,0),MATCH(AB$1,城镇化率!$5:$5,0))/100</f>
        <v>3115170.4809116991</v>
      </c>
      <c r="AC304" s="40">
        <f>INDEX(人口源表!$1:$1048576,MATCH($B304,人口源表!$A:$A,0),MATCH(AC$1,人口源表!$1:$1,0))*INDEX(城镇化率!$1:$1048576,MATCH($B304,城镇化率!$A:$A,0),MATCH(AC$1,城镇化率!$5:$5,0))/100</f>
        <v>3114824.5879317187</v>
      </c>
      <c r="AD304" s="40">
        <f>INDEX(人口源表!$1:$1048576,MATCH($B304,人口源表!$A:$A,0),MATCH(AD$1,人口源表!$1:$1,0))*INDEX(城镇化率!$1:$1048576,MATCH($B304,城镇化率!$A:$A,0),MATCH(AD$1,城镇化率!$5:$5,0))/100</f>
        <v>3113685.1102367337</v>
      </c>
      <c r="AE304" s="40">
        <f>INDEX(人口源表!$1:$1048576,MATCH($B304,人口源表!$A:$A,0),MATCH(AE$1,人口源表!$1:$1,0))*INDEX(城镇化率!$1:$1048576,MATCH($B304,城镇化率!$A:$A,0),MATCH(AE$1,城镇化率!$5:$5,0))/100</f>
        <v>3111853.4331556233</v>
      </c>
      <c r="AF304" s="40">
        <f>INDEX(人口源表!$1:$1048576,MATCH($B304,人口源表!$A:$A,0),MATCH(AF$1,人口源表!$1:$1,0))*INDEX(城镇化率!$1:$1048576,MATCH($B304,城镇化率!$A:$A,0),MATCH(AF$1,城镇化率!$5:$5,0))/100</f>
        <v>3109428.1723821517</v>
      </c>
      <c r="AG304" s="40">
        <f>INDEX(人口源表!$1:$1048576,MATCH($B304,人口源表!$A:$A,0),MATCH(AG$1,人口源表!$1:$1,0))*INDEX(城镇化率!$1:$1048576,MATCH($B304,城镇化率!$A:$A,0),MATCH(AG$1,城镇化率!$5:$5,0))/100</f>
        <v>3106508.7586392798</v>
      </c>
      <c r="AH304" s="40">
        <f>INDEX(人口源表!$1:$1048576,MATCH($B304,人口源表!$A:$A,0),MATCH(AH$1,人口源表!$1:$1,0))*INDEX(城镇化率!$1:$1048576,MATCH($B304,城镇化率!$A:$A,0),MATCH(AH$1,城镇化率!$5:$5,0))/100</f>
        <v>3103196.1717534857</v>
      </c>
      <c r="AI304" s="40">
        <f>INDEX(人口源表!$1:$1048576,MATCH($B304,人口源表!$A:$A,0),MATCH(AI$1,人口源表!$1:$1,0))*INDEX(城镇化率!$1:$1048576,MATCH($B304,城镇化率!$A:$A,0),MATCH(AI$1,城镇化率!$5:$5,0))/100</f>
        <v>3099587.8043947872</v>
      </c>
      <c r="AJ304" s="40">
        <f>INDEX(人口源表!$1:$1048576,MATCH($B304,人口源表!$A:$A,0),MATCH(AJ$1,人口源表!$1:$1,0))*INDEX(城镇化率!$1:$1048576,MATCH($B304,城镇化率!$A:$A,0),MATCH(AJ$1,城镇化率!$5:$5,0))/100</f>
        <v>3095784.0275435899</v>
      </c>
      <c r="AK304" s="40">
        <f>INDEX(人口源表!$1:$1048576,MATCH($B304,人口源表!$A:$A,0),MATCH(AK$1,人口源表!$1:$1,0))*INDEX(城镇化率!$1:$1048576,MATCH($B304,城镇化率!$A:$A,0),MATCH(AK$1,城镇化率!$5:$5,0))/100</f>
        <v>3091883.0426569162</v>
      </c>
      <c r="AL304" s="40">
        <f>INDEX(人口源表!$1:$1048576,MATCH($B304,人口源表!$A:$A,0),MATCH(AL$1,人口源表!$1:$1,0))*INDEX(城镇化率!$1:$1048576,MATCH($B304,城镇化率!$A:$A,0),MATCH(AL$1,城镇化率!$5:$5,0))/100</f>
        <v>3087983.8032053597</v>
      </c>
      <c r="AM304" s="40">
        <f>INDEX(人口源表!$1:$1048576,MATCH($B304,人口源表!$A:$A,0),MATCH(AM$1,人口源表!$1:$1,0))*INDEX(城镇化率!$1:$1048576,MATCH($B304,城镇化率!$A:$A,0),MATCH(AM$1,城镇化率!$5:$5,0))/100</f>
        <v>3084183.7737331116</v>
      </c>
      <c r="AN304" s="40">
        <f>INDEX(人口源表!$1:$1048576,MATCH($B304,人口源表!$A:$A,0),MATCH(AN$1,人口源表!$1:$1,0))*INDEX(城镇化率!$1:$1048576,MATCH($B304,城镇化率!$A:$A,0),MATCH(AN$1,城镇化率!$5:$5,0))/100</f>
        <v>3080581.8870223756</v>
      </c>
      <c r="AO304" s="40">
        <f>INDEX(人口源表!$1:$1048576,MATCH($B304,人口源表!$A:$A,0),MATCH(AO$1,人口源表!$1:$1,0))*INDEX(城镇化率!$1:$1048576,MATCH($B304,城镇化率!$A:$A,0),MATCH(AO$1,城镇化率!$5:$5,0))/100</f>
        <v>3077274.7946092552</v>
      </c>
      <c r="AP304" s="40">
        <f>INDEX(人口源表!$1:$1048576,MATCH($B304,人口源表!$A:$A,0),MATCH(AP$1,人口源表!$1:$1,0))*INDEX(城镇化率!$1:$1048576,MATCH($B304,城镇化率!$A:$A,0),MATCH(AP$1,城镇化率!$5:$5,0))/100</f>
        <v>3074359.8317793543</v>
      </c>
      <c r="AQ304" s="40">
        <f>INDEX(人口源表!$1:$1048576,MATCH($B304,人口源表!$A:$A,0),MATCH(AQ$1,人口源表!$1:$1,0))*INDEX(城镇化率!$1:$1048576,MATCH($B304,城镇化率!$A:$A,0),MATCH(AQ$1,城镇化率!$5:$5,0))/100</f>
        <v>3071935.0168310162</v>
      </c>
      <c r="AR304" s="40">
        <f>INDEX(人口源表!$1:$1048576,MATCH($B304,人口源表!$A:$A,0),MATCH(AR$1,人口源表!$1:$1,0))*INDEX(城镇化率!$1:$1048576,MATCH($B304,城镇化率!$A:$A,0),MATCH(AR$1,城镇化率!$5:$5,0))/100</f>
        <v>3070096.0054460685</v>
      </c>
      <c r="AS304" s="40">
        <f>INDEX(人口源表!$1:$1048576,MATCH($B304,人口源表!$A:$A,0),MATCH(AS$1,人口源表!$1:$1,0))*INDEX(城镇化率!$1:$1048576,MATCH($B304,城镇化率!$A:$A,0),MATCH(AS$1,城镇化率!$5:$5,0))/100</f>
        <v>3068938.3246695073</v>
      </c>
      <c r="AT304" s="40">
        <f>INDEX(人口源表!$1:$1048576,MATCH($B304,人口源表!$A:$A,0),MATCH(AT$1,人口源表!$1:$1,0))*INDEX(城镇化率!$1:$1048576,MATCH($B304,城镇化率!$A:$A,0),MATCH(AT$1,城镇化率!$5:$5,0))/100</f>
        <v>3068558.8910733592</v>
      </c>
      <c r="AU304" s="40">
        <f>INDEX(人口源表!$1:$1048576,MATCH($B304,人口源表!$A:$A,0),MATCH(AU$1,人口源表!$1:$1,0))*INDEX(城镇化率!$1:$1048576,MATCH($B304,城镇化率!$A:$A,0),MATCH(AU$1,城镇化率!$5:$5,0))/100</f>
        <v>3069052.9442887432</v>
      </c>
      <c r="AV304" s="40">
        <f>INDEX(人口源表!$1:$1048576,MATCH($B304,人口源表!$A:$A,0),MATCH(AV$1,人口源表!$1:$1,0))*INDEX(城镇化率!$1:$1048576,MATCH($B304,城镇化率!$A:$A,0),MATCH(AV$1,城镇化率!$5:$5,0))/100</f>
        <v>3070514.0019868556</v>
      </c>
    </row>
    <row r="305" spans="1:48" x14ac:dyDescent="0.15">
      <c r="A305" s="4" t="s">
        <v>879</v>
      </c>
      <c r="B305" s="4" t="s">
        <v>626</v>
      </c>
      <c r="C305" s="34">
        <f>VLOOKUP(B305,'[1]2016省城人口总结（根）'!B:C,2,FALSE)/100</f>
        <v>0.52166000000000001</v>
      </c>
      <c r="D305" s="40">
        <f>INDEX(人口源表!$1:$1048576,MATCH($B305,人口源表!$A:$A,0),MATCH(D$1,人口源表!$1:$1,0))*INDEX(城镇化率!$1:$1048576,MATCH($B305,城镇化率!$A:$A,0),MATCH(D$1,城镇化率!$5:$5,0))/100</f>
        <v>2849687.3897225712</v>
      </c>
      <c r="E305" s="40">
        <f>INDEX(人口源表!$1:$1048576,MATCH($B305,人口源表!$A:$A,0),MATCH(E$1,人口源表!$1:$1,0))*INDEX(城镇化率!$1:$1048576,MATCH($B305,城镇化率!$A:$A,0),MATCH(E$1,城镇化率!$5:$5,0))/100</f>
        <v>2914222.7420736724</v>
      </c>
      <c r="F305" s="40">
        <f>INDEX(人口源表!$1:$1048576,MATCH($B305,人口源表!$A:$A,0),MATCH(F$1,人口源表!$1:$1,0))*INDEX(城镇化率!$1:$1048576,MATCH($B305,城镇化率!$A:$A,0),MATCH(F$1,城镇化率!$5:$5,0))/100</f>
        <v>2979357.5567397191</v>
      </c>
      <c r="G305" s="40">
        <f>INDEX(人口源表!$1:$1048576,MATCH($B305,人口源表!$A:$A,0),MATCH(G$1,人口源表!$1:$1,0))*INDEX(城镇化率!$1:$1048576,MATCH($B305,城镇化率!$A:$A,0),MATCH(G$1,城镇化率!$5:$5,0))/100</f>
        <v>2549309.4518454568</v>
      </c>
      <c r="H305" s="40">
        <f>INDEX(人口源表!$1:$1048576,MATCH($B305,人口源表!$A:$A,0),MATCH(H$1,人口源表!$1:$1,0))*INDEX(城镇化率!$1:$1048576,MATCH($B305,城镇化率!$A:$A,0),MATCH(H$1,城镇化率!$5:$5,0))/100</f>
        <v>2616494.9009129493</v>
      </c>
      <c r="I305" s="40">
        <f>INDEX(人口源表!$1:$1048576,MATCH($B305,人口源表!$A:$A,0),MATCH(I$1,人口源表!$1:$1,0))*INDEX(城镇化率!$1:$1048576,MATCH($B305,城镇化率!$A:$A,0),MATCH(I$1,城镇化率!$5:$5,0))/100</f>
        <v>2663732.6559115369</v>
      </c>
      <c r="J305" s="40">
        <f>INDEX(人口源表!$1:$1048576,MATCH($B305,人口源表!$A:$A,0),MATCH(J$1,人口源表!$1:$1,0))*INDEX(城镇化率!$1:$1048576,MATCH($B305,城镇化率!$A:$A,0),MATCH(J$1,城镇化率!$5:$5,0))/100</f>
        <v>2708763.2232987843</v>
      </c>
      <c r="K305" s="40">
        <f>INDEX(人口源表!$1:$1048576,MATCH($B305,人口源表!$A:$A,0),MATCH(K$1,人口源表!$1:$1,0))*INDEX(城镇化率!$1:$1048576,MATCH($B305,城镇化率!$A:$A,0),MATCH(K$1,城镇化率!$5:$5,0))/100</f>
        <v>2751629.5793534215</v>
      </c>
      <c r="L305" s="40">
        <f>INDEX(人口源表!$1:$1048576,MATCH($B305,人口源表!$A:$A,0),MATCH(L$1,人口源表!$1:$1,0))*INDEX(城镇化率!$1:$1048576,MATCH($B305,城镇化率!$A:$A,0),MATCH(L$1,城镇化率!$5:$5,0))/100</f>
        <v>2792376.164301021</v>
      </c>
      <c r="M305" s="40">
        <f>INDEX(人口源表!$1:$1048576,MATCH($B305,人口源表!$A:$A,0),MATCH(M$1,人口源表!$1:$1,0))*INDEX(城镇化率!$1:$1048576,MATCH($B305,城镇化率!$A:$A,0),MATCH(M$1,城镇化率!$5:$5,0))/100</f>
        <v>2831051.8210712369</v>
      </c>
      <c r="N305" s="40">
        <f>INDEX(人口源表!$1:$1048576,MATCH($B305,人口源表!$A:$A,0),MATCH(N$1,人口源表!$1:$1,0))*INDEX(城镇化率!$1:$1048576,MATCH($B305,城镇化率!$A:$A,0),MATCH(N$1,城镇化率!$5:$5,0))/100</f>
        <v>2867705.8005159944</v>
      </c>
      <c r="O305" s="40">
        <f>INDEX(人口源表!$1:$1048576,MATCH($B305,人口源表!$A:$A,0),MATCH(O$1,人口源表!$1:$1,0))*INDEX(城镇化率!$1:$1048576,MATCH($B305,城镇化率!$A:$A,0),MATCH(O$1,城镇化率!$5:$5,0))/100</f>
        <v>2902392.4965416808</v>
      </c>
      <c r="P305" s="40">
        <f>INDEX(人口源表!$1:$1048576,MATCH($B305,人口源表!$A:$A,0),MATCH(P$1,人口源表!$1:$1,0))*INDEX(城镇化率!$1:$1048576,MATCH($B305,城镇化率!$A:$A,0),MATCH(P$1,城镇化率!$5:$5,0))/100</f>
        <v>2935166.797023918</v>
      </c>
      <c r="Q305" s="40">
        <f>INDEX(人口源表!$1:$1048576,MATCH($B305,人口源表!$A:$A,0),MATCH(Q$1,人口源表!$1:$1,0))*INDEX(城镇化率!$1:$1048576,MATCH($B305,城镇化率!$A:$A,0),MATCH(Q$1,城镇化率!$5:$5,0))/100</f>
        <v>2966087.0840288033</v>
      </c>
      <c r="R305" s="40">
        <f>INDEX(人口源表!$1:$1048576,MATCH($B305,人口源表!$A:$A,0),MATCH(R$1,人口源表!$1:$1,0))*INDEX(城镇化率!$1:$1048576,MATCH($B305,城镇化率!$A:$A,0),MATCH(R$1,城镇化率!$5:$5,0))/100</f>
        <v>2995215.3324121293</v>
      </c>
      <c r="S305" s="40">
        <f>INDEX(人口源表!$1:$1048576,MATCH($B305,人口源表!$A:$A,0),MATCH(S$1,人口源表!$1:$1,0))*INDEX(城镇化率!$1:$1048576,MATCH($B305,城镇化率!$A:$A,0),MATCH(S$1,城镇化率!$5:$5,0))/100</f>
        <v>3007650.6612507142</v>
      </c>
      <c r="T305" s="40">
        <f>INDEX(人口源表!$1:$1048576,MATCH($B305,人口源表!$A:$A,0),MATCH(T$1,人口源表!$1:$1,0))*INDEX(城镇化率!$1:$1048576,MATCH($B305,城镇化率!$A:$A,0),MATCH(T$1,城镇化率!$5:$5,0))/100</f>
        <v>3018244.5016689445</v>
      </c>
      <c r="U305" s="40">
        <f>INDEX(人口源表!$1:$1048576,MATCH($B305,人口源表!$A:$A,0),MATCH(U$1,人口源表!$1:$1,0))*INDEX(城镇化率!$1:$1048576,MATCH($B305,城镇化率!$A:$A,0),MATCH(U$1,城镇化率!$5:$5,0))/100</f>
        <v>3027091.9467108161</v>
      </c>
      <c r="V305" s="40">
        <f>INDEX(人口源表!$1:$1048576,MATCH($B305,人口源表!$A:$A,0),MATCH(V$1,人口源表!$1:$1,0))*INDEX(城镇化率!$1:$1048576,MATCH($B305,城镇化率!$A:$A,0),MATCH(V$1,城镇化率!$5:$5,0))/100</f>
        <v>3034287.7563174115</v>
      </c>
      <c r="W305" s="40">
        <f>INDEX(人口源表!$1:$1048576,MATCH($B305,人口源表!$A:$A,0),MATCH(W$1,人口源表!$1:$1,0))*INDEX(城镇化率!$1:$1048576,MATCH($B305,城镇化率!$A:$A,0),MATCH(W$1,城镇化率!$5:$5,0))/100</f>
        <v>3039931.3791154562</v>
      </c>
      <c r="X305" s="40">
        <f>INDEX(人口源表!$1:$1048576,MATCH($B305,人口源表!$A:$A,0),MATCH(X$1,人口源表!$1:$1,0))*INDEX(城镇化率!$1:$1048576,MATCH($B305,城镇化率!$A:$A,0),MATCH(X$1,城镇化率!$5:$5,0))/100</f>
        <v>3044120.6918604528</v>
      </c>
      <c r="Y305" s="40">
        <f>INDEX(人口源表!$1:$1048576,MATCH($B305,人口源表!$A:$A,0),MATCH(Y$1,人口源表!$1:$1,0))*INDEX(城镇化率!$1:$1048576,MATCH($B305,城镇化率!$A:$A,0),MATCH(Y$1,城镇化率!$5:$5,0))/100</f>
        <v>3046956.4017406763</v>
      </c>
      <c r="Z305" s="40">
        <f>INDEX(人口源表!$1:$1048576,MATCH($B305,人口源表!$A:$A,0),MATCH(Z$1,人口源表!$1:$1,0))*INDEX(城镇化率!$1:$1048576,MATCH($B305,城镇化率!$A:$A,0),MATCH(Z$1,城镇化率!$5:$5,0))/100</f>
        <v>3048539.5244935914</v>
      </c>
      <c r="AA305" s="40">
        <f>INDEX(人口源表!$1:$1048576,MATCH($B305,人口源表!$A:$A,0),MATCH(AA$1,人口源表!$1:$1,0))*INDEX(城镇化率!$1:$1048576,MATCH($B305,城镇化率!$A:$A,0),MATCH(AA$1,城镇化率!$5:$5,0))/100</f>
        <v>3048974.5889330721</v>
      </c>
      <c r="AB305" s="40">
        <f>INDEX(人口源表!$1:$1048576,MATCH($B305,人口源表!$A:$A,0),MATCH(AB$1,人口源表!$1:$1,0))*INDEX(城镇化率!$1:$1048576,MATCH($B305,城镇化率!$A:$A,0),MATCH(AB$1,城镇化率!$5:$5,0))/100</f>
        <v>3048365.161917205</v>
      </c>
      <c r="AC305" s="40">
        <f>INDEX(人口源表!$1:$1048576,MATCH($B305,人口源表!$A:$A,0),MATCH(AC$1,人口源表!$1:$1,0))*INDEX(城镇化率!$1:$1048576,MATCH($B305,城镇化率!$A:$A,0),MATCH(AC$1,城镇化率!$5:$5,0))/100</f>
        <v>3043089.41065933</v>
      </c>
      <c r="AD305" s="40">
        <f>INDEX(人口源表!$1:$1048576,MATCH($B305,人口源表!$A:$A,0),MATCH(AD$1,人口源表!$1:$1,0))*INDEX(城镇化率!$1:$1048576,MATCH($B305,城镇化率!$A:$A,0),MATCH(AD$1,城镇化率!$5:$5,0))/100</f>
        <v>3036992.7898575449</v>
      </c>
      <c r="AE305" s="40">
        <f>INDEX(人口源表!$1:$1048576,MATCH($B305,人口源表!$A:$A,0),MATCH(AE$1,人口源表!$1:$1,0))*INDEX(城镇化率!$1:$1048576,MATCH($B305,城镇化率!$A:$A,0),MATCH(AE$1,城镇化率!$5:$5,0))/100</f>
        <v>3030186.3312286162</v>
      </c>
      <c r="AF305" s="40">
        <f>INDEX(人口源表!$1:$1048576,MATCH($B305,人口源表!$A:$A,0),MATCH(AF$1,人口源表!$1:$1,0))*INDEX(城镇化率!$1:$1048576,MATCH($B305,城镇化率!$A:$A,0),MATCH(AF$1,城镇化率!$5:$5,0))/100</f>
        <v>3022783.4670198597</v>
      </c>
      <c r="AG305" s="40">
        <f>INDEX(人口源表!$1:$1048576,MATCH($B305,人口源表!$A:$A,0),MATCH(AG$1,人口源表!$1:$1,0))*INDEX(城镇化率!$1:$1048576,MATCH($B305,城镇化率!$A:$A,0),MATCH(AG$1,城镇化率!$5:$5,0))/100</f>
        <v>3014896.7575728823</v>
      </c>
      <c r="AH305" s="40">
        <f>INDEX(人口源表!$1:$1048576,MATCH($B305,人口源表!$A:$A,0),MATCH(AH$1,人口源表!$1:$1,0))*INDEX(城镇化率!$1:$1048576,MATCH($B305,城镇化率!$A:$A,0),MATCH(AH$1,城镇化率!$5:$5,0))/100</f>
        <v>3006639.8467441793</v>
      </c>
      <c r="AI305" s="40">
        <f>INDEX(人口源表!$1:$1048576,MATCH($B305,人口源表!$A:$A,0),MATCH(AI$1,人口源表!$1:$1,0))*INDEX(城镇化率!$1:$1048576,MATCH($B305,城镇化率!$A:$A,0),MATCH(AI$1,城镇化率!$5:$5,0))/100</f>
        <v>2998128.1313032792</v>
      </c>
      <c r="AJ305" s="40">
        <f>INDEX(人口源表!$1:$1048576,MATCH($B305,人口源表!$A:$A,0),MATCH(AJ$1,人口源表!$1:$1,0))*INDEX(城镇化率!$1:$1048576,MATCH($B305,城镇化率!$A:$A,0),MATCH(AJ$1,城镇化率!$5:$5,0))/100</f>
        <v>2989476.7741995906</v>
      </c>
      <c r="AK305" s="40">
        <f>INDEX(人口源表!$1:$1048576,MATCH($B305,人口源表!$A:$A,0),MATCH(AK$1,人口源表!$1:$1,0))*INDEX(城镇化率!$1:$1048576,MATCH($B305,城镇化率!$A:$A,0),MATCH(AK$1,城镇化率!$5:$5,0))/100</f>
        <v>2980803.3647996401</v>
      </c>
      <c r="AL305" s="40">
        <f>INDEX(人口源表!$1:$1048576,MATCH($B305,人口源表!$A:$A,0),MATCH(AL$1,人口源表!$1:$1,0))*INDEX(城镇化率!$1:$1048576,MATCH($B305,城镇化率!$A:$A,0),MATCH(AL$1,城镇化率!$5:$5,0))/100</f>
        <v>2972224.5839505508</v>
      </c>
      <c r="AM305" s="40">
        <f>INDEX(人口源表!$1:$1048576,MATCH($B305,人口源表!$A:$A,0),MATCH(AM$1,人口源表!$1:$1,0))*INDEX(城镇化率!$1:$1048576,MATCH($B305,城镇化率!$A:$A,0),MATCH(AM$1,城镇化率!$5:$5,0))/100</f>
        <v>2963858.8715667748</v>
      </c>
      <c r="AN305" s="40">
        <f>INDEX(人口源表!$1:$1048576,MATCH($B305,人口源表!$A:$A,0),MATCH(AN$1,人口源表!$1:$1,0))*INDEX(城镇化率!$1:$1048576,MATCH($B305,城镇化率!$A:$A,0),MATCH(AN$1,城镇化率!$5:$5,0))/100</f>
        <v>2955826.4432039862</v>
      </c>
      <c r="AO305" s="40">
        <f>INDEX(人口源表!$1:$1048576,MATCH($B305,人口源表!$A:$A,0),MATCH(AO$1,人口源表!$1:$1,0))*INDEX(城镇化率!$1:$1048576,MATCH($B305,城镇化率!$A:$A,0),MATCH(AO$1,城镇化率!$5:$5,0))/100</f>
        <v>2948246.5848571151</v>
      </c>
      <c r="AP305" s="40">
        <f>INDEX(人口源表!$1:$1048576,MATCH($B305,人口源表!$A:$A,0),MATCH(AP$1,人口源表!$1:$1,0))*INDEX(城镇化率!$1:$1048576,MATCH($B305,城镇化率!$A:$A,0),MATCH(AP$1,城镇化率!$5:$5,0))/100</f>
        <v>2941240.35063715</v>
      </c>
      <c r="AQ305" s="40">
        <f>INDEX(人口源表!$1:$1048576,MATCH($B305,人口源表!$A:$A,0),MATCH(AQ$1,人口源表!$1:$1,0))*INDEX(城镇化率!$1:$1048576,MATCH($B305,城镇化率!$A:$A,0),MATCH(AQ$1,城镇化率!$5:$5,0))/100</f>
        <v>2934929.8937194757</v>
      </c>
      <c r="AR305" s="40">
        <f>INDEX(人口源表!$1:$1048576,MATCH($B305,人口源表!$A:$A,0),MATCH(AR$1,人口源表!$1:$1,0))*INDEX(城镇化率!$1:$1048576,MATCH($B305,城镇化率!$A:$A,0),MATCH(AR$1,城镇化率!$5:$5,0))/100</f>
        <v>2929438.4701080788</v>
      </c>
      <c r="AS305" s="40">
        <f>INDEX(人口源表!$1:$1048576,MATCH($B305,人口源表!$A:$A,0),MATCH(AS$1,人口源表!$1:$1,0))*INDEX(城镇化率!$1:$1048576,MATCH($B305,城镇化率!$A:$A,0),MATCH(AS$1,城镇化率!$5:$5,0))/100</f>
        <v>2924889.0607878263</v>
      </c>
      <c r="AT305" s="40">
        <f>INDEX(人口源表!$1:$1048576,MATCH($B305,人口源表!$A:$A,0),MATCH(AT$1,人口源表!$1:$1,0))*INDEX(城镇化率!$1:$1048576,MATCH($B305,城镇化率!$A:$A,0),MATCH(AT$1,城镇化率!$5:$5,0))/100</f>
        <v>2921406.4296019627</v>
      </c>
      <c r="AU305" s="40">
        <f>INDEX(人口源表!$1:$1048576,MATCH($B305,人口源表!$A:$A,0),MATCH(AU$1,人口源表!$1:$1,0))*INDEX(城镇化率!$1:$1048576,MATCH($B305,城镇化率!$A:$A,0),MATCH(AU$1,城镇化率!$5:$5,0))/100</f>
        <v>2919115.7477988084</v>
      </c>
      <c r="AV305" s="40">
        <f>INDEX(人口源表!$1:$1048576,MATCH($B305,人口源表!$A:$A,0),MATCH(AV$1,人口源表!$1:$1,0))*INDEX(城镇化率!$1:$1048576,MATCH($B305,城镇化率!$A:$A,0),MATCH(AV$1,城镇化率!$5:$5,0))/100</f>
        <v>2918143.9817665704</v>
      </c>
    </row>
    <row r="306" spans="1:48" x14ac:dyDescent="0.15">
      <c r="A306" s="4" t="s">
        <v>879</v>
      </c>
      <c r="B306" s="4" t="s">
        <v>628</v>
      </c>
      <c r="C306" s="34">
        <f>VLOOKUP(B306,'[1]2016省城人口总结（根）'!B:C,2,FALSE)/100</f>
        <v>0.52166000000000001</v>
      </c>
      <c r="D306" s="40">
        <f>INDEX(人口源表!$1:$1048576,MATCH($B306,人口源表!$A:$A,0),MATCH(D$1,人口源表!$1:$1,0))*INDEX(城镇化率!$1:$1048576,MATCH($B306,城镇化率!$A:$A,0),MATCH(D$1,城镇化率!$5:$5,0))/100</f>
        <v>1205158.1001983648</v>
      </c>
      <c r="E306" s="40">
        <f>INDEX(人口源表!$1:$1048576,MATCH($B306,人口源表!$A:$A,0),MATCH(E$1,人口源表!$1:$1,0))*INDEX(城镇化率!$1:$1048576,MATCH($B306,城镇化率!$A:$A,0),MATCH(E$1,城镇化率!$5:$5,0))/100</f>
        <v>1235587.8935538195</v>
      </c>
      <c r="F306" s="40">
        <f>INDEX(人口源表!$1:$1048576,MATCH($B306,人口源表!$A:$A,0),MATCH(F$1,人口源表!$1:$1,0))*INDEX(城镇化率!$1:$1048576,MATCH($B306,城镇化率!$A:$A,0),MATCH(F$1,城镇化率!$5:$5,0))/100</f>
        <v>1266226.9461736635</v>
      </c>
      <c r="G306" s="40">
        <f>INDEX(人口源表!$1:$1048576,MATCH($B306,人口源表!$A:$A,0),MATCH(G$1,人口源表!$1:$1,0))*INDEX(城镇化率!$1:$1048576,MATCH($B306,城镇化率!$A:$A,0),MATCH(G$1,城镇化率!$5:$5,0))/100</f>
        <v>1238261.5279952062</v>
      </c>
      <c r="H306" s="40">
        <f>INDEX(人口源表!$1:$1048576,MATCH($B306,人口源表!$A:$A,0),MATCH(H$1,人口源表!$1:$1,0))*INDEX(城镇化率!$1:$1048576,MATCH($B306,城镇化率!$A:$A,0),MATCH(H$1,城镇化率!$5:$5,0))/100</f>
        <v>1273796.6891735075</v>
      </c>
      <c r="I306" s="40">
        <f>INDEX(人口源表!$1:$1048576,MATCH($B306,人口源表!$A:$A,0),MATCH(I$1,人口源表!$1:$1,0))*INDEX(城镇化率!$1:$1048576,MATCH($B306,城镇化率!$A:$A,0),MATCH(I$1,城镇化率!$5:$5,0))/100</f>
        <v>1299989.1010170528</v>
      </c>
      <c r="J306" s="40">
        <f>INDEX(人口源表!$1:$1048576,MATCH($B306,人口源表!$A:$A,0),MATCH(J$1,人口源表!$1:$1,0))*INDEX(城镇化率!$1:$1048576,MATCH($B306,城镇化率!$A:$A,0),MATCH(J$1,城镇化率!$5:$5,0))/100</f>
        <v>1325445.6605270333</v>
      </c>
      <c r="K306" s="40">
        <f>INDEX(人口源表!$1:$1048576,MATCH($B306,人口源表!$A:$A,0),MATCH(K$1,人口源表!$1:$1,0))*INDEX(城镇化率!$1:$1048576,MATCH($B306,城镇化率!$A:$A,0),MATCH(K$1,城镇化率!$5:$5,0))/100</f>
        <v>1350175.0821971183</v>
      </c>
      <c r="L306" s="40">
        <f>INDEX(人口源表!$1:$1048576,MATCH($B306,人口源表!$A:$A,0),MATCH(L$1,人口源表!$1:$1,0))*INDEX(城镇化率!$1:$1048576,MATCH($B306,城镇化率!$A:$A,0),MATCH(L$1,城镇化率!$5:$5,0))/100</f>
        <v>1374189.2855810637</v>
      </c>
      <c r="M306" s="40">
        <f>INDEX(人口源表!$1:$1048576,MATCH($B306,人口源表!$A:$A,0),MATCH(M$1,人口源表!$1:$1,0))*INDEX(城镇化率!$1:$1048576,MATCH($B306,城镇化率!$A:$A,0),MATCH(M$1,城镇化率!$5:$5,0))/100</f>
        <v>1397498.259415536</v>
      </c>
      <c r="N306" s="40">
        <f>INDEX(人口源表!$1:$1048576,MATCH($B306,人口源表!$A:$A,0),MATCH(N$1,人口源表!$1:$1,0))*INDEX(城镇化率!$1:$1048576,MATCH($B306,城镇化率!$A:$A,0),MATCH(N$1,城镇化率!$5:$5,0))/100</f>
        <v>1420114.0915950211</v>
      </c>
      <c r="O306" s="40">
        <f>INDEX(人口源表!$1:$1048576,MATCH($B306,人口源表!$A:$A,0),MATCH(O$1,人口源表!$1:$1,0))*INDEX(城镇化率!$1:$1048576,MATCH($B306,城镇化率!$A:$A,0),MATCH(O$1,城镇化率!$5:$5,0))/100</f>
        <v>1442050.4575537196</v>
      </c>
      <c r="P306" s="40">
        <f>INDEX(人口源表!$1:$1048576,MATCH($B306,人口源表!$A:$A,0),MATCH(P$1,人口源表!$1:$1,0))*INDEX(城镇化率!$1:$1048576,MATCH($B306,城镇化率!$A:$A,0),MATCH(P$1,城镇化率!$5:$5,0))/100</f>
        <v>1463319.0535499156</v>
      </c>
      <c r="Q306" s="40">
        <f>INDEX(人口源表!$1:$1048576,MATCH($B306,人口源表!$A:$A,0),MATCH(Q$1,人口源表!$1:$1,0))*INDEX(城镇化率!$1:$1048576,MATCH($B306,城镇化率!$A:$A,0),MATCH(Q$1,城镇化率!$5:$5,0))/100</f>
        <v>1483934.9692907049</v>
      </c>
      <c r="R306" s="40">
        <f>INDEX(人口源表!$1:$1048576,MATCH($B306,人口源表!$A:$A,0),MATCH(R$1,人口源表!$1:$1,0))*INDEX(城镇化率!$1:$1048576,MATCH($B306,城镇化率!$A:$A,0),MATCH(R$1,城镇化率!$5:$5,0))/100</f>
        <v>1503911.9064330608</v>
      </c>
      <c r="S306" s="40">
        <f>INDEX(人口源表!$1:$1048576,MATCH($B306,人口源表!$A:$A,0),MATCH(S$1,人口源表!$1:$1,0))*INDEX(城镇化率!$1:$1048576,MATCH($B306,城镇化率!$A:$A,0),MATCH(S$1,城镇化率!$5:$5,0))/100</f>
        <v>1515724.9023018954</v>
      </c>
      <c r="T306" s="40">
        <f>INDEX(人口源表!$1:$1048576,MATCH($B306,人口源表!$A:$A,0),MATCH(T$1,人口源表!$1:$1,0))*INDEX(城镇化率!$1:$1048576,MATCH($B306,城镇化率!$A:$A,0),MATCH(T$1,城镇化率!$5:$5,0))/100</f>
        <v>1526782.8458409018</v>
      </c>
      <c r="U306" s="40">
        <f>INDEX(人口源表!$1:$1048576,MATCH($B306,人口源表!$A:$A,0),MATCH(U$1,人口源表!$1:$1,0))*INDEX(城镇化率!$1:$1048576,MATCH($B306,城镇化率!$A:$A,0),MATCH(U$1,城镇化率!$5:$5,0))/100</f>
        <v>1537113.1358070306</v>
      </c>
      <c r="V306" s="40">
        <f>INDEX(人口源表!$1:$1048576,MATCH($B306,人口源表!$A:$A,0),MATCH(V$1,人口源表!$1:$1,0))*INDEX(城镇化率!$1:$1048576,MATCH($B306,城镇化率!$A:$A,0),MATCH(V$1,城镇化率!$5:$5,0))/100</f>
        <v>1546742.5793904159</v>
      </c>
      <c r="W306" s="40">
        <f>INDEX(人口源表!$1:$1048576,MATCH($B306,人口源表!$A:$A,0),MATCH(W$1,人口源表!$1:$1,0))*INDEX(城镇化率!$1:$1048576,MATCH($B306,城镇化率!$A:$A,0),MATCH(W$1,城镇化率!$5:$5,0))/100</f>
        <v>1555698.0016270813</v>
      </c>
      <c r="X306" s="40">
        <f>INDEX(人口源表!$1:$1048576,MATCH($B306,人口源表!$A:$A,0),MATCH(X$1,人口源表!$1:$1,0))*INDEX(城镇化率!$1:$1048576,MATCH($B306,城镇化率!$A:$A,0),MATCH(X$1,城镇化率!$5:$5,0))/100</f>
        <v>1564007.5085793659</v>
      </c>
      <c r="Y306" s="40">
        <f>INDEX(人口源表!$1:$1048576,MATCH($B306,人口源表!$A:$A,0),MATCH(Y$1,人口源表!$1:$1,0))*INDEX(城镇化率!$1:$1048576,MATCH($B306,城镇化率!$A:$A,0),MATCH(Y$1,城镇化率!$5:$5,0))/100</f>
        <v>1571699.873388083</v>
      </c>
      <c r="Z306" s="40">
        <f>INDEX(人口源表!$1:$1048576,MATCH($B306,人口源表!$A:$A,0),MATCH(Z$1,人口源表!$1:$1,0))*INDEX(城镇化率!$1:$1048576,MATCH($B306,城镇化率!$A:$A,0),MATCH(Z$1,城镇化率!$5:$5,0))/100</f>
        <v>1578802.6203886848</v>
      </c>
      <c r="AA306" s="40">
        <f>INDEX(人口源表!$1:$1048576,MATCH($B306,人口源表!$A:$A,0),MATCH(AA$1,人口源表!$1:$1,0))*INDEX(城镇化率!$1:$1048576,MATCH($B306,城镇化率!$A:$A,0),MATCH(AA$1,城镇化率!$5:$5,0))/100</f>
        <v>1585345.209683629</v>
      </c>
      <c r="AB306" s="40">
        <f>INDEX(人口源表!$1:$1048576,MATCH($B306,人口源表!$A:$A,0),MATCH(AB$1,人口源表!$1:$1,0))*INDEX(城镇化率!$1:$1048576,MATCH($B306,城镇化率!$A:$A,0),MATCH(AB$1,城镇化率!$5:$5,0))/100</f>
        <v>1591356.4859146057</v>
      </c>
      <c r="AC306" s="40">
        <f>INDEX(人口源表!$1:$1048576,MATCH($B306,人口源表!$A:$A,0),MATCH(AC$1,人口源表!$1:$1,0))*INDEX(城镇化率!$1:$1048576,MATCH($B306,城镇化率!$A:$A,0),MATCH(AC$1,城镇化率!$5:$5,0))/100</f>
        <v>1594911.2730177538</v>
      </c>
      <c r="AD306" s="40">
        <f>INDEX(人口源表!$1:$1048576,MATCH($B306,人口源表!$A:$A,0),MATCH(AD$1,人口源表!$1:$1,0))*INDEX(城镇化率!$1:$1048576,MATCH($B306,城镇化率!$A:$A,0),MATCH(AD$1,城镇化率!$5:$5,0))/100</f>
        <v>1597984.4998796538</v>
      </c>
      <c r="AE306" s="40">
        <f>INDEX(人口源表!$1:$1048576,MATCH($B306,人口源表!$A:$A,0),MATCH(AE$1,人口源表!$1:$1,0))*INDEX(城镇化率!$1:$1048576,MATCH($B306,城镇化率!$A:$A,0),MATCH(AE$1,城镇化率!$5:$5,0))/100</f>
        <v>1600606.6973546548</v>
      </c>
      <c r="AF306" s="40">
        <f>INDEX(人口源表!$1:$1048576,MATCH($B306,人口源表!$A:$A,0),MATCH(AF$1,人口源表!$1:$1,0))*INDEX(城镇化率!$1:$1048576,MATCH($B306,城镇化率!$A:$A,0),MATCH(AF$1,城镇化率!$5:$5,0))/100</f>
        <v>1602811.5294985799</v>
      </c>
      <c r="AG306" s="40">
        <f>INDEX(人口源表!$1:$1048576,MATCH($B306,人口源表!$A:$A,0),MATCH(AG$1,人口源表!$1:$1,0))*INDEX(城镇化率!$1:$1048576,MATCH($B306,城镇化率!$A:$A,0),MATCH(AG$1,城镇化率!$5:$5,0))/100</f>
        <v>1604629.2450847744</v>
      </c>
      <c r="AH306" s="40">
        <f>INDEX(人口源表!$1:$1048576,MATCH($B306,人口源表!$A:$A,0),MATCH(AH$1,人口源表!$1:$1,0))*INDEX(城镇化率!$1:$1048576,MATCH($B306,城镇化率!$A:$A,0),MATCH(AH$1,城镇化率!$5:$5,0))/100</f>
        <v>1606093.2360360017</v>
      </c>
      <c r="AI306" s="40">
        <f>INDEX(人口源表!$1:$1048576,MATCH($B306,人口源表!$A:$A,0),MATCH(AI$1,人口源表!$1:$1,0))*INDEX(城镇化率!$1:$1048576,MATCH($B306,城镇化率!$A:$A,0),MATCH(AI$1,城镇化率!$5:$5,0))/100</f>
        <v>1607235.4351697939</v>
      </c>
      <c r="AJ306" s="40">
        <f>INDEX(人口源表!$1:$1048576,MATCH($B306,人口源表!$A:$A,0),MATCH(AJ$1,人口源表!$1:$1,0))*INDEX(城镇化率!$1:$1048576,MATCH($B306,城镇化率!$A:$A,0),MATCH(AJ$1,城镇化率!$5:$5,0))/100</f>
        <v>1608088.2871118081</v>
      </c>
      <c r="AK306" s="40">
        <f>INDEX(人口源表!$1:$1048576,MATCH($B306,人口源表!$A:$A,0),MATCH(AK$1,人口源表!$1:$1,0))*INDEX(城镇化率!$1:$1048576,MATCH($B306,城镇化率!$A:$A,0),MATCH(AK$1,城镇化率!$5:$5,0))/100</f>
        <v>1608685.4235237315</v>
      </c>
      <c r="AL306" s="40">
        <f>INDEX(人口源表!$1:$1048576,MATCH($B306,人口源表!$A:$A,0),MATCH(AL$1,人口源表!$1:$1,0))*INDEX(城镇化率!$1:$1048576,MATCH($B306,城镇化率!$A:$A,0),MATCH(AL$1,城镇化率!$5:$5,0))/100</f>
        <v>1609059.6621868368</v>
      </c>
      <c r="AM306" s="40">
        <f>INDEX(人口源表!$1:$1048576,MATCH($B306,人口源表!$A:$A,0),MATCH(AM$1,人口源表!$1:$1,0))*INDEX(城镇化率!$1:$1048576,MATCH($B306,城镇化率!$A:$A,0),MATCH(AM$1,城镇化率!$5:$5,0))/100</f>
        <v>1609243.6620968939</v>
      </c>
      <c r="AN306" s="40">
        <f>INDEX(人口源表!$1:$1048576,MATCH($B306,人口源表!$A:$A,0),MATCH(AN$1,人口源表!$1:$1,0))*INDEX(城镇化率!$1:$1048576,MATCH($B306,城镇化率!$A:$A,0),MATCH(AN$1,城镇化率!$5:$5,0))/100</f>
        <v>1609271.2715079219</v>
      </c>
      <c r="AO306" s="40">
        <f>INDEX(人口源表!$1:$1048576,MATCH($B306,人口源表!$A:$A,0),MATCH(AO$1,人口源表!$1:$1,0))*INDEX(城镇化率!$1:$1048576,MATCH($B306,城镇化率!$A:$A,0),MATCH(AO$1,城镇化率!$5:$5,0))/100</f>
        <v>1609175.5041642331</v>
      </c>
      <c r="AP306" s="40">
        <f>INDEX(人口源表!$1:$1048576,MATCH($B306,人口源表!$A:$A,0),MATCH(AP$1,人口源表!$1:$1,0))*INDEX(城镇化率!$1:$1048576,MATCH($B306,城镇化率!$A:$A,0),MATCH(AP$1,城镇化率!$5:$5,0))/100</f>
        <v>1608990.5677787729</v>
      </c>
      <c r="AQ306" s="40">
        <f>INDEX(人口源表!$1:$1048576,MATCH($B306,人口源表!$A:$A,0),MATCH(AQ$1,人口源表!$1:$1,0))*INDEX(城镇化率!$1:$1048576,MATCH($B306,城镇化率!$A:$A,0),MATCH(AQ$1,城镇化率!$5:$5,0))/100</f>
        <v>1608749.1393014016</v>
      </c>
      <c r="AR306" s="40">
        <f>INDEX(人口源表!$1:$1048576,MATCH($B306,人口源表!$A:$A,0),MATCH(AR$1,人口源表!$1:$1,0))*INDEX(城镇化率!$1:$1048576,MATCH($B306,城镇化率!$A:$A,0),MATCH(AR$1,城镇化率!$5:$5,0))/100</f>
        <v>1608486.4603401881</v>
      </c>
      <c r="AS306" s="40">
        <f>INDEX(人口源表!$1:$1048576,MATCH($B306,人口源表!$A:$A,0),MATCH(AS$1,人口源表!$1:$1,0))*INDEX(城镇化率!$1:$1048576,MATCH($B306,城镇化率!$A:$A,0),MATCH(AS$1,城镇化率!$5:$5,0))/100</f>
        <v>1608236.2360434439</v>
      </c>
      <c r="AT306" s="40">
        <f>INDEX(人口源表!$1:$1048576,MATCH($B306,人口源表!$A:$A,0),MATCH(AT$1,人口源表!$1:$1,0))*INDEX(城镇化率!$1:$1048576,MATCH($B306,城镇化率!$A:$A,0),MATCH(AT$1,城镇化率!$5:$5,0))/100</f>
        <v>1608033.3746974384</v>
      </c>
      <c r="AU306" s="40">
        <f>INDEX(人口源表!$1:$1048576,MATCH($B306,人口源表!$A:$A,0),MATCH(AU$1,人口源表!$1:$1,0))*INDEX(城镇化率!$1:$1048576,MATCH($B306,城镇化率!$A:$A,0),MATCH(AU$1,城镇化率!$5:$5,0))/100</f>
        <v>1607911.2215489226</v>
      </c>
      <c r="AV306" s="40">
        <f>INDEX(人口源表!$1:$1048576,MATCH($B306,人口源表!$A:$A,0),MATCH(AV$1,人口源表!$1:$1,0))*INDEX(城镇化率!$1:$1048576,MATCH($B306,城镇化率!$A:$A,0),MATCH(AV$1,城镇化率!$5:$5,0))/100</f>
        <v>1607905.0175781124</v>
      </c>
    </row>
    <row r="307" spans="1:48" x14ac:dyDescent="0.15">
      <c r="A307" s="4" t="s">
        <v>879</v>
      </c>
      <c r="B307" s="4" t="s">
        <v>630</v>
      </c>
      <c r="C307" s="34">
        <f>VLOOKUP(B307,'[1]2016省城人口总结（根）'!B:C,2,FALSE)/100</f>
        <v>0.49398999999999998</v>
      </c>
      <c r="D307" s="40">
        <f>INDEX(人口源表!$1:$1048576,MATCH($B307,人口源表!$A:$A,0),MATCH(D$1,人口源表!$1:$1,0))*INDEX(城镇化率!$1:$1048576,MATCH($B307,城镇化率!$A:$A,0),MATCH(D$1,城镇化率!$5:$5,0))/100</f>
        <v>1728773.1056977126</v>
      </c>
      <c r="E307" s="40">
        <f>INDEX(人口源表!$1:$1048576,MATCH($B307,人口源表!$A:$A,0),MATCH(E$1,人口源表!$1:$1,0))*INDEX(城镇化率!$1:$1048576,MATCH($B307,城镇化率!$A:$A,0),MATCH(E$1,城镇化率!$5:$5,0))/100</f>
        <v>1763992.1284152404</v>
      </c>
      <c r="F307" s="40">
        <f>INDEX(人口源表!$1:$1048576,MATCH($B307,人口源表!$A:$A,0),MATCH(F$1,人口源表!$1:$1,0))*INDEX(城镇化率!$1:$1048576,MATCH($B307,城镇化率!$A:$A,0),MATCH(F$1,城镇化率!$5:$5,0))/100</f>
        <v>1799303.0653265377</v>
      </c>
      <c r="G307" s="40">
        <f>INDEX(人口源表!$1:$1048576,MATCH($B307,人口源表!$A:$A,0),MATCH(G$1,人口源表!$1:$1,0))*INDEX(城镇化率!$1:$1048576,MATCH($B307,城镇化率!$A:$A,0),MATCH(G$1,城镇化率!$5:$5,0))/100</f>
        <v>1660944.7108920256</v>
      </c>
      <c r="H307" s="40">
        <f>INDEX(人口源表!$1:$1048576,MATCH($B307,人口源表!$A:$A,0),MATCH(H$1,人口源表!$1:$1,0))*INDEX(城镇化率!$1:$1048576,MATCH($B307,城镇化率!$A:$A,0),MATCH(H$1,城镇化率!$5:$5,0))/100</f>
        <v>1697033.8686900509</v>
      </c>
      <c r="I307" s="40">
        <f>INDEX(人口源表!$1:$1048576,MATCH($B307,人口源表!$A:$A,0),MATCH(I$1,人口源表!$1:$1,0))*INDEX(城镇化率!$1:$1048576,MATCH($B307,城镇化率!$A:$A,0),MATCH(I$1,城镇化率!$5:$5,0))/100</f>
        <v>1720874.2001127442</v>
      </c>
      <c r="J307" s="40">
        <f>INDEX(人口源表!$1:$1048576,MATCH($B307,人口源表!$A:$A,0),MATCH(J$1,人口源表!$1:$1,0))*INDEX(城镇化率!$1:$1048576,MATCH($B307,城镇化率!$A:$A,0),MATCH(J$1,城镇化率!$5:$5,0))/100</f>
        <v>1743966.6257224199</v>
      </c>
      <c r="K307" s="40">
        <f>INDEX(人口源表!$1:$1048576,MATCH($B307,人口源表!$A:$A,0),MATCH(K$1,人口源表!$1:$1,0))*INDEX(城镇化率!$1:$1048576,MATCH($B307,城镇化率!$A:$A,0),MATCH(K$1,城镇化率!$5:$5,0))/100</f>
        <v>1766282.1643070856</v>
      </c>
      <c r="L307" s="40">
        <f>INDEX(人口源表!$1:$1048576,MATCH($B307,人口源表!$A:$A,0),MATCH(L$1,人口源表!$1:$1,0))*INDEX(城镇化率!$1:$1048576,MATCH($B307,城镇化率!$A:$A,0),MATCH(L$1,城镇化率!$5:$5,0))/100</f>
        <v>1787795.6019878017</v>
      </c>
      <c r="M307" s="40">
        <f>INDEX(人口源表!$1:$1048576,MATCH($B307,人口源表!$A:$A,0),MATCH(M$1,人口源表!$1:$1,0))*INDEX(城镇化率!$1:$1048576,MATCH($B307,城镇化率!$A:$A,0),MATCH(M$1,城镇化率!$5:$5,0))/100</f>
        <v>1808482.9239142197</v>
      </c>
      <c r="N307" s="40">
        <f>INDEX(人口源表!$1:$1048576,MATCH($B307,人口源表!$A:$A,0),MATCH(N$1,人口源表!$1:$1,0))*INDEX(城镇化率!$1:$1048576,MATCH($B307,城镇化率!$A:$A,0),MATCH(N$1,城镇化率!$5:$5,0))/100</f>
        <v>1828324.7565854455</v>
      </c>
      <c r="O307" s="40">
        <f>INDEX(人口源表!$1:$1048576,MATCH($B307,人口源表!$A:$A,0),MATCH(O$1,人口源表!$1:$1,0))*INDEX(城镇化率!$1:$1048576,MATCH($B307,城镇化率!$A:$A,0),MATCH(O$1,城镇化率!$5:$5,0))/100</f>
        <v>1847303.2154039422</v>
      </c>
      <c r="P307" s="40">
        <f>INDEX(人口源表!$1:$1048576,MATCH($B307,人口源表!$A:$A,0),MATCH(P$1,人口源表!$1:$1,0))*INDEX(城镇化率!$1:$1048576,MATCH($B307,城镇化率!$A:$A,0),MATCH(P$1,城镇化率!$5:$5,0))/100</f>
        <v>1865403.7061148481</v>
      </c>
      <c r="Q307" s="40">
        <f>INDEX(人口源表!$1:$1048576,MATCH($B307,人口源表!$A:$A,0),MATCH(Q$1,人口源表!$1:$1,0))*INDEX(城镇化率!$1:$1048576,MATCH($B307,城镇化率!$A:$A,0),MATCH(Q$1,城镇化率!$5:$5,0))/100</f>
        <v>1882615.6758801057</v>
      </c>
      <c r="R307" s="40">
        <f>INDEX(人口源表!$1:$1048576,MATCH($B307,人口源表!$A:$A,0),MATCH(R$1,人口源表!$1:$1,0))*INDEX(城镇化率!$1:$1048576,MATCH($B307,城镇化率!$A:$A,0),MATCH(R$1,城镇化率!$5:$5,0))/100</f>
        <v>1898931.0692104399</v>
      </c>
      <c r="S307" s="40">
        <f>INDEX(人口源表!$1:$1048576,MATCH($B307,人口源表!$A:$A,0),MATCH(S$1,人口源表!$1:$1,0))*INDEX(城镇化率!$1:$1048576,MATCH($B307,城镇化率!$A:$A,0),MATCH(S$1,城镇化率!$5:$5,0))/100</f>
        <v>1904869.2611426623</v>
      </c>
      <c r="T307" s="40">
        <f>INDEX(人口源表!$1:$1048576,MATCH($B307,人口源表!$A:$A,0),MATCH(T$1,人口源表!$1:$1,0))*INDEX(城镇化率!$1:$1048576,MATCH($B307,城镇化率!$A:$A,0),MATCH(T$1,城镇化率!$5:$5,0))/100</f>
        <v>1909810.5305651226</v>
      </c>
      <c r="U307" s="40">
        <f>INDEX(人口源表!$1:$1048576,MATCH($B307,人口源表!$A:$A,0),MATCH(U$1,人口源表!$1:$1,0))*INDEX(城镇化率!$1:$1048576,MATCH($B307,城镇化率!$A:$A,0),MATCH(U$1,城镇化率!$5:$5,0))/100</f>
        <v>1913773.4917336674</v>
      </c>
      <c r="V307" s="40">
        <f>INDEX(人口源表!$1:$1048576,MATCH($B307,人口源表!$A:$A,0),MATCH(V$1,人口源表!$1:$1,0))*INDEX(城镇化率!$1:$1048576,MATCH($B307,城镇化率!$A:$A,0),MATCH(V$1,城镇化率!$5:$5,0))/100</f>
        <v>1916778.4735615468</v>
      </c>
      <c r="W307" s="40">
        <f>INDEX(人口源表!$1:$1048576,MATCH($B307,人口源表!$A:$A,0),MATCH(W$1,人口源表!$1:$1,0))*INDEX(城镇化率!$1:$1048576,MATCH($B307,城镇化率!$A:$A,0),MATCH(W$1,城镇化率!$5:$5,0))/100</f>
        <v>1918852.3446011373</v>
      </c>
      <c r="X307" s="40">
        <f>INDEX(人口源表!$1:$1048576,MATCH($B307,人口源表!$A:$A,0),MATCH(X$1,人口源表!$1:$1,0))*INDEX(城镇化率!$1:$1048576,MATCH($B307,城镇化率!$A:$A,0),MATCH(X$1,城镇化率!$5:$5,0))/100</f>
        <v>1920024.4597485226</v>
      </c>
      <c r="Y307" s="40">
        <f>INDEX(人口源表!$1:$1048576,MATCH($B307,人口源表!$A:$A,0),MATCH(Y$1,人口源表!$1:$1,0))*INDEX(城镇化率!$1:$1048576,MATCH($B307,城镇化率!$A:$A,0),MATCH(Y$1,城镇化率!$5:$5,0))/100</f>
        <v>1920329.1324948596</v>
      </c>
      <c r="Z307" s="40">
        <f>INDEX(人口源表!$1:$1048576,MATCH($B307,人口源表!$A:$A,0),MATCH(Z$1,人口源表!$1:$1,0))*INDEX(城镇化率!$1:$1048576,MATCH($B307,城镇化率!$A:$A,0),MATCH(Z$1,城镇化率!$5:$5,0))/100</f>
        <v>1919804.5353332988</v>
      </c>
      <c r="AA307" s="40">
        <f>INDEX(人口源表!$1:$1048576,MATCH($B307,人口源表!$A:$A,0),MATCH(AA$1,人口源表!$1:$1,0))*INDEX(城镇化率!$1:$1048576,MATCH($B307,城镇化率!$A:$A,0),MATCH(AA$1,城镇化率!$5:$5,0))/100</f>
        <v>1918493.3970915708</v>
      </c>
      <c r="AB307" s="40">
        <f>INDEX(人口源表!$1:$1048576,MATCH($B307,人口源表!$A:$A,0),MATCH(AB$1,人口源表!$1:$1,0))*INDEX(城镇化率!$1:$1048576,MATCH($B307,城镇化率!$A:$A,0),MATCH(AB$1,城镇化率!$5:$5,0))/100</f>
        <v>1916442.4925988445</v>
      </c>
      <c r="AC307" s="40">
        <f>INDEX(人口源表!$1:$1048576,MATCH($B307,人口源表!$A:$A,0),MATCH(AC$1,人口源表!$1:$1,0))*INDEX(城镇化率!$1:$1048576,MATCH($B307,城镇化率!$A:$A,0),MATCH(AC$1,城镇化率!$5:$5,0))/100</f>
        <v>1911362.227200337</v>
      </c>
      <c r="AD307" s="40">
        <f>INDEX(人口源表!$1:$1048576,MATCH($B307,人口源表!$A:$A,0),MATCH(AD$1,人口源表!$1:$1,0))*INDEX(城镇化率!$1:$1048576,MATCH($B307,城镇化率!$A:$A,0),MATCH(AD$1,城镇化率!$5:$5,0))/100</f>
        <v>1905660.6045280574</v>
      </c>
      <c r="AE307" s="40">
        <f>INDEX(人口源表!$1:$1048576,MATCH($B307,人口源表!$A:$A,0),MATCH(AE$1,人口源表!$1:$1,0))*INDEX(城镇化率!$1:$1048576,MATCH($B307,城镇化率!$A:$A,0),MATCH(AE$1,城镇化率!$5:$5,0))/100</f>
        <v>1899402.2830250401</v>
      </c>
      <c r="AF307" s="40">
        <f>INDEX(人口源表!$1:$1048576,MATCH($B307,人口源表!$A:$A,0),MATCH(AF$1,人口源表!$1:$1,0))*INDEX(城镇化率!$1:$1048576,MATCH($B307,城镇化率!$A:$A,0),MATCH(AF$1,城镇化率!$5:$5,0))/100</f>
        <v>1892653.5706791198</v>
      </c>
      <c r="AG307" s="40">
        <f>INDEX(人口源表!$1:$1048576,MATCH($B307,人口源表!$A:$A,0),MATCH(AG$1,人口源表!$1:$1,0))*INDEX(城镇化率!$1:$1048576,MATCH($B307,城镇化率!$A:$A,0),MATCH(AG$1,城镇化率!$5:$5,0))/100</f>
        <v>1885486.8235003722</v>
      </c>
      <c r="AH307" s="40">
        <f>INDEX(人口源表!$1:$1048576,MATCH($B307,人口源表!$A:$A,0),MATCH(AH$1,人口源表!$1:$1,0))*INDEX(城镇化率!$1:$1048576,MATCH($B307,城镇化率!$A:$A,0),MATCH(AH$1,城镇化率!$5:$5,0))/100</f>
        <v>1877979.9221876115</v>
      </c>
      <c r="AI307" s="40">
        <f>INDEX(人口源表!$1:$1048576,MATCH($B307,人口源表!$A:$A,0),MATCH(AI$1,人口源表!$1:$1,0))*INDEX(城镇化率!$1:$1048576,MATCH($B307,城镇化率!$A:$A,0),MATCH(AI$1,城镇化率!$5:$5,0))/100</f>
        <v>1870213.8457546141</v>
      </c>
      <c r="AJ307" s="40">
        <f>INDEX(人口源表!$1:$1048576,MATCH($B307,人口源表!$A:$A,0),MATCH(AJ$1,人口源表!$1:$1,0))*INDEX(城镇化率!$1:$1048576,MATCH($B307,城镇化率!$A:$A,0),MATCH(AJ$1,城镇化率!$5:$5,0))/100</f>
        <v>1862275.248131376</v>
      </c>
      <c r="AK307" s="40">
        <f>INDEX(人口源表!$1:$1048576,MATCH($B307,人口源表!$A:$A,0),MATCH(AK$1,人口源表!$1:$1,0))*INDEX(城镇化率!$1:$1048576,MATCH($B307,城镇化率!$A:$A,0),MATCH(AK$1,城镇化率!$5:$5,0))/100</f>
        <v>1854255.2839491998</v>
      </c>
      <c r="AL307" s="40">
        <f>INDEX(人口源表!$1:$1048576,MATCH($B307,人口源表!$A:$A,0),MATCH(AL$1,人口源表!$1:$1,0))*INDEX(城镇化率!$1:$1048576,MATCH($B307,城镇化率!$A:$A,0),MATCH(AL$1,城镇化率!$5:$5,0))/100</f>
        <v>1846251.5923790354</v>
      </c>
      <c r="AM307" s="40">
        <f>INDEX(人口源表!$1:$1048576,MATCH($B307,人口源表!$A:$A,0),MATCH(AM$1,人口源表!$1:$1,0))*INDEX(城镇化率!$1:$1048576,MATCH($B307,城镇化率!$A:$A,0),MATCH(AM$1,城镇化率!$5:$5,0))/100</f>
        <v>1838363.9294835604</v>
      </c>
      <c r="AN307" s="40">
        <f>INDEX(人口源表!$1:$1048576,MATCH($B307,人口源表!$A:$A,0),MATCH(AN$1,人口源表!$1:$1,0))*INDEX(城镇化率!$1:$1048576,MATCH($B307,城镇化率!$A:$A,0),MATCH(AN$1,城镇化率!$5:$5,0))/100</f>
        <v>1830700.6138193654</v>
      </c>
      <c r="AO307" s="40">
        <f>INDEX(人口源表!$1:$1048576,MATCH($B307,人口源表!$A:$A,0),MATCH(AO$1,人口源表!$1:$1,0))*INDEX(城镇化率!$1:$1048576,MATCH($B307,城镇化率!$A:$A,0),MATCH(AO$1,城镇化率!$5:$5,0))/100</f>
        <v>1823372.2298746137</v>
      </c>
      <c r="AP307" s="40">
        <f>INDEX(人口源表!$1:$1048576,MATCH($B307,人口源表!$A:$A,0),MATCH(AP$1,人口源表!$1:$1,0))*INDEX(城镇化率!$1:$1048576,MATCH($B307,城镇化率!$A:$A,0),MATCH(AP$1,城镇化率!$5:$5,0))/100</f>
        <v>1816496.8299449619</v>
      </c>
      <c r="AQ307" s="40">
        <f>INDEX(人口源表!$1:$1048576,MATCH($B307,人口源表!$A:$A,0),MATCH(AQ$1,人口源表!$1:$1,0))*INDEX(城镇化率!$1:$1048576,MATCH($B307,城镇化率!$A:$A,0),MATCH(AQ$1,城镇化率!$5:$5,0))/100</f>
        <v>1810197.4623228302</v>
      </c>
      <c r="AR307" s="40">
        <f>INDEX(人口源表!$1:$1048576,MATCH($B307,人口源表!$A:$A,0),MATCH(AR$1,人口源表!$1:$1,0))*INDEX(城镇化率!$1:$1048576,MATCH($B307,城镇化率!$A:$A,0),MATCH(AR$1,城镇化率!$5:$5,0))/100</f>
        <v>1804601.5971881943</v>
      </c>
      <c r="AS307" s="40">
        <f>INDEX(人口源表!$1:$1048576,MATCH($B307,人口源表!$A:$A,0),MATCH(AS$1,人口源表!$1:$1,0))*INDEX(城镇化率!$1:$1048576,MATCH($B307,城镇化率!$A:$A,0),MATCH(AS$1,城镇化率!$5:$5,0))/100</f>
        <v>1799843.1551893516</v>
      </c>
      <c r="AT307" s="40">
        <f>INDEX(人口源表!$1:$1048576,MATCH($B307,人口源表!$A:$A,0),MATCH(AT$1,人口源表!$1:$1,0))*INDEX(城镇化率!$1:$1048576,MATCH($B307,城镇化率!$A:$A,0),MATCH(AT$1,城镇化率!$5:$5,0))/100</f>
        <v>1796061.9546184165</v>
      </c>
      <c r="AU307" s="40">
        <f>INDEX(人口源表!$1:$1048576,MATCH($B307,人口源表!$A:$A,0),MATCH(AU$1,人口源表!$1:$1,0))*INDEX(城镇化率!$1:$1048576,MATCH($B307,城镇化率!$A:$A,0),MATCH(AU$1,城镇化率!$5:$5,0))/100</f>
        <v>1793402.4857445881</v>
      </c>
      <c r="AV307" s="40">
        <f>INDEX(人口源表!$1:$1048576,MATCH($B307,人口源表!$A:$A,0),MATCH(AV$1,人口源表!$1:$1,0))*INDEX(城镇化率!$1:$1048576,MATCH($B307,城镇化率!$A:$A,0),MATCH(AV$1,城镇化率!$5:$5,0))/100</f>
        <v>1792017.287372452</v>
      </c>
    </row>
    <row r="308" spans="1:48" x14ac:dyDescent="0.15">
      <c r="A308" s="4" t="s">
        <v>879</v>
      </c>
      <c r="B308" s="4" t="s">
        <v>632</v>
      </c>
      <c r="C308" s="34">
        <f>VLOOKUP(B308,'[1]2016省城人口总结（根）'!B:C,2,FALSE)/100</f>
        <v>0.52166000000000001</v>
      </c>
      <c r="D308" s="40">
        <f>INDEX(人口源表!$1:$1048576,MATCH($B308,人口源表!$A:$A,0),MATCH(D$1,人口源表!$1:$1,0))*INDEX(城镇化率!$1:$1048576,MATCH($B308,城镇化率!$A:$A,0),MATCH(D$1,城镇化率!$5:$5,0))/100</f>
        <v>1838817.0726862103</v>
      </c>
      <c r="E308" s="40">
        <f>INDEX(人口源表!$1:$1048576,MATCH($B308,人口源表!$A:$A,0),MATCH(E$1,人口源表!$1:$1,0))*INDEX(城镇化率!$1:$1048576,MATCH($B308,城镇化率!$A:$A,0),MATCH(E$1,城镇化率!$5:$5,0))/100</f>
        <v>1884735.021186494</v>
      </c>
      <c r="F308" s="40">
        <f>INDEX(人口源表!$1:$1048576,MATCH($B308,人口源表!$A:$A,0),MATCH(F$1,人口源表!$1:$1,0))*INDEX(城镇化率!$1:$1048576,MATCH($B308,城镇化率!$A:$A,0),MATCH(F$1,城镇化率!$5:$5,0))/100</f>
        <v>1931046.6316623283</v>
      </c>
      <c r="G308" s="40">
        <f>INDEX(人口源表!$1:$1048576,MATCH($B308,人口源表!$A:$A,0),MATCH(G$1,人口源表!$1:$1,0))*INDEX(城镇化率!$1:$1048576,MATCH($B308,城镇化率!$A:$A,0),MATCH(G$1,城镇化率!$5:$5,0))/100</f>
        <v>1965881.8464006055</v>
      </c>
      <c r="H308" s="40">
        <f>INDEX(人口源表!$1:$1048576,MATCH($B308,人口源表!$A:$A,0),MATCH(H$1,人口源表!$1:$1,0))*INDEX(城镇化率!$1:$1048576,MATCH($B308,城镇化率!$A:$A,0),MATCH(H$1,城镇化率!$5:$5,0))/100</f>
        <v>2022764.1585389844</v>
      </c>
      <c r="I308" s="40">
        <f>INDEX(人口源表!$1:$1048576,MATCH($B308,人口源表!$A:$A,0),MATCH(I$1,人口源表!$1:$1,0))*INDEX(城镇化率!$1:$1048576,MATCH($B308,城镇化率!$A:$A,0),MATCH(I$1,城镇化率!$5:$5,0))/100</f>
        <v>2064526.8032173302</v>
      </c>
      <c r="J308" s="40">
        <f>INDEX(人口源表!$1:$1048576,MATCH($B308,人口源表!$A:$A,0),MATCH(J$1,人口源表!$1:$1,0))*INDEX(城镇化率!$1:$1048576,MATCH($B308,城镇化率!$A:$A,0),MATCH(J$1,城镇化率!$5:$5,0))/100</f>
        <v>2104855.3267396973</v>
      </c>
      <c r="K308" s="40">
        <f>INDEX(人口源表!$1:$1048576,MATCH($B308,人口源表!$A:$A,0),MATCH(K$1,人口源表!$1:$1,0))*INDEX(城镇化率!$1:$1048576,MATCH($B308,城镇化率!$A:$A,0),MATCH(K$1,城镇化率!$5:$5,0))/100</f>
        <v>2143789.346926277</v>
      </c>
      <c r="L308" s="40">
        <f>INDEX(人口源表!$1:$1048576,MATCH($B308,人口源表!$A:$A,0),MATCH(L$1,人口源表!$1:$1,0))*INDEX(城镇化率!$1:$1048576,MATCH($B308,城镇化率!$A:$A,0),MATCH(L$1,城镇化率!$5:$5,0))/100</f>
        <v>2181368.169934127</v>
      </c>
      <c r="M308" s="40">
        <f>INDEX(人口源表!$1:$1048576,MATCH($B308,人口源表!$A:$A,0),MATCH(M$1,人口源表!$1:$1,0))*INDEX(城镇化率!$1:$1048576,MATCH($B308,城镇化率!$A:$A,0),MATCH(M$1,城镇化率!$5:$5,0))/100</f>
        <v>2217632.4784540976</v>
      </c>
      <c r="N308" s="40">
        <f>INDEX(人口源表!$1:$1048576,MATCH($B308,人口源表!$A:$A,0),MATCH(N$1,人口源表!$1:$1,0))*INDEX(城镇化率!$1:$1048576,MATCH($B308,城镇化率!$A:$A,0),MATCH(N$1,城镇化率!$5:$5,0))/100</f>
        <v>2252623.1606622143</v>
      </c>
      <c r="O308" s="40">
        <f>INDEX(人口源表!$1:$1048576,MATCH($B308,人口源表!$A:$A,0),MATCH(O$1,人口源表!$1:$1,0))*INDEX(城镇化率!$1:$1048576,MATCH($B308,城镇化率!$A:$A,0),MATCH(O$1,城镇化率!$5:$5,0))/100</f>
        <v>2286381.8628541948</v>
      </c>
      <c r="P308" s="40">
        <f>INDEX(人口源表!$1:$1048576,MATCH($B308,人口源表!$A:$A,0),MATCH(P$1,人口源表!$1:$1,0))*INDEX(城镇化率!$1:$1048576,MATCH($B308,城镇化率!$A:$A,0),MATCH(P$1,城镇化率!$5:$5,0))/100</f>
        <v>2318950.9716535611</v>
      </c>
      <c r="Q308" s="40">
        <f>INDEX(人口源表!$1:$1048576,MATCH($B308,人口源表!$A:$A,0),MATCH(Q$1,人口源表!$1:$1,0))*INDEX(城镇化率!$1:$1048576,MATCH($B308,城镇化率!$A:$A,0),MATCH(Q$1,城镇化率!$5:$5,0))/100</f>
        <v>2350374.8157655839</v>
      </c>
      <c r="R308" s="40">
        <f>INDEX(人口源表!$1:$1048576,MATCH($B308,人口源表!$A:$A,0),MATCH(R$1,人口源表!$1:$1,0))*INDEX(城镇化率!$1:$1048576,MATCH($B308,城镇化率!$A:$A,0),MATCH(R$1,城镇化率!$5:$5,0))/100</f>
        <v>2380696.0080801221</v>
      </c>
      <c r="S308" s="40">
        <f>INDEX(人口源表!$1:$1048576,MATCH($B308,人口源表!$A:$A,0),MATCH(S$1,人口源表!$1:$1,0))*INDEX(城镇化率!$1:$1048576,MATCH($B308,城镇化率!$A:$A,0),MATCH(S$1,城镇化率!$5:$5,0))/100</f>
        <v>2398029.167204876</v>
      </c>
      <c r="T308" s="40">
        <f>INDEX(人口源表!$1:$1048576,MATCH($B308,人口源表!$A:$A,0),MATCH(T$1,人口源表!$1:$1,0))*INDEX(城镇化率!$1:$1048576,MATCH($B308,城镇化率!$A:$A,0),MATCH(T$1,城镇化率!$5:$5,0))/100</f>
        <v>2414130.6128867418</v>
      </c>
      <c r="U308" s="40">
        <f>INDEX(人口源表!$1:$1048576,MATCH($B308,人口源表!$A:$A,0),MATCH(U$1,人口源表!$1:$1,0))*INDEX(城镇化率!$1:$1048576,MATCH($B308,城镇化率!$A:$A,0),MATCH(U$1,城镇化率!$5:$5,0))/100</f>
        <v>2429060.9635881544</v>
      </c>
      <c r="V308" s="40">
        <f>INDEX(人口源表!$1:$1048576,MATCH($B308,人口源表!$A:$A,0),MATCH(V$1,人口源表!$1:$1,0))*INDEX(城镇化率!$1:$1048576,MATCH($B308,城镇化率!$A:$A,0),MATCH(V$1,城镇化率!$5:$5,0))/100</f>
        <v>2442882.2420764584</v>
      </c>
      <c r="W308" s="40">
        <f>INDEX(人口源表!$1:$1048576,MATCH($B308,人口源表!$A:$A,0),MATCH(W$1,人口源表!$1:$1,0))*INDEX(城镇化率!$1:$1048576,MATCH($B308,城镇化率!$A:$A,0),MATCH(W$1,城镇化率!$5:$5,0))/100</f>
        <v>2455655.3656801702</v>
      </c>
      <c r="X308" s="40">
        <f>INDEX(人口源表!$1:$1048576,MATCH($B308,人口源表!$A:$A,0),MATCH(X$1,人口源表!$1:$1,0))*INDEX(城镇化率!$1:$1048576,MATCH($B308,城镇化率!$A:$A,0),MATCH(X$1,城镇化率!$5:$5,0))/100</f>
        <v>2467440.7368283556</v>
      </c>
      <c r="Y308" s="40">
        <f>INDEX(人口源表!$1:$1048576,MATCH($B308,人口源表!$A:$A,0),MATCH(Y$1,人口源表!$1:$1,0))*INDEX(城镇化率!$1:$1048576,MATCH($B308,城镇化率!$A:$A,0),MATCH(Y$1,城镇化率!$5:$5,0))/100</f>
        <v>2478297.5751596862</v>
      </c>
      <c r="Z308" s="40">
        <f>INDEX(人口源表!$1:$1048576,MATCH($B308,人口源表!$A:$A,0),MATCH(Z$1,人口源表!$1:$1,0))*INDEX(城镇化率!$1:$1048576,MATCH($B308,城镇化率!$A:$A,0),MATCH(Z$1,城镇化率!$5:$5,0))/100</f>
        <v>2488285.1546172583</v>
      </c>
      <c r="AA308" s="40">
        <f>INDEX(人口源表!$1:$1048576,MATCH($B308,人口源表!$A:$A,0),MATCH(AA$1,人口源表!$1:$1,0))*INDEX(城镇化率!$1:$1048576,MATCH($B308,城镇化率!$A:$A,0),MATCH(AA$1,城镇化率!$5:$5,0))/100</f>
        <v>2497462.143971052</v>
      </c>
      <c r="AB308" s="40">
        <f>INDEX(人口源表!$1:$1048576,MATCH($B308,人口源表!$A:$A,0),MATCH(AB$1,人口源表!$1:$1,0))*INDEX(城镇化率!$1:$1048576,MATCH($B308,城镇化率!$A:$A,0),MATCH(AB$1,城镇化率!$5:$5,0))/100</f>
        <v>2505885.9276932161</v>
      </c>
      <c r="AC308" s="40">
        <f>INDEX(人口源表!$1:$1048576,MATCH($B308,人口源表!$A:$A,0),MATCH(AC$1,人口源表!$1:$1,0))*INDEX(城镇化率!$1:$1048576,MATCH($B308,城镇化率!$A:$A,0),MATCH(AC$1,城镇化率!$5:$5,0))/100</f>
        <v>2510538.0316967564</v>
      </c>
      <c r="AD308" s="40">
        <f>INDEX(人口源表!$1:$1048576,MATCH($B308,人口源表!$A:$A,0),MATCH(AD$1,人口源表!$1:$1,0))*INDEX(城镇化率!$1:$1048576,MATCH($B308,城镇化率!$A:$A,0),MATCH(AD$1,城镇化率!$5:$5,0))/100</f>
        <v>2514536.7122157989</v>
      </c>
      <c r="AE308" s="40">
        <f>INDEX(人口源表!$1:$1048576,MATCH($B308,人口源表!$A:$A,0),MATCH(AE$1,人口源表!$1:$1,0))*INDEX(城镇化率!$1:$1048576,MATCH($B308,城镇化率!$A:$A,0),MATCH(AE$1,城镇化率!$5:$5,0))/100</f>
        <v>2517940.0489144837</v>
      </c>
      <c r="AF308" s="40">
        <f>INDEX(人口源表!$1:$1048576,MATCH($B308,人口源表!$A:$A,0),MATCH(AF$1,人口源表!$1:$1,0))*INDEX(城镇化率!$1:$1048576,MATCH($B308,城镇化率!$A:$A,0),MATCH(AF$1,城镇化率!$5:$5,0))/100</f>
        <v>2520804.4223086894</v>
      </c>
      <c r="AG308" s="40">
        <f>INDEX(人口源表!$1:$1048576,MATCH($B308,人口源表!$A:$A,0),MATCH(AG$1,人口源表!$1:$1,0))*INDEX(城镇化率!$1:$1048576,MATCH($B308,城镇化率!$A:$A,0),MATCH(AG$1,城镇化率!$5:$5,0))/100</f>
        <v>2523185.1334213493</v>
      </c>
      <c r="AH308" s="40">
        <f>INDEX(人口源表!$1:$1048576,MATCH($B308,人口源表!$A:$A,0),MATCH(AH$1,人口源表!$1:$1,0))*INDEX(城镇化率!$1:$1048576,MATCH($B308,城镇化率!$A:$A,0),MATCH(AH$1,城镇化率!$5:$5,0))/100</f>
        <v>2525136.375097462</v>
      </c>
      <c r="AI308" s="40">
        <f>INDEX(人口源表!$1:$1048576,MATCH($B308,人口源表!$A:$A,0),MATCH(AI$1,人口源表!$1:$1,0))*INDEX(城镇化率!$1:$1048576,MATCH($B308,城镇化率!$A:$A,0),MATCH(AI$1,城镇化率!$5:$5,0))/100</f>
        <v>2526712.5335287722</v>
      </c>
      <c r="AJ308" s="40">
        <f>INDEX(人口源表!$1:$1048576,MATCH($B308,人口源表!$A:$A,0),MATCH(AJ$1,人口源表!$1:$1,0))*INDEX(城镇化率!$1:$1048576,MATCH($B308,城镇化率!$A:$A,0),MATCH(AJ$1,城镇化率!$5:$5,0))/100</f>
        <v>2527964.1771871154</v>
      </c>
      <c r="AK308" s="40">
        <f>INDEX(人口源表!$1:$1048576,MATCH($B308,人口源表!$A:$A,0),MATCH(AK$1,人口源表!$1:$1,0))*INDEX(城镇化率!$1:$1048576,MATCH($B308,城镇化率!$A:$A,0),MATCH(AK$1,城镇化率!$5:$5,0))/100</f>
        <v>2528942.6690583159</v>
      </c>
      <c r="AL308" s="40">
        <f>INDEX(人口源表!$1:$1048576,MATCH($B308,人口源表!$A:$A,0),MATCH(AL$1,人口源表!$1:$1,0))*INDEX(城镇化率!$1:$1048576,MATCH($B308,城镇化率!$A:$A,0),MATCH(AL$1,城镇化率!$5:$5,0))/100</f>
        <v>2529697.4828854548</v>
      </c>
      <c r="AM308" s="40">
        <f>INDEX(人口源表!$1:$1048576,MATCH($B308,人口源表!$A:$A,0),MATCH(AM$1,人口源表!$1:$1,0))*INDEX(城镇化率!$1:$1048576,MATCH($B308,城镇化率!$A:$A,0),MATCH(AM$1,城镇化率!$5:$5,0))/100</f>
        <v>2530276.8354530428</v>
      </c>
      <c r="AN308" s="40">
        <f>INDEX(人口源表!$1:$1048576,MATCH($B308,人口源表!$A:$A,0),MATCH(AN$1,人口源表!$1:$1,0))*INDEX(城镇化率!$1:$1048576,MATCH($B308,城镇化率!$A:$A,0),MATCH(AN$1,城镇化率!$5:$5,0))/100</f>
        <v>2530726.9777945317</v>
      </c>
      <c r="AO308" s="40">
        <f>INDEX(人口源表!$1:$1048576,MATCH($B308,人口源表!$A:$A,0),MATCH(AO$1,人口源表!$1:$1,0))*INDEX(城镇化率!$1:$1048576,MATCH($B308,城镇化率!$A:$A,0),MATCH(AO$1,城镇化率!$5:$5,0))/100</f>
        <v>2531094.1925886925</v>
      </c>
      <c r="AP308" s="40">
        <f>INDEX(人口源表!$1:$1048576,MATCH($B308,人口源表!$A:$A,0),MATCH(AP$1,人口源表!$1:$1,0))*INDEX(城镇化率!$1:$1048576,MATCH($B308,城镇化率!$A:$A,0),MATCH(AP$1,城镇化率!$5:$5,0))/100</f>
        <v>2531422.7389667276</v>
      </c>
      <c r="AQ308" s="40">
        <f>INDEX(人口源表!$1:$1048576,MATCH($B308,人口源表!$A:$A,0),MATCH(AQ$1,人口源表!$1:$1,0))*INDEX(城镇化率!$1:$1048576,MATCH($B308,城镇化率!$A:$A,0),MATCH(AQ$1,城镇化率!$5:$5,0))/100</f>
        <v>2531754.1221035225</v>
      </c>
      <c r="AR308" s="40">
        <f>INDEX(人口源表!$1:$1048576,MATCH($B308,人口源表!$A:$A,0),MATCH(AR$1,人口源表!$1:$1,0))*INDEX(城镇化率!$1:$1048576,MATCH($B308,城镇化率!$A:$A,0),MATCH(AR$1,城镇化率!$5:$5,0))/100</f>
        <v>2532131.1641736389</v>
      </c>
      <c r="AS308" s="40">
        <f>INDEX(人口源表!$1:$1048576,MATCH($B308,人口源表!$A:$A,0),MATCH(AS$1,人口源表!$1:$1,0))*INDEX(城镇化率!$1:$1048576,MATCH($B308,城镇化率!$A:$A,0),MATCH(AS$1,城镇化率!$5:$5,0))/100</f>
        <v>2532591.8060994684</v>
      </c>
      <c r="AT308" s="40">
        <f>INDEX(人口源表!$1:$1048576,MATCH($B308,人口源表!$A:$A,0),MATCH(AT$1,人口源表!$1:$1,0))*INDEX(城镇化率!$1:$1048576,MATCH($B308,城镇化率!$A:$A,0),MATCH(AT$1,城镇化率!$5:$5,0))/100</f>
        <v>2533175.9434503354</v>
      </c>
      <c r="AU308" s="40">
        <f>INDEX(人口源表!$1:$1048576,MATCH($B308,人口源表!$A:$A,0),MATCH(AU$1,人口源表!$1:$1,0))*INDEX(城镇化率!$1:$1048576,MATCH($B308,城镇化率!$A:$A,0),MATCH(AU$1,城镇化率!$5:$5,0))/100</f>
        <v>2533919.1937944437</v>
      </c>
      <c r="AV308" s="40">
        <f>INDEX(人口源表!$1:$1048576,MATCH($B308,人口源表!$A:$A,0),MATCH(AV$1,人口源表!$1:$1,0))*INDEX(城镇化率!$1:$1048576,MATCH($B308,城镇化率!$A:$A,0),MATCH(AV$1,城镇化率!$5:$5,0))/100</f>
        <v>2534856.303621199</v>
      </c>
    </row>
    <row r="309" spans="1:48" x14ac:dyDescent="0.15">
      <c r="A309" s="4" t="s">
        <v>879</v>
      </c>
      <c r="B309" s="4" t="s">
        <v>634</v>
      </c>
      <c r="C309" s="34">
        <f>VLOOKUP(B309,'[1]2016省城人口总结（根）'!B:C,2,FALSE)/100</f>
        <v>0.49398999999999998</v>
      </c>
      <c r="D309" s="40">
        <f>INDEX(人口源表!$1:$1048576,MATCH($B309,人口源表!$A:$A,0),MATCH(D$1,人口源表!$1:$1,0))*INDEX(城镇化率!$1:$1048576,MATCH($B309,城镇化率!$A:$A,0),MATCH(D$1,城镇化率!$5:$5,0))/100</f>
        <v>1342710.1965301316</v>
      </c>
      <c r="E309" s="40">
        <f>INDEX(人口源表!$1:$1048576,MATCH($B309,人口源表!$A:$A,0),MATCH(E$1,人口源表!$1:$1,0))*INDEX(城镇化率!$1:$1048576,MATCH($B309,城镇化率!$A:$A,0),MATCH(E$1,城镇化率!$5:$5,0))/100</f>
        <v>1372438.5724339695</v>
      </c>
      <c r="F309" s="40">
        <f>INDEX(人口源表!$1:$1048576,MATCH($B309,人口源表!$A:$A,0),MATCH(F$1,人口源表!$1:$1,0))*INDEX(城镇化率!$1:$1048576,MATCH($B309,城镇化率!$A:$A,0),MATCH(F$1,城镇化率!$5:$5,0))/100</f>
        <v>1402398.3924902356</v>
      </c>
      <c r="G309" s="40">
        <f>INDEX(人口源表!$1:$1048576,MATCH($B309,人口源表!$A:$A,0),MATCH(G$1,人口源表!$1:$1,0))*INDEX(城镇化率!$1:$1048576,MATCH($B309,城镇化率!$A:$A,0),MATCH(G$1,城镇化率!$5:$5,0))/100</f>
        <v>1286244.8227690519</v>
      </c>
      <c r="H309" s="40">
        <f>INDEX(人口源表!$1:$1048576,MATCH($B309,人口源表!$A:$A,0),MATCH(H$1,人口源表!$1:$1,0))*INDEX(城镇化率!$1:$1048576,MATCH($B309,城镇化率!$A:$A,0),MATCH(H$1,城镇化率!$5:$5,0))/100</f>
        <v>1317617.9013587057</v>
      </c>
      <c r="I309" s="40">
        <f>INDEX(人口源表!$1:$1048576,MATCH($B309,人口源表!$A:$A,0),MATCH(I$1,人口源表!$1:$1,0))*INDEX(城镇化率!$1:$1048576,MATCH($B309,城镇化率!$A:$A,0),MATCH(I$1,城镇化率!$5:$5,0))/100</f>
        <v>1339556.7771902177</v>
      </c>
      <c r="J309" s="40">
        <f>INDEX(人口源表!$1:$1048576,MATCH($B309,人口源表!$A:$A,0),MATCH(J$1,人口源表!$1:$1,0))*INDEX(城镇化率!$1:$1048576,MATCH($B309,城镇化率!$A:$A,0),MATCH(J$1,城镇化率!$5:$5,0))/100</f>
        <v>1360964.9150073696</v>
      </c>
      <c r="K309" s="40">
        <f>INDEX(人口源表!$1:$1048576,MATCH($B309,人口源表!$A:$A,0),MATCH(K$1,人口源表!$1:$1,0))*INDEX(城镇化率!$1:$1048576,MATCH($B309,城镇化率!$A:$A,0),MATCH(K$1,城镇化率!$5:$5,0))/100</f>
        <v>1381816.7727367058</v>
      </c>
      <c r="L309" s="40">
        <f>INDEX(人口源表!$1:$1048576,MATCH($B309,人口源表!$A:$A,0),MATCH(L$1,人口源表!$1:$1,0))*INDEX(城镇化率!$1:$1048576,MATCH($B309,城镇化率!$A:$A,0),MATCH(L$1,城镇化率!$5:$5,0))/100</f>
        <v>1402091.1290219075</v>
      </c>
      <c r="M309" s="40">
        <f>INDEX(人口源表!$1:$1048576,MATCH($B309,人口源表!$A:$A,0),MATCH(M$1,人口源表!$1:$1,0))*INDEX(城镇化率!$1:$1048576,MATCH($B309,城镇化率!$A:$A,0),MATCH(M$1,城镇化率!$5:$5,0))/100</f>
        <v>1421766.3196574363</v>
      </c>
      <c r="N309" s="40">
        <f>INDEX(人口源表!$1:$1048576,MATCH($B309,人口源表!$A:$A,0),MATCH(N$1,人口源表!$1:$1,0))*INDEX(城镇化率!$1:$1048576,MATCH($B309,城镇化率!$A:$A,0),MATCH(N$1,城镇化率!$5:$5,0))/100</f>
        <v>1440824.1570596346</v>
      </c>
      <c r="O309" s="40">
        <f>INDEX(人口源表!$1:$1048576,MATCH($B309,人口源表!$A:$A,0),MATCH(O$1,人口源表!$1:$1,0))*INDEX(城镇化率!$1:$1048576,MATCH($B309,城镇化率!$A:$A,0),MATCH(O$1,城镇化率!$5:$5,0))/100</f>
        <v>1459248.4192974947</v>
      </c>
      <c r="P309" s="40">
        <f>INDEX(人口源表!$1:$1048576,MATCH($B309,人口源表!$A:$A,0),MATCH(P$1,人口源表!$1:$1,0))*INDEX(城镇化率!$1:$1048576,MATCH($B309,城镇化率!$A:$A,0),MATCH(P$1,城镇化率!$5:$5,0))/100</f>
        <v>1477024.3874354064</v>
      </c>
      <c r="Q309" s="40">
        <f>INDEX(人口源表!$1:$1048576,MATCH($B309,人口源表!$A:$A,0),MATCH(Q$1,人口源表!$1:$1,0))*INDEX(城镇化率!$1:$1048576,MATCH($B309,城镇化率!$A:$A,0),MATCH(Q$1,城镇化率!$5:$5,0))/100</f>
        <v>1494141.8198021913</v>
      </c>
      <c r="R309" s="40">
        <f>INDEX(人口源表!$1:$1048576,MATCH($B309,人口源表!$A:$A,0),MATCH(R$1,人口源表!$1:$1,0))*INDEX(城镇化率!$1:$1048576,MATCH($B309,城镇化率!$A:$A,0),MATCH(R$1,城镇化率!$5:$5,0))/100</f>
        <v>1510591.6808505172</v>
      </c>
      <c r="S309" s="40">
        <f>INDEX(人口源表!$1:$1048576,MATCH($B309,人口源表!$A:$A,0),MATCH(S$1,人口源表!$1:$1,0))*INDEX(城镇化率!$1:$1048576,MATCH($B309,城镇化率!$A:$A,0),MATCH(S$1,城镇化率!$5:$5,0))/100</f>
        <v>1518811.1094689085</v>
      </c>
      <c r="T309" s="40">
        <f>INDEX(人口源表!$1:$1048576,MATCH($B309,人口源表!$A:$A,0),MATCH(T$1,人口源表!$1:$1,0))*INDEX(城镇化率!$1:$1048576,MATCH($B309,城镇化率!$A:$A,0),MATCH(T$1,城镇化率!$5:$5,0))/100</f>
        <v>1526241.8416794897</v>
      </c>
      <c r="U309" s="40">
        <f>INDEX(人口源表!$1:$1048576,MATCH($B309,人口源表!$A:$A,0),MATCH(U$1,人口源表!$1:$1,0))*INDEX(城镇化率!$1:$1048576,MATCH($B309,城镇化率!$A:$A,0),MATCH(U$1,城镇化率!$5:$5,0))/100</f>
        <v>1532895.3219233104</v>
      </c>
      <c r="V309" s="40">
        <f>INDEX(人口源表!$1:$1048576,MATCH($B309,人口源表!$A:$A,0),MATCH(V$1,人口源表!$1:$1,0))*INDEX(城镇化率!$1:$1048576,MATCH($B309,城镇化率!$A:$A,0),MATCH(V$1,城镇化率!$5:$5,0))/100</f>
        <v>1538785.1315777686</v>
      </c>
      <c r="W309" s="40">
        <f>INDEX(人口源表!$1:$1048576,MATCH($B309,人口源表!$A:$A,0),MATCH(W$1,人口源表!$1:$1,0))*INDEX(城镇化率!$1:$1048576,MATCH($B309,城镇化率!$A:$A,0),MATCH(W$1,城镇化率!$5:$5,0))/100</f>
        <v>1543928.8340224335</v>
      </c>
      <c r="X309" s="40">
        <f>INDEX(人口源表!$1:$1048576,MATCH($B309,人口源表!$A:$A,0),MATCH(X$1,人口源表!$1:$1,0))*INDEX(城镇化率!$1:$1048576,MATCH($B309,城镇化率!$A:$A,0),MATCH(X$1,城镇化率!$5:$5,0))/100</f>
        <v>1548346.2653158023</v>
      </c>
      <c r="Y309" s="40">
        <f>INDEX(人口源表!$1:$1048576,MATCH($B309,人口源表!$A:$A,0),MATCH(Y$1,人口源表!$1:$1,0))*INDEX(城镇化率!$1:$1048576,MATCH($B309,城镇化率!$A:$A,0),MATCH(Y$1,城镇化率!$5:$5,0))/100</f>
        <v>1552060.7946577207</v>
      </c>
      <c r="Z309" s="40">
        <f>INDEX(人口源表!$1:$1048576,MATCH($B309,人口源表!$A:$A,0),MATCH(Z$1,人口源表!$1:$1,0))*INDEX(城镇化率!$1:$1048576,MATCH($B309,城镇化率!$A:$A,0),MATCH(Z$1,城镇化率!$5:$5,0))/100</f>
        <v>1555099.4068126506</v>
      </c>
      <c r="AA309" s="40">
        <f>INDEX(人口源表!$1:$1048576,MATCH($B309,人口源表!$A:$A,0),MATCH(AA$1,人口源表!$1:$1,0))*INDEX(城镇化率!$1:$1048576,MATCH($B309,城镇化率!$A:$A,0),MATCH(AA$1,城镇化率!$5:$5,0))/100</f>
        <v>1557493.3963009792</v>
      </c>
      <c r="AB309" s="40">
        <f>INDEX(人口源表!$1:$1048576,MATCH($B309,人口源表!$A:$A,0),MATCH(AB$1,人口源表!$1:$1,0))*INDEX(城镇化率!$1:$1048576,MATCH($B309,城镇化率!$A:$A,0),MATCH(AB$1,城镇化率!$5:$5,0))/100</f>
        <v>1559275.3994270435</v>
      </c>
      <c r="AC309" s="40">
        <f>INDEX(人口源表!$1:$1048576,MATCH($B309,人口源表!$A:$A,0),MATCH(AC$1,人口源表!$1:$1,0))*INDEX(城镇化率!$1:$1048576,MATCH($B309,城镇化率!$A:$A,0),MATCH(AC$1,城镇化率!$5:$5,0))/100</f>
        <v>1558574.221938625</v>
      </c>
      <c r="AD309" s="40">
        <f>INDEX(人口源表!$1:$1048576,MATCH($B309,人口源表!$A:$A,0),MATCH(AD$1,人口源表!$1:$1,0))*INDEX(城镇化率!$1:$1048576,MATCH($B309,城镇化率!$A:$A,0),MATCH(AD$1,城镇化率!$5:$5,0))/100</f>
        <v>1557340.4809957477</v>
      </c>
      <c r="AE309" s="40">
        <f>INDEX(人口源表!$1:$1048576,MATCH($B309,人口源表!$A:$A,0),MATCH(AE$1,人口源表!$1:$1,0))*INDEX(城镇化率!$1:$1048576,MATCH($B309,城镇化率!$A:$A,0),MATCH(AE$1,城镇化率!$5:$5,0))/100</f>
        <v>1555621.6365681866</v>
      </c>
      <c r="AF309" s="40">
        <f>INDEX(人口源表!$1:$1048576,MATCH($B309,人口源表!$A:$A,0),MATCH(AF$1,人口源表!$1:$1,0))*INDEX(城镇化率!$1:$1048576,MATCH($B309,城镇化率!$A:$A,0),MATCH(AF$1,城镇化率!$5:$5,0))/100</f>
        <v>1553466.5322407742</v>
      </c>
      <c r="AG309" s="40">
        <f>INDEX(人口源表!$1:$1048576,MATCH($B309,人口源表!$A:$A,0),MATCH(AG$1,人口源表!$1:$1,0))*INDEX(城镇化率!$1:$1048576,MATCH($B309,城镇化率!$A:$A,0),MATCH(AG$1,城镇化率!$5:$5,0))/100</f>
        <v>1550929.7911653512</v>
      </c>
      <c r="AH309" s="40">
        <f>INDEX(人口源表!$1:$1048576,MATCH($B309,人口源表!$A:$A,0),MATCH(AH$1,人口源表!$1:$1,0))*INDEX(城镇化率!$1:$1048576,MATCH($B309,城镇化率!$A:$A,0),MATCH(AH$1,城镇化率!$5:$5,0))/100</f>
        <v>1548069.4072965672</v>
      </c>
      <c r="AI309" s="40">
        <f>INDEX(人口源表!$1:$1048576,MATCH($B309,人口源表!$A:$A,0),MATCH(AI$1,人口源表!$1:$1,0))*INDEX(城镇化率!$1:$1048576,MATCH($B309,城镇化率!$A:$A,0),MATCH(AI$1,城镇化率!$5:$5,0))/100</f>
        <v>1544945.5409498364</v>
      </c>
      <c r="AJ309" s="40">
        <f>INDEX(人口源表!$1:$1048576,MATCH($B309,人口源表!$A:$A,0),MATCH(AJ$1,人口源表!$1:$1,0))*INDEX(城镇化率!$1:$1048576,MATCH($B309,城镇化率!$A:$A,0),MATCH(AJ$1,城镇化率!$5:$5,0))/100</f>
        <v>1541624.3454160863</v>
      </c>
      <c r="AK309" s="40">
        <f>INDEX(人口源表!$1:$1048576,MATCH($B309,人口源表!$A:$A,0),MATCH(AK$1,人口源表!$1:$1,0))*INDEX(城镇化率!$1:$1048576,MATCH($B309,城镇化率!$A:$A,0),MATCH(AK$1,城镇化率!$5:$5,0))/100</f>
        <v>1538174.262688275</v>
      </c>
      <c r="AL309" s="40">
        <f>INDEX(人口源表!$1:$1048576,MATCH($B309,人口源表!$A:$A,0),MATCH(AL$1,人口源表!$1:$1,0))*INDEX(城镇化率!$1:$1048576,MATCH($B309,城镇化率!$A:$A,0),MATCH(AL$1,城镇化率!$5:$5,0))/100</f>
        <v>1534668.6056555274</v>
      </c>
      <c r="AM309" s="40">
        <f>INDEX(人口源表!$1:$1048576,MATCH($B309,人口源表!$A:$A,0),MATCH(AM$1,人口源表!$1:$1,0))*INDEX(城镇化率!$1:$1048576,MATCH($B309,城镇化率!$A:$A,0),MATCH(AM$1,城镇化率!$5:$5,0))/100</f>
        <v>1531183.721445455</v>
      </c>
      <c r="AN309" s="40">
        <f>INDEX(人口源表!$1:$1048576,MATCH($B309,人口源表!$A:$A,0),MATCH(AN$1,人口源表!$1:$1,0))*INDEX(城镇化率!$1:$1048576,MATCH($B309,城镇化率!$A:$A,0),MATCH(AN$1,城镇化率!$5:$5,0))/100</f>
        <v>1527800.9640200646</v>
      </c>
      <c r="AO309" s="40">
        <f>INDEX(人口源表!$1:$1048576,MATCH($B309,人口源表!$A:$A,0),MATCH(AO$1,人口源表!$1:$1,0))*INDEX(城镇化率!$1:$1048576,MATCH($B309,城镇化率!$A:$A,0),MATCH(AO$1,城镇化率!$5:$5,0))/100</f>
        <v>1524606.133301151</v>
      </c>
      <c r="AP309" s="40">
        <f>INDEX(人口源表!$1:$1048576,MATCH($B309,人口源表!$A:$A,0),MATCH(AP$1,人口源表!$1:$1,0))*INDEX(城镇化率!$1:$1048576,MATCH($B309,城镇化率!$A:$A,0),MATCH(AP$1,城镇化率!$5:$5,0))/100</f>
        <v>1521687.6070009319</v>
      </c>
      <c r="AQ309" s="40">
        <f>INDEX(人口源表!$1:$1048576,MATCH($B309,人口源表!$A:$A,0),MATCH(AQ$1,人口源表!$1:$1,0))*INDEX(城镇化率!$1:$1048576,MATCH($B309,城镇化率!$A:$A,0),MATCH(AQ$1,城镇化率!$5:$5,0))/100</f>
        <v>1519139.6233263304</v>
      </c>
      <c r="AR309" s="40">
        <f>INDEX(人口源表!$1:$1048576,MATCH($B309,人口源表!$A:$A,0),MATCH(AR$1,人口源表!$1:$1,0))*INDEX(城镇化率!$1:$1048576,MATCH($B309,城镇化率!$A:$A,0),MATCH(AR$1,城镇化率!$5:$5,0))/100</f>
        <v>1517060.4239068958</v>
      </c>
      <c r="AS309" s="40">
        <f>INDEX(人口源表!$1:$1048576,MATCH($B309,人口源表!$A:$A,0),MATCH(AS$1,人口源表!$1:$1,0))*INDEX(城镇化率!$1:$1048576,MATCH($B309,城镇化率!$A:$A,0),MATCH(AS$1,城镇化率!$5:$5,0))/100</f>
        <v>1515552.3160205614</v>
      </c>
      <c r="AT309" s="40">
        <f>INDEX(人口源表!$1:$1048576,MATCH($B309,人口源表!$A:$A,0),MATCH(AT$1,人口源表!$1:$1,0))*INDEX(城镇化率!$1:$1048576,MATCH($B309,城镇化率!$A:$A,0),MATCH(AT$1,城镇化率!$5:$5,0))/100</f>
        <v>1514721.7354735846</v>
      </c>
      <c r="AU309" s="40">
        <f>INDEX(人口源表!$1:$1048576,MATCH($B309,人口源表!$A:$A,0),MATCH(AU$1,人口源表!$1:$1,0))*INDEX(城镇化率!$1:$1048576,MATCH($B309,城镇化率!$A:$A,0),MATCH(AU$1,城镇化率!$5:$5,0))/100</f>
        <v>1514680.628332413</v>
      </c>
      <c r="AV309" s="40">
        <f>INDEX(人口源表!$1:$1048576,MATCH($B309,人口源表!$A:$A,0),MATCH(AV$1,人口源表!$1:$1,0))*INDEX(城镇化率!$1:$1048576,MATCH($B309,城镇化率!$A:$A,0),MATCH(AV$1,城镇化率!$5:$5,0))/100</f>
        <v>1515545.8783969251</v>
      </c>
    </row>
    <row r="310" spans="1:48" x14ac:dyDescent="0.15">
      <c r="A310" s="4" t="s">
        <v>879</v>
      </c>
      <c r="B310" s="4" t="s">
        <v>636</v>
      </c>
      <c r="C310" s="34">
        <f>VLOOKUP(B310,'[1]2016省城人口总结（根）'!B:C,2,FALSE)/100</f>
        <v>0.49398999999999998</v>
      </c>
      <c r="D310" s="40">
        <f>INDEX(人口源表!$1:$1048576,MATCH($B310,人口源表!$A:$A,0),MATCH(D$1,人口源表!$1:$1,0))*INDEX(城镇化率!$1:$1048576,MATCH($B310,城镇化率!$A:$A,0),MATCH(D$1,城镇化率!$5:$5,0))/100</f>
        <v>1205542.1087938375</v>
      </c>
      <c r="E310" s="40">
        <f>INDEX(人口源表!$1:$1048576,MATCH($B310,人口源表!$A:$A,0),MATCH(E$1,人口源表!$1:$1,0))*INDEX(城镇化率!$1:$1048576,MATCH($B310,城镇化率!$A:$A,0),MATCH(E$1,城镇化率!$5:$5,0))/100</f>
        <v>1234305.8207591418</v>
      </c>
      <c r="F310" s="40">
        <f>INDEX(人口源表!$1:$1048576,MATCH($B310,人口源表!$A:$A,0),MATCH(F$1,人口源表!$1:$1,0))*INDEX(城镇化率!$1:$1048576,MATCH($B310,城镇化率!$A:$A,0),MATCH(F$1,城镇化率!$5:$5,0))/100</f>
        <v>1263357.039765629</v>
      </c>
      <c r="G310" s="40">
        <f>INDEX(人口源表!$1:$1048576,MATCH($B310,人口源表!$A:$A,0),MATCH(G$1,人口源表!$1:$1,0))*INDEX(城镇化率!$1:$1048576,MATCH($B310,城镇化率!$A:$A,0),MATCH(G$1,城镇化率!$5:$5,0))/100</f>
        <v>1049712.6798976266</v>
      </c>
      <c r="H310" s="40">
        <f>INDEX(人口源表!$1:$1048576,MATCH($B310,人口源表!$A:$A,0),MATCH(H$1,人口源表!$1:$1,0))*INDEX(城镇化率!$1:$1048576,MATCH($B310,城镇化率!$A:$A,0),MATCH(H$1,城镇化率!$5:$5,0))/100</f>
        <v>1078681.6223445546</v>
      </c>
      <c r="I310" s="40">
        <f>INDEX(人口源表!$1:$1048576,MATCH($B310,人口源表!$A:$A,0),MATCH(I$1,人口源表!$1:$1,0))*INDEX(城镇化率!$1:$1048576,MATCH($B310,城镇化率!$A:$A,0),MATCH(I$1,城镇化率!$5:$5,0))/100</f>
        <v>1099589.0144566933</v>
      </c>
      <c r="J310" s="40">
        <f>INDEX(人口源表!$1:$1048576,MATCH($B310,人口源表!$A:$A,0),MATCH(J$1,人口源表!$1:$1,0))*INDEX(城镇化率!$1:$1048576,MATCH($B310,城镇化率!$A:$A,0),MATCH(J$1,城镇化率!$5:$5,0))/100</f>
        <v>1119731.191581527</v>
      </c>
      <c r="K310" s="40">
        <f>INDEX(人口源表!$1:$1048576,MATCH($B310,人口源表!$A:$A,0),MATCH(K$1,人口源表!$1:$1,0))*INDEX(城镇化率!$1:$1048576,MATCH($B310,城镇化率!$A:$A,0),MATCH(K$1,城镇化率!$5:$5,0))/100</f>
        <v>1139117.573268947</v>
      </c>
      <c r="L310" s="40">
        <f>INDEX(人口源表!$1:$1048576,MATCH($B310,人口源表!$A:$A,0),MATCH(L$1,人口源表!$1:$1,0))*INDEX(城镇化率!$1:$1048576,MATCH($B310,城镇化率!$A:$A,0),MATCH(L$1,城镇化率!$5:$5,0))/100</f>
        <v>1157759.5876843489</v>
      </c>
      <c r="M310" s="40">
        <f>INDEX(人口源表!$1:$1048576,MATCH($B310,人口源表!$A:$A,0),MATCH(M$1,人口源表!$1:$1,0))*INDEX(城镇化率!$1:$1048576,MATCH($B310,城镇化率!$A:$A,0),MATCH(M$1,城镇化率!$5:$5,0))/100</f>
        <v>1175668.5323094425</v>
      </c>
      <c r="N310" s="40">
        <f>INDEX(人口源表!$1:$1048576,MATCH($B310,人口源表!$A:$A,0),MATCH(N$1,人口源表!$1:$1,0))*INDEX(城镇化率!$1:$1048576,MATCH($B310,城镇化率!$A:$A,0),MATCH(N$1,城镇化率!$5:$5,0))/100</f>
        <v>1192857.2304782784</v>
      </c>
      <c r="O310" s="40">
        <f>INDEX(人口源表!$1:$1048576,MATCH($B310,人口源表!$A:$A,0),MATCH(O$1,人口源表!$1:$1,0))*INDEX(城镇化率!$1:$1048576,MATCH($B310,城镇化率!$A:$A,0),MATCH(O$1,城镇化率!$5:$5,0))/100</f>
        <v>1209339.5214770224</v>
      </c>
      <c r="P310" s="40">
        <f>INDEX(人口源表!$1:$1048576,MATCH($B310,人口源表!$A:$A,0),MATCH(P$1,人口源表!$1:$1,0))*INDEX(城镇化率!$1:$1048576,MATCH($B310,城镇化率!$A:$A,0),MATCH(P$1,城镇化率!$5:$5,0))/100</f>
        <v>1225130.2903693474</v>
      </c>
      <c r="Q310" s="40">
        <f>INDEX(人口源表!$1:$1048576,MATCH($B310,人口源表!$A:$A,0),MATCH(Q$1,人口源表!$1:$1,0))*INDEX(城镇化率!$1:$1048576,MATCH($B310,城镇化率!$A:$A,0),MATCH(Q$1,城镇化率!$5:$5,0))/100</f>
        <v>1240245.4984638791</v>
      </c>
      <c r="R310" s="40">
        <f>INDEX(人口源表!$1:$1048576,MATCH($B310,人口源表!$A:$A,0),MATCH(R$1,人口源表!$1:$1,0))*INDEX(城镇化率!$1:$1048576,MATCH($B310,城镇化率!$A:$A,0),MATCH(R$1,城镇化率!$5:$5,0))/100</f>
        <v>1254701.6306727321</v>
      </c>
      <c r="S310" s="40">
        <f>INDEX(人口源表!$1:$1048576,MATCH($B310,人口源表!$A:$A,0),MATCH(S$1,人口源表!$1:$1,0))*INDEX(城镇化率!$1:$1048576,MATCH($B310,城镇化率!$A:$A,0),MATCH(S$1,城镇化率!$5:$5,0))/100</f>
        <v>1262237.0907896634</v>
      </c>
      <c r="T310" s="40">
        <f>INDEX(人口源表!$1:$1048576,MATCH($B310,人口源表!$A:$A,0),MATCH(T$1,人口源表!$1:$1,0))*INDEX(城镇化率!$1:$1048576,MATCH($B310,城镇化率!$A:$A,0),MATCH(T$1,城镇化率!$5:$5,0))/100</f>
        <v>1269052.3970123213</v>
      </c>
      <c r="U310" s="40">
        <f>INDEX(人口源表!$1:$1048576,MATCH($B310,人口源表!$A:$A,0),MATCH(U$1,人口源表!$1:$1,0))*INDEX(城镇化率!$1:$1048576,MATCH($B310,城镇化率!$A:$A,0),MATCH(U$1,城镇化率!$5:$5,0))/100</f>
        <v>1275177.8181211052</v>
      </c>
      <c r="V310" s="40">
        <f>INDEX(人口源表!$1:$1048576,MATCH($B310,人口源表!$A:$A,0),MATCH(V$1,人口源表!$1:$1,0))*INDEX(城镇化率!$1:$1048576,MATCH($B310,城镇化率!$A:$A,0),MATCH(V$1,城镇化率!$5:$5,0))/100</f>
        <v>1280643.7437528241</v>
      </c>
      <c r="W310" s="40">
        <f>INDEX(人口源表!$1:$1048576,MATCH($B310,人口源表!$A:$A,0),MATCH(W$1,人口源表!$1:$1,0))*INDEX(城镇化率!$1:$1048576,MATCH($B310,城镇化率!$A:$A,0),MATCH(W$1,城镇化率!$5:$5,0))/100</f>
        <v>1285482.4744454517</v>
      </c>
      <c r="X310" s="40">
        <f>INDEX(人口源表!$1:$1048576,MATCH($B310,人口源表!$A:$A,0),MATCH(X$1,人口源表!$1:$1,0))*INDEX(城镇化率!$1:$1048576,MATCH($B310,城镇化率!$A:$A,0),MATCH(X$1,城镇化率!$5:$5,0))/100</f>
        <v>1289725.8549496543</v>
      </c>
      <c r="Y310" s="40">
        <f>INDEX(人口源表!$1:$1048576,MATCH($B310,人口源表!$A:$A,0),MATCH(Y$1,人口源表!$1:$1,0))*INDEX(城镇化率!$1:$1048576,MATCH($B310,城镇化率!$A:$A,0),MATCH(Y$1,城镇化率!$5:$5,0))/100</f>
        <v>1293408.2764366802</v>
      </c>
      <c r="Z310" s="40">
        <f>INDEX(人口源表!$1:$1048576,MATCH($B310,人口源表!$A:$A,0),MATCH(Z$1,人口源表!$1:$1,0))*INDEX(城镇化率!$1:$1048576,MATCH($B310,城镇化率!$A:$A,0),MATCH(Z$1,城镇化率!$5:$5,0))/100</f>
        <v>1296562.4787188238</v>
      </c>
      <c r="AA310" s="40">
        <f>INDEX(人口源表!$1:$1048576,MATCH($B310,人口源表!$A:$A,0),MATCH(AA$1,人口源表!$1:$1,0))*INDEX(城镇化率!$1:$1048576,MATCH($B310,城镇化率!$A:$A,0),MATCH(AA$1,城镇化率!$5:$5,0))/100</f>
        <v>1299223.7735575333</v>
      </c>
      <c r="AB310" s="40">
        <f>INDEX(人口源表!$1:$1048576,MATCH($B310,人口源表!$A:$A,0),MATCH(AB$1,人口源表!$1:$1,0))*INDEX(城镇化率!$1:$1048576,MATCH($B310,城镇化率!$A:$A,0),MATCH(AB$1,城镇化率!$5:$5,0))/100</f>
        <v>1301427.6456010838</v>
      </c>
      <c r="AC310" s="40">
        <f>INDEX(人口源表!$1:$1048576,MATCH($B310,人口源表!$A:$A,0),MATCH(AC$1,人口源表!$1:$1,0))*INDEX(城镇化率!$1:$1048576,MATCH($B310,城镇化率!$A:$A,0),MATCH(AC$1,城镇化率!$5:$5,0))/100</f>
        <v>1301616.2830149713</v>
      </c>
      <c r="AD310" s="40">
        <f>INDEX(人口源表!$1:$1048576,MATCH($B310,人口源表!$A:$A,0),MATCH(AD$1,人口源表!$1:$1,0))*INDEX(城镇化率!$1:$1048576,MATCH($B310,城镇化率!$A:$A,0),MATCH(AD$1,城镇化率!$5:$5,0))/100</f>
        <v>1301419.3654456723</v>
      </c>
      <c r="AE310" s="40">
        <f>INDEX(人口源表!$1:$1048576,MATCH($B310,人口源表!$A:$A,0),MATCH(AE$1,人口源表!$1:$1,0))*INDEX(城镇化率!$1:$1048576,MATCH($B310,城镇化率!$A:$A,0),MATCH(AE$1,城镇化率!$5:$5,0))/100</f>
        <v>1300876.6551144945</v>
      </c>
      <c r="AF310" s="40">
        <f>INDEX(人口源表!$1:$1048576,MATCH($B310,人口源表!$A:$A,0),MATCH(AF$1,人口源表!$1:$1,0))*INDEX(城镇化率!$1:$1048576,MATCH($B310,城镇化率!$A:$A,0),MATCH(AF$1,城镇化率!$5:$5,0))/100</f>
        <v>1300027.9236286215</v>
      </c>
      <c r="AG310" s="40">
        <f>INDEX(人口源表!$1:$1048576,MATCH($B310,人口源表!$A:$A,0),MATCH(AG$1,人口源表!$1:$1,0))*INDEX(城镇化率!$1:$1048576,MATCH($B310,城镇化率!$A:$A,0),MATCH(AG$1,城镇化率!$5:$5,0))/100</f>
        <v>1298914.1968427994</v>
      </c>
      <c r="AH310" s="40">
        <f>INDEX(人口源表!$1:$1048576,MATCH($B310,人口源表!$A:$A,0),MATCH(AH$1,人口源表!$1:$1,0))*INDEX(城镇化率!$1:$1048576,MATCH($B310,城镇化率!$A:$A,0),MATCH(AH$1,城镇化率!$5:$5,0))/100</f>
        <v>1297576.5174083828</v>
      </c>
      <c r="AI310" s="40">
        <f>INDEX(人口源表!$1:$1048576,MATCH($B310,人口源表!$A:$A,0),MATCH(AI$1,人口源表!$1:$1,0))*INDEX(城镇化率!$1:$1048576,MATCH($B310,城镇化率!$A:$A,0),MATCH(AI$1,城镇化率!$5:$5,0))/100</f>
        <v>1296056.5690908711</v>
      </c>
      <c r="AJ310" s="40">
        <f>INDEX(人口源表!$1:$1048576,MATCH($B310,人口源表!$A:$A,0),MATCH(AJ$1,人口源表!$1:$1,0))*INDEX(城镇化率!$1:$1048576,MATCH($B310,城镇化率!$A:$A,0),MATCH(AJ$1,城镇化率!$5:$5,0))/100</f>
        <v>1294396.6828814193</v>
      </c>
      <c r="AK310" s="40">
        <f>INDEX(人口源表!$1:$1048576,MATCH($B310,人口源表!$A:$A,0),MATCH(AK$1,人口源表!$1:$1,0))*INDEX(城镇化率!$1:$1048576,MATCH($B310,城镇化率!$A:$A,0),MATCH(AK$1,城镇化率!$5:$5,0))/100</f>
        <v>1292641.1126634413</v>
      </c>
      <c r="AL310" s="40">
        <f>INDEX(人口源表!$1:$1048576,MATCH($B310,人口源表!$A:$A,0),MATCH(AL$1,人口源表!$1:$1,0))*INDEX(城镇化率!$1:$1048576,MATCH($B310,城镇化率!$A:$A,0),MATCH(AL$1,城镇化率!$5:$5,0))/100</f>
        <v>1290832.8796110069</v>
      </c>
      <c r="AM310" s="40">
        <f>INDEX(人口源表!$1:$1048576,MATCH($B310,人口源表!$A:$A,0),MATCH(AM$1,人口源表!$1:$1,0))*INDEX(城镇化率!$1:$1048576,MATCH($B310,城镇化率!$A:$A,0),MATCH(AM$1,城镇化率!$5:$5,0))/100</f>
        <v>1289016.940336613</v>
      </c>
      <c r="AN310" s="40">
        <f>INDEX(人口源表!$1:$1048576,MATCH($B310,人口源表!$A:$A,0),MATCH(AN$1,人口源表!$1:$1,0))*INDEX(城镇化率!$1:$1048576,MATCH($B310,城镇化率!$A:$A,0),MATCH(AN$1,城镇化率!$5:$5,0))/100</f>
        <v>1287238.2913295226</v>
      </c>
      <c r="AO310" s="40">
        <f>INDEX(人口源表!$1:$1048576,MATCH($B310,人口源表!$A:$A,0),MATCH(AO$1,人口源表!$1:$1,0))*INDEX(城镇化率!$1:$1048576,MATCH($B310,城镇化率!$A:$A,0),MATCH(AO$1,城镇化率!$5:$5,0))/100</f>
        <v>1285543.2520542392</v>
      </c>
      <c r="AP310" s="40">
        <f>INDEX(人口源表!$1:$1048576,MATCH($B310,人口源表!$A:$A,0),MATCH(AP$1,人口源表!$1:$1,0))*INDEX(城镇化率!$1:$1048576,MATCH($B310,城镇化率!$A:$A,0),MATCH(AP$1,城镇化率!$5:$5,0))/100</f>
        <v>1283978.8366819082</v>
      </c>
      <c r="AQ310" s="40">
        <f>INDEX(人口源表!$1:$1048576,MATCH($B310,人口源表!$A:$A,0),MATCH(AQ$1,人口源表!$1:$1,0))*INDEX(城镇化率!$1:$1048576,MATCH($B310,城镇化率!$A:$A,0),MATCH(AQ$1,城镇化率!$5:$5,0))/100</f>
        <v>1282592.111375635</v>
      </c>
      <c r="AR310" s="40">
        <f>INDEX(人口源表!$1:$1048576,MATCH($B310,人口源表!$A:$A,0),MATCH(AR$1,人口源表!$1:$1,0))*INDEX(城镇化率!$1:$1048576,MATCH($B310,城镇化率!$A:$A,0),MATCH(AR$1,城镇化率!$5:$5,0))/100</f>
        <v>1281430.840332512</v>
      </c>
      <c r="AS310" s="40">
        <f>INDEX(人口源表!$1:$1048576,MATCH($B310,人口源表!$A:$A,0),MATCH(AS$1,人口源表!$1:$1,0))*INDEX(城镇化率!$1:$1048576,MATCH($B310,城镇化率!$A:$A,0),MATCH(AS$1,城镇化率!$5:$5,0))/100</f>
        <v>1280544.8006331881</v>
      </c>
      <c r="AT310" s="40">
        <f>INDEX(人口源表!$1:$1048576,MATCH($B310,人口源表!$A:$A,0),MATCH(AT$1,人口源表!$1:$1,0))*INDEX(城镇化率!$1:$1048576,MATCH($B310,城镇化率!$A:$A,0),MATCH(AT$1,城镇化率!$5:$5,0))/100</f>
        <v>1279983.1870131856</v>
      </c>
      <c r="AU310" s="40">
        <f>INDEX(人口源表!$1:$1048576,MATCH($B310,人口源表!$A:$A,0),MATCH(AU$1,人口源表!$1:$1,0))*INDEX(城镇化率!$1:$1048576,MATCH($B310,城镇化率!$A:$A,0),MATCH(AU$1,城镇化率!$5:$5,0))/100</f>
        <v>1279795.9121249183</v>
      </c>
      <c r="AV310" s="40">
        <f>INDEX(人口源表!$1:$1048576,MATCH($B310,人口源表!$A:$A,0),MATCH(AV$1,人口源表!$1:$1,0))*INDEX(城镇化率!$1:$1048576,MATCH($B310,城镇化率!$A:$A,0),MATCH(AV$1,城镇化率!$5:$5,0))/100</f>
        <v>1280034.2748090981</v>
      </c>
    </row>
    <row r="311" spans="1:48" x14ac:dyDescent="0.15">
      <c r="A311" s="4" t="s">
        <v>880</v>
      </c>
      <c r="B311" s="4" t="s">
        <v>638</v>
      </c>
      <c r="C311" s="34">
        <f>VLOOKUP(B311,'[1]2016省城人口总结（根）'!B:C,2,FALSE)/100</f>
        <v>0.8237000000000001</v>
      </c>
      <c r="D311" s="40">
        <f>INDEX(人口源表!$1:$1048576,MATCH($B311,人口源表!$A:$A,0),MATCH(D$1,人口源表!$1:$1,0))*INDEX(城镇化率!$1:$1048576,MATCH($B311,城镇化率!$A:$A,0),MATCH(D$1,城镇化率!$5:$5,0))/100</f>
        <v>3131939.2993020015</v>
      </c>
      <c r="E311" s="40">
        <f>INDEX(人口源表!$1:$1048576,MATCH($B311,人口源表!$A:$A,0),MATCH(E$1,人口源表!$1:$1,0))*INDEX(城镇化率!$1:$1048576,MATCH($B311,城镇化率!$A:$A,0),MATCH(E$1,城镇化率!$5:$5,0))/100</f>
        <v>3208456.6102553355</v>
      </c>
      <c r="F311" s="40">
        <f>INDEX(人口源表!$1:$1048576,MATCH($B311,人口源表!$A:$A,0),MATCH(F$1,人口源表!$1:$1,0))*INDEX(城镇化率!$1:$1048576,MATCH($B311,城镇化率!$A:$A,0),MATCH(F$1,城镇化率!$5:$5,0))/100</f>
        <v>3285071.1452820092</v>
      </c>
      <c r="G311" s="40">
        <f>INDEX(人口源表!$1:$1048576,MATCH($B311,人口源表!$A:$A,0),MATCH(G$1,人口源表!$1:$1,0))*INDEX(城镇化率!$1:$1048576,MATCH($B311,城镇化率!$A:$A,0),MATCH(G$1,城镇化率!$5:$5,0))/100</f>
        <v>3735899.9669313491</v>
      </c>
      <c r="H311" s="40">
        <f>INDEX(人口源表!$1:$1048576,MATCH($B311,人口源表!$A:$A,0),MATCH(H$1,人口源表!$1:$1,0))*INDEX(城镇化率!$1:$1048576,MATCH($B311,城镇化率!$A:$A,0),MATCH(H$1,城镇化率!$5:$5,0))/100</f>
        <v>3841327.306056831</v>
      </c>
      <c r="I311" s="40">
        <f>INDEX(人口源表!$1:$1048576,MATCH($B311,人口源表!$A:$A,0),MATCH(I$1,人口源表!$1:$1,0))*INDEX(城镇化率!$1:$1048576,MATCH($B311,城镇化率!$A:$A,0),MATCH(I$1,城镇化率!$5:$5,0))/100</f>
        <v>3916355.5913386252</v>
      </c>
      <c r="J311" s="40">
        <f>INDEX(人口源表!$1:$1048576,MATCH($B311,人口源表!$A:$A,0),MATCH(J$1,人口源表!$1:$1,0))*INDEX(城镇化率!$1:$1048576,MATCH($B311,城镇化率!$A:$A,0),MATCH(J$1,城镇化率!$5:$5,0))/100</f>
        <v>3987148.1987400083</v>
      </c>
      <c r="K311" s="40">
        <f>INDEX(人口源表!$1:$1048576,MATCH($B311,人口源表!$A:$A,0),MATCH(K$1,人口源表!$1:$1,0))*INDEX(城镇化率!$1:$1048576,MATCH($B311,城镇化率!$A:$A,0),MATCH(K$1,城镇化率!$5:$5,0))/100</f>
        <v>4053928.9057493852</v>
      </c>
      <c r="L311" s="40">
        <f>INDEX(人口源表!$1:$1048576,MATCH($B311,人口源表!$A:$A,0),MATCH(L$1,人口源表!$1:$1,0))*INDEX(城镇化率!$1:$1048576,MATCH($B311,城镇化率!$A:$A,0),MATCH(L$1,城镇化率!$5:$5,0))/100</f>
        <v>4116921.3233445161</v>
      </c>
      <c r="M311" s="40">
        <f>INDEX(人口源表!$1:$1048576,MATCH($B311,人口源表!$A:$A,0),MATCH(M$1,人口源表!$1:$1,0))*INDEX(城镇化率!$1:$1048576,MATCH($B311,城镇化率!$A:$A,0),MATCH(M$1,城镇化率!$5:$5,0))/100</f>
        <v>4176345.8397214473</v>
      </c>
      <c r="N311" s="40">
        <f>INDEX(人口源表!$1:$1048576,MATCH($B311,人口源表!$A:$A,0),MATCH(N$1,人口源表!$1:$1,0))*INDEX(城镇化率!$1:$1048576,MATCH($B311,城镇化率!$A:$A,0),MATCH(N$1,城镇化率!$5:$5,0))/100</f>
        <v>4232420.1276869299</v>
      </c>
      <c r="O311" s="40">
        <f>INDEX(人口源表!$1:$1048576,MATCH($B311,人口源表!$A:$A,0),MATCH(O$1,人口源表!$1:$1,0))*INDEX(城镇化率!$1:$1048576,MATCH($B311,城镇化率!$A:$A,0),MATCH(O$1,城镇化率!$5:$5,0))/100</f>
        <v>4285360.6372046778</v>
      </c>
      <c r="P311" s="40">
        <f>INDEX(人口源表!$1:$1048576,MATCH($B311,人口源表!$A:$A,0),MATCH(P$1,人口源表!$1:$1,0))*INDEX(城镇化率!$1:$1048576,MATCH($B311,城镇化率!$A:$A,0),MATCH(P$1,城镇化率!$5:$5,0))/100</f>
        <v>4335377.5071011465</v>
      </c>
      <c r="Q311" s="40">
        <f>INDEX(人口源表!$1:$1048576,MATCH($B311,人口源表!$A:$A,0),MATCH(Q$1,人口源表!$1:$1,0))*INDEX(城镇化率!$1:$1048576,MATCH($B311,城镇化率!$A:$A,0),MATCH(Q$1,城镇化率!$5:$5,0))/100</f>
        <v>4382678.8157634716</v>
      </c>
      <c r="R311" s="40">
        <f>INDEX(人口源表!$1:$1048576,MATCH($B311,人口源表!$A:$A,0),MATCH(R$1,人口源表!$1:$1,0))*INDEX(城镇化率!$1:$1048576,MATCH($B311,城镇化率!$A:$A,0),MATCH(R$1,城镇化率!$5:$5,0))/100</f>
        <v>4427467.314082264</v>
      </c>
      <c r="S311" s="40">
        <f>INDEX(人口源表!$1:$1048576,MATCH($B311,人口源表!$A:$A,0),MATCH(S$1,人口源表!$1:$1,0))*INDEX(城镇化率!$1:$1048576,MATCH($B311,城镇化率!$A:$A,0),MATCH(S$1,城镇化率!$5:$5,0))/100</f>
        <v>4447814.4388683708</v>
      </c>
      <c r="T311" s="40">
        <f>INDEX(人口源表!$1:$1048576,MATCH($B311,人口源表!$A:$A,0),MATCH(T$1,人口源表!$1:$1,0))*INDEX(城镇化率!$1:$1048576,MATCH($B311,城镇化率!$A:$A,0),MATCH(T$1,城镇化率!$5:$5,0))/100</f>
        <v>4465752.2337735798</v>
      </c>
      <c r="U311" s="40">
        <f>INDEX(人口源表!$1:$1048576,MATCH($B311,人口源表!$A:$A,0),MATCH(U$1,人口源表!$1:$1,0))*INDEX(城镇化率!$1:$1048576,MATCH($B311,城镇化率!$A:$A,0),MATCH(U$1,城镇化率!$5:$5,0))/100</f>
        <v>4481499.4950423278</v>
      </c>
      <c r="V311" s="40">
        <f>INDEX(人口源表!$1:$1048576,MATCH($B311,人口源表!$A:$A,0),MATCH(V$1,人口源表!$1:$1,0))*INDEX(城镇化率!$1:$1048576,MATCH($B311,城镇化率!$A:$A,0),MATCH(V$1,城镇化率!$5:$5,0))/100</f>
        <v>4495263.8755671876</v>
      </c>
      <c r="W311" s="40">
        <f>INDEX(人口源表!$1:$1048576,MATCH($B311,人口源表!$A:$A,0),MATCH(W$1,人口源表!$1:$1,0))*INDEX(城镇化率!$1:$1048576,MATCH($B311,城镇化率!$A:$A,0),MATCH(W$1,城镇化率!$5:$5,0))/100</f>
        <v>4507245.5404253602</v>
      </c>
      <c r="X311" s="40">
        <f>INDEX(人口源表!$1:$1048576,MATCH($B311,人口源表!$A:$A,0),MATCH(X$1,人口源表!$1:$1,0))*INDEX(城镇化率!$1:$1048576,MATCH($B311,城镇化率!$A:$A,0),MATCH(X$1,城镇化率!$5:$5,0))/100</f>
        <v>4504297</v>
      </c>
      <c r="Y311" s="40">
        <f>INDEX(人口源表!$1:$1048576,MATCH($B311,人口源表!$A:$A,0),MATCH(Y$1,人口源表!$1:$1,0))*INDEX(城镇化率!$1:$1048576,MATCH($B311,城镇化率!$A:$A,0),MATCH(Y$1,城镇化率!$5:$5,0))/100</f>
        <v>4490782</v>
      </c>
      <c r="Z311" s="40">
        <f>INDEX(人口源表!$1:$1048576,MATCH($B311,人口源表!$A:$A,0),MATCH(Z$1,人口源表!$1:$1,0))*INDEX(城镇化率!$1:$1048576,MATCH($B311,城镇化率!$A:$A,0),MATCH(Z$1,城镇化率!$5:$5,0))/100</f>
        <v>4476050</v>
      </c>
      <c r="AA311" s="40">
        <f>INDEX(人口源表!$1:$1048576,MATCH($B311,人口源表!$A:$A,0),MATCH(AA$1,人口源表!$1:$1,0))*INDEX(城镇化率!$1:$1048576,MATCH($B311,城镇化率!$A:$A,0),MATCH(AA$1,城镇化率!$5:$5,0))/100</f>
        <v>4460272</v>
      </c>
      <c r="AB311" s="40">
        <f>INDEX(人口源表!$1:$1048576,MATCH($B311,人口源表!$A:$A,0),MATCH(AB$1,人口源表!$1:$1,0))*INDEX(城镇化率!$1:$1048576,MATCH($B311,城镇化率!$A:$A,0),MATCH(AB$1,城镇化率!$5:$5,0))/100</f>
        <v>4443602</v>
      </c>
      <c r="AC311" s="40">
        <f>INDEX(人口源表!$1:$1048576,MATCH($B311,人口源表!$A:$A,0),MATCH(AC$1,人口源表!$1:$1,0))*INDEX(城镇化率!$1:$1048576,MATCH($B311,城镇化率!$A:$A,0),MATCH(AC$1,城镇化率!$5:$5,0))/100</f>
        <v>4426179</v>
      </c>
      <c r="AD311" s="40">
        <f>INDEX(人口源表!$1:$1048576,MATCH($B311,人口源表!$A:$A,0),MATCH(AD$1,人口源表!$1:$1,0))*INDEX(城镇化率!$1:$1048576,MATCH($B311,城镇化率!$A:$A,0),MATCH(AD$1,城镇化率!$5:$5,0))/100</f>
        <v>4408128</v>
      </c>
      <c r="AE311" s="40">
        <f>INDEX(人口源表!$1:$1048576,MATCH($B311,人口源表!$A:$A,0),MATCH(AE$1,人口源表!$1:$1,0))*INDEX(城镇化率!$1:$1048576,MATCH($B311,城镇化率!$A:$A,0),MATCH(AE$1,城镇化率!$5:$5,0))/100</f>
        <v>4389558</v>
      </c>
      <c r="AF311" s="40">
        <f>INDEX(人口源表!$1:$1048576,MATCH($B311,人口源表!$A:$A,0),MATCH(AF$1,人口源表!$1:$1,0))*INDEX(城镇化率!$1:$1048576,MATCH($B311,城镇化率!$A:$A,0),MATCH(AF$1,城镇化率!$5:$5,0))/100</f>
        <v>4370563</v>
      </c>
      <c r="AG311" s="40">
        <f>INDEX(人口源表!$1:$1048576,MATCH($B311,人口源表!$A:$A,0),MATCH(AG$1,人口源表!$1:$1,0))*INDEX(城镇化率!$1:$1048576,MATCH($B311,城镇化率!$A:$A,0),MATCH(AG$1,城镇化率!$5:$5,0))/100</f>
        <v>4351225</v>
      </c>
      <c r="AH311" s="40">
        <f>INDEX(人口源表!$1:$1048576,MATCH($B311,人口源表!$A:$A,0),MATCH(AH$1,人口源表!$1:$1,0))*INDEX(城镇化率!$1:$1048576,MATCH($B311,城镇化率!$A:$A,0),MATCH(AH$1,城镇化率!$5:$5,0))/100</f>
        <v>4331606</v>
      </c>
      <c r="AI311" s="40">
        <f>INDEX(人口源表!$1:$1048576,MATCH($B311,人口源表!$A:$A,0),MATCH(AI$1,人口源表!$1:$1,0))*INDEX(城镇化率!$1:$1048576,MATCH($B311,城镇化率!$A:$A,0),MATCH(AI$1,城镇化率!$5:$5,0))/100</f>
        <v>4311758</v>
      </c>
      <c r="AJ311" s="40">
        <f>INDEX(人口源表!$1:$1048576,MATCH($B311,人口源表!$A:$A,0),MATCH(AJ$1,人口源表!$1:$1,0))*INDEX(城镇化率!$1:$1048576,MATCH($B311,城镇化率!$A:$A,0),MATCH(AJ$1,城镇化率!$5:$5,0))/100</f>
        <v>4291714</v>
      </c>
      <c r="AK311" s="40">
        <f>INDEX(人口源表!$1:$1048576,MATCH($B311,人口源表!$A:$A,0),MATCH(AK$1,人口源表!$1:$1,0))*INDEX(城镇化率!$1:$1048576,MATCH($B311,城镇化率!$A:$A,0),MATCH(AK$1,城镇化率!$5:$5,0))/100</f>
        <v>4271496</v>
      </c>
      <c r="AL311" s="40">
        <f>INDEX(人口源表!$1:$1048576,MATCH($B311,人口源表!$A:$A,0),MATCH(AL$1,人口源表!$1:$1,0))*INDEX(城镇化率!$1:$1048576,MATCH($B311,城镇化率!$A:$A,0),MATCH(AL$1,城镇化率!$5:$5,0))/100</f>
        <v>4251107</v>
      </c>
      <c r="AM311" s="40">
        <f>INDEX(人口源表!$1:$1048576,MATCH($B311,人口源表!$A:$A,0),MATCH(AM$1,人口源表!$1:$1,0))*INDEX(城镇化率!$1:$1048576,MATCH($B311,城镇化率!$A:$A,0),MATCH(AM$1,城镇化率!$5:$5,0))/100</f>
        <v>4230539</v>
      </c>
      <c r="AN311" s="40">
        <f>INDEX(人口源表!$1:$1048576,MATCH($B311,人口源表!$A:$A,0),MATCH(AN$1,人口源表!$1:$1,0))*INDEX(城镇化率!$1:$1048576,MATCH($B311,城镇化率!$A:$A,0),MATCH(AN$1,城镇化率!$5:$5,0))/100</f>
        <v>4209765</v>
      </c>
      <c r="AO311" s="40">
        <f>INDEX(人口源表!$1:$1048576,MATCH($B311,人口源表!$A:$A,0),MATCH(AO$1,人口源表!$1:$1,0))*INDEX(城镇化率!$1:$1048576,MATCH($B311,城镇化率!$A:$A,0),MATCH(AO$1,城镇化率!$5:$5,0))/100</f>
        <v>4188748</v>
      </c>
      <c r="AP311" s="40">
        <f>INDEX(人口源表!$1:$1048576,MATCH($B311,人口源表!$A:$A,0),MATCH(AP$1,人口源表!$1:$1,0))*INDEX(城镇化率!$1:$1048576,MATCH($B311,城镇化率!$A:$A,0),MATCH(AP$1,城镇化率!$5:$5,0))/100</f>
        <v>4167431</v>
      </c>
      <c r="AQ311" s="40">
        <f>INDEX(人口源表!$1:$1048576,MATCH($B311,人口源表!$A:$A,0),MATCH(AQ$1,人口源表!$1:$1,0))*INDEX(城镇化率!$1:$1048576,MATCH($B311,城镇化率!$A:$A,0),MATCH(AQ$1,城镇化率!$5:$5,0))/100</f>
        <v>4145745</v>
      </c>
      <c r="AR311" s="40">
        <f>INDEX(人口源表!$1:$1048576,MATCH($B311,人口源表!$A:$A,0),MATCH(AR$1,人口源表!$1:$1,0))*INDEX(城镇化率!$1:$1048576,MATCH($B311,城镇化率!$A:$A,0),MATCH(AR$1,城镇化率!$5:$5,0))/100</f>
        <v>4123606</v>
      </c>
      <c r="AS311" s="40">
        <f>INDEX(人口源表!$1:$1048576,MATCH($B311,人口源表!$A:$A,0),MATCH(AS$1,人口源表!$1:$1,0))*INDEX(城镇化率!$1:$1048576,MATCH($B311,城镇化率!$A:$A,0),MATCH(AS$1,城镇化率!$5:$5,0))/100</f>
        <v>4100914</v>
      </c>
      <c r="AT311" s="40">
        <f>INDEX(人口源表!$1:$1048576,MATCH($B311,人口源表!$A:$A,0),MATCH(AT$1,人口源表!$1:$1,0))*INDEX(城镇化率!$1:$1048576,MATCH($B311,城镇化率!$A:$A,0),MATCH(AT$1,城镇化率!$5:$5,0))/100</f>
        <v>4077554</v>
      </c>
      <c r="AU311" s="40">
        <f>INDEX(人口源表!$1:$1048576,MATCH($B311,人口源表!$A:$A,0),MATCH(AU$1,人口源表!$1:$1,0))*INDEX(城镇化率!$1:$1048576,MATCH($B311,城镇化率!$A:$A,0),MATCH(AU$1,城镇化率!$5:$5,0))/100</f>
        <v>4053398</v>
      </c>
      <c r="AV311" s="40">
        <f>INDEX(人口源表!$1:$1048576,MATCH($B311,人口源表!$A:$A,0),MATCH(AV$1,人口源表!$1:$1,0))*INDEX(城镇化率!$1:$1048576,MATCH($B311,城镇化率!$A:$A,0),MATCH(AV$1,城镇化率!$5:$5,0))/100</f>
        <v>4028302</v>
      </c>
    </row>
    <row r="312" spans="1:48" x14ac:dyDescent="0.15">
      <c r="A312" s="4" t="s">
        <v>880</v>
      </c>
      <c r="B312" s="4" t="s">
        <v>640</v>
      </c>
      <c r="C312" s="34">
        <f>VLOOKUP(B312,'[1]2016省城人口总结（根）'!B:C,2,FALSE)/100</f>
        <v>0.94799999999999995</v>
      </c>
      <c r="D312" s="40">
        <f>INDEX(人口源表!$1:$1048576,MATCH($B312,人口源表!$A:$A,0),MATCH(D$1,人口源表!$1:$1,0))*INDEX(城镇化率!$1:$1048576,MATCH($B312,城镇化率!$A:$A,0),MATCH(D$1,城镇化率!$5:$5,0))/100</f>
        <v>230675.40030397219</v>
      </c>
      <c r="E312" s="40">
        <f>INDEX(人口源表!$1:$1048576,MATCH($B312,人口源表!$A:$A,0),MATCH(E$1,人口源表!$1:$1,0))*INDEX(城镇化率!$1:$1048576,MATCH($B312,城镇化率!$A:$A,0),MATCH(E$1,城镇化率!$5:$5,0))/100</f>
        <v>236080.62305044653</v>
      </c>
      <c r="F312" s="40">
        <f>INDEX(人口源表!$1:$1048576,MATCH($B312,人口源表!$A:$A,0),MATCH(F$1,人口源表!$1:$1,0))*INDEX(城镇化率!$1:$1048576,MATCH($B312,城镇化率!$A:$A,0),MATCH(F$1,城镇化率!$5:$5,0))/100</f>
        <v>241468.7923433723</v>
      </c>
      <c r="G312" s="40">
        <f>INDEX(人口源表!$1:$1048576,MATCH($B312,人口源表!$A:$A,0),MATCH(G$1,人口源表!$1:$1,0))*INDEX(城镇化率!$1:$1048576,MATCH($B312,城镇化率!$A:$A,0),MATCH(G$1,城镇化率!$5:$5,0))/100</f>
        <v>309279.73434566305</v>
      </c>
      <c r="H312" s="40">
        <f>INDEX(人口源表!$1:$1048576,MATCH($B312,人口源表!$A:$A,0),MATCH(H$1,人口源表!$1:$1,0))*INDEX(城镇化率!$1:$1048576,MATCH($B312,城镇化率!$A:$A,0),MATCH(H$1,城镇化率!$5:$5,0))/100</f>
        <v>312653</v>
      </c>
      <c r="I312" s="40">
        <f>INDEX(人口源表!$1:$1048576,MATCH($B312,人口源表!$A:$A,0),MATCH(I$1,人口源表!$1:$1,0))*INDEX(城镇化率!$1:$1048576,MATCH($B312,城镇化率!$A:$A,0),MATCH(I$1,城镇化率!$5:$5,0))/100</f>
        <v>314849</v>
      </c>
      <c r="J312" s="40">
        <f>INDEX(人口源表!$1:$1048576,MATCH($B312,人口源表!$A:$A,0),MATCH(J$1,人口源表!$1:$1,0))*INDEX(城镇化率!$1:$1048576,MATCH($B312,城镇化率!$A:$A,0),MATCH(J$1,城镇化率!$5:$5,0))/100</f>
        <v>316747</v>
      </c>
      <c r="K312" s="40">
        <f>INDEX(人口源表!$1:$1048576,MATCH($B312,人口源表!$A:$A,0),MATCH(K$1,人口源表!$1:$1,0))*INDEX(城镇化率!$1:$1048576,MATCH($B312,城镇化率!$A:$A,0),MATCH(K$1,城镇化率!$5:$5,0))/100</f>
        <v>318361</v>
      </c>
      <c r="L312" s="40">
        <f>INDEX(人口源表!$1:$1048576,MATCH($B312,人口源表!$A:$A,0),MATCH(L$1,人口源表!$1:$1,0))*INDEX(城镇化率!$1:$1048576,MATCH($B312,城镇化率!$A:$A,0),MATCH(L$1,城镇化率!$5:$5,0))/100</f>
        <v>319704</v>
      </c>
      <c r="M312" s="40">
        <f>INDEX(人口源表!$1:$1048576,MATCH($B312,人口源表!$A:$A,0),MATCH(M$1,人口源表!$1:$1,0))*INDEX(城镇化率!$1:$1048576,MATCH($B312,城镇化率!$A:$A,0),MATCH(M$1,城镇化率!$5:$5,0))/100</f>
        <v>320789</v>
      </c>
      <c r="N312" s="40">
        <f>INDEX(人口源表!$1:$1048576,MATCH($B312,人口源表!$A:$A,0),MATCH(N$1,人口源表!$1:$1,0))*INDEX(城镇化率!$1:$1048576,MATCH($B312,城镇化率!$A:$A,0),MATCH(N$1,城镇化率!$5:$5,0))/100</f>
        <v>321629</v>
      </c>
      <c r="O312" s="40">
        <f>INDEX(人口源表!$1:$1048576,MATCH($B312,人口源表!$A:$A,0),MATCH(O$1,人口源表!$1:$1,0))*INDEX(城镇化率!$1:$1048576,MATCH($B312,城镇化率!$A:$A,0),MATCH(O$1,城镇化率!$5:$5,0))/100</f>
        <v>322236</v>
      </c>
      <c r="P312" s="40">
        <f>INDEX(人口源表!$1:$1048576,MATCH($B312,人口源表!$A:$A,0),MATCH(P$1,人口源表!$1:$1,0))*INDEX(城镇化率!$1:$1048576,MATCH($B312,城镇化率!$A:$A,0),MATCH(P$1,城镇化率!$5:$5,0))/100</f>
        <v>322623</v>
      </c>
      <c r="Q312" s="40">
        <f>INDEX(人口源表!$1:$1048576,MATCH($B312,人口源表!$A:$A,0),MATCH(Q$1,人口源表!$1:$1,0))*INDEX(城镇化率!$1:$1048576,MATCH($B312,城镇化率!$A:$A,0),MATCH(Q$1,城镇化率!$5:$5,0))/100</f>
        <v>322801</v>
      </c>
      <c r="R312" s="40">
        <f>INDEX(人口源表!$1:$1048576,MATCH($B312,人口源表!$A:$A,0),MATCH(R$1,人口源表!$1:$1,0))*INDEX(城镇化率!$1:$1048576,MATCH($B312,城镇化率!$A:$A,0),MATCH(R$1,城镇化率!$5:$5,0))/100</f>
        <v>322781</v>
      </c>
      <c r="S312" s="40">
        <f>INDEX(人口源表!$1:$1048576,MATCH($B312,人口源表!$A:$A,0),MATCH(S$1,人口源表!$1:$1,0))*INDEX(城镇化率!$1:$1048576,MATCH($B312,城镇化率!$A:$A,0),MATCH(S$1,城镇化率!$5:$5,0))/100</f>
        <v>322575</v>
      </c>
      <c r="T312" s="40">
        <f>INDEX(人口源表!$1:$1048576,MATCH($B312,人口源表!$A:$A,0),MATCH(T$1,人口源表!$1:$1,0))*INDEX(城镇化率!$1:$1048576,MATCH($B312,城镇化率!$A:$A,0),MATCH(T$1,城镇化率!$5:$5,0))/100</f>
        <v>322193</v>
      </c>
      <c r="U312" s="40">
        <f>INDEX(人口源表!$1:$1048576,MATCH($B312,人口源表!$A:$A,0),MATCH(U$1,人口源表!$1:$1,0))*INDEX(城镇化率!$1:$1048576,MATCH($B312,城镇化率!$A:$A,0),MATCH(U$1,城镇化率!$5:$5,0))/100</f>
        <v>321645</v>
      </c>
      <c r="V312" s="40">
        <f>INDEX(人口源表!$1:$1048576,MATCH($B312,人口源表!$A:$A,0),MATCH(V$1,人口源表!$1:$1,0))*INDEX(城镇化率!$1:$1048576,MATCH($B312,城镇化率!$A:$A,0),MATCH(V$1,城镇化率!$5:$5,0))/100</f>
        <v>320942</v>
      </c>
      <c r="W312" s="40">
        <f>INDEX(人口源表!$1:$1048576,MATCH($B312,人口源表!$A:$A,0),MATCH(W$1,人口源表!$1:$1,0))*INDEX(城镇化率!$1:$1048576,MATCH($B312,城镇化率!$A:$A,0),MATCH(W$1,城镇化率!$5:$5,0))/100</f>
        <v>320093</v>
      </c>
      <c r="X312" s="40">
        <f>INDEX(人口源表!$1:$1048576,MATCH($B312,人口源表!$A:$A,0),MATCH(X$1,人口源表!$1:$1,0))*INDEX(城镇化率!$1:$1048576,MATCH($B312,城镇化率!$A:$A,0),MATCH(X$1,城镇化率!$5:$5,0))/100</f>
        <v>319107</v>
      </c>
      <c r="Y312" s="40">
        <f>INDEX(人口源表!$1:$1048576,MATCH($B312,人口源表!$A:$A,0),MATCH(Y$1,人口源表!$1:$1,0))*INDEX(城镇化率!$1:$1048576,MATCH($B312,城镇化率!$A:$A,0),MATCH(Y$1,城镇化率!$5:$5,0))/100</f>
        <v>317995</v>
      </c>
      <c r="Z312" s="40">
        <f>INDEX(人口源表!$1:$1048576,MATCH($B312,人口源表!$A:$A,0),MATCH(Z$1,人口源表!$1:$1,0))*INDEX(城镇化率!$1:$1048576,MATCH($B312,城镇化率!$A:$A,0),MATCH(Z$1,城镇化率!$5:$5,0))/100</f>
        <v>316763</v>
      </c>
      <c r="AA312" s="40">
        <f>INDEX(人口源表!$1:$1048576,MATCH($B312,人口源表!$A:$A,0),MATCH(AA$1,人口源表!$1:$1,0))*INDEX(城镇化率!$1:$1048576,MATCH($B312,城镇化率!$A:$A,0),MATCH(AA$1,城镇化率!$5:$5,0))/100</f>
        <v>315421</v>
      </c>
      <c r="AB312" s="40">
        <f>INDEX(人口源表!$1:$1048576,MATCH($B312,人口源表!$A:$A,0),MATCH(AB$1,人口源表!$1:$1,0))*INDEX(城镇化率!$1:$1048576,MATCH($B312,城镇化率!$A:$A,0),MATCH(AB$1,城镇化率!$5:$5,0))/100</f>
        <v>313976</v>
      </c>
      <c r="AC312" s="40">
        <f>INDEX(人口源表!$1:$1048576,MATCH($B312,人口源表!$A:$A,0),MATCH(AC$1,人口源表!$1:$1,0))*INDEX(城镇化率!$1:$1048576,MATCH($B312,城镇化率!$A:$A,0),MATCH(AC$1,城镇化率!$5:$5,0))/100</f>
        <v>312437</v>
      </c>
      <c r="AD312" s="40">
        <f>INDEX(人口源表!$1:$1048576,MATCH($B312,人口源表!$A:$A,0),MATCH(AD$1,人口源表!$1:$1,0))*INDEX(城镇化率!$1:$1048576,MATCH($B312,城镇化率!$A:$A,0),MATCH(AD$1,城镇化率!$5:$5,0))/100</f>
        <v>310811</v>
      </c>
      <c r="AE312" s="40">
        <f>INDEX(人口源表!$1:$1048576,MATCH($B312,人口源表!$A:$A,0),MATCH(AE$1,人口源表!$1:$1,0))*INDEX(城镇化率!$1:$1048576,MATCH($B312,城镇化率!$A:$A,0),MATCH(AE$1,城镇化率!$5:$5,0))/100</f>
        <v>309104</v>
      </c>
      <c r="AF312" s="40">
        <f>INDEX(人口源表!$1:$1048576,MATCH($B312,人口源表!$A:$A,0),MATCH(AF$1,人口源表!$1:$1,0))*INDEX(城镇化率!$1:$1048576,MATCH($B312,城镇化率!$A:$A,0),MATCH(AF$1,城镇化率!$5:$5,0))/100</f>
        <v>307324</v>
      </c>
      <c r="AG312" s="40">
        <f>INDEX(人口源表!$1:$1048576,MATCH($B312,人口源表!$A:$A,0),MATCH(AG$1,人口源表!$1:$1,0))*INDEX(城镇化率!$1:$1048576,MATCH($B312,城镇化率!$A:$A,0),MATCH(AG$1,城镇化率!$5:$5,0))/100</f>
        <v>305476</v>
      </c>
      <c r="AH312" s="40">
        <f>INDEX(人口源表!$1:$1048576,MATCH($B312,人口源表!$A:$A,0),MATCH(AH$1,人口源表!$1:$1,0))*INDEX(城镇化率!$1:$1048576,MATCH($B312,城镇化率!$A:$A,0),MATCH(AH$1,城镇化率!$5:$5,0))/100</f>
        <v>303567</v>
      </c>
      <c r="AI312" s="40">
        <f>INDEX(人口源表!$1:$1048576,MATCH($B312,人口源表!$A:$A,0),MATCH(AI$1,人口源表!$1:$1,0))*INDEX(城镇化率!$1:$1048576,MATCH($B312,城镇化率!$A:$A,0),MATCH(AI$1,城镇化率!$5:$5,0))/100</f>
        <v>301602</v>
      </c>
      <c r="AJ312" s="40">
        <f>INDEX(人口源表!$1:$1048576,MATCH($B312,人口源表!$A:$A,0),MATCH(AJ$1,人口源表!$1:$1,0))*INDEX(城镇化率!$1:$1048576,MATCH($B312,城镇化率!$A:$A,0),MATCH(AJ$1,城镇化率!$5:$5,0))/100</f>
        <v>299587</v>
      </c>
      <c r="AK312" s="40">
        <f>INDEX(人口源表!$1:$1048576,MATCH($B312,人口源表!$A:$A,0),MATCH(AK$1,人口源表!$1:$1,0))*INDEX(城镇化率!$1:$1048576,MATCH($B312,城镇化率!$A:$A,0),MATCH(AK$1,城镇化率!$5:$5,0))/100</f>
        <v>297526</v>
      </c>
      <c r="AL312" s="40">
        <f>INDEX(人口源表!$1:$1048576,MATCH($B312,人口源表!$A:$A,0),MATCH(AL$1,人口源表!$1:$1,0))*INDEX(城镇化率!$1:$1048576,MATCH($B312,城镇化率!$A:$A,0),MATCH(AL$1,城镇化率!$5:$5,0))/100</f>
        <v>295425</v>
      </c>
      <c r="AM312" s="40">
        <f>INDEX(人口源表!$1:$1048576,MATCH($B312,人口源表!$A:$A,0),MATCH(AM$1,人口源表!$1:$1,0))*INDEX(城镇化率!$1:$1048576,MATCH($B312,城镇化率!$A:$A,0),MATCH(AM$1,城镇化率!$5:$5,0))/100</f>
        <v>293288</v>
      </c>
      <c r="AN312" s="40">
        <f>INDEX(人口源表!$1:$1048576,MATCH($B312,人口源表!$A:$A,0),MATCH(AN$1,人口源表!$1:$1,0))*INDEX(城镇化率!$1:$1048576,MATCH($B312,城镇化率!$A:$A,0),MATCH(AN$1,城镇化率!$5:$5,0))/100</f>
        <v>291118</v>
      </c>
      <c r="AO312" s="40">
        <f>INDEX(人口源表!$1:$1048576,MATCH($B312,人口源表!$A:$A,0),MATCH(AO$1,人口源表!$1:$1,0))*INDEX(城镇化率!$1:$1048576,MATCH($B312,城镇化率!$A:$A,0),MATCH(AO$1,城镇化率!$5:$5,0))/100</f>
        <v>288920</v>
      </c>
      <c r="AP312" s="40">
        <f>INDEX(人口源表!$1:$1048576,MATCH($B312,人口源表!$A:$A,0),MATCH(AP$1,人口源表!$1:$1,0))*INDEX(城镇化率!$1:$1048576,MATCH($B312,城镇化率!$A:$A,0),MATCH(AP$1,城镇化率!$5:$5,0))/100</f>
        <v>286696</v>
      </c>
      <c r="AQ312" s="40">
        <f>INDEX(人口源表!$1:$1048576,MATCH($B312,人口源表!$A:$A,0),MATCH(AQ$1,人口源表!$1:$1,0))*INDEX(城镇化率!$1:$1048576,MATCH($B312,城镇化率!$A:$A,0),MATCH(AQ$1,城镇化率!$5:$5,0))/100</f>
        <v>284450</v>
      </c>
      <c r="AR312" s="40">
        <f>INDEX(人口源表!$1:$1048576,MATCH($B312,人口源表!$A:$A,0),MATCH(AR$1,人口源表!$1:$1,0))*INDEX(城镇化率!$1:$1048576,MATCH($B312,城镇化率!$A:$A,0),MATCH(AR$1,城镇化率!$5:$5,0))/100</f>
        <v>282184</v>
      </c>
      <c r="AS312" s="40">
        <f>INDEX(人口源表!$1:$1048576,MATCH($B312,人口源表!$A:$A,0),MATCH(AS$1,人口源表!$1:$1,0))*INDEX(城镇化率!$1:$1048576,MATCH($B312,城镇化率!$A:$A,0),MATCH(AS$1,城镇化率!$5:$5,0))/100</f>
        <v>279901</v>
      </c>
      <c r="AT312" s="40">
        <f>INDEX(人口源表!$1:$1048576,MATCH($B312,人口源表!$A:$A,0),MATCH(AT$1,人口源表!$1:$1,0))*INDEX(城镇化率!$1:$1048576,MATCH($B312,城镇化率!$A:$A,0),MATCH(AT$1,城镇化率!$5:$5,0))/100</f>
        <v>277602</v>
      </c>
      <c r="AU312" s="40">
        <f>INDEX(人口源表!$1:$1048576,MATCH($B312,人口源表!$A:$A,0),MATCH(AU$1,人口源表!$1:$1,0))*INDEX(城镇化率!$1:$1048576,MATCH($B312,城镇化率!$A:$A,0),MATCH(AU$1,城镇化率!$5:$5,0))/100</f>
        <v>275290</v>
      </c>
      <c r="AV312" s="40">
        <f>INDEX(人口源表!$1:$1048576,MATCH($B312,人口源表!$A:$A,0),MATCH(AV$1,人口源表!$1:$1,0))*INDEX(城镇化率!$1:$1048576,MATCH($B312,城镇化率!$A:$A,0),MATCH(AV$1,城镇化率!$5:$5,0))/100</f>
        <v>272965</v>
      </c>
    </row>
    <row r="313" spans="1:48" x14ac:dyDescent="0.15">
      <c r="A313" s="4" t="s">
        <v>880</v>
      </c>
      <c r="B313" s="4" t="s">
        <v>642</v>
      </c>
      <c r="C313" s="34">
        <f>VLOOKUP(B313,'[1]2016省城人口总结（根）'!B:C,2,FALSE)/100</f>
        <v>0.70450000000000002</v>
      </c>
      <c r="D313" s="40">
        <f>INDEX(人口源表!$1:$1048576,MATCH($B313,人口源表!$A:$A,0),MATCH(D$1,人口源表!$1:$1,0))*INDEX(城镇化率!$1:$1048576,MATCH($B313,城镇化率!$A:$A,0),MATCH(D$1,城镇化率!$5:$5,0))/100</f>
        <v>339423.94518332218</v>
      </c>
      <c r="E313" s="40">
        <f>INDEX(人口源表!$1:$1048576,MATCH($B313,人口源表!$A:$A,0),MATCH(E$1,人口源表!$1:$1,0))*INDEX(城镇化率!$1:$1048576,MATCH($B313,城镇化率!$A:$A,0),MATCH(E$1,城镇化率!$5:$5,0))/100</f>
        <v>346936.06975947152</v>
      </c>
      <c r="F313" s="40">
        <f>INDEX(人口源表!$1:$1048576,MATCH($B313,人口源表!$A:$A,0),MATCH(F$1,人口源表!$1:$1,0))*INDEX(城镇化率!$1:$1048576,MATCH($B313,城镇化率!$A:$A,0),MATCH(F$1,城镇化率!$5:$5,0))/100</f>
        <v>354466.73809741589</v>
      </c>
      <c r="G313" s="40">
        <f>INDEX(人口源表!$1:$1048576,MATCH($B313,人口源表!$A:$A,0),MATCH(G$1,人口源表!$1:$1,0))*INDEX(城镇化率!$1:$1048576,MATCH($B313,城镇化率!$A:$A,0),MATCH(G$1,城镇化率!$5:$5,0))/100</f>
        <v>322518.93107237667</v>
      </c>
      <c r="H313" s="40">
        <f>INDEX(人口源表!$1:$1048576,MATCH($B313,人口源表!$A:$A,0),MATCH(H$1,人口源表!$1:$1,0))*INDEX(城镇化率!$1:$1048576,MATCH($B313,城镇化率!$A:$A,0),MATCH(H$1,城镇化率!$5:$5,0))/100</f>
        <v>330118.9621356696</v>
      </c>
      <c r="I313" s="40">
        <f>INDEX(人口源表!$1:$1048576,MATCH($B313,人口源表!$A:$A,0),MATCH(I$1,人口源表!$1:$1,0))*INDEX(城镇化率!$1:$1048576,MATCH($B313,城镇化率!$A:$A,0),MATCH(I$1,城镇化率!$5:$5,0))/100</f>
        <v>335388.65143498796</v>
      </c>
      <c r="J313" s="40">
        <f>INDEX(人口源表!$1:$1048576,MATCH($B313,人口源表!$A:$A,0),MATCH(J$1,人口源表!$1:$1,0))*INDEX(城镇化率!$1:$1048576,MATCH($B313,城镇化率!$A:$A,0),MATCH(J$1,城镇化率!$5:$5,0))/100</f>
        <v>340556.19906601019</v>
      </c>
      <c r="K313" s="40">
        <f>INDEX(人口源表!$1:$1048576,MATCH($B313,人口源表!$A:$A,0),MATCH(K$1,人口源表!$1:$1,0))*INDEX(城镇化率!$1:$1048576,MATCH($B313,城镇化率!$A:$A,0),MATCH(K$1,城镇化率!$5:$5,0))/100</f>
        <v>345610.30136027449</v>
      </c>
      <c r="L313" s="40">
        <f>INDEX(人口源表!$1:$1048576,MATCH($B313,人口源表!$A:$A,0),MATCH(L$1,人口源表!$1:$1,0))*INDEX(城镇化率!$1:$1048576,MATCH($B313,城镇化率!$A:$A,0),MATCH(L$1,城镇化率!$5:$5,0))/100</f>
        <v>350540.85012445837</v>
      </c>
      <c r="M313" s="40">
        <f>INDEX(人口源表!$1:$1048576,MATCH($B313,人口源表!$A:$A,0),MATCH(M$1,人口源表!$1:$1,0))*INDEX(城镇化率!$1:$1048576,MATCH($B313,城镇化率!$A:$A,0),MATCH(M$1,城镇化率!$5:$5,0))/100</f>
        <v>355339.00246591447</v>
      </c>
      <c r="N313" s="40">
        <f>INDEX(人口源表!$1:$1048576,MATCH($B313,人口源表!$A:$A,0),MATCH(N$1,人口源表!$1:$1,0))*INDEX(城镇化率!$1:$1048576,MATCH($B313,城镇化率!$A:$A,0),MATCH(N$1,城镇化率!$5:$5,0))/100</f>
        <v>359994.85267557972</v>
      </c>
      <c r="O313" s="40">
        <f>INDEX(人口源表!$1:$1048576,MATCH($B313,人口源表!$A:$A,0),MATCH(O$1,人口源表!$1:$1,0))*INDEX(城镇化率!$1:$1048576,MATCH($B313,城镇化率!$A:$A,0),MATCH(O$1,城镇化率!$5:$5,0))/100</f>
        <v>364499.81060819805</v>
      </c>
      <c r="P313" s="40">
        <f>INDEX(人口源表!$1:$1048576,MATCH($B313,人口源表!$A:$A,0),MATCH(P$1,人口源表!$1:$1,0))*INDEX(城镇化率!$1:$1048576,MATCH($B313,城镇化率!$A:$A,0),MATCH(P$1,城镇化率!$5:$5,0))/100</f>
        <v>368847.49195484468</v>
      </c>
      <c r="Q313" s="40">
        <f>INDEX(人口源表!$1:$1048576,MATCH($B313,人口源表!$A:$A,0),MATCH(Q$1,人口源表!$1:$1,0))*INDEX(城镇化率!$1:$1048576,MATCH($B313,城镇化率!$A:$A,0),MATCH(Q$1,城镇化率!$5:$5,0))/100</f>
        <v>373029.7140680158</v>
      </c>
      <c r="R313" s="40">
        <f>INDEX(人口源表!$1:$1048576,MATCH($B313,人口源表!$A:$A,0),MATCH(R$1,人口源表!$1:$1,0))*INDEX(城镇化率!$1:$1048576,MATCH($B313,城镇化率!$A:$A,0),MATCH(R$1,城镇化率!$5:$5,0))/100</f>
        <v>377039.74083745689</v>
      </c>
      <c r="S313" s="40">
        <f>INDEX(人口源表!$1:$1048576,MATCH($B313,人口源表!$A:$A,0),MATCH(S$1,人口源表!$1:$1,0))*INDEX(城镇化率!$1:$1048576,MATCH($B313,城镇化率!$A:$A,0),MATCH(S$1,城镇化率!$5:$5,0))/100</f>
        <v>378986.85469786718</v>
      </c>
      <c r="T313" s="40">
        <f>INDEX(人口源表!$1:$1048576,MATCH($B313,人口源表!$A:$A,0),MATCH(T$1,人口源表!$1:$1,0))*INDEX(城镇化率!$1:$1048576,MATCH($B313,城镇化率!$A:$A,0),MATCH(T$1,城镇化率!$5:$5,0))/100</f>
        <v>380726.22714134597</v>
      </c>
      <c r="U313" s="40">
        <f>INDEX(人口源表!$1:$1048576,MATCH($B313,人口源表!$A:$A,0),MATCH(U$1,人口源表!$1:$1,0))*INDEX(城镇化率!$1:$1048576,MATCH($B313,城镇化率!$A:$A,0),MATCH(U$1,城镇化率!$5:$5,0))/100</f>
        <v>382255.4882221981</v>
      </c>
      <c r="V313" s="40">
        <f>INDEX(人口源表!$1:$1048576,MATCH($B313,人口源表!$A:$A,0),MATCH(V$1,人口源表!$1:$1,0))*INDEX(城镇化率!$1:$1048576,MATCH($B313,城镇化率!$A:$A,0),MATCH(V$1,城镇化率!$5:$5,0))/100</f>
        <v>383575.64971303882</v>
      </c>
      <c r="W313" s="40">
        <f>INDEX(人口源表!$1:$1048576,MATCH($B313,人口源表!$A:$A,0),MATCH(W$1,人口源表!$1:$1,0))*INDEX(城镇化率!$1:$1048576,MATCH($B313,城镇化率!$A:$A,0),MATCH(W$1,城镇化率!$5:$5,0))/100</f>
        <v>384686.06866936199</v>
      </c>
      <c r="X313" s="40">
        <f>INDEX(人口源表!$1:$1048576,MATCH($B313,人口源表!$A:$A,0),MATCH(X$1,人口源表!$1:$1,0))*INDEX(城镇化率!$1:$1048576,MATCH($B313,城镇化率!$A:$A,0),MATCH(X$1,城镇化率!$5:$5,0))/100</f>
        <v>385591.26809221128</v>
      </c>
      <c r="Y313" s="40">
        <f>INDEX(人口源表!$1:$1048576,MATCH($B313,人口源表!$A:$A,0),MATCH(Y$1,人口源表!$1:$1,0))*INDEX(城镇化率!$1:$1048576,MATCH($B313,城镇化率!$A:$A,0),MATCH(Y$1,城镇化率!$5:$5,0))/100</f>
        <v>386291.58278571157</v>
      </c>
      <c r="Z313" s="40">
        <f>INDEX(人口源表!$1:$1048576,MATCH($B313,人口源表!$A:$A,0),MATCH(Z$1,人口源表!$1:$1,0))*INDEX(城镇化率!$1:$1048576,MATCH($B313,城镇化率!$A:$A,0),MATCH(Z$1,城镇化率!$5:$5,0))/100</f>
        <v>386793.45027753868</v>
      </c>
      <c r="AA313" s="40">
        <f>INDEX(人口源表!$1:$1048576,MATCH($B313,人口源表!$A:$A,0),MATCH(AA$1,人口源表!$1:$1,0))*INDEX(城镇化率!$1:$1048576,MATCH($B313,城镇化率!$A:$A,0),MATCH(AA$1,城镇化率!$5:$5,0))/100</f>
        <v>387099.98478868249</v>
      </c>
      <c r="AB313" s="40">
        <f>INDEX(人口源表!$1:$1048576,MATCH($B313,人口源表!$A:$A,0),MATCH(AB$1,人口源表!$1:$1,0))*INDEX(城镇化率!$1:$1048576,MATCH($B313,城镇化率!$A:$A,0),MATCH(AB$1,城镇化率!$5:$5,0))/100</f>
        <v>387218.76822220854</v>
      </c>
      <c r="AC313" s="40">
        <f>INDEX(人口源表!$1:$1048576,MATCH($B313,人口源表!$A:$A,0),MATCH(AC$1,人口源表!$1:$1,0))*INDEX(城镇化率!$1:$1048576,MATCH($B313,城镇化率!$A:$A,0),MATCH(AC$1,城镇化率!$5:$5,0))/100</f>
        <v>386682.05430284626</v>
      </c>
      <c r="AD313" s="40">
        <f>INDEX(人口源表!$1:$1048576,MATCH($B313,人口源表!$A:$A,0),MATCH(AD$1,人口源表!$1:$1,0))*INDEX(城镇化率!$1:$1048576,MATCH($B313,城镇化率!$A:$A,0),MATCH(AD$1,城镇化率!$5:$5,0))/100</f>
        <v>385974.43529081007</v>
      </c>
      <c r="AE313" s="40">
        <f>INDEX(人口源表!$1:$1048576,MATCH($B313,人口源表!$A:$A,0),MATCH(AE$1,人口源表!$1:$1,0))*INDEX(城镇化率!$1:$1048576,MATCH($B313,城镇化率!$A:$A,0),MATCH(AE$1,城镇化率!$5:$5,0))/100</f>
        <v>385105.52729434316</v>
      </c>
      <c r="AF313" s="40">
        <f>INDEX(人口源表!$1:$1048576,MATCH($B313,人口源表!$A:$A,0),MATCH(AF$1,人口源表!$1:$1,0))*INDEX(城镇化率!$1:$1048576,MATCH($B313,城镇化率!$A:$A,0),MATCH(AF$1,城镇化率!$5:$5,0))/100</f>
        <v>384085.99419994734</v>
      </c>
      <c r="AG313" s="40">
        <f>INDEX(人口源表!$1:$1048576,MATCH($B313,人口源表!$A:$A,0),MATCH(AG$1,人口源表!$1:$1,0))*INDEX(城镇化率!$1:$1048576,MATCH($B313,城镇化率!$A:$A,0),MATCH(AG$1,城镇化率!$5:$5,0))/100</f>
        <v>382929.34941807529</v>
      </c>
      <c r="AH313" s="40">
        <f>INDEX(人口源表!$1:$1048576,MATCH($B313,人口源表!$A:$A,0),MATCH(AH$1,人口源表!$1:$1,0))*INDEX(城镇化率!$1:$1048576,MATCH($B313,城镇化率!$A:$A,0),MATCH(AH$1,城镇化率!$5:$5,0))/100</f>
        <v>381648.42764728819</v>
      </c>
      <c r="AI313" s="40">
        <f>INDEX(人口源表!$1:$1048576,MATCH($B313,人口源表!$A:$A,0),MATCH(AI$1,人口源表!$1:$1,0))*INDEX(城镇化率!$1:$1048576,MATCH($B313,城镇化率!$A:$A,0),MATCH(AI$1,城镇化率!$5:$5,0))/100</f>
        <v>380258.96392924973</v>
      </c>
      <c r="AJ313" s="40">
        <f>INDEX(人口源表!$1:$1048576,MATCH($B313,人口源表!$A:$A,0),MATCH(AJ$1,人口源表!$1:$1,0))*INDEX(城镇化率!$1:$1048576,MATCH($B313,城镇化率!$A:$A,0),MATCH(AJ$1,城镇化率!$5:$5,0))/100</f>
        <v>378776.03902730905</v>
      </c>
      <c r="AK313" s="40">
        <f>INDEX(人口源表!$1:$1048576,MATCH($B313,人口源表!$A:$A,0),MATCH(AK$1,人口源表!$1:$1,0))*INDEX(城镇化率!$1:$1048576,MATCH($B313,城镇化率!$A:$A,0),MATCH(AK$1,城镇化率!$5:$5,0))/100</f>
        <v>377217.68579095841</v>
      </c>
      <c r="AL313" s="40">
        <f>INDEX(人口源表!$1:$1048576,MATCH($B313,人口源表!$A:$A,0),MATCH(AL$1,人口源表!$1:$1,0))*INDEX(城镇化率!$1:$1048576,MATCH($B313,城镇化率!$A:$A,0),MATCH(AL$1,城镇化率!$5:$5,0))/100</f>
        <v>375602.21661653474</v>
      </c>
      <c r="AM313" s="40">
        <f>INDEX(人口源表!$1:$1048576,MATCH($B313,人口源表!$A:$A,0),MATCH(AM$1,人口源表!$1:$1,0))*INDEX(城镇化率!$1:$1048576,MATCH($B313,城镇化率!$A:$A,0),MATCH(AM$1,城镇化率!$5:$5,0))/100</f>
        <v>373949.1381941674</v>
      </c>
      <c r="AN313" s="40">
        <f>INDEX(人口源表!$1:$1048576,MATCH($B313,人口源表!$A:$A,0),MATCH(AN$1,人口源表!$1:$1,0))*INDEX(城镇化率!$1:$1048576,MATCH($B313,城镇化率!$A:$A,0),MATCH(AN$1,城镇化率!$5:$5,0))/100</f>
        <v>372281.00243510975</v>
      </c>
      <c r="AO313" s="40">
        <f>INDEX(人口源表!$1:$1048576,MATCH($B313,人口源表!$A:$A,0),MATCH(AO$1,人口源表!$1:$1,0))*INDEX(城镇化率!$1:$1048576,MATCH($B313,城镇化率!$A:$A,0),MATCH(AO$1,城镇化率!$5:$5,0))/100</f>
        <v>370617.94719966216</v>
      </c>
      <c r="AP313" s="40">
        <f>INDEX(人口源表!$1:$1048576,MATCH($B313,人口源表!$A:$A,0),MATCH(AP$1,人口源表!$1:$1,0))*INDEX(城镇化率!$1:$1048576,MATCH($B313,城镇化率!$A:$A,0),MATCH(AP$1,城镇化率!$5:$5,0))/100</f>
        <v>368985.94956292229</v>
      </c>
      <c r="AQ313" s="40">
        <f>INDEX(人口源表!$1:$1048576,MATCH($B313,人口源表!$A:$A,0),MATCH(AQ$1,人口源表!$1:$1,0))*INDEX(城镇化率!$1:$1048576,MATCH($B313,城镇化率!$A:$A,0),MATCH(AQ$1,城镇化率!$5:$5,0))/100</f>
        <v>367408.59972423693</v>
      </c>
      <c r="AR313" s="40">
        <f>INDEX(人口源表!$1:$1048576,MATCH($B313,人口源表!$A:$A,0),MATCH(AR$1,人口源表!$1:$1,0))*INDEX(城镇化率!$1:$1048576,MATCH($B313,城镇化率!$A:$A,0),MATCH(AR$1,城镇化率!$5:$5,0))/100</f>
        <v>365913.55821420136</v>
      </c>
      <c r="AS313" s="40">
        <f>INDEX(人口源表!$1:$1048576,MATCH($B313,人口源表!$A:$A,0),MATCH(AS$1,人口源表!$1:$1,0))*INDEX(城镇化率!$1:$1048576,MATCH($B313,城镇化率!$A:$A,0),MATCH(AS$1,城镇化率!$5:$5,0))/100</f>
        <v>364528.89762237103</v>
      </c>
      <c r="AT313" s="40">
        <f>INDEX(人口源表!$1:$1048576,MATCH($B313,人口源表!$A:$A,0),MATCH(AT$1,人口源表!$1:$1,0))*INDEX(城镇化率!$1:$1048576,MATCH($B313,城镇化率!$A:$A,0),MATCH(AT$1,城镇化率!$5:$5,0))/100</f>
        <v>363283.10646442277</v>
      </c>
      <c r="AU313" s="40">
        <f>INDEX(人口源表!$1:$1048576,MATCH($B313,人口源表!$A:$A,0),MATCH(AU$1,人口源表!$1:$1,0))*INDEX(城镇化率!$1:$1048576,MATCH($B313,城镇化率!$A:$A,0),MATCH(AU$1,城镇化率!$5:$5,0))/100</f>
        <v>362206.97300799476</v>
      </c>
      <c r="AV313" s="40">
        <f>INDEX(人口源表!$1:$1048576,MATCH($B313,人口源表!$A:$A,0),MATCH(AV$1,人口源表!$1:$1,0))*INDEX(城镇化率!$1:$1048576,MATCH($B313,城镇化率!$A:$A,0),MATCH(AV$1,城镇化率!$5:$5,0))/100</f>
        <v>361334.56814556988</v>
      </c>
    </row>
    <row r="314" spans="1:48" x14ac:dyDescent="0.15">
      <c r="A314" s="4" t="s">
        <v>880</v>
      </c>
      <c r="B314" s="4" t="s">
        <v>644</v>
      </c>
      <c r="C314" s="34">
        <f>VLOOKUP(B314,'[1]2016省城人口总结（根）'!B:C,2,FALSE)/100</f>
        <v>0.49270000000000003</v>
      </c>
      <c r="D314" s="40">
        <f>INDEX(人口源表!$1:$1048576,MATCH($B314,人口源表!$A:$A,0),MATCH(D$1,人口源表!$1:$1,0))*INDEX(城镇化率!$1:$1048576,MATCH($B314,城镇化率!$A:$A,0),MATCH(D$1,城镇化率!$5:$5,0))/100</f>
        <v>869295.99262601999</v>
      </c>
      <c r="E314" s="40">
        <f>INDEX(人口源表!$1:$1048576,MATCH($B314,人口源表!$A:$A,0),MATCH(E$1,人口源表!$1:$1,0))*INDEX(城镇化率!$1:$1048576,MATCH($B314,城镇化率!$A:$A,0),MATCH(E$1,城镇化率!$5:$5,0))/100</f>
        <v>890463.63712274353</v>
      </c>
      <c r="F314" s="40">
        <f>INDEX(人口源表!$1:$1048576,MATCH($B314,人口源表!$A:$A,0),MATCH(F$1,人口源表!$1:$1,0))*INDEX(城镇化率!$1:$1048576,MATCH($B314,城镇化率!$A:$A,0),MATCH(F$1,城镇化率!$5:$5,0))/100</f>
        <v>912168.20236976224</v>
      </c>
      <c r="G314" s="40">
        <f>INDEX(人口源表!$1:$1048576,MATCH($B314,人口源表!$A:$A,0),MATCH(G$1,人口源表!$1:$1,0))*INDEX(城镇化率!$1:$1048576,MATCH($B314,城镇化率!$A:$A,0),MATCH(G$1,城镇化率!$5:$5,0))/100</f>
        <v>773452.98972399649</v>
      </c>
      <c r="H314" s="40">
        <f>INDEX(人口源表!$1:$1048576,MATCH($B314,人口源表!$A:$A,0),MATCH(H$1,人口源表!$1:$1,0))*INDEX(城镇化率!$1:$1048576,MATCH($B314,城镇化率!$A:$A,0),MATCH(H$1,城镇化率!$5:$5,0))/100</f>
        <v>796986.85878381017</v>
      </c>
      <c r="I314" s="40">
        <f>INDEX(人口源表!$1:$1048576,MATCH($B314,人口源表!$A:$A,0),MATCH(I$1,人口源表!$1:$1,0))*INDEX(城镇化率!$1:$1048576,MATCH($B314,城镇化率!$A:$A,0),MATCH(I$1,城镇化率!$5:$5,0))/100</f>
        <v>814631.37194625696</v>
      </c>
      <c r="J314" s="40">
        <f>INDEX(人口源表!$1:$1048576,MATCH($B314,人口源表!$A:$A,0),MATCH(J$1,人口源表!$1:$1,0))*INDEX(城镇化率!$1:$1048576,MATCH($B314,城镇化率!$A:$A,0),MATCH(J$1,城镇化率!$5:$5,0))/100</f>
        <v>831746.30957038666</v>
      </c>
      <c r="K314" s="40">
        <f>INDEX(人口源表!$1:$1048576,MATCH($B314,人口源表!$A:$A,0),MATCH(K$1,人口源表!$1:$1,0))*INDEX(城镇化率!$1:$1048576,MATCH($B314,城镇化率!$A:$A,0),MATCH(K$1,城镇化率!$5:$5,0))/100</f>
        <v>848322.1493061058</v>
      </c>
      <c r="L314" s="40">
        <f>INDEX(人口源表!$1:$1048576,MATCH($B314,人口源表!$A:$A,0),MATCH(L$1,人口源表!$1:$1,0))*INDEX(城镇化率!$1:$1048576,MATCH($B314,城镇化率!$A:$A,0),MATCH(L$1,城镇化率!$5:$5,0))/100</f>
        <v>864349.91675762343</v>
      </c>
      <c r="M314" s="40">
        <f>INDEX(人口源表!$1:$1048576,MATCH($B314,人口源表!$A:$A,0),MATCH(M$1,人口源表!$1:$1,0))*INDEX(城镇化率!$1:$1048576,MATCH($B314,城镇化率!$A:$A,0),MATCH(M$1,城镇化率!$5:$5,0))/100</f>
        <v>879823.9862039669</v>
      </c>
      <c r="N314" s="40">
        <f>INDEX(人口源表!$1:$1048576,MATCH($B314,人口源表!$A:$A,0),MATCH(N$1,人口源表!$1:$1,0))*INDEX(城镇化率!$1:$1048576,MATCH($B314,城镇化率!$A:$A,0),MATCH(N$1,城镇化率!$5:$5,0))/100</f>
        <v>894738.89372459217</v>
      </c>
      <c r="O314" s="40">
        <f>INDEX(人口源表!$1:$1048576,MATCH($B314,人口源表!$A:$A,0),MATCH(O$1,人口源表!$1:$1,0))*INDEX(城镇化率!$1:$1048576,MATCH($B314,城镇化率!$A:$A,0),MATCH(O$1,城镇化率!$5:$5,0))/100</f>
        <v>909091.60514774278</v>
      </c>
      <c r="P314" s="40">
        <f>INDEX(人口源表!$1:$1048576,MATCH($B314,人口源表!$A:$A,0),MATCH(P$1,人口源表!$1:$1,0))*INDEX(城镇化率!$1:$1048576,MATCH($B314,城镇化率!$A:$A,0),MATCH(P$1,城镇化率!$5:$5,0))/100</f>
        <v>922881.0659823895</v>
      </c>
      <c r="Q314" s="40">
        <f>INDEX(人口源表!$1:$1048576,MATCH($B314,人口源表!$A:$A,0),MATCH(Q$1,人口源表!$1:$1,0))*INDEX(城镇化率!$1:$1048576,MATCH($B314,城镇化率!$A:$A,0),MATCH(Q$1,城镇化率!$5:$5,0))/100</f>
        <v>936107.72068400006</v>
      </c>
      <c r="R314" s="40">
        <f>INDEX(人口源表!$1:$1048576,MATCH($B314,人口源表!$A:$A,0),MATCH(R$1,人口源表!$1:$1,0))*INDEX(城镇化率!$1:$1048576,MATCH($B314,城镇化率!$A:$A,0),MATCH(R$1,城镇化率!$5:$5,0))/100</f>
        <v>948774.16461491748</v>
      </c>
      <c r="S314" s="40">
        <f>INDEX(人口源表!$1:$1048576,MATCH($B314,人口源表!$A:$A,0),MATCH(S$1,人口源表!$1:$1,0))*INDEX(城镇化率!$1:$1048576,MATCH($B314,城镇化率!$A:$A,0),MATCH(S$1,城镇化率!$5:$5,0))/100</f>
        <v>956128.38723663357</v>
      </c>
      <c r="T314" s="40">
        <f>INDEX(人口源表!$1:$1048576,MATCH($B314,人口源表!$A:$A,0),MATCH(T$1,人口源表!$1:$1,0))*INDEX(城镇化率!$1:$1048576,MATCH($B314,城镇化率!$A:$A,0),MATCH(T$1,城镇化率!$5:$5,0))/100</f>
        <v>962842.62049707223</v>
      </c>
      <c r="U314" s="40">
        <f>INDEX(人口源表!$1:$1048576,MATCH($B314,人口源表!$A:$A,0),MATCH(U$1,人口源表!$1:$1,0))*INDEX(城镇化率!$1:$1048576,MATCH($B314,城镇化率!$A:$A,0),MATCH(U$1,城镇化率!$5:$5,0))/100</f>
        <v>968935.20033451379</v>
      </c>
      <c r="V314" s="40">
        <f>INDEX(人口源表!$1:$1048576,MATCH($B314,人口源表!$A:$A,0),MATCH(V$1,人口源表!$1:$1,0))*INDEX(城镇化率!$1:$1048576,MATCH($B314,城镇化率!$A:$A,0),MATCH(V$1,城镇化率!$5:$5,0))/100</f>
        <v>974426.11642988492</v>
      </c>
      <c r="W314" s="40">
        <f>INDEX(人口源表!$1:$1048576,MATCH($B314,人口源表!$A:$A,0),MATCH(W$1,人口源表!$1:$1,0))*INDEX(城镇化率!$1:$1048576,MATCH($B314,城镇化率!$A:$A,0),MATCH(W$1,城镇化率!$5:$5,0))/100</f>
        <v>979337.04814633657</v>
      </c>
      <c r="X314" s="40">
        <f>INDEX(人口源表!$1:$1048576,MATCH($B314,人口源表!$A:$A,0),MATCH(X$1,人口源表!$1:$1,0))*INDEX(城镇化率!$1:$1048576,MATCH($B314,城镇化率!$A:$A,0),MATCH(X$1,城镇化率!$5:$5,0))/100</f>
        <v>983692.60082927777</v>
      </c>
      <c r="Y314" s="40">
        <f>INDEX(人口源表!$1:$1048576,MATCH($B314,人口源表!$A:$A,0),MATCH(Y$1,人口源表!$1:$1,0))*INDEX(城镇化率!$1:$1048576,MATCH($B314,城镇化率!$A:$A,0),MATCH(Y$1,城镇化率!$5:$5,0))/100</f>
        <v>987518.5639934137</v>
      </c>
      <c r="Z314" s="40">
        <f>INDEX(人口源表!$1:$1048576,MATCH($B314,人口源表!$A:$A,0),MATCH(Z$1,人口源表!$1:$1,0))*INDEX(城镇化率!$1:$1048576,MATCH($B314,城镇化率!$A:$A,0),MATCH(Z$1,城镇化率!$5:$5,0))/100</f>
        <v>990843.75185497093</v>
      </c>
      <c r="AA314" s="40">
        <f>INDEX(人口源表!$1:$1048576,MATCH($B314,人口源表!$A:$A,0),MATCH(AA$1,人口源表!$1:$1,0))*INDEX(城镇化率!$1:$1048576,MATCH($B314,城镇化率!$A:$A,0),MATCH(AA$1,城镇化率!$5:$5,0))/100</f>
        <v>993698.8538569751</v>
      </c>
      <c r="AB314" s="40">
        <f>INDEX(人口源表!$1:$1048576,MATCH($B314,人口源表!$A:$A,0),MATCH(AB$1,人口源表!$1:$1,0))*INDEX(城镇化率!$1:$1048576,MATCH($B314,城镇化率!$A:$A,0),MATCH(AB$1,城镇化率!$5:$5,0))/100</f>
        <v>996117.69770187826</v>
      </c>
      <c r="AC314" s="40">
        <f>INDEX(人口源表!$1:$1048576,MATCH($B314,人口源表!$A:$A,0),MATCH(AC$1,人口源表!$1:$1,0))*INDEX(城镇化率!$1:$1048576,MATCH($B314,城镇化率!$A:$A,0),MATCH(AC$1,城镇化率!$5:$5,0))/100</f>
        <v>996914.08784598345</v>
      </c>
      <c r="AD314" s="40">
        <f>INDEX(人口源表!$1:$1048576,MATCH($B314,人口源表!$A:$A,0),MATCH(AD$1,人口源表!$1:$1,0))*INDEX(城镇化率!$1:$1048576,MATCH($B314,城镇化率!$A:$A,0),MATCH(AD$1,城镇化率!$5:$5,0))/100</f>
        <v>997344.67399494036</v>
      </c>
      <c r="AE314" s="40">
        <f>INDEX(人口源表!$1:$1048576,MATCH($B314,人口源表!$A:$A,0),MATCH(AE$1,人口源表!$1:$1,0))*INDEX(城镇化率!$1:$1048576,MATCH($B314,城镇化率!$A:$A,0),MATCH(AE$1,城镇化率!$5:$5,0))/100</f>
        <v>997452.37923827244</v>
      </c>
      <c r="AF314" s="40">
        <f>INDEX(人口源表!$1:$1048576,MATCH($B314,人口源表!$A:$A,0),MATCH(AF$1,人口源表!$1:$1,0))*INDEX(城镇化率!$1:$1048576,MATCH($B314,城镇化率!$A:$A,0),MATCH(AF$1,城镇化率!$5:$5,0))/100</f>
        <v>997280.18385413359</v>
      </c>
      <c r="AG314" s="40">
        <f>INDEX(人口源表!$1:$1048576,MATCH($B314,人口源表!$A:$A,0),MATCH(AG$1,人口源表!$1:$1,0))*INDEX(城镇化率!$1:$1048576,MATCH($B314,城镇化率!$A:$A,0),MATCH(AG$1,城镇化率!$5:$5,0))/100</f>
        <v>996875.48555923998</v>
      </c>
      <c r="AH314" s="40">
        <f>INDEX(人口源表!$1:$1048576,MATCH($B314,人口源表!$A:$A,0),MATCH(AH$1,人口源表!$1:$1,0))*INDEX(城镇化率!$1:$1048576,MATCH($B314,城镇化率!$A:$A,0),MATCH(AH$1,城镇化率!$5:$5,0))/100</f>
        <v>996286.42056186218</v>
      </c>
      <c r="AI314" s="40">
        <f>INDEX(人口源表!$1:$1048576,MATCH($B314,人口源表!$A:$A,0),MATCH(AI$1,人口源表!$1:$1,0))*INDEX(城镇化率!$1:$1048576,MATCH($B314,城镇化率!$A:$A,0),MATCH(AI$1,城镇化率!$5:$5,0))/100</f>
        <v>995565.6406954563</v>
      </c>
      <c r="AJ314" s="40">
        <f>INDEX(人口源表!$1:$1048576,MATCH($B314,人口源表!$A:$A,0),MATCH(AJ$1,人口源表!$1:$1,0))*INDEX(城镇化率!$1:$1048576,MATCH($B314,城镇化率!$A:$A,0),MATCH(AJ$1,城镇化率!$5:$5,0))/100</f>
        <v>994765.34582627926</v>
      </c>
      <c r="AK314" s="40">
        <f>INDEX(人口源表!$1:$1048576,MATCH($B314,人口源表!$A:$A,0),MATCH(AK$1,人口源表!$1:$1,0))*INDEX(城镇化率!$1:$1048576,MATCH($B314,城镇化率!$A:$A,0),MATCH(AK$1,城镇化率!$5:$5,0))/100</f>
        <v>993943.59871937195</v>
      </c>
      <c r="AL314" s="40">
        <f>INDEX(人口源表!$1:$1048576,MATCH($B314,人口源表!$A:$A,0),MATCH(AL$1,人口源表!$1:$1,0))*INDEX(城镇化率!$1:$1048576,MATCH($B314,城镇化率!$A:$A,0),MATCH(AL$1,城镇化率!$5:$5,0))/100</f>
        <v>993159.34420168551</v>
      </c>
      <c r="AM314" s="40">
        <f>INDEX(人口源表!$1:$1048576,MATCH($B314,人口源表!$A:$A,0),MATCH(AM$1,人口源表!$1:$1,0))*INDEX(城镇化率!$1:$1048576,MATCH($B314,城镇化率!$A:$A,0),MATCH(AM$1,城镇化率!$5:$5,0))/100</f>
        <v>992473.05537503248</v>
      </c>
      <c r="AN314" s="40">
        <f>INDEX(人口源表!$1:$1048576,MATCH($B314,人口源表!$A:$A,0),MATCH(AN$1,人口源表!$1:$1,0))*INDEX(城镇化率!$1:$1048576,MATCH($B314,城镇化率!$A:$A,0),MATCH(AN$1,城镇化率!$5:$5,0))/100</f>
        <v>991950.59574435756</v>
      </c>
      <c r="AO314" s="40">
        <f>INDEX(人口源表!$1:$1048576,MATCH($B314,人口源表!$A:$A,0),MATCH(AO$1,人口源表!$1:$1,0))*INDEX(城镇化率!$1:$1048576,MATCH($B314,城镇化率!$A:$A,0),MATCH(AO$1,城镇化率!$5:$5,0))/100</f>
        <v>991657.52797127829</v>
      </c>
      <c r="AP314" s="40">
        <f>INDEX(人口源表!$1:$1048576,MATCH($B314,人口源表!$A:$A,0),MATCH(AP$1,人口源表!$1:$1,0))*INDEX(城镇化率!$1:$1048576,MATCH($B314,城镇化率!$A:$A,0),MATCH(AP$1,城镇化率!$5:$5,0))/100</f>
        <v>991664.90498978307</v>
      </c>
      <c r="AQ314" s="40">
        <f>INDEX(人口源表!$1:$1048576,MATCH($B314,人口源表!$A:$A,0),MATCH(AQ$1,人口源表!$1:$1,0))*INDEX(城镇化率!$1:$1048576,MATCH($B314,城镇化率!$A:$A,0),MATCH(AQ$1,城镇化率!$5:$5,0))/100</f>
        <v>992044.8313961419</v>
      </c>
      <c r="AR314" s="40">
        <f>INDEX(人口源表!$1:$1048576,MATCH($B314,人口源表!$A:$A,0),MATCH(AR$1,人口源表!$1:$1,0))*INDEX(城镇化率!$1:$1048576,MATCH($B314,城镇化率!$A:$A,0),MATCH(AR$1,城镇化率!$5:$5,0))/100</f>
        <v>992872.42328426207</v>
      </c>
      <c r="AS314" s="40">
        <f>INDEX(人口源表!$1:$1048576,MATCH($B314,人口源表!$A:$A,0),MATCH(AS$1,人口源表!$1:$1,0))*INDEX(城镇化率!$1:$1048576,MATCH($B314,城镇化率!$A:$A,0),MATCH(AS$1,城镇化率!$5:$5,0))/100</f>
        <v>994226.50737433822</v>
      </c>
      <c r="AT314" s="40">
        <f>INDEX(人口源表!$1:$1048576,MATCH($B314,人口源表!$A:$A,0),MATCH(AT$1,人口源表!$1:$1,0))*INDEX(城镇化率!$1:$1048576,MATCH($B314,城镇化率!$A:$A,0),MATCH(AT$1,城镇化率!$5:$5,0))/100</f>
        <v>996187.71576769266</v>
      </c>
      <c r="AU314" s="40">
        <f>INDEX(人口源表!$1:$1048576,MATCH($B314,人口源表!$A:$A,0),MATCH(AU$1,人口源表!$1:$1,0))*INDEX(城镇化率!$1:$1048576,MATCH($B314,城镇化率!$A:$A,0),MATCH(AU$1,城镇化率!$5:$5,0))/100</f>
        <v>998841.13851539325</v>
      </c>
      <c r="AV314" s="40">
        <f>INDEX(人口源表!$1:$1048576,MATCH($B314,人口源表!$A:$A,0),MATCH(AV$1,人口源表!$1:$1,0))*INDEX(城镇化率!$1:$1048576,MATCH($B314,城镇化率!$A:$A,0),MATCH(AV$1,城镇化率!$5:$5,0))/100</f>
        <v>1002273.7570624057</v>
      </c>
    </row>
    <row r="315" spans="1:48" x14ac:dyDescent="0.15">
      <c r="A315" s="4" t="s">
        <v>880</v>
      </c>
      <c r="B315" s="4" t="s">
        <v>646</v>
      </c>
      <c r="C315" s="34">
        <f>VLOOKUP(B315,'[1]2016省城人口总结（根）'!B:C,2,FALSE)/100</f>
        <v>0.39</v>
      </c>
      <c r="D315" s="40">
        <f>INDEX(人口源表!$1:$1048576,MATCH($B315,人口源表!$A:$A,0),MATCH(D$1,人口源表!$1:$1,0))*INDEX(城镇化率!$1:$1048576,MATCH($B315,城镇化率!$A:$A,0),MATCH(D$1,城镇化率!$5:$5,0))/100</f>
        <v>1317474.6381432402</v>
      </c>
      <c r="E315" s="40">
        <f>INDEX(人口源表!$1:$1048576,MATCH($B315,人口源表!$A:$A,0),MATCH(E$1,人口源表!$1:$1,0))*INDEX(城镇化率!$1:$1048576,MATCH($B315,城镇化率!$A:$A,0),MATCH(E$1,城镇化率!$5:$5,0))/100</f>
        <v>1348542.5463216137</v>
      </c>
      <c r="F315" s="40">
        <f>INDEX(人口源表!$1:$1048576,MATCH($B315,人口源表!$A:$A,0),MATCH(F$1,人口源表!$1:$1,0))*INDEX(城镇化率!$1:$1048576,MATCH($B315,城镇化率!$A:$A,0),MATCH(F$1,城镇化率!$5:$5,0))/100</f>
        <v>1380237.3806712308</v>
      </c>
      <c r="G315" s="40">
        <f>INDEX(人口源表!$1:$1048576,MATCH($B315,人口源表!$A:$A,0),MATCH(G$1,人口源表!$1:$1,0))*INDEX(城镇化率!$1:$1048576,MATCH($B315,城镇化率!$A:$A,0),MATCH(G$1,城镇化率!$5:$5,0))/100</f>
        <v>1212291.0560716384</v>
      </c>
      <c r="H315" s="40">
        <f>INDEX(人口源表!$1:$1048576,MATCH($B315,人口源表!$A:$A,0),MATCH(H$1,人口源表!$1:$1,0))*INDEX(城镇化率!$1:$1048576,MATCH($B315,城镇化率!$A:$A,0),MATCH(H$1,城镇化率!$5:$5,0))/100</f>
        <v>1245205.2342814156</v>
      </c>
      <c r="I315" s="40">
        <f>INDEX(人口源表!$1:$1048576,MATCH($B315,人口源表!$A:$A,0),MATCH(I$1,人口源表!$1:$1,0))*INDEX(城镇化率!$1:$1048576,MATCH($B315,城镇化率!$A:$A,0),MATCH(I$1,城镇化率!$5:$5,0))/100</f>
        <v>1269703.3134640309</v>
      </c>
      <c r="J315" s="40">
        <f>INDEX(人口源表!$1:$1048576,MATCH($B315,人口源表!$A:$A,0),MATCH(J$1,人口源表!$1:$1,0))*INDEX(城镇化率!$1:$1048576,MATCH($B315,城镇化率!$A:$A,0),MATCH(J$1,城镇化率!$5:$5,0))/100</f>
        <v>1294129.7322495093</v>
      </c>
      <c r="K315" s="40">
        <f>INDEX(人口源表!$1:$1048576,MATCH($B315,人口源表!$A:$A,0),MATCH(K$1,人口源表!$1:$1,0))*INDEX(城镇化率!$1:$1048576,MATCH($B315,城镇化率!$A:$A,0),MATCH(K$1,城镇化率!$5:$5,0))/100</f>
        <v>1318414.3358908063</v>
      </c>
      <c r="L315" s="40">
        <f>INDEX(人口源表!$1:$1048576,MATCH($B315,人口源表!$A:$A,0),MATCH(L$1,人口源表!$1:$1,0))*INDEX(城镇化率!$1:$1048576,MATCH($B315,城镇化率!$A:$A,0),MATCH(L$1,城镇化率!$5:$5,0))/100</f>
        <v>1342489.9361292282</v>
      </c>
      <c r="M315" s="40">
        <f>INDEX(人口源表!$1:$1048576,MATCH($B315,人口源表!$A:$A,0),MATCH(M$1,人口源表!$1:$1,0))*INDEX(城镇化率!$1:$1048576,MATCH($B315,城镇化率!$A:$A,0),MATCH(M$1,城镇化率!$5:$5,0))/100</f>
        <v>1366292.9663630035</v>
      </c>
      <c r="N315" s="40">
        <f>INDEX(人口源表!$1:$1048576,MATCH($B315,人口源表!$A:$A,0),MATCH(N$1,人口源表!$1:$1,0))*INDEX(城镇化率!$1:$1048576,MATCH($B315,城镇化率!$A:$A,0),MATCH(N$1,城镇化率!$5:$5,0))/100</f>
        <v>1389762.8416229703</v>
      </c>
      <c r="O315" s="40">
        <f>INDEX(人口源表!$1:$1048576,MATCH($B315,人口源表!$A:$A,0),MATCH(O$1,人口源表!$1:$1,0))*INDEX(城镇化率!$1:$1048576,MATCH($B315,城镇化率!$A:$A,0),MATCH(O$1,城镇化率!$5:$5,0))/100</f>
        <v>1412842.1680459515</v>
      </c>
      <c r="P315" s="40">
        <f>INDEX(人口源表!$1:$1048576,MATCH($B315,人口源表!$A:$A,0),MATCH(P$1,人口源表!$1:$1,0))*INDEX(城镇化率!$1:$1048576,MATCH($B315,城镇化率!$A:$A,0),MATCH(P$1,城镇化率!$5:$5,0))/100</f>
        <v>1435478.7663917029</v>
      </c>
      <c r="Q315" s="40">
        <f>INDEX(人口源表!$1:$1048576,MATCH($B315,人口源表!$A:$A,0),MATCH(Q$1,人口源表!$1:$1,0))*INDEX(城镇化率!$1:$1048576,MATCH($B315,城镇化率!$A:$A,0),MATCH(Q$1,城镇化率!$5:$5,0))/100</f>
        <v>1457623.2479113832</v>
      </c>
      <c r="R315" s="40">
        <f>INDEX(人口源表!$1:$1048576,MATCH($B315,人口源表!$A:$A,0),MATCH(R$1,人口源表!$1:$1,0))*INDEX(城镇化率!$1:$1048576,MATCH($B315,城镇化率!$A:$A,0),MATCH(R$1,城镇化率!$5:$5,0))/100</f>
        <v>1479231.5054821582</v>
      </c>
      <c r="S315" s="40">
        <f>INDEX(人口源表!$1:$1048576,MATCH($B315,人口源表!$A:$A,0),MATCH(S$1,人口源表!$1:$1,0))*INDEX(城镇化率!$1:$1048576,MATCH($B315,城镇化率!$A:$A,0),MATCH(S$1,城镇化率!$5:$5,0))/100</f>
        <v>1492836.1143564207</v>
      </c>
      <c r="T315" s="40">
        <f>INDEX(人口源表!$1:$1048576,MATCH($B315,人口源表!$A:$A,0),MATCH(T$1,人口源表!$1:$1,0))*INDEX(城镇化率!$1:$1048576,MATCH($B315,城镇化率!$A:$A,0),MATCH(T$1,城镇化率!$5:$5,0))/100</f>
        <v>1505664.1926299427</v>
      </c>
      <c r="U315" s="40">
        <f>INDEX(人口源表!$1:$1048576,MATCH($B315,人口源表!$A:$A,0),MATCH(U$1,人口源表!$1:$1,0))*INDEX(城镇化率!$1:$1048576,MATCH($B315,城镇化率!$A:$A,0),MATCH(U$1,城镇化率!$5:$5,0))/100</f>
        <v>1517696.7073887803</v>
      </c>
      <c r="V315" s="40">
        <f>INDEX(人口源表!$1:$1048576,MATCH($B315,人口源表!$A:$A,0),MATCH(V$1,人口源表!$1:$1,0))*INDEX(城镇化率!$1:$1048576,MATCH($B315,城镇化率!$A:$A,0),MATCH(V$1,城镇化率!$5:$5,0))/100</f>
        <v>1528920.0093558899</v>
      </c>
      <c r="W315" s="40">
        <f>INDEX(人口源表!$1:$1048576,MATCH($B315,人口源表!$A:$A,0),MATCH(W$1,人口源表!$1:$1,0))*INDEX(城镇化率!$1:$1048576,MATCH($B315,城镇化率!$A:$A,0),MATCH(W$1,城镇化率!$5:$5,0))/100</f>
        <v>1539327.3887685966</v>
      </c>
      <c r="X315" s="40">
        <f>INDEX(人口源表!$1:$1048576,MATCH($B315,人口源表!$A:$A,0),MATCH(X$1,人口源表!$1:$1,0))*INDEX(城镇化率!$1:$1048576,MATCH($B315,城镇化率!$A:$A,0),MATCH(X$1,城镇化率!$5:$5,0))/100</f>
        <v>1548917.3517494863</v>
      </c>
      <c r="Y315" s="40">
        <f>INDEX(人口源表!$1:$1048576,MATCH($B315,人口源表!$A:$A,0),MATCH(Y$1,人口源表!$1:$1,0))*INDEX(城镇化率!$1:$1048576,MATCH($B315,城镇化率!$A:$A,0),MATCH(Y$1,城镇化率!$5:$5,0))/100</f>
        <v>1557694.7058350181</v>
      </c>
      <c r="Z315" s="40">
        <f>INDEX(人口源表!$1:$1048576,MATCH($B315,人口源表!$A:$A,0),MATCH(Z$1,人口源表!$1:$1,0))*INDEX(城镇化率!$1:$1048576,MATCH($B315,城镇化率!$A:$A,0),MATCH(Z$1,城镇化率!$5:$5,0))/100</f>
        <v>1565671.1964695812</v>
      </c>
      <c r="AA315" s="40">
        <f>INDEX(人口源表!$1:$1048576,MATCH($B315,人口源表!$A:$A,0),MATCH(AA$1,人口源表!$1:$1,0))*INDEX(城镇化率!$1:$1048576,MATCH($B315,城镇化率!$A:$A,0),MATCH(AA$1,城镇化率!$5:$5,0))/100</f>
        <v>1572864.7141344922</v>
      </c>
      <c r="AB315" s="40">
        <f>INDEX(人口源表!$1:$1048576,MATCH($B315,人口源表!$A:$A,0),MATCH(AB$1,人口源表!$1:$1,0))*INDEX(城镇化率!$1:$1048576,MATCH($B315,城镇化率!$A:$A,0),MATCH(AB$1,城镇化率!$5:$5,0))/100</f>
        <v>1579299.928440456</v>
      </c>
      <c r="AC315" s="40">
        <f>INDEX(人口源表!$1:$1048576,MATCH($B315,人口源表!$A:$A,0),MATCH(AC$1,人口源表!$1:$1,0))*INDEX(城镇化率!$1:$1048576,MATCH($B315,城镇化率!$A:$A,0),MATCH(AC$1,城镇化率!$5:$5,0))/100</f>
        <v>1583069.4142682864</v>
      </c>
      <c r="AD315" s="40">
        <f>INDEX(人口源表!$1:$1048576,MATCH($B315,人口源表!$A:$A,0),MATCH(AD$1,人口源表!$1:$1,0))*INDEX(城镇化率!$1:$1048576,MATCH($B315,城镇化率!$A:$A,0),MATCH(AD$1,城镇化率!$5:$5,0))/100</f>
        <v>1586141.5173400682</v>
      </c>
      <c r="AE315" s="40">
        <f>INDEX(人口源表!$1:$1048576,MATCH($B315,人口源表!$A:$A,0),MATCH(AE$1,人口源表!$1:$1,0))*INDEX(城镇化率!$1:$1048576,MATCH($B315,城镇化率!$A:$A,0),MATCH(AE$1,城镇化率!$5:$5,0))/100</f>
        <v>1588564.6172484469</v>
      </c>
      <c r="AF315" s="40">
        <f>INDEX(人口源表!$1:$1048576,MATCH($B315,人口源表!$A:$A,0),MATCH(AF$1,人口源表!$1:$1,0))*INDEX(城镇化率!$1:$1048576,MATCH($B315,城镇化率!$A:$A,0),MATCH(AF$1,城镇化率!$5:$5,0))/100</f>
        <v>1590393.78465115</v>
      </c>
      <c r="AG315" s="40">
        <f>INDEX(人口源表!$1:$1048576,MATCH($B315,人口源表!$A:$A,0),MATCH(AG$1,人口源表!$1:$1,0))*INDEX(城镇化率!$1:$1048576,MATCH($B315,城镇化率!$A:$A,0),MATCH(AG$1,城镇化率!$5:$5,0))/100</f>
        <v>1591692.874732336</v>
      </c>
      <c r="AH315" s="40">
        <f>INDEX(人口源表!$1:$1048576,MATCH($B315,人口源表!$A:$A,0),MATCH(AH$1,人口源表!$1:$1,0))*INDEX(城镇化率!$1:$1048576,MATCH($B315,城镇化率!$A:$A,0),MATCH(AH$1,城镇化率!$5:$5,0))/100</f>
        <v>1592531.2160779713</v>
      </c>
      <c r="AI315" s="40">
        <f>INDEX(人口源表!$1:$1048576,MATCH($B315,人口源表!$A:$A,0),MATCH(AI$1,人口源表!$1:$1,0))*INDEX(城镇化率!$1:$1048576,MATCH($B315,城镇化率!$A:$A,0),MATCH(AI$1,城镇化率!$5:$5,0))/100</f>
        <v>1592986.6887062734</v>
      </c>
      <c r="AJ315" s="40">
        <f>INDEX(人口源表!$1:$1048576,MATCH($B315,人口源表!$A:$A,0),MATCH(AJ$1,人口源表!$1:$1,0))*INDEX(城镇化率!$1:$1048576,MATCH($B315,城镇化率!$A:$A,0),MATCH(AJ$1,城镇化率!$5:$5,0))/100</f>
        <v>1593145.3758821709</v>
      </c>
      <c r="AK315" s="40">
        <f>INDEX(人口源表!$1:$1048576,MATCH($B315,人口源表!$A:$A,0),MATCH(AK$1,人口源表!$1:$1,0))*INDEX(城镇化率!$1:$1048576,MATCH($B315,城镇化率!$A:$A,0),MATCH(AK$1,城镇化率!$5:$5,0))/100</f>
        <v>1593100.204043908</v>
      </c>
      <c r="AL315" s="40">
        <f>INDEX(人口源表!$1:$1048576,MATCH($B315,人口源表!$A:$A,0),MATCH(AL$1,人口源表!$1:$1,0))*INDEX(城镇化率!$1:$1048576,MATCH($B315,城镇化率!$A:$A,0),MATCH(AL$1,城镇化率!$5:$5,0))/100</f>
        <v>1592951.5623844354</v>
      </c>
      <c r="AM315" s="40">
        <f>INDEX(人口源表!$1:$1048576,MATCH($B315,人口源表!$A:$A,0),MATCH(AM$1,人口源表!$1:$1,0))*INDEX(城镇化率!$1:$1048576,MATCH($B315,城镇化率!$A:$A,0),MATCH(AM$1,城镇化率!$5:$5,0))/100</f>
        <v>1592809.9547544487</v>
      </c>
      <c r="AN315" s="40">
        <f>INDEX(人口源表!$1:$1048576,MATCH($B315,人口源表!$A:$A,0),MATCH(AN$1,人口源表!$1:$1,0))*INDEX(城镇化率!$1:$1048576,MATCH($B315,城镇化率!$A:$A,0),MATCH(AN$1,城镇化率!$5:$5,0))/100</f>
        <v>1592792.1213841096</v>
      </c>
      <c r="AO315" s="40">
        <f>INDEX(人口源表!$1:$1048576,MATCH($B315,人口源表!$A:$A,0),MATCH(AO$1,人口源表!$1:$1,0))*INDEX(城镇化率!$1:$1048576,MATCH($B315,城镇化率!$A:$A,0),MATCH(AO$1,城镇化率!$5:$5,0))/100</f>
        <v>1593024.1930779039</v>
      </c>
      <c r="AP315" s="40">
        <f>INDEX(人口源表!$1:$1048576,MATCH($B315,人口源表!$A:$A,0),MATCH(AP$1,人口源表!$1:$1,0))*INDEX(城镇化率!$1:$1048576,MATCH($B315,城镇化率!$A:$A,0),MATCH(AP$1,城镇化率!$5:$5,0))/100</f>
        <v>1593640.3196968844</v>
      </c>
      <c r="AQ315" s="40">
        <f>INDEX(人口源表!$1:$1048576,MATCH($B315,人口源表!$A:$A,0),MATCH(AQ$1,人口源表!$1:$1,0))*INDEX(城镇化率!$1:$1048576,MATCH($B315,城镇化率!$A:$A,0),MATCH(AQ$1,城镇化率!$5:$5,0))/100</f>
        <v>1594783.3160409227</v>
      </c>
      <c r="AR315" s="40">
        <f>INDEX(人口源表!$1:$1048576,MATCH($B315,人口源表!$A:$A,0),MATCH(AR$1,人口源表!$1:$1,0))*INDEX(城镇化率!$1:$1048576,MATCH($B315,城镇化率!$A:$A,0),MATCH(AR$1,城镇化率!$5:$5,0))/100</f>
        <v>1596604.8062584805</v>
      </c>
      <c r="AS315" s="40">
        <f>INDEX(人口源表!$1:$1048576,MATCH($B315,人口源表!$A:$A,0),MATCH(AS$1,人口源表!$1:$1,0))*INDEX(城镇化率!$1:$1048576,MATCH($B315,城镇化率!$A:$A,0),MATCH(AS$1,城镇化率!$5:$5,0))/100</f>
        <v>1599265.8862665999</v>
      </c>
      <c r="AT315" s="40">
        <f>INDEX(人口源表!$1:$1048576,MATCH($B315,人口源表!$A:$A,0),MATCH(AT$1,人口源表!$1:$1,0))*INDEX(城镇化率!$1:$1048576,MATCH($B315,城镇化率!$A:$A,0),MATCH(AT$1,城镇化率!$5:$5,0))/100</f>
        <v>1602935.7258488641</v>
      </c>
      <c r="AU315" s="40">
        <f>INDEX(人口源表!$1:$1048576,MATCH($B315,人口源表!$A:$A,0),MATCH(AU$1,人口源表!$1:$1,0))*INDEX(城镇化率!$1:$1048576,MATCH($B315,城镇化率!$A:$A,0),MATCH(AU$1,城镇化率!$5:$5,0))/100</f>
        <v>1607793.7797193476</v>
      </c>
      <c r="AV315" s="40">
        <f>INDEX(人口源表!$1:$1048576,MATCH($B315,人口源表!$A:$A,0),MATCH(AV$1,人口源表!$1:$1,0))*INDEX(城镇化率!$1:$1048576,MATCH($B315,城镇化率!$A:$A,0),MATCH(AV$1,城镇化率!$5:$5,0))/100</f>
        <v>1614027.3462502402</v>
      </c>
    </row>
    <row r="316" spans="1:48" x14ac:dyDescent="0.15">
      <c r="A316" s="4" t="s">
        <v>880</v>
      </c>
      <c r="B316" s="4" t="s">
        <v>648</v>
      </c>
      <c r="C316" s="34">
        <f>VLOOKUP(B316,'[1]2016省城人口总结（根）'!B:C,2,FALSE)/100</f>
        <v>0.39079999999999998</v>
      </c>
      <c r="D316" s="40">
        <f>INDEX(人口源表!$1:$1048576,MATCH($B316,人口源表!$A:$A,0),MATCH(D$1,人口源表!$1:$1,0))*INDEX(城镇化率!$1:$1048576,MATCH($B316,城镇化率!$A:$A,0),MATCH(D$1,城镇化率!$5:$5,0))/100</f>
        <v>735623.80827420531</v>
      </c>
      <c r="E316" s="40">
        <f>INDEX(人口源表!$1:$1048576,MATCH($B316,人口源表!$A:$A,0),MATCH(E$1,人口源表!$1:$1,0))*INDEX(城镇化率!$1:$1048576,MATCH($B316,城镇化率!$A:$A,0),MATCH(E$1,城镇化率!$5:$5,0))/100</f>
        <v>753236.44186381565</v>
      </c>
      <c r="F316" s="40">
        <f>INDEX(人口源表!$1:$1048576,MATCH($B316,人口源表!$A:$A,0),MATCH(F$1,人口源表!$1:$1,0))*INDEX(城镇化率!$1:$1048576,MATCH($B316,城镇化率!$A:$A,0),MATCH(F$1,城镇化率!$5:$5,0))/100</f>
        <v>771166.8164260498</v>
      </c>
      <c r="G316" s="40">
        <f>INDEX(人口源表!$1:$1048576,MATCH($B316,人口源表!$A:$A,0),MATCH(G$1,人口源表!$1:$1,0))*INDEX(城镇化率!$1:$1048576,MATCH($B316,城镇化率!$A:$A,0),MATCH(G$1,城镇化率!$5:$5,0))/100</f>
        <v>595455.07110998954</v>
      </c>
      <c r="H316" s="40">
        <f>INDEX(人口源表!$1:$1048576,MATCH($B316,人口源表!$A:$A,0),MATCH(H$1,人口源表!$1:$1,0))*INDEX(城镇化率!$1:$1048576,MATCH($B316,城镇化率!$A:$A,0),MATCH(H$1,城镇化率!$5:$5,0))/100</f>
        <v>612445.6908260897</v>
      </c>
      <c r="I316" s="40">
        <f>INDEX(人口源表!$1:$1048576,MATCH($B316,人口源表!$A:$A,0),MATCH(I$1,人口源表!$1:$1,0))*INDEX(城镇化率!$1:$1048576,MATCH($B316,城镇化率!$A:$A,0),MATCH(I$1,城镇化率!$5:$5,0))/100</f>
        <v>624986.81722143653</v>
      </c>
      <c r="J316" s="40">
        <f>INDEX(人口源表!$1:$1048576,MATCH($B316,人口源表!$A:$A,0),MATCH(J$1,人口源表!$1:$1,0))*INDEX(城镇化率!$1:$1048576,MATCH($B316,城镇化率!$A:$A,0),MATCH(J$1,城镇化率!$5:$5,0))/100</f>
        <v>637199.34468951414</v>
      </c>
      <c r="K316" s="40">
        <f>INDEX(人口源表!$1:$1048576,MATCH($B316,人口源表!$A:$A,0),MATCH(K$1,人口源表!$1:$1,0))*INDEX(城镇化率!$1:$1048576,MATCH($B316,城镇化率!$A:$A,0),MATCH(K$1,城镇化率!$5:$5,0))/100</f>
        <v>649071.1268660049</v>
      </c>
      <c r="L316" s="40">
        <f>INDEX(人口源表!$1:$1048576,MATCH($B316,人口源表!$A:$A,0),MATCH(L$1,人口源表!$1:$1,0))*INDEX(城镇化率!$1:$1048576,MATCH($B316,城镇化率!$A:$A,0),MATCH(L$1,城镇化率!$5:$5,0))/100</f>
        <v>660591.94800813799</v>
      </c>
      <c r="M316" s="40">
        <f>INDEX(人口源表!$1:$1048576,MATCH($B316,人口源表!$A:$A,0),MATCH(M$1,人口源表!$1:$1,0))*INDEX(城镇化率!$1:$1048576,MATCH($B316,城镇化率!$A:$A,0),MATCH(M$1,城镇化率!$5:$5,0))/100</f>
        <v>671751.87019674375</v>
      </c>
      <c r="N316" s="40">
        <f>INDEX(人口源表!$1:$1048576,MATCH($B316,人口源表!$A:$A,0),MATCH(N$1,人口源表!$1:$1,0))*INDEX(城镇化率!$1:$1048576,MATCH($B316,城镇化率!$A:$A,0),MATCH(N$1,城镇化率!$5:$5,0))/100</f>
        <v>682542.14108750806</v>
      </c>
      <c r="O316" s="40">
        <f>INDEX(人口源表!$1:$1048576,MATCH($B316,人口源表!$A:$A,0),MATCH(O$1,人口源表!$1:$1,0))*INDEX(城镇化率!$1:$1048576,MATCH($B316,城镇化率!$A:$A,0),MATCH(O$1,城镇化率!$5:$5,0))/100</f>
        <v>692956.15556406276</v>
      </c>
      <c r="P316" s="40">
        <f>INDEX(人口源表!$1:$1048576,MATCH($B316,人口源表!$A:$A,0),MATCH(P$1,人口源表!$1:$1,0))*INDEX(城镇化率!$1:$1048576,MATCH($B316,城镇化率!$A:$A,0),MATCH(P$1,城镇化率!$5:$5,0))/100</f>
        <v>702987.75685026764</v>
      </c>
      <c r="Q316" s="40">
        <f>INDEX(人口源表!$1:$1048576,MATCH($B316,人口源表!$A:$A,0),MATCH(Q$1,人口源表!$1:$1,0))*INDEX(城镇化率!$1:$1048576,MATCH($B316,城镇化率!$A:$A,0),MATCH(Q$1,城镇化率!$5:$5,0))/100</f>
        <v>712632.17583896325</v>
      </c>
      <c r="R316" s="40">
        <f>INDEX(人口源表!$1:$1048576,MATCH($B316,人口源表!$A:$A,0),MATCH(R$1,人口源表!$1:$1,0))*INDEX(城镇化率!$1:$1048576,MATCH($B316,城镇化率!$A:$A,0),MATCH(R$1,城镇化率!$5:$5,0))/100</f>
        <v>721887.02603731875</v>
      </c>
      <c r="S316" s="40">
        <f>INDEX(人口源表!$1:$1048576,MATCH($B316,人口源表!$A:$A,0),MATCH(S$1,人口源表!$1:$1,0))*INDEX(城镇化率!$1:$1048576,MATCH($B316,城镇化率!$A:$A,0),MATCH(S$1,城镇化率!$5:$5,0))/100</f>
        <v>727132.51629109681</v>
      </c>
      <c r="T316" s="40">
        <f>INDEX(人口源表!$1:$1048576,MATCH($B316,人口源表!$A:$A,0),MATCH(T$1,人口源表!$1:$1,0))*INDEX(城镇化率!$1:$1048576,MATCH($B316,城镇化率!$A:$A,0),MATCH(T$1,城镇化率!$5:$5,0))/100</f>
        <v>731921.70912567154</v>
      </c>
      <c r="U316" s="40">
        <f>INDEX(人口源表!$1:$1048576,MATCH($B316,人口源表!$A:$A,0),MATCH(U$1,人口源表!$1:$1,0))*INDEX(城镇化率!$1:$1048576,MATCH($B316,城镇化率!$A:$A,0),MATCH(U$1,城镇化率!$5:$5,0))/100</f>
        <v>736261.9891460943</v>
      </c>
      <c r="V316" s="40">
        <f>INDEX(人口源表!$1:$1048576,MATCH($B316,人口源表!$A:$A,0),MATCH(V$1,人口源表!$1:$1,0))*INDEX(城镇化率!$1:$1048576,MATCH($B316,城镇化率!$A:$A,0),MATCH(V$1,城镇化率!$5:$5,0))/100</f>
        <v>740163.78602120117</v>
      </c>
      <c r="W316" s="40">
        <f>INDEX(人口源表!$1:$1048576,MATCH($B316,人口源表!$A:$A,0),MATCH(W$1,人口源表!$1:$1,0))*INDEX(城镇化率!$1:$1048576,MATCH($B316,城镇化率!$A:$A,0),MATCH(W$1,城镇化率!$5:$5,0))/100</f>
        <v>743638.28077181277</v>
      </c>
      <c r="X316" s="40">
        <f>INDEX(人口源表!$1:$1048576,MATCH($B316,人口源表!$A:$A,0),MATCH(X$1,人口源表!$1:$1,0))*INDEX(城镇化率!$1:$1048576,MATCH($B316,城镇化率!$A:$A,0),MATCH(X$1,城镇化率!$5:$5,0))/100</f>
        <v>746698.84892014647</v>
      </c>
      <c r="Y316" s="40">
        <f>INDEX(人口源表!$1:$1048576,MATCH($B316,人口源表!$A:$A,0),MATCH(Y$1,人口源表!$1:$1,0))*INDEX(城镇化率!$1:$1048576,MATCH($B316,城镇化率!$A:$A,0),MATCH(Y$1,城镇化率!$5:$5,0))/100</f>
        <v>749361.11199771473</v>
      </c>
      <c r="Z316" s="40">
        <f>INDEX(人口源表!$1:$1048576,MATCH($B316,人口源表!$A:$A,0),MATCH(Z$1,人口源表!$1:$1,0))*INDEX(城镇化率!$1:$1048576,MATCH($B316,城镇化率!$A:$A,0),MATCH(Z$1,城镇化率!$5:$5,0))/100</f>
        <v>751641.06733029615</v>
      </c>
      <c r="AA316" s="40">
        <f>INDEX(人口源表!$1:$1048576,MATCH($B316,人口源表!$A:$A,0),MATCH(AA$1,人口源表!$1:$1,0))*INDEX(城镇化率!$1:$1048576,MATCH($B316,城镇化率!$A:$A,0),MATCH(AA$1,城镇化率!$5:$5,0))/100</f>
        <v>753557.99113607942</v>
      </c>
      <c r="AB316" s="40">
        <f>INDEX(人口源表!$1:$1048576,MATCH($B316,人口源表!$A:$A,0),MATCH(AB$1,人口源表!$1:$1,0))*INDEX(城镇化率!$1:$1048576,MATCH($B316,城镇化率!$A:$A,0),MATCH(AB$1,城镇化率!$5:$5,0))/100</f>
        <v>755132.08880577236</v>
      </c>
      <c r="AC316" s="40">
        <f>INDEX(人口源表!$1:$1048576,MATCH($B316,人口源表!$A:$A,0),MATCH(AC$1,人口源表!$1:$1,0))*INDEX(城镇化率!$1:$1048576,MATCH($B316,城镇化率!$A:$A,0),MATCH(AC$1,城镇化率!$5:$5,0))/100</f>
        <v>755461.38564899459</v>
      </c>
      <c r="AD316" s="40">
        <f>INDEX(人口源表!$1:$1048576,MATCH($B316,人口源表!$A:$A,0),MATCH(AD$1,人口源表!$1:$1,0))*INDEX(城镇化率!$1:$1048576,MATCH($B316,城镇化率!$A:$A,0),MATCH(AD$1,城镇化率!$5:$5,0))/100</f>
        <v>755493.85983247519</v>
      </c>
      <c r="AE316" s="40">
        <f>INDEX(人口源表!$1:$1048576,MATCH($B316,人口源表!$A:$A,0),MATCH(AE$1,人口源表!$1:$1,0))*INDEX(城镇化率!$1:$1048576,MATCH($B316,城镇化率!$A:$A,0),MATCH(AE$1,城镇化率!$5:$5,0))/100</f>
        <v>755257.60125684366</v>
      </c>
      <c r="AF316" s="40">
        <f>INDEX(人口源表!$1:$1048576,MATCH($B316,人口源表!$A:$A,0),MATCH(AF$1,人口源表!$1:$1,0))*INDEX(城镇化率!$1:$1048576,MATCH($B316,城镇化率!$A:$A,0),MATCH(AF$1,城镇化率!$5:$5,0))/100</f>
        <v>754781.64147545432</v>
      </c>
      <c r="AG316" s="40">
        <f>INDEX(人口源表!$1:$1048576,MATCH($B316,人口源表!$A:$A,0),MATCH(AG$1,人口源表!$1:$1,0))*INDEX(城镇化率!$1:$1048576,MATCH($B316,城镇化率!$A:$A,0),MATCH(AG$1,城镇化率!$5:$5,0))/100</f>
        <v>754097.94592519174</v>
      </c>
      <c r="AH316" s="40">
        <f>INDEX(人口源表!$1:$1048576,MATCH($B316,人口源表!$A:$A,0),MATCH(AH$1,人口源表!$1:$1,0))*INDEX(城镇化率!$1:$1048576,MATCH($B316,城镇化率!$A:$A,0),MATCH(AH$1,城镇化率!$5:$5,0))/100</f>
        <v>753239.97539475618</v>
      </c>
      <c r="AI316" s="40">
        <f>INDEX(人口源表!$1:$1048576,MATCH($B316,人口源表!$A:$A,0),MATCH(AI$1,人口源表!$1:$1,0))*INDEX(城镇化率!$1:$1048576,MATCH($B316,城镇化率!$A:$A,0),MATCH(AI$1,城镇化率!$5:$5,0))/100</f>
        <v>752243.20793705597</v>
      </c>
      <c r="AJ316" s="40">
        <f>INDEX(人口源表!$1:$1048576,MATCH($B316,人口源表!$A:$A,0),MATCH(AJ$1,人口源表!$1:$1,0))*INDEX(城镇化率!$1:$1048576,MATCH($B316,城镇化率!$A:$A,0),MATCH(AJ$1,城镇化率!$5:$5,0))/100</f>
        <v>751144.67175638885</v>
      </c>
      <c r="AK316" s="40">
        <f>INDEX(人口源表!$1:$1048576,MATCH($B316,人口源表!$A:$A,0),MATCH(AK$1,人口源表!$1:$1,0))*INDEX(城镇化率!$1:$1048576,MATCH($B316,城镇化率!$A:$A,0),MATCH(AK$1,城镇化率!$5:$5,0))/100</f>
        <v>749984.97793523013</v>
      </c>
      <c r="AL316" s="40">
        <f>INDEX(人口源表!$1:$1048576,MATCH($B316,人口源表!$A:$A,0),MATCH(AL$1,人口源表!$1:$1,0))*INDEX(城镇化率!$1:$1048576,MATCH($B316,城镇化率!$A:$A,0),MATCH(AL$1,城镇化率!$5:$5,0))/100</f>
        <v>748805.35831957625</v>
      </c>
      <c r="AM316" s="40">
        <f>INDEX(人口源表!$1:$1048576,MATCH($B316,人口源表!$A:$A,0),MATCH(AM$1,人口源表!$1:$1,0))*INDEX(城镇化率!$1:$1048576,MATCH($B316,城镇化率!$A:$A,0),MATCH(AM$1,城镇化率!$5:$5,0))/100</f>
        <v>747649.69520987337</v>
      </c>
      <c r="AN316" s="40">
        <f>INDEX(人口源表!$1:$1048576,MATCH($B316,人口源表!$A:$A,0),MATCH(AN$1,人口源表!$1:$1,0))*INDEX(城镇化率!$1:$1048576,MATCH($B316,城镇化率!$A:$A,0),MATCH(AN$1,城镇化率!$5:$5,0))/100</f>
        <v>746564.56543291721</v>
      </c>
      <c r="AO316" s="40">
        <f>INDEX(人口源表!$1:$1048576,MATCH($B316,人口源表!$A:$A,0),MATCH(AO$1,人口源表!$1:$1,0))*INDEX(城镇化率!$1:$1048576,MATCH($B316,城镇化率!$A:$A,0),MATCH(AO$1,城镇化率!$5:$5,0))/100</f>
        <v>745597.75556219474</v>
      </c>
      <c r="AP316" s="40">
        <f>INDEX(人口源表!$1:$1048576,MATCH($B316,人口源表!$A:$A,0),MATCH(AP$1,人口源表!$1:$1,0))*INDEX(城镇化率!$1:$1048576,MATCH($B316,城镇化率!$A:$A,0),MATCH(AP$1,城镇化率!$5:$5,0))/100</f>
        <v>744800.32490838587</v>
      </c>
      <c r="AQ316" s="40">
        <f>INDEX(人口源表!$1:$1048576,MATCH($B316,人口源表!$A:$A,0),MATCH(AQ$1,人口源表!$1:$1,0))*INDEX(城镇化率!$1:$1048576,MATCH($B316,城镇化率!$A:$A,0),MATCH(AQ$1,城镇化率!$5:$5,0))/100</f>
        <v>744225.63320666808</v>
      </c>
      <c r="AR316" s="40">
        <f>INDEX(人口源表!$1:$1048576,MATCH($B316,人口源表!$A:$A,0),MATCH(AR$1,人口源表!$1:$1,0))*INDEX(城镇化率!$1:$1048576,MATCH($B316,城镇化率!$A:$A,0),MATCH(AR$1,城镇化率!$5:$5,0))/100</f>
        <v>743928.34566225915</v>
      </c>
      <c r="AS316" s="40">
        <f>INDEX(人口源表!$1:$1048576,MATCH($B316,人口源表!$A:$A,0),MATCH(AS$1,人口源表!$1:$1,0))*INDEX(城镇化率!$1:$1048576,MATCH($B316,城镇化率!$A:$A,0),MATCH(AS$1,城镇化率!$5:$5,0))/100</f>
        <v>743966.00258951331</v>
      </c>
      <c r="AT316" s="40">
        <f>INDEX(人口源表!$1:$1048576,MATCH($B316,人口源表!$A:$A,0),MATCH(AT$1,人口源表!$1:$1,0))*INDEX(城镇化率!$1:$1048576,MATCH($B316,城镇化率!$A:$A,0),MATCH(AT$1,城镇化率!$5:$5,0))/100</f>
        <v>744399.58541963249</v>
      </c>
      <c r="AU316" s="40">
        <f>INDEX(人口源表!$1:$1048576,MATCH($B316,人口源表!$A:$A,0),MATCH(AU$1,人口源表!$1:$1,0))*INDEX(城镇化率!$1:$1048576,MATCH($B316,城镇化率!$A:$A,0),MATCH(AU$1,城镇化率!$5:$5,0))/100</f>
        <v>745290.96645538707</v>
      </c>
      <c r="AV316" s="40">
        <f>INDEX(人口源表!$1:$1048576,MATCH($B316,人口源表!$A:$A,0),MATCH(AV$1,人口源表!$1:$1,0))*INDEX(城镇化率!$1:$1048576,MATCH($B316,城镇化率!$A:$A,0),MATCH(AV$1,城镇化率!$5:$5,0))/100</f>
        <v>746705.01070836547</v>
      </c>
    </row>
    <row r="317" spans="1:48" x14ac:dyDescent="0.15">
      <c r="A317" s="4" t="s">
        <v>880</v>
      </c>
      <c r="B317" s="4" t="s">
        <v>650</v>
      </c>
      <c r="C317" s="34">
        <f>VLOOKUP(B317,'[1]2016省城人口总结（根）'!B:C,2,FALSE)/100</f>
        <v>0.45289999999999997</v>
      </c>
      <c r="D317" s="40">
        <f>INDEX(人口源表!$1:$1048576,MATCH($B317,人口源表!$A:$A,0),MATCH(D$1,人口源表!$1:$1,0))*INDEX(城镇化率!$1:$1048576,MATCH($B317,城镇化率!$A:$A,0),MATCH(D$1,城镇化率!$5:$5,0))/100</f>
        <v>564530.84129685606</v>
      </c>
      <c r="E317" s="40">
        <f>INDEX(人口源表!$1:$1048576,MATCH($B317,人口源表!$A:$A,0),MATCH(E$1,人口源表!$1:$1,0))*INDEX(城镇化率!$1:$1048576,MATCH($B317,城镇化率!$A:$A,0),MATCH(E$1,城镇化率!$5:$5,0))/100</f>
        <v>577322.61387050455</v>
      </c>
      <c r="F317" s="40">
        <f>INDEX(人口源表!$1:$1048576,MATCH($B317,人口源表!$A:$A,0),MATCH(F$1,人口源表!$1:$1,0))*INDEX(城镇化率!$1:$1048576,MATCH($B317,城镇化率!$A:$A,0),MATCH(F$1,城镇化率!$5:$5,0))/100</f>
        <v>590184.75342180463</v>
      </c>
      <c r="G317" s="40">
        <f>INDEX(人口源表!$1:$1048576,MATCH($B317,人口源表!$A:$A,0),MATCH(G$1,人口源表!$1:$1,0))*INDEX(城镇化率!$1:$1048576,MATCH($B317,城镇化率!$A:$A,0),MATCH(G$1,城镇化率!$5:$5,0))/100</f>
        <v>534844.29129509744</v>
      </c>
      <c r="H317" s="40">
        <f>INDEX(人口源表!$1:$1048576,MATCH($B317,人口源表!$A:$A,0),MATCH(H$1,人口源表!$1:$1,0))*INDEX(城镇化率!$1:$1048576,MATCH($B317,城镇化率!$A:$A,0),MATCH(H$1,城镇化率!$5:$5,0))/100</f>
        <v>547979.59871000273</v>
      </c>
      <c r="I317" s="40">
        <f>INDEX(人口源表!$1:$1048576,MATCH($B317,人口源表!$A:$A,0),MATCH(I$1,人口源表!$1:$1,0))*INDEX(城镇化率!$1:$1048576,MATCH($B317,城镇化率!$A:$A,0),MATCH(I$1,城镇化率!$5:$5,0))/100</f>
        <v>557213.27251950162</v>
      </c>
      <c r="J317" s="40">
        <f>INDEX(人口源表!$1:$1048576,MATCH($B317,人口源表!$A:$A,0),MATCH(J$1,人口源表!$1:$1,0))*INDEX(城镇化率!$1:$1048576,MATCH($B317,城镇化率!$A:$A,0),MATCH(J$1,城镇化率!$5:$5,0))/100</f>
        <v>566242.21240214107</v>
      </c>
      <c r="K317" s="40">
        <f>INDEX(人口源表!$1:$1048576,MATCH($B317,人口源表!$A:$A,0),MATCH(K$1,人口源表!$1:$1,0))*INDEX(城镇化率!$1:$1048576,MATCH($B317,城镇化率!$A:$A,0),MATCH(K$1,城镇化率!$5:$5,0))/100</f>
        <v>575050.0670852199</v>
      </c>
      <c r="L317" s="40">
        <f>INDEX(人口源表!$1:$1048576,MATCH($B317,人口源表!$A:$A,0),MATCH(L$1,人口源表!$1:$1,0))*INDEX(城镇化率!$1:$1048576,MATCH($B317,城镇化率!$A:$A,0),MATCH(L$1,城镇化率!$5:$5,0))/100</f>
        <v>583622.00229130324</v>
      </c>
      <c r="M317" s="40">
        <f>INDEX(人口源表!$1:$1048576,MATCH($B317,人口源表!$A:$A,0),MATCH(M$1,人口源表!$1:$1,0))*INDEX(城镇化率!$1:$1048576,MATCH($B317,城镇化率!$A:$A,0),MATCH(M$1,城镇化率!$5:$5,0))/100</f>
        <v>591944.7904850326</v>
      </c>
      <c r="N317" s="40">
        <f>INDEX(人口源表!$1:$1048576,MATCH($B317,人口源表!$A:$A,0),MATCH(N$1,人口源表!$1:$1,0))*INDEX(城镇化率!$1:$1048576,MATCH($B317,城镇化率!$A:$A,0),MATCH(N$1,城镇化率!$5:$5,0))/100</f>
        <v>600005.36047222163</v>
      </c>
      <c r="O317" s="40">
        <f>INDEX(人口源表!$1:$1048576,MATCH($B317,人口源表!$A:$A,0),MATCH(O$1,人口源表!$1:$1,0))*INDEX(城镇化率!$1:$1048576,MATCH($B317,城镇化率!$A:$A,0),MATCH(O$1,城镇化率!$5:$5,0))/100</f>
        <v>607791.85463172977</v>
      </c>
      <c r="P317" s="40">
        <f>INDEX(人口源表!$1:$1048576,MATCH($B317,人口源表!$A:$A,0),MATCH(P$1,人口源表!$1:$1,0))*INDEX(城镇化率!$1:$1048576,MATCH($B317,城镇化率!$A:$A,0),MATCH(P$1,城镇化率!$5:$5,0))/100</f>
        <v>615293.69980274816</v>
      </c>
      <c r="Q317" s="40">
        <f>INDEX(人口源表!$1:$1048576,MATCH($B317,人口源表!$A:$A,0),MATCH(Q$1,人口源表!$1:$1,0))*INDEX(城镇化率!$1:$1048576,MATCH($B317,城镇化率!$A:$A,0),MATCH(Q$1,城镇化率!$5:$5,0))/100</f>
        <v>622501.15047910507</v>
      </c>
      <c r="R317" s="40">
        <f>INDEX(人口源表!$1:$1048576,MATCH($B317,人口源表!$A:$A,0),MATCH(R$1,人口源表!$1:$1,0))*INDEX(城镇化率!$1:$1048576,MATCH($B317,城镇化率!$A:$A,0),MATCH(R$1,城镇化率!$5:$5,0))/100</f>
        <v>629406.408091438</v>
      </c>
      <c r="S317" s="40">
        <f>INDEX(人口源表!$1:$1048576,MATCH($B317,人口源表!$A:$A,0),MATCH(S$1,人口源表!$1:$1,0))*INDEX(城镇化率!$1:$1048576,MATCH($B317,城镇化率!$A:$A,0),MATCH(S$1,城镇化率!$5:$5,0))/100</f>
        <v>632854.11586909939</v>
      </c>
      <c r="T317" s="40">
        <f>INDEX(人口源表!$1:$1048576,MATCH($B317,人口源表!$A:$A,0),MATCH(T$1,人口源表!$1:$1,0))*INDEX(城镇化率!$1:$1048576,MATCH($B317,城镇化率!$A:$A,0),MATCH(T$1,城镇化率!$5:$5,0))/100</f>
        <v>635941.08481414733</v>
      </c>
      <c r="U317" s="40">
        <f>INDEX(人口源表!$1:$1048576,MATCH($B317,人口源表!$A:$A,0),MATCH(U$1,人口源表!$1:$1,0))*INDEX(城镇化率!$1:$1048576,MATCH($B317,城镇化率!$A:$A,0),MATCH(U$1,城镇化率!$5:$5,0))/100</f>
        <v>638668.24322649313</v>
      </c>
      <c r="V317" s="40">
        <f>INDEX(人口源表!$1:$1048576,MATCH($B317,人口源表!$A:$A,0),MATCH(V$1,人口源表!$1:$1,0))*INDEX(城镇化率!$1:$1048576,MATCH($B317,城镇化率!$A:$A,0),MATCH(V$1,城镇化率!$5:$5,0))/100</f>
        <v>641038.77737371449</v>
      </c>
      <c r="W317" s="40">
        <f>INDEX(人口源表!$1:$1048576,MATCH($B317,人口源表!$A:$A,0),MATCH(W$1,人口源表!$1:$1,0))*INDEX(城镇化率!$1:$1048576,MATCH($B317,城镇化率!$A:$A,0),MATCH(W$1,城镇化率!$5:$5,0))/100</f>
        <v>643056.54108831438</v>
      </c>
      <c r="X317" s="40">
        <f>INDEX(人口源表!$1:$1048576,MATCH($B317,人口源表!$A:$A,0),MATCH(X$1,人口源表!$1:$1,0))*INDEX(城镇化率!$1:$1048576,MATCH($B317,城镇化率!$A:$A,0),MATCH(X$1,城镇化率!$5:$5,0))/100</f>
        <v>644728.27705741557</v>
      </c>
      <c r="Y317" s="40">
        <f>INDEX(人口源表!$1:$1048576,MATCH($B317,人口源表!$A:$A,0),MATCH(Y$1,人口源表!$1:$1,0))*INDEX(城镇化率!$1:$1048576,MATCH($B317,城镇化率!$A:$A,0),MATCH(Y$1,城镇化率!$5:$5,0))/100</f>
        <v>646060.91652354738</v>
      </c>
      <c r="Z317" s="40">
        <f>INDEX(人口源表!$1:$1048576,MATCH($B317,人口源表!$A:$A,0),MATCH(Z$1,人口源表!$1:$1,0))*INDEX(城镇化率!$1:$1048576,MATCH($B317,城镇化率!$A:$A,0),MATCH(Z$1,城镇化率!$5:$5,0))/100</f>
        <v>647064.36682681402</v>
      </c>
      <c r="AA317" s="40">
        <f>INDEX(人口源表!$1:$1048576,MATCH($B317,人口源表!$A:$A,0),MATCH(AA$1,人口源表!$1:$1,0))*INDEX(城镇化率!$1:$1048576,MATCH($B317,城镇化率!$A:$A,0),MATCH(AA$1,城镇化率!$5:$5,0))/100</f>
        <v>647749.34452958044</v>
      </c>
      <c r="AB317" s="40">
        <f>INDEX(人口源表!$1:$1048576,MATCH($B317,人口源表!$A:$A,0),MATCH(AB$1,人口源表!$1:$1,0))*INDEX(城镇化率!$1:$1048576,MATCH($B317,城镇化率!$A:$A,0),MATCH(AB$1,城镇化率!$5:$5,0))/100</f>
        <v>648129.64304675499</v>
      </c>
      <c r="AC317" s="40">
        <f>INDEX(人口源表!$1:$1048576,MATCH($B317,人口源表!$A:$A,0),MATCH(AC$1,人口源表!$1:$1,0))*INDEX(城镇化率!$1:$1048576,MATCH($B317,城镇化率!$A:$A,0),MATCH(AC$1,城镇化率!$5:$5,0))/100</f>
        <v>647426.73892013181</v>
      </c>
      <c r="AD317" s="40">
        <f>INDEX(人口源表!$1:$1048576,MATCH($B317,人口源表!$A:$A,0),MATCH(AD$1,人口源表!$1:$1,0))*INDEX(城镇化率!$1:$1048576,MATCH($B317,城镇化率!$A:$A,0),MATCH(AD$1,城镇化率!$5:$5,0))/100</f>
        <v>646451.41593327932</v>
      </c>
      <c r="AE317" s="40">
        <f>INDEX(人口源表!$1:$1048576,MATCH($B317,人口源表!$A:$A,0),MATCH(AE$1,人口源表!$1:$1,0))*INDEX(城镇化率!$1:$1048576,MATCH($B317,城镇化率!$A:$A,0),MATCH(AE$1,城镇化率!$5:$5,0))/100</f>
        <v>645223.9850470419</v>
      </c>
      <c r="AF317" s="40">
        <f>INDEX(人口源表!$1:$1048576,MATCH($B317,人口源表!$A:$A,0),MATCH(AF$1,人口源表!$1:$1,0))*INDEX(城镇化率!$1:$1048576,MATCH($B317,城镇化率!$A:$A,0),MATCH(AF$1,城镇化率!$5:$5,0))/100</f>
        <v>643765.65758922021</v>
      </c>
      <c r="AG317" s="40">
        <f>INDEX(人口源表!$1:$1048576,MATCH($B317,人口源表!$A:$A,0),MATCH(AG$1,人口源表!$1:$1,0))*INDEX(城镇化率!$1:$1048576,MATCH($B317,城镇化率!$A:$A,0),MATCH(AG$1,城镇化率!$5:$5,0))/100</f>
        <v>642100.27897957049</v>
      </c>
      <c r="AH317" s="40">
        <f>INDEX(人口源表!$1:$1048576,MATCH($B317,人口源表!$A:$A,0),MATCH(AH$1,人口源表!$1:$1,0))*INDEX(城镇化率!$1:$1048576,MATCH($B317,城镇化率!$A:$A,0),MATCH(AH$1,城镇化率!$5:$5,0))/100</f>
        <v>640252.07354591205</v>
      </c>
      <c r="AI317" s="40">
        <f>INDEX(人口源表!$1:$1048576,MATCH($B317,人口源表!$A:$A,0),MATCH(AI$1,人口源表!$1:$1,0))*INDEX(城镇化率!$1:$1048576,MATCH($B317,城镇化率!$A:$A,0),MATCH(AI$1,城镇化率!$5:$5,0))/100</f>
        <v>638249.69130028365</v>
      </c>
      <c r="AJ317" s="40">
        <f>INDEX(人口源表!$1:$1048576,MATCH($B317,人口源表!$A:$A,0),MATCH(AJ$1,人口源表!$1:$1,0))*INDEX(城镇化率!$1:$1048576,MATCH($B317,城镇化率!$A:$A,0),MATCH(AJ$1,城镇化率!$5:$5,0))/100</f>
        <v>636121.64965731092</v>
      </c>
      <c r="AK317" s="40">
        <f>INDEX(人口源表!$1:$1048576,MATCH($B317,人口源表!$A:$A,0),MATCH(AK$1,人口源表!$1:$1,0))*INDEX(城镇化率!$1:$1048576,MATCH($B317,城镇化率!$A:$A,0),MATCH(AK$1,城镇化率!$5:$5,0))/100</f>
        <v>633899.2365444554</v>
      </c>
      <c r="AL317" s="40">
        <f>INDEX(人口源表!$1:$1048576,MATCH($B317,人口源表!$A:$A,0),MATCH(AL$1,人口源表!$1:$1,0))*INDEX(城镇化率!$1:$1048576,MATCH($B317,城镇化率!$A:$A,0),MATCH(AL$1,城镇化率!$5:$5,0))/100</f>
        <v>631616.55849525938</v>
      </c>
      <c r="AM317" s="40">
        <f>INDEX(人口源表!$1:$1048576,MATCH($B317,人口源表!$A:$A,0),MATCH(AM$1,人口源表!$1:$1,0))*INDEX(城镇化率!$1:$1048576,MATCH($B317,城镇化率!$A:$A,0),MATCH(AM$1,城镇化率!$5:$5,0))/100</f>
        <v>629308.83021455514</v>
      </c>
      <c r="AN317" s="40">
        <f>INDEX(人口源表!$1:$1048576,MATCH($B317,人口源表!$A:$A,0),MATCH(AN$1,人口源表!$1:$1,0))*INDEX(城镇化率!$1:$1048576,MATCH($B317,城镇化率!$A:$A,0),MATCH(AN$1,城镇化率!$5:$5,0))/100</f>
        <v>627014.1562609477</v>
      </c>
      <c r="AO317" s="40">
        <f>INDEX(人口源表!$1:$1048576,MATCH($B317,人口源表!$A:$A,0),MATCH(AO$1,人口源表!$1:$1,0))*INDEX(城镇化率!$1:$1048576,MATCH($B317,城镇化率!$A:$A,0),MATCH(AO$1,城镇化率!$5:$5,0))/100</f>
        <v>624771.21736140188</v>
      </c>
      <c r="AP317" s="40">
        <f>INDEX(人口源表!$1:$1048576,MATCH($B317,人口源表!$A:$A,0),MATCH(AP$1,人口源表!$1:$1,0))*INDEX(城镇化率!$1:$1048576,MATCH($B317,城镇化率!$A:$A,0),MATCH(AP$1,城镇化率!$5:$5,0))/100</f>
        <v>622623.42690962227</v>
      </c>
      <c r="AQ317" s="40">
        <f>INDEX(人口源表!$1:$1048576,MATCH($B317,人口源表!$A:$A,0),MATCH(AQ$1,人口源表!$1:$1,0))*INDEX(城镇化率!$1:$1048576,MATCH($B317,城镇化率!$A:$A,0),MATCH(AQ$1,城镇化率!$5:$5,0))/100</f>
        <v>620614.84797900741</v>
      </c>
      <c r="AR317" s="40">
        <f>INDEX(人口源表!$1:$1048576,MATCH($B317,人口源表!$A:$A,0),MATCH(AR$1,人口源表!$1:$1,0))*INDEX(城镇化率!$1:$1048576,MATCH($B317,城镇化率!$A:$A,0),MATCH(AR$1,城镇化率!$5:$5,0))/100</f>
        <v>618791.39440755849</v>
      </c>
      <c r="AS317" s="40">
        <f>INDEX(人口源表!$1:$1048576,MATCH($B317,人口源表!$A:$A,0),MATCH(AS$1,人口源表!$1:$1,0))*INDEX(城镇化率!$1:$1048576,MATCH($B317,城镇化率!$A:$A,0),MATCH(AS$1,城镇化率!$5:$5,0))/100</f>
        <v>617202.65870248387</v>
      </c>
      <c r="AT317" s="40">
        <f>INDEX(人口源表!$1:$1048576,MATCH($B317,人口源表!$A:$A,0),MATCH(AT$1,人口源表!$1:$1,0))*INDEX(城镇化率!$1:$1048576,MATCH($B317,城镇化率!$A:$A,0),MATCH(AT$1,城镇化率!$5:$5,0))/100</f>
        <v>615900.16892907384</v>
      </c>
      <c r="AU317" s="40">
        <f>INDEX(人口源表!$1:$1048576,MATCH($B317,人口源表!$A:$A,0),MATCH(AU$1,人口源表!$1:$1,0))*INDEX(城镇化率!$1:$1048576,MATCH($B317,城镇化率!$A:$A,0),MATCH(AU$1,城镇化率!$5:$5,0))/100</f>
        <v>614937.41825042153</v>
      </c>
      <c r="AV317" s="40">
        <f>INDEX(人口源表!$1:$1048576,MATCH($B317,人口源表!$A:$A,0),MATCH(AV$1,人口源表!$1:$1,0))*INDEX(城镇化率!$1:$1048576,MATCH($B317,城镇化率!$A:$A,0),MATCH(AV$1,城镇化率!$5:$5,0))/100</f>
        <v>614370.50132610521</v>
      </c>
    </row>
    <row r="318" spans="1:48" x14ac:dyDescent="0.15">
      <c r="A318" s="4" t="s">
        <v>880</v>
      </c>
      <c r="B318" s="4" t="s">
        <v>652</v>
      </c>
      <c r="C318" s="34">
        <f>VLOOKUP(B318,'[1]2016省城人口总结（根）'!B:C,2,FALSE)/100</f>
        <v>0.39159999999999995</v>
      </c>
      <c r="D318" s="40">
        <f>INDEX(人口源表!$1:$1048576,MATCH($B318,人口源表!$A:$A,0),MATCH(D$1,人口源表!$1:$1,0))*INDEX(城镇化率!$1:$1048576,MATCH($B318,城镇化率!$A:$A,0),MATCH(D$1,城镇化率!$5:$5,0))/100</f>
        <v>832452.74839384865</v>
      </c>
      <c r="E318" s="40">
        <f>INDEX(人口源表!$1:$1048576,MATCH($B318,人口源表!$A:$A,0),MATCH(E$1,人口源表!$1:$1,0))*INDEX(城镇化率!$1:$1048576,MATCH($B318,城镇化率!$A:$A,0),MATCH(E$1,城镇化率!$5:$5,0))/100</f>
        <v>851256.28091859666</v>
      </c>
      <c r="F318" s="40">
        <f>INDEX(人口源表!$1:$1048576,MATCH($B318,人口源表!$A:$A,0),MATCH(F$1,人口源表!$1:$1,0))*INDEX(城镇化率!$1:$1048576,MATCH($B318,城镇化率!$A:$A,0),MATCH(F$1,城镇化率!$5:$5,0))/100</f>
        <v>870454.67631566105</v>
      </c>
      <c r="G318" s="40">
        <f>INDEX(人口源表!$1:$1048576,MATCH($B318,人口源表!$A:$A,0),MATCH(G$1,人口源表!$1:$1,0))*INDEX(城镇化率!$1:$1048576,MATCH($B318,城镇化率!$A:$A,0),MATCH(G$1,城镇化率!$5:$5,0))/100</f>
        <v>754677.95907432633</v>
      </c>
      <c r="H318" s="40">
        <f>INDEX(人口源表!$1:$1048576,MATCH($B318,人口源表!$A:$A,0),MATCH(H$1,人口源表!$1:$1,0))*INDEX(城镇化率!$1:$1048576,MATCH($B318,城镇化率!$A:$A,0),MATCH(H$1,城镇化率!$5:$5,0))/100</f>
        <v>774409.76982437668</v>
      </c>
      <c r="I318" s="40">
        <f>INDEX(人口源表!$1:$1048576,MATCH($B318,人口源表!$A:$A,0),MATCH(I$1,人口源表!$1:$1,0))*INDEX(城镇化率!$1:$1048576,MATCH($B318,城镇化率!$A:$A,0),MATCH(I$1,城镇化率!$5:$5,0))/100</f>
        <v>788865.89672683238</v>
      </c>
      <c r="J318" s="40">
        <f>INDEX(人口源表!$1:$1048576,MATCH($B318,人口源表!$A:$A,0),MATCH(J$1,人口源表!$1:$1,0))*INDEX(城镇化率!$1:$1048576,MATCH($B318,城镇化率!$A:$A,0),MATCH(J$1,城镇化率!$5:$5,0))/100</f>
        <v>803237.54742694902</v>
      </c>
      <c r="K318" s="40">
        <f>INDEX(人口源表!$1:$1048576,MATCH($B318,人口源表!$A:$A,0),MATCH(K$1,人口源表!$1:$1,0))*INDEX(城镇化率!$1:$1048576,MATCH($B318,城镇化率!$A:$A,0),MATCH(K$1,城镇化率!$5:$5,0))/100</f>
        <v>817480.64180196961</v>
      </c>
      <c r="L318" s="40">
        <f>INDEX(人口源表!$1:$1048576,MATCH($B318,人口源表!$A:$A,0),MATCH(L$1,人口源表!$1:$1,0))*INDEX(城镇化率!$1:$1048576,MATCH($B318,城镇化率!$A:$A,0),MATCH(L$1,城镇化率!$5:$5,0))/100</f>
        <v>831551.18107410672</v>
      </c>
      <c r="M318" s="40">
        <f>INDEX(人口源表!$1:$1048576,MATCH($B318,人口源表!$A:$A,0),MATCH(M$1,人口源表!$1:$1,0))*INDEX(城镇化率!$1:$1048576,MATCH($B318,城镇化率!$A:$A,0),MATCH(M$1,城镇化率!$5:$5,0))/100</f>
        <v>845408.37660556193</v>
      </c>
      <c r="N318" s="40">
        <f>INDEX(人口源表!$1:$1048576,MATCH($B318,人口源表!$A:$A,0),MATCH(N$1,人口源表!$1:$1,0))*INDEX(城镇化率!$1:$1048576,MATCH($B318,城镇化率!$A:$A,0),MATCH(N$1,城镇化率!$5:$5,0))/100</f>
        <v>859013.07364524296</v>
      </c>
      <c r="O318" s="40">
        <f>INDEX(人口源表!$1:$1048576,MATCH($B318,人口源表!$A:$A,0),MATCH(O$1,人口源表!$1:$1,0))*INDEX(城镇化率!$1:$1048576,MATCH($B318,城镇化率!$A:$A,0),MATCH(O$1,城镇化率!$5:$5,0))/100</f>
        <v>872330.11723202746</v>
      </c>
      <c r="P318" s="40">
        <f>INDEX(人口源表!$1:$1048576,MATCH($B318,人口源表!$A:$A,0),MATCH(P$1,人口源表!$1:$1,0))*INDEX(城镇化率!$1:$1048576,MATCH($B318,城镇化率!$A:$A,0),MATCH(P$1,城镇化率!$5:$5,0))/100</f>
        <v>885324.95940707671</v>
      </c>
      <c r="Q318" s="40">
        <f>INDEX(人口源表!$1:$1048576,MATCH($B318,人口源表!$A:$A,0),MATCH(Q$1,人口源表!$1:$1,0))*INDEX(城镇化率!$1:$1048576,MATCH($B318,城镇化率!$A:$A,0),MATCH(Q$1,城镇化率!$5:$5,0))/100</f>
        <v>897967.38705270772</v>
      </c>
      <c r="R318" s="40">
        <f>INDEX(人口源表!$1:$1048576,MATCH($B318,人口源表!$A:$A,0),MATCH(R$1,人口源表!$1:$1,0))*INDEX(城镇化率!$1:$1048576,MATCH($B318,城镇化率!$A:$A,0),MATCH(R$1,城镇化率!$5:$5,0))/100</f>
        <v>910228.99311780324</v>
      </c>
      <c r="S318" s="40">
        <f>INDEX(人口源表!$1:$1048576,MATCH($B318,人口源表!$A:$A,0),MATCH(S$1,人口源表!$1:$1,0))*INDEX(城镇化率!$1:$1048576,MATCH($B318,城镇化率!$A:$A,0),MATCH(S$1,城镇化率!$5:$5,0))/100</f>
        <v>917521.31502876163</v>
      </c>
      <c r="T318" s="40">
        <f>INDEX(人口源表!$1:$1048576,MATCH($B318,人口源表!$A:$A,0),MATCH(T$1,人口源表!$1:$1,0))*INDEX(城镇化率!$1:$1048576,MATCH($B318,城镇化率!$A:$A,0),MATCH(T$1,城镇化率!$5:$5,0))/100</f>
        <v>924296.37522535946</v>
      </c>
      <c r="U318" s="40">
        <f>INDEX(人口源表!$1:$1048576,MATCH($B318,人口源表!$A:$A,0),MATCH(U$1,人口源表!$1:$1,0))*INDEX(城镇化率!$1:$1048576,MATCH($B318,城镇化率!$A:$A,0),MATCH(U$1,城镇化率!$5:$5,0))/100</f>
        <v>930545.04215307627</v>
      </c>
      <c r="V318" s="40">
        <f>INDEX(人口源表!$1:$1048576,MATCH($B318,人口源表!$A:$A,0),MATCH(V$1,人口源表!$1:$1,0))*INDEX(城镇化率!$1:$1048576,MATCH($B318,城镇化率!$A:$A,0),MATCH(V$1,城镇化率!$5:$5,0))/100</f>
        <v>936259.49856387917</v>
      </c>
      <c r="W318" s="40">
        <f>INDEX(人口源表!$1:$1048576,MATCH($B318,人口源表!$A:$A,0),MATCH(W$1,人口源表!$1:$1,0))*INDEX(城镇化率!$1:$1048576,MATCH($B318,城镇化率!$A:$A,0),MATCH(W$1,城镇化率!$5:$5,0))/100</f>
        <v>941438.02049828484</v>
      </c>
      <c r="X318" s="40">
        <f>INDEX(人口源表!$1:$1048576,MATCH($B318,人口源表!$A:$A,0),MATCH(X$1,人口源表!$1:$1,0))*INDEX(城镇化率!$1:$1048576,MATCH($B318,城镇化率!$A:$A,0),MATCH(X$1,城镇化率!$5:$5,0))/100</f>
        <v>946081.79313418758</v>
      </c>
      <c r="Y318" s="40">
        <f>INDEX(人口源表!$1:$1048576,MATCH($B318,人口源表!$A:$A,0),MATCH(Y$1,人口源表!$1:$1,0))*INDEX(城镇化率!$1:$1048576,MATCH($B318,城镇化率!$A:$A,0),MATCH(Y$1,城镇化率!$5:$5,0))/100</f>
        <v>950196.90009057266</v>
      </c>
      <c r="Z318" s="40">
        <f>INDEX(人口源表!$1:$1048576,MATCH($B318,人口源表!$A:$A,0),MATCH(Z$1,人口源表!$1:$1,0))*INDEX(城镇化率!$1:$1048576,MATCH($B318,城镇化率!$A:$A,0),MATCH(Z$1,城镇化率!$5:$5,0))/100</f>
        <v>953793.48170096369</v>
      </c>
      <c r="AA318" s="40">
        <f>INDEX(人口源表!$1:$1048576,MATCH($B318,人口源表!$A:$A,0),MATCH(AA$1,人口源表!$1:$1,0))*INDEX(城镇化率!$1:$1048576,MATCH($B318,城镇化率!$A:$A,0),MATCH(AA$1,城镇化率!$5:$5,0))/100</f>
        <v>956885.8342286885</v>
      </c>
      <c r="AB318" s="40">
        <f>INDEX(人口源表!$1:$1048576,MATCH($B318,人口源表!$A:$A,0),MATCH(AB$1,人口源表!$1:$1,0))*INDEX(城镇化率!$1:$1048576,MATCH($B318,城镇化率!$A:$A,0),MATCH(AB$1,城镇化率!$5:$5,0))/100</f>
        <v>959493.4834201989</v>
      </c>
      <c r="AC318" s="40">
        <f>INDEX(人口源表!$1:$1048576,MATCH($B318,人口源表!$A:$A,0),MATCH(AC$1,人口源表!$1:$1,0))*INDEX(城镇化率!$1:$1048576,MATCH($B318,城镇化率!$A:$A,0),MATCH(AC$1,城镇化率!$5:$5,0))/100</f>
        <v>960463.11652129132</v>
      </c>
      <c r="AD318" s="40">
        <f>INDEX(人口源表!$1:$1048576,MATCH($B318,人口源表!$A:$A,0),MATCH(AD$1,人口源表!$1:$1,0))*INDEX(城镇化率!$1:$1048576,MATCH($B318,城镇化率!$A:$A,0),MATCH(AD$1,城镇化率!$5:$5,0))/100</f>
        <v>960997.57950689597</v>
      </c>
      <c r="AE318" s="40">
        <f>INDEX(人口源表!$1:$1048576,MATCH($B318,人口源表!$A:$A,0),MATCH(AE$1,人口源表!$1:$1,0))*INDEX(城镇化率!$1:$1048576,MATCH($B318,城镇化率!$A:$A,0),MATCH(AE$1,城镇化率!$5:$5,0))/100</f>
        <v>961131.80866224249</v>
      </c>
      <c r="AF318" s="40">
        <f>INDEX(人口源表!$1:$1048576,MATCH($B318,人口源表!$A:$A,0),MATCH(AF$1,人口源表!$1:$1,0))*INDEX(城镇化率!$1:$1048576,MATCH($B318,城镇化率!$A:$A,0),MATCH(AF$1,城镇化率!$5:$5,0))/100</f>
        <v>960905.2547393362</v>
      </c>
      <c r="AG318" s="40">
        <f>INDEX(人口源表!$1:$1048576,MATCH($B318,人口源表!$A:$A,0),MATCH(AG$1,人口源表!$1:$1,0))*INDEX(城镇化率!$1:$1048576,MATCH($B318,城镇化率!$A:$A,0),MATCH(AG$1,城镇化率!$5:$5,0))/100</f>
        <v>960362.95420086384</v>
      </c>
      <c r="AH318" s="40">
        <f>INDEX(人口源表!$1:$1048576,MATCH($B318,人口源表!$A:$A,0),MATCH(AH$1,人口源表!$1:$1,0))*INDEX(城镇化率!$1:$1048576,MATCH($B318,城镇化率!$A:$A,0),MATCH(AH$1,城镇化率!$5:$5,0))/100</f>
        <v>959554.13607712055</v>
      </c>
      <c r="AI318" s="40">
        <f>INDEX(人口源表!$1:$1048576,MATCH($B318,人口源表!$A:$A,0),MATCH(AI$1,人口源表!$1:$1,0))*INDEX(城镇化率!$1:$1048576,MATCH($B318,城镇化率!$A:$A,0),MATCH(AI$1,城镇化率!$5:$5,0))/100</f>
        <v>958533.29323601583</v>
      </c>
      <c r="AJ318" s="40">
        <f>INDEX(人口源表!$1:$1048576,MATCH($B318,人口源表!$A:$A,0),MATCH(AJ$1,人口源表!$1:$1,0))*INDEX(城镇化率!$1:$1048576,MATCH($B318,城镇化率!$A:$A,0),MATCH(AJ$1,城镇化率!$5:$5,0))/100</f>
        <v>957360.77574406704</v>
      </c>
      <c r="AK318" s="40">
        <f>INDEX(人口源表!$1:$1048576,MATCH($B318,人口源表!$A:$A,0),MATCH(AK$1,人口源表!$1:$1,0))*INDEX(城镇化率!$1:$1048576,MATCH($B318,城镇化率!$A:$A,0),MATCH(AK$1,城镇化率!$5:$5,0))/100</f>
        <v>956100.88064160675</v>
      </c>
      <c r="AL318" s="40">
        <f>INDEX(人口源表!$1:$1048576,MATCH($B318,人口源表!$A:$A,0),MATCH(AL$1,人口源表!$1:$1,0))*INDEX(城镇化率!$1:$1048576,MATCH($B318,城镇化率!$A:$A,0),MATCH(AL$1,城镇化率!$5:$5,0))/100</f>
        <v>954824.44308228651</v>
      </c>
      <c r="AM318" s="40">
        <f>INDEX(人口源表!$1:$1048576,MATCH($B318,人口源表!$A:$A,0),MATCH(AM$1,人口源表!$1:$1,0))*INDEX(城镇化率!$1:$1048576,MATCH($B318,城镇化率!$A:$A,0),MATCH(AM$1,城镇化率!$5:$5,0))/100</f>
        <v>953607.42939640325</v>
      </c>
      <c r="AN318" s="40">
        <f>INDEX(人口源表!$1:$1048576,MATCH($B318,人口源表!$A:$A,0),MATCH(AN$1,人口源表!$1:$1,0))*INDEX(城镇化率!$1:$1048576,MATCH($B318,城镇化率!$A:$A,0),MATCH(AN$1,城镇化率!$5:$5,0))/100</f>
        <v>952530.51480446581</v>
      </c>
      <c r="AO318" s="40">
        <f>INDEX(人口源表!$1:$1048576,MATCH($B318,人口源表!$A:$A,0),MATCH(AO$1,人口源表!$1:$1,0))*INDEX(城镇化率!$1:$1048576,MATCH($B318,城镇化率!$A:$A,0),MATCH(AO$1,城镇化率!$5:$5,0))/100</f>
        <v>951681.20465760725</v>
      </c>
      <c r="AP318" s="40">
        <f>INDEX(人口源表!$1:$1048576,MATCH($B318,人口源表!$A:$A,0),MATCH(AP$1,人口源表!$1:$1,0))*INDEX(城镇化率!$1:$1048576,MATCH($B318,城镇化率!$A:$A,0),MATCH(AP$1,城镇化率!$5:$5,0))/100</f>
        <v>951151.90077761968</v>
      </c>
      <c r="AQ318" s="40">
        <f>INDEX(人口源表!$1:$1048576,MATCH($B318,人口源表!$A:$A,0),MATCH(AQ$1,人口源表!$1:$1,0))*INDEX(城镇化率!$1:$1048576,MATCH($B318,城镇化率!$A:$A,0),MATCH(AQ$1,城镇化率!$5:$5,0))/100</f>
        <v>951041.0107563053</v>
      </c>
      <c r="AR318" s="40">
        <f>INDEX(人口源表!$1:$1048576,MATCH($B318,人口源表!$A:$A,0),MATCH(AR$1,人口源表!$1:$1,0))*INDEX(城镇化率!$1:$1048576,MATCH($B318,城镇化率!$A:$A,0),MATCH(AR$1,城镇化率!$5:$5,0))/100</f>
        <v>951452.53154100198</v>
      </c>
      <c r="AS318" s="40">
        <f>INDEX(人口源表!$1:$1048576,MATCH($B318,人口源表!$A:$A,0),MATCH(AS$1,人口源表!$1:$1,0))*INDEX(城镇化率!$1:$1048576,MATCH($B318,城镇化率!$A:$A,0),MATCH(AS$1,城镇化率!$5:$5,0))/100</f>
        <v>952497.17811831983</v>
      </c>
      <c r="AT318" s="40">
        <f>INDEX(人口源表!$1:$1048576,MATCH($B318,人口源表!$A:$A,0),MATCH(AT$1,人口源表!$1:$1,0))*INDEX(城镇化率!$1:$1048576,MATCH($B318,城镇化率!$A:$A,0),MATCH(AT$1,城镇化率!$5:$5,0))/100</f>
        <v>954290.93403363461</v>
      </c>
      <c r="AU318" s="40">
        <f>INDEX(人口源表!$1:$1048576,MATCH($B318,人口源表!$A:$A,0),MATCH(AU$1,人口源表!$1:$1,0))*INDEX(城镇化率!$1:$1048576,MATCH($B318,城镇化率!$A:$A,0),MATCH(AU$1,城镇化率!$5:$5,0))/100</f>
        <v>956956.18022092595</v>
      </c>
      <c r="AV318" s="40">
        <f>INDEX(人口源表!$1:$1048576,MATCH($B318,人口源表!$A:$A,0),MATCH(AV$1,人口源表!$1:$1,0))*INDEX(城镇化率!$1:$1048576,MATCH($B318,城镇化率!$A:$A,0),MATCH(AV$1,城镇化率!$5:$5,0))/100</f>
        <v>960622.32390771643</v>
      </c>
    </row>
    <row r="319" spans="1:48" x14ac:dyDescent="0.15">
      <c r="A319" s="4" t="s">
        <v>880</v>
      </c>
      <c r="B319" s="4" t="s">
        <v>654</v>
      </c>
      <c r="C319" s="34">
        <f>VLOOKUP(B319,'[1]2016省城人口总结（根）'!B:C,2,FALSE)/100</f>
        <v>0.60119999999999996</v>
      </c>
      <c r="D319" s="40">
        <f>INDEX(人口源表!$1:$1048576,MATCH($B319,人口源表!$A:$A,0),MATCH(D$1,人口源表!$1:$1,0))*INDEX(城镇化率!$1:$1048576,MATCH($B319,城镇化率!$A:$A,0),MATCH(D$1,城镇化率!$5:$5,0))/100</f>
        <v>685041.5119706766</v>
      </c>
      <c r="E319" s="40">
        <f>INDEX(人口源表!$1:$1048576,MATCH($B319,人口源表!$A:$A,0),MATCH(E$1,人口源表!$1:$1,0))*INDEX(城镇化率!$1:$1048576,MATCH($B319,城镇化率!$A:$A,0),MATCH(E$1,城镇化率!$5:$5,0))/100</f>
        <v>700649.52441698906</v>
      </c>
      <c r="F319" s="40">
        <f>INDEX(人口源表!$1:$1048576,MATCH($B319,人口源表!$A:$A,0),MATCH(F$1,人口源表!$1:$1,0))*INDEX(城镇化率!$1:$1048576,MATCH($B319,城镇化率!$A:$A,0),MATCH(F$1,城镇化率!$5:$5,0))/100</f>
        <v>716350.3566430998</v>
      </c>
      <c r="G319" s="40">
        <f>INDEX(人口源表!$1:$1048576,MATCH($B319,人口源表!$A:$A,0),MATCH(G$1,人口源表!$1:$1,0))*INDEX(城镇化率!$1:$1048576,MATCH($B319,城镇化率!$A:$A,0),MATCH(G$1,城镇化率!$5:$5,0))/100</f>
        <v>662434.0368895767</v>
      </c>
      <c r="H319" s="40">
        <f>INDEX(人口源表!$1:$1048576,MATCH($B319,人口源表!$A:$A,0),MATCH(H$1,人口源表!$1:$1,0))*INDEX(城镇化率!$1:$1048576,MATCH($B319,城镇化率!$A:$A,0),MATCH(H$1,城镇化率!$5:$5,0))/100</f>
        <v>678972.24187787669</v>
      </c>
      <c r="I319" s="40">
        <f>INDEX(人口源表!$1:$1048576,MATCH($B319,人口源表!$A:$A,0),MATCH(I$1,人口源表!$1:$1,0))*INDEX(城镇化率!$1:$1048576,MATCH($B319,城镇化率!$A:$A,0),MATCH(I$1,城镇化率!$5:$5,0))/100</f>
        <v>690654.08821889828</v>
      </c>
      <c r="J319" s="40">
        <f>INDEX(人口源表!$1:$1048576,MATCH($B319,人口源表!$A:$A,0),MATCH(J$1,人口源表!$1:$1,0))*INDEX(城镇化率!$1:$1048576,MATCH($B319,城镇化率!$A:$A,0),MATCH(J$1,城镇化率!$5:$5,0))/100</f>
        <v>702060.12288907426</v>
      </c>
      <c r="K319" s="40">
        <f>INDEX(人口源表!$1:$1048576,MATCH($B319,人口源表!$A:$A,0),MATCH(K$1,人口源表!$1:$1,0))*INDEX(城镇化率!$1:$1048576,MATCH($B319,城镇化率!$A:$A,0),MATCH(K$1,城镇化率!$5:$5,0))/100</f>
        <v>713173.94471576007</v>
      </c>
      <c r="L319" s="40">
        <f>INDEX(人口源表!$1:$1048576,MATCH($B319,人口源表!$A:$A,0),MATCH(L$1,人口源表!$1:$1,0))*INDEX(城镇化率!$1:$1048576,MATCH($B319,城镇化率!$A:$A,0),MATCH(L$1,城镇化率!$5:$5,0))/100</f>
        <v>723978.03262241301</v>
      </c>
      <c r="M319" s="40">
        <f>INDEX(人口源表!$1:$1048576,MATCH($B319,人口源表!$A:$A,0),MATCH(M$1,人口源表!$1:$1,0))*INDEX(城镇化率!$1:$1048576,MATCH($B319,城镇化率!$A:$A,0),MATCH(M$1,城镇化率!$5:$5,0))/100</f>
        <v>734457.08263263223</v>
      </c>
      <c r="N319" s="40">
        <f>INDEX(人口源表!$1:$1048576,MATCH($B319,人口源表!$A:$A,0),MATCH(N$1,人口源表!$1:$1,0))*INDEX(城镇化率!$1:$1048576,MATCH($B319,城镇化率!$A:$A,0),MATCH(N$1,城镇化率!$5:$5,0))/100</f>
        <v>744597.45008865802</v>
      </c>
      <c r="O319" s="40">
        <f>INDEX(人口源表!$1:$1048576,MATCH($B319,人口源表!$A:$A,0),MATCH(O$1,人口源表!$1:$1,0))*INDEX(城镇化率!$1:$1048576,MATCH($B319,城镇化率!$A:$A,0),MATCH(O$1,城镇化率!$5:$5,0))/100</f>
        <v>754386.5547768937</v>
      </c>
      <c r="P319" s="40">
        <f>INDEX(人口源表!$1:$1048576,MATCH($B319,人口源表!$A:$A,0),MATCH(P$1,人口源表!$1:$1,0))*INDEX(城镇化率!$1:$1048576,MATCH($B319,城镇化率!$A:$A,0),MATCH(P$1,城镇化率!$5:$5,0))/100</f>
        <v>763811.55116115243</v>
      </c>
      <c r="Q319" s="40">
        <f>INDEX(人口源表!$1:$1048576,MATCH($B319,人口源表!$A:$A,0),MATCH(Q$1,人口源表!$1:$1,0))*INDEX(城镇化率!$1:$1048576,MATCH($B319,城镇化率!$A:$A,0),MATCH(Q$1,城镇化率!$5:$5,0))/100</f>
        <v>772863.54438885336</v>
      </c>
      <c r="R319" s="40">
        <f>INDEX(人口源表!$1:$1048576,MATCH($B319,人口源表!$A:$A,0),MATCH(R$1,人口源表!$1:$1,0))*INDEX(城镇化率!$1:$1048576,MATCH($B319,城镇化率!$A:$A,0),MATCH(R$1,城镇化率!$5:$5,0))/100</f>
        <v>781532.82353277307</v>
      </c>
      <c r="S319" s="40">
        <f>INDEX(人口源表!$1:$1048576,MATCH($B319,人口源表!$A:$A,0),MATCH(S$1,人口源表!$1:$1,0))*INDEX(城镇化率!$1:$1048576,MATCH($B319,城镇化率!$A:$A,0),MATCH(S$1,城镇化率!$5:$5,0))/100</f>
        <v>785903.16499424994</v>
      </c>
      <c r="T319" s="40">
        <f>INDEX(人口源表!$1:$1048576,MATCH($B319,人口源表!$A:$A,0),MATCH(T$1,人口源表!$1:$1,0))*INDEX(城镇化率!$1:$1048576,MATCH($B319,城镇化率!$A:$A,0),MATCH(T$1,城镇化率!$5:$5,0))/100</f>
        <v>789820.48198832746</v>
      </c>
      <c r="U319" s="40">
        <f>INDEX(人口源表!$1:$1048576,MATCH($B319,人口源表!$A:$A,0),MATCH(U$1,人口源表!$1:$1,0))*INDEX(城镇化率!$1:$1048576,MATCH($B319,城镇化率!$A:$A,0),MATCH(U$1,城镇化率!$5:$5,0))/100</f>
        <v>793286.40305813972</v>
      </c>
      <c r="V319" s="40">
        <f>INDEX(人口源表!$1:$1048576,MATCH($B319,人口源表!$A:$A,0),MATCH(V$1,人口源表!$1:$1,0))*INDEX(城镇化率!$1:$1048576,MATCH($B319,城镇化率!$A:$A,0),MATCH(V$1,城镇化率!$5:$5,0))/100</f>
        <v>796306.28282811691</v>
      </c>
      <c r="W319" s="40">
        <f>INDEX(人口源表!$1:$1048576,MATCH($B319,人口源表!$A:$A,0),MATCH(W$1,人口源表!$1:$1,0))*INDEX(城镇化率!$1:$1048576,MATCH($B319,城镇化率!$A:$A,0),MATCH(W$1,城镇化率!$5:$5,0))/100</f>
        <v>798885.65219203581</v>
      </c>
      <c r="X319" s="40">
        <f>INDEX(人口源表!$1:$1048576,MATCH($B319,人口源表!$A:$A,0),MATCH(X$1,人口源表!$1:$1,0))*INDEX(城镇化率!$1:$1048576,MATCH($B319,城镇化率!$A:$A,0),MATCH(X$1,城镇化率!$5:$5,0))/100</f>
        <v>801033.14895846474</v>
      </c>
      <c r="Y319" s="40">
        <f>INDEX(人口源表!$1:$1048576,MATCH($B319,人口源表!$A:$A,0),MATCH(Y$1,人口源表!$1:$1,0))*INDEX(城镇化率!$1:$1048576,MATCH($B319,城镇化率!$A:$A,0),MATCH(Y$1,城镇化率!$5:$5,0))/100</f>
        <v>802758.38648087892</v>
      </c>
      <c r="Z319" s="40">
        <f>INDEX(人口源表!$1:$1048576,MATCH($B319,人口源表!$A:$A,0),MATCH(Z$1,人口源表!$1:$1,0))*INDEX(城镇化率!$1:$1048576,MATCH($B319,城镇化率!$A:$A,0),MATCH(Z$1,城镇化率!$5:$5,0))/100</f>
        <v>804074.19345882209</v>
      </c>
      <c r="AA319" s="40">
        <f>INDEX(人口源表!$1:$1048576,MATCH($B319,人口源表!$A:$A,0),MATCH(AA$1,人口源表!$1:$1,0))*INDEX(城镇化率!$1:$1048576,MATCH($B319,城镇化率!$A:$A,0),MATCH(AA$1,城镇化率!$5:$5,0))/100</f>
        <v>804992.97600574896</v>
      </c>
      <c r="AB319" s="40">
        <f>INDEX(人口源表!$1:$1048576,MATCH($B319,人口源表!$A:$A,0),MATCH(AB$1,人口源表!$1:$1,0))*INDEX(城镇化率!$1:$1048576,MATCH($B319,城镇化率!$A:$A,0),MATCH(AB$1,城镇化率!$5:$5,0))/100</f>
        <v>805531.18407783133</v>
      </c>
      <c r="AC319" s="40">
        <f>INDEX(人口源表!$1:$1048576,MATCH($B319,人口源表!$A:$A,0),MATCH(AC$1,人口源表!$1:$1,0))*INDEX(城镇化率!$1:$1048576,MATCH($B319,城镇化率!$A:$A,0),MATCH(AC$1,城镇化率!$5:$5,0))/100</f>
        <v>804721.98892975133</v>
      </c>
      <c r="AD319" s="40">
        <f>INDEX(人口源表!$1:$1048576,MATCH($B319,人口源表!$A:$A,0),MATCH(AD$1,人口源表!$1:$1,0))*INDEX(城镇化率!$1:$1048576,MATCH($B319,城镇化率!$A:$A,0),MATCH(AD$1,城镇化率!$5:$5,0))/100</f>
        <v>803572.44918779074</v>
      </c>
      <c r="AE319" s="40">
        <f>INDEX(人口源表!$1:$1048576,MATCH($B319,人口源表!$A:$A,0),MATCH(AE$1,人口源表!$1:$1,0))*INDEX(城镇化率!$1:$1048576,MATCH($B319,城镇化率!$A:$A,0),MATCH(AE$1,城镇化率!$5:$5,0))/100</f>
        <v>802106.73790418985</v>
      </c>
      <c r="AF319" s="40">
        <f>INDEX(人口源表!$1:$1048576,MATCH($B319,人口源表!$A:$A,0),MATCH(AF$1,人口源表!$1:$1,0))*INDEX(城镇化率!$1:$1048576,MATCH($B319,城镇化率!$A:$A,0),MATCH(AF$1,城镇化率!$5:$5,0))/100</f>
        <v>800349.42137224495</v>
      </c>
      <c r="AG319" s="40">
        <f>INDEX(人口源表!$1:$1048576,MATCH($B319,人口源表!$A:$A,0),MATCH(AG$1,人口源表!$1:$1,0))*INDEX(城镇化率!$1:$1048576,MATCH($B319,城镇化率!$A:$A,0),MATCH(AG$1,城镇化率!$5:$5,0))/100</f>
        <v>798330.0287608658</v>
      </c>
      <c r="AH319" s="40">
        <f>INDEX(人口源表!$1:$1048576,MATCH($B319,人口源表!$A:$A,0),MATCH(AH$1,人口源表!$1:$1,0))*INDEX(城镇化率!$1:$1048576,MATCH($B319,城镇化率!$A:$A,0),MATCH(AH$1,城镇化率!$5:$5,0))/100</f>
        <v>796077.79511552956</v>
      </c>
      <c r="AI319" s="40">
        <f>INDEX(人口源表!$1:$1048576,MATCH($B319,人口源表!$A:$A,0),MATCH(AI$1,人口源表!$1:$1,0))*INDEX(城镇化率!$1:$1048576,MATCH($B319,城镇化率!$A:$A,0),MATCH(AI$1,城镇化率!$5:$5,0))/100</f>
        <v>793624.71835004003</v>
      </c>
      <c r="AJ319" s="40">
        <f>INDEX(人口源表!$1:$1048576,MATCH($B319,人口源表!$A:$A,0),MATCH(AJ$1,人口源表!$1:$1,0))*INDEX(城镇化率!$1:$1048576,MATCH($B319,城镇化率!$A:$A,0),MATCH(AJ$1,城镇化率!$5:$5,0))/100</f>
        <v>791006.37664854724</v>
      </c>
      <c r="AK319" s="40">
        <f>INDEX(人口源表!$1:$1048576,MATCH($B319,人口源表!$A:$A,0),MATCH(AK$1,人口源表!$1:$1,0))*INDEX(城镇化率!$1:$1048576,MATCH($B319,城镇化率!$A:$A,0),MATCH(AK$1,城镇化率!$5:$5,0))/100</f>
        <v>788259.67374412494</v>
      </c>
      <c r="AL319" s="40">
        <f>INDEX(人口源表!$1:$1048576,MATCH($B319,人口源表!$A:$A,0),MATCH(AL$1,人口源表!$1:$1,0))*INDEX(城镇化率!$1:$1048576,MATCH($B319,城镇化率!$A:$A,0),MATCH(AL$1,城镇化率!$5:$5,0))/100</f>
        <v>785422.85874476691</v>
      </c>
      <c r="AM319" s="40">
        <f>INDEX(人口源表!$1:$1048576,MATCH($B319,人口源表!$A:$A,0),MATCH(AM$1,人口源表!$1:$1,0))*INDEX(城镇化率!$1:$1048576,MATCH($B319,城镇化率!$A:$A,0),MATCH(AM$1,城镇化率!$5:$5,0))/100</f>
        <v>782538.65956539835</v>
      </c>
      <c r="AN319" s="40">
        <f>INDEX(人口源表!$1:$1048576,MATCH($B319,人口源表!$A:$A,0),MATCH(AN$1,人口源表!$1:$1,0))*INDEX(城镇化率!$1:$1048576,MATCH($B319,城镇化率!$A:$A,0),MATCH(AN$1,城镇化率!$5:$5,0))/100</f>
        <v>779650.45543118869</v>
      </c>
      <c r="AO319" s="40">
        <f>INDEX(人口源表!$1:$1048576,MATCH($B319,人口源表!$A:$A,0),MATCH(AO$1,人口源表!$1:$1,0))*INDEX(城镇化率!$1:$1048576,MATCH($B319,城镇化率!$A:$A,0),MATCH(AO$1,城镇化率!$5:$5,0))/100</f>
        <v>776805.41995902394</v>
      </c>
      <c r="AP319" s="40">
        <f>INDEX(人口源表!$1:$1048576,MATCH($B319,人口源表!$A:$A,0),MATCH(AP$1,人口源表!$1:$1,0))*INDEX(城镇化率!$1:$1048576,MATCH($B319,城镇化率!$A:$A,0),MATCH(AP$1,城镇化率!$5:$5,0))/100</f>
        <v>774053.01212331047</v>
      </c>
      <c r="AQ319" s="40">
        <f>INDEX(人口源表!$1:$1048576,MATCH($B319,人口源表!$A:$A,0),MATCH(AQ$1,人口源表!$1:$1,0))*INDEX(城镇化率!$1:$1048576,MATCH($B319,城镇化率!$A:$A,0),MATCH(AQ$1,城镇化率!$5:$5,0))/100</f>
        <v>771444.22247817635</v>
      </c>
      <c r="AR319" s="40">
        <f>INDEX(人口源表!$1:$1048576,MATCH($B319,人口源表!$A:$A,0),MATCH(AR$1,人口源表!$1:$1,0))*INDEX(城镇化率!$1:$1048576,MATCH($B319,城镇化率!$A:$A,0),MATCH(AR$1,城镇化率!$5:$5,0))/100</f>
        <v>769033.18129398127</v>
      </c>
      <c r="AS319" s="40">
        <f>INDEX(人口源表!$1:$1048576,MATCH($B319,人口源表!$A:$A,0),MATCH(AS$1,人口源表!$1:$1,0))*INDEX(城镇化率!$1:$1048576,MATCH($B319,城镇化率!$A:$A,0),MATCH(AS$1,城镇化率!$5:$5,0))/100</f>
        <v>766876.41442493815</v>
      </c>
      <c r="AT319" s="40">
        <f>INDEX(人口源表!$1:$1048576,MATCH($B319,人口源表!$A:$A,0),MATCH(AT$1,人口源表!$1:$1,0))*INDEX(城镇化率!$1:$1048576,MATCH($B319,城镇化率!$A:$A,0),MATCH(AT$1,城镇化率!$5:$5,0))/100</f>
        <v>765035.27823239344</v>
      </c>
      <c r="AU319" s="40">
        <f>INDEX(人口源表!$1:$1048576,MATCH($B319,人口源表!$A:$A,0),MATCH(AU$1,人口源表!$1:$1,0))*INDEX(城镇化率!$1:$1048576,MATCH($B319,城镇化率!$A:$A,0),MATCH(AU$1,城镇化率!$5:$5,0))/100</f>
        <v>763569.62560842594</v>
      </c>
      <c r="AV319" s="40">
        <f>INDEX(人口源表!$1:$1048576,MATCH($B319,人口源表!$A:$A,0),MATCH(AV$1,人口源表!$1:$1,0))*INDEX(城镇化率!$1:$1048576,MATCH($B319,城镇化率!$A:$A,0),MATCH(AV$1,城镇化率!$5:$5,0))/100</f>
        <v>762546.62584577233</v>
      </c>
    </row>
    <row r="320" spans="1:48" x14ac:dyDescent="0.15">
      <c r="A320" s="4" t="s">
        <v>880</v>
      </c>
      <c r="B320" s="4" t="s">
        <v>656</v>
      </c>
      <c r="C320" s="34">
        <f>VLOOKUP(B320,'[1]2016省城人口总结（根）'!B:C,2,FALSE)/100</f>
        <v>0.36349999999999999</v>
      </c>
      <c r="D320" s="40">
        <f>INDEX(人口源表!$1:$1048576,MATCH($B320,人口源表!$A:$A,0),MATCH(D$1,人口源表!$1:$1,0))*INDEX(城镇化率!$1:$1048576,MATCH($B320,城镇化率!$A:$A,0),MATCH(D$1,城镇化率!$5:$5,0))/100</f>
        <v>831754.06091159955</v>
      </c>
      <c r="E320" s="40">
        <f>INDEX(人口源表!$1:$1048576,MATCH($B320,人口源表!$A:$A,0),MATCH(E$1,人口源表!$1:$1,0))*INDEX(城镇化率!$1:$1048576,MATCH($B320,城镇化率!$A:$A,0),MATCH(E$1,城镇化率!$5:$5,0))/100</f>
        <v>850793.18853803829</v>
      </c>
      <c r="F320" s="40">
        <f>INDEX(人口源表!$1:$1048576,MATCH($B320,人口源表!$A:$A,0),MATCH(F$1,人口源表!$1:$1,0))*INDEX(城镇化率!$1:$1048576,MATCH($B320,城镇化率!$A:$A,0),MATCH(F$1,城镇化率!$5:$5,0))/100</f>
        <v>870114.3722246635</v>
      </c>
      <c r="G320" s="40">
        <f>INDEX(人口源表!$1:$1048576,MATCH($B320,人口源表!$A:$A,0),MATCH(G$1,人口源表!$1:$1,0))*INDEX(城镇化率!$1:$1048576,MATCH($B320,城镇化率!$A:$A,0),MATCH(G$1,城镇化率!$5:$5,0))/100</f>
        <v>826290.38848874148</v>
      </c>
      <c r="H320" s="40">
        <f>INDEX(人口源表!$1:$1048576,MATCH($B320,人口源表!$A:$A,0),MATCH(H$1,人口源表!$1:$1,0))*INDEX(城镇化率!$1:$1048576,MATCH($B320,城镇化率!$A:$A,0),MATCH(H$1,城镇化率!$5:$5,0))/100</f>
        <v>847598.25572309643</v>
      </c>
      <c r="I320" s="40">
        <f>INDEX(人口源表!$1:$1048576,MATCH($B320,人口源表!$A:$A,0),MATCH(I$1,人口源表!$1:$1,0))*INDEX(城镇化率!$1:$1048576,MATCH($B320,城镇化率!$A:$A,0),MATCH(I$1,城镇化率!$5:$5,0))/100</f>
        <v>863089.37300090049</v>
      </c>
      <c r="J320" s="40">
        <f>INDEX(人口源表!$1:$1048576,MATCH($B320,人口源表!$A:$A,0),MATCH(J$1,人口源表!$1:$1,0))*INDEX(城镇化率!$1:$1048576,MATCH($B320,城镇化率!$A:$A,0),MATCH(J$1,城镇化率!$5:$5,0))/100</f>
        <v>878458.84544617508</v>
      </c>
      <c r="K320" s="40">
        <f>INDEX(人口源表!$1:$1048576,MATCH($B320,人口源表!$A:$A,0),MATCH(K$1,人口源表!$1:$1,0))*INDEX(城镇化率!$1:$1048576,MATCH($B320,城镇化率!$A:$A,0),MATCH(K$1,城镇化率!$5:$5,0))/100</f>
        <v>893666.77074073616</v>
      </c>
      <c r="L320" s="40">
        <f>INDEX(人口源表!$1:$1048576,MATCH($B320,人口源表!$A:$A,0),MATCH(L$1,人口源表!$1:$1,0))*INDEX(城镇化率!$1:$1048576,MATCH($B320,城镇化率!$A:$A,0),MATCH(L$1,城镇化率!$5:$5,0))/100</f>
        <v>908675.82358716289</v>
      </c>
      <c r="M320" s="40">
        <f>INDEX(人口源表!$1:$1048576,MATCH($B320,人口源表!$A:$A,0),MATCH(M$1,人口源表!$1:$1,0))*INDEX(城镇化率!$1:$1048576,MATCH($B320,城镇化率!$A:$A,0),MATCH(M$1,城镇化率!$5:$5,0))/100</f>
        <v>923449.37900366599</v>
      </c>
      <c r="N320" s="40">
        <f>INDEX(人口源表!$1:$1048576,MATCH($B320,人口源表!$A:$A,0),MATCH(N$1,人口源表!$1:$1,0))*INDEX(城镇化率!$1:$1048576,MATCH($B320,城镇化率!$A:$A,0),MATCH(N$1,城镇化率!$5:$5,0))/100</f>
        <v>937954.05915285018</v>
      </c>
      <c r="O320" s="40">
        <f>INDEX(人口源表!$1:$1048576,MATCH($B320,人口源表!$A:$A,0),MATCH(O$1,人口源表!$1:$1,0))*INDEX(城镇化率!$1:$1048576,MATCH($B320,城镇化率!$A:$A,0),MATCH(O$1,城镇化率!$5:$5,0))/100</f>
        <v>952158.67888605257</v>
      </c>
      <c r="P320" s="40">
        <f>INDEX(人口源表!$1:$1048576,MATCH($B320,人口源表!$A:$A,0),MATCH(P$1,人口源表!$1:$1,0))*INDEX(城镇化率!$1:$1048576,MATCH($B320,城镇化率!$A:$A,0),MATCH(P$1,城镇化率!$5:$5,0))/100</f>
        <v>966033.54354999284</v>
      </c>
      <c r="Q320" s="40">
        <f>INDEX(人口源表!$1:$1048576,MATCH($B320,人口源表!$A:$A,0),MATCH(Q$1,人口源表!$1:$1,0))*INDEX(城镇化率!$1:$1048576,MATCH($B320,城镇化率!$A:$A,0),MATCH(Q$1,城镇化率!$5:$5,0))/100</f>
        <v>979552.25258305029</v>
      </c>
      <c r="R320" s="40">
        <f>INDEX(人口源表!$1:$1048576,MATCH($B320,人口源表!$A:$A,0),MATCH(R$1,人口源表!$1:$1,0))*INDEX(城镇化率!$1:$1048576,MATCH($B320,城镇化率!$A:$A,0),MATCH(R$1,城镇化率!$5:$5,0))/100</f>
        <v>992691.46072222083</v>
      </c>
      <c r="S320" s="40">
        <f>INDEX(人口源表!$1:$1048576,MATCH($B320,人口源表!$A:$A,0),MATCH(S$1,人口源表!$1:$1,0))*INDEX(城镇化率!$1:$1048576,MATCH($B320,城镇化率!$A:$A,0),MATCH(S$1,城镇化率!$5:$5,0))/100</f>
        <v>1000451.944976535</v>
      </c>
      <c r="T320" s="40">
        <f>INDEX(人口源表!$1:$1048576,MATCH($B320,人口源表!$A:$A,0),MATCH(T$1,人口源表!$1:$1,0))*INDEX(城镇化率!$1:$1048576,MATCH($B320,城镇化率!$A:$A,0),MATCH(T$1,城镇化率!$5:$5,0))/100</f>
        <v>1007696.4196200223</v>
      </c>
      <c r="U320" s="40">
        <f>INDEX(人口源表!$1:$1048576,MATCH($B320,人口源表!$A:$A,0),MATCH(U$1,人口源表!$1:$1,0))*INDEX(城镇化率!$1:$1048576,MATCH($B320,城镇化率!$A:$A,0),MATCH(U$1,城镇化率!$5:$5,0))/100</f>
        <v>1014417.1225930754</v>
      </c>
      <c r="V320" s="40">
        <f>INDEX(人口源表!$1:$1048576,MATCH($B320,人口源表!$A:$A,0),MATCH(V$1,人口源表!$1:$1,0))*INDEX(城镇化率!$1:$1048576,MATCH($B320,城镇化率!$A:$A,0),MATCH(V$1,城镇化率!$5:$5,0))/100</f>
        <v>1020610.1611876683</v>
      </c>
      <c r="W320" s="40">
        <f>INDEX(人口源表!$1:$1048576,MATCH($B320,人口源表!$A:$A,0),MATCH(W$1,人口源表!$1:$1,0))*INDEX(城镇化率!$1:$1048576,MATCH($B320,城镇化率!$A:$A,0),MATCH(W$1,城镇化率!$5:$5,0))/100</f>
        <v>1026274.288838441</v>
      </c>
      <c r="X320" s="40">
        <f>INDEX(人口源表!$1:$1048576,MATCH($B320,人口源表!$A:$A,0),MATCH(X$1,人口源表!$1:$1,0))*INDEX(城镇化率!$1:$1048576,MATCH($B320,城镇化率!$A:$A,0),MATCH(X$1,城镇化率!$5:$5,0))/100</f>
        <v>1031413.6272215052</v>
      </c>
      <c r="Y320" s="40">
        <f>INDEX(人口源表!$1:$1048576,MATCH($B320,人口源表!$A:$A,0),MATCH(Y$1,人口源表!$1:$1,0))*INDEX(城镇化率!$1:$1048576,MATCH($B320,城镇化率!$A:$A,0),MATCH(Y$1,城镇化率!$5:$5,0))/100</f>
        <v>1036034.2415286597</v>
      </c>
      <c r="Z320" s="40">
        <f>INDEX(人口源表!$1:$1048576,MATCH($B320,人口源表!$A:$A,0),MATCH(Z$1,人口源表!$1:$1,0))*INDEX(城镇化率!$1:$1048576,MATCH($B320,城镇化率!$A:$A,0),MATCH(Z$1,城镇化率!$5:$5,0))/100</f>
        <v>1040147.3166615438</v>
      </c>
      <c r="AA320" s="40">
        <f>INDEX(人口源表!$1:$1048576,MATCH($B320,人口源表!$A:$A,0),MATCH(AA$1,人口源表!$1:$1,0))*INDEX(城镇化率!$1:$1048576,MATCH($B320,城镇化率!$A:$A,0),MATCH(AA$1,城镇化率!$5:$5,0))/100</f>
        <v>1043767.0366371799</v>
      </c>
      <c r="AB320" s="40">
        <f>INDEX(人口源表!$1:$1048576,MATCH($B320,人口源表!$A:$A,0),MATCH(AB$1,人口源表!$1:$1,0))*INDEX(城镇化率!$1:$1048576,MATCH($B320,城镇化率!$A:$A,0),MATCH(AB$1,城镇化率!$5:$5,0))/100</f>
        <v>1046912.9137407835</v>
      </c>
      <c r="AC320" s="40">
        <f>INDEX(人口源表!$1:$1048576,MATCH($B320,人口源表!$A:$A,0),MATCH(AC$1,人口源表!$1:$1,0))*INDEX(城镇化率!$1:$1048576,MATCH($B320,城镇化率!$A:$A,0),MATCH(AC$1,城镇化率!$5:$5,0))/100</f>
        <v>1048323.2773354134</v>
      </c>
      <c r="AD320" s="40">
        <f>INDEX(人口源表!$1:$1048576,MATCH($B320,人口源表!$A:$A,0),MATCH(AD$1,人口源表!$1:$1,0))*INDEX(城镇化率!$1:$1048576,MATCH($B320,城镇化率!$A:$A,0),MATCH(AD$1,城镇化率!$5:$5,0))/100</f>
        <v>1049305.8474106104</v>
      </c>
      <c r="AE320" s="40">
        <f>INDEX(人口源表!$1:$1048576,MATCH($B320,人口源表!$A:$A,0),MATCH(AE$1,人口源表!$1:$1,0))*INDEX(城镇化率!$1:$1048576,MATCH($B320,城镇化率!$A:$A,0),MATCH(AE$1,城镇化率!$5:$5,0))/100</f>
        <v>1049892.7701884685</v>
      </c>
      <c r="AF320" s="40">
        <f>INDEX(人口源表!$1:$1048576,MATCH($B320,人口源表!$A:$A,0),MATCH(AF$1,人口源表!$1:$1,0))*INDEX(城镇化率!$1:$1048576,MATCH($B320,城镇化率!$A:$A,0),MATCH(AF$1,城镇化率!$5:$5,0))/100</f>
        <v>1050122.6721280625</v>
      </c>
      <c r="AG320" s="40">
        <f>INDEX(人口源表!$1:$1048576,MATCH($B320,人口源表!$A:$A,0),MATCH(AG$1,人口源表!$1:$1,0))*INDEX(城镇化率!$1:$1048576,MATCH($B320,城镇化率!$A:$A,0),MATCH(AG$1,城镇化率!$5:$5,0))/100</f>
        <v>1050036.1762588841</v>
      </c>
      <c r="AH320" s="40">
        <f>INDEX(人口源表!$1:$1048576,MATCH($B320,人口源表!$A:$A,0),MATCH(AH$1,人口源表!$1:$1,0))*INDEX(城镇化率!$1:$1048576,MATCH($B320,城镇化率!$A:$A,0),MATCH(AH$1,城镇化率!$5:$5,0))/100</f>
        <v>1049679.6288143289</v>
      </c>
      <c r="AI320" s="40">
        <f>INDEX(人口源表!$1:$1048576,MATCH($B320,人口源表!$A:$A,0),MATCH(AI$1,人口源表!$1:$1,0))*INDEX(城镇化率!$1:$1048576,MATCH($B320,城镇化率!$A:$A,0),MATCH(AI$1,城镇化率!$5:$5,0))/100</f>
        <v>1049103.3468404126</v>
      </c>
      <c r="AJ320" s="40">
        <f>INDEX(人口源表!$1:$1048576,MATCH($B320,人口源表!$A:$A,0),MATCH(AJ$1,人口源表!$1:$1,0))*INDEX(城镇化率!$1:$1048576,MATCH($B320,城镇化率!$A:$A,0),MATCH(AJ$1,城镇化率!$5:$5,0))/100</f>
        <v>1048363.0822720409</v>
      </c>
      <c r="AK320" s="40">
        <f>INDEX(人口源表!$1:$1048576,MATCH($B320,人口源表!$A:$A,0),MATCH(AK$1,人口源表!$1:$1,0))*INDEX(城镇化率!$1:$1048576,MATCH($B320,城镇化率!$A:$A,0),MATCH(AK$1,城镇化率!$5:$5,0))/100</f>
        <v>1047518.7158480765</v>
      </c>
      <c r="AL320" s="40">
        <f>INDEX(人口源表!$1:$1048576,MATCH($B320,人口源表!$A:$A,0),MATCH(AL$1,人口源表!$1:$1,0))*INDEX(城镇化率!$1:$1048576,MATCH($B320,城镇化率!$A:$A,0),MATCH(AL$1,城镇化率!$5:$5,0))/100</f>
        <v>1046633.8580605027</v>
      </c>
      <c r="AM320" s="40">
        <f>INDEX(人口源表!$1:$1048576,MATCH($B320,人口源表!$A:$A,0),MATCH(AM$1,人口源表!$1:$1,0))*INDEX(城镇化率!$1:$1048576,MATCH($B320,城镇化率!$A:$A,0),MATCH(AM$1,城镇化率!$5:$5,0))/100</f>
        <v>1045778.7345222323</v>
      </c>
      <c r="AN320" s="40">
        <f>INDEX(人口源表!$1:$1048576,MATCH($B320,人口源表!$A:$A,0),MATCH(AN$1,人口源表!$1:$1,0))*INDEX(城镇化率!$1:$1048576,MATCH($B320,城镇化率!$A:$A,0),MATCH(AN$1,城镇化率!$5:$5,0))/100</f>
        <v>1045027.4672710219</v>
      </c>
      <c r="AO320" s="40">
        <f>INDEX(人口源表!$1:$1048576,MATCH($B320,人口源表!$A:$A,0),MATCH(AO$1,人口源表!$1:$1,0))*INDEX(城镇化率!$1:$1048576,MATCH($B320,城镇化率!$A:$A,0),MATCH(AO$1,城镇化率!$5:$5,0))/100</f>
        <v>1044459.0865482815</v>
      </c>
      <c r="AP320" s="40">
        <f>INDEX(人口源表!$1:$1048576,MATCH($B320,人口源表!$A:$A,0),MATCH(AP$1,人口源表!$1:$1,0))*INDEX(城镇化率!$1:$1048576,MATCH($B320,城镇化率!$A:$A,0),MATCH(AP$1,城镇化率!$5:$5,0))/100</f>
        <v>1044158.0887578584</v>
      </c>
      <c r="AQ320" s="40">
        <f>INDEX(人口源表!$1:$1048576,MATCH($B320,人口源表!$A:$A,0),MATCH(AQ$1,人口源表!$1:$1,0))*INDEX(城镇化率!$1:$1048576,MATCH($B320,城镇化率!$A:$A,0),MATCH(AQ$1,城镇化率!$5:$5,0))/100</f>
        <v>1044214.5283325943</v>
      </c>
      <c r="AR320" s="40">
        <f>INDEX(人口源表!$1:$1048576,MATCH($B320,人口源表!$A:$A,0),MATCH(AR$1,人口源表!$1:$1,0))*INDEX(城镇化率!$1:$1048576,MATCH($B320,城镇化率!$A:$A,0),MATCH(AR$1,城镇化率!$5:$5,0))/100</f>
        <v>1044722.1924058934</v>
      </c>
      <c r="AS320" s="40">
        <f>INDEX(人口源表!$1:$1048576,MATCH($B320,人口源表!$A:$A,0),MATCH(AS$1,人口源表!$1:$1,0))*INDEX(城镇化率!$1:$1048576,MATCH($B320,城镇化率!$A:$A,0),MATCH(AS$1,城镇化率!$5:$5,0))/100</f>
        <v>1045781.5466570263</v>
      </c>
      <c r="AT320" s="40">
        <f>INDEX(人口源表!$1:$1048576,MATCH($B320,人口源表!$A:$A,0),MATCH(AT$1,人口源表!$1:$1,0))*INDEX(城镇化率!$1:$1048576,MATCH($B320,城镇化率!$A:$A,0),MATCH(AT$1,城镇化率!$5:$5,0))/100</f>
        <v>1047498.3985576624</v>
      </c>
      <c r="AU320" s="40">
        <f>INDEX(人口源表!$1:$1048576,MATCH($B320,人口源表!$A:$A,0),MATCH(AU$1,人口源表!$1:$1,0))*INDEX(城镇化率!$1:$1048576,MATCH($B320,城镇化率!$A:$A,0),MATCH(AU$1,城镇化率!$5:$5,0))/100</f>
        <v>1049983.4990397363</v>
      </c>
      <c r="AV320" s="40">
        <f>INDEX(人口源表!$1:$1048576,MATCH($B320,人口源表!$A:$A,0),MATCH(AV$1,人口源表!$1:$1,0))*INDEX(城镇化率!$1:$1048576,MATCH($B320,城镇化率!$A:$A,0),MATCH(AV$1,城镇化率!$5:$5,0))/100</f>
        <v>1053353.5945828932</v>
      </c>
    </row>
    <row r="321" spans="1:48" x14ac:dyDescent="0.15">
      <c r="A321" s="4" t="s">
        <v>880</v>
      </c>
      <c r="B321" s="4" t="s">
        <v>658</v>
      </c>
      <c r="C321" s="34">
        <f>VLOOKUP(B321,'[1]2016省城人口总结（根）'!B:C,2,FALSE)/100</f>
        <v>0.33260000000000001</v>
      </c>
      <c r="D321" s="40">
        <f>INDEX(人口源表!$1:$1048576,MATCH($B321,人口源表!$A:$A,0),MATCH(D$1,人口源表!$1:$1,0))*INDEX(城镇化率!$1:$1048576,MATCH($B321,城镇化率!$A:$A,0),MATCH(D$1,城镇化率!$5:$5,0))/100</f>
        <v>923562.78925838892</v>
      </c>
      <c r="E321" s="40">
        <f>INDEX(人口源表!$1:$1048576,MATCH($B321,人口源表!$A:$A,0),MATCH(E$1,人口源表!$1:$1,0))*INDEX(城镇化率!$1:$1048576,MATCH($B321,城镇化率!$A:$A,0),MATCH(E$1,城镇化率!$5:$5,0))/100</f>
        <v>944551.01848288777</v>
      </c>
      <c r="F321" s="40">
        <f>INDEX(人口源表!$1:$1048576,MATCH($B321,人口源表!$A:$A,0),MATCH(F$1,人口源表!$1:$1,0))*INDEX(城镇化率!$1:$1048576,MATCH($B321,城镇化率!$A:$A,0),MATCH(F$1,城镇化率!$5:$5,0))/100</f>
        <v>965956.80150177714</v>
      </c>
      <c r="G321" s="40">
        <f>INDEX(人口源表!$1:$1048576,MATCH($B321,人口源表!$A:$A,0),MATCH(G$1,人口源表!$1:$1,0))*INDEX(城镇化率!$1:$1048576,MATCH($B321,城镇化率!$A:$A,0),MATCH(G$1,城镇化率!$5:$5,0))/100</f>
        <v>874871.89787751227</v>
      </c>
      <c r="H321" s="40">
        <f>INDEX(人口源表!$1:$1048576,MATCH($B321,人口源表!$A:$A,0),MATCH(H$1,人口源表!$1:$1,0))*INDEX(城镇化率!$1:$1048576,MATCH($B321,城镇化率!$A:$A,0),MATCH(H$1,城镇化率!$5:$5,0))/100</f>
        <v>898074.65134684544</v>
      </c>
      <c r="I321" s="40">
        <f>INDEX(人口源表!$1:$1048576,MATCH($B321,人口源表!$A:$A,0),MATCH(I$1,人口源表!$1:$1,0))*INDEX(城镇化率!$1:$1048576,MATCH($B321,城镇化率!$A:$A,0),MATCH(I$1,城镇化率!$5:$5,0))/100</f>
        <v>915036.76114862959</v>
      </c>
      <c r="J321" s="40">
        <f>INDEX(人口源表!$1:$1048576,MATCH($B321,人口源表!$A:$A,0),MATCH(J$1,人口源表!$1:$1,0))*INDEX(城镇化率!$1:$1048576,MATCH($B321,城镇化率!$A:$A,0),MATCH(J$1,城镇化率!$5:$5,0))/100</f>
        <v>931788.0610806538</v>
      </c>
      <c r="K321" s="40">
        <f>INDEX(人口源表!$1:$1048576,MATCH($B321,人口源表!$A:$A,0),MATCH(K$1,人口源表!$1:$1,0))*INDEX(城镇化率!$1:$1048576,MATCH($B321,城镇化率!$A:$A,0),MATCH(K$1,城镇化率!$5:$5,0))/100</f>
        <v>948286.8754060698</v>
      </c>
      <c r="L321" s="40">
        <f>INDEX(人口源表!$1:$1048576,MATCH($B321,人口源表!$A:$A,0),MATCH(L$1,人口源表!$1:$1,0))*INDEX(城镇化率!$1:$1048576,MATCH($B321,城镇化率!$A:$A,0),MATCH(L$1,城镇化率!$5:$5,0))/100</f>
        <v>964492.63856439502</v>
      </c>
      <c r="M321" s="40">
        <f>INDEX(人口源表!$1:$1048576,MATCH($B321,人口源表!$A:$A,0),MATCH(M$1,人口源表!$1:$1,0))*INDEX(城镇化率!$1:$1048576,MATCH($B321,城镇化率!$A:$A,0),MATCH(M$1,城镇化率!$5:$5,0))/100</f>
        <v>980367.85932591558</v>
      </c>
      <c r="N321" s="40">
        <f>INDEX(人口源表!$1:$1048576,MATCH($B321,人口源表!$A:$A,0),MATCH(N$1,人口源表!$1:$1,0))*INDEX(城镇化率!$1:$1048576,MATCH($B321,城镇化率!$A:$A,0),MATCH(N$1,城镇化率!$5:$5,0))/100</f>
        <v>995877.17868210515</v>
      </c>
      <c r="O321" s="40">
        <f>INDEX(人口源表!$1:$1048576,MATCH($B321,人口源表!$A:$A,0),MATCH(O$1,人口源表!$1:$1,0))*INDEX(城镇化率!$1:$1048576,MATCH($B321,城镇化率!$A:$A,0),MATCH(O$1,城镇化率!$5:$5,0))/100</f>
        <v>1010987.8917696278</v>
      </c>
      <c r="P321" s="40">
        <f>INDEX(人口源表!$1:$1048576,MATCH($B321,人口源表!$A:$A,0),MATCH(P$1,人口源表!$1:$1,0))*INDEX(城镇化率!$1:$1048576,MATCH($B321,城镇化率!$A:$A,0),MATCH(P$1,城镇化率!$5:$5,0))/100</f>
        <v>1025670.4972145585</v>
      </c>
      <c r="Q321" s="40">
        <f>INDEX(人口源表!$1:$1048576,MATCH($B321,人口源表!$A:$A,0),MATCH(Q$1,人口源表!$1:$1,0))*INDEX(城镇化率!$1:$1048576,MATCH($B321,城镇化率!$A:$A,0),MATCH(Q$1,城镇化率!$5:$5,0))/100</f>
        <v>1039896.9398962897</v>
      </c>
      <c r="R321" s="40">
        <f>INDEX(人口源表!$1:$1048576,MATCH($B321,人口源表!$A:$A,0),MATCH(R$1,人口源表!$1:$1,0))*INDEX(城镇化率!$1:$1048576,MATCH($B321,城镇化率!$A:$A,0),MATCH(R$1,城镇化率!$5:$5,0))/100</f>
        <v>1053643.8524447822</v>
      </c>
      <c r="S321" s="40">
        <f>INDEX(人口源表!$1:$1048576,MATCH($B321,人口源表!$A:$A,0),MATCH(S$1,人口源表!$1:$1,0))*INDEX(城镇化率!$1:$1048576,MATCH($B321,城镇化率!$A:$A,0),MATCH(S$1,城镇化率!$5:$5,0))/100</f>
        <v>1061608.7951070115</v>
      </c>
      <c r="T321" s="40">
        <f>INDEX(人口源表!$1:$1048576,MATCH($B321,人口源表!$A:$A,0),MATCH(T$1,人口源表!$1:$1,0))*INDEX(城镇化率!$1:$1048576,MATCH($B321,城镇化率!$A:$A,0),MATCH(T$1,城镇化率!$5:$5,0))/100</f>
        <v>1068956.540804148</v>
      </c>
      <c r="U321" s="40">
        <f>INDEX(人口源表!$1:$1048576,MATCH($B321,人口源表!$A:$A,0),MATCH(U$1,人口源表!$1:$1,0))*INDEX(城镇化率!$1:$1048576,MATCH($B321,城镇化率!$A:$A,0),MATCH(U$1,城镇化率!$5:$5,0))/100</f>
        <v>1075681.3556016479</v>
      </c>
      <c r="V321" s="40">
        <f>INDEX(人口源表!$1:$1048576,MATCH($B321,人口源表!$A:$A,0),MATCH(V$1,人口源表!$1:$1,0))*INDEX(城镇化率!$1:$1048576,MATCH($B321,城镇化率!$A:$A,0),MATCH(V$1,城镇化率!$5:$5,0))/100</f>
        <v>1081782.6993134127</v>
      </c>
      <c r="W321" s="40">
        <f>INDEX(人口源表!$1:$1048576,MATCH($B321,人口源表!$A:$A,0),MATCH(W$1,人口源表!$1:$1,0))*INDEX(城镇化率!$1:$1048576,MATCH($B321,城镇化率!$A:$A,0),MATCH(W$1,城镇化率!$5:$5,0))/100</f>
        <v>1087263.3411450209</v>
      </c>
      <c r="X321" s="40">
        <f>INDEX(人口源表!$1:$1048576,MATCH($B321,人口源表!$A:$A,0),MATCH(X$1,人口源表!$1:$1,0))*INDEX(城镇化率!$1:$1048576,MATCH($B321,城镇化率!$A:$A,0),MATCH(X$1,城镇化率!$5:$5,0))/100</f>
        <v>1092129.846748272</v>
      </c>
      <c r="Y321" s="40">
        <f>INDEX(人口源表!$1:$1048576,MATCH($B321,人口源表!$A:$A,0),MATCH(Y$1,人口源表!$1:$1,0))*INDEX(城镇化率!$1:$1048576,MATCH($B321,城镇化率!$A:$A,0),MATCH(Y$1,城镇化率!$5:$5,0))/100</f>
        <v>1096393.4856588873</v>
      </c>
      <c r="Z321" s="40">
        <f>INDEX(人口源表!$1:$1048576,MATCH($B321,人口源表!$A:$A,0),MATCH(Z$1,人口源表!$1:$1,0))*INDEX(城镇化率!$1:$1048576,MATCH($B321,城镇化率!$A:$A,0),MATCH(Z$1,城镇化率!$5:$5,0))/100</f>
        <v>1100069.9374176443</v>
      </c>
      <c r="AA321" s="40">
        <f>INDEX(人口源表!$1:$1048576,MATCH($B321,人口源表!$A:$A,0),MATCH(AA$1,人口源表!$1:$1,0))*INDEX(城镇化率!$1:$1048576,MATCH($B321,城镇化率!$A:$A,0),MATCH(AA$1,城镇化率!$5:$5,0))/100</f>
        <v>1103178.9871335169</v>
      </c>
      <c r="AB321" s="40">
        <f>INDEX(人口源表!$1:$1048576,MATCH($B321,人口源表!$A:$A,0),MATCH(AB$1,人口源表!$1:$1,0))*INDEX(城镇化率!$1:$1048576,MATCH($B321,城镇化率!$A:$A,0),MATCH(AB$1,城镇化率!$5:$5,0))/100</f>
        <v>1105745.0365812262</v>
      </c>
      <c r="AC321" s="40">
        <f>INDEX(人口源表!$1:$1048576,MATCH($B321,人口源表!$A:$A,0),MATCH(AC$1,人口源表!$1:$1,0))*INDEX(城镇化率!$1:$1048576,MATCH($B321,城镇化率!$A:$A,0),MATCH(AC$1,城镇化率!$5:$5,0))/100</f>
        <v>1106441.2232330157</v>
      </c>
      <c r="AD321" s="40">
        <f>INDEX(人口源表!$1:$1048576,MATCH($B321,人口源表!$A:$A,0),MATCH(AD$1,人口源表!$1:$1,0))*INDEX(城镇化率!$1:$1048576,MATCH($B321,城镇化率!$A:$A,0),MATCH(AD$1,城镇化率!$5:$5,0))/100</f>
        <v>1106655.3138112263</v>
      </c>
      <c r="AE321" s="40">
        <f>INDEX(人口源表!$1:$1048576,MATCH($B321,人口源表!$A:$A,0),MATCH(AE$1,人口源表!$1:$1,0))*INDEX(城镇化率!$1:$1048576,MATCH($B321,城镇化率!$A:$A,0),MATCH(AE$1,城镇化率!$5:$5,0))/100</f>
        <v>1106427.011163173</v>
      </c>
      <c r="AF321" s="40">
        <f>INDEX(人口源表!$1:$1048576,MATCH($B321,人口源表!$A:$A,0),MATCH(AF$1,人口源表!$1:$1,0))*INDEX(城镇化率!$1:$1048576,MATCH($B321,城镇化率!$A:$A,0),MATCH(AF$1,城镇化率!$5:$5,0))/100</f>
        <v>1105802.1102550409</v>
      </c>
      <c r="AG321" s="40">
        <f>INDEX(人口源表!$1:$1048576,MATCH($B321,人口源表!$A:$A,0),MATCH(AG$1,人口源表!$1:$1,0))*INDEX(城镇化率!$1:$1048576,MATCH($B321,城镇化率!$A:$A,0),MATCH(AG$1,城镇化率!$5:$5,0))/100</f>
        <v>1104829.6601776362</v>
      </c>
      <c r="AH321" s="40">
        <f>INDEX(人口源表!$1:$1048576,MATCH($B321,人口源表!$A:$A,0),MATCH(AH$1,人口源表!$1:$1,0))*INDEX(城镇化率!$1:$1048576,MATCH($B321,城镇化率!$A:$A,0),MATCH(AH$1,城镇化率!$5:$5,0))/100</f>
        <v>1103564.5542121092</v>
      </c>
      <c r="AI321" s="40">
        <f>INDEX(人口源表!$1:$1048576,MATCH($B321,人口源表!$A:$A,0),MATCH(AI$1,人口源表!$1:$1,0))*INDEX(城镇化率!$1:$1048576,MATCH($B321,城镇化率!$A:$A,0),MATCH(AI$1,城镇化率!$5:$5,0))/100</f>
        <v>1102066.7844732113</v>
      </c>
      <c r="AJ321" s="40">
        <f>INDEX(人口源表!$1:$1048576,MATCH($B321,人口源表!$A:$A,0),MATCH(AJ$1,人口源表!$1:$1,0))*INDEX(城镇化率!$1:$1048576,MATCH($B321,城镇化率!$A:$A,0),MATCH(AJ$1,城镇化率!$5:$5,0))/100</f>
        <v>1100401.5300401608</v>
      </c>
      <c r="AK321" s="40">
        <f>INDEX(人口源表!$1:$1048576,MATCH($B321,人口源表!$A:$A,0),MATCH(AK$1,人口源表!$1:$1,0))*INDEX(城镇化率!$1:$1048576,MATCH($B321,城镇化率!$A:$A,0),MATCH(AK$1,城镇化率!$5:$5,0))/100</f>
        <v>1098637.9639268601</v>
      </c>
      <c r="AL321" s="40">
        <f>INDEX(人口源表!$1:$1048576,MATCH($B321,人口源表!$A:$A,0),MATCH(AL$1,人口源表!$1:$1,0))*INDEX(城镇化率!$1:$1048576,MATCH($B321,城镇化率!$A:$A,0),MATCH(AL$1,城镇化率!$5:$5,0))/100</f>
        <v>1096851.8929061703</v>
      </c>
      <c r="AM321" s="40">
        <f>INDEX(人口源表!$1:$1048576,MATCH($B321,人口源表!$A:$A,0),MATCH(AM$1,人口源表!$1:$1,0))*INDEX(城镇化率!$1:$1048576,MATCH($B321,城镇化率!$A:$A,0),MATCH(AM$1,城镇化率!$5:$5,0))/100</f>
        <v>1095123.7196216516</v>
      </c>
      <c r="AN321" s="40">
        <f>INDEX(人口源表!$1:$1048576,MATCH($B321,人口源表!$A:$A,0),MATCH(AN$1,人口源表!$1:$1,0))*INDEX(城镇化率!$1:$1048576,MATCH($B321,城镇化率!$A:$A,0),MATCH(AN$1,城镇化率!$5:$5,0))/100</f>
        <v>1093539.8150823363</v>
      </c>
      <c r="AO321" s="40">
        <f>INDEX(人口源表!$1:$1048576,MATCH($B321,人口源表!$A:$A,0),MATCH(AO$1,人口源表!$1:$1,0))*INDEX(城镇化率!$1:$1048576,MATCH($B321,城镇化率!$A:$A,0),MATCH(AO$1,城镇化率!$5:$5,0))/100</f>
        <v>1092191.7520197101</v>
      </c>
      <c r="AP321" s="40">
        <f>INDEX(人口源表!$1:$1048576,MATCH($B321,人口源表!$A:$A,0),MATCH(AP$1,人口源表!$1:$1,0))*INDEX(城镇化率!$1:$1048576,MATCH($B321,城镇化率!$A:$A,0),MATCH(AP$1,城镇化率!$5:$5,0))/100</f>
        <v>1091176.8261953266</v>
      </c>
      <c r="AQ321" s="40">
        <f>INDEX(人口源表!$1:$1048576,MATCH($B321,人口源表!$A:$A,0),MATCH(AQ$1,人口源表!$1:$1,0))*INDEX(城镇化率!$1:$1048576,MATCH($B321,城镇化率!$A:$A,0),MATCH(AQ$1,城镇化率!$5:$5,0))/100</f>
        <v>1090597.7142142795</v>
      </c>
      <c r="AR321" s="40">
        <f>INDEX(人口源表!$1:$1048576,MATCH($B321,人口源表!$A:$A,0),MATCH(AR$1,人口源表!$1:$1,0))*INDEX(城镇化率!$1:$1048576,MATCH($B321,城镇化率!$A:$A,0),MATCH(AR$1,城镇化率!$5:$5,0))/100</f>
        <v>1090563.4388248243</v>
      </c>
      <c r="AS321" s="40">
        <f>INDEX(人口源表!$1:$1048576,MATCH($B321,人口源表!$A:$A,0),MATCH(AS$1,人口源表!$1:$1,0))*INDEX(城镇化率!$1:$1048576,MATCH($B321,城镇化率!$A:$A,0),MATCH(AS$1,城镇化率!$5:$5,0))/100</f>
        <v>1091188.1528233981</v>
      </c>
      <c r="AT321" s="40">
        <f>INDEX(人口源表!$1:$1048576,MATCH($B321,人口源表!$A:$A,0),MATCH(AT$1,人口源表!$1:$1,0))*INDEX(城镇化率!$1:$1048576,MATCH($B321,城镇化率!$A:$A,0),MATCH(AT$1,城镇化率!$5:$5,0))/100</f>
        <v>1092593.430989773</v>
      </c>
      <c r="AU321" s="40">
        <f>INDEX(人口源表!$1:$1048576,MATCH($B321,人口源表!$A:$A,0),MATCH(AU$1,人口源表!$1:$1,0))*INDEX(城镇化率!$1:$1048576,MATCH($B321,城镇化率!$A:$A,0),MATCH(AU$1,城镇化率!$5:$5,0))/100</f>
        <v>1094905.2877130294</v>
      </c>
      <c r="AV321" s="40">
        <f>INDEX(人口源表!$1:$1048576,MATCH($B321,人口源表!$A:$A,0),MATCH(AV$1,人口源表!$1:$1,0))*INDEX(城镇化率!$1:$1048576,MATCH($B321,城镇化率!$A:$A,0),MATCH(AV$1,城镇化率!$5:$5,0))/100</f>
        <v>1098257.3618208037</v>
      </c>
    </row>
    <row r="322" spans="1:48" x14ac:dyDescent="0.15">
      <c r="A322" s="4" t="s">
        <v>880</v>
      </c>
      <c r="B322" s="4" t="s">
        <v>660</v>
      </c>
      <c r="C322" s="34">
        <f>VLOOKUP(B322,'[1]2016省城人口总结（根）'!B:C,2,FALSE)/100</f>
        <v>0.31840000000000002</v>
      </c>
      <c r="D322" s="40">
        <f>INDEX(人口源表!$1:$1048576,MATCH($B322,人口源表!$A:$A,0),MATCH(D$1,人口源表!$1:$1,0))*INDEX(城镇化率!$1:$1048576,MATCH($B322,城镇化率!$A:$A,0),MATCH(D$1,城镇化率!$5:$5,0))/100</f>
        <v>848034.28005999431</v>
      </c>
      <c r="E322" s="40">
        <f>INDEX(人口源表!$1:$1048576,MATCH($B322,人口源表!$A:$A,0),MATCH(E$1,人口源表!$1:$1,0))*INDEX(城镇化率!$1:$1048576,MATCH($B322,城镇化率!$A:$A,0),MATCH(E$1,城镇化率!$5:$5,0))/100</f>
        <v>867466.19875066017</v>
      </c>
      <c r="F322" s="40">
        <f>INDEX(人口源表!$1:$1048576,MATCH($B322,人口源表!$A:$A,0),MATCH(F$1,人口源表!$1:$1,0))*INDEX(城镇化率!$1:$1048576,MATCH($B322,城镇化率!$A:$A,0),MATCH(F$1,城镇化率!$5:$5,0))/100</f>
        <v>887131.43785932893</v>
      </c>
      <c r="G322" s="40">
        <f>INDEX(人口源表!$1:$1048576,MATCH($B322,人口源表!$A:$A,0),MATCH(G$1,人口源表!$1:$1,0))*INDEX(城镇化率!$1:$1048576,MATCH($B322,城镇化率!$A:$A,0),MATCH(G$1,城镇化率!$5:$5,0))/100</f>
        <v>799705.14018350258</v>
      </c>
      <c r="H322" s="40">
        <f>INDEX(人口源表!$1:$1048576,MATCH($B322,人口源表!$A:$A,0),MATCH(H$1,人口源表!$1:$1,0))*INDEX(城镇化率!$1:$1048576,MATCH($B322,城镇化率!$A:$A,0),MATCH(H$1,城镇化率!$5:$5,0))/100</f>
        <v>819932.23931277124</v>
      </c>
      <c r="I322" s="40">
        <f>INDEX(人口源表!$1:$1048576,MATCH($B322,人口源表!$A:$A,0),MATCH(I$1,人口源表!$1:$1,0))*INDEX(城镇化率!$1:$1048576,MATCH($B322,城镇化率!$A:$A,0),MATCH(I$1,城镇化率!$5:$5,0))/100</f>
        <v>834577.00195273175</v>
      </c>
      <c r="J322" s="40">
        <f>INDEX(人口源表!$1:$1048576,MATCH($B322,人口源表!$A:$A,0),MATCH(J$1,人口源表!$1:$1,0))*INDEX(城镇化率!$1:$1048576,MATCH($B322,城镇化率!$A:$A,0),MATCH(J$1,城镇化率!$5:$5,0))/100</f>
        <v>849151.90895534027</v>
      </c>
      <c r="K322" s="40">
        <f>INDEX(人口源表!$1:$1048576,MATCH($B322,人口源表!$A:$A,0),MATCH(K$1,人口源表!$1:$1,0))*INDEX(城镇化率!$1:$1048576,MATCH($B322,城镇化率!$A:$A,0),MATCH(K$1,城镇化率!$5:$5,0))/100</f>
        <v>863619.35497039044</v>
      </c>
      <c r="L322" s="40">
        <f>INDEX(人口源表!$1:$1048576,MATCH($B322,人口源表!$A:$A,0),MATCH(L$1,人口源表!$1:$1,0))*INDEX(城镇化率!$1:$1048576,MATCH($B322,城镇化率!$A:$A,0),MATCH(L$1,城镇化率!$5:$5,0))/100</f>
        <v>877943.51283576165</v>
      </c>
      <c r="M322" s="40">
        <f>INDEX(人口源表!$1:$1048576,MATCH($B322,人口源表!$A:$A,0),MATCH(M$1,人口源表!$1:$1,0))*INDEX(城镇化率!$1:$1048576,MATCH($B322,城镇化率!$A:$A,0),MATCH(M$1,城镇化率!$5:$5,0))/100</f>
        <v>892089.38474001316</v>
      </c>
      <c r="N322" s="40">
        <f>INDEX(人口源表!$1:$1048576,MATCH($B322,人口源表!$A:$A,0),MATCH(N$1,人口源表!$1:$1,0))*INDEX(城镇化率!$1:$1048576,MATCH($B322,城镇化率!$A:$A,0),MATCH(N$1,城镇化率!$5:$5,0))/100</f>
        <v>906024.68570283579</v>
      </c>
      <c r="O322" s="40">
        <f>INDEX(人口源表!$1:$1048576,MATCH($B322,人口源表!$A:$A,0),MATCH(O$1,人口源表!$1:$1,0))*INDEX(城镇化率!$1:$1048576,MATCH($B322,城镇化率!$A:$A,0),MATCH(O$1,城镇化率!$5:$5,0))/100</f>
        <v>919717.82096142927</v>
      </c>
      <c r="P322" s="40">
        <f>INDEX(人口源表!$1:$1048576,MATCH($B322,人口源表!$A:$A,0),MATCH(P$1,人口源表!$1:$1,0))*INDEX(城镇化率!$1:$1048576,MATCH($B322,城镇化率!$A:$A,0),MATCH(P$1,城镇化率!$5:$5,0))/100</f>
        <v>933140.53229603323</v>
      </c>
      <c r="Q322" s="40">
        <f>INDEX(人口源表!$1:$1048576,MATCH($B322,人口源表!$A:$A,0),MATCH(Q$1,人口源表!$1:$1,0))*INDEX(城镇化率!$1:$1048576,MATCH($B322,城镇化率!$A:$A,0),MATCH(Q$1,城镇化率!$5:$5,0))/100</f>
        <v>946265.85850222886</v>
      </c>
      <c r="R322" s="40">
        <f>INDEX(人口源表!$1:$1048576,MATCH($B322,人口源表!$A:$A,0),MATCH(R$1,人口源表!$1:$1,0))*INDEX(城镇化率!$1:$1048576,MATCH($B322,城镇化率!$A:$A,0),MATCH(R$1,城镇化率!$5:$5,0))/100</f>
        <v>959068.97799626272</v>
      </c>
      <c r="S322" s="40">
        <f>INDEX(人口源表!$1:$1048576,MATCH($B322,人口源表!$A:$A,0),MATCH(S$1,人口源表!$1:$1,0))*INDEX(城镇化率!$1:$1048576,MATCH($B322,城镇化率!$A:$A,0),MATCH(S$1,城镇化率!$5:$5,0))/100</f>
        <v>966718.17631862883</v>
      </c>
      <c r="T322" s="40">
        <f>INDEX(人口源表!$1:$1048576,MATCH($B322,人口源表!$A:$A,0),MATCH(T$1,人口源表!$1:$1,0))*INDEX(城镇化率!$1:$1048576,MATCH($B322,城镇化率!$A:$A,0),MATCH(T$1,城镇化率!$5:$5,0))/100</f>
        <v>973907.9830127554</v>
      </c>
      <c r="U322" s="40">
        <f>INDEX(人口源表!$1:$1048576,MATCH($B322,人口源表!$A:$A,0),MATCH(U$1,人口源表!$1:$1,0))*INDEX(城镇化率!$1:$1048576,MATCH($B322,城镇化率!$A:$A,0),MATCH(U$1,城镇化率!$5:$5,0))/100</f>
        <v>980627.9979181065</v>
      </c>
      <c r="V322" s="40">
        <f>INDEX(人口源表!$1:$1048576,MATCH($B322,人口源表!$A:$A,0),MATCH(V$1,人口源表!$1:$1,0))*INDEX(城镇化率!$1:$1048576,MATCH($B322,城镇化率!$A:$A,0),MATCH(V$1,城镇化率!$5:$5,0))/100</f>
        <v>986870.37191746337</v>
      </c>
      <c r="W322" s="40">
        <f>INDEX(人口源表!$1:$1048576,MATCH($B322,人口源表!$A:$A,0),MATCH(W$1,人口源表!$1:$1,0))*INDEX(城镇化率!$1:$1048576,MATCH($B322,城镇化率!$A:$A,0),MATCH(W$1,城镇化率!$5:$5,0))/100</f>
        <v>992631.03000954259</v>
      </c>
      <c r="X322" s="40">
        <f>INDEX(人口源表!$1:$1048576,MATCH($B322,人口源表!$A:$A,0),MATCH(X$1,人口源表!$1:$1,0))*INDEX(城镇化率!$1:$1048576,MATCH($B322,城镇化率!$A:$A,0),MATCH(X$1,城镇化率!$5:$5,0))/100</f>
        <v>997908.60393938643</v>
      </c>
      <c r="Y322" s="40">
        <f>INDEX(人口源表!$1:$1048576,MATCH($B322,人口源表!$A:$A,0),MATCH(Y$1,人口源表!$1:$1,0))*INDEX(城镇化率!$1:$1048576,MATCH($B322,城镇化率!$A:$A,0),MATCH(Y$1,城镇化率!$5:$5,0))/100</f>
        <v>1002705.2795330916</v>
      </c>
      <c r="Z322" s="40">
        <f>INDEX(人口源表!$1:$1048576,MATCH($B322,人口源表!$A:$A,0),MATCH(Z$1,人口源表!$1:$1,0))*INDEX(城镇化率!$1:$1048576,MATCH($B322,城镇化率!$A:$A,0),MATCH(Z$1,城镇化率!$5:$5,0))/100</f>
        <v>1007026.4936939914</v>
      </c>
      <c r="AA322" s="40">
        <f>INDEX(人口源表!$1:$1048576,MATCH($B322,人口源表!$A:$A,0),MATCH(AA$1,人口源表!$1:$1,0))*INDEX(城镇化率!$1:$1048576,MATCH($B322,城镇化率!$A:$A,0),MATCH(AA$1,城镇化率!$5:$5,0))/100</f>
        <v>1010881.0145143574</v>
      </c>
      <c r="AB322" s="40">
        <f>INDEX(人口源表!$1:$1048576,MATCH($B322,人口源表!$A:$A,0),MATCH(AB$1,人口源表!$1:$1,0))*INDEX(城镇化率!$1:$1048576,MATCH($B322,城镇化率!$A:$A,0),MATCH(AB$1,城镇化率!$5:$5,0))/100</f>
        <v>1014281.4180862847</v>
      </c>
      <c r="AC322" s="40">
        <f>INDEX(人口源表!$1:$1048576,MATCH($B322,人口源表!$A:$A,0),MATCH(AC$1,人口源表!$1:$1,0))*INDEX(城镇化率!$1:$1048576,MATCH($B322,城镇化率!$A:$A,0),MATCH(AC$1,城镇化率!$5:$5,0))/100</f>
        <v>1015999.4117582175</v>
      </c>
      <c r="AD322" s="40">
        <f>INDEX(人口源表!$1:$1048576,MATCH($B322,人口源表!$A:$A,0),MATCH(AD$1,人口源表!$1:$1,0))*INDEX(城镇化率!$1:$1048576,MATCH($B322,城镇化率!$A:$A,0),MATCH(AD$1,城镇化率!$5:$5,0))/100</f>
        <v>1017293.9384469248</v>
      </c>
      <c r="AE322" s="40">
        <f>INDEX(人口源表!$1:$1048576,MATCH($B322,人口源表!$A:$A,0),MATCH(AE$1,人口源表!$1:$1,0))*INDEX(城镇化率!$1:$1048576,MATCH($B322,城镇化率!$A:$A,0),MATCH(AE$1,城镇化率!$5:$5,0))/100</f>
        <v>1018190.5892006011</v>
      </c>
      <c r="AF322" s="40">
        <f>INDEX(人口源表!$1:$1048576,MATCH($B322,人口源表!$A:$A,0),MATCH(AF$1,人口源表!$1:$1,0))*INDEX(城镇化率!$1:$1048576,MATCH($B322,城镇化率!$A:$A,0),MATCH(AF$1,城镇化率!$5:$5,0))/100</f>
        <v>1018718.1878048128</v>
      </c>
      <c r="AG322" s="40">
        <f>INDEX(人口源表!$1:$1048576,MATCH($B322,人口源表!$A:$A,0),MATCH(AG$1,人口源表!$1:$1,0))*INDEX(城镇化率!$1:$1048576,MATCH($B322,城镇化率!$A:$A,0),MATCH(AG$1,城镇化率!$5:$5,0))/100</f>
        <v>1018909.2508745242</v>
      </c>
      <c r="AH322" s="40">
        <f>INDEX(人口源表!$1:$1048576,MATCH($B322,人口源表!$A:$A,0),MATCH(AH$1,人口源表!$1:$1,0))*INDEX(城镇化率!$1:$1048576,MATCH($B322,城镇化率!$A:$A,0),MATCH(AH$1,城镇化率!$5:$5,0))/100</f>
        <v>1018799.648620473</v>
      </c>
      <c r="AI322" s="40">
        <f>INDEX(人口源表!$1:$1048576,MATCH($B322,人口源表!$A:$A,0),MATCH(AI$1,人口源表!$1:$1,0))*INDEX(城镇化率!$1:$1048576,MATCH($B322,城镇化率!$A:$A,0),MATCH(AI$1,城镇化率!$5:$5,0))/100</f>
        <v>1018430.6935564047</v>
      </c>
      <c r="AJ322" s="40">
        <f>INDEX(人口源表!$1:$1048576,MATCH($B322,人口源表!$A:$A,0),MATCH(AJ$1,人口源表!$1:$1,0))*INDEX(城镇化率!$1:$1048576,MATCH($B322,城镇化率!$A:$A,0),MATCH(AJ$1,城镇化率!$5:$5,0))/100</f>
        <v>1017845.977072516</v>
      </c>
      <c r="AK322" s="40">
        <f>INDEX(人口源表!$1:$1048576,MATCH($B322,人口源表!$A:$A,0),MATCH(AK$1,人口源表!$1:$1,0))*INDEX(城镇化率!$1:$1048576,MATCH($B322,城镇化率!$A:$A,0),MATCH(AK$1,城镇化率!$5:$5,0))/100</f>
        <v>1017094.6793963751</v>
      </c>
      <c r="AL322" s="40">
        <f>INDEX(人口源表!$1:$1048576,MATCH($B322,人口源表!$A:$A,0),MATCH(AL$1,人口源表!$1:$1,0))*INDEX(城镇化率!$1:$1048576,MATCH($B322,城镇化率!$A:$A,0),MATCH(AL$1,城镇化率!$5:$5,0))/100</f>
        <v>1016228.7939112722</v>
      </c>
      <c r="AM322" s="40">
        <f>INDEX(人口源表!$1:$1048576,MATCH($B322,人口源表!$A:$A,0),MATCH(AM$1,人口源表!$1:$1,0))*INDEX(城镇化率!$1:$1048576,MATCH($B322,城镇化率!$A:$A,0),MATCH(AM$1,城镇化率!$5:$5,0))/100</f>
        <v>1015305.234182743</v>
      </c>
      <c r="AN322" s="40">
        <f>INDEX(人口源表!$1:$1048576,MATCH($B322,人口源表!$A:$A,0),MATCH(AN$1,人口源表!$1:$1,0))*INDEX(城镇化率!$1:$1048576,MATCH($B322,城镇化率!$A:$A,0),MATCH(AN$1,城镇化率!$5:$5,0))/100</f>
        <v>1014385.9192307489</v>
      </c>
      <c r="AO322" s="40">
        <f>INDEX(人口源表!$1:$1048576,MATCH($B322,人口源表!$A:$A,0),MATCH(AO$1,人口源表!$1:$1,0))*INDEX(城镇化率!$1:$1048576,MATCH($B322,城镇化率!$A:$A,0),MATCH(AO$1,城镇化率!$5:$5,0))/100</f>
        <v>1013535.3677320324</v>
      </c>
      <c r="AP322" s="40">
        <f>INDEX(人口源表!$1:$1048576,MATCH($B322,人口源表!$A:$A,0),MATCH(AP$1,人口源表!$1:$1,0))*INDEX(城镇化率!$1:$1048576,MATCH($B322,城镇化率!$A:$A,0),MATCH(AP$1,城镇化率!$5:$5,0))/100</f>
        <v>1012824.0733974708</v>
      </c>
      <c r="AQ322" s="40">
        <f>INDEX(人口源表!$1:$1048576,MATCH($B322,人口源表!$A:$A,0),MATCH(AQ$1,人口源表!$1:$1,0))*INDEX(城镇化率!$1:$1048576,MATCH($B322,城镇化率!$A:$A,0),MATCH(AQ$1,城镇化率!$5:$5,0))/100</f>
        <v>1012326.9345527104</v>
      </c>
      <c r="AR322" s="40">
        <f>INDEX(人口源表!$1:$1048576,MATCH($B322,人口源表!$A:$A,0),MATCH(AR$1,人口源表!$1:$1,0))*INDEX(城镇化率!$1:$1048576,MATCH($B322,城镇化率!$A:$A,0),MATCH(AR$1,城镇化率!$5:$5,0))/100</f>
        <v>1012122.0670388159</v>
      </c>
      <c r="AS322" s="40">
        <f>INDEX(人口源表!$1:$1048576,MATCH($B322,人口源表!$A:$A,0),MATCH(AS$1,人口源表!$1:$1,0))*INDEX(城镇化率!$1:$1048576,MATCH($B322,城镇化率!$A:$A,0),MATCH(AS$1,城镇化率!$5:$5,0))/100</f>
        <v>1012293.8057297316</v>
      </c>
      <c r="AT322" s="40">
        <f>INDEX(人口源表!$1:$1048576,MATCH($B322,人口源表!$A:$A,0),MATCH(AT$1,人口源表!$1:$1,0))*INDEX(城镇化率!$1:$1048576,MATCH($B322,城镇化率!$A:$A,0),MATCH(AT$1,城镇化率!$5:$5,0))/100</f>
        <v>1012930.6946647668</v>
      </c>
      <c r="AU322" s="40">
        <f>INDEX(人口源表!$1:$1048576,MATCH($B322,人口源表!$A:$A,0),MATCH(AU$1,人口源表!$1:$1,0))*INDEX(城镇化率!$1:$1048576,MATCH($B322,城镇化率!$A:$A,0),MATCH(AU$1,城镇化率!$5:$5,0))/100</f>
        <v>1014125.9793847</v>
      </c>
      <c r="AV322" s="40">
        <f>INDEX(人口源表!$1:$1048576,MATCH($B322,人口源表!$A:$A,0),MATCH(AV$1,人口源表!$1:$1,0))*INDEX(城镇化率!$1:$1048576,MATCH($B322,城镇化率!$A:$A,0),MATCH(AV$1,城镇化率!$5:$5,0))/100</f>
        <v>1015977.6831768086</v>
      </c>
    </row>
    <row r="323" spans="1:48" x14ac:dyDescent="0.15">
      <c r="A323" s="4" t="s">
        <v>880</v>
      </c>
      <c r="B323" s="4" t="s">
        <v>662</v>
      </c>
      <c r="C323" s="34">
        <f>VLOOKUP(B323,'[1]2016省城人口总结（根）'!B:C,2,FALSE)/100</f>
        <v>0.34090000000000004</v>
      </c>
      <c r="D323" s="40">
        <f>INDEX(人口源表!$1:$1048576,MATCH($B323,人口源表!$A:$A,0),MATCH(D$1,人口源表!$1:$1,0))*INDEX(城镇化率!$1:$1048576,MATCH($B323,城镇化率!$A:$A,0),MATCH(D$1,城镇化率!$5:$5,0))/100</f>
        <v>690972.44525642798</v>
      </c>
      <c r="E323" s="40">
        <f>INDEX(人口源表!$1:$1048576,MATCH($B323,人口源表!$A:$A,0),MATCH(E$1,人口源表!$1:$1,0))*INDEX(城镇化率!$1:$1048576,MATCH($B323,城镇化率!$A:$A,0),MATCH(E$1,城镇化率!$5:$5,0))/100</f>
        <v>707267.2203233178</v>
      </c>
      <c r="F323" s="40">
        <f>INDEX(人口源表!$1:$1048576,MATCH($B323,人口源表!$A:$A,0),MATCH(F$1,人口源表!$1:$1,0))*INDEX(城镇化率!$1:$1048576,MATCH($B323,城镇化率!$A:$A,0),MATCH(F$1,城镇化率!$5:$5,0))/100</f>
        <v>723809.75069396058</v>
      </c>
      <c r="G323" s="40">
        <f>INDEX(人口源表!$1:$1048576,MATCH($B323,人口源表!$A:$A,0),MATCH(G$1,人口源表!$1:$1,0))*INDEX(城镇化率!$1:$1048576,MATCH($B323,城镇化率!$A:$A,0),MATCH(G$1,城镇化率!$5:$5,0))/100</f>
        <v>749967.86478533491</v>
      </c>
      <c r="H323" s="40">
        <f>INDEX(人口源表!$1:$1048576,MATCH($B323,人口源表!$A:$A,0),MATCH(H$1,人口源表!$1:$1,0))*INDEX(城镇化率!$1:$1048576,MATCH($B323,城镇化率!$A:$A,0),MATCH(H$1,城镇化率!$5:$5,0))/100</f>
        <v>769378.4447177886</v>
      </c>
      <c r="I323" s="40">
        <f>INDEX(人口源表!$1:$1048576,MATCH($B323,人口源表!$A:$A,0),MATCH(I$1,人口源表!$1:$1,0))*INDEX(城镇化率!$1:$1048576,MATCH($B323,城镇化率!$A:$A,0),MATCH(I$1,城镇化率!$5:$5,0))/100</f>
        <v>783796.70532732573</v>
      </c>
      <c r="J323" s="40">
        <f>INDEX(人口源表!$1:$1048576,MATCH($B323,人口源表!$A:$A,0),MATCH(J$1,人口源表!$1:$1,0))*INDEX(城镇化率!$1:$1048576,MATCH($B323,城镇化率!$A:$A,0),MATCH(J$1,城镇化率!$5:$5,0))/100</f>
        <v>798374.68158194621</v>
      </c>
      <c r="K323" s="40">
        <f>INDEX(人口源表!$1:$1048576,MATCH($B323,人口源表!$A:$A,0),MATCH(K$1,人口源表!$1:$1,0))*INDEX(城镇化率!$1:$1048576,MATCH($B323,城镇化率!$A:$A,0),MATCH(K$1,城镇化率!$5:$5,0))/100</f>
        <v>813057.99828795833</v>
      </c>
      <c r="L323" s="40">
        <f>INDEX(人口源表!$1:$1048576,MATCH($B323,人口源表!$A:$A,0),MATCH(L$1,人口源表!$1:$1,0))*INDEX(城镇化率!$1:$1048576,MATCH($B323,城镇化率!$A:$A,0),MATCH(L$1,城镇化率!$5:$5,0))/100</f>
        <v>827795.75196159189</v>
      </c>
      <c r="M323" s="40">
        <f>INDEX(人口源表!$1:$1048576,MATCH($B323,人口源表!$A:$A,0),MATCH(M$1,人口源表!$1:$1,0))*INDEX(城镇化率!$1:$1048576,MATCH($B323,城镇化率!$A:$A,0),MATCH(M$1,城镇化率!$5:$5,0))/100</f>
        <v>842537.290046782</v>
      </c>
      <c r="N323" s="40">
        <f>INDEX(人口源表!$1:$1048576,MATCH($B323,人口源表!$A:$A,0),MATCH(N$1,人口源表!$1:$1,0))*INDEX(城镇化率!$1:$1048576,MATCH($B323,城镇化率!$A:$A,0),MATCH(N$1,城镇化率!$5:$5,0))/100</f>
        <v>857235.37182841275</v>
      </c>
      <c r="O323" s="40">
        <f>INDEX(人口源表!$1:$1048576,MATCH($B323,人口源表!$A:$A,0),MATCH(O$1,人口源表!$1:$1,0))*INDEX(城镇化率!$1:$1048576,MATCH($B323,城镇化率!$A:$A,0),MATCH(O$1,城镇化率!$5:$5,0))/100</f>
        <v>871843.65253975289</v>
      </c>
      <c r="P323" s="40">
        <f>INDEX(人口源表!$1:$1048576,MATCH($B323,人口源表!$A:$A,0),MATCH(P$1,人口源表!$1:$1,0))*INDEX(城镇化率!$1:$1048576,MATCH($B323,城镇化率!$A:$A,0),MATCH(P$1,城镇化率!$5:$5,0))/100</f>
        <v>886319.53918033396</v>
      </c>
      <c r="Q323" s="40">
        <f>INDEX(人口源表!$1:$1048576,MATCH($B323,人口源表!$A:$A,0),MATCH(Q$1,人口源表!$1:$1,0))*INDEX(城镇化率!$1:$1048576,MATCH($B323,城镇化率!$A:$A,0),MATCH(Q$1,城镇化率!$5:$5,0))/100</f>
        <v>900621.63131871412</v>
      </c>
      <c r="R323" s="40">
        <f>INDEX(人口源表!$1:$1048576,MATCH($B323,人口源表!$A:$A,0),MATCH(R$1,人口源表!$1:$1,0))*INDEX(城镇化率!$1:$1048576,MATCH($B323,城镇化率!$A:$A,0),MATCH(R$1,城镇化率!$5:$5,0))/100</f>
        <v>914712.238875443</v>
      </c>
      <c r="S323" s="40">
        <f>INDEX(人口源表!$1:$1048576,MATCH($B323,人口源表!$A:$A,0),MATCH(S$1,人口源表!$1:$1,0))*INDEX(城镇化率!$1:$1048576,MATCH($B323,城镇化率!$A:$A,0),MATCH(S$1,城镇化率!$5:$5,0))/100</f>
        <v>923959.16777165222</v>
      </c>
      <c r="T323" s="40">
        <f>INDEX(人口源表!$1:$1048576,MATCH($B323,人口源表!$A:$A,0),MATCH(T$1,人口源表!$1:$1,0))*INDEX(城镇化率!$1:$1048576,MATCH($B323,城镇化率!$A:$A,0),MATCH(T$1,城镇化率!$5:$5,0))/100</f>
        <v>932815.91213070217</v>
      </c>
      <c r="U323" s="40">
        <f>INDEX(人口源表!$1:$1048576,MATCH($B323,人口源表!$A:$A,0),MATCH(U$1,人口源表!$1:$1,0))*INDEX(城镇化率!$1:$1048576,MATCH($B323,城镇化率!$A:$A,0),MATCH(U$1,城镇化率!$5:$5,0))/100</f>
        <v>941258.45624030428</v>
      </c>
      <c r="V323" s="40">
        <f>INDEX(人口源表!$1:$1048576,MATCH($B323,人口源表!$A:$A,0),MATCH(V$1,人口源表!$1:$1,0))*INDEX(城镇化率!$1:$1048576,MATCH($B323,城镇化率!$A:$A,0),MATCH(V$1,城镇化率!$5:$5,0))/100</f>
        <v>949267.70925503387</v>
      </c>
      <c r="W323" s="40">
        <f>INDEX(人口源表!$1:$1048576,MATCH($B323,人口源表!$A:$A,0),MATCH(W$1,人口源表!$1:$1,0))*INDEX(城镇化率!$1:$1048576,MATCH($B323,城镇化率!$A:$A,0),MATCH(W$1,城镇化率!$5:$5,0))/100</f>
        <v>956827.56868713419</v>
      </c>
      <c r="X323" s="40">
        <f>INDEX(人口源表!$1:$1048576,MATCH($B323,人口源表!$A:$A,0),MATCH(X$1,人口源表!$1:$1,0))*INDEX(城镇化率!$1:$1048576,MATCH($B323,城镇化率!$A:$A,0),MATCH(X$1,城镇化率!$5:$5,0))/100</f>
        <v>963926.24461360846</v>
      </c>
      <c r="Y323" s="40">
        <f>INDEX(人口源表!$1:$1048576,MATCH($B323,人口源表!$A:$A,0),MATCH(Y$1,人口源表!$1:$1,0))*INDEX(城镇化率!$1:$1048576,MATCH($B323,城镇化率!$A:$A,0),MATCH(Y$1,城镇化率!$5:$5,0))/100</f>
        <v>970556.37095087825</v>
      </c>
      <c r="Z323" s="40">
        <f>INDEX(人口源表!$1:$1048576,MATCH($B323,人口源表!$A:$A,0),MATCH(Z$1,人口源表!$1:$1,0))*INDEX(城镇化率!$1:$1048576,MATCH($B323,城镇化率!$A:$A,0),MATCH(Z$1,城镇化率!$5:$5,0))/100</f>
        <v>976715.1184144211</v>
      </c>
      <c r="AA323" s="40">
        <f>INDEX(人口源表!$1:$1048576,MATCH($B323,人口源表!$A:$A,0),MATCH(AA$1,人口源表!$1:$1,0))*INDEX(城镇化率!$1:$1048576,MATCH($B323,城镇化率!$A:$A,0),MATCH(AA$1,城镇化率!$5:$5,0))/100</f>
        <v>982403.46648943052</v>
      </c>
      <c r="AB323" s="40">
        <f>INDEX(人口源表!$1:$1048576,MATCH($B323,人口源表!$A:$A,0),MATCH(AB$1,人口源表!$1:$1,0))*INDEX(城镇化率!$1:$1048576,MATCH($B323,城镇化率!$A:$A,0),MATCH(AB$1,城镇化率!$5:$5,0))/100</f>
        <v>987626.72220608371</v>
      </c>
      <c r="AC323" s="40">
        <f>INDEX(人口源表!$1:$1048576,MATCH($B323,人口源表!$A:$A,0),MATCH(AC$1,人口源表!$1:$1,0))*INDEX(城镇化率!$1:$1048576,MATCH($B323,城镇化率!$A:$A,0),MATCH(AC$1,城镇化率!$5:$5,0))/100</f>
        <v>991181.11603447213</v>
      </c>
      <c r="AD323" s="40">
        <f>INDEX(人口源表!$1:$1048576,MATCH($B323,人口源表!$A:$A,0),MATCH(AD$1,人口源表!$1:$1,0))*INDEX(城镇化率!$1:$1048576,MATCH($B323,城镇化率!$A:$A,0),MATCH(AD$1,城镇化率!$5:$5,0))/100</f>
        <v>994287.06139356736</v>
      </c>
      <c r="AE323" s="40">
        <f>INDEX(人口源表!$1:$1048576,MATCH($B323,人口源表!$A:$A,0),MATCH(AE$1,人口源表!$1:$1,0))*INDEX(城镇化率!$1:$1048576,MATCH($B323,城镇化率!$A:$A,0),MATCH(AE$1,城镇化率!$5:$5,0))/100</f>
        <v>996965.51133338839</v>
      </c>
      <c r="AF323" s="40">
        <f>INDEX(人口源表!$1:$1048576,MATCH($B323,人口源表!$A:$A,0),MATCH(AF$1,人口源表!$1:$1,0))*INDEX(城镇化率!$1:$1048576,MATCH($B323,城镇化率!$A:$A,0),MATCH(AF$1,城镇化率!$5:$5,0))/100</f>
        <v>999243.36208891822</v>
      </c>
      <c r="AG323" s="40">
        <f>INDEX(人口源表!$1:$1048576,MATCH($B323,人口源表!$A:$A,0),MATCH(AG$1,人口源表!$1:$1,0))*INDEX(城镇化率!$1:$1048576,MATCH($B323,城镇化率!$A:$A,0),MATCH(AG$1,城镇化率!$5:$5,0))/100</f>
        <v>1001150.9729146118</v>
      </c>
      <c r="AH323" s="40">
        <f>INDEX(人口源表!$1:$1048576,MATCH($B323,人口源表!$A:$A,0),MATCH(AH$1,人口源表!$1:$1,0))*INDEX(城镇化率!$1:$1048576,MATCH($B323,城镇化率!$A:$A,0),MATCH(AH$1,城镇化率!$5:$5,0))/100</f>
        <v>1002725.2591750893</v>
      </c>
      <c r="AI323" s="40">
        <f>INDEX(人口源表!$1:$1048576,MATCH($B323,人口源表!$A:$A,0),MATCH(AI$1,人口源表!$1:$1,0))*INDEX(城镇化率!$1:$1048576,MATCH($B323,城镇化率!$A:$A,0),MATCH(AI$1,城镇化率!$5:$5,0))/100</f>
        <v>1004006.7681082558</v>
      </c>
      <c r="AJ323" s="40">
        <f>INDEX(人口源表!$1:$1048576,MATCH($B323,人口源表!$A:$A,0),MATCH(AJ$1,人口源表!$1:$1,0))*INDEX(城镇化率!$1:$1048576,MATCH($B323,城镇化率!$A:$A,0),MATCH(AJ$1,城镇化率!$5:$5,0))/100</f>
        <v>1005042.3602155877</v>
      </c>
      <c r="AK323" s="40">
        <f>INDEX(人口源表!$1:$1048576,MATCH($B323,人口源表!$A:$A,0),MATCH(AK$1,人口源表!$1:$1,0))*INDEX(城镇化率!$1:$1048576,MATCH($B323,城镇化率!$A:$A,0),MATCH(AK$1,城镇化率!$5:$5,0))/100</f>
        <v>1005883.5701673584</v>
      </c>
      <c r="AL323" s="40">
        <f>INDEX(人口源表!$1:$1048576,MATCH($B323,人口源表!$A:$A,0),MATCH(AL$1,人口源表!$1:$1,0))*INDEX(城镇化率!$1:$1048576,MATCH($B323,城镇化率!$A:$A,0),MATCH(AL$1,城镇化率!$5:$5,0))/100</f>
        <v>1006588.0071738713</v>
      </c>
      <c r="AM323" s="40">
        <f>INDEX(人口源表!$1:$1048576,MATCH($B323,人口源表!$A:$A,0),MATCH(AM$1,人口源表!$1:$1,0))*INDEX(城镇化率!$1:$1048576,MATCH($B323,城镇化率!$A:$A,0),MATCH(AM$1,城镇化率!$5:$5,0))/100</f>
        <v>1007217.2552891672</v>
      </c>
      <c r="AN323" s="40">
        <f>INDEX(人口源表!$1:$1048576,MATCH($B323,人口源表!$A:$A,0),MATCH(AN$1,人口源表!$1:$1,0))*INDEX(城镇化率!$1:$1048576,MATCH($B323,城镇化率!$A:$A,0),MATCH(AN$1,城镇化率!$5:$5,0))/100</f>
        <v>1007840.4841598457</v>
      </c>
      <c r="AO323" s="40">
        <f>INDEX(人口源表!$1:$1048576,MATCH($B323,人口源表!$A:$A,0),MATCH(AO$1,人口源表!$1:$1,0))*INDEX(城镇化率!$1:$1048576,MATCH($B323,城镇化率!$A:$A,0),MATCH(AO$1,城镇化率!$5:$5,0))/100</f>
        <v>1008530.5810359138</v>
      </c>
      <c r="AP323" s="40">
        <f>INDEX(人口源表!$1:$1048576,MATCH($B323,人口源表!$A:$A,0),MATCH(AP$1,人口源表!$1:$1,0))*INDEX(城镇化率!$1:$1048576,MATCH($B323,城镇化率!$A:$A,0),MATCH(AP$1,城镇化率!$5:$5,0))/100</f>
        <v>1009367.3355049782</v>
      </c>
      <c r="AQ323" s="40">
        <f>INDEX(人口源表!$1:$1048576,MATCH($B323,人口源表!$A:$A,0),MATCH(AQ$1,人口源表!$1:$1,0))*INDEX(城镇化率!$1:$1048576,MATCH($B323,城镇化率!$A:$A,0),MATCH(AQ$1,城镇化率!$5:$5,0))/100</f>
        <v>1010436.2151139241</v>
      </c>
      <c r="AR323" s="40">
        <f>INDEX(人口源表!$1:$1048576,MATCH($B323,人口源表!$A:$A,0),MATCH(AR$1,人口源表!$1:$1,0))*INDEX(城镇化率!$1:$1048576,MATCH($B323,城镇化率!$A:$A,0),MATCH(AR$1,城镇化率!$5:$5,0))/100</f>
        <v>1011828.9108317094</v>
      </c>
      <c r="AS323" s="40">
        <f>INDEX(人口源表!$1:$1048576,MATCH($B323,人口源表!$A:$A,0),MATCH(AS$1,人口源表!$1:$1,0))*INDEX(城镇化率!$1:$1048576,MATCH($B323,城镇化率!$A:$A,0),MATCH(AS$1,城镇化率!$5:$5,0))/100</f>
        <v>1013642.0880118626</v>
      </c>
      <c r="AT323" s="40">
        <f>INDEX(人口源表!$1:$1048576,MATCH($B323,人口源表!$A:$A,0),MATCH(AT$1,人口源表!$1:$1,0))*INDEX(城镇化率!$1:$1048576,MATCH($B323,城镇化率!$A:$A,0),MATCH(AT$1,城镇化率!$5:$5,0))/100</f>
        <v>1015979.2797778116</v>
      </c>
      <c r="AU323" s="40">
        <f>INDEX(人口源表!$1:$1048576,MATCH($B323,人口源表!$A:$A,0),MATCH(AU$1,人口源表!$1:$1,0))*INDEX(城镇化率!$1:$1048576,MATCH($B323,城镇化率!$A:$A,0),MATCH(AU$1,城镇化率!$5:$5,0))/100</f>
        <v>1018951.0029204024</v>
      </c>
      <c r="AV323" s="40">
        <f>INDEX(人口源表!$1:$1048576,MATCH($B323,人口源表!$A:$A,0),MATCH(AV$1,人口源表!$1:$1,0))*INDEX(城镇化率!$1:$1048576,MATCH($B323,城镇化率!$A:$A,0),MATCH(AV$1,城镇化率!$5:$5,0))/100</f>
        <v>1022673.0488405537</v>
      </c>
    </row>
    <row r="324" spans="1:48" x14ac:dyDescent="0.15">
      <c r="A324" s="4" t="s">
        <v>880</v>
      </c>
      <c r="B324" s="36" t="s">
        <v>663</v>
      </c>
      <c r="C324" s="34">
        <f>VLOOKUP(B324,'[1]2016省城人口总结（根）'!B:C,2,FALSE)/100</f>
        <v>0.33360000000000001</v>
      </c>
      <c r="D324" s="40">
        <f>INDEX(人口源表!$1:$1048576,MATCH($B324,人口源表!$A:$A,0),MATCH(D$1,人口源表!$1:$1,0))*INDEX(城镇化率!$1:$1048576,MATCH($B324,城镇化率!$A:$A,0),MATCH(D$1,城镇化率!$5:$5,0))/100</f>
        <v>240793.07444630857</v>
      </c>
      <c r="E324" s="40">
        <f>INDEX(人口源表!$1:$1048576,MATCH($B324,人口源表!$A:$A,0),MATCH(E$1,人口源表!$1:$1,0))*INDEX(城镇化率!$1:$1048576,MATCH($B324,城镇化率!$A:$A,0),MATCH(E$1,城镇化率!$5:$5,0))/100</f>
        <v>246657.94293998677</v>
      </c>
      <c r="F324" s="40">
        <f>INDEX(人口源表!$1:$1048576,MATCH($B324,人口源表!$A:$A,0),MATCH(F$1,人口源表!$1:$1,0))*INDEX(城镇化率!$1:$1048576,MATCH($B324,城镇化率!$A:$A,0),MATCH(F$1,城镇化率!$5:$5,0))/100</f>
        <v>252604.81811215769</v>
      </c>
      <c r="G324" s="40">
        <f>INDEX(人口源表!$1:$1048576,MATCH($B324,人口源表!$A:$A,0),MATCH(G$1,人口源表!$1:$1,0))*INDEX(城镇化率!$1:$1048576,MATCH($B324,城镇化率!$A:$A,0),MATCH(G$1,城镇化率!$5:$5,0))/100</f>
        <v>240482.00330235265</v>
      </c>
      <c r="H324" s="40">
        <f>INDEX(人口源表!$1:$1048576,MATCH($B324,人口源表!$A:$A,0),MATCH(H$1,人口源表!$1:$1,0))*INDEX(城镇化率!$1:$1048576,MATCH($B324,城镇化率!$A:$A,0),MATCH(H$1,城镇化率!$5:$5,0))/100</f>
        <v>246885.37349353661</v>
      </c>
      <c r="I324" s="40">
        <f>INDEX(人口源表!$1:$1048576,MATCH($B324,人口源表!$A:$A,0),MATCH(I$1,人口源表!$1:$1,0))*INDEX(城镇化率!$1:$1048576,MATCH($B324,城镇化率!$A:$A,0),MATCH(I$1,城镇化率!$5:$5,0))/100</f>
        <v>251681.68954673185</v>
      </c>
      <c r="J324" s="40">
        <f>INDEX(人口源表!$1:$1048576,MATCH($B324,人口源表!$A:$A,0),MATCH(J$1,人口源表!$1:$1,0))*INDEX(城镇化率!$1:$1048576,MATCH($B324,城镇化率!$A:$A,0),MATCH(J$1,城镇化率!$5:$5,0))/100</f>
        <v>256523.39510691218</v>
      </c>
      <c r="K324" s="40">
        <f>INDEX(人口源表!$1:$1048576,MATCH($B324,人口源表!$A:$A,0),MATCH(K$1,人口源表!$1:$1,0))*INDEX(城镇化率!$1:$1048576,MATCH($B324,城镇化率!$A:$A,0),MATCH(K$1,城镇化率!$5:$5,0))/100</f>
        <v>261394.48101297338</v>
      </c>
      <c r="L324" s="40">
        <f>INDEX(人口源表!$1:$1048576,MATCH($B324,人口源表!$A:$A,0),MATCH(L$1,人口源表!$1:$1,0))*INDEX(城镇化率!$1:$1048576,MATCH($B324,城镇化率!$A:$A,0),MATCH(L$1,城镇化率!$5:$5,0))/100</f>
        <v>266279.77273145888</v>
      </c>
      <c r="M324" s="40">
        <f>INDEX(人口源表!$1:$1048576,MATCH($B324,人口源表!$A:$A,0),MATCH(M$1,人口源表!$1:$1,0))*INDEX(城镇化率!$1:$1048576,MATCH($B324,城镇化率!$A:$A,0),MATCH(M$1,城镇化率!$5:$5,0))/100</f>
        <v>271163.48796937155</v>
      </c>
      <c r="N324" s="40">
        <f>INDEX(人口源表!$1:$1048576,MATCH($B324,人口源表!$A:$A,0),MATCH(N$1,人口源表!$1:$1,0))*INDEX(城镇化率!$1:$1048576,MATCH($B324,城镇化率!$A:$A,0),MATCH(N$1,城镇化率!$5:$5,0))/100</f>
        <v>276031.87343540433</v>
      </c>
      <c r="O324" s="40">
        <f>INDEX(人口源表!$1:$1048576,MATCH($B324,人口源表!$A:$A,0),MATCH(O$1,人口源表!$1:$1,0))*INDEX(城镇化率!$1:$1048576,MATCH($B324,城镇化率!$A:$A,0),MATCH(O$1,城镇化率!$5:$5,0))/100</f>
        <v>280870.26094874152</v>
      </c>
      <c r="P324" s="40">
        <f>INDEX(人口源表!$1:$1048576,MATCH($B324,人口源表!$A:$A,0),MATCH(P$1,人口源表!$1:$1,0))*INDEX(城镇化率!$1:$1048576,MATCH($B324,城镇化率!$A:$A,0),MATCH(P$1,城镇化率!$5:$5,0))/100</f>
        <v>285666.12687219452</v>
      </c>
      <c r="Q324" s="40">
        <f>INDEX(人口源表!$1:$1048576,MATCH($B324,人口源表!$A:$A,0),MATCH(Q$1,人口源表!$1:$1,0))*INDEX(城镇化率!$1:$1048576,MATCH($B324,城镇化率!$A:$A,0),MATCH(Q$1,城镇化率!$5:$5,0))/100</f>
        <v>290406.87170561444</v>
      </c>
      <c r="R324" s="40">
        <f>INDEX(人口源表!$1:$1048576,MATCH($B324,人口源表!$A:$A,0),MATCH(R$1,人口源表!$1:$1,0))*INDEX(城镇化率!$1:$1048576,MATCH($B324,城镇化率!$A:$A,0),MATCH(R$1,城镇化率!$5:$5,0))/100</f>
        <v>295081.01097530138</v>
      </c>
      <c r="S324" s="40">
        <f>INDEX(人口源表!$1:$1048576,MATCH($B324,人口源表!$A:$A,0),MATCH(S$1,人口源表!$1:$1,0))*INDEX(城镇化率!$1:$1048576,MATCH($B324,城镇化率!$A:$A,0),MATCH(S$1,城镇化率!$5:$5,0))/100</f>
        <v>298193.49869857152</v>
      </c>
      <c r="T324" s="40">
        <f>INDEX(人口源表!$1:$1048576,MATCH($B324,人口源表!$A:$A,0),MATCH(T$1,人口源表!$1:$1,0))*INDEX(城镇化率!$1:$1048576,MATCH($B324,城镇化率!$A:$A,0),MATCH(T$1,城镇化率!$5:$5,0))/100</f>
        <v>301181.21418800927</v>
      </c>
      <c r="U324" s="40">
        <f>INDEX(人口源表!$1:$1048576,MATCH($B324,人口源表!$A:$A,0),MATCH(U$1,人口源表!$1:$1,0))*INDEX(城镇化率!$1:$1048576,MATCH($B324,城镇化率!$A:$A,0),MATCH(U$1,城镇化率!$5:$5,0))/100</f>
        <v>304036.48695582018</v>
      </c>
      <c r="V324" s="40">
        <f>INDEX(人口源表!$1:$1048576,MATCH($B324,人口源表!$A:$A,0),MATCH(V$1,人口源表!$1:$1,0))*INDEX(城镇化率!$1:$1048576,MATCH($B324,城镇化率!$A:$A,0),MATCH(V$1,城镇化率!$5:$5,0))/100</f>
        <v>306753.52403660672</v>
      </c>
      <c r="W324" s="40">
        <f>INDEX(人口源表!$1:$1048576,MATCH($B324,人口源表!$A:$A,0),MATCH(W$1,人口源表!$1:$1,0))*INDEX(城镇化率!$1:$1048576,MATCH($B324,城镇化率!$A:$A,0),MATCH(W$1,城镇化率!$5:$5,0))/100</f>
        <v>309326.84195930278</v>
      </c>
      <c r="X324" s="40">
        <f>INDEX(人口源表!$1:$1048576,MATCH($B324,人口源表!$A:$A,0),MATCH(X$1,人口源表!$1:$1,0))*INDEX(城镇化率!$1:$1048576,MATCH($B324,城镇化率!$A:$A,0),MATCH(X$1,城镇化率!$5:$5,0))/100</f>
        <v>311752.49436074449</v>
      </c>
      <c r="Y324" s="40">
        <f>INDEX(人口源表!$1:$1048576,MATCH($B324,人口源表!$A:$A,0),MATCH(Y$1,人口源表!$1:$1,0))*INDEX(城镇化率!$1:$1048576,MATCH($B324,城镇化率!$A:$A,0),MATCH(Y$1,城镇化率!$5:$5,0))/100</f>
        <v>314028.51983510563</v>
      </c>
      <c r="Z324" s="40">
        <f>INDEX(人口源表!$1:$1048576,MATCH($B324,人口源表!$A:$A,0),MATCH(Z$1,人口源表!$1:$1,0))*INDEX(城镇化率!$1:$1048576,MATCH($B324,城镇化率!$A:$A,0),MATCH(Z$1,城镇化率!$5:$5,0))/100</f>
        <v>316152.53072040511</v>
      </c>
      <c r="AA324" s="40">
        <f>INDEX(人口源表!$1:$1048576,MATCH($B324,人口源表!$A:$A,0),MATCH(AA$1,人口源表!$1:$1,0))*INDEX(城镇化率!$1:$1048576,MATCH($B324,城镇化率!$A:$A,0),MATCH(AA$1,城镇化率!$5:$5,0))/100</f>
        <v>318125.41365830664</v>
      </c>
      <c r="AB324" s="40">
        <f>INDEX(人口源表!$1:$1048576,MATCH($B324,人口源表!$A:$A,0),MATCH(AB$1,人口源表!$1:$1,0))*INDEX(城镇化率!$1:$1048576,MATCH($B324,城镇化率!$A:$A,0),MATCH(AB$1,城镇化率!$5:$5,0))/100</f>
        <v>319947.2679970843</v>
      </c>
      <c r="AC324" s="40">
        <f>INDEX(人口源表!$1:$1048576,MATCH($B324,人口源表!$A:$A,0),MATCH(AC$1,人口源表!$1:$1,0))*INDEX(城镇化率!$1:$1048576,MATCH($B324,城镇化率!$A:$A,0),MATCH(AC$1,城镇化率!$5:$5,0))/100</f>
        <v>321227.99227172701</v>
      </c>
      <c r="AD324" s="40">
        <f>INDEX(人口源表!$1:$1048576,MATCH($B324,人口源表!$A:$A,0),MATCH(AD$1,人口源表!$1:$1,0))*INDEX(城镇化率!$1:$1048576,MATCH($B324,城镇化率!$A:$A,0),MATCH(AD$1,城镇化率!$5:$5,0))/100</f>
        <v>322361.43240185326</v>
      </c>
      <c r="AE324" s="40">
        <f>INDEX(人口源表!$1:$1048576,MATCH($B324,人口源表!$A:$A,0),MATCH(AE$1,人口源表!$1:$1,0))*INDEX(城镇化率!$1:$1048576,MATCH($B324,城镇化率!$A:$A,0),MATCH(AE$1,城镇化率!$5:$5,0))/100</f>
        <v>323353.00957897661</v>
      </c>
      <c r="AF324" s="40">
        <f>INDEX(人口源表!$1:$1048576,MATCH($B324,人口源表!$A:$A,0),MATCH(AF$1,人口源表!$1:$1,0))*INDEX(城镇化率!$1:$1048576,MATCH($B324,城镇化率!$A:$A,0),MATCH(AF$1,城镇化率!$5:$5,0))/100</f>
        <v>324210.34287470317</v>
      </c>
      <c r="AG324" s="40">
        <f>INDEX(人口源表!$1:$1048576,MATCH($B324,人口源表!$A:$A,0),MATCH(AG$1,人口源表!$1:$1,0))*INDEX(城镇化率!$1:$1048576,MATCH($B324,城镇化率!$A:$A,0),MATCH(AG$1,城镇化率!$5:$5,0))/100</f>
        <v>324942.02305295225</v>
      </c>
      <c r="AH324" s="40">
        <f>INDEX(人口源表!$1:$1048576,MATCH($B324,人口源表!$A:$A,0),MATCH(AH$1,人口源表!$1:$1,0))*INDEX(城镇化率!$1:$1048576,MATCH($B324,城镇化率!$A:$A,0),MATCH(AH$1,城镇化率!$5:$5,0))/100</f>
        <v>325558.47742450796</v>
      </c>
      <c r="AI324" s="40">
        <f>INDEX(人口源表!$1:$1048576,MATCH($B324,人口源表!$A:$A,0),MATCH(AI$1,人口源表!$1:$1,0))*INDEX(城镇化率!$1:$1048576,MATCH($B324,城镇化率!$A:$A,0),MATCH(AI$1,城镇化率!$5:$5,0))/100</f>
        <v>326070.72683447436</v>
      </c>
      <c r="AJ324" s="40">
        <f>INDEX(人口源表!$1:$1048576,MATCH($B324,人口源表!$A:$A,0),MATCH(AJ$1,人口源表!$1:$1,0))*INDEX(城镇化率!$1:$1048576,MATCH($B324,城镇化率!$A:$A,0),MATCH(AJ$1,城镇化率!$5:$5,0))/100</f>
        <v>326492.10350308521</v>
      </c>
      <c r="AK324" s="40">
        <f>INDEX(人口源表!$1:$1048576,MATCH($B324,人口源表!$A:$A,0),MATCH(AK$1,人口源表!$1:$1,0))*INDEX(城镇化率!$1:$1048576,MATCH($B324,城镇化率!$A:$A,0),MATCH(AK$1,城镇化率!$5:$5,0))/100</f>
        <v>326837.86430816742</v>
      </c>
      <c r="AL324" s="40">
        <f>INDEX(人口源表!$1:$1048576,MATCH($B324,人口源表!$A:$A,0),MATCH(AL$1,人口源表!$1:$1,0))*INDEX(城镇化率!$1:$1048576,MATCH($B324,城镇化率!$A:$A,0),MATCH(AL$1,城镇化率!$5:$5,0))/100</f>
        <v>327123.07373184001</v>
      </c>
      <c r="AM324" s="40">
        <f>INDEX(人口源表!$1:$1048576,MATCH($B324,人口源表!$A:$A,0),MATCH(AM$1,人口源表!$1:$1,0))*INDEX(城镇化率!$1:$1048576,MATCH($B324,城镇化率!$A:$A,0),MATCH(AM$1,城镇化率!$5:$5,0))/100</f>
        <v>327366.48510698904</v>
      </c>
      <c r="AN324" s="40">
        <f>INDEX(人口源表!$1:$1048576,MATCH($B324,人口源表!$A:$A,0),MATCH(AN$1,人口源表!$1:$1,0))*INDEX(城镇化率!$1:$1048576,MATCH($B324,城镇化率!$A:$A,0),MATCH(AN$1,城镇化率!$5:$5,0))/100</f>
        <v>327587.57328254113</v>
      </c>
      <c r="AO324" s="40">
        <f>INDEX(人口源表!$1:$1048576,MATCH($B324,人口源表!$A:$A,0),MATCH(AO$1,人口源表!$1:$1,0))*INDEX(城镇化率!$1:$1048576,MATCH($B324,城镇化率!$A:$A,0),MATCH(AO$1,城镇化率!$5:$5,0))/100</f>
        <v>327806.54552656529</v>
      </c>
      <c r="AP324" s="40">
        <f>INDEX(人口源表!$1:$1048576,MATCH($B324,人口源表!$A:$A,0),MATCH(AP$1,人口源表!$1:$1,0))*INDEX(城镇化率!$1:$1048576,MATCH($B324,城镇化率!$A:$A,0),MATCH(AP$1,城镇化率!$5:$5,0))/100</f>
        <v>328046.97335743596</v>
      </c>
      <c r="AQ324" s="40">
        <f>INDEX(人口源表!$1:$1048576,MATCH($B324,人口源表!$A:$A,0),MATCH(AQ$1,人口源表!$1:$1,0))*INDEX(城镇化率!$1:$1048576,MATCH($B324,城镇化率!$A:$A,0),MATCH(AQ$1,城镇化率!$5:$5,0))/100</f>
        <v>328333.22238321486</v>
      </c>
      <c r="AR324" s="40">
        <f>INDEX(人口源表!$1:$1048576,MATCH($B324,人口源表!$A:$A,0),MATCH(AR$1,人口源表!$1:$1,0))*INDEX(城镇化率!$1:$1048576,MATCH($B324,城镇化率!$A:$A,0),MATCH(AR$1,城镇化率!$5:$5,0))/100</f>
        <v>328691.78422655212</v>
      </c>
      <c r="AS324" s="40">
        <f>INDEX(人口源表!$1:$1048576,MATCH($B324,人口源表!$A:$A,0),MATCH(AS$1,人口源表!$1:$1,0))*INDEX(城镇化率!$1:$1048576,MATCH($B324,城镇化率!$A:$A,0),MATCH(AS$1,城镇化率!$5:$5,0))/100</f>
        <v>329149.54610375903</v>
      </c>
      <c r="AT324" s="40">
        <f>INDEX(人口源表!$1:$1048576,MATCH($B324,人口源表!$A:$A,0),MATCH(AT$1,人口源表!$1:$1,0))*INDEX(城镇化率!$1:$1048576,MATCH($B324,城镇化率!$A:$A,0),MATCH(AT$1,城镇化率!$5:$5,0))/100</f>
        <v>329737.78538586048</v>
      </c>
      <c r="AU324" s="40">
        <f>INDEX(人口源表!$1:$1048576,MATCH($B324,人口源表!$A:$A,0),MATCH(AU$1,人口源表!$1:$1,0))*INDEX(城镇化率!$1:$1048576,MATCH($B324,城镇化率!$A:$A,0),MATCH(AU$1,城镇化率!$5:$5,0))/100</f>
        <v>330486.90738637204</v>
      </c>
      <c r="AV324" s="40">
        <f>INDEX(人口源表!$1:$1048576,MATCH($B324,人口源表!$A:$A,0),MATCH(AV$1,人口源表!$1:$1,0))*INDEX(城镇化率!$1:$1048576,MATCH($B324,城镇化率!$A:$A,0),MATCH(AV$1,城镇化率!$5:$5,0))/100</f>
        <v>331430.89230052487</v>
      </c>
    </row>
    <row r="325" spans="1:48" x14ac:dyDescent="0.15">
      <c r="A325" s="4" t="s">
        <v>881</v>
      </c>
      <c r="B325" s="4" t="s">
        <v>664</v>
      </c>
      <c r="C325" s="34">
        <f>VLOOKUP(B325,'[1]2016省城人口总结（根）'!B:C,2,FALSE)/100</f>
        <v>0.48826999999999998</v>
      </c>
      <c r="D325" s="40">
        <f>INDEX(人口源表!$1:$1048576,MATCH($B325,人口源表!$A:$A,0),MATCH(D$1,人口源表!$1:$1,0))*INDEX(城镇化率!$1:$1048576,MATCH($B325,城镇化率!$A:$A,0),MATCH(D$1,城镇化率!$5:$5,0))/100</f>
        <v>1124968.2137441558</v>
      </c>
      <c r="E325" s="40">
        <f>INDEX(人口源表!$1:$1048576,MATCH($B325,人口源表!$A:$A,0),MATCH(E$1,人口源表!$1:$1,0))*INDEX(城镇化率!$1:$1048576,MATCH($B325,城镇化率!$A:$A,0),MATCH(E$1,城镇化率!$5:$5,0))/100</f>
        <v>1151035.852237548</v>
      </c>
      <c r="F325" s="40">
        <f>INDEX(人口源表!$1:$1048576,MATCH($B325,人口源表!$A:$A,0),MATCH(F$1,人口源表!$1:$1,0))*INDEX(城镇化率!$1:$1048576,MATCH($B325,城镇化率!$A:$A,0),MATCH(F$1,城镇化率!$5:$5,0))/100</f>
        <v>1177279.5593867085</v>
      </c>
      <c r="G325" s="40">
        <f>INDEX(人口源表!$1:$1048576,MATCH($B325,人口源表!$A:$A,0),MATCH(G$1,人口源表!$1:$1,0))*INDEX(城镇化率!$1:$1048576,MATCH($B325,城镇化率!$A:$A,0),MATCH(G$1,城镇化率!$5:$5,0))/100</f>
        <v>1257690.5204720593</v>
      </c>
      <c r="H325" s="40">
        <f>INDEX(人口源表!$1:$1048576,MATCH($B325,人口源表!$A:$A,0),MATCH(H$1,人口源表!$1:$1,0))*INDEX(城镇化率!$1:$1048576,MATCH($B325,城镇化率!$A:$A,0),MATCH(H$1,城镇化率!$5:$5,0))/100</f>
        <v>1289105.1997569662</v>
      </c>
      <c r="I325" s="40">
        <f>INDEX(人口源表!$1:$1048576,MATCH($B325,人口源表!$A:$A,0),MATCH(I$1,人口源表!$1:$1,0))*INDEX(城镇化率!$1:$1048576,MATCH($B325,城镇化率!$A:$A,0),MATCH(I$1,城镇化率!$5:$5,0))/100</f>
        <v>1311459.4007856355</v>
      </c>
      <c r="J325" s="40">
        <f>INDEX(人口源表!$1:$1048576,MATCH($B325,人口源表!$A:$A,0),MATCH(J$1,人口源表!$1:$1,0))*INDEX(城镇化率!$1:$1048576,MATCH($B325,城镇化率!$A:$A,0),MATCH(J$1,城镇化率!$5:$5,0))/100</f>
        <v>1333451.3223001373</v>
      </c>
      <c r="K325" s="40">
        <f>INDEX(人口源表!$1:$1048576,MATCH($B325,人口源表!$A:$A,0),MATCH(K$1,人口源表!$1:$1,0))*INDEX(城镇化率!$1:$1048576,MATCH($B325,城镇化率!$A:$A,0),MATCH(K$1,城镇化率!$5:$5,0))/100</f>
        <v>1355050.1478643131</v>
      </c>
      <c r="L325" s="40">
        <f>INDEX(人口源表!$1:$1048576,MATCH($B325,人口源表!$A:$A,0),MATCH(L$1,人口源表!$1:$1,0))*INDEX(城镇化率!$1:$1048576,MATCH($B325,城镇化率!$A:$A,0),MATCH(L$1,城镇化率!$5:$5,0))/100</f>
        <v>1376226.2965305499</v>
      </c>
      <c r="M325" s="40">
        <f>INDEX(人口源表!$1:$1048576,MATCH($B325,人口源表!$A:$A,0),MATCH(M$1,人口源表!$1:$1,0))*INDEX(城镇化率!$1:$1048576,MATCH($B325,城镇化率!$A:$A,0),MATCH(M$1,城镇化率!$5:$5,0))/100</f>
        <v>1396950.9618202823</v>
      </c>
      <c r="N325" s="40">
        <f>INDEX(人口源表!$1:$1048576,MATCH($B325,人口源表!$A:$A,0),MATCH(N$1,人口源表!$1:$1,0))*INDEX(城镇化率!$1:$1048576,MATCH($B325,城镇化率!$A:$A,0),MATCH(N$1,城镇化率!$5:$5,0))/100</f>
        <v>1417197.2841064902</v>
      </c>
      <c r="O325" s="40">
        <f>INDEX(人口源表!$1:$1048576,MATCH($B325,人口源表!$A:$A,0),MATCH(O$1,人口源表!$1:$1,0))*INDEX(城镇化率!$1:$1048576,MATCH($B325,城镇化率!$A:$A,0),MATCH(O$1,城镇化率!$5:$5,0))/100</f>
        <v>1436940.4715893858</v>
      </c>
      <c r="P325" s="40">
        <f>INDEX(人口源表!$1:$1048576,MATCH($B325,人口源表!$A:$A,0),MATCH(P$1,人口源表!$1:$1,0))*INDEX(城镇化率!$1:$1048576,MATCH($B325,城镇化率!$A:$A,0),MATCH(P$1,城镇化率!$5:$5,0))/100</f>
        <v>1456157.3594752941</v>
      </c>
      <c r="Q325" s="40">
        <f>INDEX(人口源表!$1:$1048576,MATCH($B325,人口源表!$A:$A,0),MATCH(Q$1,人口源表!$1:$1,0))*INDEX(城镇化率!$1:$1048576,MATCH($B325,城镇化率!$A:$A,0),MATCH(Q$1,城镇化率!$5:$5,0))/100</f>
        <v>1474826.5104367125</v>
      </c>
      <c r="R325" s="40">
        <f>INDEX(人口源表!$1:$1048576,MATCH($B325,人口源表!$A:$A,0),MATCH(R$1,人口源表!$1:$1,0))*INDEX(城镇化率!$1:$1048576,MATCH($B325,城镇化率!$A:$A,0),MATCH(R$1,城镇化率!$5:$5,0))/100</f>
        <v>1492928.3182464498</v>
      </c>
      <c r="S325" s="40">
        <f>INDEX(人口源表!$1:$1048576,MATCH($B325,人口源表!$A:$A,0),MATCH(S$1,人口源表!$1:$1,0))*INDEX(城镇化率!$1:$1048576,MATCH($B325,城镇化率!$A:$A,0),MATCH(S$1,城镇化率!$5:$5,0))/100</f>
        <v>1502968.8233753177</v>
      </c>
      <c r="T325" s="40">
        <f>INDEX(人口源表!$1:$1048576,MATCH($B325,人口源表!$A:$A,0),MATCH(T$1,人口源表!$1:$1,0))*INDEX(城镇化率!$1:$1048576,MATCH($B325,城镇化率!$A:$A,0),MATCH(T$1,城镇化率!$5:$5,0))/100</f>
        <v>1512280.9846839588</v>
      </c>
      <c r="U325" s="40">
        <f>INDEX(人口源表!$1:$1048576,MATCH($B325,人口源表!$A:$A,0),MATCH(U$1,人口源表!$1:$1,0))*INDEX(城镇化率!$1:$1048576,MATCH($B325,城镇化率!$A:$A,0),MATCH(U$1,城镇化率!$5:$5,0))/100</f>
        <v>1520861.510415822</v>
      </c>
      <c r="V325" s="40">
        <f>INDEX(人口源表!$1:$1048576,MATCH($B325,人口源表!$A:$A,0),MATCH(V$1,人口源表!$1:$1,0))*INDEX(城镇化率!$1:$1048576,MATCH($B325,城镇化率!$A:$A,0),MATCH(V$1,城镇化率!$5:$5,0))/100</f>
        <v>1528711.2767288238</v>
      </c>
      <c r="W325" s="40">
        <f>INDEX(人口源表!$1:$1048576,MATCH($B325,人口源表!$A:$A,0),MATCH(W$1,人口源表!$1:$1,0))*INDEX(城镇化率!$1:$1048576,MATCH($B325,城镇化率!$A:$A,0),MATCH(W$1,城镇化率!$5:$5,0))/100</f>
        <v>1535834.2486324664</v>
      </c>
      <c r="X325" s="40">
        <f>INDEX(人口源表!$1:$1048576,MATCH($B325,人口源表!$A:$A,0),MATCH(X$1,人口源表!$1:$1,0))*INDEX(城镇化率!$1:$1048576,MATCH($B325,城镇化率!$A:$A,0),MATCH(X$1,城镇化率!$5:$5,0))/100</f>
        <v>1542234.5833954408</v>
      </c>
      <c r="Y325" s="40">
        <f>INDEX(人口源表!$1:$1048576,MATCH($B325,人口源表!$A:$A,0),MATCH(Y$1,人口源表!$1:$1,0))*INDEX(城镇化率!$1:$1048576,MATCH($B325,城镇化率!$A:$A,0),MATCH(Y$1,城镇化率!$5:$5,0))/100</f>
        <v>1547922.6084632662</v>
      </c>
      <c r="Z325" s="40">
        <f>INDEX(人口源表!$1:$1048576,MATCH($B325,人口源表!$A:$A,0),MATCH(Z$1,人口源表!$1:$1,0))*INDEX(城镇化率!$1:$1048576,MATCH($B325,城镇化率!$A:$A,0),MATCH(Z$1,城镇化率!$5:$5,0))/100</f>
        <v>1552909.5693232985</v>
      </c>
      <c r="AA325" s="40">
        <f>INDEX(人口源表!$1:$1048576,MATCH($B325,人口源表!$A:$A,0),MATCH(AA$1,人口源表!$1:$1,0))*INDEX(城镇化率!$1:$1048576,MATCH($B325,城镇化率!$A:$A,0),MATCH(AA$1,城镇化率!$5:$5,0))/100</f>
        <v>1557209.4594344473</v>
      </c>
      <c r="AB325" s="40">
        <f>INDEX(人口源表!$1:$1048576,MATCH($B325,人口源表!$A:$A,0),MATCH(AB$1,人口源表!$1:$1,0))*INDEX(城镇化率!$1:$1048576,MATCH($B325,城镇化率!$A:$A,0),MATCH(AB$1,城镇化率!$5:$5,0))/100</f>
        <v>1560840.9047432211</v>
      </c>
      <c r="AC325" s="40">
        <f>INDEX(人口源表!$1:$1048576,MATCH($B325,人口源表!$A:$A,0),MATCH(AC$1,人口源表!$1:$1,0))*INDEX(城镇化率!$1:$1048576,MATCH($B325,城镇化率!$A:$A,0),MATCH(AC$1,城镇化率!$5:$5,0))/100</f>
        <v>1561910.6257355362</v>
      </c>
      <c r="AD325" s="40">
        <f>INDEX(人口源表!$1:$1048576,MATCH($B325,人口源表!$A:$A,0),MATCH(AD$1,人口源表!$1:$1,0))*INDEX(城镇化率!$1:$1048576,MATCH($B325,城镇化率!$A:$A,0),MATCH(AD$1,城镇化率!$5:$5,0))/100</f>
        <v>1562352.6887036772</v>
      </c>
      <c r="AE325" s="40">
        <f>INDEX(人口源表!$1:$1048576,MATCH($B325,人口源表!$A:$A,0),MATCH(AE$1,人口源表!$1:$1,0))*INDEX(城镇化率!$1:$1048576,MATCH($B325,城镇化率!$A:$A,0),MATCH(AE$1,城镇化率!$5:$5,0))/100</f>
        <v>1562196.8362945453</v>
      </c>
      <c r="AF325" s="40">
        <f>INDEX(人口源表!$1:$1048576,MATCH($B325,人口源表!$A:$A,0),MATCH(AF$1,人口源表!$1:$1,0))*INDEX(城镇化率!$1:$1048576,MATCH($B325,城镇化率!$A:$A,0),MATCH(AF$1,城镇化率!$5:$5,0))/100</f>
        <v>1561475.7759838507</v>
      </c>
      <c r="AG325" s="40">
        <f>INDEX(人口源表!$1:$1048576,MATCH($B325,人口源表!$A:$A,0),MATCH(AG$1,人口源表!$1:$1,0))*INDEX(城镇化率!$1:$1048576,MATCH($B325,城镇化率!$A:$A,0),MATCH(AG$1,城镇化率!$5:$5,0))/100</f>
        <v>1560225.2314022633</v>
      </c>
      <c r="AH325" s="40">
        <f>INDEX(人口源表!$1:$1048576,MATCH($B325,人口源表!$A:$A,0),MATCH(AH$1,人口源表!$1:$1,0))*INDEX(城镇化率!$1:$1048576,MATCH($B325,城镇化率!$A:$A,0),MATCH(AH$1,城镇化率!$5:$5,0))/100</f>
        <v>1558485.2349468053</v>
      </c>
      <c r="AI325" s="40">
        <f>INDEX(人口源表!$1:$1048576,MATCH($B325,人口源表!$A:$A,0),MATCH(AI$1,人口源表!$1:$1,0))*INDEX(城镇化率!$1:$1048576,MATCH($B325,城镇化率!$A:$A,0),MATCH(AI$1,城镇化率!$5:$5,0))/100</f>
        <v>1556297.7128255346</v>
      </c>
      <c r="AJ325" s="40">
        <f>INDEX(人口源表!$1:$1048576,MATCH($B325,人口源表!$A:$A,0),MATCH(AJ$1,人口源表!$1:$1,0))*INDEX(城镇化率!$1:$1048576,MATCH($B325,城镇化率!$A:$A,0),MATCH(AJ$1,城镇化率!$5:$5,0))/100</f>
        <v>1553708.3899292948</v>
      </c>
      <c r="AK325" s="40">
        <f>INDEX(人口源表!$1:$1048576,MATCH($B325,人口源表!$A:$A,0),MATCH(AK$1,人口源表!$1:$1,0))*INDEX(城镇化率!$1:$1048576,MATCH($B325,城镇化率!$A:$A,0),MATCH(AK$1,城镇化率!$5:$5,0))/100</f>
        <v>1550768.110030371</v>
      </c>
      <c r="AL325" s="40">
        <f>INDEX(人口源表!$1:$1048576,MATCH($B325,人口源表!$A:$A,0),MATCH(AL$1,人口源表!$1:$1,0))*INDEX(城镇化率!$1:$1048576,MATCH($B325,城镇化率!$A:$A,0),MATCH(AL$1,城镇化率!$5:$5,0))/100</f>
        <v>1547528.5171531697</v>
      </c>
      <c r="AM325" s="40">
        <f>INDEX(人口源表!$1:$1048576,MATCH($B325,人口源表!$A:$A,0),MATCH(AM$1,人口源表!$1:$1,0))*INDEX(城镇化率!$1:$1048576,MATCH($B325,城镇化率!$A:$A,0),MATCH(AM$1,城镇化率!$5:$5,0))/100</f>
        <v>1544047.1203747708</v>
      </c>
      <c r="AN325" s="40">
        <f>INDEX(人口源表!$1:$1048576,MATCH($B325,人口源表!$A:$A,0),MATCH(AN$1,人口源表!$1:$1,0))*INDEX(城镇化率!$1:$1048576,MATCH($B325,城镇化率!$A:$A,0),MATCH(AN$1,城镇化率!$5:$5,0))/100</f>
        <v>1540383.5896967384</v>
      </c>
      <c r="AO325" s="40">
        <f>INDEX(人口源表!$1:$1048576,MATCH($B325,人口源表!$A:$A,0),MATCH(AO$1,人口源表!$1:$1,0))*INDEX(城镇化率!$1:$1048576,MATCH($B325,城镇化率!$A:$A,0),MATCH(AO$1,城镇化率!$5:$5,0))/100</f>
        <v>1536602.9730493841</v>
      </c>
      <c r="AP325" s="40">
        <f>INDEX(人口源表!$1:$1048576,MATCH($B325,人口源表!$A:$A,0),MATCH(AP$1,人口源表!$1:$1,0))*INDEX(城镇化率!$1:$1048576,MATCH($B325,城镇化率!$A:$A,0),MATCH(AP$1,城镇化率!$5:$5,0))/100</f>
        <v>1532771.9531372965</v>
      </c>
      <c r="AQ325" s="40">
        <f>INDEX(人口源表!$1:$1048576,MATCH($B325,人口源表!$A:$A,0),MATCH(AQ$1,人口源表!$1:$1,0))*INDEX(城镇化率!$1:$1048576,MATCH($B325,城镇化率!$A:$A,0),MATCH(AQ$1,城镇化率!$5:$5,0))/100</f>
        <v>1528963.3610385128</v>
      </c>
      <c r="AR325" s="40">
        <f>INDEX(人口源表!$1:$1048576,MATCH($B325,人口源表!$A:$A,0),MATCH(AR$1,人口源表!$1:$1,0))*INDEX(城镇化率!$1:$1048576,MATCH($B325,城镇化率!$A:$A,0),MATCH(AR$1,城镇化率!$5:$5,0))/100</f>
        <v>1525251.7735140931</v>
      </c>
      <c r="AS325" s="40">
        <f>INDEX(人口源表!$1:$1048576,MATCH($B325,人口源表!$A:$A,0),MATCH(AS$1,人口源表!$1:$1,0))*INDEX(城镇化率!$1:$1048576,MATCH($B325,城镇化率!$A:$A,0),MATCH(AS$1,城镇化率!$5:$5,0))/100</f>
        <v>1521717.415019325</v>
      </c>
      <c r="AT325" s="40">
        <f>INDEX(人口源表!$1:$1048576,MATCH($B325,人口源表!$A:$A,0),MATCH(AT$1,人口源表!$1:$1,0))*INDEX(城镇化率!$1:$1048576,MATCH($B325,城镇化率!$A:$A,0),MATCH(AT$1,城镇化率!$5:$5,0))/100</f>
        <v>1518443.6575156145</v>
      </c>
      <c r="AU325" s="40">
        <f>INDEX(人口源表!$1:$1048576,MATCH($B325,人口源表!$A:$A,0),MATCH(AU$1,人口源表!$1:$1,0))*INDEX(城镇化率!$1:$1048576,MATCH($B325,城镇化率!$A:$A,0),MATCH(AU$1,城镇化率!$5:$5,0))/100</f>
        <v>1515517.7199221388</v>
      </c>
      <c r="AV325" s="40">
        <f>INDEX(人口源表!$1:$1048576,MATCH($B325,人口源表!$A:$A,0),MATCH(AV$1,人口源表!$1:$1,0))*INDEX(城镇化率!$1:$1048576,MATCH($B325,城镇化率!$A:$A,0),MATCH(AV$1,城镇化率!$5:$5,0))/100</f>
        <v>1513032.036725038</v>
      </c>
    </row>
    <row r="326" spans="1:48" x14ac:dyDescent="0.15">
      <c r="A326" s="4" t="s">
        <v>881</v>
      </c>
      <c r="B326" s="4" t="s">
        <v>666</v>
      </c>
      <c r="C326" s="34">
        <f>VLOOKUP(B326,'[1]2016省城人口总结（根）'!B:C,2,FALSE)/100</f>
        <v>0.462455</v>
      </c>
      <c r="D326" s="40">
        <f>INDEX(人口源表!$1:$1048576,MATCH($B326,人口源表!$A:$A,0),MATCH(D$1,人口源表!$1:$1,0))*INDEX(城镇化率!$1:$1048576,MATCH($B326,城镇化率!$A:$A,0),MATCH(D$1,城镇化率!$5:$5,0))/100</f>
        <v>671846.26753982087</v>
      </c>
      <c r="E326" s="40">
        <f>INDEX(人口源表!$1:$1048576,MATCH($B326,人口源表!$A:$A,0),MATCH(E$1,人口源表!$1:$1,0))*INDEX(城镇化率!$1:$1048576,MATCH($B326,城镇化率!$A:$A,0),MATCH(E$1,城镇化率!$5:$5,0))/100</f>
        <v>687380.01219773758</v>
      </c>
      <c r="F326" s="40">
        <f>INDEX(人口源表!$1:$1048576,MATCH($B326,人口源表!$A:$A,0),MATCH(F$1,人口源表!$1:$1,0))*INDEX(城镇化率!$1:$1048576,MATCH($B326,城镇化率!$A:$A,0),MATCH(F$1,城镇化率!$5:$5,0))/100</f>
        <v>703149.06772354455</v>
      </c>
      <c r="G326" s="40">
        <f>INDEX(人口源表!$1:$1048576,MATCH($B326,人口源表!$A:$A,0),MATCH(G$1,人口源表!$1:$1,0))*INDEX(城镇化率!$1:$1048576,MATCH($B326,城镇化率!$A:$A,0),MATCH(G$1,城镇化率!$5:$5,0))/100</f>
        <v>656290.06032544549</v>
      </c>
      <c r="H326" s="40">
        <f>INDEX(人口源表!$1:$1048576,MATCH($B326,人口源表!$A:$A,0),MATCH(H$1,人口源表!$1:$1,0))*INDEX(城镇化率!$1:$1048576,MATCH($B326,城镇化率!$A:$A,0),MATCH(H$1,城镇化率!$5:$5,0))/100</f>
        <v>672063.39365531539</v>
      </c>
      <c r="I326" s="40">
        <f>INDEX(人口源表!$1:$1048576,MATCH($B326,人口源表!$A:$A,0),MATCH(I$1,人口源表!$1:$1,0))*INDEX(城镇化率!$1:$1048576,MATCH($B326,城镇化率!$A:$A,0),MATCH(I$1,城镇化率!$5:$5,0))/100</f>
        <v>683629.96152838913</v>
      </c>
      <c r="J326" s="40">
        <f>INDEX(人口源表!$1:$1048576,MATCH($B326,人口源表!$A:$A,0),MATCH(J$1,人口源表!$1:$1,0))*INDEX(城镇化率!$1:$1048576,MATCH($B326,城镇化率!$A:$A,0),MATCH(J$1,城镇化率!$5:$5,0))/100</f>
        <v>695482.28246446396</v>
      </c>
      <c r="K326" s="40">
        <f>INDEX(人口源表!$1:$1048576,MATCH($B326,人口源表!$A:$A,0),MATCH(K$1,人口源表!$1:$1,0))*INDEX(城镇化率!$1:$1048576,MATCH($B326,城镇化率!$A:$A,0),MATCH(K$1,城镇化率!$5:$5,0))/100</f>
        <v>707558.84711963672</v>
      </c>
      <c r="L326" s="40">
        <f>INDEX(人口源表!$1:$1048576,MATCH($B326,人口源表!$A:$A,0),MATCH(L$1,人口源表!$1:$1,0))*INDEX(城镇化率!$1:$1048576,MATCH($B326,城镇化率!$A:$A,0),MATCH(L$1,城镇化率!$5:$5,0))/100</f>
        <v>719798.64281864453</v>
      </c>
      <c r="M326" s="40">
        <f>INDEX(人口源表!$1:$1048576,MATCH($B326,人口源表!$A:$A,0),MATCH(M$1,人口源表!$1:$1,0))*INDEX(城镇化率!$1:$1048576,MATCH($B326,城镇化率!$A:$A,0),MATCH(M$1,城镇化率!$5:$5,0))/100</f>
        <v>732143.84210911626</v>
      </c>
      <c r="N326" s="40">
        <f>INDEX(人口源表!$1:$1048576,MATCH($B326,人口源表!$A:$A,0),MATCH(N$1,人口源表!$1:$1,0))*INDEX(城镇化率!$1:$1048576,MATCH($B326,城镇化率!$A:$A,0),MATCH(N$1,城镇化率!$5:$5,0))/100</f>
        <v>744537.92406260315</v>
      </c>
      <c r="O326" s="40">
        <f>INDEX(人口源表!$1:$1048576,MATCH($B326,人口源表!$A:$A,0),MATCH(O$1,人口源表!$1:$1,0))*INDEX(城镇化率!$1:$1048576,MATCH($B326,城镇化率!$A:$A,0),MATCH(O$1,城镇化率!$5:$5,0))/100</f>
        <v>756926.85937519779</v>
      </c>
      <c r="P326" s="40">
        <f>INDEX(人口源表!$1:$1048576,MATCH($B326,人口源表!$A:$A,0),MATCH(P$1,人口源表!$1:$1,0))*INDEX(城镇化率!$1:$1048576,MATCH($B326,城镇化率!$A:$A,0),MATCH(P$1,城镇化率!$5:$5,0))/100</f>
        <v>769259.82771121012</v>
      </c>
      <c r="Q326" s="40">
        <f>INDEX(人口源表!$1:$1048576,MATCH($B326,人口源表!$A:$A,0),MATCH(Q$1,人口源表!$1:$1,0))*INDEX(城镇化率!$1:$1048576,MATCH($B326,城镇化率!$A:$A,0),MATCH(Q$1,城镇化率!$5:$5,0))/100</f>
        <v>781486.72669441102</v>
      </c>
      <c r="R326" s="40">
        <f>INDEX(人口源表!$1:$1048576,MATCH($B326,人口源表!$A:$A,0),MATCH(R$1,人口源表!$1:$1,0))*INDEX(城镇化率!$1:$1048576,MATCH($B326,城镇化率!$A:$A,0),MATCH(R$1,城镇化率!$5:$5,0))/100</f>
        <v>793561.53700956539</v>
      </c>
      <c r="S326" s="40">
        <f>INDEX(人口源表!$1:$1048576,MATCH($B326,人口源表!$A:$A,0),MATCH(S$1,人口源表!$1:$1,0))*INDEX(城镇化率!$1:$1048576,MATCH($B326,城镇化率!$A:$A,0),MATCH(S$1,城镇化率!$5:$5,0))/100</f>
        <v>801454.13761156285</v>
      </c>
      <c r="T326" s="40">
        <f>INDEX(人口源表!$1:$1048576,MATCH($B326,人口源表!$A:$A,0),MATCH(T$1,人口源表!$1:$1,0))*INDEX(城镇化率!$1:$1048576,MATCH($B326,城镇化率!$A:$A,0),MATCH(T$1,城镇化率!$5:$5,0))/100</f>
        <v>809016.13048225164</v>
      </c>
      <c r="U326" s="40">
        <f>INDEX(人口源表!$1:$1048576,MATCH($B326,人口源表!$A:$A,0),MATCH(U$1,人口源表!$1:$1,0))*INDEX(城镇化率!$1:$1048576,MATCH($B326,城镇化率!$A:$A,0),MATCH(U$1,城镇化率!$5:$5,0))/100</f>
        <v>816214.32698722591</v>
      </c>
      <c r="V326" s="40">
        <f>INDEX(人口源表!$1:$1048576,MATCH($B326,人口源表!$A:$A,0),MATCH(V$1,人口源表!$1:$1,0))*INDEX(城镇化率!$1:$1048576,MATCH($B326,城镇化率!$A:$A,0),MATCH(V$1,城镇化率!$5:$5,0))/100</f>
        <v>823022.17537850584</v>
      </c>
      <c r="W326" s="40">
        <f>INDEX(人口源表!$1:$1048576,MATCH($B326,人口源表!$A:$A,0),MATCH(W$1,人口源表!$1:$1,0))*INDEX(城镇化率!$1:$1048576,MATCH($B326,城镇化率!$A:$A,0),MATCH(W$1,城镇化率!$5:$5,0))/100</f>
        <v>829415.45220566436</v>
      </c>
      <c r="X326" s="40">
        <f>INDEX(人口源表!$1:$1048576,MATCH($B326,人口源表!$A:$A,0),MATCH(X$1,人口源表!$1:$1,0))*INDEX(城镇化率!$1:$1048576,MATCH($B326,城镇化率!$A:$A,0),MATCH(X$1,城镇化率!$5:$5,0))/100</f>
        <v>835374.57907763612</v>
      </c>
      <c r="Y326" s="40">
        <f>INDEX(人口源表!$1:$1048576,MATCH($B326,人口源表!$A:$A,0),MATCH(Y$1,人口源表!$1:$1,0))*INDEX(城镇化率!$1:$1048576,MATCH($B326,城镇化率!$A:$A,0),MATCH(Y$1,城镇化率!$5:$5,0))/100</f>
        <v>840884.17842359631</v>
      </c>
      <c r="Z326" s="40">
        <f>INDEX(人口源表!$1:$1048576,MATCH($B326,人口源表!$A:$A,0),MATCH(Z$1,人口源表!$1:$1,0))*INDEX(城镇化率!$1:$1048576,MATCH($B326,城镇化率!$A:$A,0),MATCH(Z$1,城镇化率!$5:$5,0))/100</f>
        <v>845934.88910053088</v>
      </c>
      <c r="AA326" s="40">
        <f>INDEX(人口源表!$1:$1048576,MATCH($B326,人口源表!$A:$A,0),MATCH(AA$1,人口源表!$1:$1,0))*INDEX(城镇化率!$1:$1048576,MATCH($B326,城镇化率!$A:$A,0),MATCH(AA$1,城镇化率!$5:$5,0))/100</f>
        <v>850520.66215397744</v>
      </c>
      <c r="AB326" s="40">
        <f>INDEX(人口源表!$1:$1048576,MATCH($B326,人口源表!$A:$A,0),MATCH(AB$1,人口源表!$1:$1,0))*INDEX(城镇化率!$1:$1048576,MATCH($B326,城镇化率!$A:$A,0),MATCH(AB$1,城镇化率!$5:$5,0))/100</f>
        <v>854640.56871943863</v>
      </c>
      <c r="AC326" s="40">
        <f>INDEX(人口源表!$1:$1048576,MATCH($B326,人口源表!$A:$A,0),MATCH(AC$1,人口源表!$1:$1,0))*INDEX(城镇化率!$1:$1048576,MATCH($B326,城镇化率!$A:$A,0),MATCH(AC$1,城镇化率!$5:$5,0))/100</f>
        <v>857249.23263142561</v>
      </c>
      <c r="AD326" s="40">
        <f>INDEX(人口源表!$1:$1048576,MATCH($B326,人口源表!$A:$A,0),MATCH(AD$1,人口源表!$1:$1,0))*INDEX(城镇化率!$1:$1048576,MATCH($B326,城镇化率!$A:$A,0),MATCH(AD$1,城镇化率!$5:$5,0))/100</f>
        <v>859398.3395870711</v>
      </c>
      <c r="AE326" s="40">
        <f>INDEX(人口源表!$1:$1048576,MATCH($B326,人口源表!$A:$A,0),MATCH(AE$1,人口源表!$1:$1,0))*INDEX(城镇化率!$1:$1048576,MATCH($B326,城镇化率!$A:$A,0),MATCH(AE$1,城镇化率!$5:$5,0))/100</f>
        <v>861105.28396103426</v>
      </c>
      <c r="AF326" s="40">
        <f>INDEX(人口源表!$1:$1048576,MATCH($B326,人口源表!$A:$A,0),MATCH(AF$1,人口源表!$1:$1,0))*INDEX(城镇化率!$1:$1048576,MATCH($B326,城镇化率!$A:$A,0),MATCH(AF$1,城镇化率!$5:$5,0))/100</f>
        <v>862390.67781590065</v>
      </c>
      <c r="AG326" s="40">
        <f>INDEX(人口源表!$1:$1048576,MATCH($B326,人口源表!$A:$A,0),MATCH(AG$1,人口源表!$1:$1,0))*INDEX(城镇化率!$1:$1048576,MATCH($B326,城镇化率!$A:$A,0),MATCH(AG$1,城镇化率!$5:$5,0))/100</f>
        <v>863281.33561647078</v>
      </c>
      <c r="AH326" s="40">
        <f>INDEX(人口源表!$1:$1048576,MATCH($B326,人口源表!$A:$A,0),MATCH(AH$1,人口源表!$1:$1,0))*INDEX(城镇化率!$1:$1048576,MATCH($B326,城镇化率!$A:$A,0),MATCH(AH$1,城镇化率!$5:$5,0))/100</f>
        <v>863809.21285816166</v>
      </c>
      <c r="AI326" s="40">
        <f>INDEX(人口源表!$1:$1048576,MATCH($B326,人口源表!$A:$A,0),MATCH(AI$1,人口源表!$1:$1,0))*INDEX(城镇化率!$1:$1048576,MATCH($B326,城镇化率!$A:$A,0),MATCH(AI$1,城镇化率!$5:$5,0))/100</f>
        <v>864012.08872019115</v>
      </c>
      <c r="AJ326" s="40">
        <f>INDEX(人口源表!$1:$1048576,MATCH($B326,人口源表!$A:$A,0),MATCH(AJ$1,人口源表!$1:$1,0))*INDEX(城镇化率!$1:$1048576,MATCH($B326,城镇化率!$A:$A,0),MATCH(AJ$1,城镇化率!$5:$5,0))/100</f>
        <v>863932.48709096282</v>
      </c>
      <c r="AK326" s="40">
        <f>INDEX(人口源表!$1:$1048576,MATCH($B326,人口源表!$A:$A,0),MATCH(AK$1,人口源表!$1:$1,0))*INDEX(城镇化率!$1:$1048576,MATCH($B326,城镇化率!$A:$A,0),MATCH(AK$1,城镇化率!$5:$5,0))/100</f>
        <v>863620.13737954432</v>
      </c>
      <c r="AL326" s="40">
        <f>INDEX(人口源表!$1:$1048576,MATCH($B326,人口源表!$A:$A,0),MATCH(AL$1,人口源表!$1:$1,0))*INDEX(城镇化率!$1:$1048576,MATCH($B326,城镇化率!$A:$A,0),MATCH(AL$1,城镇化率!$5:$5,0))/100</f>
        <v>863129.71823384019</v>
      </c>
      <c r="AM326" s="40">
        <f>INDEX(人口源表!$1:$1048576,MATCH($B326,人口源表!$A:$A,0),MATCH(AM$1,人口源表!$1:$1,0))*INDEX(城镇化率!$1:$1048576,MATCH($B326,城镇化率!$A:$A,0),MATCH(AM$1,城镇化率!$5:$5,0))/100</f>
        <v>862520.94361930538</v>
      </c>
      <c r="AN326" s="40">
        <f>INDEX(人口源表!$1:$1048576,MATCH($B326,人口源表!$A:$A,0),MATCH(AN$1,人口源表!$1:$1,0))*INDEX(城镇化率!$1:$1048576,MATCH($B326,城镇化率!$A:$A,0),MATCH(AN$1,城镇化率!$5:$5,0))/100</f>
        <v>861861.65474321588</v>
      </c>
      <c r="AO326" s="40">
        <f>INDEX(人口源表!$1:$1048576,MATCH($B326,人口源表!$A:$A,0),MATCH(AO$1,人口源表!$1:$1,0))*INDEX(城镇化率!$1:$1048576,MATCH($B326,城镇化率!$A:$A,0),MATCH(AO$1,城镇化率!$5:$5,0))/100</f>
        <v>861223.74195936415</v>
      </c>
      <c r="AP326" s="40">
        <f>INDEX(人口源表!$1:$1048576,MATCH($B326,人口源表!$A:$A,0),MATCH(AP$1,人口源表!$1:$1,0))*INDEX(城镇化率!$1:$1048576,MATCH($B326,城镇化率!$A:$A,0),MATCH(AP$1,城镇化率!$5:$5,0))/100</f>
        <v>860686.84451369371</v>
      </c>
      <c r="AQ326" s="40">
        <f>INDEX(人口源表!$1:$1048576,MATCH($B326,人口源表!$A:$A,0),MATCH(AQ$1,人口源表!$1:$1,0))*INDEX(城镇化率!$1:$1048576,MATCH($B326,城镇化率!$A:$A,0),MATCH(AQ$1,城镇化率!$5:$5,0))/100</f>
        <v>860336.66296547907</v>
      </c>
      <c r="AR326" s="40">
        <f>INDEX(人口源表!$1:$1048576,MATCH($B326,人口源表!$A:$A,0),MATCH(AR$1,人口源表!$1:$1,0))*INDEX(城镇化率!$1:$1048576,MATCH($B326,城镇化率!$A:$A,0),MATCH(AR$1,城镇化率!$5:$5,0))/100</f>
        <v>860263.84195287596</v>
      </c>
      <c r="AS326" s="40">
        <f>INDEX(人口源表!$1:$1048576,MATCH($B326,人口源表!$A:$A,0),MATCH(AS$1,人口源表!$1:$1,0))*INDEX(城镇化率!$1:$1048576,MATCH($B326,城镇化率!$A:$A,0),MATCH(AS$1,城镇化率!$5:$5,0))/100</f>
        <v>860567.72563612531</v>
      </c>
      <c r="AT326" s="40">
        <f>INDEX(人口源表!$1:$1048576,MATCH($B326,人口源表!$A:$A,0),MATCH(AT$1,人口源表!$1:$1,0))*INDEX(城镇化率!$1:$1048576,MATCH($B326,城镇化率!$A:$A,0),MATCH(AT$1,城镇化率!$5:$5,0))/100</f>
        <v>861353.43539135298</v>
      </c>
      <c r="AU326" s="40">
        <f>INDEX(人口源表!$1:$1048576,MATCH($B326,人口源表!$A:$A,0),MATCH(AU$1,人口源表!$1:$1,0))*INDEX(城镇化率!$1:$1048576,MATCH($B326,城镇化率!$A:$A,0),MATCH(AU$1,城镇化率!$5:$5,0))/100</f>
        <v>862732.58176680061</v>
      </c>
      <c r="AV326" s="40">
        <f>INDEX(人口源表!$1:$1048576,MATCH($B326,人口源表!$A:$A,0),MATCH(AV$1,人口源表!$1:$1,0))*INDEX(城镇化率!$1:$1048576,MATCH($B326,城镇化率!$A:$A,0),MATCH(AV$1,城镇化率!$5:$5,0))/100</f>
        <v>864823.99141825247</v>
      </c>
    </row>
    <row r="327" spans="1:48" x14ac:dyDescent="0.15">
      <c r="A327" s="4" t="s">
        <v>881</v>
      </c>
      <c r="B327" s="36" t="s">
        <v>668</v>
      </c>
      <c r="C327" s="34">
        <f>VLOOKUP(B327,'[1]2016省城人口总结（根）'!B:C,2,FALSE)/100</f>
        <v>0.462455</v>
      </c>
      <c r="D327" s="40">
        <f>INDEX(人口源表!$1:$1048576,MATCH($B327,人口源表!$A:$A,0),MATCH(D$1,人口源表!$1:$1,0))*INDEX(城镇化率!$1:$1048576,MATCH($B327,城镇化率!$A:$A,0),MATCH(D$1,城镇化率!$5:$5,0))/100</f>
        <v>132433.06405252148</v>
      </c>
      <c r="E327" s="40">
        <f>INDEX(人口源表!$1:$1048576,MATCH($B327,人口源表!$A:$A,0),MATCH(E$1,人口源表!$1:$1,0))*INDEX(城镇化率!$1:$1048576,MATCH($B327,城镇化率!$A:$A,0),MATCH(E$1,城镇化率!$5:$5,0))/100</f>
        <v>135707.47598092438</v>
      </c>
      <c r="F327" s="40">
        <f>INDEX(人口源表!$1:$1048576,MATCH($B327,人口源表!$A:$A,0),MATCH(F$1,人口源表!$1:$1,0))*INDEX(城镇化率!$1:$1048576,MATCH($B327,城镇化率!$A:$A,0),MATCH(F$1,城镇化率!$5:$5,0))/100</f>
        <v>139039.42277903264</v>
      </c>
      <c r="G327" s="40">
        <f>INDEX(人口源表!$1:$1048576,MATCH($B327,人口源表!$A:$A,0),MATCH(G$1,人口源表!$1:$1,0))*INDEX(城镇化率!$1:$1048576,MATCH($B327,城镇化率!$A:$A,0),MATCH(G$1,城镇化率!$5:$5,0))/100</f>
        <v>127809.78355358606</v>
      </c>
      <c r="H327" s="40">
        <f>INDEX(人口源表!$1:$1048576,MATCH($B327,人口源表!$A:$A,0),MATCH(H$1,人口源表!$1:$1,0))*INDEX(城镇化率!$1:$1048576,MATCH($B327,城镇化率!$A:$A,0),MATCH(H$1,城镇化率!$5:$5,0))/100</f>
        <v>131261.50418907579</v>
      </c>
      <c r="I327" s="40">
        <f>INDEX(人口源表!$1:$1048576,MATCH($B327,人口源表!$A:$A,0),MATCH(I$1,人口源表!$1:$1,0))*INDEX(城镇化率!$1:$1048576,MATCH($B327,城镇化率!$A:$A,0),MATCH(I$1,城镇化率!$5:$5,0))/100</f>
        <v>133860.30545004309</v>
      </c>
      <c r="J327" s="40">
        <f>INDEX(人口源表!$1:$1048576,MATCH($B327,人口源表!$A:$A,0),MATCH(J$1,人口源表!$1:$1,0))*INDEX(城镇化率!$1:$1048576,MATCH($B327,城镇化率!$A:$A,0),MATCH(J$1,城镇化率!$5:$5,0))/100</f>
        <v>136484.33020733597</v>
      </c>
      <c r="K327" s="40">
        <f>INDEX(人口源表!$1:$1048576,MATCH($B327,人口源表!$A:$A,0),MATCH(K$1,人口源表!$1:$1,0))*INDEX(城镇化率!$1:$1048576,MATCH($B327,城镇化率!$A:$A,0),MATCH(K$1,城镇化率!$5:$5,0))/100</f>
        <v>139123.49223714822</v>
      </c>
      <c r="L327" s="40">
        <f>INDEX(人口源表!$1:$1048576,MATCH($B327,人口源表!$A:$A,0),MATCH(L$1,人口源表!$1:$1,0))*INDEX(城镇化率!$1:$1048576,MATCH($B327,城镇化率!$A:$A,0),MATCH(L$1,城镇化率!$5:$5,0))/100</f>
        <v>141768.84028951157</v>
      </c>
      <c r="M327" s="40">
        <f>INDEX(人口源表!$1:$1048576,MATCH($B327,人口源表!$A:$A,0),MATCH(M$1,人口源表!$1:$1,0))*INDEX(城镇化率!$1:$1048576,MATCH($B327,城镇化率!$A:$A,0),MATCH(M$1,城镇化率!$5:$5,0))/100</f>
        <v>144411.58511260516</v>
      </c>
      <c r="N327" s="40">
        <f>INDEX(人口源表!$1:$1048576,MATCH($B327,人口源表!$A:$A,0),MATCH(N$1,人口源表!$1:$1,0))*INDEX(城镇化率!$1:$1048576,MATCH($B327,城镇化率!$A:$A,0),MATCH(N$1,城镇化率!$5:$5,0))/100</f>
        <v>147042.59136472654</v>
      </c>
      <c r="O327" s="40">
        <f>INDEX(人口源表!$1:$1048576,MATCH($B327,人口源表!$A:$A,0),MATCH(O$1,人口源表!$1:$1,0))*INDEX(城镇化率!$1:$1048576,MATCH($B327,城镇化率!$A:$A,0),MATCH(O$1,城镇化率!$5:$5,0))/100</f>
        <v>149653.42989154253</v>
      </c>
      <c r="P327" s="40">
        <f>INDEX(人口源表!$1:$1048576,MATCH($B327,人口源表!$A:$A,0),MATCH(P$1,人口源表!$1:$1,0))*INDEX(城镇化率!$1:$1048576,MATCH($B327,城镇化率!$A:$A,0),MATCH(P$1,城镇化率!$5:$5,0))/100</f>
        <v>152236.95775512801</v>
      </c>
      <c r="Q327" s="40">
        <f>INDEX(人口源表!$1:$1048576,MATCH($B327,人口源表!$A:$A,0),MATCH(Q$1,人口源表!$1:$1,0))*INDEX(城镇化率!$1:$1048576,MATCH($B327,城镇化率!$A:$A,0),MATCH(Q$1,城镇化率!$5:$5,0))/100</f>
        <v>154785.22639458199</v>
      </c>
      <c r="R327" s="40">
        <f>INDEX(人口源表!$1:$1048576,MATCH($B327,人口源表!$A:$A,0),MATCH(R$1,人口源表!$1:$1,0))*INDEX(城镇化率!$1:$1048576,MATCH($B327,城镇化率!$A:$A,0),MATCH(R$1,城镇化率!$5:$5,0))/100</f>
        <v>157291.08765961987</v>
      </c>
      <c r="S327" s="40">
        <f>INDEX(人口源表!$1:$1048576,MATCH($B327,人口源表!$A:$A,0),MATCH(S$1,人口源表!$1:$1,0))*INDEX(城镇化率!$1:$1048576,MATCH($B327,城镇化率!$A:$A,0),MATCH(S$1,城镇化率!$5:$5,0))/100</f>
        <v>158957.40851254898</v>
      </c>
      <c r="T327" s="40">
        <f>INDEX(人口源表!$1:$1048576,MATCH($B327,人口源表!$A:$A,0),MATCH(T$1,人口源表!$1:$1,0))*INDEX(城镇化率!$1:$1048576,MATCH($B327,城镇化率!$A:$A,0),MATCH(T$1,城镇化率!$5:$5,0))/100</f>
        <v>160548.69619323855</v>
      </c>
      <c r="U327" s="40">
        <f>INDEX(人口源表!$1:$1048576,MATCH($B327,人口源表!$A:$A,0),MATCH(U$1,人口源表!$1:$1,0))*INDEX(城镇化率!$1:$1048576,MATCH($B327,城镇化率!$A:$A,0),MATCH(U$1,城镇化率!$5:$5,0))/100</f>
        <v>162060.94621456854</v>
      </c>
      <c r="V327" s="40">
        <f>INDEX(人口源表!$1:$1048576,MATCH($B327,人口源表!$A:$A,0),MATCH(V$1,人口源表!$1:$1,0))*INDEX(城镇化率!$1:$1048576,MATCH($B327,城镇化率!$A:$A,0),MATCH(V$1,城镇化率!$5:$5,0))/100</f>
        <v>163490.08598950601</v>
      </c>
      <c r="W327" s="40">
        <f>INDEX(人口源表!$1:$1048576,MATCH($B327,人口源表!$A:$A,0),MATCH(W$1,人口源表!$1:$1,0))*INDEX(城镇化率!$1:$1048576,MATCH($B327,城镇化率!$A:$A,0),MATCH(W$1,城镇化率!$5:$5,0))/100</f>
        <v>164833.09462440913</v>
      </c>
      <c r="X327" s="40">
        <f>INDEX(人口源表!$1:$1048576,MATCH($B327,人口源表!$A:$A,0),MATCH(X$1,人口源表!$1:$1,0))*INDEX(城镇化率!$1:$1048576,MATCH($B327,城镇化率!$A:$A,0),MATCH(X$1,城镇化率!$5:$5,0))/100</f>
        <v>166086.90393008239</v>
      </c>
      <c r="Y327" s="40">
        <f>INDEX(人口源表!$1:$1048576,MATCH($B327,人口源表!$A:$A,0),MATCH(Y$1,人口源表!$1:$1,0))*INDEX(城镇化率!$1:$1048576,MATCH($B327,城镇化率!$A:$A,0),MATCH(Y$1,城镇化率!$5:$5,0))/100</f>
        <v>167249.52971363335</v>
      </c>
      <c r="Z327" s="40">
        <f>INDEX(人口源表!$1:$1048576,MATCH($B327,人口源表!$A:$A,0),MATCH(Z$1,人口源表!$1:$1,0))*INDEX(城镇化率!$1:$1048576,MATCH($B327,城镇化率!$A:$A,0),MATCH(Z$1,城镇化率!$5:$5,0))/100</f>
        <v>168321.2370200739</v>
      </c>
      <c r="AA327" s="40">
        <f>INDEX(人口源表!$1:$1048576,MATCH($B327,人口源表!$A:$A,0),MATCH(AA$1,人口源表!$1:$1,0))*INDEX(城镇化率!$1:$1048576,MATCH($B327,城镇化率!$A:$A,0),MATCH(AA$1,城镇化率!$5:$5,0))/100</f>
        <v>169300.02404932599</v>
      </c>
      <c r="AB327" s="40">
        <f>INDEX(人口源表!$1:$1048576,MATCH($B327,人口源表!$A:$A,0),MATCH(AB$1,人口源表!$1:$1,0))*INDEX(城镇化率!$1:$1048576,MATCH($B327,城镇化率!$A:$A,0),MATCH(AB$1,城镇化率!$5:$5,0))/100</f>
        <v>170187.30974929949</v>
      </c>
      <c r="AC327" s="40">
        <f>INDEX(人口源表!$1:$1048576,MATCH($B327,人口源表!$A:$A,0),MATCH(AC$1,人口源表!$1:$1,0))*INDEX(城镇化率!$1:$1048576,MATCH($B327,城镇化率!$A:$A,0),MATCH(AC$1,城镇化率!$5:$5,0))/100</f>
        <v>170774.17426684577</v>
      </c>
      <c r="AD327" s="40">
        <f>INDEX(人口源表!$1:$1048576,MATCH($B327,人口源表!$A:$A,0),MATCH(AD$1,人口源表!$1:$1,0))*INDEX(城镇化率!$1:$1048576,MATCH($B327,城镇化率!$A:$A,0),MATCH(AD$1,城镇化率!$5:$5,0))/100</f>
        <v>171271.59691173871</v>
      </c>
      <c r="AE327" s="40">
        <f>INDEX(人口源表!$1:$1048576,MATCH($B327,人口源表!$A:$A,0),MATCH(AE$1,人口源表!$1:$1,0))*INDEX(城镇化率!$1:$1048576,MATCH($B327,城镇化率!$A:$A,0),MATCH(AE$1,城镇化率!$5:$5,0))/100</f>
        <v>171680.8740003274</v>
      </c>
      <c r="AF327" s="40">
        <f>INDEX(人口源表!$1:$1048576,MATCH($B327,人口源表!$A:$A,0),MATCH(AF$1,人口源表!$1:$1,0))*INDEX(城镇化率!$1:$1048576,MATCH($B327,城镇化率!$A:$A,0),MATCH(AF$1,城镇化率!$5:$5,0))/100</f>
        <v>172007.41121730625</v>
      </c>
      <c r="AG327" s="40">
        <f>INDEX(人口源表!$1:$1048576,MATCH($B327,人口源表!$A:$A,0),MATCH(AG$1,人口源表!$1:$1,0))*INDEX(城镇化率!$1:$1048576,MATCH($B327,城镇化率!$A:$A,0),MATCH(AG$1,城镇化率!$5:$5,0))/100</f>
        <v>172255.53264822497</v>
      </c>
      <c r="AH327" s="40">
        <f>INDEX(人口源表!$1:$1048576,MATCH($B327,人口源表!$A:$A,0),MATCH(AH$1,人口源表!$1:$1,0))*INDEX(城镇化率!$1:$1048576,MATCH($B327,城镇化率!$A:$A,0),MATCH(AH$1,城镇化率!$5:$5,0))/100</f>
        <v>172430.22226187144</v>
      </c>
      <c r="AI327" s="40">
        <f>INDEX(人口源表!$1:$1048576,MATCH($B327,人口源表!$A:$A,0),MATCH(AI$1,人口源表!$1:$1,0))*INDEX(城镇化率!$1:$1048576,MATCH($B327,城镇化率!$A:$A,0),MATCH(AI$1,城镇化率!$5:$5,0))/100</f>
        <v>172538.31524609876</v>
      </c>
      <c r="AJ327" s="40">
        <f>INDEX(人口源表!$1:$1048576,MATCH($B327,人口源表!$A:$A,0),MATCH(AJ$1,人口源表!$1:$1,0))*INDEX(城镇化率!$1:$1048576,MATCH($B327,城镇化率!$A:$A,0),MATCH(AJ$1,城镇化率!$5:$5,0))/100</f>
        <v>172586.75615045376</v>
      </c>
      <c r="AK327" s="40">
        <f>INDEX(人口源表!$1:$1048576,MATCH($B327,人口源表!$A:$A,0),MATCH(AK$1,人口源表!$1:$1,0))*INDEX(城镇化率!$1:$1048576,MATCH($B327,城镇化率!$A:$A,0),MATCH(AK$1,城镇化率!$5:$5,0))/100</f>
        <v>172584.38263677392</v>
      </c>
      <c r="AL327" s="40">
        <f>INDEX(人口源表!$1:$1048576,MATCH($B327,人口源表!$A:$A,0),MATCH(AL$1,人口源表!$1:$1,0))*INDEX(城镇化率!$1:$1048576,MATCH($B327,城镇化率!$A:$A,0),MATCH(AL$1,城镇化率!$5:$5,0))/100</f>
        <v>172539.57424852837</v>
      </c>
      <c r="AM327" s="40">
        <f>INDEX(人口源表!$1:$1048576,MATCH($B327,人口源表!$A:$A,0),MATCH(AM$1,人口源表!$1:$1,0))*INDEX(城镇化率!$1:$1048576,MATCH($B327,城镇化率!$A:$A,0),MATCH(AM$1,城镇化率!$5:$5,0))/100</f>
        <v>172462.63737693307</v>
      </c>
      <c r="AN327" s="40">
        <f>INDEX(人口源表!$1:$1048576,MATCH($B327,人口源表!$A:$A,0),MATCH(AN$1,人口源表!$1:$1,0))*INDEX(城镇化率!$1:$1048576,MATCH($B327,城镇化率!$A:$A,0),MATCH(AN$1,城镇化率!$5:$5,0))/100</f>
        <v>172364.03742615756</v>
      </c>
      <c r="AO327" s="40">
        <f>INDEX(人口源表!$1:$1048576,MATCH($B327,人口源表!$A:$A,0),MATCH(AO$1,人口源表!$1:$1,0))*INDEX(城镇化率!$1:$1048576,MATCH($B327,城镇化率!$A:$A,0),MATCH(AO$1,城镇化率!$5:$5,0))/100</f>
        <v>172256.81330612994</v>
      </c>
      <c r="AP327" s="40">
        <f>INDEX(人口源表!$1:$1048576,MATCH($B327,人口源表!$A:$A,0),MATCH(AP$1,人口源表!$1:$1,0))*INDEX(城镇化率!$1:$1048576,MATCH($B327,城镇化率!$A:$A,0),MATCH(AP$1,城镇化率!$5:$5,0))/100</f>
        <v>172152.38580067534</v>
      </c>
      <c r="AQ327" s="40">
        <f>INDEX(人口源表!$1:$1048576,MATCH($B327,人口源表!$A:$A,0),MATCH(AQ$1,人口源表!$1:$1,0))*INDEX(城镇化率!$1:$1048576,MATCH($B327,城镇化率!$A:$A,0),MATCH(AQ$1,城镇化率!$5:$5,0))/100</f>
        <v>172064.7798204195</v>
      </c>
      <c r="AR327" s="40">
        <f>INDEX(人口源表!$1:$1048576,MATCH($B327,人口源表!$A:$A,0),MATCH(AR$1,人口源表!$1:$1,0))*INDEX(城镇化率!$1:$1048576,MATCH($B327,城镇化率!$A:$A,0),MATCH(AR$1,城镇化率!$5:$5,0))/100</f>
        <v>172010.06177099666</v>
      </c>
      <c r="AS327" s="40">
        <f>INDEX(人口源表!$1:$1048576,MATCH($B327,人口源表!$A:$A,0),MATCH(AS$1,人口源表!$1:$1,0))*INDEX(城镇化率!$1:$1048576,MATCH($B327,城镇化率!$A:$A,0),MATCH(AS$1,城镇化率!$5:$5,0))/100</f>
        <v>172002.70167706307</v>
      </c>
      <c r="AT327" s="40">
        <f>INDEX(人口源表!$1:$1048576,MATCH($B327,人口源表!$A:$A,0),MATCH(AT$1,人口源表!$1:$1,0))*INDEX(城镇化率!$1:$1048576,MATCH($B327,城镇化率!$A:$A,0),MATCH(AT$1,城镇化率!$5:$5,0))/100</f>
        <v>172060.45844319201</v>
      </c>
      <c r="AU327" s="40">
        <f>INDEX(人口源表!$1:$1048576,MATCH($B327,人口源表!$A:$A,0),MATCH(AU$1,人口源表!$1:$1,0))*INDEX(城镇化率!$1:$1048576,MATCH($B327,城镇化率!$A:$A,0),MATCH(AU$1,城镇化率!$5:$5,0))/100</f>
        <v>172200.73768672338</v>
      </c>
      <c r="AV327" s="40">
        <f>INDEX(人口源表!$1:$1048576,MATCH($B327,人口源表!$A:$A,0),MATCH(AV$1,人口源表!$1:$1,0))*INDEX(城镇化率!$1:$1048576,MATCH($B327,城镇化率!$A:$A,0),MATCH(AV$1,城镇化率!$5:$5,0))/100</f>
        <v>172442.44062157784</v>
      </c>
    </row>
    <row r="328" spans="1:48" x14ac:dyDescent="0.15">
      <c r="A328" s="4" t="s">
        <v>881</v>
      </c>
      <c r="B328" s="36" t="s">
        <v>669</v>
      </c>
      <c r="C328" s="34">
        <f>VLOOKUP(B328,'[1]2016省城人口总结（根）'!B:C,2,FALSE)/100</f>
        <v>0.462455</v>
      </c>
      <c r="D328" s="40">
        <f>INDEX(人口源表!$1:$1048576,MATCH($B328,人口源表!$A:$A,0),MATCH(D$1,人口源表!$1:$1,0))*INDEX(城镇化率!$1:$1048576,MATCH($B328,城镇化率!$A:$A,0),MATCH(D$1,城镇化率!$5:$5,0))/100</f>
        <v>124541.57547499884</v>
      </c>
      <c r="E328" s="40">
        <f>INDEX(人口源表!$1:$1048576,MATCH($B328,人口源表!$A:$A,0),MATCH(E$1,人口源表!$1:$1,0))*INDEX(城镇化率!$1:$1048576,MATCH($B328,城镇化率!$A:$A,0),MATCH(E$1,城镇化率!$5:$5,0))/100</f>
        <v>127654.83136605231</v>
      </c>
      <c r="F328" s="40">
        <f>INDEX(人口源表!$1:$1048576,MATCH($B328,人口源表!$A:$A,0),MATCH(F$1,人口源表!$1:$1,0))*INDEX(城镇化率!$1:$1048576,MATCH($B328,城镇化率!$A:$A,0),MATCH(F$1,城镇化率!$5:$5,0))/100</f>
        <v>130835.78759259518</v>
      </c>
      <c r="G328" s="40">
        <f>INDEX(人口源表!$1:$1048576,MATCH($B328,人口源表!$A:$A,0),MATCH(G$1,人口源表!$1:$1,0))*INDEX(城镇化率!$1:$1048576,MATCH($B328,城镇化率!$A:$A,0),MATCH(G$1,城镇化率!$5:$5,0))/100</f>
        <v>133071.8296865538</v>
      </c>
      <c r="H328" s="40">
        <f>INDEX(人口源表!$1:$1048576,MATCH($B328,人口源表!$A:$A,0),MATCH(H$1,人口源表!$1:$1,0))*INDEX(城镇化率!$1:$1048576,MATCH($B328,城镇化率!$A:$A,0),MATCH(H$1,城镇化率!$5:$5,0))/100</f>
        <v>136647.20552108093</v>
      </c>
      <c r="I328" s="40">
        <f>INDEX(人口源表!$1:$1048576,MATCH($B328,人口源表!$A:$A,0),MATCH(I$1,人口源表!$1:$1,0))*INDEX(城镇化率!$1:$1048576,MATCH($B328,城镇化率!$A:$A,0),MATCH(I$1,城镇化率!$5:$5,0))/100</f>
        <v>139407.29582221422</v>
      </c>
      <c r="J328" s="40">
        <f>INDEX(人口源表!$1:$1048576,MATCH($B328,人口源表!$A:$A,0),MATCH(J$1,人口源表!$1:$1,0))*INDEX(城镇化率!$1:$1048576,MATCH($B328,城镇化率!$A:$A,0),MATCH(J$1,城镇化率!$5:$5,0))/100</f>
        <v>142260.90531929611</v>
      </c>
      <c r="K328" s="40">
        <f>INDEX(人口源表!$1:$1048576,MATCH($B328,人口源表!$A:$A,0),MATCH(K$1,人口源表!$1:$1,0))*INDEX(城镇化率!$1:$1048576,MATCH($B328,城镇化率!$A:$A,0),MATCH(K$1,城镇化率!$5:$5,0))/100</f>
        <v>145194.34665609628</v>
      </c>
      <c r="L328" s="40">
        <f>INDEX(人口源表!$1:$1048576,MATCH($B328,人口源表!$A:$A,0),MATCH(L$1,人口源表!$1:$1,0))*INDEX(城镇化率!$1:$1048576,MATCH($B328,城镇化率!$A:$A,0),MATCH(L$1,城镇化率!$5:$5,0))/100</f>
        <v>148192.82371974085</v>
      </c>
      <c r="M328" s="40">
        <f>INDEX(人口源表!$1:$1048576,MATCH($B328,人口源表!$A:$A,0),MATCH(M$1,人口源表!$1:$1,0))*INDEX(城镇化率!$1:$1048576,MATCH($B328,城镇化率!$A:$A,0),MATCH(M$1,城镇化率!$5:$5,0))/100</f>
        <v>151243.51053917033</v>
      </c>
      <c r="N328" s="40">
        <f>INDEX(人口源表!$1:$1048576,MATCH($B328,人口源表!$A:$A,0),MATCH(N$1,人口源表!$1:$1,0))*INDEX(城镇化率!$1:$1048576,MATCH($B328,城镇化率!$A:$A,0),MATCH(N$1,城镇化率!$5:$5,0))/100</f>
        <v>154331.98904871559</v>
      </c>
      <c r="O328" s="40">
        <f>INDEX(人口源表!$1:$1048576,MATCH($B328,人口源表!$A:$A,0),MATCH(O$1,人口源表!$1:$1,0))*INDEX(城镇化率!$1:$1048576,MATCH($B328,城镇化率!$A:$A,0),MATCH(O$1,城镇化率!$5:$5,0))/100</f>
        <v>157446.42622301937</v>
      </c>
      <c r="P328" s="40">
        <f>INDEX(人口源表!$1:$1048576,MATCH($B328,人口源表!$A:$A,0),MATCH(P$1,人口源表!$1:$1,0))*INDEX(城镇化率!$1:$1048576,MATCH($B328,城镇化率!$A:$A,0),MATCH(P$1,城镇化率!$5:$5,0))/100</f>
        <v>160574.50376151528</v>
      </c>
      <c r="Q328" s="40">
        <f>INDEX(人口源表!$1:$1048576,MATCH($B328,人口源表!$A:$A,0),MATCH(Q$1,人口源表!$1:$1,0))*INDEX(城镇化率!$1:$1048576,MATCH($B328,城镇化率!$A:$A,0),MATCH(Q$1,城镇化率!$5:$5,0))/100</f>
        <v>163703.40589789418</v>
      </c>
      <c r="R328" s="40">
        <f>INDEX(人口源表!$1:$1048576,MATCH($B328,人口源表!$A:$A,0),MATCH(R$1,人口源表!$1:$1,0))*INDEX(城镇化率!$1:$1048576,MATCH($B328,城镇化率!$A:$A,0),MATCH(R$1,城镇化率!$5:$5,0))/100</f>
        <v>166823.08594658377</v>
      </c>
      <c r="S328" s="40">
        <f>INDEX(人口源表!$1:$1048576,MATCH($B328,人口源表!$A:$A,0),MATCH(S$1,人口源表!$1:$1,0))*INDEX(城镇化率!$1:$1048576,MATCH($B328,城镇化率!$A:$A,0),MATCH(S$1,城镇化率!$5:$5,0))/100</f>
        <v>169080.80384493317</v>
      </c>
      <c r="T328" s="40">
        <f>INDEX(人口源表!$1:$1048576,MATCH($B328,人口源表!$A:$A,0),MATCH(T$1,人口源表!$1:$1,0))*INDEX(城镇化率!$1:$1048576,MATCH($B328,城镇化率!$A:$A,0),MATCH(T$1,城镇化率!$5:$5,0))/100</f>
        <v>171282.41165340081</v>
      </c>
      <c r="U328" s="40">
        <f>INDEX(人口源表!$1:$1048576,MATCH($B328,人口源表!$A:$A,0),MATCH(U$1,人口源表!$1:$1,0))*INDEX(城镇化率!$1:$1048576,MATCH($B328,城镇化率!$A:$A,0),MATCH(U$1,城镇化率!$5:$5,0))/100</f>
        <v>173418.59821410672</v>
      </c>
      <c r="V328" s="40">
        <f>INDEX(人口源表!$1:$1048576,MATCH($B328,人口源表!$A:$A,0),MATCH(V$1,人口源表!$1:$1,0))*INDEX(城镇化率!$1:$1048576,MATCH($B328,城镇化率!$A:$A,0),MATCH(V$1,城镇化率!$5:$5,0))/100</f>
        <v>175482.66313236405</v>
      </c>
      <c r="W328" s="40">
        <f>INDEX(人口源表!$1:$1048576,MATCH($B328,人口源表!$A:$A,0),MATCH(W$1,人口源表!$1:$1,0))*INDEX(城镇化率!$1:$1048576,MATCH($B328,城镇化率!$A:$A,0),MATCH(W$1,城镇化率!$5:$5,0))/100</f>
        <v>177467.22251731402</v>
      </c>
      <c r="X328" s="40">
        <f>INDEX(人口源表!$1:$1048576,MATCH($B328,人口源表!$A:$A,0),MATCH(X$1,人口源表!$1:$1,0))*INDEX(城镇化率!$1:$1048576,MATCH($B328,城镇化率!$A:$A,0),MATCH(X$1,城镇化率!$5:$5,0))/100</f>
        <v>179366.44587379909</v>
      </c>
      <c r="Y328" s="40">
        <f>INDEX(人口源表!$1:$1048576,MATCH($B328,人口源表!$A:$A,0),MATCH(Y$1,人口源表!$1:$1,0))*INDEX(城镇化率!$1:$1048576,MATCH($B328,城镇化率!$A:$A,0),MATCH(Y$1,城镇化率!$5:$5,0))/100</f>
        <v>181176.66260050281</v>
      </c>
      <c r="Z328" s="40">
        <f>INDEX(人口源表!$1:$1048576,MATCH($B328,人口源表!$A:$A,0),MATCH(Z$1,人口源表!$1:$1,0))*INDEX(城镇化率!$1:$1048576,MATCH($B328,城镇化率!$A:$A,0),MATCH(Z$1,城镇化率!$5:$5,0))/100</f>
        <v>182893.00488081973</v>
      </c>
      <c r="AA328" s="40">
        <f>INDEX(人口源表!$1:$1048576,MATCH($B328,人口源表!$A:$A,0),MATCH(AA$1,人口源表!$1:$1,0))*INDEX(城镇化率!$1:$1048576,MATCH($B328,城镇化率!$A:$A,0),MATCH(AA$1,城镇化率!$5:$5,0))/100</f>
        <v>184512.80807890405</v>
      </c>
      <c r="AB328" s="40">
        <f>INDEX(人口源表!$1:$1048576,MATCH($B328,人口源表!$A:$A,0),MATCH(AB$1,人口源表!$1:$1,0))*INDEX(城镇化率!$1:$1048576,MATCH($B328,城镇化率!$A:$A,0),MATCH(AB$1,城镇化率!$5:$5,0))/100</f>
        <v>186035.09247471896</v>
      </c>
      <c r="AC328" s="40">
        <f>INDEX(人口源表!$1:$1048576,MATCH($B328,人口源表!$A:$A,0),MATCH(AC$1,人口源表!$1:$1,0))*INDEX(城镇化率!$1:$1048576,MATCH($B328,城镇化率!$A:$A,0),MATCH(AC$1,城镇化率!$5:$5,0))/100</f>
        <v>187228.90994496527</v>
      </c>
      <c r="AD328" s="40">
        <f>INDEX(人口源表!$1:$1048576,MATCH($B328,人口源表!$A:$A,0),MATCH(AD$1,人口源表!$1:$1,0))*INDEX(城镇化率!$1:$1048576,MATCH($B328,城镇化率!$A:$A,0),MATCH(AD$1,城镇化率!$5:$5,0))/100</f>
        <v>188322.00977695352</v>
      </c>
      <c r="AE328" s="40">
        <f>INDEX(人口源表!$1:$1048576,MATCH($B328,人口源表!$A:$A,0),MATCH(AE$1,人口源表!$1:$1,0))*INDEX(城镇化率!$1:$1048576,MATCH($B328,城镇化率!$A:$A,0),MATCH(AE$1,城镇化率!$5:$5,0))/100</f>
        <v>189315.53571758792</v>
      </c>
      <c r="AF328" s="40">
        <f>INDEX(人口源表!$1:$1048576,MATCH($B328,人口源表!$A:$A,0),MATCH(AF$1,人口源表!$1:$1,0))*INDEX(城镇化率!$1:$1048576,MATCH($B328,城镇化率!$A:$A,0),MATCH(AF$1,城镇化率!$5:$5,0))/100</f>
        <v>190213.57335578755</v>
      </c>
      <c r="AG328" s="40">
        <f>INDEX(人口源表!$1:$1048576,MATCH($B328,人口源表!$A:$A,0),MATCH(AG$1,人口源表!$1:$1,0))*INDEX(城镇化率!$1:$1048576,MATCH($B328,城镇化率!$A:$A,0),MATCH(AG$1,城镇化率!$5:$5,0))/100</f>
        <v>191019.69322785799</v>
      </c>
      <c r="AH328" s="40">
        <f>INDEX(人口源表!$1:$1048576,MATCH($B328,人口源表!$A:$A,0),MATCH(AH$1,人口源表!$1:$1,0))*INDEX(城镇化率!$1:$1048576,MATCH($B328,城镇化率!$A:$A,0),MATCH(AH$1,城镇化率!$5:$5,0))/100</f>
        <v>191739.29072337438</v>
      </c>
      <c r="AI328" s="40">
        <f>INDEX(人口源表!$1:$1048576,MATCH($B328,人口源表!$A:$A,0),MATCH(AI$1,人口源表!$1:$1,0))*INDEX(城镇化率!$1:$1048576,MATCH($B328,城镇化率!$A:$A,0),MATCH(AI$1,城镇化率!$5:$5,0))/100</f>
        <v>192379.61992604614</v>
      </c>
      <c r="AJ328" s="40">
        <f>INDEX(人口源表!$1:$1048576,MATCH($B328,人口源表!$A:$A,0),MATCH(AJ$1,人口源表!$1:$1,0))*INDEX(城镇化率!$1:$1048576,MATCH($B328,城镇化率!$A:$A,0),MATCH(AJ$1,城镇化率!$5:$5,0))/100</f>
        <v>192948.05183097729</v>
      </c>
      <c r="AK328" s="40">
        <f>INDEX(人口源表!$1:$1048576,MATCH($B328,人口源表!$A:$A,0),MATCH(AK$1,人口源表!$1:$1,0))*INDEX(城镇化率!$1:$1048576,MATCH($B328,城镇化率!$A:$A,0),MATCH(AK$1,城镇化率!$5:$5,0))/100</f>
        <v>193454.45240383173</v>
      </c>
      <c r="AL328" s="40">
        <f>INDEX(人口源表!$1:$1048576,MATCH($B328,人口源表!$A:$A,0),MATCH(AL$1,人口源表!$1:$1,0))*INDEX(城镇化率!$1:$1048576,MATCH($B328,城镇化率!$A:$A,0),MATCH(AL$1,城镇化率!$5:$5,0))/100</f>
        <v>193907.64968041211</v>
      </c>
      <c r="AM328" s="40">
        <f>INDEX(人口源表!$1:$1048576,MATCH($B328,人口源表!$A:$A,0),MATCH(AM$1,人口源表!$1:$1,0))*INDEX(城镇化率!$1:$1048576,MATCH($B328,城镇化率!$A:$A,0),MATCH(AM$1,城镇化率!$5:$5,0))/100</f>
        <v>194321.39998492415</v>
      </c>
      <c r="AN328" s="40">
        <f>INDEX(人口源表!$1:$1048576,MATCH($B328,人口源表!$A:$A,0),MATCH(AN$1,人口源表!$1:$1,0))*INDEX(城镇化率!$1:$1048576,MATCH($B328,城镇化率!$A:$A,0),MATCH(AN$1,城镇化率!$5:$5,0))/100</f>
        <v>194707.26778626177</v>
      </c>
      <c r="AO328" s="40">
        <f>INDEX(人口源表!$1:$1048576,MATCH($B328,人口源表!$A:$A,0),MATCH(AO$1,人口源表!$1:$1,0))*INDEX(城镇化率!$1:$1048576,MATCH($B328,城镇化率!$A:$A,0),MATCH(AO$1,城镇化率!$5:$5,0))/100</f>
        <v>195080.01160633698</v>
      </c>
      <c r="AP328" s="40">
        <f>INDEX(人口源表!$1:$1048576,MATCH($B328,人口源表!$A:$A,0),MATCH(AP$1,人口源表!$1:$1,0))*INDEX(城镇化率!$1:$1048576,MATCH($B328,城镇化率!$A:$A,0),MATCH(AP$1,城镇化率!$5:$5,0))/100</f>
        <v>195455.82600587394</v>
      </c>
      <c r="AQ328" s="40">
        <f>INDEX(人口源表!$1:$1048576,MATCH($B328,人口源表!$A:$A,0),MATCH(AQ$1,人口源表!$1:$1,0))*INDEX(城镇化率!$1:$1048576,MATCH($B328,城镇化率!$A:$A,0),MATCH(AQ$1,城镇化率!$5:$5,0))/100</f>
        <v>195851.15093617342</v>
      </c>
      <c r="AR328" s="40">
        <f>INDEX(人口源表!$1:$1048576,MATCH($B328,人口源表!$A:$A,0),MATCH(AR$1,人口源表!$1:$1,0))*INDEX(城镇化率!$1:$1048576,MATCH($B328,城镇化率!$A:$A,0),MATCH(AR$1,城镇化率!$5:$5,0))/100</f>
        <v>196285.72452856193</v>
      </c>
      <c r="AS328" s="40">
        <f>INDEX(人口源表!$1:$1048576,MATCH($B328,人口源表!$A:$A,0),MATCH(AS$1,人口源表!$1:$1,0))*INDEX(城镇化率!$1:$1048576,MATCH($B328,城镇化率!$A:$A,0),MATCH(AS$1,城镇化率!$5:$5,0))/100</f>
        <v>196777.74377514888</v>
      </c>
      <c r="AT328" s="40">
        <f>INDEX(人口源表!$1:$1048576,MATCH($B328,人口源表!$A:$A,0),MATCH(AT$1,人口源表!$1:$1,0))*INDEX(城镇化率!$1:$1048576,MATCH($B328,城镇化率!$A:$A,0),MATCH(AT$1,城镇化率!$5:$5,0))/100</f>
        <v>197349.97971736555</v>
      </c>
      <c r="AU328" s="40">
        <f>INDEX(人口源表!$1:$1048576,MATCH($B328,人口源表!$A:$A,0),MATCH(AU$1,人口源表!$1:$1,0))*INDEX(城镇化率!$1:$1048576,MATCH($B328,城镇化率!$A:$A,0),MATCH(AU$1,城镇化率!$5:$5,0))/100</f>
        <v>198024.92493644904</v>
      </c>
      <c r="AV328" s="40">
        <f>INDEX(人口源表!$1:$1048576,MATCH($B328,人口源表!$A:$A,0),MATCH(AV$1,人口源表!$1:$1,0))*INDEX(城镇化率!$1:$1048576,MATCH($B328,城镇化率!$A:$A,0),MATCH(AV$1,城镇化率!$5:$5,0))/100</f>
        <v>198827.26248778228</v>
      </c>
    </row>
    <row r="329" spans="1:48" x14ac:dyDescent="0.15">
      <c r="A329" s="4" t="s">
        <v>881</v>
      </c>
      <c r="B329" s="36" t="s">
        <v>670</v>
      </c>
      <c r="C329" s="34">
        <f>VLOOKUP(B329,'[1]2016省城人口总结（根）'!B:C,2,FALSE)/100</f>
        <v>0.462455</v>
      </c>
      <c r="D329" s="40">
        <f>INDEX(人口源表!$1:$1048576,MATCH($B329,人口源表!$A:$A,0),MATCH(D$1,人口源表!$1:$1,0))*INDEX(城镇化率!$1:$1048576,MATCH($B329,城镇化率!$A:$A,0),MATCH(D$1,城镇化率!$5:$5,0))/100</f>
        <v>214823.94620980683</v>
      </c>
      <c r="E329" s="40">
        <f>INDEX(人口源表!$1:$1048576,MATCH($B329,人口源表!$A:$A,0),MATCH(E$1,人口源表!$1:$1,0))*INDEX(城镇化率!$1:$1048576,MATCH($B329,城镇化率!$A:$A,0),MATCH(E$1,城镇化率!$5:$5,0))/100</f>
        <v>220127.71336164969</v>
      </c>
      <c r="F329" s="40">
        <f>INDEX(人口源表!$1:$1048576,MATCH($B329,人口源表!$A:$A,0),MATCH(F$1,人口源表!$1:$1,0))*INDEX(城镇化率!$1:$1048576,MATCH($B329,城镇化率!$A:$A,0),MATCH(F$1,城镇化率!$5:$5,0))/100</f>
        <v>225515.27944787484</v>
      </c>
      <c r="G329" s="40">
        <f>INDEX(人口源表!$1:$1048576,MATCH($B329,人口源表!$A:$A,0),MATCH(G$1,人口源表!$1:$1,0))*INDEX(城镇化率!$1:$1048576,MATCH($B329,城镇化率!$A:$A,0),MATCH(G$1,城镇化率!$5:$5,0))/100</f>
        <v>215579.46771192021</v>
      </c>
      <c r="H329" s="40">
        <f>INDEX(人口源表!$1:$1048576,MATCH($B329,人口源表!$A:$A,0),MATCH(H$1,人口源表!$1:$1,0))*INDEX(城镇化率!$1:$1048576,MATCH($B329,城镇化率!$A:$A,0),MATCH(H$1,城镇化率!$5:$5,0))/100</f>
        <v>221137.8070072566</v>
      </c>
      <c r="I329" s="40">
        <f>INDEX(人口源表!$1:$1048576,MATCH($B329,人口源表!$A:$A,0),MATCH(I$1,人口源表!$1:$1,0))*INDEX(城镇化率!$1:$1048576,MATCH($B329,城镇化率!$A:$A,0),MATCH(I$1,城镇化率!$5:$5,0))/100</f>
        <v>225352.41761512161</v>
      </c>
      <c r="J329" s="40">
        <f>INDEX(人口源表!$1:$1048576,MATCH($B329,人口源表!$A:$A,0),MATCH(J$1,人口源表!$1:$1,0))*INDEX(城镇化率!$1:$1048576,MATCH($B329,城镇化率!$A:$A,0),MATCH(J$1,城镇化率!$5:$5,0))/100</f>
        <v>229697.84322750161</v>
      </c>
      <c r="K329" s="40">
        <f>INDEX(人口源表!$1:$1048576,MATCH($B329,人口源表!$A:$A,0),MATCH(K$1,人口源表!$1:$1,0))*INDEX(城镇化率!$1:$1048576,MATCH($B329,城镇化率!$A:$A,0),MATCH(K$1,城镇化率!$5:$5,0))/100</f>
        <v>234152.49812958413</v>
      </c>
      <c r="L329" s="40">
        <f>INDEX(人口源表!$1:$1048576,MATCH($B329,人口源表!$A:$A,0),MATCH(L$1,人口源表!$1:$1,0))*INDEX(城镇化率!$1:$1048576,MATCH($B329,城镇化率!$A:$A,0),MATCH(L$1,城镇化率!$5:$5,0))/100</f>
        <v>238695.41381032381</v>
      </c>
      <c r="M329" s="40">
        <f>INDEX(人口源表!$1:$1048576,MATCH($B329,人口源表!$A:$A,0),MATCH(M$1,人口源表!$1:$1,0))*INDEX(城镇化率!$1:$1048576,MATCH($B329,城镇化率!$A:$A,0),MATCH(M$1,城镇化率!$5:$5,0))/100</f>
        <v>243305.25258185167</v>
      </c>
      <c r="N329" s="40">
        <f>INDEX(人口源表!$1:$1048576,MATCH($B329,人口源表!$A:$A,0),MATCH(N$1,人口源表!$1:$1,0))*INDEX(城镇化率!$1:$1048576,MATCH($B329,城镇化率!$A:$A,0),MATCH(N$1,城镇化率!$5:$5,0))/100</f>
        <v>247962.93685042078</v>
      </c>
      <c r="O329" s="40">
        <f>INDEX(人口源表!$1:$1048576,MATCH($B329,人口源表!$A:$A,0),MATCH(O$1,人口源表!$1:$1,0))*INDEX(城镇化率!$1:$1048576,MATCH($B329,城镇化率!$A:$A,0),MATCH(O$1,城镇化率!$5:$5,0))/100</f>
        <v>252649.13201928866</v>
      </c>
      <c r="P329" s="40">
        <f>INDEX(人口源表!$1:$1048576,MATCH($B329,人口源表!$A:$A,0),MATCH(P$1,人口源表!$1:$1,0))*INDEX(城镇化率!$1:$1048576,MATCH($B329,城镇化率!$A:$A,0),MATCH(P$1,城镇化率!$5:$5,0))/100</f>
        <v>257344.78891037806</v>
      </c>
      <c r="Q329" s="40">
        <f>INDEX(人口源表!$1:$1048576,MATCH($B329,人口源表!$A:$A,0),MATCH(Q$1,人口源表!$1:$1,0))*INDEX(城镇化率!$1:$1048576,MATCH($B329,城镇化率!$A:$A,0),MATCH(Q$1,城镇化率!$5:$5,0))/100</f>
        <v>262032.80089964837</v>
      </c>
      <c r="R329" s="40">
        <f>INDEX(人口源表!$1:$1048576,MATCH($B329,人口源表!$A:$A,0),MATCH(R$1,人口源表!$1:$1,0))*INDEX(城镇化率!$1:$1048576,MATCH($B329,城镇化率!$A:$A,0),MATCH(R$1,城镇化率!$5:$5,0))/100</f>
        <v>266695.93418307847</v>
      </c>
      <c r="S329" s="40">
        <f>INDEX(人口源表!$1:$1048576,MATCH($B329,人口源表!$A:$A,0),MATCH(S$1,人口源表!$1:$1,0))*INDEX(城镇化率!$1:$1048576,MATCH($B329,城镇化率!$A:$A,0),MATCH(S$1,城镇化率!$5:$5,0))/100</f>
        <v>269974.7842026974</v>
      </c>
      <c r="T329" s="40">
        <f>INDEX(人口源表!$1:$1048576,MATCH($B329,人口源表!$A:$A,0),MATCH(T$1,人口源表!$1:$1,0))*INDEX(城镇化率!$1:$1048576,MATCH($B329,城镇化率!$A:$A,0),MATCH(T$1,城镇化率!$5:$5,0))/100</f>
        <v>273159.42466642294</v>
      </c>
      <c r="U329" s="40">
        <f>INDEX(人口源表!$1:$1048576,MATCH($B329,人口源表!$A:$A,0),MATCH(U$1,人口源表!$1:$1,0))*INDEX(城镇化率!$1:$1048576,MATCH($B329,城镇化率!$A:$A,0),MATCH(U$1,城镇化率!$5:$5,0))/100</f>
        <v>276237.13514672359</v>
      </c>
      <c r="V329" s="40">
        <f>INDEX(人口源表!$1:$1048576,MATCH($B329,人口源表!$A:$A,0),MATCH(V$1,人口源表!$1:$1,0))*INDEX(城镇化率!$1:$1048576,MATCH($B329,城镇化率!$A:$A,0),MATCH(V$1,城镇化率!$5:$5,0))/100</f>
        <v>279196.62893883628</v>
      </c>
      <c r="W329" s="40">
        <f>INDEX(人口源表!$1:$1048576,MATCH($B329,人口源表!$A:$A,0),MATCH(W$1,人口源表!$1:$1,0))*INDEX(城镇化率!$1:$1048576,MATCH($B329,城镇化率!$A:$A,0),MATCH(W$1,城镇化率!$5:$5,0))/100</f>
        <v>282028.09195676743</v>
      </c>
      <c r="X329" s="40">
        <f>INDEX(人口源表!$1:$1048576,MATCH($B329,人口源表!$A:$A,0),MATCH(X$1,人口源表!$1:$1,0))*INDEX(城镇化率!$1:$1048576,MATCH($B329,城镇化率!$A:$A,0),MATCH(X$1,城镇化率!$5:$5,0))/100</f>
        <v>284722.65912959108</v>
      </c>
      <c r="Y329" s="40">
        <f>INDEX(人口源表!$1:$1048576,MATCH($B329,人口源表!$A:$A,0),MATCH(Y$1,人口源表!$1:$1,0))*INDEX(城镇化率!$1:$1048576,MATCH($B329,城镇化率!$A:$A,0),MATCH(Y$1,城镇化率!$5:$5,0))/100</f>
        <v>287273.57225094578</v>
      </c>
      <c r="Z329" s="40">
        <f>INDEX(人口源表!$1:$1048576,MATCH($B329,人口源表!$A:$A,0),MATCH(Z$1,人口源表!$1:$1,0))*INDEX(城镇化率!$1:$1048576,MATCH($B329,城镇化率!$A:$A,0),MATCH(Z$1,城镇化率!$5:$5,0))/100</f>
        <v>289674.52846908837</v>
      </c>
      <c r="AA329" s="40">
        <f>INDEX(人口源表!$1:$1048576,MATCH($B329,人口源表!$A:$A,0),MATCH(AA$1,人口源表!$1:$1,0))*INDEX(城镇化率!$1:$1048576,MATCH($B329,城镇化率!$A:$A,0),MATCH(AA$1,城镇化率!$5:$5,0))/100</f>
        <v>291921.97952861775</v>
      </c>
      <c r="AB329" s="40">
        <f>INDEX(人口源表!$1:$1048576,MATCH($B329,人口源表!$A:$A,0),MATCH(AB$1,人口源表!$1:$1,0))*INDEX(城镇化率!$1:$1048576,MATCH($B329,城镇化率!$A:$A,0),MATCH(AB$1,城镇化率!$5:$5,0))/100</f>
        <v>294013.47868963477</v>
      </c>
      <c r="AC329" s="40">
        <f>INDEX(人口源表!$1:$1048576,MATCH($B329,人口源表!$A:$A,0),MATCH(AC$1,人口源表!$1:$1,0))*INDEX(城镇化率!$1:$1048576,MATCH($B329,城镇化率!$A:$A,0),MATCH(AC$1,城镇化率!$5:$5,0))/100</f>
        <v>295586.14382967277</v>
      </c>
      <c r="AD329" s="40">
        <f>INDEX(人口源表!$1:$1048576,MATCH($B329,人口源表!$A:$A,0),MATCH(AD$1,人口源表!$1:$1,0))*INDEX(城镇化率!$1:$1048576,MATCH($B329,城镇化率!$A:$A,0),MATCH(AD$1,城镇化率!$5:$5,0))/100</f>
        <v>296998.64077131153</v>
      </c>
      <c r="AE329" s="40">
        <f>INDEX(人口源表!$1:$1048576,MATCH($B329,人口源表!$A:$A,0),MATCH(AE$1,人口源表!$1:$1,0))*INDEX(城镇化率!$1:$1048576,MATCH($B329,城镇化率!$A:$A,0),MATCH(AE$1,城镇化率!$5:$5,0))/100</f>
        <v>298253.17336881137</v>
      </c>
      <c r="AF329" s="40">
        <f>INDEX(人口源表!$1:$1048576,MATCH($B329,人口源表!$A:$A,0),MATCH(AF$1,人口源表!$1:$1,0))*INDEX(城镇化率!$1:$1048576,MATCH($B329,城镇化率!$A:$A,0),MATCH(AF$1,城镇化率!$5:$5,0))/100</f>
        <v>299356.0747495697</v>
      </c>
      <c r="AG329" s="40">
        <f>INDEX(人口源表!$1:$1048576,MATCH($B329,人口源表!$A:$A,0),MATCH(AG$1,人口源表!$1:$1,0))*INDEX(城镇化率!$1:$1048576,MATCH($B329,城镇化率!$A:$A,0),MATCH(AG$1,城镇化率!$5:$5,0))/100</f>
        <v>300312.61655405076</v>
      </c>
      <c r="AH329" s="40">
        <f>INDEX(人口源表!$1:$1048576,MATCH($B329,人口源表!$A:$A,0),MATCH(AH$1,人口源表!$1:$1,0))*INDEX(城镇化率!$1:$1048576,MATCH($B329,城镇化率!$A:$A,0),MATCH(AH$1,城镇化率!$5:$5,0))/100</f>
        <v>301131.10087747331</v>
      </c>
      <c r="AI329" s="40">
        <f>INDEX(人口源表!$1:$1048576,MATCH($B329,人口源表!$A:$A,0),MATCH(AI$1,人口源表!$1:$1,0))*INDEX(城镇化率!$1:$1048576,MATCH($B329,城镇化率!$A:$A,0),MATCH(AI$1,城镇化率!$5:$5,0))/100</f>
        <v>301821.73700988304</v>
      </c>
      <c r="AJ329" s="40">
        <f>INDEX(人口源表!$1:$1048576,MATCH($B329,人口源表!$A:$A,0),MATCH(AJ$1,人口源表!$1:$1,0))*INDEX(城镇化率!$1:$1048576,MATCH($B329,城镇化率!$A:$A,0),MATCH(AJ$1,城镇化率!$5:$5,0))/100</f>
        <v>302396.67612938723</v>
      </c>
      <c r="AK329" s="40">
        <f>INDEX(人口源表!$1:$1048576,MATCH($B329,人口源表!$A:$A,0),MATCH(AK$1,人口源表!$1:$1,0))*INDEX(城镇化率!$1:$1048576,MATCH($B329,城镇化率!$A:$A,0),MATCH(AK$1,城镇化率!$5:$5,0))/100</f>
        <v>302868.85791617638</v>
      </c>
      <c r="AL329" s="40">
        <f>INDEX(人口源表!$1:$1048576,MATCH($B329,人口源表!$A:$A,0),MATCH(AL$1,人口源表!$1:$1,0))*INDEX(城镇化率!$1:$1048576,MATCH($B329,城镇化率!$A:$A,0),MATCH(AL$1,城镇化率!$5:$5,0))/100</f>
        <v>303254.40951526555</v>
      </c>
      <c r="AM329" s="40">
        <f>INDEX(人口源表!$1:$1048576,MATCH($B329,人口源表!$A:$A,0),MATCH(AM$1,人口源表!$1:$1,0))*INDEX(城镇化率!$1:$1048576,MATCH($B329,城镇化率!$A:$A,0),MATCH(AM$1,城镇化率!$5:$5,0))/100</f>
        <v>303570.30883151374</v>
      </c>
      <c r="AN329" s="40">
        <f>INDEX(人口源表!$1:$1048576,MATCH($B329,人口源表!$A:$A,0),MATCH(AN$1,人口源表!$1:$1,0))*INDEX(城镇化率!$1:$1048576,MATCH($B329,城镇化率!$A:$A,0),MATCH(AN$1,城镇化率!$5:$5,0))/100</f>
        <v>303836.80213910167</v>
      </c>
      <c r="AO329" s="40">
        <f>INDEX(人口源表!$1:$1048576,MATCH($B329,人口源表!$A:$A,0),MATCH(AO$1,人口源表!$1:$1,0))*INDEX(城镇化率!$1:$1048576,MATCH($B329,城镇化率!$A:$A,0),MATCH(AO$1,城镇化率!$5:$5,0))/100</f>
        <v>304075.65349664749</v>
      </c>
      <c r="AP329" s="40">
        <f>INDEX(人口源表!$1:$1048576,MATCH($B329,人口源表!$A:$A,0),MATCH(AP$1,人口源表!$1:$1,0))*INDEX(城镇化率!$1:$1048576,MATCH($B329,城镇化率!$A:$A,0),MATCH(AP$1,城镇化率!$5:$5,0))/100</f>
        <v>304308.95940351312</v>
      </c>
      <c r="AQ329" s="40">
        <f>INDEX(人口源表!$1:$1048576,MATCH($B329,人口源表!$A:$A,0),MATCH(AQ$1,人口源表!$1:$1,0))*INDEX(城镇化率!$1:$1048576,MATCH($B329,城镇化率!$A:$A,0),MATCH(AQ$1,城镇化率!$5:$5,0))/100</f>
        <v>304563.4065675739</v>
      </c>
      <c r="AR329" s="40">
        <f>INDEX(人口源表!$1:$1048576,MATCH($B329,人口源表!$A:$A,0),MATCH(AR$1,人口源表!$1:$1,0))*INDEX(城镇化率!$1:$1048576,MATCH($B329,城镇化率!$A:$A,0),MATCH(AR$1,城镇化率!$5:$5,0))/100</f>
        <v>304866.6947124002</v>
      </c>
      <c r="AS329" s="40">
        <f>INDEX(人口源表!$1:$1048576,MATCH($B329,人口源表!$A:$A,0),MATCH(AS$1,人口源表!$1:$1,0))*INDEX(城镇化率!$1:$1048576,MATCH($B329,城镇化率!$A:$A,0),MATCH(AS$1,城镇化率!$5:$5,0))/100</f>
        <v>305248.77666682249</v>
      </c>
      <c r="AT329" s="40">
        <f>INDEX(人口源表!$1:$1048576,MATCH($B329,人口源表!$A:$A,0),MATCH(AT$1,人口源表!$1:$1,0))*INDEX(城镇化率!$1:$1048576,MATCH($B329,城镇化率!$A:$A,0),MATCH(AT$1,城镇化率!$5:$5,0))/100</f>
        <v>305740.66750509595</v>
      </c>
      <c r="AU329" s="40">
        <f>INDEX(人口源表!$1:$1048576,MATCH($B329,人口源表!$A:$A,0),MATCH(AU$1,人口源表!$1:$1,0))*INDEX(城镇化率!$1:$1048576,MATCH($B329,城镇化率!$A:$A,0),MATCH(AU$1,城镇化率!$5:$5,0))/100</f>
        <v>306377.54544573923</v>
      </c>
      <c r="AV329" s="40">
        <f>INDEX(人口源表!$1:$1048576,MATCH($B329,人口源表!$A:$A,0),MATCH(AV$1,人口源表!$1:$1,0))*INDEX(城镇化率!$1:$1048576,MATCH($B329,城镇化率!$A:$A,0),MATCH(AV$1,城镇化率!$5:$5,0))/100</f>
        <v>307196.34857485513</v>
      </c>
    </row>
    <row r="330" spans="1:48" x14ac:dyDescent="0.15">
      <c r="A330" s="4" t="s">
        <v>881</v>
      </c>
      <c r="B330" s="36" t="s">
        <v>671</v>
      </c>
      <c r="C330" s="34">
        <f>VLOOKUP(B330,'[1]2016省城人口总结（根）'!B:C,2,FALSE)/100</f>
        <v>0.462455</v>
      </c>
      <c r="D330" s="40">
        <f>INDEX(人口源表!$1:$1048576,MATCH($B330,人口源表!$A:$A,0),MATCH(D$1,人口源表!$1:$1,0))*INDEX(城镇化率!$1:$1048576,MATCH($B330,城镇化率!$A:$A,0),MATCH(D$1,城镇化率!$5:$5,0))/100</f>
        <v>88726.364904409216</v>
      </c>
      <c r="E330" s="40">
        <f>INDEX(人口源表!$1:$1048576,MATCH($B330,人口源表!$A:$A,0),MATCH(E$1,人口源表!$1:$1,0))*INDEX(城镇化率!$1:$1048576,MATCH($B330,城镇化率!$A:$A,0),MATCH(E$1,城镇化率!$5:$5,0))/100</f>
        <v>90939.638337343218</v>
      </c>
      <c r="F330" s="40">
        <f>INDEX(人口源表!$1:$1048576,MATCH($B330,人口源表!$A:$A,0),MATCH(F$1,人口源表!$1:$1,0))*INDEX(城镇化率!$1:$1048576,MATCH($B330,城镇化率!$A:$A,0),MATCH(F$1,城镇化率!$5:$5,0))/100</f>
        <v>93189.71903895479</v>
      </c>
      <c r="G330" s="40">
        <f>INDEX(人口源表!$1:$1048576,MATCH($B330,人口源表!$A:$A,0),MATCH(G$1,人口源表!$1:$1,0))*INDEX(城镇化率!$1:$1048576,MATCH($B330,城镇化率!$A:$A,0),MATCH(G$1,城镇化率!$5:$5,0))/100</f>
        <v>104044.22916882088</v>
      </c>
      <c r="H330" s="40">
        <f>INDEX(人口源表!$1:$1048576,MATCH($B330,人口源表!$A:$A,0),MATCH(H$1,人口源表!$1:$1,0))*INDEX(城镇化率!$1:$1048576,MATCH($B330,城镇化率!$A:$A,0),MATCH(H$1,城镇化率!$5:$5,0))/100</f>
        <v>106647.8695235799</v>
      </c>
      <c r="I330" s="40">
        <f>INDEX(人口源表!$1:$1048576,MATCH($B330,人口源表!$A:$A,0),MATCH(I$1,人口源表!$1:$1,0))*INDEX(城镇化率!$1:$1048576,MATCH($B330,城镇化率!$A:$A,0),MATCH(I$1,城镇化率!$5:$5,0))/100</f>
        <v>108659.75005505998</v>
      </c>
      <c r="J330" s="40">
        <f>INDEX(人口源表!$1:$1048576,MATCH($B330,人口源表!$A:$A,0),MATCH(J$1,人口源表!$1:$1,0))*INDEX(城镇化率!$1:$1048576,MATCH($B330,城镇化率!$A:$A,0),MATCH(J$1,城镇化率!$5:$5,0))/100</f>
        <v>110788.51316859308</v>
      </c>
      <c r="K330" s="40">
        <f>INDEX(人口源表!$1:$1048576,MATCH($B330,人口源表!$A:$A,0),MATCH(K$1,人口源表!$1:$1,0))*INDEX(城镇化率!$1:$1048576,MATCH($B330,城镇化率!$A:$A,0),MATCH(K$1,城镇化率!$5:$5,0))/100</f>
        <v>113019.3279631625</v>
      </c>
      <c r="L330" s="40">
        <f>INDEX(人口源表!$1:$1048576,MATCH($B330,人口源表!$A:$A,0),MATCH(L$1,人口源表!$1:$1,0))*INDEX(城镇化率!$1:$1048576,MATCH($B330,城镇化率!$A:$A,0),MATCH(L$1,城镇化率!$5:$5,0))/100</f>
        <v>115337.73680273717</v>
      </c>
      <c r="M330" s="40">
        <f>INDEX(人口源表!$1:$1048576,MATCH($B330,人口源表!$A:$A,0),MATCH(M$1,人口源表!$1:$1,0))*INDEX(城镇化率!$1:$1048576,MATCH($B330,城镇化率!$A:$A,0),MATCH(M$1,城镇化率!$5:$5,0))/100</f>
        <v>117730.72983534567</v>
      </c>
      <c r="N330" s="40">
        <f>INDEX(人口源表!$1:$1048576,MATCH($B330,人口源表!$A:$A,0),MATCH(N$1,人口源表!$1:$1,0))*INDEX(城镇化率!$1:$1048576,MATCH($B330,城镇化率!$A:$A,0),MATCH(N$1,城镇化率!$5:$5,0))/100</f>
        <v>120183.68172839723</v>
      </c>
      <c r="O330" s="40">
        <f>INDEX(人口源表!$1:$1048576,MATCH($B330,人口源表!$A:$A,0),MATCH(O$1,人口源表!$1:$1,0))*INDEX(城镇化率!$1:$1048576,MATCH($B330,城镇化率!$A:$A,0),MATCH(O$1,城镇化率!$5:$5,0))/100</f>
        <v>122684.52807575106</v>
      </c>
      <c r="P330" s="40">
        <f>INDEX(人口源表!$1:$1048576,MATCH($B330,人口源表!$A:$A,0),MATCH(P$1,人口源表!$1:$1,0))*INDEX(城镇化率!$1:$1048576,MATCH($B330,城镇化率!$A:$A,0),MATCH(P$1,城镇化率!$5:$5,0))/100</f>
        <v>125219.62288086751</v>
      </c>
      <c r="Q330" s="40">
        <f>INDEX(人口源表!$1:$1048576,MATCH($B330,人口源表!$A:$A,0),MATCH(Q$1,人口源表!$1:$1,0))*INDEX(城镇化率!$1:$1048576,MATCH($B330,城镇化率!$A:$A,0),MATCH(Q$1,城镇化率!$5:$5,0))/100</f>
        <v>127778.00072119152</v>
      </c>
      <c r="R330" s="40">
        <f>INDEX(人口源表!$1:$1048576,MATCH($B330,人口源表!$A:$A,0),MATCH(R$1,人口源表!$1:$1,0))*INDEX(城镇化率!$1:$1048576,MATCH($B330,城镇化率!$A:$A,0),MATCH(R$1,城镇化率!$5:$5,0))/100</f>
        <v>130347.15281601355</v>
      </c>
      <c r="S330" s="40">
        <f>INDEX(人口源表!$1:$1048576,MATCH($B330,人口源表!$A:$A,0),MATCH(S$1,人口源表!$1:$1,0))*INDEX(城镇化率!$1:$1048576,MATCH($B330,城镇化率!$A:$A,0),MATCH(S$1,城镇化率!$5:$5,0))/100</f>
        <v>132258.82070316703</v>
      </c>
      <c r="T330" s="40">
        <f>INDEX(人口源表!$1:$1048576,MATCH($B330,人口源表!$A:$A,0),MATCH(T$1,人口源表!$1:$1,0))*INDEX(城镇化率!$1:$1048576,MATCH($B330,城镇化率!$A:$A,0),MATCH(T$1,城镇化率!$5:$5,0))/100</f>
        <v>134137.22077138806</v>
      </c>
      <c r="U330" s="40">
        <f>INDEX(人口源表!$1:$1048576,MATCH($B330,人口源表!$A:$A,0),MATCH(U$1,人口源表!$1:$1,0))*INDEX(城镇化率!$1:$1048576,MATCH($B330,城镇化率!$A:$A,0),MATCH(U$1,城镇化率!$5:$5,0))/100</f>
        <v>135973.9606264919</v>
      </c>
      <c r="V330" s="40">
        <f>INDEX(人口源表!$1:$1048576,MATCH($B330,人口源表!$A:$A,0),MATCH(V$1,人口源表!$1:$1,0))*INDEX(城镇化率!$1:$1048576,MATCH($B330,城镇化率!$A:$A,0),MATCH(V$1,城镇化率!$5:$5,0))/100</f>
        <v>137760.48589094984</v>
      </c>
      <c r="W330" s="40">
        <f>INDEX(人口源表!$1:$1048576,MATCH($B330,人口源表!$A:$A,0),MATCH(W$1,人口源表!$1:$1,0))*INDEX(城镇化率!$1:$1048576,MATCH($B330,城镇化率!$A:$A,0),MATCH(W$1,城镇化率!$5:$5,0))/100</f>
        <v>139488.07820525291</v>
      </c>
      <c r="X330" s="40">
        <f>INDEX(人口源表!$1:$1048576,MATCH($B330,人口源表!$A:$A,0),MATCH(X$1,人口源表!$1:$1,0))*INDEX(城镇化率!$1:$1048576,MATCH($B330,城镇化率!$A:$A,0),MATCH(X$1,城镇化率!$5:$5,0))/100</f>
        <v>141151.23179788515</v>
      </c>
      <c r="Y330" s="40">
        <f>INDEX(人口源表!$1:$1048576,MATCH($B330,人口源表!$A:$A,0),MATCH(Y$1,人口源表!$1:$1,0))*INDEX(城镇化率!$1:$1048576,MATCH($B330,城镇化率!$A:$A,0),MATCH(Y$1,城镇化率!$5:$5,0))/100</f>
        <v>142743.20860298743</v>
      </c>
      <c r="Z330" s="40">
        <f>INDEX(人口源表!$1:$1048576,MATCH($B330,人口源表!$A:$A,0),MATCH(Z$1,人口源表!$1:$1,0))*INDEX(城镇化率!$1:$1048576,MATCH($B330,城镇化率!$A:$A,0),MATCH(Z$1,城镇化率!$5:$5,0))/100</f>
        <v>144259.42120942738</v>
      </c>
      <c r="AA330" s="40">
        <f>INDEX(人口源表!$1:$1048576,MATCH($B330,人口源表!$A:$A,0),MATCH(AA$1,人口源表!$1:$1,0))*INDEX(城镇化率!$1:$1048576,MATCH($B330,城镇化率!$A:$A,0),MATCH(AA$1,城镇化率!$5:$5,0))/100</f>
        <v>145695.77346561549</v>
      </c>
      <c r="AB330" s="40">
        <f>INDEX(人口源表!$1:$1048576,MATCH($B330,人口源表!$A:$A,0),MATCH(AB$1,人口源表!$1:$1,0))*INDEX(城镇化率!$1:$1048576,MATCH($B330,城镇化率!$A:$A,0),MATCH(AB$1,城镇化率!$5:$5,0))/100</f>
        <v>147049.24825889891</v>
      </c>
      <c r="AC330" s="40">
        <f>INDEX(人口源表!$1:$1048576,MATCH($B330,人口源表!$A:$A,0),MATCH(AC$1,人口源表!$1:$1,0))*INDEX(城镇化率!$1:$1048576,MATCH($B330,城镇化率!$A:$A,0),MATCH(AC$1,城镇化率!$5:$5,0))/100</f>
        <v>148136.44350597489</v>
      </c>
      <c r="AD330" s="40">
        <f>INDEX(人口源表!$1:$1048576,MATCH($B330,人口源表!$A:$A,0),MATCH(AD$1,人口源表!$1:$1,0))*INDEX(城镇化率!$1:$1048576,MATCH($B330,城镇化率!$A:$A,0),MATCH(AD$1,城镇化率!$5:$5,0))/100</f>
        <v>149135.40456159084</v>
      </c>
      <c r="AE330" s="40">
        <f>INDEX(人口源表!$1:$1048576,MATCH($B330,人口源表!$A:$A,0),MATCH(AE$1,人口源表!$1:$1,0))*INDEX(城镇化率!$1:$1048576,MATCH($B330,城镇化率!$A:$A,0),MATCH(AE$1,城镇化率!$5:$5,0))/100</f>
        <v>150046.25689256354</v>
      </c>
      <c r="AF330" s="40">
        <f>INDEX(人口源表!$1:$1048576,MATCH($B330,人口源表!$A:$A,0),MATCH(AF$1,人口源表!$1:$1,0))*INDEX(城镇化率!$1:$1048576,MATCH($B330,城镇化率!$A:$A,0),MATCH(AF$1,城镇化率!$5:$5,0))/100</f>
        <v>150870.88505749669</v>
      </c>
      <c r="AG330" s="40">
        <f>INDEX(人口源表!$1:$1048576,MATCH($B330,人口源表!$A:$A,0),MATCH(AG$1,人口源表!$1:$1,0))*INDEX(城镇化率!$1:$1048576,MATCH($B330,城镇化率!$A:$A,0),MATCH(AG$1,城镇化率!$5:$5,0))/100</f>
        <v>151611.79509014174</v>
      </c>
      <c r="AH330" s="40">
        <f>INDEX(人口源表!$1:$1048576,MATCH($B330,人口源表!$A:$A,0),MATCH(AH$1,人口源表!$1:$1,0))*INDEX(城镇化率!$1:$1048576,MATCH($B330,城镇化率!$A:$A,0),MATCH(AH$1,城镇化率!$5:$5,0))/100</f>
        <v>152272.71346143383</v>
      </c>
      <c r="AI330" s="40">
        <f>INDEX(人口源表!$1:$1048576,MATCH($B330,人口源表!$A:$A,0),MATCH(AI$1,人口源表!$1:$1,0))*INDEX(城镇化率!$1:$1048576,MATCH($B330,城镇化率!$A:$A,0),MATCH(AI$1,城镇化率!$5:$5,0))/100</f>
        <v>152858.60968280034</v>
      </c>
      <c r="AJ330" s="40">
        <f>INDEX(人口源表!$1:$1048576,MATCH($B330,人口源表!$A:$A,0),MATCH(AJ$1,人口源表!$1:$1,0))*INDEX(城镇化率!$1:$1048576,MATCH($B330,城镇化率!$A:$A,0),MATCH(AJ$1,城镇化率!$5:$5,0))/100</f>
        <v>153375.71916351796</v>
      </c>
      <c r="AK330" s="40">
        <f>INDEX(人口源表!$1:$1048576,MATCH($B330,人口源表!$A:$A,0),MATCH(AK$1,人口源表!$1:$1,0))*INDEX(城镇化率!$1:$1048576,MATCH($B330,城镇化率!$A:$A,0),MATCH(AK$1,城镇化率!$5:$5,0))/100</f>
        <v>153830.97209098714</v>
      </c>
      <c r="AL330" s="40">
        <f>INDEX(人口源表!$1:$1048576,MATCH($B330,人口源表!$A:$A,0),MATCH(AL$1,人口源表!$1:$1,0))*INDEX(城镇化率!$1:$1048576,MATCH($B330,城镇化率!$A:$A,0),MATCH(AL$1,城镇化率!$5:$5,0))/100</f>
        <v>154233.79502218537</v>
      </c>
      <c r="AM330" s="40">
        <f>INDEX(人口源表!$1:$1048576,MATCH($B330,人口源表!$A:$A,0),MATCH(AM$1,人口源表!$1:$1,0))*INDEX(城镇化率!$1:$1048576,MATCH($B330,城镇化率!$A:$A,0),MATCH(AM$1,城镇化率!$5:$5,0))/100</f>
        <v>154592.56458499926</v>
      </c>
      <c r="AN330" s="40">
        <f>INDEX(人口源表!$1:$1048576,MATCH($B330,人口源表!$A:$A,0),MATCH(AN$1,人口源表!$1:$1,0))*INDEX(城镇化率!$1:$1048576,MATCH($B330,城镇化率!$A:$A,0),MATCH(AN$1,城镇化率!$5:$5,0))/100</f>
        <v>154919.39415156655</v>
      </c>
      <c r="AO330" s="40">
        <f>INDEX(人口源表!$1:$1048576,MATCH($B330,人口源表!$A:$A,0),MATCH(AO$1,人口源表!$1:$1,0))*INDEX(城镇化率!$1:$1048576,MATCH($B330,城镇化率!$A:$A,0),MATCH(AO$1,城镇化率!$5:$5,0))/100</f>
        <v>155226.58358648242</v>
      </c>
      <c r="AP330" s="40">
        <f>INDEX(人口源表!$1:$1048576,MATCH($B330,人口源表!$A:$A,0),MATCH(AP$1,人口源表!$1:$1,0))*INDEX(城镇化率!$1:$1048576,MATCH($B330,城镇化率!$A:$A,0),MATCH(AP$1,城镇化率!$5:$5,0))/100</f>
        <v>155527.22653670411</v>
      </c>
      <c r="AQ330" s="40">
        <f>INDEX(人口源表!$1:$1048576,MATCH($B330,人口源表!$A:$A,0),MATCH(AQ$1,人口源表!$1:$1,0))*INDEX(城镇化率!$1:$1048576,MATCH($B330,城镇化率!$A:$A,0),MATCH(AQ$1,城镇化率!$5:$5,0))/100</f>
        <v>155836.43923550504</v>
      </c>
      <c r="AR330" s="40">
        <f>INDEX(人口源表!$1:$1048576,MATCH($B330,人口源表!$A:$A,0),MATCH(AR$1,人口源表!$1:$1,0))*INDEX(城镇化率!$1:$1048576,MATCH($B330,城镇化率!$A:$A,0),MATCH(AR$1,城镇化率!$5:$5,0))/100</f>
        <v>156170.17656932116</v>
      </c>
      <c r="AS330" s="40">
        <f>INDEX(人口源表!$1:$1048576,MATCH($B330,人口源表!$A:$A,0),MATCH(AS$1,人口源表!$1:$1,0))*INDEX(城镇化率!$1:$1048576,MATCH($B330,城镇化率!$A:$A,0),MATCH(AS$1,城镇化率!$5:$5,0))/100</f>
        <v>156547.08291911642</v>
      </c>
      <c r="AT330" s="40">
        <f>INDEX(人口源表!$1:$1048576,MATCH($B330,人口源表!$A:$A,0),MATCH(AT$1,人口源表!$1:$1,0))*INDEX(城镇化率!$1:$1048576,MATCH($B330,城镇化率!$A:$A,0),MATCH(AT$1,城镇化率!$5:$5,0))/100</f>
        <v>156985.46707866926</v>
      </c>
      <c r="AU330" s="40">
        <f>INDEX(人口源表!$1:$1048576,MATCH($B330,人口源表!$A:$A,0),MATCH(AU$1,人口源表!$1:$1,0))*INDEX(城镇化率!$1:$1048576,MATCH($B330,城镇化率!$A:$A,0),MATCH(AU$1,城镇化率!$5:$5,0))/100</f>
        <v>157505.76137583848</v>
      </c>
      <c r="AV330" s="40">
        <f>INDEX(人口源表!$1:$1048576,MATCH($B330,人口源表!$A:$A,0),MATCH(AV$1,人口源表!$1:$1,0))*INDEX(城镇化率!$1:$1048576,MATCH($B330,城镇化率!$A:$A,0),MATCH(AV$1,城镇化率!$5:$5,0))/100</f>
        <v>158129.93977638363</v>
      </c>
    </row>
    <row r="331" spans="1:48" x14ac:dyDescent="0.15">
      <c r="A331" s="4" t="s">
        <v>881</v>
      </c>
      <c r="B331" s="36" t="s">
        <v>672</v>
      </c>
      <c r="C331" s="34">
        <f>VLOOKUP(B331,'[1]2016省城人口总结（根）'!B:C,2,FALSE)/100</f>
        <v>0.462455</v>
      </c>
      <c r="D331" s="40">
        <f>INDEX(人口源表!$1:$1048576,MATCH($B331,人口源表!$A:$A,0),MATCH(D$1,人口源表!$1:$1,0))*INDEX(城镇化率!$1:$1048576,MATCH($B331,城镇化率!$A:$A,0),MATCH(D$1,城镇化率!$5:$5,0))/100</f>
        <v>184870.5351032647</v>
      </c>
      <c r="E331" s="40">
        <f>INDEX(人口源表!$1:$1048576,MATCH($B331,人口源表!$A:$A,0),MATCH(E$1,人口源表!$1:$1,0))*INDEX(城镇化率!$1:$1048576,MATCH($B331,城镇化率!$A:$A,0),MATCH(E$1,城镇化率!$5:$5,0))/100</f>
        <v>189323.58285966478</v>
      </c>
      <c r="F331" s="40">
        <f>INDEX(人口源表!$1:$1048576,MATCH($B331,人口源表!$A:$A,0),MATCH(F$1,人口源表!$1:$1,0))*INDEX(城镇化率!$1:$1048576,MATCH($B331,城镇化率!$A:$A,0),MATCH(F$1,城镇化率!$5:$5,0))/100</f>
        <v>193838.64032094541</v>
      </c>
      <c r="G331" s="40">
        <f>INDEX(人口源表!$1:$1048576,MATCH($B331,人口源表!$A:$A,0),MATCH(G$1,人口源表!$1:$1,0))*INDEX(城镇化率!$1:$1048576,MATCH($B331,城镇化率!$A:$A,0),MATCH(G$1,城镇化率!$5:$5,0))/100</f>
        <v>205848.79295942385</v>
      </c>
      <c r="H331" s="40">
        <f>INDEX(人口源表!$1:$1048576,MATCH($B331,人口源表!$A:$A,0),MATCH(H$1,人口源表!$1:$1,0))*INDEX(城镇化率!$1:$1048576,MATCH($B331,城镇化率!$A:$A,0),MATCH(H$1,城镇化率!$5:$5,0))/100</f>
        <v>210354.03593122165</v>
      </c>
      <c r="I331" s="40">
        <f>INDEX(人口源表!$1:$1048576,MATCH($B331,人口源表!$A:$A,0),MATCH(I$1,人口源表!$1:$1,0))*INDEX(城镇化率!$1:$1048576,MATCH($B331,城镇化率!$A:$A,0),MATCH(I$1,城镇化率!$5:$5,0))/100</f>
        <v>213838.70244031146</v>
      </c>
      <c r="J331" s="40">
        <f>INDEX(人口源表!$1:$1048576,MATCH($B331,人口源表!$A:$A,0),MATCH(J$1,人口源表!$1:$1,0))*INDEX(城镇化率!$1:$1048576,MATCH($B331,城镇化率!$A:$A,0),MATCH(J$1,城镇化率!$5:$5,0))/100</f>
        <v>217691.48974912212</v>
      </c>
      <c r="K331" s="40">
        <f>INDEX(人口源表!$1:$1048576,MATCH($B331,人口源表!$A:$A,0),MATCH(K$1,人口源表!$1:$1,0))*INDEX(城镇化率!$1:$1048576,MATCH($B331,城镇化率!$A:$A,0),MATCH(K$1,城镇化率!$5:$5,0))/100</f>
        <v>221873.16286909216</v>
      </c>
      <c r="L331" s="40">
        <f>INDEX(人口源表!$1:$1048576,MATCH($B331,人口源表!$A:$A,0),MATCH(L$1,人口源表!$1:$1,0))*INDEX(城镇化率!$1:$1048576,MATCH($B331,城镇化率!$A:$A,0),MATCH(L$1,城镇化率!$5:$5,0))/100</f>
        <v>226344.25284906157</v>
      </c>
      <c r="M331" s="40">
        <f>INDEX(人口源表!$1:$1048576,MATCH($B331,人口源表!$A:$A,0),MATCH(M$1,人口源表!$1:$1,0))*INDEX(城镇化率!$1:$1048576,MATCH($B331,城镇化率!$A:$A,0),MATCH(M$1,城镇化率!$5:$5,0))/100</f>
        <v>231068.20767822245</v>
      </c>
      <c r="N331" s="40">
        <f>INDEX(人口源表!$1:$1048576,MATCH($B331,人口源表!$A:$A,0),MATCH(N$1,人口源表!$1:$1,0))*INDEX(城镇化率!$1:$1048576,MATCH($B331,城镇化率!$A:$A,0),MATCH(N$1,城镇化率!$5:$5,0))/100</f>
        <v>236007.3793377399</v>
      </c>
      <c r="O331" s="40">
        <f>INDEX(人口源表!$1:$1048576,MATCH($B331,人口源表!$A:$A,0),MATCH(O$1,人口源表!$1:$1,0))*INDEX(城镇化率!$1:$1048576,MATCH($B331,城镇化率!$A:$A,0),MATCH(O$1,城镇化率!$5:$5,0))/100</f>
        <v>241126.19080604316</v>
      </c>
      <c r="P331" s="40">
        <f>INDEX(人口源表!$1:$1048576,MATCH($B331,人口源表!$A:$A,0),MATCH(P$1,人口源表!$1:$1,0))*INDEX(城镇化率!$1:$1048576,MATCH($B331,城镇化率!$A:$A,0),MATCH(P$1,城镇化率!$5:$5,0))/100</f>
        <v>246389.67239784106</v>
      </c>
      <c r="Q331" s="40">
        <f>INDEX(人口源表!$1:$1048576,MATCH($B331,人口源表!$A:$A,0),MATCH(Q$1,人口源表!$1:$1,0))*INDEX(城镇化率!$1:$1048576,MATCH($B331,城镇化率!$A:$A,0),MATCH(Q$1,城镇化率!$5:$5,0))/100</f>
        <v>251764.61181856866</v>
      </c>
      <c r="R331" s="40">
        <f>INDEX(人口源表!$1:$1048576,MATCH($B331,人口源表!$A:$A,0),MATCH(R$1,人口源表!$1:$1,0))*INDEX(城镇化率!$1:$1048576,MATCH($B331,城镇化率!$A:$A,0),MATCH(R$1,城镇化率!$5:$5,0))/100</f>
        <v>257219.13207929212</v>
      </c>
      <c r="S331" s="40">
        <f>INDEX(人口源表!$1:$1048576,MATCH($B331,人口源表!$A:$A,0),MATCH(S$1,人口源表!$1:$1,0))*INDEX(城镇化率!$1:$1048576,MATCH($B331,城镇化率!$A:$A,0),MATCH(S$1,城镇化率!$5:$5,0))/100</f>
        <v>261421.63557470159</v>
      </c>
      <c r="T331" s="40">
        <f>INDEX(人口源表!$1:$1048576,MATCH($B331,人口源表!$A:$A,0),MATCH(T$1,人口源表!$1:$1,0))*INDEX(城镇化率!$1:$1048576,MATCH($B331,城镇化率!$A:$A,0),MATCH(T$1,城镇化率!$5:$5,0))/100</f>
        <v>265595.15249394206</v>
      </c>
      <c r="U331" s="40">
        <f>INDEX(人口源表!$1:$1048576,MATCH($B331,人口源表!$A:$A,0),MATCH(U$1,人口源表!$1:$1,0))*INDEX(城镇化率!$1:$1048576,MATCH($B331,城镇化率!$A:$A,0),MATCH(U$1,城镇化率!$5:$5,0))/100</f>
        <v>269713.4471759036</v>
      </c>
      <c r="V331" s="40">
        <f>INDEX(人口源表!$1:$1048576,MATCH($B331,人口源表!$A:$A,0),MATCH(V$1,人口源表!$1:$1,0))*INDEX(城镇化率!$1:$1048576,MATCH($B331,城镇化率!$A:$A,0),MATCH(V$1,城镇化率!$5:$5,0))/100</f>
        <v>273750.32304377889</v>
      </c>
      <c r="W331" s="40">
        <f>INDEX(人口源表!$1:$1048576,MATCH($B331,人口源表!$A:$A,0),MATCH(W$1,人口源表!$1:$1,0))*INDEX(城镇化率!$1:$1048576,MATCH($B331,城镇化率!$A:$A,0),MATCH(W$1,城镇化率!$5:$5,0))/100</f>
        <v>277684.67276186752</v>
      </c>
      <c r="X331" s="40">
        <f>INDEX(人口源表!$1:$1048576,MATCH($B331,人口源表!$A:$A,0),MATCH(X$1,人口源表!$1:$1,0))*INDEX(城镇化率!$1:$1048576,MATCH($B331,城镇化率!$A:$A,0),MATCH(X$1,城镇化率!$5:$5,0))/100</f>
        <v>281495.54405180452</v>
      </c>
      <c r="Y331" s="40">
        <f>INDEX(人口源表!$1:$1048576,MATCH($B331,人口源表!$A:$A,0),MATCH(Y$1,人口源表!$1:$1,0))*INDEX(城镇化率!$1:$1048576,MATCH($B331,城镇化率!$A:$A,0),MATCH(Y$1,城镇化率!$5:$5,0))/100</f>
        <v>285165.54421341675</v>
      </c>
      <c r="Z331" s="40">
        <f>INDEX(人口源表!$1:$1048576,MATCH($B331,人口源表!$A:$A,0),MATCH(Z$1,人口源表!$1:$1,0))*INDEX(城镇化率!$1:$1048576,MATCH($B331,城镇化率!$A:$A,0),MATCH(Z$1,城镇化率!$5:$5,0))/100</f>
        <v>288679.79672604776</v>
      </c>
      <c r="AA331" s="40">
        <f>INDEX(人口源表!$1:$1048576,MATCH($B331,人口源表!$A:$A,0),MATCH(AA$1,人口源表!$1:$1,0))*INDEX(城镇化率!$1:$1048576,MATCH($B331,城镇化率!$A:$A,0),MATCH(AA$1,城镇化率!$5:$5,0))/100</f>
        <v>292024.86516173155</v>
      </c>
      <c r="AB331" s="40">
        <f>INDEX(人口源表!$1:$1048576,MATCH($B331,人口源表!$A:$A,0),MATCH(AB$1,人口源表!$1:$1,0))*INDEX(城镇化率!$1:$1048576,MATCH($B331,城镇化率!$A:$A,0),MATCH(AB$1,城镇化率!$5:$5,0))/100</f>
        <v>295191.09049864992</v>
      </c>
      <c r="AC331" s="40">
        <f>INDEX(人口源表!$1:$1048576,MATCH($B331,人口源表!$A:$A,0),MATCH(AC$1,人口源表!$1:$1,0))*INDEX(城镇化率!$1:$1048576,MATCH($B331,城镇化率!$A:$A,0),MATCH(AC$1,城镇化率!$5:$5,0))/100</f>
        <v>297806.67111342499</v>
      </c>
      <c r="AD331" s="40">
        <f>INDEX(人口源表!$1:$1048576,MATCH($B331,人口源表!$A:$A,0),MATCH(AD$1,人口源表!$1:$1,0))*INDEX(城镇化率!$1:$1048576,MATCH($B331,城镇化率!$A:$A,0),MATCH(AD$1,城镇化率!$5:$5,0))/100</f>
        <v>300224.785627237</v>
      </c>
      <c r="AE331" s="40">
        <f>INDEX(人口源表!$1:$1048576,MATCH($B331,人口源表!$A:$A,0),MATCH(AE$1,人口源表!$1:$1,0))*INDEX(城镇化率!$1:$1048576,MATCH($B331,城镇化率!$A:$A,0),MATCH(AE$1,城镇化率!$5:$5,0))/100</f>
        <v>302446.009687368</v>
      </c>
      <c r="AF331" s="40">
        <f>INDEX(人口源表!$1:$1048576,MATCH($B331,人口源表!$A:$A,0),MATCH(AF$1,人口源表!$1:$1,0))*INDEX(城镇化率!$1:$1048576,MATCH($B331,城镇化率!$A:$A,0),MATCH(AF$1,城镇化率!$5:$5,0))/100</f>
        <v>304470.94496470806</v>
      </c>
      <c r="AG331" s="40">
        <f>INDEX(人口源表!$1:$1048576,MATCH($B331,人口源表!$A:$A,0),MATCH(AG$1,人口源表!$1:$1,0))*INDEX(城镇化率!$1:$1048576,MATCH($B331,城镇化率!$A:$A,0),MATCH(AG$1,城镇化率!$5:$5,0))/100</f>
        <v>306304.90229942458</v>
      </c>
      <c r="AH331" s="40">
        <f>INDEX(人口源表!$1:$1048576,MATCH($B331,人口源表!$A:$A,0),MATCH(AH$1,人口源表!$1:$1,0))*INDEX(城镇化率!$1:$1048576,MATCH($B331,城镇化率!$A:$A,0),MATCH(AH$1,城镇化率!$5:$5,0))/100</f>
        <v>307955.6400303308</v>
      </c>
      <c r="AI331" s="40">
        <f>INDEX(人口源表!$1:$1048576,MATCH($B331,人口源表!$A:$A,0),MATCH(AI$1,人口源表!$1:$1,0))*INDEX(城镇化率!$1:$1048576,MATCH($B331,城镇化率!$A:$A,0),MATCH(AI$1,城镇化率!$5:$5,0))/100</f>
        <v>309435.17860412359</v>
      </c>
      <c r="AJ331" s="40">
        <f>INDEX(人口源表!$1:$1048576,MATCH($B331,人口源表!$A:$A,0),MATCH(AJ$1,人口源表!$1:$1,0))*INDEX(城镇化率!$1:$1048576,MATCH($B331,城镇化率!$A:$A,0),MATCH(AJ$1,城镇化率!$5:$5,0))/100</f>
        <v>310756.32770537934</v>
      </c>
      <c r="AK331" s="40">
        <f>INDEX(人口源表!$1:$1048576,MATCH($B331,人口源表!$A:$A,0),MATCH(AK$1,人口源表!$1:$1,0))*INDEX(城镇化率!$1:$1048576,MATCH($B331,城镇化率!$A:$A,0),MATCH(AK$1,城镇化率!$5:$5,0))/100</f>
        <v>311938.04742629384</v>
      </c>
      <c r="AL331" s="40">
        <f>INDEX(人口源表!$1:$1048576,MATCH($B331,人口源表!$A:$A,0),MATCH(AL$1,人口源表!$1:$1,0))*INDEX(城镇化率!$1:$1048576,MATCH($B331,城镇化率!$A:$A,0),MATCH(AL$1,城镇化率!$5:$5,0))/100</f>
        <v>312999.5975569727</v>
      </c>
      <c r="AM331" s="40">
        <f>INDEX(人口源表!$1:$1048576,MATCH($B331,人口源表!$A:$A,0),MATCH(AM$1,人口源表!$1:$1,0))*INDEX(城镇化率!$1:$1048576,MATCH($B331,城镇化率!$A:$A,0),MATCH(AM$1,城镇化率!$5:$5,0))/100</f>
        <v>313965.3302344539</v>
      </c>
      <c r="AN331" s="40">
        <f>INDEX(人口源表!$1:$1048576,MATCH($B331,人口源表!$A:$A,0),MATCH(AN$1,人口源表!$1:$1,0))*INDEX(城镇化率!$1:$1048576,MATCH($B331,城镇化率!$A:$A,0),MATCH(AN$1,城镇化率!$5:$5,0))/100</f>
        <v>314862.3792058205</v>
      </c>
      <c r="AO331" s="40">
        <f>INDEX(人口源表!$1:$1048576,MATCH($B331,人口源表!$A:$A,0),MATCH(AO$1,人口源表!$1:$1,0))*INDEX(城镇化率!$1:$1048576,MATCH($B331,城镇化率!$A:$A,0),MATCH(AO$1,城镇化率!$5:$5,0))/100</f>
        <v>315722.51847476501</v>
      </c>
      <c r="AP331" s="40">
        <f>INDEX(人口源表!$1:$1048576,MATCH($B331,人口源表!$A:$A,0),MATCH(AP$1,人口源表!$1:$1,0))*INDEX(城镇化率!$1:$1048576,MATCH($B331,城镇化率!$A:$A,0),MATCH(AP$1,城镇化率!$5:$5,0))/100</f>
        <v>316578.61274580075</v>
      </c>
      <c r="AQ331" s="40">
        <f>INDEX(人口源表!$1:$1048576,MATCH($B331,人口源表!$A:$A,0),MATCH(AQ$1,人口源表!$1:$1,0))*INDEX(城镇化率!$1:$1048576,MATCH($B331,城镇化率!$A:$A,0),MATCH(AQ$1,城镇化率!$5:$5,0))/100</f>
        <v>317469.49585521716</v>
      </c>
      <c r="AR331" s="40">
        <f>INDEX(人口源表!$1:$1048576,MATCH($B331,人口源表!$A:$A,0),MATCH(AR$1,人口源表!$1:$1,0))*INDEX(城镇化率!$1:$1048576,MATCH($B331,城镇化率!$A:$A,0),MATCH(AR$1,城镇化率!$5:$5,0))/100</f>
        <v>318436.41803619434</v>
      </c>
      <c r="AS331" s="40">
        <f>INDEX(人口源表!$1:$1048576,MATCH($B331,人口源表!$A:$A,0),MATCH(AS$1,人口源表!$1:$1,0))*INDEX(城镇化率!$1:$1048576,MATCH($B331,城镇化率!$A:$A,0),MATCH(AS$1,城镇化率!$5:$5,0))/100</f>
        <v>319523.69834238064</v>
      </c>
      <c r="AT331" s="40">
        <f>INDEX(人口源表!$1:$1048576,MATCH($B331,人口源表!$A:$A,0),MATCH(AT$1,人口源表!$1:$1,0))*INDEX(城镇化率!$1:$1048576,MATCH($B331,城镇化率!$A:$A,0),MATCH(AT$1,城镇化率!$5:$5,0))/100</f>
        <v>320780.62076377234</v>
      </c>
      <c r="AU331" s="40">
        <f>INDEX(人口源表!$1:$1048576,MATCH($B331,人口源表!$A:$A,0),MATCH(AU$1,人口源表!$1:$1,0))*INDEX(城镇化率!$1:$1048576,MATCH($B331,城镇化率!$A:$A,0),MATCH(AU$1,城镇化率!$5:$5,0))/100</f>
        <v>322260.28751907183</v>
      </c>
      <c r="AV331" s="40">
        <f>INDEX(人口源表!$1:$1048576,MATCH($B331,人口源表!$A:$A,0),MATCH(AV$1,人口源表!$1:$1,0))*INDEX(城镇化率!$1:$1048576,MATCH($B331,城镇化率!$A:$A,0),MATCH(AV$1,城镇化率!$5:$5,0))/100</f>
        <v>324019.0647441902</v>
      </c>
    </row>
    <row r="332" spans="1:48" x14ac:dyDescent="0.15">
      <c r="A332" s="4" t="s">
        <v>881</v>
      </c>
      <c r="B332" s="36" t="s">
        <v>673</v>
      </c>
      <c r="C332" s="34">
        <f>VLOOKUP(B332,'[1]2016省城人口总结（根）'!B:C,2,FALSE)/100</f>
        <v>0.462455</v>
      </c>
      <c r="D332" s="40">
        <f>INDEX(人口源表!$1:$1048576,MATCH($B332,人口源表!$A:$A,0),MATCH(D$1,人口源表!$1:$1,0))*INDEX(城镇化率!$1:$1048576,MATCH($B332,城镇化率!$A:$A,0),MATCH(D$1,城镇化率!$5:$5,0))/100</f>
        <v>240546.2893690113</v>
      </c>
      <c r="E332" s="40">
        <f>INDEX(人口源表!$1:$1048576,MATCH($B332,人口源表!$A:$A,0),MATCH(E$1,人口源表!$1:$1,0))*INDEX(城镇化率!$1:$1048576,MATCH($B332,城镇化率!$A:$A,0),MATCH(E$1,城镇化率!$5:$5,0))/100</f>
        <v>246859.28629956645</v>
      </c>
      <c r="F332" s="40">
        <f>INDEX(人口源表!$1:$1048576,MATCH($B332,人口源表!$A:$A,0),MATCH(F$1,人口源表!$1:$1,0))*INDEX(城镇化率!$1:$1048576,MATCH($B332,城镇化率!$A:$A,0),MATCH(F$1,城镇化率!$5:$5,0))/100</f>
        <v>253231.72704332363</v>
      </c>
      <c r="G332" s="40">
        <f>INDEX(人口源表!$1:$1048576,MATCH($B332,人口源表!$A:$A,0),MATCH(G$1,人口源表!$1:$1,0))*INDEX(城镇化率!$1:$1048576,MATCH($B332,城镇化率!$A:$A,0),MATCH(G$1,城镇化率!$5:$5,0))/100</f>
        <v>225021.67122869045</v>
      </c>
      <c r="H332" s="40">
        <f>INDEX(人口源表!$1:$1048576,MATCH($B332,人口源表!$A:$A,0),MATCH(H$1,人口源表!$1:$1,0))*INDEX(城镇化率!$1:$1048576,MATCH($B332,城镇化率!$A:$A,0),MATCH(H$1,城镇化率!$5:$5,0))/100</f>
        <v>231640.5677620919</v>
      </c>
      <c r="I332" s="40">
        <f>INDEX(人口源表!$1:$1048576,MATCH($B332,人口源表!$A:$A,0),MATCH(I$1,人口源表!$1:$1,0))*INDEX(城镇化率!$1:$1048576,MATCH($B332,城镇化率!$A:$A,0),MATCH(I$1,城镇化率!$5:$5,0))/100</f>
        <v>236604.79813858095</v>
      </c>
      <c r="J332" s="40">
        <f>INDEX(人口源表!$1:$1048576,MATCH($B332,人口源表!$A:$A,0),MATCH(J$1,人口源表!$1:$1,0))*INDEX(城镇化率!$1:$1048576,MATCH($B332,城镇化率!$A:$A,0),MATCH(J$1,城镇化率!$5:$5,0))/100</f>
        <v>241473.05295249325</v>
      </c>
      <c r="K332" s="40">
        <f>INDEX(人口源表!$1:$1048576,MATCH($B332,人口源表!$A:$A,0),MATCH(K$1,人口源表!$1:$1,0))*INDEX(城镇化率!$1:$1048576,MATCH($B332,城镇化率!$A:$A,0),MATCH(K$1,城镇化率!$5:$5,0))/100</f>
        <v>246243.23421837075</v>
      </c>
      <c r="L332" s="40">
        <f>INDEX(人口源表!$1:$1048576,MATCH($B332,人口源表!$A:$A,0),MATCH(L$1,人口源表!$1:$1,0))*INDEX(城镇化率!$1:$1048576,MATCH($B332,城镇化率!$A:$A,0),MATCH(L$1,城镇化率!$5:$5,0))/100</f>
        <v>250911.6906828924</v>
      </c>
      <c r="M332" s="40">
        <f>INDEX(人口源表!$1:$1048576,MATCH($B332,人口源表!$A:$A,0),MATCH(M$1,人口源表!$1:$1,0))*INDEX(城镇化率!$1:$1048576,MATCH($B332,城镇化率!$A:$A,0),MATCH(M$1,城镇化率!$5:$5,0))/100</f>
        <v>255475.74093973159</v>
      </c>
      <c r="N332" s="40">
        <f>INDEX(人口源表!$1:$1048576,MATCH($B332,人口源表!$A:$A,0),MATCH(N$1,人口源表!$1:$1,0))*INDEX(城镇化率!$1:$1048576,MATCH($B332,城镇化率!$A:$A,0),MATCH(N$1,城镇化率!$5:$5,0))/100</f>
        <v>259932.67402718432</v>
      </c>
      <c r="O332" s="40">
        <f>INDEX(人口源表!$1:$1048576,MATCH($B332,人口源表!$A:$A,0),MATCH(O$1,人口源表!$1:$1,0))*INDEX(城镇化率!$1:$1048576,MATCH($B332,城镇化率!$A:$A,0),MATCH(O$1,城镇化率!$5:$5,0))/100</f>
        <v>264279.74940019613</v>
      </c>
      <c r="P332" s="40">
        <f>INDEX(人口源表!$1:$1048576,MATCH($B332,人口源表!$A:$A,0),MATCH(P$1,人口源表!$1:$1,0))*INDEX(城镇化率!$1:$1048576,MATCH($B332,城镇化率!$A:$A,0),MATCH(P$1,城镇化率!$5:$5,0))/100</f>
        <v>268515.26836672844</v>
      </c>
      <c r="Q332" s="40">
        <f>INDEX(人口源表!$1:$1048576,MATCH($B332,人口源表!$A:$A,0),MATCH(Q$1,人口源表!$1:$1,0))*INDEX(城镇化率!$1:$1048576,MATCH($B332,城镇化率!$A:$A,0),MATCH(Q$1,城镇化率!$5:$5,0))/100</f>
        <v>272636.46330265829</v>
      </c>
      <c r="R332" s="40">
        <f>INDEX(人口源表!$1:$1048576,MATCH($B332,人口源表!$A:$A,0),MATCH(R$1,人口源表!$1:$1,0))*INDEX(城镇化率!$1:$1048576,MATCH($B332,城镇化率!$A:$A,0),MATCH(R$1,城镇化率!$5:$5,0))/100</f>
        <v>276641.63059544261</v>
      </c>
      <c r="S332" s="40">
        <f>INDEX(人口源表!$1:$1048576,MATCH($B332,人口源表!$A:$A,0),MATCH(S$1,人口源表!$1:$1,0))*INDEX(城镇化率!$1:$1048576,MATCH($B332,城镇化率!$A:$A,0),MATCH(S$1,城镇化率!$5:$5,0))/100</f>
        <v>279139.77432376379</v>
      </c>
      <c r="T332" s="40">
        <f>INDEX(人口源表!$1:$1048576,MATCH($B332,人口源表!$A:$A,0),MATCH(T$1,人口源表!$1:$1,0))*INDEX(城镇化率!$1:$1048576,MATCH($B332,城镇化率!$A:$A,0),MATCH(T$1,城镇化率!$5:$5,0))/100</f>
        <v>281488.18289836723</v>
      </c>
      <c r="U332" s="40">
        <f>INDEX(人口源表!$1:$1048576,MATCH($B332,人口源表!$A:$A,0),MATCH(U$1,人口源表!$1:$1,0))*INDEX(城镇化率!$1:$1048576,MATCH($B332,城镇化率!$A:$A,0),MATCH(U$1,城镇化率!$5:$5,0))/100</f>
        <v>283687.78592360148</v>
      </c>
      <c r="V332" s="40">
        <f>INDEX(人口源表!$1:$1048576,MATCH($B332,人口源表!$A:$A,0),MATCH(V$1,人口源表!$1:$1,0))*INDEX(城镇化率!$1:$1048576,MATCH($B332,城镇化率!$A:$A,0),MATCH(V$1,城镇化率!$5:$5,0))/100</f>
        <v>285738.99762329721</v>
      </c>
      <c r="W332" s="40">
        <f>INDEX(人口源表!$1:$1048576,MATCH($B332,人口源表!$A:$A,0),MATCH(W$1,人口源表!$1:$1,0))*INDEX(城镇化率!$1:$1048576,MATCH($B332,城镇化率!$A:$A,0),MATCH(W$1,城镇化率!$5:$5,0))/100</f>
        <v>287643.38441952382</v>
      </c>
      <c r="X332" s="40">
        <f>INDEX(人口源表!$1:$1048576,MATCH($B332,人口源表!$A:$A,0),MATCH(X$1,人口源表!$1:$1,0))*INDEX(城镇化率!$1:$1048576,MATCH($B332,城镇化率!$A:$A,0),MATCH(X$1,城镇化率!$5:$5,0))/100</f>
        <v>289401.44104920869</v>
      </c>
      <c r="Y332" s="40">
        <f>INDEX(人口源表!$1:$1048576,MATCH($B332,人口源表!$A:$A,0),MATCH(Y$1,人口源表!$1:$1,0))*INDEX(城镇化率!$1:$1048576,MATCH($B332,城镇化率!$A:$A,0),MATCH(Y$1,城镇化率!$5:$5,0))/100</f>
        <v>291015.95867032278</v>
      </c>
      <c r="Z332" s="40">
        <f>INDEX(人口源表!$1:$1048576,MATCH($B332,人口源表!$A:$A,0),MATCH(Z$1,人口源表!$1:$1,0))*INDEX(城镇化率!$1:$1048576,MATCH($B332,城镇化率!$A:$A,0),MATCH(Z$1,城镇化率!$5:$5,0))/100</f>
        <v>292488.10075772309</v>
      </c>
      <c r="AA332" s="40">
        <f>INDEX(人口源表!$1:$1048576,MATCH($B332,人口源表!$A:$A,0),MATCH(AA$1,人口源表!$1:$1,0))*INDEX(城镇化率!$1:$1048576,MATCH($B332,城镇化率!$A:$A,0),MATCH(AA$1,城镇化率!$5:$5,0))/100</f>
        <v>293820.21945956751</v>
      </c>
      <c r="AB332" s="40">
        <f>INDEX(人口源表!$1:$1048576,MATCH($B332,人口源表!$A:$A,0),MATCH(AB$1,人口源表!$1:$1,0))*INDEX(城镇化率!$1:$1048576,MATCH($B332,城镇化率!$A:$A,0),MATCH(AB$1,城镇化率!$5:$5,0))/100</f>
        <v>295015.310394475</v>
      </c>
      <c r="AC332" s="40">
        <f>INDEX(人口源表!$1:$1048576,MATCH($B332,人口源表!$A:$A,0),MATCH(AC$1,人口源表!$1:$1,0))*INDEX(城镇化率!$1:$1048576,MATCH($B332,城镇化率!$A:$A,0),MATCH(AC$1,城镇化率!$5:$5,0))/100</f>
        <v>295712.99815385492</v>
      </c>
      <c r="AD332" s="40">
        <f>INDEX(人口源表!$1:$1048576,MATCH($B332,人口源表!$A:$A,0),MATCH(AD$1,人口源表!$1:$1,0))*INDEX(城镇化率!$1:$1048576,MATCH($B332,城镇化率!$A:$A,0),MATCH(AD$1,城镇化率!$5:$5,0))/100</f>
        <v>296276.31770346174</v>
      </c>
      <c r="AE332" s="40">
        <f>INDEX(人口源表!$1:$1048576,MATCH($B332,人口源表!$A:$A,0),MATCH(AE$1,人口源表!$1:$1,0))*INDEX(城镇化率!$1:$1048576,MATCH($B332,城镇化率!$A:$A,0),MATCH(AE$1,城镇化率!$5:$5,0))/100</f>
        <v>296710.70691103558</v>
      </c>
      <c r="AF332" s="40">
        <f>INDEX(人口源表!$1:$1048576,MATCH($B332,人口源表!$A:$A,0),MATCH(AF$1,人口源表!$1:$1,0))*INDEX(城镇化率!$1:$1048576,MATCH($B332,城镇化率!$A:$A,0),MATCH(AF$1,城镇化率!$5:$5,0))/100</f>
        <v>297018.19825971796</v>
      </c>
      <c r="AG332" s="40">
        <f>INDEX(人口源表!$1:$1048576,MATCH($B332,人口源表!$A:$A,0),MATCH(AG$1,人口源表!$1:$1,0))*INDEX(城镇化率!$1:$1048576,MATCH($B332,城镇化率!$A:$A,0),MATCH(AG$1,城镇化率!$5:$5,0))/100</f>
        <v>297204.96343085164</v>
      </c>
      <c r="AH332" s="40">
        <f>INDEX(人口源表!$1:$1048576,MATCH($B332,人口源表!$A:$A,0),MATCH(AH$1,人口源表!$1:$1,0))*INDEX(城镇化率!$1:$1048576,MATCH($B332,城镇化率!$A:$A,0),MATCH(AH$1,城镇化率!$5:$5,0))/100</f>
        <v>297274.34022320242</v>
      </c>
      <c r="AI332" s="40">
        <f>INDEX(人口源表!$1:$1048576,MATCH($B332,人口源表!$A:$A,0),MATCH(AI$1,人口源表!$1:$1,0))*INDEX(城镇化率!$1:$1048576,MATCH($B332,城镇化率!$A:$A,0),MATCH(AI$1,城镇化率!$5:$5,0))/100</f>
        <v>297231.49640813429</v>
      </c>
      <c r="AJ332" s="40">
        <f>INDEX(人口源表!$1:$1048576,MATCH($B332,人口源表!$A:$A,0),MATCH(AJ$1,人口源表!$1:$1,0))*INDEX(城镇化率!$1:$1048576,MATCH($B332,城镇化率!$A:$A,0),MATCH(AJ$1,城镇化率!$5:$5,0))/100</f>
        <v>297081.09568176779</v>
      </c>
      <c r="AK332" s="40">
        <f>INDEX(人口源表!$1:$1048576,MATCH($B332,人口源表!$A:$A,0),MATCH(AK$1,人口源表!$1:$1,0))*INDEX(城镇化率!$1:$1048576,MATCH($B332,城镇化率!$A:$A,0),MATCH(AK$1,城镇化率!$5:$5,0))/100</f>
        <v>296829.66429860832</v>
      </c>
      <c r="AL332" s="40">
        <f>INDEX(人口源表!$1:$1048576,MATCH($B332,人口源表!$A:$A,0),MATCH(AL$1,人口源表!$1:$1,0))*INDEX(城镇化率!$1:$1048576,MATCH($B332,城镇化率!$A:$A,0),MATCH(AL$1,城镇化率!$5:$5,0))/100</f>
        <v>296482.64309113158</v>
      </c>
      <c r="AM332" s="40">
        <f>INDEX(人口源表!$1:$1048576,MATCH($B332,人口源表!$A:$A,0),MATCH(AM$1,人口源表!$1:$1,0))*INDEX(城镇化率!$1:$1048576,MATCH($B332,城镇化率!$A:$A,0),MATCH(AM$1,城镇化率!$5:$5,0))/100</f>
        <v>296045.56346852839</v>
      </c>
      <c r="AN332" s="40">
        <f>INDEX(人口源表!$1:$1048576,MATCH($B332,人口源表!$A:$A,0),MATCH(AN$1,人口源表!$1:$1,0))*INDEX(城镇化率!$1:$1048576,MATCH($B332,城镇化率!$A:$A,0),MATCH(AN$1,城镇化率!$5:$5,0))/100</f>
        <v>295525.85123668949</v>
      </c>
      <c r="AO332" s="40">
        <f>INDEX(人口源表!$1:$1048576,MATCH($B332,人口源表!$A:$A,0),MATCH(AO$1,人口源表!$1:$1,0))*INDEX(城镇化率!$1:$1048576,MATCH($B332,城镇化率!$A:$A,0),MATCH(AO$1,城镇化率!$5:$5,0))/100</f>
        <v>294928.6387526067</v>
      </c>
      <c r="AP332" s="40">
        <f>INDEX(人口源表!$1:$1048576,MATCH($B332,人口源表!$A:$A,0),MATCH(AP$1,人口源表!$1:$1,0))*INDEX(城镇化率!$1:$1048576,MATCH($B332,城镇化率!$A:$A,0),MATCH(AP$1,城镇化率!$5:$5,0))/100</f>
        <v>294262.17026788479</v>
      </c>
      <c r="AQ332" s="40">
        <f>INDEX(人口源表!$1:$1048576,MATCH($B332,人口源表!$A:$A,0),MATCH(AQ$1,人口源表!$1:$1,0))*INDEX(城镇化率!$1:$1048576,MATCH($B332,城镇化率!$A:$A,0),MATCH(AQ$1,城镇化率!$5:$5,0))/100</f>
        <v>293533.60519699549</v>
      </c>
      <c r="AR332" s="40">
        <f>INDEX(人口源表!$1:$1048576,MATCH($B332,人口源表!$A:$A,0),MATCH(AR$1,人口源表!$1:$1,0))*INDEX(城镇化率!$1:$1048576,MATCH($B332,城镇化率!$A:$A,0),MATCH(AR$1,城镇化率!$5:$5,0))/100</f>
        <v>292750.21664340683</v>
      </c>
      <c r="AS332" s="40">
        <f>INDEX(人口源表!$1:$1048576,MATCH($B332,人口源表!$A:$A,0),MATCH(AS$1,人口源表!$1:$1,0))*INDEX(城镇化率!$1:$1048576,MATCH($B332,城镇化率!$A:$A,0),MATCH(AS$1,城镇化率!$5:$5,0))/100</f>
        <v>291920.00488353107</v>
      </c>
      <c r="AT332" s="40">
        <f>INDEX(人口源表!$1:$1048576,MATCH($B332,人口源表!$A:$A,0),MATCH(AT$1,人口源表!$1:$1,0))*INDEX(城镇化率!$1:$1048576,MATCH($B332,城镇化率!$A:$A,0),MATCH(AT$1,城镇化率!$5:$5,0))/100</f>
        <v>291051.71000849525</v>
      </c>
      <c r="AU332" s="40">
        <f>INDEX(人口源表!$1:$1048576,MATCH($B332,人口源表!$A:$A,0),MATCH(AU$1,人口源表!$1:$1,0))*INDEX(城镇化率!$1:$1048576,MATCH($B332,城镇化率!$A:$A,0),MATCH(AU$1,城镇化率!$5:$5,0))/100</f>
        <v>290154.20768364245</v>
      </c>
      <c r="AV332" s="40">
        <f>INDEX(人口源表!$1:$1048576,MATCH($B332,人口源表!$A:$A,0),MATCH(AV$1,人口源表!$1:$1,0))*INDEX(城镇化率!$1:$1048576,MATCH($B332,城镇化率!$A:$A,0),MATCH(AV$1,城镇化率!$5:$5,0))/100</f>
        <v>289236.51043781149</v>
      </c>
    </row>
    <row r="333" spans="1:48" x14ac:dyDescent="0.15">
      <c r="A333" s="36" t="s">
        <v>882</v>
      </c>
      <c r="B333" s="4" t="s">
        <v>674</v>
      </c>
      <c r="C333" s="34">
        <f>VLOOKUP(B333,'[1]2016省城人口总结（根）'!B:C,2,FALSE)/100</f>
        <v>0.58650000000000002</v>
      </c>
      <c r="D333" s="40">
        <f>INDEX(人口源表!$1:$1048576,MATCH($B333,人口源表!$A:$A,0),MATCH(D$1,人口源表!$1:$1,0))*INDEX(城镇化率!$1:$1048576,MATCH($B333,城镇化率!$A:$A,0),MATCH(D$1,城镇化率!$5:$5,0))/100</f>
        <v>1235918.474024849</v>
      </c>
      <c r="E333" s="40">
        <f>INDEX(人口源表!$1:$1048576,MATCH($B333,人口源表!$A:$A,0),MATCH(E$1,人口源表!$1:$1,0))*INDEX(城镇化率!$1:$1048576,MATCH($B333,城镇化率!$A:$A,0),MATCH(E$1,城镇化率!$5:$5,0))/100</f>
        <v>1267238.4120085035</v>
      </c>
      <c r="F333" s="40">
        <f>INDEX(人口源表!$1:$1048576,MATCH($B333,人口源表!$A:$A,0),MATCH(F$1,人口源表!$1:$1,0))*INDEX(城镇化率!$1:$1048576,MATCH($B333,城镇化率!$A:$A,0),MATCH(F$1,城镇化率!$5:$5,0))/100</f>
        <v>1298743.4831706826</v>
      </c>
      <c r="G333" s="40">
        <f>INDEX(人口源表!$1:$1048576,MATCH($B333,人口源表!$A:$A,0),MATCH(G$1,人口源表!$1:$1,0))*INDEX(城镇化率!$1:$1048576,MATCH($B333,城镇化率!$A:$A,0),MATCH(G$1,城镇化率!$5:$5,0))/100</f>
        <v>1744551.0548158712</v>
      </c>
      <c r="H333" s="40">
        <f>INDEX(人口源表!$1:$1048576,MATCH($B333,人口源表!$A:$A,0),MATCH(H$1,人口源表!$1:$1,0))*INDEX(城镇化率!$1:$1048576,MATCH($B333,城镇化率!$A:$A,0),MATCH(H$1,城镇化率!$5:$5,0))/100</f>
        <v>1793819.4514504343</v>
      </c>
      <c r="I333" s="40">
        <f>INDEX(人口源表!$1:$1048576,MATCH($B333,人口源表!$A:$A,0),MATCH(I$1,人口源表!$1:$1,0))*INDEX(城镇化率!$1:$1048576,MATCH($B333,城镇化率!$A:$A,0),MATCH(I$1,城镇化率!$5:$5,0))/100</f>
        <v>1829866.0462343553</v>
      </c>
      <c r="J333" s="40">
        <f>INDEX(人口源表!$1:$1048576,MATCH($B333,人口源表!$A:$A,0),MATCH(J$1,人口源表!$1:$1,0))*INDEX(城镇化率!$1:$1048576,MATCH($B333,城镇化率!$A:$A,0),MATCH(J$1,城镇化率!$5:$5,0))/100</f>
        <v>1864826.5388776818</v>
      </c>
      <c r="K333" s="40">
        <f>INDEX(人口源表!$1:$1048576,MATCH($B333,人口源表!$A:$A,0),MATCH(K$1,人口源表!$1:$1,0))*INDEX(城镇化率!$1:$1048576,MATCH($B333,城镇化率!$A:$A,0),MATCH(K$1,城镇化率!$5:$5,0))/100</f>
        <v>1898725.2643083835</v>
      </c>
      <c r="L333" s="40">
        <f>INDEX(人口源表!$1:$1048576,MATCH($B333,人口源表!$A:$A,0),MATCH(L$1,人口源表!$1:$1,0))*INDEX(城镇化率!$1:$1048576,MATCH($B333,城镇化率!$A:$A,0),MATCH(L$1,城镇化率!$5:$5,0))/100</f>
        <v>1931586.3500100558</v>
      </c>
      <c r="M333" s="40">
        <f>INDEX(人口源表!$1:$1048576,MATCH($B333,人口源表!$A:$A,0),MATCH(M$1,人口源表!$1:$1,0))*INDEX(城镇化率!$1:$1048576,MATCH($B333,城镇化率!$A:$A,0),MATCH(M$1,城镇化率!$5:$5,0))/100</f>
        <v>1963434.328276963</v>
      </c>
      <c r="N333" s="40">
        <f>INDEX(人口源表!$1:$1048576,MATCH($B333,人口源表!$A:$A,0),MATCH(N$1,人口源表!$1:$1,0))*INDEX(城镇化率!$1:$1048576,MATCH($B333,城镇化率!$A:$A,0),MATCH(N$1,城镇化率!$5:$5,0))/100</f>
        <v>1994294.7861849945</v>
      </c>
      <c r="O333" s="40">
        <f>INDEX(人口源表!$1:$1048576,MATCH($B333,人口源表!$A:$A,0),MATCH(O$1,人口源表!$1:$1,0))*INDEX(城镇化率!$1:$1048576,MATCH($B333,城镇化率!$A:$A,0),MATCH(O$1,城镇化率!$5:$5,0))/100</f>
        <v>2024191.691109502</v>
      </c>
      <c r="P333" s="40">
        <f>INDEX(人口源表!$1:$1048576,MATCH($B333,人口源表!$A:$A,0),MATCH(P$1,人口源表!$1:$1,0))*INDEX(城镇化率!$1:$1048576,MATCH($B333,城镇化率!$A:$A,0),MATCH(P$1,城镇化率!$5:$5,0))/100</f>
        <v>2053151.3491371528</v>
      </c>
      <c r="Q333" s="40">
        <f>INDEX(人口源表!$1:$1048576,MATCH($B333,人口源表!$A:$A,0),MATCH(Q$1,人口源表!$1:$1,0))*INDEX(城镇化率!$1:$1048576,MATCH($B333,城镇化率!$A:$A,0),MATCH(Q$1,城镇化率!$5:$5,0))/100</f>
        <v>2081198.3694257811</v>
      </c>
      <c r="R333" s="40">
        <f>INDEX(人口源表!$1:$1048576,MATCH($B333,人口源表!$A:$A,0),MATCH(R$1,人口源表!$1:$1,0))*INDEX(城镇化率!$1:$1048576,MATCH($B333,城镇化率!$A:$A,0),MATCH(R$1,城镇化率!$5:$5,0))/100</f>
        <v>2108359.7005768837</v>
      </c>
      <c r="S333" s="40">
        <f>INDEX(人口源表!$1:$1048576,MATCH($B333,人口源表!$A:$A,0),MATCH(S$1,人口源表!$1:$1,0))*INDEX(城镇化率!$1:$1048576,MATCH($B333,城镇化率!$A:$A,0),MATCH(S$1,城镇化率!$5:$5,0))/100</f>
        <v>2124092.8859402467</v>
      </c>
      <c r="T333" s="40">
        <f>INDEX(人口源表!$1:$1048576,MATCH($B333,人口源表!$A:$A,0),MATCH(T$1,人口源表!$1:$1,0))*INDEX(城镇化率!$1:$1048576,MATCH($B333,城镇化率!$A:$A,0),MATCH(T$1,城镇化率!$5:$5,0))/100</f>
        <v>2138792.4409767082</v>
      </c>
      <c r="U333" s="40">
        <f>INDEX(人口源表!$1:$1048576,MATCH($B333,人口源表!$A:$A,0),MATCH(U$1,人口源表!$1:$1,0))*INDEX(城镇化率!$1:$1048576,MATCH($B333,城镇化率!$A:$A,0),MATCH(U$1,城镇化率!$5:$5,0))/100</f>
        <v>2152498.2274173875</v>
      </c>
      <c r="V333" s="40">
        <f>INDEX(人口源表!$1:$1048576,MATCH($B333,人口源表!$A:$A,0),MATCH(V$1,人口源表!$1:$1,0))*INDEX(城镇化率!$1:$1048576,MATCH($B333,城镇化率!$A:$A,0),MATCH(V$1,城镇化率!$5:$5,0))/100</f>
        <v>2165248.9446698232</v>
      </c>
      <c r="W333" s="40">
        <f>INDEX(人口源表!$1:$1048576,MATCH($B333,人口源表!$A:$A,0),MATCH(W$1,人口源表!$1:$1,0))*INDEX(城镇化率!$1:$1048576,MATCH($B333,城镇化率!$A:$A,0),MATCH(W$1,城镇化率!$5:$5,0))/100</f>
        <v>2177083.5106314258</v>
      </c>
      <c r="X333" s="40">
        <f>INDEX(人口源表!$1:$1048576,MATCH($B333,人口源表!$A:$A,0),MATCH(X$1,人口源表!$1:$1,0))*INDEX(城镇化率!$1:$1048576,MATCH($B333,城镇化率!$A:$A,0),MATCH(X$1,城镇化率!$5:$5,0))/100</f>
        <v>2188038.9137791954</v>
      </c>
      <c r="Y333" s="40">
        <f>INDEX(人口源表!$1:$1048576,MATCH($B333,人口源表!$A:$A,0),MATCH(Y$1,人口源表!$1:$1,0))*INDEX(城镇化率!$1:$1048576,MATCH($B333,城镇化率!$A:$A,0),MATCH(Y$1,城镇化率!$5:$5,0))/100</f>
        <v>2198152.3071030001</v>
      </c>
      <c r="Z333" s="40">
        <f>INDEX(人口源表!$1:$1048576,MATCH($B333,人口源表!$A:$A,0),MATCH(Z$1,人口源表!$1:$1,0))*INDEX(城镇化率!$1:$1048576,MATCH($B333,城镇化率!$A:$A,0),MATCH(Z$1,城镇化率!$5:$5,0))/100</f>
        <v>2207461.0017929669</v>
      </c>
      <c r="AA333" s="40">
        <f>INDEX(人口源表!$1:$1048576,MATCH($B333,人口源表!$A:$A,0),MATCH(AA$1,人口源表!$1:$1,0))*INDEX(城镇化率!$1:$1048576,MATCH($B333,城镇化率!$A:$A,0),MATCH(AA$1,城镇化率!$5:$5,0))/100</f>
        <v>2215999.5611592703</v>
      </c>
      <c r="AB333" s="40">
        <f>INDEX(人口源表!$1:$1048576,MATCH($B333,人口源表!$A:$A,0),MATCH(AB$1,人口源表!$1:$1,0))*INDEX(城镇化率!$1:$1048576,MATCH($B333,城镇化率!$A:$A,0),MATCH(AB$1,城镇化率!$5:$5,0))/100</f>
        <v>2223804.0927012279</v>
      </c>
      <c r="AC333" s="40">
        <f>INDEX(人口源表!$1:$1048576,MATCH($B333,人口源表!$A:$A,0),MATCH(AC$1,人口源表!$1:$1,0))*INDEX(城镇化率!$1:$1048576,MATCH($B333,城镇化率!$A:$A,0),MATCH(AC$1,城镇化率!$5:$5,0))/100</f>
        <v>2228177.993437828</v>
      </c>
      <c r="AD333" s="40">
        <f>INDEX(人口源表!$1:$1048576,MATCH($B333,人口源表!$A:$A,0),MATCH(AD$1,人口源表!$1:$1,0))*INDEX(城镇化率!$1:$1048576,MATCH($B333,城镇化率!$A:$A,0),MATCH(AD$1,城镇化率!$5:$5,0))/100</f>
        <v>2231872.8166090674</v>
      </c>
      <c r="AE333" s="40">
        <f>INDEX(人口源表!$1:$1048576,MATCH($B333,人口源表!$A:$A,0),MATCH(AE$1,人口源表!$1:$1,0))*INDEX(城镇化率!$1:$1048576,MATCH($B333,城镇化率!$A:$A,0),MATCH(AE$1,城镇化率!$5:$5,0))/100</f>
        <v>2234922.0748830573</v>
      </c>
      <c r="AF333" s="40">
        <f>INDEX(人口源表!$1:$1048576,MATCH($B333,人口源表!$A:$A,0),MATCH(AF$1,人口源表!$1:$1,0))*INDEX(城镇化率!$1:$1048576,MATCH($B333,城镇化率!$A:$A,0),MATCH(AF$1,城镇化率!$5:$5,0))/100</f>
        <v>2237361.3238886199</v>
      </c>
      <c r="AG333" s="40">
        <f>INDEX(人口源表!$1:$1048576,MATCH($B333,人口源表!$A:$A,0),MATCH(AG$1,人口源表!$1:$1,0))*INDEX(城镇化率!$1:$1048576,MATCH($B333,城镇化率!$A:$A,0),MATCH(AG$1,城镇化率!$5:$5,0))/100</f>
        <v>2239221.5142987301</v>
      </c>
      <c r="AH333" s="40">
        <f>INDEX(人口源表!$1:$1048576,MATCH($B333,人口源表!$A:$A,0),MATCH(AH$1,人口源表!$1:$1,0))*INDEX(城镇化率!$1:$1048576,MATCH($B333,城镇化率!$A:$A,0),MATCH(AH$1,城镇化率!$5:$5,0))/100</f>
        <v>2240536.3512736242</v>
      </c>
      <c r="AI333" s="40">
        <f>INDEX(人口源表!$1:$1048576,MATCH($B333,人口源表!$A:$A,0),MATCH(AI$1,人口源表!$1:$1,0))*INDEX(城镇化率!$1:$1048576,MATCH($B333,城镇化率!$A:$A,0),MATCH(AI$1,城镇化率!$5:$5,0))/100</f>
        <v>2241334.8619102053</v>
      </c>
      <c r="AJ333" s="40">
        <f>INDEX(人口源表!$1:$1048576,MATCH($B333,人口源表!$A:$A,0),MATCH(AJ$1,人口源表!$1:$1,0))*INDEX(城镇化率!$1:$1048576,MATCH($B333,城镇化率!$A:$A,0),MATCH(AJ$1,城镇化率!$5:$5,0))/100</f>
        <v>2241646.5575171043</v>
      </c>
      <c r="AK333" s="40">
        <f>INDEX(人口源表!$1:$1048576,MATCH($B333,人口源表!$A:$A,0),MATCH(AK$1,人口源表!$1:$1,0))*INDEX(城镇化率!$1:$1048576,MATCH($B333,城镇化率!$A:$A,0),MATCH(AK$1,城镇化率!$5:$5,0))/100</f>
        <v>2241500.6846986185</v>
      </c>
      <c r="AL333" s="40">
        <f>INDEX(人口源表!$1:$1048576,MATCH($B333,人口源表!$A:$A,0),MATCH(AL$1,人口源表!$1:$1,0))*INDEX(城镇化率!$1:$1048576,MATCH($B333,城镇化率!$A:$A,0),MATCH(AL$1,城镇化率!$5:$5,0))/100</f>
        <v>2240923.1900263573</v>
      </c>
      <c r="AM333" s="40">
        <f>INDEX(人口源表!$1:$1048576,MATCH($B333,人口源表!$A:$A,0),MATCH(AM$1,人口源表!$1:$1,0))*INDEX(城镇化率!$1:$1048576,MATCH($B333,城镇化率!$A:$A,0),MATCH(AM$1,城镇化率!$5:$5,0))/100</f>
        <v>2239941.2093258612</v>
      </c>
      <c r="AN333" s="40">
        <f>INDEX(人口源表!$1:$1048576,MATCH($B333,人口源表!$A:$A,0),MATCH(AN$1,人口源表!$1:$1,0))*INDEX(城镇化率!$1:$1048576,MATCH($B333,城镇化率!$A:$A,0),MATCH(AN$1,城镇化率!$5:$5,0))/100</f>
        <v>2238578.5130735235</v>
      </c>
      <c r="AO333" s="40">
        <f>INDEX(人口源表!$1:$1048576,MATCH($B333,人口源表!$A:$A,0),MATCH(AO$1,人口源表!$1:$1,0))*INDEX(城镇化率!$1:$1048576,MATCH($B333,城镇化率!$A:$A,0),MATCH(AO$1,城镇化率!$5:$5,0))/100</f>
        <v>2236858.4990903512</v>
      </c>
      <c r="AP333" s="40">
        <f>INDEX(人口源表!$1:$1048576,MATCH($B333,人口源表!$A:$A,0),MATCH(AP$1,人口源表!$1:$1,0))*INDEX(城镇化率!$1:$1048576,MATCH($B333,城镇化率!$A:$A,0),MATCH(AP$1,城镇化率!$5:$5,0))/100</f>
        <v>2234803.4139840361</v>
      </c>
      <c r="AQ333" s="40">
        <f>INDEX(人口源表!$1:$1048576,MATCH($B333,人口源表!$A:$A,0),MATCH(AQ$1,人口源表!$1:$1,0))*INDEX(城镇化率!$1:$1048576,MATCH($B333,城镇化率!$A:$A,0),MATCH(AQ$1,城镇化率!$5:$5,0))/100</f>
        <v>2232434.3279201332</v>
      </c>
      <c r="AR333" s="40">
        <f>INDEX(人口源表!$1:$1048576,MATCH($B333,人口源表!$A:$A,0),MATCH(AR$1,人口源表!$1:$1,0))*INDEX(城镇化率!$1:$1048576,MATCH($B333,城镇化率!$A:$A,0),MATCH(AR$1,城镇化率!$5:$5,0))/100</f>
        <v>2229769.5616119225</v>
      </c>
      <c r="AS333" s="40">
        <f>INDEX(人口源表!$1:$1048576,MATCH($B333,人口源表!$A:$A,0),MATCH(AS$1,人口源表!$1:$1,0))*INDEX(城镇化率!$1:$1048576,MATCH($B333,城镇化率!$A:$A,0),MATCH(AS$1,城镇化率!$5:$5,0))/100</f>
        <v>2226829.2912690444</v>
      </c>
      <c r="AT333" s="40">
        <f>INDEX(人口源表!$1:$1048576,MATCH($B333,人口源表!$A:$A,0),MATCH(AT$1,人口源表!$1:$1,0))*INDEX(城镇化率!$1:$1048576,MATCH($B333,城镇化率!$A:$A,0),MATCH(AT$1,城镇化率!$5:$5,0))/100</f>
        <v>2223627.7849420458</v>
      </c>
      <c r="AU333" s="40">
        <f>INDEX(人口源表!$1:$1048576,MATCH($B333,人口源表!$A:$A,0),MATCH(AU$1,人口源表!$1:$1,0))*INDEX(城镇化率!$1:$1048576,MATCH($B333,城镇化率!$A:$A,0),MATCH(AU$1,城镇化率!$5:$5,0))/100</f>
        <v>2220181.8959075715</v>
      </c>
      <c r="AV333" s="40">
        <f>INDEX(人口源表!$1:$1048576,MATCH($B333,人口源表!$A:$A,0),MATCH(AV$1,人口源表!$1:$1,0))*INDEX(城镇化率!$1:$1048576,MATCH($B333,城镇化率!$A:$A,0),MATCH(AV$1,城镇化率!$5:$5,0))/100</f>
        <v>2216504.8254233967</v>
      </c>
    </row>
    <row r="334" spans="1:48" x14ac:dyDescent="0.15">
      <c r="A334" s="36" t="s">
        <v>882</v>
      </c>
      <c r="B334" s="4" t="s">
        <v>676</v>
      </c>
      <c r="C334" s="34">
        <f>VLOOKUP(B334,'[1]2016省城人口总结（根）'!B:C,2,FALSE)/100</f>
        <v>0.50206499999999998</v>
      </c>
      <c r="D334" s="40">
        <f>INDEX(人口源表!$1:$1048576,MATCH($B334,人口源表!$A:$A,0),MATCH(D$1,人口源表!$1:$1,0))*INDEX(城镇化率!$1:$1048576,MATCH($B334,城镇化率!$A:$A,0),MATCH(D$1,城镇化率!$5:$5,0))/100</f>
        <v>378760.5622777284</v>
      </c>
      <c r="E334" s="40">
        <f>INDEX(人口源表!$1:$1048576,MATCH($B334,人口源表!$A:$A,0),MATCH(E$1,人口源表!$1:$1,0))*INDEX(城镇化率!$1:$1048576,MATCH($B334,城镇化率!$A:$A,0),MATCH(E$1,城镇化率!$5:$5,0))/100</f>
        <v>387208.7970290684</v>
      </c>
      <c r="F334" s="40">
        <f>INDEX(人口源表!$1:$1048576,MATCH($B334,人口源表!$A:$A,0),MATCH(F$1,人口源表!$1:$1,0))*INDEX(城镇化率!$1:$1048576,MATCH($B334,城镇化率!$A:$A,0),MATCH(F$1,城镇化率!$5:$5,0))/100</f>
        <v>395679.6210778447</v>
      </c>
      <c r="G334" s="40">
        <f>INDEX(人口源表!$1:$1048576,MATCH($B334,人口源表!$A:$A,0),MATCH(G$1,人口源表!$1:$1,0))*INDEX(城镇化率!$1:$1048576,MATCH($B334,城镇化率!$A:$A,0),MATCH(G$1,城镇化率!$5:$5,0))/100</f>
        <v>394330.70335363294</v>
      </c>
      <c r="H334" s="40">
        <f>INDEX(人口源表!$1:$1048576,MATCH($B334,人口源表!$A:$A,0),MATCH(H$1,人口源表!$1:$1,0))*INDEX(城镇化率!$1:$1048576,MATCH($B334,城镇化率!$A:$A,0),MATCH(H$1,城镇化率!$5:$5,0))/100</f>
        <v>403558.14388600743</v>
      </c>
      <c r="I334" s="40">
        <f>INDEX(人口源表!$1:$1048576,MATCH($B334,人口源表!$A:$A,0),MATCH(I$1,人口源表!$1:$1,0))*INDEX(城镇化率!$1:$1048576,MATCH($B334,城镇化率!$A:$A,0),MATCH(I$1,城镇化率!$5:$5,0))/100</f>
        <v>409955.15188740921</v>
      </c>
      <c r="J334" s="40">
        <f>INDEX(人口源表!$1:$1048576,MATCH($B334,人口源表!$A:$A,0),MATCH(J$1,人口源表!$1:$1,0))*INDEX(城镇化率!$1:$1048576,MATCH($B334,城镇化率!$A:$A,0),MATCH(J$1,城镇化率!$5:$5,0))/100</f>
        <v>416248.52455858781</v>
      </c>
      <c r="K334" s="40">
        <f>INDEX(人口源表!$1:$1048576,MATCH($B334,人口源表!$A:$A,0),MATCH(K$1,人口源表!$1:$1,0))*INDEX(城镇化率!$1:$1048576,MATCH($B334,城镇化率!$A:$A,0),MATCH(K$1,城镇化率!$5:$5,0))/100</f>
        <v>422425.88988501678</v>
      </c>
      <c r="L334" s="40">
        <f>INDEX(人口源表!$1:$1048576,MATCH($B334,人口源表!$A:$A,0),MATCH(L$1,人口源表!$1:$1,0))*INDEX(城镇化率!$1:$1048576,MATCH($B334,城镇化率!$A:$A,0),MATCH(L$1,城镇化率!$5:$5,0))/100</f>
        <v>428475.58254587569</v>
      </c>
      <c r="M334" s="40">
        <f>INDEX(人口源表!$1:$1048576,MATCH($B334,人口源表!$A:$A,0),MATCH(M$1,人口源表!$1:$1,0))*INDEX(城镇化率!$1:$1048576,MATCH($B334,城镇化率!$A:$A,0),MATCH(M$1,城镇化率!$5:$5,0))/100</f>
        <v>434387.25481442397</v>
      </c>
      <c r="N334" s="40">
        <f>INDEX(人口源表!$1:$1048576,MATCH($B334,人口源表!$A:$A,0),MATCH(N$1,人口源表!$1:$1,0))*INDEX(城镇化率!$1:$1048576,MATCH($B334,城镇化率!$A:$A,0),MATCH(N$1,城镇化率!$5:$5,0))/100</f>
        <v>440150.81236004428</v>
      </c>
      <c r="O334" s="40">
        <f>INDEX(人口源表!$1:$1048576,MATCH($B334,人口源表!$A:$A,0),MATCH(O$1,人口源表!$1:$1,0))*INDEX(城镇化率!$1:$1048576,MATCH($B334,城镇化率!$A:$A,0),MATCH(O$1,城镇化率!$5:$5,0))/100</f>
        <v>445756.43572180503</v>
      </c>
      <c r="P334" s="40">
        <f>INDEX(人口源表!$1:$1048576,MATCH($B334,人口源表!$A:$A,0),MATCH(P$1,人口源表!$1:$1,0))*INDEX(城镇化率!$1:$1048576,MATCH($B334,城镇化率!$A:$A,0),MATCH(P$1,城镇化率!$5:$5,0))/100</f>
        <v>451194.60250583047</v>
      </c>
      <c r="Q334" s="40">
        <f>INDEX(人口源表!$1:$1048576,MATCH($B334,人口源表!$A:$A,0),MATCH(Q$1,人口源表!$1:$1,0))*INDEX(城镇化率!$1:$1048576,MATCH($B334,城镇化率!$A:$A,0),MATCH(Q$1,城镇化率!$5:$5,0))/100</f>
        <v>456457.87261684687</v>
      </c>
      <c r="R334" s="40">
        <f>INDEX(人口源表!$1:$1048576,MATCH($B334,人口源表!$A:$A,0),MATCH(R$1,人口源表!$1:$1,0))*INDEX(城镇化率!$1:$1048576,MATCH($B334,城镇化率!$A:$A,0),MATCH(R$1,城镇化率!$5:$5,0))/100</f>
        <v>461538.6268507021</v>
      </c>
      <c r="S334" s="40">
        <f>INDEX(人口源表!$1:$1048576,MATCH($B334,人口源表!$A:$A,0),MATCH(S$1,人口源表!$1:$1,0))*INDEX(城镇化率!$1:$1048576,MATCH($B334,城镇化率!$A:$A,0),MATCH(S$1,城镇化率!$5:$5,0))/100</f>
        <v>464120.60497024702</v>
      </c>
      <c r="T334" s="40">
        <f>INDEX(人口源表!$1:$1048576,MATCH($B334,人口源表!$A:$A,0),MATCH(T$1,人口源表!$1:$1,0))*INDEX(城镇化率!$1:$1048576,MATCH($B334,城镇化率!$A:$A,0),MATCH(T$1,城镇化率!$5:$5,0))/100</f>
        <v>466472.96840757981</v>
      </c>
      <c r="U334" s="40">
        <f>INDEX(人口源表!$1:$1048576,MATCH($B334,人口源表!$A:$A,0),MATCH(U$1,人口源表!$1:$1,0))*INDEX(城镇化率!$1:$1048576,MATCH($B334,城镇化率!$A:$A,0),MATCH(U$1,城镇化率!$5:$5,0))/100</f>
        <v>468592.7392357678</v>
      </c>
      <c r="V334" s="40">
        <f>INDEX(人口源表!$1:$1048576,MATCH($B334,人口源表!$A:$A,0),MATCH(V$1,人口源表!$1:$1,0))*INDEX(城镇化率!$1:$1048576,MATCH($B334,城镇化率!$A:$A,0),MATCH(V$1,城镇化率!$5:$5,0))/100</f>
        <v>470479.94171695737</v>
      </c>
      <c r="W334" s="40">
        <f>INDEX(人口源表!$1:$1048576,MATCH($B334,人口源表!$A:$A,0),MATCH(W$1,人口源表!$1:$1,0))*INDEX(城镇化率!$1:$1048576,MATCH($B334,城镇化率!$A:$A,0),MATCH(W$1,城镇化率!$5:$5,0))/100</f>
        <v>472135.24466041679</v>
      </c>
      <c r="X334" s="40">
        <f>INDEX(人口源表!$1:$1048576,MATCH($B334,人口源表!$A:$A,0),MATCH(X$1,人口源表!$1:$1,0))*INDEX(城镇化率!$1:$1048576,MATCH($B334,城镇化率!$A:$A,0),MATCH(X$1,城镇化率!$5:$5,0))/100</f>
        <v>473558.754576876</v>
      </c>
      <c r="Y334" s="40">
        <f>INDEX(人口源表!$1:$1048576,MATCH($B334,人口源表!$A:$A,0),MATCH(Y$1,人口源表!$1:$1,0))*INDEX(城镇化率!$1:$1048576,MATCH($B334,城镇化率!$A:$A,0),MATCH(Y$1,城镇化率!$5:$5,0))/100</f>
        <v>474753.0730827676</v>
      </c>
      <c r="Z334" s="40">
        <f>INDEX(人口源表!$1:$1048576,MATCH($B334,人口源表!$A:$A,0),MATCH(Z$1,人口源表!$1:$1,0))*INDEX(城镇化率!$1:$1048576,MATCH($B334,城镇化率!$A:$A,0),MATCH(Z$1,城镇化率!$5:$5,0))/100</f>
        <v>475722.12404317054</v>
      </c>
      <c r="AA334" s="40">
        <f>INDEX(人口源表!$1:$1048576,MATCH($B334,人口源表!$A:$A,0),MATCH(AA$1,人口源表!$1:$1,0))*INDEX(城镇化率!$1:$1048576,MATCH($B334,城镇化率!$A:$A,0),MATCH(AA$1,城镇化率!$5:$5,0))/100</f>
        <v>476470.56514001347</v>
      </c>
      <c r="AB334" s="40">
        <f>INDEX(人口源表!$1:$1048576,MATCH($B334,人口源表!$A:$A,0),MATCH(AB$1,人口源表!$1:$1,0))*INDEX(城镇化率!$1:$1048576,MATCH($B334,城镇化率!$A:$A,0),MATCH(AB$1,城镇化率!$5:$5,0))/100</f>
        <v>477002.55765329377</v>
      </c>
      <c r="AC334" s="40">
        <f>INDEX(人口源表!$1:$1048576,MATCH($B334,人口源表!$A:$A,0),MATCH(AC$1,人口源表!$1:$1,0))*INDEX(城镇化率!$1:$1048576,MATCH($B334,城镇化率!$A:$A,0),MATCH(AC$1,城镇化率!$5:$5,0))/100</f>
        <v>476742.05123892316</v>
      </c>
      <c r="AD334" s="40">
        <f>INDEX(人口源表!$1:$1048576,MATCH($B334,人口源表!$A:$A,0),MATCH(AD$1,人口源表!$1:$1,0))*INDEX(城镇化率!$1:$1048576,MATCH($B334,城镇化率!$A:$A,0),MATCH(AD$1,城镇化率!$5:$5,0))/100</f>
        <v>476281.77920882782</v>
      </c>
      <c r="AE334" s="40">
        <f>INDEX(人口源表!$1:$1048576,MATCH($B334,人口源表!$A:$A,0),MATCH(AE$1,人口源表!$1:$1,0))*INDEX(城镇化率!$1:$1048576,MATCH($B334,城镇化率!$A:$A,0),MATCH(AE$1,城镇化率!$5:$5,0))/100</f>
        <v>475630.2411232859</v>
      </c>
      <c r="AF334" s="40">
        <f>INDEX(人口源表!$1:$1048576,MATCH($B334,人口源表!$A:$A,0),MATCH(AF$1,人口源表!$1:$1,0))*INDEX(城镇化率!$1:$1048576,MATCH($B334,城镇化率!$A:$A,0),MATCH(AF$1,城镇化率!$5:$5,0))/100</f>
        <v>474799.24713509588</v>
      </c>
      <c r="AG334" s="40">
        <f>INDEX(人口源表!$1:$1048576,MATCH($B334,人口源表!$A:$A,0),MATCH(AG$1,人口源表!$1:$1,0))*INDEX(城镇化率!$1:$1048576,MATCH($B334,城镇化率!$A:$A,0),MATCH(AG$1,城镇化率!$5:$5,0))/100</f>
        <v>473801.43711406109</v>
      </c>
      <c r="AH334" s="40">
        <f>INDEX(人口源表!$1:$1048576,MATCH($B334,人口源表!$A:$A,0),MATCH(AH$1,人口源表!$1:$1,0))*INDEX(城镇化率!$1:$1048576,MATCH($B334,城镇化率!$A:$A,0),MATCH(AH$1,城镇化率!$5:$5,0))/100</f>
        <v>472649.01873116841</v>
      </c>
      <c r="AI334" s="40">
        <f>INDEX(人口源表!$1:$1048576,MATCH($B334,人口源表!$A:$A,0),MATCH(AI$1,人口源表!$1:$1,0))*INDEX(城镇化率!$1:$1048576,MATCH($B334,城镇化率!$A:$A,0),MATCH(AI$1,城镇化率!$5:$5,0))/100</f>
        <v>471358.23947170493</v>
      </c>
      <c r="AJ334" s="40">
        <f>INDEX(人口源表!$1:$1048576,MATCH($B334,人口源表!$A:$A,0),MATCH(AJ$1,人口源表!$1:$1,0))*INDEX(城镇化率!$1:$1048576,MATCH($B334,城镇化率!$A:$A,0),MATCH(AJ$1,城镇化率!$5:$5,0))/100</f>
        <v>469944.31930870714</v>
      </c>
      <c r="AK334" s="40">
        <f>INDEX(人口源表!$1:$1048576,MATCH($B334,人口源表!$A:$A,0),MATCH(AK$1,人口源表!$1:$1,0))*INDEX(城镇化率!$1:$1048576,MATCH($B334,城镇化率!$A:$A,0),MATCH(AK$1,城镇化率!$5:$5,0))/100</f>
        <v>468424.00946379756</v>
      </c>
      <c r="AL334" s="40">
        <f>INDEX(人口源表!$1:$1048576,MATCH($B334,人口源表!$A:$A,0),MATCH(AL$1,人口源表!$1:$1,0))*INDEX(城镇化率!$1:$1048576,MATCH($B334,城镇化率!$A:$A,0),MATCH(AL$1,城镇化率!$5:$5,0))/100</f>
        <v>466816.91416210972</v>
      </c>
      <c r="AM334" s="40">
        <f>INDEX(人口源表!$1:$1048576,MATCH($B334,人口源表!$A:$A,0),MATCH(AM$1,人口源表!$1:$1,0))*INDEX(城镇化率!$1:$1048576,MATCH($B334,城镇化率!$A:$A,0),MATCH(AM$1,城镇化率!$5:$5,0))/100</f>
        <v>465142.29194846324</v>
      </c>
      <c r="AN334" s="40">
        <f>INDEX(人口源表!$1:$1048576,MATCH($B334,人口源表!$A:$A,0),MATCH(AN$1,人口源表!$1:$1,0))*INDEX(城镇化率!$1:$1048576,MATCH($B334,城镇化率!$A:$A,0),MATCH(AN$1,城镇化率!$5:$5,0))/100</f>
        <v>463421.65614810941</v>
      </c>
      <c r="AO334" s="40">
        <f>INDEX(人口源表!$1:$1048576,MATCH($B334,人口源表!$A:$A,0),MATCH(AO$1,人口源表!$1:$1,0))*INDEX(城镇化率!$1:$1048576,MATCH($B334,城镇化率!$A:$A,0),MATCH(AO$1,城镇化率!$5:$5,0))/100</f>
        <v>461677.50476030842</v>
      </c>
      <c r="AP334" s="40">
        <f>INDEX(人口源表!$1:$1048576,MATCH($B334,人口源表!$A:$A,0),MATCH(AP$1,人口源表!$1:$1,0))*INDEX(城镇化率!$1:$1048576,MATCH($B334,城镇化率!$A:$A,0),MATCH(AP$1,城镇化率!$5:$5,0))/100</f>
        <v>459933.99331209174</v>
      </c>
      <c r="AQ334" s="40">
        <f>INDEX(人口源表!$1:$1048576,MATCH($B334,人口源表!$A:$A,0),MATCH(AQ$1,人口源表!$1:$1,0))*INDEX(城镇化率!$1:$1048576,MATCH($B334,城镇化率!$A:$A,0),MATCH(AQ$1,城镇化率!$5:$5,0))/100</f>
        <v>458216.30302153295</v>
      </c>
      <c r="AR334" s="40">
        <f>INDEX(人口源表!$1:$1048576,MATCH($B334,人口源表!$A:$A,0),MATCH(AR$1,人口源表!$1:$1,0))*INDEX(城镇化率!$1:$1048576,MATCH($B334,城镇化率!$A:$A,0),MATCH(AR$1,城镇化率!$5:$5,0))/100</f>
        <v>456551.981389275</v>
      </c>
      <c r="AS334" s="40">
        <f>INDEX(人口源表!$1:$1048576,MATCH($B334,人口源表!$A:$A,0),MATCH(AS$1,人口源表!$1:$1,0))*INDEX(城镇化率!$1:$1048576,MATCH($B334,城镇化率!$A:$A,0),MATCH(AS$1,城镇化率!$5:$5,0))/100</f>
        <v>454969.65353389713</v>
      </c>
      <c r="AT334" s="40">
        <f>INDEX(人口源表!$1:$1048576,MATCH($B334,人口源表!$A:$A,0),MATCH(AT$1,人口源表!$1:$1,0))*INDEX(城镇化率!$1:$1048576,MATCH($B334,城镇化率!$A:$A,0),MATCH(AT$1,城镇化率!$5:$5,0))/100</f>
        <v>453498.37125242944</v>
      </c>
      <c r="AU334" s="40">
        <f>INDEX(人口源表!$1:$1048576,MATCH($B334,人口源表!$A:$A,0),MATCH(AU$1,人口源表!$1:$1,0))*INDEX(城镇化率!$1:$1048576,MATCH($B334,城镇化率!$A:$A,0),MATCH(AU$1,城镇化率!$5:$5,0))/100</f>
        <v>452169.6266354979</v>
      </c>
      <c r="AV334" s="40">
        <f>INDEX(人口源表!$1:$1048576,MATCH($B334,人口源表!$A:$A,0),MATCH(AV$1,人口源表!$1:$1,0))*INDEX(城镇化率!$1:$1048576,MATCH($B334,城镇化率!$A:$A,0),MATCH(AV$1,城镇化率!$5:$5,0))/100</f>
        <v>451017.39398586901</v>
      </c>
    </row>
    <row r="335" spans="1:48" x14ac:dyDescent="0.15">
      <c r="A335" s="36" t="s">
        <v>882</v>
      </c>
      <c r="B335" s="4" t="s">
        <v>678</v>
      </c>
      <c r="C335" s="34">
        <f>VLOOKUP(B335,'[1]2016省城人口总结（根）'!B:C,2,FALSE)/100</f>
        <v>0.50206499999999998</v>
      </c>
      <c r="D335" s="40">
        <f>INDEX(人口源表!$1:$1048576,MATCH($B335,人口源表!$A:$A,0),MATCH(D$1,人口源表!$1:$1,0))*INDEX(城镇化率!$1:$1048576,MATCH($B335,城镇化率!$A:$A,0),MATCH(D$1,城镇化率!$5:$5,0))/100</f>
        <v>669125.12914853264</v>
      </c>
      <c r="E335" s="40">
        <f>INDEX(人口源表!$1:$1048576,MATCH($B335,人口源表!$A:$A,0),MATCH(E$1,人口源表!$1:$1,0))*INDEX(城镇化率!$1:$1048576,MATCH($B335,城镇化率!$A:$A,0),MATCH(E$1,城镇化率!$5:$5,0))/100</f>
        <v>685273.77996067796</v>
      </c>
      <c r="F335" s="40">
        <f>INDEX(人口源表!$1:$1048576,MATCH($B335,人口源表!$A:$A,0),MATCH(F$1,人口源表!$1:$1,0))*INDEX(城镇化率!$1:$1048576,MATCH($B335,城镇化率!$A:$A,0),MATCH(F$1,城镇化率!$5:$5,0))/100</f>
        <v>701698.45787713537</v>
      </c>
      <c r="G335" s="40">
        <f>INDEX(人口源表!$1:$1048576,MATCH($B335,人口源表!$A:$A,0),MATCH(G$1,人口源表!$1:$1,0))*INDEX(城镇化率!$1:$1048576,MATCH($B335,城镇化率!$A:$A,0),MATCH(G$1,城镇化率!$5:$5,0))/100</f>
        <v>724440.11936028616</v>
      </c>
      <c r="H335" s="40">
        <f>INDEX(人口源表!$1:$1048576,MATCH($B335,人口源表!$A:$A,0),MATCH(H$1,人口源表!$1:$1,0))*INDEX(城镇化率!$1:$1048576,MATCH($B335,城镇化率!$A:$A,0),MATCH(H$1,城镇化率!$5:$5,0))/100</f>
        <v>742639.81909167068</v>
      </c>
      <c r="I335" s="40">
        <f>INDEX(人口源表!$1:$1048576,MATCH($B335,人口源表!$A:$A,0),MATCH(I$1,人口源表!$1:$1,0))*INDEX(城镇化率!$1:$1048576,MATCH($B335,城镇化率!$A:$A,0),MATCH(I$1,城镇化率!$5:$5,0))/100</f>
        <v>756360.64236992283</v>
      </c>
      <c r="J335" s="40">
        <f>INDEX(人口源表!$1:$1048576,MATCH($B335,人口源表!$A:$A,0),MATCH(J$1,人口源表!$1:$1,0))*INDEX(城镇化率!$1:$1048576,MATCH($B335,城镇化率!$A:$A,0),MATCH(J$1,城镇化率!$5:$5,0))/100</f>
        <v>770549.54484099103</v>
      </c>
      <c r="K335" s="40">
        <f>INDEX(人口源表!$1:$1048576,MATCH($B335,人口源表!$A:$A,0),MATCH(K$1,人口源表!$1:$1,0))*INDEX(城镇化率!$1:$1048576,MATCH($B335,城镇化率!$A:$A,0),MATCH(K$1,城镇化率!$5:$5,0))/100</f>
        <v>785125.33312204783</v>
      </c>
      <c r="L335" s="40">
        <f>INDEX(人口源表!$1:$1048576,MATCH($B335,人口源表!$A:$A,0),MATCH(L$1,人口源表!$1:$1,0))*INDEX(城镇化率!$1:$1048576,MATCH($B335,城镇化率!$A:$A,0),MATCH(L$1,城镇化率!$5:$5,0))/100</f>
        <v>800010.03974816052</v>
      </c>
      <c r="M335" s="40">
        <f>INDEX(人口源表!$1:$1048576,MATCH($B335,人口源表!$A:$A,0),MATCH(M$1,人口源表!$1:$1,0))*INDEX(城镇化率!$1:$1048576,MATCH($B335,城镇化率!$A:$A,0),MATCH(M$1,城镇化率!$5:$5,0))/100</f>
        <v>815125.78267345042</v>
      </c>
      <c r="N335" s="40">
        <f>INDEX(人口源表!$1:$1048576,MATCH($B335,人口源表!$A:$A,0),MATCH(N$1,人口源表!$1:$1,0))*INDEX(城镇化率!$1:$1048576,MATCH($B335,城镇化率!$A:$A,0),MATCH(N$1,城镇化率!$5:$5,0))/100</f>
        <v>830399.9821361159</v>
      </c>
      <c r="O335" s="40">
        <f>INDEX(人口源表!$1:$1048576,MATCH($B335,人口源表!$A:$A,0),MATCH(O$1,人口源表!$1:$1,0))*INDEX(城镇化率!$1:$1048576,MATCH($B335,城镇化率!$A:$A,0),MATCH(O$1,城镇化率!$5:$5,0))/100</f>
        <v>845760.52338665817</v>
      </c>
      <c r="P335" s="40">
        <f>INDEX(人口源表!$1:$1048576,MATCH($B335,人口源表!$A:$A,0),MATCH(P$1,人口源表!$1:$1,0))*INDEX(城镇化率!$1:$1048576,MATCH($B335,城镇化率!$A:$A,0),MATCH(P$1,城镇化率!$5:$5,0))/100</f>
        <v>861139.34385125223</v>
      </c>
      <c r="Q335" s="40">
        <f>INDEX(人口源表!$1:$1048576,MATCH($B335,人口源表!$A:$A,0),MATCH(Q$1,人口源表!$1:$1,0))*INDEX(城镇化率!$1:$1048576,MATCH($B335,城镇化率!$A:$A,0),MATCH(Q$1,城镇化率!$5:$5,0))/100</f>
        <v>876471.53390231077</v>
      </c>
      <c r="R335" s="40">
        <f>INDEX(人口源表!$1:$1048576,MATCH($B335,人口源表!$A:$A,0),MATCH(R$1,人口源表!$1:$1,0))*INDEX(城镇化率!$1:$1048576,MATCH($B335,城镇化率!$A:$A,0),MATCH(R$1,城镇化率!$5:$5,0))/100</f>
        <v>891695.56274959329</v>
      </c>
      <c r="S335" s="40">
        <f>INDEX(人口源表!$1:$1048576,MATCH($B335,人口源表!$A:$A,0),MATCH(S$1,人口源表!$1:$1,0))*INDEX(城镇化率!$1:$1048576,MATCH($B335,城镇化率!$A:$A,0),MATCH(S$1,城镇化率!$5:$5,0))/100</f>
        <v>902264.63301826955</v>
      </c>
      <c r="T335" s="40">
        <f>INDEX(人口源表!$1:$1048576,MATCH($B335,人口源表!$A:$A,0),MATCH(T$1,人口源表!$1:$1,0))*INDEX(城镇化率!$1:$1048576,MATCH($B335,城镇化率!$A:$A,0),MATCH(T$1,城镇化率!$5:$5,0))/100</f>
        <v>912488.0364055289</v>
      </c>
      <c r="U335" s="40">
        <f>INDEX(人口源表!$1:$1048576,MATCH($B335,人口源表!$A:$A,0),MATCH(U$1,人口源表!$1:$1,0))*INDEX(城镇化率!$1:$1048576,MATCH($B335,城镇化率!$A:$A,0),MATCH(U$1,城镇化率!$5:$5,0))/100</f>
        <v>922322.56723130227</v>
      </c>
      <c r="V335" s="40">
        <f>INDEX(人口源表!$1:$1048576,MATCH($B335,人口源表!$A:$A,0),MATCH(V$1,人口源表!$1:$1,0))*INDEX(城镇化率!$1:$1048576,MATCH($B335,城镇化率!$A:$A,0),MATCH(V$1,城镇化率!$5:$5,0))/100</f>
        <v>931726.63332148688</v>
      </c>
      <c r="W335" s="40">
        <f>INDEX(人口源表!$1:$1048576,MATCH($B335,人口源表!$A:$A,0),MATCH(W$1,人口源表!$1:$1,0))*INDEX(城镇化率!$1:$1048576,MATCH($B335,城镇化率!$A:$A,0),MATCH(W$1,城镇化率!$5:$5,0))/100</f>
        <v>940666.99784037785</v>
      </c>
      <c r="X335" s="40">
        <f>INDEX(人口源表!$1:$1048576,MATCH($B335,人口源表!$A:$A,0),MATCH(X$1,人口源表!$1:$1,0))*INDEX(城镇化率!$1:$1048576,MATCH($B335,城镇化率!$A:$A,0),MATCH(X$1,城镇化率!$5:$5,0))/100</f>
        <v>949114.10743043059</v>
      </c>
      <c r="Y335" s="40">
        <f>INDEX(人口源表!$1:$1048576,MATCH($B335,人口源表!$A:$A,0),MATCH(Y$1,人口源表!$1:$1,0))*INDEX(城镇化率!$1:$1048576,MATCH($B335,城镇化率!$A:$A,0),MATCH(Y$1,城镇化率!$5:$5,0))/100</f>
        <v>957045.26396724652</v>
      </c>
      <c r="Z335" s="40">
        <f>INDEX(人口源表!$1:$1048576,MATCH($B335,人口源表!$A:$A,0),MATCH(Z$1,人口源表!$1:$1,0))*INDEX(城镇化率!$1:$1048576,MATCH($B335,城镇化率!$A:$A,0),MATCH(Z$1,城镇化率!$5:$5,0))/100</f>
        <v>964442.33289508079</v>
      </c>
      <c r="AA335" s="40">
        <f>INDEX(人口源表!$1:$1048576,MATCH($B335,人口源表!$A:$A,0),MATCH(AA$1,人口源表!$1:$1,0))*INDEX(城镇化率!$1:$1048576,MATCH($B335,城镇化率!$A:$A,0),MATCH(AA$1,城镇化率!$5:$5,0))/100</f>
        <v>971294.96506982495</v>
      </c>
      <c r="AB335" s="40">
        <f>INDEX(人口源表!$1:$1048576,MATCH($B335,人口源表!$A:$A,0),MATCH(AB$1,人口源表!$1:$1,0))*INDEX(城镇化率!$1:$1048576,MATCH($B335,城镇化率!$A:$A,0),MATCH(AB$1,城镇化率!$5:$5,0))/100</f>
        <v>977597.05337821692</v>
      </c>
      <c r="AC335" s="40">
        <f>INDEX(人口源表!$1:$1048576,MATCH($B335,人口源表!$A:$A,0),MATCH(AC$1,人口源表!$1:$1,0))*INDEX(城镇化率!$1:$1048576,MATCH($B335,城镇化率!$A:$A,0),MATCH(AC$1,城镇化率!$5:$5,0))/100</f>
        <v>982146.68062233517</v>
      </c>
      <c r="AD335" s="40">
        <f>INDEX(人口源表!$1:$1048576,MATCH($B335,人口源表!$A:$A,0),MATCH(AD$1,人口源表!$1:$1,0))*INDEX(城镇化率!$1:$1048576,MATCH($B335,城镇化率!$A:$A,0),MATCH(AD$1,城镇化率!$5:$5,0))/100</f>
        <v>986143.02679394069</v>
      </c>
      <c r="AE335" s="40">
        <f>INDEX(人口源表!$1:$1048576,MATCH($B335,人口源表!$A:$A,0),MATCH(AE$1,人口源表!$1:$1,0))*INDEX(城镇化率!$1:$1048576,MATCH($B335,城镇化率!$A:$A,0),MATCH(AE$1,城镇化率!$5:$5,0))/100</f>
        <v>989602.39849337866</v>
      </c>
      <c r="AF335" s="40">
        <f>INDEX(人口源表!$1:$1048576,MATCH($B335,人口源表!$A:$A,0),MATCH(AF$1,人口源表!$1:$1,0))*INDEX(城镇化率!$1:$1048576,MATCH($B335,城镇化率!$A:$A,0),MATCH(AF$1,城镇化率!$5:$5,0))/100</f>
        <v>992547.09415198525</v>
      </c>
      <c r="AG335" s="40">
        <f>INDEX(人口源表!$1:$1048576,MATCH($B335,人口源表!$A:$A,0),MATCH(AG$1,人口源表!$1:$1,0))*INDEX(城镇化率!$1:$1048576,MATCH($B335,城镇化率!$A:$A,0),MATCH(AG$1,城镇化率!$5:$5,0))/100</f>
        <v>995006.14985851466</v>
      </c>
      <c r="AH335" s="40">
        <f>INDEX(人口源表!$1:$1048576,MATCH($B335,人口源表!$A:$A,0),MATCH(AH$1,人口源表!$1:$1,0))*INDEX(城镇化率!$1:$1048576,MATCH($B335,城镇化率!$A:$A,0),MATCH(AH$1,城镇化率!$5:$5,0))/100</f>
        <v>997017.37657516822</v>
      </c>
      <c r="AI335" s="40">
        <f>INDEX(人口源表!$1:$1048576,MATCH($B335,人口源表!$A:$A,0),MATCH(AI$1,人口源表!$1:$1,0))*INDEX(城镇化率!$1:$1048576,MATCH($B335,城镇化率!$A:$A,0),MATCH(AI$1,城镇化率!$5:$5,0))/100</f>
        <v>998622.39880185504</v>
      </c>
      <c r="AJ335" s="40">
        <f>INDEX(人口源表!$1:$1048576,MATCH($B335,人口源表!$A:$A,0),MATCH(AJ$1,人口源表!$1:$1,0))*INDEX(城镇化率!$1:$1048576,MATCH($B335,城镇化率!$A:$A,0),MATCH(AJ$1,城镇化率!$5:$5,0))/100</f>
        <v>999872.50519347354</v>
      </c>
      <c r="AK335" s="40">
        <f>INDEX(人口源表!$1:$1048576,MATCH($B335,人口源表!$A:$A,0),MATCH(AK$1,人口源表!$1:$1,0))*INDEX(城镇化率!$1:$1048576,MATCH($B335,城镇化率!$A:$A,0),MATCH(AK$1,城镇化率!$5:$5,0))/100</f>
        <v>1000824.9537988172</v>
      </c>
      <c r="AL335" s="40">
        <f>INDEX(人口源表!$1:$1048576,MATCH($B335,人口源表!$A:$A,0),MATCH(AL$1,人口源表!$1:$1,0))*INDEX(城镇化率!$1:$1048576,MATCH($B335,城镇化率!$A:$A,0),MATCH(AL$1,城镇化率!$5:$5,0))/100</f>
        <v>1001546.3148939363</v>
      </c>
      <c r="AM335" s="40">
        <f>INDEX(人口源表!$1:$1048576,MATCH($B335,人口源表!$A:$A,0),MATCH(AM$1,人口源表!$1:$1,0))*INDEX(城镇化率!$1:$1048576,MATCH($B335,城镇化率!$A:$A,0),MATCH(AM$1,城镇化率!$5:$5,0))/100</f>
        <v>1002107.4381646621</v>
      </c>
      <c r="AN335" s="40">
        <f>INDEX(人口源表!$1:$1048576,MATCH($B335,人口源表!$A:$A,0),MATCH(AN$1,人口源表!$1:$1,0))*INDEX(城镇化率!$1:$1048576,MATCH($B335,城镇化率!$A:$A,0),MATCH(AN$1,城镇化率!$5:$5,0))/100</f>
        <v>1002590.0483030484</v>
      </c>
      <c r="AO335" s="40">
        <f>INDEX(人口源表!$1:$1048576,MATCH($B335,人口源表!$A:$A,0),MATCH(AO$1,人口源表!$1:$1,0))*INDEX(城镇化率!$1:$1048576,MATCH($B335,城镇化率!$A:$A,0),MATCH(AO$1,城镇化率!$5:$5,0))/100</f>
        <v>1003082.3554152575</v>
      </c>
      <c r="AP335" s="40">
        <f>INDEX(人口源表!$1:$1048576,MATCH($B335,人口源表!$A:$A,0),MATCH(AP$1,人口源表!$1:$1,0))*INDEX(城镇化率!$1:$1048576,MATCH($B335,城镇化率!$A:$A,0),MATCH(AP$1,城镇化率!$5:$5,0))/100</f>
        <v>1003679.1655759421</v>
      </c>
      <c r="AQ335" s="40">
        <f>INDEX(人口源表!$1:$1048576,MATCH($B335,人口源表!$A:$A,0),MATCH(AQ$1,人口源表!$1:$1,0))*INDEX(城镇化率!$1:$1048576,MATCH($B335,城镇化率!$A:$A,0),MATCH(AQ$1,城镇化率!$5:$5,0))/100</f>
        <v>1004486.6116249141</v>
      </c>
      <c r="AR335" s="40">
        <f>INDEX(人口源表!$1:$1048576,MATCH($B335,人口源表!$A:$A,0),MATCH(AR$1,人口源表!$1:$1,0))*INDEX(城镇化率!$1:$1048576,MATCH($B335,城镇化率!$A:$A,0),MATCH(AR$1,城镇化率!$5:$5,0))/100</f>
        <v>1005615.7297167556</v>
      </c>
      <c r="AS335" s="40">
        <f>INDEX(人口源表!$1:$1048576,MATCH($B335,人口源表!$A:$A,0),MATCH(AS$1,人口源表!$1:$1,0))*INDEX(城镇化率!$1:$1048576,MATCH($B335,城镇化率!$A:$A,0),MATCH(AS$1,城镇化率!$5:$5,0))/100</f>
        <v>1007187.8555021718</v>
      </c>
      <c r="AT335" s="40">
        <f>INDEX(人口源表!$1:$1048576,MATCH($B335,人口源表!$A:$A,0),MATCH(AT$1,人口源表!$1:$1,0))*INDEX(城镇化率!$1:$1048576,MATCH($B335,城镇化率!$A:$A,0),MATCH(AT$1,城镇化率!$5:$5,0))/100</f>
        <v>1009332.8005524627</v>
      </c>
      <c r="AU335" s="40">
        <f>INDEX(人口源表!$1:$1048576,MATCH($B335,人口源表!$A:$A,0),MATCH(AU$1,人口源表!$1:$1,0))*INDEX(城镇化率!$1:$1048576,MATCH($B335,城镇化率!$A:$A,0),MATCH(AU$1,城镇化率!$5:$5,0))/100</f>
        <v>1012187.6553247231</v>
      </c>
      <c r="AV335" s="40">
        <f>INDEX(人口源表!$1:$1048576,MATCH($B335,人口源表!$A:$A,0),MATCH(AV$1,人口源表!$1:$1,0))*INDEX(城镇化率!$1:$1048576,MATCH($B335,城镇化率!$A:$A,0),MATCH(AV$1,城镇化率!$5:$5,0))/100</f>
        <v>1015899.5977438405</v>
      </c>
    </row>
    <row r="336" spans="1:48" x14ac:dyDescent="0.15">
      <c r="A336" s="36" t="s">
        <v>882</v>
      </c>
      <c r="B336" s="4" t="s">
        <v>680</v>
      </c>
      <c r="C336" s="34">
        <f>VLOOKUP(B336,'[1]2016省城人口总结（根）'!B:C,2,FALSE)/100</f>
        <v>0.50206499999999998</v>
      </c>
      <c r="D336" s="40">
        <f>INDEX(人口源表!$1:$1048576,MATCH($B336,人口源表!$A:$A,0),MATCH(D$1,人口源表!$1:$1,0))*INDEX(城镇化率!$1:$1048576,MATCH($B336,城镇化率!$A:$A,0),MATCH(D$1,城镇化率!$5:$5,0))/100</f>
        <v>640086.3383119402</v>
      </c>
      <c r="E336" s="40">
        <f>INDEX(人口源表!$1:$1048576,MATCH($B336,人口源表!$A:$A,0),MATCH(E$1,人口源表!$1:$1,0))*INDEX(城镇化率!$1:$1048576,MATCH($B336,城镇化率!$A:$A,0),MATCH(E$1,城镇化率!$5:$5,0))/100</f>
        <v>654913.38013239205</v>
      </c>
      <c r="F336" s="40">
        <f>INDEX(人口源表!$1:$1048576,MATCH($B336,人口源表!$A:$A,0),MATCH(F$1,人口源表!$1:$1,0))*INDEX(城镇化率!$1:$1048576,MATCH($B336,城镇化率!$A:$A,0),MATCH(F$1,城镇化率!$5:$5,0))/100</f>
        <v>670060.07957417471</v>
      </c>
      <c r="G336" s="40">
        <f>INDEX(人口源表!$1:$1048576,MATCH($B336,人口源表!$A:$A,0),MATCH(G$1,人口源表!$1:$1,0))*INDEX(城镇化率!$1:$1048576,MATCH($B336,城镇化率!$A:$A,0),MATCH(G$1,城镇化率!$5:$5,0))/100</f>
        <v>599335.83480399125</v>
      </c>
      <c r="H336" s="40">
        <f>INDEX(人口源表!$1:$1048576,MATCH($B336,人口源表!$A:$A,0),MATCH(H$1,人口源表!$1:$1,0))*INDEX(城镇化率!$1:$1048576,MATCH($B336,城镇化率!$A:$A,0),MATCH(H$1,城镇化率!$5:$5,0))/100</f>
        <v>613433.36513095442</v>
      </c>
      <c r="I336" s="40">
        <f>INDEX(人口源表!$1:$1048576,MATCH($B336,人口源表!$A:$A,0),MATCH(I$1,人口源表!$1:$1,0))*INDEX(城镇化率!$1:$1048576,MATCH($B336,城镇化率!$A:$A,0),MATCH(I$1,城镇化率!$5:$5,0))/100</f>
        <v>624083.86605383758</v>
      </c>
      <c r="J336" s="40">
        <f>INDEX(人口源表!$1:$1048576,MATCH($B336,人口源表!$A:$A,0),MATCH(J$1,人口源表!$1:$1,0))*INDEX(城镇化率!$1:$1048576,MATCH($B336,城镇化率!$A:$A,0),MATCH(J$1,城镇化率!$5:$5,0))/100</f>
        <v>635356.68609868258</v>
      </c>
      <c r="K336" s="40">
        <f>INDEX(人口源表!$1:$1048576,MATCH($B336,人口源表!$A:$A,0),MATCH(K$1,人口源表!$1:$1,0))*INDEX(城镇化率!$1:$1048576,MATCH($B336,城镇化率!$A:$A,0),MATCH(K$1,城镇化率!$5:$5,0))/100</f>
        <v>647161.66292297211</v>
      </c>
      <c r="L336" s="40">
        <f>INDEX(人口源表!$1:$1048576,MATCH($B336,人口源表!$A:$A,0),MATCH(L$1,人口源表!$1:$1,0))*INDEX(城镇化率!$1:$1048576,MATCH($B336,城镇化率!$A:$A,0),MATCH(L$1,城镇化率!$5:$5,0))/100</f>
        <v>659410.83889019478</v>
      </c>
      <c r="M336" s="40">
        <f>INDEX(人口源表!$1:$1048576,MATCH($B336,人口源表!$A:$A,0),MATCH(M$1,人口源表!$1:$1,0))*INDEX(城镇化率!$1:$1048576,MATCH($B336,城镇化率!$A:$A,0),MATCH(M$1,城镇化率!$5:$5,0))/100</f>
        <v>672020.36074806331</v>
      </c>
      <c r="N336" s="40">
        <f>INDEX(人口源表!$1:$1048576,MATCH($B336,人口源表!$A:$A,0),MATCH(N$1,人口源表!$1:$1,0))*INDEX(城镇化率!$1:$1048576,MATCH($B336,城镇化率!$A:$A,0),MATCH(N$1,城镇化率!$5:$5,0))/100</f>
        <v>684906.78654337663</v>
      </c>
      <c r="O336" s="40">
        <f>INDEX(人口源表!$1:$1048576,MATCH($B336,人口源表!$A:$A,0),MATCH(O$1,人口源表!$1:$1,0))*INDEX(城镇化率!$1:$1048576,MATCH($B336,城镇化率!$A:$A,0),MATCH(O$1,城镇化率!$5:$5,0))/100</f>
        <v>697991.22494864825</v>
      </c>
      <c r="P336" s="40">
        <f>INDEX(人口源表!$1:$1048576,MATCH($B336,人口源表!$A:$A,0),MATCH(P$1,人口源表!$1:$1,0))*INDEX(城镇化率!$1:$1048576,MATCH($B336,城镇化率!$A:$A,0),MATCH(P$1,城镇化率!$5:$5,0))/100</f>
        <v>711197.90444688825</v>
      </c>
      <c r="Q336" s="40">
        <f>INDEX(人口源表!$1:$1048576,MATCH($B336,人口源表!$A:$A,0),MATCH(Q$1,人口源表!$1:$1,0))*INDEX(城镇化率!$1:$1048576,MATCH($B336,城镇化率!$A:$A,0),MATCH(Q$1,城镇化率!$5:$5,0))/100</f>
        <v>724453.82298708474</v>
      </c>
      <c r="R336" s="40">
        <f>INDEX(人口源表!$1:$1048576,MATCH($B336,人口源表!$A:$A,0),MATCH(R$1,人口源表!$1:$1,0))*INDEX(城镇化率!$1:$1048576,MATCH($B336,城镇化率!$A:$A,0),MATCH(R$1,城镇化率!$5:$5,0))/100</f>
        <v>737690.15024239058</v>
      </c>
      <c r="S336" s="40">
        <f>INDEX(人口源表!$1:$1048576,MATCH($B336,人口源表!$A:$A,0),MATCH(S$1,人口源表!$1:$1,0))*INDEX(城镇化率!$1:$1048576,MATCH($B336,城镇化率!$A:$A,0),MATCH(S$1,城镇化率!$5:$5,0))/100</f>
        <v>747126.06397887331</v>
      </c>
      <c r="T336" s="40">
        <f>INDEX(人口源表!$1:$1048576,MATCH($B336,人口源表!$A:$A,0),MATCH(T$1,人口源表!$1:$1,0))*INDEX(城镇化率!$1:$1048576,MATCH($B336,城镇化率!$A:$A,0),MATCH(T$1,城镇化率!$5:$5,0))/100</f>
        <v>756307.10690670321</v>
      </c>
      <c r="U336" s="40">
        <f>INDEX(人口源表!$1:$1048576,MATCH($B336,人口源表!$A:$A,0),MATCH(U$1,人口源表!$1:$1,0))*INDEX(城镇化率!$1:$1048576,MATCH($B336,城镇化率!$A:$A,0),MATCH(U$1,城镇化率!$5:$5,0))/100</f>
        <v>765181.26278433856</v>
      </c>
      <c r="V336" s="40">
        <f>INDEX(人口源表!$1:$1048576,MATCH($B336,人口源表!$A:$A,0),MATCH(V$1,人口源表!$1:$1,0))*INDEX(城镇化率!$1:$1048576,MATCH($B336,城镇化率!$A:$A,0),MATCH(V$1,城镇化率!$5:$5,0))/100</f>
        <v>773702.78065986047</v>
      </c>
      <c r="W336" s="40">
        <f>INDEX(人口源表!$1:$1048576,MATCH($B336,人口源表!$A:$A,0),MATCH(W$1,人口源表!$1:$1,0))*INDEX(城镇化率!$1:$1048576,MATCH($B336,城镇化率!$A:$A,0),MATCH(W$1,城镇化率!$5:$5,0))/100</f>
        <v>781830.51930086245</v>
      </c>
      <c r="X336" s="40">
        <f>INDEX(人口源表!$1:$1048576,MATCH($B336,人口源表!$A:$A,0),MATCH(X$1,人口源表!$1:$1,0))*INDEX(城镇化率!$1:$1048576,MATCH($B336,城镇化率!$A:$A,0),MATCH(X$1,城镇化率!$5:$5,0))/100</f>
        <v>789530.51877847011</v>
      </c>
      <c r="Y336" s="40">
        <f>INDEX(人口源表!$1:$1048576,MATCH($B336,人口源表!$A:$A,0),MATCH(Y$1,人口源表!$1:$1,0))*INDEX(城镇化率!$1:$1048576,MATCH($B336,城镇化率!$A:$A,0),MATCH(Y$1,城镇化率!$5:$5,0))/100</f>
        <v>796775.57543411676</v>
      </c>
      <c r="Z336" s="40">
        <f>INDEX(人口源表!$1:$1048576,MATCH($B336,人口源表!$A:$A,0),MATCH(Z$1,人口源表!$1:$1,0))*INDEX(城镇化率!$1:$1048576,MATCH($B336,城镇化率!$A:$A,0),MATCH(Z$1,城镇化率!$5:$5,0))/100</f>
        <v>803543.56638917443</v>
      </c>
      <c r="AA336" s="40">
        <f>INDEX(人口源表!$1:$1048576,MATCH($B336,人口源表!$A:$A,0),MATCH(AA$1,人口源表!$1:$1,0))*INDEX(城镇化率!$1:$1048576,MATCH($B336,城镇化率!$A:$A,0),MATCH(AA$1,城镇化率!$5:$5,0))/100</f>
        <v>809819.4444402121</v>
      </c>
      <c r="AB336" s="40">
        <f>INDEX(人口源表!$1:$1048576,MATCH($B336,人口源表!$A:$A,0),MATCH(AB$1,人口源表!$1:$1,0))*INDEX(城镇化率!$1:$1048576,MATCH($B336,城镇化率!$A:$A,0),MATCH(AB$1,城镇化率!$5:$5,0))/100</f>
        <v>815596.04353818065</v>
      </c>
      <c r="AC336" s="40">
        <f>INDEX(人口源表!$1:$1048576,MATCH($B336,人口源表!$A:$A,0),MATCH(AC$1,人口源表!$1:$1,0))*INDEX(城镇化率!$1:$1048576,MATCH($B336,城镇化率!$A:$A,0),MATCH(AC$1,城镇化率!$5:$5,0))/100</f>
        <v>819866.67139027279</v>
      </c>
      <c r="AD336" s="40">
        <f>INDEX(人口源表!$1:$1048576,MATCH($B336,人口源表!$A:$A,0),MATCH(AD$1,人口源表!$1:$1,0))*INDEX(城镇化率!$1:$1048576,MATCH($B336,城镇化率!$A:$A,0),MATCH(AD$1,城镇化率!$5:$5,0))/100</f>
        <v>823631.97239233449</v>
      </c>
      <c r="AE336" s="40">
        <f>INDEX(人口源表!$1:$1048576,MATCH($B336,人口源表!$A:$A,0),MATCH(AE$1,人口源表!$1:$1,0))*INDEX(城镇化率!$1:$1048576,MATCH($B336,城镇化率!$A:$A,0),MATCH(AE$1,城镇化率!$5:$5,0))/100</f>
        <v>826907.53729858773</v>
      </c>
      <c r="AF336" s="40">
        <f>INDEX(人口源表!$1:$1048576,MATCH($B336,人口源表!$A:$A,0),MATCH(AF$1,人口源表!$1:$1,0))*INDEX(城镇化率!$1:$1048576,MATCH($B336,城镇化率!$A:$A,0),MATCH(AF$1,城镇化率!$5:$5,0))/100</f>
        <v>829714.93378172454</v>
      </c>
      <c r="AG336" s="40">
        <f>INDEX(人口源表!$1:$1048576,MATCH($B336,人口源表!$A:$A,0),MATCH(AG$1,人口源表!$1:$1,0))*INDEX(城镇化率!$1:$1048576,MATCH($B336,城镇化率!$A:$A,0),MATCH(AG$1,城镇化率!$5:$5,0))/100</f>
        <v>832084.9940749465</v>
      </c>
      <c r="AH336" s="40">
        <f>INDEX(人口源表!$1:$1048576,MATCH($B336,人口源表!$A:$A,0),MATCH(AH$1,人口源表!$1:$1,0))*INDEX(城镇化率!$1:$1048576,MATCH($B336,城镇化率!$A:$A,0),MATCH(AH$1,城镇化率!$5:$5,0))/100</f>
        <v>834055.43473456649</v>
      </c>
      <c r="AI336" s="40">
        <f>INDEX(人口源表!$1:$1048576,MATCH($B336,人口源表!$A:$A,0),MATCH(AI$1,人口源表!$1:$1,0))*INDEX(城镇化率!$1:$1048576,MATCH($B336,城镇化率!$A:$A,0),MATCH(AI$1,城镇化率!$5:$5,0))/100</f>
        <v>835671.62207381753</v>
      </c>
      <c r="AJ336" s="40">
        <f>INDEX(人口源表!$1:$1048576,MATCH($B336,人口源表!$A:$A,0),MATCH(AJ$1,人口源表!$1:$1,0))*INDEX(城镇化率!$1:$1048576,MATCH($B336,城镇化率!$A:$A,0),MATCH(AJ$1,城镇化率!$5:$5,0))/100</f>
        <v>836987.35347837489</v>
      </c>
      <c r="AK336" s="40">
        <f>INDEX(人口源表!$1:$1048576,MATCH($B336,人口源表!$A:$A,0),MATCH(AK$1,人口源表!$1:$1,0))*INDEX(城镇化率!$1:$1048576,MATCH($B336,城镇化率!$A:$A,0),MATCH(AK$1,城镇化率!$5:$5,0))/100</f>
        <v>838063.71941579087</v>
      </c>
      <c r="AL336" s="40">
        <f>INDEX(人口源表!$1:$1048576,MATCH($B336,人口源表!$A:$A,0),MATCH(AL$1,人口源表!$1:$1,0))*INDEX(城镇化率!$1:$1048576,MATCH($B336,城镇化率!$A:$A,0),MATCH(AL$1,城镇化率!$5:$5,0))/100</f>
        <v>838971.17576761916</v>
      </c>
      <c r="AM336" s="40">
        <f>INDEX(人口源表!$1:$1048576,MATCH($B336,人口源表!$A:$A,0),MATCH(AM$1,人口源表!$1:$1,0))*INDEX(城镇化率!$1:$1048576,MATCH($B336,城镇化率!$A:$A,0),MATCH(AM$1,城镇化率!$5:$5,0))/100</f>
        <v>839787.11151530384</v>
      </c>
      <c r="AN336" s="40">
        <f>INDEX(人口源表!$1:$1048576,MATCH($B336,人口源表!$A:$A,0),MATCH(AN$1,人口源表!$1:$1,0))*INDEX(城镇化率!$1:$1048576,MATCH($B336,城镇化率!$A:$A,0),MATCH(AN$1,城镇化率!$5:$5,0))/100</f>
        <v>840599.23156641365</v>
      </c>
      <c r="AO336" s="40">
        <f>INDEX(人口源表!$1:$1048576,MATCH($B336,人口源表!$A:$A,0),MATCH(AO$1,人口源表!$1:$1,0))*INDEX(城镇化率!$1:$1048576,MATCH($B336,城镇化率!$A:$A,0),MATCH(AO$1,城镇化率!$5:$5,0))/100</f>
        <v>841502.46555613622</v>
      </c>
      <c r="AP336" s="40">
        <f>INDEX(人口源表!$1:$1048576,MATCH($B336,人口源表!$A:$A,0),MATCH(AP$1,人口源表!$1:$1,0))*INDEX(城镇化率!$1:$1048576,MATCH($B336,城镇化率!$A:$A,0),MATCH(AP$1,城镇化率!$5:$5,0))/100</f>
        <v>842601.7210602744</v>
      </c>
      <c r="AQ336" s="40">
        <f>INDEX(人口源表!$1:$1048576,MATCH($B336,人口源表!$A:$A,0),MATCH(AQ$1,人口源表!$1:$1,0))*INDEX(城镇化率!$1:$1048576,MATCH($B336,城镇化率!$A:$A,0),MATCH(AQ$1,城镇化率!$5:$5,0))/100</f>
        <v>844009.41874485044</v>
      </c>
      <c r="AR336" s="40">
        <f>INDEX(人口源表!$1:$1048576,MATCH($B336,人口源表!$A:$A,0),MATCH(AR$1,人口源表!$1:$1,0))*INDEX(城镇化率!$1:$1048576,MATCH($B336,城镇化率!$A:$A,0),MATCH(AR$1,城镇化率!$5:$5,0))/100</f>
        <v>845848.26853294333</v>
      </c>
      <c r="AS336" s="40">
        <f>INDEX(人口源表!$1:$1048576,MATCH($B336,人口源表!$A:$A,0),MATCH(AS$1,人口源表!$1:$1,0))*INDEX(城镇化率!$1:$1048576,MATCH($B336,城镇化率!$A:$A,0),MATCH(AS$1,城镇化率!$5:$5,0))/100</f>
        <v>848250.11799824843</v>
      </c>
      <c r="AT336" s="40">
        <f>INDEX(人口源表!$1:$1048576,MATCH($B336,人口源表!$A:$A,0),MATCH(AT$1,人口源表!$1:$1,0))*INDEX(城镇化率!$1:$1048576,MATCH($B336,城镇化率!$A:$A,0),MATCH(AT$1,城镇化率!$5:$5,0))/100</f>
        <v>851356.77469571528</v>
      </c>
      <c r="AU336" s="40">
        <f>INDEX(人口源表!$1:$1048576,MATCH($B336,人口源表!$A:$A,0),MATCH(AU$1,人口源表!$1:$1,0))*INDEX(城镇化率!$1:$1048576,MATCH($B336,城镇化率!$A:$A,0),MATCH(AU$1,城镇化率!$5:$5,0))/100</f>
        <v>855317.49592657865</v>
      </c>
      <c r="AV336" s="40">
        <f>INDEX(人口源表!$1:$1048576,MATCH($B336,人口源表!$A:$A,0),MATCH(AV$1,人口源表!$1:$1,0))*INDEX(城镇化率!$1:$1048576,MATCH($B336,城镇化率!$A:$A,0),MATCH(AV$1,城镇化率!$5:$5,0))/100</f>
        <v>860294.48848181334</v>
      </c>
    </row>
    <row r="337" spans="1:48" x14ac:dyDescent="0.15">
      <c r="A337" s="36" t="s">
        <v>882</v>
      </c>
      <c r="B337" s="4" t="s">
        <v>682</v>
      </c>
      <c r="C337" s="34">
        <f>VLOOKUP(B337,'[1]2016省城人口总结（根）'!B:C,2,FALSE)/100</f>
        <v>0.50206499999999998</v>
      </c>
      <c r="D337" s="40">
        <f>INDEX(人口源表!$1:$1048576,MATCH($B337,人口源表!$A:$A,0),MATCH(D$1,人口源表!$1:$1,0))*INDEX(城镇化率!$1:$1048576,MATCH($B337,城镇化率!$A:$A,0),MATCH(D$1,城镇化率!$5:$5,0))/100</f>
        <v>566744.11571606842</v>
      </c>
      <c r="E337" s="40">
        <f>INDEX(人口源表!$1:$1048576,MATCH($B337,人口源表!$A:$A,0),MATCH(E$1,人口源表!$1:$1,0))*INDEX(城镇化率!$1:$1048576,MATCH($B337,城镇化率!$A:$A,0),MATCH(E$1,城镇化率!$5:$5,0))/100</f>
        <v>580521.50013887999</v>
      </c>
      <c r="F337" s="40">
        <f>INDEX(人口源表!$1:$1048576,MATCH($B337,人口源表!$A:$A,0),MATCH(F$1,人口源表!$1:$1,0))*INDEX(城镇化率!$1:$1048576,MATCH($B337,城镇化率!$A:$A,0),MATCH(F$1,城镇化率!$5:$5,0))/100</f>
        <v>594571.82461837714</v>
      </c>
      <c r="G337" s="40">
        <f>INDEX(人口源表!$1:$1048576,MATCH($B337,人口源表!$A:$A,0),MATCH(G$1,人口源表!$1:$1,0))*INDEX(城镇化率!$1:$1048576,MATCH($B337,城镇化率!$A:$A,0),MATCH(G$1,城镇化率!$5:$5,0))/100</f>
        <v>558755.09190128767</v>
      </c>
      <c r="H337" s="40">
        <f>INDEX(人口源表!$1:$1048576,MATCH($B337,人口源表!$A:$A,0),MATCH(H$1,人口源表!$1:$1,0))*INDEX(城镇化率!$1:$1048576,MATCH($B337,城镇化率!$A:$A,0),MATCH(H$1,城镇化率!$5:$5,0))/100</f>
        <v>573257.42936385644</v>
      </c>
      <c r="I337" s="40">
        <f>INDEX(人口源表!$1:$1048576,MATCH($B337,人口源表!$A:$A,0),MATCH(I$1,人口源表!$1:$1,0))*INDEX(城镇化率!$1:$1048576,MATCH($B337,城镇化率!$A:$A,0),MATCH(I$1,城镇化率!$5:$5,0))/100</f>
        <v>584240.14982617821</v>
      </c>
      <c r="J337" s="40">
        <f>INDEX(人口源表!$1:$1048576,MATCH($B337,人口源表!$A:$A,0),MATCH(J$1,人口源表!$1:$1,0))*INDEX(城镇化率!$1:$1048576,MATCH($B337,城镇化率!$A:$A,0),MATCH(J$1,城镇化率!$5:$5,0))/100</f>
        <v>595523.81952212623</v>
      </c>
      <c r="K337" s="40">
        <f>INDEX(人口源表!$1:$1048576,MATCH($B337,人口源表!$A:$A,0),MATCH(K$1,人口源表!$1:$1,0))*INDEX(城镇化率!$1:$1048576,MATCH($B337,城镇化率!$A:$A,0),MATCH(K$1,城镇化率!$5:$5,0))/100</f>
        <v>607048.33899545926</v>
      </c>
      <c r="L337" s="40">
        <f>INDEX(人口源表!$1:$1048576,MATCH($B337,人口源表!$A:$A,0),MATCH(L$1,人口源表!$1:$1,0))*INDEX(城镇化率!$1:$1048576,MATCH($B337,城镇化率!$A:$A,0),MATCH(L$1,城镇化率!$5:$5,0))/100</f>
        <v>618757.76948428294</v>
      </c>
      <c r="M337" s="40">
        <f>INDEX(人口源表!$1:$1048576,MATCH($B337,人口源表!$A:$A,0),MATCH(M$1,人口源表!$1:$1,0))*INDEX(城镇化率!$1:$1048576,MATCH($B337,城镇化率!$A:$A,0),MATCH(M$1,城镇化率!$5:$5,0))/100</f>
        <v>630596.08749672677</v>
      </c>
      <c r="N337" s="40">
        <f>INDEX(人口源表!$1:$1048576,MATCH($B337,人口源表!$A:$A,0),MATCH(N$1,人口源表!$1:$1,0))*INDEX(城镇化率!$1:$1048576,MATCH($B337,城镇化率!$A:$A,0),MATCH(N$1,城镇化率!$5:$5,0))/100</f>
        <v>642510.65934365045</v>
      </c>
      <c r="O337" s="40">
        <f>INDEX(人口源表!$1:$1048576,MATCH($B337,人口源表!$A:$A,0),MATCH(O$1,人口源表!$1:$1,0))*INDEX(城镇化率!$1:$1048576,MATCH($B337,城镇化率!$A:$A,0),MATCH(O$1,城镇化率!$5:$5,0))/100</f>
        <v>654449.58870389045</v>
      </c>
      <c r="P337" s="40">
        <f>INDEX(人口源表!$1:$1048576,MATCH($B337,人口源表!$A:$A,0),MATCH(P$1,人口源表!$1:$1,0))*INDEX(城镇化率!$1:$1048576,MATCH($B337,城镇化率!$A:$A,0),MATCH(P$1,城镇化率!$5:$5,0))/100</f>
        <v>666364.71496408375</v>
      </c>
      <c r="Q337" s="40">
        <f>INDEX(人口源表!$1:$1048576,MATCH($B337,人口源表!$A:$A,0),MATCH(Q$1,人口源表!$1:$1,0))*INDEX(城镇化率!$1:$1048576,MATCH($B337,城镇化率!$A:$A,0),MATCH(Q$1,城镇化率!$5:$5,0))/100</f>
        <v>678208.91497851303</v>
      </c>
      <c r="R337" s="40">
        <f>INDEX(人口源表!$1:$1048576,MATCH($B337,人口源表!$A:$A,0),MATCH(R$1,人口源表!$1:$1,0))*INDEX(城镇化率!$1:$1048576,MATCH($B337,城镇化率!$A:$A,0),MATCH(R$1,城镇化率!$5:$5,0))/100</f>
        <v>689939.16933991597</v>
      </c>
      <c r="S337" s="40">
        <f>INDEX(人口源表!$1:$1048576,MATCH($B337,人口源表!$A:$A,0),MATCH(S$1,人口源表!$1:$1,0))*INDEX(城镇化率!$1:$1048576,MATCH($B337,城镇化率!$A:$A,0),MATCH(S$1,城镇化率!$5:$5,0))/100</f>
        <v>698040.97704584186</v>
      </c>
      <c r="T337" s="40">
        <f>INDEX(人口源表!$1:$1048576,MATCH($B337,人口源表!$A:$A,0),MATCH(T$1,人口源表!$1:$1,0))*INDEX(城镇化率!$1:$1048576,MATCH($B337,城镇化率!$A:$A,0),MATCH(T$1,城镇化率!$5:$5,0))/100</f>
        <v>705854.79280003265</v>
      </c>
      <c r="U337" s="40">
        <f>INDEX(人口源表!$1:$1048576,MATCH($B337,人口源表!$A:$A,0),MATCH(U$1,人口源表!$1:$1,0))*INDEX(城镇化率!$1:$1048576,MATCH($B337,城镇化率!$A:$A,0),MATCH(U$1,城镇化率!$5:$5,0))/100</f>
        <v>713348.67411013483</v>
      </c>
      <c r="V337" s="40">
        <f>INDEX(人口源表!$1:$1048576,MATCH($B337,人口源表!$A:$A,0),MATCH(V$1,人口源表!$1:$1,0))*INDEX(城镇化率!$1:$1048576,MATCH($B337,城镇化率!$A:$A,0),MATCH(V$1,城镇化率!$5:$5,0))/100</f>
        <v>720496.74431878666</v>
      </c>
      <c r="W337" s="40">
        <f>INDEX(人口源表!$1:$1048576,MATCH($B337,人口源表!$A:$A,0),MATCH(W$1,人口源表!$1:$1,0))*INDEX(城镇化率!$1:$1048576,MATCH($B337,城镇化率!$A:$A,0),MATCH(W$1,城镇化率!$5:$5,0))/100</f>
        <v>727276.31041756156</v>
      </c>
      <c r="X337" s="40">
        <f>INDEX(人口源表!$1:$1048576,MATCH($B337,人口源表!$A:$A,0),MATCH(X$1,人口源表!$1:$1,0))*INDEX(城镇化率!$1:$1048576,MATCH($B337,城镇化率!$A:$A,0),MATCH(X$1,城镇化率!$5:$5,0))/100</f>
        <v>733668.56001351553</v>
      </c>
      <c r="Y337" s="40">
        <f>INDEX(人口源表!$1:$1048576,MATCH($B337,人口源表!$A:$A,0),MATCH(Y$1,人口源表!$1:$1,0))*INDEX(城镇化率!$1:$1048576,MATCH($B337,城镇化率!$A:$A,0),MATCH(Y$1,城镇化率!$5:$5,0))/100</f>
        <v>739658.66356435046</v>
      </c>
      <c r="Z337" s="40">
        <f>INDEX(人口源表!$1:$1048576,MATCH($B337,人口源表!$A:$A,0),MATCH(Z$1,人口源表!$1:$1,0))*INDEX(城镇化率!$1:$1048576,MATCH($B337,城镇化率!$A:$A,0),MATCH(Z$1,城镇化率!$5:$5,0))/100</f>
        <v>745237.73054268328</v>
      </c>
      <c r="AA337" s="40">
        <f>INDEX(人口源表!$1:$1048576,MATCH($B337,人口源表!$A:$A,0),MATCH(AA$1,人口源表!$1:$1,0))*INDEX(城镇化率!$1:$1048576,MATCH($B337,城镇化率!$A:$A,0),MATCH(AA$1,城镇化率!$5:$5,0))/100</f>
        <v>750399.23785073031</v>
      </c>
      <c r="AB337" s="40">
        <f>INDEX(人口源表!$1:$1048576,MATCH($B337,人口源表!$A:$A,0),MATCH(AB$1,人口源表!$1:$1,0))*INDEX(城镇化率!$1:$1048576,MATCH($B337,城镇化率!$A:$A,0),MATCH(AB$1,城镇化率!$5:$5,0))/100</f>
        <v>755143.45623649878</v>
      </c>
      <c r="AC337" s="40">
        <f>INDEX(人口源表!$1:$1048576,MATCH($B337,人口源表!$A:$A,0),MATCH(AC$1,人口源表!$1:$1,0))*INDEX(城镇化率!$1:$1048576,MATCH($B337,城镇化率!$A:$A,0),MATCH(AC$1,城镇化率!$5:$5,0))/100</f>
        <v>758543.89079678268</v>
      </c>
      <c r="AD337" s="40">
        <f>INDEX(人口源表!$1:$1048576,MATCH($B337,人口源表!$A:$A,0),MATCH(AD$1,人口源表!$1:$1,0))*INDEX(城镇化率!$1:$1048576,MATCH($B337,城镇化率!$A:$A,0),MATCH(AD$1,城镇化率!$5:$5,0))/100</f>
        <v>761530.06336230075</v>
      </c>
      <c r="AE337" s="40">
        <f>INDEX(人口源表!$1:$1048576,MATCH($B337,人口源表!$A:$A,0),MATCH(AE$1,人口源表!$1:$1,0))*INDEX(城镇化率!$1:$1048576,MATCH($B337,城镇化率!$A:$A,0),MATCH(AE$1,城镇化率!$5:$5,0))/100</f>
        <v>764117.99783015763</v>
      </c>
      <c r="AF337" s="40">
        <f>INDEX(人口源表!$1:$1048576,MATCH($B337,人口源表!$A:$A,0),MATCH(AF$1,人口源表!$1:$1,0))*INDEX(城镇化率!$1:$1048576,MATCH($B337,城镇化率!$A:$A,0),MATCH(AF$1,城镇化率!$5:$5,0))/100</f>
        <v>766327.1611857618</v>
      </c>
      <c r="AG337" s="40">
        <f>INDEX(人口源表!$1:$1048576,MATCH($B337,人口源表!$A:$A,0),MATCH(AG$1,人口源表!$1:$1,0))*INDEX(城镇化率!$1:$1048576,MATCH($B337,城镇化率!$A:$A,0),MATCH(AG$1,城镇化率!$5:$5,0))/100</f>
        <v>768183.06787524791</v>
      </c>
      <c r="AH337" s="40">
        <f>INDEX(人口源表!$1:$1048576,MATCH($B337,人口源表!$A:$A,0),MATCH(AH$1,人口源表!$1:$1,0))*INDEX(城镇化率!$1:$1048576,MATCH($B337,城镇化率!$A:$A,0),MATCH(AH$1,城镇化率!$5:$5,0))/100</f>
        <v>769715.47715891048</v>
      </c>
      <c r="AI337" s="40">
        <f>INDEX(人口源表!$1:$1048576,MATCH($B337,人口源表!$A:$A,0),MATCH(AI$1,人口源表!$1:$1,0))*INDEX(城镇化率!$1:$1048576,MATCH($B337,城镇化率!$A:$A,0),MATCH(AI$1,城镇化率!$5:$5,0))/100</f>
        <v>770961.03047149139</v>
      </c>
      <c r="AJ337" s="40">
        <f>INDEX(人口源表!$1:$1048576,MATCH($B337,人口源表!$A:$A,0),MATCH(AJ$1,人口源表!$1:$1,0))*INDEX(城镇化率!$1:$1048576,MATCH($B337,城镇化率!$A:$A,0),MATCH(AJ$1,城镇化率!$5:$5,0))/100</f>
        <v>771959.52049399132</v>
      </c>
      <c r="AK337" s="40">
        <f>INDEX(人口源表!$1:$1048576,MATCH($B337,人口源表!$A:$A,0),MATCH(AK$1,人口源表!$1:$1,0))*INDEX(城镇化率!$1:$1048576,MATCH($B337,城镇化率!$A:$A,0),MATCH(AK$1,城镇化率!$5:$5,0))/100</f>
        <v>772757.17082687886</v>
      </c>
      <c r="AL337" s="40">
        <f>INDEX(人口源表!$1:$1048576,MATCH($B337,人口源表!$A:$A,0),MATCH(AL$1,人口源表!$1:$1,0))*INDEX(城镇化率!$1:$1048576,MATCH($B337,城镇化率!$A:$A,0),MATCH(AL$1,城镇化率!$5:$5,0))/100</f>
        <v>773407.39897142455</v>
      </c>
      <c r="AM337" s="40">
        <f>INDEX(人口源表!$1:$1048576,MATCH($B337,人口源表!$A:$A,0),MATCH(AM$1,人口源表!$1:$1,0))*INDEX(城镇化率!$1:$1048576,MATCH($B337,城镇化率!$A:$A,0),MATCH(AM$1,城镇化率!$5:$5,0))/100</f>
        <v>773966.39521010325</v>
      </c>
      <c r="AN337" s="40">
        <f>INDEX(人口源表!$1:$1048576,MATCH($B337,人口源表!$A:$A,0),MATCH(AN$1,人口源表!$1:$1,0))*INDEX(城镇化率!$1:$1048576,MATCH($B337,城镇化率!$A:$A,0),MATCH(AN$1,城镇化率!$5:$5,0))/100</f>
        <v>774497.7343587483</v>
      </c>
      <c r="AO337" s="40">
        <f>INDEX(人口源表!$1:$1048576,MATCH($B337,人口源表!$A:$A,0),MATCH(AO$1,人口源表!$1:$1,0))*INDEX(城镇化率!$1:$1048576,MATCH($B337,城镇化率!$A:$A,0),MATCH(AO$1,城镇化率!$5:$5,0))/100</f>
        <v>775071.19707717851</v>
      </c>
      <c r="AP337" s="40">
        <f>INDEX(人口源表!$1:$1048576,MATCH($B337,人口源表!$A:$A,0),MATCH(AP$1,人口源表!$1:$1,0))*INDEX(城镇化率!$1:$1048576,MATCH($B337,城镇化率!$A:$A,0),MATCH(AP$1,城镇化率!$5:$5,0))/100</f>
        <v>775760.90561869415</v>
      </c>
      <c r="AQ337" s="40">
        <f>INDEX(人口源表!$1:$1048576,MATCH($B337,人口源表!$A:$A,0),MATCH(AQ$1,人口源表!$1:$1,0))*INDEX(城镇化率!$1:$1048576,MATCH($B337,城镇化率!$A:$A,0),MATCH(AQ$1,城镇化率!$5:$5,0))/100</f>
        <v>776648.69505149964</v>
      </c>
      <c r="AR337" s="40">
        <f>INDEX(人口源表!$1:$1048576,MATCH($B337,人口源表!$A:$A,0),MATCH(AR$1,人口源表!$1:$1,0))*INDEX(城镇化率!$1:$1048576,MATCH($B337,城镇化率!$A:$A,0),MATCH(AR$1,城镇化率!$5:$5,0))/100</f>
        <v>777822.26108963694</v>
      </c>
      <c r="AS337" s="40">
        <f>INDEX(人口源表!$1:$1048576,MATCH($B337,人口源表!$A:$A,0),MATCH(AS$1,人口源表!$1:$1,0))*INDEX(城镇化率!$1:$1048576,MATCH($B337,城镇化率!$A:$A,0),MATCH(AS$1,城镇化率!$5:$5,0))/100</f>
        <v>779373.92930761573</v>
      </c>
      <c r="AT337" s="40">
        <f>INDEX(人口源表!$1:$1048576,MATCH($B337,人口源表!$A:$A,0),MATCH(AT$1,人口源表!$1:$1,0))*INDEX(城镇化率!$1:$1048576,MATCH($B337,城镇化率!$A:$A,0),MATCH(AT$1,城镇化率!$5:$5,0))/100</f>
        <v>781404.73418243264</v>
      </c>
      <c r="AU337" s="40">
        <f>INDEX(人口源表!$1:$1048576,MATCH($B337,人口源表!$A:$A,0),MATCH(AU$1,人口源表!$1:$1,0))*INDEX(城镇化率!$1:$1048576,MATCH($B337,城镇化率!$A:$A,0),MATCH(AU$1,城镇化率!$5:$5,0))/100</f>
        <v>784019.88120481966</v>
      </c>
      <c r="AV337" s="40">
        <f>INDEX(人口源表!$1:$1048576,MATCH($B337,人口源表!$A:$A,0),MATCH(AV$1,人口源表!$1:$1,0))*INDEX(城镇化率!$1:$1048576,MATCH($B337,城镇化率!$A:$A,0),MATCH(AV$1,城镇化率!$5:$5,0))/100</f>
        <v>787333.51811674703</v>
      </c>
    </row>
    <row r="338" spans="1:48" x14ac:dyDescent="0.15">
      <c r="A338" s="36" t="s">
        <v>883</v>
      </c>
      <c r="B338" s="4" t="s">
        <v>684</v>
      </c>
      <c r="C338" s="34">
        <f>VLOOKUP(B338,'[1]2016省城人口总结（根）'!B:C,2,FALSE)/100</f>
        <v>0.85669946698612809</v>
      </c>
      <c r="D338" s="40">
        <f>INDEX(人口源表!$1:$1048576,MATCH($B338,人口源表!$A:$A,0),MATCH(D$1,人口源表!$1:$1,0))*INDEX(城镇化率!$1:$1048576,MATCH($B338,城镇化率!$A:$A,0),MATCH(D$1,城镇化率!$5:$5,0))/100</f>
        <v>2813844.9708209876</v>
      </c>
      <c r="E338" s="40">
        <f>INDEX(人口源表!$1:$1048576,MATCH($B338,人口源表!$A:$A,0),MATCH(E$1,人口源表!$1:$1,0))*INDEX(城镇化率!$1:$1048576,MATCH($B338,城镇化率!$A:$A,0),MATCH(E$1,城镇化率!$5:$5,0))/100</f>
        <v>2881977.9873787896</v>
      </c>
      <c r="F338" s="40">
        <f>INDEX(人口源表!$1:$1048576,MATCH($B338,人口源表!$A:$A,0),MATCH(F$1,人口源表!$1:$1,0))*INDEX(城镇化率!$1:$1048576,MATCH($B338,城镇化率!$A:$A,0),MATCH(F$1,城镇化率!$5:$5,0))/100</f>
        <v>2949970.0548261213</v>
      </c>
      <c r="G338" s="40">
        <f>INDEX(人口源表!$1:$1048576,MATCH($B338,人口源表!$A:$A,0),MATCH(G$1,人口源表!$1:$1,0))*INDEX(城镇化率!$1:$1048576,MATCH($B338,城镇化率!$A:$A,0),MATCH(G$1,城镇化率!$5:$5,0))/100</f>
        <v>3619024.8671937515</v>
      </c>
      <c r="H338" s="40">
        <f>INDEX(人口源表!$1:$1048576,MATCH($B338,人口源表!$A:$A,0),MATCH(H$1,人口源表!$1:$1,0))*INDEX(城镇化率!$1:$1048576,MATCH($B338,城镇化率!$A:$A,0),MATCH(H$1,城镇化率!$5:$5,0))/100</f>
        <v>3715698.6014145506</v>
      </c>
      <c r="I338" s="40">
        <f>INDEX(人口源表!$1:$1048576,MATCH($B338,人口源表!$A:$A,0),MATCH(I$1,人口源表!$1:$1,0))*INDEX(城镇化率!$1:$1048576,MATCH($B338,城镇化率!$A:$A,0),MATCH(I$1,城镇化率!$5:$5,0))/100</f>
        <v>3783998.6953747957</v>
      </c>
      <c r="J338" s="40">
        <f>INDEX(人口源表!$1:$1048576,MATCH($B338,人口源表!$A:$A,0),MATCH(J$1,人口源表!$1:$1,0))*INDEX(城镇化率!$1:$1048576,MATCH($B338,城镇化率!$A:$A,0),MATCH(J$1,城镇化率!$5:$5,0))/100</f>
        <v>3849208.5441158842</v>
      </c>
      <c r="K338" s="40">
        <f>INDEX(人口源表!$1:$1048576,MATCH($B338,人口源表!$A:$A,0),MATCH(K$1,人口源表!$1:$1,0))*INDEX(城镇化率!$1:$1048576,MATCH($B338,城镇化率!$A:$A,0),MATCH(K$1,城镇化率!$5:$5,0))/100</f>
        <v>3911482.117816831</v>
      </c>
      <c r="L338" s="40">
        <f>INDEX(人口源表!$1:$1048576,MATCH($B338,人口源表!$A:$A,0),MATCH(L$1,人口源表!$1:$1,0))*INDEX(城镇化率!$1:$1048576,MATCH($B338,城镇化率!$A:$A,0),MATCH(L$1,城镇化率!$5:$5,0))/100</f>
        <v>3970971.1447933237</v>
      </c>
      <c r="M338" s="40">
        <f>INDEX(人口源表!$1:$1048576,MATCH($B338,人口源表!$A:$A,0),MATCH(M$1,人口源表!$1:$1,0))*INDEX(城镇化率!$1:$1048576,MATCH($B338,城镇化率!$A:$A,0),MATCH(M$1,城镇化率!$5:$5,0))/100</f>
        <v>4027824.8114884864</v>
      </c>
      <c r="N338" s="40">
        <f>INDEX(人口源表!$1:$1048576,MATCH($B338,人口源表!$A:$A,0),MATCH(N$1,人口源表!$1:$1,0))*INDEX(城镇化率!$1:$1048576,MATCH($B338,城镇化率!$A:$A,0),MATCH(N$1,城镇化率!$5:$5,0))/100</f>
        <v>4082188.4785217955</v>
      </c>
      <c r="O338" s="40">
        <f>INDEX(人口源表!$1:$1048576,MATCH($B338,人口源表!$A:$A,0),MATCH(O$1,人口源表!$1:$1,0))*INDEX(城镇化率!$1:$1048576,MATCH($B338,城镇化率!$A:$A,0),MATCH(O$1,城镇化率!$5:$5,0))/100</f>
        <v>4134205.274863509</v>
      </c>
      <c r="P338" s="40">
        <f>INDEX(人口源表!$1:$1048576,MATCH($B338,人口源表!$A:$A,0),MATCH(P$1,人口源表!$1:$1,0))*INDEX(城镇化率!$1:$1048576,MATCH($B338,城镇化率!$A:$A,0),MATCH(P$1,城镇化率!$5:$5,0))/100</f>
        <v>4184013.8270761454</v>
      </c>
      <c r="Q338" s="40">
        <f>INDEX(人口源表!$1:$1048576,MATCH($B338,人口源表!$A:$A,0),MATCH(Q$1,人口源表!$1:$1,0))*INDEX(城镇化率!$1:$1048576,MATCH($B338,城镇化率!$A:$A,0),MATCH(Q$1,城镇化率!$5:$5,0))/100</f>
        <v>4221768</v>
      </c>
      <c r="R338" s="40">
        <f>INDEX(人口源表!$1:$1048576,MATCH($B338,人口源表!$A:$A,0),MATCH(R$1,人口源表!$1:$1,0))*INDEX(城镇化率!$1:$1048576,MATCH($B338,城镇化率!$A:$A,0),MATCH(R$1,城镇化率!$5:$5,0))/100</f>
        <v>4225196</v>
      </c>
      <c r="S338" s="40">
        <f>INDEX(人口源表!$1:$1048576,MATCH($B338,人口源表!$A:$A,0),MATCH(S$1,人口源表!$1:$1,0))*INDEX(城镇化率!$1:$1048576,MATCH($B338,城镇化率!$A:$A,0),MATCH(S$1,城镇化率!$5:$5,0))/100</f>
        <v>4226361</v>
      </c>
      <c r="T338" s="40">
        <f>INDEX(人口源表!$1:$1048576,MATCH($B338,人口源表!$A:$A,0),MATCH(T$1,人口源表!$1:$1,0))*INDEX(城镇化率!$1:$1048576,MATCH($B338,城镇化率!$A:$A,0),MATCH(T$1,城镇化率!$5:$5,0))/100</f>
        <v>4225441</v>
      </c>
      <c r="U338" s="40">
        <f>INDEX(人口源表!$1:$1048576,MATCH($B338,人口源表!$A:$A,0),MATCH(U$1,人口源表!$1:$1,0))*INDEX(城镇化率!$1:$1048576,MATCH($B338,城镇化率!$A:$A,0),MATCH(U$1,城镇化率!$5:$5,0))/100</f>
        <v>4222601</v>
      </c>
      <c r="V338" s="40">
        <f>INDEX(人口源表!$1:$1048576,MATCH($B338,人口源表!$A:$A,0),MATCH(V$1,人口源表!$1:$1,0))*INDEX(城镇化率!$1:$1048576,MATCH($B338,城镇化率!$A:$A,0),MATCH(V$1,城镇化率!$5:$5,0))/100</f>
        <v>4217995</v>
      </c>
      <c r="W338" s="40">
        <f>INDEX(人口源表!$1:$1048576,MATCH($B338,人口源表!$A:$A,0),MATCH(W$1,人口源表!$1:$1,0))*INDEX(城镇化率!$1:$1048576,MATCH($B338,城镇化率!$A:$A,0),MATCH(W$1,城镇化率!$5:$5,0))/100</f>
        <v>4211766</v>
      </c>
      <c r="X338" s="40">
        <f>INDEX(人口源表!$1:$1048576,MATCH($B338,人口源表!$A:$A,0),MATCH(X$1,人口源表!$1:$1,0))*INDEX(城镇化率!$1:$1048576,MATCH($B338,城镇化率!$A:$A,0),MATCH(X$1,城镇化率!$5:$5,0))/100</f>
        <v>4204047</v>
      </c>
      <c r="Y338" s="40">
        <f>INDEX(人口源表!$1:$1048576,MATCH($B338,人口源表!$A:$A,0),MATCH(Y$1,人口源表!$1:$1,0))*INDEX(城镇化率!$1:$1048576,MATCH($B338,城镇化率!$A:$A,0),MATCH(Y$1,城镇化率!$5:$5,0))/100</f>
        <v>4194957</v>
      </c>
      <c r="Z338" s="40">
        <f>INDEX(人口源表!$1:$1048576,MATCH($B338,人口源表!$A:$A,0),MATCH(Z$1,人口源表!$1:$1,0))*INDEX(城镇化率!$1:$1048576,MATCH($B338,城镇化率!$A:$A,0),MATCH(Z$1,城镇化率!$5:$5,0))/100</f>
        <v>4184605</v>
      </c>
      <c r="AA338" s="40">
        <f>INDEX(人口源表!$1:$1048576,MATCH($B338,人口源表!$A:$A,0),MATCH(AA$1,人口源表!$1:$1,0))*INDEX(城镇化率!$1:$1048576,MATCH($B338,城镇化率!$A:$A,0),MATCH(AA$1,城镇化率!$5:$5,0))/100</f>
        <v>4173088</v>
      </c>
      <c r="AB338" s="40">
        <f>INDEX(人口源表!$1:$1048576,MATCH($B338,人口源表!$A:$A,0),MATCH(AB$1,人口源表!$1:$1,0))*INDEX(城镇化率!$1:$1048576,MATCH($B338,城镇化率!$A:$A,0),MATCH(AB$1,城镇化率!$5:$5,0))/100</f>
        <v>4160493</v>
      </c>
      <c r="AC338" s="40">
        <f>INDEX(人口源表!$1:$1048576,MATCH($B338,人口源表!$A:$A,0),MATCH(AC$1,人口源表!$1:$1,0))*INDEX(城镇化率!$1:$1048576,MATCH($B338,城镇化率!$A:$A,0),MATCH(AC$1,城镇化率!$5:$5,0))/100</f>
        <v>4146895</v>
      </c>
      <c r="AD338" s="40">
        <f>INDEX(人口源表!$1:$1048576,MATCH($B338,人口源表!$A:$A,0),MATCH(AD$1,人口源表!$1:$1,0))*INDEX(城镇化率!$1:$1048576,MATCH($B338,城镇化率!$A:$A,0),MATCH(AD$1,城镇化率!$5:$5,0))/100</f>
        <v>4132355</v>
      </c>
      <c r="AE338" s="40">
        <f>INDEX(人口源表!$1:$1048576,MATCH($B338,人口源表!$A:$A,0),MATCH(AE$1,人口源表!$1:$1,0))*INDEX(城镇化率!$1:$1048576,MATCH($B338,城镇化率!$A:$A,0),MATCH(AE$1,城镇化率!$5:$5,0))/100</f>
        <v>4116927</v>
      </c>
      <c r="AF338" s="40">
        <f>INDEX(人口源表!$1:$1048576,MATCH($B338,人口源表!$A:$A,0),MATCH(AF$1,人口源表!$1:$1,0))*INDEX(城镇化率!$1:$1048576,MATCH($B338,城镇化率!$A:$A,0),MATCH(AF$1,城镇化率!$5:$5,0))/100</f>
        <v>4100651</v>
      </c>
      <c r="AG338" s="40">
        <f>INDEX(人口源表!$1:$1048576,MATCH($B338,人口源表!$A:$A,0),MATCH(AG$1,人口源表!$1:$1,0))*INDEX(城镇化率!$1:$1048576,MATCH($B338,城镇化率!$A:$A,0),MATCH(AG$1,城镇化率!$5:$5,0))/100</f>
        <v>4083556</v>
      </c>
      <c r="AH338" s="40">
        <f>INDEX(人口源表!$1:$1048576,MATCH($B338,人口源表!$A:$A,0),MATCH(AH$1,人口源表!$1:$1,0))*INDEX(城镇化率!$1:$1048576,MATCH($B338,城镇化率!$A:$A,0),MATCH(AH$1,城镇化率!$5:$5,0))/100</f>
        <v>4065659</v>
      </c>
      <c r="AI338" s="40">
        <f>INDEX(人口源表!$1:$1048576,MATCH($B338,人口源表!$A:$A,0),MATCH(AI$1,人口源表!$1:$1,0))*INDEX(城镇化率!$1:$1048576,MATCH($B338,城镇化率!$A:$A,0),MATCH(AI$1,城镇化率!$5:$5,0))/100</f>
        <v>4046967</v>
      </c>
      <c r="AJ338" s="40">
        <f>INDEX(人口源表!$1:$1048576,MATCH($B338,人口源表!$A:$A,0),MATCH(AJ$1,人口源表!$1:$1,0))*INDEX(城镇化率!$1:$1048576,MATCH($B338,城镇化率!$A:$A,0),MATCH(AJ$1,城镇化率!$5:$5,0))/100</f>
        <v>4027475</v>
      </c>
      <c r="AK338" s="40">
        <f>INDEX(人口源表!$1:$1048576,MATCH($B338,人口源表!$A:$A,0),MATCH(AK$1,人口源表!$1:$1,0))*INDEX(城镇化率!$1:$1048576,MATCH($B338,城镇化率!$A:$A,0),MATCH(AK$1,城镇化率!$5:$5,0))/100</f>
        <v>4007166</v>
      </c>
      <c r="AL338" s="40">
        <f>INDEX(人口源表!$1:$1048576,MATCH($B338,人口源表!$A:$A,0),MATCH(AL$1,人口源表!$1:$1,0))*INDEX(城镇化率!$1:$1048576,MATCH($B338,城镇化率!$A:$A,0),MATCH(AL$1,城镇化率!$5:$5,0))/100</f>
        <v>3986012</v>
      </c>
      <c r="AM338" s="40">
        <f>INDEX(人口源表!$1:$1048576,MATCH($B338,人口源表!$A:$A,0),MATCH(AM$1,人口源表!$1:$1,0))*INDEX(城镇化率!$1:$1048576,MATCH($B338,城镇化率!$A:$A,0),MATCH(AM$1,城镇化率!$5:$5,0))/100</f>
        <v>3963975</v>
      </c>
      <c r="AN338" s="40">
        <f>INDEX(人口源表!$1:$1048576,MATCH($B338,人口源表!$A:$A,0),MATCH(AN$1,人口源表!$1:$1,0))*INDEX(城镇化率!$1:$1048576,MATCH($B338,城镇化率!$A:$A,0),MATCH(AN$1,城镇化率!$5:$5,0))/100</f>
        <v>3941003</v>
      </c>
      <c r="AO338" s="40">
        <f>INDEX(人口源表!$1:$1048576,MATCH($B338,人口源表!$A:$A,0),MATCH(AO$1,人口源表!$1:$1,0))*INDEX(城镇化率!$1:$1048576,MATCH($B338,城镇化率!$A:$A,0),MATCH(AO$1,城镇化率!$5:$5,0))/100</f>
        <v>3917035</v>
      </c>
      <c r="AP338" s="40">
        <f>INDEX(人口源表!$1:$1048576,MATCH($B338,人口源表!$A:$A,0),MATCH(AP$1,人口源表!$1:$1,0))*INDEX(城镇化率!$1:$1048576,MATCH($B338,城镇化率!$A:$A,0),MATCH(AP$1,城镇化率!$5:$5,0))/100</f>
        <v>3891997</v>
      </c>
      <c r="AQ338" s="40">
        <f>INDEX(人口源表!$1:$1048576,MATCH($B338,人口源表!$A:$A,0),MATCH(AQ$1,人口源表!$1:$1,0))*INDEX(城镇化率!$1:$1048576,MATCH($B338,城镇化率!$A:$A,0),MATCH(AQ$1,城镇化率!$5:$5,0))/100</f>
        <v>3865804</v>
      </c>
      <c r="AR338" s="40">
        <f>INDEX(人口源表!$1:$1048576,MATCH($B338,人口源表!$A:$A,0),MATCH(AR$1,人口源表!$1:$1,0))*INDEX(城镇化率!$1:$1048576,MATCH($B338,城镇化率!$A:$A,0),MATCH(AR$1,城镇化率!$5:$5,0))/100</f>
        <v>3838360</v>
      </c>
      <c r="AS338" s="40">
        <f>INDEX(人口源表!$1:$1048576,MATCH($B338,人口源表!$A:$A,0),MATCH(AS$1,人口源表!$1:$1,0))*INDEX(城镇化率!$1:$1048576,MATCH($B338,城镇化率!$A:$A,0),MATCH(AS$1,城镇化率!$5:$5,0))/100</f>
        <v>3809557</v>
      </c>
      <c r="AT338" s="40">
        <f>INDEX(人口源表!$1:$1048576,MATCH($B338,人口源表!$A:$A,0),MATCH(AT$1,人口源表!$1:$1,0))*INDEX(城镇化率!$1:$1048576,MATCH($B338,城镇化率!$A:$A,0),MATCH(AT$1,城镇化率!$5:$5,0))/100</f>
        <v>3779277</v>
      </c>
      <c r="AU338" s="40">
        <f>INDEX(人口源表!$1:$1048576,MATCH($B338,人口源表!$A:$A,0),MATCH(AU$1,人口源表!$1:$1,0))*INDEX(城镇化率!$1:$1048576,MATCH($B338,城镇化率!$A:$A,0),MATCH(AU$1,城镇化率!$5:$5,0))/100</f>
        <v>3747389</v>
      </c>
      <c r="AV338" s="40">
        <f>INDEX(人口源表!$1:$1048576,MATCH($B338,人口源表!$A:$A,0),MATCH(AV$1,人口源表!$1:$1,0))*INDEX(城镇化率!$1:$1048576,MATCH($B338,城镇化率!$A:$A,0),MATCH(AV$1,城镇化率!$5:$5,0))/100</f>
        <v>3713751</v>
      </c>
    </row>
    <row r="339" spans="1:48" x14ac:dyDescent="0.15">
      <c r="A339" s="36" t="s">
        <v>883</v>
      </c>
      <c r="B339" s="4" t="s">
        <v>686</v>
      </c>
      <c r="C339" s="34">
        <f>VLOOKUP(B339,'[1]2016省城人口总结（根）'!B:C,2,FALSE)/100</f>
        <v>1</v>
      </c>
      <c r="D339" s="40">
        <f>INDEX(人口源表!$1:$1048576,MATCH($B339,人口源表!$A:$A,0),MATCH(D$1,人口源表!$1:$1,0))*INDEX(城镇化率!$1:$1048576,MATCH($B339,城镇化率!$A:$A,0),MATCH(D$1,城镇化率!$5:$5,0))/100</f>
        <v>409229.47036489099</v>
      </c>
      <c r="E339" s="40">
        <f>INDEX(人口源表!$1:$1048576,MATCH($B339,人口源表!$A:$A,0),MATCH(E$1,人口源表!$1:$1,0))*INDEX(城镇化率!$1:$1048576,MATCH($B339,城镇化率!$A:$A,0),MATCH(E$1,城镇化率!$5:$5,0))/100</f>
        <v>411501.57562764699</v>
      </c>
      <c r="F339" s="40">
        <f>INDEX(人口源表!$1:$1048576,MATCH($B339,人口源表!$A:$A,0),MATCH(F$1,人口源表!$1:$1,0))*INDEX(城镇化率!$1:$1048576,MATCH($B339,城镇化率!$A:$A,0),MATCH(F$1,城镇化率!$5:$5,0))/100</f>
        <v>413553.93431486492</v>
      </c>
      <c r="G339" s="40">
        <f>INDEX(人口源表!$1:$1048576,MATCH($B339,人口源表!$A:$A,0),MATCH(G$1,人口源表!$1:$1,0))*INDEX(城镇化率!$1:$1048576,MATCH($B339,城镇化率!$A:$A,0),MATCH(G$1,城镇化率!$5:$5,0))/100</f>
        <v>486957</v>
      </c>
      <c r="H339" s="40">
        <f>INDEX(人口源表!$1:$1048576,MATCH($B339,人口源表!$A:$A,0),MATCH(H$1,人口源表!$1:$1,0))*INDEX(城镇化率!$1:$1048576,MATCH($B339,城镇化率!$A:$A,0),MATCH(H$1,城镇化率!$5:$5,0))/100</f>
        <v>490335</v>
      </c>
      <c r="I339" s="40">
        <f>INDEX(人口源表!$1:$1048576,MATCH($B339,人口源表!$A:$A,0),MATCH(I$1,人口源表!$1:$1,0))*INDEX(城镇化率!$1:$1048576,MATCH($B339,城镇化率!$A:$A,0),MATCH(I$1,城镇化率!$5:$5,0))/100</f>
        <v>493337</v>
      </c>
      <c r="J339" s="40">
        <f>INDEX(人口源表!$1:$1048576,MATCH($B339,人口源表!$A:$A,0),MATCH(J$1,人口源表!$1:$1,0))*INDEX(城镇化率!$1:$1048576,MATCH($B339,城镇化率!$A:$A,0),MATCH(J$1,城镇化率!$5:$5,0))/100</f>
        <v>495974</v>
      </c>
      <c r="K339" s="40">
        <f>INDEX(人口源表!$1:$1048576,MATCH($B339,人口源表!$A:$A,0),MATCH(K$1,人口源表!$1:$1,0))*INDEX(城镇化率!$1:$1048576,MATCH($B339,城镇化率!$A:$A,0),MATCH(K$1,城镇化率!$5:$5,0))/100</f>
        <v>498254</v>
      </c>
      <c r="L339" s="40">
        <f>INDEX(人口源表!$1:$1048576,MATCH($B339,人口源表!$A:$A,0),MATCH(L$1,人口源表!$1:$1,0))*INDEX(城镇化率!$1:$1048576,MATCH($B339,城镇化率!$A:$A,0),MATCH(L$1,城镇化率!$5:$5,0))/100</f>
        <v>500189</v>
      </c>
      <c r="M339" s="40">
        <f>INDEX(人口源表!$1:$1048576,MATCH($B339,人口源表!$A:$A,0),MATCH(M$1,人口源表!$1:$1,0))*INDEX(城镇化率!$1:$1048576,MATCH($B339,城镇化率!$A:$A,0),MATCH(M$1,城镇化率!$5:$5,0))/100</f>
        <v>501786</v>
      </c>
      <c r="N339" s="40">
        <f>INDEX(人口源表!$1:$1048576,MATCH($B339,人口源表!$A:$A,0),MATCH(N$1,人口源表!$1:$1,0))*INDEX(城镇化率!$1:$1048576,MATCH($B339,城镇化率!$A:$A,0),MATCH(N$1,城镇化率!$5:$5,0))/100</f>
        <v>503056</v>
      </c>
      <c r="O339" s="40">
        <f>INDEX(人口源表!$1:$1048576,MATCH($B339,人口源表!$A:$A,0),MATCH(O$1,人口源表!$1:$1,0))*INDEX(城镇化率!$1:$1048576,MATCH($B339,城镇化率!$A:$A,0),MATCH(O$1,城镇化率!$5:$5,0))/100</f>
        <v>504008</v>
      </c>
      <c r="P339" s="40">
        <f>INDEX(人口源表!$1:$1048576,MATCH($B339,人口源表!$A:$A,0),MATCH(P$1,人口源表!$1:$1,0))*INDEX(城镇化率!$1:$1048576,MATCH($B339,城镇化率!$A:$A,0),MATCH(P$1,城镇化率!$5:$5,0))/100</f>
        <v>504652</v>
      </c>
      <c r="Q339" s="40">
        <f>INDEX(人口源表!$1:$1048576,MATCH($B339,人口源表!$A:$A,0),MATCH(Q$1,人口源表!$1:$1,0))*INDEX(城镇化率!$1:$1048576,MATCH($B339,城镇化率!$A:$A,0),MATCH(Q$1,城镇化率!$5:$5,0))/100</f>
        <v>504997</v>
      </c>
      <c r="R339" s="40">
        <f>INDEX(人口源表!$1:$1048576,MATCH($B339,人口源表!$A:$A,0),MATCH(R$1,人口源表!$1:$1,0))*INDEX(城镇化率!$1:$1048576,MATCH($B339,城镇化率!$A:$A,0),MATCH(R$1,城镇化率!$5:$5,0))/100</f>
        <v>505054</v>
      </c>
      <c r="S339" s="40">
        <f>INDEX(人口源表!$1:$1048576,MATCH($B339,人口源表!$A:$A,0),MATCH(S$1,人口源表!$1:$1,0))*INDEX(城镇化率!$1:$1048576,MATCH($B339,城镇化率!$A:$A,0),MATCH(S$1,城镇化率!$5:$5,0))/100</f>
        <v>504830</v>
      </c>
      <c r="T339" s="40">
        <f>INDEX(人口源表!$1:$1048576,MATCH($B339,人口源表!$A:$A,0),MATCH(T$1,人口源表!$1:$1,0))*INDEX(城镇化率!$1:$1048576,MATCH($B339,城镇化率!$A:$A,0),MATCH(T$1,城镇化率!$5:$5,0))/100</f>
        <v>504337</v>
      </c>
      <c r="U339" s="40">
        <f>INDEX(人口源表!$1:$1048576,MATCH($B339,人口源表!$A:$A,0),MATCH(U$1,人口源表!$1:$1,0))*INDEX(城镇化率!$1:$1048576,MATCH($B339,城镇化率!$A:$A,0),MATCH(U$1,城镇化率!$5:$5,0))/100</f>
        <v>503583</v>
      </c>
      <c r="V339" s="40">
        <f>INDEX(人口源表!$1:$1048576,MATCH($B339,人口源表!$A:$A,0),MATCH(V$1,人口源表!$1:$1,0))*INDEX(城镇化率!$1:$1048576,MATCH($B339,城镇化率!$A:$A,0),MATCH(V$1,城镇化率!$5:$5,0))/100</f>
        <v>502579</v>
      </c>
      <c r="W339" s="40">
        <f>INDEX(人口源表!$1:$1048576,MATCH($B339,人口源表!$A:$A,0),MATCH(W$1,人口源表!$1:$1,0))*INDEX(城镇化率!$1:$1048576,MATCH($B339,城镇化率!$A:$A,0),MATCH(W$1,城镇化率!$5:$5,0))/100</f>
        <v>501333</v>
      </c>
      <c r="X339" s="40">
        <f>INDEX(人口源表!$1:$1048576,MATCH($B339,人口源表!$A:$A,0),MATCH(X$1,人口源表!$1:$1,0))*INDEX(城镇化率!$1:$1048576,MATCH($B339,城镇化率!$A:$A,0),MATCH(X$1,城镇化率!$5:$5,0))/100</f>
        <v>499855</v>
      </c>
      <c r="Y339" s="40">
        <f>INDEX(人口源表!$1:$1048576,MATCH($B339,人口源表!$A:$A,0),MATCH(Y$1,人口源表!$1:$1,0))*INDEX(城镇化率!$1:$1048576,MATCH($B339,城镇化率!$A:$A,0),MATCH(Y$1,城镇化率!$5:$5,0))/100</f>
        <v>498154</v>
      </c>
      <c r="Z339" s="40">
        <f>INDEX(人口源表!$1:$1048576,MATCH($B339,人口源表!$A:$A,0),MATCH(Z$1,人口源表!$1:$1,0))*INDEX(城镇化率!$1:$1048576,MATCH($B339,城镇化率!$A:$A,0),MATCH(Z$1,城镇化率!$5:$5,0))/100</f>
        <v>496241</v>
      </c>
      <c r="AA339" s="40">
        <f>INDEX(人口源表!$1:$1048576,MATCH($B339,人口源表!$A:$A,0),MATCH(AA$1,人口源表!$1:$1,0))*INDEX(城镇化率!$1:$1048576,MATCH($B339,城镇化率!$A:$A,0),MATCH(AA$1,城镇化率!$5:$5,0))/100</f>
        <v>494124</v>
      </c>
      <c r="AB339" s="40">
        <f>INDEX(人口源表!$1:$1048576,MATCH($B339,人口源表!$A:$A,0),MATCH(AB$1,人口源表!$1:$1,0))*INDEX(城镇化率!$1:$1048576,MATCH($B339,城镇化率!$A:$A,0),MATCH(AB$1,城镇化率!$5:$5,0))/100</f>
        <v>491813</v>
      </c>
      <c r="AC339" s="40">
        <f>INDEX(人口源表!$1:$1048576,MATCH($B339,人口源表!$A:$A,0),MATCH(AC$1,人口源表!$1:$1,0))*INDEX(城镇化率!$1:$1048576,MATCH($B339,城镇化率!$A:$A,0),MATCH(AC$1,城镇化率!$5:$5,0))/100</f>
        <v>489318</v>
      </c>
      <c r="AD339" s="40">
        <f>INDEX(人口源表!$1:$1048576,MATCH($B339,人口源表!$A:$A,0),MATCH(AD$1,人口源表!$1:$1,0))*INDEX(城镇化率!$1:$1048576,MATCH($B339,城镇化率!$A:$A,0),MATCH(AD$1,城镇化率!$5:$5,0))/100</f>
        <v>486647</v>
      </c>
      <c r="AE339" s="40">
        <f>INDEX(人口源表!$1:$1048576,MATCH($B339,人口源表!$A:$A,0),MATCH(AE$1,人口源表!$1:$1,0))*INDEX(城镇化率!$1:$1048576,MATCH($B339,城镇化率!$A:$A,0),MATCH(AE$1,城镇化率!$5:$5,0))/100</f>
        <v>483811</v>
      </c>
      <c r="AF339" s="40">
        <f>INDEX(人口源表!$1:$1048576,MATCH($B339,人口源表!$A:$A,0),MATCH(AF$1,人口源表!$1:$1,0))*INDEX(城镇化率!$1:$1048576,MATCH($B339,城镇化率!$A:$A,0),MATCH(AF$1,城镇化率!$5:$5,0))/100</f>
        <v>480819</v>
      </c>
      <c r="AG339" s="40">
        <f>INDEX(人口源表!$1:$1048576,MATCH($B339,人口源表!$A:$A,0),MATCH(AG$1,人口源表!$1:$1,0))*INDEX(城镇化率!$1:$1048576,MATCH($B339,城镇化率!$A:$A,0),MATCH(AG$1,城镇化率!$5:$5,0))/100</f>
        <v>477680</v>
      </c>
      <c r="AH339" s="40">
        <f>INDEX(人口源表!$1:$1048576,MATCH($B339,人口源表!$A:$A,0),MATCH(AH$1,人口源表!$1:$1,0))*INDEX(城镇化率!$1:$1048576,MATCH($B339,城镇化率!$A:$A,0),MATCH(AH$1,城镇化率!$5:$5,0))/100</f>
        <v>474403</v>
      </c>
      <c r="AI339" s="40">
        <f>INDEX(人口源表!$1:$1048576,MATCH($B339,人口源表!$A:$A,0),MATCH(AI$1,人口源表!$1:$1,0))*INDEX(城镇化率!$1:$1048576,MATCH($B339,城镇化率!$A:$A,0),MATCH(AI$1,城镇化率!$5:$5,0))/100</f>
        <v>470999</v>
      </c>
      <c r="AJ339" s="40">
        <f>INDEX(人口源表!$1:$1048576,MATCH($B339,人口源表!$A:$A,0),MATCH(AJ$1,人口源表!$1:$1,0))*INDEX(城镇化率!$1:$1048576,MATCH($B339,城镇化率!$A:$A,0),MATCH(AJ$1,城镇化率!$5:$5,0))/100</f>
        <v>467476</v>
      </c>
      <c r="AK339" s="40">
        <f>INDEX(人口源表!$1:$1048576,MATCH($B339,人口源表!$A:$A,0),MATCH(AK$1,人口源表!$1:$1,0))*INDEX(城镇化率!$1:$1048576,MATCH($B339,城镇化率!$A:$A,0),MATCH(AK$1,城镇化率!$5:$5,0))/100</f>
        <v>463844</v>
      </c>
      <c r="AL339" s="40">
        <f>INDEX(人口源表!$1:$1048576,MATCH($B339,人口源表!$A:$A,0),MATCH(AL$1,人口源表!$1:$1,0))*INDEX(城镇化率!$1:$1048576,MATCH($B339,城镇化率!$A:$A,0),MATCH(AL$1,城镇化率!$5:$5,0))/100</f>
        <v>460113</v>
      </c>
      <c r="AM339" s="40">
        <f>INDEX(人口源表!$1:$1048576,MATCH($B339,人口源表!$A:$A,0),MATCH(AM$1,人口源表!$1:$1,0))*INDEX(城镇化率!$1:$1048576,MATCH($B339,城镇化率!$A:$A,0),MATCH(AM$1,城镇化率!$5:$5,0))/100</f>
        <v>456291</v>
      </c>
      <c r="AN339" s="40">
        <f>INDEX(人口源表!$1:$1048576,MATCH($B339,人口源表!$A:$A,0),MATCH(AN$1,人口源表!$1:$1,0))*INDEX(城镇化率!$1:$1048576,MATCH($B339,城镇化率!$A:$A,0),MATCH(AN$1,城镇化率!$5:$5,0))/100</f>
        <v>452388</v>
      </c>
      <c r="AO339" s="40">
        <f>INDEX(人口源表!$1:$1048576,MATCH($B339,人口源表!$A:$A,0),MATCH(AO$1,人口源表!$1:$1,0))*INDEX(城镇化率!$1:$1048576,MATCH($B339,城镇化率!$A:$A,0),MATCH(AO$1,城镇化率!$5:$5,0))/100</f>
        <v>448413</v>
      </c>
      <c r="AP339" s="40">
        <f>INDEX(人口源表!$1:$1048576,MATCH($B339,人口源表!$A:$A,0),MATCH(AP$1,人口源表!$1:$1,0))*INDEX(城镇化率!$1:$1048576,MATCH($B339,城镇化率!$A:$A,0),MATCH(AP$1,城镇化率!$5:$5,0))/100</f>
        <v>444376</v>
      </c>
      <c r="AQ339" s="40">
        <f>INDEX(人口源表!$1:$1048576,MATCH($B339,人口源表!$A:$A,0),MATCH(AQ$1,人口源表!$1:$1,0))*INDEX(城镇化率!$1:$1048576,MATCH($B339,城镇化率!$A:$A,0),MATCH(AQ$1,城镇化率!$5:$5,0))/100</f>
        <v>440286</v>
      </c>
      <c r="AR339" s="40">
        <f>INDEX(人口源表!$1:$1048576,MATCH($B339,人口源表!$A:$A,0),MATCH(AR$1,人口源表!$1:$1,0))*INDEX(城镇化率!$1:$1048576,MATCH($B339,城镇化率!$A:$A,0),MATCH(AR$1,城镇化率!$5:$5,0))/100</f>
        <v>436153</v>
      </c>
      <c r="AS339" s="40">
        <f>INDEX(人口源表!$1:$1048576,MATCH($B339,人口源表!$A:$A,0),MATCH(AS$1,人口源表!$1:$1,0))*INDEX(城镇化率!$1:$1048576,MATCH($B339,城镇化率!$A:$A,0),MATCH(AS$1,城镇化率!$5:$5,0))/100</f>
        <v>431986</v>
      </c>
      <c r="AT339" s="40">
        <f>INDEX(人口源表!$1:$1048576,MATCH($B339,人口源表!$A:$A,0),MATCH(AT$1,人口源表!$1:$1,0))*INDEX(城镇化率!$1:$1048576,MATCH($B339,城镇化率!$A:$A,0),MATCH(AT$1,城镇化率!$5:$5,0))/100</f>
        <v>427793</v>
      </c>
      <c r="AU339" s="40">
        <f>INDEX(人口源表!$1:$1048576,MATCH($B339,人口源表!$A:$A,0),MATCH(AU$1,人口源表!$1:$1,0))*INDEX(城镇化率!$1:$1048576,MATCH($B339,城镇化率!$A:$A,0),MATCH(AU$1,城镇化率!$5:$5,0))/100</f>
        <v>423585</v>
      </c>
      <c r="AV339" s="40">
        <f>INDEX(人口源表!$1:$1048576,MATCH($B339,人口源表!$A:$A,0),MATCH(AV$1,人口源表!$1:$1,0))*INDEX(城镇化率!$1:$1048576,MATCH($B339,城镇化率!$A:$A,0),MATCH(AV$1,城镇化率!$5:$5,0))/100</f>
        <v>419371</v>
      </c>
    </row>
    <row r="340" spans="1:48" x14ac:dyDescent="0.15">
      <c r="A340" s="36" t="s">
        <v>883</v>
      </c>
      <c r="B340" s="4" t="s">
        <v>688</v>
      </c>
      <c r="C340" s="34">
        <f>VLOOKUP(B340,'[1]2016省城人口总结（根）'!B:C,2,FALSE)/100</f>
        <v>0.25719999999999998</v>
      </c>
      <c r="D340" s="40">
        <f>INDEX(人口源表!$1:$1048576,MATCH($B340,人口源表!$A:$A,0),MATCH(D$1,人口源表!$1:$1,0))*INDEX(城镇化率!$1:$1048576,MATCH($B340,城镇化率!$A:$A,0),MATCH(D$1,城镇化率!$5:$5,0))/100</f>
        <v>169559.37061943777</v>
      </c>
      <c r="E340" s="40">
        <f>INDEX(人口源表!$1:$1048576,MATCH($B340,人口源表!$A:$A,0),MATCH(E$1,人口源表!$1:$1,0))*INDEX(城镇化率!$1:$1048576,MATCH($B340,城镇化率!$A:$A,0),MATCH(E$1,城镇化率!$5:$5,0))/100</f>
        <v>173637.88151520811</v>
      </c>
      <c r="F340" s="40">
        <f>INDEX(人口源表!$1:$1048576,MATCH($B340,人口源表!$A:$A,0),MATCH(F$1,人口源表!$1:$1,0))*INDEX(城镇化率!$1:$1048576,MATCH($B340,城镇化率!$A:$A,0),MATCH(F$1,城镇化率!$5:$5,0))/100</f>
        <v>177720.47482837521</v>
      </c>
      <c r="G340" s="40">
        <f>INDEX(人口源表!$1:$1048576,MATCH($B340,人口源表!$A:$A,0),MATCH(G$1,人口源表!$1:$1,0))*INDEX(城镇化率!$1:$1048576,MATCH($B340,城镇化率!$A:$A,0),MATCH(G$1,城镇化率!$5:$5,0))/100</f>
        <v>186481.67555104932</v>
      </c>
      <c r="H340" s="40">
        <f>INDEX(人口源表!$1:$1048576,MATCH($B340,人口源表!$A:$A,0),MATCH(H$1,人口源表!$1:$1,0))*INDEX(城镇化率!$1:$1048576,MATCH($B340,城镇化率!$A:$A,0),MATCH(H$1,城镇化率!$5:$5,0))/100</f>
        <v>190948.71621813803</v>
      </c>
      <c r="I340" s="40">
        <f>INDEX(人口源表!$1:$1048576,MATCH($B340,人口源表!$A:$A,0),MATCH(I$1,人口源表!$1:$1,0))*INDEX(城镇化率!$1:$1048576,MATCH($B340,城镇化率!$A:$A,0),MATCH(I$1,城镇化率!$5:$5,0))/100</f>
        <v>194181.86621738388</v>
      </c>
      <c r="J340" s="40">
        <f>INDEX(人口源表!$1:$1048576,MATCH($B340,人口源表!$A:$A,0),MATCH(J$1,人口源表!$1:$1,0))*INDEX(城镇化率!$1:$1048576,MATCH($B340,城镇化率!$A:$A,0),MATCH(J$1,城镇化率!$5:$5,0))/100</f>
        <v>197464.51392561768</v>
      </c>
      <c r="K340" s="40">
        <f>INDEX(人口源表!$1:$1048576,MATCH($B340,人口源表!$A:$A,0),MATCH(K$1,人口源表!$1:$1,0))*INDEX(城镇化率!$1:$1048576,MATCH($B340,城镇化率!$A:$A,0),MATCH(K$1,城镇化率!$5:$5,0))/100</f>
        <v>200785.74213970586</v>
      </c>
      <c r="L340" s="40">
        <f>INDEX(人口源表!$1:$1048576,MATCH($B340,人口源表!$A:$A,0),MATCH(L$1,人口源表!$1:$1,0))*INDEX(城镇化率!$1:$1048576,MATCH($B340,城镇化率!$A:$A,0),MATCH(L$1,城镇化率!$5:$5,0))/100</f>
        <v>204135.03727113322</v>
      </c>
      <c r="M340" s="40">
        <f>INDEX(人口源表!$1:$1048576,MATCH($B340,人口源表!$A:$A,0),MATCH(M$1,人口源表!$1:$1,0))*INDEX(城镇化率!$1:$1048576,MATCH($B340,城镇化率!$A:$A,0),MATCH(M$1,城镇化率!$5:$5,0))/100</f>
        <v>207501.16403896626</v>
      </c>
      <c r="N340" s="40">
        <f>INDEX(人口源表!$1:$1048576,MATCH($B340,人口源表!$A:$A,0),MATCH(N$1,人口源表!$1:$1,0))*INDEX(城镇化率!$1:$1048576,MATCH($B340,城镇化率!$A:$A,0),MATCH(N$1,城镇化率!$5:$5,0))/100</f>
        <v>210874.4767898295</v>
      </c>
      <c r="O340" s="40">
        <f>INDEX(人口源表!$1:$1048576,MATCH($B340,人口源表!$A:$A,0),MATCH(O$1,人口源表!$1:$1,0))*INDEX(城镇化率!$1:$1048576,MATCH($B340,城镇化率!$A:$A,0),MATCH(O$1,城镇化率!$5:$5,0))/100</f>
        <v>214244.6503325013</v>
      </c>
      <c r="P340" s="40">
        <f>INDEX(人口源表!$1:$1048576,MATCH($B340,人口源表!$A:$A,0),MATCH(P$1,人口源表!$1:$1,0))*INDEX(城镇化率!$1:$1048576,MATCH($B340,城镇化率!$A:$A,0),MATCH(P$1,城镇化率!$5:$5,0))/100</f>
        <v>217602.14538796907</v>
      </c>
      <c r="Q340" s="40">
        <f>INDEX(人口源表!$1:$1048576,MATCH($B340,人口源表!$A:$A,0),MATCH(Q$1,人口源表!$1:$1,0))*INDEX(城镇化率!$1:$1048576,MATCH($B340,城镇化率!$A:$A,0),MATCH(Q$1,城镇化率!$5:$5,0))/100</f>
        <v>220937.65627101006</v>
      </c>
      <c r="R340" s="40">
        <f>INDEX(人口源表!$1:$1048576,MATCH($B340,人口源表!$A:$A,0),MATCH(R$1,人口源表!$1:$1,0))*INDEX(城镇化率!$1:$1048576,MATCH($B340,城镇化率!$A:$A,0),MATCH(R$1,城镇化率!$5:$5,0))/100</f>
        <v>224242.43587076251</v>
      </c>
      <c r="S340" s="40">
        <f>INDEX(人口源表!$1:$1048576,MATCH($B340,人口源表!$A:$A,0),MATCH(S$1,人口源表!$1:$1,0))*INDEX(城镇化率!$1:$1048576,MATCH($B340,城镇化率!$A:$A,0),MATCH(S$1,城镇化率!$5:$5,0))/100</f>
        <v>226381.74827599712</v>
      </c>
      <c r="T340" s="40">
        <f>INDEX(人口源表!$1:$1048576,MATCH($B340,人口源表!$A:$A,0),MATCH(T$1,人口源表!$1:$1,0))*INDEX(城镇化率!$1:$1048576,MATCH($B340,城镇化率!$A:$A,0),MATCH(T$1,城镇化率!$5:$5,0))/100</f>
        <v>228447.20727265405</v>
      </c>
      <c r="U340" s="40">
        <f>INDEX(人口源表!$1:$1048576,MATCH($B340,人口源表!$A:$A,0),MATCH(U$1,人口源表!$1:$1,0))*INDEX(城镇化率!$1:$1048576,MATCH($B340,城镇化率!$A:$A,0),MATCH(U$1,城镇化率!$5:$5,0))/100</f>
        <v>230432.94479863151</v>
      </c>
      <c r="V340" s="40">
        <f>INDEX(人口源表!$1:$1048576,MATCH($B340,人口源表!$A:$A,0),MATCH(V$1,人口源表!$1:$1,0))*INDEX(城镇化率!$1:$1048576,MATCH($B340,城镇化率!$A:$A,0),MATCH(V$1,城镇化率!$5:$5,0))/100</f>
        <v>232332.67737263092</v>
      </c>
      <c r="W340" s="40">
        <f>INDEX(人口源表!$1:$1048576,MATCH($B340,人口源表!$A:$A,0),MATCH(W$1,人口源表!$1:$1,0))*INDEX(城镇化率!$1:$1048576,MATCH($B340,城镇化率!$A:$A,0),MATCH(W$1,城镇化率!$5:$5,0))/100</f>
        <v>234141.2551563817</v>
      </c>
      <c r="X340" s="40">
        <f>INDEX(人口源表!$1:$1048576,MATCH($B340,人口源表!$A:$A,0),MATCH(X$1,人口源表!$1:$1,0))*INDEX(城镇化率!$1:$1048576,MATCH($B340,城镇化率!$A:$A,0),MATCH(X$1,城镇化率!$5:$5,0))/100</f>
        <v>235854.06541343406</v>
      </c>
      <c r="Y340" s="40">
        <f>INDEX(人口源表!$1:$1048576,MATCH($B340,人口源表!$A:$A,0),MATCH(Y$1,人口源表!$1:$1,0))*INDEX(城镇化率!$1:$1048576,MATCH($B340,城镇化率!$A:$A,0),MATCH(Y$1,城镇化率!$5:$5,0))/100</f>
        <v>237467.36185091306</v>
      </c>
      <c r="Z340" s="40">
        <f>INDEX(人口源表!$1:$1048576,MATCH($B340,人口源表!$A:$A,0),MATCH(Z$1,人口源表!$1:$1,0))*INDEX(城镇化率!$1:$1048576,MATCH($B340,城镇化率!$A:$A,0),MATCH(Z$1,城镇化率!$5:$5,0))/100</f>
        <v>238977.65468774128</v>
      </c>
      <c r="AA340" s="40">
        <f>INDEX(人口源表!$1:$1048576,MATCH($B340,人口源表!$A:$A,0),MATCH(AA$1,人口源表!$1:$1,0))*INDEX(城镇化率!$1:$1048576,MATCH($B340,城镇化率!$A:$A,0),MATCH(AA$1,城镇化率!$5:$5,0))/100</f>
        <v>240383.30735443439</v>
      </c>
      <c r="AB340" s="40">
        <f>INDEX(人口源表!$1:$1048576,MATCH($B340,人口源表!$A:$A,0),MATCH(AB$1,人口源表!$1:$1,0))*INDEX(城镇化率!$1:$1048576,MATCH($B340,城镇化率!$A:$A,0),MATCH(AB$1,城镇化率!$5:$5,0))/100</f>
        <v>241681.70820643529</v>
      </c>
      <c r="AC340" s="40">
        <f>INDEX(人口源表!$1:$1048576,MATCH($B340,人口源表!$A:$A,0),MATCH(AC$1,人口源表!$1:$1,0))*INDEX(城镇化率!$1:$1048576,MATCH($B340,城镇化率!$A:$A,0),MATCH(AC$1,城镇化率!$5:$5,0))/100</f>
        <v>242575.26199010812</v>
      </c>
      <c r="AD340" s="40">
        <f>INDEX(人口源表!$1:$1048576,MATCH($B340,人口源表!$A:$A,0),MATCH(AD$1,人口源表!$1:$1,0))*INDEX(城镇化率!$1:$1048576,MATCH($B340,城镇化率!$A:$A,0),MATCH(AD$1,城镇化率!$5:$5,0))/100</f>
        <v>243358.81004023959</v>
      </c>
      <c r="AE340" s="40">
        <f>INDEX(人口源表!$1:$1048576,MATCH($B340,人口源表!$A:$A,0),MATCH(AE$1,人口源表!$1:$1,0))*INDEX(城镇化率!$1:$1048576,MATCH($B340,城镇化率!$A:$A,0),MATCH(AE$1,城镇化率!$5:$5,0))/100</f>
        <v>244033.02163954079</v>
      </c>
      <c r="AF340" s="40">
        <f>INDEX(人口源表!$1:$1048576,MATCH($B340,人口源表!$A:$A,0),MATCH(AF$1,人口源表!$1:$1,0))*INDEX(城镇化率!$1:$1048576,MATCH($B340,城镇化率!$A:$A,0),MATCH(AF$1,城镇化率!$5:$5,0))/100</f>
        <v>244600.20733837588</v>
      </c>
      <c r="AG340" s="40">
        <f>INDEX(人口源表!$1:$1048576,MATCH($B340,人口源表!$A:$A,0),MATCH(AG$1,人口源表!$1:$1,0))*INDEX(城镇化率!$1:$1048576,MATCH($B340,城镇化率!$A:$A,0),MATCH(AG$1,城镇化率!$5:$5,0))/100</f>
        <v>245063.0475288186</v>
      </c>
      <c r="AH340" s="40">
        <f>INDEX(人口源表!$1:$1048576,MATCH($B340,人口源表!$A:$A,0),MATCH(AH$1,人口源表!$1:$1,0))*INDEX(城镇化率!$1:$1048576,MATCH($B340,城镇化率!$A:$A,0),MATCH(AH$1,城镇化率!$5:$5,0))/100</f>
        <v>245424.59902892797</v>
      </c>
      <c r="AI340" s="40">
        <f>INDEX(人口源表!$1:$1048576,MATCH($B340,人口源表!$A:$A,0),MATCH(AI$1,人口源表!$1:$1,0))*INDEX(城镇化率!$1:$1048576,MATCH($B340,城镇化率!$A:$A,0),MATCH(AI$1,城镇化率!$5:$5,0))/100</f>
        <v>245689.94180057326</v>
      </c>
      <c r="AJ340" s="40">
        <f>INDEX(人口源表!$1:$1048576,MATCH($B340,人口源表!$A:$A,0),MATCH(AJ$1,人口源表!$1:$1,0))*INDEX(城镇化率!$1:$1048576,MATCH($B340,城镇化率!$A:$A,0),MATCH(AJ$1,城镇化率!$5:$5,0))/100</f>
        <v>245863.91185539553</v>
      </c>
      <c r="AK340" s="40">
        <f>INDEX(人口源表!$1:$1048576,MATCH($B340,人口源表!$A:$A,0),MATCH(AK$1,人口源表!$1:$1,0))*INDEX(城镇化率!$1:$1048576,MATCH($B340,城镇化率!$A:$A,0),MATCH(AK$1,城镇化率!$5:$5,0))/100</f>
        <v>245953.0788202954</v>
      </c>
      <c r="AL340" s="40">
        <f>INDEX(人口源表!$1:$1048576,MATCH($B340,人口源表!$A:$A,0),MATCH(AL$1,人口源表!$1:$1,0))*INDEX(城镇化率!$1:$1048576,MATCH($B340,城镇化率!$A:$A,0),MATCH(AL$1,城镇化率!$5:$5,0))/100</f>
        <v>245964.11919796519</v>
      </c>
      <c r="AM340" s="40">
        <f>INDEX(人口源表!$1:$1048576,MATCH($B340,人口源表!$A:$A,0),MATCH(AM$1,人口源表!$1:$1,0))*INDEX(城镇化率!$1:$1048576,MATCH($B340,城镇化率!$A:$A,0),MATCH(AM$1,城镇化率!$5:$5,0))/100</f>
        <v>245905.48233311676</v>
      </c>
      <c r="AN340" s="40">
        <f>INDEX(人口源表!$1:$1048576,MATCH($B340,人口源表!$A:$A,0),MATCH(AN$1,人口源表!$1:$1,0))*INDEX(城镇化率!$1:$1048576,MATCH($B340,城镇化率!$A:$A,0),MATCH(AN$1,城镇化率!$5:$5,0))/100</f>
        <v>245785.75162642606</v>
      </c>
      <c r="AO340" s="40">
        <f>INDEX(人口源表!$1:$1048576,MATCH($B340,人口源表!$A:$A,0),MATCH(AO$1,人口源表!$1:$1,0))*INDEX(城镇化率!$1:$1048576,MATCH($B340,城镇化率!$A:$A,0),MATCH(AO$1,城镇化率!$5:$5,0))/100</f>
        <v>245615.32333120421</v>
      </c>
      <c r="AP340" s="40">
        <f>INDEX(人口源表!$1:$1048576,MATCH($B340,人口源表!$A:$A,0),MATCH(AP$1,人口源表!$1:$1,0))*INDEX(城镇化率!$1:$1048576,MATCH($B340,城镇化率!$A:$A,0),MATCH(AP$1,城镇化率!$5:$5,0))/100</f>
        <v>245404.75563339482</v>
      </c>
      <c r="AQ340" s="40">
        <f>INDEX(人口源表!$1:$1048576,MATCH($B340,人口源表!$A:$A,0),MATCH(AQ$1,人口源表!$1:$1,0))*INDEX(城镇化率!$1:$1048576,MATCH($B340,城镇化率!$A:$A,0),MATCH(AQ$1,城镇化率!$5:$5,0))/100</f>
        <v>245166.12234221198</v>
      </c>
      <c r="AR340" s="40">
        <f>INDEX(人口源表!$1:$1048576,MATCH($B340,人口源表!$A:$A,0),MATCH(AR$1,人口源表!$1:$1,0))*INDEX(城镇化率!$1:$1048576,MATCH($B340,城镇化率!$A:$A,0),MATCH(AR$1,城镇化率!$5:$5,0))/100</f>
        <v>244912.36131050545</v>
      </c>
      <c r="AS340" s="40">
        <f>INDEX(人口源表!$1:$1048576,MATCH($B340,人口源表!$A:$A,0),MATCH(AS$1,人口源表!$1:$1,0))*INDEX(城镇化率!$1:$1048576,MATCH($B340,城镇化率!$A:$A,0),MATCH(AS$1,城镇化率!$5:$5,0))/100</f>
        <v>244657.28898552098</v>
      </c>
      <c r="AT340" s="40">
        <f>INDEX(人口源表!$1:$1048576,MATCH($B340,人口源表!$A:$A,0),MATCH(AT$1,人口源表!$1:$1,0))*INDEX(城镇化率!$1:$1048576,MATCH($B340,城镇化率!$A:$A,0),MATCH(AT$1,城镇化率!$5:$5,0))/100</f>
        <v>244415.95699257587</v>
      </c>
      <c r="AU340" s="40">
        <f>INDEX(人口源表!$1:$1048576,MATCH($B340,人口源表!$A:$A,0),MATCH(AU$1,人口源表!$1:$1,0))*INDEX(城镇化率!$1:$1048576,MATCH($B340,城镇化率!$A:$A,0),MATCH(AU$1,城镇化率!$5:$5,0))/100</f>
        <v>244204.67344786532</v>
      </c>
      <c r="AV340" s="40">
        <f>INDEX(人口源表!$1:$1048576,MATCH($B340,人口源表!$A:$A,0),MATCH(AV$1,人口源表!$1:$1,0))*INDEX(城镇化率!$1:$1048576,MATCH($B340,城镇化率!$A:$A,0),MATCH(AV$1,城镇化率!$5:$5,0))/100</f>
        <v>244039.99113187811</v>
      </c>
    </row>
    <row r="341" spans="1:48" x14ac:dyDescent="0.15">
      <c r="A341" s="36" t="s">
        <v>883</v>
      </c>
      <c r="B341" s="4" t="s">
        <v>690</v>
      </c>
      <c r="C341" s="34">
        <f>VLOOKUP(B341,'[1]2016省城人口总结（根）'!B:C,2,FALSE)/100</f>
        <v>0.50409999999999999</v>
      </c>
      <c r="D341" s="40">
        <f>INDEX(人口源表!$1:$1048576,MATCH($B341,人口源表!$A:$A,0),MATCH(D$1,人口源表!$1:$1,0))*INDEX(城镇化率!$1:$1048576,MATCH($B341,城镇化率!$A:$A,0),MATCH(D$1,城镇化率!$5:$5,0))/100</f>
        <v>299931.34123606462</v>
      </c>
      <c r="E341" s="40">
        <f>INDEX(人口源表!$1:$1048576,MATCH($B341,人口源表!$A:$A,0),MATCH(E$1,人口源表!$1:$1,0))*INDEX(城镇化率!$1:$1048576,MATCH($B341,城镇化率!$A:$A,0),MATCH(E$1,城镇化率!$5:$5,0))/100</f>
        <v>306509.29878070205</v>
      </c>
      <c r="F341" s="40">
        <f>INDEX(人口源表!$1:$1048576,MATCH($B341,人口源表!$A:$A,0),MATCH(F$1,人口源表!$1:$1,0))*INDEX(城镇化率!$1:$1048576,MATCH($B341,城镇化率!$A:$A,0),MATCH(F$1,城镇化率!$5:$5,0))/100</f>
        <v>313087.90472266532</v>
      </c>
      <c r="G341" s="40">
        <f>INDEX(人口源表!$1:$1048576,MATCH($B341,人口源表!$A:$A,0),MATCH(G$1,人口源表!$1:$1,0))*INDEX(城镇化率!$1:$1048576,MATCH($B341,城镇化率!$A:$A,0),MATCH(G$1,城镇化率!$5:$5,0))/100</f>
        <v>354966.39133858006</v>
      </c>
      <c r="H341" s="40">
        <f>INDEX(人口源表!$1:$1048576,MATCH($B341,人口源表!$A:$A,0),MATCH(H$1,人口源表!$1:$1,0))*INDEX(城镇化率!$1:$1048576,MATCH($B341,城镇化率!$A:$A,0),MATCH(H$1,城镇化率!$5:$5,0))/100</f>
        <v>363132.60325401061</v>
      </c>
      <c r="I341" s="40">
        <f>INDEX(人口源表!$1:$1048576,MATCH($B341,人口源表!$A:$A,0),MATCH(I$1,人口源表!$1:$1,0))*INDEX(城镇化率!$1:$1048576,MATCH($B341,城镇化率!$A:$A,0),MATCH(I$1,城镇化率!$5:$5,0))/100</f>
        <v>368722.05884047871</v>
      </c>
      <c r="J341" s="40">
        <f>INDEX(人口源表!$1:$1048576,MATCH($B341,人口源表!$A:$A,0),MATCH(J$1,人口源表!$1:$1,0))*INDEX(城镇化率!$1:$1048576,MATCH($B341,城镇化率!$A:$A,0),MATCH(J$1,城镇化率!$5:$5,0))/100</f>
        <v>374191.694770267</v>
      </c>
      <c r="K341" s="40">
        <f>INDEX(人口源表!$1:$1048576,MATCH($B341,人口源表!$A:$A,0),MATCH(K$1,人口源表!$1:$1,0))*INDEX(城镇化率!$1:$1048576,MATCH($B341,城镇化率!$A:$A,0),MATCH(K$1,城镇化率!$5:$5,0))/100</f>
        <v>379533.824602234</v>
      </c>
      <c r="L341" s="40">
        <f>INDEX(人口源表!$1:$1048576,MATCH($B341,人口源表!$A:$A,0),MATCH(L$1,人口源表!$1:$1,0))*INDEX(城镇化率!$1:$1048576,MATCH($B341,城镇化率!$A:$A,0),MATCH(L$1,城镇化率!$5:$5,0))/100</f>
        <v>384741.10624165117</v>
      </c>
      <c r="M341" s="40">
        <f>INDEX(人口源表!$1:$1048576,MATCH($B341,人口源表!$A:$A,0),MATCH(M$1,人口源表!$1:$1,0))*INDEX(城镇化率!$1:$1048576,MATCH($B341,城镇化率!$A:$A,0),MATCH(M$1,城镇化率!$5:$5,0))/100</f>
        <v>389807.69899786107</v>
      </c>
      <c r="N341" s="40">
        <f>INDEX(人口源表!$1:$1048576,MATCH($B341,人口源表!$A:$A,0),MATCH(N$1,人口源表!$1:$1,0))*INDEX(城镇化率!$1:$1048576,MATCH($B341,城镇化率!$A:$A,0),MATCH(N$1,城镇化率!$5:$5,0))/100</f>
        <v>394727.05462249555</v>
      </c>
      <c r="O341" s="40">
        <f>INDEX(人口源表!$1:$1048576,MATCH($B341,人口源表!$A:$A,0),MATCH(O$1,人口源表!$1:$1,0))*INDEX(城镇化率!$1:$1048576,MATCH($B341,城镇化率!$A:$A,0),MATCH(O$1,城镇化率!$5:$5,0))/100</f>
        <v>399493.04257462814</v>
      </c>
      <c r="P341" s="40">
        <f>INDEX(人口源表!$1:$1048576,MATCH($B341,人口源表!$A:$A,0),MATCH(P$1,人口源表!$1:$1,0))*INDEX(城镇化率!$1:$1048576,MATCH($B341,城镇化率!$A:$A,0),MATCH(P$1,城镇化率!$5:$5,0))/100</f>
        <v>404099.97582509578</v>
      </c>
      <c r="Q341" s="40">
        <f>INDEX(人口源表!$1:$1048576,MATCH($B341,人口源表!$A:$A,0),MATCH(Q$1,人口源表!$1:$1,0))*INDEX(城镇化率!$1:$1048576,MATCH($B341,城镇化率!$A:$A,0),MATCH(Q$1,城镇化率!$5:$5,0))/100</f>
        <v>408543.81709916494</v>
      </c>
      <c r="R341" s="40">
        <f>INDEX(人口源表!$1:$1048576,MATCH($B341,人口源表!$A:$A,0),MATCH(R$1,人口源表!$1:$1,0))*INDEX(城镇化率!$1:$1048576,MATCH($B341,城镇化率!$A:$A,0),MATCH(R$1,城镇化率!$5:$5,0))/100</f>
        <v>412819.28676061257</v>
      </c>
      <c r="S341" s="40">
        <f>INDEX(人口源表!$1:$1048576,MATCH($B341,人口源表!$A:$A,0),MATCH(S$1,人口源表!$1:$1,0))*INDEX(城镇化率!$1:$1048576,MATCH($B341,城镇化率!$A:$A,0),MATCH(S$1,城镇化率!$5:$5,0))/100</f>
        <v>414858.83696380665</v>
      </c>
      <c r="T341" s="40">
        <f>INDEX(人口源表!$1:$1048576,MATCH($B341,人口源表!$A:$A,0),MATCH(T$1,人口源表!$1:$1,0))*INDEX(城镇化率!$1:$1048576,MATCH($B341,城镇化率!$A:$A,0),MATCH(T$1,城镇化率!$5:$5,0))/100</f>
        <v>416694.86507892492</v>
      </c>
      <c r="U341" s="40">
        <f>INDEX(人口源表!$1:$1048576,MATCH($B341,人口源表!$A:$A,0),MATCH(U$1,人口源表!$1:$1,0))*INDEX(城镇化率!$1:$1048576,MATCH($B341,城镇化率!$A:$A,0),MATCH(U$1,城镇化率!$5:$5,0))/100</f>
        <v>418326.03098200425</v>
      </c>
      <c r="V341" s="40">
        <f>INDEX(人口源表!$1:$1048576,MATCH($B341,人口源表!$A:$A,0),MATCH(V$1,人口源表!$1:$1,0))*INDEX(城镇化率!$1:$1048576,MATCH($B341,城镇化率!$A:$A,0),MATCH(V$1,城镇化率!$5:$5,0))/100</f>
        <v>419754.64531981567</v>
      </c>
      <c r="W341" s="40">
        <f>INDEX(人口源表!$1:$1048576,MATCH($B341,人口源表!$A:$A,0),MATCH(W$1,人口源表!$1:$1,0))*INDEX(城镇化率!$1:$1048576,MATCH($B341,城镇化率!$A:$A,0),MATCH(W$1,城镇化率!$5:$5,0))/100</f>
        <v>420981.26408284844</v>
      </c>
      <c r="X341" s="40">
        <f>INDEX(人口源表!$1:$1048576,MATCH($B341,人口源表!$A:$A,0),MATCH(X$1,人口源表!$1:$1,0))*INDEX(城镇化率!$1:$1048576,MATCH($B341,城镇化率!$A:$A,0),MATCH(X$1,城镇化率!$5:$5,0))/100</f>
        <v>422007.0991254726</v>
      </c>
      <c r="Y341" s="40">
        <f>INDEX(人口源表!$1:$1048576,MATCH($B341,人口源表!$A:$A,0),MATCH(Y$1,人口源表!$1:$1,0))*INDEX(城镇化率!$1:$1048576,MATCH($B341,城镇化率!$A:$A,0),MATCH(Y$1,城镇化率!$5:$5,0))/100</f>
        <v>422836.50166742789</v>
      </c>
      <c r="Z341" s="40">
        <f>INDEX(人口源表!$1:$1048576,MATCH($B341,人口源表!$A:$A,0),MATCH(Z$1,人口源表!$1:$1,0))*INDEX(城镇化率!$1:$1048576,MATCH($B341,城镇化率!$A:$A,0),MATCH(Z$1,城镇化率!$5:$5,0))/100</f>
        <v>423470.84062339627</v>
      </c>
      <c r="AA341" s="40">
        <f>INDEX(人口源表!$1:$1048576,MATCH($B341,人口源表!$A:$A,0),MATCH(AA$1,人口源表!$1:$1,0))*INDEX(城镇化率!$1:$1048576,MATCH($B341,城镇化率!$A:$A,0),MATCH(AA$1,城镇化率!$5:$5,0))/100</f>
        <v>423915.2803573886</v>
      </c>
      <c r="AB341" s="40">
        <f>INDEX(人口源表!$1:$1048576,MATCH($B341,人口源表!$A:$A,0),MATCH(AB$1,人口源表!$1:$1,0))*INDEX(城镇化率!$1:$1048576,MATCH($B341,城镇化率!$A:$A,0),MATCH(AB$1,城镇化率!$5:$5,0))/100</f>
        <v>424174.4917564909</v>
      </c>
      <c r="AC341" s="40">
        <f>INDEX(人口源表!$1:$1048576,MATCH($B341,人口源表!$A:$A,0),MATCH(AC$1,人口源表!$1:$1,0))*INDEX(城镇化率!$1:$1048576,MATCH($B341,城镇化率!$A:$A,0),MATCH(AC$1,城镇化率!$5:$5,0))/100</f>
        <v>423734.75105424202</v>
      </c>
      <c r="AD341" s="40">
        <f>INDEX(人口源表!$1:$1048576,MATCH($B341,人口源表!$A:$A,0),MATCH(AD$1,人口源表!$1:$1,0))*INDEX(城镇化率!$1:$1048576,MATCH($B341,城镇化率!$A:$A,0),MATCH(AD$1,城镇化率!$5:$5,0))/100</f>
        <v>423121.62973024393</v>
      </c>
      <c r="AE341" s="40">
        <f>INDEX(人口源表!$1:$1048576,MATCH($B341,人口源表!$A:$A,0),MATCH(AE$1,人口源表!$1:$1,0))*INDEX(城镇化率!$1:$1048576,MATCH($B341,城镇化率!$A:$A,0),MATCH(AE$1,城镇化率!$5:$5,0))/100</f>
        <v>422342.70748081343</v>
      </c>
      <c r="AF341" s="40">
        <f>INDEX(人口源表!$1:$1048576,MATCH($B341,人口源表!$A:$A,0),MATCH(AF$1,人口源表!$1:$1,0))*INDEX(城镇化率!$1:$1048576,MATCH($B341,城镇化率!$A:$A,0),MATCH(AF$1,城镇化率!$5:$5,0))/100</f>
        <v>421407.59993215336</v>
      </c>
      <c r="AG341" s="40">
        <f>INDEX(人口源表!$1:$1048576,MATCH($B341,人口源表!$A:$A,0),MATCH(AG$1,人口源表!$1:$1,0))*INDEX(城镇化率!$1:$1048576,MATCH($B341,城镇化率!$A:$A,0),MATCH(AG$1,城镇化率!$5:$5,0))/100</f>
        <v>420323.5293735718</v>
      </c>
      <c r="AH341" s="40">
        <f>INDEX(人口源表!$1:$1048576,MATCH($B341,人口源表!$A:$A,0),MATCH(AH$1,人口源表!$1:$1,0))*INDEX(城镇化率!$1:$1048576,MATCH($B341,城镇化率!$A:$A,0),MATCH(AH$1,城镇化率!$5:$5,0))/100</f>
        <v>419101.6829232804</v>
      </c>
      <c r="AI341" s="40">
        <f>INDEX(人口源表!$1:$1048576,MATCH($B341,人口源表!$A:$A,0),MATCH(AI$1,人口源表!$1:$1,0))*INDEX(城镇化率!$1:$1048576,MATCH($B341,城镇化率!$A:$A,0),MATCH(AI$1,城镇化率!$5:$5,0))/100</f>
        <v>417752.14305267873</v>
      </c>
      <c r="AJ341" s="40">
        <f>INDEX(人口源表!$1:$1048576,MATCH($B341,人口源表!$A:$A,0),MATCH(AJ$1,人口源表!$1:$1,0))*INDEX(城镇化率!$1:$1048576,MATCH($B341,城镇化率!$A:$A,0),MATCH(AJ$1,城镇化率!$5:$5,0))/100</f>
        <v>416286.44634301518</v>
      </c>
      <c r="AK341" s="40">
        <f>INDEX(人口源表!$1:$1048576,MATCH($B341,人口源表!$A:$A,0),MATCH(AK$1,人口源表!$1:$1,0))*INDEX(城镇化率!$1:$1048576,MATCH($B341,城镇化率!$A:$A,0),MATCH(AK$1,城镇化率!$5:$5,0))/100</f>
        <v>414716.96164605278</v>
      </c>
      <c r="AL341" s="40">
        <f>INDEX(人口源表!$1:$1048576,MATCH($B341,人口源表!$A:$A,0),MATCH(AL$1,人口源表!$1:$1,0))*INDEX(城镇化率!$1:$1048576,MATCH($B341,城镇化率!$A:$A,0),MATCH(AL$1,城镇化率!$5:$5,0))/100</f>
        <v>413056.25387910934</v>
      </c>
      <c r="AM341" s="40">
        <f>INDEX(人口源表!$1:$1048576,MATCH($B341,人口源表!$A:$A,0),MATCH(AM$1,人口源表!$1:$1,0))*INDEX(城镇化率!$1:$1048576,MATCH($B341,城镇化率!$A:$A,0),MATCH(AM$1,城镇化率!$5:$5,0))/100</f>
        <v>411318.3911798565</v>
      </c>
      <c r="AN341" s="40">
        <f>INDEX(人口源表!$1:$1048576,MATCH($B341,人口源表!$A:$A,0),MATCH(AN$1,人口源表!$1:$1,0))*INDEX(城镇化率!$1:$1048576,MATCH($B341,城镇化率!$A:$A,0),MATCH(AN$1,城镇化率!$5:$5,0))/100</f>
        <v>409518.31630443071</v>
      </c>
      <c r="AO341" s="40">
        <f>INDEX(人口源表!$1:$1048576,MATCH($B341,人口源表!$A:$A,0),MATCH(AO$1,人口源表!$1:$1,0))*INDEX(城镇化率!$1:$1048576,MATCH($B341,城镇化率!$A:$A,0),MATCH(AO$1,城镇化率!$5:$5,0))/100</f>
        <v>407671.20349902456</v>
      </c>
      <c r="AP341" s="40">
        <f>INDEX(人口源表!$1:$1048576,MATCH($B341,人口源表!$A:$A,0),MATCH(AP$1,人口源表!$1:$1,0))*INDEX(城镇化率!$1:$1048576,MATCH($B341,城镇化率!$A:$A,0),MATCH(AP$1,城镇化率!$5:$5,0))/100</f>
        <v>405793.78079707717</v>
      </c>
      <c r="AQ341" s="40">
        <f>INDEX(人口源表!$1:$1048576,MATCH($B341,人口源表!$A:$A,0),MATCH(AQ$1,人口源表!$1:$1,0))*INDEX(城镇化率!$1:$1048576,MATCH($B341,城镇化率!$A:$A,0),MATCH(AQ$1,城镇化率!$5:$5,0))/100</f>
        <v>403903.69458471017</v>
      </c>
      <c r="AR341" s="40">
        <f>INDEX(人口源表!$1:$1048576,MATCH($B341,人口源表!$A:$A,0),MATCH(AR$1,人口源表!$1:$1,0))*INDEX(城镇化率!$1:$1048576,MATCH($B341,城镇化率!$A:$A,0),MATCH(AR$1,城镇化率!$5:$5,0))/100</f>
        <v>402018.85947696766</v>
      </c>
      <c r="AS341" s="40">
        <f>INDEX(人口源表!$1:$1048576,MATCH($B341,人口源表!$A:$A,0),MATCH(AS$1,人口源表!$1:$1,0))*INDEX(城镇化率!$1:$1048576,MATCH($B341,城镇化率!$A:$A,0),MATCH(AS$1,城镇化率!$5:$5,0))/100</f>
        <v>400158.79593606025</v>
      </c>
      <c r="AT341" s="40">
        <f>INDEX(人口源表!$1:$1048576,MATCH($B341,人口源表!$A:$A,0),MATCH(AT$1,人口源表!$1:$1,0))*INDEX(城镇化率!$1:$1048576,MATCH($B341,城镇化率!$A:$A,0),MATCH(AT$1,城镇化率!$5:$5,0))/100</f>
        <v>398342.64781553316</v>
      </c>
      <c r="AU341" s="40">
        <f>INDEX(人口源表!$1:$1048576,MATCH($B341,人口源表!$A:$A,0),MATCH(AU$1,人口源表!$1:$1,0))*INDEX(城镇化率!$1:$1048576,MATCH($B341,城镇化率!$A:$A,0),MATCH(AU$1,城镇化率!$5:$5,0))/100</f>
        <v>396592.5354169315</v>
      </c>
      <c r="AV341" s="40">
        <f>INDEX(人口源表!$1:$1048576,MATCH($B341,人口源表!$A:$A,0),MATCH(AV$1,人口源表!$1:$1,0))*INDEX(城镇化率!$1:$1048576,MATCH($B341,城镇化率!$A:$A,0),MATCH(AV$1,城镇化率!$5:$5,0))/100</f>
        <v>394930.23328851187</v>
      </c>
    </row>
    <row r="342" spans="1:48" x14ac:dyDescent="0.15">
      <c r="A342" s="36" t="s">
        <v>883</v>
      </c>
      <c r="B342" s="36" t="s">
        <v>692</v>
      </c>
      <c r="C342" s="34">
        <f>VLOOKUP(B342,'[1]2016省城人口总结（根）'!B:C,2,FALSE)/100</f>
        <v>0.71719999999999995</v>
      </c>
      <c r="D342" s="40">
        <f>INDEX(人口源表!$1:$1048576,MATCH($B342,人口源表!$A:$A,0),MATCH(D$1,人口源表!$1:$1,0))*INDEX(城镇化率!$1:$1048576,MATCH($B342,城镇化率!$A:$A,0),MATCH(D$1,城镇化率!$5:$5,0))/100</f>
        <v>1059613.7196763002</v>
      </c>
      <c r="E342" s="40">
        <f>INDEX(人口源表!$1:$1048576,MATCH($B342,人口源表!$A:$A,0),MATCH(E$1,人口源表!$1:$1,0))*INDEX(城镇化率!$1:$1048576,MATCH($B342,城镇化率!$A:$A,0),MATCH(E$1,城镇化率!$5:$5,0))/100</f>
        <v>1082080.2584722214</v>
      </c>
      <c r="F342" s="40">
        <f>INDEX(人口源表!$1:$1048576,MATCH($B342,人口源表!$A:$A,0),MATCH(F$1,人口源表!$1:$1,0))*INDEX(城镇化率!$1:$1048576,MATCH($B342,城镇化率!$A:$A,0),MATCH(F$1,城镇化率!$5:$5,0))/100</f>
        <v>1104546.1645518306</v>
      </c>
      <c r="G342" s="40">
        <f>INDEX(人口源表!$1:$1048576,MATCH($B342,人口源表!$A:$A,0),MATCH(G$1,人口源表!$1:$1,0))*INDEX(城镇化率!$1:$1048576,MATCH($B342,城镇化率!$A:$A,0),MATCH(G$1,城镇化率!$5:$5,0))/100</f>
        <v>1211326.9853004371</v>
      </c>
      <c r="H342" s="40">
        <f>INDEX(人口源表!$1:$1048576,MATCH($B342,人口源表!$A:$A,0),MATCH(H$1,人口源表!$1:$1,0))*INDEX(城镇化率!$1:$1048576,MATCH($B342,城镇化率!$A:$A,0),MATCH(H$1,城镇化率!$5:$5,0))/100</f>
        <v>1237988.6633108207</v>
      </c>
      <c r="I342" s="40">
        <f>INDEX(人口源表!$1:$1048576,MATCH($B342,人口源表!$A:$A,0),MATCH(I$1,人口源表!$1:$1,0))*INDEX(城镇化率!$1:$1048576,MATCH($B342,城镇化率!$A:$A,0),MATCH(I$1,城镇化率!$5:$5,0))/100</f>
        <v>1255900.0466052468</v>
      </c>
      <c r="J342" s="40">
        <f>INDEX(人口源表!$1:$1048576,MATCH($B342,人口源表!$A:$A,0),MATCH(J$1,人口源表!$1:$1,0))*INDEX(城镇化率!$1:$1048576,MATCH($B342,城镇化率!$A:$A,0),MATCH(J$1,城镇化率!$5:$5,0))/100</f>
        <v>1273437.7117904462</v>
      </c>
      <c r="K342" s="40">
        <f>INDEX(人口源表!$1:$1048576,MATCH($B342,人口源表!$A:$A,0),MATCH(K$1,人口源表!$1:$1,0))*INDEX(城镇化率!$1:$1048576,MATCH($B342,城镇化率!$A:$A,0),MATCH(K$1,城镇化率!$5:$5,0))/100</f>
        <v>1290568.9206171343</v>
      </c>
      <c r="L342" s="40">
        <f>INDEX(人口源表!$1:$1048576,MATCH($B342,人口源表!$A:$A,0),MATCH(L$1,人口源表!$1:$1,0))*INDEX(城镇化率!$1:$1048576,MATCH($B342,城镇化率!$A:$A,0),MATCH(L$1,城镇化率!$5:$5,0))/100</f>
        <v>1307262.304056088</v>
      </c>
      <c r="M342" s="40">
        <f>INDEX(人口源表!$1:$1048576,MATCH($B342,人口源表!$A:$A,0),MATCH(M$1,人口源表!$1:$1,0))*INDEX(城镇化率!$1:$1048576,MATCH($B342,城镇化率!$A:$A,0),MATCH(M$1,城镇化率!$5:$5,0))/100</f>
        <v>1323489.5717924815</v>
      </c>
      <c r="N342" s="40">
        <f>INDEX(人口源表!$1:$1048576,MATCH($B342,人口源表!$A:$A,0),MATCH(N$1,人口源表!$1:$1,0))*INDEX(城镇化率!$1:$1048576,MATCH($B342,城镇化率!$A:$A,0),MATCH(N$1,城镇化率!$5:$5,0))/100</f>
        <v>1339222.4348506266</v>
      </c>
      <c r="O342" s="40">
        <f>INDEX(人口源表!$1:$1048576,MATCH($B342,人口源表!$A:$A,0),MATCH(O$1,人口源表!$1:$1,0))*INDEX(城镇化率!$1:$1048576,MATCH($B342,城镇化率!$A:$A,0),MATCH(O$1,城镇化率!$5:$5,0))/100</f>
        <v>1354435.0966758672</v>
      </c>
      <c r="P342" s="40">
        <f>INDEX(人口源表!$1:$1048576,MATCH($B342,人口源表!$A:$A,0),MATCH(P$1,人口源表!$1:$1,0))*INDEX(城镇化率!$1:$1048576,MATCH($B342,城镇化率!$A:$A,0),MATCH(P$1,城镇化率!$5:$5,0))/100</f>
        <v>1369102.7390042308</v>
      </c>
      <c r="Q342" s="40">
        <f>INDEX(人口源表!$1:$1048576,MATCH($B342,人口源表!$A:$A,0),MATCH(Q$1,人口源表!$1:$1,0))*INDEX(城镇化率!$1:$1048576,MATCH($B342,城镇化率!$A:$A,0),MATCH(Q$1,城镇化率!$5:$5,0))/100</f>
        <v>1383204.1083843494</v>
      </c>
      <c r="R342" s="40">
        <f>INDEX(人口源表!$1:$1048576,MATCH($B342,人口源表!$A:$A,0),MATCH(R$1,人口源表!$1:$1,0))*INDEX(城镇化率!$1:$1048576,MATCH($B342,城镇化率!$A:$A,0),MATCH(R$1,城镇化率!$5:$5,0))/100</f>
        <v>1396718.3232335479</v>
      </c>
      <c r="S342" s="40">
        <f>INDEX(人口源表!$1:$1048576,MATCH($B342,人口源表!$A:$A,0),MATCH(S$1,人口源表!$1:$1,0))*INDEX(城镇化率!$1:$1048576,MATCH($B342,城镇化率!$A:$A,0),MATCH(S$1,城镇化率!$5:$5,0))/100</f>
        <v>1402649.1218039794</v>
      </c>
      <c r="T342" s="40">
        <f>INDEX(人口源表!$1:$1048576,MATCH($B342,人口源表!$A:$A,0),MATCH(T$1,人口源表!$1:$1,0))*INDEX(城镇化率!$1:$1048576,MATCH($B342,城镇化率!$A:$A,0),MATCH(T$1,城镇化率!$5:$5,0))/100</f>
        <v>1407873.258065979</v>
      </c>
      <c r="U342" s="40">
        <f>INDEX(人口源表!$1:$1048576,MATCH($B342,人口源表!$A:$A,0),MATCH(U$1,人口源表!$1:$1,0))*INDEX(城镇化率!$1:$1048576,MATCH($B342,城镇化率!$A:$A,0),MATCH(U$1,城镇化率!$5:$5,0))/100</f>
        <v>1412385.8840582417</v>
      </c>
      <c r="V342" s="40">
        <f>INDEX(人口源表!$1:$1048576,MATCH($B342,人口源表!$A:$A,0),MATCH(V$1,人口源表!$1:$1,0))*INDEX(城镇化率!$1:$1048576,MATCH($B342,城镇化率!$A:$A,0),MATCH(V$1,城镇化率!$5:$5,0))/100</f>
        <v>1416188.2152564256</v>
      </c>
      <c r="W342" s="40">
        <f>INDEX(人口源表!$1:$1048576,MATCH($B342,人口源表!$A:$A,0),MATCH(W$1,人口源表!$1:$1,0))*INDEX(城镇化率!$1:$1048576,MATCH($B342,城镇化率!$A:$A,0),MATCH(W$1,城镇化率!$5:$5,0))/100</f>
        <v>1419282.4688456401</v>
      </c>
      <c r="X342" s="40">
        <f>INDEX(人口源表!$1:$1048576,MATCH($B342,人口源表!$A:$A,0),MATCH(X$1,人口源表!$1:$1,0))*INDEX(城镇化率!$1:$1048576,MATCH($B342,城镇化率!$A:$A,0),MATCH(X$1,城镇化率!$5:$5,0))/100</f>
        <v>1421672.7608406649</v>
      </c>
      <c r="Y342" s="40">
        <f>INDEX(人口源表!$1:$1048576,MATCH($B342,人口源表!$A:$A,0),MATCH(Y$1,人口源表!$1:$1,0))*INDEX(城镇化率!$1:$1048576,MATCH($B342,城镇化率!$A:$A,0),MATCH(Y$1,城镇化率!$5:$5,0))/100</f>
        <v>1423368.6627011856</v>
      </c>
      <c r="Z342" s="40">
        <f>INDEX(人口源表!$1:$1048576,MATCH($B342,人口源表!$A:$A,0),MATCH(Z$1,人口源表!$1:$1,0))*INDEX(城镇化率!$1:$1048576,MATCH($B342,城镇化率!$A:$A,0),MATCH(Z$1,城镇化率!$5:$5,0))/100</f>
        <v>1424380.0435723304</v>
      </c>
      <c r="AA342" s="40">
        <f>INDEX(人口源表!$1:$1048576,MATCH($B342,人口源表!$A:$A,0),MATCH(AA$1,人口源表!$1:$1,0))*INDEX(城镇化率!$1:$1048576,MATCH($B342,城镇化率!$A:$A,0),MATCH(AA$1,城镇化率!$5:$5,0))/100</f>
        <v>1424721.5066863596</v>
      </c>
      <c r="AB342" s="40">
        <f>INDEX(人口源表!$1:$1048576,MATCH($B342,人口源表!$A:$A,0),MATCH(AB$1,人口源表!$1:$1,0))*INDEX(城镇化率!$1:$1048576,MATCH($B342,城镇化率!$A:$A,0),MATCH(AB$1,城镇化率!$5:$5,0))/100</f>
        <v>1424409.831737254</v>
      </c>
      <c r="AC342" s="40">
        <f>INDEX(人口源表!$1:$1048576,MATCH($B342,人口源表!$A:$A,0),MATCH(AC$1,人口源表!$1:$1,0))*INDEX(城镇化率!$1:$1048576,MATCH($B342,城镇化率!$A:$A,0),MATCH(AC$1,城镇化率!$5:$5,0))/100</f>
        <v>1421723.071657174</v>
      </c>
      <c r="AD342" s="40">
        <f>INDEX(人口源表!$1:$1048576,MATCH($B342,人口源表!$A:$A,0),MATCH(AD$1,人口源表!$1:$1,0))*INDEX(城镇化率!$1:$1048576,MATCH($B342,城镇化率!$A:$A,0),MATCH(AD$1,城镇化率!$5:$5,0))/100</f>
        <v>1418433.9010846838</v>
      </c>
      <c r="AE342" s="40">
        <f>INDEX(人口源表!$1:$1048576,MATCH($B342,人口源表!$A:$A,0),MATCH(AE$1,人口源表!$1:$1,0))*INDEX(城镇化率!$1:$1048576,MATCH($B342,城镇化率!$A:$A,0),MATCH(AE$1,城镇化率!$5:$5,0))/100</f>
        <v>1414570.8360550918</v>
      </c>
      <c r="AF342" s="40">
        <f>INDEX(人口源表!$1:$1048576,MATCH($B342,人口源表!$A:$A,0),MATCH(AF$1,人口源表!$1:$1,0))*INDEX(城镇化率!$1:$1048576,MATCH($B342,城镇化率!$A:$A,0),MATCH(AF$1,城镇化率!$5:$5,0))/100</f>
        <v>1410166.4907285979</v>
      </c>
      <c r="AG342" s="40">
        <f>INDEX(人口源表!$1:$1048576,MATCH($B342,人口源表!$A:$A,0),MATCH(AG$1,人口源表!$1:$1,0))*INDEX(城镇化率!$1:$1048576,MATCH($B342,城镇化率!$A:$A,0),MATCH(AG$1,城镇化率!$5:$5,0))/100</f>
        <v>1405255.8346700522</v>
      </c>
      <c r="AH342" s="40">
        <f>INDEX(人口源表!$1:$1048576,MATCH($B342,人口源表!$A:$A,0),MATCH(AH$1,人口源表!$1:$1,0))*INDEX(城镇化率!$1:$1048576,MATCH($B342,城镇化率!$A:$A,0),MATCH(AH$1,城镇化率!$5:$5,0))/100</f>
        <v>1399878.054758775</v>
      </c>
      <c r="AI342" s="40">
        <f>INDEX(人口源表!$1:$1048576,MATCH($B342,人口源表!$A:$A,0),MATCH(AI$1,人口源表!$1:$1,0))*INDEX(城镇化率!$1:$1048576,MATCH($B342,城镇化率!$A:$A,0),MATCH(AI$1,城镇化率!$5:$5,0))/100</f>
        <v>1394075.7147745686</v>
      </c>
      <c r="AJ342" s="40">
        <f>INDEX(人口源表!$1:$1048576,MATCH($B342,人口源表!$A:$A,0),MATCH(AJ$1,人口源表!$1:$1,0))*INDEX(城镇化率!$1:$1048576,MATCH($B342,城镇化率!$A:$A,0),MATCH(AJ$1,城镇化率!$5:$5,0))/100</f>
        <v>1387894.8132198644</v>
      </c>
      <c r="AK342" s="40">
        <f>INDEX(人口源表!$1:$1048576,MATCH($B342,人口源表!$A:$A,0),MATCH(AK$1,人口源表!$1:$1,0))*INDEX(城镇化率!$1:$1048576,MATCH($B342,城镇化率!$A:$A,0),MATCH(AK$1,城镇化率!$5:$5,0))/100</f>
        <v>1381384.8417733745</v>
      </c>
      <c r="AL342" s="40">
        <f>INDEX(人口源表!$1:$1048576,MATCH($B342,人口源表!$A:$A,0),MATCH(AL$1,人口源表!$1:$1,0))*INDEX(城镇化率!$1:$1048576,MATCH($B342,城镇化率!$A:$A,0),MATCH(AL$1,城镇化率!$5:$5,0))/100</f>
        <v>1374598.8443807089</v>
      </c>
      <c r="AM342" s="40">
        <f>INDEX(人口源表!$1:$1048576,MATCH($B342,人口源表!$A:$A,0),MATCH(AM$1,人口源表!$1:$1,0))*INDEX(城镇化率!$1:$1048576,MATCH($B342,城镇化率!$A:$A,0),MATCH(AM$1,城镇化率!$5:$5,0))/100</f>
        <v>1367592.548456389</v>
      </c>
      <c r="AN342" s="40">
        <f>INDEX(人口源表!$1:$1048576,MATCH($B342,人口源表!$A:$A,0),MATCH(AN$1,人口源表!$1:$1,0))*INDEX(城镇化率!$1:$1048576,MATCH($B342,城镇化率!$A:$A,0),MATCH(AN$1,城镇化率!$5:$5,0))/100</f>
        <v>1360428.1358884126</v>
      </c>
      <c r="AO342" s="40">
        <f>INDEX(人口源表!$1:$1048576,MATCH($B342,人口源表!$A:$A,0),MATCH(AO$1,人口源表!$1:$1,0))*INDEX(城镇化率!$1:$1048576,MATCH($B342,城镇化率!$A:$A,0),MATCH(AO$1,城镇化率!$5:$5,0))/100</f>
        <v>1353168.7433756045</v>
      </c>
      <c r="AP342" s="40">
        <f>INDEX(人口源表!$1:$1048576,MATCH($B342,人口源表!$A:$A,0),MATCH(AP$1,人口源表!$1:$1,0))*INDEX(城镇化率!$1:$1048576,MATCH($B342,城镇化率!$A:$A,0),MATCH(AP$1,城镇化率!$5:$5,0))/100</f>
        <v>1345882.2277697781</v>
      </c>
      <c r="AQ342" s="40">
        <f>INDEX(人口源表!$1:$1048576,MATCH($B342,人口源表!$A:$A,0),MATCH(AQ$1,人口源表!$1:$1,0))*INDEX(城镇化率!$1:$1048576,MATCH($B342,城镇化率!$A:$A,0),MATCH(AQ$1,城镇化率!$5:$5,0))/100</f>
        <v>1338641.2460044746</v>
      </c>
      <c r="AR342" s="40">
        <f>INDEX(人口源表!$1:$1048576,MATCH($B342,人口源表!$A:$A,0),MATCH(AR$1,人口源表!$1:$1,0))*INDEX(城镇化率!$1:$1048576,MATCH($B342,城镇化率!$A:$A,0),MATCH(AR$1,城镇化率!$5:$5,0))/100</f>
        <v>1331520.4973914402</v>
      </c>
      <c r="AS342" s="40">
        <f>INDEX(人口源表!$1:$1048576,MATCH($B342,人口源表!$A:$A,0),MATCH(AS$1,人口源表!$1:$1,0))*INDEX(城镇化率!$1:$1048576,MATCH($B342,城镇化率!$A:$A,0),MATCH(AS$1,城镇化率!$5:$5,0))/100</f>
        <v>1324602.4501952664</v>
      </c>
      <c r="AT342" s="40">
        <f>INDEX(人口源表!$1:$1048576,MATCH($B342,人口源表!$A:$A,0),MATCH(AT$1,人口源表!$1:$1,0))*INDEX(城镇化率!$1:$1048576,MATCH($B342,城镇化率!$A:$A,0),MATCH(AT$1,城镇化率!$5:$5,0))/100</f>
        <v>1317968.8976633465</v>
      </c>
      <c r="AU342" s="40">
        <f>INDEX(人口源表!$1:$1048576,MATCH($B342,人口源表!$A:$A,0),MATCH(AU$1,人口源表!$1:$1,0))*INDEX(城镇化率!$1:$1048576,MATCH($B342,城镇化率!$A:$A,0),MATCH(AU$1,城镇化率!$5:$5,0))/100</f>
        <v>1311709.5458369737</v>
      </c>
      <c r="AV342" s="40">
        <f>INDEX(人口源表!$1:$1048576,MATCH($B342,人口源表!$A:$A,0),MATCH(AV$1,人口源表!$1:$1,0))*INDEX(城镇化率!$1:$1048576,MATCH($B342,城镇化率!$A:$A,0),MATCH(AV$1,城镇化率!$5:$5,0))/100</f>
        <v>1305915.4275854612</v>
      </c>
    </row>
    <row r="343" spans="1:48" x14ac:dyDescent="0.15">
      <c r="A343" s="36" t="s">
        <v>883</v>
      </c>
      <c r="B343" s="36" t="s">
        <v>693</v>
      </c>
      <c r="C343" s="34">
        <f>VLOOKUP(B343,'[1]2016省城人口总结（根）'!B:C,2,FALSE)/100</f>
        <v>0.43457500000000004</v>
      </c>
      <c r="D343" s="40">
        <f>INDEX(人口源表!$1:$1048576,MATCH($B343,人口源表!$A:$A,0),MATCH(D$1,人口源表!$1:$1,0))*INDEX(城镇化率!$1:$1048576,MATCH($B343,城镇化率!$A:$A,0),MATCH(D$1,城镇化率!$5:$5,0))/100</f>
        <v>201037.70742101033</v>
      </c>
      <c r="E343" s="40">
        <f>INDEX(人口源表!$1:$1048576,MATCH($B343,人口源表!$A:$A,0),MATCH(E$1,人口源表!$1:$1,0))*INDEX(城镇化率!$1:$1048576,MATCH($B343,城镇化率!$A:$A,0),MATCH(E$1,城镇化率!$5:$5,0))/100</f>
        <v>205546.11726019281</v>
      </c>
      <c r="F343" s="40">
        <f>INDEX(人口源表!$1:$1048576,MATCH($B343,人口源表!$A:$A,0),MATCH(F$1,人口源表!$1:$1,0))*INDEX(城镇化率!$1:$1048576,MATCH($B343,城镇化率!$A:$A,0),MATCH(F$1,城镇化率!$5:$5,0))/100</f>
        <v>210067.98251791194</v>
      </c>
      <c r="G343" s="40">
        <f>INDEX(人口源表!$1:$1048576,MATCH($B343,人口源表!$A:$A,0),MATCH(G$1,人口源表!$1:$1,0))*INDEX(城镇化率!$1:$1048576,MATCH($B343,城镇化率!$A:$A,0),MATCH(G$1,城镇化率!$5:$5,0))/100</f>
        <v>221830.44725248741</v>
      </c>
      <c r="H343" s="40">
        <f>INDEX(人口源表!$1:$1048576,MATCH($B343,人口源表!$A:$A,0),MATCH(H$1,人口源表!$1:$1,0))*INDEX(城镇化率!$1:$1048576,MATCH($B343,城镇化率!$A:$A,0),MATCH(H$1,城镇化率!$5:$5,0))/100</f>
        <v>226961.3191701379</v>
      </c>
      <c r="I343" s="40">
        <f>INDEX(人口源表!$1:$1048576,MATCH($B343,人口源表!$A:$A,0),MATCH(I$1,人口源表!$1:$1,0))*INDEX(城镇化率!$1:$1048576,MATCH($B343,城镇化率!$A:$A,0),MATCH(I$1,城镇化率!$5:$5,0))/100</f>
        <v>230555.55952049242</v>
      </c>
      <c r="J343" s="40">
        <f>INDEX(人口源表!$1:$1048576,MATCH($B343,人口源表!$A:$A,0),MATCH(J$1,人口源表!$1:$1,0))*INDEX(城镇化率!$1:$1048576,MATCH($B343,城镇化率!$A:$A,0),MATCH(J$1,城镇化率!$5:$5,0))/100</f>
        <v>234141.60368770972</v>
      </c>
      <c r="K343" s="40">
        <f>INDEX(人口源表!$1:$1048576,MATCH($B343,人口源表!$A:$A,0),MATCH(K$1,人口源表!$1:$1,0))*INDEX(城镇化率!$1:$1048576,MATCH($B343,城镇化率!$A:$A,0),MATCH(K$1,城镇化率!$5:$5,0))/100</f>
        <v>237709.25352154806</v>
      </c>
      <c r="L343" s="40">
        <f>INDEX(人口源表!$1:$1048576,MATCH($B343,人口源表!$A:$A,0),MATCH(L$1,人口源表!$1:$1,0))*INDEX(城镇化率!$1:$1048576,MATCH($B343,城镇化率!$A:$A,0),MATCH(L$1,城镇化率!$5:$5,0))/100</f>
        <v>241246.95239570847</v>
      </c>
      <c r="M343" s="40">
        <f>INDEX(人口源表!$1:$1048576,MATCH($B343,人口源表!$A:$A,0),MATCH(M$1,人口源表!$1:$1,0))*INDEX(城镇化率!$1:$1048576,MATCH($B343,城镇化率!$A:$A,0),MATCH(M$1,城镇化率!$5:$5,0))/100</f>
        <v>244745.14762120246</v>
      </c>
      <c r="N343" s="40">
        <f>INDEX(人口源表!$1:$1048576,MATCH($B343,人口源表!$A:$A,0),MATCH(N$1,人口源表!$1:$1,0))*INDEX(城镇化率!$1:$1048576,MATCH($B343,城镇化率!$A:$A,0),MATCH(N$1,城镇化率!$5:$5,0))/100</f>
        <v>248193.44078955855</v>
      </c>
      <c r="O343" s="40">
        <f>INDEX(人口源表!$1:$1048576,MATCH($B343,人口源表!$A:$A,0),MATCH(O$1,人口源表!$1:$1,0))*INDEX(城镇化率!$1:$1048576,MATCH($B343,城镇化率!$A:$A,0),MATCH(O$1,城镇化率!$5:$5,0))/100</f>
        <v>251582.04992545705</v>
      </c>
      <c r="P343" s="40">
        <f>INDEX(人口源表!$1:$1048576,MATCH($B343,人口源表!$A:$A,0),MATCH(P$1,人口源表!$1:$1,0))*INDEX(城镇化率!$1:$1048576,MATCH($B343,城镇化率!$A:$A,0),MATCH(P$1,城镇化率!$5:$5,0))/100</f>
        <v>254902.85702118094</v>
      </c>
      <c r="Q343" s="40">
        <f>INDEX(人口源表!$1:$1048576,MATCH($B343,人口源表!$A:$A,0),MATCH(Q$1,人口源表!$1:$1,0))*INDEX(城镇化率!$1:$1048576,MATCH($B343,城镇化率!$A:$A,0),MATCH(Q$1,城镇化率!$5:$5,0))/100</f>
        <v>258145.94110810466</v>
      </c>
      <c r="R343" s="40">
        <f>INDEX(人口源表!$1:$1048576,MATCH($B343,人口源表!$A:$A,0),MATCH(R$1,人口源表!$1:$1,0))*INDEX(城镇化率!$1:$1048576,MATCH($B343,城镇化率!$A:$A,0),MATCH(R$1,城镇化率!$5:$5,0))/100</f>
        <v>261304.6309842348</v>
      </c>
      <c r="S343" s="40">
        <f>INDEX(人口源表!$1:$1048576,MATCH($B343,人口源表!$A:$A,0),MATCH(S$1,人口源表!$1:$1,0))*INDEX(城镇化率!$1:$1048576,MATCH($B343,城镇化率!$A:$A,0),MATCH(S$1,城镇化率!$5:$5,0))/100</f>
        <v>263061.72514179634</v>
      </c>
      <c r="T343" s="40">
        <f>INDEX(人口源表!$1:$1048576,MATCH($B343,人口源表!$A:$A,0),MATCH(T$1,人口源表!$1:$1,0))*INDEX(城镇化率!$1:$1048576,MATCH($B343,城镇化率!$A:$A,0),MATCH(T$1,城镇化率!$5:$5,0))/100</f>
        <v>264696.55209088972</v>
      </c>
      <c r="U343" s="40">
        <f>INDEX(人口源表!$1:$1048576,MATCH($B343,人口源表!$A:$A,0),MATCH(U$1,人口源表!$1:$1,0))*INDEX(城镇化率!$1:$1048576,MATCH($B343,城镇化率!$A:$A,0),MATCH(U$1,城镇化率!$5:$5,0))/100</f>
        <v>266204.05095198617</v>
      </c>
      <c r="V343" s="40">
        <f>INDEX(人口源表!$1:$1048576,MATCH($B343,人口源表!$A:$A,0),MATCH(V$1,人口源表!$1:$1,0))*INDEX(城镇化率!$1:$1048576,MATCH($B343,城镇化率!$A:$A,0),MATCH(V$1,城镇化率!$5:$5,0))/100</f>
        <v>267581.69817592995</v>
      </c>
      <c r="W343" s="40">
        <f>INDEX(人口源表!$1:$1048576,MATCH($B343,人口源表!$A:$A,0),MATCH(W$1,人口源表!$1:$1,0))*INDEX(城镇化率!$1:$1048576,MATCH($B343,城镇化率!$A:$A,0),MATCH(W$1,城镇化率!$5:$5,0))/100</f>
        <v>268825.35994072701</v>
      </c>
      <c r="X343" s="40">
        <f>INDEX(人口源表!$1:$1048576,MATCH($B343,人口源表!$A:$A,0),MATCH(X$1,人口源表!$1:$1,0))*INDEX(城镇化率!$1:$1048576,MATCH($B343,城镇化率!$A:$A,0),MATCH(X$1,城镇化率!$5:$5,0))/100</f>
        <v>269932.95641645486</v>
      </c>
      <c r="Y343" s="40">
        <f>INDEX(人口源表!$1:$1048576,MATCH($B343,人口源表!$A:$A,0),MATCH(Y$1,人口源表!$1:$1,0))*INDEX(城镇化率!$1:$1048576,MATCH($B343,城镇化率!$A:$A,0),MATCH(Y$1,城镇化率!$5:$5,0))/100</f>
        <v>270903.45038958918</v>
      </c>
      <c r="Z343" s="40">
        <f>INDEX(人口源表!$1:$1048576,MATCH($B343,人口源表!$A:$A,0),MATCH(Z$1,人口源表!$1:$1,0))*INDEX(城镇化率!$1:$1048576,MATCH($B343,城镇化率!$A:$A,0),MATCH(Z$1,城镇化率!$5:$5,0))/100</f>
        <v>271736.3392220689</v>
      </c>
      <c r="AA343" s="40">
        <f>INDEX(人口源表!$1:$1048576,MATCH($B343,人口源表!$A:$A,0),MATCH(AA$1,人口源表!$1:$1,0))*INDEX(城镇化率!$1:$1048576,MATCH($B343,城镇化率!$A:$A,0),MATCH(AA$1,城镇化率!$5:$5,0))/100</f>
        <v>272431.13117422938</v>
      </c>
      <c r="AB343" s="40">
        <f>INDEX(人口源表!$1:$1048576,MATCH($B343,人口源表!$A:$A,0),MATCH(AB$1,人口源表!$1:$1,0))*INDEX(城镇化率!$1:$1048576,MATCH($B343,城镇化率!$A:$A,0),MATCH(AB$1,城镇化率!$5:$5,0))/100</f>
        <v>272990.04469523614</v>
      </c>
      <c r="AC343" s="40">
        <f>INDEX(人口源表!$1:$1048576,MATCH($B343,人口源表!$A:$A,0),MATCH(AC$1,人口源表!$1:$1,0))*INDEX(城镇化率!$1:$1048576,MATCH($B343,城镇化率!$A:$A,0),MATCH(AC$1,城镇化率!$5:$5,0))/100</f>
        <v>273079.16839028528</v>
      </c>
      <c r="AD343" s="40">
        <f>INDEX(人口源表!$1:$1048576,MATCH($B343,人口源表!$A:$A,0),MATCH(AD$1,人口源表!$1:$1,0))*INDEX(城镇化率!$1:$1048576,MATCH($B343,城镇化率!$A:$A,0),MATCH(AD$1,城镇化率!$5:$5,0))/100</f>
        <v>273037.26922680455</v>
      </c>
      <c r="AE343" s="40">
        <f>INDEX(人口源表!$1:$1048576,MATCH($B343,人口源表!$A:$A,0),MATCH(AE$1,人口源表!$1:$1,0))*INDEX(城镇化率!$1:$1048576,MATCH($B343,城镇化率!$A:$A,0),MATCH(AE$1,城镇化率!$5:$5,0))/100</f>
        <v>272867.78955924808</v>
      </c>
      <c r="AF343" s="40">
        <f>INDEX(人口源表!$1:$1048576,MATCH($B343,人口源表!$A:$A,0),MATCH(AF$1,人口源表!$1:$1,0))*INDEX(城镇化率!$1:$1048576,MATCH($B343,城镇化率!$A:$A,0),MATCH(AF$1,城镇化率!$5:$5,0))/100</f>
        <v>272576.42679527123</v>
      </c>
      <c r="AG343" s="40">
        <f>INDEX(人口源表!$1:$1048576,MATCH($B343,人口源表!$A:$A,0),MATCH(AG$1,人口源表!$1:$1,0))*INDEX(城镇化率!$1:$1048576,MATCH($B343,城镇化率!$A:$A,0),MATCH(AG$1,城镇化率!$5:$5,0))/100</f>
        <v>272168.97508111503</v>
      </c>
      <c r="AH343" s="40">
        <f>INDEX(人口源表!$1:$1048576,MATCH($B343,人口源表!$A:$A,0),MATCH(AH$1,人口源表!$1:$1,0))*INDEX(城镇化率!$1:$1048576,MATCH($B343,城镇化率!$A:$A,0),MATCH(AH$1,城镇化率!$5:$5,0))/100</f>
        <v>271652.98266787711</v>
      </c>
      <c r="AI343" s="40">
        <f>INDEX(人口源表!$1:$1048576,MATCH($B343,人口源表!$A:$A,0),MATCH(AI$1,人口源表!$1:$1,0))*INDEX(城镇化率!$1:$1048576,MATCH($B343,城镇化率!$A:$A,0),MATCH(AI$1,城镇化率!$5:$5,0))/100</f>
        <v>271037.22986781714</v>
      </c>
      <c r="AJ343" s="40">
        <f>INDEX(人口源表!$1:$1048576,MATCH($B343,人口源表!$A:$A,0),MATCH(AJ$1,人口源表!$1:$1,0))*INDEX(城镇化率!$1:$1048576,MATCH($B343,城镇化率!$A:$A,0),MATCH(AJ$1,城镇化率!$5:$5,0))/100</f>
        <v>270330.08221107669</v>
      </c>
      <c r="AK343" s="40">
        <f>INDEX(人口源表!$1:$1048576,MATCH($B343,人口源表!$A:$A,0),MATCH(AK$1,人口源表!$1:$1,0))*INDEX(城镇化率!$1:$1048576,MATCH($B343,城镇化率!$A:$A,0),MATCH(AK$1,城镇化率!$5:$5,0))/100</f>
        <v>269542.27336518106</v>
      </c>
      <c r="AL343" s="40">
        <f>INDEX(人口源表!$1:$1048576,MATCH($B343,人口源表!$A:$A,0),MATCH(AL$1,人口源表!$1:$1,0))*INDEX(城镇化率!$1:$1048576,MATCH($B343,城镇化率!$A:$A,0),MATCH(AL$1,城镇化率!$5:$5,0))/100</f>
        <v>268685.26699261321</v>
      </c>
      <c r="AM343" s="40">
        <f>INDEX(人口源表!$1:$1048576,MATCH($B343,人口源表!$A:$A,0),MATCH(AM$1,人口源表!$1:$1,0))*INDEX(城镇化率!$1:$1048576,MATCH($B343,城镇化率!$A:$A,0),MATCH(AM$1,城镇化率!$5:$5,0))/100</f>
        <v>267771.26893810934</v>
      </c>
      <c r="AN343" s="40">
        <f>INDEX(人口源表!$1:$1048576,MATCH($B343,人口源表!$A:$A,0),MATCH(AN$1,人口源表!$1:$1,0))*INDEX(城镇化率!$1:$1048576,MATCH($B343,城镇化率!$A:$A,0),MATCH(AN$1,城镇化率!$5:$5,0))/100</f>
        <v>266813.8042964245</v>
      </c>
      <c r="AO343" s="40">
        <f>INDEX(人口源表!$1:$1048576,MATCH($B343,人口源表!$A:$A,0),MATCH(AO$1,人口源表!$1:$1,0))*INDEX(城镇化率!$1:$1048576,MATCH($B343,城镇化率!$A:$A,0),MATCH(AO$1,城镇化率!$5:$5,0))/100</f>
        <v>265827.17363265052</v>
      </c>
      <c r="AP343" s="40">
        <f>INDEX(人口源表!$1:$1048576,MATCH($B343,人口源表!$A:$A,0),MATCH(AP$1,人口源表!$1:$1,0))*INDEX(城镇化率!$1:$1048576,MATCH($B343,城镇化率!$A:$A,0),MATCH(AP$1,城镇化率!$5:$5,0))/100</f>
        <v>264827.03466378414</v>
      </c>
      <c r="AQ343" s="40">
        <f>INDEX(人口源表!$1:$1048576,MATCH($B343,人口源表!$A:$A,0),MATCH(AQ$1,人口源表!$1:$1,0))*INDEX(城镇化率!$1:$1048576,MATCH($B343,城镇化率!$A:$A,0),MATCH(AQ$1,城镇化率!$5:$5,0))/100</f>
        <v>263830.99694799783</v>
      </c>
      <c r="AR343" s="40">
        <f>INDEX(人口源表!$1:$1048576,MATCH($B343,人口源表!$A:$A,0),MATCH(AR$1,人口源表!$1:$1,0))*INDEX(城镇化率!$1:$1048576,MATCH($B343,城镇化率!$A:$A,0),MATCH(AR$1,城镇化率!$5:$5,0))/100</f>
        <v>262856.36318349745</v>
      </c>
      <c r="AS343" s="40">
        <f>INDEX(人口源表!$1:$1048576,MATCH($B343,人口源表!$A:$A,0),MATCH(AS$1,人口源表!$1:$1,0))*INDEX(城镇化率!$1:$1048576,MATCH($B343,城镇化率!$A:$A,0),MATCH(AS$1,城镇化率!$5:$5,0))/100</f>
        <v>261922.42281610137</v>
      </c>
      <c r="AT343" s="40">
        <f>INDEX(人口源表!$1:$1048576,MATCH($B343,人口源表!$A:$A,0),MATCH(AT$1,人口源表!$1:$1,0))*INDEX(城镇化率!$1:$1048576,MATCH($B343,城镇化率!$A:$A,0),MATCH(AT$1,城镇化率!$5:$5,0))/100</f>
        <v>261049.90939046509</v>
      </c>
      <c r="AU343" s="40">
        <f>INDEX(人口源表!$1:$1048576,MATCH($B343,人口源表!$A:$A,0),MATCH(AU$1,人口源表!$1:$1,0))*INDEX(城镇化率!$1:$1048576,MATCH($B343,城镇化率!$A:$A,0),MATCH(AU$1,城镇化率!$5:$5,0))/100</f>
        <v>260259.86539796044</v>
      </c>
      <c r="AV343" s="40">
        <f>INDEX(人口源表!$1:$1048576,MATCH($B343,人口源表!$A:$A,0),MATCH(AV$1,人口源表!$1:$1,0))*INDEX(城镇化率!$1:$1048576,MATCH($B343,城镇化率!$A:$A,0),MATCH(AV$1,城镇化率!$5:$5,0))/100</f>
        <v>259575.39120319855</v>
      </c>
    </row>
    <row r="344" spans="1:48" x14ac:dyDescent="0.15">
      <c r="A344" s="36" t="s">
        <v>883</v>
      </c>
      <c r="B344" s="36" t="s">
        <v>694</v>
      </c>
      <c r="C344" s="34">
        <f>VLOOKUP(B344,'[1]2016省城人口总结（根）'!B:C,2,FALSE)/100</f>
        <v>0.43457500000000004</v>
      </c>
      <c r="D344" s="40">
        <f>INDEX(人口源表!$1:$1048576,MATCH($B344,人口源表!$A:$A,0),MATCH(D$1,人口源表!$1:$1,0))*INDEX(城镇化率!$1:$1048576,MATCH($B344,城镇化率!$A:$A,0),MATCH(D$1,城镇化率!$5:$5,0))/100</f>
        <v>583525.7631672452</v>
      </c>
      <c r="E344" s="40">
        <f>INDEX(人口源表!$1:$1048576,MATCH($B344,人口源表!$A:$A,0),MATCH(E$1,人口源表!$1:$1,0))*INDEX(城镇化率!$1:$1048576,MATCH($B344,城镇化率!$A:$A,0),MATCH(E$1,城镇化率!$5:$5,0))/100</f>
        <v>597213.03814813786</v>
      </c>
      <c r="F344" s="40">
        <f>INDEX(人口源表!$1:$1048576,MATCH($B344,人口源表!$A:$A,0),MATCH(F$1,人口源表!$1:$1,0))*INDEX(城镇化率!$1:$1048576,MATCH($B344,城镇化率!$A:$A,0),MATCH(F$1,城镇化率!$5:$5,0))/100</f>
        <v>610935.41778858227</v>
      </c>
      <c r="G344" s="40">
        <f>INDEX(人口源表!$1:$1048576,MATCH($B344,人口源表!$A:$A,0),MATCH(G$1,人口源表!$1:$1,0))*INDEX(城镇化率!$1:$1048576,MATCH($B344,城镇化率!$A:$A,0),MATCH(G$1,城镇化率!$5:$5,0))/100</f>
        <v>732368.14925039362</v>
      </c>
      <c r="H344" s="40">
        <f>INDEX(人口源表!$1:$1048576,MATCH($B344,人口源表!$A:$A,0),MATCH(H$1,人口源表!$1:$1,0))*INDEX(城镇化率!$1:$1048576,MATCH($B344,城镇化率!$A:$A,0),MATCH(H$1,城镇化率!$5:$5,0))/100</f>
        <v>750330.40282366413</v>
      </c>
      <c r="I344" s="40">
        <f>INDEX(人口源表!$1:$1048576,MATCH($B344,人口源表!$A:$A,0),MATCH(I$1,人口源表!$1:$1,0))*INDEX(城镇化率!$1:$1048576,MATCH($B344,城镇化率!$A:$A,0),MATCH(I$1,城镇化率!$5:$5,0))/100</f>
        <v>763150.99786380713</v>
      </c>
      <c r="J344" s="40">
        <f>INDEX(人口源表!$1:$1048576,MATCH($B344,人口源表!$A:$A,0),MATCH(J$1,人口源表!$1:$1,0))*INDEX(城镇化率!$1:$1048576,MATCH($B344,城镇化率!$A:$A,0),MATCH(J$1,城镇化率!$5:$5,0))/100</f>
        <v>775888.33745958807</v>
      </c>
      <c r="K344" s="40">
        <f>INDEX(人口源表!$1:$1048576,MATCH($B344,人口源表!$A:$A,0),MATCH(K$1,人口源表!$1:$1,0))*INDEX(城镇化率!$1:$1048576,MATCH($B344,城镇化率!$A:$A,0),MATCH(K$1,城镇化率!$5:$5,0))/100</f>
        <v>788517.18919891235</v>
      </c>
      <c r="L344" s="40">
        <f>INDEX(人口源表!$1:$1048576,MATCH($B344,人口源表!$A:$A,0),MATCH(L$1,人口源表!$1:$1,0))*INDEX(城镇化率!$1:$1048576,MATCH($B344,城镇化率!$A:$A,0),MATCH(L$1,城镇化率!$5:$5,0))/100</f>
        <v>801012.85646820266</v>
      </c>
      <c r="M344" s="40">
        <f>INDEX(人口源表!$1:$1048576,MATCH($B344,人口源表!$A:$A,0),MATCH(M$1,人口源表!$1:$1,0))*INDEX(城镇化率!$1:$1048576,MATCH($B344,城镇化率!$A:$A,0),MATCH(M$1,城镇化率!$5:$5,0))/100</f>
        <v>813351.22907618503</v>
      </c>
      <c r="N344" s="40">
        <f>INDEX(人口源表!$1:$1048576,MATCH($B344,人口源表!$A:$A,0),MATCH(N$1,人口源表!$1:$1,0))*INDEX(城镇化率!$1:$1048576,MATCH($B344,城镇化率!$A:$A,0),MATCH(N$1,城镇化率!$5:$5,0))/100</f>
        <v>825509.32913787139</v>
      </c>
      <c r="O344" s="40">
        <f>INDEX(人口源表!$1:$1048576,MATCH($B344,人口源表!$A:$A,0),MATCH(O$1,人口源表!$1:$1,0))*INDEX(城镇化率!$1:$1048576,MATCH($B344,城镇化率!$A:$A,0),MATCH(O$1,城镇化率!$5:$5,0))/100</f>
        <v>837464.89146756439</v>
      </c>
      <c r="P344" s="40">
        <f>INDEX(人口源表!$1:$1048576,MATCH($B344,人口源表!$A:$A,0),MATCH(P$1,人口源表!$1:$1,0))*INDEX(城镇化率!$1:$1048576,MATCH($B344,城镇化率!$A:$A,0),MATCH(P$1,城镇化率!$5:$5,0))/100</f>
        <v>849197.42693536717</v>
      </c>
      <c r="Q344" s="40">
        <f>INDEX(人口源表!$1:$1048576,MATCH($B344,人口源表!$A:$A,0),MATCH(Q$1,人口源表!$1:$1,0))*INDEX(城镇化率!$1:$1048576,MATCH($B344,城镇化率!$A:$A,0),MATCH(Q$1,城镇化率!$5:$5,0))/100</f>
        <v>860686.29733329231</v>
      </c>
      <c r="R344" s="40">
        <f>INDEX(人口源表!$1:$1048576,MATCH($B344,人口源表!$A:$A,0),MATCH(R$1,人口源表!$1:$1,0))*INDEX(城镇化率!$1:$1048576,MATCH($B344,城镇化率!$A:$A,0),MATCH(R$1,城镇化率!$5:$5,0))/100</f>
        <v>871912.78005948605</v>
      </c>
      <c r="S344" s="40">
        <f>INDEX(人口源表!$1:$1048576,MATCH($B344,人口源表!$A:$A,0),MATCH(S$1,人口源表!$1:$1,0))*INDEX(城镇化率!$1:$1048576,MATCH($B344,城镇化率!$A:$A,0),MATCH(S$1,城镇化率!$5:$5,0))/100</f>
        <v>878488.55459590908</v>
      </c>
      <c r="T344" s="40">
        <f>INDEX(人口源表!$1:$1048576,MATCH($B344,人口源表!$A:$A,0),MATCH(T$1,人口源表!$1:$1,0))*INDEX(城镇化率!$1:$1048576,MATCH($B344,城镇化率!$A:$A,0),MATCH(T$1,城镇化率!$5:$5,0))/100</f>
        <v>884684.512320849</v>
      </c>
      <c r="U344" s="40">
        <f>INDEX(人口源表!$1:$1048576,MATCH($B344,人口源表!$A:$A,0),MATCH(U$1,人口源表!$1:$1,0))*INDEX(城镇化率!$1:$1048576,MATCH($B344,城镇化率!$A:$A,0),MATCH(U$1,城镇化率!$5:$5,0))/100</f>
        <v>890490.92274365237</v>
      </c>
      <c r="V344" s="40">
        <f>INDEX(人口源表!$1:$1048576,MATCH($B344,人口源表!$A:$A,0),MATCH(V$1,人口源表!$1:$1,0))*INDEX(城镇化率!$1:$1048576,MATCH($B344,城镇化率!$A:$A,0),MATCH(V$1,城镇化率!$5:$5,0))/100</f>
        <v>895899.49217490572</v>
      </c>
      <c r="W344" s="40">
        <f>INDEX(人口源表!$1:$1048576,MATCH($B344,人口源表!$A:$A,0),MATCH(W$1,人口源表!$1:$1,0))*INDEX(城镇化率!$1:$1048576,MATCH($B344,城镇化率!$A:$A,0),MATCH(W$1,城镇化率!$5:$5,0))/100</f>
        <v>900903.9281045188</v>
      </c>
      <c r="X344" s="40">
        <f>INDEX(人口源表!$1:$1048576,MATCH($B344,人口源表!$A:$A,0),MATCH(X$1,人口源表!$1:$1,0))*INDEX(城镇化率!$1:$1048576,MATCH($B344,城镇化率!$A:$A,0),MATCH(X$1,城镇化率!$5:$5,0))/100</f>
        <v>905499.99080107675</v>
      </c>
      <c r="Y344" s="40">
        <f>INDEX(人口源表!$1:$1048576,MATCH($B344,人口源表!$A:$A,0),MATCH(Y$1,人口源表!$1:$1,0))*INDEX(城镇化率!$1:$1048576,MATCH($B344,城镇化率!$A:$A,0),MATCH(Y$1,城镇化率!$5:$5,0))/100</f>
        <v>909685.01389538718</v>
      </c>
      <c r="Z344" s="40">
        <f>INDEX(人口源表!$1:$1048576,MATCH($B344,人口源表!$A:$A,0),MATCH(Z$1,人口源表!$1:$1,0))*INDEX(城镇化率!$1:$1048576,MATCH($B344,城镇化率!$A:$A,0),MATCH(Z$1,城镇化率!$5:$5,0))/100</f>
        <v>913457.94425518333</v>
      </c>
      <c r="AA344" s="40">
        <f>INDEX(人口源表!$1:$1048576,MATCH($B344,人口源表!$A:$A,0),MATCH(AA$1,人口源表!$1:$1,0))*INDEX(城镇化率!$1:$1048576,MATCH($B344,城镇化率!$A:$A,0),MATCH(AA$1,城镇化率!$5:$5,0))/100</f>
        <v>916819.3824593334</v>
      </c>
      <c r="AB344" s="40">
        <f>INDEX(人口源表!$1:$1048576,MATCH($B344,人口源表!$A:$A,0),MATCH(AB$1,人口源表!$1:$1,0))*INDEX(城镇化率!$1:$1048576,MATCH($B344,城镇化率!$A:$A,0),MATCH(AB$1,城镇化率!$5:$5,0))/100</f>
        <v>919772.70350508078</v>
      </c>
      <c r="AC344" s="40">
        <f>INDEX(人口源表!$1:$1048576,MATCH($B344,人口源表!$A:$A,0),MATCH(AC$1,人口源表!$1:$1,0))*INDEX(城镇化率!$1:$1048576,MATCH($B344,城镇化率!$A:$A,0),MATCH(AC$1,城镇化率!$5:$5,0))/100</f>
        <v>921194.42328449606</v>
      </c>
      <c r="AD344" s="40">
        <f>INDEX(人口源表!$1:$1048576,MATCH($B344,人口源表!$A:$A,0),MATCH(AD$1,人口源表!$1:$1,0))*INDEX(城镇化率!$1:$1048576,MATCH($B344,城镇化率!$A:$A,0),MATCH(AD$1,城镇化率!$5:$5,0))/100</f>
        <v>922215.66084484698</v>
      </c>
      <c r="AE344" s="40">
        <f>INDEX(人口源表!$1:$1048576,MATCH($B344,人口源表!$A:$A,0),MATCH(AE$1,人口源表!$1:$1,0))*INDEX(城镇化率!$1:$1048576,MATCH($B344,城镇化率!$A:$A,0),MATCH(AE$1,城镇化率!$5:$5,0))/100</f>
        <v>922847.70745700505</v>
      </c>
      <c r="AF344" s="40">
        <f>INDEX(人口源表!$1:$1048576,MATCH($B344,人口源表!$A:$A,0),MATCH(AF$1,人口源表!$1:$1,0))*INDEX(城镇化率!$1:$1048576,MATCH($B344,城镇化率!$A:$A,0),MATCH(AF$1,城镇化率!$5:$5,0))/100</f>
        <v>923102.60694900062</v>
      </c>
      <c r="AG344" s="40">
        <f>INDEX(人口源表!$1:$1048576,MATCH($B344,人口源表!$A:$A,0),MATCH(AG$1,人口源表!$1:$1,0))*INDEX(城镇化率!$1:$1048576,MATCH($B344,城镇化率!$A:$A,0),MATCH(AG$1,城镇化率!$5:$5,0))/100</f>
        <v>922995.36833753437</v>
      </c>
      <c r="AH344" s="40">
        <f>INDEX(人口源表!$1:$1048576,MATCH($B344,人口源表!$A:$A,0),MATCH(AH$1,人口源表!$1:$1,0))*INDEX(城镇化率!$1:$1048576,MATCH($B344,城镇化率!$A:$A,0),MATCH(AH$1,城镇化率!$5:$5,0))/100</f>
        <v>922542.91552365804</v>
      </c>
      <c r="AI344" s="40">
        <f>INDEX(人口源表!$1:$1048576,MATCH($B344,人口源表!$A:$A,0),MATCH(AI$1,人口源表!$1:$1,0))*INDEX(城镇化率!$1:$1048576,MATCH($B344,城镇化率!$A:$A,0),MATCH(AI$1,城镇化率!$5:$5,0))/100</f>
        <v>921764.12105487613</v>
      </c>
      <c r="AJ344" s="40">
        <f>INDEX(人口源表!$1:$1048576,MATCH($B344,人口源表!$A:$A,0),MATCH(AJ$1,人口源表!$1:$1,0))*INDEX(城镇化率!$1:$1048576,MATCH($B344,城镇化率!$A:$A,0),MATCH(AJ$1,城镇化率!$5:$5,0))/100</f>
        <v>920680.95288279338</v>
      </c>
      <c r="AK344" s="40">
        <f>INDEX(人口源表!$1:$1048576,MATCH($B344,人口源表!$A:$A,0),MATCH(AK$1,人口源表!$1:$1,0))*INDEX(城镇化率!$1:$1048576,MATCH($B344,城镇化率!$A:$A,0),MATCH(AK$1,城镇化率!$5:$5,0))/100</f>
        <v>919316.29621258203</v>
      </c>
      <c r="AL344" s="40">
        <f>INDEX(人口源表!$1:$1048576,MATCH($B344,人口源表!$A:$A,0),MATCH(AL$1,人口源表!$1:$1,0))*INDEX(城镇化率!$1:$1048576,MATCH($B344,城镇化率!$A:$A,0),MATCH(AL$1,城镇化率!$5:$5,0))/100</f>
        <v>917696.20955447643</v>
      </c>
      <c r="AM344" s="40">
        <f>INDEX(人口源表!$1:$1048576,MATCH($B344,人口源表!$A:$A,0),MATCH(AM$1,人口源表!$1:$1,0))*INDEX(城镇化率!$1:$1048576,MATCH($B344,城镇化率!$A:$A,0),MATCH(AM$1,城镇化率!$5:$5,0))/100</f>
        <v>915849.41850189294</v>
      </c>
      <c r="AN344" s="40">
        <f>INDEX(人口源表!$1:$1048576,MATCH($B344,人口源表!$A:$A,0),MATCH(AN$1,人口源表!$1:$1,0))*INDEX(城镇化率!$1:$1048576,MATCH($B344,城镇化率!$A:$A,0),MATCH(AN$1,城镇化率!$5:$5,0))/100</f>
        <v>913806.2326583541</v>
      </c>
      <c r="AO344" s="40">
        <f>INDEX(人口源表!$1:$1048576,MATCH($B344,人口源表!$A:$A,0),MATCH(AO$1,人口源表!$1:$1,0))*INDEX(城镇化率!$1:$1048576,MATCH($B344,城镇化率!$A:$A,0),MATCH(AO$1,城镇化率!$5:$5,0))/100</f>
        <v>911600.27191337058</v>
      </c>
      <c r="AP344" s="40">
        <f>INDEX(人口源表!$1:$1048576,MATCH($B344,人口源表!$A:$A,0),MATCH(AP$1,人口源表!$1:$1,0))*INDEX(城镇化率!$1:$1048576,MATCH($B344,城镇化率!$A:$A,0),MATCH(AP$1,城镇化率!$5:$5,0))/100</f>
        <v>909266.24835686537</v>
      </c>
      <c r="AQ344" s="40">
        <f>INDEX(人口源表!$1:$1048576,MATCH($B344,人口源表!$A:$A,0),MATCH(AQ$1,人口源表!$1:$1,0))*INDEX(城镇化率!$1:$1048576,MATCH($B344,城镇化率!$A:$A,0),MATCH(AQ$1,城镇化率!$5:$5,0))/100</f>
        <v>906843.4089493053</v>
      </c>
      <c r="AR344" s="40">
        <f>INDEX(人口源表!$1:$1048576,MATCH($B344,人口源表!$A:$A,0),MATCH(AR$1,人口源表!$1:$1,0))*INDEX(城镇化率!$1:$1048576,MATCH($B344,城镇化率!$A:$A,0),MATCH(AR$1,城镇化率!$5:$5,0))/100</f>
        <v>904371.60279344465</v>
      </c>
      <c r="AS344" s="40">
        <f>INDEX(人口源表!$1:$1048576,MATCH($B344,人口源表!$A:$A,0),MATCH(AS$1,人口源表!$1:$1,0))*INDEX(城镇化率!$1:$1048576,MATCH($B344,城镇化率!$A:$A,0),MATCH(AS$1,城镇化率!$5:$5,0))/100</f>
        <v>901894.73969293456</v>
      </c>
      <c r="AT344" s="40">
        <f>INDEX(人口源表!$1:$1048576,MATCH($B344,人口源表!$A:$A,0),MATCH(AT$1,人口源表!$1:$1,0))*INDEX(城镇化率!$1:$1048576,MATCH($B344,城镇化率!$A:$A,0),MATCH(AT$1,城镇化率!$5:$5,0))/100</f>
        <v>899458.55041194218</v>
      </c>
      <c r="AU344" s="40">
        <f>INDEX(人口源表!$1:$1048576,MATCH($B344,人口源表!$A:$A,0),MATCH(AU$1,人口源表!$1:$1,0))*INDEX(城镇化率!$1:$1048576,MATCH($B344,城镇化率!$A:$A,0),MATCH(AU$1,城镇化率!$5:$5,0))/100</f>
        <v>897111.77438324143</v>
      </c>
      <c r="AV344" s="40">
        <f>INDEX(人口源表!$1:$1048576,MATCH($B344,人口源表!$A:$A,0),MATCH(AV$1,人口源表!$1:$1,0))*INDEX(城镇化率!$1:$1048576,MATCH($B344,城镇化率!$A:$A,0),MATCH(AV$1,城镇化率!$5:$5,0))/100</f>
        <v>894906.20992490428</v>
      </c>
    </row>
    <row r="345" spans="1:48" x14ac:dyDescent="0.15">
      <c r="A345" s="36" t="s">
        <v>883</v>
      </c>
      <c r="B345" s="36" t="s">
        <v>695</v>
      </c>
      <c r="C345" s="34">
        <f>VLOOKUP(B345,'[1]2016省城人口总结（根）'!B:C,2,FALSE)/100</f>
        <v>0.57020000000000004</v>
      </c>
      <c r="D345" s="40">
        <f>INDEX(人口源表!$1:$1048576,MATCH($B345,人口源表!$A:$A,0),MATCH(D$1,人口源表!$1:$1,0))*INDEX(城镇化率!$1:$1048576,MATCH($B345,城镇化率!$A:$A,0),MATCH(D$1,城镇化率!$5:$5,0))/100</f>
        <v>1428665.0514455384</v>
      </c>
      <c r="E345" s="40">
        <f>INDEX(人口源表!$1:$1048576,MATCH($B345,人口源表!$A:$A,0),MATCH(E$1,人口源表!$1:$1,0))*INDEX(城镇化率!$1:$1048576,MATCH($B345,城镇化率!$A:$A,0),MATCH(E$1,城镇化率!$5:$5,0))/100</f>
        <v>1464117.9356857059</v>
      </c>
      <c r="F345" s="40">
        <f>INDEX(人口源表!$1:$1048576,MATCH($B345,人口源表!$A:$A,0),MATCH(F$1,人口源表!$1:$1,0))*INDEX(城镇化率!$1:$1048576,MATCH($B345,城镇化率!$A:$A,0),MATCH(F$1,城镇化率!$5:$5,0))/100</f>
        <v>1499911.1193055464</v>
      </c>
      <c r="G345" s="40">
        <f>INDEX(人口源表!$1:$1048576,MATCH($B345,人口源表!$A:$A,0),MATCH(G$1,人口源表!$1:$1,0))*INDEX(城镇化率!$1:$1048576,MATCH($B345,城镇化率!$A:$A,0),MATCH(G$1,城镇化率!$5:$5,0))/100</f>
        <v>1613982.8573766912</v>
      </c>
      <c r="H345" s="40">
        <f>INDEX(人口源表!$1:$1048576,MATCH($B345,人口源表!$A:$A,0),MATCH(H$1,人口源表!$1:$1,0))*INDEX(城镇化率!$1:$1048576,MATCH($B345,城镇化率!$A:$A,0),MATCH(H$1,城镇化率!$5:$5,0))/100</f>
        <v>1655755.0031619042</v>
      </c>
      <c r="I345" s="40">
        <f>INDEX(人口源表!$1:$1048576,MATCH($B345,人口源表!$A:$A,0),MATCH(I$1,人口源表!$1:$1,0))*INDEX(城镇化率!$1:$1048576,MATCH($B345,城镇化率!$A:$A,0),MATCH(I$1,城镇化率!$5:$5,0))/100</f>
        <v>1686989.965484289</v>
      </c>
      <c r="J345" s="40">
        <f>INDEX(人口源表!$1:$1048576,MATCH($B345,人口源表!$A:$A,0),MATCH(J$1,人口源表!$1:$1,0))*INDEX(城镇化率!$1:$1048576,MATCH($B345,城镇化率!$A:$A,0),MATCH(J$1,城镇化率!$5:$5,0))/100</f>
        <v>1718781.7469424263</v>
      </c>
      <c r="K345" s="40">
        <f>INDEX(人口源表!$1:$1048576,MATCH($B345,人口源表!$A:$A,0),MATCH(K$1,人口源表!$1:$1,0))*INDEX(城镇化率!$1:$1048576,MATCH($B345,城镇化率!$A:$A,0),MATCH(K$1,城镇化率!$5:$5,0))/100</f>
        <v>1751019.9249864512</v>
      </c>
      <c r="L345" s="40">
        <f>INDEX(人口源表!$1:$1048576,MATCH($B345,人口源表!$A:$A,0),MATCH(L$1,人口源表!$1:$1,0))*INDEX(城镇化率!$1:$1048576,MATCH($B345,城镇化率!$A:$A,0),MATCH(L$1,城镇化率!$5:$5,0))/100</f>
        <v>1783597.051708848</v>
      </c>
      <c r="M345" s="40">
        <f>INDEX(人口源表!$1:$1048576,MATCH($B345,人口源表!$A:$A,0),MATCH(M$1,人口源表!$1:$1,0))*INDEX(城镇化率!$1:$1048576,MATCH($B345,城镇化率!$A:$A,0),MATCH(M$1,城镇化率!$5:$5,0))/100</f>
        <v>1816409.5582899707</v>
      </c>
      <c r="N345" s="40">
        <f>INDEX(人口源表!$1:$1048576,MATCH($B345,人口源表!$A:$A,0),MATCH(N$1,人口源表!$1:$1,0))*INDEX(城镇化率!$1:$1048576,MATCH($B345,城镇化率!$A:$A,0),MATCH(N$1,城镇化率!$5:$5,0))/100</f>
        <v>1849354.8217932922</v>
      </c>
      <c r="O345" s="40">
        <f>INDEX(人口源表!$1:$1048576,MATCH($B345,人口源表!$A:$A,0),MATCH(O$1,人口源表!$1:$1,0))*INDEX(城镇化率!$1:$1048576,MATCH($B345,城镇化率!$A:$A,0),MATCH(O$1,城镇化率!$5:$5,0))/100</f>
        <v>1882336.550020447</v>
      </c>
      <c r="P345" s="40">
        <f>INDEX(人口源表!$1:$1048576,MATCH($B345,人口源表!$A:$A,0),MATCH(P$1,人口源表!$1:$1,0))*INDEX(城镇化率!$1:$1048576,MATCH($B345,城镇化率!$A:$A,0),MATCH(P$1,城镇化率!$5:$5,0))/100</f>
        <v>1915258.5961173209</v>
      </c>
      <c r="Q345" s="40">
        <f>INDEX(人口源表!$1:$1048576,MATCH($B345,人口源表!$A:$A,0),MATCH(Q$1,人口源表!$1:$1,0))*INDEX(城镇化率!$1:$1048576,MATCH($B345,城镇化率!$A:$A,0),MATCH(Q$1,城镇化率!$5:$5,0))/100</f>
        <v>1948032.4006579362</v>
      </c>
      <c r="R345" s="40">
        <f>INDEX(人口源表!$1:$1048576,MATCH($B345,人口源表!$A:$A,0),MATCH(R$1,人口源表!$1:$1,0))*INDEX(城镇化率!$1:$1048576,MATCH($B345,城镇化率!$A:$A,0),MATCH(R$1,城镇化率!$5:$5,0))/100</f>
        <v>1980571.4016606605</v>
      </c>
      <c r="S345" s="40">
        <f>INDEX(人口源表!$1:$1048576,MATCH($B345,人口源表!$A:$A,0),MATCH(S$1,人口源表!$1:$1,0))*INDEX(城镇化率!$1:$1048576,MATCH($B345,城镇化率!$A:$A,0),MATCH(S$1,城镇化率!$5:$5,0))/100</f>
        <v>2002828.9395581922</v>
      </c>
      <c r="T345" s="40">
        <f>INDEX(人口源表!$1:$1048576,MATCH($B345,人口源表!$A:$A,0),MATCH(T$1,人口源表!$1:$1,0))*INDEX(城镇化率!$1:$1048576,MATCH($B345,城镇化率!$A:$A,0),MATCH(T$1,城镇化率!$5:$5,0))/100</f>
        <v>2024428.5535303319</v>
      </c>
      <c r="U345" s="40">
        <f>INDEX(人口源表!$1:$1048576,MATCH($B345,人口源表!$A:$A,0),MATCH(U$1,人口源表!$1:$1,0))*INDEX(城镇化率!$1:$1048576,MATCH($B345,城镇化率!$A:$A,0),MATCH(U$1,城镇化率!$5:$5,0))/100</f>
        <v>2045307.6544518971</v>
      </c>
      <c r="V345" s="40">
        <f>INDEX(人口源表!$1:$1048576,MATCH($B345,人口源表!$A:$A,0),MATCH(V$1,人口源表!$1:$1,0))*INDEX(城镇化率!$1:$1048576,MATCH($B345,城镇化率!$A:$A,0),MATCH(V$1,城镇化率!$5:$5,0))/100</f>
        <v>2065409.3839967013</v>
      </c>
      <c r="W345" s="40">
        <f>INDEX(人口源表!$1:$1048576,MATCH($B345,人口源表!$A:$A,0),MATCH(W$1,人口源表!$1:$1,0))*INDEX(城镇化率!$1:$1048576,MATCH($B345,城镇化率!$A:$A,0),MATCH(W$1,城镇化率!$5:$5,0))/100</f>
        <v>2084686.2268550463</v>
      </c>
      <c r="X345" s="40">
        <f>INDEX(人口源表!$1:$1048576,MATCH($B345,人口源表!$A:$A,0),MATCH(X$1,人口源表!$1:$1,0))*INDEX(城镇化率!$1:$1048576,MATCH($B345,城镇化率!$A:$A,0),MATCH(X$1,城镇化率!$5:$5,0))/100</f>
        <v>2103094.7032307368</v>
      </c>
      <c r="Y345" s="40">
        <f>INDEX(人口源表!$1:$1048576,MATCH($B345,人口源表!$A:$A,0),MATCH(Y$1,人口源表!$1:$1,0))*INDEX(城镇化率!$1:$1048576,MATCH($B345,城镇化率!$A:$A,0),MATCH(Y$1,城镇化率!$5:$5,0))/100</f>
        <v>2120601.7604427058</v>
      </c>
      <c r="Z345" s="40">
        <f>INDEX(人口源表!$1:$1048576,MATCH($B345,人口源表!$A:$A,0),MATCH(Z$1,人口源表!$1:$1,0))*INDEX(城镇化率!$1:$1048576,MATCH($B345,城镇化率!$A:$A,0),MATCH(Z$1,城镇化率!$5:$5,0))/100</f>
        <v>2137179.4333720435</v>
      </c>
      <c r="AA345" s="40">
        <f>INDEX(人口源表!$1:$1048576,MATCH($B345,人口源表!$A:$A,0),MATCH(AA$1,人口源表!$1:$1,0))*INDEX(城镇化率!$1:$1048576,MATCH($B345,城镇化率!$A:$A,0),MATCH(AA$1,城镇化率!$5:$5,0))/100</f>
        <v>2152807.7978066439</v>
      </c>
      <c r="AB345" s="40">
        <f>INDEX(人口源表!$1:$1048576,MATCH($B345,人口源表!$A:$A,0),MATCH(AB$1,人口源表!$1:$1,0))*INDEX(城镇化率!$1:$1048576,MATCH($B345,城镇化率!$A:$A,0),MATCH(AB$1,城镇化率!$5:$5,0))/100</f>
        <v>2167476.5938407765</v>
      </c>
      <c r="AC345" s="40">
        <f>INDEX(人口源表!$1:$1048576,MATCH($B345,人口源表!$A:$A,0),MATCH(AC$1,人口源表!$1:$1,0))*INDEX(城镇化率!$1:$1048576,MATCH($B345,城镇化率!$A:$A,0),MATCH(AC$1,城镇化率!$5:$5,0))/100</f>
        <v>2178511.4477413823</v>
      </c>
      <c r="AD345" s="40">
        <f>INDEX(人口源表!$1:$1048576,MATCH($B345,人口源表!$A:$A,0),MATCH(AD$1,人口源表!$1:$1,0))*INDEX(城镇化率!$1:$1048576,MATCH($B345,城镇化率!$A:$A,0),MATCH(AD$1,城镇化率!$5:$5,0))/100</f>
        <v>2188558.9369533616</v>
      </c>
      <c r="AE345" s="40">
        <f>INDEX(人口源表!$1:$1048576,MATCH($B345,人口源表!$A:$A,0),MATCH(AE$1,人口源表!$1:$1,0))*INDEX(城镇化率!$1:$1048576,MATCH($B345,城镇化率!$A:$A,0),MATCH(AE$1,城镇化率!$5:$5,0))/100</f>
        <v>2197635.4759425153</v>
      </c>
      <c r="AF345" s="40">
        <f>INDEX(人口源表!$1:$1048576,MATCH($B345,人口源表!$A:$A,0),MATCH(AF$1,人口源表!$1:$1,0))*INDEX(城镇化率!$1:$1048576,MATCH($B345,城镇化率!$A:$A,0),MATCH(AF$1,城镇化率!$5:$5,0))/100</f>
        <v>2205766.4411409241</v>
      </c>
      <c r="AG345" s="40">
        <f>INDEX(人口源表!$1:$1048576,MATCH($B345,人口源表!$A:$A,0),MATCH(AG$1,人口源表!$1:$1,0))*INDEX(城镇化率!$1:$1048576,MATCH($B345,城镇化率!$A:$A,0),MATCH(AG$1,城镇化率!$5:$5,0))/100</f>
        <v>2212985.6152830767</v>
      </c>
      <c r="AH345" s="40">
        <f>INDEX(人口源表!$1:$1048576,MATCH($B345,人口源表!$A:$A,0),MATCH(AH$1,人口源表!$1:$1,0))*INDEX(城镇化率!$1:$1048576,MATCH($B345,城镇化率!$A:$A,0),MATCH(AH$1,城镇化率!$5:$5,0))/100</f>
        <v>2219336.0661934009</v>
      </c>
      <c r="AI345" s="40">
        <f>INDEX(人口源表!$1:$1048576,MATCH($B345,人口源表!$A:$A,0),MATCH(AI$1,人口源表!$1:$1,0))*INDEX(城镇化率!$1:$1048576,MATCH($B345,城镇化率!$A:$A,0),MATCH(AI$1,城镇化率!$5:$5,0))/100</f>
        <v>2224868.1349425893</v>
      </c>
      <c r="AJ345" s="40">
        <f>INDEX(人口源表!$1:$1048576,MATCH($B345,人口源表!$A:$A,0),MATCH(AJ$1,人口源表!$1:$1,0))*INDEX(城镇化率!$1:$1048576,MATCH($B345,城镇化率!$A:$A,0),MATCH(AJ$1,城镇化率!$5:$5,0))/100</f>
        <v>2229644.6758401026</v>
      </c>
      <c r="AK345" s="40">
        <f>INDEX(人口源表!$1:$1048576,MATCH($B345,人口源表!$A:$A,0),MATCH(AK$1,人口源表!$1:$1,0))*INDEX(城镇化率!$1:$1048576,MATCH($B345,城镇化率!$A:$A,0),MATCH(AK$1,城镇化率!$5:$5,0))/100</f>
        <v>2233734.6905687233</v>
      </c>
      <c r="AL345" s="40">
        <f>INDEX(人口源表!$1:$1048576,MATCH($B345,人口源表!$A:$A,0),MATCH(AL$1,人口源表!$1:$1,0))*INDEX(城镇化率!$1:$1048576,MATCH($B345,城镇化率!$A:$A,0),MATCH(AL$1,城镇化率!$5:$5,0))/100</f>
        <v>2237218.5827929224</v>
      </c>
      <c r="AM345" s="40">
        <f>INDEX(人口源表!$1:$1048576,MATCH($B345,人口源表!$A:$A,0),MATCH(AM$1,人口源表!$1:$1,0))*INDEX(城镇化率!$1:$1048576,MATCH($B345,城镇化率!$A:$A,0),MATCH(AM$1,城镇化率!$5:$5,0))/100</f>
        <v>2240185.4100179118</v>
      </c>
      <c r="AN345" s="40">
        <f>INDEX(人口源表!$1:$1048576,MATCH($B345,人口源表!$A:$A,0),MATCH(AN$1,人口源表!$1:$1,0))*INDEX(城镇化率!$1:$1048576,MATCH($B345,城镇化率!$A:$A,0),MATCH(AN$1,城镇化率!$5:$5,0))/100</f>
        <v>2242735.2579210158</v>
      </c>
      <c r="AO345" s="40">
        <f>INDEX(人口源表!$1:$1048576,MATCH($B345,人口源表!$A:$A,0),MATCH(AO$1,人口源表!$1:$1,0))*INDEX(城镇化率!$1:$1048576,MATCH($B345,城镇化率!$A:$A,0),MATCH(AO$1,城镇化率!$5:$5,0))/100</f>
        <v>2244976.46008689</v>
      </c>
      <c r="AP345" s="40">
        <f>INDEX(人口源表!$1:$1048576,MATCH($B345,人口源表!$A:$A,0),MATCH(AP$1,人口源表!$1:$1,0))*INDEX(城镇化率!$1:$1048576,MATCH($B345,城镇化率!$A:$A,0),MATCH(AP$1,城镇化率!$5:$5,0))/100</f>
        <v>2247030.2185662021</v>
      </c>
      <c r="AQ345" s="40">
        <f>INDEX(人口源表!$1:$1048576,MATCH($B345,人口源表!$A:$A,0),MATCH(AQ$1,人口源表!$1:$1,0))*INDEX(城镇化率!$1:$1048576,MATCH($B345,城镇化率!$A:$A,0),MATCH(AQ$1,城镇化率!$5:$5,0))/100</f>
        <v>2249024.8355408972</v>
      </c>
      <c r="AR345" s="40">
        <f>INDEX(人口源表!$1:$1048576,MATCH($B345,人口源表!$A:$A,0),MATCH(AR$1,人口源表!$1:$1,0))*INDEX(城镇化率!$1:$1048576,MATCH($B345,城镇化率!$A:$A,0),MATCH(AR$1,城镇化率!$5:$5,0))/100</f>
        <v>2251101.8476734641</v>
      </c>
      <c r="AS345" s="40">
        <f>INDEX(人口源表!$1:$1048576,MATCH($B345,人口源表!$A:$A,0),MATCH(AS$1,人口源表!$1:$1,0))*INDEX(城镇化率!$1:$1048576,MATCH($B345,城镇化率!$A:$A,0),MATCH(AS$1,城镇化率!$5:$5,0))/100</f>
        <v>2253412.4818852879</v>
      </c>
      <c r="AT345" s="40">
        <f>INDEX(人口源表!$1:$1048576,MATCH($B345,人口源表!$A:$A,0),MATCH(AT$1,人口源表!$1:$1,0))*INDEX(城镇化率!$1:$1048576,MATCH($B345,城镇化率!$A:$A,0),MATCH(AT$1,城镇化率!$5:$5,0))/100</f>
        <v>2256119.3337180396</v>
      </c>
      <c r="AU345" s="40">
        <f>INDEX(人口源表!$1:$1048576,MATCH($B345,人口源表!$A:$A,0),MATCH(AU$1,人口源表!$1:$1,0))*INDEX(城镇化率!$1:$1048576,MATCH($B345,城镇化率!$A:$A,0),MATCH(AU$1,城镇化率!$5:$5,0))/100</f>
        <v>2259395.0386364996</v>
      </c>
      <c r="AV345" s="40">
        <f>INDEX(人口源表!$1:$1048576,MATCH($B345,人口源表!$A:$A,0),MATCH(AV$1,人口源表!$1:$1,0))*INDEX(城镇化率!$1:$1048576,MATCH($B345,城镇化率!$A:$A,0),MATCH(AV$1,城镇化率!$5:$5,0))/100</f>
        <v>2263424.7292426215</v>
      </c>
    </row>
    <row r="346" spans="1:48" x14ac:dyDescent="0.15">
      <c r="A346" s="36" t="s">
        <v>883</v>
      </c>
      <c r="B346" s="4" t="s">
        <v>696</v>
      </c>
      <c r="C346" s="34">
        <f>VLOOKUP(B346,'[1]2016省城人口总结（根）'!B:C,2,FALSE)/100</f>
        <v>0.43457500000000004</v>
      </c>
      <c r="D346" s="40">
        <f>INDEX(人口源表!$1:$1048576,MATCH($B346,人口源表!$A:$A,0),MATCH(D$1,人口源表!$1:$1,0))*INDEX(城镇化率!$1:$1048576,MATCH($B346,城镇化率!$A:$A,0),MATCH(D$1,城镇化率!$5:$5,0))/100</f>
        <v>242871.2369241649</v>
      </c>
      <c r="E346" s="40">
        <f>INDEX(人口源表!$1:$1048576,MATCH($B346,人口源表!$A:$A,0),MATCH(E$1,人口源表!$1:$1,0))*INDEX(城镇化率!$1:$1048576,MATCH($B346,城镇化率!$A:$A,0),MATCH(E$1,城镇化率!$5:$5,0))/100</f>
        <v>248887.97522050844</v>
      </c>
      <c r="F346" s="40">
        <f>INDEX(人口源表!$1:$1048576,MATCH($B346,人口源表!$A:$A,0),MATCH(F$1,人口源表!$1:$1,0))*INDEX(城镇化率!$1:$1048576,MATCH($B346,城镇化率!$A:$A,0),MATCH(F$1,城镇化率!$5:$5,0))/100</f>
        <v>254952.07267708762</v>
      </c>
      <c r="G346" s="40">
        <f>INDEX(人口源表!$1:$1048576,MATCH($B346,人口源表!$A:$A,0),MATCH(G$1,人口源表!$1:$1,0))*INDEX(城镇化率!$1:$1048576,MATCH($B346,城镇化率!$A:$A,0),MATCH(G$1,城镇化率!$5:$5,0))/100</f>
        <v>282636.52141363861</v>
      </c>
      <c r="H346" s="40">
        <f>INDEX(人口源表!$1:$1048576,MATCH($B346,人口源表!$A:$A,0),MATCH(H$1,人口源表!$1:$1,0))*INDEX(城镇化率!$1:$1048576,MATCH($B346,城镇化率!$A:$A,0),MATCH(H$1,城镇化率!$5:$5,0))/100</f>
        <v>289269.99620137294</v>
      </c>
      <c r="I346" s="40">
        <f>INDEX(人口源表!$1:$1048576,MATCH($B346,人口源表!$A:$A,0),MATCH(I$1,人口源表!$1:$1,0))*INDEX(城镇化率!$1:$1048576,MATCH($B346,城镇化率!$A:$A,0),MATCH(I$1,城镇化率!$5:$5,0))/100</f>
        <v>294312.33924467483</v>
      </c>
      <c r="J346" s="40">
        <f>INDEX(人口源表!$1:$1048576,MATCH($B346,人口源表!$A:$A,0),MATCH(J$1,人口源表!$1:$1,0))*INDEX(城镇化率!$1:$1048576,MATCH($B346,城镇化率!$A:$A,0),MATCH(J$1,城镇化率!$5:$5,0))/100</f>
        <v>299688.39092394512</v>
      </c>
      <c r="K346" s="40">
        <f>INDEX(人口源表!$1:$1048576,MATCH($B346,人口源表!$A:$A,0),MATCH(K$1,人口源表!$1:$1,0))*INDEX(城镇化率!$1:$1048576,MATCH($B346,城镇化率!$A:$A,0),MATCH(K$1,城镇化率!$5:$5,0))/100</f>
        <v>305359.51830522931</v>
      </c>
      <c r="L346" s="40">
        <f>INDEX(人口源表!$1:$1048576,MATCH($B346,人口源表!$A:$A,0),MATCH(L$1,人口源表!$1:$1,0))*INDEX(城镇化率!$1:$1048576,MATCH($B346,城镇化率!$A:$A,0),MATCH(L$1,城镇化率!$5:$5,0))/100</f>
        <v>311290.1980642323</v>
      </c>
      <c r="M346" s="40">
        <f>INDEX(人口源表!$1:$1048576,MATCH($B346,人口源表!$A:$A,0),MATCH(M$1,人口源表!$1:$1,0))*INDEX(城镇化率!$1:$1048576,MATCH($B346,城镇化率!$A:$A,0),MATCH(M$1,城镇化率!$5:$5,0))/100</f>
        <v>317444.3047102057</v>
      </c>
      <c r="N346" s="40">
        <f>INDEX(人口源表!$1:$1048576,MATCH($B346,人口源表!$A:$A,0),MATCH(N$1,人口源表!$1:$1,0))*INDEX(城镇化率!$1:$1048576,MATCH($B346,城镇化率!$A:$A,0),MATCH(N$1,城镇化率!$5:$5,0))/100</f>
        <v>323786.1057357004</v>
      </c>
      <c r="O346" s="40">
        <f>INDEX(人口源表!$1:$1048576,MATCH($B346,人口源表!$A:$A,0),MATCH(O$1,人口源表!$1:$1,0))*INDEX(城镇化率!$1:$1048576,MATCH($B346,城镇化率!$A:$A,0),MATCH(O$1,城镇化率!$5:$5,0))/100</f>
        <v>330282.31352035562</v>
      </c>
      <c r="P346" s="40">
        <f>INDEX(人口源表!$1:$1048576,MATCH($B346,人口源表!$A:$A,0),MATCH(P$1,人口源表!$1:$1,0))*INDEX(城镇化率!$1:$1048576,MATCH($B346,城镇化率!$A:$A,0),MATCH(P$1,城镇化率!$5:$5,0))/100</f>
        <v>336899.72811969527</v>
      </c>
      <c r="Q346" s="40">
        <f>INDEX(人口源表!$1:$1048576,MATCH($B346,人口源表!$A:$A,0),MATCH(Q$1,人口源表!$1:$1,0))*INDEX(城镇化率!$1:$1048576,MATCH($B346,城镇化率!$A:$A,0),MATCH(Q$1,城镇化率!$5:$5,0))/100</f>
        <v>343606.29346806946</v>
      </c>
      <c r="R346" s="40">
        <f>INDEX(人口源表!$1:$1048576,MATCH($B346,人口源表!$A:$A,0),MATCH(R$1,人口源表!$1:$1,0))*INDEX(城镇化率!$1:$1048576,MATCH($B346,城镇化率!$A:$A,0),MATCH(R$1,城镇化率!$5:$5,0))/100</f>
        <v>350372.21613173449</v>
      </c>
      <c r="S346" s="40">
        <f>INDEX(人口源表!$1:$1048576,MATCH($B346,人口源表!$A:$A,0),MATCH(S$1,人口源表!$1:$1,0))*INDEX(城镇化率!$1:$1048576,MATCH($B346,城镇化率!$A:$A,0),MATCH(S$1,城镇化率!$5:$5,0))/100</f>
        <v>355399.36195781798</v>
      </c>
      <c r="T346" s="40">
        <f>INDEX(人口源表!$1:$1048576,MATCH($B346,人口源表!$A:$A,0),MATCH(T$1,人口源表!$1:$1,0))*INDEX(城镇化率!$1:$1048576,MATCH($B346,城镇化率!$A:$A,0),MATCH(T$1,城镇化率!$5:$5,0))/100</f>
        <v>360369.98590572062</v>
      </c>
      <c r="U346" s="40">
        <f>INDEX(人口源表!$1:$1048576,MATCH($B346,人口源表!$A:$A,0),MATCH(U$1,人口源表!$1:$1,0))*INDEX(城镇化率!$1:$1048576,MATCH($B346,城镇化率!$A:$A,0),MATCH(U$1,城镇化率!$5:$5,0))/100</f>
        <v>365258.92747264862</v>
      </c>
      <c r="V346" s="40">
        <f>INDEX(人口源表!$1:$1048576,MATCH($B346,人口源表!$A:$A,0),MATCH(V$1,人口源表!$1:$1,0))*INDEX(城镇化率!$1:$1048576,MATCH($B346,城镇化率!$A:$A,0),MATCH(V$1,城镇化率!$5:$5,0))/100</f>
        <v>370042.10541421466</v>
      </c>
      <c r="W346" s="40">
        <f>INDEX(人口源表!$1:$1048576,MATCH($B346,人口源表!$A:$A,0),MATCH(W$1,人口源表!$1:$1,0))*INDEX(城镇化率!$1:$1048576,MATCH($B346,城镇化率!$A:$A,0),MATCH(W$1,城镇化率!$5:$5,0))/100</f>
        <v>374699.18352087087</v>
      </c>
      <c r="X346" s="40">
        <f>INDEX(人口源表!$1:$1048576,MATCH($B346,人口源表!$A:$A,0),MATCH(X$1,人口源表!$1:$1,0))*INDEX(城镇化率!$1:$1048576,MATCH($B346,城镇化率!$A:$A,0),MATCH(X$1,城镇化率!$5:$5,0))/100</f>
        <v>379211.02439450065</v>
      </c>
      <c r="Y346" s="40">
        <f>INDEX(人口源表!$1:$1048576,MATCH($B346,人口源表!$A:$A,0),MATCH(Y$1,人口源表!$1:$1,0))*INDEX(城镇化率!$1:$1048576,MATCH($B346,城镇化率!$A:$A,0),MATCH(Y$1,城镇化率!$5:$5,0))/100</f>
        <v>383560.25615276583</v>
      </c>
      <c r="Z346" s="40">
        <f>INDEX(人口源表!$1:$1048576,MATCH($B346,人口源表!$A:$A,0),MATCH(Z$1,人口源表!$1:$1,0))*INDEX(城镇化率!$1:$1048576,MATCH($B346,城镇化率!$A:$A,0),MATCH(Z$1,城镇化率!$5:$5,0))/100</f>
        <v>387733.99345666007</v>
      </c>
      <c r="AA346" s="40">
        <f>INDEX(人口源表!$1:$1048576,MATCH($B346,人口源表!$A:$A,0),MATCH(AA$1,人口源表!$1:$1,0))*INDEX(城镇化率!$1:$1048576,MATCH($B346,城镇化率!$A:$A,0),MATCH(AA$1,城镇化率!$5:$5,0))/100</f>
        <v>391719.11967349739</v>
      </c>
      <c r="AB346" s="40">
        <f>INDEX(人口源表!$1:$1048576,MATCH($B346,人口源表!$A:$A,0),MATCH(AB$1,人口源表!$1:$1,0))*INDEX(城镇化率!$1:$1048576,MATCH($B346,城镇化率!$A:$A,0),MATCH(AB$1,城镇化率!$5:$5,0))/100</f>
        <v>395507.14241907932</v>
      </c>
      <c r="AC346" s="40">
        <f>INDEX(人口源表!$1:$1048576,MATCH($B346,人口源表!$A:$A,0),MATCH(AC$1,人口源表!$1:$1,0))*INDEX(城镇化率!$1:$1048576,MATCH($B346,城镇化率!$A:$A,0),MATCH(AC$1,城镇化率!$5:$5,0))/100</f>
        <v>398602.16033592628</v>
      </c>
      <c r="AD346" s="40">
        <f>INDEX(人口源表!$1:$1048576,MATCH($B346,人口源表!$A:$A,0),MATCH(AD$1,人口源表!$1:$1,0))*INDEX(城镇化率!$1:$1048576,MATCH($B346,城镇化率!$A:$A,0),MATCH(AD$1,城镇化率!$5:$5,0))/100</f>
        <v>401481.56467699492</v>
      </c>
      <c r="AE346" s="40">
        <f>INDEX(人口源表!$1:$1048576,MATCH($B346,人口源表!$A:$A,0),MATCH(AE$1,人口源表!$1:$1,0))*INDEX(城镇化率!$1:$1048576,MATCH($B346,城镇化率!$A:$A,0),MATCH(AE$1,城镇化率!$5:$5,0))/100</f>
        <v>404143.89781184291</v>
      </c>
      <c r="AF346" s="40">
        <f>INDEX(人口源表!$1:$1048576,MATCH($B346,人口源表!$A:$A,0),MATCH(AF$1,人口源表!$1:$1,0))*INDEX(城镇化率!$1:$1048576,MATCH($B346,城镇化率!$A:$A,0),MATCH(AF$1,城镇化率!$5:$5,0))/100</f>
        <v>406592.08310242475</v>
      </c>
      <c r="AG346" s="40">
        <f>INDEX(人口源表!$1:$1048576,MATCH($B346,人口源表!$A:$A,0),MATCH(AG$1,人口源表!$1:$1,0))*INDEX(城镇化率!$1:$1048576,MATCH($B346,城镇化率!$A:$A,0),MATCH(AG$1,城镇化率!$5:$5,0))/100</f>
        <v>408829.65711390966</v>
      </c>
      <c r="AH346" s="40">
        <f>INDEX(人口源表!$1:$1048576,MATCH($B346,人口源表!$A:$A,0),MATCH(AH$1,人口源表!$1:$1,0))*INDEX(城镇化率!$1:$1048576,MATCH($B346,城镇化率!$A:$A,0),MATCH(AH$1,城镇化率!$5:$5,0))/100</f>
        <v>410865.19776140794</v>
      </c>
      <c r="AI346" s="40">
        <f>INDEX(人口源表!$1:$1048576,MATCH($B346,人口源表!$A:$A,0),MATCH(AI$1,人口源表!$1:$1,0))*INDEX(城镇化率!$1:$1048576,MATCH($B346,城镇化率!$A:$A,0),MATCH(AI$1,城镇化率!$5:$5,0))/100</f>
        <v>412709.09339357674</v>
      </c>
      <c r="AJ346" s="40">
        <f>INDEX(人口源表!$1:$1048576,MATCH($B346,人口源表!$A:$A,0),MATCH(AJ$1,人口源表!$1:$1,0))*INDEX(城镇化率!$1:$1048576,MATCH($B346,城镇化率!$A:$A,0),MATCH(AJ$1,城镇化率!$5:$5,0))/100</f>
        <v>414374.68820974254</v>
      </c>
      <c r="AK346" s="40">
        <f>INDEX(人口源表!$1:$1048576,MATCH($B346,人口源表!$A:$A,0),MATCH(AK$1,人口源表!$1:$1,0))*INDEX(城镇化率!$1:$1048576,MATCH($B346,城镇化率!$A:$A,0),MATCH(AK$1,城镇化率!$5:$5,0))/100</f>
        <v>415878.89480281033</v>
      </c>
      <c r="AL346" s="40">
        <f>INDEX(人口源表!$1:$1048576,MATCH($B346,人口源表!$A:$A,0),MATCH(AL$1,人口源表!$1:$1,0))*INDEX(城镇化率!$1:$1048576,MATCH($B346,城镇化率!$A:$A,0),MATCH(AL$1,城镇化率!$5:$5,0))/100</f>
        <v>417241.13839770382</v>
      </c>
      <c r="AM346" s="40">
        <f>INDEX(人口源表!$1:$1048576,MATCH($B346,人口源表!$A:$A,0),MATCH(AM$1,人口源表!$1:$1,0))*INDEX(城镇化率!$1:$1048576,MATCH($B346,城镇化率!$A:$A,0),MATCH(AM$1,城镇化率!$5:$5,0))/100</f>
        <v>418483.96434343822</v>
      </c>
      <c r="AN346" s="40">
        <f>INDEX(人口源表!$1:$1048576,MATCH($B346,人口源表!$A:$A,0),MATCH(AN$1,人口源表!$1:$1,0))*INDEX(城镇化率!$1:$1048576,MATCH($B346,城镇化率!$A:$A,0),MATCH(AN$1,城镇化率!$5:$5,0))/100</f>
        <v>419633.09408173285</v>
      </c>
      <c r="AO346" s="40">
        <f>INDEX(人口源表!$1:$1048576,MATCH($B346,人口源表!$A:$A,0),MATCH(AO$1,人口源表!$1:$1,0))*INDEX(城镇化率!$1:$1048576,MATCH($B346,城镇化率!$A:$A,0),MATCH(AO$1,城镇化率!$5:$5,0))/100</f>
        <v>420718.04861562728</v>
      </c>
      <c r="AP346" s="40">
        <f>INDEX(人口源表!$1:$1048576,MATCH($B346,人口源表!$A:$A,0),MATCH(AP$1,人口源表!$1:$1,0))*INDEX(城镇化率!$1:$1048576,MATCH($B346,城镇化率!$A:$A,0),MATCH(AP$1,城镇化率!$5:$5,0))/100</f>
        <v>421771.078383794</v>
      </c>
      <c r="AQ346" s="40">
        <f>INDEX(人口源表!$1:$1048576,MATCH($B346,人口源表!$A:$A,0),MATCH(AQ$1,人口源表!$1:$1,0))*INDEX(城镇化率!$1:$1048576,MATCH($B346,城镇化率!$A:$A,0),MATCH(AQ$1,城镇化率!$5:$5,0))/100</f>
        <v>422827.78162632784</v>
      </c>
      <c r="AR346" s="40">
        <f>INDEX(人口源表!$1:$1048576,MATCH($B346,人口源表!$A:$A,0),MATCH(AR$1,人口源表!$1:$1,0))*INDEX(城镇化率!$1:$1048576,MATCH($B346,城镇化率!$A:$A,0),MATCH(AR$1,城镇化率!$5:$5,0))/100</f>
        <v>423927.7361887304</v>
      </c>
      <c r="AS346" s="40">
        <f>INDEX(人口源表!$1:$1048576,MATCH($B346,人口源表!$A:$A,0),MATCH(AS$1,人口源表!$1:$1,0))*INDEX(城镇化率!$1:$1048576,MATCH($B346,城镇化率!$A:$A,0),MATCH(AS$1,城镇化率!$5:$5,0))/100</f>
        <v>425113.41851303651</v>
      </c>
      <c r="AT346" s="40">
        <f>INDEX(人口源表!$1:$1048576,MATCH($B346,人口源表!$A:$A,0),MATCH(AT$1,人口源表!$1:$1,0))*INDEX(城镇化率!$1:$1048576,MATCH($B346,城镇化率!$A:$A,0),MATCH(AT$1,城镇化率!$5:$5,0))/100</f>
        <v>426430.25265488424</v>
      </c>
      <c r="AU346" s="40">
        <f>INDEX(人口源表!$1:$1048576,MATCH($B346,人口源表!$A:$A,0),MATCH(AU$1,人口源表!$1:$1,0))*INDEX(城镇化率!$1:$1048576,MATCH($B346,城镇化率!$A:$A,0),MATCH(AU$1,城镇化率!$5:$5,0))/100</f>
        <v>427928.97912520432</v>
      </c>
      <c r="AV346" s="40">
        <f>INDEX(人口源表!$1:$1048576,MATCH($B346,人口源表!$A:$A,0),MATCH(AV$1,人口源表!$1:$1,0))*INDEX(城镇化率!$1:$1048576,MATCH($B346,城镇化率!$A:$A,0),MATCH(AV$1,城镇化率!$5:$5,0))/100</f>
        <v>429662.2566459775</v>
      </c>
    </row>
    <row r="347" spans="1:48" x14ac:dyDescent="0.15">
      <c r="A347" s="36" t="s">
        <v>883</v>
      </c>
      <c r="B347" s="4" t="s">
        <v>697</v>
      </c>
      <c r="C347" s="34">
        <f>VLOOKUP(B347,'[1]2016省城人口总结（根）'!B:C,2,FALSE)/100</f>
        <v>0.48619999999999997</v>
      </c>
      <c r="D347" s="40">
        <f>INDEX(人口源表!$1:$1048576,MATCH($B347,人口源表!$A:$A,0),MATCH(D$1,人口源表!$1:$1,0))*INDEX(城镇化率!$1:$1048576,MATCH($B347,城镇化率!$A:$A,0),MATCH(D$1,城镇化率!$5:$5,0))/100</f>
        <v>2047957.7273319913</v>
      </c>
      <c r="E347" s="40">
        <f>INDEX(人口源表!$1:$1048576,MATCH($B347,人口源表!$A:$A,0),MATCH(E$1,人口源表!$1:$1,0))*INDEX(城镇化率!$1:$1048576,MATCH($B347,城镇化率!$A:$A,0),MATCH(E$1,城镇化率!$5:$5,0))/100</f>
        <v>2100501.9075698908</v>
      </c>
      <c r="F347" s="40">
        <f>INDEX(人口源表!$1:$1048576,MATCH($B347,人口源表!$A:$A,0),MATCH(F$1,人口源表!$1:$1,0))*INDEX(城镇化率!$1:$1048576,MATCH($B347,城镇化率!$A:$A,0),MATCH(F$1,城镇化率!$5:$5,0))/100</f>
        <v>2153913.4644190185</v>
      </c>
      <c r="G347" s="40">
        <f>INDEX(人口源表!$1:$1048576,MATCH($B347,人口源表!$A:$A,0),MATCH(G$1,人口源表!$1:$1,0))*INDEX(城镇化率!$1:$1048576,MATCH($B347,城镇化率!$A:$A,0),MATCH(G$1,城镇化率!$5:$5,0))/100</f>
        <v>2277298.4522110475</v>
      </c>
      <c r="H347" s="40">
        <f>INDEX(人口源表!$1:$1048576,MATCH($B347,人口源表!$A:$A,0),MATCH(H$1,人口源表!$1:$1,0))*INDEX(城镇化率!$1:$1048576,MATCH($B347,城镇化率!$A:$A,0),MATCH(H$1,城镇化率!$5:$5,0))/100</f>
        <v>2338680.1394025073</v>
      </c>
      <c r="I347" s="40">
        <f>INDEX(人口源表!$1:$1048576,MATCH($B347,人口源表!$A:$A,0),MATCH(I$1,人口源表!$1:$1,0))*INDEX(城镇化率!$1:$1048576,MATCH($B347,城镇化率!$A:$A,0),MATCH(I$1,城镇化率!$5:$5,0))/100</f>
        <v>2386034.01965163</v>
      </c>
      <c r="J347" s="40">
        <f>INDEX(人口源表!$1:$1048576,MATCH($B347,人口源表!$A:$A,0),MATCH(J$1,人口源表!$1:$1,0))*INDEX(城镇化率!$1:$1048576,MATCH($B347,城镇化率!$A:$A,0),MATCH(J$1,城镇化率!$5:$5,0))/100</f>
        <v>2434945.2842031848</v>
      </c>
      <c r="K347" s="40">
        <f>INDEX(人口源表!$1:$1048576,MATCH($B347,人口源表!$A:$A,0),MATCH(K$1,人口源表!$1:$1,0))*INDEX(城镇化率!$1:$1048576,MATCH($B347,城镇化率!$A:$A,0),MATCH(K$1,城镇化率!$5:$5,0))/100</f>
        <v>2485191.555235507</v>
      </c>
      <c r="L347" s="40">
        <f>INDEX(人口源表!$1:$1048576,MATCH($B347,人口源表!$A:$A,0),MATCH(L$1,人口源表!$1:$1,0))*INDEX(城镇化率!$1:$1048576,MATCH($B347,城镇化率!$A:$A,0),MATCH(L$1,城镇化率!$5:$5,0))/100</f>
        <v>2536558.111691237</v>
      </c>
      <c r="M347" s="40">
        <f>INDEX(人口源表!$1:$1048576,MATCH($B347,人口源表!$A:$A,0),MATCH(M$1,人口源表!$1:$1,0))*INDEX(城镇化率!$1:$1048576,MATCH($B347,城镇化率!$A:$A,0),MATCH(M$1,城镇化率!$5:$5,0))/100</f>
        <v>2588834.6812342191</v>
      </c>
      <c r="N347" s="40">
        <f>INDEX(人口源表!$1:$1048576,MATCH($B347,人口源表!$A:$A,0),MATCH(N$1,人口源表!$1:$1,0))*INDEX(城镇化率!$1:$1048576,MATCH($B347,城镇化率!$A:$A,0),MATCH(N$1,城镇化率!$5:$5,0))/100</f>
        <v>2641817.5449637938</v>
      </c>
      <c r="O347" s="40">
        <f>INDEX(人口源表!$1:$1048576,MATCH($B347,人口源表!$A:$A,0),MATCH(O$1,人口源表!$1:$1,0))*INDEX(城镇化率!$1:$1048576,MATCH($B347,城镇化率!$A:$A,0),MATCH(O$1,城镇化率!$5:$5,0))/100</f>
        <v>2695309.5266335327</v>
      </c>
      <c r="P347" s="40">
        <f>INDEX(人口源表!$1:$1048576,MATCH($B347,人口源表!$A:$A,0),MATCH(P$1,人口源表!$1:$1,0))*INDEX(城镇化率!$1:$1048576,MATCH($B347,城镇化率!$A:$A,0),MATCH(P$1,城镇化率!$5:$5,0))/100</f>
        <v>2749121.0935191787</v>
      </c>
      <c r="Q347" s="40">
        <f>INDEX(人口源表!$1:$1048576,MATCH($B347,人口源表!$A:$A,0),MATCH(Q$1,人口源表!$1:$1,0))*INDEX(城镇化率!$1:$1048576,MATCH($B347,城镇化率!$A:$A,0),MATCH(Q$1,城镇化率!$5:$5,0))/100</f>
        <v>2803071.5093421135</v>
      </c>
      <c r="R347" s="40">
        <f>INDEX(人口源表!$1:$1048576,MATCH($B347,人口源表!$A:$A,0),MATCH(R$1,人口源表!$1:$1,0))*INDEX(城镇化率!$1:$1048576,MATCH($B347,城镇化率!$A:$A,0),MATCH(R$1,城镇化率!$5:$5,0))/100</f>
        <v>2856987.1680971412</v>
      </c>
      <c r="S347" s="40">
        <f>INDEX(人口源表!$1:$1048576,MATCH($B347,人口源表!$A:$A,0),MATCH(S$1,人口源表!$1:$1,0))*INDEX(城镇化率!$1:$1048576,MATCH($B347,城镇化率!$A:$A,0),MATCH(S$1,城镇化率!$5:$5,0))/100</f>
        <v>2896294.4478818518</v>
      </c>
      <c r="T347" s="40">
        <f>INDEX(人口源表!$1:$1048576,MATCH($B347,人口源表!$A:$A,0),MATCH(T$1,人口源表!$1:$1,0))*INDEX(城镇化率!$1:$1048576,MATCH($B347,城镇化率!$A:$A,0),MATCH(T$1,城镇化率!$5:$5,0))/100</f>
        <v>2934794.0789577258</v>
      </c>
      <c r="U347" s="40">
        <f>INDEX(人口源表!$1:$1048576,MATCH($B347,人口源表!$A:$A,0),MATCH(U$1,人口源表!$1:$1,0))*INDEX(城镇化率!$1:$1048576,MATCH($B347,城镇化率!$A:$A,0),MATCH(U$1,城镇化率!$5:$5,0))/100</f>
        <v>2972352.3790859478</v>
      </c>
      <c r="V347" s="40">
        <f>INDEX(人口源表!$1:$1048576,MATCH($B347,人口源表!$A:$A,0),MATCH(V$1,人口源表!$1:$1,0))*INDEX(城镇化率!$1:$1048576,MATCH($B347,城镇化率!$A:$A,0),MATCH(V$1,城镇化率!$5:$5,0))/100</f>
        <v>3008851.3015723918</v>
      </c>
      <c r="W347" s="40">
        <f>INDEX(人口源表!$1:$1048576,MATCH($B347,人口源表!$A:$A,0),MATCH(W$1,人口源表!$1:$1,0))*INDEX(城镇化率!$1:$1048576,MATCH($B347,城镇化率!$A:$A,0),MATCH(W$1,城镇化率!$5:$5,0))/100</f>
        <v>3044184.7349960739</v>
      </c>
      <c r="X347" s="40">
        <f>INDEX(人口源表!$1:$1048576,MATCH($B347,人口源表!$A:$A,0),MATCH(X$1,人口源表!$1:$1,0))*INDEX(城镇化率!$1:$1048576,MATCH($B347,城镇化率!$A:$A,0),MATCH(X$1,城镇化率!$5:$5,0))/100</f>
        <v>3078262.3818786237</v>
      </c>
      <c r="Y347" s="40">
        <f>INDEX(人口源表!$1:$1048576,MATCH($B347,人口源表!$A:$A,0),MATCH(Y$1,人口源表!$1:$1,0))*INDEX(城镇化率!$1:$1048576,MATCH($B347,城镇化率!$A:$A,0),MATCH(Y$1,城镇化率!$5:$5,0))/100</f>
        <v>3111008.9891868811</v>
      </c>
      <c r="Z347" s="40">
        <f>INDEX(人口源表!$1:$1048576,MATCH($B347,人口源表!$A:$A,0),MATCH(Z$1,人口源表!$1:$1,0))*INDEX(城镇化率!$1:$1048576,MATCH($B347,城镇化率!$A:$A,0),MATCH(Z$1,城镇化率!$5:$5,0))/100</f>
        <v>3142362.9516200954</v>
      </c>
      <c r="AA347" s="40">
        <f>INDEX(人口源表!$1:$1048576,MATCH($B347,人口源表!$A:$A,0),MATCH(AA$1,人口源表!$1:$1,0))*INDEX(城镇化率!$1:$1048576,MATCH($B347,城镇化率!$A:$A,0),MATCH(AA$1,城镇化率!$5:$5,0))/100</f>
        <v>3172279.0736868801</v>
      </c>
      <c r="AB347" s="40">
        <f>INDEX(人口源表!$1:$1048576,MATCH($B347,人口源表!$A:$A,0),MATCH(AB$1,人口源表!$1:$1,0))*INDEX(城镇化率!$1:$1048576,MATCH($B347,城镇化率!$A:$A,0),MATCH(AB$1,城镇化率!$5:$5,0))/100</f>
        <v>3200727.7857110756</v>
      </c>
      <c r="AC347" s="40">
        <f>INDEX(人口源表!$1:$1048576,MATCH($B347,人口源表!$A:$A,0),MATCH(AC$1,人口源表!$1:$1,0))*INDEX(城镇化率!$1:$1048576,MATCH($B347,城镇化率!$A:$A,0),MATCH(AC$1,城镇化率!$5:$5,0))/100</f>
        <v>3223747.7348649972</v>
      </c>
      <c r="AD347" s="40">
        <f>INDEX(人口源表!$1:$1048576,MATCH($B347,人口源表!$A:$A,0),MATCH(AD$1,人口源表!$1:$1,0))*INDEX(城镇化率!$1:$1048576,MATCH($B347,城镇化率!$A:$A,0),MATCH(AD$1,城镇化率!$5:$5,0))/100</f>
        <v>3245233.3386333026</v>
      </c>
      <c r="AE347" s="40">
        <f>INDEX(人口源表!$1:$1048576,MATCH($B347,人口源表!$A:$A,0),MATCH(AE$1,人口源表!$1:$1,0))*INDEX(城镇化率!$1:$1048576,MATCH($B347,城镇化率!$A:$A,0),MATCH(AE$1,城镇化率!$5:$5,0))/100</f>
        <v>3265212.2422189056</v>
      </c>
      <c r="AF347" s="40">
        <f>INDEX(人口源表!$1:$1048576,MATCH($B347,人口源表!$A:$A,0),MATCH(AF$1,人口源表!$1:$1,0))*INDEX(城镇化率!$1:$1048576,MATCH($B347,城镇化率!$A:$A,0),MATCH(AF$1,城镇化率!$5:$5,0))/100</f>
        <v>3283727.3572745281</v>
      </c>
      <c r="AG347" s="40">
        <f>INDEX(人口源表!$1:$1048576,MATCH($B347,人口源表!$A:$A,0),MATCH(AG$1,人口源表!$1:$1,0))*INDEX(城镇化率!$1:$1048576,MATCH($B347,城镇化率!$A:$A,0),MATCH(AG$1,城镇化率!$5:$5,0))/100</f>
        <v>3300840.8373851222</v>
      </c>
      <c r="AH347" s="40">
        <f>INDEX(人口源表!$1:$1048576,MATCH($B347,人口源表!$A:$A,0),MATCH(AH$1,人口源表!$1:$1,0))*INDEX(城镇化率!$1:$1048576,MATCH($B347,城镇化率!$A:$A,0),MATCH(AH$1,城镇化率!$5:$5,0))/100</f>
        <v>3316632.5806786297</v>
      </c>
      <c r="AI347" s="40">
        <f>INDEX(人口源表!$1:$1048576,MATCH($B347,人口源表!$A:$A,0),MATCH(AI$1,人口源表!$1:$1,0))*INDEX(城镇化率!$1:$1048576,MATCH($B347,城镇化率!$A:$A,0),MATCH(AI$1,城镇化率!$5:$5,0))/100</f>
        <v>3331199.9346323018</v>
      </c>
      <c r="AJ347" s="40">
        <f>INDEX(人口源表!$1:$1048576,MATCH($B347,人口源表!$A:$A,0),MATCH(AJ$1,人口源表!$1:$1,0))*INDEX(城镇化率!$1:$1048576,MATCH($B347,城镇化率!$A:$A,0),MATCH(AJ$1,城镇化率!$5:$5,0))/100</f>
        <v>3344659.8800811195</v>
      </c>
      <c r="AK347" s="40">
        <f>INDEX(人口源表!$1:$1048576,MATCH($B347,人口源表!$A:$A,0),MATCH(AK$1,人口源表!$1:$1,0))*INDEX(城镇化率!$1:$1048576,MATCH($B347,城镇化率!$A:$A,0),MATCH(AK$1,城镇化率!$5:$5,0))/100</f>
        <v>3357148.1372777843</v>
      </c>
      <c r="AL347" s="40">
        <f>INDEX(人口源表!$1:$1048576,MATCH($B347,人口源表!$A:$A,0),MATCH(AL$1,人口源表!$1:$1,0))*INDEX(城镇化率!$1:$1048576,MATCH($B347,城镇化率!$A:$A,0),MATCH(AL$1,城镇化率!$5:$5,0))/100</f>
        <v>3368820.7560529173</v>
      </c>
      <c r="AM347" s="40">
        <f>INDEX(人口源表!$1:$1048576,MATCH($B347,人口源表!$A:$A,0),MATCH(AM$1,人口源表!$1:$1,0))*INDEX(城镇化率!$1:$1048576,MATCH($B347,城镇化率!$A:$A,0),MATCH(AM$1,城镇化率!$5:$5,0))/100</f>
        <v>3379851.9612944382</v>
      </c>
      <c r="AN347" s="40">
        <f>INDEX(人口源表!$1:$1048576,MATCH($B347,人口源表!$A:$A,0),MATCH(AN$1,人口源表!$1:$1,0))*INDEX(城镇化率!$1:$1048576,MATCH($B347,城镇化率!$A:$A,0),MATCH(AN$1,城镇化率!$5:$5,0))/100</f>
        <v>3390437.6320409165</v>
      </c>
      <c r="AO347" s="40">
        <f>INDEX(人口源表!$1:$1048576,MATCH($B347,人口源表!$A:$A,0),MATCH(AO$1,人口源表!$1:$1,0))*INDEX(城镇化率!$1:$1048576,MATCH($B347,城镇化率!$A:$A,0),MATCH(AO$1,城镇化率!$5:$5,0))/100</f>
        <v>3400792.5133746048</v>
      </c>
      <c r="AP347" s="40">
        <f>INDEX(人口源表!$1:$1048576,MATCH($B347,人口源表!$A:$A,0),MATCH(AP$1,人口源表!$1:$1,0))*INDEX(城镇化率!$1:$1048576,MATCH($B347,城镇化率!$A:$A,0),MATCH(AP$1,城镇化率!$5:$5,0))/100</f>
        <v>3411153.090313619</v>
      </c>
      <c r="AQ347" s="40">
        <f>INDEX(人口源表!$1:$1048576,MATCH($B347,人口源表!$A:$A,0),MATCH(AQ$1,人口源表!$1:$1,0))*INDEX(城镇化率!$1:$1048576,MATCH($B347,城镇化率!$A:$A,0),MATCH(AQ$1,城镇化率!$5:$5,0))/100</f>
        <v>3421777.3278496452</v>
      </c>
      <c r="AR347" s="40">
        <f>INDEX(人口源表!$1:$1048576,MATCH($B347,人口源表!$A:$A,0),MATCH(AR$1,人口源表!$1:$1,0))*INDEX(城镇化率!$1:$1048576,MATCH($B347,城镇化率!$A:$A,0),MATCH(AR$1,城镇化率!$5:$5,0))/100</f>
        <v>3432944.4007012099</v>
      </c>
      <c r="AS347" s="40">
        <f>INDEX(人口源表!$1:$1048576,MATCH($B347,人口源表!$A:$A,0),MATCH(AS$1,人口源表!$1:$1,0))*INDEX(城镇化率!$1:$1048576,MATCH($B347,城镇化率!$A:$A,0),MATCH(AS$1,城镇化率!$5:$5,0))/100</f>
        <v>3444954.4126279019</v>
      </c>
      <c r="AT347" s="40">
        <f>INDEX(人口源表!$1:$1048576,MATCH($B347,人口源表!$A:$A,0),MATCH(AT$1,人口源表!$1:$1,0))*INDEX(城镇化率!$1:$1048576,MATCH($B347,城镇化率!$A:$A,0),MATCH(AT$1,城镇化率!$5:$5,0))/100</f>
        <v>3458131.9827447552</v>
      </c>
      <c r="AU347" s="40">
        <f>INDEX(人口源表!$1:$1048576,MATCH($B347,人口源表!$A:$A,0),MATCH(AU$1,人口源表!$1:$1,0))*INDEX(城镇化率!$1:$1048576,MATCH($B347,城镇化率!$A:$A,0),MATCH(AU$1,城镇化率!$5:$5,0))/100</f>
        <v>3472822.1243701754</v>
      </c>
      <c r="AV347" s="40">
        <f>INDEX(人口源表!$1:$1048576,MATCH($B347,人口源表!$A:$A,0),MATCH(AV$1,人口源表!$1:$1,0))*INDEX(城镇化率!$1:$1048576,MATCH($B347,城镇化率!$A:$A,0),MATCH(AV$1,城镇化率!$5:$5,0))/100</f>
        <v>3489394.4906677431</v>
      </c>
    </row>
    <row r="348" spans="1:48" x14ac:dyDescent="0.15">
      <c r="A348" s="36" t="s">
        <v>883</v>
      </c>
      <c r="B348" s="4" t="s">
        <v>698</v>
      </c>
      <c r="C348" s="34">
        <f>VLOOKUP(B348,'[1]2016省城人口总结（根）'!B:C,2,FALSE)/100</f>
        <v>0.49819999999999998</v>
      </c>
      <c r="D348" s="40">
        <f>INDEX(人口源表!$1:$1048576,MATCH($B348,人口源表!$A:$A,0),MATCH(D$1,人口源表!$1:$1,0))*INDEX(城镇化率!$1:$1048576,MATCH($B348,城镇化率!$A:$A,0),MATCH(D$1,城镇化率!$5:$5,0))/100</f>
        <v>1067265.7087662248</v>
      </c>
      <c r="E348" s="40">
        <f>INDEX(人口源表!$1:$1048576,MATCH($B348,人口源表!$A:$A,0),MATCH(E$1,人口源表!$1:$1,0))*INDEX(城镇化率!$1:$1048576,MATCH($B348,城镇化率!$A:$A,0),MATCH(E$1,城镇化率!$5:$5,0))/100</f>
        <v>1095158.7585868351</v>
      </c>
      <c r="F348" s="40">
        <f>INDEX(人口源表!$1:$1048576,MATCH($B348,人口源表!$A:$A,0),MATCH(F$1,人口源表!$1:$1,0))*INDEX(城镇化率!$1:$1048576,MATCH($B348,城镇化率!$A:$A,0),MATCH(F$1,城镇化率!$5:$5,0))/100</f>
        <v>1123444.124616507</v>
      </c>
      <c r="G348" s="40">
        <f>INDEX(人口源表!$1:$1048576,MATCH($B348,人口源表!$A:$A,0),MATCH(G$1,人口源表!$1:$1,0))*INDEX(城镇化率!$1:$1048576,MATCH($B348,城镇化率!$A:$A,0),MATCH(G$1,城镇化率!$5:$5,0))/100</f>
        <v>1299281.0012521688</v>
      </c>
      <c r="H348" s="40">
        <f>INDEX(人口源表!$1:$1048576,MATCH($B348,人口源表!$A:$A,0),MATCH(H$1,人口源表!$1:$1,0))*INDEX(城镇化率!$1:$1048576,MATCH($B348,城镇化率!$A:$A,0),MATCH(H$1,城镇化率!$5:$5,0))/100</f>
        <v>1334924.7531986362</v>
      </c>
      <c r="I348" s="40">
        <f>INDEX(人口源表!$1:$1048576,MATCH($B348,人口源表!$A:$A,0),MATCH(I$1,人口源表!$1:$1,0))*INDEX(城镇化率!$1:$1048576,MATCH($B348,城镇化率!$A:$A,0),MATCH(I$1,城镇化率!$5:$5,0))/100</f>
        <v>1362392.1630102629</v>
      </c>
      <c r="J348" s="40">
        <f>INDEX(人口源表!$1:$1048576,MATCH($B348,人口源表!$A:$A,0),MATCH(J$1,人口源表!$1:$1,0))*INDEX(城镇化率!$1:$1048576,MATCH($B348,城镇化率!$A:$A,0),MATCH(J$1,城镇化率!$5:$5,0))/100</f>
        <v>1390594.5742655587</v>
      </c>
      <c r="K348" s="40">
        <f>INDEX(人口源表!$1:$1048576,MATCH($B348,人口源表!$A:$A,0),MATCH(K$1,人口源表!$1:$1,0))*INDEX(城镇化率!$1:$1048576,MATCH($B348,城镇化率!$A:$A,0),MATCH(K$1,城镇化率!$5:$5,0))/100</f>
        <v>1419423.5782760889</v>
      </c>
      <c r="L348" s="40">
        <f>INDEX(人口源表!$1:$1048576,MATCH($B348,人口源表!$A:$A,0),MATCH(L$1,人口源表!$1:$1,0))*INDEX(城镇化率!$1:$1048576,MATCH($B348,城镇化率!$A:$A,0),MATCH(L$1,城镇化率!$5:$5,0))/100</f>
        <v>1448773.8501722985</v>
      </c>
      <c r="M348" s="40">
        <f>INDEX(人口源表!$1:$1048576,MATCH($B348,人口源表!$A:$A,0),MATCH(M$1,人口源表!$1:$1,0))*INDEX(城镇化率!$1:$1048576,MATCH($B348,城镇化率!$A:$A,0),MATCH(M$1,城镇化率!$5:$5,0))/100</f>
        <v>1478542.8574494678</v>
      </c>
      <c r="N348" s="40">
        <f>INDEX(人口源表!$1:$1048576,MATCH($B348,人口源表!$A:$A,0),MATCH(N$1,人口源表!$1:$1,0))*INDEX(城镇化率!$1:$1048576,MATCH($B348,城镇化率!$A:$A,0),MATCH(N$1,城镇化率!$5:$5,0))/100</f>
        <v>1508631.6756683218</v>
      </c>
      <c r="O348" s="40">
        <f>INDEX(人口源表!$1:$1048576,MATCH($B348,人口源表!$A:$A,0),MATCH(O$1,人口源表!$1:$1,0))*INDEX(城镇化率!$1:$1048576,MATCH($B348,城镇化率!$A:$A,0),MATCH(O$1,城镇化率!$5:$5,0))/100</f>
        <v>1538942.4181855728</v>
      </c>
      <c r="P348" s="40">
        <f>INDEX(人口源表!$1:$1048576,MATCH($B348,人口源表!$A:$A,0),MATCH(P$1,人口源表!$1:$1,0))*INDEX(城镇化率!$1:$1048576,MATCH($B348,城镇化率!$A:$A,0),MATCH(P$1,城镇化率!$5:$5,0))/100</f>
        <v>1569383.0069286255</v>
      </c>
      <c r="Q348" s="40">
        <f>INDEX(人口源表!$1:$1048576,MATCH($B348,人口源表!$A:$A,0),MATCH(Q$1,人口源表!$1:$1,0))*INDEX(城镇化率!$1:$1048576,MATCH($B348,城镇化率!$A:$A,0),MATCH(Q$1,城镇化率!$5:$5,0))/100</f>
        <v>1599864.0651130357</v>
      </c>
      <c r="R348" s="40">
        <f>INDEX(人口源表!$1:$1048576,MATCH($B348,人口源表!$A:$A,0),MATCH(R$1,人口源表!$1:$1,0))*INDEX(城镇化率!$1:$1048576,MATCH($B348,城镇化率!$A:$A,0),MATCH(R$1,城镇化率!$5:$5,0))/100</f>
        <v>1630300.3227232427</v>
      </c>
      <c r="S348" s="40">
        <f>INDEX(人口源表!$1:$1048576,MATCH($B348,人口源表!$A:$A,0),MATCH(S$1,人口源表!$1:$1,0))*INDEX(城镇化率!$1:$1048576,MATCH($B348,城镇化率!$A:$A,0),MATCH(S$1,城镇化率!$5:$5,0))/100</f>
        <v>1652390.0650667241</v>
      </c>
      <c r="T348" s="40">
        <f>INDEX(人口源表!$1:$1048576,MATCH($B348,人口源表!$A:$A,0),MATCH(T$1,人口源表!$1:$1,0))*INDEX(城镇化率!$1:$1048576,MATCH($B348,城镇化率!$A:$A,0),MATCH(T$1,城镇化率!$5:$5,0))/100</f>
        <v>1674021.3040816707</v>
      </c>
      <c r="U348" s="40">
        <f>INDEX(人口源表!$1:$1048576,MATCH($B348,人口源表!$A:$A,0),MATCH(U$1,人口源表!$1:$1,0))*INDEX(城镇化率!$1:$1048576,MATCH($B348,城镇化率!$A:$A,0),MATCH(U$1,城镇化率!$5:$5,0))/100</f>
        <v>1695127.7408051565</v>
      </c>
      <c r="V348" s="40">
        <f>INDEX(人口源表!$1:$1048576,MATCH($B348,人口源表!$A:$A,0),MATCH(V$1,人口源表!$1:$1,0))*INDEX(城镇化率!$1:$1048576,MATCH($B348,城镇化率!$A:$A,0),MATCH(V$1,城镇化率!$5:$5,0))/100</f>
        <v>1715651.4387149396</v>
      </c>
      <c r="W348" s="40">
        <f>INDEX(人口源表!$1:$1048576,MATCH($B348,人口源表!$A:$A,0),MATCH(W$1,人口源表!$1:$1,0))*INDEX(城镇化率!$1:$1048576,MATCH($B348,城镇化率!$A:$A,0),MATCH(W$1,城镇化率!$5:$5,0))/100</f>
        <v>1735540.0307073412</v>
      </c>
      <c r="X348" s="40">
        <f>INDEX(人口源表!$1:$1048576,MATCH($B348,人口源表!$A:$A,0),MATCH(X$1,人口源表!$1:$1,0))*INDEX(城镇化率!$1:$1048576,MATCH($B348,城镇化率!$A:$A,0),MATCH(X$1,城镇化率!$5:$5,0))/100</f>
        <v>1754747.4787205872</v>
      </c>
      <c r="Y348" s="40">
        <f>INDEX(人口源表!$1:$1048576,MATCH($B348,人口源表!$A:$A,0),MATCH(Y$1,人口源表!$1:$1,0))*INDEX(城镇化率!$1:$1048576,MATCH($B348,城镇化率!$A:$A,0),MATCH(Y$1,城镇化率!$5:$5,0))/100</f>
        <v>1773236.6828846582</v>
      </c>
      <c r="Z348" s="40">
        <f>INDEX(人口源表!$1:$1048576,MATCH($B348,人口源表!$A:$A,0),MATCH(Z$1,人口源表!$1:$1,0))*INDEX(城镇化率!$1:$1048576,MATCH($B348,城镇化率!$A:$A,0),MATCH(Z$1,城镇化率!$5:$5,0))/100</f>
        <v>1790974.8140043125</v>
      </c>
      <c r="AA348" s="40">
        <f>INDEX(人口源表!$1:$1048576,MATCH($B348,人口源表!$A:$A,0),MATCH(AA$1,人口源表!$1:$1,0))*INDEX(城镇化率!$1:$1048576,MATCH($B348,城镇化率!$A:$A,0),MATCH(AA$1,城镇化率!$5:$5,0))/100</f>
        <v>1807939.5863635878</v>
      </c>
      <c r="AB348" s="40">
        <f>INDEX(人口源表!$1:$1048576,MATCH($B348,人口源表!$A:$A,0),MATCH(AB$1,人口源表!$1:$1,0))*INDEX(城镇化率!$1:$1048576,MATCH($B348,城镇化率!$A:$A,0),MATCH(AB$1,城镇化率!$5:$5,0))/100</f>
        <v>1824114.5778002848</v>
      </c>
      <c r="AC348" s="40">
        <f>INDEX(人口源表!$1:$1048576,MATCH($B348,人口源表!$A:$A,0),MATCH(AC$1,人口源表!$1:$1,0))*INDEX(城镇化率!$1:$1048576,MATCH($B348,城镇化率!$A:$A,0),MATCH(AC$1,城镇化率!$5:$5,0))/100</f>
        <v>1837240.3201335566</v>
      </c>
      <c r="AD348" s="40">
        <f>INDEX(人口源表!$1:$1048576,MATCH($B348,人口源表!$A:$A,0),MATCH(AD$1,人口源表!$1:$1,0))*INDEX(城镇化率!$1:$1048576,MATCH($B348,城镇化率!$A:$A,0),MATCH(AD$1,城镇化率!$5:$5,0))/100</f>
        <v>1849533.7546630756</v>
      </c>
      <c r="AE348" s="40">
        <f>INDEX(人口源表!$1:$1048576,MATCH($B348,人口源表!$A:$A,0),MATCH(AE$1,人口源表!$1:$1,0))*INDEX(城镇化率!$1:$1048576,MATCH($B348,城镇化率!$A:$A,0),MATCH(AE$1,城镇化率!$5:$5,0))/100</f>
        <v>1861006.9109997114</v>
      </c>
      <c r="AF348" s="40">
        <f>INDEX(人口源表!$1:$1048576,MATCH($B348,人口源表!$A:$A,0),MATCH(AF$1,人口源表!$1:$1,0))*INDEX(城镇化率!$1:$1048576,MATCH($B348,城镇化率!$A:$A,0),MATCH(AF$1,城镇化率!$5:$5,0))/100</f>
        <v>1871678.3559170165</v>
      </c>
      <c r="AG348" s="40">
        <f>INDEX(人口源表!$1:$1048576,MATCH($B348,人口源表!$A:$A,0),MATCH(AG$1,人口源表!$1:$1,0))*INDEX(城镇化率!$1:$1048576,MATCH($B348,城镇化率!$A:$A,0),MATCH(AG$1,城镇化率!$5:$5,0))/100</f>
        <v>1881575.206216244</v>
      </c>
      <c r="AH348" s="40">
        <f>INDEX(人口源表!$1:$1048576,MATCH($B348,人口源表!$A:$A,0),MATCH(AH$1,人口源表!$1:$1,0))*INDEX(城镇化率!$1:$1048576,MATCH($B348,城镇化率!$A:$A,0),MATCH(AH$1,城镇化率!$5:$5,0))/100</f>
        <v>1890733.9197913331</v>
      </c>
      <c r="AI348" s="40">
        <f>INDEX(人口源表!$1:$1048576,MATCH($B348,人口源表!$A:$A,0),MATCH(AI$1,人口源表!$1:$1,0))*INDEX(城镇化率!$1:$1048576,MATCH($B348,城镇化率!$A:$A,0),MATCH(AI$1,城镇化率!$5:$5,0))/100</f>
        <v>1899199.8320600421</v>
      </c>
      <c r="AJ348" s="40">
        <f>INDEX(人口源表!$1:$1048576,MATCH($B348,人口源表!$A:$A,0),MATCH(AJ$1,人口源表!$1:$1,0))*INDEX(城镇化率!$1:$1048576,MATCH($B348,城镇化率!$A:$A,0),MATCH(AJ$1,城镇化率!$5:$5,0))/100</f>
        <v>1907026.0421888768</v>
      </c>
      <c r="AK348" s="40">
        <f>INDEX(人口源表!$1:$1048576,MATCH($B348,人口源表!$A:$A,0),MATCH(AK$1,人口源表!$1:$1,0))*INDEX(城镇化率!$1:$1048576,MATCH($B348,城镇化率!$A:$A,0),MATCH(AK$1,城镇化率!$5:$5,0))/100</f>
        <v>1914275.4730917907</v>
      </c>
      <c r="AL348" s="40">
        <f>INDEX(人口源表!$1:$1048576,MATCH($B348,人口源表!$A:$A,0),MATCH(AL$1,人口源表!$1:$1,0))*INDEX(城镇化率!$1:$1048576,MATCH($B348,城镇化率!$A:$A,0),MATCH(AL$1,城镇化率!$5:$5,0))/100</f>
        <v>1921021.048691428</v>
      </c>
      <c r="AM348" s="40">
        <f>INDEX(人口源表!$1:$1048576,MATCH($B348,人口源表!$A:$A,0),MATCH(AM$1,人口源表!$1:$1,0))*INDEX(城镇化率!$1:$1048576,MATCH($B348,城镇化率!$A:$A,0),MATCH(AM$1,城镇化率!$5:$5,0))/100</f>
        <v>1927344.5831542087</v>
      </c>
      <c r="AN348" s="40">
        <f>INDEX(人口源表!$1:$1048576,MATCH($B348,人口源表!$A:$A,0),MATCH(AN$1,人口源表!$1:$1,0))*INDEX(城镇化率!$1:$1048576,MATCH($B348,城镇化率!$A:$A,0),MATCH(AN$1,城镇化率!$5:$5,0))/100</f>
        <v>1933336.2903675418</v>
      </c>
      <c r="AO348" s="40">
        <f>INDEX(人口源表!$1:$1048576,MATCH($B348,人口源表!$A:$A,0),MATCH(AO$1,人口源表!$1:$1,0))*INDEX(城镇化率!$1:$1048576,MATCH($B348,城镇化率!$A:$A,0),MATCH(AO$1,城镇化率!$5:$5,0))/100</f>
        <v>1939097.5298701248</v>
      </c>
      <c r="AP348" s="40">
        <f>INDEX(人口源表!$1:$1048576,MATCH($B348,人口源表!$A:$A,0),MATCH(AP$1,人口源表!$1:$1,0))*INDEX(城镇化率!$1:$1048576,MATCH($B348,城镇化率!$A:$A,0),MATCH(AP$1,城镇化率!$5:$5,0))/100</f>
        <v>1944739.6992580763</v>
      </c>
      <c r="AQ348" s="40">
        <f>INDEX(人口源表!$1:$1048576,MATCH($B348,人口源表!$A:$A,0),MATCH(AQ$1,人口源表!$1:$1,0))*INDEX(城镇化率!$1:$1048576,MATCH($B348,城镇化率!$A:$A,0),MATCH(AQ$1,城镇化率!$5:$5,0))/100</f>
        <v>1950383.0992574245</v>
      </c>
      <c r="AR348" s="40">
        <f>INDEX(人口源表!$1:$1048576,MATCH($B348,人口源表!$A:$A,0),MATCH(AR$1,人口源表!$1:$1,0))*INDEX(城镇化率!$1:$1048576,MATCH($B348,城镇化率!$A:$A,0),MATCH(AR$1,城镇化率!$5:$5,0))/100</f>
        <v>1956159.057348555</v>
      </c>
      <c r="AS348" s="40">
        <f>INDEX(人口源表!$1:$1048576,MATCH($B348,人口源表!$A:$A,0),MATCH(AS$1,人口源表!$1:$1,0))*INDEX(城镇化率!$1:$1048576,MATCH($B348,城镇化率!$A:$A,0),MATCH(AS$1,城镇化率!$5:$5,0))/100</f>
        <v>1962210.118463991</v>
      </c>
      <c r="AT348" s="40">
        <f>INDEX(人口源表!$1:$1048576,MATCH($B348,人口源表!$A:$A,0),MATCH(AT$1,人口源表!$1:$1,0))*INDEX(城镇化率!$1:$1048576,MATCH($B348,城镇化率!$A:$A,0),MATCH(AT$1,城镇化率!$5:$5,0))/100</f>
        <v>1968687.5889121606</v>
      </c>
      <c r="AU348" s="40">
        <f>INDEX(人口源表!$1:$1048576,MATCH($B348,人口源表!$A:$A,0),MATCH(AU$1,人口源表!$1:$1,0))*INDEX(城镇化率!$1:$1048576,MATCH($B348,城镇化率!$A:$A,0),MATCH(AU$1,城镇化率!$5:$5,0))/100</f>
        <v>1975755.00490952</v>
      </c>
      <c r="AV348" s="40">
        <f>INDEX(人口源表!$1:$1048576,MATCH($B348,人口源表!$A:$A,0),MATCH(AV$1,人口源表!$1:$1,0))*INDEX(城镇化率!$1:$1048576,MATCH($B348,城镇化率!$A:$A,0),MATCH(AV$1,城镇化率!$5:$5,0))/100</f>
        <v>1983587.0073243675</v>
      </c>
    </row>
    <row r="349" spans="1:48" x14ac:dyDescent="0.15">
      <c r="A349" s="36" t="s">
        <v>883</v>
      </c>
      <c r="B349" s="4" t="s">
        <v>699</v>
      </c>
      <c r="C349" s="34">
        <f>VLOOKUP(B349,'[1]2016省城人口总结（根）'!B:C,2,FALSE)/100</f>
        <v>0.43457500000000004</v>
      </c>
      <c r="D349" s="40">
        <f>INDEX(人口源表!$1:$1048576,MATCH($B349,人口源表!$A:$A,0),MATCH(D$1,人口源表!$1:$1,0))*INDEX(城镇化率!$1:$1048576,MATCH($B349,城镇化率!$A:$A,0),MATCH(D$1,城镇化率!$5:$5,0))/100</f>
        <v>1134317.1130305855</v>
      </c>
      <c r="E349" s="40">
        <f>INDEX(人口源表!$1:$1048576,MATCH($B349,人口源表!$A:$A,0),MATCH(E$1,人口源表!$1:$1,0))*INDEX(城镇化率!$1:$1048576,MATCH($B349,城镇化率!$A:$A,0),MATCH(E$1,城镇化率!$5:$5,0))/100</f>
        <v>1161317.5978433993</v>
      </c>
      <c r="F349" s="40">
        <f>INDEX(人口源表!$1:$1048576,MATCH($B349,人口源表!$A:$A,0),MATCH(F$1,人口源表!$1:$1,0))*INDEX(城镇化率!$1:$1048576,MATCH($B349,城镇化率!$A:$A,0),MATCH(F$1,城镇化率!$5:$5,0))/100</f>
        <v>1188502.9482556523</v>
      </c>
      <c r="G349" s="40">
        <f>INDEX(人口源表!$1:$1048576,MATCH($B349,人口源表!$A:$A,0),MATCH(G$1,人口源表!$1:$1,0))*INDEX(城镇化率!$1:$1048576,MATCH($B349,城镇化率!$A:$A,0),MATCH(G$1,城镇化率!$5:$5,0))/100</f>
        <v>1292524.4964313894</v>
      </c>
      <c r="H349" s="40">
        <f>INDEX(人口源表!$1:$1048576,MATCH($B349,人口源表!$A:$A,0),MATCH(H$1,人口源表!$1:$1,0))*INDEX(城镇化率!$1:$1048576,MATCH($B349,城镇化率!$A:$A,0),MATCH(H$1,城镇化率!$5:$5,0))/100</f>
        <v>1324208.2744466243</v>
      </c>
      <c r="I349" s="40">
        <f>INDEX(人口源表!$1:$1048576,MATCH($B349,人口源表!$A:$A,0),MATCH(I$1,人口源表!$1:$1,0))*INDEX(城镇化率!$1:$1048576,MATCH($B349,城镇化率!$A:$A,0),MATCH(I$1,城镇化率!$5:$5,0))/100</f>
        <v>1347349.139584414</v>
      </c>
      <c r="J349" s="40">
        <f>INDEX(人口源表!$1:$1048576,MATCH($B349,人口源表!$A:$A,0),MATCH(J$1,人口源表!$1:$1,0))*INDEX(城镇化率!$1:$1048576,MATCH($B349,城镇化率!$A:$A,0),MATCH(J$1,城镇化率!$5:$5,0))/100</f>
        <v>1370832.7318282085</v>
      </c>
      <c r="K349" s="40">
        <f>INDEX(人口源表!$1:$1048576,MATCH($B349,人口源表!$A:$A,0),MATCH(K$1,人口源表!$1:$1,0))*INDEX(城镇化率!$1:$1048576,MATCH($B349,城镇化率!$A:$A,0),MATCH(K$1,城镇化率!$5:$5,0))/100</f>
        <v>1394573.1843978798</v>
      </c>
      <c r="L349" s="40">
        <f>INDEX(人口源表!$1:$1048576,MATCH($B349,人口源表!$A:$A,0),MATCH(L$1,人口源表!$1:$1,0))*INDEX(城镇化率!$1:$1048576,MATCH($B349,城镇化率!$A:$A,0),MATCH(L$1,城镇化率!$5:$5,0))/100</f>
        <v>1418487.3587653937</v>
      </c>
      <c r="M349" s="40">
        <f>INDEX(人口源表!$1:$1048576,MATCH($B349,人口源表!$A:$A,0),MATCH(M$1,人口源表!$1:$1,0))*INDEX(城镇化率!$1:$1048576,MATCH($B349,城镇化率!$A:$A,0),MATCH(M$1,城镇化率!$5:$5,0))/100</f>
        <v>1442493.6034605596</v>
      </c>
      <c r="N349" s="40">
        <f>INDEX(人口源表!$1:$1048576,MATCH($B349,人口源表!$A:$A,0),MATCH(N$1,人口源表!$1:$1,0))*INDEX(城镇化率!$1:$1048576,MATCH($B349,城镇化率!$A:$A,0),MATCH(N$1,城镇化率!$5:$5,0))/100</f>
        <v>1466513.887138339</v>
      </c>
      <c r="O349" s="40">
        <f>INDEX(人口源表!$1:$1048576,MATCH($B349,人口源表!$A:$A,0),MATCH(O$1,人口源表!$1:$1,0))*INDEX(城镇化率!$1:$1048576,MATCH($B349,城镇化率!$A:$A,0),MATCH(O$1,城镇化率!$5:$5,0))/100</f>
        <v>1490472.0681366534</v>
      </c>
      <c r="P349" s="40">
        <f>INDEX(人口源表!$1:$1048576,MATCH($B349,人口源表!$A:$A,0),MATCH(P$1,人口源表!$1:$1,0))*INDEX(城镇化率!$1:$1048576,MATCH($B349,城镇化率!$A:$A,0),MATCH(P$1,城镇化率!$5:$5,0))/100</f>
        <v>1514295.5771501332</v>
      </c>
      <c r="Q349" s="40">
        <f>INDEX(人口源表!$1:$1048576,MATCH($B349,人口源表!$A:$A,0),MATCH(Q$1,人口源表!$1:$1,0))*INDEX(城镇化率!$1:$1048576,MATCH($B349,城镇化率!$A:$A,0),MATCH(Q$1,城镇化率!$5:$5,0))/100</f>
        <v>1537914.65414038</v>
      </c>
      <c r="R349" s="40">
        <f>INDEX(人口源表!$1:$1048576,MATCH($B349,人口源表!$A:$A,0),MATCH(R$1,人口源表!$1:$1,0))*INDEX(城镇化率!$1:$1048576,MATCH($B349,城镇化率!$A:$A,0),MATCH(R$1,城镇化率!$5:$5,0))/100</f>
        <v>1561263.0732410648</v>
      </c>
      <c r="S349" s="40">
        <f>INDEX(人口源表!$1:$1048576,MATCH($B349,人口源表!$A:$A,0),MATCH(S$1,人口源表!$1:$1,0))*INDEX(城镇化率!$1:$1048576,MATCH($B349,城镇化率!$A:$A,0),MATCH(S$1,城镇化率!$5:$5,0))/100</f>
        <v>1576435.4245175605</v>
      </c>
      <c r="T349" s="40">
        <f>INDEX(人口源表!$1:$1048576,MATCH($B349,人口源表!$A:$A,0),MATCH(T$1,人口源表!$1:$1,0))*INDEX(城镇化率!$1:$1048576,MATCH($B349,城镇化率!$A:$A,0),MATCH(T$1,城镇化率!$5:$5,0))/100</f>
        <v>1591031.1173212596</v>
      </c>
      <c r="U349" s="40">
        <f>INDEX(人口源表!$1:$1048576,MATCH($B349,人口源表!$A:$A,0),MATCH(U$1,人口源表!$1:$1,0))*INDEX(城镇化率!$1:$1048576,MATCH($B349,城镇化率!$A:$A,0),MATCH(U$1,城镇化率!$5:$5,0))/100</f>
        <v>1605005.1111458624</v>
      </c>
      <c r="V349" s="40">
        <f>INDEX(人口源表!$1:$1048576,MATCH($B349,人口源表!$A:$A,0),MATCH(V$1,人口源表!$1:$1,0))*INDEX(城镇化率!$1:$1048576,MATCH($B349,城镇化率!$A:$A,0),MATCH(V$1,城镇化率!$5:$5,0))/100</f>
        <v>1618315.225073809</v>
      </c>
      <c r="W349" s="40">
        <f>INDEX(人口源表!$1:$1048576,MATCH($B349,人口源表!$A:$A,0),MATCH(W$1,人口源表!$1:$1,0))*INDEX(城镇化率!$1:$1048576,MATCH($B349,城镇化率!$A:$A,0),MATCH(W$1,城镇化率!$5:$5,0))/100</f>
        <v>1630926.4319069549</v>
      </c>
      <c r="X349" s="40">
        <f>INDEX(人口源表!$1:$1048576,MATCH($B349,人口源表!$A:$A,0),MATCH(X$1,人口源表!$1:$1,0))*INDEX(城镇化率!$1:$1048576,MATCH($B349,城镇化率!$A:$A,0),MATCH(X$1,城镇化率!$5:$5,0))/100</f>
        <v>1642809.4592851328</v>
      </c>
      <c r="Y349" s="40">
        <f>INDEX(人口源表!$1:$1048576,MATCH($B349,人口源表!$A:$A,0),MATCH(Y$1,人口源表!$1:$1,0))*INDEX(城镇化率!$1:$1048576,MATCH($B349,城镇化率!$A:$A,0),MATCH(Y$1,城镇化率!$5:$5,0))/100</f>
        <v>1653939.8778526247</v>
      </c>
      <c r="Z349" s="40">
        <f>INDEX(人口源表!$1:$1048576,MATCH($B349,人口源表!$A:$A,0),MATCH(Z$1,人口源表!$1:$1,0))*INDEX(城镇化率!$1:$1048576,MATCH($B349,城镇化率!$A:$A,0),MATCH(Z$1,城镇化率!$5:$5,0))/100</f>
        <v>1664299.2976518476</v>
      </c>
      <c r="AA349" s="40">
        <f>INDEX(人口源表!$1:$1048576,MATCH($B349,人口源表!$A:$A,0),MATCH(AA$1,人口源表!$1:$1,0))*INDEX(城镇化率!$1:$1048576,MATCH($B349,城镇化率!$A:$A,0),MATCH(AA$1,城镇化率!$5:$5,0))/100</f>
        <v>1673876.598526316</v>
      </c>
      <c r="AB349" s="40">
        <f>INDEX(人口源表!$1:$1048576,MATCH($B349,人口源表!$A:$A,0),MATCH(AB$1,人口源表!$1:$1,0))*INDEX(城镇化率!$1:$1048576,MATCH($B349,城镇化率!$A:$A,0),MATCH(AB$1,城镇化率!$5:$5,0))/100</f>
        <v>1682665.4164240477</v>
      </c>
      <c r="AC349" s="40">
        <f>INDEX(人口源表!$1:$1048576,MATCH($B349,人口源表!$A:$A,0),MATCH(AC$1,人口源表!$1:$1,0))*INDEX(城镇化率!$1:$1048576,MATCH($B349,城镇化率!$A:$A,0),MATCH(AC$1,城镇化率!$5:$5,0))/100</f>
        <v>1688598.1615822942</v>
      </c>
      <c r="AD349" s="40">
        <f>INDEX(人口源表!$1:$1048576,MATCH($B349,人口源表!$A:$A,0),MATCH(AD$1,人口源表!$1:$1,0))*INDEX(城镇化率!$1:$1048576,MATCH($B349,城镇化率!$A:$A,0),MATCH(AD$1,城镇化率!$5:$5,0))/100</f>
        <v>1693735.3429788977</v>
      </c>
      <c r="AE349" s="40">
        <f>INDEX(人口源表!$1:$1048576,MATCH($B349,人口源表!$A:$A,0),MATCH(AE$1,人口源表!$1:$1,0))*INDEX(城镇化率!$1:$1048576,MATCH($B349,城镇化率!$A:$A,0),MATCH(AE$1,城镇化率!$5:$5,0))/100</f>
        <v>1698094.5506168292</v>
      </c>
      <c r="AF349" s="40">
        <f>INDEX(人口源表!$1:$1048576,MATCH($B349,人口源表!$A:$A,0),MATCH(AF$1,人口源表!$1:$1,0))*INDEX(城镇化率!$1:$1048576,MATCH($B349,城镇化率!$A:$A,0),MATCH(AF$1,城镇化率!$5:$5,0))/100</f>
        <v>1701699.1885570646</v>
      </c>
      <c r="AG349" s="40">
        <f>INDEX(人口源表!$1:$1048576,MATCH($B349,人口源表!$A:$A,0),MATCH(AG$1,人口源表!$1:$1,0))*INDEX(城镇化率!$1:$1048576,MATCH($B349,城镇化率!$A:$A,0),MATCH(AG$1,城镇化率!$5:$5,0))/100</f>
        <v>1704579.6817210719</v>
      </c>
      <c r="AH349" s="40">
        <f>INDEX(人口源表!$1:$1048576,MATCH($B349,人口源表!$A:$A,0),MATCH(AH$1,人口源表!$1:$1,0))*INDEX(城镇化率!$1:$1048576,MATCH($B349,城镇化率!$A:$A,0),MATCH(AH$1,城镇化率!$5:$5,0))/100</f>
        <v>1706774.1566341335</v>
      </c>
      <c r="AI349" s="40">
        <f>INDEX(人口源表!$1:$1048576,MATCH($B349,人口源表!$A:$A,0),MATCH(AI$1,人口源表!$1:$1,0))*INDEX(城镇化率!$1:$1048576,MATCH($B349,城镇化率!$A:$A,0),MATCH(AI$1,城镇化率!$5:$5,0))/100</f>
        <v>1708327.4734327612</v>
      </c>
      <c r="AJ349" s="40">
        <f>INDEX(人口源表!$1:$1048576,MATCH($B349,人口源表!$A:$A,0),MATCH(AJ$1,人口源表!$1:$1,0))*INDEX(城镇化率!$1:$1048576,MATCH($B349,城镇化率!$A:$A,0),MATCH(AJ$1,城镇化率!$5:$5,0))/100</f>
        <v>1709291.3469905325</v>
      </c>
      <c r="AK349" s="40">
        <f>INDEX(人口源表!$1:$1048576,MATCH($B349,人口源表!$A:$A,0),MATCH(AK$1,人口源表!$1:$1,0))*INDEX(城镇化率!$1:$1048576,MATCH($B349,城镇化率!$A:$A,0),MATCH(AK$1,城镇化率!$5:$5,0))/100</f>
        <v>1709726.144617826</v>
      </c>
      <c r="AL349" s="40">
        <f>INDEX(人口源表!$1:$1048576,MATCH($B349,人口源表!$A:$A,0),MATCH(AL$1,人口源表!$1:$1,0))*INDEX(城镇化率!$1:$1048576,MATCH($B349,城镇化率!$A:$A,0),MATCH(AL$1,城镇化率!$5:$5,0))/100</f>
        <v>1709698.2389031358</v>
      </c>
      <c r="AM349" s="40">
        <f>INDEX(人口源表!$1:$1048576,MATCH($B349,人口源表!$A:$A,0),MATCH(AM$1,人口源表!$1:$1,0))*INDEX(城镇化率!$1:$1048576,MATCH($B349,城镇化率!$A:$A,0),MATCH(AM$1,城镇化率!$5:$5,0))/100</f>
        <v>1709282.9251590085</v>
      </c>
      <c r="AN349" s="40">
        <f>INDEX(人口源表!$1:$1048576,MATCH($B349,人口源表!$A:$A,0),MATCH(AN$1,人口源表!$1:$1,0))*INDEX(城镇化率!$1:$1048576,MATCH($B349,城镇化率!$A:$A,0),MATCH(AN$1,城镇化率!$5:$5,0))/100</f>
        <v>1708563.4504098797</v>
      </c>
      <c r="AO349" s="40">
        <f>INDEX(人口源表!$1:$1048576,MATCH($B349,人口源表!$A:$A,0),MATCH(AO$1,人口源表!$1:$1,0))*INDEX(城镇化率!$1:$1048576,MATCH($B349,城镇化率!$A:$A,0),MATCH(AO$1,城镇化率!$5:$5,0))/100</f>
        <v>1707630.0185846258</v>
      </c>
      <c r="AP349" s="40">
        <f>INDEX(人口源表!$1:$1048576,MATCH($B349,人口源表!$A:$A,0),MATCH(AP$1,人口源表!$1:$1,0))*INDEX(城镇化率!$1:$1048576,MATCH($B349,城镇化率!$A:$A,0),MATCH(AP$1,城镇化率!$5:$5,0))/100</f>
        <v>1706581.0476524436</v>
      </c>
      <c r="AQ349" s="40">
        <f>INDEX(人口源表!$1:$1048576,MATCH($B349,人口源表!$A:$A,0),MATCH(AQ$1,人口源表!$1:$1,0))*INDEX(城镇化率!$1:$1048576,MATCH($B349,城镇化率!$A:$A,0),MATCH(AQ$1,城镇化率!$5:$5,0))/100</f>
        <v>1705525.0249642422</v>
      </c>
      <c r="AR349" s="40">
        <f>INDEX(人口源表!$1:$1048576,MATCH($B349,人口源表!$A:$A,0),MATCH(AR$1,人口源表!$1:$1,0))*INDEX(城镇化率!$1:$1048576,MATCH($B349,城镇化率!$A:$A,0),MATCH(AR$1,城镇化率!$5:$5,0))/100</f>
        <v>1704576.0964583682</v>
      </c>
      <c r="AS349" s="40">
        <f>INDEX(人口源表!$1:$1048576,MATCH($B349,人口源表!$A:$A,0),MATCH(AS$1,人口源表!$1:$1,0))*INDEX(城镇化率!$1:$1048576,MATCH($B349,城镇化率!$A:$A,0),MATCH(AS$1,城镇化率!$5:$5,0))/100</f>
        <v>1703858.7616531374</v>
      </c>
      <c r="AT349" s="40">
        <f>INDEX(人口源表!$1:$1048576,MATCH($B349,人口源表!$A:$A,0),MATCH(AT$1,人口源表!$1:$1,0))*INDEX(城镇化率!$1:$1048576,MATCH($B349,城镇化率!$A:$A,0),MATCH(AT$1,城镇化率!$5:$5,0))/100</f>
        <v>1703506.3196611546</v>
      </c>
      <c r="AU349" s="40">
        <f>INDEX(人口源表!$1:$1048576,MATCH($B349,人口源表!$A:$A,0),MATCH(AU$1,人口源表!$1:$1,0))*INDEX(城镇化率!$1:$1048576,MATCH($B349,城镇化率!$A:$A,0),MATCH(AU$1,城镇化率!$5:$5,0))/100</f>
        <v>1703659.8577881218</v>
      </c>
      <c r="AV349" s="40">
        <f>INDEX(人口源表!$1:$1048576,MATCH($B349,人口源表!$A:$A,0),MATCH(AV$1,人口源表!$1:$1,0))*INDEX(城镇化率!$1:$1048576,MATCH($B349,城镇化率!$A:$A,0),MATCH(AV$1,城镇化率!$5:$5,0))/100</f>
        <v>1704469.5435449714</v>
      </c>
    </row>
    <row r="350" spans="1:48" x14ac:dyDescent="0.15">
      <c r="A350" s="36" t="s">
        <v>883</v>
      </c>
      <c r="B350" s="4" t="s">
        <v>700</v>
      </c>
      <c r="C350" s="34">
        <f>VLOOKUP(B350,'[1]2016省城人口总结（根）'!B:C,2,FALSE)/100</f>
        <v>0.43457500000000004</v>
      </c>
      <c r="D350" s="40">
        <f>INDEX(人口源表!$1:$1048576,MATCH($B350,人口源表!$A:$A,0),MATCH(D$1,人口源表!$1:$1,0))*INDEX(城镇化率!$1:$1048576,MATCH($B350,城镇化率!$A:$A,0),MATCH(D$1,城镇化率!$5:$5,0))/100</f>
        <v>547857.84517341107</v>
      </c>
      <c r="E350" s="40">
        <f>INDEX(人口源表!$1:$1048576,MATCH($B350,人口源表!$A:$A,0),MATCH(E$1,人口源表!$1:$1,0))*INDEX(城镇化率!$1:$1048576,MATCH($B350,城镇化率!$A:$A,0),MATCH(E$1,城镇化率!$5:$5,0))/100</f>
        <v>559522.09780109476</v>
      </c>
      <c r="F350" s="40">
        <f>INDEX(人口源表!$1:$1048576,MATCH($B350,人口源表!$A:$A,0),MATCH(F$1,人口源表!$1:$1,0))*INDEX(城镇化率!$1:$1048576,MATCH($B350,城镇化率!$A:$A,0),MATCH(F$1,城镇化率!$5:$5,0))/100</f>
        <v>571217.96298813308</v>
      </c>
      <c r="G350" s="40">
        <f>INDEX(人口源表!$1:$1048576,MATCH($B350,人口源表!$A:$A,0),MATCH(G$1,人口源表!$1:$1,0))*INDEX(城镇化率!$1:$1048576,MATCH($B350,城镇化率!$A:$A,0),MATCH(G$1,城镇化率!$5:$5,0))/100</f>
        <v>517897.09476208786</v>
      </c>
      <c r="H350" s="40">
        <f>INDEX(人口源表!$1:$1048576,MATCH($B350,人口源表!$A:$A,0),MATCH(H$1,人口源表!$1:$1,0))*INDEX(城镇化率!$1:$1048576,MATCH($B350,城镇化率!$A:$A,0),MATCH(H$1,城镇化率!$5:$5,0))/100</f>
        <v>529340.3919199371</v>
      </c>
      <c r="I350" s="40">
        <f>INDEX(人口源表!$1:$1048576,MATCH($B350,人口源表!$A:$A,0),MATCH(I$1,人口源表!$1:$1,0))*INDEX(城镇化率!$1:$1048576,MATCH($B350,城镇化率!$A:$A,0),MATCH(I$1,城镇化率!$5:$5,0))/100</f>
        <v>537134.66937582078</v>
      </c>
      <c r="J350" s="40">
        <f>INDEX(人口源表!$1:$1048576,MATCH($B350,人口源表!$A:$A,0),MATCH(J$1,人口源表!$1:$1,0))*INDEX(城镇化率!$1:$1048576,MATCH($B350,城镇化率!$A:$A,0),MATCH(J$1,城镇化率!$5:$5,0))/100</f>
        <v>544852.15568652167</v>
      </c>
      <c r="K350" s="40">
        <f>INDEX(人口源表!$1:$1048576,MATCH($B350,人口源表!$A:$A,0),MATCH(K$1,人口源表!$1:$1,0))*INDEX(城镇化率!$1:$1048576,MATCH($B350,城镇化率!$A:$A,0),MATCH(K$1,城镇化率!$5:$5,0))/100</f>
        <v>552470.53626691597</v>
      </c>
      <c r="L350" s="40">
        <f>INDEX(人口源表!$1:$1048576,MATCH($B350,人口源表!$A:$A,0),MATCH(L$1,人口源表!$1:$1,0))*INDEX(城镇化率!$1:$1048576,MATCH($B350,城镇化率!$A:$A,0),MATCH(L$1,城镇化率!$5:$5,0))/100</f>
        <v>559968.61105707847</v>
      </c>
      <c r="M350" s="40">
        <f>INDEX(人口源表!$1:$1048576,MATCH($B350,人口源表!$A:$A,0),MATCH(M$1,人口源表!$1:$1,0))*INDEX(城镇化率!$1:$1048576,MATCH($B350,城镇化率!$A:$A,0),MATCH(M$1,城镇化率!$5:$5,0))/100</f>
        <v>567324.41695672378</v>
      </c>
      <c r="N350" s="40">
        <f>INDEX(人口源表!$1:$1048576,MATCH($B350,人口源表!$A:$A,0),MATCH(N$1,人口源表!$1:$1,0))*INDEX(城镇化率!$1:$1048576,MATCH($B350,城镇化率!$A:$A,0),MATCH(N$1,城镇化率!$5:$5,0))/100</f>
        <v>574519.15764349024</v>
      </c>
      <c r="O350" s="40">
        <f>INDEX(人口源表!$1:$1048576,MATCH($B350,人口源表!$A:$A,0),MATCH(O$1,人口源表!$1:$1,0))*INDEX(城镇化率!$1:$1048576,MATCH($B350,城镇化率!$A:$A,0),MATCH(O$1,城镇化率!$5:$5,0))/100</f>
        <v>581532.89632425027</v>
      </c>
      <c r="P350" s="40">
        <f>INDEX(人口源表!$1:$1048576,MATCH($B350,人口源表!$A:$A,0),MATCH(P$1,人口源表!$1:$1,0))*INDEX(城镇化率!$1:$1048576,MATCH($B350,城镇化率!$A:$A,0),MATCH(P$1,城镇化率!$5:$5,0))/100</f>
        <v>588349.04664695566</v>
      </c>
      <c r="Q350" s="40">
        <f>INDEX(人口源表!$1:$1048576,MATCH($B350,人口源表!$A:$A,0),MATCH(Q$1,人口源表!$1:$1,0))*INDEX(城镇化率!$1:$1048576,MATCH($B350,城镇化率!$A:$A,0),MATCH(Q$1,城镇化率!$5:$5,0))/100</f>
        <v>594949.98204681755</v>
      </c>
      <c r="R350" s="40">
        <f>INDEX(人口源表!$1:$1048576,MATCH($B350,人口源表!$A:$A,0),MATCH(R$1,人口源表!$1:$1,0))*INDEX(城镇化率!$1:$1048576,MATCH($B350,城镇化率!$A:$A,0),MATCH(R$1,城镇化率!$5:$5,0))/100</f>
        <v>601320.07951041323</v>
      </c>
      <c r="S350" s="40">
        <f>INDEX(人口源表!$1:$1048576,MATCH($B350,人口源表!$A:$A,0),MATCH(S$1,人口源表!$1:$1,0))*INDEX(城镇化率!$1:$1048576,MATCH($B350,城镇化率!$A:$A,0),MATCH(S$1,城镇化率!$5:$5,0))/100</f>
        <v>604438.67751114152</v>
      </c>
      <c r="T350" s="40">
        <f>INDEX(人口源表!$1:$1048576,MATCH($B350,人口源表!$A:$A,0),MATCH(T$1,人口源表!$1:$1,0))*INDEX(城镇化率!$1:$1048576,MATCH($B350,城镇化率!$A:$A,0),MATCH(T$1,城镇化率!$5:$5,0))/100</f>
        <v>607255.98496081261</v>
      </c>
      <c r="U350" s="40">
        <f>INDEX(人口源表!$1:$1048576,MATCH($B350,人口源表!$A:$A,0),MATCH(U$1,人口源表!$1:$1,0))*INDEX(城镇化率!$1:$1048576,MATCH($B350,城镇化率!$A:$A,0),MATCH(U$1,城镇化率!$5:$5,0))/100</f>
        <v>609766.28118718101</v>
      </c>
      <c r="V350" s="40">
        <f>INDEX(人口源表!$1:$1048576,MATCH($B350,人口源表!$A:$A,0),MATCH(V$1,人口源表!$1:$1,0))*INDEX(城镇化率!$1:$1048576,MATCH($B350,城镇化率!$A:$A,0),MATCH(V$1,城镇化率!$5:$5,0))/100</f>
        <v>611962.72968455218</v>
      </c>
      <c r="W350" s="40">
        <f>INDEX(人口源表!$1:$1048576,MATCH($B350,人口源表!$A:$A,0),MATCH(W$1,人口源表!$1:$1,0))*INDEX(城镇化率!$1:$1048576,MATCH($B350,城镇化率!$A:$A,0),MATCH(W$1,城镇化率!$5:$5,0))/100</f>
        <v>613842.08992584096</v>
      </c>
      <c r="X350" s="40">
        <f>INDEX(人口源表!$1:$1048576,MATCH($B350,人口源表!$A:$A,0),MATCH(X$1,人口源表!$1:$1,0))*INDEX(城镇化率!$1:$1048576,MATCH($B350,城镇化率!$A:$A,0),MATCH(X$1,城镇化率!$5:$5,0))/100</f>
        <v>615402.69197803165</v>
      </c>
      <c r="Y350" s="40">
        <f>INDEX(人口源表!$1:$1048576,MATCH($B350,人口源表!$A:$A,0),MATCH(Y$1,人口源表!$1:$1,0))*INDEX(城镇化率!$1:$1048576,MATCH($B350,城镇化率!$A:$A,0),MATCH(Y$1,城镇化率!$5:$5,0))/100</f>
        <v>616643.94438253855</v>
      </c>
      <c r="Z350" s="40">
        <f>INDEX(人口源表!$1:$1048576,MATCH($B350,人口源表!$A:$A,0),MATCH(Z$1,人口源表!$1:$1,0))*INDEX(城镇化率!$1:$1048576,MATCH($B350,城镇化率!$A:$A,0),MATCH(Z$1,城镇化率!$5:$5,0))/100</f>
        <v>617567.96449927543</v>
      </c>
      <c r="AA350" s="40">
        <f>INDEX(人口源表!$1:$1048576,MATCH($B350,人口源表!$A:$A,0),MATCH(AA$1,人口源表!$1:$1,0))*INDEX(城镇化率!$1:$1048576,MATCH($B350,城镇化率!$A:$A,0),MATCH(AA$1,城镇化率!$5:$5,0))/100</f>
        <v>618177.49746207555</v>
      </c>
      <c r="AB350" s="40">
        <f>INDEX(人口源表!$1:$1048576,MATCH($B350,人口源表!$A:$A,0),MATCH(AB$1,人口源表!$1:$1,0))*INDEX(城镇化率!$1:$1048576,MATCH($B350,城镇化率!$A:$A,0),MATCH(AB$1,城镇化率!$5:$5,0))/100</f>
        <v>618478.6300078677</v>
      </c>
      <c r="AC350" s="40">
        <f>INDEX(人口源表!$1:$1048576,MATCH($B350,人口源表!$A:$A,0),MATCH(AC$1,人口源表!$1:$1,0))*INDEX(城镇化率!$1:$1048576,MATCH($B350,城镇化率!$A:$A,0),MATCH(AC$1,城镇化率!$5:$5,0))/100</f>
        <v>617721.89028958022</v>
      </c>
      <c r="AD350" s="40">
        <f>INDEX(人口源表!$1:$1048576,MATCH($B350,人口源表!$A:$A,0),MATCH(AD$1,人口源表!$1:$1,0))*INDEX(城镇化率!$1:$1048576,MATCH($B350,城镇化率!$A:$A,0),MATCH(AD$1,城镇化率!$5:$5,0))/100</f>
        <v>616674.90014030796</v>
      </c>
      <c r="AE350" s="40">
        <f>INDEX(人口源表!$1:$1048576,MATCH($B350,人口源表!$A:$A,0),MATCH(AE$1,人口源表!$1:$1,0))*INDEX(城镇化率!$1:$1048576,MATCH($B350,城镇化率!$A:$A,0),MATCH(AE$1,城镇化率!$5:$5,0))/100</f>
        <v>615350.27437343937</v>
      </c>
      <c r="AF350" s="40">
        <f>INDEX(人口源表!$1:$1048576,MATCH($B350,人口源表!$A:$A,0),MATCH(AF$1,人口源表!$1:$1,0))*INDEX(城镇化率!$1:$1048576,MATCH($B350,城镇化率!$A:$A,0),MATCH(AF$1,城镇化率!$5:$5,0))/100</f>
        <v>613763.03451300506</v>
      </c>
      <c r="AG350" s="40">
        <f>INDEX(人口源表!$1:$1048576,MATCH($B350,人口源表!$A:$A,0),MATCH(AG$1,人口源表!$1:$1,0))*INDEX(城镇化率!$1:$1048576,MATCH($B350,城镇化率!$A:$A,0),MATCH(AG$1,城镇化率!$5:$5,0))/100</f>
        <v>611930.10214895464</v>
      </c>
      <c r="AH350" s="40">
        <f>INDEX(人口源表!$1:$1048576,MATCH($B350,人口源表!$A:$A,0),MATCH(AH$1,人口源表!$1:$1,0))*INDEX(城镇化率!$1:$1048576,MATCH($B350,城镇化率!$A:$A,0),MATCH(AH$1,城镇化率!$5:$5,0))/100</f>
        <v>609869.78033272293</v>
      </c>
      <c r="AI350" s="40">
        <f>INDEX(人口源表!$1:$1048576,MATCH($B350,人口源表!$A:$A,0),MATCH(AI$1,人口源表!$1:$1,0))*INDEX(城镇化率!$1:$1048576,MATCH($B350,城镇化率!$A:$A,0),MATCH(AI$1,城镇化率!$5:$5,0))/100</f>
        <v>607602.8855187922</v>
      </c>
      <c r="AJ350" s="40">
        <f>INDEX(人口源表!$1:$1048576,MATCH($B350,人口源表!$A:$A,0),MATCH(AJ$1,人口源表!$1:$1,0))*INDEX(城镇化率!$1:$1048576,MATCH($B350,城镇化率!$A:$A,0),MATCH(AJ$1,城镇化率!$5:$5,0))/100</f>
        <v>605153.34852516791</v>
      </c>
      <c r="AK350" s="40">
        <f>INDEX(人口源表!$1:$1048576,MATCH($B350,人口源表!$A:$A,0),MATCH(AK$1,人口源表!$1:$1,0))*INDEX(城镇化率!$1:$1048576,MATCH($B350,城镇化率!$A:$A,0),MATCH(AK$1,城镇化率!$5:$5,0))/100</f>
        <v>602546.0365285849</v>
      </c>
      <c r="AL350" s="40">
        <f>INDEX(人口源表!$1:$1048576,MATCH($B350,人口源表!$A:$A,0),MATCH(AL$1,人口源表!$1:$1,0))*INDEX(城镇化率!$1:$1048576,MATCH($B350,城镇化率!$A:$A,0),MATCH(AL$1,城镇化率!$5:$5,0))/100</f>
        <v>599809.56977688218</v>
      </c>
      <c r="AM350" s="40">
        <f>INDEX(人口源表!$1:$1048576,MATCH($B350,人口源表!$A:$A,0),MATCH(AM$1,人口源表!$1:$1,0))*INDEX(城镇化率!$1:$1048576,MATCH($B350,城镇化率!$A:$A,0),MATCH(AM$1,城镇化率!$5:$5,0))/100</f>
        <v>596973.01294399647</v>
      </c>
      <c r="AN350" s="40">
        <f>INDEX(人口源表!$1:$1048576,MATCH($B350,人口源表!$A:$A,0),MATCH(AN$1,人口源表!$1:$1,0))*INDEX(城镇化率!$1:$1048576,MATCH($B350,城镇化率!$A:$A,0),MATCH(AN$1,城镇化率!$5:$5,0))/100</f>
        <v>594069.83259855723</v>
      </c>
      <c r="AO350" s="40">
        <f>INDEX(人口源表!$1:$1048576,MATCH($B350,人口源表!$A:$A,0),MATCH(AO$1,人口源表!$1:$1,0))*INDEX(城镇化率!$1:$1048576,MATCH($B350,城镇化率!$A:$A,0),MATCH(AO$1,城镇化率!$5:$5,0))/100</f>
        <v>591134.00784168707</v>
      </c>
      <c r="AP350" s="40">
        <f>INDEX(人口源表!$1:$1048576,MATCH($B350,人口源表!$A:$A,0),MATCH(AP$1,人口源表!$1:$1,0))*INDEX(城镇化率!$1:$1048576,MATCH($B350,城镇化率!$A:$A,0),MATCH(AP$1,城镇化率!$5:$5,0))/100</f>
        <v>588203.4492519896</v>
      </c>
      <c r="AQ350" s="40">
        <f>INDEX(人口源表!$1:$1048576,MATCH($B350,人口源表!$A:$A,0),MATCH(AQ$1,人口源表!$1:$1,0))*INDEX(城镇化率!$1:$1048576,MATCH($B350,城镇化率!$A:$A,0),MATCH(AQ$1,城镇化率!$5:$5,0))/100</f>
        <v>585317.21233360434</v>
      </c>
      <c r="AR350" s="40">
        <f>INDEX(人口源表!$1:$1048576,MATCH($B350,人口源表!$A:$A,0),MATCH(AR$1,人口源表!$1:$1,0))*INDEX(城镇化率!$1:$1048576,MATCH($B350,城镇化率!$A:$A,0),MATCH(AR$1,城镇化率!$5:$5,0))/100</f>
        <v>582518.38026550098</v>
      </c>
      <c r="AS350" s="40">
        <f>INDEX(人口源表!$1:$1048576,MATCH($B350,人口源表!$A:$A,0),MATCH(AS$1,人口源表!$1:$1,0))*INDEX(城镇化率!$1:$1048576,MATCH($B350,城镇化率!$A:$A,0),MATCH(AS$1,城镇化率!$5:$5,0))/100</f>
        <v>579851.83238077397</v>
      </c>
      <c r="AT350" s="40">
        <f>INDEX(人口源表!$1:$1048576,MATCH($B350,人口源表!$A:$A,0),MATCH(AT$1,人口源表!$1:$1,0))*INDEX(城镇化率!$1:$1048576,MATCH($B350,城镇化率!$A:$A,0),MATCH(AT$1,城镇化率!$5:$5,0))/100</f>
        <v>577364.84957417496</v>
      </c>
      <c r="AU350" s="40">
        <f>INDEX(人口源表!$1:$1048576,MATCH($B350,人口源表!$A:$A,0),MATCH(AU$1,人口源表!$1:$1,0))*INDEX(城镇化率!$1:$1048576,MATCH($B350,城镇化率!$A:$A,0),MATCH(AU$1,城镇化率!$5:$5,0))/100</f>
        <v>575107.73306779657</v>
      </c>
      <c r="AV350" s="40">
        <f>INDEX(人口源表!$1:$1048576,MATCH($B350,人口源表!$A:$A,0),MATCH(AV$1,人口源表!$1:$1,0))*INDEX(城镇化率!$1:$1048576,MATCH($B350,城镇化率!$A:$A,0),MATCH(AV$1,城镇化率!$5:$5,0))/100</f>
        <v>573132.6906830701</v>
      </c>
    </row>
    <row r="351" spans="1:48" x14ac:dyDescent="0.15">
      <c r="A351" s="36" t="s">
        <v>883</v>
      </c>
      <c r="B351" s="4" t="s">
        <v>702</v>
      </c>
      <c r="C351" s="34">
        <f>VLOOKUP(B351,'[1]2016省城人口总结（根）'!B:C,2,FALSE)/100</f>
        <v>0.45450000000000002</v>
      </c>
      <c r="D351" s="40">
        <f>INDEX(人口源表!$1:$1048576,MATCH($B351,人口源表!$A:$A,0),MATCH(D$1,人口源表!$1:$1,0))*INDEX(城镇化率!$1:$1048576,MATCH($B351,城镇化率!$A:$A,0),MATCH(D$1,城镇化率!$5:$5,0))/100</f>
        <v>289245.31278460688</v>
      </c>
      <c r="E351" s="40">
        <f>INDEX(人口源表!$1:$1048576,MATCH($B351,人口源表!$A:$A,0),MATCH(E$1,人口源表!$1:$1,0))*INDEX(城镇化率!$1:$1048576,MATCH($B351,城镇化率!$A:$A,0),MATCH(E$1,城镇化率!$5:$5,0))/100</f>
        <v>296087.68809264054</v>
      </c>
      <c r="F351" s="40">
        <f>INDEX(人口源表!$1:$1048576,MATCH($B351,人口源表!$A:$A,0),MATCH(F$1,人口源表!$1:$1,0))*INDEX(城镇化率!$1:$1048576,MATCH($B351,城镇化率!$A:$A,0),MATCH(F$1,城镇化率!$5:$5,0))/100</f>
        <v>302936.813392321</v>
      </c>
      <c r="G351" s="40">
        <f>INDEX(人口源表!$1:$1048576,MATCH($B351,人口源表!$A:$A,0),MATCH(G$1,人口源表!$1:$1,0))*INDEX(城镇化率!$1:$1048576,MATCH($B351,城镇化率!$A:$A,0),MATCH(G$1,城镇化率!$5:$5,0))/100</f>
        <v>317535.39240500354</v>
      </c>
      <c r="H351" s="40">
        <f>INDEX(人口源表!$1:$1048576,MATCH($B351,人口源表!$A:$A,0),MATCH(H$1,人口源表!$1:$1,0))*INDEX(城镇化率!$1:$1048576,MATCH($B351,城镇化率!$A:$A,0),MATCH(H$1,城镇化率!$5:$5,0))/100</f>
        <v>325074.78215016524</v>
      </c>
      <c r="I351" s="40">
        <f>INDEX(人口源表!$1:$1048576,MATCH($B351,人口源表!$A:$A,0),MATCH(I$1,人口源表!$1:$1,0))*INDEX(城镇化率!$1:$1048576,MATCH($B351,城镇化率!$A:$A,0),MATCH(I$1,城镇化率!$5:$5,0))/100</f>
        <v>330489.75675908709</v>
      </c>
      <c r="J351" s="40">
        <f>INDEX(人口源表!$1:$1048576,MATCH($B351,人口源表!$A:$A,0),MATCH(J$1,人口源表!$1:$1,0))*INDEX(城镇化率!$1:$1048576,MATCH($B351,城镇化率!$A:$A,0),MATCH(J$1,城镇化率!$5:$5,0))/100</f>
        <v>335967.13140001334</v>
      </c>
      <c r="K351" s="40">
        <f>INDEX(人口源表!$1:$1048576,MATCH($B351,人口源表!$A:$A,0),MATCH(K$1,人口源表!$1:$1,0))*INDEX(城镇化率!$1:$1048576,MATCH($B351,城镇化率!$A:$A,0),MATCH(K$1,城镇化率!$5:$5,0))/100</f>
        <v>341488.94316127396</v>
      </c>
      <c r="L351" s="40">
        <f>INDEX(人口源表!$1:$1048576,MATCH($B351,人口源表!$A:$A,0),MATCH(L$1,人口源表!$1:$1,0))*INDEX(城镇化率!$1:$1048576,MATCH($B351,城镇化率!$A:$A,0),MATCH(L$1,城镇化率!$5:$5,0))/100</f>
        <v>347038.51545953681</v>
      </c>
      <c r="M351" s="40">
        <f>INDEX(人口源表!$1:$1048576,MATCH($B351,人口源表!$A:$A,0),MATCH(M$1,人口源表!$1:$1,0))*INDEX(城镇化率!$1:$1048576,MATCH($B351,城镇化率!$A:$A,0),MATCH(M$1,城镇化率!$5:$5,0))/100</f>
        <v>352599.00761907292</v>
      </c>
      <c r="N351" s="40">
        <f>INDEX(人口源表!$1:$1048576,MATCH($B351,人口源表!$A:$A,0),MATCH(N$1,人口源表!$1:$1,0))*INDEX(城镇化率!$1:$1048576,MATCH($B351,城镇化率!$A:$A,0),MATCH(N$1,城镇化率!$5:$5,0))/100</f>
        <v>358154.97196395235</v>
      </c>
      <c r="O351" s="40">
        <f>INDEX(人口源表!$1:$1048576,MATCH($B351,人口源表!$A:$A,0),MATCH(O$1,人口源表!$1:$1,0))*INDEX(城镇化率!$1:$1048576,MATCH($B351,城镇化率!$A:$A,0),MATCH(O$1,城镇化率!$5:$5,0))/100</f>
        <v>363689.83384240785</v>
      </c>
      <c r="P351" s="40">
        <f>INDEX(人口源表!$1:$1048576,MATCH($B351,人口源表!$A:$A,0),MATCH(P$1,人口源表!$1:$1,0))*INDEX(城镇化率!$1:$1048576,MATCH($B351,城镇化率!$A:$A,0),MATCH(P$1,城镇化率!$5:$5,0))/100</f>
        <v>369189.00967130176</v>
      </c>
      <c r="Q351" s="40">
        <f>INDEX(人口源表!$1:$1048576,MATCH($B351,人口源表!$A:$A,0),MATCH(Q$1,人口源表!$1:$1,0))*INDEX(城镇化率!$1:$1048576,MATCH($B351,城镇化率!$A:$A,0),MATCH(Q$1,城镇化率!$5:$5,0))/100</f>
        <v>374638.42744035361</v>
      </c>
      <c r="R351" s="40">
        <f>INDEX(人口源表!$1:$1048576,MATCH($B351,人口源表!$A:$A,0),MATCH(R$1,人口源表!$1:$1,0))*INDEX(城镇化率!$1:$1048576,MATCH($B351,城镇化率!$A:$A,0),MATCH(R$1,城镇化率!$5:$5,0))/100</f>
        <v>380023.49222839973</v>
      </c>
      <c r="S351" s="40">
        <f>INDEX(人口源表!$1:$1048576,MATCH($B351,人口源表!$A:$A,0),MATCH(S$1,人口源表!$1:$1,0))*INDEX(城镇化率!$1:$1048576,MATCH($B351,城镇化率!$A:$A,0),MATCH(S$1,城镇化率!$5:$5,0))/100</f>
        <v>383424.20276953711</v>
      </c>
      <c r="T351" s="40">
        <f>INDEX(人口源表!$1:$1048576,MATCH($B351,人口源表!$A:$A,0),MATCH(T$1,人口源表!$1:$1,0))*INDEX(城镇化率!$1:$1048576,MATCH($B351,城镇化率!$A:$A,0),MATCH(T$1,城镇化率!$5:$5,0))/100</f>
        <v>386692.64293773012</v>
      </c>
      <c r="U351" s="40">
        <f>INDEX(人口源表!$1:$1048576,MATCH($B351,人口源表!$A:$A,0),MATCH(U$1,人口源表!$1:$1,0))*INDEX(城镇化率!$1:$1048576,MATCH($B351,城镇化率!$A:$A,0),MATCH(U$1,城镇化率!$5:$5,0))/100</f>
        <v>389819.5336180976</v>
      </c>
      <c r="V351" s="40">
        <f>INDEX(人口源表!$1:$1048576,MATCH($B351,人口源表!$A:$A,0),MATCH(V$1,人口源表!$1:$1,0))*INDEX(城镇化率!$1:$1048576,MATCH($B351,城镇化率!$A:$A,0),MATCH(V$1,城镇化率!$5:$5,0))/100</f>
        <v>392795.97933581733</v>
      </c>
      <c r="W351" s="40">
        <f>INDEX(人口源表!$1:$1048576,MATCH($B351,人口源表!$A:$A,0),MATCH(W$1,人口源表!$1:$1,0))*INDEX(城镇化率!$1:$1048576,MATCH($B351,城镇化率!$A:$A,0),MATCH(W$1,城镇化率!$5:$5,0))/100</f>
        <v>395614.58130923763</v>
      </c>
      <c r="X351" s="40">
        <f>INDEX(人口源表!$1:$1048576,MATCH($B351,人口源表!$A:$A,0),MATCH(X$1,人口源表!$1:$1,0))*INDEX(城镇化率!$1:$1048576,MATCH($B351,城镇化率!$A:$A,0),MATCH(X$1,城镇化率!$5:$5,0))/100</f>
        <v>398267.81666958047</v>
      </c>
      <c r="Y351" s="40">
        <f>INDEX(人口源表!$1:$1048576,MATCH($B351,人口源表!$A:$A,0),MATCH(Y$1,人口源表!$1:$1,0))*INDEX(城镇化率!$1:$1048576,MATCH($B351,城镇化率!$A:$A,0),MATCH(Y$1,城镇化率!$5:$5,0))/100</f>
        <v>400750.26172746607</v>
      </c>
      <c r="Z351" s="40">
        <f>INDEX(人口源表!$1:$1048576,MATCH($B351,人口源表!$A:$A,0),MATCH(Z$1,人口源表!$1:$1,0))*INDEX(城镇化率!$1:$1048576,MATCH($B351,城镇化率!$A:$A,0),MATCH(Z$1,城镇化率!$5:$5,0))/100</f>
        <v>403057.52820812468</v>
      </c>
      <c r="AA351" s="40">
        <f>INDEX(人口源表!$1:$1048576,MATCH($B351,人口源表!$A:$A,0),MATCH(AA$1,人口源表!$1:$1,0))*INDEX(城镇化率!$1:$1048576,MATCH($B351,城镇化率!$A:$A,0),MATCH(AA$1,城镇化率!$5:$5,0))/100</f>
        <v>405186.29027839564</v>
      </c>
      <c r="AB351" s="40">
        <f>INDEX(人口源表!$1:$1048576,MATCH($B351,人口源表!$A:$A,0),MATCH(AB$1,人口源表!$1:$1,0))*INDEX(城镇化率!$1:$1048576,MATCH($B351,城镇化率!$A:$A,0),MATCH(AB$1,城镇化率!$5:$5,0))/100</f>
        <v>407134.3119842927</v>
      </c>
      <c r="AC351" s="40">
        <f>INDEX(人口源表!$1:$1048576,MATCH($B351,人口源表!$A:$A,0),MATCH(AC$1,人口源表!$1:$1,0))*INDEX(城镇化率!$1:$1048576,MATCH($B351,城镇化率!$A:$A,0),MATCH(AC$1,城镇化率!$5:$5,0))/100</f>
        <v>408400.68337214133</v>
      </c>
      <c r="AD351" s="40">
        <f>INDEX(人口源表!$1:$1048576,MATCH($B351,人口源表!$A:$A,0),MATCH(AD$1,人口源表!$1:$1,0))*INDEX(城镇化率!$1:$1048576,MATCH($B351,城镇化率!$A:$A,0),MATCH(AD$1,城镇化率!$5:$5,0))/100</f>
        <v>409482.53431018867</v>
      </c>
      <c r="AE351" s="40">
        <f>INDEX(人口源表!$1:$1048576,MATCH($B351,人口源表!$A:$A,0),MATCH(AE$1,人口源表!$1:$1,0))*INDEX(城镇化率!$1:$1048576,MATCH($B351,城镇化率!$A:$A,0),MATCH(AE$1,城镇化率!$5:$5,0))/100</f>
        <v>410381.74238172127</v>
      </c>
      <c r="AF351" s="40">
        <f>INDEX(人口源表!$1:$1048576,MATCH($B351,人口源表!$A:$A,0),MATCH(AF$1,人口源表!$1:$1,0))*INDEX(城镇化率!$1:$1048576,MATCH($B351,城镇化率!$A:$A,0),MATCH(AF$1,城镇化率!$5:$5,0))/100</f>
        <v>411102.52191496961</v>
      </c>
      <c r="AG351" s="40">
        <f>INDEX(人口源表!$1:$1048576,MATCH($B351,人口源表!$A:$A,0),MATCH(AG$1,人口源表!$1:$1,0))*INDEX(城镇化率!$1:$1048576,MATCH($B351,城镇化率!$A:$A,0),MATCH(AG$1,城镇化率!$5:$5,0))/100</f>
        <v>411649.16652030475</v>
      </c>
      <c r="AH351" s="40">
        <f>INDEX(人口源表!$1:$1048576,MATCH($B351,人口源表!$A:$A,0),MATCH(AH$1,人口源表!$1:$1,0))*INDEX(城镇化率!$1:$1048576,MATCH($B351,城镇化率!$A:$A,0),MATCH(AH$1,城镇化率!$5:$5,0))/100</f>
        <v>412028.3597090909</v>
      </c>
      <c r="AI351" s="40">
        <f>INDEX(人口源表!$1:$1048576,MATCH($B351,人口源表!$A:$A,0),MATCH(AI$1,人口源表!$1:$1,0))*INDEX(城镇化率!$1:$1048576,MATCH($B351,城镇化率!$A:$A,0),MATCH(AI$1,城镇化率!$5:$5,0))/100</f>
        <v>412246.9007088053</v>
      </c>
      <c r="AJ351" s="40">
        <f>INDEX(人口源表!$1:$1048576,MATCH($B351,人口源表!$A:$A,0),MATCH(AJ$1,人口源表!$1:$1,0))*INDEX(城镇化率!$1:$1048576,MATCH($B351,城镇化率!$A:$A,0),MATCH(AJ$1,城镇化率!$5:$5,0))/100</f>
        <v>412315.1965084754</v>
      </c>
      <c r="AK351" s="40">
        <f>INDEX(人口源表!$1:$1048576,MATCH($B351,人口源表!$A:$A,0),MATCH(AK$1,人口源表!$1:$1,0))*INDEX(城镇化率!$1:$1048576,MATCH($B351,城镇化率!$A:$A,0),MATCH(AK$1,城镇化率!$5:$5,0))/100</f>
        <v>412242.65671998361</v>
      </c>
      <c r="AL351" s="40">
        <f>INDEX(人口源表!$1:$1048576,MATCH($B351,人口源表!$A:$A,0),MATCH(AL$1,人口源表!$1:$1,0))*INDEX(城镇化率!$1:$1048576,MATCH($B351,城镇化率!$A:$A,0),MATCH(AL$1,城镇化率!$5:$5,0))/100</f>
        <v>412040.60427796515</v>
      </c>
      <c r="AM351" s="40">
        <f>INDEX(人口源表!$1:$1048576,MATCH($B351,人口源表!$A:$A,0),MATCH(AM$1,人口源表!$1:$1,0))*INDEX(城镇化率!$1:$1048576,MATCH($B351,城镇化率!$A:$A,0),MATCH(AM$1,城镇化率!$5:$5,0))/100</f>
        <v>411723.48693712475</v>
      </c>
      <c r="AN351" s="40">
        <f>INDEX(人口源表!$1:$1048576,MATCH($B351,人口源表!$A:$A,0),MATCH(AN$1,人口源表!$1:$1,0))*INDEX(城镇化率!$1:$1048576,MATCH($B351,城镇化率!$A:$A,0),MATCH(AN$1,城镇化率!$5:$5,0))/100</f>
        <v>411305.98128355108</v>
      </c>
      <c r="AO351" s="40">
        <f>INDEX(人口源表!$1:$1048576,MATCH($B351,人口源表!$A:$A,0),MATCH(AO$1,人口源表!$1:$1,0))*INDEX(城镇化率!$1:$1048576,MATCH($B351,城镇化率!$A:$A,0),MATCH(AO$1,城镇化率!$5:$5,0))/100</f>
        <v>410803.58779461146</v>
      </c>
      <c r="AP351" s="40">
        <f>INDEX(人口源表!$1:$1048576,MATCH($B351,人口源表!$A:$A,0),MATCH(AP$1,人口源表!$1:$1,0))*INDEX(城镇化率!$1:$1048576,MATCH($B351,城镇化率!$A:$A,0),MATCH(AP$1,城镇化率!$5:$5,0))/100</f>
        <v>410235.02463930758</v>
      </c>
      <c r="AQ351" s="40">
        <f>INDEX(人口源表!$1:$1048576,MATCH($B351,人口源表!$A:$A,0),MATCH(AQ$1,人口源表!$1:$1,0))*INDEX(城镇化率!$1:$1048576,MATCH($B351,城镇化率!$A:$A,0),MATCH(AQ$1,城镇化率!$5:$5,0))/100</f>
        <v>409619.89668756165</v>
      </c>
      <c r="AR351" s="40">
        <f>INDEX(人口源表!$1:$1048576,MATCH($B351,人口源表!$A:$A,0),MATCH(AR$1,人口源表!$1:$1,0))*INDEX(城镇化率!$1:$1048576,MATCH($B351,城镇化率!$A:$A,0),MATCH(AR$1,城镇化率!$5:$5,0))/100</f>
        <v>408978.10992010514</v>
      </c>
      <c r="AS351" s="40">
        <f>INDEX(人口源表!$1:$1048576,MATCH($B351,人口源表!$A:$A,0),MATCH(AS$1,人口源表!$1:$1,0))*INDEX(城镇化率!$1:$1048576,MATCH($B351,城镇化率!$A:$A,0),MATCH(AS$1,城镇化率!$5:$5,0))/100</f>
        <v>408333.48544658697</v>
      </c>
      <c r="AT351" s="40">
        <f>INDEX(人口源表!$1:$1048576,MATCH($B351,人口源表!$A:$A,0),MATCH(AT$1,人口源表!$1:$1,0))*INDEX(城镇化率!$1:$1048576,MATCH($B351,城镇化率!$A:$A,0),MATCH(AT$1,城镇化率!$5:$5,0))/100</f>
        <v>407709.60154856893</v>
      </c>
      <c r="AU351" s="40">
        <f>INDEX(人口源表!$1:$1048576,MATCH($B351,人口源表!$A:$A,0),MATCH(AU$1,人口源表!$1:$1,0))*INDEX(城镇化率!$1:$1048576,MATCH($B351,城镇化率!$A:$A,0),MATCH(AU$1,城镇化率!$5:$5,0))/100</f>
        <v>407132.81773944048</v>
      </c>
      <c r="AV351" s="40">
        <f>INDEX(人口源表!$1:$1048576,MATCH($B351,人口源表!$A:$A,0),MATCH(AV$1,人口源表!$1:$1,0))*INDEX(城镇化率!$1:$1048576,MATCH($B351,城镇化率!$A:$A,0),MATCH(AV$1,城镇化率!$5:$5,0))/100</f>
        <v>406631.71514784941</v>
      </c>
    </row>
    <row r="352" spans="1:48" x14ac:dyDescent="0.15">
      <c r="A352" s="35" t="s">
        <v>883</v>
      </c>
      <c r="B352" s="4" t="s">
        <v>704</v>
      </c>
      <c r="C352" s="34">
        <f>VLOOKUP(B352,'[1]2016省城人口总结（根）'!B:C,2,FALSE)/100</f>
        <v>0.69914576825729002</v>
      </c>
      <c r="D352" s="40">
        <f>INDEX(人口源表!$1:$1048576,MATCH($B352,人口源表!$A:$A,0),MATCH(D$1,人口源表!$1:$1,0))*INDEX(城镇化率!$1:$1048576,MATCH($B352,城镇化率!$A:$A,0),MATCH(D$1,城镇化率!$5:$5,0))/100</f>
        <v>280356.89012940746</v>
      </c>
      <c r="E352" s="40">
        <f>INDEX(人口源表!$1:$1048576,MATCH($B352,人口源表!$A:$A,0),MATCH(E$1,人口源表!$1:$1,0))*INDEX(城镇化率!$1:$1048576,MATCH($B352,城镇化率!$A:$A,0),MATCH(E$1,城镇化率!$5:$5,0))/100</f>
        <v>286989.00127406447</v>
      </c>
      <c r="F352" s="40">
        <f>INDEX(人口源表!$1:$1048576,MATCH($B352,人口源表!$A:$A,0),MATCH(F$1,人口源表!$1:$1,0))*INDEX(城镇化率!$1:$1048576,MATCH($B352,城镇化率!$A:$A,0),MATCH(F$1,城镇化率!$5:$5,0))/100</f>
        <v>293627.65498512716</v>
      </c>
      <c r="G352" s="40">
        <f>INDEX(人口源表!$1:$1048576,MATCH($B352,人口源表!$A:$A,0),MATCH(G$1,人口源表!$1:$1,0))*INDEX(城镇化率!$1:$1048576,MATCH($B352,城镇化率!$A:$A,0),MATCH(G$1,城镇化率!$5:$5,0))/100</f>
        <v>505377.56045237207</v>
      </c>
      <c r="H352" s="40">
        <f>INDEX(人口源表!$1:$1048576,MATCH($B352,人口源表!$A:$A,0),MATCH(H$1,人口源表!$1:$1,0))*INDEX(城镇化率!$1:$1048576,MATCH($B352,城镇化率!$A:$A,0),MATCH(H$1,城镇化率!$5:$5,0))/100</f>
        <v>516837.48918722599</v>
      </c>
      <c r="I352" s="40">
        <f>INDEX(人口源表!$1:$1048576,MATCH($B352,人口源表!$A:$A,0),MATCH(I$1,人口源表!$1:$1,0))*INDEX(城镇化率!$1:$1048576,MATCH($B352,城镇化率!$A:$A,0),MATCH(I$1,城镇化率!$5:$5,0))/100</f>
        <v>524454.96439276333</v>
      </c>
      <c r="J352" s="40">
        <f>INDEX(人口源表!$1:$1048576,MATCH($B352,人口源表!$A:$A,0),MATCH(J$1,人口源表!$1:$1,0))*INDEX(城镇化率!$1:$1048576,MATCH($B352,城镇化率!$A:$A,0),MATCH(J$1,城镇化率!$5:$5,0))/100</f>
        <v>531738.96795088309</v>
      </c>
      <c r="K352" s="40">
        <f>INDEX(人口源表!$1:$1048576,MATCH($B352,人口源表!$A:$A,0),MATCH(K$1,人口源表!$1:$1,0))*INDEX(城镇化率!$1:$1048576,MATCH($B352,城镇化率!$A:$A,0),MATCH(K$1,城镇化率!$5:$5,0))/100</f>
        <v>538692.3689534103</v>
      </c>
      <c r="L352" s="40">
        <f>INDEX(人口源表!$1:$1048576,MATCH($B352,人口源表!$A:$A,0),MATCH(L$1,人口源表!$1:$1,0))*INDEX(城镇化率!$1:$1048576,MATCH($B352,城镇化率!$A:$A,0),MATCH(L$1,城镇化率!$5:$5,0))/100</f>
        <v>545316.04168307583</v>
      </c>
      <c r="M352" s="40">
        <f>INDEX(人口源表!$1:$1048576,MATCH($B352,人口源表!$A:$A,0),MATCH(M$1,人口源表!$1:$1,0))*INDEX(城镇化率!$1:$1048576,MATCH($B352,城镇化率!$A:$A,0),MATCH(M$1,城镇化率!$5:$5,0))/100</f>
        <v>551612.68985148729</v>
      </c>
      <c r="N352" s="40">
        <f>INDEX(人口源表!$1:$1048576,MATCH($B352,人口源表!$A:$A,0),MATCH(N$1,人口源表!$1:$1,0))*INDEX(城镇化率!$1:$1048576,MATCH($B352,城镇化率!$A:$A,0),MATCH(N$1,城镇化率!$5:$5,0))/100</f>
        <v>557586.13961520221</v>
      </c>
      <c r="O352" s="40">
        <f>INDEX(人口源表!$1:$1048576,MATCH($B352,人口源表!$A:$A,0),MATCH(O$1,人口源表!$1:$1,0))*INDEX(城镇化率!$1:$1048576,MATCH($B352,城镇化率!$A:$A,0),MATCH(O$1,城镇化率!$5:$5,0))/100</f>
        <v>563238.98369366268</v>
      </c>
      <c r="P352" s="40">
        <f>INDEX(人口源表!$1:$1048576,MATCH($B352,人口源表!$A:$A,0),MATCH(P$1,人口源表!$1:$1,0))*INDEX(城镇化率!$1:$1048576,MATCH($B352,城镇化率!$A:$A,0),MATCH(P$1,城镇化率!$5:$5,0))/100</f>
        <v>568574.94208953471</v>
      </c>
      <c r="Q352" s="40">
        <f>INDEX(人口源表!$1:$1048576,MATCH($B352,人口源表!$A:$A,0),MATCH(Q$1,人口源表!$1:$1,0))*INDEX(城镇化率!$1:$1048576,MATCH($B352,城镇化率!$A:$A,0),MATCH(Q$1,城镇化率!$5:$5,0))/100</f>
        <v>573599.73038905265</v>
      </c>
      <c r="R352" s="40">
        <f>INDEX(人口源表!$1:$1048576,MATCH($B352,人口源表!$A:$A,0),MATCH(R$1,人口源表!$1:$1,0))*INDEX(城镇化率!$1:$1048576,MATCH($B352,城镇化率!$A:$A,0),MATCH(R$1,城镇化率!$5:$5,0))/100</f>
        <v>578317.0213646203</v>
      </c>
      <c r="S352" s="40">
        <f>INDEX(人口源表!$1:$1048576,MATCH($B352,人口源表!$A:$A,0),MATCH(S$1,人口源表!$1:$1,0))*INDEX(城镇化率!$1:$1048576,MATCH($B352,城镇化率!$A:$A,0),MATCH(S$1,城镇化率!$5:$5,0))/100</f>
        <v>579848.52198594285</v>
      </c>
      <c r="T352" s="40">
        <f>INDEX(人口源表!$1:$1048576,MATCH($B352,人口源表!$A:$A,0),MATCH(T$1,人口源表!$1:$1,0))*INDEX(城镇化率!$1:$1048576,MATCH($B352,城镇化率!$A:$A,0),MATCH(T$1,城镇化率!$5:$5,0))/100</f>
        <v>581057.09986848419</v>
      </c>
      <c r="U352" s="40">
        <f>INDEX(人口源表!$1:$1048576,MATCH($B352,人口源表!$A:$A,0),MATCH(U$1,人口源表!$1:$1,0))*INDEX(城镇化率!$1:$1048576,MATCH($B352,城镇化率!$A:$A,0),MATCH(U$1,城镇化率!$5:$5,0))/100</f>
        <v>581955.48038455728</v>
      </c>
      <c r="V352" s="40">
        <f>INDEX(人口源表!$1:$1048576,MATCH($B352,人口源表!$A:$A,0),MATCH(V$1,人口源表!$1:$1,0))*INDEX(城镇化率!$1:$1048576,MATCH($B352,城镇化率!$A:$A,0),MATCH(V$1,城镇化率!$5:$5,0))/100</f>
        <v>582555.00655708741</v>
      </c>
      <c r="W352" s="40">
        <f>INDEX(人口源表!$1:$1048576,MATCH($B352,人口源表!$A:$A,0),MATCH(W$1,人口源表!$1:$1,0))*INDEX(城镇化率!$1:$1048576,MATCH($B352,城镇化率!$A:$A,0),MATCH(W$1,城镇化率!$5:$5,0))/100</f>
        <v>582867.29504094657</v>
      </c>
      <c r="X352" s="40">
        <f>INDEX(人口源表!$1:$1048576,MATCH($B352,人口源表!$A:$A,0),MATCH(X$1,人口源表!$1:$1,0))*INDEX(城镇化率!$1:$1048576,MATCH($B352,城镇化率!$A:$A,0),MATCH(X$1,城镇化率!$5:$5,0))/100</f>
        <v>582904.23973828577</v>
      </c>
      <c r="Y352" s="40">
        <f>INDEX(人口源表!$1:$1048576,MATCH($B352,人口源表!$A:$A,0),MATCH(Y$1,人口源表!$1:$1,0))*INDEX(城镇化率!$1:$1048576,MATCH($B352,城镇化率!$A:$A,0),MATCH(Y$1,城镇化率!$5:$5,0))/100</f>
        <v>582678.87100683199</v>
      </c>
      <c r="Z352" s="40">
        <f>INDEX(人口源表!$1:$1048576,MATCH($B352,人口源表!$A:$A,0),MATCH(Z$1,人口源表!$1:$1,0))*INDEX(城镇化率!$1:$1048576,MATCH($B352,城镇化率!$A:$A,0),MATCH(Z$1,城镇化率!$5:$5,0))/100</f>
        <v>582205.38073870121</v>
      </c>
      <c r="AA352" s="40">
        <f>INDEX(人口源表!$1:$1048576,MATCH($B352,人口源表!$A:$A,0),MATCH(AA$1,人口源表!$1:$1,0))*INDEX(城镇化率!$1:$1048576,MATCH($B352,城镇化率!$A:$A,0),MATCH(AA$1,城镇化率!$5:$5,0))/100</f>
        <v>581497.41953225899</v>
      </c>
      <c r="AB352" s="40">
        <f>INDEX(人口源表!$1:$1048576,MATCH($B352,人口源表!$A:$A,0),MATCH(AB$1,人口源表!$1:$1,0))*INDEX(城镇化率!$1:$1048576,MATCH($B352,城镇化率!$A:$A,0),MATCH(AB$1,城镇化率!$5:$5,0))/100</f>
        <v>580568.07928561943</v>
      </c>
      <c r="AC352" s="40">
        <f>INDEX(人口源表!$1:$1048576,MATCH($B352,人口源表!$A:$A,0),MATCH(AC$1,人口源表!$1:$1,0))*INDEX(城镇化率!$1:$1048576,MATCH($B352,城镇化率!$A:$A,0),MATCH(AC$1,城镇化率!$5:$5,0))/100</f>
        <v>578723.46089912276</v>
      </c>
      <c r="AD352" s="40">
        <f>INDEX(人口源表!$1:$1048576,MATCH($B352,人口源表!$A:$A,0),MATCH(AD$1,人口源表!$1:$1,0))*INDEX(城镇化率!$1:$1048576,MATCH($B352,城镇化率!$A:$A,0),MATCH(AD$1,城镇化率!$5:$5,0))/100</f>
        <v>576692.17812092742</v>
      </c>
      <c r="AE352" s="40">
        <f>INDEX(人口源表!$1:$1048576,MATCH($B352,人口源表!$A:$A,0),MATCH(AE$1,人口源表!$1:$1,0))*INDEX(城镇化率!$1:$1048576,MATCH($B352,城镇化率!$A:$A,0),MATCH(AE$1,城镇化率!$5:$5,0))/100</f>
        <v>574490.67401103233</v>
      </c>
      <c r="AF352" s="40">
        <f>INDEX(人口源表!$1:$1048576,MATCH($B352,人口源表!$A:$A,0),MATCH(AF$1,人口源表!$1:$1,0))*INDEX(城镇化率!$1:$1048576,MATCH($B352,城镇化率!$A:$A,0),MATCH(AF$1,城镇化率!$5:$5,0))/100</f>
        <v>572134.77338743722</v>
      </c>
      <c r="AG352" s="40">
        <f>INDEX(人口源表!$1:$1048576,MATCH($B352,人口源表!$A:$A,0),MATCH(AG$1,人口源表!$1:$1,0))*INDEX(城镇化率!$1:$1048576,MATCH($B352,城镇化率!$A:$A,0),MATCH(AG$1,城镇化率!$5:$5,0))/100</f>
        <v>569642.32358250523</v>
      </c>
      <c r="AH352" s="40">
        <f>INDEX(人口源表!$1:$1048576,MATCH($B352,人口源表!$A:$A,0),MATCH(AH$1,人口源表!$1:$1,0))*INDEX(城镇化率!$1:$1048576,MATCH($B352,城镇化率!$A:$A,0),MATCH(AH$1,城镇化率!$5:$5,0))/100</f>
        <v>567029.67709103134</v>
      </c>
      <c r="AI352" s="40">
        <f>INDEX(人口源表!$1:$1048576,MATCH($B352,人口源表!$A:$A,0),MATCH(AI$1,人口源表!$1:$1,0))*INDEX(城镇化率!$1:$1048576,MATCH($B352,城镇化率!$A:$A,0),MATCH(AI$1,城镇化率!$5:$5,0))/100</f>
        <v>564317.01057861652</v>
      </c>
      <c r="AJ352" s="40">
        <f>INDEX(人口源表!$1:$1048576,MATCH($B352,人口源表!$A:$A,0),MATCH(AJ$1,人口源表!$1:$1,0))*INDEX(城镇化率!$1:$1048576,MATCH($B352,城镇化率!$A:$A,0),MATCH(AJ$1,城镇化率!$5:$5,0))/100</f>
        <v>561520.33961474779</v>
      </c>
      <c r="AK352" s="40">
        <f>INDEX(人口源表!$1:$1048576,MATCH($B352,人口源表!$A:$A,0),MATCH(AK$1,人口源表!$1:$1,0))*INDEX(城镇化率!$1:$1048576,MATCH($B352,城镇化率!$A:$A,0),MATCH(AK$1,城镇化率!$5:$5,0))/100</f>
        <v>558660.42100306402</v>
      </c>
      <c r="AL352" s="40">
        <f>INDEX(人口源表!$1:$1048576,MATCH($B352,人口源表!$A:$A,0),MATCH(AL$1,人口源表!$1:$1,0))*INDEX(城镇化率!$1:$1048576,MATCH($B352,城镇化率!$A:$A,0),MATCH(AL$1,城镇化率!$5:$5,0))/100</f>
        <v>555754.72401743277</v>
      </c>
      <c r="AM352" s="40">
        <f>INDEX(人口源表!$1:$1048576,MATCH($B352,人口源表!$A:$A,0),MATCH(AM$1,人口源表!$1:$1,0))*INDEX(城镇化率!$1:$1048576,MATCH($B352,城镇化率!$A:$A,0),MATCH(AM$1,城镇化率!$5:$5,0))/100</f>
        <v>552824.60669176874</v>
      </c>
      <c r="AN352" s="40">
        <f>INDEX(人口源表!$1:$1048576,MATCH($B352,人口源表!$A:$A,0),MATCH(AN$1,人口源表!$1:$1,0))*INDEX(城镇化率!$1:$1048576,MATCH($B352,城镇化率!$A:$A,0),MATCH(AN$1,城镇化率!$5:$5,0))/100</f>
        <v>549889.02662641439</v>
      </c>
      <c r="AO352" s="40">
        <f>INDEX(人口源表!$1:$1048576,MATCH($B352,人口源表!$A:$A,0),MATCH(AO$1,人口源表!$1:$1,0))*INDEX(城镇化率!$1:$1048576,MATCH($B352,城镇化率!$A:$A,0),MATCH(AO$1,城镇化率!$5:$5,0))/100</f>
        <v>546969.05265567405</v>
      </c>
      <c r="AP352" s="40">
        <f>INDEX(人口源表!$1:$1048576,MATCH($B352,人口源表!$A:$A,0),MATCH(AP$1,人口源表!$1:$1,0))*INDEX(城镇化率!$1:$1048576,MATCH($B352,城镇化率!$A:$A,0),MATCH(AP$1,城镇化率!$5:$5,0))/100</f>
        <v>544085.15564186778</v>
      </c>
      <c r="AQ352" s="40">
        <f>INDEX(人口源表!$1:$1048576,MATCH($B352,人口源表!$A:$A,0),MATCH(AQ$1,人口源表!$1:$1,0))*INDEX(城镇化率!$1:$1048576,MATCH($B352,城镇化率!$A:$A,0),MATCH(AQ$1,城镇化率!$5:$5,0))/100</f>
        <v>541260.86974807119</v>
      </c>
      <c r="AR352" s="40">
        <f>INDEX(人口源表!$1:$1048576,MATCH($B352,人口源表!$A:$A,0),MATCH(AR$1,人口源表!$1:$1,0))*INDEX(城镇化率!$1:$1048576,MATCH($B352,城镇化率!$A:$A,0),MATCH(AR$1,城镇化率!$5:$5,0))/100</f>
        <v>538515.4684923325</v>
      </c>
      <c r="AS352" s="40">
        <f>INDEX(人口源表!$1:$1048576,MATCH($B352,人口源表!$A:$A,0),MATCH(AS$1,人口源表!$1:$1,0))*INDEX(城镇化率!$1:$1048576,MATCH($B352,城镇化率!$A:$A,0),MATCH(AS$1,城镇化率!$5:$5,0))/100</f>
        <v>535873.13937467791</v>
      </c>
      <c r="AT352" s="40">
        <f>INDEX(人口源表!$1:$1048576,MATCH($B352,人口源表!$A:$A,0),MATCH(AT$1,人口源表!$1:$1,0))*INDEX(城镇化率!$1:$1048576,MATCH($B352,城镇化率!$A:$A,0),MATCH(AT$1,城镇化率!$5:$5,0))/100</f>
        <v>533357.49790280766</v>
      </c>
      <c r="AU352" s="40">
        <f>INDEX(人口源表!$1:$1048576,MATCH($B352,人口源表!$A:$A,0),MATCH(AU$1,人口源表!$1:$1,0))*INDEX(城镇化率!$1:$1048576,MATCH($B352,城镇化率!$A:$A,0),MATCH(AU$1,城镇化率!$5:$5,0))/100</f>
        <v>530990.64059581957</v>
      </c>
      <c r="AV352" s="40">
        <f>INDEX(人口源表!$1:$1048576,MATCH($B352,人口源表!$A:$A,0),MATCH(AV$1,人口源表!$1:$1,0))*INDEX(城镇化率!$1:$1048576,MATCH($B352,城镇化率!$A:$A,0),MATCH(AV$1,城镇化率!$5:$5,0))/100</f>
        <v>528796.85840305476</v>
      </c>
    </row>
    <row r="353" spans="1:48" x14ac:dyDescent="0.15">
      <c r="A353" s="35" t="s">
        <v>883</v>
      </c>
      <c r="B353" s="4" t="s">
        <v>706</v>
      </c>
      <c r="C353" s="34">
        <f>VLOOKUP(B353,'[1]2016省城人口总结（根）'!B:C,2,FALSE)/100</f>
        <v>0.68450210956263702</v>
      </c>
      <c r="D353" s="40">
        <f>INDEX(人口源表!$1:$1048576,MATCH($B353,人口源表!$A:$A,0),MATCH(D$1,人口源表!$1:$1,0))*INDEX(城镇化率!$1:$1048576,MATCH($B353,城镇化率!$A:$A,0),MATCH(D$1,城镇化率!$5:$5,0))/100</f>
        <v>114517.05221669615</v>
      </c>
      <c r="E353" s="40">
        <f>INDEX(人口源表!$1:$1048576,MATCH($B353,人口源表!$A:$A,0),MATCH(E$1,人口源表!$1:$1,0))*INDEX(城镇化率!$1:$1048576,MATCH($B353,城镇化率!$A:$A,0),MATCH(E$1,城镇化率!$5:$5,0))/100</f>
        <v>117226.06292768329</v>
      </c>
      <c r="F353" s="40">
        <f>INDEX(人口源表!$1:$1048576,MATCH($B353,人口源表!$A:$A,0),MATCH(F$1,人口源表!$1:$1,0))*INDEX(城镇化率!$1:$1048576,MATCH($B353,城镇化率!$A:$A,0),MATCH(F$1,城镇化率!$5:$5,0))/100</f>
        <v>119937.74607314622</v>
      </c>
      <c r="G353" s="40">
        <f>INDEX(人口源表!$1:$1048576,MATCH($B353,人口源表!$A:$A,0),MATCH(G$1,人口源表!$1:$1,0))*INDEX(城镇化率!$1:$1048576,MATCH($B353,城镇化率!$A:$A,0),MATCH(G$1,城镇化率!$5:$5,0))/100</f>
        <v>291910.51061614952</v>
      </c>
      <c r="H353" s="40">
        <f>INDEX(人口源表!$1:$1048576,MATCH($B353,人口源表!$A:$A,0),MATCH(H$1,人口源表!$1:$1,0))*INDEX(城镇化率!$1:$1048576,MATCH($B353,城镇化率!$A:$A,0),MATCH(H$1,城镇化率!$5:$5,0))/100</f>
        <v>299481.98203944834</v>
      </c>
      <c r="I353" s="40">
        <f>INDEX(人口源表!$1:$1048576,MATCH($B353,人口源表!$A:$A,0),MATCH(I$1,人口源表!$1:$1,0))*INDEX(城镇化率!$1:$1048576,MATCH($B353,城镇化率!$A:$A,0),MATCH(I$1,城镇化率!$5:$5,0))/100</f>
        <v>304896.79378024139</v>
      </c>
      <c r="J353" s="40">
        <f>INDEX(人口源表!$1:$1048576,MATCH($B353,人口源表!$A:$A,0),MATCH(J$1,人口源表!$1:$1,0))*INDEX(城镇化率!$1:$1048576,MATCH($B353,城镇化率!$A:$A,0),MATCH(J$1,城镇化率!$5:$5,0))/100</f>
        <v>310174.81686760799</v>
      </c>
      <c r="K353" s="40">
        <f>INDEX(人口源表!$1:$1048576,MATCH($B353,人口源表!$A:$A,0),MATCH(K$1,人口源表!$1:$1,0))*INDEX(城镇化率!$1:$1048576,MATCH($B353,城镇化率!$A:$A,0),MATCH(K$1,城镇化率!$5:$5,0))/100</f>
        <v>315307.60479072545</v>
      </c>
      <c r="L353" s="40">
        <f>INDEX(人口源表!$1:$1048576,MATCH($B353,人口源表!$A:$A,0),MATCH(L$1,人口源表!$1:$1,0))*INDEX(城镇化率!$1:$1048576,MATCH($B353,城镇化率!$A:$A,0),MATCH(L$1,城镇化率!$5:$5,0))/100</f>
        <v>320290.28400167805</v>
      </c>
      <c r="M353" s="40">
        <f>INDEX(人口源表!$1:$1048576,MATCH($B353,人口源表!$A:$A,0),MATCH(M$1,人口源表!$1:$1,0))*INDEX(城镇化率!$1:$1048576,MATCH($B353,城镇化率!$A:$A,0),MATCH(M$1,城镇化率!$5:$5,0))/100</f>
        <v>325115.58230290946</v>
      </c>
      <c r="N353" s="40">
        <f>INDEX(人口源表!$1:$1048576,MATCH($B353,人口源表!$A:$A,0),MATCH(N$1,人口源表!$1:$1,0))*INDEX(城镇化率!$1:$1048576,MATCH($B353,城镇化率!$A:$A,0),MATCH(N$1,城镇化率!$5:$5,0))/100</f>
        <v>329777.59877096978</v>
      </c>
      <c r="O353" s="40">
        <f>INDEX(人口源表!$1:$1048576,MATCH($B353,人口源表!$A:$A,0),MATCH(O$1,人口源表!$1:$1,0))*INDEX(城镇化率!$1:$1048576,MATCH($B353,城镇化率!$A:$A,0),MATCH(O$1,城镇化率!$5:$5,0))/100</f>
        <v>334271.87786570843</v>
      </c>
      <c r="P353" s="40">
        <f>INDEX(人口源表!$1:$1048576,MATCH($B353,人口源表!$A:$A,0),MATCH(P$1,人口源表!$1:$1,0))*INDEX(城镇化率!$1:$1048576,MATCH($B353,城镇化率!$A:$A,0),MATCH(P$1,城镇化率!$5:$5,0))/100</f>
        <v>338593.89989275974</v>
      </c>
      <c r="Q353" s="40">
        <f>INDEX(人口源表!$1:$1048576,MATCH($B353,人口源表!$A:$A,0),MATCH(Q$1,人口源表!$1:$1,0))*INDEX(城镇化率!$1:$1048576,MATCH($B353,城镇化率!$A:$A,0),MATCH(Q$1,城镇化率!$5:$5,0))/100</f>
        <v>342739.08040931693</v>
      </c>
      <c r="R353" s="40">
        <f>INDEX(人口源表!$1:$1048576,MATCH($B353,人口源表!$A:$A,0),MATCH(R$1,人口源表!$1:$1,0))*INDEX(城镇化率!$1:$1048576,MATCH($B353,城镇化率!$A:$A,0),MATCH(R$1,城镇化率!$5:$5,0))/100</f>
        <v>346704.38742154918</v>
      </c>
      <c r="S353" s="40">
        <f>INDEX(人口源表!$1:$1048576,MATCH($B353,人口源表!$A:$A,0),MATCH(S$1,人口源表!$1:$1,0))*INDEX(城镇化率!$1:$1048576,MATCH($B353,城镇化率!$A:$A,0),MATCH(S$1,城镇化率!$5:$5,0))/100</f>
        <v>348751.70459869213</v>
      </c>
      <c r="T353" s="40">
        <f>INDEX(人口源表!$1:$1048576,MATCH($B353,人口源表!$A:$A,0),MATCH(T$1,人口源表!$1:$1,0))*INDEX(城镇化率!$1:$1048576,MATCH($B353,城镇化率!$A:$A,0),MATCH(T$1,城镇化率!$5:$5,0))/100</f>
        <v>350586.15075899678</v>
      </c>
      <c r="U353" s="40">
        <f>INDEX(人口源表!$1:$1048576,MATCH($B353,人口源表!$A:$A,0),MATCH(U$1,人口源表!$1:$1,0))*INDEX(城镇化率!$1:$1048576,MATCH($B353,城镇化率!$A:$A,0),MATCH(U$1,城镇化率!$5:$5,0))/100</f>
        <v>352210.17026186245</v>
      </c>
      <c r="V353" s="40">
        <f>INDEX(人口源表!$1:$1048576,MATCH($B353,人口源表!$A:$A,0),MATCH(V$1,人口源表!$1:$1,0))*INDEX(城镇化率!$1:$1048576,MATCH($B353,城镇化率!$A:$A,0),MATCH(V$1,城镇化率!$5:$5,0))/100</f>
        <v>353626.28909149731</v>
      </c>
      <c r="W353" s="40">
        <f>INDEX(人口源表!$1:$1048576,MATCH($B353,人口源表!$A:$A,0),MATCH(W$1,人口源表!$1:$1,0))*INDEX(城镇化率!$1:$1048576,MATCH($B353,城镇化率!$A:$A,0),MATCH(W$1,城镇化率!$5:$5,0))/100</f>
        <v>354836.2866928404</v>
      </c>
      <c r="X353" s="40">
        <f>INDEX(人口源表!$1:$1048576,MATCH($B353,人口源表!$A:$A,0),MATCH(X$1,人口源表!$1:$1,0))*INDEX(城镇化率!$1:$1048576,MATCH($B353,城镇化率!$A:$A,0),MATCH(X$1,城镇化率!$5:$5,0))/100</f>
        <v>355844.5102841726</v>
      </c>
      <c r="Y353" s="40">
        <f>INDEX(人口源表!$1:$1048576,MATCH($B353,人口源表!$A:$A,0),MATCH(Y$1,人口源表!$1:$1,0))*INDEX(城镇化率!$1:$1048576,MATCH($B353,城镇化率!$A:$A,0),MATCH(Y$1,城镇化率!$5:$5,0))/100</f>
        <v>356655.42543425283</v>
      </c>
      <c r="Z353" s="40">
        <f>INDEX(人口源表!$1:$1048576,MATCH($B353,人口源表!$A:$A,0),MATCH(Z$1,人口源表!$1:$1,0))*INDEX(城镇化率!$1:$1048576,MATCH($B353,城镇化率!$A:$A,0),MATCH(Z$1,城镇化率!$5:$5,0))/100</f>
        <v>357273.61767329904</v>
      </c>
      <c r="AA353" s="40">
        <f>INDEX(人口源表!$1:$1048576,MATCH($B353,人口源表!$A:$A,0),MATCH(AA$1,人口源表!$1:$1,0))*INDEX(城镇化率!$1:$1048576,MATCH($B353,城镇化率!$A:$A,0),MATCH(AA$1,城镇化率!$5:$5,0))/100</f>
        <v>357705.48618766427</v>
      </c>
      <c r="AB353" s="40">
        <f>INDEX(人口源表!$1:$1048576,MATCH($B353,人口源表!$A:$A,0),MATCH(AB$1,人口源表!$1:$1,0))*INDEX(城镇化率!$1:$1048576,MATCH($B353,城镇化率!$A:$A,0),MATCH(AB$1,城镇化率!$5:$5,0))/100</f>
        <v>357958.43750255043</v>
      </c>
      <c r="AC353" s="40">
        <f>INDEX(人口源表!$1:$1048576,MATCH($B353,人口源表!$A:$A,0),MATCH(AC$1,人口源表!$1:$1,0))*INDEX(城镇化率!$1:$1048576,MATCH($B353,城镇化率!$A:$A,0),MATCH(AC$1,城镇化率!$5:$5,0))/100</f>
        <v>357601.93215373455</v>
      </c>
      <c r="AD353" s="40">
        <f>INDEX(人口源表!$1:$1048576,MATCH($B353,人口源表!$A:$A,0),MATCH(AD$1,人口源表!$1:$1,0))*INDEX(城镇化率!$1:$1048576,MATCH($B353,城镇化率!$A:$A,0),MATCH(AD$1,城镇化率!$5:$5,0))/100</f>
        <v>357081.73335180263</v>
      </c>
      <c r="AE353" s="40">
        <f>INDEX(人口源表!$1:$1048576,MATCH($B353,人口源表!$A:$A,0),MATCH(AE$1,人口源表!$1:$1,0))*INDEX(城镇化率!$1:$1048576,MATCH($B353,城镇化率!$A:$A,0),MATCH(AE$1,城镇化率!$5:$5,0))/100</f>
        <v>356409.78267650696</v>
      </c>
      <c r="AF353" s="40">
        <f>INDEX(人口源表!$1:$1048576,MATCH($B353,人口源表!$A:$A,0),MATCH(AF$1,人口源表!$1:$1,0))*INDEX(城镇化率!$1:$1048576,MATCH($B353,城镇化率!$A:$A,0),MATCH(AF$1,城镇化率!$5:$5,0))/100</f>
        <v>355595.62613191997</v>
      </c>
      <c r="AG353" s="40">
        <f>INDEX(人口源表!$1:$1048576,MATCH($B353,人口源表!$A:$A,0),MATCH(AG$1,人口源表!$1:$1,0))*INDEX(城镇化率!$1:$1048576,MATCH($B353,城镇化率!$A:$A,0),MATCH(AG$1,城镇化率!$5:$5,0))/100</f>
        <v>354652.43209601985</v>
      </c>
      <c r="AH353" s="40">
        <f>INDEX(人口源表!$1:$1048576,MATCH($B353,人口源表!$A:$A,0),MATCH(AH$1,人口源表!$1:$1,0))*INDEX(城镇化率!$1:$1048576,MATCH($B353,城镇化率!$A:$A,0),MATCH(AH$1,城镇化率!$5:$5,0))/100</f>
        <v>353590.97040964128</v>
      </c>
      <c r="AI353" s="40">
        <f>INDEX(人口源表!$1:$1048576,MATCH($B353,人口源表!$A:$A,0),MATCH(AI$1,人口源表!$1:$1,0))*INDEX(城镇化率!$1:$1048576,MATCH($B353,城镇化率!$A:$A,0),MATCH(AI$1,城镇化率!$5:$5,0))/100</f>
        <v>352425.67592578143</v>
      </c>
      <c r="AJ353" s="40">
        <f>INDEX(人口源表!$1:$1048576,MATCH($B353,人口源表!$A:$A,0),MATCH(AJ$1,人口源表!$1:$1,0))*INDEX(城镇化率!$1:$1048576,MATCH($B353,城镇化率!$A:$A,0),MATCH(AJ$1,城镇化率!$5:$5,0))/100</f>
        <v>351170.33475001151</v>
      </c>
      <c r="AK353" s="40">
        <f>INDEX(人口源表!$1:$1048576,MATCH($B353,人口源表!$A:$A,0),MATCH(AK$1,人口源表!$1:$1,0))*INDEX(城镇化率!$1:$1048576,MATCH($B353,城镇化率!$A:$A,0),MATCH(AK$1,城镇化率!$5:$5,0))/100</f>
        <v>349841.58811152668</v>
      </c>
      <c r="AL353" s="40">
        <f>INDEX(人口源表!$1:$1048576,MATCH($B353,人口源表!$A:$A,0),MATCH(AL$1,人口源表!$1:$1,0))*INDEX(城镇化率!$1:$1048576,MATCH($B353,城镇化率!$A:$A,0),MATCH(AL$1,城镇化率!$5:$5,0))/100</f>
        <v>348453.68695276364</v>
      </c>
      <c r="AM353" s="40">
        <f>INDEX(人口源表!$1:$1048576,MATCH($B353,人口源表!$A:$A,0),MATCH(AM$1,人口源表!$1:$1,0))*INDEX(城镇化率!$1:$1048576,MATCH($B353,城镇化率!$A:$A,0),MATCH(AM$1,城镇化率!$5:$5,0))/100</f>
        <v>347025.53404463234</v>
      </c>
      <c r="AN353" s="40">
        <f>INDEX(人口源表!$1:$1048576,MATCH($B353,人口源表!$A:$A,0),MATCH(AN$1,人口源表!$1:$1,0))*INDEX(城镇化率!$1:$1048576,MATCH($B353,城镇化率!$A:$A,0),MATCH(AN$1,城镇化率!$5:$5,0))/100</f>
        <v>345573.65329871868</v>
      </c>
      <c r="AO353" s="40">
        <f>INDEX(人口源表!$1:$1048576,MATCH($B353,人口源表!$A:$A,0),MATCH(AO$1,人口源表!$1:$1,0))*INDEX(城镇化率!$1:$1048576,MATCH($B353,城镇化率!$A:$A,0),MATCH(AO$1,城镇化率!$5:$5,0))/100</f>
        <v>344118.39245919621</v>
      </c>
      <c r="AP353" s="40">
        <f>INDEX(人口源表!$1:$1048576,MATCH($B353,人口源表!$A:$A,0),MATCH(AP$1,人口源表!$1:$1,0))*INDEX(城镇化率!$1:$1048576,MATCH($B353,城镇化率!$A:$A,0),MATCH(AP$1,城镇化率!$5:$5,0))/100</f>
        <v>342678.6152593717</v>
      </c>
      <c r="AQ353" s="40">
        <f>INDEX(人口源表!$1:$1048576,MATCH($B353,人口源表!$A:$A,0),MATCH(AQ$1,人口源表!$1:$1,0))*INDEX(城镇化率!$1:$1048576,MATCH($B353,城镇化率!$A:$A,0),MATCH(AQ$1,城镇化率!$5:$5,0))/100</f>
        <v>341277.06837578421</v>
      </c>
      <c r="AR353" s="40">
        <f>INDEX(人口源表!$1:$1048576,MATCH($B353,人口源表!$A:$A,0),MATCH(AR$1,人口源表!$1:$1,0))*INDEX(城镇化率!$1:$1048576,MATCH($B353,城镇化率!$A:$A,0),MATCH(AR$1,城镇化率!$5:$5,0))/100</f>
        <v>339935.03376075439</v>
      </c>
      <c r="AS353" s="40">
        <f>INDEX(人口源表!$1:$1048576,MATCH($B353,人口源表!$A:$A,0),MATCH(AS$1,人口源表!$1:$1,0))*INDEX(城镇化率!$1:$1048576,MATCH($B353,城镇化率!$A:$A,0),MATCH(AS$1,城镇化率!$5:$5,0))/100</f>
        <v>338675.01711313071</v>
      </c>
      <c r="AT353" s="40">
        <f>INDEX(人口源表!$1:$1048576,MATCH($B353,人口源表!$A:$A,0),MATCH(AT$1,人口源表!$1:$1,0))*INDEX(城镇化率!$1:$1048576,MATCH($B353,城镇化率!$A:$A,0),MATCH(AT$1,城镇化率!$5:$5,0))/100</f>
        <v>337522.58764964831</v>
      </c>
      <c r="AU353" s="40">
        <f>INDEX(人口源表!$1:$1048576,MATCH($B353,人口源表!$A:$A,0),MATCH(AU$1,人口源表!$1:$1,0))*INDEX(城镇化率!$1:$1048576,MATCH($B353,城镇化率!$A:$A,0),MATCH(AU$1,城镇化率!$5:$5,0))/100</f>
        <v>336501.86627494101</v>
      </c>
      <c r="AV353" s="40">
        <f>INDEX(人口源表!$1:$1048576,MATCH($B353,人口源表!$A:$A,0),MATCH(AV$1,人口源表!$1:$1,0))*INDEX(城镇化率!$1:$1048576,MATCH($B353,城镇化率!$A:$A,0),MATCH(AV$1,城镇化率!$5:$5,0))/100</f>
        <v>335640.07832177152</v>
      </c>
    </row>
    <row r="354" spans="1:48" x14ac:dyDescent="0.15">
      <c r="A354" s="35" t="s">
        <v>883</v>
      </c>
      <c r="B354" s="4" t="s">
        <v>708</v>
      </c>
      <c r="C354" s="34">
        <f>VLOOKUP(B354,'[1]2016省城人口总结（根）'!B:C,2,FALSE)/100</f>
        <v>0.46090709036472499</v>
      </c>
      <c r="D354" s="40">
        <f>INDEX(人口源表!$1:$1048576,MATCH($B354,人口源表!$A:$A,0),MATCH(D$1,人口源表!$1:$1,0))*INDEX(城镇化率!$1:$1048576,MATCH($B354,城镇化率!$A:$A,0),MATCH(D$1,城镇化率!$5:$5,0))/100</f>
        <v>69334.169067918148</v>
      </c>
      <c r="E354" s="40">
        <f>INDEX(人口源表!$1:$1048576,MATCH($B354,人口源表!$A:$A,0),MATCH(E$1,人口源表!$1:$1,0))*INDEX(城镇化率!$1:$1048576,MATCH($B354,城镇化率!$A:$A,0),MATCH(E$1,城镇化率!$5:$5,0))/100</f>
        <v>70974.33534015996</v>
      </c>
      <c r="F354" s="40">
        <f>INDEX(人口源表!$1:$1048576,MATCH($B354,人口源表!$A:$A,0),MATCH(F$1,人口源表!$1:$1,0))*INDEX(城镇化率!$1:$1048576,MATCH($B354,城镇化率!$A:$A,0),MATCH(F$1,城镇化率!$5:$5,0))/100</f>
        <v>72616.119633649883</v>
      </c>
      <c r="G354" s="40">
        <f>INDEX(人口源表!$1:$1048576,MATCH($B354,人口源表!$A:$A,0),MATCH(G$1,人口源表!$1:$1,0))*INDEX(城镇化率!$1:$1048576,MATCH($B354,城镇化率!$A:$A,0),MATCH(G$1,城镇化率!$5:$5,0))/100</f>
        <v>129872.56869438695</v>
      </c>
      <c r="H354" s="40">
        <f>INDEX(人口源表!$1:$1048576,MATCH($B354,人口源表!$A:$A,0),MATCH(H$1,人口源表!$1:$1,0))*INDEX(城镇化率!$1:$1048576,MATCH($B354,城镇化率!$A:$A,0),MATCH(H$1,城镇化率!$5:$5,0))/100</f>
        <v>133194.8547483728</v>
      </c>
      <c r="I354" s="40">
        <f>INDEX(人口源表!$1:$1048576,MATCH($B354,人口源表!$A:$A,0),MATCH(I$1,人口源表!$1:$1,0))*INDEX(城镇化率!$1:$1048576,MATCH($B354,城镇化率!$A:$A,0),MATCH(I$1,城镇化率!$5:$5,0))/100</f>
        <v>135728.00661261601</v>
      </c>
      <c r="J354" s="40">
        <f>INDEX(人口源表!$1:$1048576,MATCH($B354,人口源表!$A:$A,0),MATCH(J$1,人口源表!$1:$1,0))*INDEX(城镇化率!$1:$1048576,MATCH($B354,城镇化率!$A:$A,0),MATCH(J$1,城镇化率!$5:$5,0))/100</f>
        <v>138358.35800986382</v>
      </c>
      <c r="K354" s="40">
        <f>INDEX(人口源表!$1:$1048576,MATCH($B354,人口源表!$A:$A,0),MATCH(K$1,人口源表!$1:$1,0))*INDEX(城镇化率!$1:$1048576,MATCH($B354,城镇化率!$A:$A,0),MATCH(K$1,城镇化率!$5:$5,0))/100</f>
        <v>141070.41742804696</v>
      </c>
      <c r="L354" s="40">
        <f>INDEX(人口源表!$1:$1048576,MATCH($B354,人口源表!$A:$A,0),MATCH(L$1,人口源表!$1:$1,0))*INDEX(城镇化率!$1:$1048576,MATCH($B354,城镇化率!$A:$A,0),MATCH(L$1,城镇化率!$5:$5,0))/100</f>
        <v>143849.0503786857</v>
      </c>
      <c r="M354" s="40">
        <f>INDEX(人口源表!$1:$1048576,MATCH($B354,人口源表!$A:$A,0),MATCH(M$1,人口源表!$1:$1,0))*INDEX(城镇化率!$1:$1048576,MATCH($B354,城镇化率!$A:$A,0),MATCH(M$1,城镇化率!$5:$5,0))/100</f>
        <v>146680.03183082034</v>
      </c>
      <c r="N354" s="40">
        <f>INDEX(人口源表!$1:$1048576,MATCH($B354,人口源表!$A:$A,0),MATCH(N$1,人口源表!$1:$1,0))*INDEX(城镇化率!$1:$1048576,MATCH($B354,城镇化率!$A:$A,0),MATCH(N$1,城镇化率!$5:$5,0))/100</f>
        <v>149549.06068769572</v>
      </c>
      <c r="O354" s="40">
        <f>INDEX(人口源表!$1:$1048576,MATCH($B354,人口源表!$A:$A,0),MATCH(O$1,人口源表!$1:$1,0))*INDEX(城镇化率!$1:$1048576,MATCH($B354,城镇化率!$A:$A,0),MATCH(O$1,城镇化率!$5:$5,0))/100</f>
        <v>152442.8280505843</v>
      </c>
      <c r="P354" s="40">
        <f>INDEX(人口源表!$1:$1048576,MATCH($B354,人口源表!$A:$A,0),MATCH(P$1,人口源表!$1:$1,0))*INDEX(城镇化率!$1:$1048576,MATCH($B354,城镇化率!$A:$A,0),MATCH(P$1,城镇化率!$5:$5,0))/100</f>
        <v>155348.0136573498</v>
      </c>
      <c r="Q354" s="40">
        <f>INDEX(人口源表!$1:$1048576,MATCH($B354,人口源表!$A:$A,0),MATCH(Q$1,人口源表!$1:$1,0))*INDEX(城镇化率!$1:$1048576,MATCH($B354,城镇化率!$A:$A,0),MATCH(Q$1,城镇化率!$5:$5,0))/100</f>
        <v>158251.83815138796</v>
      </c>
      <c r="R354" s="40">
        <f>INDEX(人口源表!$1:$1048576,MATCH($B354,人口源表!$A:$A,0),MATCH(R$1,人口源表!$1:$1,0))*INDEX(城镇化率!$1:$1048576,MATCH($B354,城镇化率!$A:$A,0),MATCH(R$1,城镇化率!$5:$5,0))/100</f>
        <v>161143.19290107177</v>
      </c>
      <c r="S354" s="40">
        <f>INDEX(人口源表!$1:$1048576,MATCH($B354,人口源表!$A:$A,0),MATCH(S$1,人口源表!$1:$1,0))*INDEX(城镇化率!$1:$1048576,MATCH($B354,城镇化率!$A:$A,0),MATCH(S$1,城镇化率!$5:$5,0))/100</f>
        <v>163198.05510574547</v>
      </c>
      <c r="T354" s="40">
        <f>INDEX(人口源表!$1:$1048576,MATCH($B354,人口源表!$A:$A,0),MATCH(T$1,人口源表!$1:$1,0))*INDEX(城镇化率!$1:$1048576,MATCH($B354,城镇化率!$A:$A,0),MATCH(T$1,城镇化率!$5:$5,0))/100</f>
        <v>165194.61995207096</v>
      </c>
      <c r="U354" s="40">
        <f>INDEX(人口源表!$1:$1048576,MATCH($B354,人口源表!$A:$A,0),MATCH(U$1,人口源表!$1:$1,0))*INDEX(城镇化率!$1:$1048576,MATCH($B354,城镇化率!$A:$A,0),MATCH(U$1,城镇化率!$5:$5,0))/100</f>
        <v>167123.03295054502</v>
      </c>
      <c r="V354" s="40">
        <f>INDEX(人口源表!$1:$1048576,MATCH($B354,人口源表!$A:$A,0),MATCH(V$1,人口源表!$1:$1,0))*INDEX(城镇化率!$1:$1048576,MATCH($B354,城镇化率!$A:$A,0),MATCH(V$1,城镇化率!$5:$5,0))/100</f>
        <v>168976.03040808483</v>
      </c>
      <c r="W354" s="40">
        <f>INDEX(人口源表!$1:$1048576,MATCH($B354,人口源表!$A:$A,0),MATCH(W$1,人口源表!$1:$1,0))*INDEX(城镇化率!$1:$1048576,MATCH($B354,城镇化率!$A:$A,0),MATCH(W$1,城镇化率!$5:$5,0))/100</f>
        <v>170746.21447680681</v>
      </c>
      <c r="X354" s="40">
        <f>INDEX(人口源表!$1:$1048576,MATCH($B354,人口源表!$A:$A,0),MATCH(X$1,人口源表!$1:$1,0))*INDEX(城镇化率!$1:$1048576,MATCH($B354,城镇化率!$A:$A,0),MATCH(X$1,城镇化率!$5:$5,0))/100</f>
        <v>172427.17395175851</v>
      </c>
      <c r="Y354" s="40">
        <f>INDEX(人口源表!$1:$1048576,MATCH($B354,人口源表!$A:$A,0),MATCH(Y$1,人口源表!$1:$1,0))*INDEX(城镇化率!$1:$1048576,MATCH($B354,城镇化率!$A:$A,0),MATCH(Y$1,城镇化率!$5:$5,0))/100</f>
        <v>174015.20274477042</v>
      </c>
      <c r="Z354" s="40">
        <f>INDEX(人口源表!$1:$1048576,MATCH($B354,人口源表!$A:$A,0),MATCH(Z$1,人口源表!$1:$1,0))*INDEX(城镇化率!$1:$1048576,MATCH($B354,城镇化率!$A:$A,0),MATCH(Z$1,城镇化率!$5:$5,0))/100</f>
        <v>175504.83429069415</v>
      </c>
      <c r="AA354" s="40">
        <f>INDEX(人口源表!$1:$1048576,MATCH($B354,人口源表!$A:$A,0),MATCH(AA$1,人口源表!$1:$1,0))*INDEX(城镇化率!$1:$1048576,MATCH($B354,城镇化率!$A:$A,0),MATCH(AA$1,城镇化率!$5:$5,0))/100</f>
        <v>176893.92540840112</v>
      </c>
      <c r="AB354" s="40">
        <f>INDEX(人口源表!$1:$1048576,MATCH($B354,人口源表!$A:$A,0),MATCH(AB$1,人口源表!$1:$1,0))*INDEX(城镇化率!$1:$1048576,MATCH($B354,城镇化率!$A:$A,0),MATCH(AB$1,城镇化率!$5:$5,0))/100</f>
        <v>178180.8780210024</v>
      </c>
      <c r="AC354" s="40">
        <f>INDEX(人口源表!$1:$1048576,MATCH($B354,人口源表!$A:$A,0),MATCH(AC$1,人口源表!$1:$1,0))*INDEX(城镇化率!$1:$1048576,MATCH($B354,城镇化率!$A:$A,0),MATCH(AC$1,城镇化率!$5:$5,0))/100</f>
        <v>179145.74508719941</v>
      </c>
      <c r="AD354" s="40">
        <f>INDEX(人口源表!$1:$1048576,MATCH($B354,人口源表!$A:$A,0),MATCH(AD$1,人口源表!$1:$1,0))*INDEX(城镇化率!$1:$1048576,MATCH($B354,城镇化率!$A:$A,0),MATCH(AD$1,城镇化率!$5:$5,0))/100</f>
        <v>180005.75393625713</v>
      </c>
      <c r="AE354" s="40">
        <f>INDEX(人口源表!$1:$1048576,MATCH($B354,人口源表!$A:$A,0),MATCH(AE$1,人口源表!$1:$1,0))*INDEX(城镇化率!$1:$1048576,MATCH($B354,城镇化率!$A:$A,0),MATCH(AE$1,城镇化率!$5:$5,0))/100</f>
        <v>180763.16109059268</v>
      </c>
      <c r="AF354" s="40">
        <f>INDEX(人口源表!$1:$1048576,MATCH($B354,人口源表!$A:$A,0),MATCH(AF$1,人口源表!$1:$1,0))*INDEX(城镇化率!$1:$1048576,MATCH($B354,城镇化率!$A:$A,0),MATCH(AF$1,城镇化率!$5:$5,0))/100</f>
        <v>181422.00983209576</v>
      </c>
      <c r="AG354" s="40">
        <f>INDEX(人口源表!$1:$1048576,MATCH($B354,人口源表!$A:$A,0),MATCH(AG$1,人口源表!$1:$1,0))*INDEX(城镇化率!$1:$1048576,MATCH($B354,城镇化率!$A:$A,0),MATCH(AG$1,城镇化率!$5:$5,0))/100</f>
        <v>181985.82992119278</v>
      </c>
      <c r="AH354" s="40">
        <f>INDEX(人口源表!$1:$1048576,MATCH($B354,人口源表!$A:$A,0),MATCH(AH$1,人口源表!$1:$1,0))*INDEX(城镇化率!$1:$1048576,MATCH($B354,城镇化率!$A:$A,0),MATCH(AH$1,城镇化率!$5:$5,0))/100</f>
        <v>182461.72645724815</v>
      </c>
      <c r="AI354" s="40">
        <f>INDEX(人口源表!$1:$1048576,MATCH($B354,人口源表!$A:$A,0),MATCH(AI$1,人口源表!$1:$1,0))*INDEX(城镇化率!$1:$1048576,MATCH($B354,城镇化率!$A:$A,0),MATCH(AI$1,城镇化率!$5:$5,0))/100</f>
        <v>182856.33209630483</v>
      </c>
      <c r="AJ354" s="40">
        <f>INDEX(人口源表!$1:$1048576,MATCH($B354,人口源表!$A:$A,0),MATCH(AJ$1,人口源表!$1:$1,0))*INDEX(城镇化率!$1:$1048576,MATCH($B354,城镇化率!$A:$A,0),MATCH(AJ$1,城镇化率!$5:$5,0))/100</f>
        <v>183177.56714320651</v>
      </c>
      <c r="AK354" s="40">
        <f>INDEX(人口源表!$1:$1048576,MATCH($B354,人口源表!$A:$A,0),MATCH(AK$1,人口源表!$1:$1,0))*INDEX(城镇化率!$1:$1048576,MATCH($B354,城镇化率!$A:$A,0),MATCH(AK$1,城镇化率!$5:$5,0))/100</f>
        <v>183436.43956789863</v>
      </c>
      <c r="AL354" s="40">
        <f>INDEX(人口源表!$1:$1048576,MATCH($B354,人口源表!$A:$A,0),MATCH(AL$1,人口源表!$1:$1,0))*INDEX(城镇化率!$1:$1048576,MATCH($B354,城镇化率!$A:$A,0),MATCH(AL$1,城镇化率!$5:$5,0))/100</f>
        <v>183643.53517795433</v>
      </c>
      <c r="AM354" s="40">
        <f>INDEX(人口源表!$1:$1048576,MATCH($B354,人口源表!$A:$A,0),MATCH(AM$1,人口源表!$1:$1,0))*INDEX(城镇化率!$1:$1048576,MATCH($B354,城镇化率!$A:$A,0),MATCH(AM$1,城镇化率!$5:$5,0))/100</f>
        <v>183811.39493029169</v>
      </c>
      <c r="AN354" s="40">
        <f>INDEX(人口源表!$1:$1048576,MATCH($B354,人口源表!$A:$A,0),MATCH(AN$1,人口源表!$1:$1,0))*INDEX(城镇化率!$1:$1048576,MATCH($B354,城镇化率!$A:$A,0),MATCH(AN$1,城镇化率!$5:$5,0))/100</f>
        <v>183954.55024950058</v>
      </c>
      <c r="AO354" s="40">
        <f>INDEX(人口源表!$1:$1048576,MATCH($B354,人口源表!$A:$A,0),MATCH(AO$1,人口源表!$1:$1,0))*INDEX(城镇化率!$1:$1048576,MATCH($B354,城镇化率!$A:$A,0),MATCH(AO$1,城镇化率!$5:$5,0))/100</f>
        <v>184087.15383356038</v>
      </c>
      <c r="AP354" s="40">
        <f>INDEX(人口源表!$1:$1048576,MATCH($B354,人口源表!$A:$A,0),MATCH(AP$1,人口源表!$1:$1,0))*INDEX(城镇化率!$1:$1048576,MATCH($B354,城镇化率!$A:$A,0),MATCH(AP$1,城镇化率!$5:$5,0))/100</f>
        <v>184227.79837422873</v>
      </c>
      <c r="AQ354" s="40">
        <f>INDEX(人口源表!$1:$1048576,MATCH($B354,人口源表!$A:$A,0),MATCH(AQ$1,人口源表!$1:$1,0))*INDEX(城镇化率!$1:$1048576,MATCH($B354,城镇化率!$A:$A,0),MATCH(AQ$1,城镇化率!$5:$5,0))/100</f>
        <v>184393.54054460238</v>
      </c>
      <c r="AR354" s="40">
        <f>INDEX(人口源表!$1:$1048576,MATCH($B354,人口源表!$A:$A,0),MATCH(AR$1,人口源表!$1:$1,0))*INDEX(城镇化率!$1:$1048576,MATCH($B354,城镇化率!$A:$A,0),MATCH(AR$1,城镇化率!$5:$5,0))/100</f>
        <v>184605.34186735179</v>
      </c>
      <c r="AS354" s="40">
        <f>INDEX(人口源表!$1:$1048576,MATCH($B354,人口源表!$A:$A,0),MATCH(AS$1,人口源表!$1:$1,0))*INDEX(城镇化率!$1:$1048576,MATCH($B354,城镇化率!$A:$A,0),MATCH(AS$1,城镇化率!$5:$5,0))/100</f>
        <v>184883.25714533404</v>
      </c>
      <c r="AT354" s="40">
        <f>INDEX(人口源表!$1:$1048576,MATCH($B354,人口源表!$A:$A,0),MATCH(AT$1,人口源表!$1:$1,0))*INDEX(城镇化率!$1:$1048576,MATCH($B354,城镇化率!$A:$A,0),MATCH(AT$1,城镇化率!$5:$5,0))/100</f>
        <v>185251.31557163931</v>
      </c>
      <c r="AU354" s="40">
        <f>INDEX(人口源表!$1:$1048576,MATCH($B354,人口源表!$A:$A,0),MATCH(AU$1,人口源表!$1:$1,0))*INDEX(城镇化率!$1:$1048576,MATCH($B354,城镇化率!$A:$A,0),MATCH(AU$1,城镇化率!$5:$5,0))/100</f>
        <v>185734.51804551587</v>
      </c>
      <c r="AV354" s="40">
        <f>INDEX(人口源表!$1:$1048576,MATCH($B354,人口源表!$A:$A,0),MATCH(AV$1,人口源表!$1:$1,0))*INDEX(城镇化率!$1:$1048576,MATCH($B354,城镇化率!$A:$A,0),MATCH(AV$1,城镇化率!$5:$5,0))/100</f>
        <v>186357.61756094766</v>
      </c>
    </row>
    <row r="355" spans="1:48" x14ac:dyDescent="0.15">
      <c r="A355" s="35" t="s">
        <v>883</v>
      </c>
      <c r="B355" s="4" t="s">
        <v>710</v>
      </c>
      <c r="C355" s="34">
        <f>VLOOKUP(B355,'[1]2016省城人口总结（根）'!B:C,2,FALSE)/100</f>
        <v>0.61259332726371707</v>
      </c>
      <c r="D355" s="40">
        <f>INDEX(人口源表!$1:$1048576,MATCH($B355,人口源表!$A:$A,0),MATCH(D$1,人口源表!$1:$1,0))*INDEX(城镇化率!$1:$1048576,MATCH($B355,城镇化率!$A:$A,0),MATCH(D$1,城镇化率!$5:$5,0))/100</f>
        <v>58160.231469115795</v>
      </c>
      <c r="E355" s="40">
        <f>INDEX(人口源表!$1:$1048576,MATCH($B355,人口源表!$A:$A,0),MATCH(E$1,人口源表!$1:$1,0))*INDEX(城镇化率!$1:$1048576,MATCH($B355,城镇化率!$A:$A,0),MATCH(E$1,城镇化率!$5:$5,0))/100</f>
        <v>59536.067529802967</v>
      </c>
      <c r="F355" s="40">
        <f>INDEX(人口源表!$1:$1048576,MATCH($B355,人口源表!$A:$A,0),MATCH(F$1,人口源表!$1:$1,0))*INDEX(城镇化率!$1:$1048576,MATCH($B355,城镇化率!$A:$A,0),MATCH(F$1,城镇化率!$5:$5,0))/100</f>
        <v>60913.260850432605</v>
      </c>
      <c r="G355" s="40">
        <f>INDEX(人口源表!$1:$1048576,MATCH($B355,人口源表!$A:$A,0),MATCH(G$1,人口源表!$1:$1,0))*INDEX(城镇化率!$1:$1048576,MATCH($B355,城镇化率!$A:$A,0),MATCH(G$1,城镇化率!$5:$5,0))/100</f>
        <v>238036.081564547</v>
      </c>
      <c r="H355" s="40">
        <f>INDEX(人口源表!$1:$1048576,MATCH($B355,人口源表!$A:$A,0),MATCH(H$1,人口源表!$1:$1,0))*INDEX(城镇化率!$1:$1048576,MATCH($B355,城镇化率!$A:$A,0),MATCH(H$1,城镇化率!$5:$5,0))/100</f>
        <v>243276.35218973897</v>
      </c>
      <c r="I355" s="40">
        <f>INDEX(人口源表!$1:$1048576,MATCH($B355,人口源表!$A:$A,0),MATCH(I$1,人口源表!$1:$1,0))*INDEX(城镇化率!$1:$1048576,MATCH($B355,城镇化率!$A:$A,0),MATCH(I$1,城镇化率!$5:$5,0))/100</f>
        <v>246789.35071644868</v>
      </c>
      <c r="J355" s="40">
        <f>INDEX(人口源表!$1:$1048576,MATCH($B355,人口源表!$A:$A,0),MATCH(J$1,人口源表!$1:$1,0))*INDEX(城镇化率!$1:$1048576,MATCH($B355,城镇化率!$A:$A,0),MATCH(J$1,城镇化率!$5:$5,0))/100</f>
        <v>250219.92424260761</v>
      </c>
      <c r="K355" s="40">
        <f>INDEX(人口源表!$1:$1048576,MATCH($B355,人口源表!$A:$A,0),MATCH(K$1,人口源表!$1:$1,0))*INDEX(城镇化率!$1:$1048576,MATCH($B355,城镇化率!$A:$A,0),MATCH(K$1,城镇化率!$5:$5,0))/100</f>
        <v>253558.03726430476</v>
      </c>
      <c r="L355" s="40">
        <f>INDEX(人口源表!$1:$1048576,MATCH($B355,人口源表!$A:$A,0),MATCH(L$1,人口源表!$1:$1,0))*INDEX(城镇化率!$1:$1048576,MATCH($B355,城镇化率!$A:$A,0),MATCH(L$1,城镇化率!$5:$5,0))/100</f>
        <v>256796.04179250172</v>
      </c>
      <c r="M355" s="40">
        <f>INDEX(人口源表!$1:$1048576,MATCH($B355,人口源表!$A:$A,0),MATCH(M$1,人口源表!$1:$1,0))*INDEX(城镇化率!$1:$1048576,MATCH($B355,城镇化率!$A:$A,0),MATCH(M$1,城镇化率!$5:$5,0))/100</f>
        <v>259926.05064930173</v>
      </c>
      <c r="N355" s="40">
        <f>INDEX(人口源表!$1:$1048576,MATCH($B355,人口源表!$A:$A,0),MATCH(N$1,人口源表!$1:$1,0))*INDEX(城镇化率!$1:$1048576,MATCH($B355,城镇化率!$A:$A,0),MATCH(N$1,城镇化率!$5:$5,0))/100</f>
        <v>262941.32343044155</v>
      </c>
      <c r="O355" s="40">
        <f>INDEX(人口源表!$1:$1048576,MATCH($B355,人口源表!$A:$A,0),MATCH(O$1,人口源表!$1:$1,0))*INDEX(城镇化率!$1:$1048576,MATCH($B355,城镇化率!$A:$A,0),MATCH(O$1,城镇化率!$5:$5,0))/100</f>
        <v>265833.52007047343</v>
      </c>
      <c r="P355" s="40">
        <f>INDEX(人口源表!$1:$1048576,MATCH($B355,人口源表!$A:$A,0),MATCH(P$1,人口源表!$1:$1,0))*INDEX(城镇化率!$1:$1048576,MATCH($B355,城镇化率!$A:$A,0),MATCH(P$1,城镇化率!$5:$5,0))/100</f>
        <v>268598.30362938065</v>
      </c>
      <c r="Q355" s="40">
        <f>INDEX(人口源表!$1:$1048576,MATCH($B355,人口源表!$A:$A,0),MATCH(Q$1,人口源表!$1:$1,0))*INDEX(城镇化率!$1:$1048576,MATCH($B355,城镇化率!$A:$A,0),MATCH(Q$1,城镇化率!$5:$5,0))/100</f>
        <v>271228.37998794654</v>
      </c>
      <c r="R355" s="40">
        <f>INDEX(人口源表!$1:$1048576,MATCH($B355,人口源表!$A:$A,0),MATCH(R$1,人口源表!$1:$1,0))*INDEX(城镇化率!$1:$1048576,MATCH($B355,城镇化率!$A:$A,0),MATCH(R$1,城镇化率!$5:$5,0))/100</f>
        <v>273719.86824841466</v>
      </c>
      <c r="S355" s="40">
        <f>INDEX(人口源表!$1:$1048576,MATCH($B355,人口源表!$A:$A,0),MATCH(S$1,人口源表!$1:$1,0))*INDEX(城镇化率!$1:$1048576,MATCH($B355,城镇化率!$A:$A,0),MATCH(S$1,城镇化率!$5:$5,0))/100</f>
        <v>274701.4166286675</v>
      </c>
      <c r="T355" s="40">
        <f>INDEX(人口源表!$1:$1048576,MATCH($B355,人口源表!$A:$A,0),MATCH(T$1,人口源表!$1:$1,0))*INDEX(城镇化率!$1:$1048576,MATCH($B355,城镇化率!$A:$A,0),MATCH(T$1,城镇化率!$5:$5,0))/100</f>
        <v>275520.69147201395</v>
      </c>
      <c r="U355" s="40">
        <f>INDEX(人口源表!$1:$1048576,MATCH($B355,人口源表!$A:$A,0),MATCH(U$1,人口源表!$1:$1,0))*INDEX(城镇化率!$1:$1048576,MATCH($B355,城镇化率!$A:$A,0),MATCH(U$1,城镇化率!$5:$5,0))/100</f>
        <v>276177.4237732038</v>
      </c>
      <c r="V355" s="40">
        <f>INDEX(人口源表!$1:$1048576,MATCH($B355,人口源表!$A:$A,0),MATCH(V$1,人口源表!$1:$1,0))*INDEX(城镇化率!$1:$1048576,MATCH($B355,城镇化率!$A:$A,0),MATCH(V$1,城镇化率!$5:$5,0))/100</f>
        <v>276672.10231475969</v>
      </c>
      <c r="W355" s="40">
        <f>INDEX(人口源表!$1:$1048576,MATCH($B355,人口源表!$A:$A,0),MATCH(W$1,人口源表!$1:$1,0))*INDEX(城镇化率!$1:$1048576,MATCH($B355,城镇化率!$A:$A,0),MATCH(W$1,城镇化率!$5:$5,0))/100</f>
        <v>277005.99247386842</v>
      </c>
      <c r="X355" s="40">
        <f>INDEX(人口源表!$1:$1048576,MATCH($B355,人口源表!$A:$A,0),MATCH(X$1,人口源表!$1:$1,0))*INDEX(城镇化率!$1:$1048576,MATCH($B355,城镇化率!$A:$A,0),MATCH(X$1,城镇化率!$5:$5,0))/100</f>
        <v>277180.40939949022</v>
      </c>
      <c r="Y355" s="40">
        <f>INDEX(人口源表!$1:$1048576,MATCH($B355,人口源表!$A:$A,0),MATCH(Y$1,人口源表!$1:$1,0))*INDEX(城镇化率!$1:$1048576,MATCH($B355,城镇化率!$A:$A,0),MATCH(Y$1,城镇化率!$5:$5,0))/100</f>
        <v>277198.21801702084</v>
      </c>
      <c r="Z355" s="40">
        <f>INDEX(人口源表!$1:$1048576,MATCH($B355,人口源表!$A:$A,0),MATCH(Z$1,人口源表!$1:$1,0))*INDEX(城镇化率!$1:$1048576,MATCH($B355,城镇化率!$A:$A,0),MATCH(Z$1,城镇化率!$5:$5,0))/100</f>
        <v>277063.11785381078</v>
      </c>
      <c r="AA355" s="40">
        <f>INDEX(人口源表!$1:$1048576,MATCH($B355,人口源表!$A:$A,0),MATCH(AA$1,人口源表!$1:$1,0))*INDEX(城镇化率!$1:$1048576,MATCH($B355,城镇化率!$A:$A,0),MATCH(AA$1,城镇化率!$5:$5,0))/100</f>
        <v>276780.42014384031</v>
      </c>
      <c r="AB355" s="40">
        <f>INDEX(人口源表!$1:$1048576,MATCH($B355,人口源表!$A:$A,0),MATCH(AB$1,人口源表!$1:$1,0))*INDEX(城镇化率!$1:$1048576,MATCH($B355,城镇化率!$A:$A,0),MATCH(AB$1,城镇化率!$5:$5,0))/100</f>
        <v>276354.04323544231</v>
      </c>
      <c r="AC355" s="40">
        <f>INDEX(人口源表!$1:$1048576,MATCH($B355,人口源表!$A:$A,0),MATCH(AC$1,人口源表!$1:$1,0))*INDEX(城镇化率!$1:$1048576,MATCH($B355,城镇化率!$A:$A,0),MATCH(AC$1,城镇化率!$5:$5,0))/100</f>
        <v>275454.35183759639</v>
      </c>
      <c r="AD355" s="40">
        <f>INDEX(人口源表!$1:$1048576,MATCH($B355,人口源表!$A:$A,0),MATCH(AD$1,人口源表!$1:$1,0))*INDEX(城镇化率!$1:$1048576,MATCH($B355,城镇化率!$A:$A,0),MATCH(AD$1,城镇化率!$5:$5,0))/100</f>
        <v>274428.17798571393</v>
      </c>
      <c r="AE355" s="40">
        <f>INDEX(人口源表!$1:$1048576,MATCH($B355,人口源表!$A:$A,0),MATCH(AE$1,人口源表!$1:$1,0))*INDEX(城镇化率!$1:$1048576,MATCH($B355,城镇化率!$A:$A,0),MATCH(AE$1,城镇化率!$5:$5,0))/100</f>
        <v>273283.37922301324</v>
      </c>
      <c r="AF355" s="40">
        <f>INDEX(人口源表!$1:$1048576,MATCH($B355,人口源表!$A:$A,0),MATCH(AF$1,人口源表!$1:$1,0))*INDEX(城镇化率!$1:$1048576,MATCH($B355,城镇化率!$A:$A,0),MATCH(AF$1,城镇化率!$5:$5,0))/100</f>
        <v>272030.25957537629</v>
      </c>
      <c r="AG355" s="40">
        <f>INDEX(人口源表!$1:$1048576,MATCH($B355,人口源表!$A:$A,0),MATCH(AG$1,人口源表!$1:$1,0))*INDEX(城镇化率!$1:$1048576,MATCH($B355,城镇化率!$A:$A,0),MATCH(AG$1,城镇化率!$5:$5,0))/100</f>
        <v>270680.06369802036</v>
      </c>
      <c r="AH355" s="40">
        <f>INDEX(人口源表!$1:$1048576,MATCH($B355,人口源表!$A:$A,0),MATCH(AH$1,人口源表!$1:$1,0))*INDEX(城镇化率!$1:$1048576,MATCH($B355,城镇化率!$A:$A,0),MATCH(AH$1,城镇化率!$5:$5,0))/100</f>
        <v>269244.21476268861</v>
      </c>
      <c r="AI355" s="40">
        <f>INDEX(人口源表!$1:$1048576,MATCH($B355,人口源表!$A:$A,0),MATCH(AI$1,人口源表!$1:$1,0))*INDEX(城镇化率!$1:$1048576,MATCH($B355,城镇化率!$A:$A,0),MATCH(AI$1,城镇化率!$5:$5,0))/100</f>
        <v>267735.09741992684</v>
      </c>
      <c r="AJ355" s="40">
        <f>INDEX(人口源表!$1:$1048576,MATCH($B355,人口源表!$A:$A,0),MATCH(AJ$1,人口源表!$1:$1,0))*INDEX(城镇化率!$1:$1048576,MATCH($B355,城镇化率!$A:$A,0),MATCH(AJ$1,城镇化率!$5:$5,0))/100</f>
        <v>266167.64264487854</v>
      </c>
      <c r="AK355" s="40">
        <f>INDEX(人口源表!$1:$1048576,MATCH($B355,人口源表!$A:$A,0),MATCH(AK$1,人口源表!$1:$1,0))*INDEX(城镇化率!$1:$1048576,MATCH($B355,城镇化率!$A:$A,0),MATCH(AK$1,城镇化率!$5:$5,0))/100</f>
        <v>264555.43816253467</v>
      </c>
      <c r="AL355" s="40">
        <f>INDEX(人口源表!$1:$1048576,MATCH($B355,人口源表!$A:$A,0),MATCH(AL$1,人口源表!$1:$1,0))*INDEX(城镇化率!$1:$1048576,MATCH($B355,城镇化率!$A:$A,0),MATCH(AL$1,城镇化率!$5:$5,0))/100</f>
        <v>262915.44169762416</v>
      </c>
      <c r="AM355" s="40">
        <f>INDEX(人口源表!$1:$1048576,MATCH($B355,人口源表!$A:$A,0),MATCH(AM$1,人口源表!$1:$1,0))*INDEX(城镇化率!$1:$1048576,MATCH($B355,城镇化率!$A:$A,0),MATCH(AM$1,城镇化率!$5:$5,0))/100</f>
        <v>261263.28393661018</v>
      </c>
      <c r="AN355" s="40">
        <f>INDEX(人口源表!$1:$1048576,MATCH($B355,人口源表!$A:$A,0),MATCH(AN$1,人口源表!$1:$1,0))*INDEX(城镇化率!$1:$1048576,MATCH($B355,城镇化率!$A:$A,0),MATCH(AN$1,城镇化率!$5:$5,0))/100</f>
        <v>259618.81371605812</v>
      </c>
      <c r="AO355" s="40">
        <f>INDEX(人口源表!$1:$1048576,MATCH($B355,人口源表!$A:$A,0),MATCH(AO$1,人口源表!$1:$1,0))*INDEX(城镇化率!$1:$1048576,MATCH($B355,城镇化率!$A:$A,0),MATCH(AO$1,城镇化率!$5:$5,0))/100</f>
        <v>258000.58165724159</v>
      </c>
      <c r="AP355" s="40">
        <f>INDEX(人口源表!$1:$1048576,MATCH($B355,人口源表!$A:$A,0),MATCH(AP$1,人口源表!$1:$1,0))*INDEX(城镇化率!$1:$1048576,MATCH($B355,城镇化率!$A:$A,0),MATCH(AP$1,城镇化率!$5:$5,0))/100</f>
        <v>256429.02128811527</v>
      </c>
      <c r="AQ355" s="40">
        <f>INDEX(人口源表!$1:$1048576,MATCH($B355,人口源表!$A:$A,0),MATCH(AQ$1,人口源表!$1:$1,0))*INDEX(城镇化率!$1:$1048576,MATCH($B355,城镇化率!$A:$A,0),MATCH(AQ$1,城镇化率!$5:$5,0))/100</f>
        <v>254924.87164861427</v>
      </c>
      <c r="AR355" s="40">
        <f>INDEX(人口源表!$1:$1048576,MATCH($B355,人口源表!$A:$A,0),MATCH(AR$1,人口源表!$1:$1,0))*INDEX(城镇化率!$1:$1048576,MATCH($B355,城镇化率!$A:$A,0),MATCH(AR$1,城镇化率!$5:$5,0))/100</f>
        <v>253512.41282053955</v>
      </c>
      <c r="AS355" s="40">
        <f>INDEX(人口源表!$1:$1048576,MATCH($B355,人口源表!$A:$A,0),MATCH(AS$1,人口源表!$1:$1,0))*INDEX(城镇化率!$1:$1048576,MATCH($B355,城镇化率!$A:$A,0),MATCH(AS$1,城镇化率!$5:$5,0))/100</f>
        <v>252214.66248825437</v>
      </c>
      <c r="AT355" s="40">
        <f>INDEX(人口源表!$1:$1048576,MATCH($B355,人口源表!$A:$A,0),MATCH(AT$1,人口源表!$1:$1,0))*INDEX(城镇化率!$1:$1048576,MATCH($B355,城镇化率!$A:$A,0),MATCH(AT$1,城镇化率!$5:$5,0))/100</f>
        <v>251057.42007881589</v>
      </c>
      <c r="AU355" s="40">
        <f>INDEX(人口源表!$1:$1048576,MATCH($B355,人口源表!$A:$A,0),MATCH(AU$1,人口源表!$1:$1,0))*INDEX(城镇化率!$1:$1048576,MATCH($B355,城镇化率!$A:$A,0),MATCH(AU$1,城镇化率!$5:$5,0))/100</f>
        <v>250066.04661906362</v>
      </c>
      <c r="AV355" s="40">
        <f>INDEX(人口源表!$1:$1048576,MATCH($B355,人口源表!$A:$A,0),MATCH(AV$1,人口源表!$1:$1,0))*INDEX(城镇化率!$1:$1048576,MATCH($B355,城镇化率!$A:$A,0),MATCH(AV$1,城镇化率!$5:$5,0))/100</f>
        <v>249268.73455406397</v>
      </c>
    </row>
    <row r="356" spans="1:48" x14ac:dyDescent="0.15">
      <c r="A356" s="35" t="s">
        <v>883</v>
      </c>
      <c r="B356" s="4" t="s">
        <v>712</v>
      </c>
      <c r="C356" s="34">
        <f>VLOOKUP(B356,'[1]2016省城人口总结（根）'!B:C,2,FALSE)/100</f>
        <v>0.80798824893370391</v>
      </c>
      <c r="D356" s="40">
        <f>INDEX(人口源表!$1:$1048576,MATCH($B356,人口源表!$A:$A,0),MATCH(D$1,人口源表!$1:$1,0))*INDEX(城镇化率!$1:$1048576,MATCH($B356,城镇化率!$A:$A,0),MATCH(D$1,城镇化率!$5:$5,0))/100</f>
        <v>65034.070506373697</v>
      </c>
      <c r="E356" s="40">
        <f>INDEX(人口源表!$1:$1048576,MATCH($B356,人口源表!$A:$A,0),MATCH(E$1,人口源表!$1:$1,0))*INDEX(城镇化率!$1:$1048576,MATCH($B356,城镇化率!$A:$A,0),MATCH(E$1,城镇化率!$5:$5,0))/100</f>
        <v>66572.51382263616</v>
      </c>
      <c r="F356" s="40">
        <f>INDEX(人口源表!$1:$1048576,MATCH($B356,人口源表!$A:$A,0),MATCH(F$1,人口源表!$1:$1,0))*INDEX(城镇化率!$1:$1048576,MATCH($B356,城镇化率!$A:$A,0),MATCH(F$1,城镇化率!$5:$5,0))/100</f>
        <v>68112.474810623185</v>
      </c>
      <c r="G356" s="40">
        <f>INDEX(人口源表!$1:$1048576,MATCH($B356,人口源表!$A:$A,0),MATCH(G$1,人口源表!$1:$1,0))*INDEX(城镇化率!$1:$1048576,MATCH($B356,城镇化率!$A:$A,0),MATCH(G$1,城镇化率!$5:$5,0))/100</f>
        <v>94133.196644553318</v>
      </c>
      <c r="H356" s="40">
        <f>INDEX(人口源表!$1:$1048576,MATCH($B356,人口源表!$A:$A,0),MATCH(H$1,人口源表!$1:$1,0))*INDEX(城镇化率!$1:$1048576,MATCH($B356,城镇化率!$A:$A,0),MATCH(H$1,城镇化率!$5:$5,0))/100</f>
        <v>96057.8803767918</v>
      </c>
      <c r="I356" s="40">
        <f>INDEX(人口源表!$1:$1048576,MATCH($B356,人口源表!$A:$A,0),MATCH(I$1,人口源表!$1:$1,0))*INDEX(城镇化率!$1:$1048576,MATCH($B356,城镇化率!$A:$A,0),MATCH(I$1,城镇化率!$5:$5,0))/100</f>
        <v>97308.306279832163</v>
      </c>
      <c r="J356" s="40">
        <f>INDEX(人口源表!$1:$1048576,MATCH($B356,人口源表!$A:$A,0),MATCH(J$1,人口源表!$1:$1,0))*INDEX(城镇化率!$1:$1048576,MATCH($B356,城镇化率!$A:$A,0),MATCH(J$1,城镇化率!$5:$5,0))/100</f>
        <v>98535.337307197828</v>
      </c>
      <c r="K356" s="40">
        <f>INDEX(人口源表!$1:$1048576,MATCH($B356,人口源表!$A:$A,0),MATCH(K$1,人口源表!$1:$1,0))*INDEX(城镇化率!$1:$1048576,MATCH($B356,城镇化率!$A:$A,0),MATCH(K$1,城镇化率!$5:$5,0))/100</f>
        <v>99734.430217114001</v>
      </c>
      <c r="L356" s="40">
        <f>INDEX(人口源表!$1:$1048576,MATCH($B356,人口源表!$A:$A,0),MATCH(L$1,人口源表!$1:$1,0))*INDEX(城镇化率!$1:$1048576,MATCH($B356,城镇化率!$A:$A,0),MATCH(L$1,城镇化率!$5:$5,0))/100</f>
        <v>100900.87811618505</v>
      </c>
      <c r="M356" s="40">
        <f>INDEX(人口源表!$1:$1048576,MATCH($B356,人口源表!$A:$A,0),MATCH(M$1,人口源表!$1:$1,0))*INDEX(城镇化率!$1:$1048576,MATCH($B356,城镇化率!$A:$A,0),MATCH(M$1,城镇化率!$5:$5,0))/100</f>
        <v>102032.5319794602</v>
      </c>
      <c r="N356" s="40">
        <f>INDEX(人口源表!$1:$1048576,MATCH($B356,人口源表!$A:$A,0),MATCH(N$1,人口源表!$1:$1,0))*INDEX(城镇化率!$1:$1048576,MATCH($B356,城镇化率!$A:$A,0),MATCH(N$1,城镇化率!$5:$5,0))/100</f>
        <v>103124.4275182836</v>
      </c>
      <c r="O356" s="40">
        <f>INDEX(人口源表!$1:$1048576,MATCH($B356,人口源表!$A:$A,0),MATCH(O$1,人口源表!$1:$1,0))*INDEX(城镇化率!$1:$1048576,MATCH($B356,城镇化率!$A:$A,0),MATCH(O$1,城镇化率!$5:$5,0))/100</f>
        <v>104175.13338764077</v>
      </c>
      <c r="P356" s="40">
        <f>INDEX(人口源表!$1:$1048576,MATCH($B356,人口源表!$A:$A,0),MATCH(P$1,人口源表!$1:$1,0))*INDEX(城镇化率!$1:$1048576,MATCH($B356,城镇化率!$A:$A,0),MATCH(P$1,城镇化率!$5:$5,0))/100</f>
        <v>105180.38033130155</v>
      </c>
      <c r="Q356" s="40">
        <f>INDEX(人口源表!$1:$1048576,MATCH($B356,人口源表!$A:$A,0),MATCH(Q$1,人口源表!$1:$1,0))*INDEX(城镇化率!$1:$1048576,MATCH($B356,城镇化率!$A:$A,0),MATCH(Q$1,城镇化率!$5:$5,0))/100</f>
        <v>106137.64712405617</v>
      </c>
      <c r="R356" s="40">
        <f>INDEX(人口源表!$1:$1048576,MATCH($B356,人口源表!$A:$A,0),MATCH(R$1,人口源表!$1:$1,0))*INDEX(城镇化率!$1:$1048576,MATCH($B356,城镇化率!$A:$A,0),MATCH(R$1,城镇化率!$5:$5,0))/100</f>
        <v>107045.29696242766</v>
      </c>
      <c r="S356" s="40">
        <f>INDEX(人口源表!$1:$1048576,MATCH($B356,人口源表!$A:$A,0),MATCH(S$1,人口源表!$1:$1,0))*INDEX(城镇化率!$1:$1048576,MATCH($B356,城镇化率!$A:$A,0),MATCH(S$1,城镇化率!$5:$5,0))/100</f>
        <v>107365.57351188894</v>
      </c>
      <c r="T356" s="40">
        <f>INDEX(人口源表!$1:$1048576,MATCH($B356,人口源表!$A:$A,0),MATCH(T$1,人口源表!$1:$1,0))*INDEX(城镇化率!$1:$1048576,MATCH($B356,城镇化率!$A:$A,0),MATCH(T$1,城镇化率!$5:$5,0))/100</f>
        <v>107626.5841476721</v>
      </c>
      <c r="U356" s="40">
        <f>INDEX(人口源表!$1:$1048576,MATCH($B356,人口源表!$A:$A,0),MATCH(U$1,人口源表!$1:$1,0))*INDEX(城镇化率!$1:$1048576,MATCH($B356,城镇化率!$A:$A,0),MATCH(U$1,城镇化率!$5:$5,0))/100</f>
        <v>107827.42924099282</v>
      </c>
      <c r="V356" s="40">
        <f>INDEX(人口源表!$1:$1048576,MATCH($B356,人口源表!$A:$A,0),MATCH(V$1,人口源表!$1:$1,0))*INDEX(城镇化率!$1:$1048576,MATCH($B356,城镇化率!$A:$A,0),MATCH(V$1,城镇化率!$5:$5,0))/100</f>
        <v>107967.20015361319</v>
      </c>
      <c r="W356" s="40">
        <f>INDEX(人口源表!$1:$1048576,MATCH($B356,人口源表!$A:$A,0),MATCH(W$1,人口源表!$1:$1,0))*INDEX(城镇化率!$1:$1048576,MATCH($B356,城镇化率!$A:$A,0),MATCH(W$1,城镇化率!$5:$5,0))/100</f>
        <v>108045.958097068</v>
      </c>
      <c r="X356" s="40">
        <f>INDEX(人口源表!$1:$1048576,MATCH($B356,人口源表!$A:$A,0),MATCH(X$1,人口源表!$1:$1,0))*INDEX(城镇化率!$1:$1048576,MATCH($B356,城镇化率!$A:$A,0),MATCH(X$1,城镇化率!$5:$5,0))/100</f>
        <v>108063.77470140577</v>
      </c>
      <c r="Y356" s="40">
        <f>INDEX(人口源表!$1:$1048576,MATCH($B356,人口源表!$A:$A,0),MATCH(Y$1,人口源表!$1:$1,0))*INDEX(城镇化率!$1:$1048576,MATCH($B356,城镇化率!$A:$A,0),MATCH(Y$1,城镇化率!$5:$5,0))/100</f>
        <v>108022.70967995604</v>
      </c>
      <c r="Z356" s="40">
        <f>INDEX(人口源表!$1:$1048576,MATCH($B356,人口源表!$A:$A,0),MATCH(Z$1,人口源表!$1:$1,0))*INDEX(城镇化率!$1:$1048576,MATCH($B356,城镇化率!$A:$A,0),MATCH(Z$1,城镇化率!$5:$5,0))/100</f>
        <v>107921.89197783143</v>
      </c>
      <c r="AA356" s="40">
        <f>INDEX(人口源表!$1:$1048576,MATCH($B356,人口源表!$A:$A,0),MATCH(AA$1,人口源表!$1:$1,0))*INDEX(城镇化率!$1:$1048576,MATCH($B356,城镇化率!$A:$A,0),MATCH(AA$1,城镇化率!$5:$5,0))/100</f>
        <v>107763.43787363201</v>
      </c>
      <c r="AB356" s="40">
        <f>INDEX(人口源表!$1:$1048576,MATCH($B356,人口源表!$A:$A,0),MATCH(AB$1,人口源表!$1:$1,0))*INDEX(城镇化率!$1:$1048576,MATCH($B356,城镇化率!$A:$A,0),MATCH(AB$1,城镇化率!$5:$5,0))/100</f>
        <v>107158</v>
      </c>
      <c r="AC356" s="40">
        <f>INDEX(人口源表!$1:$1048576,MATCH($B356,人口源表!$A:$A,0),MATCH(AC$1,人口源表!$1:$1,0))*INDEX(城镇化率!$1:$1048576,MATCH($B356,城镇化率!$A:$A,0),MATCH(AC$1,城镇化率!$5:$5,0))/100</f>
        <v>106359</v>
      </c>
      <c r="AD356" s="40">
        <f>INDEX(人口源表!$1:$1048576,MATCH($B356,人口源表!$A:$A,0),MATCH(AD$1,人口源表!$1:$1,0))*INDEX(城镇化率!$1:$1048576,MATCH($B356,城镇化率!$A:$A,0),MATCH(AD$1,城镇化率!$5:$5,0))/100</f>
        <v>105516</v>
      </c>
      <c r="AE356" s="40">
        <f>INDEX(人口源表!$1:$1048576,MATCH($B356,人口源表!$A:$A,0),MATCH(AE$1,人口源表!$1:$1,0))*INDEX(城镇化率!$1:$1048576,MATCH($B356,城镇化率!$A:$A,0),MATCH(AE$1,城镇化率!$5:$5,0))/100</f>
        <v>104630</v>
      </c>
      <c r="AF356" s="40">
        <f>INDEX(人口源表!$1:$1048576,MATCH($B356,人口源表!$A:$A,0),MATCH(AF$1,人口源表!$1:$1,0))*INDEX(城镇化率!$1:$1048576,MATCH($B356,城镇化率!$A:$A,0),MATCH(AF$1,城镇化率!$5:$5,0))/100</f>
        <v>103708</v>
      </c>
      <c r="AG356" s="40">
        <f>INDEX(人口源表!$1:$1048576,MATCH($B356,人口源表!$A:$A,0),MATCH(AG$1,人口源表!$1:$1,0))*INDEX(城镇化率!$1:$1048576,MATCH($B356,城镇化率!$A:$A,0),MATCH(AG$1,城镇化率!$5:$5,0))/100</f>
        <v>102752</v>
      </c>
      <c r="AH356" s="40">
        <f>INDEX(人口源表!$1:$1048576,MATCH($B356,人口源表!$A:$A,0),MATCH(AH$1,人口源表!$1:$1,0))*INDEX(城镇化率!$1:$1048576,MATCH($B356,城镇化率!$A:$A,0),MATCH(AH$1,城镇化率!$5:$5,0))/100</f>
        <v>101768</v>
      </c>
      <c r="AI356" s="40">
        <f>INDEX(人口源表!$1:$1048576,MATCH($B356,人口源表!$A:$A,0),MATCH(AI$1,人口源表!$1:$1,0))*INDEX(城镇化率!$1:$1048576,MATCH($B356,城镇化率!$A:$A,0),MATCH(AI$1,城镇化率!$5:$5,0))/100</f>
        <v>100761</v>
      </c>
      <c r="AJ356" s="40">
        <f>INDEX(人口源表!$1:$1048576,MATCH($B356,人口源表!$A:$A,0),MATCH(AJ$1,人口源表!$1:$1,0))*INDEX(城镇化率!$1:$1048576,MATCH($B356,城镇化率!$A:$A,0),MATCH(AJ$1,城镇化率!$5:$5,0))/100</f>
        <v>99735</v>
      </c>
      <c r="AK356" s="40">
        <f>INDEX(人口源表!$1:$1048576,MATCH($B356,人口源表!$A:$A,0),MATCH(AK$1,人口源表!$1:$1,0))*INDEX(城镇化率!$1:$1048576,MATCH($B356,城镇化率!$A:$A,0),MATCH(AK$1,城镇化率!$5:$5,0))/100</f>
        <v>98697</v>
      </c>
      <c r="AL356" s="40">
        <f>INDEX(人口源表!$1:$1048576,MATCH($B356,人口源表!$A:$A,0),MATCH(AL$1,人口源表!$1:$1,0))*INDEX(城镇化率!$1:$1048576,MATCH($B356,城镇化率!$A:$A,0),MATCH(AL$1,城镇化率!$5:$5,0))/100</f>
        <v>97654</v>
      </c>
      <c r="AM356" s="40">
        <f>INDEX(人口源表!$1:$1048576,MATCH($B356,人口源表!$A:$A,0),MATCH(AM$1,人口源表!$1:$1,0))*INDEX(城镇化率!$1:$1048576,MATCH($B356,城镇化率!$A:$A,0),MATCH(AM$1,城镇化率!$5:$5,0))/100</f>
        <v>96610</v>
      </c>
      <c r="AN356" s="40">
        <f>INDEX(人口源表!$1:$1048576,MATCH($B356,人口源表!$A:$A,0),MATCH(AN$1,人口源表!$1:$1,0))*INDEX(城镇化率!$1:$1048576,MATCH($B356,城镇化率!$A:$A,0),MATCH(AN$1,城镇化率!$5:$5,0))/100</f>
        <v>95574</v>
      </c>
      <c r="AO356" s="40">
        <f>INDEX(人口源表!$1:$1048576,MATCH($B356,人口源表!$A:$A,0),MATCH(AO$1,人口源表!$1:$1,0))*INDEX(城镇化率!$1:$1048576,MATCH($B356,城镇化率!$A:$A,0),MATCH(AO$1,城镇化率!$5:$5,0))/100</f>
        <v>94552</v>
      </c>
      <c r="AP356" s="40">
        <f>INDEX(人口源表!$1:$1048576,MATCH($B356,人口源表!$A:$A,0),MATCH(AP$1,人口源表!$1:$1,0))*INDEX(城镇化率!$1:$1048576,MATCH($B356,城镇化率!$A:$A,0),MATCH(AP$1,城镇化率!$5:$5,0))/100</f>
        <v>93551</v>
      </c>
      <c r="AQ356" s="40">
        <f>INDEX(人口源表!$1:$1048576,MATCH($B356,人口源表!$A:$A,0),MATCH(AQ$1,人口源表!$1:$1,0))*INDEX(城镇化率!$1:$1048576,MATCH($B356,城镇化率!$A:$A,0),MATCH(AQ$1,城镇化率!$5:$5,0))/100</f>
        <v>92580</v>
      </c>
      <c r="AR356" s="40">
        <f>INDEX(人口源表!$1:$1048576,MATCH($B356,人口源表!$A:$A,0),MATCH(AR$1,人口源表!$1:$1,0))*INDEX(城镇化率!$1:$1048576,MATCH($B356,城镇化率!$A:$A,0),MATCH(AR$1,城镇化率!$5:$5,0))/100</f>
        <v>91647</v>
      </c>
      <c r="AS356" s="40">
        <f>INDEX(人口源表!$1:$1048576,MATCH($B356,人口源表!$A:$A,0),MATCH(AS$1,人口源表!$1:$1,0))*INDEX(城镇化率!$1:$1048576,MATCH($B356,城镇化率!$A:$A,0),MATCH(AS$1,城镇化率!$5:$5,0))/100</f>
        <v>90760</v>
      </c>
      <c r="AT356" s="40">
        <f>INDEX(人口源表!$1:$1048576,MATCH($B356,人口源表!$A:$A,0),MATCH(AT$1,人口源表!$1:$1,0))*INDEX(城镇化率!$1:$1048576,MATCH($B356,城镇化率!$A:$A,0),MATCH(AT$1,城镇化率!$5:$5,0))/100</f>
        <v>89928</v>
      </c>
      <c r="AU356" s="40">
        <f>INDEX(人口源表!$1:$1048576,MATCH($B356,人口源表!$A:$A,0),MATCH(AU$1,人口源表!$1:$1,0))*INDEX(城镇化率!$1:$1048576,MATCH($B356,城镇化率!$A:$A,0),MATCH(AU$1,城镇化率!$5:$5,0))/100</f>
        <v>89161</v>
      </c>
      <c r="AV356" s="40">
        <f>INDEX(人口源表!$1:$1048576,MATCH($B356,人口源表!$A:$A,0),MATCH(AV$1,人口源表!$1:$1,0))*INDEX(城镇化率!$1:$1048576,MATCH($B356,城镇化率!$A:$A,0),MATCH(AV$1,城镇化率!$5:$5,0))/100</f>
        <v>88467</v>
      </c>
    </row>
    <row r="357" spans="1:48" x14ac:dyDescent="0.15">
      <c r="A357" s="35" t="s">
        <v>883</v>
      </c>
      <c r="B357" s="4" t="s">
        <v>714</v>
      </c>
      <c r="C357" s="34">
        <f>VLOOKUP(B357,'[1]2016省城人口总结（根）'!B:C,2,FALSE)/100</f>
        <v>0.75167851124802298</v>
      </c>
      <c r="D357" s="40">
        <f>INDEX(人口源表!$1:$1048576,MATCH($B357,人口源表!$A:$A,0),MATCH(D$1,人口源表!$1:$1,0))*INDEX(城镇化率!$1:$1048576,MATCH($B357,城镇化率!$A:$A,0),MATCH(D$1,城镇化率!$5:$5,0))/100</f>
        <v>39647.288792006562</v>
      </c>
      <c r="E357" s="40">
        <f>INDEX(人口源表!$1:$1048576,MATCH($B357,人口源表!$A:$A,0),MATCH(E$1,人口源表!$1:$1,0))*INDEX(城镇化率!$1:$1048576,MATCH($B357,城镇化率!$A:$A,0),MATCH(E$1,城镇化率!$5:$5,0))/100</f>
        <v>40585.183436691492</v>
      </c>
      <c r="F357" s="40">
        <f>INDEX(人口源表!$1:$1048576,MATCH($B357,人口源表!$A:$A,0),MATCH(F$1,人口源表!$1:$1,0))*INDEX(城镇化率!$1:$1048576,MATCH($B357,城镇化率!$A:$A,0),MATCH(F$1,城镇化率!$5:$5,0))/100</f>
        <v>41524.003312854147</v>
      </c>
      <c r="G357" s="40">
        <f>INDEX(人口源表!$1:$1048576,MATCH($B357,人口源表!$A:$A,0),MATCH(G$1,人口源表!$1:$1,0))*INDEX(城镇化率!$1:$1048576,MATCH($B357,城镇化率!$A:$A,0),MATCH(G$1,城镇化率!$5:$5,0))/100</f>
        <v>182636.14614311454</v>
      </c>
      <c r="H357" s="40">
        <f>INDEX(人口源表!$1:$1048576,MATCH($B357,人口源表!$A:$A,0),MATCH(H$1,人口源表!$1:$1,0))*INDEX(城镇化率!$1:$1048576,MATCH($B357,城镇化率!$A:$A,0),MATCH(H$1,城镇化率!$5:$5,0))/100</f>
        <v>186198.31638750609</v>
      </c>
      <c r="I357" s="40">
        <f>INDEX(人口源表!$1:$1048576,MATCH($B357,人口源表!$A:$A,0),MATCH(I$1,人口源表!$1:$1,0))*INDEX(城镇化率!$1:$1048576,MATCH($B357,城镇化率!$A:$A,0),MATCH(I$1,城镇化率!$5:$5,0))/100</f>
        <v>188394.92208337321</v>
      </c>
      <c r="J357" s="40">
        <f>INDEX(人口源表!$1:$1048576,MATCH($B357,人口源表!$A:$A,0),MATCH(J$1,人口源表!$1:$1,0))*INDEX(城镇化率!$1:$1048576,MATCH($B357,城镇化率!$A:$A,0),MATCH(J$1,城镇化率!$5:$5,0))/100</f>
        <v>190492.15255882134</v>
      </c>
      <c r="K357" s="40">
        <f>INDEX(人口源表!$1:$1048576,MATCH($B357,人口源表!$A:$A,0),MATCH(K$1,人口源表!$1:$1,0))*INDEX(城镇化率!$1:$1048576,MATCH($B357,城镇化率!$A:$A,0),MATCH(K$1,城镇化率!$5:$5,0))/100</f>
        <v>192486.55377384543</v>
      </c>
      <c r="L357" s="40">
        <f>INDEX(人口源表!$1:$1048576,MATCH($B357,人口源表!$A:$A,0),MATCH(L$1,人口源表!$1:$1,0))*INDEX(城镇化率!$1:$1048576,MATCH($B357,城镇化率!$A:$A,0),MATCH(L$1,城镇化率!$5:$5,0))/100</f>
        <v>194374.60007641229</v>
      </c>
      <c r="M357" s="40">
        <f>INDEX(人口源表!$1:$1048576,MATCH($B357,人口源表!$A:$A,0),MATCH(M$1,人口源表!$1:$1,0))*INDEX(城镇化率!$1:$1048576,MATCH($B357,城镇化率!$A:$A,0),MATCH(M$1,城镇化率!$5:$5,0))/100</f>
        <v>196154.3833285509</v>
      </c>
      <c r="N357" s="40">
        <f>INDEX(人口源表!$1:$1048576,MATCH($B357,人口源表!$A:$A,0),MATCH(N$1,人口源表!$1:$1,0))*INDEX(城镇化率!$1:$1048576,MATCH($B357,城镇化率!$A:$A,0),MATCH(N$1,城镇化率!$5:$5,0))/100</f>
        <v>197823.9889524024</v>
      </c>
      <c r="O357" s="40">
        <f>INDEX(人口源表!$1:$1048576,MATCH($B357,人口源表!$A:$A,0),MATCH(O$1,人口源表!$1:$1,0))*INDEX(城镇化率!$1:$1048576,MATCH($B357,城镇化率!$A:$A,0),MATCH(O$1,城镇化率!$5:$5,0))/100</f>
        <v>199381.4963721431</v>
      </c>
      <c r="P357" s="40">
        <f>INDEX(人口源表!$1:$1048576,MATCH($B357,人口源表!$A:$A,0),MATCH(P$1,人口源表!$1:$1,0))*INDEX(城镇化率!$1:$1048576,MATCH($B357,城镇化率!$A:$A,0),MATCH(P$1,城镇化率!$5:$5,0))/100</f>
        <v>200824.10869261352</v>
      </c>
      <c r="Q357" s="40">
        <f>INDEX(人口源表!$1:$1048576,MATCH($B357,人口源表!$A:$A,0),MATCH(Q$1,人口源表!$1:$1,0))*INDEX(城镇化率!$1:$1048576,MATCH($B357,城镇化率!$A:$A,0),MATCH(Q$1,城镇化率!$5:$5,0))/100</f>
        <v>202152.50706284863</v>
      </c>
      <c r="R357" s="40">
        <f>INDEX(人口源表!$1:$1048576,MATCH($B357,人口源表!$A:$A,0),MATCH(R$1,人口源表!$1:$1,0))*INDEX(城镇化率!$1:$1048576,MATCH($B357,城镇化率!$A:$A,0),MATCH(R$1,城镇化率!$5:$5,0))/100</f>
        <v>203363.91994305223</v>
      </c>
      <c r="S357" s="40">
        <f>INDEX(人口源表!$1:$1048576,MATCH($B357,人口源表!$A:$A,0),MATCH(S$1,人口源表!$1:$1,0))*INDEX(城镇化率!$1:$1048576,MATCH($B357,城镇化率!$A:$A,0),MATCH(S$1,城镇化率!$5:$5,0))/100</f>
        <v>203446.95200116624</v>
      </c>
      <c r="T357" s="40">
        <f>INDEX(人口源表!$1:$1048576,MATCH($B357,人口源表!$A:$A,0),MATCH(T$1,人口源表!$1:$1,0))*INDEX(城镇化率!$1:$1048576,MATCH($B357,城镇化率!$A:$A,0),MATCH(T$1,城镇化率!$5:$5,0))/100</f>
        <v>203408.19892546744</v>
      </c>
      <c r="U357" s="40">
        <f>INDEX(人口源表!$1:$1048576,MATCH($B357,人口源表!$A:$A,0),MATCH(U$1,人口源表!$1:$1,0))*INDEX(城镇化率!$1:$1048576,MATCH($B357,城镇化率!$A:$A,0),MATCH(U$1,城镇化率!$5:$5,0))/100</f>
        <v>203250.36149131588</v>
      </c>
      <c r="V357" s="40">
        <f>INDEX(人口源表!$1:$1048576,MATCH($B357,人口源表!$A:$A,0),MATCH(V$1,人口源表!$1:$1,0))*INDEX(城镇化率!$1:$1048576,MATCH($B357,城镇化率!$A:$A,0),MATCH(V$1,城镇化率!$5:$5,0))/100</f>
        <v>202975.30649154686</v>
      </c>
      <c r="W357" s="40">
        <f>INDEX(人口源表!$1:$1048576,MATCH($B357,人口源表!$A:$A,0),MATCH(W$1,人口源表!$1:$1,0))*INDEX(城镇化率!$1:$1048576,MATCH($B357,城镇化率!$A:$A,0),MATCH(W$1,城镇化率!$5:$5,0))/100</f>
        <v>202586.77719320857</v>
      </c>
      <c r="X357" s="40">
        <f>INDEX(人口源表!$1:$1048576,MATCH($B357,人口源表!$A:$A,0),MATCH(X$1,人口源表!$1:$1,0))*INDEX(城镇化率!$1:$1048576,MATCH($B357,城镇化率!$A:$A,0),MATCH(X$1,城镇化率!$5:$5,0))/100</f>
        <v>202087.69384060393</v>
      </c>
      <c r="Y357" s="40">
        <f>INDEX(人口源表!$1:$1048576,MATCH($B357,人口源表!$A:$A,0),MATCH(Y$1,人口源表!$1:$1,0))*INDEX(城镇化率!$1:$1048576,MATCH($B357,城镇化率!$A:$A,0),MATCH(Y$1,城镇化率!$5:$5,0))/100</f>
        <v>201481.97168050343</v>
      </c>
      <c r="Z357" s="40">
        <f>INDEX(人口源表!$1:$1048576,MATCH($B357,人口源表!$A:$A,0),MATCH(Z$1,人口源表!$1:$1,0))*INDEX(城镇化率!$1:$1048576,MATCH($B357,城镇化率!$A:$A,0),MATCH(Z$1,城镇化率!$5:$5,0))/100</f>
        <v>200773.62052659673</v>
      </c>
      <c r="AA357" s="40">
        <f>INDEX(人口源表!$1:$1048576,MATCH($B357,人口源表!$A:$A,0),MATCH(AA$1,人口源表!$1:$1,0))*INDEX(城镇化率!$1:$1048576,MATCH($B357,城镇化率!$A:$A,0),MATCH(AA$1,城镇化率!$5:$5,0))/100</f>
        <v>199967.67507091165</v>
      </c>
      <c r="AB357" s="40">
        <f>INDEX(人口源表!$1:$1048576,MATCH($B357,人口源表!$A:$A,0),MATCH(AB$1,人口源表!$1:$1,0))*INDEX(城镇化率!$1:$1048576,MATCH($B357,城镇化率!$A:$A,0),MATCH(AB$1,城镇化率!$5:$5,0))/100</f>
        <v>199069.28566449985</v>
      </c>
      <c r="AC357" s="40">
        <f>INDEX(人口源表!$1:$1048576,MATCH($B357,人口源表!$A:$A,0),MATCH(AC$1,人口源表!$1:$1,0))*INDEX(城镇化率!$1:$1048576,MATCH($B357,城镇化率!$A:$A,0),MATCH(AC$1,城镇化率!$5:$5,0))/100</f>
        <v>197840.39388859994</v>
      </c>
      <c r="AD357" s="40">
        <f>INDEX(人口源表!$1:$1048576,MATCH($B357,人口源表!$A:$A,0),MATCH(AD$1,人口源表!$1:$1,0))*INDEX(城镇化率!$1:$1048576,MATCH($B357,城镇化率!$A:$A,0),MATCH(AD$1,城镇化率!$5:$5,0))/100</f>
        <v>196534.49352466557</v>
      </c>
      <c r="AE357" s="40">
        <f>INDEX(人口源表!$1:$1048576,MATCH($B357,人口源表!$A:$A,0),MATCH(AE$1,人口源表!$1:$1,0))*INDEX(城镇化率!$1:$1048576,MATCH($B357,城镇化率!$A:$A,0),MATCH(AE$1,城镇化率!$5:$5,0))/100</f>
        <v>195157.38678785201</v>
      </c>
      <c r="AF357" s="40">
        <f>INDEX(人口源表!$1:$1048576,MATCH($B357,人口源表!$A:$A,0),MATCH(AF$1,人口源表!$1:$1,0))*INDEX(城镇化率!$1:$1048576,MATCH($B357,城镇化率!$A:$A,0),MATCH(AF$1,城镇化率!$5:$5,0))/100</f>
        <v>193715.9175285158</v>
      </c>
      <c r="AG357" s="40">
        <f>INDEX(人口源表!$1:$1048576,MATCH($B357,人口源表!$A:$A,0),MATCH(AG$1,人口源表!$1:$1,0))*INDEX(城镇化率!$1:$1048576,MATCH($B357,城镇化率!$A:$A,0),MATCH(AG$1,城镇化率!$5:$5,0))/100</f>
        <v>192217.99000351745</v>
      </c>
      <c r="AH357" s="40">
        <f>INDEX(人口源表!$1:$1048576,MATCH($B357,人口源表!$A:$A,0),MATCH(AH$1,人口源表!$1:$1,0))*INDEX(城镇化率!$1:$1048576,MATCH($B357,城镇化率!$A:$A,0),MATCH(AH$1,城镇化率!$5:$5,0))/100</f>
        <v>190673.54288597257</v>
      </c>
      <c r="AI357" s="40">
        <f>INDEX(人口源表!$1:$1048576,MATCH($B357,人口源表!$A:$A,0),MATCH(AI$1,人口源表!$1:$1,0))*INDEX(城镇化率!$1:$1048576,MATCH($B357,城镇化率!$A:$A,0),MATCH(AI$1,城镇化率!$5:$5,0))/100</f>
        <v>189089.79330901295</v>
      </c>
      <c r="AJ357" s="40">
        <f>INDEX(人口源表!$1:$1048576,MATCH($B357,人口源表!$A:$A,0),MATCH(AJ$1,人口源表!$1:$1,0))*INDEX(城镇化率!$1:$1048576,MATCH($B357,城镇化率!$A:$A,0),MATCH(AJ$1,城镇化率!$5:$5,0))/100</f>
        <v>187475.99534232181</v>
      </c>
      <c r="AK357" s="40">
        <f>INDEX(人口源表!$1:$1048576,MATCH($B357,人口源表!$A:$A,0),MATCH(AK$1,人口源表!$1:$1,0))*INDEX(城镇化率!$1:$1048576,MATCH($B357,城镇化率!$A:$A,0),MATCH(AK$1,城镇化率!$5:$5,0))/100</f>
        <v>185843.47734141353</v>
      </c>
      <c r="AL357" s="40">
        <f>INDEX(人口源表!$1:$1048576,MATCH($B357,人口源表!$A:$A,0),MATCH(AL$1,人口源表!$1:$1,0))*INDEX(城镇化率!$1:$1048576,MATCH($B357,城镇化率!$A:$A,0),MATCH(AL$1,城镇化率!$5:$5,0))/100</f>
        <v>184200.83214644634</v>
      </c>
      <c r="AM357" s="40">
        <f>INDEX(人口源表!$1:$1048576,MATCH($B357,人口源表!$A:$A,0),MATCH(AM$1,人口源表!$1:$1,0))*INDEX(城镇化率!$1:$1048576,MATCH($B357,城镇化率!$A:$A,0),MATCH(AM$1,城镇化率!$5:$5,0))/100</f>
        <v>182560.67607360578</v>
      </c>
      <c r="AN357" s="40">
        <f>INDEX(人口源表!$1:$1048576,MATCH($B357,人口源表!$A:$A,0),MATCH(AN$1,人口源表!$1:$1,0))*INDEX(城镇化率!$1:$1048576,MATCH($B357,城镇化率!$A:$A,0),MATCH(AN$1,城镇化率!$5:$5,0))/100</f>
        <v>180932.88566545222</v>
      </c>
      <c r="AO357" s="40">
        <f>INDEX(人口源表!$1:$1048576,MATCH($B357,人口源表!$A:$A,0),MATCH(AO$1,人口源表!$1:$1,0))*INDEX(城镇化率!$1:$1048576,MATCH($B357,城镇化率!$A:$A,0),MATCH(AO$1,城镇化率!$5:$5,0))/100</f>
        <v>179330.42737228211</v>
      </c>
      <c r="AP357" s="40">
        <f>INDEX(人口源表!$1:$1048576,MATCH($B357,人口源表!$A:$A,0),MATCH(AP$1,人口源表!$1:$1,0))*INDEX(城镇化率!$1:$1048576,MATCH($B357,城镇化率!$A:$A,0),MATCH(AP$1,城镇化率!$5:$5,0))/100</f>
        <v>177765.47752832531</v>
      </c>
      <c r="AQ357" s="40">
        <f>INDEX(人口源表!$1:$1048576,MATCH($B357,人口源表!$A:$A,0),MATCH(AQ$1,人口源表!$1:$1,0))*INDEX(城镇化率!$1:$1048576,MATCH($B357,城镇化率!$A:$A,0),MATCH(AQ$1,城镇化率!$5:$5,0))/100</f>
        <v>176250.39355100531</v>
      </c>
      <c r="AR357" s="40">
        <f>INDEX(人口源表!$1:$1048576,MATCH($B357,人口源表!$A:$A,0),MATCH(AR$1,人口源表!$1:$1,0))*INDEX(城镇化率!$1:$1048576,MATCH($B357,城镇化率!$A:$A,0),MATCH(AR$1,城镇化率!$5:$5,0))/100</f>
        <v>174800.69059866577</v>
      </c>
      <c r="AS357" s="40">
        <f>INDEX(人口源表!$1:$1048576,MATCH($B357,人口源表!$A:$A,0),MATCH(AS$1,人口源表!$1:$1,0))*INDEX(城镇化率!$1:$1048576,MATCH($B357,城镇化率!$A:$A,0),MATCH(AS$1,城镇化率!$5:$5,0))/100</f>
        <v>173429.12701108254</v>
      </c>
      <c r="AT357" s="40">
        <f>INDEX(人口源表!$1:$1048576,MATCH($B357,人口源表!$A:$A,0),MATCH(AT$1,人口源表!$1:$1,0))*INDEX(城镇化率!$1:$1048576,MATCH($B357,城镇化率!$A:$A,0),MATCH(AT$1,城镇化率!$5:$5,0))/100</f>
        <v>172150.64588738538</v>
      </c>
      <c r="AU357" s="40">
        <f>INDEX(人口源表!$1:$1048576,MATCH($B357,人口源表!$A:$A,0),MATCH(AU$1,人口源表!$1:$1,0))*INDEX(城镇化率!$1:$1048576,MATCH($B357,城镇化率!$A:$A,0),MATCH(AU$1,城镇化率!$5:$5,0))/100</f>
        <v>170485</v>
      </c>
      <c r="AV357" s="40">
        <f>INDEX(人口源表!$1:$1048576,MATCH($B357,人口源表!$A:$A,0),MATCH(AV$1,人口源表!$1:$1,0))*INDEX(城镇化率!$1:$1048576,MATCH($B357,城镇化率!$A:$A,0),MATCH(AV$1,城镇化率!$5:$5,0))/100</f>
        <v>168807</v>
      </c>
    </row>
    <row r="358" spans="1:48" x14ac:dyDescent="0.15">
      <c r="A358" s="35" t="s">
        <v>883</v>
      </c>
      <c r="B358" s="4" t="s">
        <v>716</v>
      </c>
      <c r="C358" s="34">
        <f>VLOOKUP(B358,'[1]2016省城人口总结（根）'!B:C,2,FALSE)/100</f>
        <v>0.50033603260914394</v>
      </c>
      <c r="D358" s="40">
        <f>INDEX(人口源表!$1:$1048576,MATCH($B358,人口源表!$A:$A,0),MATCH(D$1,人口源表!$1:$1,0))*INDEX(城镇化率!$1:$1048576,MATCH($B358,城镇化率!$A:$A,0),MATCH(D$1,城镇化率!$5:$5,0))/100</f>
        <v>28395.885161042228</v>
      </c>
      <c r="E358" s="40">
        <f>INDEX(人口源表!$1:$1048576,MATCH($B358,人口源表!$A:$A,0),MATCH(E$1,人口源表!$1:$1,0))*INDEX(城镇化率!$1:$1048576,MATCH($B358,城镇化率!$A:$A,0),MATCH(E$1,城镇化率!$5:$5,0))/100</f>
        <v>29067.617060878965</v>
      </c>
      <c r="F358" s="40">
        <f>INDEX(人口源表!$1:$1048576,MATCH($B358,人口源表!$A:$A,0),MATCH(F$1,人口源表!$1:$1,0))*INDEX(城镇化率!$1:$1048576,MATCH($B358,城镇化率!$A:$A,0),MATCH(F$1,城镇化率!$5:$5,0))/100</f>
        <v>29740.011623096649</v>
      </c>
      <c r="G358" s="40">
        <f>INDEX(人口源表!$1:$1048576,MATCH($B358,人口源表!$A:$A,0),MATCH(G$1,人口源表!$1:$1,0))*INDEX(城镇化率!$1:$1048576,MATCH($B358,城镇化率!$A:$A,0),MATCH(G$1,城镇化率!$5:$5,0))/100</f>
        <v>69676.887778752643</v>
      </c>
      <c r="H358" s="40">
        <f>INDEX(人口源表!$1:$1048576,MATCH($B358,人口源表!$A:$A,0),MATCH(H$1,人口源表!$1:$1,0))*INDEX(城镇化率!$1:$1048576,MATCH($B358,城镇化率!$A:$A,0),MATCH(H$1,城镇化率!$5:$5,0))/100</f>
        <v>71281.346968941885</v>
      </c>
      <c r="I358" s="40">
        <f>INDEX(人口源表!$1:$1048576,MATCH($B358,人口源表!$A:$A,0),MATCH(I$1,人口源表!$1:$1,0))*INDEX(城镇化率!$1:$1048576,MATCH($B358,城镇化率!$A:$A,0),MATCH(I$1,城镇化率!$5:$5,0))/100</f>
        <v>72386.10587959073</v>
      </c>
      <c r="J358" s="40">
        <f>INDEX(人口源表!$1:$1048576,MATCH($B358,人口源表!$A:$A,0),MATCH(J$1,人口源表!$1:$1,0))*INDEX(城镇化率!$1:$1048576,MATCH($B358,城镇化率!$A:$A,0),MATCH(J$1,城镇化率!$5:$5,0))/100</f>
        <v>73472.524580490121</v>
      </c>
      <c r="K358" s="40">
        <f>INDEX(人口源表!$1:$1048576,MATCH($B358,人口源表!$A:$A,0),MATCH(K$1,人口源表!$1:$1,0))*INDEX(城镇化率!$1:$1048576,MATCH($B358,城镇化率!$A:$A,0),MATCH(K$1,城镇化率!$5:$5,0))/100</f>
        <v>74535.93235376582</v>
      </c>
      <c r="L358" s="40">
        <f>INDEX(人口源表!$1:$1048576,MATCH($B358,人口源表!$A:$A,0),MATCH(L$1,人口源表!$1:$1,0))*INDEX(城镇化率!$1:$1048576,MATCH($B358,城镇化率!$A:$A,0),MATCH(L$1,城镇化率!$5:$5,0))/100</f>
        <v>75573.157349851565</v>
      </c>
      <c r="M358" s="40">
        <f>INDEX(人口源表!$1:$1048576,MATCH($B358,人口源表!$A:$A,0),MATCH(M$1,人口源表!$1:$1,0))*INDEX(城镇化率!$1:$1048576,MATCH($B358,城镇化率!$A:$A,0),MATCH(M$1,城镇化率!$5:$5,0))/100</f>
        <v>76580.918273568677</v>
      </c>
      <c r="N358" s="40">
        <f>INDEX(人口源表!$1:$1048576,MATCH($B358,人口源表!$A:$A,0),MATCH(N$1,人口源表!$1:$1,0))*INDEX(城镇化率!$1:$1048576,MATCH($B358,城镇化率!$A:$A,0),MATCH(N$1,城镇化率!$5:$5,0))/100</f>
        <v>77555.821806503605</v>
      </c>
      <c r="O358" s="40">
        <f>INDEX(人口源表!$1:$1048576,MATCH($B358,人口源表!$A:$A,0),MATCH(O$1,人口源表!$1:$1,0))*INDEX(城镇化率!$1:$1048576,MATCH($B358,城镇化率!$A:$A,0),MATCH(O$1,城镇化率!$5:$5,0))/100</f>
        <v>78495.507725651623</v>
      </c>
      <c r="P358" s="40">
        <f>INDEX(人口源表!$1:$1048576,MATCH($B358,人口源表!$A:$A,0),MATCH(P$1,人口源表!$1:$1,0))*INDEX(城镇化率!$1:$1048576,MATCH($B358,城镇化率!$A:$A,0),MATCH(P$1,城镇化率!$5:$5,0))/100</f>
        <v>79397.544388834576</v>
      </c>
      <c r="Q358" s="40">
        <f>INDEX(人口源表!$1:$1048576,MATCH($B358,人口源表!$A:$A,0),MATCH(Q$1,人口源表!$1:$1,0))*INDEX(城镇化率!$1:$1048576,MATCH($B358,城镇化率!$A:$A,0),MATCH(Q$1,城镇化率!$5:$5,0))/100</f>
        <v>80258.256336701001</v>
      </c>
      <c r="R358" s="40">
        <f>INDEX(人口源表!$1:$1048576,MATCH($B358,人口源表!$A:$A,0),MATCH(R$1,人口源表!$1:$1,0))*INDEX(城镇化率!$1:$1048576,MATCH($B358,城镇化率!$A:$A,0),MATCH(R$1,城镇化率!$5:$5,0))/100</f>
        <v>81076.211712300137</v>
      </c>
      <c r="S358" s="40">
        <f>INDEX(人口源表!$1:$1048576,MATCH($B358,人口源表!$A:$A,0),MATCH(S$1,人口源表!$1:$1,0))*INDEX(城镇化率!$1:$1048576,MATCH($B358,城镇化率!$A:$A,0),MATCH(S$1,城镇化率!$5:$5,0))/100</f>
        <v>81444.751235085321</v>
      </c>
      <c r="T358" s="40">
        <f>INDEX(人口源表!$1:$1048576,MATCH($B358,人口源表!$A:$A,0),MATCH(T$1,人口源表!$1:$1,0))*INDEX(城镇化率!$1:$1048576,MATCH($B358,城镇化率!$A:$A,0),MATCH(T$1,城镇化率!$5:$5,0))/100</f>
        <v>81760.605011443826</v>
      </c>
      <c r="U358" s="40">
        <f>INDEX(人口源表!$1:$1048576,MATCH($B358,人口源表!$A:$A,0),MATCH(U$1,人口源表!$1:$1,0))*INDEX(城镇化率!$1:$1048576,MATCH($B358,城镇化率!$A:$A,0),MATCH(U$1,城镇化率!$5:$5,0))/100</f>
        <v>82024.165599956817</v>
      </c>
      <c r="V358" s="40">
        <f>INDEX(人口源表!$1:$1048576,MATCH($B358,人口源表!$A:$A,0),MATCH(V$1,人口源表!$1:$1,0))*INDEX(城镇化率!$1:$1048576,MATCH($B358,城镇化率!$A:$A,0),MATCH(V$1,城镇化率!$5:$5,0))/100</f>
        <v>82235.238270601651</v>
      </c>
      <c r="W358" s="40">
        <f>INDEX(人口源表!$1:$1048576,MATCH($B358,人口源表!$A:$A,0),MATCH(W$1,人口源表!$1:$1,0))*INDEX(城镇化率!$1:$1048576,MATCH($B358,城镇化率!$A:$A,0),MATCH(W$1,城镇化率!$5:$5,0))/100</f>
        <v>82393.026157641827</v>
      </c>
      <c r="X358" s="40">
        <f>INDEX(人口源表!$1:$1048576,MATCH($B358,人口源表!$A:$A,0),MATCH(X$1,人口源表!$1:$1,0))*INDEX(城镇化率!$1:$1048576,MATCH($B358,城镇化率!$A:$A,0),MATCH(X$1,城镇化率!$5:$5,0))/100</f>
        <v>82497.942858045979</v>
      </c>
      <c r="Y358" s="40">
        <f>INDEX(人口源表!$1:$1048576,MATCH($B358,人口源表!$A:$A,0),MATCH(Y$1,人口源表!$1:$1,0))*INDEX(城镇化率!$1:$1048576,MATCH($B358,城镇化率!$A:$A,0),MATCH(Y$1,城镇化率!$5:$5,0))/100</f>
        <v>82550.418287710912</v>
      </c>
      <c r="Z358" s="40">
        <f>INDEX(人口源表!$1:$1048576,MATCH($B358,人口源表!$A:$A,0),MATCH(Z$1,人口源表!$1:$1,0))*INDEX(城镇化率!$1:$1048576,MATCH($B358,城镇化率!$A:$A,0),MATCH(Z$1,城镇化率!$5:$5,0))/100</f>
        <v>82551.514249563756</v>
      </c>
      <c r="AA358" s="40">
        <f>INDEX(人口源表!$1:$1048576,MATCH($B358,人口源表!$A:$A,0),MATCH(AA$1,人口源表!$1:$1,0))*INDEX(城镇化率!$1:$1048576,MATCH($B358,城镇化率!$A:$A,0),MATCH(AA$1,城镇化率!$5:$5,0))/100</f>
        <v>82502.321649743535</v>
      </c>
      <c r="AB358" s="40">
        <f>INDEX(人口源表!$1:$1048576,MATCH($B358,人口源表!$A:$A,0),MATCH(AB$1,人口源表!$1:$1,0))*INDEX(城镇化率!$1:$1048576,MATCH($B358,城镇化率!$A:$A,0),MATCH(AB$1,城镇化率!$5:$5,0))/100</f>
        <v>82404.5823933348</v>
      </c>
      <c r="AC358" s="40">
        <f>INDEX(人口源表!$1:$1048576,MATCH($B358,人口源表!$A:$A,0),MATCH(AC$1,人口源表!$1:$1,0))*INDEX(城镇化率!$1:$1048576,MATCH($B358,城镇化率!$A:$A,0),MATCH(AC$1,城镇化率!$5:$5,0))/100</f>
        <v>82159.42168788753</v>
      </c>
      <c r="AD358" s="40">
        <f>INDEX(人口源表!$1:$1048576,MATCH($B358,人口源表!$A:$A,0),MATCH(AD$1,人口源表!$1:$1,0))*INDEX(城镇化率!$1:$1048576,MATCH($B358,城镇化率!$A:$A,0),MATCH(AD$1,城镇化率!$5:$5,0))/100</f>
        <v>81870.538387142224</v>
      </c>
      <c r="AE358" s="40">
        <f>INDEX(人口源表!$1:$1048576,MATCH($B358,人口源表!$A:$A,0),MATCH(AE$1,人口源表!$1:$1,0))*INDEX(城镇化率!$1:$1048576,MATCH($B358,城镇化率!$A:$A,0),MATCH(AE$1,城镇化率!$5:$5,0))/100</f>
        <v>81540.595607828771</v>
      </c>
      <c r="AF358" s="40">
        <f>INDEX(人口源表!$1:$1048576,MATCH($B358,人口源表!$A:$A,0),MATCH(AF$1,人口源表!$1:$1,0))*INDEX(城镇化率!$1:$1048576,MATCH($B358,城镇化率!$A:$A,0),MATCH(AF$1,城镇化率!$5:$5,0))/100</f>
        <v>81172.931213625809</v>
      </c>
      <c r="AG358" s="40">
        <f>INDEX(人口源表!$1:$1048576,MATCH($B358,人口源表!$A:$A,0),MATCH(AG$1,人口源表!$1:$1,0))*INDEX(城镇化率!$1:$1048576,MATCH($B358,城镇化率!$A:$A,0),MATCH(AG$1,城镇化率!$5:$5,0))/100</f>
        <v>80770.936829363913</v>
      </c>
      <c r="AH358" s="40">
        <f>INDEX(人口源表!$1:$1048576,MATCH($B358,人口源表!$A:$A,0),MATCH(AH$1,人口源表!$1:$1,0))*INDEX(城镇化率!$1:$1048576,MATCH($B358,城镇化率!$A:$A,0),MATCH(AH$1,城镇化率!$5:$5,0))/100</f>
        <v>80338.694049887825</v>
      </c>
      <c r="AI358" s="40">
        <f>INDEX(人口源表!$1:$1048576,MATCH($B358,人口源表!$A:$A,0),MATCH(AI$1,人口源表!$1:$1,0))*INDEX(城镇化率!$1:$1048576,MATCH($B358,城镇化率!$A:$A,0),MATCH(AI$1,城镇化率!$5:$5,0))/100</f>
        <v>79880.986944805365</v>
      </c>
      <c r="AJ358" s="40">
        <f>INDEX(人口源表!$1:$1048576,MATCH($B358,人口源表!$A:$A,0),MATCH(AJ$1,人口源表!$1:$1,0))*INDEX(城镇化率!$1:$1048576,MATCH($B358,城镇化率!$A:$A,0),MATCH(AJ$1,城镇化率!$5:$5,0))/100</f>
        <v>79401.3932209247</v>
      </c>
      <c r="AK358" s="40">
        <f>INDEX(人口源表!$1:$1048576,MATCH($B358,人口源表!$A:$A,0),MATCH(AK$1,人口源表!$1:$1,0))*INDEX(城镇化率!$1:$1048576,MATCH($B358,城镇化率!$A:$A,0),MATCH(AK$1,城镇化率!$5:$5,0))/100</f>
        <v>78906.761146423421</v>
      </c>
      <c r="AL358" s="40">
        <f>INDEX(人口源表!$1:$1048576,MATCH($B358,人口源表!$A:$A,0),MATCH(AL$1,人口源表!$1:$1,0))*INDEX(城镇化率!$1:$1048576,MATCH($B358,城镇化率!$A:$A,0),MATCH(AL$1,城镇化率!$5:$5,0))/100</f>
        <v>78400.817356301384</v>
      </c>
      <c r="AM358" s="40">
        <f>INDEX(人口源表!$1:$1048576,MATCH($B358,人口源表!$A:$A,0),MATCH(AM$1,人口源表!$1:$1,0))*INDEX(城镇化率!$1:$1048576,MATCH($B358,城镇化率!$A:$A,0),MATCH(AM$1,城镇化率!$5:$5,0))/100</f>
        <v>77891.232444131107</v>
      </c>
      <c r="AN358" s="40">
        <f>INDEX(人口源表!$1:$1048576,MATCH($B358,人口源表!$A:$A,0),MATCH(AN$1,人口源表!$1:$1,0))*INDEX(城镇化率!$1:$1048576,MATCH($B358,城镇化率!$A:$A,0),MATCH(AN$1,城镇化率!$5:$5,0))/100</f>
        <v>77383.192693662771</v>
      </c>
      <c r="AO358" s="40">
        <f>INDEX(人口源表!$1:$1048576,MATCH($B358,人口源表!$A:$A,0),MATCH(AO$1,人口源表!$1:$1,0))*INDEX(城镇化率!$1:$1048576,MATCH($B358,城镇化率!$A:$A,0),MATCH(AO$1,城镇化率!$5:$5,0))/100</f>
        <v>76883.920766343042</v>
      </c>
      <c r="AP358" s="40">
        <f>INDEX(人口源表!$1:$1048576,MATCH($B358,人口源表!$A:$A,0),MATCH(AP$1,人口源表!$1:$1,0))*INDEX(城镇化率!$1:$1048576,MATCH($B358,城镇化率!$A:$A,0),MATCH(AP$1,城镇化率!$5:$5,0))/100</f>
        <v>76401.40311065159</v>
      </c>
      <c r="AQ358" s="40">
        <f>INDEX(人口源表!$1:$1048576,MATCH($B358,人口源表!$A:$A,0),MATCH(AQ$1,人口源表!$1:$1,0))*INDEX(城镇化率!$1:$1048576,MATCH($B358,城镇化率!$A:$A,0),MATCH(AQ$1,城镇化率!$5:$5,0))/100</f>
        <v>75942.430565251459</v>
      </c>
      <c r="AR358" s="40">
        <f>INDEX(人口源表!$1:$1048576,MATCH($B358,人口源表!$A:$A,0),MATCH(AR$1,人口源表!$1:$1,0))*INDEX(城镇化率!$1:$1048576,MATCH($B358,城镇化率!$A:$A,0),MATCH(AR$1,城镇化率!$5:$5,0))/100</f>
        <v>75515.214967238644</v>
      </c>
      <c r="AS358" s="40">
        <f>INDEX(人口源表!$1:$1048576,MATCH($B358,人口源表!$A:$A,0),MATCH(AS$1,人口源表!$1:$1,0))*INDEX(城镇化率!$1:$1048576,MATCH($B358,城镇化率!$A:$A,0),MATCH(AS$1,城镇化率!$5:$5,0))/100</f>
        <v>75128.752425952698</v>
      </c>
      <c r="AT358" s="40">
        <f>INDEX(人口源表!$1:$1048576,MATCH($B358,人口源表!$A:$A,0),MATCH(AT$1,人口源表!$1:$1,0))*INDEX(城镇化率!$1:$1048576,MATCH($B358,城镇化率!$A:$A,0),MATCH(AT$1,城镇化率!$5:$5,0))/100</f>
        <v>74792.836953238235</v>
      </c>
      <c r="AU358" s="40">
        <f>INDEX(人口源表!$1:$1048576,MATCH($B358,人口源表!$A:$A,0),MATCH(AU$1,人口源表!$1:$1,0))*INDEX(城镇化率!$1:$1048576,MATCH($B358,城镇化率!$A:$A,0),MATCH(AU$1,城镇化率!$5:$5,0))/100</f>
        <v>74516.071554030437</v>
      </c>
      <c r="AV358" s="40">
        <f>INDEX(人口源表!$1:$1048576,MATCH($B358,人口源表!$A:$A,0),MATCH(AV$1,人口源表!$1:$1,0))*INDEX(城镇化率!$1:$1048576,MATCH($B358,城镇化率!$A:$A,0),MATCH(AV$1,城镇化率!$5:$5,0))/100</f>
        <v>74308.524724873947</v>
      </c>
    </row>
    <row r="359" spans="1:48" x14ac:dyDescent="0.15">
      <c r="A359" s="35" t="s">
        <v>883</v>
      </c>
      <c r="B359" s="4" t="s">
        <v>718</v>
      </c>
      <c r="C359" s="34">
        <f>VLOOKUP(B359,'[1]2016省城人口总结（根）'!B:C,2,FALSE)/100</f>
        <v>0.69400447438015112</v>
      </c>
      <c r="D359" s="40">
        <f>INDEX(人口源表!$1:$1048576,MATCH($B359,人口源表!$A:$A,0),MATCH(D$1,人口源表!$1:$1,0))*INDEX(城镇化率!$1:$1048576,MATCH($B359,城镇化率!$A:$A,0),MATCH(D$1,城镇化率!$5:$5,0))/100</f>
        <v>54907.906918232264</v>
      </c>
      <c r="E359" s="40">
        <f>INDEX(人口源表!$1:$1048576,MATCH($B359,人口源表!$A:$A,0),MATCH(E$1,人口源表!$1:$1,0))*INDEX(城镇化率!$1:$1048576,MATCH($B359,城镇化率!$A:$A,0),MATCH(E$1,城镇化率!$5:$5,0))/100</f>
        <v>56206.806122150876</v>
      </c>
      <c r="F359" s="40">
        <f>INDEX(人口源表!$1:$1048576,MATCH($B359,人口源表!$A:$A,0),MATCH(F$1,人口源表!$1:$1,0))*INDEX(城镇化率!$1:$1048576,MATCH($B359,城镇化率!$A:$A,0),MATCH(F$1,城镇化率!$5:$5,0))/100</f>
        <v>57506.986687933153</v>
      </c>
      <c r="G359" s="40">
        <f>INDEX(人口源表!$1:$1048576,MATCH($B359,人口源表!$A:$A,0),MATCH(G$1,人口源表!$1:$1,0))*INDEX(城镇化率!$1:$1048576,MATCH($B359,城镇化率!$A:$A,0),MATCH(G$1,城镇化率!$5:$5,0))/100</f>
        <v>186834.3470270549</v>
      </c>
      <c r="H359" s="40">
        <f>INDEX(人口源表!$1:$1048576,MATCH($B359,人口源表!$A:$A,0),MATCH(H$1,人口源表!$1:$1,0))*INDEX(城镇化率!$1:$1048576,MATCH($B359,城镇化率!$A:$A,0),MATCH(H$1,城镇化率!$5:$5,0))/100</f>
        <v>190468.65281525051</v>
      </c>
      <c r="I359" s="40">
        <f>INDEX(人口源表!$1:$1048576,MATCH($B359,人口源表!$A:$A,0),MATCH(I$1,人口源表!$1:$1,0))*INDEX(城镇化率!$1:$1048576,MATCH($B359,城镇化率!$A:$A,0),MATCH(I$1,城镇化率!$5:$5,0))/100</f>
        <v>192803.76682588382</v>
      </c>
      <c r="J359" s="40">
        <f>INDEX(人口源表!$1:$1048576,MATCH($B359,人口源表!$A:$A,0),MATCH(J$1,人口源表!$1:$1,0))*INDEX(城镇化率!$1:$1048576,MATCH($B359,城镇化率!$A:$A,0),MATCH(J$1,城镇化率!$5:$5,0))/100</f>
        <v>195124.88076947653</v>
      </c>
      <c r="K359" s="40">
        <f>INDEX(人口源表!$1:$1048576,MATCH($B359,人口源表!$A:$A,0),MATCH(K$1,人口源表!$1:$1,0))*INDEX(城镇化率!$1:$1048576,MATCH($B359,城镇化率!$A:$A,0),MATCH(K$1,城镇化率!$5:$5,0))/100</f>
        <v>197421.8852249851</v>
      </c>
      <c r="L359" s="40">
        <f>INDEX(人口源表!$1:$1048576,MATCH($B359,人口源表!$A:$A,0),MATCH(L$1,人口源表!$1:$1,0))*INDEX(城镇化率!$1:$1048576,MATCH($B359,城镇化率!$A:$A,0),MATCH(L$1,城镇化率!$5:$5,0))/100</f>
        <v>199683.50963474967</v>
      </c>
      <c r="M359" s="40">
        <f>INDEX(人口源表!$1:$1048576,MATCH($B359,人口源表!$A:$A,0),MATCH(M$1,人口源表!$1:$1,0))*INDEX(城镇化率!$1:$1048576,MATCH($B359,城镇化率!$A:$A,0),MATCH(M$1,城镇化率!$5:$5,0))/100</f>
        <v>201900.39540553623</v>
      </c>
      <c r="N359" s="40">
        <f>INDEX(人口源表!$1:$1048576,MATCH($B359,人口源表!$A:$A,0),MATCH(N$1,人口源表!$1:$1,0))*INDEX(城镇化率!$1:$1048576,MATCH($B359,城镇化率!$A:$A,0),MATCH(N$1,城镇化率!$5:$5,0))/100</f>
        <v>204062.8380651781</v>
      </c>
      <c r="O359" s="40">
        <f>INDEX(人口源表!$1:$1048576,MATCH($B359,人口源表!$A:$A,0),MATCH(O$1,人口源表!$1:$1,0))*INDEX(城镇化率!$1:$1048576,MATCH($B359,城镇化率!$A:$A,0),MATCH(O$1,城镇化率!$5:$5,0))/100</f>
        <v>206162.37089009094</v>
      </c>
      <c r="P359" s="40">
        <f>INDEX(人口源表!$1:$1048576,MATCH($B359,人口源表!$A:$A,0),MATCH(P$1,人口源表!$1:$1,0))*INDEX(城镇化率!$1:$1048576,MATCH($B359,城镇化率!$A:$A,0),MATCH(P$1,城镇化率!$5:$5,0))/100</f>
        <v>208189.42405825868</v>
      </c>
      <c r="Q359" s="40">
        <f>INDEX(人口源表!$1:$1048576,MATCH($B359,人口源表!$A:$A,0),MATCH(Q$1,人口源表!$1:$1,0))*INDEX(城镇化率!$1:$1048576,MATCH($B359,城镇化率!$A:$A,0),MATCH(Q$1,城镇化率!$5:$5,0))/100</f>
        <v>210136.52534862404</v>
      </c>
      <c r="R359" s="40">
        <f>INDEX(人口源表!$1:$1048576,MATCH($B359,人口源表!$A:$A,0),MATCH(R$1,人口源表!$1:$1,0))*INDEX(城镇化率!$1:$1048576,MATCH($B359,城镇化率!$A:$A,0),MATCH(R$1,城镇化率!$5:$5,0))/100</f>
        <v>211996.77362236622</v>
      </c>
      <c r="S359" s="40">
        <f>INDEX(人口源表!$1:$1048576,MATCH($B359,人口源表!$A:$A,0),MATCH(S$1,人口源表!$1:$1,0))*INDEX(城镇化率!$1:$1048576,MATCH($B359,城镇化率!$A:$A,0),MATCH(S$1,城镇化率!$5:$5,0))/100</f>
        <v>212705.63703966915</v>
      </c>
      <c r="T359" s="40">
        <f>INDEX(人口源表!$1:$1048576,MATCH($B359,人口源表!$A:$A,0),MATCH(T$1,人口源表!$1:$1,0))*INDEX(城镇化率!$1:$1048576,MATCH($B359,城镇化率!$A:$A,0),MATCH(T$1,城镇化率!$5:$5,0))/100</f>
        <v>213301.97721095313</v>
      </c>
      <c r="U359" s="40">
        <f>INDEX(人口源表!$1:$1048576,MATCH($B359,人口源表!$A:$A,0),MATCH(U$1,人口源表!$1:$1,0))*INDEX(城镇化率!$1:$1048576,MATCH($B359,城镇化率!$A:$A,0),MATCH(U$1,城镇化率!$5:$5,0))/100</f>
        <v>213784.07962236842</v>
      </c>
      <c r="V359" s="40">
        <f>INDEX(人口源表!$1:$1048576,MATCH($B359,人口源表!$A:$A,0),MATCH(V$1,人口源表!$1:$1,0))*INDEX(城镇化率!$1:$1048576,MATCH($B359,城镇化率!$A:$A,0),MATCH(V$1,城镇化率!$5:$5,0))/100</f>
        <v>214148.53926675551</v>
      </c>
      <c r="W359" s="40">
        <f>INDEX(人口源表!$1:$1048576,MATCH($B359,人口源表!$A:$A,0),MATCH(W$1,人口源表!$1:$1,0))*INDEX(城镇化率!$1:$1048576,MATCH($B359,城镇化率!$A:$A,0),MATCH(W$1,城镇化率!$5:$5,0))/100</f>
        <v>214392.74117269032</v>
      </c>
      <c r="X359" s="40">
        <f>INDEX(人口源表!$1:$1048576,MATCH($B359,人口源表!$A:$A,0),MATCH(X$1,人口源表!$1:$1,0))*INDEX(城镇化率!$1:$1048576,MATCH($B359,城镇化率!$A:$A,0),MATCH(X$1,城镇化率!$5:$5,0))/100</f>
        <v>214516.57094095278</v>
      </c>
      <c r="Y359" s="40">
        <f>INDEX(人口源表!$1:$1048576,MATCH($B359,人口源表!$A:$A,0),MATCH(Y$1,人口源表!$1:$1,0))*INDEX(城镇化率!$1:$1048576,MATCH($B359,城镇化率!$A:$A,0),MATCH(Y$1,城镇化率!$5:$5,0))/100</f>
        <v>214518.23144290232</v>
      </c>
      <c r="Z359" s="40">
        <f>INDEX(人口源表!$1:$1048576,MATCH($B359,人口源表!$A:$A,0),MATCH(Z$1,人口源表!$1:$1,0))*INDEX(城镇化率!$1:$1048576,MATCH($B359,城镇化率!$A:$A,0),MATCH(Z$1,城镇化率!$5:$5,0))/100</f>
        <v>214400.17520479247</v>
      </c>
      <c r="AA359" s="40">
        <f>INDEX(人口源表!$1:$1048576,MATCH($B359,人口源表!$A:$A,0),MATCH(AA$1,人口源表!$1:$1,0))*INDEX(城镇化率!$1:$1048576,MATCH($B359,城镇化率!$A:$A,0),MATCH(AA$1,城镇化率!$5:$5,0))/100</f>
        <v>214162.34872201816</v>
      </c>
      <c r="AB359" s="40">
        <f>INDEX(人口源表!$1:$1048576,MATCH($B359,人口源表!$A:$A,0),MATCH(AB$1,人口源表!$1:$1,0))*INDEX(城镇化率!$1:$1048576,MATCH($B359,城镇化率!$A:$A,0),MATCH(AB$1,城镇化率!$5:$5,0))/100</f>
        <v>213808.16351263932</v>
      </c>
      <c r="AC359" s="40">
        <f>INDEX(人口源表!$1:$1048576,MATCH($B359,人口源表!$A:$A,0),MATCH(AC$1,人口源表!$1:$1,0))*INDEX(城镇化率!$1:$1048576,MATCH($B359,城镇化率!$A:$A,0),MATCH(AC$1,城镇化率!$5:$5,0))/100</f>
        <v>213079.19308362657</v>
      </c>
      <c r="AD359" s="40">
        <f>INDEX(人口源表!$1:$1048576,MATCH($B359,人口源表!$A:$A,0),MATCH(AD$1,人口源表!$1:$1,0))*INDEX(城镇化率!$1:$1048576,MATCH($B359,城镇化率!$A:$A,0),MATCH(AD$1,城镇化率!$5:$5,0))/100</f>
        <v>212243.53721800057</v>
      </c>
      <c r="AE359" s="40">
        <f>INDEX(人口源表!$1:$1048576,MATCH($B359,人口源表!$A:$A,0),MATCH(AE$1,人口源表!$1:$1,0))*INDEX(城镇化率!$1:$1048576,MATCH($B359,城镇化率!$A:$A,0),MATCH(AE$1,城镇化率!$5:$5,0))/100</f>
        <v>211307.00661500861</v>
      </c>
      <c r="AF359" s="40">
        <f>INDEX(人口源表!$1:$1048576,MATCH($B359,人口源表!$A:$A,0),MATCH(AF$1,人口源表!$1:$1,0))*INDEX(城镇化率!$1:$1048576,MATCH($B359,城镇化率!$A:$A,0),MATCH(AF$1,城镇化率!$5:$5,0))/100</f>
        <v>210276.38364516859</v>
      </c>
      <c r="AG359" s="40">
        <f>INDEX(人口源表!$1:$1048576,MATCH($B359,人口源表!$A:$A,0),MATCH(AG$1,人口源表!$1:$1,0))*INDEX(城镇化率!$1:$1048576,MATCH($B359,城镇化率!$A:$A,0),MATCH(AG$1,城镇化率!$5:$5,0))/100</f>
        <v>209159.43978507255</v>
      </c>
      <c r="AH359" s="40">
        <f>INDEX(人口源表!$1:$1048576,MATCH($B359,人口源表!$A:$A,0),MATCH(AH$1,人口源表!$1:$1,0))*INDEX(城镇化率!$1:$1048576,MATCH($B359,城镇化率!$A:$A,0),MATCH(AH$1,城镇化率!$5:$5,0))/100</f>
        <v>207964.95324595831</v>
      </c>
      <c r="AI359" s="40">
        <f>INDEX(人口源表!$1:$1048576,MATCH($B359,人口源表!$A:$A,0),MATCH(AI$1,人口源表!$1:$1,0))*INDEX(城镇化率!$1:$1048576,MATCH($B359,城镇化率!$A:$A,0),MATCH(AI$1,城镇化率!$5:$5,0))/100</f>
        <v>206702.72679773756</v>
      </c>
      <c r="AJ359" s="40">
        <f>INDEX(人口源表!$1:$1048576,MATCH($B359,人口源表!$A:$A,0),MATCH(AJ$1,人口源表!$1:$1,0))*INDEX(城镇化率!$1:$1048576,MATCH($B359,城镇化率!$A:$A,0),MATCH(AJ$1,城镇化率!$5:$5,0))/100</f>
        <v>205384.49420443084</v>
      </c>
      <c r="AK359" s="40">
        <f>INDEX(人口源表!$1:$1048576,MATCH($B359,人口源表!$A:$A,0),MATCH(AK$1,人口源表!$1:$1,0))*INDEX(城镇化率!$1:$1048576,MATCH($B359,城镇化率!$A:$A,0),MATCH(AK$1,城镇化率!$5:$5,0))/100</f>
        <v>204023.06342802639</v>
      </c>
      <c r="AL359" s="40">
        <f>INDEX(人口源表!$1:$1048576,MATCH($B359,人口源表!$A:$A,0),MATCH(AL$1,人口源表!$1:$1,0))*INDEX(城镇化率!$1:$1048576,MATCH($B359,城镇化率!$A:$A,0),MATCH(AL$1,城镇化率!$5:$5,0))/100</f>
        <v>202630.54492362691</v>
      </c>
      <c r="AM359" s="40">
        <f>INDEX(人口源表!$1:$1048576,MATCH($B359,人口源表!$A:$A,0),MATCH(AM$1,人口源表!$1:$1,0))*INDEX(城镇化率!$1:$1048576,MATCH($B359,城镇化率!$A:$A,0),MATCH(AM$1,城镇化率!$5:$5,0))/100</f>
        <v>201221.93064438968</v>
      </c>
      <c r="AN359" s="40">
        <f>INDEX(人口源表!$1:$1048576,MATCH($B359,人口源表!$A:$A,0),MATCH(AN$1,人口源表!$1:$1,0))*INDEX(城镇化率!$1:$1048576,MATCH($B359,城镇化率!$A:$A,0),MATCH(AN$1,城镇化率!$5:$5,0))/100</f>
        <v>199812.44095297574</v>
      </c>
      <c r="AO359" s="40">
        <f>INDEX(人口源表!$1:$1048576,MATCH($B359,人口源表!$A:$A,0),MATCH(AO$1,人口源表!$1:$1,0))*INDEX(城镇化率!$1:$1048576,MATCH($B359,城镇化率!$A:$A,0),MATCH(AO$1,城镇化率!$5:$5,0))/100</f>
        <v>198420.24264685006</v>
      </c>
      <c r="AP359" s="40">
        <f>INDEX(人口源表!$1:$1048576,MATCH($B359,人口源表!$A:$A,0),MATCH(AP$1,人口源表!$1:$1,0))*INDEX(城镇化率!$1:$1048576,MATCH($B359,城镇化率!$A:$A,0),MATCH(AP$1,城镇化率!$5:$5,0))/100</f>
        <v>197061.95882267394</v>
      </c>
      <c r="AQ359" s="40">
        <f>INDEX(人口源表!$1:$1048576,MATCH($B359,人口源表!$A:$A,0),MATCH(AQ$1,人口源表!$1:$1,0))*INDEX(城镇化率!$1:$1048576,MATCH($B359,城镇化率!$A:$A,0),MATCH(AQ$1,城镇化率!$5:$5,0))/100</f>
        <v>195758.10996086471</v>
      </c>
      <c r="AR359" s="40">
        <f>INDEX(人口源表!$1:$1048576,MATCH($B359,人口源表!$A:$A,0),MATCH(AR$1,人口源表!$1:$1,0))*INDEX(城镇化率!$1:$1048576,MATCH($B359,城镇化率!$A:$A,0),MATCH(AR$1,城镇化率!$5:$5,0))/100</f>
        <v>194528.60721032895</v>
      </c>
      <c r="AS359" s="40">
        <f>INDEX(人口源表!$1:$1048576,MATCH($B359,人口源表!$A:$A,0),MATCH(AS$1,人口源表!$1:$1,0))*INDEX(城镇化率!$1:$1048576,MATCH($B359,城镇化率!$A:$A,0),MATCH(AS$1,城镇化率!$5:$5,0))/100</f>
        <v>193394.57604175026</v>
      </c>
      <c r="AT359" s="40">
        <f>INDEX(人口源表!$1:$1048576,MATCH($B359,人口源表!$A:$A,0),MATCH(AT$1,人口源表!$1:$1,0))*INDEX(城镇化率!$1:$1048576,MATCH($B359,城镇化率!$A:$A,0),MATCH(AT$1,城镇化率!$5:$5,0))/100</f>
        <v>192380.22130605867</v>
      </c>
      <c r="AU359" s="40">
        <f>INDEX(人口源表!$1:$1048576,MATCH($B359,人口源表!$A:$A,0),MATCH(AU$1,人口源表!$1:$1,0))*INDEX(城镇化率!$1:$1048576,MATCH($B359,城镇化率!$A:$A,0),MATCH(AU$1,城镇化率!$5:$5,0))/100</f>
        <v>191509.17847706299</v>
      </c>
      <c r="AV359" s="40">
        <f>INDEX(人口源表!$1:$1048576,MATCH($B359,人口源表!$A:$A,0),MATCH(AV$1,人口源表!$1:$1,0))*INDEX(城镇化率!$1:$1048576,MATCH($B359,城镇化率!$A:$A,0),MATCH(AV$1,城镇化率!$5:$5,0))/100</f>
        <v>190808.21733973073</v>
      </c>
    </row>
    <row r="360" spans="1:48" x14ac:dyDescent="0.15">
      <c r="A360" s="35" t="s">
        <v>883</v>
      </c>
      <c r="B360" s="4" t="s">
        <v>720</v>
      </c>
      <c r="C360" s="34">
        <f>VLOOKUP(B360,'[1]2016省城人口总结（根）'!B:C,2,FALSE)/100</f>
        <v>0.24619276674111501</v>
      </c>
      <c r="D360" s="40">
        <f>INDEX(人口源表!$1:$1048576,MATCH($B360,人口源表!$A:$A,0),MATCH(D$1,人口源表!$1:$1,0))*INDEX(城镇化率!$1:$1048576,MATCH($B360,城镇化率!$A:$A,0),MATCH(D$1,城镇化率!$5:$5,0))/100</f>
        <v>12336.167386264471</v>
      </c>
      <c r="E360" s="40">
        <f>INDEX(人口源表!$1:$1048576,MATCH($B360,人口源表!$A:$A,0),MATCH(E$1,人口源表!$1:$1,0))*INDEX(城镇化率!$1:$1048576,MATCH($B360,城镇化率!$A:$A,0),MATCH(E$1,城镇化率!$5:$5,0))/100</f>
        <v>12627.991258212222</v>
      </c>
      <c r="F360" s="40">
        <f>INDEX(人口源表!$1:$1048576,MATCH($B360,人口源表!$A:$A,0),MATCH(F$1,人口源表!$1:$1,0))*INDEX(城镇化率!$1:$1048576,MATCH($B360,城镇化率!$A:$A,0),MATCH(F$1,城镇化率!$5:$5,0))/100</f>
        <v>12920.103013915153</v>
      </c>
      <c r="G360" s="40">
        <f>INDEX(人口源表!$1:$1048576,MATCH($B360,人口源表!$A:$A,0),MATCH(G$1,人口源表!$1:$1,0))*INDEX(城镇化率!$1:$1048576,MATCH($B360,城镇化率!$A:$A,0),MATCH(G$1,城镇化率!$5:$5,0))/100</f>
        <v>18732.257064023157</v>
      </c>
      <c r="H360" s="40">
        <f>INDEX(人口源表!$1:$1048576,MATCH($B360,人口源表!$A:$A,0),MATCH(H$1,人口源表!$1:$1,0))*INDEX(城镇化率!$1:$1048576,MATCH($B360,城镇化率!$A:$A,0),MATCH(H$1,城镇化率!$5:$5,0))/100</f>
        <v>19232.662758497674</v>
      </c>
      <c r="I360" s="40">
        <f>INDEX(人口源表!$1:$1048576,MATCH($B360,人口源表!$A:$A,0),MATCH(I$1,人口源表!$1:$1,0))*INDEX(城镇化率!$1:$1048576,MATCH($B360,城镇化率!$A:$A,0),MATCH(I$1,城镇化率!$5:$5,0))/100</f>
        <v>19623.434288127453</v>
      </c>
      <c r="J360" s="40">
        <f>INDEX(人口源表!$1:$1048576,MATCH($B360,人口源表!$A:$A,0),MATCH(J$1,人口源表!$1:$1,0))*INDEX(城镇化率!$1:$1048576,MATCH($B360,城镇化率!$A:$A,0),MATCH(J$1,城镇化率!$5:$5,0))/100</f>
        <v>20032.456896482829</v>
      </c>
      <c r="K360" s="40">
        <f>INDEX(人口源表!$1:$1048576,MATCH($B360,人口源表!$A:$A,0),MATCH(K$1,人口源表!$1:$1,0))*INDEX(城镇化率!$1:$1048576,MATCH($B360,城镇化率!$A:$A,0),MATCH(K$1,城镇化率!$5:$5,0))/100</f>
        <v>20457.195170627641</v>
      </c>
      <c r="L360" s="40">
        <f>INDEX(人口源表!$1:$1048576,MATCH($B360,人口源表!$A:$A,0),MATCH(L$1,人口源表!$1:$1,0))*INDEX(城镇化率!$1:$1048576,MATCH($B360,城镇化率!$A:$A,0),MATCH(L$1,城镇化率!$5:$5,0))/100</f>
        <v>20895.276773581179</v>
      </c>
      <c r="M360" s="40">
        <f>INDEX(人口源表!$1:$1048576,MATCH($B360,人口源表!$A:$A,0),MATCH(M$1,人口源表!$1:$1,0))*INDEX(城镇化率!$1:$1048576,MATCH($B360,城镇化率!$A:$A,0),MATCH(M$1,城镇化率!$5:$5,0))/100</f>
        <v>21344.226485340103</v>
      </c>
      <c r="N360" s="40">
        <f>INDEX(人口源表!$1:$1048576,MATCH($B360,人口源表!$A:$A,0),MATCH(N$1,人口源表!$1:$1,0))*INDEX(城镇化率!$1:$1048576,MATCH($B360,城镇化率!$A:$A,0),MATCH(N$1,城镇化率!$5:$5,0))/100</f>
        <v>21802.302313377382</v>
      </c>
      <c r="O360" s="40">
        <f>INDEX(人口源表!$1:$1048576,MATCH($B360,人口源表!$A:$A,0),MATCH(O$1,人口源表!$1:$1,0))*INDEX(城镇化率!$1:$1048576,MATCH($B360,城镇化率!$A:$A,0),MATCH(O$1,城镇化率!$5:$5,0))/100</f>
        <v>22266.840481272433</v>
      </c>
      <c r="P360" s="40">
        <f>INDEX(人口源表!$1:$1048576,MATCH($B360,人口源表!$A:$A,0),MATCH(P$1,人口源表!$1:$1,0))*INDEX(城镇化率!$1:$1048576,MATCH($B360,城镇化率!$A:$A,0),MATCH(P$1,城镇化率!$5:$5,0))/100</f>
        <v>22736.207575914137</v>
      </c>
      <c r="Q360" s="40">
        <f>INDEX(人口源表!$1:$1048576,MATCH($B360,人口源表!$A:$A,0),MATCH(Q$1,人口源表!$1:$1,0))*INDEX(城镇化率!$1:$1048576,MATCH($B360,城镇化率!$A:$A,0),MATCH(Q$1,城镇化率!$5:$5,0))/100</f>
        <v>23208.126483513104</v>
      </c>
      <c r="R360" s="40">
        <f>INDEX(人口源表!$1:$1048576,MATCH($B360,人口源表!$A:$A,0),MATCH(R$1,人口源表!$1:$1,0))*INDEX(城镇化率!$1:$1048576,MATCH($B360,城镇化率!$A:$A,0),MATCH(R$1,城镇化率!$5:$5,0))/100</f>
        <v>23680.5186818355</v>
      </c>
      <c r="S360" s="40">
        <f>INDEX(人口源表!$1:$1048576,MATCH($B360,人口源表!$A:$A,0),MATCH(S$1,人口源表!$1:$1,0))*INDEX(城镇化率!$1:$1048576,MATCH($B360,城镇化率!$A:$A,0),MATCH(S$1,城镇化率!$5:$5,0))/100</f>
        <v>24032.539287394324</v>
      </c>
      <c r="T360" s="40">
        <f>INDEX(人口源表!$1:$1048576,MATCH($B360,人口源表!$A:$A,0),MATCH(T$1,人口源表!$1:$1,0))*INDEX(城镇化率!$1:$1048576,MATCH($B360,城镇化率!$A:$A,0),MATCH(T$1,城镇化率!$5:$5,0))/100</f>
        <v>24377.791038015472</v>
      </c>
      <c r="U360" s="40">
        <f>INDEX(人口源表!$1:$1048576,MATCH($B360,人口源表!$A:$A,0),MATCH(U$1,人口源表!$1:$1,0))*INDEX(城镇化率!$1:$1048576,MATCH($B360,城镇化率!$A:$A,0),MATCH(U$1,城镇化率!$5:$5,0))/100</f>
        <v>24714.672363444864</v>
      </c>
      <c r="V360" s="40">
        <f>INDEX(人口源表!$1:$1048576,MATCH($B360,人口源表!$A:$A,0),MATCH(V$1,人口源表!$1:$1,0))*INDEX(城镇化率!$1:$1048576,MATCH($B360,城镇化率!$A:$A,0),MATCH(V$1,城镇化率!$5:$5,0))/100</f>
        <v>25041.550838561532</v>
      </c>
      <c r="W360" s="40">
        <f>INDEX(人口源表!$1:$1048576,MATCH($B360,人口源表!$A:$A,0),MATCH(W$1,人口源表!$1:$1,0))*INDEX(城镇化率!$1:$1048576,MATCH($B360,城镇化率!$A:$A,0),MATCH(W$1,城镇化率!$5:$5,0))/100</f>
        <v>25357.657642205733</v>
      </c>
      <c r="X360" s="40">
        <f>INDEX(人口源表!$1:$1048576,MATCH($B360,人口源表!$A:$A,0),MATCH(X$1,人口源表!$1:$1,0))*INDEX(城镇化率!$1:$1048576,MATCH($B360,城镇化率!$A:$A,0),MATCH(X$1,城镇化率!$5:$5,0))/100</f>
        <v>25661.610688099423</v>
      </c>
      <c r="Y360" s="40">
        <f>INDEX(人口源表!$1:$1048576,MATCH($B360,人口源表!$A:$A,0),MATCH(Y$1,人口源表!$1:$1,0))*INDEX(城镇化率!$1:$1048576,MATCH($B360,城镇化率!$A:$A,0),MATCH(Y$1,城镇化率!$5:$5,0))/100</f>
        <v>25952.905822040513</v>
      </c>
      <c r="Z360" s="40">
        <f>INDEX(人口源表!$1:$1048576,MATCH($B360,人口源表!$A:$A,0),MATCH(Z$1,人口源表!$1:$1,0))*INDEX(城镇化率!$1:$1048576,MATCH($B360,城镇化率!$A:$A,0),MATCH(Z$1,城镇化率!$5:$5,0))/100</f>
        <v>26230.122443100456</v>
      </c>
      <c r="AA360" s="40">
        <f>INDEX(人口源表!$1:$1048576,MATCH($B360,人口源表!$A:$A,0),MATCH(AA$1,人口源表!$1:$1,0))*INDEX(城镇化率!$1:$1048576,MATCH($B360,城镇化率!$A:$A,0),MATCH(AA$1,城镇化率!$5:$5,0))/100</f>
        <v>26493.335024403674</v>
      </c>
      <c r="AB360" s="40">
        <f>INDEX(人口源表!$1:$1048576,MATCH($B360,人口源表!$A:$A,0),MATCH(AB$1,人口源表!$1:$1,0))*INDEX(城镇化率!$1:$1048576,MATCH($B360,城镇化率!$A:$A,0),MATCH(AB$1,城镇化率!$5:$5,0))/100</f>
        <v>26741.704334815244</v>
      </c>
      <c r="AC360" s="40">
        <f>INDEX(人口源表!$1:$1048576,MATCH($B360,人口源表!$A:$A,0),MATCH(AC$1,人口源表!$1:$1,0))*INDEX(城镇化率!$1:$1048576,MATCH($B360,城镇化率!$A:$A,0),MATCH(AC$1,城镇化率!$5:$5,0))/100</f>
        <v>26941.98282967303</v>
      </c>
      <c r="AD360" s="40">
        <f>INDEX(人口源表!$1:$1048576,MATCH($B360,人口源表!$A:$A,0),MATCH(AD$1,人口源表!$1:$1,0))*INDEX(城镇化率!$1:$1048576,MATCH($B360,城镇化率!$A:$A,0),MATCH(AD$1,城镇化率!$5:$5,0))/100</f>
        <v>27126.444679687611</v>
      </c>
      <c r="AE360" s="40">
        <f>INDEX(人口源表!$1:$1048576,MATCH($B360,人口源表!$A:$A,0),MATCH(AE$1,人口源表!$1:$1,0))*INDEX(城镇化率!$1:$1048576,MATCH($B360,城镇化率!$A:$A,0),MATCH(AE$1,城镇化率!$5:$5,0))/100</f>
        <v>27295.831732078052</v>
      </c>
      <c r="AF360" s="40">
        <f>INDEX(人口源表!$1:$1048576,MATCH($B360,人口源表!$A:$A,0),MATCH(AF$1,人口源表!$1:$1,0))*INDEX(城镇化率!$1:$1048576,MATCH($B360,城镇化率!$A:$A,0),MATCH(AF$1,城镇化率!$5:$5,0))/100</f>
        <v>27449.656609231202</v>
      </c>
      <c r="AG360" s="40">
        <f>INDEX(人口源表!$1:$1048576,MATCH($B360,人口源表!$A:$A,0),MATCH(AG$1,人口源表!$1:$1,0))*INDEX(城镇化率!$1:$1048576,MATCH($B360,城镇化率!$A:$A,0),MATCH(AG$1,城镇化率!$5:$5,0))/100</f>
        <v>27589.295624529594</v>
      </c>
      <c r="AH360" s="40">
        <f>INDEX(人口源表!$1:$1048576,MATCH($B360,人口源表!$A:$A,0),MATCH(AH$1,人口源表!$1:$1,0))*INDEX(城镇化率!$1:$1048576,MATCH($B360,城镇化率!$A:$A,0),MATCH(AH$1,城镇化率!$5:$5,0))/100</f>
        <v>27714.896025066013</v>
      </c>
      <c r="AI360" s="40">
        <f>INDEX(人口源表!$1:$1048576,MATCH($B360,人口源表!$A:$A,0),MATCH(AI$1,人口源表!$1:$1,0))*INDEX(城镇化率!$1:$1048576,MATCH($B360,城镇化率!$A:$A,0),MATCH(AI$1,城镇化率!$5:$5,0))/100</f>
        <v>27827.236464661259</v>
      </c>
      <c r="AJ360" s="40">
        <f>INDEX(人口源表!$1:$1048576,MATCH($B360,人口源表!$A:$A,0),MATCH(AJ$1,人口源表!$1:$1,0))*INDEX(城镇化率!$1:$1048576,MATCH($B360,城镇化率!$A:$A,0),MATCH(AJ$1,城镇化率!$5:$5,0))/100</f>
        <v>27928.054036031492</v>
      </c>
      <c r="AK360" s="40">
        <f>INDEX(人口源表!$1:$1048576,MATCH($B360,人口源表!$A:$A,0),MATCH(AK$1,人口源表!$1:$1,0))*INDEX(城镇化率!$1:$1048576,MATCH($B360,城镇化率!$A:$A,0),MATCH(AK$1,城镇化率!$5:$5,0))/100</f>
        <v>28017.847795561138</v>
      </c>
      <c r="AL360" s="40">
        <f>INDEX(人口源表!$1:$1048576,MATCH($B360,人口源表!$A:$A,0),MATCH(AL$1,人口源表!$1:$1,0))*INDEX(城镇化率!$1:$1048576,MATCH($B360,城镇化率!$A:$A,0),MATCH(AL$1,城镇化率!$5:$5,0))/100</f>
        <v>28098.713022316806</v>
      </c>
      <c r="AM360" s="40">
        <f>INDEX(人口源表!$1:$1048576,MATCH($B360,人口源表!$A:$A,0),MATCH(AM$1,人口源表!$1:$1,0))*INDEX(城镇化率!$1:$1048576,MATCH($B360,城镇化率!$A:$A,0),MATCH(AM$1,城镇化率!$5:$5,0))/100</f>
        <v>28172.140077661435</v>
      </c>
      <c r="AN360" s="40">
        <f>INDEX(人口源表!$1:$1048576,MATCH($B360,人口源表!$A:$A,0),MATCH(AN$1,人口源表!$1:$1,0))*INDEX(城镇化率!$1:$1048576,MATCH($B360,城镇化率!$A:$A,0),MATCH(AN$1,城镇化率!$5:$5,0))/100</f>
        <v>28240.282449863516</v>
      </c>
      <c r="AO360" s="40">
        <f>INDEX(人口源表!$1:$1048576,MATCH($B360,人口源表!$A:$A,0),MATCH(AO$1,人口源表!$1:$1,0))*INDEX(城镇化率!$1:$1048576,MATCH($B360,城镇化率!$A:$A,0),MATCH(AO$1,城镇化率!$5:$5,0))/100</f>
        <v>28304.68446133173</v>
      </c>
      <c r="AP360" s="40">
        <f>INDEX(人口源表!$1:$1048576,MATCH($B360,人口源表!$A:$A,0),MATCH(AP$1,人口源表!$1:$1,0))*INDEX(城镇化率!$1:$1048576,MATCH($B360,城镇化率!$A:$A,0),MATCH(AP$1,城镇化率!$5:$5,0))/100</f>
        <v>28368.203604797345</v>
      </c>
      <c r="AQ360" s="40">
        <f>INDEX(人口源表!$1:$1048576,MATCH($B360,人口源表!$A:$A,0),MATCH(AQ$1,人口源表!$1:$1,0))*INDEX(城镇化率!$1:$1048576,MATCH($B360,城镇化率!$A:$A,0),MATCH(AQ$1,城镇化率!$5:$5,0))/100</f>
        <v>28433.417224036049</v>
      </c>
      <c r="AR360" s="40">
        <f>INDEX(人口源表!$1:$1048576,MATCH($B360,人口源表!$A:$A,0),MATCH(AR$1,人口源表!$1:$1,0))*INDEX(城镇化率!$1:$1048576,MATCH($B360,城镇化率!$A:$A,0),MATCH(AR$1,城镇化率!$5:$5,0))/100</f>
        <v>28502.616824530414</v>
      </c>
      <c r="AS360" s="40">
        <f>INDEX(人口源表!$1:$1048576,MATCH($B360,人口源表!$A:$A,0),MATCH(AS$1,人口源表!$1:$1,0))*INDEX(城镇化率!$1:$1048576,MATCH($B360,城镇化率!$A:$A,0),MATCH(AS$1,城镇化率!$5:$5,0))/100</f>
        <v>28579.432392066799</v>
      </c>
      <c r="AT360" s="40">
        <f>INDEX(人口源表!$1:$1048576,MATCH($B360,人口源表!$A:$A,0),MATCH(AT$1,人口源表!$1:$1,0))*INDEX(城镇化率!$1:$1048576,MATCH($B360,城镇化率!$A:$A,0),MATCH(AT$1,城镇化率!$5:$5,0))/100</f>
        <v>28666.56659228223</v>
      </c>
      <c r="AU360" s="40">
        <f>INDEX(人口源表!$1:$1048576,MATCH($B360,人口源表!$A:$A,0),MATCH(AU$1,人口源表!$1:$1,0))*INDEX(城镇化率!$1:$1048576,MATCH($B360,城镇化率!$A:$A,0),MATCH(AU$1,城镇化率!$5:$5,0))/100</f>
        <v>28768.076119628313</v>
      </c>
      <c r="AV360" s="40">
        <f>INDEX(人口源表!$1:$1048576,MATCH($B360,人口源表!$A:$A,0),MATCH(AV$1,人口源表!$1:$1,0))*INDEX(城镇化率!$1:$1048576,MATCH($B360,城镇化率!$A:$A,0),MATCH(AV$1,城镇化率!$5:$5,0))/100</f>
        <v>28887.418545395092</v>
      </c>
    </row>
    <row r="361" spans="1:48" x14ac:dyDescent="0.15">
      <c r="A361" s="35" t="s">
        <v>883</v>
      </c>
      <c r="B361" s="4" t="s">
        <v>722</v>
      </c>
      <c r="C361" s="34">
        <f>VLOOKUP(B361,'[1]2016省城人口总结（根）'!B:C,2,FALSE)/100</f>
        <v>0.69322783434153801</v>
      </c>
      <c r="D361" s="40">
        <f>INDEX(人口源表!$1:$1048576,MATCH($B361,人口源表!$A:$A,0),MATCH(D$1,人口源表!$1:$1,0))*INDEX(城镇化率!$1:$1048576,MATCH($B361,城镇化率!$A:$A,0),MATCH(D$1,城镇化率!$5:$5,0))/100</f>
        <v>58502.891830526096</v>
      </c>
      <c r="E361" s="40">
        <f>INDEX(人口源表!$1:$1048576,MATCH($B361,人口源表!$A:$A,0),MATCH(E$1,人口源表!$1:$1,0))*INDEX(城镇化率!$1:$1048576,MATCH($B361,城镇化率!$A:$A,0),MATCH(E$1,城镇化率!$5:$5,0))/100</f>
        <v>59886.833850730407</v>
      </c>
      <c r="F361" s="40">
        <f>INDEX(人口源表!$1:$1048576,MATCH($B361,人口源表!$A:$A,0),MATCH(F$1,人口源表!$1:$1,0))*INDEX(城镇化率!$1:$1048576,MATCH($B361,城镇化率!$A:$A,0),MATCH(F$1,城镇化率!$5:$5,0))/100</f>
        <v>61272.14112739249</v>
      </c>
      <c r="G361" s="40">
        <f>INDEX(人口源表!$1:$1048576,MATCH($B361,人口源表!$A:$A,0),MATCH(G$1,人口源表!$1:$1,0))*INDEX(城镇化率!$1:$1048576,MATCH($B361,城镇化率!$A:$A,0),MATCH(G$1,城镇化率!$5:$5,0))/100</f>
        <v>180253.4039977366</v>
      </c>
      <c r="H361" s="40">
        <f>INDEX(人口源表!$1:$1048576,MATCH($B361,人口源表!$A:$A,0),MATCH(H$1,人口源表!$1:$1,0))*INDEX(城镇化率!$1:$1048576,MATCH($B361,城镇化率!$A:$A,0),MATCH(H$1,城镇化率!$5:$5,0))/100</f>
        <v>184002.92089638996</v>
      </c>
      <c r="I361" s="40">
        <f>INDEX(人口源表!$1:$1048576,MATCH($B361,人口源表!$A:$A,0),MATCH(I$1,人口源表!$1:$1,0))*INDEX(城镇化率!$1:$1048576,MATCH($B361,城镇化率!$A:$A,0),MATCH(I$1,城镇化率!$5:$5,0))/100</f>
        <v>186451.16612036957</v>
      </c>
      <c r="J361" s="40">
        <f>INDEX(人口源表!$1:$1048576,MATCH($B361,人口源表!$A:$A,0),MATCH(J$1,人口源表!$1:$1,0))*INDEX(城镇化率!$1:$1048576,MATCH($B361,城镇化率!$A:$A,0),MATCH(J$1,城镇化率!$5:$5,0))/100</f>
        <v>188840.70602488008</v>
      </c>
      <c r="K361" s="40">
        <f>INDEX(人口源表!$1:$1048576,MATCH($B361,人口源表!$A:$A,0),MATCH(K$1,人口源表!$1:$1,0))*INDEX(城镇化率!$1:$1048576,MATCH($B361,城镇化率!$A:$A,0),MATCH(K$1,城镇化率!$5:$5,0))/100</f>
        <v>191164.64443912267</v>
      </c>
      <c r="L361" s="40">
        <f>INDEX(人口源表!$1:$1048576,MATCH($B361,人口源表!$A:$A,0),MATCH(L$1,人口源表!$1:$1,0))*INDEX(城镇化率!$1:$1048576,MATCH($B361,城镇化率!$A:$A,0),MATCH(L$1,城镇化率!$5:$5,0))/100</f>
        <v>193414.30905961883</v>
      </c>
      <c r="M361" s="40">
        <f>INDEX(人口源表!$1:$1048576,MATCH($B361,人口源表!$A:$A,0),MATCH(M$1,人口源表!$1:$1,0))*INDEX(城镇化率!$1:$1048576,MATCH($B361,城镇化率!$A:$A,0),MATCH(M$1,城镇化率!$5:$5,0))/100</f>
        <v>195583.84553851525</v>
      </c>
      <c r="N361" s="40">
        <f>INDEX(人口源表!$1:$1048576,MATCH($B361,人口源表!$A:$A,0),MATCH(N$1,人口源表!$1:$1,0))*INDEX(城镇化率!$1:$1048576,MATCH($B361,城镇化率!$A:$A,0),MATCH(N$1,城镇化率!$5:$5,0))/100</f>
        <v>197664.06835451286</v>
      </c>
      <c r="O361" s="40">
        <f>INDEX(人口源表!$1:$1048576,MATCH($B361,人口源表!$A:$A,0),MATCH(O$1,人口源表!$1:$1,0))*INDEX(城镇化率!$1:$1048576,MATCH($B361,城镇化率!$A:$A,0),MATCH(O$1,城镇化率!$5:$5,0))/100</f>
        <v>199651.04553587339</v>
      </c>
      <c r="P361" s="40">
        <f>INDEX(人口源表!$1:$1048576,MATCH($B361,人口源表!$A:$A,0),MATCH(P$1,人口源表!$1:$1,0))*INDEX(城镇化率!$1:$1048576,MATCH($B361,城镇化率!$A:$A,0),MATCH(P$1,城镇化率!$5:$5,0))/100</f>
        <v>201537.53589871497</v>
      </c>
      <c r="Q361" s="40">
        <f>INDEX(人口源表!$1:$1048576,MATCH($B361,人口源表!$A:$A,0),MATCH(Q$1,人口源表!$1:$1,0))*INDEX(城镇化率!$1:$1048576,MATCH($B361,城镇化率!$A:$A,0),MATCH(Q$1,城镇化率!$5:$5,0))/100</f>
        <v>203318.50421533093</v>
      </c>
      <c r="R361" s="40">
        <f>INDEX(人口源表!$1:$1048576,MATCH($B361,人口源表!$A:$A,0),MATCH(R$1,人口源表!$1:$1,0))*INDEX(城镇化率!$1:$1048576,MATCH($B361,城镇化率!$A:$A,0),MATCH(R$1,城镇化率!$5:$5,0))/100</f>
        <v>204988.78011226573</v>
      </c>
      <c r="S361" s="40">
        <f>INDEX(人口源表!$1:$1048576,MATCH($B361,人口源表!$A:$A,0),MATCH(S$1,人口源表!$1:$1,0))*INDEX(城镇化率!$1:$1048576,MATCH($B361,城镇化率!$A:$A,0),MATCH(S$1,城镇化率!$5:$5,0))/100</f>
        <v>205521.388195254</v>
      </c>
      <c r="T361" s="40">
        <f>INDEX(人口源表!$1:$1048576,MATCH($B361,人口源表!$A:$A,0),MATCH(T$1,人口源表!$1:$1,0))*INDEX(城镇化率!$1:$1048576,MATCH($B361,城镇化率!$A:$A,0),MATCH(T$1,城镇化率!$5:$5,0))/100</f>
        <v>205926.77487287068</v>
      </c>
      <c r="U361" s="40">
        <f>INDEX(人口源表!$1:$1048576,MATCH($B361,人口源表!$A:$A,0),MATCH(U$1,人口源表!$1:$1,0))*INDEX(城镇化率!$1:$1048576,MATCH($B361,城镇化率!$A:$A,0),MATCH(U$1,城镇化率!$5:$5,0))/100</f>
        <v>206203.01750202652</v>
      </c>
      <c r="V361" s="40">
        <f>INDEX(人口源表!$1:$1048576,MATCH($B361,人口源表!$A:$A,0),MATCH(V$1,人口源表!$1:$1,0))*INDEX(城镇化率!$1:$1048576,MATCH($B361,城镇化率!$A:$A,0),MATCH(V$1,城镇化率!$5:$5,0))/100</f>
        <v>206349.84563907553</v>
      </c>
      <c r="W361" s="40">
        <f>INDEX(人口源表!$1:$1048576,MATCH($B361,人口源表!$A:$A,0),MATCH(W$1,人口源表!$1:$1,0))*INDEX(城镇化率!$1:$1048576,MATCH($B361,城镇化率!$A:$A,0),MATCH(W$1,城镇化率!$5:$5,0))/100</f>
        <v>206367.84277138003</v>
      </c>
      <c r="X361" s="40">
        <f>INDEX(人口源表!$1:$1048576,MATCH($B361,人口源表!$A:$A,0),MATCH(X$1,人口源表!$1:$1,0))*INDEX(城镇化率!$1:$1048576,MATCH($B361,城镇化率!$A:$A,0),MATCH(X$1,城镇化率!$5:$5,0))/100</f>
        <v>206257.62347764033</v>
      </c>
      <c r="Y361" s="40">
        <f>INDEX(人口源表!$1:$1048576,MATCH($B361,人口源表!$A:$A,0),MATCH(Y$1,人口源表!$1:$1,0))*INDEX(城镇化率!$1:$1048576,MATCH($B361,城镇化率!$A:$A,0),MATCH(Y$1,城镇化率!$5:$5,0))/100</f>
        <v>206020.68221128784</v>
      </c>
      <c r="Z361" s="40">
        <f>INDEX(人口源表!$1:$1048576,MATCH($B361,人口源表!$A:$A,0),MATCH(Z$1,人口源表!$1:$1,0))*INDEX(城镇化率!$1:$1048576,MATCH($B361,城镇化率!$A:$A,0),MATCH(Z$1,城镇化率!$5:$5,0))/100</f>
        <v>205660.26753839414</v>
      </c>
      <c r="AA361" s="40">
        <f>INDEX(人口源表!$1:$1048576,MATCH($B361,人口源表!$A:$A,0),MATCH(AA$1,人口源表!$1:$1,0))*INDEX(城镇化率!$1:$1048576,MATCH($B361,城镇化率!$A:$A,0),MATCH(AA$1,城镇化率!$5:$5,0))/100</f>
        <v>205177.9981839254</v>
      </c>
      <c r="AB361" s="40">
        <f>INDEX(人口源表!$1:$1048576,MATCH($B361,人口源表!$A:$A,0),MATCH(AB$1,人口源表!$1:$1,0))*INDEX(城镇化率!$1:$1048576,MATCH($B361,城镇化率!$A:$A,0),MATCH(AB$1,城镇化率!$5:$5,0))/100</f>
        <v>204579.84903301735</v>
      </c>
      <c r="AC361" s="40">
        <f>INDEX(人口源表!$1:$1048576,MATCH($B361,人口源表!$A:$A,0),MATCH(AC$1,人口源表!$1:$1,0))*INDEX(城镇化率!$1:$1048576,MATCH($B361,城镇化率!$A:$A,0),MATCH(AC$1,城镇化率!$5:$5,0))/100</f>
        <v>203620.73218144607</v>
      </c>
      <c r="AD361" s="40">
        <f>INDEX(人口源表!$1:$1048576,MATCH($B361,人口源表!$A:$A,0),MATCH(AD$1,人口源表!$1:$1,0))*INDEX(城镇化率!$1:$1048576,MATCH($B361,城镇化率!$A:$A,0),MATCH(AD$1,城镇化率!$5:$5,0))/100</f>
        <v>202557.7735417425</v>
      </c>
      <c r="AE361" s="40">
        <f>INDEX(人口源表!$1:$1048576,MATCH($B361,人口源表!$A:$A,0),MATCH(AE$1,人口源表!$1:$1,0))*INDEX(城镇化率!$1:$1048576,MATCH($B361,城镇化率!$A:$A,0),MATCH(AE$1,城镇化率!$5:$5,0))/100</f>
        <v>201397.68836979719</v>
      </c>
      <c r="AF361" s="40">
        <f>INDEX(人口源表!$1:$1048576,MATCH($B361,人口源表!$A:$A,0),MATCH(AF$1,人口源表!$1:$1,0))*INDEX(城镇化率!$1:$1048576,MATCH($B361,城镇化率!$A:$A,0),MATCH(AF$1,城镇化率!$5:$5,0))/100</f>
        <v>200148.17596491583</v>
      </c>
      <c r="AG361" s="40">
        <f>INDEX(人口源表!$1:$1048576,MATCH($B361,人口源表!$A:$A,0),MATCH(AG$1,人口源表!$1:$1,0))*INDEX(城镇化率!$1:$1048576,MATCH($B361,城镇化率!$A:$A,0),MATCH(AG$1,城镇化率!$5:$5,0))/100</f>
        <v>198819.69212696663</v>
      </c>
      <c r="AH361" s="40">
        <f>INDEX(人口源表!$1:$1048576,MATCH($B361,人口源表!$A:$A,0),MATCH(AH$1,人口源表!$1:$1,0))*INDEX(城镇化率!$1:$1048576,MATCH($B361,城镇化率!$A:$A,0),MATCH(AH$1,城镇化率!$5:$5,0))/100</f>
        <v>197419.33461088579</v>
      </c>
      <c r="AI361" s="40">
        <f>INDEX(人口源表!$1:$1048576,MATCH($B361,人口源表!$A:$A,0),MATCH(AI$1,人口源表!$1:$1,0))*INDEX(城镇化率!$1:$1048576,MATCH($B361,城镇化率!$A:$A,0),MATCH(AI$1,城镇化率!$5:$5,0))/100</f>
        <v>195958.73507278011</v>
      </c>
      <c r="AJ361" s="40">
        <f>INDEX(人口源表!$1:$1048576,MATCH($B361,人口源表!$A:$A,0),MATCH(AJ$1,人口源表!$1:$1,0))*INDEX(城镇化率!$1:$1048576,MATCH($B361,城镇化率!$A:$A,0),MATCH(AJ$1,城镇化率!$5:$5,0))/100</f>
        <v>194449.70638874368</v>
      </c>
      <c r="AK361" s="40">
        <f>INDEX(人口源表!$1:$1048576,MATCH($B361,人口源表!$A:$A,0),MATCH(AK$1,人口源表!$1:$1,0))*INDEX(城镇化率!$1:$1048576,MATCH($B361,城镇化率!$A:$A,0),MATCH(AK$1,城镇化率!$5:$5,0))/100</f>
        <v>192903.35361482832</v>
      </c>
      <c r="AL361" s="40">
        <f>INDEX(人口源表!$1:$1048576,MATCH($B361,人口源表!$A:$A,0),MATCH(AL$1,人口源表!$1:$1,0))*INDEX(城镇化率!$1:$1048576,MATCH($B361,城镇化率!$A:$A,0),MATCH(AL$1,城镇化率!$5:$5,0))/100</f>
        <v>191334.52955496911</v>
      </c>
      <c r="AM361" s="40">
        <f>INDEX(人口源表!$1:$1048576,MATCH($B361,人口源表!$A:$A,0),MATCH(AM$1,人口源表!$1:$1,0))*INDEX(城镇化率!$1:$1048576,MATCH($B361,城镇化率!$A:$A,0),MATCH(AM$1,城镇化率!$5:$5,0))/100</f>
        <v>189755.62134057286</v>
      </c>
      <c r="AN361" s="40">
        <f>INDEX(人口源表!$1:$1048576,MATCH($B361,人口源表!$A:$A,0),MATCH(AN$1,人口源表!$1:$1,0))*INDEX(城镇化率!$1:$1048576,MATCH($B361,城镇化率!$A:$A,0),MATCH(AN$1,城镇化率!$5:$5,0))/100</f>
        <v>188182.80797322147</v>
      </c>
      <c r="AO361" s="40">
        <f>INDEX(人口源表!$1:$1048576,MATCH($B361,人口源表!$A:$A,0),MATCH(AO$1,人口源表!$1:$1,0))*INDEX(城镇化率!$1:$1048576,MATCH($B361,城镇化率!$A:$A,0),MATCH(AO$1,城镇化率!$5:$5,0))/100</f>
        <v>186632.51293243561</v>
      </c>
      <c r="AP361" s="40">
        <f>INDEX(人口源表!$1:$1048576,MATCH($B361,人口源表!$A:$A,0),MATCH(AP$1,人口源表!$1:$1,0))*INDEX(城镇化率!$1:$1048576,MATCH($B361,城镇化率!$A:$A,0),MATCH(AP$1,城镇化率!$5:$5,0))/100</f>
        <v>185120.49879611071</v>
      </c>
      <c r="AQ361" s="40">
        <f>INDEX(人口源表!$1:$1048576,MATCH($B361,人口源表!$A:$A,0),MATCH(AQ$1,人口源表!$1:$1,0))*INDEX(城镇化率!$1:$1048576,MATCH($B361,城镇化率!$A:$A,0),MATCH(AQ$1,城镇化率!$5:$5,0))/100</f>
        <v>183666.40798711361</v>
      </c>
      <c r="AR361" s="40">
        <f>INDEX(人口源表!$1:$1048576,MATCH($B361,人口源表!$A:$A,0),MATCH(AR$1,人口源表!$1:$1,0))*INDEX(城镇化率!$1:$1048576,MATCH($B361,城镇化率!$A:$A,0),MATCH(AR$1,城镇化率!$5:$5,0))/100</f>
        <v>182288.34643355568</v>
      </c>
      <c r="AS361" s="40">
        <f>INDEX(人口源表!$1:$1048576,MATCH($B361,人口源表!$A:$A,0),MATCH(AS$1,人口源表!$1:$1,0))*INDEX(城镇化率!$1:$1048576,MATCH($B361,城镇化率!$A:$A,0),MATCH(AS$1,城镇化率!$5:$5,0))/100</f>
        <v>181007.44178461804</v>
      </c>
      <c r="AT361" s="40">
        <f>INDEX(人口源表!$1:$1048576,MATCH($B361,人口源表!$A:$A,0),MATCH(AT$1,人口源表!$1:$1,0))*INDEX(城镇化率!$1:$1048576,MATCH($B361,城镇化率!$A:$A,0),MATCH(AT$1,城镇化率!$5:$5,0))/100</f>
        <v>179844.2120279964</v>
      </c>
      <c r="AU361" s="40">
        <f>INDEX(人口源表!$1:$1048576,MATCH($B361,人口源表!$A:$A,0),MATCH(AU$1,人口源表!$1:$1,0))*INDEX(城镇化率!$1:$1048576,MATCH($B361,城镇化率!$A:$A,0),MATCH(AU$1,城镇化率!$5:$5,0))/100</f>
        <v>178821.32581169743</v>
      </c>
      <c r="AV361" s="40">
        <f>INDEX(人口源表!$1:$1048576,MATCH($B361,人口源表!$A:$A,0),MATCH(AV$1,人口源表!$1:$1,0))*INDEX(城镇化率!$1:$1048576,MATCH($B361,城镇化率!$A:$A,0),MATCH(AV$1,城镇化率!$5:$5,0))/100</f>
        <v>177962.71171105205</v>
      </c>
    </row>
    <row r="362" spans="1:48" x14ac:dyDescent="0.15">
      <c r="A362" s="4" t="s">
        <v>884</v>
      </c>
      <c r="B362" s="4" t="s">
        <v>604</v>
      </c>
      <c r="C362" s="34">
        <f>VLOOKUP(B362,'[1]2016省城人口总结（根）'!B:C,2,FALSE)/100</f>
        <v>0.84088424933748096</v>
      </c>
      <c r="D362" s="40">
        <f>INDEX(人口源表!$1:$1048576,MATCH($B362,人口源表!$A:$A,0),MATCH(D$1,人口源表!$1:$1,0))*INDEX(城镇化率!$1:$1048576,MATCH($B362,城镇化率!$A:$A,0),MATCH(D$1,城镇化率!$5:$5,0))/100</f>
        <v>501896.06200472126</v>
      </c>
      <c r="E362" s="40">
        <f>INDEX(人口源表!$1:$1048576,MATCH($B362,人口源表!$A:$A,0),MATCH(E$1,人口源表!$1:$1,0))*INDEX(城镇化率!$1:$1048576,MATCH($B362,城镇化率!$A:$A,0),MATCH(E$1,城镇化率!$5:$5,0))/100</f>
        <v>515119.43363033602</v>
      </c>
      <c r="F362" s="40">
        <f>INDEX(人口源表!$1:$1048576,MATCH($B362,人口源表!$A:$A,0),MATCH(F$1,人口源表!$1:$1,0))*INDEX(城镇化率!$1:$1048576,MATCH($B362,城镇化率!$A:$A,0),MATCH(F$1,城镇化率!$5:$5,0))/100</f>
        <v>528411.62975788978</v>
      </c>
      <c r="G362" s="40">
        <f>INDEX(人口源表!$1:$1048576,MATCH($B362,人口源表!$A:$A,0),MATCH(G$1,人口源表!$1:$1,0))*INDEX(城镇化率!$1:$1048576,MATCH($B362,城镇化率!$A:$A,0),MATCH(G$1,城镇化率!$5:$5,0))/100</f>
        <v>758372.08145545307</v>
      </c>
      <c r="H362" s="40">
        <f>INDEX(人口源表!$1:$1048576,MATCH($B362,人口源表!$A:$A,0),MATCH(H$1,人口源表!$1:$1,0))*INDEX(城镇化率!$1:$1048576,MATCH($B362,城镇化率!$A:$A,0),MATCH(H$1,城镇化率!$5:$5,0))/100</f>
        <v>780726.37844953407</v>
      </c>
      <c r="I362" s="40">
        <f>INDEX(人口源表!$1:$1048576,MATCH($B362,人口源表!$A:$A,0),MATCH(I$1,人口源表!$1:$1,0))*INDEX(城镇化率!$1:$1048576,MATCH($B362,城镇化率!$A:$A,0),MATCH(I$1,城镇化率!$5:$5,0))/100</f>
        <v>797337.75962998276</v>
      </c>
      <c r="J362" s="40">
        <f>INDEX(人口源表!$1:$1048576,MATCH($B362,人口源表!$A:$A,0),MATCH(J$1,人口源表!$1:$1,0))*INDEX(城镇化率!$1:$1048576,MATCH($B362,城镇化率!$A:$A,0),MATCH(J$1,城镇化率!$5:$5,0))/100</f>
        <v>813490.27131644066</v>
      </c>
      <c r="K362" s="40">
        <f>INDEX(人口源表!$1:$1048576,MATCH($B362,人口源表!$A:$A,0),MATCH(K$1,人口源表!$1:$1,0))*INDEX(城镇化率!$1:$1048576,MATCH($B362,城镇化率!$A:$A,0),MATCH(K$1,城镇化率!$5:$5,0))/100</f>
        <v>829197.45729806216</v>
      </c>
      <c r="L362" s="40">
        <f>INDEX(人口源表!$1:$1048576,MATCH($B362,人口源表!$A:$A,0),MATCH(L$1,人口源表!$1:$1,0))*INDEX(城镇化率!$1:$1048576,MATCH($B362,城镇化率!$A:$A,0),MATCH(L$1,城镇化率!$5:$5,0))/100</f>
        <v>844475.60929244081</v>
      </c>
      <c r="M362" s="40">
        <f>INDEX(人口源表!$1:$1048576,MATCH($B362,人口源表!$A:$A,0),MATCH(M$1,人口源表!$1:$1,0))*INDEX(城镇化率!$1:$1048576,MATCH($B362,城镇化率!$A:$A,0),MATCH(M$1,城镇化率!$5:$5,0))/100</f>
        <v>859341.04904842284</v>
      </c>
      <c r="N362" s="40">
        <f>INDEX(人口源表!$1:$1048576,MATCH($B362,人口源表!$A:$A,0),MATCH(N$1,人口源表!$1:$1,0))*INDEX(城镇化率!$1:$1048576,MATCH($B362,城镇化率!$A:$A,0),MATCH(N$1,城镇化率!$5:$5,0))/100</f>
        <v>873807.24360209133</v>
      </c>
      <c r="O362" s="40">
        <f>INDEX(人口源表!$1:$1048576,MATCH($B362,人口源表!$A:$A,0),MATCH(O$1,人口源表!$1:$1,0))*INDEX(城镇化率!$1:$1048576,MATCH($B362,城镇化率!$A:$A,0),MATCH(O$1,城镇化率!$5:$5,0))/100</f>
        <v>887890.42806590837</v>
      </c>
      <c r="P362" s="40">
        <f>INDEX(人口源表!$1:$1048576,MATCH($B362,人口源表!$A:$A,0),MATCH(P$1,人口源表!$1:$1,0))*INDEX(城镇化率!$1:$1048576,MATCH($B362,城镇化率!$A:$A,0),MATCH(P$1,城镇化率!$5:$5,0))/100</f>
        <v>901602.90692988515</v>
      </c>
      <c r="Q362" s="40">
        <f>INDEX(人口源表!$1:$1048576,MATCH($B362,人口源表!$A:$A,0),MATCH(Q$1,人口源表!$1:$1,0))*INDEX(城镇化率!$1:$1048576,MATCH($B362,城镇化率!$A:$A,0),MATCH(Q$1,城镇化率!$5:$5,0))/100</f>
        <v>914959.72365984751</v>
      </c>
      <c r="R362" s="40">
        <f>INDEX(人口源表!$1:$1048576,MATCH($B362,人口源表!$A:$A,0),MATCH(R$1,人口源表!$1:$1,0))*INDEX(城镇化率!$1:$1048576,MATCH($B362,城镇化率!$A:$A,0),MATCH(R$1,城镇化率!$5:$5,0))/100</f>
        <v>927972.81868631614</v>
      </c>
      <c r="S362" s="40">
        <f>INDEX(人口源表!$1:$1048576,MATCH($B362,人口源表!$A:$A,0),MATCH(S$1,人口源表!$1:$1,0))*INDEX(城镇化率!$1:$1048576,MATCH($B362,城镇化率!$A:$A,0),MATCH(S$1,城镇化率!$5:$5,0))/100</f>
        <v>936000.15948390274</v>
      </c>
      <c r="T362" s="40">
        <f>INDEX(人口源表!$1:$1048576,MATCH($B362,人口源表!$A:$A,0),MATCH(T$1,人口源表!$1:$1,0))*INDEX(城镇化率!$1:$1048576,MATCH($B362,城镇化率!$A:$A,0),MATCH(T$1,城镇化率!$5:$5,0))/100</f>
        <v>940168</v>
      </c>
      <c r="U362" s="40">
        <f>INDEX(人口源表!$1:$1048576,MATCH($B362,人口源表!$A:$A,0),MATCH(U$1,人口源表!$1:$1,0))*INDEX(城镇化率!$1:$1048576,MATCH($B362,城镇化率!$A:$A,0),MATCH(U$1,城镇化率!$5:$5,0))/100</f>
        <v>942637</v>
      </c>
      <c r="V362" s="40">
        <f>INDEX(人口源表!$1:$1048576,MATCH($B362,人口源表!$A:$A,0),MATCH(V$1,人口源表!$1:$1,0))*INDEX(城镇化率!$1:$1048576,MATCH($B362,城镇化率!$A:$A,0),MATCH(V$1,城镇化率!$5:$5,0))/100</f>
        <v>944679</v>
      </c>
      <c r="W362" s="40">
        <f>INDEX(人口源表!$1:$1048576,MATCH($B362,人口源表!$A:$A,0),MATCH(W$1,人口源表!$1:$1,0))*INDEX(城镇化率!$1:$1048576,MATCH($B362,城镇化率!$A:$A,0),MATCH(W$1,城镇化率!$5:$5,0))/100</f>
        <v>946314</v>
      </c>
      <c r="X362" s="40">
        <f>INDEX(人口源表!$1:$1048576,MATCH($B362,人口源表!$A:$A,0),MATCH(X$1,人口源表!$1:$1,0))*INDEX(城镇化率!$1:$1048576,MATCH($B362,城镇化率!$A:$A,0),MATCH(X$1,城镇化率!$5:$5,0))/100</f>
        <v>947561</v>
      </c>
      <c r="Y362" s="40">
        <f>INDEX(人口源表!$1:$1048576,MATCH($B362,人口源表!$A:$A,0),MATCH(Y$1,人口源表!$1:$1,0))*INDEX(城镇化率!$1:$1048576,MATCH($B362,城镇化率!$A:$A,0),MATCH(Y$1,城镇化率!$5:$5,0))/100</f>
        <v>948439</v>
      </c>
      <c r="Z362" s="40">
        <f>INDEX(人口源表!$1:$1048576,MATCH($B362,人口源表!$A:$A,0),MATCH(Z$1,人口源表!$1:$1,0))*INDEX(城镇化率!$1:$1048576,MATCH($B362,城镇化率!$A:$A,0),MATCH(Z$1,城镇化率!$5:$5,0))/100</f>
        <v>948964</v>
      </c>
      <c r="AA362" s="40">
        <f>INDEX(人口源表!$1:$1048576,MATCH($B362,人口源表!$A:$A,0),MATCH(AA$1,人口源表!$1:$1,0))*INDEX(城镇化率!$1:$1048576,MATCH($B362,城镇化率!$A:$A,0),MATCH(AA$1,城镇化率!$5:$5,0))/100</f>
        <v>949151</v>
      </c>
      <c r="AB362" s="40">
        <f>INDEX(人口源表!$1:$1048576,MATCH($B362,人口源表!$A:$A,0),MATCH(AB$1,人口源表!$1:$1,0))*INDEX(城镇化率!$1:$1048576,MATCH($B362,城镇化率!$A:$A,0),MATCH(AB$1,城镇化率!$5:$5,0))/100</f>
        <v>949015</v>
      </c>
      <c r="AC362" s="40">
        <f>INDEX(人口源表!$1:$1048576,MATCH($B362,人口源表!$A:$A,0),MATCH(AC$1,人口源表!$1:$1,0))*INDEX(城镇化率!$1:$1048576,MATCH($B362,城镇化率!$A:$A,0),MATCH(AC$1,城镇化率!$5:$5,0))/100</f>
        <v>948568</v>
      </c>
      <c r="AD362" s="40">
        <f>INDEX(人口源表!$1:$1048576,MATCH($B362,人口源表!$A:$A,0),MATCH(AD$1,人口源表!$1:$1,0))*INDEX(城镇化率!$1:$1048576,MATCH($B362,城镇化率!$A:$A,0),MATCH(AD$1,城镇化率!$5:$5,0))/100</f>
        <v>947822</v>
      </c>
      <c r="AE362" s="40">
        <f>INDEX(人口源表!$1:$1048576,MATCH($B362,人口源表!$A:$A,0),MATCH(AE$1,人口源表!$1:$1,0))*INDEX(城镇化率!$1:$1048576,MATCH($B362,城镇化率!$A:$A,0),MATCH(AE$1,城镇化率!$5:$5,0))/100</f>
        <v>946785</v>
      </c>
      <c r="AF362" s="40">
        <f>INDEX(人口源表!$1:$1048576,MATCH($B362,人口源表!$A:$A,0),MATCH(AF$1,人口源表!$1:$1,0))*INDEX(城镇化率!$1:$1048576,MATCH($B362,城镇化率!$A:$A,0),MATCH(AF$1,城镇化率!$5:$5,0))/100</f>
        <v>945469</v>
      </c>
      <c r="AG362" s="40">
        <f>INDEX(人口源表!$1:$1048576,MATCH($B362,人口源表!$A:$A,0),MATCH(AG$1,人口源表!$1:$1,0))*INDEX(城镇化率!$1:$1048576,MATCH($B362,城镇化率!$A:$A,0),MATCH(AG$1,城镇化率!$5:$5,0))/100</f>
        <v>943878</v>
      </c>
      <c r="AH362" s="40">
        <f>INDEX(人口源表!$1:$1048576,MATCH($B362,人口源表!$A:$A,0),MATCH(AH$1,人口源表!$1:$1,0))*INDEX(城镇化率!$1:$1048576,MATCH($B362,城镇化率!$A:$A,0),MATCH(AH$1,城镇化率!$5:$5,0))/100</f>
        <v>942021</v>
      </c>
      <c r="AI362" s="40">
        <f>INDEX(人口源表!$1:$1048576,MATCH($B362,人口源表!$A:$A,0),MATCH(AI$1,人口源表!$1:$1,0))*INDEX(城镇化率!$1:$1048576,MATCH($B362,城镇化率!$A:$A,0),MATCH(AI$1,城镇化率!$5:$5,0))/100</f>
        <v>939900</v>
      </c>
      <c r="AJ362" s="40">
        <f>INDEX(人口源表!$1:$1048576,MATCH($B362,人口源表!$A:$A,0),MATCH(AJ$1,人口源表!$1:$1,0))*INDEX(城镇化率!$1:$1048576,MATCH($B362,城镇化率!$A:$A,0),MATCH(AJ$1,城镇化率!$5:$5,0))/100</f>
        <v>937521</v>
      </c>
      <c r="AK362" s="40">
        <f>INDEX(人口源表!$1:$1048576,MATCH($B362,人口源表!$A:$A,0),MATCH(AK$1,人口源表!$1:$1,0))*INDEX(城镇化率!$1:$1048576,MATCH($B362,城镇化率!$A:$A,0),MATCH(AK$1,城镇化率!$5:$5,0))/100</f>
        <v>934884</v>
      </c>
      <c r="AL362" s="40">
        <f>INDEX(人口源表!$1:$1048576,MATCH($B362,人口源表!$A:$A,0),MATCH(AL$1,人口源表!$1:$1,0))*INDEX(城镇化率!$1:$1048576,MATCH($B362,城镇化率!$A:$A,0),MATCH(AL$1,城镇化率!$5:$5,0))/100</f>
        <v>931991</v>
      </c>
      <c r="AM362" s="40">
        <f>INDEX(人口源表!$1:$1048576,MATCH($B362,人口源表!$A:$A,0),MATCH(AM$1,人口源表!$1:$1,0))*INDEX(城镇化率!$1:$1048576,MATCH($B362,城镇化率!$A:$A,0),MATCH(AM$1,城镇化率!$5:$5,0))/100</f>
        <v>928841</v>
      </c>
      <c r="AN362" s="40">
        <f>INDEX(人口源表!$1:$1048576,MATCH($B362,人口源表!$A:$A,0),MATCH(AN$1,人口源表!$1:$1,0))*INDEX(城镇化率!$1:$1048576,MATCH($B362,城镇化率!$A:$A,0),MATCH(AN$1,城镇化率!$5:$5,0))/100</f>
        <v>925431</v>
      </c>
      <c r="AO362" s="40">
        <f>INDEX(人口源表!$1:$1048576,MATCH($B362,人口源表!$A:$A,0),MATCH(AO$1,人口源表!$1:$1,0))*INDEX(城镇化率!$1:$1048576,MATCH($B362,城镇化率!$A:$A,0),MATCH(AO$1,城镇化率!$5:$5,0))/100</f>
        <v>921760</v>
      </c>
      <c r="AP362" s="40">
        <f>INDEX(人口源表!$1:$1048576,MATCH($B362,人口源表!$A:$A,0),MATCH(AP$1,人口源表!$1:$1,0))*INDEX(城镇化率!$1:$1048576,MATCH($B362,城镇化率!$A:$A,0),MATCH(AP$1,城镇化率!$5:$5,0))/100</f>
        <v>917822</v>
      </c>
      <c r="AQ362" s="40">
        <f>INDEX(人口源表!$1:$1048576,MATCH($B362,人口源表!$A:$A,0),MATCH(AQ$1,人口源表!$1:$1,0))*INDEX(城镇化率!$1:$1048576,MATCH($B362,城镇化率!$A:$A,0),MATCH(AQ$1,城镇化率!$5:$5,0))/100</f>
        <v>913611</v>
      </c>
      <c r="AR362" s="40">
        <f>INDEX(人口源表!$1:$1048576,MATCH($B362,人口源表!$A:$A,0),MATCH(AR$1,人口源表!$1:$1,0))*INDEX(城镇化率!$1:$1048576,MATCH($B362,城镇化率!$A:$A,0),MATCH(AR$1,城镇化率!$5:$5,0))/100</f>
        <v>909120</v>
      </c>
      <c r="AS362" s="40">
        <f>INDEX(人口源表!$1:$1048576,MATCH($B362,人口源表!$A:$A,0),MATCH(AS$1,人口源表!$1:$1,0))*INDEX(城镇化率!$1:$1048576,MATCH($B362,城镇化率!$A:$A,0),MATCH(AS$1,城镇化率!$5:$5,0))/100</f>
        <v>904341</v>
      </c>
      <c r="AT362" s="40">
        <f>INDEX(人口源表!$1:$1048576,MATCH($B362,人口源表!$A:$A,0),MATCH(AT$1,人口源表!$1:$1,0))*INDEX(城镇化率!$1:$1048576,MATCH($B362,城镇化率!$A:$A,0),MATCH(AT$1,城镇化率!$5:$5,0))/100</f>
        <v>899264</v>
      </c>
      <c r="AU362" s="40">
        <f>INDEX(人口源表!$1:$1048576,MATCH($B362,人口源表!$A:$A,0),MATCH(AU$1,人口源表!$1:$1,0))*INDEX(城镇化率!$1:$1048576,MATCH($B362,城镇化率!$A:$A,0),MATCH(AU$1,城镇化率!$5:$5,0))/100</f>
        <v>893877</v>
      </c>
      <c r="AV362" s="40">
        <f>INDEX(人口源表!$1:$1048576,MATCH($B362,人口源表!$A:$A,0),MATCH(AV$1,人口源表!$1:$1,0))*INDEX(城镇化率!$1:$1048576,MATCH($B362,城镇化率!$A:$A,0),MATCH(AV$1,城镇化率!$5:$5,0))/100</f>
        <v>888168</v>
      </c>
    </row>
    <row r="363" spans="1:48" x14ac:dyDescent="0.15">
      <c r="A363" s="4" t="s">
        <v>884</v>
      </c>
      <c r="B363" s="4" t="s">
        <v>606</v>
      </c>
      <c r="C363" s="34">
        <f>VLOOKUP(B363,'[1]2016省城人口总结（根）'!B:C,2,FALSE)/100</f>
        <v>0.24098661989476303</v>
      </c>
      <c r="D363" s="40">
        <f>INDEX(人口源表!$1:$1048576,MATCH($B363,人口源表!$A:$A,0),MATCH(D$1,人口源表!$1:$1,0))*INDEX(城镇化率!$1:$1048576,MATCH($B363,城镇化率!$A:$A,0),MATCH(D$1,城镇化率!$5:$5,0))/100</f>
        <v>178948.63649742052</v>
      </c>
      <c r="E363" s="40">
        <f>INDEX(人口源表!$1:$1048576,MATCH($B363,人口源表!$A:$A,0),MATCH(E$1,人口源表!$1:$1,0))*INDEX(城镇化率!$1:$1048576,MATCH($B363,城镇化率!$A:$A,0),MATCH(E$1,城镇化率!$5:$5,0))/100</f>
        <v>183431.63674118213</v>
      </c>
      <c r="F363" s="40">
        <f>INDEX(人口源表!$1:$1048576,MATCH($B363,人口源表!$A:$A,0),MATCH(F$1,人口源表!$1:$1,0))*INDEX(城镇化率!$1:$1048576,MATCH($B363,城镇化率!$A:$A,0),MATCH(F$1,城镇化率!$5:$5,0))/100</f>
        <v>187981.87037604925</v>
      </c>
      <c r="G363" s="40">
        <f>INDEX(人口源表!$1:$1048576,MATCH($B363,人口源表!$A:$A,0),MATCH(G$1,人口源表!$1:$1,0))*INDEX(城镇化率!$1:$1048576,MATCH($B363,城镇化率!$A:$A,0),MATCH(G$1,城镇化率!$5:$5,0))/100</f>
        <v>200510.59420829703</v>
      </c>
      <c r="H363" s="40">
        <f>INDEX(人口源表!$1:$1048576,MATCH($B363,人口源表!$A:$A,0),MATCH(H$1,人口源表!$1:$1,0))*INDEX(城镇化率!$1:$1048576,MATCH($B363,城镇化率!$A:$A,0),MATCH(H$1,城镇化率!$5:$5,0))/100</f>
        <v>205776.88832604291</v>
      </c>
      <c r="I363" s="40">
        <f>INDEX(人口源表!$1:$1048576,MATCH($B363,人口源表!$A:$A,0),MATCH(I$1,人口源表!$1:$1,0))*INDEX(城镇化率!$1:$1048576,MATCH($B363,城镇化率!$A:$A,0),MATCH(I$1,城镇化率!$5:$5,0))/100</f>
        <v>209789.9007718022</v>
      </c>
      <c r="J363" s="40">
        <f>INDEX(人口源表!$1:$1048576,MATCH($B363,人口源表!$A:$A,0),MATCH(J$1,人口源表!$1:$1,0))*INDEX(城镇化率!$1:$1048576,MATCH($B363,城镇化率!$A:$A,0),MATCH(J$1,城镇化率!$5:$5,0))/100</f>
        <v>213922.55762177412</v>
      </c>
      <c r="K363" s="40">
        <f>INDEX(人口源表!$1:$1048576,MATCH($B363,人口源表!$A:$A,0),MATCH(K$1,人口源表!$1:$1,0))*INDEX(城镇化率!$1:$1048576,MATCH($B363,城镇化率!$A:$A,0),MATCH(K$1,城镇化率!$5:$5,0))/100</f>
        <v>218155.93482479974</v>
      </c>
      <c r="L363" s="40">
        <f>INDEX(人口源表!$1:$1048576,MATCH($B363,人口源表!$A:$A,0),MATCH(L$1,人口源表!$1:$1,0))*INDEX(城镇化率!$1:$1048576,MATCH($B363,城镇化率!$A:$A,0),MATCH(L$1,城镇化率!$5:$5,0))/100</f>
        <v>222472.17151189299</v>
      </c>
      <c r="M363" s="40">
        <f>INDEX(人口源表!$1:$1048576,MATCH($B363,人口源表!$A:$A,0),MATCH(M$1,人口源表!$1:$1,0))*INDEX(城镇化率!$1:$1048576,MATCH($B363,城镇化率!$A:$A,0),MATCH(M$1,城镇化率!$5:$5,0))/100</f>
        <v>226853.45925808736</v>
      </c>
      <c r="N363" s="40">
        <f>INDEX(人口源表!$1:$1048576,MATCH($B363,人口源表!$A:$A,0),MATCH(N$1,人口源表!$1:$1,0))*INDEX(城镇化率!$1:$1048576,MATCH($B363,城镇化率!$A:$A,0),MATCH(N$1,城镇化率!$5:$5,0))/100</f>
        <v>231282.88439410162</v>
      </c>
      <c r="O363" s="40">
        <f>INDEX(人口源表!$1:$1048576,MATCH($B363,人口源表!$A:$A,0),MATCH(O$1,人口源表!$1:$1,0))*INDEX(城镇化率!$1:$1048576,MATCH($B363,城镇化率!$A:$A,0),MATCH(O$1,城镇化率!$5:$5,0))/100</f>
        <v>235743.10916234003</v>
      </c>
      <c r="P363" s="40">
        <f>INDEX(人口源表!$1:$1048576,MATCH($B363,人口源表!$A:$A,0),MATCH(P$1,人口源表!$1:$1,0))*INDEX(城镇化率!$1:$1048576,MATCH($B363,城镇化率!$A:$A,0),MATCH(P$1,城镇化率!$5:$5,0))/100</f>
        <v>240218.88041052225</v>
      </c>
      <c r="Q363" s="40">
        <f>INDEX(人口源表!$1:$1048576,MATCH($B363,人口源表!$A:$A,0),MATCH(Q$1,人口源表!$1:$1,0))*INDEX(城镇化率!$1:$1048576,MATCH($B363,城镇化率!$A:$A,0),MATCH(Q$1,城镇化率!$5:$5,0))/100</f>
        <v>244694.61379112277</v>
      </c>
      <c r="R363" s="40">
        <f>INDEX(人口源表!$1:$1048576,MATCH($B363,人口源表!$A:$A,0),MATCH(R$1,人口源表!$1:$1,0))*INDEX(城镇化率!$1:$1048576,MATCH($B363,城镇化率!$A:$A,0),MATCH(R$1,城镇化率!$5:$5,0))/100</f>
        <v>249155.81646934498</v>
      </c>
      <c r="S363" s="40">
        <f>INDEX(人口源表!$1:$1048576,MATCH($B363,人口源表!$A:$A,0),MATCH(S$1,人口源表!$1:$1,0))*INDEX(城镇化率!$1:$1048576,MATCH($B363,城镇化率!$A:$A,0),MATCH(S$1,城镇化率!$5:$5,0))/100</f>
        <v>252333.47916618828</v>
      </c>
      <c r="T363" s="40">
        <f>INDEX(人口源表!$1:$1048576,MATCH($B363,人口源表!$A:$A,0),MATCH(T$1,人口源表!$1:$1,0))*INDEX(城镇化率!$1:$1048576,MATCH($B363,城镇化率!$A:$A,0),MATCH(T$1,城镇化率!$5:$5,0))/100</f>
        <v>255432.27772483678</v>
      </c>
      <c r="U363" s="40">
        <f>INDEX(人口源表!$1:$1048576,MATCH($B363,人口源表!$A:$A,0),MATCH(U$1,人口源表!$1:$1,0))*INDEX(城镇化率!$1:$1048576,MATCH($B363,城镇化率!$A:$A,0),MATCH(U$1,城镇化率!$5:$5,0))/100</f>
        <v>258441.86070326201</v>
      </c>
      <c r="V363" s="40">
        <f>INDEX(人口源表!$1:$1048576,MATCH($B363,人口源表!$A:$A,0),MATCH(V$1,人口源表!$1:$1,0))*INDEX(城镇化率!$1:$1048576,MATCH($B363,城镇化率!$A:$A,0),MATCH(V$1,城镇化率!$5:$5,0))/100</f>
        <v>261351.97341288041</v>
      </c>
      <c r="W363" s="40">
        <f>INDEX(人口源表!$1:$1048576,MATCH($B363,人口源表!$A:$A,0),MATCH(W$1,人口源表!$1:$1,0))*INDEX(城镇化率!$1:$1048576,MATCH($B363,城镇化率!$A:$A,0),MATCH(W$1,城镇化率!$5:$5,0))/100</f>
        <v>264153.92267828604</v>
      </c>
      <c r="X363" s="40">
        <f>INDEX(人口源表!$1:$1048576,MATCH($B363,人口源表!$A:$A,0),MATCH(X$1,人口源表!$1:$1,0))*INDEX(城镇化率!$1:$1048576,MATCH($B363,城镇化率!$A:$A,0),MATCH(X$1,城镇化率!$5:$5,0))/100</f>
        <v>266840.61831833725</v>
      </c>
      <c r="Y363" s="40">
        <f>INDEX(人口源表!$1:$1048576,MATCH($B363,人口源表!$A:$A,0),MATCH(Y$1,人口源表!$1:$1,0))*INDEX(城镇化率!$1:$1048576,MATCH($B363,城镇化率!$A:$A,0),MATCH(Y$1,城镇化率!$5:$5,0))/100</f>
        <v>269405.4356646653</v>
      </c>
      <c r="Z363" s="40">
        <f>INDEX(人口源表!$1:$1048576,MATCH($B363,人口源表!$A:$A,0),MATCH(Z$1,人口源表!$1:$1,0))*INDEX(城镇化率!$1:$1048576,MATCH($B363,城镇化率!$A:$A,0),MATCH(Z$1,城镇化率!$5:$5,0))/100</f>
        <v>271844.0070705695</v>
      </c>
      <c r="AA363" s="40">
        <f>INDEX(人口源表!$1:$1048576,MATCH($B363,人口源表!$A:$A,0),MATCH(AA$1,人口源表!$1:$1,0))*INDEX(城镇化率!$1:$1048576,MATCH($B363,城镇化率!$A:$A,0),MATCH(AA$1,城镇化率!$5:$5,0))/100</f>
        <v>274151.8969964108</v>
      </c>
      <c r="AB363" s="40">
        <f>INDEX(人口源表!$1:$1048576,MATCH($B363,人口源表!$A:$A,0),MATCH(AB$1,人口源表!$1:$1,0))*INDEX(城镇化率!$1:$1048576,MATCH($B363,城镇化率!$A:$A,0),MATCH(AB$1,城镇化率!$5:$5,0))/100</f>
        <v>276327.59469244501</v>
      </c>
      <c r="AC363" s="40">
        <f>INDEX(人口源表!$1:$1048576,MATCH($B363,人口源表!$A:$A,0),MATCH(AC$1,人口源表!$1:$1,0))*INDEX(城镇化率!$1:$1048576,MATCH($B363,城镇化率!$A:$A,0),MATCH(AC$1,城镇化率!$5:$5,0))/100</f>
        <v>278028.94790197484</v>
      </c>
      <c r="AD363" s="40">
        <f>INDEX(人口源表!$1:$1048576,MATCH($B363,人口源表!$A:$A,0),MATCH(AD$1,人口源表!$1:$1,0))*INDEX(城镇化率!$1:$1048576,MATCH($B363,城镇化率!$A:$A,0),MATCH(AD$1,城镇化率!$5:$5,0))/100</f>
        <v>279593.22475064528</v>
      </c>
      <c r="AE363" s="40">
        <f>INDEX(人口源表!$1:$1048576,MATCH($B363,人口源表!$A:$A,0),MATCH(AE$1,人口源表!$1:$1,0))*INDEX(城镇化率!$1:$1048576,MATCH($B363,城镇化率!$A:$A,0),MATCH(AE$1,城镇化率!$5:$5,0))/100</f>
        <v>281023.05548142357</v>
      </c>
      <c r="AF363" s="40">
        <f>INDEX(人口源表!$1:$1048576,MATCH($B363,人口源表!$A:$A,0),MATCH(AF$1,人口源表!$1:$1,0))*INDEX(城镇化率!$1:$1048576,MATCH($B363,城镇化率!$A:$A,0),MATCH(AF$1,城镇化率!$5:$5,0))/100</f>
        <v>282321.72977288376</v>
      </c>
      <c r="AG363" s="40">
        <f>INDEX(人口源表!$1:$1048576,MATCH($B363,人口源表!$A:$A,0),MATCH(AG$1,人口源表!$1:$1,0))*INDEX(城镇化率!$1:$1048576,MATCH($B363,城镇化率!$A:$A,0),MATCH(AG$1,城镇化率!$5:$5,0))/100</f>
        <v>283495.03890440846</v>
      </c>
      <c r="AH363" s="40">
        <f>INDEX(人口源表!$1:$1048576,MATCH($B363,人口源表!$A:$A,0),MATCH(AH$1,人口源表!$1:$1,0))*INDEX(城镇化率!$1:$1048576,MATCH($B363,城镇化率!$A:$A,0),MATCH(AH$1,城镇化率!$5:$5,0))/100</f>
        <v>284550.09765089588</v>
      </c>
      <c r="AI363" s="40">
        <f>INDEX(人口源表!$1:$1048576,MATCH($B363,人口源表!$A:$A,0),MATCH(AI$1,人口源表!$1:$1,0))*INDEX(城镇化率!$1:$1048576,MATCH($B363,城镇化率!$A:$A,0),MATCH(AI$1,城镇化率!$5:$5,0))/100</f>
        <v>285495.36833734124</v>
      </c>
      <c r="AJ363" s="40">
        <f>INDEX(人口源表!$1:$1048576,MATCH($B363,人口源表!$A:$A,0),MATCH(AJ$1,人口源表!$1:$1,0))*INDEX(城镇化率!$1:$1048576,MATCH($B363,城镇化率!$A:$A,0),MATCH(AJ$1,城镇化率!$5:$5,0))/100</f>
        <v>286340.37666837068</v>
      </c>
      <c r="AK363" s="40">
        <f>INDEX(人口源表!$1:$1048576,MATCH($B363,人口源表!$A:$A,0),MATCH(AK$1,人口源表!$1:$1,0))*INDEX(城镇化率!$1:$1048576,MATCH($B363,城镇化率!$A:$A,0),MATCH(AK$1,城镇化率!$5:$5,0))/100</f>
        <v>287097.58844705235</v>
      </c>
      <c r="AL363" s="40">
        <f>INDEX(人口源表!$1:$1048576,MATCH($B363,人口源表!$A:$A,0),MATCH(AL$1,人口源表!$1:$1,0))*INDEX(城镇化率!$1:$1048576,MATCH($B363,城镇化率!$A:$A,0),MATCH(AL$1,城镇化率!$5:$5,0))/100</f>
        <v>287779.66616764152</v>
      </c>
      <c r="AM363" s="40">
        <f>INDEX(人口源表!$1:$1048576,MATCH($B363,人口源表!$A:$A,0),MATCH(AM$1,人口源表!$1:$1,0))*INDEX(城镇化率!$1:$1048576,MATCH($B363,城镇化率!$A:$A,0),MATCH(AM$1,城镇化率!$5:$5,0))/100</f>
        <v>288401.96686534572</v>
      </c>
      <c r="AN363" s="40">
        <f>INDEX(人口源表!$1:$1048576,MATCH($B363,人口源表!$A:$A,0),MATCH(AN$1,人口源表!$1:$1,0))*INDEX(城镇化率!$1:$1048576,MATCH($B363,城镇化率!$A:$A,0),MATCH(AN$1,城镇化率!$5:$5,0))/100</f>
        <v>288980.71202968841</v>
      </c>
      <c r="AO363" s="40">
        <f>INDEX(人口源表!$1:$1048576,MATCH($B363,人口源表!$A:$A,0),MATCH(AO$1,人口源表!$1:$1,0))*INDEX(城镇化率!$1:$1048576,MATCH($B363,城镇化率!$A:$A,0),MATCH(AO$1,城镇化率!$5:$5,0))/100</f>
        <v>289534.88779502851</v>
      </c>
      <c r="AP363" s="40">
        <f>INDEX(人口源表!$1:$1048576,MATCH($B363,人口源表!$A:$A,0),MATCH(AP$1,人口源表!$1:$1,0))*INDEX(城镇化率!$1:$1048576,MATCH($B363,城镇化率!$A:$A,0),MATCH(AP$1,城镇化率!$5:$5,0))/100</f>
        <v>290084.40148931625</v>
      </c>
      <c r="AQ363" s="40">
        <f>INDEX(人口源表!$1:$1048576,MATCH($B363,人口源表!$A:$A,0),MATCH(AQ$1,人口源表!$1:$1,0))*INDEX(城镇化率!$1:$1048576,MATCH($B363,城镇化率!$A:$A,0),MATCH(AQ$1,城镇化率!$5:$5,0))/100</f>
        <v>290651.36318858608</v>
      </c>
      <c r="AR363" s="40">
        <f>INDEX(人口源表!$1:$1048576,MATCH($B363,人口源表!$A:$A,0),MATCH(AR$1,人口源表!$1:$1,0))*INDEX(城镇化率!$1:$1048576,MATCH($B363,城镇化率!$A:$A,0),MATCH(AR$1,城镇化率!$5:$5,0))/100</f>
        <v>291258.85270977532</v>
      </c>
      <c r="AS363" s="40">
        <f>INDEX(人口源表!$1:$1048576,MATCH($B363,人口源表!$A:$A,0),MATCH(AS$1,人口源表!$1:$1,0))*INDEX(城镇化率!$1:$1048576,MATCH($B363,城镇化率!$A:$A,0),MATCH(AS$1,城镇化率!$5:$5,0))/100</f>
        <v>291933.48771091911</v>
      </c>
      <c r="AT363" s="40">
        <f>INDEX(人口源表!$1:$1048576,MATCH($B363,人口源表!$A:$A,0),MATCH(AT$1,人口源表!$1:$1,0))*INDEX(城镇化率!$1:$1048576,MATCH($B363,城镇化率!$A:$A,0),MATCH(AT$1,城镇化率!$5:$5,0))/100</f>
        <v>292701.64322590077</v>
      </c>
      <c r="AU363" s="40">
        <f>INDEX(人口源表!$1:$1048576,MATCH($B363,人口源表!$A:$A,0),MATCH(AU$1,人口源表!$1:$1,0))*INDEX(城镇化率!$1:$1048576,MATCH($B363,城镇化率!$A:$A,0),MATCH(AU$1,城镇化率!$5:$5,0))/100</f>
        <v>293593.62323795701</v>
      </c>
      <c r="AV363" s="40">
        <f>INDEX(人口源表!$1:$1048576,MATCH($B363,人口源表!$A:$A,0),MATCH(AV$1,人口源表!$1:$1,0))*INDEX(城镇化率!$1:$1048576,MATCH($B363,城镇化率!$A:$A,0),MATCH(AV$1,城镇化率!$5:$5,0))/100</f>
        <v>294640.50359370897</v>
      </c>
    </row>
    <row r="364" spans="1:48" x14ac:dyDescent="0.15">
      <c r="A364" s="4" t="s">
        <v>884</v>
      </c>
      <c r="B364" s="4" t="s">
        <v>608</v>
      </c>
      <c r="C364" s="34">
        <f>VLOOKUP(B364,'[1]2016省城人口总结（根）'!B:C,2,FALSE)/100</f>
        <v>0.29743705650459901</v>
      </c>
      <c r="D364" s="40">
        <f>INDEX(人口源表!$1:$1048576,MATCH($B364,人口源表!$A:$A,0),MATCH(D$1,人口源表!$1:$1,0))*INDEX(城镇化率!$1:$1048576,MATCH($B364,城镇化率!$A:$A,0),MATCH(D$1,城镇化率!$5:$5,0))/100</f>
        <v>206241.09057059593</v>
      </c>
      <c r="E364" s="40">
        <f>INDEX(人口源表!$1:$1048576,MATCH($B364,人口源表!$A:$A,0),MATCH(E$1,人口源表!$1:$1,0))*INDEX(城镇化率!$1:$1048576,MATCH($B364,城镇化率!$A:$A,0),MATCH(E$1,城镇化率!$5:$5,0))/100</f>
        <v>211385.68319995809</v>
      </c>
      <c r="F364" s="40">
        <f>INDEX(人口源表!$1:$1048576,MATCH($B364,人口源表!$A:$A,0),MATCH(F$1,人口源表!$1:$1,0))*INDEX(城镇化率!$1:$1048576,MATCH($B364,城镇化率!$A:$A,0),MATCH(F$1,城镇化率!$5:$5,0))/100</f>
        <v>216612.88638479618</v>
      </c>
      <c r="G364" s="40">
        <f>INDEX(人口源表!$1:$1048576,MATCH($B364,人口源表!$A:$A,0),MATCH(G$1,人口源表!$1:$1,0))*INDEX(城镇化率!$1:$1048576,MATCH($B364,城镇化率!$A:$A,0),MATCH(G$1,城镇化率!$5:$5,0))/100</f>
        <v>235995.4914465262</v>
      </c>
      <c r="H364" s="40">
        <f>INDEX(人口源表!$1:$1048576,MATCH($B364,人口源表!$A:$A,0),MATCH(H$1,人口源表!$1:$1,0))*INDEX(城镇化率!$1:$1048576,MATCH($B364,城镇化率!$A:$A,0),MATCH(H$1,城镇化率!$5:$5,0))/100</f>
        <v>242138.38550725515</v>
      </c>
      <c r="I364" s="40">
        <f>INDEX(人口源表!$1:$1048576,MATCH($B364,人口源表!$A:$A,0),MATCH(I$1,人口源表!$1:$1,0))*INDEX(城镇化率!$1:$1048576,MATCH($B364,城镇化率!$A:$A,0),MATCH(I$1,城镇化率!$5:$5,0))/100</f>
        <v>246834.18640147438</v>
      </c>
      <c r="J364" s="40">
        <f>INDEX(人口源表!$1:$1048576,MATCH($B364,人口源表!$A:$A,0),MATCH(J$1,人口源表!$1:$1,0))*INDEX(城镇化率!$1:$1048576,MATCH($B364,城镇化率!$A:$A,0),MATCH(J$1,城镇化率!$5:$5,0))/100</f>
        <v>251697.71726721045</v>
      </c>
      <c r="K364" s="40">
        <f>INDEX(人口源表!$1:$1048576,MATCH($B364,人口源表!$A:$A,0),MATCH(K$1,人口源表!$1:$1,0))*INDEX(城镇化率!$1:$1048576,MATCH($B364,城镇化率!$A:$A,0),MATCH(K$1,城镇化率!$5:$5,0))/100</f>
        <v>256706.28825709526</v>
      </c>
      <c r="L364" s="40">
        <f>INDEX(人口源表!$1:$1048576,MATCH($B364,人口源表!$A:$A,0),MATCH(L$1,人口源表!$1:$1,0))*INDEX(城镇化率!$1:$1048576,MATCH($B364,城镇化率!$A:$A,0),MATCH(L$1,城镇化率!$5:$5,0))/100</f>
        <v>261837.54213252157</v>
      </c>
      <c r="M364" s="40">
        <f>INDEX(人口源表!$1:$1048576,MATCH($B364,人口源表!$A:$A,0),MATCH(M$1,人口源表!$1:$1,0))*INDEX(城镇化率!$1:$1048576,MATCH($B364,城镇化率!$A:$A,0),MATCH(M$1,城镇化率!$5:$5,0))/100</f>
        <v>267069.1606197498</v>
      </c>
      <c r="N364" s="40">
        <f>INDEX(人口源表!$1:$1048576,MATCH($B364,人口源表!$A:$A,0),MATCH(N$1,人口源表!$1:$1,0))*INDEX(城镇化率!$1:$1048576,MATCH($B364,城镇化率!$A:$A,0),MATCH(N$1,城镇化率!$5:$5,0))/100</f>
        <v>272380.57882335229</v>
      </c>
      <c r="O364" s="40">
        <f>INDEX(人口源表!$1:$1048576,MATCH($B364,人口源表!$A:$A,0),MATCH(O$1,人口源表!$1:$1,0))*INDEX(城镇化率!$1:$1048576,MATCH($B364,城镇化率!$A:$A,0),MATCH(O$1,城镇化率!$5:$5,0))/100</f>
        <v>277750.36699126946</v>
      </c>
      <c r="P364" s="40">
        <f>INDEX(人口源表!$1:$1048576,MATCH($B364,人口源表!$A:$A,0),MATCH(P$1,人口源表!$1:$1,0))*INDEX(城镇化率!$1:$1048576,MATCH($B364,城镇化率!$A:$A,0),MATCH(P$1,城镇化率!$5:$5,0))/100</f>
        <v>283159.30969006073</v>
      </c>
      <c r="Q364" s="40">
        <f>INDEX(人口源表!$1:$1048576,MATCH($B364,人口源表!$A:$A,0),MATCH(Q$1,人口源表!$1:$1,0))*INDEX(城镇化率!$1:$1048576,MATCH($B364,城镇化率!$A:$A,0),MATCH(Q$1,城镇化率!$5:$5,0))/100</f>
        <v>288588.45045236195</v>
      </c>
      <c r="R364" s="40">
        <f>INDEX(人口源表!$1:$1048576,MATCH($B364,人口源表!$A:$A,0),MATCH(R$1,人口源表!$1:$1,0))*INDEX(城镇化率!$1:$1048576,MATCH($B364,城镇化率!$A:$A,0),MATCH(R$1,城镇化率!$5:$5,0))/100</f>
        <v>294019.12428545946</v>
      </c>
      <c r="S364" s="40">
        <f>INDEX(人口源表!$1:$1048576,MATCH($B364,人口源表!$A:$A,0),MATCH(S$1,人口源表!$1:$1,0))*INDEX(城镇化率!$1:$1048576,MATCH($B364,城镇化率!$A:$A,0),MATCH(S$1,城镇化率!$5:$5,0))/100</f>
        <v>297951.70955350768</v>
      </c>
      <c r="T364" s="40">
        <f>INDEX(人口源表!$1:$1048576,MATCH($B364,人口源表!$A:$A,0),MATCH(T$1,人口源表!$1:$1,0))*INDEX(城镇化率!$1:$1048576,MATCH($B364,城镇化率!$A:$A,0),MATCH(T$1,城镇化率!$5:$5,0))/100</f>
        <v>301806.92590618302</v>
      </c>
      <c r="U364" s="40">
        <f>INDEX(人口源表!$1:$1048576,MATCH($B364,人口源表!$A:$A,0),MATCH(U$1,人口源表!$1:$1,0))*INDEX(城镇化率!$1:$1048576,MATCH($B364,城镇化率!$A:$A,0),MATCH(U$1,城镇化率!$5:$5,0))/100</f>
        <v>305570.1534253229</v>
      </c>
      <c r="V364" s="40">
        <f>INDEX(人口源表!$1:$1048576,MATCH($B364,人口源表!$A:$A,0),MATCH(V$1,人口源表!$1:$1,0))*INDEX(城镇化率!$1:$1048576,MATCH($B364,城镇化率!$A:$A,0),MATCH(V$1,城镇化率!$5:$5,0))/100</f>
        <v>309228.28604698461</v>
      </c>
      <c r="W364" s="40">
        <f>INDEX(人口源表!$1:$1048576,MATCH($B364,人口源表!$A:$A,0),MATCH(W$1,人口源表!$1:$1,0))*INDEX(城镇化率!$1:$1048576,MATCH($B364,城镇化率!$A:$A,0),MATCH(W$1,城镇化率!$5:$5,0))/100</f>
        <v>312770.49368631415</v>
      </c>
      <c r="X364" s="40">
        <f>INDEX(人口源表!$1:$1048576,MATCH($B364,人口源表!$A:$A,0),MATCH(X$1,人口源表!$1:$1,0))*INDEX(城镇化率!$1:$1048576,MATCH($B364,城镇化率!$A:$A,0),MATCH(X$1,城镇化率!$5:$5,0))/100</f>
        <v>316186.47144925309</v>
      </c>
      <c r="Y364" s="40">
        <f>INDEX(人口源表!$1:$1048576,MATCH($B364,人口源表!$A:$A,0),MATCH(Y$1,人口源表!$1:$1,0))*INDEX(城镇化率!$1:$1048576,MATCH($B364,城镇化率!$A:$A,0),MATCH(Y$1,城镇化率!$5:$5,0))/100</f>
        <v>319467.91124154394</v>
      </c>
      <c r="Z364" s="40">
        <f>INDEX(人口源表!$1:$1048576,MATCH($B364,人口源表!$A:$A,0),MATCH(Z$1,人口源表!$1:$1,0))*INDEX(城镇化率!$1:$1048576,MATCH($B364,城镇化率!$A:$A,0),MATCH(Z$1,城镇化率!$5:$5,0))/100</f>
        <v>322607.82251283113</v>
      </c>
      <c r="AA364" s="40">
        <f>INDEX(人口源表!$1:$1048576,MATCH($B364,人口源表!$A:$A,0),MATCH(AA$1,人口源表!$1:$1,0))*INDEX(城镇化率!$1:$1048576,MATCH($B364,城镇化率!$A:$A,0),MATCH(AA$1,城镇化率!$5:$5,0))/100</f>
        <v>325600.5671043914</v>
      </c>
      <c r="AB364" s="40">
        <f>INDEX(人口源表!$1:$1048576,MATCH($B364,人口源表!$A:$A,0),MATCH(AB$1,人口源表!$1:$1,0))*INDEX(城镇化率!$1:$1048576,MATCH($B364,城镇化率!$A:$A,0),MATCH(AB$1,城镇化率!$5:$5,0))/100</f>
        <v>328442.6335596845</v>
      </c>
      <c r="AC364" s="40">
        <f>INDEX(人口源表!$1:$1048576,MATCH($B364,人口源表!$A:$A,0),MATCH(AC$1,人口源表!$1:$1,0))*INDEX(城镇化率!$1:$1048576,MATCH($B364,城镇化率!$A:$A,0),MATCH(AC$1,城镇化率!$5:$5,0))/100</f>
        <v>330726.3824638431</v>
      </c>
      <c r="AD364" s="40">
        <f>INDEX(人口源表!$1:$1048576,MATCH($B364,人口源表!$A:$A,0),MATCH(AD$1,人口源表!$1:$1,0))*INDEX(城镇化率!$1:$1048576,MATCH($B364,城镇化率!$A:$A,0),MATCH(AD$1,城镇化率!$5:$5,0))/100</f>
        <v>332851.44508848758</v>
      </c>
      <c r="AE364" s="40">
        <f>INDEX(人口源表!$1:$1048576,MATCH($B364,人口源表!$A:$A,0),MATCH(AE$1,人口源表!$1:$1,0))*INDEX(城镇化率!$1:$1048576,MATCH($B364,城镇化率!$A:$A,0),MATCH(AE$1,城镇化率!$5:$5,0))/100</f>
        <v>334819.30974623369</v>
      </c>
      <c r="AF364" s="40">
        <f>INDEX(人口源表!$1:$1048576,MATCH($B364,人口源表!$A:$A,0),MATCH(AF$1,人口源表!$1:$1,0))*INDEX(城镇化率!$1:$1048576,MATCH($B364,城镇化率!$A:$A,0),MATCH(AF$1,城镇化率!$5:$5,0))/100</f>
        <v>336633.75156545657</v>
      </c>
      <c r="AG364" s="40">
        <f>INDEX(人口源表!$1:$1048576,MATCH($B364,人口源表!$A:$A,0),MATCH(AG$1,人口源表!$1:$1,0))*INDEX(城镇化率!$1:$1048576,MATCH($B364,城镇化率!$A:$A,0),MATCH(AG$1,城镇化率!$5:$5,0))/100</f>
        <v>338300.12233449175</v>
      </c>
      <c r="AH364" s="40">
        <f>INDEX(人口源表!$1:$1048576,MATCH($B364,人口源表!$A:$A,0),MATCH(AH$1,人口源表!$1:$1,0))*INDEX(城镇化率!$1:$1048576,MATCH($B364,城镇化率!$A:$A,0),MATCH(AH$1,城镇化率!$5:$5,0))/100</f>
        <v>339826.13540550991</v>
      </c>
      <c r="AI364" s="40">
        <f>INDEX(人口源表!$1:$1048576,MATCH($B364,人口源表!$A:$A,0),MATCH(AI$1,人口源表!$1:$1,0))*INDEX(城镇化率!$1:$1048576,MATCH($B364,城镇化率!$A:$A,0),MATCH(AI$1,城镇化率!$5:$5,0))/100</f>
        <v>341220.39205892704</v>
      </c>
      <c r="AJ364" s="40">
        <f>INDEX(人口源表!$1:$1048576,MATCH($B364,人口源表!$A:$A,0),MATCH(AJ$1,人口源表!$1:$1,0))*INDEX(城镇化率!$1:$1048576,MATCH($B364,城镇化率!$A:$A,0),MATCH(AJ$1,城镇化率!$5:$5,0))/100</f>
        <v>342493.92009393603</v>
      </c>
      <c r="AK364" s="40">
        <f>INDEX(人口源表!$1:$1048576,MATCH($B364,人口源表!$A:$A,0),MATCH(AK$1,人口源表!$1:$1,0))*INDEX(城镇化率!$1:$1048576,MATCH($B364,城镇化率!$A:$A,0),MATCH(AK$1,城镇化率!$5:$5,0))/100</f>
        <v>343660.21827170032</v>
      </c>
      <c r="AL364" s="40">
        <f>INDEX(人口源表!$1:$1048576,MATCH($B364,人口源表!$A:$A,0),MATCH(AL$1,人口源表!$1:$1,0))*INDEX(城镇化率!$1:$1048576,MATCH($B364,城镇化率!$A:$A,0),MATCH(AL$1,城镇化率!$5:$5,0))/100</f>
        <v>344734.1503546171</v>
      </c>
      <c r="AM364" s="40">
        <f>INDEX(人口源表!$1:$1048576,MATCH($B364,人口源表!$A:$A,0),MATCH(AM$1,人口源表!$1:$1,0))*INDEX(城镇化率!$1:$1048576,MATCH($B364,城镇化率!$A:$A,0),MATCH(AM$1,城镇化率!$5:$5,0))/100</f>
        <v>345732.35393365216</v>
      </c>
      <c r="AN364" s="40">
        <f>INDEX(人口源表!$1:$1048576,MATCH($B364,人口源表!$A:$A,0),MATCH(AN$1,人口源表!$1:$1,0))*INDEX(城镇化率!$1:$1048576,MATCH($B364,城镇化率!$A:$A,0),MATCH(AN$1,城镇化率!$5:$5,0))/100</f>
        <v>346674.04475974553</v>
      </c>
      <c r="AO364" s="40">
        <f>INDEX(人口源表!$1:$1048576,MATCH($B364,人口源表!$A:$A,0),MATCH(AO$1,人口源表!$1:$1,0))*INDEX(城镇化率!$1:$1048576,MATCH($B364,城镇化率!$A:$A,0),MATCH(AO$1,城镇化率!$5:$5,0))/100</f>
        <v>347580.28695074812</v>
      </c>
      <c r="AP364" s="40">
        <f>INDEX(人口源表!$1:$1048576,MATCH($B364,人口源表!$A:$A,0),MATCH(AP$1,人口源表!$1:$1,0))*INDEX(城镇化率!$1:$1048576,MATCH($B364,城镇化率!$A:$A,0),MATCH(AP$1,城镇化率!$5:$5,0))/100</f>
        <v>348474.41451446508</v>
      </c>
      <c r="AQ364" s="40">
        <f>INDEX(人口源表!$1:$1048576,MATCH($B364,人口源表!$A:$A,0),MATCH(AQ$1,人口源表!$1:$1,0))*INDEX(城镇化率!$1:$1048576,MATCH($B364,城镇化率!$A:$A,0),MATCH(AQ$1,城镇化率!$5:$5,0))/100</f>
        <v>349381.28927230852</v>
      </c>
      <c r="AR364" s="40">
        <f>INDEX(人口源表!$1:$1048576,MATCH($B364,人口源表!$A:$A,0),MATCH(AR$1,人口源表!$1:$1,0))*INDEX(城镇化率!$1:$1048576,MATCH($B364,城镇化率!$A:$A,0),MATCH(AR$1,城镇化率!$5:$5,0))/100</f>
        <v>350329.28829549433</v>
      </c>
      <c r="AS364" s="40">
        <f>INDEX(人口源表!$1:$1048576,MATCH($B364,人口源表!$A:$A,0),MATCH(AS$1,人口源表!$1:$1,0))*INDEX(城镇化率!$1:$1048576,MATCH($B364,城镇化率!$A:$A,0),MATCH(AS$1,城镇化率!$5:$5,0))/100</f>
        <v>351347.21563999623</v>
      </c>
      <c r="AT364" s="40">
        <f>INDEX(人口源表!$1:$1048576,MATCH($B364,人口源表!$A:$A,0),MATCH(AT$1,人口源表!$1:$1,0))*INDEX(城镇化率!$1:$1048576,MATCH($B364,城镇化率!$A:$A,0),MATCH(AT$1,城镇化率!$5:$5,0))/100</f>
        <v>352467.86459698615</v>
      </c>
      <c r="AU364" s="40">
        <f>INDEX(人口源表!$1:$1048576,MATCH($B364,人口源表!$A:$A,0),MATCH(AU$1,人口源表!$1:$1,0))*INDEX(城镇化率!$1:$1048576,MATCH($B364,城镇化率!$A:$A,0),MATCH(AU$1,城镇化率!$5:$5,0))/100</f>
        <v>353725.31087582192</v>
      </c>
      <c r="AV364" s="40">
        <f>INDEX(人口源表!$1:$1048576,MATCH($B364,人口源表!$A:$A,0),MATCH(AV$1,人口源表!$1:$1,0))*INDEX(城镇化率!$1:$1048576,MATCH($B364,城镇化率!$A:$A,0),MATCH(AV$1,城镇化率!$5:$5,0))/100</f>
        <v>355155.72884547495</v>
      </c>
    </row>
    <row r="365" spans="1:48" x14ac:dyDescent="0.15">
      <c r="A365" s="4" t="s">
        <v>884</v>
      </c>
      <c r="B365" s="4" t="s">
        <v>610</v>
      </c>
      <c r="C365" s="34">
        <f>VLOOKUP(B365,'[1]2016省城人口总结（根）'!B:C,2,FALSE)/100</f>
        <v>0.42213913771452505</v>
      </c>
      <c r="D365" s="40">
        <f>INDEX(人口源表!$1:$1048576,MATCH($B365,人口源表!$A:$A,0),MATCH(D$1,人口源表!$1:$1,0))*INDEX(城镇化率!$1:$1048576,MATCH($B365,城镇化率!$A:$A,0),MATCH(D$1,城镇化率!$5:$5,0))/100</f>
        <v>87589.465939796108</v>
      </c>
      <c r="E365" s="40">
        <f>INDEX(人口源表!$1:$1048576,MATCH($B365,人口源表!$A:$A,0),MATCH(E$1,人口源表!$1:$1,0))*INDEX(城镇化率!$1:$1048576,MATCH($B365,城镇化率!$A:$A,0),MATCH(E$1,城镇化率!$5:$5,0))/100</f>
        <v>89882.813385016736</v>
      </c>
      <c r="F365" s="40">
        <f>INDEX(人口源表!$1:$1048576,MATCH($B365,人口源表!$A:$A,0),MATCH(F$1,人口源表!$1:$1,0))*INDEX(城镇化率!$1:$1048576,MATCH($B365,城镇化率!$A:$A,0),MATCH(F$1,城镇化率!$5:$5,0))/100</f>
        <v>92204.367323088722</v>
      </c>
      <c r="G365" s="40">
        <f>INDEX(人口源表!$1:$1048576,MATCH($B365,人口源表!$A:$A,0),MATCH(G$1,人口源表!$1:$1,0))*INDEX(城镇化率!$1:$1048576,MATCH($B365,城镇化率!$A:$A,0),MATCH(G$1,城镇化率!$5:$5,0))/100</f>
        <v>104890.4425342039</v>
      </c>
      <c r="H365" s="40">
        <f>INDEX(人口源表!$1:$1048576,MATCH($B365,人口源表!$A:$A,0),MATCH(H$1,人口源表!$1:$1,0))*INDEX(城镇化率!$1:$1048576,MATCH($B365,城镇化率!$A:$A,0),MATCH(H$1,城镇化率!$5:$5,0))/100</f>
        <v>107885.60449539479</v>
      </c>
      <c r="I365" s="40">
        <f>INDEX(人口源表!$1:$1048576,MATCH($B365,人口源表!$A:$A,0),MATCH(I$1,人口源表!$1:$1,0))*INDEX(城镇化率!$1:$1048576,MATCH($B365,城镇化率!$A:$A,0),MATCH(I$1,城镇化率!$5:$5,0))/100</f>
        <v>110167.2554420198</v>
      </c>
      <c r="J365" s="40">
        <f>INDEX(人口源表!$1:$1048576,MATCH($B365,人口源表!$A:$A,0),MATCH(J$1,人口源表!$1:$1,0))*INDEX(城镇化率!$1:$1048576,MATCH($B365,城镇化率!$A:$A,0),MATCH(J$1,城镇化率!$5:$5,0))/100</f>
        <v>112459.33461235849</v>
      </c>
      <c r="K365" s="40">
        <f>INDEX(人口源表!$1:$1048576,MATCH($B365,人口源表!$A:$A,0),MATCH(K$1,人口源表!$1:$1,0))*INDEX(城镇化率!$1:$1048576,MATCH($B365,城镇化率!$A:$A,0),MATCH(K$1,城镇化率!$5:$5,0))/100</f>
        <v>114756.92533832647</v>
      </c>
      <c r="L365" s="40">
        <f>INDEX(人口源表!$1:$1048576,MATCH($B365,人口源表!$A:$A,0),MATCH(L$1,人口源表!$1:$1,0))*INDEX(城镇化率!$1:$1048576,MATCH($B365,城镇化率!$A:$A,0),MATCH(L$1,城镇化率!$5:$5,0))/100</f>
        <v>117054.91607592936</v>
      </c>
      <c r="M365" s="40">
        <f>INDEX(人口源表!$1:$1048576,MATCH($B365,人口源表!$A:$A,0),MATCH(M$1,人口源表!$1:$1,0))*INDEX(城镇化率!$1:$1048576,MATCH($B365,城镇化率!$A:$A,0),MATCH(M$1,城镇化率!$5:$5,0))/100</f>
        <v>119349.41950767655</v>
      </c>
      <c r="N365" s="40">
        <f>INDEX(人口源表!$1:$1048576,MATCH($B365,人口源表!$A:$A,0),MATCH(N$1,人口源表!$1:$1,0))*INDEX(城镇化率!$1:$1048576,MATCH($B365,城镇化率!$A:$A,0),MATCH(N$1,城镇化率!$5:$5,0))/100</f>
        <v>121635.92125986099</v>
      </c>
      <c r="O365" s="40">
        <f>INDEX(人口源表!$1:$1048576,MATCH($B365,人口源表!$A:$A,0),MATCH(O$1,人口源表!$1:$1,0))*INDEX(城镇化率!$1:$1048576,MATCH($B365,城镇化率!$A:$A,0),MATCH(O$1,城镇化率!$5:$5,0))/100</f>
        <v>123910.22070377668</v>
      </c>
      <c r="P365" s="40">
        <f>INDEX(人口源表!$1:$1048576,MATCH($B365,人口源表!$A:$A,0),MATCH(P$1,人口源表!$1:$1,0))*INDEX(城镇化率!$1:$1048576,MATCH($B365,城镇化率!$A:$A,0),MATCH(P$1,城镇化率!$5:$5,0))/100</f>
        <v>126167.96199404191</v>
      </c>
      <c r="Q365" s="40">
        <f>INDEX(人口源表!$1:$1048576,MATCH($B365,人口源表!$A:$A,0),MATCH(Q$1,人口源表!$1:$1,0))*INDEX(城镇化率!$1:$1048576,MATCH($B365,城镇化率!$A:$A,0),MATCH(Q$1,城镇化率!$5:$5,0))/100</f>
        <v>128406.11207111916</v>
      </c>
      <c r="R365" s="40">
        <f>INDEX(人口源表!$1:$1048576,MATCH($B365,人口源表!$A:$A,0),MATCH(R$1,人口源表!$1:$1,0))*INDEX(城镇化率!$1:$1048576,MATCH($B365,城镇化率!$A:$A,0),MATCH(R$1,城镇化率!$5:$5,0))/100</f>
        <v>130620.03780560075</v>
      </c>
      <c r="S365" s="40">
        <f>INDEX(人口源表!$1:$1048576,MATCH($B365,人口源表!$A:$A,0),MATCH(S$1,人口源表!$1:$1,0))*INDEX(城镇化率!$1:$1048576,MATCH($B365,城镇化率!$A:$A,0),MATCH(S$1,城镇化率!$5:$5,0))/100</f>
        <v>132149.49548475482</v>
      </c>
      <c r="T365" s="40">
        <f>INDEX(人口源表!$1:$1048576,MATCH($B365,人口源表!$A:$A,0),MATCH(T$1,人口源表!$1:$1,0))*INDEX(城镇化率!$1:$1048576,MATCH($B365,城镇化率!$A:$A,0),MATCH(T$1,城镇化率!$5:$5,0))/100</f>
        <v>133630.01573369876</v>
      </c>
      <c r="U365" s="40">
        <f>INDEX(人口源表!$1:$1048576,MATCH($B365,人口源表!$A:$A,0),MATCH(U$1,人口源表!$1:$1,0))*INDEX(城镇化率!$1:$1048576,MATCH($B365,城镇化率!$A:$A,0),MATCH(U$1,城镇化率!$5:$5,0))/100</f>
        <v>135059.75335976013</v>
      </c>
      <c r="V365" s="40">
        <f>INDEX(人口源表!$1:$1048576,MATCH($B365,人口源表!$A:$A,0),MATCH(V$1,人口源表!$1:$1,0))*INDEX(城镇化率!$1:$1048576,MATCH($B365,城镇化率!$A:$A,0),MATCH(V$1,城镇化率!$5:$5,0))/100</f>
        <v>136436.32538354618</v>
      </c>
      <c r="W365" s="40">
        <f>INDEX(人口源表!$1:$1048576,MATCH($B365,人口源表!$A:$A,0),MATCH(W$1,人口源表!$1:$1,0))*INDEX(城镇化率!$1:$1048576,MATCH($B365,城镇化率!$A:$A,0),MATCH(W$1,城镇化率!$5:$5,0))/100</f>
        <v>137757.82089224207</v>
      </c>
      <c r="X365" s="40">
        <f>INDEX(人口源表!$1:$1048576,MATCH($B365,人口源表!$A:$A,0),MATCH(X$1,人口源表!$1:$1,0))*INDEX(城镇化率!$1:$1048576,MATCH($B365,城镇化率!$A:$A,0),MATCH(X$1,城镇化率!$5:$5,0))/100</f>
        <v>139022.81336932778</v>
      </c>
      <c r="Y365" s="40">
        <f>INDEX(人口源表!$1:$1048576,MATCH($B365,人口源表!$A:$A,0),MATCH(Y$1,人口源表!$1:$1,0))*INDEX(城镇化率!$1:$1048576,MATCH($B365,城镇化率!$A:$A,0),MATCH(Y$1,城镇化率!$5:$5,0))/100</f>
        <v>140230.37321170676</v>
      </c>
      <c r="Z365" s="40">
        <f>INDEX(人口源表!$1:$1048576,MATCH($B365,人口源表!$A:$A,0),MATCH(Z$1,人口源表!$1:$1,0))*INDEX(城镇化率!$1:$1048576,MATCH($B365,城镇化率!$A:$A,0),MATCH(Z$1,城镇化率!$5:$5,0))/100</f>
        <v>141379.04211385545</v>
      </c>
      <c r="AA365" s="40">
        <f>INDEX(人口源表!$1:$1048576,MATCH($B365,人口源表!$A:$A,0),MATCH(AA$1,人口源表!$1:$1,0))*INDEX(城镇化率!$1:$1048576,MATCH($B365,城镇化率!$A:$A,0),MATCH(AA$1,城镇化率!$5:$5,0))/100</f>
        <v>142468.38527963511</v>
      </c>
      <c r="AB365" s="40">
        <f>INDEX(人口源表!$1:$1048576,MATCH($B365,人口源表!$A:$A,0),MATCH(AB$1,人口源表!$1:$1,0))*INDEX(城镇化率!$1:$1048576,MATCH($B365,城镇化率!$A:$A,0),MATCH(AB$1,城镇化率!$5:$5,0))/100</f>
        <v>143498.49293340265</v>
      </c>
      <c r="AC365" s="40">
        <f>INDEX(人口源表!$1:$1048576,MATCH($B365,人口源表!$A:$A,0),MATCH(AC$1,人口源表!$1:$1,0))*INDEX(城镇化率!$1:$1048576,MATCH($B365,城镇化率!$A:$A,0),MATCH(AC$1,城镇化率!$5:$5,0))/100</f>
        <v>144292.15748458402</v>
      </c>
      <c r="AD365" s="40">
        <f>INDEX(人口源表!$1:$1048576,MATCH($B365,人口源表!$A:$A,0),MATCH(AD$1,人口源表!$1:$1,0))*INDEX(城镇化率!$1:$1048576,MATCH($B365,城镇化率!$A:$A,0),MATCH(AD$1,城镇化率!$5:$5,0))/100</f>
        <v>145025.31091616859</v>
      </c>
      <c r="AE365" s="40">
        <f>INDEX(人口源表!$1:$1048576,MATCH($B365,人口源表!$A:$A,0),MATCH(AE$1,人口源表!$1:$1,0))*INDEX(城镇化率!$1:$1048576,MATCH($B365,城镇化率!$A:$A,0),MATCH(AE$1,城镇化率!$5:$5,0))/100</f>
        <v>145698.83361184978</v>
      </c>
      <c r="AF365" s="40">
        <f>INDEX(人口源表!$1:$1048576,MATCH($B365,人口源表!$A:$A,0),MATCH(AF$1,人口源表!$1:$1,0))*INDEX(城镇化率!$1:$1048576,MATCH($B365,城镇化率!$A:$A,0),MATCH(AF$1,城镇化率!$5:$5,0))/100</f>
        <v>146313.09221560991</v>
      </c>
      <c r="AG365" s="40">
        <f>INDEX(人口源表!$1:$1048576,MATCH($B365,人口源表!$A:$A,0),MATCH(AG$1,人口源表!$1:$1,0))*INDEX(城镇化率!$1:$1048576,MATCH($B365,城镇化率!$A:$A,0),MATCH(AG$1,城镇化率!$5:$5,0))/100</f>
        <v>146871.13574228346</v>
      </c>
      <c r="AH365" s="40">
        <f>INDEX(人口源表!$1:$1048576,MATCH($B365,人口源表!$A:$A,0),MATCH(AH$1,人口源表!$1:$1,0))*INDEX(城镇化率!$1:$1048576,MATCH($B365,城镇化率!$A:$A,0),MATCH(AH$1,城镇化率!$5:$5,0))/100</f>
        <v>147374.99167782723</v>
      </c>
      <c r="AI365" s="40">
        <f>INDEX(人口源表!$1:$1048576,MATCH($B365,人口源表!$A:$A,0),MATCH(AI$1,人口源表!$1:$1,0))*INDEX(城镇化率!$1:$1048576,MATCH($B365,城镇化率!$A:$A,0),MATCH(AI$1,城镇化率!$5:$5,0))/100</f>
        <v>147826.18461887626</v>
      </c>
      <c r="AJ365" s="40">
        <f>INDEX(人口源表!$1:$1048576,MATCH($B365,人口源表!$A:$A,0),MATCH(AJ$1,人口源表!$1:$1,0))*INDEX(城镇化率!$1:$1048576,MATCH($B365,城镇化率!$A:$A,0),MATCH(AJ$1,城镇化率!$5:$5,0))/100</f>
        <v>148228.96882555127</v>
      </c>
      <c r="AK365" s="40">
        <f>INDEX(人口源表!$1:$1048576,MATCH($B365,人口源表!$A:$A,0),MATCH(AK$1,人口源表!$1:$1,0))*INDEX(城镇化率!$1:$1048576,MATCH($B365,城镇化率!$A:$A,0),MATCH(AK$1,城镇化率!$5:$5,0))/100</f>
        <v>148585.49756832482</v>
      </c>
      <c r="AL365" s="40">
        <f>INDEX(人口源表!$1:$1048576,MATCH($B365,人口源表!$A:$A,0),MATCH(AL$1,人口源表!$1:$1,0))*INDEX(城镇化率!$1:$1048576,MATCH($B365,城镇化率!$A:$A,0),MATCH(AL$1,城镇化率!$5:$5,0))/100</f>
        <v>148900.13868404229</v>
      </c>
      <c r="AM365" s="40">
        <f>INDEX(人口源表!$1:$1048576,MATCH($B365,人口源表!$A:$A,0),MATCH(AM$1,人口源表!$1:$1,0))*INDEX(城镇化率!$1:$1048576,MATCH($B365,城镇化率!$A:$A,0),MATCH(AM$1,城镇化率!$5:$5,0))/100</f>
        <v>149176.23682734411</v>
      </c>
      <c r="AN365" s="40">
        <f>INDEX(人口源表!$1:$1048576,MATCH($B365,人口源表!$A:$A,0),MATCH(AN$1,人口源表!$1:$1,0))*INDEX(城镇化率!$1:$1048576,MATCH($B365,城镇化率!$A:$A,0),MATCH(AN$1,城镇化率!$5:$5,0))/100</f>
        <v>149419.93365065707</v>
      </c>
      <c r="AO365" s="40">
        <f>INDEX(人口源表!$1:$1048576,MATCH($B365,人口源表!$A:$A,0),MATCH(AO$1,人口源表!$1:$1,0))*INDEX(城镇化率!$1:$1048576,MATCH($B365,城镇化率!$A:$A,0),MATCH(AO$1,城镇化率!$5:$5,0))/100</f>
        <v>149634.7134723698</v>
      </c>
      <c r="AP365" s="40">
        <f>INDEX(人口源表!$1:$1048576,MATCH($B365,人口源表!$A:$A,0),MATCH(AP$1,人口源表!$1:$1,0))*INDEX(城镇化率!$1:$1048576,MATCH($B365,城镇化率!$A:$A,0),MATCH(AP$1,城镇化率!$5:$5,0))/100</f>
        <v>149826.32687828733</v>
      </c>
      <c r="AQ365" s="40">
        <f>INDEX(人口源表!$1:$1048576,MATCH($B365,人口源表!$A:$A,0),MATCH(AQ$1,人口源表!$1:$1,0))*INDEX(城镇化率!$1:$1048576,MATCH($B365,城镇化率!$A:$A,0),MATCH(AQ$1,城镇化率!$5:$5,0))/100</f>
        <v>150001.16848232748</v>
      </c>
      <c r="AR365" s="40">
        <f>INDEX(人口源表!$1:$1048576,MATCH($B365,人口源表!$A:$A,0),MATCH(AR$1,人口源表!$1:$1,0))*INDEX(城镇化率!$1:$1048576,MATCH($B365,城镇化率!$A:$A,0),MATCH(AR$1,城镇化率!$5:$5,0))/100</f>
        <v>150164.61751071067</v>
      </c>
      <c r="AS365" s="40">
        <f>INDEX(人口源表!$1:$1048576,MATCH($B365,人口源表!$A:$A,0),MATCH(AS$1,人口源表!$1:$1,0))*INDEX(城镇化率!$1:$1048576,MATCH($B365,城镇化率!$A:$A,0),MATCH(AS$1,城镇化率!$5:$5,0))/100</f>
        <v>150324.37178406582</v>
      </c>
      <c r="AT365" s="40">
        <f>INDEX(人口源表!$1:$1048576,MATCH($B365,人口源表!$A:$A,0),MATCH(AT$1,人口源表!$1:$1,0))*INDEX(城镇化率!$1:$1048576,MATCH($B365,城镇化率!$A:$A,0),MATCH(AT$1,城镇化率!$5:$5,0))/100</f>
        <v>150487.12396151765</v>
      </c>
      <c r="AU365" s="40">
        <f>INDEX(人口源表!$1:$1048576,MATCH($B365,人口源表!$A:$A,0),MATCH(AU$1,人口源表!$1:$1,0))*INDEX(城镇化率!$1:$1048576,MATCH($B365,城镇化率!$A:$A,0),MATCH(AU$1,城镇化率!$5:$5,0))/100</f>
        <v>150660.7944141677</v>
      </c>
      <c r="AV365" s="40">
        <f>INDEX(人口源表!$1:$1048576,MATCH($B365,人口源表!$A:$A,0),MATCH(AV$1,人口源表!$1:$1,0))*INDEX(城镇化率!$1:$1048576,MATCH($B365,城镇化率!$A:$A,0),MATCH(AV$1,城镇化率!$5:$5,0))/100</f>
        <v>150853.42270730564</v>
      </c>
    </row>
    <row r="366" spans="1:48" x14ac:dyDescent="0.15">
      <c r="A366" s="4" t="s">
        <v>884</v>
      </c>
      <c r="B366" s="4" t="s">
        <v>612</v>
      </c>
      <c r="C366" s="34">
        <f>VLOOKUP(B366,'[1]2016省城人口总结（根）'!B:C,2,FALSE)/100</f>
        <v>0.37489943502824902</v>
      </c>
      <c r="D366" s="40">
        <f>INDEX(人口源表!$1:$1048576,MATCH($B366,人口源表!$A:$A,0),MATCH(D$1,人口源表!$1:$1,0))*INDEX(城镇化率!$1:$1048576,MATCH($B366,城镇化率!$A:$A,0),MATCH(D$1,城镇化率!$5:$5,0))/100</f>
        <v>129986.42191562438</v>
      </c>
      <c r="E366" s="40">
        <f>INDEX(人口源表!$1:$1048576,MATCH($B366,人口源表!$A:$A,0),MATCH(E$1,人口源表!$1:$1,0))*INDEX(城镇化率!$1:$1048576,MATCH($B366,城镇化率!$A:$A,0),MATCH(E$1,城镇化率!$5:$5,0))/100</f>
        <v>133253.18498307184</v>
      </c>
      <c r="F366" s="40">
        <f>INDEX(人口源表!$1:$1048576,MATCH($B366,人口源表!$A:$A,0),MATCH(F$1,人口源表!$1:$1,0))*INDEX(城镇化率!$1:$1048576,MATCH($B366,城镇化率!$A:$A,0),MATCH(F$1,城镇化率!$5:$5,0))/100</f>
        <v>136560.37528444556</v>
      </c>
      <c r="G366" s="40">
        <f>INDEX(人口源表!$1:$1048576,MATCH($B366,人口源表!$A:$A,0),MATCH(G$1,人口源表!$1:$1,0))*INDEX(城镇化率!$1:$1048576,MATCH($B366,城镇化率!$A:$A,0),MATCH(G$1,城镇化率!$5:$5,0))/100</f>
        <v>138152.67552209066</v>
      </c>
      <c r="H366" s="40">
        <f>INDEX(人口源表!$1:$1048576,MATCH($B366,人口源表!$A:$A,0),MATCH(H$1,人口源表!$1:$1,0))*INDEX(城镇化率!$1:$1048576,MATCH($B366,城镇化率!$A:$A,0),MATCH(H$1,城镇化率!$5:$5,0))/100</f>
        <v>141974.4633916672</v>
      </c>
      <c r="I366" s="40">
        <f>INDEX(人口源表!$1:$1048576,MATCH($B366,人口源表!$A:$A,0),MATCH(I$1,人口源表!$1:$1,0))*INDEX(城镇化率!$1:$1048576,MATCH($B366,城镇化率!$A:$A,0),MATCH(I$1,城镇化率!$5:$5,0))/100</f>
        <v>144824.94997520492</v>
      </c>
      <c r="J366" s="40">
        <f>INDEX(人口源表!$1:$1048576,MATCH($B366,人口源表!$A:$A,0),MATCH(J$1,人口源表!$1:$1,0))*INDEX(城镇化率!$1:$1048576,MATCH($B366,城镇化率!$A:$A,0),MATCH(J$1,城镇化率!$5:$5,0))/100</f>
        <v>147659.74316463378</v>
      </c>
      <c r="K366" s="40">
        <f>INDEX(人口源表!$1:$1048576,MATCH($B366,人口源表!$A:$A,0),MATCH(K$1,人口源表!$1:$1,0))*INDEX(城镇化率!$1:$1048576,MATCH($B366,城镇化率!$A:$A,0),MATCH(K$1,城镇化率!$5:$5,0))/100</f>
        <v>150473.52676730166</v>
      </c>
      <c r="L366" s="40">
        <f>INDEX(人口源表!$1:$1048576,MATCH($B366,人口源表!$A:$A,0),MATCH(L$1,人口源表!$1:$1,0))*INDEX(城镇化率!$1:$1048576,MATCH($B366,城镇化率!$A:$A,0),MATCH(L$1,城镇化率!$5:$5,0))/100</f>
        <v>153262.87811184381</v>
      </c>
      <c r="M366" s="40">
        <f>INDEX(人口源表!$1:$1048576,MATCH($B366,人口源表!$A:$A,0),MATCH(M$1,人口源表!$1:$1,0))*INDEX(城镇化率!$1:$1048576,MATCH($B366,城镇化率!$A:$A,0),MATCH(M$1,城镇化率!$5:$5,0))/100</f>
        <v>156022.9955336384</v>
      </c>
      <c r="N366" s="40">
        <f>INDEX(人口源表!$1:$1048576,MATCH($B366,人口源表!$A:$A,0),MATCH(N$1,人口源表!$1:$1,0))*INDEX(城镇化率!$1:$1048576,MATCH($B366,城镇化率!$A:$A,0),MATCH(N$1,城镇化率!$5:$5,0))/100</f>
        <v>158750.61271124863</v>
      </c>
      <c r="O366" s="40">
        <f>INDEX(人口源表!$1:$1048576,MATCH($B366,人口源表!$A:$A,0),MATCH(O$1,人口源表!$1:$1,0))*INDEX(城镇化率!$1:$1048576,MATCH($B366,城镇化率!$A:$A,0),MATCH(O$1,城镇化率!$5:$5,0))/100</f>
        <v>161441.4998626055</v>
      </c>
      <c r="P366" s="40">
        <f>INDEX(人口源表!$1:$1048576,MATCH($B366,人口源表!$A:$A,0),MATCH(P$1,人口源表!$1:$1,0))*INDEX(城镇化率!$1:$1048576,MATCH($B366,城镇化率!$A:$A,0),MATCH(P$1,城镇化率!$5:$5,0))/100</f>
        <v>164092.58992355433</v>
      </c>
      <c r="Q366" s="40">
        <f>INDEX(人口源表!$1:$1048576,MATCH($B366,人口源表!$A:$A,0),MATCH(Q$1,人口源表!$1:$1,0))*INDEX(城镇化率!$1:$1048576,MATCH($B366,城镇化率!$A:$A,0),MATCH(Q$1,城镇化率!$5:$5,0))/100</f>
        <v>166700.28589222135</v>
      </c>
      <c r="R366" s="40">
        <f>INDEX(人口源表!$1:$1048576,MATCH($B366,人口源表!$A:$A,0),MATCH(R$1,人口源表!$1:$1,0))*INDEX(城镇化率!$1:$1048576,MATCH($B366,城镇化率!$A:$A,0),MATCH(R$1,城镇化率!$5:$5,0))/100</f>
        <v>169261.7660006372</v>
      </c>
      <c r="S366" s="40">
        <f>INDEX(人口源表!$1:$1048576,MATCH($B366,人口源表!$A:$A,0),MATCH(S$1,人口源表!$1:$1,0))*INDEX(城镇化率!$1:$1048576,MATCH($B366,城镇化率!$A:$A,0),MATCH(S$1,城镇化率!$5:$5,0))/100</f>
        <v>170923.76365316522</v>
      </c>
      <c r="T366" s="40">
        <f>INDEX(人口源表!$1:$1048576,MATCH($B366,人口源表!$A:$A,0),MATCH(T$1,人口源表!$1:$1,0))*INDEX(城镇化率!$1:$1048576,MATCH($B366,城镇化率!$A:$A,0),MATCH(T$1,城镇化率!$5:$5,0))/100</f>
        <v>172514.02514957075</v>
      </c>
      <c r="U366" s="40">
        <f>INDEX(人口源表!$1:$1048576,MATCH($B366,人口源表!$A:$A,0),MATCH(U$1,人口源表!$1:$1,0))*INDEX(城镇化率!$1:$1048576,MATCH($B366,城镇化率!$A:$A,0),MATCH(U$1,城镇化率!$5:$5,0))/100</f>
        <v>174030.9212468373</v>
      </c>
      <c r="V366" s="40">
        <f>INDEX(人口源表!$1:$1048576,MATCH($B366,人口源表!$A:$A,0),MATCH(V$1,人口源表!$1:$1,0))*INDEX(城镇化率!$1:$1048576,MATCH($B366,城镇化率!$A:$A,0),MATCH(V$1,城镇化率!$5:$5,0))/100</f>
        <v>175473.70551695037</v>
      </c>
      <c r="W366" s="40">
        <f>INDEX(人口源表!$1:$1048576,MATCH($B366,人口源表!$A:$A,0),MATCH(W$1,人口源表!$1:$1,0))*INDEX(城镇化率!$1:$1048576,MATCH($B366,城镇化率!$A:$A,0),MATCH(W$1,城镇化率!$5:$5,0))/100</f>
        <v>176842.08251334832</v>
      </c>
      <c r="X366" s="40">
        <f>INDEX(人口源表!$1:$1048576,MATCH($B366,人口源表!$A:$A,0),MATCH(X$1,人口源表!$1:$1,0))*INDEX(城镇化率!$1:$1048576,MATCH($B366,城镇化率!$A:$A,0),MATCH(X$1,城镇化率!$5:$5,0))/100</f>
        <v>178134.8496719703</v>
      </c>
      <c r="Y366" s="40">
        <f>INDEX(人口源表!$1:$1048576,MATCH($B366,人口源表!$A:$A,0),MATCH(Y$1,人口源表!$1:$1,0))*INDEX(城镇化率!$1:$1048576,MATCH($B366,城镇化率!$A:$A,0),MATCH(Y$1,城镇化率!$5:$5,0))/100</f>
        <v>179352.62723288557</v>
      </c>
      <c r="Z366" s="40">
        <f>INDEX(人口源表!$1:$1048576,MATCH($B366,人口源表!$A:$A,0),MATCH(Z$1,人口源表!$1:$1,0))*INDEX(城镇化率!$1:$1048576,MATCH($B366,城镇化率!$A:$A,0),MATCH(Z$1,城镇化率!$5:$5,0))/100</f>
        <v>180495.13762840483</v>
      </c>
      <c r="AA366" s="40">
        <f>INDEX(人口源表!$1:$1048576,MATCH($B366,人口源表!$A:$A,0),MATCH(AA$1,人口源表!$1:$1,0))*INDEX(城镇化率!$1:$1048576,MATCH($B366,城镇化率!$A:$A,0),MATCH(AA$1,城镇化率!$5:$5,0))/100</f>
        <v>181563.96300217338</v>
      </c>
      <c r="AB366" s="40">
        <f>INDEX(人口源表!$1:$1048576,MATCH($B366,人口源表!$A:$A,0),MATCH(AB$1,人口源表!$1:$1,0))*INDEX(城镇化率!$1:$1048576,MATCH($B366,城镇化率!$A:$A,0),MATCH(AB$1,城镇化率!$5:$5,0))/100</f>
        <v>182559.33186900112</v>
      </c>
      <c r="AC366" s="40">
        <f>INDEX(人口源表!$1:$1048576,MATCH($B366,人口源表!$A:$A,0),MATCH(AC$1,人口源表!$1:$1,0))*INDEX(城镇化率!$1:$1048576,MATCH($B366,城镇化率!$A:$A,0),MATCH(AC$1,城镇化率!$5:$5,0))/100</f>
        <v>183258.83816945364</v>
      </c>
      <c r="AD366" s="40">
        <f>INDEX(人口源表!$1:$1048576,MATCH($B366,人口源表!$A:$A,0),MATCH(AD$1,人口源表!$1:$1,0))*INDEX(城镇化率!$1:$1048576,MATCH($B366,城镇化率!$A:$A,0),MATCH(AD$1,城镇化率!$5:$5,0))/100</f>
        <v>183886.42053280302</v>
      </c>
      <c r="AE366" s="40">
        <f>INDEX(人口源表!$1:$1048576,MATCH($B366,人口源表!$A:$A,0),MATCH(AE$1,人口源表!$1:$1,0))*INDEX(城镇化率!$1:$1048576,MATCH($B366,城镇化率!$A:$A,0),MATCH(AE$1,城镇化率!$5:$5,0))/100</f>
        <v>184444.54222226067</v>
      </c>
      <c r="AF366" s="40">
        <f>INDEX(人口源表!$1:$1048576,MATCH($B366,人口源表!$A:$A,0),MATCH(AF$1,人口源表!$1:$1,0))*INDEX(城镇化率!$1:$1048576,MATCH($B366,城镇化率!$A:$A,0),MATCH(AF$1,城镇化率!$5:$5,0))/100</f>
        <v>184936.65539482341</v>
      </c>
      <c r="AG366" s="40">
        <f>INDEX(人口源表!$1:$1048576,MATCH($B366,人口源表!$A:$A,0),MATCH(AG$1,人口源表!$1:$1,0))*INDEX(城镇化率!$1:$1048576,MATCH($B366,城镇化率!$A:$A,0),MATCH(AG$1,城镇化率!$5:$5,0))/100</f>
        <v>185365.79575899031</v>
      </c>
      <c r="AH366" s="40">
        <f>INDEX(人口源表!$1:$1048576,MATCH($B366,人口源表!$A:$A,0),MATCH(AH$1,人口源表!$1:$1,0))*INDEX(城镇化率!$1:$1048576,MATCH($B366,城镇化率!$A:$A,0),MATCH(AH$1,城镇化率!$5:$5,0))/100</f>
        <v>185735.52683716346</v>
      </c>
      <c r="AI366" s="40">
        <f>INDEX(人口源表!$1:$1048576,MATCH($B366,人口源表!$A:$A,0),MATCH(AI$1,人口源表!$1:$1,0))*INDEX(城镇化率!$1:$1048576,MATCH($B366,城镇化率!$A:$A,0),MATCH(AI$1,城镇化率!$5:$5,0))/100</f>
        <v>186049.9494481938</v>
      </c>
      <c r="AJ366" s="40">
        <f>INDEX(人口源表!$1:$1048576,MATCH($B366,人口源表!$A:$A,0),MATCH(AJ$1,人口源表!$1:$1,0))*INDEX(城镇化率!$1:$1048576,MATCH($B366,城镇化率!$A:$A,0),MATCH(AJ$1,城镇化率!$5:$5,0))/100</f>
        <v>186313.23137625595</v>
      </c>
      <c r="AK366" s="40">
        <f>INDEX(人口源表!$1:$1048576,MATCH($B366,人口源表!$A:$A,0),MATCH(AK$1,人口源表!$1:$1,0))*INDEX(城镇化率!$1:$1048576,MATCH($B366,城镇化率!$A:$A,0),MATCH(AK$1,城镇化率!$5:$5,0))/100</f>
        <v>186531.05320365203</v>
      </c>
      <c r="AL366" s="40">
        <f>INDEX(人口源表!$1:$1048576,MATCH($B366,人口源表!$A:$A,0),MATCH(AL$1,人口源表!$1:$1,0))*INDEX(城镇化率!$1:$1048576,MATCH($B366,城镇化率!$A:$A,0),MATCH(AL$1,城镇化率!$5:$5,0))/100</f>
        <v>186708.21848280818</v>
      </c>
      <c r="AM366" s="40">
        <f>INDEX(人口源表!$1:$1048576,MATCH($B366,人口源表!$A:$A,0),MATCH(AM$1,人口源表!$1:$1,0))*INDEX(城镇化率!$1:$1048576,MATCH($B366,城镇化率!$A:$A,0),MATCH(AM$1,城镇化率!$5:$5,0))/100</f>
        <v>186850.57783939072</v>
      </c>
      <c r="AN366" s="40">
        <f>INDEX(人口源表!$1:$1048576,MATCH($B366,人口源表!$A:$A,0),MATCH(AN$1,人口源表!$1:$1,0))*INDEX(城镇化率!$1:$1048576,MATCH($B366,城镇化率!$A:$A,0),MATCH(AN$1,城镇化率!$5:$5,0))/100</f>
        <v>186964.07360802765</v>
      </c>
      <c r="AO366" s="40">
        <f>INDEX(人口源表!$1:$1048576,MATCH($B366,人口源表!$A:$A,0),MATCH(AO$1,人口源表!$1:$1,0))*INDEX(城镇化率!$1:$1048576,MATCH($B366,城镇化率!$A:$A,0),MATCH(AO$1,城镇化率!$5:$5,0))/100</f>
        <v>187056.20781129316</v>
      </c>
      <c r="AP366" s="40">
        <f>INDEX(人口源表!$1:$1048576,MATCH($B366,人口源表!$A:$A,0),MATCH(AP$1,人口源表!$1:$1,0))*INDEX(城镇化率!$1:$1048576,MATCH($B366,城镇化率!$A:$A,0),MATCH(AP$1,城镇化率!$5:$5,0))/100</f>
        <v>187133.6163065093</v>
      </c>
      <c r="AQ366" s="40">
        <f>INDEX(人口源表!$1:$1048576,MATCH($B366,人口源表!$A:$A,0),MATCH(AQ$1,人口源表!$1:$1,0))*INDEX(城镇化率!$1:$1048576,MATCH($B366,城镇化率!$A:$A,0),MATCH(AQ$1,城镇化率!$5:$5,0))/100</f>
        <v>187204.02229191895</v>
      </c>
      <c r="AR366" s="40">
        <f>INDEX(人口源表!$1:$1048576,MATCH($B366,人口源表!$A:$A,0),MATCH(AR$1,人口源表!$1:$1,0))*INDEX(城镇化率!$1:$1048576,MATCH($B366,城镇化率!$A:$A,0),MATCH(AR$1,城镇化率!$5:$5,0))/100</f>
        <v>187275.26667608187</v>
      </c>
      <c r="AS366" s="40">
        <f>INDEX(人口源表!$1:$1048576,MATCH($B366,人口源表!$A:$A,0),MATCH(AS$1,人口源表!$1:$1,0))*INDEX(城镇化率!$1:$1048576,MATCH($B366,城镇化率!$A:$A,0),MATCH(AS$1,城镇化率!$5:$5,0))/100</f>
        <v>187356.79854547605</v>
      </c>
      <c r="AT366" s="40">
        <f>INDEX(人口源表!$1:$1048576,MATCH($B366,人口源表!$A:$A,0),MATCH(AT$1,人口源表!$1:$1,0))*INDEX(城镇化率!$1:$1048576,MATCH($B366,城镇化率!$A:$A,0),MATCH(AT$1,城镇化率!$5:$5,0))/100</f>
        <v>187456.71442317922</v>
      </c>
      <c r="AU366" s="40">
        <f>INDEX(人口源表!$1:$1048576,MATCH($B366,人口源表!$A:$A,0),MATCH(AU$1,人口源表!$1:$1,0))*INDEX(城镇化率!$1:$1048576,MATCH($B366,城镇化率!$A:$A,0),MATCH(AU$1,城镇化率!$5:$5,0))/100</f>
        <v>187585.23284259101</v>
      </c>
      <c r="AV366" s="40">
        <f>INDEX(人口源表!$1:$1048576,MATCH($B366,人口源表!$A:$A,0),MATCH(AV$1,人口源表!$1:$1,0))*INDEX(城镇化率!$1:$1048576,MATCH($B366,城镇化率!$A:$A,0),MATCH(AV$1,城镇化率!$5:$5,0))/100</f>
        <v>187752.22276523613</v>
      </c>
    </row>
    <row r="367" spans="1:48" x14ac:dyDescent="0.15">
      <c r="A367" s="4" t="s">
        <v>884</v>
      </c>
      <c r="B367" s="4" t="s">
        <v>614</v>
      </c>
      <c r="C367" s="34">
        <f>VLOOKUP(B367,'[1]2016省城人口总结（根）'!B:C,2,FALSE)/100</f>
        <v>0.41217369255150599</v>
      </c>
      <c r="D367" s="40">
        <f>INDEX(人口源表!$1:$1048576,MATCH($B367,人口源表!$A:$A,0),MATCH(D$1,人口源表!$1:$1,0))*INDEX(城镇化率!$1:$1048576,MATCH($B367,城镇化率!$A:$A,0),MATCH(D$1,城镇化率!$5:$5,0))/100</f>
        <v>202438.15545009798</v>
      </c>
      <c r="E367" s="40">
        <f>INDEX(人口源表!$1:$1048576,MATCH($B367,人口源表!$A:$A,0),MATCH(E$1,人口源表!$1:$1,0))*INDEX(城镇化率!$1:$1048576,MATCH($B367,城镇化率!$A:$A,0),MATCH(E$1,城镇化率!$5:$5,0))/100</f>
        <v>207540.66595181092</v>
      </c>
      <c r="F367" s="40">
        <f>INDEX(人口源表!$1:$1048576,MATCH($B367,人口源表!$A:$A,0),MATCH(F$1,人口源表!$1:$1,0))*INDEX(城镇化率!$1:$1048576,MATCH($B367,城镇化率!$A:$A,0),MATCH(F$1,城镇化率!$5:$5,0))/100</f>
        <v>212718.60478585045</v>
      </c>
      <c r="G367" s="40">
        <f>INDEX(人口源表!$1:$1048576,MATCH($B367,人口源表!$A:$A,0),MATCH(G$1,人口源表!$1:$1,0))*INDEX(城镇化率!$1:$1048576,MATCH($B367,城镇化率!$A:$A,0),MATCH(G$1,城镇化率!$5:$5,0))/100</f>
        <v>217247.74600939098</v>
      </c>
      <c r="H367" s="40">
        <f>INDEX(人口源表!$1:$1048576,MATCH($B367,人口源表!$A:$A,0),MATCH(H$1,人口源表!$1:$1,0))*INDEX(城镇化率!$1:$1048576,MATCH($B367,城镇化率!$A:$A,0),MATCH(H$1,城镇化率!$5:$5,0))/100</f>
        <v>222583.01802193641</v>
      </c>
      <c r="I367" s="40">
        <f>INDEX(人口源表!$1:$1048576,MATCH($B367,人口源表!$A:$A,0),MATCH(I$1,人口源表!$1:$1,0))*INDEX(城镇化率!$1:$1048576,MATCH($B367,城镇化率!$A:$A,0),MATCH(I$1,城镇化率!$5:$5,0))/100</f>
        <v>226745.69605615959</v>
      </c>
      <c r="J367" s="40">
        <f>INDEX(人口源表!$1:$1048576,MATCH($B367,人口源表!$A:$A,0),MATCH(J$1,人口源表!$1:$1,0))*INDEX(城镇化率!$1:$1048576,MATCH($B367,城镇化率!$A:$A,0),MATCH(J$1,城镇化率!$5:$5,0))/100</f>
        <v>231210.46660248272</v>
      </c>
      <c r="K367" s="40">
        <f>INDEX(人口源表!$1:$1048576,MATCH($B367,人口源表!$A:$A,0),MATCH(K$1,人口源表!$1:$1,0))*INDEX(城镇化率!$1:$1048576,MATCH($B367,城镇化率!$A:$A,0),MATCH(K$1,城镇化率!$5:$5,0))/100</f>
        <v>235943.57002787464</v>
      </c>
      <c r="L367" s="40">
        <f>INDEX(人口源表!$1:$1048576,MATCH($B367,人口源表!$A:$A,0),MATCH(L$1,人口源表!$1:$1,0))*INDEX(城镇化率!$1:$1048576,MATCH($B367,城镇化率!$A:$A,0),MATCH(L$1,城镇化率!$5:$5,0))/100</f>
        <v>240913.40027899964</v>
      </c>
      <c r="M367" s="40">
        <f>INDEX(人口源表!$1:$1048576,MATCH($B367,人口源表!$A:$A,0),MATCH(M$1,人口源表!$1:$1,0))*INDEX(城镇化率!$1:$1048576,MATCH($B367,城镇化率!$A:$A,0),MATCH(M$1,城镇化率!$5:$5,0))/100</f>
        <v>246087.86852818597</v>
      </c>
      <c r="N367" s="40">
        <f>INDEX(人口源表!$1:$1048576,MATCH($B367,人口源表!$A:$A,0),MATCH(N$1,人口源表!$1:$1,0))*INDEX(城镇化率!$1:$1048576,MATCH($B367,城镇化率!$A:$A,0),MATCH(N$1,城镇化率!$5:$5,0))/100</f>
        <v>251435.81734051503</v>
      </c>
      <c r="O367" s="40">
        <f>INDEX(人口源表!$1:$1048576,MATCH($B367,人口源表!$A:$A,0),MATCH(O$1,人口源表!$1:$1,0))*INDEX(城镇化率!$1:$1048576,MATCH($B367,城镇化率!$A:$A,0),MATCH(O$1,城镇化率!$5:$5,0))/100</f>
        <v>256928.04699212578</v>
      </c>
      <c r="P367" s="40">
        <f>INDEX(人口源表!$1:$1048576,MATCH($B367,人口源表!$A:$A,0),MATCH(P$1,人口源表!$1:$1,0))*INDEX(城镇化率!$1:$1048576,MATCH($B367,城镇化率!$A:$A,0),MATCH(P$1,城镇化率!$5:$5,0))/100</f>
        <v>262534.58145118749</v>
      </c>
      <c r="Q367" s="40">
        <f>INDEX(人口源表!$1:$1048576,MATCH($B367,人口源表!$A:$A,0),MATCH(Q$1,人口源表!$1:$1,0))*INDEX(城镇化率!$1:$1048576,MATCH($B367,城镇化率!$A:$A,0),MATCH(Q$1,城镇化率!$5:$5,0))/100</f>
        <v>268228.03605012002</v>
      </c>
      <c r="R367" s="40">
        <f>INDEX(人口源表!$1:$1048576,MATCH($B367,人口源表!$A:$A,0),MATCH(R$1,人口源表!$1:$1,0))*INDEX(城镇化率!$1:$1048576,MATCH($B367,城镇化率!$A:$A,0),MATCH(R$1,城镇化率!$5:$5,0))/100</f>
        <v>273981.34284014499</v>
      </c>
      <c r="S367" s="40">
        <f>INDEX(人口源表!$1:$1048576,MATCH($B367,人口源表!$A:$A,0),MATCH(S$1,人口源表!$1:$1,0))*INDEX(城镇化率!$1:$1048576,MATCH($B367,城镇化率!$A:$A,0),MATCH(S$1,城镇化率!$5:$5,0))/100</f>
        <v>278383.78464943753</v>
      </c>
      <c r="T367" s="40">
        <f>INDEX(人口源表!$1:$1048576,MATCH($B367,人口源表!$A:$A,0),MATCH(T$1,人口源表!$1:$1,0))*INDEX(城镇化率!$1:$1048576,MATCH($B367,城镇化率!$A:$A,0),MATCH(T$1,城镇化率!$5:$5,0))/100</f>
        <v>282745.1795602786</v>
      </c>
      <c r="U367" s="40">
        <f>INDEX(人口源表!$1:$1048576,MATCH($B367,人口源表!$A:$A,0),MATCH(U$1,人口源表!$1:$1,0))*INDEX(城镇化率!$1:$1048576,MATCH($B367,城镇化率!$A:$A,0),MATCH(U$1,城镇化率!$5:$5,0))/100</f>
        <v>287043.35584346455</v>
      </c>
      <c r="V367" s="40">
        <f>INDEX(人口源表!$1:$1048576,MATCH($B367,人口源表!$A:$A,0),MATCH(V$1,人口源表!$1:$1,0))*INDEX(城镇化率!$1:$1048576,MATCH($B367,城镇化率!$A:$A,0),MATCH(V$1,城镇化率!$5:$5,0))/100</f>
        <v>291257.69409345364</v>
      </c>
      <c r="W367" s="40">
        <f>INDEX(人口源表!$1:$1048576,MATCH($B367,人口源表!$A:$A,0),MATCH(W$1,人口源表!$1:$1,0))*INDEX(城镇化率!$1:$1048576,MATCH($B367,城镇化率!$A:$A,0),MATCH(W$1,城镇化率!$5:$5,0))/100</f>
        <v>295369.6708924516</v>
      </c>
      <c r="X367" s="40">
        <f>INDEX(人口源表!$1:$1048576,MATCH($B367,人口源表!$A:$A,0),MATCH(X$1,人口源表!$1:$1,0))*INDEX(城镇化率!$1:$1048576,MATCH($B367,城镇化率!$A:$A,0),MATCH(X$1,城镇化率!$5:$5,0))/100</f>
        <v>299362.41439901595</v>
      </c>
      <c r="Y367" s="40">
        <f>INDEX(人口源表!$1:$1048576,MATCH($B367,人口源表!$A:$A,0),MATCH(Y$1,人口源表!$1:$1,0))*INDEX(城镇化率!$1:$1048576,MATCH($B367,城镇化率!$A:$A,0),MATCH(Y$1,城镇化率!$5:$5,0))/100</f>
        <v>303221.75891803054</v>
      </c>
      <c r="Z367" s="40">
        <f>INDEX(人口源表!$1:$1048576,MATCH($B367,人口源表!$A:$A,0),MATCH(Z$1,人口源表!$1:$1,0))*INDEX(城镇化率!$1:$1048576,MATCH($B367,城镇化率!$A:$A,0),MATCH(Z$1,城镇化率!$5:$5,0))/100</f>
        <v>306934.28901031497</v>
      </c>
      <c r="AA367" s="40">
        <f>INDEX(人口源表!$1:$1048576,MATCH($B367,人口源表!$A:$A,0),MATCH(AA$1,人口源表!$1:$1,0))*INDEX(城镇化率!$1:$1048576,MATCH($B367,城镇化率!$A:$A,0),MATCH(AA$1,城镇化率!$5:$5,0))/100</f>
        <v>310490.92770927871</v>
      </c>
      <c r="AB367" s="40">
        <f>INDEX(人口源表!$1:$1048576,MATCH($B367,人口源表!$A:$A,0),MATCH(AB$1,人口源表!$1:$1,0))*INDEX(城镇化率!$1:$1048576,MATCH($B367,城镇化率!$A:$A,0),MATCH(AB$1,城镇化率!$5:$5,0))/100</f>
        <v>313882.44027373404</v>
      </c>
      <c r="AC367" s="40">
        <f>INDEX(人口源表!$1:$1048576,MATCH($B367,人口源表!$A:$A,0),MATCH(AC$1,人口源表!$1:$1,0))*INDEX(城镇化率!$1:$1048576,MATCH($B367,城镇化率!$A:$A,0),MATCH(AC$1,城镇化率!$5:$5,0))/100</f>
        <v>316716.03314946726</v>
      </c>
      <c r="AD367" s="40">
        <f>INDEX(人口源表!$1:$1048576,MATCH($B367,人口源表!$A:$A,0),MATCH(AD$1,人口源表!$1:$1,0))*INDEX(城镇化率!$1:$1048576,MATCH($B367,城镇化率!$A:$A,0),MATCH(AD$1,城镇化率!$5:$5,0))/100</f>
        <v>319367.92664559348</v>
      </c>
      <c r="AE367" s="40">
        <f>INDEX(人口源表!$1:$1048576,MATCH($B367,人口源表!$A:$A,0),MATCH(AE$1,人口源表!$1:$1,0))*INDEX(城镇化率!$1:$1048576,MATCH($B367,城镇化率!$A:$A,0),MATCH(AE$1,城镇化率!$5:$5,0))/100</f>
        <v>321839.06841237488</v>
      </c>
      <c r="AF367" s="40">
        <f>INDEX(人口源表!$1:$1048576,MATCH($B367,人口源表!$A:$A,0),MATCH(AF$1,人口源表!$1:$1,0))*INDEX(城镇化率!$1:$1048576,MATCH($B367,城镇化率!$A:$A,0),MATCH(AF$1,城镇化率!$5:$5,0))/100</f>
        <v>324130.43643206469</v>
      </c>
      <c r="AG367" s="40">
        <f>INDEX(人口源表!$1:$1048576,MATCH($B367,人口源表!$A:$A,0),MATCH(AG$1,人口源表!$1:$1,0))*INDEX(城镇化率!$1:$1048576,MATCH($B367,城镇化率!$A:$A,0),MATCH(AG$1,城镇化率!$5:$5,0))/100</f>
        <v>326246.69133810216</v>
      </c>
      <c r="AH367" s="40">
        <f>INDEX(人口源表!$1:$1048576,MATCH($B367,人口源表!$A:$A,0),MATCH(AH$1,人口源表!$1:$1,0))*INDEX(城镇化率!$1:$1048576,MATCH($B367,城镇化率!$A:$A,0),MATCH(AH$1,城镇化率!$5:$5,0))/100</f>
        <v>328195.19824131194</v>
      </c>
      <c r="AI367" s="40">
        <f>INDEX(人口源表!$1:$1048576,MATCH($B367,人口源表!$A:$A,0),MATCH(AI$1,人口源表!$1:$1,0))*INDEX(城镇化率!$1:$1048576,MATCH($B367,城镇化率!$A:$A,0),MATCH(AI$1,城镇化率!$5:$5,0))/100</f>
        <v>329985.02564495831</v>
      </c>
      <c r="AJ367" s="40">
        <f>INDEX(人口源表!$1:$1048576,MATCH($B367,人口源表!$A:$A,0),MATCH(AJ$1,人口源表!$1:$1,0))*INDEX(城镇化率!$1:$1048576,MATCH($B367,城镇化率!$A:$A,0),MATCH(AJ$1,城镇化率!$5:$5,0))/100</f>
        <v>331629.08695228008</v>
      </c>
      <c r="AK367" s="40">
        <f>INDEX(人口源表!$1:$1048576,MATCH($B367,人口源表!$A:$A,0),MATCH(AK$1,人口源表!$1:$1,0))*INDEX(城镇化率!$1:$1048576,MATCH($B367,城镇化率!$A:$A,0),MATCH(AK$1,城镇化率!$5:$5,0))/100</f>
        <v>333142.09306934633</v>
      </c>
      <c r="AL367" s="40">
        <f>INDEX(人口源表!$1:$1048576,MATCH($B367,人口源表!$A:$A,0),MATCH(AL$1,人口源表!$1:$1,0))*INDEX(城镇化率!$1:$1048576,MATCH($B367,城镇化率!$A:$A,0),MATCH(AL$1,城镇化率!$5:$5,0))/100</f>
        <v>334541.64760955278</v>
      </c>
      <c r="AM367" s="40">
        <f>INDEX(人口源表!$1:$1048576,MATCH($B367,人口源表!$A:$A,0),MATCH(AM$1,人口源表!$1:$1,0))*INDEX(城镇化率!$1:$1048576,MATCH($B367,城镇化率!$A:$A,0),MATCH(AM$1,城镇化率!$5:$5,0))/100</f>
        <v>335847.76562816859</v>
      </c>
      <c r="AN367" s="40">
        <f>INDEX(人口源表!$1:$1048576,MATCH($B367,人口源表!$A:$A,0),MATCH(AN$1,人口源表!$1:$1,0))*INDEX(城镇化率!$1:$1048576,MATCH($B367,城镇化率!$A:$A,0),MATCH(AN$1,城镇化率!$5:$5,0))/100</f>
        <v>337084.52341827465</v>
      </c>
      <c r="AO367" s="40">
        <f>INDEX(人口源表!$1:$1048576,MATCH($B367,人口源表!$A:$A,0),MATCH(AO$1,人口源表!$1:$1,0))*INDEX(城镇化率!$1:$1048576,MATCH($B367,城镇化率!$A:$A,0),MATCH(AO$1,城镇化率!$5:$5,0))/100</f>
        <v>338277.44387899159</v>
      </c>
      <c r="AP367" s="40">
        <f>INDEX(人口源表!$1:$1048576,MATCH($B367,人口源表!$A:$A,0),MATCH(AP$1,人口源表!$1:$1,0))*INDEX(城镇化率!$1:$1048576,MATCH($B367,城镇化率!$A:$A,0),MATCH(AP$1,城镇化率!$5:$5,0))/100</f>
        <v>339455.67904696934</v>
      </c>
      <c r="AQ367" s="40">
        <f>INDEX(人口源表!$1:$1048576,MATCH($B367,人口源表!$A:$A,0),MATCH(AQ$1,人口源表!$1:$1,0))*INDEX(城镇化率!$1:$1048576,MATCH($B367,城镇化率!$A:$A,0),MATCH(AQ$1,城镇化率!$5:$5,0))/100</f>
        <v>340650.99140637787</v>
      </c>
      <c r="AR367" s="40">
        <f>INDEX(人口源表!$1:$1048576,MATCH($B367,人口源表!$A:$A,0),MATCH(AR$1,人口源表!$1:$1,0))*INDEX(城镇化率!$1:$1048576,MATCH($B367,城镇化率!$A:$A,0),MATCH(AR$1,城镇化率!$5:$5,0))/100</f>
        <v>341899.43021291448</v>
      </c>
      <c r="AS367" s="40">
        <f>INDEX(人口源表!$1:$1048576,MATCH($B367,人口源表!$A:$A,0),MATCH(AS$1,人口源表!$1:$1,0))*INDEX(城镇化率!$1:$1048576,MATCH($B367,城镇化率!$A:$A,0),MATCH(AS$1,城镇化率!$5:$5,0))/100</f>
        <v>343238.13291458145</v>
      </c>
      <c r="AT367" s="40">
        <f>INDEX(人口源表!$1:$1048576,MATCH($B367,人口源表!$A:$A,0),MATCH(AT$1,人口源表!$1:$1,0))*INDEX(城镇化率!$1:$1048576,MATCH($B367,城镇化率!$A:$A,0),MATCH(AT$1,城镇化率!$5:$5,0))/100</f>
        <v>344709.17563073727</v>
      </c>
      <c r="AU367" s="40">
        <f>INDEX(人口源表!$1:$1048576,MATCH($B367,人口源表!$A:$A,0),MATCH(AU$1,人口源表!$1:$1,0))*INDEX(城镇化率!$1:$1048576,MATCH($B367,城镇化率!$A:$A,0),MATCH(AU$1,城镇化率!$5:$5,0))/100</f>
        <v>346356.91132812476</v>
      </c>
      <c r="AV367" s="40">
        <f>INDEX(人口源表!$1:$1048576,MATCH($B367,人口源表!$A:$A,0),MATCH(AV$1,人口源表!$1:$1,0))*INDEX(城镇化率!$1:$1048576,MATCH($B367,城镇化率!$A:$A,0),MATCH(AV$1,城镇化率!$5:$5,0))/100</f>
        <v>348228.55881606817</v>
      </c>
    </row>
    <row r="368" spans="1:48" x14ac:dyDescent="0.15">
      <c r="A368" s="4" t="s">
        <v>884</v>
      </c>
      <c r="B368" s="4" t="s">
        <v>616</v>
      </c>
      <c r="C368" s="34">
        <f>VLOOKUP(B368,'[1]2016省城人口总结（根）'!B:C,2,FALSE)/100</f>
        <v>0.31359999999999999</v>
      </c>
      <c r="D368" s="40">
        <f>INDEX(人口源表!$1:$1048576,MATCH($B368,人口源表!$A:$A,0),MATCH(D$1,人口源表!$1:$1,0))*INDEX(城镇化率!$1:$1048576,MATCH($B368,城镇化率!$A:$A,0),MATCH(D$1,城镇化率!$5:$5,0))/100</f>
        <v>31922.481891649128</v>
      </c>
      <c r="E368" s="40">
        <f>INDEX(人口源表!$1:$1048576,MATCH($B368,人口源表!$A:$A,0),MATCH(E$1,人口源表!$1:$1,0))*INDEX(城镇化率!$1:$1048576,MATCH($B368,城镇化率!$A:$A,0),MATCH(E$1,城镇化率!$5:$5,0))/100</f>
        <v>32750.646569060282</v>
      </c>
      <c r="F368" s="40">
        <f>INDEX(人口源表!$1:$1048576,MATCH($B368,人口源表!$A:$A,0),MATCH(F$1,人口源表!$1:$1,0))*INDEX(城镇化率!$1:$1048576,MATCH($B368,城镇化率!$A:$A,0),MATCH(F$1,城镇化率!$5:$5,0))/100</f>
        <v>33588.534927051915</v>
      </c>
      <c r="G368" s="40">
        <f>INDEX(人口源表!$1:$1048576,MATCH($B368,人口源表!$A:$A,0),MATCH(G$1,人口源表!$1:$1,0))*INDEX(城镇化率!$1:$1048576,MATCH($B368,城镇化率!$A:$A,0),MATCH(G$1,城镇化率!$5:$5,0))/100</f>
        <v>40288.75669062911</v>
      </c>
      <c r="H368" s="40">
        <f>INDEX(人口源表!$1:$1048576,MATCH($B368,人口源表!$A:$A,0),MATCH(H$1,人口源表!$1:$1,0))*INDEX(城镇化率!$1:$1048576,MATCH($B368,城镇化率!$A:$A,0),MATCH(H$1,城镇化率!$5:$5,0))/100</f>
        <v>41364.663684977357</v>
      </c>
      <c r="I368" s="40">
        <f>INDEX(人口源表!$1:$1048576,MATCH($B368,人口源表!$A:$A,0),MATCH(I$1,人口源表!$1:$1,0))*INDEX(城镇化率!$1:$1048576,MATCH($B368,城镇化率!$A:$A,0),MATCH(I$1,城镇化率!$5:$5,0))/100</f>
        <v>42193.396213861248</v>
      </c>
      <c r="J368" s="40">
        <f>INDEX(人口源表!$1:$1048576,MATCH($B368,人口源表!$A:$A,0),MATCH(J$1,人口源表!$1:$1,0))*INDEX(城镇化率!$1:$1048576,MATCH($B368,城镇化率!$A:$A,0),MATCH(J$1,城镇化率!$5:$5,0))/100</f>
        <v>43051.336396992498</v>
      </c>
      <c r="K368" s="40">
        <f>INDEX(人口源表!$1:$1048576,MATCH($B368,人口源表!$A:$A,0),MATCH(K$1,人口源表!$1:$1,0))*INDEX(城镇化率!$1:$1048576,MATCH($B368,城镇化率!$A:$A,0),MATCH(K$1,城镇化率!$5:$5,0))/100</f>
        <v>43934.659675401468</v>
      </c>
      <c r="L368" s="40">
        <f>INDEX(人口源表!$1:$1048576,MATCH($B368,人口源表!$A:$A,0),MATCH(L$1,人口源表!$1:$1,0))*INDEX(城镇化率!$1:$1048576,MATCH($B368,城镇化率!$A:$A,0),MATCH(L$1,城镇化率!$5:$5,0))/100</f>
        <v>44840.072110425644</v>
      </c>
      <c r="M368" s="40">
        <f>INDEX(人口源表!$1:$1048576,MATCH($B368,人口源表!$A:$A,0),MATCH(M$1,人口源表!$1:$1,0))*INDEX(城镇化率!$1:$1048576,MATCH($B368,城镇化率!$A:$A,0),MATCH(M$1,城镇化率!$5:$5,0))/100</f>
        <v>45763.783181708204</v>
      </c>
      <c r="N368" s="40">
        <f>INDEX(人口源表!$1:$1048576,MATCH($B368,人口源表!$A:$A,0),MATCH(N$1,人口源表!$1:$1,0))*INDEX(城镇化率!$1:$1048576,MATCH($B368,城镇化率!$A:$A,0),MATCH(N$1,城镇化率!$5:$5,0))/100</f>
        <v>46702.552857680945</v>
      </c>
      <c r="O368" s="40">
        <f>INDEX(人口源表!$1:$1048576,MATCH($B368,人口源表!$A:$A,0),MATCH(O$1,人口源表!$1:$1,0))*INDEX(城镇化率!$1:$1048576,MATCH($B368,城镇化率!$A:$A,0),MATCH(O$1,城镇化率!$5:$5,0))/100</f>
        <v>47653.36340009432</v>
      </c>
      <c r="P368" s="40">
        <f>INDEX(人口源表!$1:$1048576,MATCH($B368,人口源表!$A:$A,0),MATCH(P$1,人口源表!$1:$1,0))*INDEX(城镇化率!$1:$1048576,MATCH($B368,城镇化率!$A:$A,0),MATCH(P$1,城镇化率!$5:$5,0))/100</f>
        <v>48612.343995700292</v>
      </c>
      <c r="Q368" s="40">
        <f>INDEX(人口源表!$1:$1048576,MATCH($B368,人口源表!$A:$A,0),MATCH(Q$1,人口源表!$1:$1,0))*INDEX(城镇化率!$1:$1048576,MATCH($B368,城镇化率!$A:$A,0),MATCH(Q$1,城镇化率!$5:$5,0))/100</f>
        <v>49576.932756675575</v>
      </c>
      <c r="R368" s="40">
        <f>INDEX(人口源表!$1:$1048576,MATCH($B368,人口源表!$A:$A,0),MATCH(R$1,人口源表!$1:$1,0))*INDEX(城镇化率!$1:$1048576,MATCH($B368,城镇化率!$A:$A,0),MATCH(R$1,城镇化率!$5:$5,0))/100</f>
        <v>50544.093163397702</v>
      </c>
      <c r="S368" s="40">
        <f>INDEX(人口源表!$1:$1048576,MATCH($B368,人口源表!$A:$A,0),MATCH(S$1,人口源表!$1:$1,0))*INDEX(城镇化率!$1:$1048576,MATCH($B368,城镇化率!$A:$A,0),MATCH(S$1,城镇化率!$5:$5,0))/100</f>
        <v>51256.036370253634</v>
      </c>
      <c r="T368" s="40">
        <f>INDEX(人口源表!$1:$1048576,MATCH($B368,人口源表!$A:$A,0),MATCH(T$1,人口源表!$1:$1,0))*INDEX(城镇化率!$1:$1048576,MATCH($B368,城镇化率!$A:$A,0),MATCH(T$1,城镇化率!$5:$5,0))/100</f>
        <v>51956.617347385771</v>
      </c>
      <c r="U368" s="40">
        <f>INDEX(人口源表!$1:$1048576,MATCH($B368,人口源表!$A:$A,0),MATCH(U$1,人口源表!$1:$1,0))*INDEX(城镇化率!$1:$1048576,MATCH($B368,城镇化率!$A:$A,0),MATCH(U$1,城镇化率!$5:$5,0))/100</f>
        <v>52643.361520607119</v>
      </c>
      <c r="V368" s="40">
        <f>INDEX(人口源表!$1:$1048576,MATCH($B368,人口源表!$A:$A,0),MATCH(V$1,人口源表!$1:$1,0))*INDEX(城镇化率!$1:$1048576,MATCH($B368,城镇化率!$A:$A,0),MATCH(V$1,城镇化率!$5:$5,0))/100</f>
        <v>53314.502969072055</v>
      </c>
      <c r="W368" s="40">
        <f>INDEX(人口源表!$1:$1048576,MATCH($B368,人口源表!$A:$A,0),MATCH(W$1,人口源表!$1:$1,0))*INDEX(城镇化率!$1:$1048576,MATCH($B368,城镇化率!$A:$A,0),MATCH(W$1,城镇化率!$5:$5,0))/100</f>
        <v>53967.482950604463</v>
      </c>
      <c r="X368" s="40">
        <f>INDEX(人口源表!$1:$1048576,MATCH($B368,人口源表!$A:$A,0),MATCH(X$1,人口源表!$1:$1,0))*INDEX(城镇化率!$1:$1048576,MATCH($B368,城镇化率!$A:$A,0),MATCH(X$1,城镇化率!$5:$5,0))/100</f>
        <v>54600.839743752294</v>
      </c>
      <c r="Y368" s="40">
        <f>INDEX(人口源表!$1:$1048576,MATCH($B368,人口源表!$A:$A,0),MATCH(Y$1,人口源表!$1:$1,0))*INDEX(城镇化率!$1:$1048576,MATCH($B368,城镇化率!$A:$A,0),MATCH(Y$1,城镇化率!$5:$5,0))/100</f>
        <v>55213.085419523064</v>
      </c>
      <c r="Z368" s="40">
        <f>INDEX(人口源表!$1:$1048576,MATCH($B368,人口源表!$A:$A,0),MATCH(Z$1,人口源表!$1:$1,0))*INDEX(城镇化率!$1:$1048576,MATCH($B368,城镇化率!$A:$A,0),MATCH(Z$1,城镇化率!$5:$5,0))/100</f>
        <v>55802.319850877531</v>
      </c>
      <c r="AA368" s="40">
        <f>INDEX(人口源表!$1:$1048576,MATCH($B368,人口源表!$A:$A,0),MATCH(AA$1,人口源表!$1:$1,0))*INDEX(城镇化率!$1:$1048576,MATCH($B368,城镇化率!$A:$A,0),MATCH(AA$1,城镇化率!$5:$5,0))/100</f>
        <v>56368.546380322936</v>
      </c>
      <c r="AB368" s="40">
        <f>INDEX(人口源表!$1:$1048576,MATCH($B368,人口源表!$A:$A,0),MATCH(AB$1,人口源表!$1:$1,0))*INDEX(城镇化率!$1:$1048576,MATCH($B368,城镇化率!$A:$A,0),MATCH(AB$1,城镇化率!$5:$5,0))/100</f>
        <v>56909.824428317334</v>
      </c>
      <c r="AC368" s="40">
        <f>INDEX(人口源表!$1:$1048576,MATCH($B368,人口源表!$A:$A,0),MATCH(AC$1,人口源表!$1:$1,0))*INDEX(城镇化率!$1:$1048576,MATCH($B368,城镇化率!$A:$A,0),MATCH(AC$1,城镇化率!$5:$5,0))/100</f>
        <v>57355.86524186896</v>
      </c>
      <c r="AD368" s="40">
        <f>INDEX(人口源表!$1:$1048576,MATCH($B368,人口源表!$A:$A,0),MATCH(AD$1,人口源表!$1:$1,0))*INDEX(城镇化率!$1:$1048576,MATCH($B368,城镇化率!$A:$A,0),MATCH(AD$1,城镇化率!$5:$5,0))/100</f>
        <v>57775.024045618506</v>
      </c>
      <c r="AE368" s="40">
        <f>INDEX(人口源表!$1:$1048576,MATCH($B368,人口源表!$A:$A,0),MATCH(AE$1,人口源表!$1:$1,0))*INDEX(城镇化率!$1:$1048576,MATCH($B368,城镇化率!$A:$A,0),MATCH(AE$1,城镇化率!$5:$5,0))/100</f>
        <v>58167.768746193287</v>
      </c>
      <c r="AF368" s="40">
        <f>INDEX(人口源表!$1:$1048576,MATCH($B368,人口源表!$A:$A,0),MATCH(AF$1,人口源表!$1:$1,0))*INDEX(城镇化率!$1:$1048576,MATCH($B368,城镇化率!$A:$A,0),MATCH(AF$1,城镇化率!$5:$5,0))/100</f>
        <v>58534.181233000636</v>
      </c>
      <c r="AG368" s="40">
        <f>INDEX(人口源表!$1:$1048576,MATCH($B368,人口源表!$A:$A,0),MATCH(AG$1,人口源表!$1:$1,0))*INDEX(城镇化率!$1:$1048576,MATCH($B368,城镇化率!$A:$A,0),MATCH(AG$1,城镇化率!$5:$5,0))/100</f>
        <v>58874.743902846385</v>
      </c>
      <c r="AH368" s="40">
        <f>INDEX(人口源表!$1:$1048576,MATCH($B368,人口源表!$A:$A,0),MATCH(AH$1,人口源表!$1:$1,0))*INDEX(城镇化率!$1:$1048576,MATCH($B368,城镇化率!$A:$A,0),MATCH(AH$1,城镇化率!$5:$5,0))/100</f>
        <v>59189.948745807742</v>
      </c>
      <c r="AI368" s="40">
        <f>INDEX(人口源表!$1:$1048576,MATCH($B368,人口源表!$A:$A,0),MATCH(AI$1,人口源表!$1:$1,0))*INDEX(城镇化率!$1:$1048576,MATCH($B368,城镇化率!$A:$A,0),MATCH(AI$1,城镇化率!$5:$5,0))/100</f>
        <v>59481.497263461584</v>
      </c>
      <c r="AJ368" s="40">
        <f>INDEX(人口源表!$1:$1048576,MATCH($B368,人口源表!$A:$A,0),MATCH(AJ$1,人口源表!$1:$1,0))*INDEX(城镇化率!$1:$1048576,MATCH($B368,城镇化率!$A:$A,0),MATCH(AJ$1,城镇化率!$5:$5,0))/100</f>
        <v>59750.315945356328</v>
      </c>
      <c r="AK368" s="40">
        <f>INDEX(人口源表!$1:$1048576,MATCH($B368,人口源表!$A:$A,0),MATCH(AK$1,人口源表!$1:$1,0))*INDEX(城镇化率!$1:$1048576,MATCH($B368,城镇化率!$A:$A,0),MATCH(AK$1,城镇化率!$5:$5,0))/100</f>
        <v>59998.153249636016</v>
      </c>
      <c r="AL368" s="40">
        <f>INDEX(人口源表!$1:$1048576,MATCH($B368,人口源表!$A:$A,0),MATCH(AL$1,人口源表!$1:$1,0))*INDEX(城镇化率!$1:$1048576,MATCH($B368,城镇化率!$A:$A,0),MATCH(AL$1,城镇化率!$5:$5,0))/100</f>
        <v>60227.19047258341</v>
      </c>
      <c r="AM368" s="40">
        <f>INDEX(人口源表!$1:$1048576,MATCH($B368,人口源表!$A:$A,0),MATCH(AM$1,人口源表!$1:$1,0))*INDEX(城镇化率!$1:$1048576,MATCH($B368,城镇化率!$A:$A,0),MATCH(AM$1,城镇化率!$5:$5,0))/100</f>
        <v>60439.237635566453</v>
      </c>
      <c r="AN368" s="40">
        <f>INDEX(人口源表!$1:$1048576,MATCH($B368,人口源表!$A:$A,0),MATCH(AN$1,人口源表!$1:$1,0))*INDEX(城镇化率!$1:$1048576,MATCH($B368,城镇化率!$A:$A,0),MATCH(AN$1,城镇化率!$5:$5,0))/100</f>
        <v>60636.948774087883</v>
      </c>
      <c r="AO368" s="40">
        <f>INDEX(人口源表!$1:$1048576,MATCH($B368,人口源表!$A:$A,0),MATCH(AO$1,人口源表!$1:$1,0))*INDEX(城镇化率!$1:$1048576,MATCH($B368,城镇化率!$A:$A,0),MATCH(AO$1,城镇化率!$5:$5,0))/100</f>
        <v>60823.019434781811</v>
      </c>
      <c r="AP368" s="40">
        <f>INDEX(人口源表!$1:$1048576,MATCH($B368,人口源表!$A:$A,0),MATCH(AP$1,人口源表!$1:$1,0))*INDEX(城镇化率!$1:$1048576,MATCH($B368,城镇化率!$A:$A,0),MATCH(AP$1,城镇化率!$5:$5,0))/100</f>
        <v>61001.418917280258</v>
      </c>
      <c r="AQ368" s="40">
        <f>INDEX(人口源表!$1:$1048576,MATCH($B368,人口源表!$A:$A,0),MATCH(AQ$1,人口源表!$1:$1,0))*INDEX(城镇化率!$1:$1048576,MATCH($B368,城镇化率!$A:$A,0),MATCH(AQ$1,城镇化率!$5:$5,0))/100</f>
        <v>61174.528750987491</v>
      </c>
      <c r="AR368" s="40">
        <f>INDEX(人口源表!$1:$1048576,MATCH($B368,人口源表!$A:$A,0),MATCH(AR$1,人口源表!$1:$1,0))*INDEX(城镇化率!$1:$1048576,MATCH($B368,城镇化率!$A:$A,0),MATCH(AR$1,城镇化率!$5:$5,0))/100</f>
        <v>61347.249366776581</v>
      </c>
      <c r="AS368" s="40">
        <f>INDEX(人口源表!$1:$1048576,MATCH($B368,人口源表!$A:$A,0),MATCH(AS$1,人口源表!$1:$1,0))*INDEX(城镇化率!$1:$1048576,MATCH($B368,城镇化率!$A:$A,0),MATCH(AS$1,城镇化率!$5:$5,0))/100</f>
        <v>61522.894466699297</v>
      </c>
      <c r="AT368" s="40">
        <f>INDEX(人口源表!$1:$1048576,MATCH($B368,人口源表!$A:$A,0),MATCH(AT$1,人口源表!$1:$1,0))*INDEX(城镇化率!$1:$1048576,MATCH($B368,城镇化率!$A:$A,0),MATCH(AT$1,城镇化率!$5:$5,0))/100</f>
        <v>61706.078312745456</v>
      </c>
      <c r="AU368" s="40">
        <f>INDEX(人口源表!$1:$1048576,MATCH($B368,人口源表!$A:$A,0),MATCH(AU$1,人口源表!$1:$1,0))*INDEX(城镇化率!$1:$1048576,MATCH($B368,城镇化率!$A:$A,0),MATCH(AU$1,城镇化率!$5:$5,0))/100</f>
        <v>61902.32135800369</v>
      </c>
      <c r="AV368" s="40">
        <f>INDEX(人口源表!$1:$1048576,MATCH($B368,人口源表!$A:$A,0),MATCH(AV$1,人口源表!$1:$1,0))*INDEX(城镇化率!$1:$1048576,MATCH($B368,城镇化率!$A:$A,0),MATCH(AV$1,城镇化率!$5:$5,0))/100</f>
        <v>62115.966715217903</v>
      </c>
    </row>
    <row r="369" spans="1:48" x14ac:dyDescent="0.15">
      <c r="A369" s="36"/>
    </row>
    <row r="370" spans="1:48" x14ac:dyDescent="0.15">
      <c r="A370" s="36"/>
      <c r="B370" s="37" t="s">
        <v>885</v>
      </c>
      <c r="C370" s="38"/>
      <c r="D370" s="44">
        <f>SUM(D$2:D$368)</f>
        <v>814913126.91652691</v>
      </c>
      <c r="E370" s="44">
        <f t="shared" ref="E370:AV370" si="0">SUM(E$2:E$368)</f>
        <v>833389917.75528359</v>
      </c>
      <c r="F370" s="44">
        <f t="shared" si="0"/>
        <v>851893112.00652516</v>
      </c>
      <c r="G370" s="44">
        <f t="shared" si="0"/>
        <v>879645884.16906738</v>
      </c>
      <c r="H370" s="44">
        <f t="shared" si="0"/>
        <v>901529188.12226653</v>
      </c>
      <c r="I370" s="44">
        <f t="shared" si="0"/>
        <v>916822223.07844388</v>
      </c>
      <c r="J370" s="44">
        <f t="shared" si="0"/>
        <v>931631709.51535594</v>
      </c>
      <c r="K370" s="44">
        <f t="shared" si="0"/>
        <v>945962470.41628504</v>
      </c>
      <c r="L370" s="44">
        <f t="shared" si="0"/>
        <v>959819796.2393837</v>
      </c>
      <c r="M370" s="44">
        <f t="shared" si="0"/>
        <v>973118234.2808038</v>
      </c>
      <c r="N370" s="44">
        <f t="shared" si="0"/>
        <v>985793734.60528171</v>
      </c>
      <c r="O370" s="44">
        <f t="shared" si="0"/>
        <v>997839418.47643161</v>
      </c>
      <c r="P370" s="44">
        <f t="shared" si="0"/>
        <v>1009385145.9639903</v>
      </c>
      <c r="Q370" s="44">
        <f t="shared" si="0"/>
        <v>1020480642.2097292</v>
      </c>
      <c r="R370" s="44">
        <f t="shared" si="0"/>
        <v>1030753091.0491202</v>
      </c>
      <c r="S370" s="44">
        <f t="shared" si="0"/>
        <v>1035854168.5315217</v>
      </c>
      <c r="T370" s="44">
        <f t="shared" si="0"/>
        <v>1040410364.99726</v>
      </c>
      <c r="U370" s="44">
        <f t="shared" si="0"/>
        <v>1044496436.3887079</v>
      </c>
      <c r="V370" s="44">
        <f t="shared" si="0"/>
        <v>1048131430.4113234</v>
      </c>
      <c r="W370" s="44">
        <f t="shared" si="0"/>
        <v>1051333385.0181001</v>
      </c>
      <c r="X370" s="44">
        <f t="shared" si="0"/>
        <v>1054107296.53325</v>
      </c>
      <c r="Y370" s="44">
        <f t="shared" si="0"/>
        <v>1056476005.7045918</v>
      </c>
      <c r="Z370" s="44">
        <f t="shared" si="0"/>
        <v>1058467653.619947</v>
      </c>
      <c r="AA370" s="44">
        <f t="shared" si="0"/>
        <v>1060101593.4937525</v>
      </c>
      <c r="AB370" s="44">
        <f t="shared" si="0"/>
        <v>1061392464.9311353</v>
      </c>
      <c r="AC370" s="44">
        <f t="shared" si="0"/>
        <v>1061167028.2561918</v>
      </c>
      <c r="AD370" s="44">
        <f t="shared" si="0"/>
        <v>1060643295.7267289</v>
      </c>
      <c r="AE370" s="44">
        <f t="shared" si="0"/>
        <v>1059843345.0431365</v>
      </c>
      <c r="AF370" s="44">
        <f t="shared" si="0"/>
        <v>1058789668.5972395</v>
      </c>
      <c r="AG370" s="44">
        <f t="shared" si="0"/>
        <v>1057505143.7416099</v>
      </c>
      <c r="AH370" s="44">
        <f t="shared" si="0"/>
        <v>1056013051.532456</v>
      </c>
      <c r="AI370" s="44">
        <f t="shared" si="0"/>
        <v>1054318423.6196018</v>
      </c>
      <c r="AJ370" s="44">
        <f t="shared" si="0"/>
        <v>1052401837.5069489</v>
      </c>
      <c r="AK370" s="44">
        <f t="shared" si="0"/>
        <v>1050350382.9257472</v>
      </c>
      <c r="AL370" s="44">
        <f t="shared" si="0"/>
        <v>1048185287.1567638</v>
      </c>
      <c r="AM370" s="44">
        <f t="shared" si="0"/>
        <v>1045898873.6073635</v>
      </c>
      <c r="AN370" s="44">
        <f t="shared" si="0"/>
        <v>1043555543.8994842</v>
      </c>
      <c r="AO370" s="44">
        <f t="shared" si="0"/>
        <v>1041119172.9490471</v>
      </c>
      <c r="AP370" s="44">
        <f t="shared" si="0"/>
        <v>1038645010.4642915</v>
      </c>
      <c r="AQ370" s="44">
        <f t="shared" si="0"/>
        <v>1036179060.5045898</v>
      </c>
      <c r="AR370" s="44">
        <f t="shared" si="0"/>
        <v>1033769529.8800908</v>
      </c>
      <c r="AS370" s="44">
        <f t="shared" si="0"/>
        <v>1031446386.3607984</v>
      </c>
      <c r="AT370" s="44">
        <f t="shared" si="0"/>
        <v>1029240403.2787864</v>
      </c>
      <c r="AU370" s="44">
        <f t="shared" si="0"/>
        <v>1027170218.8099899</v>
      </c>
      <c r="AV370" s="44">
        <f t="shared" si="0"/>
        <v>1025243833.8033311</v>
      </c>
    </row>
    <row r="371" spans="1:48" x14ac:dyDescent="0.15">
      <c r="A371" s="36"/>
      <c r="E371" s="39"/>
    </row>
    <row r="372" spans="1:48" x14ac:dyDescent="0.15">
      <c r="A372" s="36"/>
      <c r="H372" s="39"/>
    </row>
    <row r="373" spans="1:48" x14ac:dyDescent="0.15">
      <c r="A373" s="36"/>
    </row>
    <row r="374" spans="1:48" x14ac:dyDescent="0.15">
      <c r="A374" s="36"/>
    </row>
    <row r="375" spans="1:48" x14ac:dyDescent="0.15">
      <c r="A375" s="36"/>
    </row>
    <row r="376" spans="1:48" x14ac:dyDescent="0.15">
      <c r="A376" s="36"/>
    </row>
    <row r="377" spans="1:48" x14ac:dyDescent="0.15">
      <c r="A377" s="36"/>
    </row>
    <row r="378" spans="1:48" x14ac:dyDescent="0.15">
      <c r="A378" s="36"/>
    </row>
    <row r="379" spans="1:48" x14ac:dyDescent="0.15">
      <c r="A379" s="36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31BC7-F0CD-466F-B7CF-AF723CD61E63}">
  <dimension ref="A1:BN379"/>
  <sheetViews>
    <sheetView workbookViewId="0">
      <pane ySplit="1" topLeftCell="A2" activePane="bottomLeft" state="frozen"/>
      <selection pane="bottomLeft" activeCell="AN380" sqref="AN380"/>
    </sheetView>
  </sheetViews>
  <sheetFormatPr defaultColWidth="14.625" defaultRowHeight="13.5" x14ac:dyDescent="0.15"/>
  <cols>
    <col min="1" max="2" width="14.625" style="4"/>
    <col min="3" max="3" width="14.625" style="34"/>
    <col min="4" max="4" width="15.375" style="34" bestFit="1" customWidth="1"/>
    <col min="5" max="26" width="14.625" style="34"/>
    <col min="27" max="16384" width="14.625" style="4"/>
  </cols>
  <sheetData>
    <row r="1" spans="1:66" x14ac:dyDescent="0.15">
      <c r="A1" s="4" t="s">
        <v>858</v>
      </c>
      <c r="B1" s="4" t="s">
        <v>24</v>
      </c>
      <c r="C1" s="34" t="s">
        <v>25</v>
      </c>
      <c r="D1" s="4">
        <v>2016</v>
      </c>
      <c r="E1" s="4">
        <v>2017</v>
      </c>
      <c r="F1" s="4">
        <v>2018</v>
      </c>
      <c r="G1" s="4">
        <v>2019</v>
      </c>
      <c r="H1" s="4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  <c r="S1">
        <v>2031</v>
      </c>
      <c r="T1">
        <v>2032</v>
      </c>
      <c r="U1">
        <v>2033</v>
      </c>
      <c r="V1">
        <v>2034</v>
      </c>
      <c r="W1">
        <v>2035</v>
      </c>
      <c r="X1">
        <v>2036</v>
      </c>
      <c r="Y1">
        <v>2037</v>
      </c>
      <c r="Z1">
        <v>2038</v>
      </c>
      <c r="AA1">
        <v>2039</v>
      </c>
      <c r="AB1">
        <v>2040</v>
      </c>
      <c r="AC1">
        <v>2041</v>
      </c>
      <c r="AD1">
        <v>2042</v>
      </c>
      <c r="AE1">
        <v>2043</v>
      </c>
      <c r="AF1">
        <v>2044</v>
      </c>
      <c r="AG1">
        <v>2045</v>
      </c>
      <c r="AH1">
        <v>2046</v>
      </c>
      <c r="AI1">
        <v>2047</v>
      </c>
      <c r="AJ1">
        <v>2048</v>
      </c>
      <c r="AK1">
        <v>2049</v>
      </c>
      <c r="AL1">
        <v>2050</v>
      </c>
      <c r="AM1">
        <v>2051</v>
      </c>
      <c r="AN1">
        <v>2052</v>
      </c>
      <c r="AO1">
        <v>2053</v>
      </c>
      <c r="AP1">
        <v>2054</v>
      </c>
      <c r="AQ1">
        <v>2055</v>
      </c>
      <c r="AR1">
        <v>2056</v>
      </c>
      <c r="AS1">
        <v>2057</v>
      </c>
      <c r="AT1">
        <v>2058</v>
      </c>
      <c r="AU1">
        <v>2059</v>
      </c>
      <c r="AV1">
        <v>2060</v>
      </c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</row>
    <row r="2" spans="1:66" x14ac:dyDescent="0.15">
      <c r="A2" s="4" t="s">
        <v>26</v>
      </c>
      <c r="B2" s="4" t="s">
        <v>26</v>
      </c>
      <c r="C2" s="34">
        <f>VLOOKUP(B2,'[1]2016省城人口总结（根）'!B:C,2,FALSE)/100</f>
        <v>0.87860000000000005</v>
      </c>
      <c r="D2" s="40">
        <f>INDEX(人口源表!$1:$1048576,MATCH($B2,人口源表!$A:$A,0),MATCH(D$1,人口源表!$1:$1,0))-INDEX(城镇人口!$1:$1048576,MATCH($B2,城镇人口!$B:$B,0),MATCH(D$1,城镇人口!$1:$1,0))</f>
        <v>2534445.6781369634</v>
      </c>
      <c r="E2" s="40">
        <f>INDEX(人口源表!$1:$1048576,MATCH($B2,人口源表!$A:$A,0),MATCH(E$1,人口源表!$1:$1,0))-INDEX(城镇人口!$1:$1048576,MATCH($B2,城镇人口!$B:$B,0),MATCH(E$1,城镇人口!$1:$1,0))</f>
        <v>2240127.462746948</v>
      </c>
      <c r="F2" s="40">
        <f>INDEX(人口源表!$1:$1048576,MATCH($B2,人口源表!$A:$A,0),MATCH(F$1,人口源表!$1:$1,0))-INDEX(城镇人口!$1:$1048576,MATCH($B2,城镇人口!$B:$B,0),MATCH(F$1,城镇人口!$1:$1,0))</f>
        <v>1933879.2080966793</v>
      </c>
      <c r="G2" s="40">
        <f>INDEX(人口源表!$1:$1048576,MATCH($B2,人口源表!$A:$A,0),MATCH(G$1,人口源表!$1:$1,0))-INDEX(城镇人口!$1:$1048576,MATCH($B2,城镇人口!$B:$B,0),MATCH(G$1,城镇人口!$1:$1,0))</f>
        <v>1640239.8943830393</v>
      </c>
      <c r="H2" s="40">
        <f>INDEX(人口源表!$1:$1048576,MATCH($B2,人口源表!$A:$A,0),MATCH(H$1,人口源表!$1:$1,0))-INDEX(城镇人口!$1:$1048576,MATCH($B2,城镇人口!$B:$B,0),MATCH(H$1,城镇人口!$1:$1,0))</f>
        <v>1314997.1449294984</v>
      </c>
      <c r="I2" s="40">
        <f>INDEX(人口源表!$1:$1048576,MATCH($B2,人口源表!$A:$A,0),MATCH(I$1,人口源表!$1:$1,0))-INDEX(城镇人口!$1:$1048576,MATCH($B2,城镇人口!$B:$B,0),MATCH(I$1,城镇人口!$1:$1,0))</f>
        <v>1119427.8384261839</v>
      </c>
      <c r="J2" s="40">
        <f>INDEX(人口源表!$1:$1048576,MATCH($B2,人口源表!$A:$A,0),MATCH(J$1,人口源表!$1:$1,0))-INDEX(城镇人口!$1:$1048576,MATCH($B2,城镇人口!$B:$B,0),MATCH(J$1,城镇人口!$1:$1,0))</f>
        <v>916155.93559454381</v>
      </c>
      <c r="K2" s="40">
        <f>INDEX(人口源表!$1:$1048576,MATCH($B2,人口源表!$A:$A,0),MATCH(K$1,人口源表!$1:$1,0))-INDEX(城镇人口!$1:$1048576,MATCH($B2,城镇人口!$B:$B,0),MATCH(K$1,城镇人口!$1:$1,0))</f>
        <v>706513.88755142689</v>
      </c>
      <c r="L2" s="40">
        <f>INDEX(人口源表!$1:$1048576,MATCH($B2,人口源表!$A:$A,0),MATCH(L$1,人口源表!$1:$1,0))-INDEX(城镇人口!$1:$1048576,MATCH($B2,城镇人口!$B:$B,0),MATCH(L$1,城镇人口!$1:$1,0))</f>
        <v>491688.68869861215</v>
      </c>
      <c r="M2" s="40">
        <f>INDEX(人口源表!$1:$1048576,MATCH($B2,人口源表!$A:$A,0),MATCH(M$1,人口源表!$1:$1,0))-INDEX(城镇人口!$1:$1048576,MATCH($B2,城镇人口!$B:$B,0),MATCH(M$1,城镇人口!$1:$1,0))</f>
        <v>272728.27606385201</v>
      </c>
      <c r="N2" s="40">
        <f>INDEX(人口源表!$1:$1048576,MATCH($B2,人口源表!$A:$A,0),MATCH(N$1,人口源表!$1:$1,0))-INDEX(城镇人口!$1:$1048576,MATCH($B2,城镇人口!$B:$B,0),MATCH(N$1,城镇人口!$1:$1,0))</f>
        <v>50547.899323359132</v>
      </c>
      <c r="O2" s="40">
        <f>INDEX(人口源表!$1:$1048576,MATCH($B2,人口源表!$A:$A,0),MATCH(O$1,人口源表!$1:$1,0))-INDEX(城镇人口!$1:$1048576,MATCH($B2,城镇人口!$B:$B,0),MATCH(O$1,城镇人口!$1:$1,0))</f>
        <v>0</v>
      </c>
      <c r="P2" s="40">
        <f>INDEX(人口源表!$1:$1048576,MATCH($B2,人口源表!$A:$A,0),MATCH(P$1,人口源表!$1:$1,0))-INDEX(城镇人口!$1:$1048576,MATCH($B2,城镇人口!$B:$B,0),MATCH(P$1,城镇人口!$1:$1,0))</f>
        <v>0</v>
      </c>
      <c r="Q2" s="40">
        <f>INDEX(人口源表!$1:$1048576,MATCH($B2,人口源表!$A:$A,0),MATCH(Q$1,人口源表!$1:$1,0))-INDEX(城镇人口!$1:$1048576,MATCH($B2,城镇人口!$B:$B,0),MATCH(Q$1,城镇人口!$1:$1,0))</f>
        <v>0</v>
      </c>
      <c r="R2" s="40">
        <f>INDEX(人口源表!$1:$1048576,MATCH($B2,人口源表!$A:$A,0),MATCH(R$1,人口源表!$1:$1,0))-INDEX(城镇人口!$1:$1048576,MATCH($B2,城镇人口!$B:$B,0),MATCH(R$1,城镇人口!$1:$1,0))</f>
        <v>0</v>
      </c>
      <c r="S2" s="40">
        <f>INDEX(人口源表!$1:$1048576,MATCH($B2,人口源表!$A:$A,0),MATCH(S$1,人口源表!$1:$1,0))-INDEX(城镇人口!$1:$1048576,MATCH($B2,城镇人口!$B:$B,0),MATCH(S$1,城镇人口!$1:$1,0))</f>
        <v>0</v>
      </c>
      <c r="T2" s="40">
        <f>INDEX(人口源表!$1:$1048576,MATCH($B2,人口源表!$A:$A,0),MATCH(T$1,人口源表!$1:$1,0))-INDEX(城镇人口!$1:$1048576,MATCH($B2,城镇人口!$B:$B,0),MATCH(T$1,城镇人口!$1:$1,0))</f>
        <v>0</v>
      </c>
      <c r="U2" s="40">
        <f>INDEX(人口源表!$1:$1048576,MATCH($B2,人口源表!$A:$A,0),MATCH(U$1,人口源表!$1:$1,0))-INDEX(城镇人口!$1:$1048576,MATCH($B2,城镇人口!$B:$B,0),MATCH(U$1,城镇人口!$1:$1,0))</f>
        <v>0</v>
      </c>
      <c r="V2" s="40">
        <f>INDEX(人口源表!$1:$1048576,MATCH($B2,人口源表!$A:$A,0),MATCH(V$1,人口源表!$1:$1,0))-INDEX(城镇人口!$1:$1048576,MATCH($B2,城镇人口!$B:$B,0),MATCH(V$1,城镇人口!$1:$1,0))</f>
        <v>0</v>
      </c>
      <c r="W2" s="40">
        <f>INDEX(人口源表!$1:$1048576,MATCH($B2,人口源表!$A:$A,0),MATCH(W$1,人口源表!$1:$1,0))-INDEX(城镇人口!$1:$1048576,MATCH($B2,城镇人口!$B:$B,0),MATCH(W$1,城镇人口!$1:$1,0))</f>
        <v>0</v>
      </c>
      <c r="X2" s="40">
        <f>INDEX(人口源表!$1:$1048576,MATCH($B2,人口源表!$A:$A,0),MATCH(X$1,人口源表!$1:$1,0))-INDEX(城镇人口!$1:$1048576,MATCH($B2,城镇人口!$B:$B,0),MATCH(X$1,城镇人口!$1:$1,0))</f>
        <v>0</v>
      </c>
      <c r="Y2" s="40">
        <f>INDEX(人口源表!$1:$1048576,MATCH($B2,人口源表!$A:$A,0),MATCH(Y$1,人口源表!$1:$1,0))-INDEX(城镇人口!$1:$1048576,MATCH($B2,城镇人口!$B:$B,0),MATCH(Y$1,城镇人口!$1:$1,0))</f>
        <v>0</v>
      </c>
      <c r="Z2" s="40">
        <f>INDEX(人口源表!$1:$1048576,MATCH($B2,人口源表!$A:$A,0),MATCH(Z$1,人口源表!$1:$1,0))-INDEX(城镇人口!$1:$1048576,MATCH($B2,城镇人口!$B:$B,0),MATCH(Z$1,城镇人口!$1:$1,0))</f>
        <v>0</v>
      </c>
      <c r="AA2" s="40">
        <f>INDEX(人口源表!$1:$1048576,MATCH($B2,人口源表!$A:$A,0),MATCH(AA$1,人口源表!$1:$1,0))-INDEX(城镇人口!$1:$1048576,MATCH($B2,城镇人口!$B:$B,0),MATCH(AA$1,城镇人口!$1:$1,0))</f>
        <v>0</v>
      </c>
      <c r="AB2" s="40">
        <f>INDEX(人口源表!$1:$1048576,MATCH($B2,人口源表!$A:$A,0),MATCH(AB$1,人口源表!$1:$1,0))-INDEX(城镇人口!$1:$1048576,MATCH($B2,城镇人口!$B:$B,0),MATCH(AB$1,城镇人口!$1:$1,0))</f>
        <v>0</v>
      </c>
      <c r="AC2" s="40">
        <f>INDEX(人口源表!$1:$1048576,MATCH($B2,人口源表!$A:$A,0),MATCH(AC$1,人口源表!$1:$1,0))-INDEX(城镇人口!$1:$1048576,MATCH($B2,城镇人口!$B:$B,0),MATCH(AC$1,城镇人口!$1:$1,0))</f>
        <v>0</v>
      </c>
      <c r="AD2" s="40">
        <f>INDEX(人口源表!$1:$1048576,MATCH($B2,人口源表!$A:$A,0),MATCH(AD$1,人口源表!$1:$1,0))-INDEX(城镇人口!$1:$1048576,MATCH($B2,城镇人口!$B:$B,0),MATCH(AD$1,城镇人口!$1:$1,0))</f>
        <v>0</v>
      </c>
      <c r="AE2" s="40">
        <f>INDEX(人口源表!$1:$1048576,MATCH($B2,人口源表!$A:$A,0),MATCH(AE$1,人口源表!$1:$1,0))-INDEX(城镇人口!$1:$1048576,MATCH($B2,城镇人口!$B:$B,0),MATCH(AE$1,城镇人口!$1:$1,0))</f>
        <v>0</v>
      </c>
      <c r="AF2" s="40">
        <f>INDEX(人口源表!$1:$1048576,MATCH($B2,人口源表!$A:$A,0),MATCH(AF$1,人口源表!$1:$1,0))-INDEX(城镇人口!$1:$1048576,MATCH($B2,城镇人口!$B:$B,0),MATCH(AF$1,城镇人口!$1:$1,0))</f>
        <v>0</v>
      </c>
      <c r="AG2" s="40">
        <f>INDEX(人口源表!$1:$1048576,MATCH($B2,人口源表!$A:$A,0),MATCH(AG$1,人口源表!$1:$1,0))-INDEX(城镇人口!$1:$1048576,MATCH($B2,城镇人口!$B:$B,0),MATCH(AG$1,城镇人口!$1:$1,0))</f>
        <v>0</v>
      </c>
      <c r="AH2" s="40">
        <f>INDEX(人口源表!$1:$1048576,MATCH($B2,人口源表!$A:$A,0),MATCH(AH$1,人口源表!$1:$1,0))-INDEX(城镇人口!$1:$1048576,MATCH($B2,城镇人口!$B:$B,0),MATCH(AH$1,城镇人口!$1:$1,0))</f>
        <v>0</v>
      </c>
      <c r="AI2" s="40">
        <f>INDEX(人口源表!$1:$1048576,MATCH($B2,人口源表!$A:$A,0),MATCH(AI$1,人口源表!$1:$1,0))-INDEX(城镇人口!$1:$1048576,MATCH($B2,城镇人口!$B:$B,0),MATCH(AI$1,城镇人口!$1:$1,0))</f>
        <v>0</v>
      </c>
      <c r="AJ2" s="40">
        <f>INDEX(人口源表!$1:$1048576,MATCH($B2,人口源表!$A:$A,0),MATCH(AJ$1,人口源表!$1:$1,0))-INDEX(城镇人口!$1:$1048576,MATCH($B2,城镇人口!$B:$B,0),MATCH(AJ$1,城镇人口!$1:$1,0))</f>
        <v>0</v>
      </c>
      <c r="AK2" s="40">
        <f>INDEX(人口源表!$1:$1048576,MATCH($B2,人口源表!$A:$A,0),MATCH(AK$1,人口源表!$1:$1,0))-INDEX(城镇人口!$1:$1048576,MATCH($B2,城镇人口!$B:$B,0),MATCH(AK$1,城镇人口!$1:$1,0))</f>
        <v>0</v>
      </c>
      <c r="AL2" s="40">
        <f>INDEX(人口源表!$1:$1048576,MATCH($B2,人口源表!$A:$A,0),MATCH(AL$1,人口源表!$1:$1,0))-INDEX(城镇人口!$1:$1048576,MATCH($B2,城镇人口!$B:$B,0),MATCH(AL$1,城镇人口!$1:$1,0))</f>
        <v>0</v>
      </c>
      <c r="AM2" s="40">
        <f>INDEX(人口源表!$1:$1048576,MATCH($B2,人口源表!$A:$A,0),MATCH(AM$1,人口源表!$1:$1,0))-INDEX(城镇人口!$1:$1048576,MATCH($B2,城镇人口!$B:$B,0),MATCH(AM$1,城镇人口!$1:$1,0))</f>
        <v>0</v>
      </c>
      <c r="AN2" s="40">
        <f>INDEX(人口源表!$1:$1048576,MATCH($B2,人口源表!$A:$A,0),MATCH(AN$1,人口源表!$1:$1,0))-INDEX(城镇人口!$1:$1048576,MATCH($B2,城镇人口!$B:$B,0),MATCH(AN$1,城镇人口!$1:$1,0))</f>
        <v>0</v>
      </c>
      <c r="AO2" s="40">
        <f>INDEX(人口源表!$1:$1048576,MATCH($B2,人口源表!$A:$A,0),MATCH(AO$1,人口源表!$1:$1,0))-INDEX(城镇人口!$1:$1048576,MATCH($B2,城镇人口!$B:$B,0),MATCH(AO$1,城镇人口!$1:$1,0))</f>
        <v>0</v>
      </c>
      <c r="AP2" s="40">
        <f>INDEX(人口源表!$1:$1048576,MATCH($B2,人口源表!$A:$A,0),MATCH(AP$1,人口源表!$1:$1,0))-INDEX(城镇人口!$1:$1048576,MATCH($B2,城镇人口!$B:$B,0),MATCH(AP$1,城镇人口!$1:$1,0))</f>
        <v>0</v>
      </c>
      <c r="AQ2" s="40">
        <f>INDEX(人口源表!$1:$1048576,MATCH($B2,人口源表!$A:$A,0),MATCH(AQ$1,人口源表!$1:$1,0))-INDEX(城镇人口!$1:$1048576,MATCH($B2,城镇人口!$B:$B,0),MATCH(AQ$1,城镇人口!$1:$1,0))</f>
        <v>0</v>
      </c>
      <c r="AR2" s="40">
        <f>INDEX(人口源表!$1:$1048576,MATCH($B2,人口源表!$A:$A,0),MATCH(AR$1,人口源表!$1:$1,0))-INDEX(城镇人口!$1:$1048576,MATCH($B2,城镇人口!$B:$B,0),MATCH(AR$1,城镇人口!$1:$1,0))</f>
        <v>0</v>
      </c>
      <c r="AS2" s="40">
        <f>INDEX(人口源表!$1:$1048576,MATCH($B2,人口源表!$A:$A,0),MATCH(AS$1,人口源表!$1:$1,0))-INDEX(城镇人口!$1:$1048576,MATCH($B2,城镇人口!$B:$B,0),MATCH(AS$1,城镇人口!$1:$1,0))</f>
        <v>0</v>
      </c>
      <c r="AT2" s="40">
        <f>INDEX(人口源表!$1:$1048576,MATCH($B2,人口源表!$A:$A,0),MATCH(AT$1,人口源表!$1:$1,0))-INDEX(城镇人口!$1:$1048576,MATCH($B2,城镇人口!$B:$B,0),MATCH(AT$1,城镇人口!$1:$1,0))</f>
        <v>0</v>
      </c>
      <c r="AU2" s="40">
        <f>INDEX(人口源表!$1:$1048576,MATCH($B2,人口源表!$A:$A,0),MATCH(AU$1,人口源表!$1:$1,0))-INDEX(城镇人口!$1:$1048576,MATCH($B2,城镇人口!$B:$B,0),MATCH(AU$1,城镇人口!$1:$1,0))</f>
        <v>0</v>
      </c>
      <c r="AV2" s="40">
        <f>INDEX(人口源表!$1:$1048576,MATCH($B2,人口源表!$A:$A,0),MATCH(AV$1,人口源表!$1:$1,0))-INDEX(城镇人口!$1:$1048576,MATCH($B2,城镇人口!$B:$B,0),MATCH(AV$1,城镇人口!$1:$1,0))</f>
        <v>0</v>
      </c>
    </row>
    <row r="3" spans="1:66" x14ac:dyDescent="0.15">
      <c r="A3" s="4" t="s">
        <v>28</v>
      </c>
      <c r="B3" s="4" t="s">
        <v>28</v>
      </c>
      <c r="C3" s="34">
        <f>VLOOKUP(B3,'[1]2016省城人口总结（根）'!B:C,2,FALSE)/100</f>
        <v>0.84290000000000009</v>
      </c>
      <c r="D3" s="40">
        <f>INDEX(人口源表!$1:$1048576,MATCH($B3,人口源表!$A:$A,0),MATCH(D$1,人口源表!$1:$1,0))-INDEX(城镇人口!$1:$1048576,MATCH($B3,城镇人口!$B:$B,0),MATCH(D$1,城镇人口!$1:$1,0))</f>
        <v>2131428.1206827145</v>
      </c>
      <c r="E3" s="40">
        <f>INDEX(人口源表!$1:$1048576,MATCH($B3,人口源表!$A:$A,0),MATCH(E$1,人口源表!$1:$1,0))-INDEX(城镇人口!$1:$1048576,MATCH($B3,城镇人口!$B:$B,0),MATCH(E$1,城镇人口!$1:$1,0))</f>
        <v>1949248.7880285829</v>
      </c>
      <c r="F3" s="40">
        <f>INDEX(人口源表!$1:$1048576,MATCH($B3,人口源表!$A:$A,0),MATCH(F$1,人口源表!$1:$1,0))-INDEX(城镇人口!$1:$1048576,MATCH($B3,城镇人口!$B:$B,0),MATCH(F$1,城镇人口!$1:$1,0))</f>
        <v>1760155.431593027</v>
      </c>
      <c r="G3" s="40">
        <f>INDEX(人口源表!$1:$1048576,MATCH($B3,人口源表!$A:$A,0),MATCH(G$1,人口源表!$1:$1,0))-INDEX(城镇人口!$1:$1048576,MATCH($B3,城镇人口!$B:$B,0),MATCH(G$1,城镇人口!$1:$1,0))</f>
        <v>1557277.576986542</v>
      </c>
      <c r="H3" s="40">
        <f>INDEX(人口源表!$1:$1048576,MATCH($B3,人口源表!$A:$A,0),MATCH(H$1,人口源表!$1:$1,0))-INDEX(城镇人口!$1:$1048576,MATCH($B3,城镇人口!$B:$B,0),MATCH(H$1,城镇人口!$1:$1,0))</f>
        <v>1362392.1562419254</v>
      </c>
      <c r="I3" s="40">
        <f>INDEX(人口源表!$1:$1048576,MATCH($B3,人口源表!$A:$A,0),MATCH(I$1,人口源表!$1:$1,0))-INDEX(城镇人口!$1:$1048576,MATCH($B3,城镇人口!$B:$B,0),MATCH(I$1,城镇人口!$1:$1,0))</f>
        <v>1246348.7333426066</v>
      </c>
      <c r="J3" s="40">
        <f>INDEX(人口源表!$1:$1048576,MATCH($B3,人口源表!$A:$A,0),MATCH(J$1,人口源表!$1:$1,0))-INDEX(城镇人口!$1:$1048576,MATCH($B3,城镇人口!$B:$B,0),MATCH(J$1,城镇人口!$1:$1,0))</f>
        <v>1125376.6469770577</v>
      </c>
      <c r="K3" s="40">
        <f>INDEX(人口源表!$1:$1048576,MATCH($B3,人口源表!$A:$A,0),MATCH(K$1,人口源表!$1:$1,0))-INDEX(城镇人口!$1:$1048576,MATCH($B3,城镇人口!$B:$B,0),MATCH(K$1,城镇人口!$1:$1,0))</f>
        <v>1000211.4649919104</v>
      </c>
      <c r="L3" s="40">
        <f>INDEX(人口源表!$1:$1048576,MATCH($B3,人口源表!$A:$A,0),MATCH(L$1,人口源表!$1:$1,0))-INDEX(城镇人口!$1:$1048576,MATCH($B3,城镇人口!$B:$B,0),MATCH(L$1,城镇人口!$1:$1,0))</f>
        <v>871522.05178800598</v>
      </c>
      <c r="M3" s="40">
        <f>INDEX(人口源表!$1:$1048576,MATCH($B3,人口源表!$A:$A,0),MATCH(M$1,人口源表!$1:$1,0))-INDEX(城镇人口!$1:$1048576,MATCH($B3,城镇人口!$B:$B,0),MATCH(M$1,城镇人口!$1:$1,0))</f>
        <v>739913.27091981471</v>
      </c>
      <c r="N3" s="40">
        <f>INDEX(人口源表!$1:$1048576,MATCH($B3,人口源表!$A:$A,0),MATCH(N$1,人口源表!$1:$1,0))-INDEX(城镇人口!$1:$1048576,MATCH($B3,城镇人口!$B:$B,0),MATCH(N$1,城镇人口!$1:$1,0))</f>
        <v>605928.56597868726</v>
      </c>
      <c r="O3" s="40">
        <f>INDEX(人口源表!$1:$1048576,MATCH($B3,人口源表!$A:$A,0),MATCH(O$1,人口源表!$1:$1,0))-INDEX(城镇人口!$1:$1048576,MATCH($B3,城镇人口!$B:$B,0),MATCH(O$1,城镇人口!$1:$1,0))</f>
        <v>470052.25061685778</v>
      </c>
      <c r="P3" s="40">
        <f>INDEX(人口源表!$1:$1048576,MATCH($B3,人口源表!$A:$A,0),MATCH(P$1,人口源表!$1:$1,0))-INDEX(城镇人口!$1:$1048576,MATCH($B3,城镇人口!$B:$B,0),MATCH(P$1,城镇人口!$1:$1,0))</f>
        <v>332712.54184470139</v>
      </c>
      <c r="Q3" s="40">
        <f>INDEX(人口源表!$1:$1048576,MATCH($B3,人口源表!$A:$A,0),MATCH(Q$1,人口源表!$1:$1,0))-INDEX(城镇人口!$1:$1048576,MATCH($B3,城镇人口!$B:$B,0),MATCH(Q$1,城镇人口!$1:$1,0))</f>
        <v>194284.10412936658</v>
      </c>
      <c r="R3" s="40">
        <f>INDEX(人口源表!$1:$1048576,MATCH($B3,人口源表!$A:$A,0),MATCH(R$1,人口源表!$1:$1,0))-INDEX(城镇人口!$1:$1048576,MATCH($B3,城镇人口!$B:$B,0),MATCH(R$1,城镇人口!$1:$1,0))</f>
        <v>55091.076141977683</v>
      </c>
      <c r="S3" s="40">
        <f>INDEX(人口源表!$1:$1048576,MATCH($B3,人口源表!$A:$A,0),MATCH(S$1,人口源表!$1:$1,0))-INDEX(城镇人口!$1:$1048576,MATCH($B3,城镇人口!$B:$B,0),MATCH(S$1,城镇人口!$1:$1,0))</f>
        <v>0</v>
      </c>
      <c r="T3" s="40">
        <f>INDEX(人口源表!$1:$1048576,MATCH($B3,人口源表!$A:$A,0),MATCH(T$1,人口源表!$1:$1,0))-INDEX(城镇人口!$1:$1048576,MATCH($B3,城镇人口!$B:$B,0),MATCH(T$1,城镇人口!$1:$1,0))</f>
        <v>0</v>
      </c>
      <c r="U3" s="40">
        <f>INDEX(人口源表!$1:$1048576,MATCH($B3,人口源表!$A:$A,0),MATCH(U$1,人口源表!$1:$1,0))-INDEX(城镇人口!$1:$1048576,MATCH($B3,城镇人口!$B:$B,0),MATCH(U$1,城镇人口!$1:$1,0))</f>
        <v>0</v>
      </c>
      <c r="V3" s="40">
        <f>INDEX(人口源表!$1:$1048576,MATCH($B3,人口源表!$A:$A,0),MATCH(V$1,人口源表!$1:$1,0))-INDEX(城镇人口!$1:$1048576,MATCH($B3,城镇人口!$B:$B,0),MATCH(V$1,城镇人口!$1:$1,0))</f>
        <v>0</v>
      </c>
      <c r="W3" s="40">
        <f>INDEX(人口源表!$1:$1048576,MATCH($B3,人口源表!$A:$A,0),MATCH(W$1,人口源表!$1:$1,0))-INDEX(城镇人口!$1:$1048576,MATCH($B3,城镇人口!$B:$B,0),MATCH(W$1,城镇人口!$1:$1,0))</f>
        <v>0</v>
      </c>
      <c r="X3" s="40">
        <f>INDEX(人口源表!$1:$1048576,MATCH($B3,人口源表!$A:$A,0),MATCH(X$1,人口源表!$1:$1,0))-INDEX(城镇人口!$1:$1048576,MATCH($B3,城镇人口!$B:$B,0),MATCH(X$1,城镇人口!$1:$1,0))</f>
        <v>0</v>
      </c>
      <c r="Y3" s="40">
        <f>INDEX(人口源表!$1:$1048576,MATCH($B3,人口源表!$A:$A,0),MATCH(Y$1,人口源表!$1:$1,0))-INDEX(城镇人口!$1:$1048576,MATCH($B3,城镇人口!$B:$B,0),MATCH(Y$1,城镇人口!$1:$1,0))</f>
        <v>0</v>
      </c>
      <c r="Z3" s="40">
        <f>INDEX(人口源表!$1:$1048576,MATCH($B3,人口源表!$A:$A,0),MATCH(Z$1,人口源表!$1:$1,0))-INDEX(城镇人口!$1:$1048576,MATCH($B3,城镇人口!$B:$B,0),MATCH(Z$1,城镇人口!$1:$1,0))</f>
        <v>0</v>
      </c>
      <c r="AA3" s="40">
        <f>INDEX(人口源表!$1:$1048576,MATCH($B3,人口源表!$A:$A,0),MATCH(AA$1,人口源表!$1:$1,0))-INDEX(城镇人口!$1:$1048576,MATCH($B3,城镇人口!$B:$B,0),MATCH(AA$1,城镇人口!$1:$1,0))</f>
        <v>0</v>
      </c>
      <c r="AB3" s="40">
        <f>INDEX(人口源表!$1:$1048576,MATCH($B3,人口源表!$A:$A,0),MATCH(AB$1,人口源表!$1:$1,0))-INDEX(城镇人口!$1:$1048576,MATCH($B3,城镇人口!$B:$B,0),MATCH(AB$1,城镇人口!$1:$1,0))</f>
        <v>0</v>
      </c>
      <c r="AC3" s="40">
        <f>INDEX(人口源表!$1:$1048576,MATCH($B3,人口源表!$A:$A,0),MATCH(AC$1,人口源表!$1:$1,0))-INDEX(城镇人口!$1:$1048576,MATCH($B3,城镇人口!$B:$B,0),MATCH(AC$1,城镇人口!$1:$1,0))</f>
        <v>0</v>
      </c>
      <c r="AD3" s="40">
        <f>INDEX(人口源表!$1:$1048576,MATCH($B3,人口源表!$A:$A,0),MATCH(AD$1,人口源表!$1:$1,0))-INDEX(城镇人口!$1:$1048576,MATCH($B3,城镇人口!$B:$B,0),MATCH(AD$1,城镇人口!$1:$1,0))</f>
        <v>0</v>
      </c>
      <c r="AE3" s="40">
        <f>INDEX(人口源表!$1:$1048576,MATCH($B3,人口源表!$A:$A,0),MATCH(AE$1,人口源表!$1:$1,0))-INDEX(城镇人口!$1:$1048576,MATCH($B3,城镇人口!$B:$B,0),MATCH(AE$1,城镇人口!$1:$1,0))</f>
        <v>0</v>
      </c>
      <c r="AF3" s="40">
        <f>INDEX(人口源表!$1:$1048576,MATCH($B3,人口源表!$A:$A,0),MATCH(AF$1,人口源表!$1:$1,0))-INDEX(城镇人口!$1:$1048576,MATCH($B3,城镇人口!$B:$B,0),MATCH(AF$1,城镇人口!$1:$1,0))</f>
        <v>0</v>
      </c>
      <c r="AG3" s="40">
        <f>INDEX(人口源表!$1:$1048576,MATCH($B3,人口源表!$A:$A,0),MATCH(AG$1,人口源表!$1:$1,0))-INDEX(城镇人口!$1:$1048576,MATCH($B3,城镇人口!$B:$B,0),MATCH(AG$1,城镇人口!$1:$1,0))</f>
        <v>0</v>
      </c>
      <c r="AH3" s="40">
        <f>INDEX(人口源表!$1:$1048576,MATCH($B3,人口源表!$A:$A,0),MATCH(AH$1,人口源表!$1:$1,0))-INDEX(城镇人口!$1:$1048576,MATCH($B3,城镇人口!$B:$B,0),MATCH(AH$1,城镇人口!$1:$1,0))</f>
        <v>0</v>
      </c>
      <c r="AI3" s="40">
        <f>INDEX(人口源表!$1:$1048576,MATCH($B3,人口源表!$A:$A,0),MATCH(AI$1,人口源表!$1:$1,0))-INDEX(城镇人口!$1:$1048576,MATCH($B3,城镇人口!$B:$B,0),MATCH(AI$1,城镇人口!$1:$1,0))</f>
        <v>0</v>
      </c>
      <c r="AJ3" s="40">
        <f>INDEX(人口源表!$1:$1048576,MATCH($B3,人口源表!$A:$A,0),MATCH(AJ$1,人口源表!$1:$1,0))-INDEX(城镇人口!$1:$1048576,MATCH($B3,城镇人口!$B:$B,0),MATCH(AJ$1,城镇人口!$1:$1,0))</f>
        <v>0</v>
      </c>
      <c r="AK3" s="40">
        <f>INDEX(人口源表!$1:$1048576,MATCH($B3,人口源表!$A:$A,0),MATCH(AK$1,人口源表!$1:$1,0))-INDEX(城镇人口!$1:$1048576,MATCH($B3,城镇人口!$B:$B,0),MATCH(AK$1,城镇人口!$1:$1,0))</f>
        <v>0</v>
      </c>
      <c r="AL3" s="40">
        <f>INDEX(人口源表!$1:$1048576,MATCH($B3,人口源表!$A:$A,0),MATCH(AL$1,人口源表!$1:$1,0))-INDEX(城镇人口!$1:$1048576,MATCH($B3,城镇人口!$B:$B,0),MATCH(AL$1,城镇人口!$1:$1,0))</f>
        <v>0</v>
      </c>
      <c r="AM3" s="40">
        <f>INDEX(人口源表!$1:$1048576,MATCH($B3,人口源表!$A:$A,0),MATCH(AM$1,人口源表!$1:$1,0))-INDEX(城镇人口!$1:$1048576,MATCH($B3,城镇人口!$B:$B,0),MATCH(AM$1,城镇人口!$1:$1,0))</f>
        <v>0</v>
      </c>
      <c r="AN3" s="40">
        <f>INDEX(人口源表!$1:$1048576,MATCH($B3,人口源表!$A:$A,0),MATCH(AN$1,人口源表!$1:$1,0))-INDEX(城镇人口!$1:$1048576,MATCH($B3,城镇人口!$B:$B,0),MATCH(AN$1,城镇人口!$1:$1,0))</f>
        <v>0</v>
      </c>
      <c r="AO3" s="40">
        <f>INDEX(人口源表!$1:$1048576,MATCH($B3,人口源表!$A:$A,0),MATCH(AO$1,人口源表!$1:$1,0))-INDEX(城镇人口!$1:$1048576,MATCH($B3,城镇人口!$B:$B,0),MATCH(AO$1,城镇人口!$1:$1,0))</f>
        <v>0</v>
      </c>
      <c r="AP3" s="40">
        <f>INDEX(人口源表!$1:$1048576,MATCH($B3,人口源表!$A:$A,0),MATCH(AP$1,人口源表!$1:$1,0))-INDEX(城镇人口!$1:$1048576,MATCH($B3,城镇人口!$B:$B,0),MATCH(AP$1,城镇人口!$1:$1,0))</f>
        <v>0</v>
      </c>
      <c r="AQ3" s="40">
        <f>INDEX(人口源表!$1:$1048576,MATCH($B3,人口源表!$A:$A,0),MATCH(AQ$1,人口源表!$1:$1,0))-INDEX(城镇人口!$1:$1048576,MATCH($B3,城镇人口!$B:$B,0),MATCH(AQ$1,城镇人口!$1:$1,0))</f>
        <v>0</v>
      </c>
      <c r="AR3" s="40">
        <f>INDEX(人口源表!$1:$1048576,MATCH($B3,人口源表!$A:$A,0),MATCH(AR$1,人口源表!$1:$1,0))-INDEX(城镇人口!$1:$1048576,MATCH($B3,城镇人口!$B:$B,0),MATCH(AR$1,城镇人口!$1:$1,0))</f>
        <v>0</v>
      </c>
      <c r="AS3" s="40">
        <f>INDEX(人口源表!$1:$1048576,MATCH($B3,人口源表!$A:$A,0),MATCH(AS$1,人口源表!$1:$1,0))-INDEX(城镇人口!$1:$1048576,MATCH($B3,城镇人口!$B:$B,0),MATCH(AS$1,城镇人口!$1:$1,0))</f>
        <v>0</v>
      </c>
      <c r="AT3" s="40">
        <f>INDEX(人口源表!$1:$1048576,MATCH($B3,人口源表!$A:$A,0),MATCH(AT$1,人口源表!$1:$1,0))-INDEX(城镇人口!$1:$1048576,MATCH($B3,城镇人口!$B:$B,0),MATCH(AT$1,城镇人口!$1:$1,0))</f>
        <v>0</v>
      </c>
      <c r="AU3" s="40">
        <f>INDEX(人口源表!$1:$1048576,MATCH($B3,人口源表!$A:$A,0),MATCH(AU$1,人口源表!$1:$1,0))-INDEX(城镇人口!$1:$1048576,MATCH($B3,城镇人口!$B:$B,0),MATCH(AU$1,城镇人口!$1:$1,0))</f>
        <v>0</v>
      </c>
      <c r="AV3" s="40">
        <f>INDEX(人口源表!$1:$1048576,MATCH($B3,人口源表!$A:$A,0),MATCH(AV$1,人口源表!$1:$1,0))-INDEX(城镇人口!$1:$1048576,MATCH($B3,城镇人口!$B:$B,0),MATCH(AV$1,城镇人口!$1:$1,0))</f>
        <v>0</v>
      </c>
    </row>
    <row r="4" spans="1:66" x14ac:dyDescent="0.15">
      <c r="A4" s="4" t="s">
        <v>859</v>
      </c>
      <c r="B4" s="4" t="s">
        <v>30</v>
      </c>
      <c r="C4" s="34">
        <f>VLOOKUP(B4,'[1]2016省城人口总结（根）'!B:C,2,FALSE)/100</f>
        <v>0.58345999999999998</v>
      </c>
      <c r="D4" s="40">
        <f>INDEX(人口源表!$1:$1048576,MATCH($B4,人口源表!$A:$A,0),MATCH(D$1,人口源表!$1:$1,0))-INDEX(城镇人口!$1:$1048576,MATCH($B4,城镇人口!$B:$B,0),MATCH(D$1,城镇人口!$1:$1,0))</f>
        <v>4451417.5598138468</v>
      </c>
      <c r="E4" s="40">
        <f>INDEX(人口源表!$1:$1048576,MATCH($B4,人口源表!$A:$A,0),MATCH(E$1,人口源表!$1:$1,0))-INDEX(城镇人口!$1:$1048576,MATCH($B4,城镇人口!$B:$B,0),MATCH(E$1,城镇人口!$1:$1,0))</f>
        <v>4374834.5171338515</v>
      </c>
      <c r="F4" s="40">
        <f>INDEX(人口源表!$1:$1048576,MATCH($B4,人口源表!$A:$A,0),MATCH(F$1,人口源表!$1:$1,0))-INDEX(城镇人口!$1:$1048576,MATCH($B4,城镇人口!$B:$B,0),MATCH(F$1,城镇人口!$1:$1,0))</f>
        <v>4292833.5342800897</v>
      </c>
      <c r="G4" s="40">
        <f>INDEX(人口源表!$1:$1048576,MATCH($B4,人口源表!$A:$A,0),MATCH(G$1,人口源表!$1:$1,0))-INDEX(城镇人口!$1:$1048576,MATCH($B4,城镇人口!$B:$B,0),MATCH(G$1,城镇人口!$1:$1,0))</f>
        <v>4300963.872477496</v>
      </c>
      <c r="H4" s="40">
        <f>INDEX(人口源表!$1:$1048576,MATCH($B4,人口源表!$A:$A,0),MATCH(H$1,人口源表!$1:$1,0))-INDEX(城镇人口!$1:$1048576,MATCH($B4,城镇人口!$B:$B,0),MATCH(H$1,城镇人口!$1:$1,0))</f>
        <v>4221922.1650874801</v>
      </c>
      <c r="I4" s="40">
        <f>INDEX(人口源表!$1:$1048576,MATCH($B4,人口源表!$A:$A,0),MATCH(I$1,人口源表!$1:$1,0))-INDEX(城镇人口!$1:$1048576,MATCH($B4,城镇人口!$B:$B,0),MATCH(I$1,城镇人口!$1:$1,0))</f>
        <v>4184442.2610642565</v>
      </c>
      <c r="J4" s="40">
        <f>INDEX(人口源表!$1:$1048576,MATCH($B4,人口源表!$A:$A,0),MATCH(J$1,人口源表!$1:$1,0))-INDEX(城镇人口!$1:$1048576,MATCH($B4,城镇人口!$B:$B,0),MATCH(J$1,城镇人口!$1:$1,0))</f>
        <v>4141450.5263045728</v>
      </c>
      <c r="K4" s="40">
        <f>INDEX(人口源表!$1:$1048576,MATCH($B4,人口源表!$A:$A,0),MATCH(K$1,人口源表!$1:$1,0))-INDEX(城镇人口!$1:$1048576,MATCH($B4,城镇人口!$B:$B,0),MATCH(K$1,城镇人口!$1:$1,0))</f>
        <v>4093305.0167422127</v>
      </c>
      <c r="L4" s="40">
        <f>INDEX(人口源表!$1:$1048576,MATCH($B4,人口源表!$A:$A,0),MATCH(L$1,人口源表!$1:$1,0))-INDEX(城镇人口!$1:$1048576,MATCH($B4,城镇人口!$B:$B,0),MATCH(L$1,城镇人口!$1:$1,0))</f>
        <v>4040348.9718075022</v>
      </c>
      <c r="M4" s="40">
        <f>INDEX(人口源表!$1:$1048576,MATCH($B4,人口源表!$A:$A,0),MATCH(M$1,人口源表!$1:$1,0))-INDEX(城镇人口!$1:$1048576,MATCH($B4,城镇人口!$B:$B,0),MATCH(M$1,城镇人口!$1:$1,0))</f>
        <v>3982911.680730815</v>
      </c>
      <c r="N4" s="40">
        <f>INDEX(人口源表!$1:$1048576,MATCH($B4,人口源表!$A:$A,0),MATCH(N$1,人口源表!$1:$1,0))-INDEX(城镇人口!$1:$1048576,MATCH($B4,城镇人口!$B:$B,0),MATCH(N$1,城镇人口!$1:$1,0))</f>
        <v>3921306.916060253</v>
      </c>
      <c r="O4" s="40">
        <f>INDEX(人口源表!$1:$1048576,MATCH($B4,人口源表!$A:$A,0),MATCH(O$1,人口源表!$1:$1,0))-INDEX(城镇人口!$1:$1048576,MATCH($B4,城镇人口!$B:$B,0),MATCH(O$1,城镇人口!$1:$1,0))</f>
        <v>3855835.5414495794</v>
      </c>
      <c r="P4" s="40">
        <f>INDEX(人口源表!$1:$1048576,MATCH($B4,人口源表!$A:$A,0),MATCH(P$1,人口源表!$1:$1,0))-INDEX(城镇人口!$1:$1048576,MATCH($B4,城镇人口!$B:$B,0),MATCH(P$1,城镇人口!$1:$1,0))</f>
        <v>3786783.636364622</v>
      </c>
      <c r="Q4" s="40">
        <f>INDEX(人口源表!$1:$1048576,MATCH($B4,人口源表!$A:$A,0),MATCH(Q$1,人口源表!$1:$1,0))-INDEX(城镇人口!$1:$1048576,MATCH($B4,城镇人口!$B:$B,0),MATCH(Q$1,城镇人口!$1:$1,0))</f>
        <v>3714423.0899287872</v>
      </c>
      <c r="R4" s="40">
        <f>INDEX(人口源表!$1:$1048576,MATCH($B4,人口源表!$A:$A,0),MATCH(R$1,人口源表!$1:$1,0))-INDEX(城镇人口!$1:$1048576,MATCH($B4,城镇人口!$B:$B,0),MATCH(R$1,城镇人口!$1:$1,0))</f>
        <v>3639012.7855123738</v>
      </c>
      <c r="S4" s="40">
        <f>INDEX(人口源表!$1:$1048576,MATCH($B4,人口源表!$A:$A,0),MATCH(S$1,人口源表!$1:$1,0))-INDEX(城镇人口!$1:$1048576,MATCH($B4,城镇人口!$B:$B,0),MATCH(S$1,城镇人口!$1:$1,0))</f>
        <v>3601230.2513433006</v>
      </c>
      <c r="T4" s="40">
        <f>INDEX(人口源表!$1:$1048576,MATCH($B4,人口源表!$A:$A,0),MATCH(T$1,人口源表!$1:$1,0))-INDEX(城镇人口!$1:$1048576,MATCH($B4,城镇人口!$B:$B,0),MATCH(T$1,城镇人口!$1:$1,0))</f>
        <v>3561502.8331413707</v>
      </c>
      <c r="U4" s="40">
        <f>INDEX(人口源表!$1:$1048576,MATCH($B4,人口源表!$A:$A,0),MATCH(U$1,人口源表!$1:$1,0))-INDEX(城镇人口!$1:$1048576,MATCH($B4,城镇人口!$B:$B,0),MATCH(U$1,城镇人口!$1:$1,0))</f>
        <v>3520002.8551481096</v>
      </c>
      <c r="V4" s="40">
        <f>INDEX(人口源表!$1:$1048576,MATCH($B4,人口源表!$A:$A,0),MATCH(V$1,人口源表!$1:$1,0))-INDEX(城镇人口!$1:$1048576,MATCH($B4,城镇人口!$B:$B,0),MATCH(V$1,城镇人口!$1:$1,0))</f>
        <v>3476894.2504433384</v>
      </c>
      <c r="W4" s="40">
        <f>INDEX(人口源表!$1:$1048576,MATCH($B4,人口源表!$A:$A,0),MATCH(W$1,人口源表!$1:$1,0))-INDEX(城镇人口!$1:$1048576,MATCH($B4,城镇人口!$B:$B,0),MATCH(W$1,城镇人口!$1:$1,0))</f>
        <v>3432331.8299137913</v>
      </c>
      <c r="X4" s="40">
        <f>INDEX(人口源表!$1:$1048576,MATCH($B4,人口源表!$A:$A,0),MATCH(X$1,人口源表!$1:$1,0))-INDEX(城镇人口!$1:$1048576,MATCH($B4,城镇人口!$B:$B,0),MATCH(X$1,城镇人口!$1:$1,0))</f>
        <v>3386462.065183158</v>
      </c>
      <c r="Y4" s="40">
        <f>INDEX(人口源表!$1:$1048576,MATCH($B4,人口源表!$A:$A,0),MATCH(Y$1,人口源表!$1:$1,0))-INDEX(城镇人口!$1:$1048576,MATCH($B4,城镇人口!$B:$B,0),MATCH(Y$1,城镇人口!$1:$1,0))</f>
        <v>3339422.6882254863</v>
      </c>
      <c r="Z4" s="40">
        <f>INDEX(人口源表!$1:$1048576,MATCH($B4,人口源表!$A:$A,0),MATCH(Z$1,人口源表!$1:$1,0))-INDEX(城镇人口!$1:$1048576,MATCH($B4,城镇人口!$B:$B,0),MATCH(Z$1,城镇人口!$1:$1,0))</f>
        <v>3291343.1840005806</v>
      </c>
      <c r="AA4" s="40">
        <f>INDEX(人口源表!$1:$1048576,MATCH($B4,人口源表!$A:$A,0),MATCH(AA$1,人口源表!$1:$1,0))-INDEX(城镇人口!$1:$1048576,MATCH($B4,城镇人口!$B:$B,0),MATCH(AA$1,城镇人口!$1:$1,0))</f>
        <v>3242345.5438465085</v>
      </c>
      <c r="AB4" s="40">
        <f>INDEX(人口源表!$1:$1048576,MATCH($B4,人口源表!$A:$A,0),MATCH(AB$1,人口源表!$1:$1,0))-INDEX(城镇人口!$1:$1048576,MATCH($B4,城镇人口!$B:$B,0),MATCH(AB$1,城镇人口!$1:$1,0))</f>
        <v>3192543.3273236193</v>
      </c>
      <c r="AC4" s="40">
        <f>INDEX(人口源表!$1:$1048576,MATCH($B4,人口源表!$A:$A,0),MATCH(AC$1,人口源表!$1:$1,0))-INDEX(城镇人口!$1:$1048576,MATCH($B4,城镇人口!$B:$B,0),MATCH(AC$1,城镇人口!$1:$1,0))</f>
        <v>3152353.3962910175</v>
      </c>
      <c r="AD4" s="40">
        <f>INDEX(人口源表!$1:$1048576,MATCH($B4,人口源表!$A:$A,0),MATCH(AD$1,人口源表!$1:$1,0))-INDEX(城镇人口!$1:$1048576,MATCH($B4,城镇人口!$B:$B,0),MATCH(AD$1,城镇人口!$1:$1,0))</f>
        <v>3111594.2573171444</v>
      </c>
      <c r="AE4" s="40">
        <f>INDEX(人口源表!$1:$1048576,MATCH($B4,人口源表!$A:$A,0),MATCH(AE$1,人口源表!$1:$1,0))-INDEX(城镇人口!$1:$1048576,MATCH($B4,城镇人口!$B:$B,0),MATCH(AE$1,城镇人口!$1:$1,0))</f>
        <v>3070352.453602707</v>
      </c>
      <c r="AF4" s="40">
        <f>INDEX(人口源表!$1:$1048576,MATCH($B4,人口源表!$A:$A,0),MATCH(AF$1,人口源表!$1:$1,0))-INDEX(城镇人口!$1:$1048576,MATCH($B4,城镇人口!$B:$B,0),MATCH(AF$1,城镇人口!$1:$1,0))</f>
        <v>3028706.8794149589</v>
      </c>
      <c r="AG4" s="40">
        <f>INDEX(人口源表!$1:$1048576,MATCH($B4,人口源表!$A:$A,0),MATCH(AG$1,人口源表!$1:$1,0))-INDEX(城镇人口!$1:$1048576,MATCH($B4,城镇人口!$B:$B,0),MATCH(AG$1,城镇人口!$1:$1,0))</f>
        <v>2986731.6331892479</v>
      </c>
      <c r="AH4" s="40">
        <f>INDEX(人口源表!$1:$1048576,MATCH($B4,人口源表!$A:$A,0),MATCH(AH$1,人口源表!$1:$1,0))-INDEX(城镇人口!$1:$1048576,MATCH($B4,城镇人口!$B:$B,0),MATCH(AH$1,城镇人口!$1:$1,0))</f>
        <v>2944493.7911127023</v>
      </c>
      <c r="AI4" s="40">
        <f>INDEX(人口源表!$1:$1048576,MATCH($B4,人口源表!$A:$A,0),MATCH(AI$1,人口源表!$1:$1,0))-INDEX(城镇人口!$1:$1048576,MATCH($B4,城镇人口!$B:$B,0),MATCH(AI$1,城镇人口!$1:$1,0))</f>
        <v>2902055.6832069829</v>
      </c>
      <c r="AJ4" s="40">
        <f>INDEX(人口源表!$1:$1048576,MATCH($B4,人口源表!$A:$A,0),MATCH(AJ$1,人口源表!$1:$1,0))-INDEX(城镇人口!$1:$1048576,MATCH($B4,城镇人口!$B:$B,0),MATCH(AJ$1,城镇人口!$1:$1,0))</f>
        <v>2859473.2409724277</v>
      </c>
      <c r="AK4" s="40">
        <f>INDEX(人口源表!$1:$1048576,MATCH($B4,人口源表!$A:$A,0),MATCH(AK$1,人口源表!$1:$1,0))-INDEX(城镇人口!$1:$1048576,MATCH($B4,城镇人口!$B:$B,0),MATCH(AK$1,城镇人口!$1:$1,0))</f>
        <v>2816797.4681004714</v>
      </c>
      <c r="AL4" s="40">
        <f>INDEX(人口源表!$1:$1048576,MATCH($B4,人口源表!$A:$A,0),MATCH(AL$1,人口源表!$1:$1,0))-INDEX(城镇人口!$1:$1048576,MATCH($B4,城镇人口!$B:$B,0),MATCH(AL$1,城镇人口!$1:$1,0))</f>
        <v>2774074.0967636313</v>
      </c>
      <c r="AM4" s="40">
        <f>INDEX(人口源表!$1:$1048576,MATCH($B4,人口源表!$A:$A,0),MATCH(AM$1,人口源表!$1:$1,0))-INDEX(城镇人口!$1:$1048576,MATCH($B4,城镇人口!$B:$B,0),MATCH(AM$1,城镇人口!$1:$1,0))</f>
        <v>2731343.2797311842</v>
      </c>
      <c r="AN4" s="40">
        <f>INDEX(人口源表!$1:$1048576,MATCH($B4,人口源表!$A:$A,0),MATCH(AN$1,人口源表!$1:$1,0))-INDEX(城镇人口!$1:$1048576,MATCH($B4,城镇人口!$B:$B,0),MATCH(AN$1,城镇人口!$1:$1,0))</f>
        <v>2688641.2529275231</v>
      </c>
      <c r="AO4" s="40">
        <f>INDEX(人口源表!$1:$1048576,MATCH($B4,人口源表!$A:$A,0),MATCH(AO$1,人口源表!$1:$1,0))-INDEX(城镇人口!$1:$1048576,MATCH($B4,城镇人口!$B:$B,0),MATCH(AO$1,城镇人口!$1:$1,0))</f>
        <v>2645998.5527899936</v>
      </c>
      <c r="AP4" s="40">
        <f>INDEX(人口源表!$1:$1048576,MATCH($B4,人口源表!$A:$A,0),MATCH(AP$1,人口源表!$1:$1,0))-INDEX(城镇人口!$1:$1048576,MATCH($B4,城镇人口!$B:$B,0),MATCH(AP$1,城镇人口!$1:$1,0))</f>
        <v>2603442.1495226808</v>
      </c>
      <c r="AQ4" s="40">
        <f>INDEX(人口源表!$1:$1048576,MATCH($B4,人口源表!$A:$A,0),MATCH(AQ$1,人口源表!$1:$1,0))-INDEX(城镇人口!$1:$1048576,MATCH($B4,城镇人口!$B:$B,0),MATCH(AQ$1,城镇人口!$1:$1,0))</f>
        <v>2560993.9475084227</v>
      </c>
      <c r="AR4" s="40">
        <f>INDEX(人口源表!$1:$1048576,MATCH($B4,人口源表!$A:$A,0),MATCH(AR$1,人口源表!$1:$1,0))-INDEX(城镇人口!$1:$1048576,MATCH($B4,城镇人口!$B:$B,0),MATCH(AR$1,城镇人口!$1:$1,0))</f>
        <v>2518672.171923507</v>
      </c>
      <c r="AS4" s="40">
        <f>INDEX(人口源表!$1:$1048576,MATCH($B4,人口源表!$A:$A,0),MATCH(AS$1,人口源表!$1:$1,0))-INDEX(城镇人口!$1:$1048576,MATCH($B4,城镇人口!$B:$B,0),MATCH(AS$1,城镇人口!$1:$1,0))</f>
        <v>2476491.0794198494</v>
      </c>
      <c r="AT4" s="40">
        <f>INDEX(人口源表!$1:$1048576,MATCH($B4,人口源表!$A:$A,0),MATCH(AT$1,人口源表!$1:$1,0))-INDEX(城镇人口!$1:$1048576,MATCH($B4,城镇人口!$B:$B,0),MATCH(AT$1,城镇人口!$1:$1,0))</f>
        <v>2434460.9301208891</v>
      </c>
      <c r="AU4" s="40">
        <f>INDEX(人口源表!$1:$1048576,MATCH($B4,人口源表!$A:$A,0),MATCH(AU$1,人口源表!$1:$1,0))-INDEX(城镇人口!$1:$1048576,MATCH($B4,城镇人口!$B:$B,0),MATCH(AU$1,城镇人口!$1:$1,0))</f>
        <v>2392588.6440023407</v>
      </c>
      <c r="AV4" s="40">
        <f>INDEX(人口源表!$1:$1048576,MATCH($B4,人口源表!$A:$A,0),MATCH(AV$1,人口源表!$1:$1,0))-INDEX(城镇人口!$1:$1048576,MATCH($B4,城镇人口!$B:$B,0),MATCH(AV$1,城镇人口!$1:$1,0))</f>
        <v>2350877.9872974157</v>
      </c>
    </row>
    <row r="5" spans="1:66" x14ac:dyDescent="0.15">
      <c r="A5" s="4" t="s">
        <v>859</v>
      </c>
      <c r="B5" s="4" t="s">
        <v>32</v>
      </c>
      <c r="C5" s="34">
        <f>VLOOKUP(B5,'[1]2016省城人口总结（根）'!B:C,2,FALSE)/100</f>
        <v>0.55679999999999996</v>
      </c>
      <c r="D5" s="40">
        <f>INDEX(人口源表!$1:$1048576,MATCH($B5,人口源表!$A:$A,0),MATCH(D$1,人口源表!$1:$1,0))-INDEX(城镇人口!$1:$1048576,MATCH($B5,城镇人口!$B:$B,0),MATCH(D$1,城镇人口!$1:$1,0))</f>
        <v>3490080.8800669797</v>
      </c>
      <c r="E5" s="40">
        <f>INDEX(人口源表!$1:$1048576,MATCH($B5,人口源表!$A:$A,0),MATCH(E$1,人口源表!$1:$1,0))-INDEX(城镇人口!$1:$1048576,MATCH($B5,城镇人口!$B:$B,0),MATCH(E$1,城镇人口!$1:$1,0))</f>
        <v>3430683.4944819417</v>
      </c>
      <c r="F5" s="40">
        <f>INDEX(人口源表!$1:$1048576,MATCH($B5,人口源表!$A:$A,0),MATCH(F$1,人口源表!$1:$1,0))-INDEX(城镇人口!$1:$1048576,MATCH($B5,城镇人口!$B:$B,0),MATCH(F$1,城镇人口!$1:$1,0))</f>
        <v>3367482.6226470852</v>
      </c>
      <c r="G5" s="40">
        <f>INDEX(人口源表!$1:$1048576,MATCH($B5,人口源表!$A:$A,0),MATCH(G$1,人口源表!$1:$1,0))-INDEX(城镇人口!$1:$1048576,MATCH($B5,城镇人口!$B:$B,0),MATCH(G$1,城镇人口!$1:$1,0))</f>
        <v>3181338.6014102446</v>
      </c>
      <c r="H5" s="40">
        <f>INDEX(人口源表!$1:$1048576,MATCH($B5,人口源表!$A:$A,0),MATCH(H$1,人口源表!$1:$1,0))-INDEX(城镇人口!$1:$1048576,MATCH($B5,城镇人口!$B:$B,0),MATCH(H$1,城镇人口!$1:$1,0))</f>
        <v>3120291.2463000705</v>
      </c>
      <c r="I5" s="40">
        <f>INDEX(人口源表!$1:$1048576,MATCH($B5,人口源表!$A:$A,0),MATCH(I$1,人口源表!$1:$1,0))-INDEX(城镇人口!$1:$1048576,MATCH($B5,城镇人口!$B:$B,0),MATCH(I$1,城镇人口!$1:$1,0))</f>
        <v>3087344.1210515955</v>
      </c>
      <c r="J5" s="40">
        <f>INDEX(人口源表!$1:$1048576,MATCH($B5,人口源表!$A:$A,0),MATCH(J$1,人口源表!$1:$1,0))-INDEX(城镇人口!$1:$1048576,MATCH($B5,城镇人口!$B:$B,0),MATCH(J$1,城镇人口!$1:$1,0))</f>
        <v>3051431.5521015683</v>
      </c>
      <c r="K5" s="40">
        <f>INDEX(人口源表!$1:$1048576,MATCH($B5,人口源表!$A:$A,0),MATCH(K$1,人口源表!$1:$1,0))-INDEX(城镇人口!$1:$1048576,MATCH($B5,城镇人口!$B:$B,0),MATCH(K$1,城镇人口!$1:$1,0))</f>
        <v>3012711.1065440765</v>
      </c>
      <c r="L5" s="40">
        <f>INDEX(人口源表!$1:$1048576,MATCH($B5,人口源表!$A:$A,0),MATCH(L$1,人口源表!$1:$1,0))-INDEX(城镇人口!$1:$1048576,MATCH($B5,城镇人口!$B:$B,0),MATCH(L$1,城镇人口!$1:$1,0))</f>
        <v>2971336.98616648</v>
      </c>
      <c r="M5" s="40">
        <f>INDEX(人口源表!$1:$1048576,MATCH($B5,人口源表!$A:$A,0),MATCH(M$1,人口源表!$1:$1,0))-INDEX(城镇人口!$1:$1048576,MATCH($B5,城镇人口!$B:$B,0),MATCH(M$1,城镇人口!$1:$1,0))</f>
        <v>2927461.5054156855</v>
      </c>
      <c r="N5" s="40">
        <f>INDEX(人口源表!$1:$1048576,MATCH($B5,人口源表!$A:$A,0),MATCH(N$1,人口源表!$1:$1,0))-INDEX(城镇人口!$1:$1048576,MATCH($B5,城镇人口!$B:$B,0),MATCH(N$1,城镇人口!$1:$1,0))</f>
        <v>2881234.2131005088</v>
      </c>
      <c r="O5" s="40">
        <f>INDEX(人口源表!$1:$1048576,MATCH($B5,人口源表!$A:$A,0),MATCH(O$1,人口源表!$1:$1,0))-INDEX(城镇人口!$1:$1048576,MATCH($B5,城镇人口!$B:$B,0),MATCH(O$1,城镇人口!$1:$1,0))</f>
        <v>2832802.170431125</v>
      </c>
      <c r="P5" s="40">
        <f>INDEX(人口源表!$1:$1048576,MATCH($B5,人口源表!$A:$A,0),MATCH(P$1,人口源表!$1:$1,0))-INDEX(城镇人口!$1:$1048576,MATCH($B5,城镇人口!$B:$B,0),MATCH(P$1,城镇人口!$1:$1,0))</f>
        <v>2782310.1889283033</v>
      </c>
      <c r="Q5" s="40">
        <f>INDEX(人口源表!$1:$1048576,MATCH($B5,人口源表!$A:$A,0),MATCH(Q$1,人口源表!$1:$1,0))-INDEX(城镇人口!$1:$1048576,MATCH($B5,城镇人口!$B:$B,0),MATCH(Q$1,城镇人口!$1:$1,0))</f>
        <v>2729898.9356626943</v>
      </c>
      <c r="R5" s="40">
        <f>INDEX(人口源表!$1:$1048576,MATCH($B5,人口源表!$A:$A,0),MATCH(R$1,人口源表!$1:$1,0))-INDEX(城镇人口!$1:$1048576,MATCH($B5,城镇人口!$B:$B,0),MATCH(R$1,城镇人口!$1:$1,0))</f>
        <v>2675706.992250069</v>
      </c>
      <c r="S5" s="40">
        <f>INDEX(人口源表!$1:$1048576,MATCH($B5,人口源表!$A:$A,0),MATCH(S$1,人口源表!$1:$1,0))-INDEX(城镇人口!$1:$1048576,MATCH($B5,城镇人口!$B:$B,0),MATCH(S$1,城镇人口!$1:$1,0))</f>
        <v>2645566.090662743</v>
      </c>
      <c r="T5" s="40">
        <f>INDEX(人口源表!$1:$1048576,MATCH($B5,人口源表!$A:$A,0),MATCH(T$1,人口源表!$1:$1,0))-INDEX(城镇人口!$1:$1048576,MATCH($B5,城镇人口!$B:$B,0),MATCH(T$1,城镇人口!$1:$1,0))</f>
        <v>2614187.3536138153</v>
      </c>
      <c r="U5" s="40">
        <f>INDEX(人口源表!$1:$1048576,MATCH($B5,人口源表!$A:$A,0),MATCH(U$1,人口源表!$1:$1,0))-INDEX(城镇人口!$1:$1048576,MATCH($B5,城镇人口!$B:$B,0),MATCH(U$1,城镇人口!$1:$1,0))</f>
        <v>2581668.4024038818</v>
      </c>
      <c r="V5" s="40">
        <f>INDEX(人口源表!$1:$1048576,MATCH($B5,人口源表!$A:$A,0),MATCH(V$1,人口源表!$1:$1,0))-INDEX(城镇人口!$1:$1048576,MATCH($B5,城镇人口!$B:$B,0),MATCH(V$1,城镇人口!$1:$1,0))</f>
        <v>2548104.0591221033</v>
      </c>
      <c r="W5" s="40">
        <f>INDEX(人口源表!$1:$1048576,MATCH($B5,人口源表!$A:$A,0),MATCH(W$1,人口源表!$1:$1,0))-INDEX(城镇人口!$1:$1048576,MATCH($B5,城镇人口!$B:$B,0),MATCH(W$1,城镇人口!$1:$1,0))</f>
        <v>2513587.6535458826</v>
      </c>
      <c r="X5" s="40">
        <f>INDEX(人口源表!$1:$1048576,MATCH($B5,人口源表!$A:$A,0),MATCH(X$1,人口源表!$1:$1,0))-INDEX(城镇人口!$1:$1048576,MATCH($B5,城镇人口!$B:$B,0),MATCH(X$1,城镇人口!$1:$1,0))</f>
        <v>2478210.6391776223</v>
      </c>
      <c r="Y5" s="40">
        <f>INDEX(人口源表!$1:$1048576,MATCH($B5,人口源表!$A:$A,0),MATCH(Y$1,人口源表!$1:$1,0))-INDEX(城镇人口!$1:$1048576,MATCH($B5,城镇人口!$B:$B,0),MATCH(Y$1,城镇人口!$1:$1,0))</f>
        <v>2442061.2729207538</v>
      </c>
      <c r="Z5" s="40">
        <f>INDEX(人口源表!$1:$1048576,MATCH($B5,人口源表!$A:$A,0),MATCH(Z$1,人口源表!$1:$1,0))-INDEX(城镇人口!$1:$1048576,MATCH($B5,城镇人口!$B:$B,0),MATCH(Z$1,城镇人口!$1:$1,0))</f>
        <v>2405227.1587076914</v>
      </c>
      <c r="AA5" s="40">
        <f>INDEX(人口源表!$1:$1048576,MATCH($B5,人口源表!$A:$A,0),MATCH(AA$1,人口源表!$1:$1,0))-INDEX(城镇人口!$1:$1048576,MATCH($B5,城镇人口!$B:$B,0),MATCH(AA$1,城镇人口!$1:$1,0))</f>
        <v>2367792.9501856687</v>
      </c>
      <c r="AB5" s="40">
        <f>INDEX(人口源表!$1:$1048576,MATCH($B5,人口源表!$A:$A,0),MATCH(AB$1,人口源表!$1:$1,0))-INDEX(城镇人口!$1:$1048576,MATCH($B5,城镇人口!$B:$B,0),MATCH(AB$1,城镇人口!$1:$1,0))</f>
        <v>2329841.5883388864</v>
      </c>
      <c r="AC5" s="40">
        <f>INDEX(人口源表!$1:$1048576,MATCH($B5,人口源表!$A:$A,0),MATCH(AC$1,人口源表!$1:$1,0))-INDEX(城镇人口!$1:$1048576,MATCH($B5,城镇人口!$B:$B,0),MATCH(AC$1,城镇人口!$1:$1,0))</f>
        <v>2297845.5759668015</v>
      </c>
      <c r="AD5" s="40">
        <f>INDEX(人口源表!$1:$1048576,MATCH($B5,人口源表!$A:$A,0),MATCH(AD$1,人口源表!$1:$1,0))-INDEX(城镇人口!$1:$1048576,MATCH($B5,城镇人口!$B:$B,0),MATCH(AD$1,城镇人口!$1:$1,0))</f>
        <v>2265475.5917157792</v>
      </c>
      <c r="AE5" s="40">
        <f>INDEX(人口源表!$1:$1048576,MATCH($B5,人口源表!$A:$A,0),MATCH(AE$1,人口源表!$1:$1,0))-INDEX(城镇人口!$1:$1048576,MATCH($B5,城镇人口!$B:$B,0),MATCH(AE$1,城镇人口!$1:$1,0))</f>
        <v>2232802.9083207604</v>
      </c>
      <c r="AF5" s="40">
        <f>INDEX(人口源表!$1:$1048576,MATCH($B5,人口源表!$A:$A,0),MATCH(AF$1,人口源表!$1:$1,0))-INDEX(城镇人口!$1:$1048576,MATCH($B5,城镇人口!$B:$B,0),MATCH(AF$1,城镇人口!$1:$1,0))</f>
        <v>2199897.4949286971</v>
      </c>
      <c r="AG5" s="40">
        <f>INDEX(人口源表!$1:$1048576,MATCH($B5,人口源表!$A:$A,0),MATCH(AG$1,人口源表!$1:$1,0))-INDEX(城镇人口!$1:$1048576,MATCH($B5,城镇人口!$B:$B,0),MATCH(AG$1,城镇人口!$1:$1,0))</f>
        <v>2166827.6771616247</v>
      </c>
      <c r="AH5" s="40">
        <f>INDEX(人口源表!$1:$1048576,MATCH($B5,人口源表!$A:$A,0),MATCH(AH$1,人口源表!$1:$1,0))-INDEX(城镇人口!$1:$1048576,MATCH($B5,城镇人口!$B:$B,0),MATCH(AH$1,城镇人口!$1:$1,0))</f>
        <v>2133659.2275457056</v>
      </c>
      <c r="AI5" s="40">
        <f>INDEX(人口源表!$1:$1048576,MATCH($B5,人口源表!$A:$A,0),MATCH(AI$1,人口源表!$1:$1,0))-INDEX(城镇人口!$1:$1048576,MATCH($B5,城镇人口!$B:$B,0),MATCH(AI$1,城镇人口!$1:$1,0))</f>
        <v>2100457.1127775451</v>
      </c>
      <c r="AJ5" s="40">
        <f>INDEX(人口源表!$1:$1048576,MATCH($B5,人口源表!$A:$A,0),MATCH(AJ$1,人口源表!$1:$1,0))-INDEX(城镇人口!$1:$1048576,MATCH($B5,城镇人口!$B:$B,0),MATCH(AJ$1,城镇人口!$1:$1,0))</f>
        <v>2067283.410844611</v>
      </c>
      <c r="AK5" s="40">
        <f>INDEX(人口源表!$1:$1048576,MATCH($B5,人口源表!$A:$A,0),MATCH(AK$1,人口源表!$1:$1,0))-INDEX(城镇人口!$1:$1048576,MATCH($B5,城镇人口!$B:$B,0),MATCH(AK$1,城镇人口!$1:$1,0))</f>
        <v>2034199.3237922229</v>
      </c>
      <c r="AL5" s="40">
        <f>INDEX(人口源表!$1:$1048576,MATCH($B5,人口源表!$A:$A,0),MATCH(AL$1,人口源表!$1:$1,0))-INDEX(城镇人口!$1:$1048576,MATCH($B5,城镇人口!$B:$B,0),MATCH(AL$1,城镇人口!$1:$1,0))</f>
        <v>2001263.1317443391</v>
      </c>
      <c r="AM5" s="40">
        <f>INDEX(人口源表!$1:$1048576,MATCH($B5,人口源表!$A:$A,0),MATCH(AM$1,人口源表!$1:$1,0))-INDEX(城镇人口!$1:$1048576,MATCH($B5,城镇人口!$B:$B,0),MATCH(AM$1,城镇人口!$1:$1,0))</f>
        <v>1968532.4468780775</v>
      </c>
      <c r="AN5" s="40">
        <f>INDEX(人口源表!$1:$1048576,MATCH($B5,人口源表!$A:$A,0),MATCH(AN$1,人口源表!$1:$1,0))-INDEX(城镇人口!$1:$1048576,MATCH($B5,城镇人口!$B:$B,0),MATCH(AN$1,城镇人口!$1:$1,0))</f>
        <v>1936061.3617870035</v>
      </c>
      <c r="AO5" s="40">
        <f>INDEX(人口源表!$1:$1048576,MATCH($B5,人口源表!$A:$A,0),MATCH(AO$1,人口源表!$1:$1,0))-INDEX(城镇人口!$1:$1048576,MATCH($B5,城镇人口!$B:$B,0),MATCH(AO$1,城镇人口!$1:$1,0))</f>
        <v>1903903.5080333464</v>
      </c>
      <c r="AP5" s="40">
        <f>INDEX(人口源表!$1:$1048576,MATCH($B5,人口源表!$A:$A,0),MATCH(AP$1,人口源表!$1:$1,0))-INDEX(城镇人口!$1:$1048576,MATCH($B5,城镇人口!$B:$B,0),MATCH(AP$1,城镇人口!$1:$1,0))</f>
        <v>1872109.7865688726</v>
      </c>
      <c r="AQ5" s="40">
        <f>INDEX(人口源表!$1:$1048576,MATCH($B5,人口源表!$A:$A,0),MATCH(AQ$1,人口源表!$1:$1,0))-INDEX(城镇人口!$1:$1048576,MATCH($B5,城镇人口!$B:$B,0),MATCH(AQ$1,城镇人口!$1:$1,0))</f>
        <v>1840728.6428106353</v>
      </c>
      <c r="AR5" s="40">
        <f>INDEX(人口源表!$1:$1048576,MATCH($B5,人口源表!$A:$A,0),MATCH(AR$1,人口源表!$1:$1,0))-INDEX(城镇人口!$1:$1048576,MATCH($B5,城镇人口!$B:$B,0),MATCH(AR$1,城镇人口!$1:$1,0))</f>
        <v>1809807.3870805418</v>
      </c>
      <c r="AS5" s="40">
        <f>INDEX(人口源表!$1:$1048576,MATCH($B5,人口源表!$A:$A,0),MATCH(AS$1,人口源表!$1:$1,0))-INDEX(城镇人口!$1:$1048576,MATCH($B5,城镇人口!$B:$B,0),MATCH(AS$1,城镇人口!$1:$1,0))</f>
        <v>1779390.5425797887</v>
      </c>
      <c r="AT5" s="40">
        <f>INDEX(人口源表!$1:$1048576,MATCH($B5,人口源表!$A:$A,0),MATCH(AT$1,人口源表!$1:$1,0))-INDEX(城镇人口!$1:$1048576,MATCH($B5,城镇人口!$B:$B,0),MATCH(AT$1,城镇人口!$1:$1,0))</f>
        <v>1749520.8915706873</v>
      </c>
      <c r="AU5" s="40">
        <f>INDEX(人口源表!$1:$1048576,MATCH($B5,人口源表!$A:$A,0),MATCH(AU$1,人口源表!$1:$1,0))-INDEX(城镇人口!$1:$1048576,MATCH($B5,城镇人口!$B:$B,0),MATCH(AU$1,城镇人口!$1:$1,0))</f>
        <v>1720238.9121393226</v>
      </c>
      <c r="AV5" s="40">
        <f>INDEX(人口源表!$1:$1048576,MATCH($B5,人口源表!$A:$A,0),MATCH(AV$1,人口源表!$1:$1,0))-INDEX(城镇人口!$1:$1048576,MATCH($B5,城镇人口!$B:$B,0),MATCH(AV$1,城镇人口!$1:$1,0))</f>
        <v>1691582.5023946436</v>
      </c>
    </row>
    <row r="6" spans="1:66" x14ac:dyDescent="0.15">
      <c r="A6" s="4" t="s">
        <v>859</v>
      </c>
      <c r="B6" s="4" t="s">
        <v>34</v>
      </c>
      <c r="C6" s="34">
        <f>VLOOKUP(B6,'[1]2016省城人口总结（根）'!B:C,2,FALSE)/100</f>
        <v>0.55679999999999996</v>
      </c>
      <c r="D6" s="40">
        <f>INDEX(人口源表!$1:$1048576,MATCH($B6,人口源表!$A:$A,0),MATCH(D$1,人口源表!$1:$1,0))-INDEX(城镇人口!$1:$1048576,MATCH($B6,城镇人口!$B:$B,0),MATCH(D$1,城镇人口!$1:$1,0))</f>
        <v>1376683.3729278464</v>
      </c>
      <c r="E6" s="40">
        <f>INDEX(人口源表!$1:$1048576,MATCH($B6,人口源表!$A:$A,0),MATCH(E$1,人口源表!$1:$1,0))-INDEX(城镇人口!$1:$1048576,MATCH($B6,城镇人口!$B:$B,0),MATCH(E$1,城镇人口!$1:$1,0))</f>
        <v>1353710.7924782685</v>
      </c>
      <c r="F6" s="40">
        <f>INDEX(人口源表!$1:$1048576,MATCH($B6,人口源表!$A:$A,0),MATCH(F$1,人口源表!$1:$1,0))-INDEX(城镇人口!$1:$1048576,MATCH($B6,城镇人口!$B:$B,0),MATCH(F$1,城镇人口!$1:$1,0))</f>
        <v>1329253.5597749022</v>
      </c>
      <c r="G6" s="40">
        <f>INDEX(人口源表!$1:$1048576,MATCH($B6,人口源表!$A:$A,0),MATCH(G$1,人口源表!$1:$1,0))-INDEX(城镇人口!$1:$1048576,MATCH($B6,城镇人口!$B:$B,0),MATCH(G$1,城镇人口!$1:$1,0))</f>
        <v>1291825.1841883212</v>
      </c>
      <c r="H6" s="40">
        <f>INDEX(人口源表!$1:$1048576,MATCH($B6,人口源表!$A:$A,0),MATCH(H$1,人口源表!$1:$1,0))-INDEX(城镇人口!$1:$1048576,MATCH($B6,城镇人口!$B:$B,0),MATCH(H$1,城镇人口!$1:$1,0))</f>
        <v>1268208.4425384626</v>
      </c>
      <c r="I6" s="40">
        <f>INDEX(人口源表!$1:$1048576,MATCH($B6,人口源表!$A:$A,0),MATCH(I$1,人口源表!$1:$1,0))-INDEX(城镇人口!$1:$1048576,MATCH($B6,城镇人口!$B:$B,0),MATCH(I$1,城镇人口!$1:$1,0))</f>
        <v>1255801.4829418098</v>
      </c>
      <c r="J6" s="40">
        <f>INDEX(人口源表!$1:$1048576,MATCH($B6,人口源表!$A:$A,0),MATCH(J$1,人口源表!$1:$1,0))-INDEX(城镇人口!$1:$1048576,MATCH($B6,城镇人口!$B:$B,0),MATCH(J$1,城镇人口!$1:$1,0))</f>
        <v>1242013.6765790677</v>
      </c>
      <c r="K6" s="40">
        <f>INDEX(人口源表!$1:$1048576,MATCH($B6,人口源表!$A:$A,0),MATCH(K$1,人口源表!$1:$1,0))-INDEX(城镇人口!$1:$1048576,MATCH($B6,城镇人口!$B:$B,0),MATCH(K$1,城镇人口!$1:$1,0))</f>
        <v>1226930.2420488396</v>
      </c>
      <c r="L6" s="40">
        <f>INDEX(人口源表!$1:$1048576,MATCH($B6,人口源表!$A:$A,0),MATCH(L$1,人口源表!$1:$1,0))-INDEX(城镇人口!$1:$1048576,MATCH($B6,城镇人口!$B:$B,0),MATCH(L$1,城镇人口!$1:$1,0))</f>
        <v>1210634.5252372704</v>
      </c>
      <c r="M6" s="40">
        <f>INDEX(人口源表!$1:$1048576,MATCH($B6,人口源表!$A:$A,0),MATCH(M$1,人口源表!$1:$1,0))-INDEX(城镇人口!$1:$1048576,MATCH($B6,城镇人口!$B:$B,0),MATCH(M$1,城镇人口!$1:$1,0))</f>
        <v>1193207.1975810379</v>
      </c>
      <c r="N6" s="40">
        <f>INDEX(人口源表!$1:$1048576,MATCH($B6,人口源表!$A:$A,0),MATCH(N$1,人口源表!$1:$1,0))-INDEX(城镇人口!$1:$1048576,MATCH($B6,城镇人口!$B:$B,0),MATCH(N$1,城镇人口!$1:$1,0))</f>
        <v>1174726.2636822008</v>
      </c>
      <c r="O6" s="40">
        <f>INDEX(人口源表!$1:$1048576,MATCH($B6,人口源表!$A:$A,0),MATCH(O$1,人口源表!$1:$1,0))-INDEX(城镇人口!$1:$1048576,MATCH($B6,城镇人口!$B:$B,0),MATCH(O$1,城镇人口!$1:$1,0))</f>
        <v>1155267.4309955279</v>
      </c>
      <c r="P6" s="40">
        <f>INDEX(人口源表!$1:$1048576,MATCH($B6,人口源表!$A:$A,0),MATCH(P$1,人口源表!$1:$1,0))-INDEX(城镇人口!$1:$1048576,MATCH($B6,城镇人口!$B:$B,0),MATCH(P$1,城镇人口!$1:$1,0))</f>
        <v>1134903.7319730362</v>
      </c>
      <c r="Q6" s="40">
        <f>INDEX(人口源表!$1:$1048576,MATCH($B6,人口源表!$A:$A,0),MATCH(Q$1,人口源表!$1:$1,0))-INDEX(城镇人口!$1:$1048576,MATCH($B6,城镇人口!$B:$B,0),MATCH(Q$1,城镇人口!$1:$1,0))</f>
        <v>1113705.5332335604</v>
      </c>
      <c r="R6" s="40">
        <f>INDEX(人口源表!$1:$1048576,MATCH($B6,人口源表!$A:$A,0),MATCH(R$1,人口源表!$1:$1,0))-INDEX(城镇人口!$1:$1048576,MATCH($B6,城镇人口!$B:$B,0),MATCH(R$1,城镇人口!$1:$1,0))</f>
        <v>1091740.8875101162</v>
      </c>
      <c r="S6" s="40">
        <f>INDEX(人口源表!$1:$1048576,MATCH($B6,人口源表!$A:$A,0),MATCH(S$1,人口源表!$1:$1,0))-INDEX(城镇人口!$1:$1048576,MATCH($B6,城镇人口!$B:$B,0),MATCH(S$1,城镇人口!$1:$1,0))</f>
        <v>1079560.6949715801</v>
      </c>
      <c r="T6" s="40">
        <f>INDEX(人口源表!$1:$1048576,MATCH($B6,人口源表!$A:$A,0),MATCH(T$1,人口源表!$1:$1,0))-INDEX(城镇人口!$1:$1048576,MATCH($B6,城镇人口!$B:$B,0),MATCH(T$1,城镇人口!$1:$1,0))</f>
        <v>1066856.6285871705</v>
      </c>
      <c r="U6" s="40">
        <f>INDEX(人口源表!$1:$1048576,MATCH($B6,人口源表!$A:$A,0),MATCH(U$1,人口源表!$1:$1,0))-INDEX(城镇人口!$1:$1048576,MATCH($B6,城镇人口!$B:$B,0),MATCH(U$1,城镇人口!$1:$1,0))</f>
        <v>1053675.8676721705</v>
      </c>
      <c r="V6" s="40">
        <f>INDEX(人口源表!$1:$1048576,MATCH($B6,人口源表!$A:$A,0),MATCH(V$1,人口源表!$1:$1,0))-INDEX(城镇人口!$1:$1048576,MATCH($B6,城镇人口!$B:$B,0),MATCH(V$1,城镇人口!$1:$1,0))</f>
        <v>1040063.4596971795</v>
      </c>
      <c r="W6" s="40">
        <f>INDEX(人口源表!$1:$1048576,MATCH($B6,人口源表!$A:$A,0),MATCH(W$1,人口源表!$1:$1,0))-INDEX(城镇人口!$1:$1048576,MATCH($B6,城镇人口!$B:$B,0),MATCH(W$1,城镇人口!$1:$1,0))</f>
        <v>1026063.9826762718</v>
      </c>
      <c r="X6" s="40">
        <f>INDEX(人口源表!$1:$1048576,MATCH($B6,人口源表!$A:$A,0),MATCH(X$1,人口源表!$1:$1,0))-INDEX(城镇人口!$1:$1048576,MATCH($B6,城镇人口!$B:$B,0),MATCH(X$1,城镇人口!$1:$1,0))</f>
        <v>1011718.5986198476</v>
      </c>
      <c r="Y6" s="40">
        <f>INDEX(人口源表!$1:$1048576,MATCH($B6,人口源表!$A:$A,0),MATCH(Y$1,人口源表!$1:$1,0))-INDEX(城镇人口!$1:$1048576,MATCH($B6,城镇人口!$B:$B,0),MATCH(Y$1,城镇人口!$1:$1,0))</f>
        <v>997068.34344998794</v>
      </c>
      <c r="Z6" s="40">
        <f>INDEX(人口源表!$1:$1048576,MATCH($B6,人口源表!$A:$A,0),MATCH(Z$1,人口源表!$1:$1,0))-INDEX(城镇人口!$1:$1048576,MATCH($B6,城镇人口!$B:$B,0),MATCH(Z$1,城镇人口!$1:$1,0))</f>
        <v>982151.54002615064</v>
      </c>
      <c r="AA6" s="40">
        <f>INDEX(人口源表!$1:$1048576,MATCH($B6,人口源表!$A:$A,0),MATCH(AA$1,人口源表!$1:$1,0))-INDEX(城镇人口!$1:$1048576,MATCH($B6,城镇人口!$B:$B,0),MATCH(AA$1,城镇人口!$1:$1,0))</f>
        <v>967005.73986622179</v>
      </c>
      <c r="AB6" s="40">
        <f>INDEX(人口源表!$1:$1048576,MATCH($B6,人口源表!$A:$A,0),MATCH(AB$1,人口源表!$1:$1,0))-INDEX(城镇人口!$1:$1048576,MATCH($B6,城镇人口!$B:$B,0),MATCH(AB$1,城镇人口!$1:$1,0))</f>
        <v>951666.15013067238</v>
      </c>
      <c r="AC6" s="40">
        <f>INDEX(人口源表!$1:$1048576,MATCH($B6,人口源表!$A:$A,0),MATCH(AC$1,人口源表!$1:$1,0))-INDEX(城镇人口!$1:$1048576,MATCH($B6,城镇人口!$B:$B,0),MATCH(AC$1,城镇人口!$1:$1,0))</f>
        <v>938778.7515126639</v>
      </c>
      <c r="AD6" s="40">
        <f>INDEX(人口源表!$1:$1048576,MATCH($B6,人口源表!$A:$A,0),MATCH(AD$1,人口源表!$1:$1,0))-INDEX(城镇人口!$1:$1048576,MATCH($B6,城镇人口!$B:$B,0),MATCH(AD$1,城镇人口!$1:$1,0))</f>
        <v>925758.96065434627</v>
      </c>
      <c r="AE6" s="40">
        <f>INDEX(人口源表!$1:$1048576,MATCH($B6,人口源表!$A:$A,0),MATCH(AE$1,人口源表!$1:$1,0))-INDEX(城镇人口!$1:$1048576,MATCH($B6,城镇人口!$B:$B,0),MATCH(AE$1,城镇人口!$1:$1,0))</f>
        <v>912635.98064486729</v>
      </c>
      <c r="AF6" s="40">
        <f>INDEX(人口源表!$1:$1048576,MATCH($B6,人口源表!$A:$A,0),MATCH(AF$1,人口源表!$1:$1,0))-INDEX(城镇人口!$1:$1048576,MATCH($B6,城镇人口!$B:$B,0),MATCH(AF$1,城镇人口!$1:$1,0))</f>
        <v>899437.61309329048</v>
      </c>
      <c r="AG6" s="40">
        <f>INDEX(人口源表!$1:$1048576,MATCH($B6,人口源表!$A:$A,0),MATCH(AG$1,人口源表!$1:$1,0))-INDEX(城镇人口!$1:$1048576,MATCH($B6,城镇人口!$B:$B,0),MATCH(AG$1,城镇人口!$1:$1,0))</f>
        <v>886190.86733625224</v>
      </c>
      <c r="AH6" s="40">
        <f>INDEX(人口源表!$1:$1048576,MATCH($B6,人口源表!$A:$A,0),MATCH(AH$1,人口源表!$1:$1,0))-INDEX(城镇人口!$1:$1048576,MATCH($B6,城镇人口!$B:$B,0),MATCH(AH$1,城镇人口!$1:$1,0))</f>
        <v>872921.36772316135</v>
      </c>
      <c r="AI6" s="40">
        <f>INDEX(人口源表!$1:$1048576,MATCH($B6,人口源表!$A:$A,0),MATCH(AI$1,人口源表!$1:$1,0))-INDEX(城镇人口!$1:$1048576,MATCH($B6,城镇人口!$B:$B,0),MATCH(AI$1,城镇人口!$1:$1,0))</f>
        <v>859652.50294764945</v>
      </c>
      <c r="AJ6" s="40">
        <f>INDEX(人口源表!$1:$1048576,MATCH($B6,人口源表!$A:$A,0),MATCH(AJ$1,人口源表!$1:$1,0))-INDEX(城镇人口!$1:$1048576,MATCH($B6,城镇人口!$B:$B,0),MATCH(AJ$1,城镇人口!$1:$1,0))</f>
        <v>846407.78328752052</v>
      </c>
      <c r="AK6" s="40">
        <f>INDEX(人口源表!$1:$1048576,MATCH($B6,人口源表!$A:$A,0),MATCH(AK$1,人口源表!$1:$1,0))-INDEX(城镇人口!$1:$1048576,MATCH($B6,城镇人口!$B:$B,0),MATCH(AK$1,城镇人口!$1:$1,0))</f>
        <v>833208.8014888966</v>
      </c>
      <c r="AL6" s="40">
        <f>INDEX(人口源表!$1:$1048576,MATCH($B6,人口源表!$A:$A,0),MATCH(AL$1,人口源表!$1:$1,0))-INDEX(城镇人口!$1:$1048576,MATCH($B6,城镇人口!$B:$B,0),MATCH(AL$1,城镇人口!$1:$1,0))</f>
        <v>820075.84299578401</v>
      </c>
      <c r="AM6" s="40">
        <f>INDEX(人口源表!$1:$1048576,MATCH($B6,人口源表!$A:$A,0),MATCH(AM$1,人口源表!$1:$1,0))-INDEX(城镇人口!$1:$1048576,MATCH($B6,城镇人口!$B:$B,0),MATCH(AM$1,城镇人口!$1:$1,0))</f>
        <v>807028.46424245415</v>
      </c>
      <c r="AN6" s="40">
        <f>INDEX(人口源表!$1:$1048576,MATCH($B6,人口源表!$A:$A,0),MATCH(AN$1,人口源表!$1:$1,0))-INDEX(城镇人口!$1:$1048576,MATCH($B6,城镇人口!$B:$B,0),MATCH(AN$1,城镇人口!$1:$1,0))</f>
        <v>794084.3800962118</v>
      </c>
      <c r="AO6" s="40">
        <f>INDEX(人口源表!$1:$1048576,MATCH($B6,人口源表!$A:$A,0),MATCH(AO$1,人口源表!$1:$1,0))-INDEX(城镇人口!$1:$1048576,MATCH($B6,城镇人口!$B:$B,0),MATCH(AO$1,城镇人口!$1:$1,0))</f>
        <v>781260.87990213186</v>
      </c>
      <c r="AP6" s="40">
        <f>INDEX(人口源表!$1:$1048576,MATCH($B6,人口源表!$A:$A,0),MATCH(AP$1,人口源表!$1:$1,0))-INDEX(城镇人口!$1:$1048576,MATCH($B6,城镇人口!$B:$B,0),MATCH(AP$1,城镇人口!$1:$1,0))</f>
        <v>768573.45245825569</v>
      </c>
      <c r="AQ6" s="40">
        <f>INDEX(人口源表!$1:$1048576,MATCH($B6,人口源表!$A:$A,0),MATCH(AQ$1,人口源表!$1:$1,0))-INDEX(城镇人口!$1:$1048576,MATCH($B6,城镇人口!$B:$B,0),MATCH(AQ$1,城镇人口!$1:$1,0))</f>
        <v>756036.90704369219</v>
      </c>
      <c r="AR6" s="40">
        <f>INDEX(人口源表!$1:$1048576,MATCH($B6,人口源表!$A:$A,0),MATCH(AR$1,人口源表!$1:$1,0))-INDEX(城镇人口!$1:$1048576,MATCH($B6,城镇人口!$B:$B,0),MATCH(AR$1,城镇人口!$1:$1,0))</f>
        <v>743664.57071625232</v>
      </c>
      <c r="AS6" s="40">
        <f>INDEX(人口源表!$1:$1048576,MATCH($B6,人口源表!$A:$A,0),MATCH(AS$1,人口源表!$1:$1,0))-INDEX(城镇人口!$1:$1048576,MATCH($B6,城镇人口!$B:$B,0),MATCH(AS$1,城镇人口!$1:$1,0))</f>
        <v>731469.11143919523</v>
      </c>
      <c r="AT6" s="40">
        <f>INDEX(人口源表!$1:$1048576,MATCH($B6,人口源表!$A:$A,0),MATCH(AT$1,人口源表!$1:$1,0))-INDEX(城镇人口!$1:$1048576,MATCH($B6,城镇人口!$B:$B,0),MATCH(AT$1,城镇人口!$1:$1,0))</f>
        <v>719461.7522437633</v>
      </c>
      <c r="AU6" s="40">
        <f>INDEX(人口源表!$1:$1048576,MATCH($B6,人口源表!$A:$A,0),MATCH(AU$1,人口源表!$1:$1,0))-INDEX(城镇人口!$1:$1048576,MATCH($B6,城镇人口!$B:$B,0),MATCH(AU$1,城镇人口!$1:$1,0))</f>
        <v>707652.82107669674</v>
      </c>
      <c r="AV6" s="40">
        <f>INDEX(人口源表!$1:$1048576,MATCH($B6,人口源表!$A:$A,0),MATCH(AV$1,人口源表!$1:$1,0))-INDEX(城镇人口!$1:$1048576,MATCH($B6,城镇人口!$B:$B,0),MATCH(AV$1,城镇人口!$1:$1,0))</f>
        <v>696051.25026374962</v>
      </c>
    </row>
    <row r="7" spans="1:66" x14ac:dyDescent="0.15">
      <c r="A7" s="4" t="s">
        <v>859</v>
      </c>
      <c r="B7" s="4" t="s">
        <v>36</v>
      </c>
      <c r="C7" s="34">
        <f>VLOOKUP(B7,'[1]2016省城人口总结（根）'!B:C,2,FALSE)/100</f>
        <v>0.55679999999999996</v>
      </c>
      <c r="D7" s="40">
        <f>INDEX(人口源表!$1:$1048576,MATCH($B7,人口源表!$A:$A,0),MATCH(D$1,人口源表!$1:$1,0))-INDEX(城镇人口!$1:$1048576,MATCH($B7,城镇人口!$B:$B,0),MATCH(D$1,城镇人口!$1:$1,0))</f>
        <v>4287147.6725801844</v>
      </c>
      <c r="E7" s="40">
        <f>INDEX(人口源表!$1:$1048576,MATCH($B7,人口源表!$A:$A,0),MATCH(E$1,人口源表!$1:$1,0))-INDEX(城镇人口!$1:$1048576,MATCH($B7,城镇人口!$B:$B,0),MATCH(E$1,城镇人口!$1:$1,0))</f>
        <v>4220632.3444795115</v>
      </c>
      <c r="F7" s="40">
        <f>INDEX(人口源表!$1:$1048576,MATCH($B7,人口源表!$A:$A,0),MATCH(F$1,人口源表!$1:$1,0))-INDEX(城镇人口!$1:$1048576,MATCH($B7,城镇人口!$B:$B,0),MATCH(F$1,城镇人口!$1:$1,0))</f>
        <v>4149172.9623350296</v>
      </c>
      <c r="G7" s="40">
        <f>INDEX(人口源表!$1:$1048576,MATCH($B7,人口源表!$A:$A,0),MATCH(G$1,人口源表!$1:$1,0))-INDEX(城镇人口!$1:$1048576,MATCH($B7,城镇人口!$B:$B,0),MATCH(G$1,城镇人口!$1:$1,0))</f>
        <v>3880458.3006323799</v>
      </c>
      <c r="H7" s="40">
        <f>INDEX(人口源表!$1:$1048576,MATCH($B7,人口源表!$A:$A,0),MATCH(H$1,人口源表!$1:$1,0))-INDEX(城镇人口!$1:$1048576,MATCH($B7,城镇人口!$B:$B,0),MATCH(H$1,城镇人口!$1:$1,0))</f>
        <v>3806117.7199990507</v>
      </c>
      <c r="I7" s="40">
        <f>INDEX(人口源表!$1:$1048576,MATCH($B7,人口源表!$A:$A,0),MATCH(I$1,人口源表!$1:$1,0))-INDEX(城镇人口!$1:$1048576,MATCH($B7,城镇人口!$B:$B,0),MATCH(I$1,城镇人口!$1:$1,0))</f>
        <v>3769506.6796801249</v>
      </c>
      <c r="J7" s="40">
        <f>INDEX(人口源表!$1:$1048576,MATCH($B7,人口源表!$A:$A,0),MATCH(J$1,人口源表!$1:$1,0))-INDEX(城镇人口!$1:$1048576,MATCH($B7,城镇人口!$B:$B,0),MATCH(J$1,城镇人口!$1:$1,0))</f>
        <v>3732230.1147129405</v>
      </c>
      <c r="K7" s="40">
        <f>INDEX(人口源表!$1:$1048576,MATCH($B7,人口源表!$A:$A,0),MATCH(K$1,人口源表!$1:$1,0))-INDEX(城镇人口!$1:$1048576,MATCH($B7,城镇人口!$B:$B,0),MATCH(K$1,城镇人口!$1:$1,0))</f>
        <v>3694010.5061424561</v>
      </c>
      <c r="L7" s="40">
        <f>INDEX(人口源表!$1:$1048576,MATCH($B7,人口源表!$A:$A,0),MATCH(L$1,人口源表!$1:$1,0))-INDEX(城镇人口!$1:$1048576,MATCH($B7,城镇人口!$B:$B,0),MATCH(L$1,城镇人口!$1:$1,0))</f>
        <v>3654598.3115156582</v>
      </c>
      <c r="M7" s="40">
        <f>INDEX(人口源表!$1:$1048576,MATCH($B7,人口源表!$A:$A,0),MATCH(M$1,人口源表!$1:$1,0))-INDEX(城镇人口!$1:$1048576,MATCH($B7,城镇人口!$B:$B,0),MATCH(M$1,城镇人口!$1:$1,0))</f>
        <v>3613773.1227117153</v>
      </c>
      <c r="N7" s="40">
        <f>INDEX(人口源表!$1:$1048576,MATCH($B7,人口源表!$A:$A,0),MATCH(N$1,人口源表!$1:$1,0))-INDEX(城镇人口!$1:$1048576,MATCH($B7,城镇人口!$B:$B,0),MATCH(N$1,城镇人口!$1:$1,0))</f>
        <v>3571341.6694274545</v>
      </c>
      <c r="O7" s="40">
        <f>INDEX(人口源表!$1:$1048576,MATCH($B7,人口源表!$A:$A,0),MATCH(O$1,人口源表!$1:$1,0))-INDEX(城镇人口!$1:$1048576,MATCH($B7,城镇人口!$B:$B,0),MATCH(O$1,城镇人口!$1:$1,0))</f>
        <v>3527136.9902179874</v>
      </c>
      <c r="P7" s="40">
        <f>INDEX(人口源表!$1:$1048576,MATCH($B7,人口源表!$A:$A,0),MATCH(P$1,人口源表!$1:$1,0))-INDEX(城镇人口!$1:$1048576,MATCH($B7,城镇人口!$B:$B,0),MATCH(P$1,城镇人口!$1:$1,0))</f>
        <v>3481017.9302569702</v>
      </c>
      <c r="Q7" s="40">
        <f>INDEX(人口源表!$1:$1048576,MATCH($B7,人口源表!$A:$A,0),MATCH(Q$1,人口源表!$1:$1,0))-INDEX(城镇人口!$1:$1048576,MATCH($B7,城镇人口!$B:$B,0),MATCH(Q$1,城镇人口!$1:$1,0))</f>
        <v>3432868.5714383675</v>
      </c>
      <c r="R7" s="40">
        <f>INDEX(人口源表!$1:$1048576,MATCH($B7,人口源表!$A:$A,0),MATCH(R$1,人口源表!$1:$1,0))-INDEX(城镇人口!$1:$1048576,MATCH($B7,城镇人口!$B:$B,0),MATCH(R$1,城镇人口!$1:$1,0))</f>
        <v>3382595.8826873805</v>
      </c>
      <c r="S7" s="40">
        <f>INDEX(人口源表!$1:$1048576,MATCH($B7,人口源表!$A:$A,0),MATCH(S$1,人口源表!$1:$1,0))-INDEX(城镇人口!$1:$1048576,MATCH($B7,城镇人口!$B:$B,0),MATCH(S$1,城镇人口!$1:$1,0))</f>
        <v>3362792.5270220945</v>
      </c>
      <c r="T7" s="40">
        <f>INDEX(人口源表!$1:$1048576,MATCH($B7,人口源表!$A:$A,0),MATCH(T$1,人口源表!$1:$1,0))-INDEX(城镇人口!$1:$1048576,MATCH($B7,城镇人口!$B:$B,0),MATCH(T$1,城镇人口!$1:$1,0))</f>
        <v>3341466.2890696097</v>
      </c>
      <c r="U7" s="40">
        <f>INDEX(人口源表!$1:$1048576,MATCH($B7,人口源表!$A:$A,0),MATCH(U$1,人口源表!$1:$1,0))-INDEX(城镇人口!$1:$1048576,MATCH($B7,城镇人口!$B:$B,0),MATCH(U$1,城镇人口!$1:$1,0))</f>
        <v>3318564.8358582696</v>
      </c>
      <c r="V7" s="40">
        <f>INDEX(人口源表!$1:$1048576,MATCH($B7,人口源表!$A:$A,0),MATCH(V$1,人口源表!$1:$1,0))-INDEX(城镇人口!$1:$1048576,MATCH($B7,城镇人口!$B:$B,0),MATCH(V$1,城镇人口!$1:$1,0))</f>
        <v>3294053.282127236</v>
      </c>
      <c r="W7" s="40">
        <f>INDEX(人口源表!$1:$1048576,MATCH($B7,人口源表!$A:$A,0),MATCH(W$1,人口源表!$1:$1,0))-INDEX(城镇人口!$1:$1048576,MATCH($B7,城镇人口!$B:$B,0),MATCH(W$1,城镇人口!$1:$1,0))</f>
        <v>3267910.6011698954</v>
      </c>
      <c r="X7" s="40">
        <f>INDEX(人口源表!$1:$1048576,MATCH($B7,人口源表!$A:$A,0),MATCH(X$1,人口源表!$1:$1,0))-INDEX(城镇人口!$1:$1048576,MATCH($B7,城镇人口!$B:$B,0),MATCH(X$1,城镇人口!$1:$1,0))</f>
        <v>3240131.6821056399</v>
      </c>
      <c r="Y7" s="40">
        <f>INDEX(人口源表!$1:$1048576,MATCH($B7,人口源表!$A:$A,0),MATCH(Y$1,人口源表!$1:$1,0))-INDEX(城镇人口!$1:$1048576,MATCH($B7,城镇人口!$B:$B,0),MATCH(Y$1,城镇人口!$1:$1,0))</f>
        <v>3210725.0742041953</v>
      </c>
      <c r="Z7" s="40">
        <f>INDEX(人口源表!$1:$1048576,MATCH($B7,人口源表!$A:$A,0),MATCH(Z$1,人口源表!$1:$1,0))-INDEX(城镇人口!$1:$1048576,MATCH($B7,城镇人口!$B:$B,0),MATCH(Z$1,城镇人口!$1:$1,0))</f>
        <v>3179713.6603606399</v>
      </c>
      <c r="AA7" s="40">
        <f>INDEX(人口源表!$1:$1048576,MATCH($B7,人口源表!$A:$A,0),MATCH(AA$1,人口源表!$1:$1,0))-INDEX(城镇人口!$1:$1048576,MATCH($B7,城镇人口!$B:$B,0),MATCH(AA$1,城镇人口!$1:$1,0))</f>
        <v>3147132.1214066697</v>
      </c>
      <c r="AB7" s="40">
        <f>INDEX(人口源表!$1:$1048576,MATCH($B7,人口源表!$A:$A,0),MATCH(AB$1,人口源表!$1:$1,0))-INDEX(城镇人口!$1:$1048576,MATCH($B7,城镇人口!$B:$B,0),MATCH(AB$1,城镇人口!$1:$1,0))</f>
        <v>3113028.5229389621</v>
      </c>
      <c r="AC7" s="40">
        <f>INDEX(人口源表!$1:$1048576,MATCH($B7,人口源表!$A:$A,0),MATCH(AC$1,人口源表!$1:$1,0))-INDEX(城镇人口!$1:$1048576,MATCH($B7,城镇人口!$B:$B,0),MATCH(AC$1,城镇人口!$1:$1,0))</f>
        <v>3086046.9988472322</v>
      </c>
      <c r="AD7" s="40">
        <f>INDEX(人口源表!$1:$1048576,MATCH($B7,人口源表!$A:$A,0),MATCH(AD$1,人口源表!$1:$1,0))-INDEX(城镇人口!$1:$1048576,MATCH($B7,城镇人口!$B:$B,0),MATCH(AD$1,城镇人口!$1:$1,0))</f>
        <v>3057737.9371671304</v>
      </c>
      <c r="AE7" s="40">
        <f>INDEX(人口源表!$1:$1048576,MATCH($B7,人口源表!$A:$A,0),MATCH(AE$1,人口源表!$1:$1,0))-INDEX(城镇人口!$1:$1048576,MATCH($B7,城镇人口!$B:$B,0),MATCH(AE$1,城镇人口!$1:$1,0))</f>
        <v>3028172.0225105081</v>
      </c>
      <c r="AF7" s="40">
        <f>INDEX(人口源表!$1:$1048576,MATCH($B7,人口源表!$A:$A,0),MATCH(AF$1,人口源表!$1:$1,0))-INDEX(城镇人口!$1:$1048576,MATCH($B7,城镇人口!$B:$B,0),MATCH(AF$1,城镇人口!$1:$1,0))</f>
        <v>2997430.7355607068</v>
      </c>
      <c r="AG7" s="40">
        <f>INDEX(人口源表!$1:$1048576,MATCH($B7,人口源表!$A:$A,0),MATCH(AG$1,人口源表!$1:$1,0))-INDEX(城镇人口!$1:$1048576,MATCH($B7,城镇人口!$B:$B,0),MATCH(AG$1,城镇人口!$1:$1,0))</f>
        <v>2965604.3362036906</v>
      </c>
      <c r="AH7" s="40">
        <f>INDEX(人口源表!$1:$1048576,MATCH($B7,人口源表!$A:$A,0),MATCH(AH$1,人口源表!$1:$1,0))-INDEX(城镇人口!$1:$1048576,MATCH($B7,城镇人口!$B:$B,0),MATCH(AH$1,城镇人口!$1:$1,0))</f>
        <v>2932793.1385602569</v>
      </c>
      <c r="AI7" s="40">
        <f>INDEX(人口源表!$1:$1048576,MATCH($B7,人口源表!$A:$A,0),MATCH(AI$1,人口源表!$1:$1,0))-INDEX(城镇人口!$1:$1048576,MATCH($B7,城镇人口!$B:$B,0),MATCH(AI$1,城镇人口!$1:$1,0))</f>
        <v>2899104.6259912802</v>
      </c>
      <c r="AJ7" s="40">
        <f>INDEX(人口源表!$1:$1048576,MATCH($B7,人口源表!$A:$A,0),MATCH(AJ$1,人口源表!$1:$1,0))-INDEX(城镇人口!$1:$1048576,MATCH($B7,城镇人口!$B:$B,0),MATCH(AJ$1,城镇人口!$1:$1,0))</f>
        <v>2864655.8583288249</v>
      </c>
      <c r="AK7" s="40">
        <f>INDEX(人口源表!$1:$1048576,MATCH($B7,人口源表!$A:$A,0),MATCH(AK$1,人口源表!$1:$1,0))-INDEX(城镇人口!$1:$1048576,MATCH($B7,城镇人口!$B:$B,0),MATCH(AK$1,城镇人口!$1:$1,0))</f>
        <v>2829570.5910160057</v>
      </c>
      <c r="AL7" s="40">
        <f>INDEX(人口源表!$1:$1048576,MATCH($B7,人口源表!$A:$A,0),MATCH(AL$1,人口源表!$1:$1,0))-INDEX(城镇人口!$1:$1048576,MATCH($B7,城镇人口!$B:$B,0),MATCH(AL$1,城镇人口!$1:$1,0))</f>
        <v>2793979.335387039</v>
      </c>
      <c r="AM7" s="40">
        <f>INDEX(人口源表!$1:$1048576,MATCH($B7,人口源表!$A:$A,0),MATCH(AM$1,人口源表!$1:$1,0))-INDEX(城镇人口!$1:$1048576,MATCH($B7,城镇人口!$B:$B,0),MATCH(AM$1,城镇人口!$1:$1,0))</f>
        <v>2758019.3808781207</v>
      </c>
      <c r="AN7" s="40">
        <f>INDEX(人口源表!$1:$1048576,MATCH($B7,人口源表!$A:$A,0),MATCH(AN$1,人口源表!$1:$1,0))-INDEX(城镇人口!$1:$1048576,MATCH($B7,城镇人口!$B:$B,0),MATCH(AN$1,城镇人口!$1:$1,0))</f>
        <v>2721833.9494474409</v>
      </c>
      <c r="AO7" s="40">
        <f>INDEX(人口源表!$1:$1048576,MATCH($B7,人口源表!$A:$A,0),MATCH(AO$1,人口源表!$1:$1,0))-INDEX(城镇人口!$1:$1048576,MATCH($B7,城镇人口!$B:$B,0),MATCH(AO$1,城镇人口!$1:$1,0))</f>
        <v>2685571.3600719897</v>
      </c>
      <c r="AP7" s="40">
        <f>INDEX(人口源表!$1:$1048576,MATCH($B7,人口源表!$A:$A,0),MATCH(AP$1,人口源表!$1:$1,0))-INDEX(城镇人口!$1:$1048576,MATCH($B7,城镇人口!$B:$B,0),MATCH(AP$1,城镇人口!$1:$1,0))</f>
        <v>2649384.7453791574</v>
      </c>
      <c r="AQ7" s="40">
        <f>INDEX(人口源表!$1:$1048576,MATCH($B7,人口源表!$A:$A,0),MATCH(AQ$1,人口源表!$1:$1,0))-INDEX(城镇人口!$1:$1048576,MATCH($B7,城镇人口!$B:$B,0),MATCH(AQ$1,城镇人口!$1:$1,0))</f>
        <v>2613431.2092959629</v>
      </c>
      <c r="AR7" s="40">
        <f>INDEX(人口源表!$1:$1048576,MATCH($B7,人口源表!$A:$A,0),MATCH(AR$1,人口源表!$1:$1,0))-INDEX(城镇人口!$1:$1048576,MATCH($B7,城镇人口!$B:$B,0),MATCH(AR$1,城镇人口!$1:$1,0))</f>
        <v>2577871.5258346088</v>
      </c>
      <c r="AS7" s="40">
        <f>INDEX(人口源表!$1:$1048576,MATCH($B7,人口源表!$A:$A,0),MATCH(AS$1,人口源表!$1:$1,0))-INDEX(城镇人口!$1:$1048576,MATCH($B7,城镇人口!$B:$B,0),MATCH(AS$1,城镇人口!$1:$1,0))</f>
        <v>2542870.0777348448</v>
      </c>
      <c r="AT7" s="40">
        <f>INDEX(人口源表!$1:$1048576,MATCH($B7,人口源表!$A:$A,0),MATCH(AT$1,人口源表!$1:$1,0))-INDEX(城镇人口!$1:$1048576,MATCH($B7,城镇人口!$B:$B,0),MATCH(AT$1,城镇人口!$1:$1,0))</f>
        <v>2508592.416318086</v>
      </c>
      <c r="AU7" s="40">
        <f>INDEX(人口源表!$1:$1048576,MATCH($B7,人口源表!$A:$A,0),MATCH(AU$1,人口源表!$1:$1,0))-INDEX(城镇人口!$1:$1048576,MATCH($B7,城镇人口!$B:$B,0),MATCH(AU$1,城镇人口!$1:$1,0))</f>
        <v>2475207.302475078</v>
      </c>
      <c r="AV7" s="40">
        <f>INDEX(人口源表!$1:$1048576,MATCH($B7,人口源表!$A:$A,0),MATCH(AV$1,人口源表!$1:$1,0))-INDEX(城镇人口!$1:$1048576,MATCH($B7,城镇人口!$B:$B,0),MATCH(AV$1,城镇人口!$1:$1,0))</f>
        <v>2442883.487867807</v>
      </c>
    </row>
    <row r="8" spans="1:66" x14ac:dyDescent="0.15">
      <c r="A8" s="4" t="s">
        <v>859</v>
      </c>
      <c r="B8" s="4" t="s">
        <v>38</v>
      </c>
      <c r="C8" s="34">
        <f>VLOOKUP(B8,'[1]2016省城人口总结（根）'!B:C,2,FALSE)/100</f>
        <v>0.55679999999999996</v>
      </c>
      <c r="D8" s="40">
        <f>INDEX(人口源表!$1:$1048576,MATCH($B8,人口源表!$A:$A,0),MATCH(D$1,人口源表!$1:$1,0))-INDEX(城镇人口!$1:$1048576,MATCH($B8,城镇人口!$B:$B,0),MATCH(D$1,城镇人口!$1:$1,0))</f>
        <v>3316192.1276952699</v>
      </c>
      <c r="E8" s="40">
        <f>INDEX(人口源表!$1:$1048576,MATCH($B8,人口源表!$A:$A,0),MATCH(E$1,人口源表!$1:$1,0))-INDEX(城镇人口!$1:$1048576,MATCH($B8,城镇人口!$B:$B,0),MATCH(E$1,城镇人口!$1:$1,0))</f>
        <v>3266609.4430404333</v>
      </c>
      <c r="F8" s="40">
        <f>INDEX(人口源表!$1:$1048576,MATCH($B8,人口源表!$A:$A,0),MATCH(F$1,人口源表!$1:$1,0))-INDEX(城镇人口!$1:$1048576,MATCH($B8,城镇人口!$B:$B,0),MATCH(F$1,城镇人口!$1:$1,0))</f>
        <v>3213257.6868242817</v>
      </c>
      <c r="G8" s="40">
        <f>INDEX(人口源表!$1:$1048576,MATCH($B8,人口源表!$A:$A,0),MATCH(G$1,人口源表!$1:$1,0))-INDEX(城镇人口!$1:$1048576,MATCH($B8,城镇人口!$B:$B,0),MATCH(G$1,城镇人口!$1:$1,0))</f>
        <v>2924471.6619378235</v>
      </c>
      <c r="H8" s="40">
        <f>INDEX(人口源表!$1:$1048576,MATCH($B8,人口源表!$A:$A,0),MATCH(H$1,人口源表!$1:$1,0))-INDEX(城镇人口!$1:$1048576,MATCH($B8,城镇人口!$B:$B,0),MATCH(H$1,城镇人口!$1:$1,0))</f>
        <v>2875039.1400321797</v>
      </c>
      <c r="I8" s="40">
        <f>INDEX(人口源表!$1:$1048576,MATCH($B8,人口源表!$A:$A,0),MATCH(I$1,人口源表!$1:$1,0))-INDEX(城镇人口!$1:$1048576,MATCH($B8,城镇人口!$B:$B,0),MATCH(I$1,城镇人口!$1:$1,0))</f>
        <v>2852169.1448577065</v>
      </c>
      <c r="J8" s="40">
        <f>INDEX(人口源表!$1:$1048576,MATCH($B8,人口源表!$A:$A,0),MATCH(J$1,人口源表!$1:$1,0))-INDEX(城镇人口!$1:$1048576,MATCH($B8,城镇人口!$B:$B,0),MATCH(J$1,城镇人口!$1:$1,0))</f>
        <v>2827162.5600081244</v>
      </c>
      <c r="K8" s="40">
        <f>INDEX(人口源表!$1:$1048576,MATCH($B8,人口源表!$A:$A,0),MATCH(K$1,人口源表!$1:$1,0))-INDEX(城镇人口!$1:$1048576,MATCH($B8,城镇人口!$B:$B,0),MATCH(K$1,城镇人口!$1:$1,0))</f>
        <v>2800031.5270103291</v>
      </c>
      <c r="L8" s="40">
        <f>INDEX(人口源表!$1:$1048576,MATCH($B8,人口源表!$A:$A,0),MATCH(L$1,人口源表!$1:$1,0))-INDEX(城镇人口!$1:$1048576,MATCH($B8,城镇人口!$B:$B,0),MATCH(L$1,城镇人口!$1:$1,0))</f>
        <v>2770794.2119504446</v>
      </c>
      <c r="M8" s="40">
        <f>INDEX(人口源表!$1:$1048576,MATCH($B8,人口源表!$A:$A,0),MATCH(M$1,人口源表!$1:$1,0))-INDEX(城镇人口!$1:$1048576,MATCH($B8,城镇人口!$B:$B,0),MATCH(M$1,城镇人口!$1:$1,0))</f>
        <v>2739475.332915484</v>
      </c>
      <c r="N8" s="40">
        <f>INDEX(人口源表!$1:$1048576,MATCH($B8,人口源表!$A:$A,0),MATCH(N$1,人口源表!$1:$1,0))-INDEX(城镇人口!$1:$1048576,MATCH($B8,城镇人口!$B:$B,0),MATCH(N$1,城镇人口!$1:$1,0))</f>
        <v>2706105.5019774577</v>
      </c>
      <c r="O8" s="40">
        <f>INDEX(人口源表!$1:$1048576,MATCH($B8,人口源表!$A:$A,0),MATCH(O$1,人口源表!$1:$1,0))-INDEX(城镇人口!$1:$1048576,MATCH($B8,城镇人口!$B:$B,0),MATCH(O$1,城镇人口!$1:$1,0))</f>
        <v>2670720.595791786</v>
      </c>
      <c r="P8" s="40">
        <f>INDEX(人口源表!$1:$1048576,MATCH($B8,人口源表!$A:$A,0),MATCH(P$1,人口源表!$1:$1,0))-INDEX(城镇人口!$1:$1048576,MATCH($B8,城镇人口!$B:$B,0),MATCH(P$1,城镇人口!$1:$1,0))</f>
        <v>2633362.9308025464</v>
      </c>
      <c r="Q8" s="40">
        <f>INDEX(人口源表!$1:$1048576,MATCH($B8,人口源表!$A:$A,0),MATCH(Q$1,人口源表!$1:$1,0))-INDEX(城镇人口!$1:$1048576,MATCH($B8,城镇人口!$B:$B,0),MATCH(Q$1,城镇人口!$1:$1,0))</f>
        <v>2594079.4875729363</v>
      </c>
      <c r="R8" s="40">
        <f>INDEX(人口源表!$1:$1048576,MATCH($B8,人口源表!$A:$A,0),MATCH(R$1,人口源表!$1:$1,0))-INDEX(城镇人口!$1:$1048576,MATCH($B8,城镇人口!$B:$B,0),MATCH(R$1,城镇人口!$1:$1,0))</f>
        <v>2552921.9896256737</v>
      </c>
      <c r="S8" s="40">
        <f>INDEX(人口源表!$1:$1048576,MATCH($B8,人口源表!$A:$A,0),MATCH(S$1,人口源表!$1:$1,0))-INDEX(城镇人口!$1:$1048576,MATCH($B8,城镇人口!$B:$B,0),MATCH(S$1,城镇人口!$1:$1,0))</f>
        <v>2534564.5635597333</v>
      </c>
      <c r="T8" s="40">
        <f>INDEX(人口源表!$1:$1048576,MATCH($B8,人口源表!$A:$A,0),MATCH(T$1,人口源表!$1:$1,0))-INDEX(城镇人口!$1:$1048576,MATCH($B8,城镇人口!$B:$B,0),MATCH(T$1,城镇人口!$1:$1,0))</f>
        <v>2514920.1649191445</v>
      </c>
      <c r="U8" s="40">
        <f>INDEX(人口源表!$1:$1048576,MATCH($B8,人口源表!$A:$A,0),MATCH(U$1,人口源表!$1:$1,0))-INDEX(城镇人口!$1:$1048576,MATCH($B8,城镇人口!$B:$B,0),MATCH(U$1,城镇人口!$1:$1,0))</f>
        <v>2494028.9017821373</v>
      </c>
      <c r="V8" s="40">
        <f>INDEX(人口源表!$1:$1048576,MATCH($B8,人口源表!$A:$A,0),MATCH(V$1,人口源表!$1:$1,0))-INDEX(城镇人口!$1:$1048576,MATCH($B8,城镇人口!$B:$B,0),MATCH(V$1,城镇人口!$1:$1,0))</f>
        <v>2471934.0432140268</v>
      </c>
      <c r="W8" s="40">
        <f>INDEX(人口源表!$1:$1048576,MATCH($B8,人口源表!$A:$A,0),MATCH(W$1,人口源表!$1:$1,0))-INDEX(城镇人口!$1:$1048576,MATCH($B8,城镇人口!$B:$B,0),MATCH(W$1,城镇人口!$1:$1,0))</f>
        <v>2448682.4994385336</v>
      </c>
      <c r="X8" s="40">
        <f>INDEX(人口源表!$1:$1048576,MATCH($B8,人口源表!$A:$A,0),MATCH(X$1,人口源表!$1:$1,0))-INDEX(城镇人口!$1:$1048576,MATCH($B8,城镇人口!$B:$B,0),MATCH(X$1,城镇人口!$1:$1,0))</f>
        <v>2424323.6488573356</v>
      </c>
      <c r="Y8" s="40">
        <f>INDEX(人口源表!$1:$1048576,MATCH($B8,人口源表!$A:$A,0),MATCH(Y$1,人口源表!$1:$1,0))-INDEX(城镇人口!$1:$1048576,MATCH($B8,城镇人口!$B:$B,0),MATCH(Y$1,城镇人口!$1:$1,0))</f>
        <v>2398909.8161749411</v>
      </c>
      <c r="Z8" s="40">
        <f>INDEX(人口源表!$1:$1048576,MATCH($B8,人口源表!$A:$A,0),MATCH(Z$1,人口源表!$1:$1,0))-INDEX(城镇人口!$1:$1048576,MATCH($B8,城镇人口!$B:$B,0),MATCH(Z$1,城镇人口!$1:$1,0))</f>
        <v>2372495.761596919</v>
      </c>
      <c r="AA8" s="40">
        <f>INDEX(人口源表!$1:$1048576,MATCH($B8,人口源表!$A:$A,0),MATCH(AA$1,人口源表!$1:$1,0))-INDEX(城镇人口!$1:$1048576,MATCH($B8,城镇人口!$B:$B,0),MATCH(AA$1,城镇人口!$1:$1,0))</f>
        <v>2345138.1876725545</v>
      </c>
      <c r="AB8" s="40">
        <f>INDEX(人口源表!$1:$1048576,MATCH($B8,人口源表!$A:$A,0),MATCH(AB$1,人口源表!$1:$1,0))-INDEX(城镇人口!$1:$1048576,MATCH($B8,城镇人口!$B:$B,0),MATCH(AB$1,城镇人口!$1:$1,0))</f>
        <v>2316897.1142875301</v>
      </c>
      <c r="AC8" s="40">
        <f>INDEX(人口源表!$1:$1048576,MATCH($B8,人口源表!$A:$A,0),MATCH(AC$1,人口源表!$1:$1,0))-INDEX(城镇人口!$1:$1048576,MATCH($B8,城镇人口!$B:$B,0),MATCH(AC$1,城镇人口!$1:$1,0))</f>
        <v>2294215.3389139287</v>
      </c>
      <c r="AD8" s="40">
        <f>INDEX(人口源表!$1:$1048576,MATCH($B8,人口源表!$A:$A,0),MATCH(AD$1,人口源表!$1:$1,0))-INDEX(城镇人口!$1:$1048576,MATCH($B8,城镇人口!$B:$B,0),MATCH(AD$1,城镇人口!$1:$1,0))</f>
        <v>2270808.7024043771</v>
      </c>
      <c r="AE8" s="40">
        <f>INDEX(人口源表!$1:$1048576,MATCH($B8,人口源表!$A:$A,0),MATCH(AE$1,人口源表!$1:$1,0))-INDEX(城镇人口!$1:$1048576,MATCH($B8,城镇人口!$B:$B,0),MATCH(AE$1,城镇人口!$1:$1,0))</f>
        <v>2246736.0962589802</v>
      </c>
      <c r="AF8" s="40">
        <f>INDEX(人口源表!$1:$1048576,MATCH($B8,人口源表!$A:$A,0),MATCH(AF$1,人口源表!$1:$1,0))-INDEX(城镇人口!$1:$1048576,MATCH($B8,城镇人口!$B:$B,0),MATCH(AF$1,城镇人口!$1:$1,0))</f>
        <v>2222058.7008191934</v>
      </c>
      <c r="AG8" s="40">
        <f>INDEX(人口源表!$1:$1048576,MATCH($B8,人口源表!$A:$A,0),MATCH(AG$1,人口源表!$1:$1,0))-INDEX(城镇人口!$1:$1048576,MATCH($B8,城镇人口!$B:$B,0),MATCH(AG$1,城镇人口!$1:$1,0))</f>
        <v>2196838.9282057108</v>
      </c>
      <c r="AH8" s="40">
        <f>INDEX(人口源表!$1:$1048576,MATCH($B8,人口源表!$A:$A,0),MATCH(AH$1,人口源表!$1:$1,0))-INDEX(城镇人口!$1:$1048576,MATCH($B8,城镇人口!$B:$B,0),MATCH(AH$1,城镇人口!$1:$1,0))</f>
        <v>2171140.581469682</v>
      </c>
      <c r="AI8" s="40">
        <f>INDEX(人口源表!$1:$1048576,MATCH($B8,人口源表!$A:$A,0),MATCH(AI$1,人口源表!$1:$1,0))-INDEX(城镇人口!$1:$1048576,MATCH($B8,城镇人口!$B:$B,0),MATCH(AI$1,城镇人口!$1:$1,0))</f>
        <v>2145029.2861847561</v>
      </c>
      <c r="AJ8" s="40">
        <f>INDEX(人口源表!$1:$1048576,MATCH($B8,人口源表!$A:$A,0),MATCH(AJ$1,人口源表!$1:$1,0))-INDEX(城镇人口!$1:$1048576,MATCH($B8,城镇人口!$B:$B,0),MATCH(AJ$1,城镇人口!$1:$1,0))</f>
        <v>2118571.4521657228</v>
      </c>
      <c r="AK8" s="40">
        <f>INDEX(人口源表!$1:$1048576,MATCH($B8,人口源表!$A:$A,0),MATCH(AK$1,人口源表!$1:$1,0))-INDEX(城镇人口!$1:$1048576,MATCH($B8,城镇人口!$B:$B,0),MATCH(AK$1,城镇人口!$1:$1,0))</f>
        <v>2091834.4197708275</v>
      </c>
      <c r="AL8" s="40">
        <f>INDEX(人口源表!$1:$1048576,MATCH($B8,人口源表!$A:$A,0),MATCH(AL$1,人口源表!$1:$1,0))-INDEX(城镇人口!$1:$1048576,MATCH($B8,城镇人口!$B:$B,0),MATCH(AL$1,城镇人口!$1:$1,0))</f>
        <v>2064886.5885198545</v>
      </c>
      <c r="AM8" s="40">
        <f>INDEX(人口源表!$1:$1048576,MATCH($B8,人口源表!$A:$A,0),MATCH(AM$1,人口源表!$1:$1,0))-INDEX(城镇人口!$1:$1048576,MATCH($B8,城镇人口!$B:$B,0),MATCH(AM$1,城镇人口!$1:$1,0))</f>
        <v>2037797.2486689305</v>
      </c>
      <c r="AN8" s="40">
        <f>INDEX(人口源表!$1:$1048576,MATCH($B8,人口源表!$A:$A,0),MATCH(AN$1,人口源表!$1:$1,0))-INDEX(城镇人口!$1:$1048576,MATCH($B8,城镇人口!$B:$B,0),MATCH(AN$1,城镇人口!$1:$1,0))</f>
        <v>2010635.8581233015</v>
      </c>
      <c r="AO8" s="40">
        <f>INDEX(人口源表!$1:$1048576,MATCH($B8,人口源表!$A:$A,0),MATCH(AO$1,人口源表!$1:$1,0))-INDEX(城镇人口!$1:$1048576,MATCH($B8,城镇人口!$B:$B,0),MATCH(AO$1,城镇人口!$1:$1,0))</f>
        <v>1983472.4449855462</v>
      </c>
      <c r="AP8" s="40">
        <f>INDEX(人口源表!$1:$1048576,MATCH($B8,人口源表!$A:$A,0),MATCH(AP$1,人口源表!$1:$1,0))-INDEX(城镇人口!$1:$1048576,MATCH($B8,城镇人口!$B:$B,0),MATCH(AP$1,城镇人口!$1:$1,0))</f>
        <v>1956377.4337911829</v>
      </c>
      <c r="AQ8" s="40">
        <f>INDEX(人口源表!$1:$1048576,MATCH($B8,人口源表!$A:$A,0),MATCH(AQ$1,人口源表!$1:$1,0))-INDEX(城镇人口!$1:$1048576,MATCH($B8,城镇人口!$B:$B,0),MATCH(AQ$1,城镇人口!$1:$1,0))</f>
        <v>1929420.9334662883</v>
      </c>
      <c r="AR8" s="40">
        <f>INDEX(人口源表!$1:$1048576,MATCH($B8,人口源表!$A:$A,0),MATCH(AR$1,人口源表!$1:$1,0))-INDEX(城镇人口!$1:$1048576,MATCH($B8,城镇人口!$B:$B,0),MATCH(AR$1,城镇人口!$1:$1,0))</f>
        <v>1902673.1182613373</v>
      </c>
      <c r="AS8" s="40">
        <f>INDEX(人口源表!$1:$1048576,MATCH($B8,人口源表!$A:$A,0),MATCH(AS$1,人口源表!$1:$1,0))-INDEX(城镇人口!$1:$1048576,MATCH($B8,城镇人口!$B:$B,0),MATCH(AS$1,城镇人口!$1:$1,0))</f>
        <v>1876203.7858391497</v>
      </c>
      <c r="AT8" s="40">
        <f>INDEX(人口源表!$1:$1048576,MATCH($B8,人口源表!$A:$A,0),MATCH(AT$1,人口源表!$1:$1,0))-INDEX(城镇人口!$1:$1048576,MATCH($B8,城镇人口!$B:$B,0),MATCH(AT$1,城镇人口!$1:$1,0))</f>
        <v>1850082.4498988651</v>
      </c>
      <c r="AU8" s="40">
        <f>INDEX(人口源表!$1:$1048576,MATCH($B8,人口源表!$A:$A,0),MATCH(AU$1,人口源表!$1:$1,0))-INDEX(城镇人口!$1:$1048576,MATCH($B8,城镇人口!$B:$B,0),MATCH(AU$1,城镇人口!$1:$1,0))</f>
        <v>1824377.9000706999</v>
      </c>
      <c r="AV8" s="40">
        <f>INDEX(人口源表!$1:$1048576,MATCH($B8,人口源表!$A:$A,0),MATCH(AV$1,人口源表!$1:$1,0))-INDEX(城镇人口!$1:$1048576,MATCH($B8,城镇人口!$B:$B,0),MATCH(AV$1,城镇人口!$1:$1,0))</f>
        <v>1799157.7766578021</v>
      </c>
    </row>
    <row r="9" spans="1:66" x14ac:dyDescent="0.15">
      <c r="A9" s="4" t="s">
        <v>859</v>
      </c>
      <c r="B9" s="4" t="s">
        <v>40</v>
      </c>
      <c r="C9" s="34">
        <f>VLOOKUP(B9,'[1]2016省城人口总结（根）'!B:C,2,FALSE)/100</f>
        <v>0.58345999999999998</v>
      </c>
      <c r="D9" s="40">
        <f>INDEX(人口源表!$1:$1048576,MATCH($B9,人口源表!$A:$A,0),MATCH(D$1,人口源表!$1:$1,0))-INDEX(城镇人口!$1:$1048576,MATCH($B9,城镇人口!$B:$B,0),MATCH(D$1,城镇人口!$1:$1,0))</f>
        <v>4884740.4982670313</v>
      </c>
      <c r="E9" s="40">
        <f>INDEX(人口源表!$1:$1048576,MATCH($B9,人口源表!$A:$A,0),MATCH(E$1,人口源表!$1:$1,0))-INDEX(城镇人口!$1:$1048576,MATCH($B9,城镇人口!$B:$B,0),MATCH(E$1,城镇人口!$1:$1,0))</f>
        <v>4795100.4685502108</v>
      </c>
      <c r="F9" s="40">
        <f>INDEX(人口源表!$1:$1048576,MATCH($B9,人口源表!$A:$A,0),MATCH(F$1,人口源表!$1:$1,0))-INDEX(城镇人口!$1:$1048576,MATCH($B9,城镇人口!$B:$B,0),MATCH(F$1,城镇人口!$1:$1,0))</f>
        <v>4699672.0092309956</v>
      </c>
      <c r="G9" s="40">
        <f>INDEX(人口源表!$1:$1048576,MATCH($B9,人口源表!$A:$A,0),MATCH(G$1,人口源表!$1:$1,0))-INDEX(城镇人口!$1:$1048576,MATCH($B9,城镇人口!$B:$B,0),MATCH(G$1,城镇人口!$1:$1,0))</f>
        <v>4432584.5805931995</v>
      </c>
      <c r="H9" s="40">
        <f>INDEX(人口源表!$1:$1048576,MATCH($B9,人口源表!$A:$A,0),MATCH(H$1,人口源表!$1:$1,0))-INDEX(城镇人口!$1:$1048576,MATCH($B9,城镇人口!$B:$B,0),MATCH(H$1,城镇人口!$1:$1,0))</f>
        <v>4337986.0069052465</v>
      </c>
      <c r="I9" s="40">
        <f>INDEX(人口源表!$1:$1048576,MATCH($B9,人口源表!$A:$A,0),MATCH(I$1,人口源表!$1:$1,0))-INDEX(城镇人口!$1:$1048576,MATCH($B9,城镇人口!$B:$B,0),MATCH(I$1,城镇人口!$1:$1,0))</f>
        <v>4289114.4444577694</v>
      </c>
      <c r="J9" s="40">
        <f>INDEX(人口源表!$1:$1048576,MATCH($B9,人口源表!$A:$A,0),MATCH(J$1,人口源表!$1:$1,0))-INDEX(城镇人口!$1:$1048576,MATCH($B9,城镇人口!$B:$B,0),MATCH(J$1,城镇人口!$1:$1,0))</f>
        <v>4237088.9223715831</v>
      </c>
      <c r="K9" s="40">
        <f>INDEX(人口源表!$1:$1048576,MATCH($B9,人口源表!$A:$A,0),MATCH(K$1,人口源表!$1:$1,0))-INDEX(城镇人口!$1:$1048576,MATCH($B9,城镇人口!$B:$B,0),MATCH(K$1,城镇人口!$1:$1,0))</f>
        <v>4181938.9222196778</v>
      </c>
      <c r="L9" s="40">
        <f>INDEX(人口源表!$1:$1048576,MATCH($B9,人口源表!$A:$A,0),MATCH(L$1,人口源表!$1:$1,0))-INDEX(城镇人口!$1:$1048576,MATCH($B9,城镇人口!$B:$B,0),MATCH(L$1,城镇人口!$1:$1,0))</f>
        <v>4123703.0562511776</v>
      </c>
      <c r="M9" s="40">
        <f>INDEX(人口源表!$1:$1048576,MATCH($B9,人口源表!$A:$A,0),MATCH(M$1,人口源表!$1:$1,0))-INDEX(城镇人口!$1:$1048576,MATCH($B9,城镇人口!$B:$B,0),MATCH(M$1,城镇人口!$1:$1,0))</f>
        <v>4062430.0828706836</v>
      </c>
      <c r="N9" s="40">
        <f>INDEX(人口源表!$1:$1048576,MATCH($B9,人口源表!$A:$A,0),MATCH(N$1,人口源表!$1:$1,0))-INDEX(城镇人口!$1:$1048576,MATCH($B9,城镇人口!$B:$B,0),MATCH(N$1,城镇人口!$1:$1,0))</f>
        <v>3998177.3909133933</v>
      </c>
      <c r="O9" s="40">
        <f>INDEX(人口源表!$1:$1048576,MATCH($B9,人口源表!$A:$A,0),MATCH(O$1,人口源表!$1:$1,0))-INDEX(城镇人口!$1:$1048576,MATCH($B9,城镇人口!$B:$B,0),MATCH(O$1,城镇人口!$1:$1,0))</f>
        <v>3931011.5718000857</v>
      </c>
      <c r="P9" s="40">
        <f>INDEX(人口源表!$1:$1048576,MATCH($B9,人口源表!$A:$A,0),MATCH(P$1,人口源表!$1:$1,0))-INDEX(城镇人口!$1:$1048576,MATCH($B9,城镇人口!$B:$B,0),MATCH(P$1,城镇人口!$1:$1,0))</f>
        <v>3861006.5890725181</v>
      </c>
      <c r="Q9" s="40">
        <f>INDEX(人口源表!$1:$1048576,MATCH($B9,人口源表!$A:$A,0),MATCH(Q$1,人口源表!$1:$1,0))-INDEX(城镇人口!$1:$1048576,MATCH($B9,城镇人口!$B:$B,0),MATCH(Q$1,城镇人口!$1:$1,0))</f>
        <v>3788244.9493157947</v>
      </c>
      <c r="R9" s="40">
        <f>INDEX(人口源表!$1:$1048576,MATCH($B9,人口源表!$A:$A,0),MATCH(R$1,人口源表!$1:$1,0))-INDEX(城镇人口!$1:$1048576,MATCH($B9,城镇人口!$B:$B,0),MATCH(R$1,城镇人口!$1:$1,0))</f>
        <v>3712815.5500139538</v>
      </c>
      <c r="S9" s="40">
        <f>INDEX(人口源表!$1:$1048576,MATCH($B9,人口源表!$A:$A,0),MATCH(S$1,人口源表!$1:$1,0))-INDEX(城镇人口!$1:$1048576,MATCH($B9,城镇人口!$B:$B,0),MATCH(S$1,城镇人口!$1:$1,0))</f>
        <v>3676087.2925930107</v>
      </c>
      <c r="T9" s="40">
        <f>INDEX(人口源表!$1:$1048576,MATCH($B9,人口源表!$A:$A,0),MATCH(T$1,人口源表!$1:$1,0))-INDEX(城镇人口!$1:$1048576,MATCH($B9,城镇人口!$B:$B,0),MATCH(T$1,城镇人口!$1:$1,0))</f>
        <v>3637576.0376303708</v>
      </c>
      <c r="U9" s="40">
        <f>INDEX(人口源表!$1:$1048576,MATCH($B9,人口源表!$A:$A,0),MATCH(U$1,人口源表!$1:$1,0))-INDEX(城镇人口!$1:$1048576,MATCH($B9,城镇人口!$B:$B,0),MATCH(U$1,城镇人口!$1:$1,0))</f>
        <v>3597347.8683382608</v>
      </c>
      <c r="V9" s="40">
        <f>INDEX(人口源表!$1:$1048576,MATCH($B9,人口源表!$A:$A,0),MATCH(V$1,人口源表!$1:$1,0))-INDEX(城镇人口!$1:$1048576,MATCH($B9,城镇人口!$B:$B,0),MATCH(V$1,城镇人口!$1:$1,0))</f>
        <v>3555473.0167285688</v>
      </c>
      <c r="W9" s="40">
        <f>INDEX(人口源表!$1:$1048576,MATCH($B9,人口源表!$A:$A,0),MATCH(W$1,人口源表!$1:$1,0))-INDEX(城镇人口!$1:$1048576,MATCH($B9,城镇人口!$B:$B,0),MATCH(W$1,城镇人口!$1:$1,0))</f>
        <v>3512026.1802377757</v>
      </c>
      <c r="X9" s="40">
        <f>INDEX(人口源表!$1:$1048576,MATCH($B9,人口源表!$A:$A,0),MATCH(X$1,人口源表!$1:$1,0))-INDEX(城镇人口!$1:$1048576,MATCH($B9,城镇人口!$B:$B,0),MATCH(X$1,城镇人口!$1:$1,0))</f>
        <v>3467086.2127871588</v>
      </c>
      <c r="Y9" s="40">
        <f>INDEX(人口源表!$1:$1048576,MATCH($B9,人口源表!$A:$A,0),MATCH(Y$1,人口源表!$1:$1,0))-INDEX(城镇人口!$1:$1048576,MATCH($B9,城镇人口!$B:$B,0),MATCH(Y$1,城镇人口!$1:$1,0))</f>
        <v>3420734.9532090742</v>
      </c>
      <c r="Z9" s="40">
        <f>INDEX(人口源表!$1:$1048576,MATCH($B9,人口源表!$A:$A,0),MATCH(Z$1,人口源表!$1:$1,0))-INDEX(城镇人口!$1:$1048576,MATCH($B9,城镇人口!$B:$B,0),MATCH(Z$1,城镇人口!$1:$1,0))</f>
        <v>3373058.3728028387</v>
      </c>
      <c r="AA9" s="40">
        <f>INDEX(人口源表!$1:$1048576,MATCH($B9,人口源表!$A:$A,0),MATCH(AA$1,人口源表!$1:$1,0))-INDEX(城镇人口!$1:$1048576,MATCH($B9,城镇人口!$B:$B,0),MATCH(AA$1,城镇人口!$1:$1,0))</f>
        <v>3324144.8228212707</v>
      </c>
      <c r="AB9" s="40">
        <f>INDEX(人口源表!$1:$1048576,MATCH($B9,人口源表!$A:$A,0),MATCH(AB$1,人口源表!$1:$1,0))-INDEX(城镇人口!$1:$1048576,MATCH($B9,城镇人口!$B:$B,0),MATCH(AB$1,城镇人口!$1:$1,0))</f>
        <v>3274086.1373046339</v>
      </c>
      <c r="AC9" s="40">
        <f>INDEX(人口源表!$1:$1048576,MATCH($B9,人口源表!$A:$A,0),MATCH(AC$1,人口源表!$1:$1,0))-INDEX(城镇人口!$1:$1048576,MATCH($B9,城镇人口!$B:$B,0),MATCH(AC$1,城镇人口!$1:$1,0))</f>
        <v>3233551.3405960184</v>
      </c>
      <c r="AD9" s="40">
        <f>INDEX(人口源表!$1:$1048576,MATCH($B9,人口源表!$A:$A,0),MATCH(AD$1,人口源表!$1:$1,0))-INDEX(城镇人口!$1:$1048576,MATCH($B9,城镇人口!$B:$B,0),MATCH(AD$1,城镇人口!$1:$1,0))</f>
        <v>3192094.7486463338</v>
      </c>
      <c r="AE9" s="40">
        <f>INDEX(人口源表!$1:$1048576,MATCH($B9,人口源表!$A:$A,0),MATCH(AE$1,人口源表!$1:$1,0))-INDEX(城镇人口!$1:$1048576,MATCH($B9,城镇人口!$B:$B,0),MATCH(AE$1,城镇人口!$1:$1,0))</f>
        <v>3149804.7106901426</v>
      </c>
      <c r="AF9" s="40">
        <f>INDEX(人口源表!$1:$1048576,MATCH($B9,人口源表!$A:$A,0),MATCH(AF$1,人口源表!$1:$1,0))-INDEX(城镇人口!$1:$1048576,MATCH($B9,城镇人口!$B:$B,0),MATCH(AF$1,城镇人口!$1:$1,0))</f>
        <v>3106771.872172961</v>
      </c>
      <c r="AG9" s="40">
        <f>INDEX(人口源表!$1:$1048576,MATCH($B9,人口源表!$A:$A,0),MATCH(AG$1,人口源表!$1:$1,0))-INDEX(城镇人口!$1:$1048576,MATCH($B9,城镇人口!$B:$B,0),MATCH(AG$1,城镇人口!$1:$1,0))</f>
        <v>3063088.3945971616</v>
      </c>
      <c r="AH9" s="40">
        <f>INDEX(人口源表!$1:$1048576,MATCH($B9,人口源表!$A:$A,0),MATCH(AH$1,人口源表!$1:$1,0))-INDEX(城镇人口!$1:$1048576,MATCH($B9,城镇人口!$B:$B,0),MATCH(AH$1,城镇人口!$1:$1,0))</f>
        <v>3018848.7581317592</v>
      </c>
      <c r="AI9" s="40">
        <f>INDEX(人口源表!$1:$1048576,MATCH($B9,人口源表!$A:$A,0),MATCH(AI$1,人口源表!$1:$1,0))-INDEX(城镇人口!$1:$1048576,MATCH($B9,城镇人口!$B:$B,0),MATCH(AI$1,城镇人口!$1:$1,0))</f>
        <v>2974148.1914850567</v>
      </c>
      <c r="AJ9" s="40">
        <f>INDEX(人口源表!$1:$1048576,MATCH($B9,人口源表!$A:$A,0),MATCH(AJ$1,人口源表!$1:$1,0))-INDEX(城镇人口!$1:$1048576,MATCH($B9,城镇人口!$B:$B,0),MATCH(AJ$1,城镇人口!$1:$1,0))</f>
        <v>2929083.7137124985</v>
      </c>
      <c r="AK9" s="40">
        <f>INDEX(人口源表!$1:$1048576,MATCH($B9,人口源表!$A:$A,0),MATCH(AK$1,人口源表!$1:$1,0))-INDEX(城镇人口!$1:$1048576,MATCH($B9,城镇人口!$B:$B,0),MATCH(AK$1,城镇人口!$1:$1,0))</f>
        <v>2883752.0857463051</v>
      </c>
      <c r="AL9" s="40">
        <f>INDEX(人口源表!$1:$1048576,MATCH($B9,人口源表!$A:$A,0),MATCH(AL$1,人口源表!$1:$1,0))-INDEX(城镇人口!$1:$1048576,MATCH($B9,城镇人口!$B:$B,0),MATCH(AL$1,城镇人口!$1:$1,0))</f>
        <v>2838251.8366630226</v>
      </c>
      <c r="AM9" s="40">
        <f>INDEX(人口源表!$1:$1048576,MATCH($B9,人口源表!$A:$A,0),MATCH(AM$1,人口源表!$1:$1,0))-INDEX(城镇人口!$1:$1048576,MATCH($B9,城镇人口!$B:$B,0),MATCH(AM$1,城镇人口!$1:$1,0))</f>
        <v>2792681.2207127325</v>
      </c>
      <c r="AN9" s="40">
        <f>INDEX(人口源表!$1:$1048576,MATCH($B9,人口源表!$A:$A,0),MATCH(AN$1,人口源表!$1:$1,0))-INDEX(城镇人口!$1:$1048576,MATCH($B9,城镇人口!$B:$B,0),MATCH(AN$1,城镇人口!$1:$1,0))</f>
        <v>2747138.4662651028</v>
      </c>
      <c r="AO9" s="40">
        <f>INDEX(人口源表!$1:$1048576,MATCH($B9,人口源表!$A:$A,0),MATCH(AO$1,人口源表!$1:$1,0))-INDEX(城镇人口!$1:$1048576,MATCH($B9,城镇人口!$B:$B,0),MATCH(AO$1,城镇人口!$1:$1,0))</f>
        <v>2701721.7490189821</v>
      </c>
      <c r="AP9" s="40">
        <f>INDEX(人口源表!$1:$1048576,MATCH($B9,人口源表!$A:$A,0),MATCH(AP$1,人口源表!$1:$1,0))-INDEX(城镇人口!$1:$1048576,MATCH($B9,城镇人口!$B:$B,0),MATCH(AP$1,城镇人口!$1:$1,0))</f>
        <v>2656528.9090874791</v>
      </c>
      <c r="AQ9" s="40">
        <f>INDEX(人口源表!$1:$1048576,MATCH($B9,人口源表!$A:$A,0),MATCH(AQ$1,人口源表!$1:$1,0))-INDEX(城镇人口!$1:$1048576,MATCH($B9,城镇人口!$B:$B,0),MATCH(AQ$1,城镇人口!$1:$1,0))</f>
        <v>2611656.6987082791</v>
      </c>
      <c r="AR9" s="40">
        <f>INDEX(人口源表!$1:$1048576,MATCH($B9,人口源表!$A:$A,0),MATCH(AR$1,人口源表!$1:$1,0))-INDEX(城镇人口!$1:$1048576,MATCH($B9,城镇人口!$B:$B,0),MATCH(AR$1,城镇人口!$1:$1,0))</f>
        <v>2567201.2129146606</v>
      </c>
      <c r="AS9" s="40">
        <f>INDEX(人口源表!$1:$1048576,MATCH($B9,人口源表!$A:$A,0),MATCH(AS$1,人口源表!$1:$1,0))-INDEX(城镇人口!$1:$1048576,MATCH($B9,城镇人口!$B:$B,0),MATCH(AS$1,城镇人口!$1:$1,0))</f>
        <v>2523256.6736190096</v>
      </c>
      <c r="AT9" s="40">
        <f>INDEX(人口源表!$1:$1048576,MATCH($B9,人口源表!$A:$A,0),MATCH(AT$1,人口源表!$1:$1,0))-INDEX(城镇人口!$1:$1048576,MATCH($B9,城镇人口!$B:$B,0),MATCH(AT$1,城镇人口!$1:$1,0))</f>
        <v>2479916.3004016653</v>
      </c>
      <c r="AU9" s="40">
        <f>INDEX(人口源表!$1:$1048576,MATCH($B9,人口源表!$A:$A,0),MATCH(AU$1,人口源表!$1:$1,0))-INDEX(城镇人口!$1:$1048576,MATCH($B9,城镇人口!$B:$B,0),MATCH(AU$1,城镇人口!$1:$1,0))</f>
        <v>2437271.0971425679</v>
      </c>
      <c r="AV9" s="40">
        <f>INDEX(人口源表!$1:$1048576,MATCH($B9,人口源表!$A:$A,0),MATCH(AV$1,人口源表!$1:$1,0))-INDEX(城镇人口!$1:$1048576,MATCH($B9,城镇人口!$B:$B,0),MATCH(AV$1,城镇人口!$1:$1,0))</f>
        <v>2395409.7985555083</v>
      </c>
    </row>
    <row r="10" spans="1:66" x14ac:dyDescent="0.15">
      <c r="A10" s="4" t="s">
        <v>859</v>
      </c>
      <c r="B10" s="4" t="s">
        <v>42</v>
      </c>
      <c r="C10" s="34">
        <f>VLOOKUP(B10,'[1]2016省城人口总结（根）'!B:C,2,FALSE)/100</f>
        <v>0.50348000000000004</v>
      </c>
      <c r="D10" s="40">
        <f>INDEX(人口源表!$1:$1048576,MATCH($B10,人口源表!$A:$A,0),MATCH(D$1,人口源表!$1:$1,0))-INDEX(城镇人口!$1:$1048576,MATCH($B10,城镇人口!$B:$B,0),MATCH(D$1,城镇人口!$1:$1,0))</f>
        <v>2217669.0200144327</v>
      </c>
      <c r="E10" s="40">
        <f>INDEX(人口源表!$1:$1048576,MATCH($B10,人口源表!$A:$A,0),MATCH(E$1,人口源表!$1:$1,0))-INDEX(城镇人口!$1:$1048576,MATCH($B10,城镇人口!$B:$B,0),MATCH(E$1,城镇人口!$1:$1,0))</f>
        <v>2185681.0761914863</v>
      </c>
      <c r="F10" s="40">
        <f>INDEX(人口源表!$1:$1048576,MATCH($B10,人口源表!$A:$A,0),MATCH(F$1,人口源表!$1:$1,0))-INDEX(城镇人口!$1:$1048576,MATCH($B10,城镇人口!$B:$B,0),MATCH(F$1,城镇人口!$1:$1,0))</f>
        <v>2151863.4728854652</v>
      </c>
      <c r="G10" s="40">
        <f>INDEX(人口源表!$1:$1048576,MATCH($B10,人口源表!$A:$A,0),MATCH(G$1,人口源表!$1:$1,0))-INDEX(城镇人口!$1:$1048576,MATCH($B10,城镇人口!$B:$B,0),MATCH(G$1,城镇人口!$1:$1,0))</f>
        <v>1932093.6513624047</v>
      </c>
      <c r="H10" s="40">
        <f>INDEX(人口源表!$1:$1048576,MATCH($B10,人口源表!$A:$A,0),MATCH(H$1,人口源表!$1:$1,0))-INDEX(城镇人口!$1:$1048576,MATCH($B10,城镇人口!$B:$B,0),MATCH(H$1,城镇人口!$1:$1,0))</f>
        <v>1900169.2869476476</v>
      </c>
      <c r="I10" s="40">
        <f>INDEX(人口源表!$1:$1048576,MATCH($B10,人口源表!$A:$A,0),MATCH(I$1,人口源表!$1:$1,0))-INDEX(城镇人口!$1:$1048576,MATCH($B10,城镇人口!$B:$B,0),MATCH(I$1,城镇人口!$1:$1,0))</f>
        <v>1882551.3970158114</v>
      </c>
      <c r="J10" s="40">
        <f>INDEX(人口源表!$1:$1048576,MATCH($B10,人口源表!$A:$A,0),MATCH(J$1,人口源表!$1:$1,0))-INDEX(城镇人口!$1:$1048576,MATCH($B10,城镇人口!$B:$B,0),MATCH(J$1,城镇人口!$1:$1,0))</f>
        <v>1864084.6110748337</v>
      </c>
      <c r="K10" s="40">
        <f>INDEX(人口源表!$1:$1048576,MATCH($B10,人口源表!$A:$A,0),MATCH(K$1,人口源表!$1:$1,0))-INDEX(城镇人口!$1:$1048576,MATCH($B10,城镇人口!$B:$B,0),MATCH(K$1,城镇人口!$1:$1,0))</f>
        <v>1844725.2857714915</v>
      </c>
      <c r="L10" s="40">
        <f>INDEX(人口源表!$1:$1048576,MATCH($B10,人口源表!$A:$A,0),MATCH(L$1,人口源表!$1:$1,0))-INDEX(城镇人口!$1:$1048576,MATCH($B10,城镇人口!$B:$B,0),MATCH(L$1,城镇人口!$1:$1,0))</f>
        <v>1824439.1960819145</v>
      </c>
      <c r="M10" s="40">
        <f>INDEX(人口源表!$1:$1048576,MATCH($B10,人口源表!$A:$A,0),MATCH(M$1,人口源表!$1:$1,0))-INDEX(城镇人口!$1:$1048576,MATCH($B10,城镇人口!$B:$B,0),MATCH(M$1,城镇人口!$1:$1,0))</f>
        <v>1803200.3542431383</v>
      </c>
      <c r="N10" s="40">
        <f>INDEX(人口源表!$1:$1048576,MATCH($B10,人口源表!$A:$A,0),MATCH(N$1,人口源表!$1:$1,0))-INDEX(城镇人口!$1:$1048576,MATCH($B10,城镇人口!$B:$B,0),MATCH(N$1,城镇人口!$1:$1,0))</f>
        <v>1780990.7428776193</v>
      </c>
      <c r="O10" s="40">
        <f>INDEX(人口源表!$1:$1048576,MATCH($B10,人口源表!$A:$A,0),MATCH(O$1,人口源表!$1:$1,0))-INDEX(城镇人口!$1:$1048576,MATCH($B10,城镇人口!$B:$B,0),MATCH(O$1,城镇人口!$1:$1,0))</f>
        <v>1757800.8843940021</v>
      </c>
      <c r="P10" s="40">
        <f>INDEX(人口源表!$1:$1048576,MATCH($B10,人口源表!$A:$A,0),MATCH(P$1,人口源表!$1:$1,0))-INDEX(城镇人口!$1:$1048576,MATCH($B10,城镇人口!$B:$B,0),MATCH(P$1,城镇人口!$1:$1,0))</f>
        <v>1733628.6651274092</v>
      </c>
      <c r="Q10" s="40">
        <f>INDEX(人口源表!$1:$1048576,MATCH($B10,人口源表!$A:$A,0),MATCH(Q$1,人口源表!$1:$1,0))-INDEX(城镇人口!$1:$1048576,MATCH($B10,城镇人口!$B:$B,0),MATCH(Q$1,城镇人口!$1:$1,0))</f>
        <v>1708479.4512821762</v>
      </c>
      <c r="R10" s="40">
        <f>INDEX(人口源表!$1:$1048576,MATCH($B10,人口源表!$A:$A,0),MATCH(R$1,人口源表!$1:$1,0))-INDEX(城镇人口!$1:$1048576,MATCH($B10,城镇人口!$B:$B,0),MATCH(R$1,城镇人口!$1:$1,0))</f>
        <v>1682365.3500427529</v>
      </c>
      <c r="S10" s="40">
        <f>INDEX(人口源表!$1:$1048576,MATCH($B10,人口源表!$A:$A,0),MATCH(S$1,人口源表!$1:$1,0))-INDEX(城镇人口!$1:$1048576,MATCH($B10,城镇人口!$B:$B,0),MATCH(S$1,城镇人口!$1:$1,0))</f>
        <v>1667645.5619639708</v>
      </c>
      <c r="T10" s="40">
        <f>INDEX(人口源表!$1:$1048576,MATCH($B10,人口源表!$A:$A,0),MATCH(T$1,人口源表!$1:$1,0))-INDEX(城镇人口!$1:$1048576,MATCH($B10,城镇人口!$B:$B,0),MATCH(T$1,城镇人口!$1:$1,0))</f>
        <v>1652144.1129904995</v>
      </c>
      <c r="U10" s="40">
        <f>INDEX(人口源表!$1:$1048576,MATCH($B10,人口源表!$A:$A,0),MATCH(U$1,人口源表!$1:$1,0))-INDEX(城镇人口!$1:$1048576,MATCH($B10,城镇人口!$B:$B,0),MATCH(U$1,城镇人口!$1:$1,0))</f>
        <v>1635876.4282809393</v>
      </c>
      <c r="V10" s="40">
        <f>INDEX(人口源表!$1:$1048576,MATCH($B10,人口源表!$A:$A,0),MATCH(V$1,人口源表!$1:$1,0))-INDEX(城镇人口!$1:$1048576,MATCH($B10,城镇人口!$B:$B,0),MATCH(V$1,城镇人口!$1:$1,0))</f>
        <v>1618862.8684723829</v>
      </c>
      <c r="W10" s="40">
        <f>INDEX(人口源表!$1:$1048576,MATCH($B10,人口源表!$A:$A,0),MATCH(W$1,人口源表!$1:$1,0))-INDEX(城镇人口!$1:$1048576,MATCH($B10,城镇人口!$B:$B,0),MATCH(W$1,城镇人口!$1:$1,0))</f>
        <v>1601129.7196151647</v>
      </c>
      <c r="X10" s="40">
        <f>INDEX(人口源表!$1:$1048576,MATCH($B10,人口源表!$A:$A,0),MATCH(X$1,人口源表!$1:$1,0))-INDEX(城镇人口!$1:$1048576,MATCH($B10,城镇人口!$B:$B,0),MATCH(X$1,城镇人口!$1:$1,0))</f>
        <v>1582706.642954201</v>
      </c>
      <c r="Y10" s="40">
        <f>INDEX(人口源表!$1:$1048576,MATCH($B10,人口源表!$A:$A,0),MATCH(Y$1,人口源表!$1:$1,0))-INDEX(城镇人口!$1:$1048576,MATCH($B10,城镇人口!$B:$B,0),MATCH(Y$1,城镇人口!$1:$1,0))</f>
        <v>1563629.2221122575</v>
      </c>
      <c r="Z10" s="40">
        <f>INDEX(人口源表!$1:$1048576,MATCH($B10,人口源表!$A:$A,0),MATCH(Z$1,人口源表!$1:$1,0))-INDEX(城镇人口!$1:$1048576,MATCH($B10,城镇人口!$B:$B,0),MATCH(Z$1,城镇人口!$1:$1,0))</f>
        <v>1543936.8091605976</v>
      </c>
      <c r="AA10" s="40">
        <f>INDEX(人口源表!$1:$1048576,MATCH($B10,人口源表!$A:$A,0),MATCH(AA$1,人口源表!$1:$1,0))-INDEX(城镇人口!$1:$1048576,MATCH($B10,城镇人口!$B:$B,0),MATCH(AA$1,城镇人口!$1:$1,0))</f>
        <v>1523673.1037826408</v>
      </c>
      <c r="AB10" s="40">
        <f>INDEX(人口源表!$1:$1048576,MATCH($B10,人口源表!$A:$A,0),MATCH(AB$1,人口源表!$1:$1,0))-INDEX(城镇人口!$1:$1048576,MATCH($B10,城镇人口!$B:$B,0),MATCH(AB$1,城镇人口!$1:$1,0))</f>
        <v>1502885.9432916539</v>
      </c>
      <c r="AC10" s="40">
        <f>INDEX(人口源表!$1:$1048576,MATCH($B10,人口源表!$A:$A,0),MATCH(AC$1,人口源表!$1:$1,0))-INDEX(城镇人口!$1:$1048576,MATCH($B10,城镇人口!$B:$B,0),MATCH(AC$1,城镇人口!$1:$1,0))</f>
        <v>1484694.7528863894</v>
      </c>
      <c r="AD10" s="40">
        <f>INDEX(人口源表!$1:$1048576,MATCH($B10,人口源表!$A:$A,0),MATCH(AD$1,人口源表!$1:$1,0))-INDEX(城镇人口!$1:$1048576,MATCH($B10,城镇人口!$B:$B,0),MATCH(AD$1,城镇人口!$1:$1,0))</f>
        <v>1466075.533482749</v>
      </c>
      <c r="AE10" s="40">
        <f>INDEX(人口源表!$1:$1048576,MATCH($B10,人口源表!$A:$A,0),MATCH(AE$1,人口源表!$1:$1,0))-INDEX(城镇人口!$1:$1048576,MATCH($B10,城镇人口!$B:$B,0),MATCH(AE$1,城镇人口!$1:$1,0))</f>
        <v>1447083.6804894074</v>
      </c>
      <c r="AF10" s="40">
        <f>INDEX(人口源表!$1:$1048576,MATCH($B10,人口源表!$A:$A,0),MATCH(AF$1,人口源表!$1:$1,0))-INDEX(城镇人口!$1:$1048576,MATCH($B10,城镇人口!$B:$B,0),MATCH(AF$1,城镇人口!$1:$1,0))</f>
        <v>1427778.6033900534</v>
      </c>
      <c r="AG10" s="40">
        <f>INDEX(人口源表!$1:$1048576,MATCH($B10,人口源表!$A:$A,0),MATCH(AG$1,人口源表!$1:$1,0))-INDEX(城镇人口!$1:$1048576,MATCH($B10,城镇人口!$B:$B,0),MATCH(AG$1,城镇人口!$1:$1,0))</f>
        <v>1408222.0967337666</v>
      </c>
      <c r="AH10" s="40">
        <f>INDEX(人口源表!$1:$1048576,MATCH($B10,人口源表!$A:$A,0),MATCH(AH$1,人口源表!$1:$1,0))-INDEX(城镇人口!$1:$1048576,MATCH($B10,城镇人口!$B:$B,0),MATCH(AH$1,城镇人口!$1:$1,0))</f>
        <v>1388480.0096399705</v>
      </c>
      <c r="AI10" s="40">
        <f>INDEX(人口源表!$1:$1048576,MATCH($B10,人口源表!$A:$A,0),MATCH(AI$1,人口源表!$1:$1,0))-INDEX(城镇人口!$1:$1048576,MATCH($B10,城镇人口!$B:$B,0),MATCH(AI$1,城镇人口!$1:$1,0))</f>
        <v>1368620.9782833951</v>
      </c>
      <c r="AJ10" s="40">
        <f>INDEX(人口源表!$1:$1048576,MATCH($B10,人口源表!$A:$A,0),MATCH(AJ$1,人口源表!$1:$1,0))-INDEX(城镇人口!$1:$1048576,MATCH($B10,城镇人口!$B:$B,0),MATCH(AJ$1,城镇人口!$1:$1,0))</f>
        <v>1348716.2662542937</v>
      </c>
      <c r="AK10" s="40">
        <f>INDEX(人口源表!$1:$1048576,MATCH($B10,人口源表!$A:$A,0),MATCH(AK$1,人口源表!$1:$1,0))-INDEX(城镇人口!$1:$1048576,MATCH($B10,城镇人口!$B:$B,0),MATCH(AK$1,城镇人口!$1:$1,0))</f>
        <v>1328840.6623208467</v>
      </c>
      <c r="AL10" s="40">
        <f>INDEX(人口源表!$1:$1048576,MATCH($B10,人口源表!$A:$A,0),MATCH(AL$1,人口源表!$1:$1,0))-INDEX(城镇人口!$1:$1048576,MATCH($B10,城镇人口!$B:$B,0),MATCH(AL$1,城镇人口!$1:$1,0))</f>
        <v>1309070.1770094736</v>
      </c>
      <c r="AM10" s="40">
        <f>INDEX(人口源表!$1:$1048576,MATCH($B10,人口源表!$A:$A,0),MATCH(AM$1,人口源表!$1:$1,0))-INDEX(城镇人口!$1:$1048576,MATCH($B10,城镇人口!$B:$B,0),MATCH(AM$1,城镇人口!$1:$1,0))</f>
        <v>1289484.6994239143</v>
      </c>
      <c r="AN10" s="40">
        <f>INDEX(人口源表!$1:$1048576,MATCH($B10,人口源表!$A:$A,0),MATCH(AN$1,人口源表!$1:$1,0))-INDEX(城镇人口!$1:$1048576,MATCH($B10,城镇人口!$B:$B,0),MATCH(AN$1,城镇人口!$1:$1,0))</f>
        <v>1270165.3491210472</v>
      </c>
      <c r="AO10" s="40">
        <f>INDEX(人口源表!$1:$1048576,MATCH($B10,人口源表!$A:$A,0),MATCH(AO$1,人口源表!$1:$1,0))-INDEX(城镇人口!$1:$1048576,MATCH($B10,城镇人口!$B:$B,0),MATCH(AO$1,城镇人口!$1:$1,0))</f>
        <v>1251195.0182410781</v>
      </c>
      <c r="AP10" s="40">
        <f>INDEX(人口源表!$1:$1048576,MATCH($B10,人口源表!$A:$A,0),MATCH(AP$1,人口源表!$1:$1,0))-INDEX(城镇人口!$1:$1048576,MATCH($B10,城镇人口!$B:$B,0),MATCH(AP$1,城镇人口!$1:$1,0))</f>
        <v>1232659.5638975189</v>
      </c>
      <c r="AQ10" s="40">
        <f>INDEX(人口源表!$1:$1048576,MATCH($B10,人口源表!$A:$A,0),MATCH(AQ$1,人口源表!$1:$1,0))-INDEX(城镇人口!$1:$1048576,MATCH($B10,城镇人口!$B:$B,0),MATCH(AQ$1,城镇人口!$1:$1,0))</f>
        <v>1214645.5562894857</v>
      </c>
      <c r="AR10" s="40">
        <f>INDEX(人口源表!$1:$1048576,MATCH($B10,人口源表!$A:$A,0),MATCH(AR$1,人口源表!$1:$1,0))-INDEX(城镇人口!$1:$1048576,MATCH($B10,城镇人口!$B:$B,0),MATCH(AR$1,城镇人口!$1:$1,0))</f>
        <v>1197241.1362511246</v>
      </c>
      <c r="AS10" s="40">
        <f>INDEX(人口源表!$1:$1048576,MATCH($B10,人口源表!$A:$A,0),MATCH(AS$1,人口源表!$1:$1,0))-INDEX(城镇人口!$1:$1048576,MATCH($B10,城镇人口!$B:$B,0),MATCH(AS$1,城镇人口!$1:$1,0))</f>
        <v>1180536.4928464009</v>
      </c>
      <c r="AT10" s="40">
        <f>INDEX(人口源表!$1:$1048576,MATCH($B10,人口源表!$A:$A,0),MATCH(AT$1,人口源表!$1:$1,0))-INDEX(城镇人口!$1:$1048576,MATCH($B10,城镇人口!$B:$B,0),MATCH(AT$1,城镇人口!$1:$1,0))</f>
        <v>1164621.3318748204</v>
      </c>
      <c r="AU10" s="40">
        <f>INDEX(人口源表!$1:$1048576,MATCH($B10,人口源表!$A:$A,0),MATCH(AU$1,人口源表!$1:$1,0))-INDEX(城镇人口!$1:$1048576,MATCH($B10,城镇人口!$B:$B,0),MATCH(AU$1,城镇人口!$1:$1,0))</f>
        <v>1149588.3563669855</v>
      </c>
      <c r="AV10" s="40">
        <f>INDEX(人口源表!$1:$1048576,MATCH($B10,人口源表!$A:$A,0),MATCH(AV$1,人口源表!$1:$1,0))-INDEX(城镇人口!$1:$1048576,MATCH($B10,城镇人口!$B:$B,0),MATCH(AV$1,城镇人口!$1:$1,0))</f>
        <v>1135529.0872470122</v>
      </c>
    </row>
    <row r="11" spans="1:66" x14ac:dyDescent="0.15">
      <c r="A11" s="4" t="s">
        <v>859</v>
      </c>
      <c r="B11" s="4" t="s">
        <v>44</v>
      </c>
      <c r="C11" s="34">
        <f>VLOOKUP(B11,'[1]2016省城人口总结（根）'!B:C,2,FALSE)/100</f>
        <v>0.50348000000000004</v>
      </c>
      <c r="D11" s="40">
        <f>INDEX(人口源表!$1:$1048576,MATCH($B11,人口源表!$A:$A,0),MATCH(D$1,人口源表!$1:$1,0))-INDEX(城镇人口!$1:$1048576,MATCH($B11,城镇人口!$B:$B,0),MATCH(D$1,城镇人口!$1:$1,0))</f>
        <v>1787259.7013981021</v>
      </c>
      <c r="E11" s="40">
        <f>INDEX(人口源表!$1:$1048576,MATCH($B11,人口源表!$A:$A,0),MATCH(E$1,人口源表!$1:$1,0))-INDEX(城镇人口!$1:$1048576,MATCH($B11,城镇人口!$B:$B,0),MATCH(E$1,城镇人口!$1:$1,0))</f>
        <v>1763364.8995290715</v>
      </c>
      <c r="F11" s="40">
        <f>INDEX(人口源表!$1:$1048576,MATCH($B11,人口源表!$A:$A,0),MATCH(F$1,人口源表!$1:$1,0))-INDEX(城镇人口!$1:$1048576,MATCH($B11,城镇人口!$B:$B,0),MATCH(F$1,城镇人口!$1:$1,0))</f>
        <v>1737914.8955128195</v>
      </c>
      <c r="G11" s="40">
        <f>INDEX(人口源表!$1:$1048576,MATCH($B11,人口源表!$A:$A,0),MATCH(G$1,人口源表!$1:$1,0))-INDEX(城镇人口!$1:$1048576,MATCH($B11,城镇人口!$B:$B,0),MATCH(G$1,城镇人口!$1:$1,0))</f>
        <v>1571930.0046651349</v>
      </c>
      <c r="H11" s="40">
        <f>INDEX(人口源表!$1:$1048576,MATCH($B11,人口源表!$A:$A,0),MATCH(H$1,人口源表!$1:$1,0))-INDEX(城镇人口!$1:$1048576,MATCH($B11,城镇人口!$B:$B,0),MATCH(H$1,城镇人口!$1:$1,0))</f>
        <v>1547521.6218169343</v>
      </c>
      <c r="I11" s="40">
        <f>INDEX(人口源表!$1:$1048576,MATCH($B11,人口源表!$A:$A,0),MATCH(I$1,人口源表!$1:$1,0))-INDEX(城镇人口!$1:$1048576,MATCH($B11,城镇人口!$B:$B,0),MATCH(I$1,城镇人口!$1:$1,0))</f>
        <v>1534975.9612117419</v>
      </c>
      <c r="J11" s="40">
        <f>INDEX(人口源表!$1:$1048576,MATCH($B11,人口源表!$A:$A,0),MATCH(J$1,人口源表!$1:$1,0))-INDEX(城镇人口!$1:$1048576,MATCH($B11,城镇人口!$B:$B,0),MATCH(J$1,城镇人口!$1:$1,0))</f>
        <v>1521921.9219700145</v>
      </c>
      <c r="K11" s="40">
        <f>INDEX(人口源表!$1:$1048576,MATCH($B11,人口源表!$A:$A,0),MATCH(K$1,人口源表!$1:$1,0))-INDEX(城镇人口!$1:$1048576,MATCH($B11,城镇人口!$B:$B,0),MATCH(K$1,城镇人口!$1:$1,0))</f>
        <v>1508283.672304698</v>
      </c>
      <c r="L11" s="40">
        <f>INDEX(人口源表!$1:$1048576,MATCH($B11,人口源表!$A:$A,0),MATCH(L$1,人口源表!$1:$1,0))-INDEX(城镇人口!$1:$1048576,MATCH($B11,城镇人口!$B:$B,0),MATCH(L$1,城镇人口!$1:$1,0))</f>
        <v>1493997.3417200679</v>
      </c>
      <c r="M11" s="40">
        <f>INDEX(人口源表!$1:$1048576,MATCH($B11,人口源表!$A:$A,0),MATCH(M$1,人口源表!$1:$1,0))-INDEX(城镇人口!$1:$1048576,MATCH($B11,城镇人口!$B:$B,0),MATCH(M$1,城镇人口!$1:$1,0))</f>
        <v>1479007.1460303762</v>
      </c>
      <c r="N11" s="40">
        <f>INDEX(人口源表!$1:$1048576,MATCH($B11,人口源表!$A:$A,0),MATCH(N$1,人口源表!$1:$1,0))-INDEX(城镇人口!$1:$1048576,MATCH($B11,城镇人口!$B:$B,0),MATCH(N$1,城镇人口!$1:$1,0))</f>
        <v>1463267.7663178009</v>
      </c>
      <c r="O11" s="40">
        <f>INDEX(人口源表!$1:$1048576,MATCH($B11,人口源表!$A:$A,0),MATCH(O$1,人口源表!$1:$1,0))-INDEX(城镇人口!$1:$1048576,MATCH($B11,城镇人口!$B:$B,0),MATCH(O$1,城镇人口!$1:$1,0))</f>
        <v>1446742.7127158835</v>
      </c>
      <c r="P11" s="40">
        <f>INDEX(人口源表!$1:$1048576,MATCH($B11,人口源表!$A:$A,0),MATCH(P$1,人口源表!$1:$1,0))-INDEX(城镇人口!$1:$1048576,MATCH($B11,城镇人口!$B:$B,0),MATCH(P$1,城镇人口!$1:$1,0))</f>
        <v>1429403.6136668331</v>
      </c>
      <c r="Q11" s="40">
        <f>INDEX(人口源表!$1:$1048576,MATCH($B11,人口源表!$A:$A,0),MATCH(Q$1,人口源表!$1:$1,0))-INDEX(城镇人口!$1:$1048576,MATCH($B11,城镇人口!$B:$B,0),MATCH(Q$1,城镇人口!$1:$1,0))</f>
        <v>1411231.5850862626</v>
      </c>
      <c r="R11" s="40">
        <f>INDEX(人口源表!$1:$1048576,MATCH($B11,人口源表!$A:$A,0),MATCH(R$1,人口源表!$1:$1,0))-INDEX(城镇人口!$1:$1048576,MATCH($B11,城镇人口!$B:$B,0),MATCH(R$1,城镇人口!$1:$1,0))</f>
        <v>1392214.3989049569</v>
      </c>
      <c r="S11" s="40">
        <f>INDEX(人口源表!$1:$1048576,MATCH($B11,人口源表!$A:$A,0),MATCH(S$1,人口源表!$1:$1,0))-INDEX(城镇人口!$1:$1048576,MATCH($B11,城镇人口!$B:$B,0),MATCH(S$1,城镇人口!$1:$1,0))</f>
        <v>1382579.6111425692</v>
      </c>
      <c r="T11" s="40">
        <f>INDEX(人口源表!$1:$1048576,MATCH($B11,人口源表!$A:$A,0),MATCH(T$1,人口源表!$1:$1,0))-INDEX(城镇人口!$1:$1048576,MATCH($B11,城镇人口!$B:$B,0),MATCH(T$1,城镇人口!$1:$1,0))</f>
        <v>1372253.1956416455</v>
      </c>
      <c r="U11" s="40">
        <f>INDEX(人口源表!$1:$1048576,MATCH($B11,人口源表!$A:$A,0),MATCH(U$1,人口源表!$1:$1,0))-INDEX(城镇人口!$1:$1048576,MATCH($B11,城镇人口!$B:$B,0),MATCH(U$1,城镇人口!$1:$1,0))</f>
        <v>1361232.8620143877</v>
      </c>
      <c r="V11" s="40">
        <f>INDEX(人口源表!$1:$1048576,MATCH($B11,人口源表!$A:$A,0),MATCH(V$1,人口源表!$1:$1,0))-INDEX(城镇人口!$1:$1048576,MATCH($B11,城镇人口!$B:$B,0),MATCH(V$1,城镇人口!$1:$1,0))</f>
        <v>1349523.2446225157</v>
      </c>
      <c r="W11" s="40">
        <f>INDEX(人口源表!$1:$1048576,MATCH($B11,人口源表!$A:$A,0),MATCH(W$1,人口源表!$1:$1,0))-INDEX(城镇人口!$1:$1048576,MATCH($B11,城镇人口!$B:$B,0),MATCH(W$1,城镇人口!$1:$1,0))</f>
        <v>1337133.3271686363</v>
      </c>
      <c r="X11" s="40">
        <f>INDEX(人口源表!$1:$1048576,MATCH($B11,人口源表!$A:$A,0),MATCH(X$1,人口源表!$1:$1,0))-INDEX(城镇人口!$1:$1048576,MATCH($B11,城镇人口!$B:$B,0),MATCH(X$1,城镇人口!$1:$1,0))</f>
        <v>1324078.2299529817</v>
      </c>
      <c r="Y11" s="40">
        <f>INDEX(人口源表!$1:$1048576,MATCH($B11,人口源表!$A:$A,0),MATCH(Y$1,人口源表!$1:$1,0))-INDEX(城镇人口!$1:$1048576,MATCH($B11,城镇人口!$B:$B,0),MATCH(Y$1,城镇人口!$1:$1,0))</f>
        <v>1310378.9835146214</v>
      </c>
      <c r="Z11" s="40">
        <f>INDEX(人口源表!$1:$1048576,MATCH($B11,人口源表!$A:$A,0),MATCH(Z$1,人口源表!$1:$1,0))-INDEX(城镇人口!$1:$1048576,MATCH($B11,城镇人口!$B:$B,0),MATCH(Z$1,城镇人口!$1:$1,0))</f>
        <v>1296060.7756448938</v>
      </c>
      <c r="AA11" s="40">
        <f>INDEX(人口源表!$1:$1048576,MATCH($B11,人口源表!$A:$A,0),MATCH(AA$1,人口源表!$1:$1,0))-INDEX(城镇人口!$1:$1048576,MATCH($B11,城镇人口!$B:$B,0),MATCH(AA$1,城镇人口!$1:$1,0))</f>
        <v>1281154.6686106171</v>
      </c>
      <c r="AB11" s="40">
        <f>INDEX(人口源表!$1:$1048576,MATCH($B11,人口源表!$A:$A,0),MATCH(AB$1,人口源表!$1:$1,0))-INDEX(城镇人口!$1:$1048576,MATCH($B11,城镇人口!$B:$B,0),MATCH(AB$1,城镇人口!$1:$1,0))</f>
        <v>1265695.4745111116</v>
      </c>
      <c r="AC11" s="40">
        <f>INDEX(人口源表!$1:$1048576,MATCH($B11,人口源表!$A:$A,0),MATCH(AC$1,人口源表!$1:$1,0))-INDEX(城镇人口!$1:$1048576,MATCH($B11,城镇人口!$B:$B,0),MATCH(AC$1,城镇人口!$1:$1,0))</f>
        <v>1252310.2048545652</v>
      </c>
      <c r="AD11" s="40">
        <f>INDEX(人口源表!$1:$1048576,MATCH($B11,人口源表!$A:$A,0),MATCH(AD$1,人口源表!$1:$1,0))-INDEX(城镇人口!$1:$1048576,MATCH($B11,城镇人口!$B:$B,0),MATCH(AD$1,城镇人口!$1:$1,0))</f>
        <v>1238454.1183359469</v>
      </c>
      <c r="AE11" s="40">
        <f>INDEX(人口源表!$1:$1048576,MATCH($B11,人口源表!$A:$A,0),MATCH(AE$1,人口源表!$1:$1,0))-INDEX(城镇人口!$1:$1048576,MATCH($B11,城镇人口!$B:$B,0),MATCH(AE$1,城镇人口!$1:$1,0))</f>
        <v>1224171.8571393718</v>
      </c>
      <c r="AF11" s="40">
        <f>INDEX(人口源表!$1:$1048576,MATCH($B11,人口源表!$A:$A,0),MATCH(AF$1,人口源表!$1:$1,0))-INDEX(城镇人口!$1:$1048576,MATCH($B11,城镇人口!$B:$B,0),MATCH(AF$1,城镇人口!$1:$1,0))</f>
        <v>1209512.3539426611</v>
      </c>
      <c r="AG11" s="40">
        <f>INDEX(人口源表!$1:$1048576,MATCH($B11,人口源表!$A:$A,0),MATCH(AG$1,人口源表!$1:$1,0))-INDEX(城镇人口!$1:$1048576,MATCH($B11,城镇人口!$B:$B,0),MATCH(AG$1,城镇人口!$1:$1,0))</f>
        <v>1194528.6563821291</v>
      </c>
      <c r="AH11" s="40">
        <f>INDEX(人口源表!$1:$1048576,MATCH($B11,人口源表!$A:$A,0),MATCH(AH$1,人口源表!$1:$1,0))-INDEX(城镇人口!$1:$1048576,MATCH($B11,城镇人口!$B:$B,0),MATCH(AH$1,城镇人口!$1:$1,0))</f>
        <v>1179277.0289331758</v>
      </c>
      <c r="AI11" s="40">
        <f>INDEX(人口源表!$1:$1048576,MATCH($B11,人口源表!$A:$A,0),MATCH(AI$1,人口源表!$1:$1,0))-INDEX(城镇人口!$1:$1048576,MATCH($B11,城镇人口!$B:$B,0),MATCH(AI$1,城镇人口!$1:$1,0))</f>
        <v>1163818.2291719692</v>
      </c>
      <c r="AJ11" s="40">
        <f>INDEX(人口源表!$1:$1048576,MATCH($B11,人口源表!$A:$A,0),MATCH(AJ$1,人口源表!$1:$1,0))-INDEX(城镇人口!$1:$1048576,MATCH($B11,城镇人口!$B:$B,0),MATCH(AJ$1,城镇人口!$1:$1,0))</f>
        <v>1148216.235849415</v>
      </c>
      <c r="AK11" s="40">
        <f>INDEX(人口源表!$1:$1048576,MATCH($B11,人口源表!$A:$A,0),MATCH(AK$1,人口源表!$1:$1,0))-INDEX(城镇人口!$1:$1048576,MATCH($B11,城镇人口!$B:$B,0),MATCH(AK$1,城镇人口!$1:$1,0))</f>
        <v>1132537.0184243505</v>
      </c>
      <c r="AL11" s="40">
        <f>INDEX(人口源表!$1:$1048576,MATCH($B11,人口源表!$A:$A,0),MATCH(AL$1,人口源表!$1:$1,0))-INDEX(城镇人口!$1:$1048576,MATCH($B11,城镇人口!$B:$B,0),MATCH(AL$1,城镇人口!$1:$1,0))</f>
        <v>1116851.5559605423</v>
      </c>
      <c r="AM11" s="40">
        <f>INDEX(人口源表!$1:$1048576,MATCH($B11,人口源表!$A:$A,0),MATCH(AM$1,人口源表!$1:$1,0))-INDEX(城镇人口!$1:$1048576,MATCH($B11,城镇人口!$B:$B,0),MATCH(AM$1,城镇人口!$1:$1,0))</f>
        <v>1101232.1072084582</v>
      </c>
      <c r="AN11" s="40">
        <f>INDEX(人口源表!$1:$1048576,MATCH($B11,人口源表!$A:$A,0),MATCH(AN$1,人口源表!$1:$1,0))-INDEX(城镇人口!$1:$1048576,MATCH($B11,城镇人口!$B:$B,0),MATCH(AN$1,城镇人口!$1:$1,0))</f>
        <v>1085754.50239973</v>
      </c>
      <c r="AO11" s="40">
        <f>INDEX(人口源表!$1:$1048576,MATCH($B11,人口源表!$A:$A,0),MATCH(AO$1,人口源表!$1:$1,0))-INDEX(城镇人口!$1:$1048576,MATCH($B11,城镇人口!$B:$B,0),MATCH(AO$1,城镇人口!$1:$1,0))</f>
        <v>1070496.5544162039</v>
      </c>
      <c r="AP11" s="40">
        <f>INDEX(人口源表!$1:$1048576,MATCH($B11,人口源表!$A:$A,0),MATCH(AP$1,人口源表!$1:$1,0))-INDEX(城镇人口!$1:$1048576,MATCH($B11,城镇人口!$B:$B,0),MATCH(AP$1,城镇人口!$1:$1,0))</f>
        <v>1055538.9123580353</v>
      </c>
      <c r="AQ11" s="40">
        <f>INDEX(人口源表!$1:$1048576,MATCH($B11,人口源表!$A:$A,0),MATCH(AQ$1,人口源表!$1:$1,0))-INDEX(城镇人口!$1:$1048576,MATCH($B11,城镇人口!$B:$B,0),MATCH(AQ$1,城镇人口!$1:$1,0))</f>
        <v>1040964.1771512022</v>
      </c>
      <c r="AR11" s="40">
        <f>INDEX(人口源表!$1:$1048576,MATCH($B11,人口源表!$A:$A,0),MATCH(AR$1,人口源表!$1:$1,0))-INDEX(城镇人口!$1:$1048576,MATCH($B11,城镇人口!$B:$B,0),MATCH(AR$1,城镇人口!$1:$1,0))</f>
        <v>1026856.3806062308</v>
      </c>
      <c r="AS11" s="40">
        <f>INDEX(人口源表!$1:$1048576,MATCH($B11,人口源表!$A:$A,0),MATCH(AS$1,人口源表!$1:$1,0))-INDEX(城镇人口!$1:$1048576,MATCH($B11,城镇人口!$B:$B,0),MATCH(AS$1,城镇人口!$1:$1,0))</f>
        <v>1013302.143889504</v>
      </c>
      <c r="AT11" s="40">
        <f>INDEX(人口源表!$1:$1048576,MATCH($B11,人口源表!$A:$A,0),MATCH(AT$1,人口源表!$1:$1,0))-INDEX(城镇人口!$1:$1048576,MATCH($B11,城镇人口!$B:$B,0),MATCH(AT$1,城镇人口!$1:$1,0))</f>
        <v>1000388.7968963208</v>
      </c>
      <c r="AU11" s="40">
        <f>INDEX(人口源表!$1:$1048576,MATCH($B11,人口源表!$A:$A,0),MATCH(AU$1,人口源表!$1:$1,0))-INDEX(城镇人口!$1:$1048576,MATCH($B11,城镇人口!$B:$B,0),MATCH(AU$1,城镇人口!$1:$1,0))</f>
        <v>988206.18151351484</v>
      </c>
      <c r="AV11" s="40">
        <f>INDEX(人口源表!$1:$1048576,MATCH($B11,人口源表!$A:$A,0),MATCH(AV$1,人口源表!$1:$1,0))-INDEX(城镇人口!$1:$1048576,MATCH($B11,城镇人口!$B:$B,0),MATCH(AV$1,城镇人口!$1:$1,0))</f>
        <v>976843.80199897219</v>
      </c>
    </row>
    <row r="12" spans="1:66" x14ac:dyDescent="0.15">
      <c r="A12" s="4" t="s">
        <v>859</v>
      </c>
      <c r="B12" s="4" t="s">
        <v>46</v>
      </c>
      <c r="C12" s="34">
        <f>VLOOKUP(B12,'[1]2016省城人口总结（根）'!B:C,2,FALSE)/100</f>
        <v>0.55679999999999996</v>
      </c>
      <c r="D12" s="40">
        <f>INDEX(人口源表!$1:$1048576,MATCH($B12,人口源表!$A:$A,0),MATCH(D$1,人口源表!$1:$1,0))-INDEX(城镇人口!$1:$1048576,MATCH($B12,城镇人口!$B:$B,0),MATCH(D$1,城镇人口!$1:$1,0))</f>
        <v>3304683.0738297557</v>
      </c>
      <c r="E12" s="40">
        <f>INDEX(人口源表!$1:$1048576,MATCH($B12,人口源表!$A:$A,0),MATCH(E$1,人口源表!$1:$1,0))-INDEX(城镇人口!$1:$1048576,MATCH($B12,城镇人口!$B:$B,0),MATCH(E$1,城镇人口!$1:$1,0))</f>
        <v>3250389.0323529001</v>
      </c>
      <c r="F12" s="40">
        <f>INDEX(人口源表!$1:$1048576,MATCH($B12,人口源表!$A:$A,0),MATCH(F$1,人口源表!$1:$1,0))-INDEX(城镇人口!$1:$1048576,MATCH($B12,城镇人口!$B:$B,0),MATCH(F$1,城镇人口!$1:$1,0))</f>
        <v>3192507.9210943757</v>
      </c>
      <c r="G12" s="40">
        <f>INDEX(人口源表!$1:$1048576,MATCH($B12,人口源表!$A:$A,0),MATCH(G$1,人口源表!$1:$1,0))-INDEX(城镇人口!$1:$1048576,MATCH($B12,城镇人口!$B:$B,0),MATCH(G$1,城镇人口!$1:$1,0))</f>
        <v>3010496.6716215732</v>
      </c>
      <c r="H12" s="40">
        <f>INDEX(人口源表!$1:$1048576,MATCH($B12,人口源表!$A:$A,0),MATCH(H$1,人口源表!$1:$1,0))-INDEX(城镇人口!$1:$1048576,MATCH($B12,城镇人口!$B:$B,0),MATCH(H$1,城镇人口!$1:$1,0))</f>
        <v>2951681.6362393107</v>
      </c>
      <c r="I12" s="40">
        <f>INDEX(人口源表!$1:$1048576,MATCH($B12,人口源表!$A:$A,0),MATCH(I$1,人口源表!$1:$1,0))-INDEX(城镇人口!$1:$1048576,MATCH($B12,城镇人口!$B:$B,0),MATCH(I$1,城镇人口!$1:$1,0))</f>
        <v>2921247.167971815</v>
      </c>
      <c r="J12" s="40">
        <f>INDEX(人口源表!$1:$1048576,MATCH($B12,人口源表!$A:$A,0),MATCH(J$1,人口源表!$1:$1,0))-INDEX(城镇人口!$1:$1048576,MATCH($B12,城镇人口!$B:$B,0),MATCH(J$1,城镇人口!$1:$1,0))</f>
        <v>2889537.1895154128</v>
      </c>
      <c r="K12" s="40">
        <f>INDEX(人口源表!$1:$1048576,MATCH($B12,人口源表!$A:$A,0),MATCH(K$1,人口源表!$1:$1,0))-INDEX(城镇人口!$1:$1048576,MATCH($B12,城镇人口!$B:$B,0),MATCH(K$1,城镇人口!$1:$1,0))</f>
        <v>2856457.8883143244</v>
      </c>
      <c r="L12" s="40">
        <f>INDEX(人口源表!$1:$1048576,MATCH($B12,人口源表!$A:$A,0),MATCH(L$1,人口源表!$1:$1,0))-INDEX(城镇人口!$1:$1048576,MATCH($B12,城镇人口!$B:$B,0),MATCH(L$1,城镇人口!$1:$1,0))</f>
        <v>2821930.3556041475</v>
      </c>
      <c r="M12" s="40">
        <f>INDEX(人口源表!$1:$1048576,MATCH($B12,人口源表!$A:$A,0),MATCH(M$1,人口源表!$1:$1,0))-INDEX(城镇人口!$1:$1048576,MATCH($B12,城镇人口!$B:$B,0),MATCH(M$1,城镇人口!$1:$1,0))</f>
        <v>2785890.8546592481</v>
      </c>
      <c r="N12" s="40">
        <f>INDEX(人口源表!$1:$1048576,MATCH($B12,人口源表!$A:$A,0),MATCH(N$1,人口源表!$1:$1,0))-INDEX(城镇人口!$1:$1048576,MATCH($B12,城镇人口!$B:$B,0),MATCH(N$1,城镇人口!$1:$1,0))</f>
        <v>2748288.0562919434</v>
      </c>
      <c r="O12" s="40">
        <f>INDEX(人口源表!$1:$1048576,MATCH($B12,人口源表!$A:$A,0),MATCH(O$1,人口源表!$1:$1,0))-INDEX(城镇人口!$1:$1048576,MATCH($B12,城镇人口!$B:$B,0),MATCH(O$1,城镇人口!$1:$1,0))</f>
        <v>2709084.8199557392</v>
      </c>
      <c r="P12" s="40">
        <f>INDEX(人口源表!$1:$1048576,MATCH($B12,人口源表!$A:$A,0),MATCH(P$1,人口源表!$1:$1,0))-INDEX(城镇人口!$1:$1048576,MATCH($B12,城镇人口!$B:$B,0),MATCH(P$1,城镇人口!$1:$1,0))</f>
        <v>2668256.1820060555</v>
      </c>
      <c r="Q12" s="40">
        <f>INDEX(人口源表!$1:$1048576,MATCH($B12,人口源表!$A:$A,0),MATCH(Q$1,人口源表!$1:$1,0))-INDEX(城镇人口!$1:$1048576,MATCH($B12,城镇人口!$B:$B,0),MATCH(Q$1,城镇人口!$1:$1,0))</f>
        <v>2625789.9192310246</v>
      </c>
      <c r="R12" s="40">
        <f>INDEX(人口源表!$1:$1048576,MATCH($B12,人口源表!$A:$A,0),MATCH(R$1,人口源表!$1:$1,0))-INDEX(城镇人口!$1:$1048576,MATCH($B12,城镇人口!$B:$B,0),MATCH(R$1,城镇人口!$1:$1,0))</f>
        <v>2581684.927216609</v>
      </c>
      <c r="S12" s="40">
        <f>INDEX(人口源表!$1:$1048576,MATCH($B12,人口源表!$A:$A,0),MATCH(S$1,人口源表!$1:$1,0))-INDEX(城镇人口!$1:$1048576,MATCH($B12,城镇人口!$B:$B,0),MATCH(S$1,城镇人口!$1:$1,0))</f>
        <v>2560824.0564852851</v>
      </c>
      <c r="T12" s="40">
        <f>INDEX(人口源表!$1:$1048576,MATCH($B12,人口源表!$A:$A,0),MATCH(T$1,人口源表!$1:$1,0))-INDEX(城镇人口!$1:$1048576,MATCH($B12,城镇人口!$B:$B,0),MATCH(T$1,城镇人口!$1:$1,0))</f>
        <v>2538787.7333529964</v>
      </c>
      <c r="U12" s="40">
        <f>INDEX(人口源表!$1:$1048576,MATCH($B12,人口源表!$A:$A,0),MATCH(U$1,人口源表!$1:$1,0))-INDEX(城镇人口!$1:$1048576,MATCH($B12,城镇人口!$B:$B,0),MATCH(U$1,城镇人口!$1:$1,0))</f>
        <v>2515581.7763192775</v>
      </c>
      <c r="V12" s="40">
        <f>INDEX(人口源表!$1:$1048576,MATCH($B12,人口源表!$A:$A,0),MATCH(V$1,人口源表!$1:$1,0))-INDEX(城镇人口!$1:$1048576,MATCH($B12,城镇人口!$B:$B,0),MATCH(V$1,城镇人口!$1:$1,0))</f>
        <v>2491221.0580279361</v>
      </c>
      <c r="W12" s="40">
        <f>INDEX(人口源表!$1:$1048576,MATCH($B12,人口源表!$A:$A,0),MATCH(W$1,人口源表!$1:$1,0))-INDEX(城镇人口!$1:$1048576,MATCH($B12,城镇人口!$B:$B,0),MATCH(W$1,城镇人口!$1:$1,0))</f>
        <v>2465727.8143204432</v>
      </c>
      <c r="X12" s="40">
        <f>INDEX(人口源表!$1:$1048576,MATCH($B12,人口源表!$A:$A,0),MATCH(X$1,人口源表!$1:$1,0))-INDEX(城镇人口!$1:$1048576,MATCH($B12,城镇人口!$B:$B,0),MATCH(X$1,城镇人口!$1:$1,0))</f>
        <v>2439131.3164277487</v>
      </c>
      <c r="Y12" s="40">
        <f>INDEX(人口源表!$1:$1048576,MATCH($B12,人口源表!$A:$A,0),MATCH(Y$1,人口源表!$1:$1,0))-INDEX(城镇人口!$1:$1048576,MATCH($B12,城镇人口!$B:$B,0),MATCH(Y$1,城镇人口!$1:$1,0))</f>
        <v>2411467.538191461</v>
      </c>
      <c r="Z12" s="40">
        <f>INDEX(人口源表!$1:$1048576,MATCH($B12,人口源表!$A:$A,0),MATCH(Z$1,人口源表!$1:$1,0))-INDEX(城镇人口!$1:$1048576,MATCH($B12,城镇人口!$B:$B,0),MATCH(Z$1,城镇人口!$1:$1,0))</f>
        <v>2382779.133484235</v>
      </c>
      <c r="AA12" s="40">
        <f>INDEX(人口源表!$1:$1048576,MATCH($B12,人口源表!$A:$A,0),MATCH(AA$1,人口源表!$1:$1,0))-INDEX(城镇人口!$1:$1048576,MATCH($B12,城镇人口!$B:$B,0),MATCH(AA$1,城镇人口!$1:$1,0))</f>
        <v>2353115.0761949681</v>
      </c>
      <c r="AB12" s="40">
        <f>INDEX(人口源表!$1:$1048576,MATCH($B12,人口源表!$A:$A,0),MATCH(AB$1,人口源表!$1:$1,0))-INDEX(城镇人口!$1:$1048576,MATCH($B12,城镇人口!$B:$B,0),MATCH(AB$1,城镇人口!$1:$1,0))</f>
        <v>2322530.2948099505</v>
      </c>
      <c r="AC12" s="40">
        <f>INDEX(人口源表!$1:$1048576,MATCH($B12,人口源表!$A:$A,0),MATCH(AC$1,人口源表!$1:$1,0))-INDEX(城镇人口!$1:$1048576,MATCH($B12,城镇人口!$B:$B,0),MATCH(AC$1,城镇人口!$1:$1,0))</f>
        <v>2297475.9173635058</v>
      </c>
      <c r="AD12" s="40">
        <f>INDEX(人口源表!$1:$1048576,MATCH($B12,人口源表!$A:$A,0),MATCH(AD$1,人口源表!$1:$1,0))-INDEX(城镇人口!$1:$1048576,MATCH($B12,城镇人口!$B:$B,0),MATCH(AD$1,城镇人口!$1:$1,0))</f>
        <v>2271647.4858566225</v>
      </c>
      <c r="AE12" s="40">
        <f>INDEX(人口源表!$1:$1048576,MATCH($B12,人口源表!$A:$A,0),MATCH(AE$1,人口源表!$1:$1,0))-INDEX(城镇人口!$1:$1048576,MATCH($B12,城镇人口!$B:$B,0),MATCH(AE$1,城镇人口!$1:$1,0))</f>
        <v>2245108.2287067026</v>
      </c>
      <c r="AF12" s="40">
        <f>INDEX(人口源表!$1:$1048576,MATCH($B12,人口源表!$A:$A,0),MATCH(AF$1,人口源表!$1:$1,0))-INDEX(城镇人口!$1:$1048576,MATCH($B12,城镇人口!$B:$B,0),MATCH(AF$1,城镇人口!$1:$1,0))</f>
        <v>2217926.597158974</v>
      </c>
      <c r="AG12" s="40">
        <f>INDEX(人口源表!$1:$1048576,MATCH($B12,人口源表!$A:$A,0),MATCH(AG$1,人口源表!$1:$1,0))-INDEX(城镇人口!$1:$1048576,MATCH($B12,城镇人口!$B:$B,0),MATCH(AG$1,城镇人口!$1:$1,0))</f>
        <v>2190175.665837259</v>
      </c>
      <c r="AH12" s="40">
        <f>INDEX(人口源表!$1:$1048576,MATCH($B12,人口源表!$A:$A,0),MATCH(AH$1,人口源表!$1:$1,0))-INDEX(城镇人口!$1:$1048576,MATCH($B12,城镇人口!$B:$B,0),MATCH(AH$1,城镇人口!$1:$1,0))</f>
        <v>2161931.668135846</v>
      </c>
      <c r="AI12" s="40">
        <f>INDEX(人口源表!$1:$1048576,MATCH($B12,人口源表!$A:$A,0),MATCH(AI$1,人口源表!$1:$1,0))-INDEX(城镇人口!$1:$1048576,MATCH($B12,城镇人口!$B:$B,0),MATCH(AI$1,城镇人口!$1:$1,0))</f>
        <v>2133276.361078891</v>
      </c>
      <c r="AJ12" s="40">
        <f>INDEX(人口源表!$1:$1048576,MATCH($B12,人口源表!$A:$A,0),MATCH(AJ$1,人口源表!$1:$1,0))-INDEX(城镇人口!$1:$1048576,MATCH($B12,城镇人口!$B:$B,0),MATCH(AJ$1,城镇人口!$1:$1,0))</f>
        <v>2104293.7856370201</v>
      </c>
      <c r="AK12" s="40">
        <f>INDEX(人口源表!$1:$1048576,MATCH($B12,人口源表!$A:$A,0),MATCH(AK$1,人口源表!$1:$1,0))-INDEX(城镇人口!$1:$1048576,MATCH($B12,城镇人口!$B:$B,0),MATCH(AK$1,城镇人口!$1:$1,0))</f>
        <v>2075072.0213388028</v>
      </c>
      <c r="AL12" s="40">
        <f>INDEX(人口源表!$1:$1048576,MATCH($B12,人口源表!$A:$A,0),MATCH(AL$1,人口源表!$1:$1,0))-INDEX(城镇人口!$1:$1048576,MATCH($B12,城镇人口!$B:$B,0),MATCH(AL$1,城镇人口!$1:$1,0))</f>
        <v>2045701.7247468503</v>
      </c>
      <c r="AM12" s="40">
        <f>INDEX(人口源表!$1:$1048576,MATCH($B12,人口源表!$A:$A,0),MATCH(AM$1,人口源表!$1:$1,0))-INDEX(城镇人口!$1:$1048576,MATCH($B12,城镇人口!$B:$B,0),MATCH(AM$1,城镇人口!$1:$1,0))</f>
        <v>2016276.4040217996</v>
      </c>
      <c r="AN12" s="40">
        <f>INDEX(人口源表!$1:$1048576,MATCH($B12,人口源表!$A:$A,0),MATCH(AN$1,人口源表!$1:$1,0))-INDEX(城镇人口!$1:$1048576,MATCH($B12,城镇人口!$B:$B,0),MATCH(AN$1,城镇人口!$1:$1,0))</f>
        <v>1986892.6577622863</v>
      </c>
      <c r="AO12" s="40">
        <f>INDEX(人口源表!$1:$1048576,MATCH($B12,人口源表!$A:$A,0),MATCH(AO$1,人口源表!$1:$1,0))-INDEX(城镇人口!$1:$1048576,MATCH($B12,城镇人口!$B:$B,0),MATCH(AO$1,城镇人口!$1:$1,0))</f>
        <v>1957647.9144832399</v>
      </c>
      <c r="AP12" s="40">
        <f>INDEX(人口源表!$1:$1048576,MATCH($B12,人口源表!$A:$A,0),MATCH(AP$1,人口源表!$1:$1,0))-INDEX(城镇人口!$1:$1048576,MATCH($B12,城镇人口!$B:$B,0),MATCH(AP$1,城镇人口!$1:$1,0))</f>
        <v>1928642.3475475982</v>
      </c>
      <c r="AQ12" s="40">
        <f>INDEX(人口源表!$1:$1048576,MATCH($B12,人口源表!$A:$A,0),MATCH(AQ$1,人口源表!$1:$1,0))-INDEX(城镇人口!$1:$1048576,MATCH($B12,城镇人口!$B:$B,0),MATCH(AQ$1,城镇人口!$1:$1,0))</f>
        <v>1899977.1688340763</v>
      </c>
      <c r="AR12" s="40">
        <f>INDEX(人口源表!$1:$1048576,MATCH($B12,人口源表!$A:$A,0),MATCH(AR$1,人口源表!$1:$1,0))-INDEX(城镇人口!$1:$1048576,MATCH($B12,城镇人口!$B:$B,0),MATCH(AR$1,城镇人口!$1:$1,0))</f>
        <v>1871755.1247026436</v>
      </c>
      <c r="AS12" s="40">
        <f>INDEX(人口源表!$1:$1048576,MATCH($B12,人口源表!$A:$A,0),MATCH(AS$1,人口源表!$1:$1,0))-INDEX(城镇人口!$1:$1048576,MATCH($B12,城镇人口!$B:$B,0),MATCH(AS$1,城镇人口!$1:$1,0))</f>
        <v>1844079.1001586858</v>
      </c>
      <c r="AT12" s="40">
        <f>INDEX(人口源表!$1:$1048576,MATCH($B12,人口源表!$A:$A,0),MATCH(AT$1,人口源表!$1:$1,0))-INDEX(城镇人口!$1:$1048576,MATCH($B12,城镇人口!$B:$B,0),MATCH(AT$1,城镇人口!$1:$1,0))</f>
        <v>1817053.3848965224</v>
      </c>
      <c r="AU12" s="40">
        <f>INDEX(人口源表!$1:$1048576,MATCH($B12,人口源表!$A:$A,0),MATCH(AU$1,人口源表!$1:$1,0))-INDEX(城镇人口!$1:$1048576,MATCH($B12,城镇人口!$B:$B,0),MATCH(AU$1,城镇人口!$1:$1,0))</f>
        <v>1790781.7505242061</v>
      </c>
      <c r="AV12" s="40">
        <f>INDEX(人口源表!$1:$1048576,MATCH($B12,人口源表!$A:$A,0),MATCH(AV$1,人口源表!$1:$1,0))-INDEX(城镇人口!$1:$1048576,MATCH($B12,城镇人口!$B:$B,0),MATCH(AV$1,城镇人口!$1:$1,0))</f>
        <v>1765367.9131924203</v>
      </c>
    </row>
    <row r="13" spans="1:66" x14ac:dyDescent="0.15">
      <c r="A13" s="4" t="s">
        <v>859</v>
      </c>
      <c r="B13" s="4" t="s">
        <v>48</v>
      </c>
      <c r="C13" s="34">
        <f>VLOOKUP(B13,'[1]2016省城人口总结（根）'!B:C,2,FALSE)/100</f>
        <v>0.58345999999999998</v>
      </c>
      <c r="D13" s="40">
        <f>INDEX(人口源表!$1:$1048576,MATCH($B13,人口源表!$A:$A,0),MATCH(D$1,人口源表!$1:$1,0))-INDEX(城镇人口!$1:$1048576,MATCH($B13,城镇人口!$B:$B,0),MATCH(D$1,城镇人口!$1:$1,0))</f>
        <v>1913174.8099229713</v>
      </c>
      <c r="E13" s="40">
        <f>INDEX(人口源表!$1:$1048576,MATCH($B13,人口源表!$A:$A,0),MATCH(E$1,人口源表!$1:$1,0))-INDEX(城镇人口!$1:$1048576,MATCH($B13,城镇人口!$B:$B,0),MATCH(E$1,城镇人口!$1:$1,0))</f>
        <v>1880593.1678302772</v>
      </c>
      <c r="F13" s="40">
        <f>INDEX(人口源表!$1:$1048576,MATCH($B13,人口源表!$A:$A,0),MATCH(F$1,人口源表!$1:$1,0))-INDEX(城镇人口!$1:$1048576,MATCH($B13,城镇人口!$B:$B,0),MATCH(F$1,城镇人口!$1:$1,0))</f>
        <v>1845612.2811319237</v>
      </c>
      <c r="G13" s="40">
        <f>INDEX(人口源表!$1:$1048576,MATCH($B13,人口源表!$A:$A,0),MATCH(G$1,人口源表!$1:$1,0))-INDEX(城镇人口!$1:$1048576,MATCH($B13,城镇人口!$B:$B,0),MATCH(G$1,城镇人口!$1:$1,0))</f>
        <v>2091515.2116429973</v>
      </c>
      <c r="H13" s="40">
        <f>INDEX(人口源表!$1:$1048576,MATCH($B13,人口源表!$A:$A,0),MATCH(H$1,人口源表!$1:$1,0))-INDEX(城镇人口!$1:$1048576,MATCH($B13,城镇人口!$B:$B,0),MATCH(H$1,城镇人口!$1:$1,0))</f>
        <v>2053308.3557559713</v>
      </c>
      <c r="I13" s="40">
        <f>INDEX(人口源表!$1:$1048576,MATCH($B13,人口源表!$A:$A,0),MATCH(I$1,人口源表!$1:$1,0))-INDEX(城镇人口!$1:$1048576,MATCH($B13,城镇人口!$B:$B,0),MATCH(I$1,城镇人口!$1:$1,0))</f>
        <v>2035275.5778469229</v>
      </c>
      <c r="J13" s="40">
        <f>INDEX(人口源表!$1:$1048576,MATCH($B13,人口源表!$A:$A,0),MATCH(J$1,人口源表!$1:$1,0))-INDEX(城镇人口!$1:$1048576,MATCH($B13,城镇人口!$B:$B,0),MATCH(J$1,城镇人口!$1:$1,0))</f>
        <v>2014530.249435816</v>
      </c>
      <c r="K13" s="40">
        <f>INDEX(人口源表!$1:$1048576,MATCH($B13,人口源表!$A:$A,0),MATCH(K$1,人口源表!$1:$1,0))-INDEX(城镇人口!$1:$1048576,MATCH($B13,城镇人口!$B:$B,0),MATCH(K$1,城镇人口!$1:$1,0))</f>
        <v>1991250.4732382149</v>
      </c>
      <c r="L13" s="40">
        <f>INDEX(人口源表!$1:$1048576,MATCH($B13,人口源表!$A:$A,0),MATCH(L$1,人口源表!$1:$1,0))-INDEX(城镇人口!$1:$1048576,MATCH($B13,城镇人口!$B:$B,0),MATCH(L$1,城镇人口!$1:$1,0))</f>
        <v>1965607.6079046633</v>
      </c>
      <c r="M13" s="40">
        <f>INDEX(人口源表!$1:$1048576,MATCH($B13,人口源表!$A:$A,0),MATCH(M$1,人口源表!$1:$1,0))-INDEX(城镇人口!$1:$1048576,MATCH($B13,城镇人口!$B:$B,0),MATCH(M$1,城镇人口!$1:$1,0))</f>
        <v>1937764.915626294</v>
      </c>
      <c r="N13" s="40">
        <f>INDEX(人口源表!$1:$1048576,MATCH($B13,人口源表!$A:$A,0),MATCH(N$1,人口源表!$1:$1,0))-INDEX(城镇人口!$1:$1048576,MATCH($B13,城镇人口!$B:$B,0),MATCH(N$1,城镇人口!$1:$1,0))</f>
        <v>1907878.3936054301</v>
      </c>
      <c r="O13" s="40">
        <f>INDEX(人口源表!$1:$1048576,MATCH($B13,人口源表!$A:$A,0),MATCH(O$1,人口源表!$1:$1,0))-INDEX(城镇人口!$1:$1048576,MATCH($B13,城镇人口!$B:$B,0),MATCH(O$1,城镇人口!$1:$1,0))</f>
        <v>1876096.5396036715</v>
      </c>
      <c r="P13" s="40">
        <f>INDEX(人口源表!$1:$1048576,MATCH($B13,人口源表!$A:$A,0),MATCH(P$1,人口源表!$1:$1,0))-INDEX(城镇人口!$1:$1048576,MATCH($B13,城镇人口!$B:$B,0),MATCH(P$1,城镇人口!$1:$1,0))</f>
        <v>1842561.1340355887</v>
      </c>
      <c r="Q13" s="40">
        <f>INDEX(人口源表!$1:$1048576,MATCH($B13,人口源表!$A:$A,0),MATCH(Q$1,人口源表!$1:$1,0))-INDEX(城镇人口!$1:$1048576,MATCH($B13,城镇人口!$B:$B,0),MATCH(Q$1,城镇人口!$1:$1,0))</f>
        <v>1807406.042173015</v>
      </c>
      <c r="R13" s="40">
        <f>INDEX(人口源表!$1:$1048576,MATCH($B13,人口源表!$A:$A,0),MATCH(R$1,人口源表!$1:$1,0))-INDEX(城镇人口!$1:$1048576,MATCH($B13,城镇人口!$B:$B,0),MATCH(R$1,城镇人口!$1:$1,0))</f>
        <v>1770758.6675884062</v>
      </c>
      <c r="S13" s="40">
        <f>INDEX(人口源表!$1:$1048576,MATCH($B13,人口源表!$A:$A,0),MATCH(S$1,人口源表!$1:$1,0))-INDEX(城镇人口!$1:$1048576,MATCH($B13,城镇人口!$B:$B,0),MATCH(S$1,城镇人口!$1:$1,0))</f>
        <v>1752414.617056997</v>
      </c>
      <c r="T13" s="40">
        <f>INDEX(人口源表!$1:$1048576,MATCH($B13,人口源表!$A:$A,0),MATCH(T$1,人口源表!$1:$1,0))-INDEX(城镇人口!$1:$1048576,MATCH($B13,城镇人口!$B:$B,0),MATCH(T$1,城镇人口!$1:$1,0))</f>
        <v>1733118.6076802826</v>
      </c>
      <c r="U13" s="40">
        <f>INDEX(人口源表!$1:$1048576,MATCH($B13,人口源表!$A:$A,0),MATCH(U$1,人口源表!$1:$1,0))-INDEX(城镇人口!$1:$1048576,MATCH($B13,城镇人口!$B:$B,0),MATCH(U$1,城镇人口!$1:$1,0))</f>
        <v>1712955.5975510911</v>
      </c>
      <c r="V13" s="40">
        <f>INDEX(人口源表!$1:$1048576,MATCH($B13,人口源表!$A:$A,0),MATCH(V$1,人口源表!$1:$1,0))-INDEX(城镇人口!$1:$1048576,MATCH($B13,城镇人口!$B:$B,0),MATCH(V$1,城镇人口!$1:$1,0))</f>
        <v>1692004.8880030219</v>
      </c>
      <c r="W13" s="40">
        <f>INDEX(人口源表!$1:$1048576,MATCH($B13,人口源表!$A:$A,0),MATCH(W$1,人口源表!$1:$1,0))-INDEX(城镇人口!$1:$1048576,MATCH($B13,城镇人口!$B:$B,0),MATCH(W$1,城镇人口!$1:$1,0))</f>
        <v>1670341.7514498197</v>
      </c>
      <c r="X13" s="40">
        <f>INDEX(人口源表!$1:$1048576,MATCH($B13,人口源表!$A:$A,0),MATCH(X$1,人口源表!$1:$1,0))-INDEX(城镇人口!$1:$1048576,MATCH($B13,城镇人口!$B:$B,0),MATCH(X$1,城镇人口!$1:$1,0))</f>
        <v>1648037.7975227763</v>
      </c>
      <c r="Y13" s="40">
        <f>INDEX(人口源表!$1:$1048576,MATCH($B13,人口源表!$A:$A,0),MATCH(Y$1,人口源表!$1:$1,0))-INDEX(城镇人口!$1:$1048576,MATCH($B13,城镇人口!$B:$B,0),MATCH(Y$1,城镇人口!$1:$1,0))</f>
        <v>1625159.3171107029</v>
      </c>
      <c r="Z13" s="40">
        <f>INDEX(人口源表!$1:$1048576,MATCH($B13,人口源表!$A:$A,0),MATCH(Z$1,人口源表!$1:$1,0))-INDEX(城镇人口!$1:$1048576,MATCH($B13,城镇人口!$B:$B,0),MATCH(Z$1,城镇人口!$1:$1,0))</f>
        <v>1601768.8628060566</v>
      </c>
      <c r="AA13" s="40">
        <f>INDEX(人口源表!$1:$1048576,MATCH($B13,人口源表!$A:$A,0),MATCH(AA$1,人口源表!$1:$1,0))-INDEX(城镇人口!$1:$1048576,MATCH($B13,城镇人口!$B:$B,0),MATCH(AA$1,城镇人口!$1:$1,0))</f>
        <v>1577924.7724059904</v>
      </c>
      <c r="AB13" s="40">
        <f>INDEX(人口源表!$1:$1048576,MATCH($B13,人口源表!$A:$A,0),MATCH(AB$1,人口源表!$1:$1,0))-INDEX(城镇人口!$1:$1048576,MATCH($B13,城镇人口!$B:$B,0),MATCH(AB$1,城镇人口!$1:$1,0))</f>
        <v>1553681.5627696598</v>
      </c>
      <c r="AC13" s="40">
        <f>INDEX(人口源表!$1:$1048576,MATCH($B13,人口源表!$A:$A,0),MATCH(AC$1,人口源表!$1:$1,0))-INDEX(城镇人口!$1:$1048576,MATCH($B13,城镇人口!$B:$B,0),MATCH(AC$1,城镇人口!$1:$1,0))</f>
        <v>1534107.2365029799</v>
      </c>
      <c r="AD13" s="40">
        <f>INDEX(人口源表!$1:$1048576,MATCH($B13,人口源表!$A:$A,0),MATCH(AD$1,人口源表!$1:$1,0))-INDEX(城镇人口!$1:$1048576,MATCH($B13,城镇人口!$B:$B,0),MATCH(AD$1,城镇人口!$1:$1,0))</f>
        <v>1514246.1775062662</v>
      </c>
      <c r="AE13" s="40">
        <f>INDEX(人口源表!$1:$1048576,MATCH($B13,人口源表!$A:$A,0),MATCH(AE$1,人口源表!$1:$1,0))-INDEX(城镇人口!$1:$1048576,MATCH($B13,城镇人口!$B:$B,0),MATCH(AE$1,城镇人口!$1:$1,0))</f>
        <v>1494138.3682030169</v>
      </c>
      <c r="AF13" s="40">
        <f>INDEX(人口源表!$1:$1048576,MATCH($B13,人口源表!$A:$A,0),MATCH(AF$1,人口源表!$1:$1,0))-INDEX(城镇人口!$1:$1048576,MATCH($B13,城镇人口!$B:$B,0),MATCH(AF$1,城镇人口!$1:$1,0))</f>
        <v>1473821.0299899732</v>
      </c>
      <c r="AG13" s="40">
        <f>INDEX(人口源表!$1:$1048576,MATCH($B13,人口源表!$A:$A,0),MATCH(AG$1,人口源表!$1:$1,0))-INDEX(城镇人口!$1:$1048576,MATCH($B13,城镇人口!$B:$B,0),MATCH(AG$1,城镇人口!$1:$1,0))</f>
        <v>1453328.4336605514</v>
      </c>
      <c r="AH13" s="40">
        <f>INDEX(人口源表!$1:$1048576,MATCH($B13,人口源表!$A:$A,0),MATCH(AH$1,人口源表!$1:$1,0))-INDEX(城镇人口!$1:$1048576,MATCH($B13,城镇人口!$B:$B,0),MATCH(AH$1,城镇人口!$1:$1,0))</f>
        <v>1432691.2099954556</v>
      </c>
      <c r="AI13" s="40">
        <f>INDEX(人口源表!$1:$1048576,MATCH($B13,人口源表!$A:$A,0),MATCH(AI$1,人口源表!$1:$1,0))-INDEX(城镇人口!$1:$1048576,MATCH($B13,城镇人口!$B:$B,0),MATCH(AI$1,城镇人口!$1:$1,0))</f>
        <v>1411938.2707030834</v>
      </c>
      <c r="AJ13" s="40">
        <f>INDEX(人口源表!$1:$1048576,MATCH($B13,人口源表!$A:$A,0),MATCH(AJ$1,人口源表!$1:$1,0))-INDEX(城镇人口!$1:$1048576,MATCH($B13,城镇人口!$B:$B,0),MATCH(AJ$1,城镇人口!$1:$1,0))</f>
        <v>1391094.5634878832</v>
      </c>
      <c r="AK13" s="40">
        <f>INDEX(人口源表!$1:$1048576,MATCH($B13,人口源表!$A:$A,0),MATCH(AK$1,人口源表!$1:$1,0))-INDEX(城镇人口!$1:$1048576,MATCH($B13,城镇人口!$B:$B,0),MATCH(AK$1,城镇人口!$1:$1,0))</f>
        <v>1370182.7338002096</v>
      </c>
      <c r="AL13" s="40">
        <f>INDEX(人口源表!$1:$1048576,MATCH($B13,人口源表!$A:$A,0),MATCH(AL$1,人口源表!$1:$1,0))-INDEX(城镇人口!$1:$1048576,MATCH($B13,城镇人口!$B:$B,0),MATCH(AL$1,城镇人口!$1:$1,0))</f>
        <v>1349223.2019467158</v>
      </c>
      <c r="AM13" s="40">
        <f>INDEX(人口源表!$1:$1048576,MATCH($B13,人口源表!$A:$A,0),MATCH(AM$1,人口源表!$1:$1,0))-INDEX(城镇人口!$1:$1048576,MATCH($B13,城镇人口!$B:$B,0),MATCH(AM$1,城镇人口!$1:$1,0))</f>
        <v>1328233.262633658</v>
      </c>
      <c r="AN13" s="40">
        <f>INDEX(人口源表!$1:$1048576,MATCH($B13,人口源表!$A:$A,0),MATCH(AN$1,人口源表!$1:$1,0))-INDEX(城镇人口!$1:$1048576,MATCH($B13,城镇人口!$B:$B,0),MATCH(AN$1,城镇人口!$1:$1,0))</f>
        <v>1307228.4296905948</v>
      </c>
      <c r="AO13" s="40">
        <f>INDEX(人口源表!$1:$1048576,MATCH($B13,人口源表!$A:$A,0),MATCH(AO$1,人口源表!$1:$1,0))-INDEX(城镇人口!$1:$1048576,MATCH($B13,城镇人口!$B:$B,0),MATCH(AO$1,城镇人口!$1:$1,0))</f>
        <v>1286221.5464017619</v>
      </c>
      <c r="AP13" s="40">
        <f>INDEX(人口源表!$1:$1048576,MATCH($B13,人口源表!$A:$A,0),MATCH(AP$1,人口源表!$1:$1,0))-INDEX(城镇人口!$1:$1048576,MATCH($B13,城镇人口!$B:$B,0),MATCH(AP$1,城镇人口!$1:$1,0))</f>
        <v>1265222.9096345264</v>
      </c>
      <c r="AQ13" s="40">
        <f>INDEX(人口源表!$1:$1048576,MATCH($B13,人口源表!$A:$A,0),MATCH(AQ$1,人口源表!$1:$1,0))-INDEX(城镇人口!$1:$1048576,MATCH($B13,城镇人口!$B:$B,0),MATCH(AQ$1,城镇人口!$1:$1,0))</f>
        <v>1244241.7943534828</v>
      </c>
      <c r="AR13" s="40">
        <f>INDEX(人口源表!$1:$1048576,MATCH($B13,人口源表!$A:$A,0),MATCH(AR$1,人口源表!$1:$1,0))-INDEX(城镇人口!$1:$1048576,MATCH($B13,城镇人口!$B:$B,0),MATCH(AR$1,城镇人口!$1:$1,0))</f>
        <v>1223284.421447577</v>
      </c>
      <c r="AS13" s="40">
        <f>INDEX(人口源表!$1:$1048576,MATCH($B13,人口源表!$A:$A,0),MATCH(AS$1,人口源表!$1:$1,0))-INDEX(城镇人口!$1:$1048576,MATCH($B13,城镇人口!$B:$B,0),MATCH(AS$1,城镇人口!$1:$1,0))</f>
        <v>1202355.4932445642</v>
      </c>
      <c r="AT13" s="40">
        <f>INDEX(人口源表!$1:$1048576,MATCH($B13,人口源表!$A:$A,0),MATCH(AT$1,人口源表!$1:$1,0))-INDEX(城镇人口!$1:$1048576,MATCH($B13,城镇人口!$B:$B,0),MATCH(AT$1,城镇人口!$1:$1,0))</f>
        <v>1181458.2793797376</v>
      </c>
      <c r="AU13" s="40">
        <f>INDEX(人口源表!$1:$1048576,MATCH($B13,人口源表!$A:$A,0),MATCH(AU$1,人口源表!$1:$1,0))-INDEX(城镇人口!$1:$1048576,MATCH($B13,城镇人口!$B:$B,0),MATCH(AU$1,城镇人口!$1:$1,0))</f>
        <v>1160593.8175199358</v>
      </c>
      <c r="AV13" s="40">
        <f>INDEX(人口源表!$1:$1048576,MATCH($B13,人口源表!$A:$A,0),MATCH(AV$1,人口源表!$1:$1,0))-INDEX(城镇人口!$1:$1048576,MATCH($B13,城镇人口!$B:$B,0),MATCH(AV$1,城镇人口!$1:$1,0))</f>
        <v>1139762.1528711249</v>
      </c>
    </row>
    <row r="14" spans="1:66" x14ac:dyDescent="0.15">
      <c r="A14" s="4" t="s">
        <v>859</v>
      </c>
      <c r="B14" s="4" t="s">
        <v>50</v>
      </c>
      <c r="C14" s="34">
        <f>VLOOKUP(B14,'[1]2016省城人口总结（根）'!B:C,2,FALSE)/100</f>
        <v>0.50348000000000004</v>
      </c>
      <c r="D14" s="40">
        <f>INDEX(人口源表!$1:$1048576,MATCH($B14,人口源表!$A:$A,0),MATCH(D$1,人口源表!$1:$1,0))-INDEX(城镇人口!$1:$1048576,MATCH($B14,城镇人口!$B:$B,0),MATCH(D$1,城镇人口!$1:$1,0))</f>
        <v>2241020.9039128143</v>
      </c>
      <c r="E14" s="40">
        <f>INDEX(人口源表!$1:$1048576,MATCH($B14,人口源表!$A:$A,0),MATCH(E$1,人口源表!$1:$1,0))-INDEX(城镇人口!$1:$1048576,MATCH($B14,城镇人口!$B:$B,0),MATCH(E$1,城镇人口!$1:$1,0))</f>
        <v>2213342.2719258401</v>
      </c>
      <c r="F14" s="40">
        <f>INDEX(人口源表!$1:$1048576,MATCH($B14,人口源表!$A:$A,0),MATCH(F$1,人口源表!$1:$1,0))-INDEX(城镇人口!$1:$1048576,MATCH($B14,城镇人口!$B:$B,0),MATCH(F$1,城镇人口!$1:$1,0))</f>
        <v>2183649.3109842986</v>
      </c>
      <c r="G14" s="40">
        <f>INDEX(人口源表!$1:$1048576,MATCH($B14,人口源表!$A:$A,0),MATCH(G$1,人口源表!$1:$1,0))-INDEX(城镇人口!$1:$1048576,MATCH($B14,城镇人口!$B:$B,0),MATCH(G$1,城镇人口!$1:$1,0))</f>
        <v>1970385.313611717</v>
      </c>
      <c r="H14" s="40">
        <f>INDEX(人口源表!$1:$1048576,MATCH($B14,人口源表!$A:$A,0),MATCH(H$1,人口源表!$1:$1,0))-INDEX(城镇人口!$1:$1048576,MATCH($B14,城镇人口!$B:$B,0),MATCH(H$1,城镇人口!$1:$1,0))</f>
        <v>1943556.0490519465</v>
      </c>
      <c r="I14" s="40">
        <f>INDEX(人口源表!$1:$1048576,MATCH($B14,人口源表!$A:$A,0),MATCH(I$1,人口源表!$1:$1,0))-INDEX(城镇人口!$1:$1048576,MATCH($B14,城镇人口!$B:$B,0),MATCH(I$1,城镇人口!$1:$1,0))</f>
        <v>1930784.496137416</v>
      </c>
      <c r="J14" s="40">
        <f>INDEX(人口源表!$1:$1048576,MATCH($B14,人口源表!$A:$A,0),MATCH(J$1,人口源表!$1:$1,0))-INDEX(城镇人口!$1:$1048576,MATCH($B14,城镇人口!$B:$B,0),MATCH(J$1,城镇人口!$1:$1,0))</f>
        <v>1916676.2269237367</v>
      </c>
      <c r="K14" s="40">
        <f>INDEX(人口源表!$1:$1048576,MATCH($B14,人口源表!$A:$A,0),MATCH(K$1,人口源表!$1:$1,0))-INDEX(城镇人口!$1:$1048576,MATCH($B14,城镇人口!$B:$B,0),MATCH(K$1,城镇人口!$1:$1,0))</f>
        <v>1901243.1259869556</v>
      </c>
      <c r="L14" s="40">
        <f>INDEX(人口源表!$1:$1048576,MATCH($B14,人口源表!$A:$A,0),MATCH(L$1,人口源表!$1:$1,0))-INDEX(城镇人口!$1:$1048576,MATCH($B14,城镇人口!$B:$B,0),MATCH(L$1,城镇人口!$1:$1,0))</f>
        <v>1884501.8731510281</v>
      </c>
      <c r="M14" s="40">
        <f>INDEX(人口源表!$1:$1048576,MATCH($B14,人口源表!$A:$A,0),MATCH(M$1,人口源表!$1:$1,0))-INDEX(城镇人口!$1:$1048576,MATCH($B14,城镇人口!$B:$B,0),MATCH(M$1,城镇人口!$1:$1,0))</f>
        <v>1866472.8790787291</v>
      </c>
      <c r="N14" s="40">
        <f>INDEX(人口源表!$1:$1048576,MATCH($B14,人口源表!$A:$A,0),MATCH(N$1,人口源表!$1:$1,0))-INDEX(城镇人口!$1:$1048576,MATCH($B14,城镇人口!$B:$B,0),MATCH(N$1,城镇人口!$1:$1,0))</f>
        <v>1847180.5672896467</v>
      </c>
      <c r="O14" s="40">
        <f>INDEX(人口源表!$1:$1048576,MATCH($B14,人口源表!$A:$A,0),MATCH(O$1,人口源表!$1:$1,0))-INDEX(城镇人口!$1:$1048576,MATCH($B14,城镇人口!$B:$B,0),MATCH(O$1,城镇人口!$1:$1,0))</f>
        <v>1826653.6172017753</v>
      </c>
      <c r="P14" s="40">
        <f>INDEX(人口源表!$1:$1048576,MATCH($B14,人口源表!$A:$A,0),MATCH(P$1,人口源表!$1:$1,0))-INDEX(城镇人口!$1:$1048576,MATCH($B14,城镇人口!$B:$B,0),MATCH(P$1,城镇人口!$1:$1,0))</f>
        <v>1804923.9166457895</v>
      </c>
      <c r="Q14" s="40">
        <f>INDEX(人口源表!$1:$1048576,MATCH($B14,人口源表!$A:$A,0),MATCH(Q$1,人口源表!$1:$1,0))-INDEX(城镇人口!$1:$1048576,MATCH($B14,城镇人口!$B:$B,0),MATCH(Q$1,城镇人口!$1:$1,0))</f>
        <v>1782026.810469599</v>
      </c>
      <c r="R14" s="40">
        <f>INDEX(人口源表!$1:$1048576,MATCH($B14,人口源表!$A:$A,0),MATCH(R$1,人口源表!$1:$1,0))-INDEX(城镇人口!$1:$1048576,MATCH($B14,城镇人口!$B:$B,0),MATCH(R$1,城镇人口!$1:$1,0))</f>
        <v>1758001.3087494592</v>
      </c>
      <c r="S14" s="40">
        <f>INDEX(人口源表!$1:$1048576,MATCH($B14,人口源表!$A:$A,0),MATCH(S$1,人口源表!$1:$1,0))-INDEX(城镇人口!$1:$1048576,MATCH($B14,城镇人口!$B:$B,0),MATCH(S$1,城镇人口!$1:$1,0))</f>
        <v>1745807.2696839534</v>
      </c>
      <c r="T14" s="40">
        <f>INDEX(人口源表!$1:$1048576,MATCH($B14,人口源表!$A:$A,0),MATCH(T$1,人口源表!$1:$1,0))-INDEX(城镇人口!$1:$1048576,MATCH($B14,城镇人口!$B:$B,0),MATCH(T$1,城镇人口!$1:$1,0))</f>
        <v>1732763.8101548031</v>
      </c>
      <c r="U14" s="40">
        <f>INDEX(人口源表!$1:$1048576,MATCH($B14,人口源表!$A:$A,0),MATCH(U$1,人口源表!$1:$1,0))-INDEX(城镇人口!$1:$1048576,MATCH($B14,城镇人口!$B:$B,0),MATCH(U$1,城镇人口!$1:$1,0))</f>
        <v>1718903.4606997469</v>
      </c>
      <c r="V14" s="40">
        <f>INDEX(人口源表!$1:$1048576,MATCH($B14,人口源表!$A:$A,0),MATCH(V$1,人口源表!$1:$1,0))-INDEX(城镇人口!$1:$1048576,MATCH($B14,城镇人口!$B:$B,0),MATCH(V$1,城镇人口!$1:$1,0))</f>
        <v>1704260.8117053718</v>
      </c>
      <c r="W14" s="40">
        <f>INDEX(人口源表!$1:$1048576,MATCH($B14,人口源表!$A:$A,0),MATCH(W$1,人口源表!$1:$1,0))-INDEX(城镇人口!$1:$1048576,MATCH($B14,城镇人口!$B:$B,0),MATCH(W$1,城镇人口!$1:$1,0))</f>
        <v>1688872.8079182883</v>
      </c>
      <c r="X14" s="40">
        <f>INDEX(人口源表!$1:$1048576,MATCH($B14,人口源表!$A:$A,0),MATCH(X$1,人口源表!$1:$1,0))-INDEX(城镇人口!$1:$1048576,MATCH($B14,城镇人口!$B:$B,0),MATCH(X$1,城镇人口!$1:$1,0))</f>
        <v>1672779.0232425882</v>
      </c>
      <c r="Y14" s="40">
        <f>INDEX(人口源表!$1:$1048576,MATCH($B14,人口源表!$A:$A,0),MATCH(Y$1,人口源表!$1:$1,0))-INDEX(城镇人口!$1:$1048576,MATCH($B14,城镇人口!$B:$B,0),MATCH(Y$1,城镇人口!$1:$1,0))</f>
        <v>1656020.3799530016</v>
      </c>
      <c r="Z14" s="40">
        <f>INDEX(人口源表!$1:$1048576,MATCH($B14,人口源表!$A:$A,0),MATCH(Z$1,人口源表!$1:$1,0))-INDEX(城镇人口!$1:$1048576,MATCH($B14,城镇人口!$B:$B,0),MATCH(Z$1,城镇人口!$1:$1,0))</f>
        <v>1638640.9678738564</v>
      </c>
      <c r="AA14" s="40">
        <f>INDEX(人口源表!$1:$1048576,MATCH($B14,人口源表!$A:$A,0),MATCH(AA$1,人口源表!$1:$1,0))-INDEX(城镇人口!$1:$1048576,MATCH($B14,城镇人口!$B:$B,0),MATCH(AA$1,城镇人口!$1:$1,0))</f>
        <v>1620685.614665526</v>
      </c>
      <c r="AB14" s="40">
        <f>INDEX(人口源表!$1:$1048576,MATCH($B14,人口源表!$A:$A,0),MATCH(AB$1,人口源表!$1:$1,0))-INDEX(城镇人口!$1:$1048576,MATCH($B14,城镇人口!$B:$B,0),MATCH(AB$1,城镇人口!$1:$1,0))</f>
        <v>1602201.6862615435</v>
      </c>
      <c r="AC14" s="40">
        <f>INDEX(人口源表!$1:$1048576,MATCH($B14,人口源表!$A:$A,0),MATCH(AC$1,人口源表!$1:$1,0))-INDEX(城镇人口!$1:$1048576,MATCH($B14,城镇人口!$B:$B,0),MATCH(AC$1,城镇人口!$1:$1,0))</f>
        <v>1586515.4937187596</v>
      </c>
      <c r="AD14" s="40">
        <f>INDEX(人口源表!$1:$1048576,MATCH($B14,人口源表!$A:$A,0),MATCH(AD$1,人口源表!$1:$1,0))-INDEX(城镇人口!$1:$1048576,MATCH($B14,城镇人口!$B:$B,0),MATCH(AD$1,城镇人口!$1:$1,0))</f>
        <v>1570403.1250372664</v>
      </c>
      <c r="AE14" s="40">
        <f>INDEX(人口源表!$1:$1048576,MATCH($B14,人口源表!$A:$A,0),MATCH(AE$1,人口源表!$1:$1,0))-INDEX(城镇人口!$1:$1048576,MATCH($B14,城镇人口!$B:$B,0),MATCH(AE$1,城镇人口!$1:$1,0))</f>
        <v>1553913.7485675192</v>
      </c>
      <c r="AF14" s="40">
        <f>INDEX(人口源表!$1:$1048576,MATCH($B14,人口源表!$A:$A,0),MATCH(AF$1,人口源表!$1:$1,0))-INDEX(城镇人口!$1:$1048576,MATCH($B14,城镇人口!$B:$B,0),MATCH(AF$1,城镇人口!$1:$1,0))</f>
        <v>1537097.0216131685</v>
      </c>
      <c r="AG14" s="40">
        <f>INDEX(人口源表!$1:$1048576,MATCH($B14,人口源表!$A:$A,0),MATCH(AG$1,人口源表!$1:$1,0))-INDEX(城镇人口!$1:$1048576,MATCH($B14,城镇人口!$B:$B,0),MATCH(AG$1,城镇人口!$1:$1,0))</f>
        <v>1520005.5722013987</v>
      </c>
      <c r="AH14" s="40">
        <f>INDEX(人口源表!$1:$1048576,MATCH($B14,人口源表!$A:$A,0),MATCH(AH$1,人口源表!$1:$1,0))-INDEX(城镇人口!$1:$1048576,MATCH($B14,城镇人口!$B:$B,0),MATCH(AH$1,城镇人口!$1:$1,0))</f>
        <v>1502692.3349314118</v>
      </c>
      <c r="AI14" s="40">
        <f>INDEX(人口源表!$1:$1048576,MATCH($B14,人口源表!$A:$A,0),MATCH(AI$1,人口源表!$1:$1,0))-INDEX(城镇人口!$1:$1048576,MATCH($B14,城镇人口!$B:$B,0),MATCH(AI$1,城镇人口!$1:$1,0))</f>
        <v>1485212.281373905</v>
      </c>
      <c r="AJ14" s="40">
        <f>INDEX(人口源表!$1:$1048576,MATCH($B14,人口源表!$A:$A,0),MATCH(AJ$1,人口源表!$1:$1,0))-INDEX(城镇人口!$1:$1048576,MATCH($B14,城镇人口!$B:$B,0),MATCH(AJ$1,城镇人口!$1:$1,0))</f>
        <v>1467621.2333658487</v>
      </c>
      <c r="AK14" s="40">
        <f>INDEX(人口源表!$1:$1048576,MATCH($B14,人口源表!$A:$A,0),MATCH(AK$1,人口源表!$1:$1,0))-INDEX(城镇人口!$1:$1048576,MATCH($B14,城镇人口!$B:$B,0),MATCH(AK$1,城镇人口!$1:$1,0))</f>
        <v>1449976.1309322761</v>
      </c>
      <c r="AL14" s="40">
        <f>INDEX(人口源表!$1:$1048576,MATCH($B14,人口源表!$A:$A,0),MATCH(AL$1,人口源表!$1:$1,0))-INDEX(城镇人口!$1:$1048576,MATCH($B14,城镇人口!$B:$B,0),MATCH(AL$1,城镇人口!$1:$1,0))</f>
        <v>1432334.583431426</v>
      </c>
      <c r="AM14" s="40">
        <f>INDEX(人口源表!$1:$1048576,MATCH($B14,人口源表!$A:$A,0),MATCH(AM$1,人口源表!$1:$1,0))-INDEX(城镇人口!$1:$1048576,MATCH($B14,城镇人口!$B:$B,0),MATCH(AM$1,城镇人口!$1:$1,0))</f>
        <v>1414755.8269825503</v>
      </c>
      <c r="AN14" s="40">
        <f>INDEX(人口源表!$1:$1048576,MATCH($B14,人口源表!$A:$A,0),MATCH(AN$1,人口源表!$1:$1,0))-INDEX(城镇人口!$1:$1048576,MATCH($B14,城镇人口!$B:$B,0),MATCH(AN$1,城镇人口!$1:$1,0))</f>
        <v>1397299.562485558</v>
      </c>
      <c r="AO14" s="40">
        <f>INDEX(人口源表!$1:$1048576,MATCH($B14,人口源表!$A:$A,0),MATCH(AO$1,人口源表!$1:$1,0))-INDEX(城镇人口!$1:$1048576,MATCH($B14,城镇人口!$B:$B,0),MATCH(AO$1,城镇人口!$1:$1,0))</f>
        <v>1380026.2096430436</v>
      </c>
      <c r="AP14" s="40">
        <f>INDEX(人口源表!$1:$1048576,MATCH($B14,人口源表!$A:$A,0),MATCH(AP$1,人口源表!$1:$1,0))-INDEX(城镇人口!$1:$1048576,MATCH($B14,城镇人口!$B:$B,0),MATCH(AP$1,城镇人口!$1:$1,0))</f>
        <v>1362997.1451736507</v>
      </c>
      <c r="AQ14" s="40">
        <f>INDEX(人口源表!$1:$1048576,MATCH($B14,人口源表!$A:$A,0),MATCH(AQ$1,人口源表!$1:$1,0))-INDEX(城镇人口!$1:$1048576,MATCH($B14,城镇人口!$B:$B,0),MATCH(AQ$1,城镇人口!$1:$1,0))</f>
        <v>1346273.2336227763</v>
      </c>
      <c r="AR14" s="40">
        <f>INDEX(人口源表!$1:$1048576,MATCH($B14,人口源表!$A:$A,0),MATCH(AR$1,人口源表!$1:$1,0))-INDEX(城镇人口!$1:$1048576,MATCH($B14,城镇人口!$B:$B,0),MATCH(AR$1,城镇人口!$1:$1,0))</f>
        <v>1329916.7746305452</v>
      </c>
      <c r="AS14" s="40">
        <f>INDEX(人口源表!$1:$1048576,MATCH($B14,人口源表!$A:$A,0),MATCH(AS$1,人口源表!$1:$1,0))-INDEX(城镇人口!$1:$1048576,MATCH($B14,城镇人口!$B:$B,0),MATCH(AS$1,城镇人口!$1:$1,0))</f>
        <v>1313990.0265618651</v>
      </c>
      <c r="AT14" s="40">
        <f>INDEX(人口源表!$1:$1048576,MATCH($B14,人口源表!$A:$A,0),MATCH(AT$1,人口源表!$1:$1,0))-INDEX(城镇人口!$1:$1048576,MATCH($B14,城镇人口!$B:$B,0),MATCH(AT$1,城镇人口!$1:$1,0))</f>
        <v>1298555.4427388967</v>
      </c>
      <c r="AU14" s="40">
        <f>INDEX(人口源表!$1:$1048576,MATCH($B14,人口源表!$A:$A,0),MATCH(AU$1,人口源表!$1:$1,0))-INDEX(城镇人口!$1:$1048576,MATCH($B14,城镇人口!$B:$B,0),MATCH(AU$1,城镇人口!$1:$1,0))</f>
        <v>1283675.5632958496</v>
      </c>
      <c r="AV14" s="40">
        <f>INDEX(人口源表!$1:$1048576,MATCH($B14,人口源表!$A:$A,0),MATCH(AV$1,人口源表!$1:$1,0))-INDEX(城镇人口!$1:$1048576,MATCH($B14,城镇人口!$B:$B,0),MATCH(AV$1,城镇人口!$1:$1,0))</f>
        <v>1269412.9058859302</v>
      </c>
    </row>
    <row r="15" spans="1:66" x14ac:dyDescent="0.15">
      <c r="A15" s="4" t="s">
        <v>860</v>
      </c>
      <c r="B15" s="4" t="s">
        <v>52</v>
      </c>
      <c r="C15" s="34">
        <f>VLOOKUP(B15,'[1]2016省城人口总结（根）'!B:C,2,FALSE)/100</f>
        <v>0.61380499999999993</v>
      </c>
      <c r="D15" s="40">
        <f>INDEX(人口源表!$1:$1048576,MATCH($B15,人口源表!$A:$A,0),MATCH(D$1,人口源表!$1:$1,0))-INDEX(城镇人口!$1:$1048576,MATCH($B15,城镇人口!$B:$B,0),MATCH(D$1,城镇人口!$1:$1,0))</f>
        <v>1705087.9742731177</v>
      </c>
      <c r="E15" s="40">
        <f>INDEX(人口源表!$1:$1048576,MATCH($B15,人口源表!$A:$A,0),MATCH(E$1,人口源表!$1:$1,0))-INDEX(城镇人口!$1:$1048576,MATCH($B15,城镇人口!$B:$B,0),MATCH(E$1,城镇人口!$1:$1,0))</f>
        <v>1671998.886104099</v>
      </c>
      <c r="F15" s="40">
        <f>INDEX(人口源表!$1:$1048576,MATCH($B15,人口源表!$A:$A,0),MATCH(F$1,人口源表!$1:$1,0))-INDEX(城镇人口!$1:$1048576,MATCH($B15,城镇人口!$B:$B,0),MATCH(F$1,城镇人口!$1:$1,0))</f>
        <v>1636811.6838083039</v>
      </c>
      <c r="G15" s="40">
        <f>INDEX(人口源表!$1:$1048576,MATCH($B15,人口源表!$A:$A,0),MATCH(G$1,人口源表!$1:$1,0))-INDEX(城镇人口!$1:$1048576,MATCH($B15,城镇人口!$B:$B,0),MATCH(G$1,城镇人口!$1:$1,0))</f>
        <v>1856370.1385158519</v>
      </c>
      <c r="H15" s="40">
        <f>INDEX(人口源表!$1:$1048576,MATCH($B15,人口源表!$A:$A,0),MATCH(H$1,人口源表!$1:$1,0))-INDEX(城镇人口!$1:$1048576,MATCH($B15,城镇人口!$B:$B,0),MATCH(H$1,城镇人口!$1:$1,0))</f>
        <v>1820998.713350466</v>
      </c>
      <c r="I15" s="40">
        <f>INDEX(人口源表!$1:$1048576,MATCH($B15,人口源表!$A:$A,0),MATCH(I$1,人口源表!$1:$1,0))-INDEX(城镇人口!$1:$1048576,MATCH($B15,城镇人口!$B:$B,0),MATCH(I$1,城镇人口!$1:$1,0))</f>
        <v>1805293.7366677984</v>
      </c>
      <c r="J15" s="40">
        <f>INDEX(人口源表!$1:$1048576,MATCH($B15,人口源表!$A:$A,0),MATCH(J$1,人口源表!$1:$1,0))-INDEX(城镇人口!$1:$1048576,MATCH($B15,城镇人口!$B:$B,0),MATCH(J$1,城镇人口!$1:$1,0))</f>
        <v>1786076.3002510048</v>
      </c>
      <c r="K15" s="40">
        <f>INDEX(人口源表!$1:$1048576,MATCH($B15,人口源表!$A:$A,0),MATCH(K$1,人口源表!$1:$1,0))-INDEX(城镇人口!$1:$1048576,MATCH($B15,城镇人口!$B:$B,0),MATCH(K$1,城镇人口!$1:$1,0))</f>
        <v>1763635.9030877291</v>
      </c>
      <c r="L15" s="40">
        <f>INDEX(人口源表!$1:$1048576,MATCH($B15,人口源表!$A:$A,0),MATCH(L$1,人口源表!$1:$1,0))-INDEX(城镇人口!$1:$1048576,MATCH($B15,城镇人口!$B:$B,0),MATCH(L$1,城镇人口!$1:$1,0))</f>
        <v>1738246.8644107925</v>
      </c>
      <c r="M15" s="40">
        <f>INDEX(人口源表!$1:$1048576,MATCH($B15,人口源表!$A:$A,0),MATCH(M$1,人口源表!$1:$1,0))-INDEX(城镇人口!$1:$1048576,MATCH($B15,城镇人口!$B:$B,0),MATCH(M$1,城镇人口!$1:$1,0))</f>
        <v>1710166.6942760604</v>
      </c>
      <c r="N15" s="40">
        <f>INDEX(人口源表!$1:$1048576,MATCH($B15,人口源表!$A:$A,0),MATCH(N$1,人口源表!$1:$1,0))-INDEX(城镇人口!$1:$1048576,MATCH($B15,城镇人口!$B:$B,0),MATCH(N$1,城镇人口!$1:$1,0))</f>
        <v>1679638.3575016204</v>
      </c>
      <c r="O15" s="40">
        <f>INDEX(人口源表!$1:$1048576,MATCH($B15,人口源表!$A:$A,0),MATCH(O$1,人口源表!$1:$1,0))-INDEX(城镇人口!$1:$1048576,MATCH($B15,城镇人口!$B:$B,0),MATCH(O$1,城镇人口!$1:$1,0))</f>
        <v>1646889.342818711</v>
      </c>
      <c r="P15" s="40">
        <f>INDEX(人口源表!$1:$1048576,MATCH($B15,人口源表!$A:$A,0),MATCH(P$1,人口源表!$1:$1,0))-INDEX(城镇人口!$1:$1048576,MATCH($B15,城镇人口!$B:$B,0),MATCH(P$1,城镇人口!$1:$1,0))</f>
        <v>1612132.644718735</v>
      </c>
      <c r="Q15" s="40">
        <f>INDEX(人口源表!$1:$1048576,MATCH($B15,人口源表!$A:$A,0),MATCH(Q$1,人口源表!$1:$1,0))-INDEX(城镇人口!$1:$1048576,MATCH($B15,城镇人口!$B:$B,0),MATCH(Q$1,城镇人口!$1:$1,0))</f>
        <v>1575567.1108908863</v>
      </c>
      <c r="R15" s="40">
        <f>INDEX(人口源表!$1:$1048576,MATCH($B15,人口源表!$A:$A,0),MATCH(R$1,人口源表!$1:$1,0))-INDEX(城镇人口!$1:$1048576,MATCH($B15,城镇人口!$B:$B,0),MATCH(R$1,城镇人口!$1:$1,0))</f>
        <v>1537376.9785294719</v>
      </c>
      <c r="S15" s="40">
        <f>INDEX(人口源表!$1:$1048576,MATCH($B15,人口源表!$A:$A,0),MATCH(S$1,人口源表!$1:$1,0))-INDEX(城镇人口!$1:$1048576,MATCH($B15,城镇人口!$B:$B,0),MATCH(S$1,城镇人口!$1:$1,0))</f>
        <v>1518048.1888170475</v>
      </c>
      <c r="T15" s="40">
        <f>INDEX(人口源表!$1:$1048576,MATCH($B15,人口源表!$A:$A,0),MATCH(T$1,人口源表!$1:$1,0))-INDEX(城镇人口!$1:$1048576,MATCH($B15,城镇人口!$B:$B,0),MATCH(T$1,城镇人口!$1:$1,0))</f>
        <v>1497731.5865087998</v>
      </c>
      <c r="U15" s="40">
        <f>INDEX(人口源表!$1:$1048576,MATCH($B15,人口源表!$A:$A,0),MATCH(U$1,人口源表!$1:$1,0))-INDEX(城镇人口!$1:$1048576,MATCH($B15,城镇人口!$B:$B,0),MATCH(U$1,城镇人口!$1:$1,0))</f>
        <v>1476544.6267030258</v>
      </c>
      <c r="V15" s="40">
        <f>INDEX(人口源表!$1:$1048576,MATCH($B15,人口源表!$A:$A,0),MATCH(V$1,人口源表!$1:$1,0))-INDEX(城镇人口!$1:$1048576,MATCH($B15,城镇人口!$B:$B,0),MATCH(V$1,城镇人口!$1:$1,0))</f>
        <v>1454594.7695942889</v>
      </c>
      <c r="W15" s="40">
        <f>INDEX(人口源表!$1:$1048576,MATCH($B15,人口源表!$A:$A,0),MATCH(W$1,人口源表!$1:$1,0))-INDEX(城镇人口!$1:$1048576,MATCH($B15,城镇人口!$B:$B,0),MATCH(W$1,城镇人口!$1:$1,0))</f>
        <v>1431981.8832407743</v>
      </c>
      <c r="X15" s="40">
        <f>INDEX(人口源表!$1:$1048576,MATCH($B15,人口源表!$A:$A,0),MATCH(X$1,人口源表!$1:$1,0))-INDEX(城镇人口!$1:$1048576,MATCH($B15,城镇人口!$B:$B,0),MATCH(X$1,城镇人口!$1:$1,0))</f>
        <v>1408797.1894187755</v>
      </c>
      <c r="Y15" s="40">
        <f>INDEX(人口源表!$1:$1048576,MATCH($B15,人口源表!$A:$A,0),MATCH(Y$1,人口源表!$1:$1,0))-INDEX(城镇人口!$1:$1048576,MATCH($B15,城镇人口!$B:$B,0),MATCH(Y$1,城镇人口!$1:$1,0))</f>
        <v>1385124.0671082651</v>
      </c>
      <c r="Z15" s="40">
        <f>INDEX(人口源表!$1:$1048576,MATCH($B15,人口源表!$A:$A,0),MATCH(Z$1,人口源表!$1:$1,0))-INDEX(城镇人口!$1:$1048576,MATCH($B15,城镇人口!$B:$B,0),MATCH(Z$1,城镇人口!$1:$1,0))</f>
        <v>1361038.0803732462</v>
      </c>
      <c r="AA15" s="40">
        <f>INDEX(人口源表!$1:$1048576,MATCH($B15,人口源表!$A:$A,0),MATCH(AA$1,人口源表!$1:$1,0))-INDEX(城镇人口!$1:$1048576,MATCH($B15,城镇人口!$B:$B,0),MATCH(AA$1,城镇人口!$1:$1,0))</f>
        <v>1336607.515903227</v>
      </c>
      <c r="AB15" s="40">
        <f>INDEX(人口源表!$1:$1048576,MATCH($B15,人口源表!$A:$A,0),MATCH(AB$1,人口源表!$1:$1,0))-INDEX(城镇人口!$1:$1048576,MATCH($B15,城镇人口!$B:$B,0),MATCH(AB$1,城镇人口!$1:$1,0))</f>
        <v>1311892.9522356866</v>
      </c>
      <c r="AC15" s="40">
        <f>INDEX(人口源表!$1:$1048576,MATCH($B15,人口源表!$A:$A,0),MATCH(AC$1,人口源表!$1:$1,0))-INDEX(城镇人口!$1:$1048576,MATCH($B15,城镇人口!$B:$B,0),MATCH(AC$1,城镇人口!$1:$1,0))</f>
        <v>1292111.5569427786</v>
      </c>
      <c r="AD15" s="40">
        <f>INDEX(人口源表!$1:$1048576,MATCH($B15,人口源表!$A:$A,0),MATCH(AD$1,人口源表!$1:$1,0))-INDEX(城镇人口!$1:$1048576,MATCH($B15,城镇人口!$B:$B,0),MATCH(AD$1,城镇人口!$1:$1,0))</f>
        <v>1272160.5384508967</v>
      </c>
      <c r="AE15" s="40">
        <f>INDEX(人口源表!$1:$1048576,MATCH($B15,人口源表!$A:$A,0),MATCH(AE$1,人口源表!$1:$1,0))-INDEX(城镇人口!$1:$1048576,MATCH($B15,城镇人口!$B:$B,0),MATCH(AE$1,城镇人口!$1:$1,0))</f>
        <v>1252079.0601638015</v>
      </c>
      <c r="AF15" s="40">
        <f>INDEX(人口源表!$1:$1048576,MATCH($B15,人口源表!$A:$A,0),MATCH(AF$1,人口源表!$1:$1,0))-INDEX(城镇人口!$1:$1048576,MATCH($B15,城镇人口!$B:$B,0),MATCH(AF$1,城镇人口!$1:$1,0))</f>
        <v>1231901.1481735371</v>
      </c>
      <c r="AG15" s="40">
        <f>INDEX(人口源表!$1:$1048576,MATCH($B15,人口源表!$A:$A,0),MATCH(AG$1,人口源表!$1:$1,0))-INDEX(城镇人口!$1:$1048576,MATCH($B15,城镇人口!$B:$B,0),MATCH(AG$1,城镇人口!$1:$1,0))</f>
        <v>1211654.7948233299</v>
      </c>
      <c r="AH15" s="40">
        <f>INDEX(人口源表!$1:$1048576,MATCH($B15,人口源表!$A:$A,0),MATCH(AH$1,人口源表!$1:$1,0))-INDEX(城镇人口!$1:$1048576,MATCH($B15,城镇人口!$B:$B,0),MATCH(AH$1,城镇人口!$1:$1,0))</f>
        <v>1191363.5742476154</v>
      </c>
      <c r="AI15" s="40">
        <f>INDEX(人口源表!$1:$1048576,MATCH($B15,人口源表!$A:$A,0),MATCH(AI$1,人口源表!$1:$1,0))-INDEX(城镇人口!$1:$1048576,MATCH($B15,城镇人口!$B:$B,0),MATCH(AI$1,城镇人口!$1:$1,0))</f>
        <v>1171046.4178238818</v>
      </c>
      <c r="AJ15" s="40">
        <f>INDEX(人口源表!$1:$1048576,MATCH($B15,人口源表!$A:$A,0),MATCH(AJ$1,人口源表!$1:$1,0))-INDEX(城镇人口!$1:$1048576,MATCH($B15,城镇人口!$B:$B,0),MATCH(AJ$1,城镇人口!$1:$1,0))</f>
        <v>1150717.2132022278</v>
      </c>
      <c r="AK15" s="40">
        <f>INDEX(人口源表!$1:$1048576,MATCH($B15,人口源表!$A:$A,0),MATCH(AK$1,人口源表!$1:$1,0))-INDEX(城镇人口!$1:$1048576,MATCH($B15,城镇人口!$B:$B,0),MATCH(AK$1,城镇人口!$1:$1,0))</f>
        <v>1130385.9384494564</v>
      </c>
      <c r="AL15" s="40">
        <f>INDEX(人口源表!$1:$1048576,MATCH($B15,人口源表!$A:$A,0),MATCH(AL$1,人口源表!$1:$1,0))-INDEX(城镇人口!$1:$1048576,MATCH($B15,城镇人口!$B:$B,0),MATCH(AL$1,城镇人口!$1:$1,0))</f>
        <v>1110058.4782305863</v>
      </c>
      <c r="AM15" s="40">
        <f>INDEX(人口源表!$1:$1048576,MATCH($B15,人口源表!$A:$A,0),MATCH(AM$1,人口源表!$1:$1,0))-INDEX(城镇人口!$1:$1048576,MATCH($B15,城镇人口!$B:$B,0),MATCH(AM$1,城镇人口!$1:$1,0))</f>
        <v>1089737.0944515793</v>
      </c>
      <c r="AN15" s="40">
        <f>INDEX(人口源表!$1:$1048576,MATCH($B15,人口源表!$A:$A,0),MATCH(AN$1,人口源表!$1:$1,0))-INDEX(城镇人口!$1:$1048576,MATCH($B15,城镇人口!$B:$B,0),MATCH(AN$1,城镇人口!$1:$1,0))</f>
        <v>1069420.2749356152</v>
      </c>
      <c r="AO15" s="40">
        <f>INDEX(人口源表!$1:$1048576,MATCH($B15,人口源表!$A:$A,0),MATCH(AO$1,人口源表!$1:$1,0))-INDEX(城镇人口!$1:$1048576,MATCH($B15,城镇人口!$B:$B,0),MATCH(AO$1,城镇人口!$1:$1,0))</f>
        <v>1049103.6176929651</v>
      </c>
      <c r="AP15" s="40">
        <f>INDEX(人口源表!$1:$1048576,MATCH($B15,人口源表!$A:$A,0),MATCH(AP$1,人口源表!$1:$1,0))-INDEX(城镇人口!$1:$1048576,MATCH($B15,城镇人口!$B:$B,0),MATCH(AP$1,城镇人口!$1:$1,0))</f>
        <v>1028779.4862400144</v>
      </c>
      <c r="AQ15" s="40">
        <f>INDEX(人口源表!$1:$1048576,MATCH($B15,人口源表!$A:$A,0),MATCH(AQ$1,人口源表!$1:$1,0))-INDEX(城镇人口!$1:$1048576,MATCH($B15,城镇人口!$B:$B,0),MATCH(AQ$1,城镇人口!$1:$1,0))</f>
        <v>1008437.8818810191</v>
      </c>
      <c r="AR15" s="40">
        <f>INDEX(人口源表!$1:$1048576,MATCH($B15,人口源表!$A:$A,0),MATCH(AR$1,人口源表!$1:$1,0))-INDEX(城镇人口!$1:$1048576,MATCH($B15,城镇人口!$B:$B,0),MATCH(AR$1,城镇人口!$1:$1,0))</f>
        <v>988066.12311265618</v>
      </c>
      <c r="AS15" s="40">
        <f>INDEX(人口源表!$1:$1048576,MATCH($B15,人口源表!$A:$A,0),MATCH(AS$1,人口源表!$1:$1,0))-INDEX(城镇人口!$1:$1048576,MATCH($B15,城镇人口!$B:$B,0),MATCH(AS$1,城镇人口!$1:$1,0))</f>
        <v>967649.51870378293</v>
      </c>
      <c r="AT15" s="40">
        <f>INDEX(人口源表!$1:$1048576,MATCH($B15,人口源表!$A:$A,0),MATCH(AT$1,人口源表!$1:$1,0))-INDEX(城镇人口!$1:$1048576,MATCH($B15,城镇人口!$B:$B,0),MATCH(AT$1,城镇人口!$1:$1,0))</f>
        <v>947171.63910838403</v>
      </c>
      <c r="AU15" s="40">
        <f>INDEX(人口源表!$1:$1048576,MATCH($B15,人口源表!$A:$A,0),MATCH(AU$1,人口源表!$1:$1,0))-INDEX(城镇人口!$1:$1048576,MATCH($B15,城镇人口!$B:$B,0),MATCH(AU$1,城镇人口!$1:$1,0))</f>
        <v>926614.40986356419</v>
      </c>
      <c r="AV15" s="40">
        <f>INDEX(人口源表!$1:$1048576,MATCH($B15,人口源表!$A:$A,0),MATCH(AV$1,人口源表!$1:$1,0))-INDEX(城镇人口!$1:$1048576,MATCH($B15,城镇人口!$B:$B,0),MATCH(AV$1,城镇人口!$1:$1,0))</f>
        <v>905958.22656805394</v>
      </c>
    </row>
    <row r="16" spans="1:66" x14ac:dyDescent="0.15">
      <c r="A16" s="4" t="s">
        <v>860</v>
      </c>
      <c r="B16" s="4" t="s">
        <v>54</v>
      </c>
      <c r="C16" s="34">
        <f>VLOOKUP(B16,'[1]2016省城人口总结（根）'!B:C,2,FALSE)/100</f>
        <v>0.52949000000000002</v>
      </c>
      <c r="D16" s="40">
        <f>INDEX(人口源表!$1:$1048576,MATCH($B16,人口源表!$A:$A,0),MATCH(D$1,人口源表!$1:$1,0))-INDEX(城镇人口!$1:$1048576,MATCH($B16,城镇人口!$B:$B,0),MATCH(D$1,城镇人口!$1:$1,0))</f>
        <v>1614100.516045969</v>
      </c>
      <c r="E16" s="40">
        <f>INDEX(人口源表!$1:$1048576,MATCH($B16,人口源表!$A:$A,0),MATCH(E$1,人口源表!$1:$1,0))-INDEX(城镇人口!$1:$1048576,MATCH($B16,城镇人口!$B:$B,0),MATCH(E$1,城镇人口!$1:$1,0))</f>
        <v>1592182.0707380471</v>
      </c>
      <c r="F16" s="40">
        <f>INDEX(人口源表!$1:$1048576,MATCH($B16,人口源表!$A:$A,0),MATCH(F$1,人口源表!$1:$1,0))-INDEX(城镇人口!$1:$1048576,MATCH($B16,城镇人口!$B:$B,0),MATCH(F$1,城镇人口!$1:$1,0))</f>
        <v>1569120.1147099738</v>
      </c>
      <c r="G16" s="40">
        <f>INDEX(人口源表!$1:$1048576,MATCH($B16,人口源表!$A:$A,0),MATCH(G$1,人口源表!$1:$1,0))-INDEX(城镇人口!$1:$1048576,MATCH($B16,城镇人口!$B:$B,0),MATCH(G$1,城镇人口!$1:$1,0))</f>
        <v>1363992.1983627505</v>
      </c>
      <c r="H16" s="40">
        <f>INDEX(人口源表!$1:$1048576,MATCH($B16,人口源表!$A:$A,0),MATCH(H$1,人口源表!$1:$1,0))-INDEX(城镇人口!$1:$1048576,MATCH($B16,城镇人口!$B:$B,0),MATCH(H$1,城镇人口!$1:$1,0))</f>
        <v>1346320.1759661937</v>
      </c>
      <c r="I16" s="40">
        <f>INDEX(人口源表!$1:$1048576,MATCH($B16,人口源表!$A:$A,0),MATCH(I$1,人口源表!$1:$1,0))-INDEX(城镇人口!$1:$1048576,MATCH($B16,城镇人口!$B:$B,0),MATCH(I$1,城镇人口!$1:$1,0))</f>
        <v>1339200.2553586834</v>
      </c>
      <c r="J16" s="40">
        <f>INDEX(人口源表!$1:$1048576,MATCH($B16,人口源表!$A:$A,0),MATCH(J$1,人口源表!$1:$1,0))-INDEX(城镇人口!$1:$1048576,MATCH($B16,城镇人口!$B:$B,0),MATCH(J$1,城镇人口!$1:$1,0))</f>
        <v>1330748.0274814996</v>
      </c>
      <c r="K16" s="40">
        <f>INDEX(人口源表!$1:$1048576,MATCH($B16,人口源表!$A:$A,0),MATCH(K$1,人口源表!$1:$1,0))-INDEX(城镇人口!$1:$1048576,MATCH($B16,城镇人口!$B:$B,0),MATCH(K$1,城镇人口!$1:$1,0))</f>
        <v>1320988.9408303511</v>
      </c>
      <c r="L16" s="40">
        <f>INDEX(人口源表!$1:$1048576,MATCH($B16,人口源表!$A:$A,0),MATCH(L$1,人口源表!$1:$1,0))-INDEX(城镇人口!$1:$1048576,MATCH($B16,城镇人口!$B:$B,0),MATCH(L$1,城镇人口!$1:$1,0))</f>
        <v>1309950.9890516838</v>
      </c>
      <c r="M16" s="40">
        <f>INDEX(人口源表!$1:$1048576,MATCH($B16,人口源表!$A:$A,0),MATCH(M$1,人口源表!$1:$1,0))-INDEX(城镇人口!$1:$1048576,MATCH($B16,城镇人口!$B:$B,0),MATCH(M$1,城镇人口!$1:$1,0))</f>
        <v>1297666.6338646628</v>
      </c>
      <c r="N16" s="40">
        <f>INDEX(人口源表!$1:$1048576,MATCH($B16,人口源表!$A:$A,0),MATCH(N$1,人口源表!$1:$1,0))-INDEX(城镇人口!$1:$1048576,MATCH($B16,城镇人口!$B:$B,0),MATCH(N$1,城镇人口!$1:$1,0))</f>
        <v>1284170.1604296505</v>
      </c>
      <c r="O16" s="40">
        <f>INDEX(人口源表!$1:$1048576,MATCH($B16,人口源表!$A:$A,0),MATCH(O$1,人口源表!$1:$1,0))-INDEX(城镇人口!$1:$1048576,MATCH($B16,城镇人口!$B:$B,0),MATCH(O$1,城镇人口!$1:$1,0))</f>
        <v>1269499.5609712512</v>
      </c>
      <c r="P16" s="40">
        <f>INDEX(人口源表!$1:$1048576,MATCH($B16,人口源表!$A:$A,0),MATCH(P$1,人口源表!$1:$1,0))-INDEX(城镇人口!$1:$1048576,MATCH($B16,城镇人口!$B:$B,0),MATCH(P$1,城镇人口!$1:$1,0))</f>
        <v>1253695.5273498786</v>
      </c>
      <c r="Q16" s="40">
        <f>INDEX(人口源表!$1:$1048576,MATCH($B16,人口源表!$A:$A,0),MATCH(Q$1,人口源表!$1:$1,0))-INDEX(城镇人口!$1:$1048576,MATCH($B16,城镇人口!$B:$B,0),MATCH(Q$1,城镇人口!$1:$1,0))</f>
        <v>1236800.8905512705</v>
      </c>
      <c r="R16" s="40">
        <f>INDEX(人口源表!$1:$1048576,MATCH($B16,人口源表!$A:$A,0),MATCH(R$1,人口源表!$1:$1,0))-INDEX(城镇人口!$1:$1048576,MATCH($B16,城镇人口!$B:$B,0),MATCH(R$1,城镇人口!$1:$1,0))</f>
        <v>1218861.5889928686</v>
      </c>
      <c r="S16" s="40">
        <f>INDEX(人口源表!$1:$1048576,MATCH($B16,人口源表!$A:$A,0),MATCH(S$1,人口源表!$1:$1,0))-INDEX(城镇人口!$1:$1048576,MATCH($B16,城镇人口!$B:$B,0),MATCH(S$1,城镇人口!$1:$1,0))</f>
        <v>1210125.3693262406</v>
      </c>
      <c r="T16" s="40">
        <f>INDEX(人口源表!$1:$1048576,MATCH($B16,人口源表!$A:$A,0),MATCH(T$1,人口源表!$1:$1,0))-INDEX(城镇人口!$1:$1048576,MATCH($B16,城镇人口!$B:$B,0),MATCH(T$1,城镇人口!$1:$1,0))</f>
        <v>1200607.3912700403</v>
      </c>
      <c r="U16" s="40">
        <f>INDEX(人口源表!$1:$1048576,MATCH($B16,人口源表!$A:$A,0),MATCH(U$1,人口源表!$1:$1,0))-INDEX(城镇人口!$1:$1048576,MATCH($B16,城镇人口!$B:$B,0),MATCH(U$1,城镇人口!$1:$1,0))</f>
        <v>1190343.6500182163</v>
      </c>
      <c r="V16" s="40">
        <f>INDEX(人口源表!$1:$1048576,MATCH($B16,人口源表!$A:$A,0),MATCH(V$1,人口源表!$1:$1,0))-INDEX(城镇人口!$1:$1048576,MATCH($B16,城镇人口!$B:$B,0),MATCH(V$1,城镇人口!$1:$1,0))</f>
        <v>1179371.1317414735</v>
      </c>
      <c r="W16" s="40">
        <f>INDEX(人口源表!$1:$1048576,MATCH($B16,人口源表!$A:$A,0),MATCH(W$1,人口源表!$1:$1,0))-INDEX(城镇人口!$1:$1048576,MATCH($B16,城镇人口!$B:$B,0),MATCH(W$1,城镇人口!$1:$1,0))</f>
        <v>1167729.1772608482</v>
      </c>
      <c r="X16" s="40">
        <f>INDEX(人口源表!$1:$1048576,MATCH($B16,人口源表!$A:$A,0),MATCH(X$1,人口源表!$1:$1,0))-INDEX(城镇人口!$1:$1048576,MATCH($B16,城镇人口!$B:$B,0),MATCH(X$1,城镇人口!$1:$1,0))</f>
        <v>1155458.6360445584</v>
      </c>
      <c r="Y16" s="40">
        <f>INDEX(人口源表!$1:$1048576,MATCH($B16,人口源表!$A:$A,0),MATCH(Y$1,人口源表!$1:$1,0))-INDEX(城镇人口!$1:$1048576,MATCH($B16,城镇人口!$B:$B,0),MATCH(Y$1,城镇人口!$1:$1,0))</f>
        <v>1142601.7609977694</v>
      </c>
      <c r="Z16" s="40">
        <f>INDEX(人口源表!$1:$1048576,MATCH($B16,人口源表!$A:$A,0),MATCH(Z$1,人口源表!$1:$1,0))-INDEX(城镇人口!$1:$1048576,MATCH($B16,城镇人口!$B:$B,0),MATCH(Z$1,城镇人口!$1:$1,0))</f>
        <v>1129202.1017131372</v>
      </c>
      <c r="AA16" s="40">
        <f>INDEX(人口源表!$1:$1048576,MATCH($B16,人口源表!$A:$A,0),MATCH(AA$1,人口源表!$1:$1,0))-INDEX(城镇人口!$1:$1048576,MATCH($B16,城镇人口!$B:$B,0),MATCH(AA$1,城镇人口!$1:$1,0))</f>
        <v>1115304.05060542</v>
      </c>
      <c r="AB16" s="40">
        <f>INDEX(人口源表!$1:$1048576,MATCH($B16,人口源表!$A:$A,0),MATCH(AB$1,人口源表!$1:$1,0))-INDEX(城镇人口!$1:$1048576,MATCH($B16,城镇人口!$B:$B,0),MATCH(AB$1,城镇人口!$1:$1,0))</f>
        <v>1100954.1185383517</v>
      </c>
      <c r="AC16" s="40">
        <f>INDEX(人口源表!$1:$1048576,MATCH($B16,人口源表!$A:$A,0),MATCH(AC$1,人口源表!$1:$1,0))-INDEX(城镇人口!$1:$1048576,MATCH($B16,城镇人口!$B:$B,0),MATCH(AC$1,城镇人口!$1:$1,0))</f>
        <v>1088790.4007980488</v>
      </c>
      <c r="AD16" s="40">
        <f>INDEX(人口源表!$1:$1048576,MATCH($B16,人口源表!$A:$A,0),MATCH(AD$1,人口源表!$1:$1,0))-INDEX(城镇人口!$1:$1048576,MATCH($B16,城镇人口!$B:$B,0),MATCH(AD$1,城镇人口!$1:$1,0))</f>
        <v>1076270.3842677735</v>
      </c>
      <c r="AE16" s="40">
        <f>INDEX(人口源表!$1:$1048576,MATCH($B16,人口源表!$A:$A,0),MATCH(AE$1,人口源表!$1:$1,0))-INDEX(城镇人口!$1:$1048576,MATCH($B16,城镇人口!$B:$B,0),MATCH(AE$1,城镇人口!$1:$1,0))</f>
        <v>1063439.4100266276</v>
      </c>
      <c r="AF16" s="40">
        <f>INDEX(人口源表!$1:$1048576,MATCH($B16,人口源表!$A:$A,0),MATCH(AF$1,人口源表!$1:$1,0))-INDEX(城镇人口!$1:$1048576,MATCH($B16,城镇人口!$B:$B,0),MATCH(AF$1,城镇人口!$1:$1,0))</f>
        <v>1050344.4504707232</v>
      </c>
      <c r="AG16" s="40">
        <f>INDEX(人口源表!$1:$1048576,MATCH($B16,人口源表!$A:$A,0),MATCH(AG$1,人口源表!$1:$1,0))-INDEX(城镇人口!$1:$1048576,MATCH($B16,城镇人口!$B:$B,0),MATCH(AG$1,城镇人口!$1:$1,0))</f>
        <v>1037033.6689342223</v>
      </c>
      <c r="AH16" s="40">
        <f>INDEX(人口源表!$1:$1048576,MATCH($B16,人口源表!$A:$A,0),MATCH(AH$1,人口源表!$1:$1,0))-INDEX(城镇人口!$1:$1048576,MATCH($B16,城镇人口!$B:$B,0),MATCH(AH$1,城镇人口!$1:$1,0))</f>
        <v>1023555.6659894898</v>
      </c>
      <c r="AI16" s="40">
        <f>INDEX(人口源表!$1:$1048576,MATCH($B16,人口源表!$A:$A,0),MATCH(AI$1,人口源表!$1:$1,0))-INDEX(城镇人口!$1:$1048576,MATCH($B16,城镇人口!$B:$B,0),MATCH(AI$1,城镇人口!$1:$1,0))</f>
        <v>1009959.0798326754</v>
      </c>
      <c r="AJ16" s="40">
        <f>INDEX(人口源表!$1:$1048576,MATCH($B16,人口源表!$A:$A,0),MATCH(AJ$1,人口源表!$1:$1,0))-INDEX(城镇人口!$1:$1048576,MATCH($B16,城镇人口!$B:$B,0),MATCH(AJ$1,城镇人口!$1:$1,0))</f>
        <v>996294.77862246963</v>
      </c>
      <c r="AK16" s="40">
        <f>INDEX(人口源表!$1:$1048576,MATCH($B16,人口源表!$A:$A,0),MATCH(AK$1,人口源表!$1:$1,0))-INDEX(城镇人口!$1:$1048576,MATCH($B16,城镇人口!$B:$B,0),MATCH(AK$1,城镇人口!$1:$1,0))</f>
        <v>982612.83074422507</v>
      </c>
      <c r="AL16" s="40">
        <f>INDEX(人口源表!$1:$1048576,MATCH($B16,人口源表!$A:$A,0),MATCH(AL$1,人口源表!$1:$1,0))-INDEX(城镇人口!$1:$1048576,MATCH($B16,城镇人口!$B:$B,0),MATCH(AL$1,城镇人口!$1:$1,0))</f>
        <v>968964.05081171868</v>
      </c>
      <c r="AM16" s="40">
        <f>INDEX(人口源表!$1:$1048576,MATCH($B16,人口源表!$A:$A,0),MATCH(AM$1,人口源表!$1:$1,0))-INDEX(城镇人口!$1:$1048576,MATCH($B16,城镇人口!$B:$B,0),MATCH(AM$1,城镇人口!$1:$1,0))</f>
        <v>955400.21007173113</v>
      </c>
      <c r="AN16" s="40">
        <f>INDEX(人口源表!$1:$1048576,MATCH($B16,人口源表!$A:$A,0),MATCH(AN$1,人口源表!$1:$1,0))-INDEX(城镇人口!$1:$1048576,MATCH($B16,城镇人口!$B:$B,0),MATCH(AN$1,城镇人口!$1:$1,0))</f>
        <v>941972.98255545669</v>
      </c>
      <c r="AO16" s="40">
        <f>INDEX(人口源表!$1:$1048576,MATCH($B16,人口源表!$A:$A,0),MATCH(AO$1,人口源表!$1:$1,0))-INDEX(城镇人口!$1:$1048576,MATCH($B16,城镇人口!$B:$B,0),MATCH(AO$1,城镇人口!$1:$1,0))</f>
        <v>928733.55526796635</v>
      </c>
      <c r="AP16" s="40">
        <f>INDEX(人口源表!$1:$1048576,MATCH($B16,人口源表!$A:$A,0),MATCH(AP$1,人口源表!$1:$1,0))-INDEX(城镇人口!$1:$1048576,MATCH($B16,城镇人口!$B:$B,0),MATCH(AP$1,城镇人口!$1:$1,0))</f>
        <v>915734.40009914199</v>
      </c>
      <c r="AQ16" s="40">
        <f>INDEX(人口源表!$1:$1048576,MATCH($B16,人口源表!$A:$A,0),MATCH(AQ$1,人口源表!$1:$1,0))-INDEX(城镇人口!$1:$1048576,MATCH($B16,城镇人口!$B:$B,0),MATCH(AQ$1,城镇人口!$1:$1,0))</f>
        <v>903026.9977135167</v>
      </c>
      <c r="AR16" s="40">
        <f>INDEX(人口源表!$1:$1048576,MATCH($B16,人口源表!$A:$A,0),MATCH(AR$1,人口源表!$1:$1,0))-INDEX(城镇人口!$1:$1048576,MATCH($B16,城镇人口!$B:$B,0),MATCH(AR$1,城镇人口!$1:$1,0))</f>
        <v>890662.98619507044</v>
      </c>
      <c r="AS16" s="40">
        <f>INDEX(人口源表!$1:$1048576,MATCH($B16,人口源表!$A:$A,0),MATCH(AS$1,人口源表!$1:$1,0))-INDEX(城镇人口!$1:$1048576,MATCH($B16,城镇人口!$B:$B,0),MATCH(AS$1,城镇人口!$1:$1,0))</f>
        <v>878694.34939836152</v>
      </c>
      <c r="AT16" s="40">
        <f>INDEX(人口源表!$1:$1048576,MATCH($B16,人口源表!$A:$A,0),MATCH(AT$1,人口源表!$1:$1,0))-INDEX(城镇人口!$1:$1048576,MATCH($B16,城镇人口!$B:$B,0),MATCH(AT$1,城镇人口!$1:$1,0))</f>
        <v>867172.10729694297</v>
      </c>
      <c r="AU16" s="40">
        <f>INDEX(人口源表!$1:$1048576,MATCH($B16,人口源表!$A:$A,0),MATCH(AU$1,人口源表!$1:$1,0))-INDEX(城镇人口!$1:$1048576,MATCH($B16,城镇人口!$B:$B,0),MATCH(AU$1,城镇人口!$1:$1,0))</f>
        <v>856146.82990852837</v>
      </c>
      <c r="AV16" s="40">
        <f>INDEX(人口源表!$1:$1048576,MATCH($B16,人口源表!$A:$A,0),MATCH(AV$1,人口源表!$1:$1,0))-INDEX(城镇人口!$1:$1048576,MATCH($B16,城镇人口!$B:$B,0),MATCH(AV$1,城镇人口!$1:$1,0))</f>
        <v>845669.11850699573</v>
      </c>
    </row>
    <row r="17" spans="1:48" x14ac:dyDescent="0.15">
      <c r="A17" s="4" t="s">
        <v>860</v>
      </c>
      <c r="B17" s="4" t="s">
        <v>56</v>
      </c>
      <c r="C17" s="34">
        <f>VLOOKUP(B17,'[1]2016省城人口总结（根）'!B:C,2,FALSE)/100</f>
        <v>0.50138499999999997</v>
      </c>
      <c r="D17" s="40">
        <f>INDEX(人口源表!$1:$1048576,MATCH($B17,人口源表!$A:$A,0),MATCH(D$1,人口源表!$1:$1,0))-INDEX(城镇人口!$1:$1048576,MATCH($B17,城镇人口!$B:$B,0),MATCH(D$1,城镇人口!$1:$1,0))</f>
        <v>705929.44245448918</v>
      </c>
      <c r="E17" s="40">
        <f>INDEX(人口源表!$1:$1048576,MATCH($B17,人口源表!$A:$A,0),MATCH(E$1,人口源表!$1:$1,0))-INDEX(城镇人口!$1:$1048576,MATCH($B17,城镇人口!$B:$B,0),MATCH(E$1,城镇人口!$1:$1,0))</f>
        <v>697240.3222030215</v>
      </c>
      <c r="F17" s="40">
        <f>INDEX(人口源表!$1:$1048576,MATCH($B17,人口源表!$A:$A,0),MATCH(F$1,人口源表!$1:$1,0))-INDEX(城镇人口!$1:$1048576,MATCH($B17,城镇人口!$B:$B,0),MATCH(F$1,城镇人口!$1:$1,0))</f>
        <v>688001.53556440375</v>
      </c>
      <c r="G17" s="40">
        <f>INDEX(人口源表!$1:$1048576,MATCH($B17,人口源表!$A:$A,0),MATCH(G$1,人口源表!$1:$1,0))-INDEX(城镇人口!$1:$1048576,MATCH($B17,城镇人口!$B:$B,0),MATCH(G$1,城镇人口!$1:$1,0))</f>
        <v>619104.0338091203</v>
      </c>
      <c r="H17" s="40">
        <f>INDEX(人口源表!$1:$1048576,MATCH($B17,人口源表!$A:$A,0),MATCH(H$1,人口源表!$1:$1,0))-INDEX(城镇人口!$1:$1048576,MATCH($B17,城镇人口!$B:$B,0),MATCH(H$1,城镇人口!$1:$1,0))</f>
        <v>611238.32342452125</v>
      </c>
      <c r="I17" s="40">
        <f>INDEX(人口源表!$1:$1048576,MATCH($B17,人口源表!$A:$A,0),MATCH(I$1,人口源表!$1:$1,0))-INDEX(城镇人口!$1:$1048576,MATCH($B17,城镇人口!$B:$B,0),MATCH(I$1,城镇人口!$1:$1,0))</f>
        <v>607641.48299011379</v>
      </c>
      <c r="J17" s="40">
        <f>INDEX(人口源表!$1:$1048576,MATCH($B17,人口源表!$A:$A,0),MATCH(J$1,人口源表!$1:$1,0))-INDEX(城镇人口!$1:$1048576,MATCH($B17,城镇人口!$B:$B,0),MATCH(J$1,城镇人口!$1:$1,0))</f>
        <v>603524.51446607115</v>
      </c>
      <c r="K17" s="40">
        <f>INDEX(人口源表!$1:$1048576,MATCH($B17,人口源表!$A:$A,0),MATCH(K$1,人口源表!$1:$1,0))-INDEX(城镇人口!$1:$1048576,MATCH($B17,城镇人口!$B:$B,0),MATCH(K$1,城镇人口!$1:$1,0))</f>
        <v>598896.55396987975</v>
      </c>
      <c r="L17" s="40">
        <f>INDEX(人口源表!$1:$1048576,MATCH($B17,人口源表!$A:$A,0),MATCH(L$1,人口源表!$1:$1,0))-INDEX(城镇人口!$1:$1048576,MATCH($B17,城镇人口!$B:$B,0),MATCH(L$1,城镇人口!$1:$1,0))</f>
        <v>593768.41640304308</v>
      </c>
      <c r="M17" s="40">
        <f>INDEX(人口源表!$1:$1048576,MATCH($B17,人口源表!$A:$A,0),MATCH(M$1,人口源表!$1:$1,0))-INDEX(城镇人口!$1:$1048576,MATCH($B17,城镇人口!$B:$B,0),MATCH(M$1,城镇人口!$1:$1,0))</f>
        <v>588152.5186511582</v>
      </c>
      <c r="N17" s="40">
        <f>INDEX(人口源表!$1:$1048576,MATCH($B17,人口源表!$A:$A,0),MATCH(N$1,人口源表!$1:$1,0))-INDEX(城镇人口!$1:$1048576,MATCH($B17,城镇人口!$B:$B,0),MATCH(N$1,城镇人口!$1:$1,0))</f>
        <v>582061.0779204974</v>
      </c>
      <c r="O17" s="40">
        <f>INDEX(人口源表!$1:$1048576,MATCH($B17,人口源表!$A:$A,0),MATCH(O$1,人口源表!$1:$1,0))-INDEX(城镇人口!$1:$1048576,MATCH($B17,城镇人口!$B:$B,0),MATCH(O$1,城镇人口!$1:$1,0))</f>
        <v>575509.54336189711</v>
      </c>
      <c r="P17" s="40">
        <f>INDEX(人口源表!$1:$1048576,MATCH($B17,人口源表!$A:$A,0),MATCH(P$1,人口源表!$1:$1,0))-INDEX(城镇人口!$1:$1048576,MATCH($B17,城镇人口!$B:$B,0),MATCH(P$1,城镇人口!$1:$1,0))</f>
        <v>568512.62662534299</v>
      </c>
      <c r="Q17" s="40">
        <f>INDEX(人口源表!$1:$1048576,MATCH($B17,人口源表!$A:$A,0),MATCH(Q$1,人口源表!$1:$1,0))-INDEX(城镇人口!$1:$1048576,MATCH($B17,城镇人口!$B:$B,0),MATCH(Q$1,城镇人口!$1:$1,0))</f>
        <v>561087.66729016555</v>
      </c>
      <c r="R17" s="40">
        <f>INDEX(人口源表!$1:$1048576,MATCH($B17,人口源表!$A:$A,0),MATCH(R$1,人口源表!$1:$1,0))-INDEX(城镇人口!$1:$1048576,MATCH($B17,城镇人口!$B:$B,0),MATCH(R$1,城镇人口!$1:$1,0))</f>
        <v>553252.01346231566</v>
      </c>
      <c r="S17" s="40">
        <f>INDEX(人口源表!$1:$1048576,MATCH($B17,人口源表!$A:$A,0),MATCH(S$1,人口源表!$1:$1,0))-INDEX(城镇人口!$1:$1048576,MATCH($B17,城镇人口!$B:$B,0),MATCH(S$1,城镇人口!$1:$1,0))</f>
        <v>549045.41016515414</v>
      </c>
      <c r="T17" s="40">
        <f>INDEX(人口源表!$1:$1048576,MATCH($B17,人口源表!$A:$A,0),MATCH(T$1,人口源表!$1:$1,0))-INDEX(城镇人口!$1:$1048576,MATCH($B17,城镇人口!$B:$B,0),MATCH(T$1,城镇人口!$1:$1,0))</f>
        <v>544518.63635059085</v>
      </c>
      <c r="U17" s="40">
        <f>INDEX(人口源表!$1:$1048576,MATCH($B17,人口源表!$A:$A,0),MATCH(U$1,人口源表!$1:$1,0))-INDEX(城镇人口!$1:$1048576,MATCH($B17,城镇人口!$B:$B,0),MATCH(U$1,城镇人口!$1:$1,0))</f>
        <v>539686.75009628281</v>
      </c>
      <c r="V17" s="40">
        <f>INDEX(人口源表!$1:$1048576,MATCH($B17,人口源表!$A:$A,0),MATCH(V$1,人口源表!$1:$1,0))-INDEX(城镇人口!$1:$1048576,MATCH($B17,城镇人口!$B:$B,0),MATCH(V$1,城镇人口!$1:$1,0))</f>
        <v>534564.6241944842</v>
      </c>
      <c r="W17" s="40">
        <f>INDEX(人口源表!$1:$1048576,MATCH($B17,人口源表!$A:$A,0),MATCH(W$1,人口源表!$1:$1,0))-INDEX(城镇人口!$1:$1048576,MATCH($B17,城镇人口!$B:$B,0),MATCH(W$1,城镇人口!$1:$1,0))</f>
        <v>529167.33609387046</v>
      </c>
      <c r="X17" s="40">
        <f>INDEX(人口源表!$1:$1048576,MATCH($B17,人口源表!$A:$A,0),MATCH(X$1,人口源表!$1:$1,0))-INDEX(城镇人口!$1:$1048576,MATCH($B17,城镇人口!$B:$B,0),MATCH(X$1,城镇人口!$1:$1,0))</f>
        <v>523511.70808913838</v>
      </c>
      <c r="Y17" s="40">
        <f>INDEX(人口源表!$1:$1048576,MATCH($B17,人口源表!$A:$A,0),MATCH(Y$1,人口源表!$1:$1,0))-INDEX(城镇人口!$1:$1048576,MATCH($B17,城镇人口!$B:$B,0),MATCH(Y$1,城镇人口!$1:$1,0))</f>
        <v>517614.68241780589</v>
      </c>
      <c r="Z17" s="40">
        <f>INDEX(人口源表!$1:$1048576,MATCH($B17,人口源表!$A:$A,0),MATCH(Z$1,人口源表!$1:$1,0))-INDEX(城镇人口!$1:$1048576,MATCH($B17,城镇人口!$B:$B,0),MATCH(Z$1,城镇人口!$1:$1,0))</f>
        <v>511494.06908573245</v>
      </c>
      <c r="AA17" s="40">
        <f>INDEX(人口源表!$1:$1048576,MATCH($B17,人口源表!$A:$A,0),MATCH(AA$1,人口源表!$1:$1,0))-INDEX(城镇人口!$1:$1048576,MATCH($B17,城镇人口!$B:$B,0),MATCH(AA$1,城镇人口!$1:$1,0))</f>
        <v>505167.73524284805</v>
      </c>
      <c r="AB17" s="40">
        <f>INDEX(人口源表!$1:$1048576,MATCH($B17,人口源表!$A:$A,0),MATCH(AB$1,人口源表!$1:$1,0))-INDEX(城镇人口!$1:$1048576,MATCH($B17,城镇人口!$B:$B,0),MATCH(AB$1,城镇人口!$1:$1,0))</f>
        <v>498654.33979941625</v>
      </c>
      <c r="AC17" s="40">
        <f>INDEX(人口源表!$1:$1048576,MATCH($B17,人口源表!$A:$A,0),MATCH(AC$1,人口源表!$1:$1,0))-INDEX(城镇人口!$1:$1048576,MATCH($B17,城镇人口!$B:$B,0),MATCH(AC$1,城镇人口!$1:$1,0))</f>
        <v>492980.56744290818</v>
      </c>
      <c r="AD17" s="40">
        <f>INDEX(人口源表!$1:$1048576,MATCH($B17,人口源表!$A:$A,0),MATCH(AD$1,人口源表!$1:$1,0))-INDEX(城镇人口!$1:$1048576,MATCH($B17,城镇人口!$B:$B,0),MATCH(AD$1,城镇人口!$1:$1,0))</f>
        <v>487156.43129468884</v>
      </c>
      <c r="AE17" s="40">
        <f>INDEX(人口源表!$1:$1048576,MATCH($B17,人口源表!$A:$A,0),MATCH(AE$1,人口源表!$1:$1,0))-INDEX(城镇人口!$1:$1048576,MATCH($B17,城镇人口!$B:$B,0),MATCH(AE$1,城镇人口!$1:$1,0))</f>
        <v>481200.8730618452</v>
      </c>
      <c r="AF17" s="40">
        <f>INDEX(人口源表!$1:$1048576,MATCH($B17,人口源表!$A:$A,0),MATCH(AF$1,人口源表!$1:$1,0))-INDEX(城镇人口!$1:$1048576,MATCH($B17,城镇人口!$B:$B,0),MATCH(AF$1,城镇人口!$1:$1,0))</f>
        <v>475133.5640660302</v>
      </c>
      <c r="AG17" s="40">
        <f>INDEX(人口源表!$1:$1048576,MATCH($B17,人口源表!$A:$A,0),MATCH(AG$1,人口源表!$1:$1,0))-INDEX(城镇人口!$1:$1048576,MATCH($B17,城镇人口!$B:$B,0),MATCH(AG$1,城镇人口!$1:$1,0))</f>
        <v>468974.50051704526</v>
      </c>
      <c r="AH17" s="40">
        <f>INDEX(人口源表!$1:$1048576,MATCH($B17,人口源表!$A:$A,0),MATCH(AH$1,人口源表!$1:$1,0))-INDEX(城镇人口!$1:$1048576,MATCH($B17,城镇人口!$B:$B,0),MATCH(AH$1,城镇人口!$1:$1,0))</f>
        <v>462743.61271071364</v>
      </c>
      <c r="AI17" s="40">
        <f>INDEX(人口源表!$1:$1048576,MATCH($B17,人口源表!$A:$A,0),MATCH(AI$1,人口源表!$1:$1,0))-INDEX(城镇人口!$1:$1048576,MATCH($B17,城镇人口!$B:$B,0),MATCH(AI$1,城镇人口!$1:$1,0))</f>
        <v>456462.55178087985</v>
      </c>
      <c r="AJ17" s="40">
        <f>INDEX(人口源表!$1:$1048576,MATCH($B17,人口源表!$A:$A,0),MATCH(AJ$1,人口源表!$1:$1,0))-INDEX(城镇人口!$1:$1048576,MATCH($B17,城镇人口!$B:$B,0),MATCH(AJ$1,城镇人口!$1:$1,0))</f>
        <v>450151.74783893896</v>
      </c>
      <c r="AK17" s="40">
        <f>INDEX(人口源表!$1:$1048576,MATCH($B17,人口源表!$A:$A,0),MATCH(AK$1,人口源表!$1:$1,0))-INDEX(城镇人口!$1:$1048576,MATCH($B17,城镇人口!$B:$B,0),MATCH(AK$1,城镇人口!$1:$1,0))</f>
        <v>443832.91956737696</v>
      </c>
      <c r="AL17" s="40">
        <f>INDEX(人口源表!$1:$1048576,MATCH($B17,人口源表!$A:$A,0),MATCH(AL$1,人口源表!$1:$1,0))-INDEX(城镇人口!$1:$1048576,MATCH($B17,城镇人口!$B:$B,0),MATCH(AL$1,城镇人口!$1:$1,0))</f>
        <v>437527.59557477175</v>
      </c>
      <c r="AM17" s="40">
        <f>INDEX(人口源表!$1:$1048576,MATCH($B17,人口源表!$A:$A,0),MATCH(AM$1,人口源表!$1:$1,0))-INDEX(城镇人口!$1:$1048576,MATCH($B17,城镇人口!$B:$B,0),MATCH(AM$1,城镇人口!$1:$1,0))</f>
        <v>431258.50055413868</v>
      </c>
      <c r="AN17" s="40">
        <f>INDEX(人口源表!$1:$1048576,MATCH($B17,人口源表!$A:$A,0),MATCH(AN$1,人口源表!$1:$1,0))-INDEX(城镇人口!$1:$1048576,MATCH($B17,城镇人口!$B:$B,0),MATCH(AN$1,城镇人口!$1:$1,0))</f>
        <v>425047.04981018638</v>
      </c>
      <c r="AO17" s="40">
        <f>INDEX(人口源表!$1:$1048576,MATCH($B17,人口源表!$A:$A,0),MATCH(AO$1,人口源表!$1:$1,0))-INDEX(城镇人口!$1:$1048576,MATCH($B17,城镇人口!$B:$B,0),MATCH(AO$1,城镇人口!$1:$1,0))</f>
        <v>418916.13581562077</v>
      </c>
      <c r="AP17" s="40">
        <f>INDEX(人口源表!$1:$1048576,MATCH($B17,人口源表!$A:$A,0),MATCH(AP$1,人口源表!$1:$1,0))-INDEX(城镇人口!$1:$1048576,MATCH($B17,城镇人口!$B:$B,0),MATCH(AP$1,城镇人口!$1:$1,0))</f>
        <v>412888.67456361116</v>
      </c>
      <c r="AQ17" s="40">
        <f>INDEX(人口源表!$1:$1048576,MATCH($B17,人口源表!$A:$A,0),MATCH(AQ$1,人口源表!$1:$1,0))-INDEX(城镇人口!$1:$1048576,MATCH($B17,城镇人口!$B:$B,0),MATCH(AQ$1,城镇人口!$1:$1,0))</f>
        <v>406986.55147527624</v>
      </c>
      <c r="AR17" s="40">
        <f>INDEX(人口源表!$1:$1048576,MATCH($B17,人口源表!$A:$A,0),MATCH(AR$1,人口源表!$1:$1,0))-INDEX(城镇人口!$1:$1048576,MATCH($B17,城镇人口!$B:$B,0),MATCH(AR$1,城镇人口!$1:$1,0))</f>
        <v>401233.33571688714</v>
      </c>
      <c r="AS17" s="40">
        <f>INDEX(人口源表!$1:$1048576,MATCH($B17,人口源表!$A:$A,0),MATCH(AS$1,人口源表!$1:$1,0))-INDEX(城镇人口!$1:$1048576,MATCH($B17,城镇人口!$B:$B,0),MATCH(AS$1,城镇人口!$1:$1,0))</f>
        <v>395651.83410828572</v>
      </c>
      <c r="AT17" s="40">
        <f>INDEX(人口源表!$1:$1048576,MATCH($B17,人口源表!$A:$A,0),MATCH(AT$1,人口源表!$1:$1,0))-INDEX(城镇人口!$1:$1048576,MATCH($B17,城镇人口!$B:$B,0),MATCH(AT$1,城镇人口!$1:$1,0))</f>
        <v>390264.08398042072</v>
      </c>
      <c r="AU17" s="40">
        <f>INDEX(人口源表!$1:$1048576,MATCH($B17,人口源表!$A:$A,0),MATCH(AU$1,人口源表!$1:$1,0))-INDEX(城镇人口!$1:$1048576,MATCH($B17,城镇人口!$B:$B,0),MATCH(AU$1,城镇人口!$1:$1,0))</f>
        <v>385093.99427730893</v>
      </c>
      <c r="AV17" s="40">
        <f>INDEX(人口源表!$1:$1048576,MATCH($B17,人口源表!$A:$A,0),MATCH(AV$1,人口源表!$1:$1,0))-INDEX(城镇人口!$1:$1048576,MATCH($B17,城镇人口!$B:$B,0),MATCH(AV$1,城镇人口!$1:$1,0))</f>
        <v>380163.62375409016</v>
      </c>
    </row>
    <row r="18" spans="1:48" x14ac:dyDescent="0.15">
      <c r="A18" s="4" t="s">
        <v>860</v>
      </c>
      <c r="B18" s="4" t="s">
        <v>58</v>
      </c>
      <c r="C18" s="34">
        <f>VLOOKUP(B18,'[1]2016省城人口总结（根）'!B:C,2,FALSE)/100</f>
        <v>0.52949000000000002</v>
      </c>
      <c r="D18" s="40">
        <f>INDEX(人口源表!$1:$1048576,MATCH($B18,人口源表!$A:$A,0),MATCH(D$1,人口源表!$1:$1,0))-INDEX(城镇人口!$1:$1048576,MATCH($B18,城镇人口!$B:$B,0),MATCH(D$1,城镇人口!$1:$1,0))</f>
        <v>1627387.5747813347</v>
      </c>
      <c r="E18" s="40">
        <f>INDEX(人口源表!$1:$1048576,MATCH($B18,人口源表!$A:$A,0),MATCH(E$1,人口源表!$1:$1,0))-INDEX(城镇人口!$1:$1048576,MATCH($B18,城镇人口!$B:$B,0),MATCH(E$1,城镇人口!$1:$1,0))</f>
        <v>1605902.4925178429</v>
      </c>
      <c r="F18" s="40">
        <f>INDEX(人口源表!$1:$1048576,MATCH($B18,人口源表!$A:$A,0),MATCH(F$1,人口源表!$1:$1,0))-INDEX(城镇人口!$1:$1048576,MATCH($B18,城镇人口!$B:$B,0),MATCH(F$1,城镇人口!$1:$1,0))</f>
        <v>1583205.9281121474</v>
      </c>
      <c r="G18" s="40">
        <f>INDEX(人口源表!$1:$1048576,MATCH($B18,人口源表!$A:$A,0),MATCH(G$1,人口源表!$1:$1,0))-INDEX(城镇人口!$1:$1048576,MATCH($B18,城镇人口!$B:$B,0),MATCH(G$1,城镇人口!$1:$1,0))</f>
        <v>1397290.3615938928</v>
      </c>
      <c r="H18" s="40">
        <f>INDEX(人口源表!$1:$1048576,MATCH($B18,人口源表!$A:$A,0),MATCH(H$1,人口源表!$1:$1,0))-INDEX(城镇人口!$1:$1048576,MATCH($B18,城镇人口!$B:$B,0),MATCH(H$1,城镇人口!$1:$1,0))</f>
        <v>1378992.8748477316</v>
      </c>
      <c r="I18" s="40">
        <f>INDEX(人口源表!$1:$1048576,MATCH($B18,人口源表!$A:$A,0),MATCH(I$1,人口源表!$1:$1,0))-INDEX(城镇人口!$1:$1048576,MATCH($B18,城镇人口!$B:$B,0),MATCH(I$1,城镇人口!$1:$1,0))</f>
        <v>1371669.8549062728</v>
      </c>
      <c r="J18" s="40">
        <f>INDEX(人口源表!$1:$1048576,MATCH($B18,人口源表!$A:$A,0),MATCH(J$1,人口源表!$1:$1,0))-INDEX(城镇人口!$1:$1048576,MATCH($B18,城镇人口!$B:$B,0),MATCH(J$1,城镇人口!$1:$1,0))</f>
        <v>1363124.1689744787</v>
      </c>
      <c r="K18" s="40">
        <f>INDEX(人口源表!$1:$1048576,MATCH($B18,人口源表!$A:$A,0),MATCH(K$1,人口源表!$1:$1,0))-INDEX(城镇人口!$1:$1048576,MATCH($B18,城镇人口!$B:$B,0),MATCH(K$1,城镇人口!$1:$1,0))</f>
        <v>1353359.9709074078</v>
      </c>
      <c r="L18" s="40">
        <f>INDEX(人口源表!$1:$1048576,MATCH($B18,人口源表!$A:$A,0),MATCH(L$1,人口源表!$1:$1,0))-INDEX(城镇人口!$1:$1048576,MATCH($B18,城镇人口!$B:$B,0),MATCH(L$1,城镇人口!$1:$1,0))</f>
        <v>1342386.4122589212</v>
      </c>
      <c r="M18" s="40">
        <f>INDEX(人口源表!$1:$1048576,MATCH($B18,人口源表!$A:$A,0),MATCH(M$1,人口源表!$1:$1,0))-INDEX(城镇人口!$1:$1048576,MATCH($B18,城镇人口!$B:$B,0),MATCH(M$1,城镇人口!$1:$1,0))</f>
        <v>1330217.8497962237</v>
      </c>
      <c r="N18" s="40">
        <f>INDEX(人口源表!$1:$1048576,MATCH($B18,人口源表!$A:$A,0),MATCH(N$1,人口源表!$1:$1,0))-INDEX(城镇人口!$1:$1048576,MATCH($B18,城镇人口!$B:$B,0),MATCH(N$1,城镇人口!$1:$1,0))</f>
        <v>1316872.8148457261</v>
      </c>
      <c r="O18" s="40">
        <f>INDEX(人口源表!$1:$1048576,MATCH($B18,人口源表!$A:$A,0),MATCH(O$1,人口源表!$1:$1,0))-INDEX(城镇人口!$1:$1048576,MATCH($B18,城镇人口!$B:$B,0),MATCH(O$1,城镇人口!$1:$1,0))</f>
        <v>1302374.6181562976</v>
      </c>
      <c r="P18" s="40">
        <f>INDEX(人口源表!$1:$1048576,MATCH($B18,人口源表!$A:$A,0),MATCH(P$1,人口源表!$1:$1,0))-INDEX(城镇人口!$1:$1048576,MATCH($B18,城镇人口!$B:$B,0),MATCH(P$1,城镇人口!$1:$1,0))</f>
        <v>1286749.9430469975</v>
      </c>
      <c r="Q18" s="40">
        <f>INDEX(人口源表!$1:$1048576,MATCH($B18,人口源表!$A:$A,0),MATCH(Q$1,人口源表!$1:$1,0))-INDEX(城镇人口!$1:$1048576,MATCH($B18,城镇人口!$B:$B,0),MATCH(Q$1,城镇人口!$1:$1,0))</f>
        <v>1270029.8241269176</v>
      </c>
      <c r="R18" s="40">
        <f>INDEX(人口源表!$1:$1048576,MATCH($B18,人口源表!$A:$A,0),MATCH(R$1,人口源表!$1:$1,0))-INDEX(城镇人口!$1:$1048576,MATCH($B18,城镇人口!$B:$B,0),MATCH(R$1,城镇人口!$1:$1,0))</f>
        <v>1252249.3864970349</v>
      </c>
      <c r="S18" s="40">
        <f>INDEX(人口源表!$1:$1048576,MATCH($B18,人口源表!$A:$A,0),MATCH(S$1,人口源表!$1:$1,0))-INDEX(城镇人口!$1:$1048576,MATCH($B18,城镇人口!$B:$B,0),MATCH(S$1,城镇人口!$1:$1,0))</f>
        <v>1243932.2327140407</v>
      </c>
      <c r="T18" s="40">
        <f>INDEX(人口源表!$1:$1048576,MATCH($B18,人口源表!$A:$A,0),MATCH(T$1,人口源表!$1:$1,0))-INDEX(城镇人口!$1:$1048576,MATCH($B18,城镇人口!$B:$B,0),MATCH(T$1,城镇人口!$1:$1,0))</f>
        <v>1234815.3124351455</v>
      </c>
      <c r="U18" s="40">
        <f>INDEX(人口源表!$1:$1048576,MATCH($B18,人口源表!$A:$A,0),MATCH(U$1,人口源表!$1:$1,0))-INDEX(城镇人口!$1:$1048576,MATCH($B18,城镇人口!$B:$B,0),MATCH(U$1,城镇人口!$1:$1,0))</f>
        <v>1224928.4458970185</v>
      </c>
      <c r="V18" s="40">
        <f>INDEX(人口源表!$1:$1048576,MATCH($B18,人口源表!$A:$A,0),MATCH(V$1,人口源表!$1:$1,0))-INDEX(城镇人口!$1:$1048576,MATCH($B18,城镇人口!$B:$B,0),MATCH(V$1,城镇人口!$1:$1,0))</f>
        <v>1214301.5758367958</v>
      </c>
      <c r="W18" s="40">
        <f>INDEX(人口源表!$1:$1048576,MATCH($B18,人口源表!$A:$A,0),MATCH(W$1,人口源表!$1:$1,0))-INDEX(城镇人口!$1:$1048576,MATCH($B18,城镇人口!$B:$B,0),MATCH(W$1,城镇人口!$1:$1,0))</f>
        <v>1202969.7666037525</v>
      </c>
      <c r="X18" s="40">
        <f>INDEX(人口源表!$1:$1048576,MATCH($B18,人口源表!$A:$A,0),MATCH(X$1,人口源表!$1:$1,0))-INDEX(城镇人口!$1:$1048576,MATCH($B18,城镇人口!$B:$B,0),MATCH(X$1,城镇人口!$1:$1,0))</f>
        <v>1190968.6963203088</v>
      </c>
      <c r="Y18" s="40">
        <f>INDEX(人口源表!$1:$1048576,MATCH($B18,人口源表!$A:$A,0),MATCH(Y$1,人口源表!$1:$1,0))-INDEX(城镇人口!$1:$1048576,MATCH($B18,城镇人口!$B:$B,0),MATCH(Y$1,城镇人口!$1:$1,0))</f>
        <v>1178337.0665293504</v>
      </c>
      <c r="Z18" s="40">
        <f>INDEX(人口源表!$1:$1048576,MATCH($B18,人口源表!$A:$A,0),MATCH(Z$1,人口源表!$1:$1,0))-INDEX(城镇人口!$1:$1048576,MATCH($B18,城镇人口!$B:$B,0),MATCH(Z$1,城镇人口!$1:$1,0))</f>
        <v>1165115.3868311625</v>
      </c>
      <c r="AA18" s="40">
        <f>INDEX(人口源表!$1:$1048576,MATCH($B18,人口源表!$A:$A,0),MATCH(AA$1,人口源表!$1:$1,0))-INDEX(城镇人口!$1:$1048576,MATCH($B18,城镇人口!$B:$B,0),MATCH(AA$1,城镇人口!$1:$1,0))</f>
        <v>1151346.5434192093</v>
      </c>
      <c r="AB18" s="40">
        <f>INDEX(人口源表!$1:$1048576,MATCH($B18,人口源表!$A:$A,0),MATCH(AB$1,人口源表!$1:$1,0))-INDEX(城镇人口!$1:$1048576,MATCH($B18,城镇人口!$B:$B,0),MATCH(AB$1,城镇人口!$1:$1,0))</f>
        <v>1137074.9574032039</v>
      </c>
      <c r="AC18" s="40">
        <f>INDEX(人口源表!$1:$1048576,MATCH($B18,人口源表!$A:$A,0),MATCH(AC$1,人口源表!$1:$1,0))-INDEX(城镇人口!$1:$1048576,MATCH($B18,城镇人口!$B:$B,0),MATCH(AC$1,城镇人口!$1:$1,0))</f>
        <v>1125025.0466326131</v>
      </c>
      <c r="AD18" s="40">
        <f>INDEX(人口源表!$1:$1048576,MATCH($B18,人口源表!$A:$A,0),MATCH(AD$1,人口源表!$1:$1,0))-INDEX(城镇人口!$1:$1048576,MATCH($B18,城镇人口!$B:$B,0),MATCH(AD$1,城镇人口!$1:$1,0))</f>
        <v>1112569.5102574364</v>
      </c>
      <c r="AE18" s="40">
        <f>INDEX(人口源表!$1:$1048576,MATCH($B18,人口源表!$A:$A,0),MATCH(AE$1,人口源表!$1:$1,0))-INDEX(城镇人口!$1:$1048576,MATCH($B18,城镇人口!$B:$B,0),MATCH(AE$1,城镇人口!$1:$1,0))</f>
        <v>1099755.2760776849</v>
      </c>
      <c r="AF18" s="40">
        <f>INDEX(人口源表!$1:$1048576,MATCH($B18,人口源表!$A:$A,0),MATCH(AF$1,人口源表!$1:$1,0))-INDEX(城镇人口!$1:$1048576,MATCH($B18,城镇人口!$B:$B,0),MATCH(AF$1,城镇人口!$1:$1,0))</f>
        <v>1086629.5609081513</v>
      </c>
      <c r="AG18" s="40">
        <f>INDEX(人口源表!$1:$1048576,MATCH($B18,人口源表!$A:$A,0),MATCH(AG$1,人口源表!$1:$1,0))-INDEX(城镇人口!$1:$1048576,MATCH($B18,城镇人口!$B:$B,0),MATCH(AG$1,城镇人口!$1:$1,0))</f>
        <v>1073242.4485502313</v>
      </c>
      <c r="AH18" s="40">
        <f>INDEX(人口源表!$1:$1048576,MATCH($B18,人口源表!$A:$A,0),MATCH(AH$1,人口源表!$1:$1,0))-INDEX(城镇人口!$1:$1048576,MATCH($B18,城镇人口!$B:$B,0),MATCH(AH$1,城镇人口!$1:$1,0))</f>
        <v>1059644.1095501818</v>
      </c>
      <c r="AI18" s="40">
        <f>INDEX(人口源表!$1:$1048576,MATCH($B18,人口源表!$A:$A,0),MATCH(AI$1,人口源表!$1:$1,0))-INDEX(城镇人口!$1:$1048576,MATCH($B18,城镇人口!$B:$B,0),MATCH(AI$1,城镇人口!$1:$1,0))</f>
        <v>1045887.3366059861</v>
      </c>
      <c r="AJ18" s="40">
        <f>INDEX(人口源表!$1:$1048576,MATCH($B18,人口源表!$A:$A,0),MATCH(AJ$1,人口源表!$1:$1,0))-INDEX(城镇人口!$1:$1048576,MATCH($B18,城镇人口!$B:$B,0),MATCH(AJ$1,城镇人口!$1:$1,0))</f>
        <v>1032025.1243288531</v>
      </c>
      <c r="AK18" s="40">
        <f>INDEX(人口源表!$1:$1048576,MATCH($B18,人口源表!$A:$A,0),MATCH(AK$1,人口源表!$1:$1,0))-INDEX(城镇人口!$1:$1048576,MATCH($B18,城镇人口!$B:$B,0),MATCH(AK$1,城镇人口!$1:$1,0))</f>
        <v>1018111.8704430321</v>
      </c>
      <c r="AL18" s="40">
        <f>INDEX(人口源表!$1:$1048576,MATCH($B18,人口源表!$A:$A,0),MATCH(AL$1,人口源表!$1:$1,0))-INDEX(城镇人口!$1:$1048576,MATCH($B18,城镇人口!$B:$B,0),MATCH(AL$1,城镇人口!$1:$1,0))</f>
        <v>1004202.6122100791</v>
      </c>
      <c r="AM18" s="40">
        <f>INDEX(人口源表!$1:$1048576,MATCH($B18,人口源表!$A:$A,0),MATCH(AM$1,人口源表!$1:$1,0))-INDEX(城镇人口!$1:$1048576,MATCH($B18,城镇人口!$B:$B,0),MATCH(AM$1,城镇人口!$1:$1,0))</f>
        <v>990353.86478814296</v>
      </c>
      <c r="AN18" s="40">
        <f>INDEX(人口源表!$1:$1048576,MATCH($B18,人口源表!$A:$A,0),MATCH(AN$1,人口源表!$1:$1,0))-INDEX(城镇人口!$1:$1048576,MATCH($B18,城镇人口!$B:$B,0),MATCH(AN$1,城镇人口!$1:$1,0))</f>
        <v>976621.91669490654</v>
      </c>
      <c r="AO18" s="40">
        <f>INDEX(人口源表!$1:$1048576,MATCH($B18,人口源表!$A:$A,0),MATCH(AO$1,人口源表!$1:$1,0))-INDEX(城镇人口!$1:$1048576,MATCH($B18,城镇人口!$B:$B,0),MATCH(AO$1,城镇人口!$1:$1,0))</f>
        <v>963064.6039387472</v>
      </c>
      <c r="AP18" s="40">
        <f>INDEX(人口源表!$1:$1048576,MATCH($B18,人口源表!$A:$A,0),MATCH(AP$1,人口源表!$1:$1,0))-INDEX(城镇人口!$1:$1048576,MATCH($B18,城镇人口!$B:$B,0),MATCH(AP$1,城镇人口!$1:$1,0))</f>
        <v>949739.3090595901</v>
      </c>
      <c r="AQ18" s="40">
        <f>INDEX(人口源表!$1:$1048576,MATCH($B18,人口源表!$A:$A,0),MATCH(AQ$1,人口源表!$1:$1,0))-INDEX(城镇人口!$1:$1048576,MATCH($B18,城镇人口!$B:$B,0),MATCH(AQ$1,城镇人口!$1:$1,0))</f>
        <v>936705.00572738471</v>
      </c>
      <c r="AR18" s="40">
        <f>INDEX(人口源表!$1:$1048576,MATCH($B18,人口源表!$A:$A,0),MATCH(AR$1,人口源表!$1:$1,0))-INDEX(城镇人口!$1:$1048576,MATCH($B18,城镇人口!$B:$B,0),MATCH(AR$1,城镇人口!$1:$1,0))</f>
        <v>924019.06728465436</v>
      </c>
      <c r="AS18" s="40">
        <f>INDEX(人口源表!$1:$1048576,MATCH($B18,人口源表!$A:$A,0),MATCH(AS$1,人口源表!$1:$1,0))-INDEX(城镇人口!$1:$1048576,MATCH($B18,城镇人口!$B:$B,0),MATCH(AS$1,城镇人口!$1:$1,0))</f>
        <v>911740.80576671939</v>
      </c>
      <c r="AT18" s="40">
        <f>INDEX(人口源表!$1:$1048576,MATCH($B18,人口源表!$A:$A,0),MATCH(AT$1,人口源表!$1:$1,0))-INDEX(城镇人口!$1:$1048576,MATCH($B18,城镇人口!$B:$B,0),MATCH(AT$1,城镇人口!$1:$1,0))</f>
        <v>899928.30390431127</v>
      </c>
      <c r="AU18" s="40">
        <f>INDEX(人口源表!$1:$1048576,MATCH($B18,人口源表!$A:$A,0),MATCH(AU$1,人口源表!$1:$1,0))-INDEX(城镇人口!$1:$1048576,MATCH($B18,城镇人口!$B:$B,0),MATCH(AU$1,城镇人口!$1:$1,0))</f>
        <v>888640.10070530977</v>
      </c>
      <c r="AV18" s="40">
        <f>INDEX(人口源表!$1:$1048576,MATCH($B18,人口源表!$A:$A,0),MATCH(AV$1,人口源表!$1:$1,0))-INDEX(城镇人口!$1:$1048576,MATCH($B18,城镇人口!$B:$B,0),MATCH(AV$1,城镇人口!$1:$1,0))</f>
        <v>877933.87162795709</v>
      </c>
    </row>
    <row r="19" spans="1:48" x14ac:dyDescent="0.15">
      <c r="A19" s="4" t="s">
        <v>860</v>
      </c>
      <c r="B19" s="4" t="s">
        <v>60</v>
      </c>
      <c r="C19" s="34">
        <f>VLOOKUP(B19,'[1]2016省城人口总结（根）'!B:C,2,FALSE)/100</f>
        <v>0.50138499999999997</v>
      </c>
      <c r="D19" s="40">
        <f>INDEX(人口源表!$1:$1048576,MATCH($B19,人口源表!$A:$A,0),MATCH(D$1,人口源表!$1:$1,0))-INDEX(城镇人口!$1:$1048576,MATCH($B19,城镇人口!$B:$B,0),MATCH(D$1,城镇人口!$1:$1,0))</f>
        <v>1174517.4932229475</v>
      </c>
      <c r="E19" s="40">
        <f>INDEX(人口源表!$1:$1048576,MATCH($B19,人口源表!$A:$A,0),MATCH(E$1,人口源表!$1:$1,0))-INDEX(城镇人口!$1:$1048576,MATCH($B19,城镇人口!$B:$B,0),MATCH(E$1,城镇人口!$1:$1,0))</f>
        <v>1161746.6964167645</v>
      </c>
      <c r="F19" s="40">
        <f>INDEX(人口源表!$1:$1048576,MATCH($B19,人口源表!$A:$A,0),MATCH(F$1,人口源表!$1:$1,0))-INDEX(城镇人口!$1:$1048576,MATCH($B19,城镇人口!$B:$B,0),MATCH(F$1,城镇人口!$1:$1,0))</f>
        <v>1148272.461936007</v>
      </c>
      <c r="G19" s="40">
        <f>INDEX(人口源表!$1:$1048576,MATCH($B19,人口源表!$A:$A,0),MATCH(G$1,人口源表!$1:$1,0))-INDEX(城镇人口!$1:$1048576,MATCH($B19,城镇人口!$B:$B,0),MATCH(G$1,城镇人口!$1:$1,0))</f>
        <v>1026910.9593577604</v>
      </c>
      <c r="H19" s="40">
        <f>INDEX(人口源表!$1:$1048576,MATCH($B19,人口源表!$A:$A,0),MATCH(H$1,人口源表!$1:$1,0))-INDEX(城镇人口!$1:$1048576,MATCH($B19,城镇人口!$B:$B,0),MATCH(H$1,城镇人口!$1:$1,0))</f>
        <v>1017375.234857074</v>
      </c>
      <c r="I19" s="40">
        <f>INDEX(人口源表!$1:$1048576,MATCH($B19,人口源表!$A:$A,0),MATCH(I$1,人口源表!$1:$1,0))-INDEX(城镇人口!$1:$1048576,MATCH($B19,城镇人口!$B:$B,0),MATCH(I$1,城镇人口!$1:$1,0))</f>
        <v>1014596.9198642271</v>
      </c>
      <c r="J19" s="40">
        <f>INDEX(人口源表!$1:$1048576,MATCH($B19,人口源表!$A:$A,0),MATCH(J$1,人口源表!$1:$1,0))-INDEX(城镇人口!$1:$1048576,MATCH($B19,城镇人口!$B:$B,0),MATCH(J$1,城镇人口!$1:$1,0))</f>
        <v>1010649.1818331615</v>
      </c>
      <c r="K19" s="40">
        <f>INDEX(人口源表!$1:$1048576,MATCH($B19,人口源表!$A:$A,0),MATCH(K$1,人口源表!$1:$1,0))-INDEX(城镇人口!$1:$1048576,MATCH($B19,城镇人口!$B:$B,0),MATCH(K$1,城镇人口!$1:$1,0))</f>
        <v>1005566.5713055194</v>
      </c>
      <c r="L19" s="40">
        <f>INDEX(人口源表!$1:$1048576,MATCH($B19,人口源表!$A:$A,0),MATCH(L$1,人口源表!$1:$1,0))-INDEX(城镇人口!$1:$1048576,MATCH($B19,城镇人口!$B:$B,0),MATCH(L$1,城镇人口!$1:$1,0))</f>
        <v>999382.88919039746</v>
      </c>
      <c r="M19" s="40">
        <f>INDEX(人口源表!$1:$1048576,MATCH($B19,人口源表!$A:$A,0),MATCH(M$1,人口源表!$1:$1,0))-INDEX(城镇人口!$1:$1048576,MATCH($B19,城镇人口!$B:$B,0),MATCH(M$1,城镇人口!$1:$1,0))</f>
        <v>992136.04037588998</v>
      </c>
      <c r="N19" s="40">
        <f>INDEX(人口源表!$1:$1048576,MATCH($B19,人口源表!$A:$A,0),MATCH(N$1,人口源表!$1:$1,0))-INDEX(城镇人口!$1:$1048576,MATCH($B19,城镇人口!$B:$B,0),MATCH(N$1,城镇人口!$1:$1,0))</f>
        <v>983864.33514351631</v>
      </c>
      <c r="O19" s="40">
        <f>INDEX(人口源表!$1:$1048576,MATCH($B19,人口源表!$A:$A,0),MATCH(O$1,人口源表!$1:$1,0))-INDEX(城镇人口!$1:$1048576,MATCH($B19,城镇人口!$B:$B,0),MATCH(O$1,城镇人口!$1:$1,0))</f>
        <v>974607.30546866287</v>
      </c>
      <c r="P19" s="40">
        <f>INDEX(人口源表!$1:$1048576,MATCH($B19,人口源表!$A:$A,0),MATCH(P$1,人口源表!$1:$1,0))-INDEX(城镇人口!$1:$1048576,MATCH($B19,城镇人口!$B:$B,0),MATCH(P$1,城镇人口!$1:$1,0))</f>
        <v>964406.87048328924</v>
      </c>
      <c r="Q19" s="40">
        <f>INDEX(人口源表!$1:$1048576,MATCH($B19,人口源表!$A:$A,0),MATCH(Q$1,人口源表!$1:$1,0))-INDEX(城镇人口!$1:$1048576,MATCH($B19,城镇人口!$B:$B,0),MATCH(Q$1,城镇人口!$1:$1,0))</f>
        <v>953306.32781622093</v>
      </c>
      <c r="R19" s="40">
        <f>INDEX(人口源表!$1:$1048576,MATCH($B19,人口源表!$A:$A,0),MATCH(R$1,人口源表!$1:$1,0))-INDEX(城镇人口!$1:$1048576,MATCH($B19,城镇人口!$B:$B,0),MATCH(R$1,城镇人口!$1:$1,0))</f>
        <v>941348.59490560833</v>
      </c>
      <c r="S19" s="40">
        <f>INDEX(人口源表!$1:$1048576,MATCH($B19,人口源表!$A:$A,0),MATCH(S$1,人口源表!$1:$1,0))-INDEX(城镇人口!$1:$1048576,MATCH($B19,城镇人口!$B:$B,0),MATCH(S$1,城镇人口!$1:$1,0))</f>
        <v>935430.58098959806</v>
      </c>
      <c r="T19" s="40">
        <f>INDEX(人口源表!$1:$1048576,MATCH($B19,人口源表!$A:$A,0),MATCH(T$1,人口源表!$1:$1,0))-INDEX(城镇人口!$1:$1048576,MATCH($B19,城镇人口!$B:$B,0),MATCH(T$1,城镇人口!$1:$1,0))</f>
        <v>928854.35587357054</v>
      </c>
      <c r="U19" s="40">
        <f>INDEX(人口源表!$1:$1048576,MATCH($B19,人口源表!$A:$A,0),MATCH(U$1,人口源表!$1:$1,0))-INDEX(城镇人口!$1:$1048576,MATCH($B19,城镇人口!$B:$B,0),MATCH(U$1,城镇人口!$1:$1,0))</f>
        <v>921655.21190052712</v>
      </c>
      <c r="V19" s="40">
        <f>INDEX(人口源表!$1:$1048576,MATCH($B19,人口源表!$A:$A,0),MATCH(V$1,人口源表!$1:$1,0))-INDEX(城镇人口!$1:$1048576,MATCH($B19,城镇人口!$B:$B,0),MATCH(V$1,城镇人口!$1:$1,0))</f>
        <v>913869.10142202745</v>
      </c>
      <c r="W19" s="40">
        <f>INDEX(人口源表!$1:$1048576,MATCH($B19,人口源表!$A:$A,0),MATCH(W$1,人口源表!$1:$1,0))-INDEX(城镇人口!$1:$1048576,MATCH($B19,城镇人口!$B:$B,0),MATCH(W$1,城镇人口!$1:$1,0))</f>
        <v>905532.97686090111</v>
      </c>
      <c r="X19" s="40">
        <f>INDEX(人口源表!$1:$1048576,MATCH($B19,人口源表!$A:$A,0),MATCH(X$1,人口源表!$1:$1,0))-INDEX(城镇人口!$1:$1048576,MATCH($B19,城镇人口!$B:$B,0),MATCH(X$1,城镇人口!$1:$1,0))</f>
        <v>896685.11179586779</v>
      </c>
      <c r="Y19" s="40">
        <f>INDEX(人口源表!$1:$1048576,MATCH($B19,人口源表!$A:$A,0),MATCH(Y$1,人口源表!$1:$1,0))-INDEX(城镇人口!$1:$1048576,MATCH($B19,城镇人口!$B:$B,0),MATCH(Y$1,城镇人口!$1:$1,0))</f>
        <v>887363.08405750967</v>
      </c>
      <c r="Z19" s="40">
        <f>INDEX(人口源表!$1:$1048576,MATCH($B19,人口源表!$A:$A,0),MATCH(Z$1,人口源表!$1:$1,0))-INDEX(城镇人口!$1:$1048576,MATCH($B19,城镇人口!$B:$B,0),MATCH(Z$1,城镇人口!$1:$1,0))</f>
        <v>877607.216937972</v>
      </c>
      <c r="AA19" s="40">
        <f>INDEX(人口源表!$1:$1048576,MATCH($B19,人口源表!$A:$A,0),MATCH(AA$1,人口源表!$1:$1,0))-INDEX(城镇人口!$1:$1048576,MATCH($B19,城镇人口!$B:$B,0),MATCH(AA$1,城镇人口!$1:$1,0))</f>
        <v>867456.62818874721</v>
      </c>
      <c r="AB19" s="40">
        <f>INDEX(人口源表!$1:$1048576,MATCH($B19,人口源表!$A:$A,0),MATCH(AB$1,人口源表!$1:$1,0))-INDEX(城镇人口!$1:$1048576,MATCH($B19,城镇人口!$B:$B,0),MATCH(AB$1,城镇人口!$1:$1,0))</f>
        <v>856952.62951094098</v>
      </c>
      <c r="AC19" s="40">
        <f>INDEX(人口源表!$1:$1048576,MATCH($B19,人口源表!$A:$A,0),MATCH(AC$1,人口源表!$1:$1,0))-INDEX(城镇人口!$1:$1048576,MATCH($B19,城镇人口!$B:$B,0),MATCH(AC$1,城镇人口!$1:$1,0))</f>
        <v>847868.38433634699</v>
      </c>
      <c r="AD19" s="40">
        <f>INDEX(人口源表!$1:$1048576,MATCH($B19,人口源表!$A:$A,0),MATCH(AD$1,人口源表!$1:$1,0))-INDEX(城镇人口!$1:$1048576,MATCH($B19,城镇人口!$B:$B,0),MATCH(AD$1,城镇人口!$1:$1,0))</f>
        <v>838511.3229838172</v>
      </c>
      <c r="AE19" s="40">
        <f>INDEX(人口源表!$1:$1048576,MATCH($B19,人口源表!$A:$A,0),MATCH(AE$1,人口源表!$1:$1,0))-INDEX(城镇人口!$1:$1048576,MATCH($B19,城镇人口!$B:$B,0),MATCH(AE$1,城镇人口!$1:$1,0))</f>
        <v>828922.14171414287</v>
      </c>
      <c r="AF19" s="40">
        <f>INDEX(人口源表!$1:$1048576,MATCH($B19,人口源表!$A:$A,0),MATCH(AF$1,人口源表!$1:$1,0))-INDEX(城镇人口!$1:$1048576,MATCH($B19,城镇人口!$B:$B,0),MATCH(AF$1,城镇人口!$1:$1,0))</f>
        <v>819141.42352090636</v>
      </c>
      <c r="AG19" s="40">
        <f>INDEX(人口源表!$1:$1048576,MATCH($B19,人口源表!$A:$A,0),MATCH(AG$1,人口源表!$1:$1,0))-INDEX(城镇人口!$1:$1048576,MATCH($B19,城镇人口!$B:$B,0),MATCH(AG$1,城镇人口!$1:$1,0))</f>
        <v>809209.97152163601</v>
      </c>
      <c r="AH19" s="40">
        <f>INDEX(人口源表!$1:$1048576,MATCH($B19,人口源表!$A:$A,0),MATCH(AH$1,人口源表!$1:$1,0))-INDEX(城镇人口!$1:$1048576,MATCH($B19,城镇人口!$B:$B,0),MATCH(AH$1,城镇人口!$1:$1,0))</f>
        <v>799170.2165884804</v>
      </c>
      <c r="AI19" s="40">
        <f>INDEX(人口源表!$1:$1048576,MATCH($B19,人口源表!$A:$A,0),MATCH(AI$1,人口源表!$1:$1,0))-INDEX(城镇人口!$1:$1048576,MATCH($B19,城镇人口!$B:$B,0),MATCH(AI$1,城镇人口!$1:$1,0))</f>
        <v>789063.60055381712</v>
      </c>
      <c r="AJ19" s="40">
        <f>INDEX(人口源表!$1:$1048576,MATCH($B19,人口源表!$A:$A,0),MATCH(AJ$1,人口源表!$1:$1,0))-INDEX(城镇人口!$1:$1048576,MATCH($B19,城镇人口!$B:$B,0),MATCH(AJ$1,城镇人口!$1:$1,0))</f>
        <v>778933.07393687358</v>
      </c>
      <c r="AK19" s="40">
        <f>INDEX(人口源表!$1:$1048576,MATCH($B19,人口源表!$A:$A,0),MATCH(AK$1,人口源表!$1:$1,0))-INDEX(城镇人口!$1:$1048576,MATCH($B19,城镇人口!$B:$B,0),MATCH(AK$1,城镇人口!$1:$1,0))</f>
        <v>768821.22304416867</v>
      </c>
      <c r="AL19" s="40">
        <f>INDEX(人口源表!$1:$1048576,MATCH($B19,人口源表!$A:$A,0),MATCH(AL$1,人口源表!$1:$1,0))-INDEX(城镇人口!$1:$1048576,MATCH($B19,城镇人口!$B:$B,0),MATCH(AL$1,城镇人口!$1:$1,0))</f>
        <v>758770.94211053755</v>
      </c>
      <c r="AM19" s="40">
        <f>INDEX(人口源表!$1:$1048576,MATCH($B19,人口源表!$A:$A,0),MATCH(AM$1,人口源表!$1:$1,0))-INDEX(城镇人口!$1:$1048576,MATCH($B19,城镇人口!$B:$B,0),MATCH(AM$1,城镇人口!$1:$1,0))</f>
        <v>748825.72495433223</v>
      </c>
      <c r="AN19" s="40">
        <f>INDEX(人口源表!$1:$1048576,MATCH($B19,人口源表!$A:$A,0),MATCH(AN$1,人口源表!$1:$1,0))-INDEX(城镇人口!$1:$1048576,MATCH($B19,城镇人口!$B:$B,0),MATCH(AN$1,城镇人口!$1:$1,0))</f>
        <v>739028.89603130007</v>
      </c>
      <c r="AO19" s="40">
        <f>INDEX(人口源表!$1:$1048576,MATCH($B19,人口源表!$A:$A,0),MATCH(AO$1,人口源表!$1:$1,0))-INDEX(城镇人口!$1:$1048576,MATCH($B19,城镇人口!$B:$B,0),MATCH(AO$1,城镇人口!$1:$1,0))</f>
        <v>729423.56213760562</v>
      </c>
      <c r="AP19" s="40">
        <f>INDEX(人口源表!$1:$1048576,MATCH($B19,人口源表!$A:$A,0),MATCH(AP$1,人口源表!$1:$1,0))-INDEX(城镇人口!$1:$1048576,MATCH($B19,城镇人口!$B:$B,0),MATCH(AP$1,城镇人口!$1:$1,0))</f>
        <v>720053.59412936121</v>
      </c>
      <c r="AQ19" s="40">
        <f>INDEX(人口源表!$1:$1048576,MATCH($B19,人口源表!$A:$A,0),MATCH(AQ$1,人口源表!$1:$1,0))-INDEX(城镇人口!$1:$1048576,MATCH($B19,城镇人口!$B:$B,0),MATCH(AQ$1,城镇人口!$1:$1,0))</f>
        <v>710961.83533132426</v>
      </c>
      <c r="AR19" s="40">
        <f>INDEX(人口源表!$1:$1048576,MATCH($B19,人口源表!$A:$A,0),MATCH(AR$1,人口源表!$1:$1,0))-INDEX(城镇人口!$1:$1048576,MATCH($B19,城镇人口!$B:$B,0),MATCH(AR$1,城镇人口!$1:$1,0))</f>
        <v>702191.76901726611</v>
      </c>
      <c r="AS19" s="40">
        <f>INDEX(人口源表!$1:$1048576,MATCH($B19,人口源表!$A:$A,0),MATCH(AS$1,人口源表!$1:$1,0))-INDEX(城镇人口!$1:$1048576,MATCH($B19,城镇人口!$B:$B,0),MATCH(AS$1,城镇人口!$1:$1,0))</f>
        <v>693786.4224136034</v>
      </c>
      <c r="AT19" s="40">
        <f>INDEX(人口源表!$1:$1048576,MATCH($B19,人口源表!$A:$A,0),MATCH(AT$1,人口源表!$1:$1,0))-INDEX(城镇人口!$1:$1048576,MATCH($B19,城镇人口!$B:$B,0),MATCH(AT$1,城镇人口!$1:$1,0))</f>
        <v>685788.6490166632</v>
      </c>
      <c r="AU19" s="40">
        <f>INDEX(人口源表!$1:$1048576,MATCH($B19,人口源表!$A:$A,0),MATCH(AU$1,人口源表!$1:$1,0))-INDEX(城镇人口!$1:$1048576,MATCH($B19,城镇人口!$B:$B,0),MATCH(AU$1,城镇人口!$1:$1,0))</f>
        <v>678241.39530655509</v>
      </c>
      <c r="AV19" s="40">
        <f>INDEX(人口源表!$1:$1048576,MATCH($B19,人口源表!$A:$A,0),MATCH(AV$1,人口源表!$1:$1,0))-INDEX(城镇人口!$1:$1048576,MATCH($B19,城镇人口!$B:$B,0),MATCH(AV$1,城镇人口!$1:$1,0))</f>
        <v>671185.98056351044</v>
      </c>
    </row>
    <row r="20" spans="1:48" x14ac:dyDescent="0.15">
      <c r="A20" s="4" t="s">
        <v>860</v>
      </c>
      <c r="B20" s="4" t="s">
        <v>62</v>
      </c>
      <c r="C20" s="34">
        <f>VLOOKUP(B20,'[1]2016省城人口总结（根）'!B:C,2,FALSE)/100</f>
        <v>0.50138499999999997</v>
      </c>
      <c r="D20" s="40">
        <f>INDEX(人口源表!$1:$1048576,MATCH($B20,人口源表!$A:$A,0),MATCH(D$1,人口源表!$1:$1,0))-INDEX(城镇人口!$1:$1048576,MATCH($B20,城镇人口!$B:$B,0),MATCH(D$1,城镇人口!$1:$1,0))</f>
        <v>884282.00803277397</v>
      </c>
      <c r="E20" s="40">
        <f>INDEX(人口源表!$1:$1048576,MATCH($B20,人口源表!$A:$A,0),MATCH(E$1,人口源表!$1:$1,0))-INDEX(城镇人口!$1:$1048576,MATCH($B20,城镇人口!$B:$B,0),MATCH(E$1,城镇人口!$1:$1,0))</f>
        <v>875465.01656250178</v>
      </c>
      <c r="F20" s="40">
        <f>INDEX(人口源表!$1:$1048576,MATCH($B20,人口源表!$A:$A,0),MATCH(F$1,人口源表!$1:$1,0))-INDEX(城镇人口!$1:$1048576,MATCH($B20,城镇人口!$B:$B,0),MATCH(F$1,城镇人口!$1:$1,0))</f>
        <v>866247.88012508058</v>
      </c>
      <c r="G20" s="40">
        <f>INDEX(人口源表!$1:$1048576,MATCH($B20,人口源表!$A:$A,0),MATCH(G$1,人口源表!$1:$1,0))-INDEX(城镇人口!$1:$1048576,MATCH($B20,城镇人口!$B:$B,0),MATCH(G$1,城镇人口!$1:$1,0))</f>
        <v>743816.33132486534</v>
      </c>
      <c r="H20" s="40">
        <f>INDEX(人口源表!$1:$1048576,MATCH($B20,人口源表!$A:$A,0),MATCH(H$1,人口源表!$1:$1,0))-INDEX(城镇人口!$1:$1048576,MATCH($B20,城镇人口!$B:$B,0),MATCH(H$1,城镇人口!$1:$1,0))</f>
        <v>738686.83269339649</v>
      </c>
      <c r="I20" s="40">
        <f>INDEX(人口源表!$1:$1048576,MATCH($B20,人口源表!$A:$A,0),MATCH(I$1,人口源表!$1:$1,0))-INDEX(城镇人口!$1:$1048576,MATCH($B20,城镇人口!$B:$B,0),MATCH(I$1,城镇人口!$1:$1,0))</f>
        <v>738485.77159136685</v>
      </c>
      <c r="J20" s="40">
        <f>INDEX(人口源表!$1:$1048576,MATCH($B20,人口源表!$A:$A,0),MATCH(J$1,人口源表!$1:$1,0))-INDEX(城镇人口!$1:$1048576,MATCH($B20,城镇人口!$B:$B,0),MATCH(J$1,城镇人口!$1:$1,0))</f>
        <v>737458.077699102</v>
      </c>
      <c r="K20" s="40">
        <f>INDEX(人口源表!$1:$1048576,MATCH($B20,人口源表!$A:$A,0),MATCH(K$1,人口源表!$1:$1,0))-INDEX(城镇人口!$1:$1048576,MATCH($B20,城镇人口!$B:$B,0),MATCH(K$1,城镇人口!$1:$1,0))</f>
        <v>735616.51948066906</v>
      </c>
      <c r="L20" s="40">
        <f>INDEX(人口源表!$1:$1048576,MATCH($B20,人口源表!$A:$A,0),MATCH(L$1,人口源表!$1:$1,0))-INDEX(城镇人口!$1:$1048576,MATCH($B20,城镇人口!$B:$B,0),MATCH(L$1,城镇人口!$1:$1,0))</f>
        <v>732973.92457973305</v>
      </c>
      <c r="M20" s="40">
        <f>INDEX(人口源表!$1:$1048576,MATCH($B20,人口源表!$A:$A,0),MATCH(M$1,人口源表!$1:$1,0))-INDEX(城镇人口!$1:$1048576,MATCH($B20,城镇人口!$B:$B,0),MATCH(M$1,城镇人口!$1:$1,0))</f>
        <v>729546.70762930904</v>
      </c>
      <c r="N20" s="40">
        <f>INDEX(人口源表!$1:$1048576,MATCH($B20,人口源表!$A:$A,0),MATCH(N$1,人口源表!$1:$1,0))-INDEX(城镇人口!$1:$1048576,MATCH($B20,城镇人口!$B:$B,0),MATCH(N$1,城镇人口!$1:$1,0))</f>
        <v>725352.0998239019</v>
      </c>
      <c r="O20" s="40">
        <f>INDEX(人口源表!$1:$1048576,MATCH($B20,人口源表!$A:$A,0),MATCH(O$1,人口源表!$1:$1,0))-INDEX(城镇人口!$1:$1048576,MATCH($B20,城镇人口!$B:$B,0),MATCH(O$1,城镇人口!$1:$1,0))</f>
        <v>720411.10174210952</v>
      </c>
      <c r="P20" s="40">
        <f>INDEX(人口源表!$1:$1048576,MATCH($B20,人口源表!$A:$A,0),MATCH(P$1,人口源表!$1:$1,0))-INDEX(城镇人口!$1:$1048576,MATCH($B20,城镇人口!$B:$B,0),MATCH(P$1,城镇人口!$1:$1,0))</f>
        <v>714744.48712180962</v>
      </c>
      <c r="Q20" s="40">
        <f>INDEX(人口源表!$1:$1048576,MATCH($B20,人口源表!$A:$A,0),MATCH(Q$1,人口源表!$1:$1,0))-INDEX(城镇人口!$1:$1048576,MATCH($B20,城镇人口!$B:$B,0),MATCH(Q$1,城镇人口!$1:$1,0))</f>
        <v>708376.5540435859</v>
      </c>
      <c r="R20" s="40">
        <f>INDEX(人口源表!$1:$1048576,MATCH($B20,人口源表!$A:$A,0),MATCH(R$1,人口源表!$1:$1,0))-INDEX(城镇人口!$1:$1048576,MATCH($B20,城镇人口!$B:$B,0),MATCH(R$1,城镇人口!$1:$1,0))</f>
        <v>701332.04023450846</v>
      </c>
      <c r="S20" s="40">
        <f>INDEX(人口源表!$1:$1048576,MATCH($B20,人口源表!$A:$A,0),MATCH(S$1,人口源表!$1:$1,0))-INDEX(城镇人口!$1:$1048576,MATCH($B20,城镇人口!$B:$B,0),MATCH(S$1,城镇人口!$1:$1,0))</f>
        <v>698754.43308348057</v>
      </c>
      <c r="T20" s="40">
        <f>INDEX(人口源表!$1:$1048576,MATCH($B20,人口源表!$A:$A,0),MATCH(T$1,人口源表!$1:$1,0))-INDEX(城镇人口!$1:$1048576,MATCH($B20,城镇人口!$B:$B,0),MATCH(T$1,城镇人口!$1:$1,0))</f>
        <v>695662.87140626088</v>
      </c>
      <c r="U20" s="40">
        <f>INDEX(人口源表!$1:$1048576,MATCH($B20,人口源表!$A:$A,0),MATCH(U$1,人口源表!$1:$1,0))-INDEX(城镇人口!$1:$1048576,MATCH($B20,城镇人口!$B:$B,0),MATCH(U$1,城镇人口!$1:$1,0))</f>
        <v>692077.40186396358</v>
      </c>
      <c r="V20" s="40">
        <f>INDEX(人口源表!$1:$1048576,MATCH($B20,人口源表!$A:$A,0),MATCH(V$1,人口源表!$1:$1,0))-INDEX(城镇人口!$1:$1048576,MATCH($B20,城镇人口!$B:$B,0),MATCH(V$1,城镇人口!$1:$1,0))</f>
        <v>688021.02125016414</v>
      </c>
      <c r="W20" s="40">
        <f>INDEX(人口源表!$1:$1048576,MATCH($B20,人口源表!$A:$A,0),MATCH(W$1,人口源表!$1:$1,0))-INDEX(城镇人口!$1:$1048576,MATCH($B20,城镇人口!$B:$B,0),MATCH(W$1,城镇人口!$1:$1,0))</f>
        <v>683516.80476053525</v>
      </c>
      <c r="X20" s="40">
        <f>INDEX(人口源表!$1:$1048576,MATCH($B20,人口源表!$A:$A,0),MATCH(X$1,人口源表!$1:$1,0))-INDEX(城镇人口!$1:$1048576,MATCH($B20,城镇人口!$B:$B,0),MATCH(X$1,城镇人口!$1:$1,0))</f>
        <v>678590.22347925743</v>
      </c>
      <c r="Y20" s="40">
        <f>INDEX(人口源表!$1:$1048576,MATCH($B20,人口源表!$A:$A,0),MATCH(Y$1,人口源表!$1:$1,0))-INDEX(城镇人口!$1:$1048576,MATCH($B20,城镇人口!$B:$B,0),MATCH(Y$1,城镇人口!$1:$1,0))</f>
        <v>673265.94144192897</v>
      </c>
      <c r="Z20" s="40">
        <f>INDEX(人口源表!$1:$1048576,MATCH($B20,人口源表!$A:$A,0),MATCH(Z$1,人口源表!$1:$1,0))-INDEX(城镇人口!$1:$1048576,MATCH($B20,城镇人口!$B:$B,0),MATCH(Z$1,城镇人口!$1:$1,0))</f>
        <v>667571.65913071344</v>
      </c>
      <c r="AA20" s="40">
        <f>INDEX(人口源表!$1:$1048576,MATCH($B20,人口源表!$A:$A,0),MATCH(AA$1,人口源表!$1:$1,0))-INDEX(城镇人口!$1:$1048576,MATCH($B20,城镇人口!$B:$B,0),MATCH(AA$1,城镇人口!$1:$1,0))</f>
        <v>661534.92682164721</v>
      </c>
      <c r="AB20" s="40">
        <f>INDEX(人口源表!$1:$1048576,MATCH($B20,人口源表!$A:$A,0),MATCH(AB$1,人口源表!$1:$1,0))-INDEX(城镇人口!$1:$1048576,MATCH($B20,城镇人口!$B:$B,0),MATCH(AB$1,城镇人口!$1:$1,0))</f>
        <v>655183.87650030269</v>
      </c>
      <c r="AC20" s="40">
        <f>INDEX(人口源表!$1:$1048576,MATCH($B20,人口源表!$A:$A,0),MATCH(AC$1,人口源表!$1:$1,0))-INDEX(城镇人口!$1:$1048576,MATCH($B20,城镇人口!$B:$B,0),MATCH(AC$1,城镇人口!$1:$1,0))</f>
        <v>649876.52800625516</v>
      </c>
      <c r="AD20" s="40">
        <f>INDEX(人口源表!$1:$1048576,MATCH($B20,人口源表!$A:$A,0),MATCH(AD$1,人口源表!$1:$1,0))-INDEX(城镇人口!$1:$1048576,MATCH($B20,城镇人口!$B:$B,0),MATCH(AD$1,城镇人口!$1:$1,0))</f>
        <v>644320.42936936812</v>
      </c>
      <c r="AE20" s="40">
        <f>INDEX(人口源表!$1:$1048576,MATCH($B20,人口源表!$A:$A,0),MATCH(AE$1,人口源表!$1:$1,0))-INDEX(城镇人口!$1:$1048576,MATCH($B20,城镇人口!$B:$B,0),MATCH(AE$1,城镇人口!$1:$1,0))</f>
        <v>638545.14964001416</v>
      </c>
      <c r="AF20" s="40">
        <f>INDEX(人口源表!$1:$1048576,MATCH($B20,人口源表!$A:$A,0),MATCH(AF$1,人口源表!$1:$1,0))-INDEX(城镇人口!$1:$1048576,MATCH($B20,城镇人口!$B:$B,0),MATCH(AF$1,城镇人口!$1:$1,0))</f>
        <v>632581.12841339549</v>
      </c>
      <c r="AG20" s="40">
        <f>INDEX(人口源表!$1:$1048576,MATCH($B20,人口源表!$A:$A,0),MATCH(AG$1,人口源表!$1:$1,0))-INDEX(城镇人口!$1:$1048576,MATCH($B20,城镇人口!$B:$B,0),MATCH(AG$1,城镇人口!$1:$1,0))</f>
        <v>626459.62238250626</v>
      </c>
      <c r="AH20" s="40">
        <f>INDEX(人口源表!$1:$1048576,MATCH($B20,人口源表!$A:$A,0),MATCH(AH$1,人口源表!$1:$1,0))-INDEX(城镇人口!$1:$1048576,MATCH($B20,城镇人口!$B:$B,0),MATCH(AH$1,城镇人口!$1:$1,0))</f>
        <v>620211.92535643559</v>
      </c>
      <c r="AI20" s="40">
        <f>INDEX(人口源表!$1:$1048576,MATCH($B20,人口源表!$A:$A,0),MATCH(AI$1,人口源表!$1:$1,0))-INDEX(城镇人口!$1:$1048576,MATCH($B20,城镇人口!$B:$B,0),MATCH(AI$1,城镇人口!$1:$1,0))</f>
        <v>613870.779955192</v>
      </c>
      <c r="AJ20" s="40">
        <f>INDEX(人口源表!$1:$1048576,MATCH($B20,人口源表!$A:$A,0),MATCH(AJ$1,人口源表!$1:$1,0))-INDEX(城镇人口!$1:$1048576,MATCH($B20,城镇人口!$B:$B,0),MATCH(AJ$1,城镇人口!$1:$1,0))</f>
        <v>607469.22398160258</v>
      </c>
      <c r="AK20" s="40">
        <f>INDEX(人口源表!$1:$1048576,MATCH($B20,人口源表!$A:$A,0),MATCH(AK$1,人口源表!$1:$1,0))-INDEX(城镇人口!$1:$1048576,MATCH($B20,城镇人口!$B:$B,0),MATCH(AK$1,城镇人口!$1:$1,0))</f>
        <v>601040.54671117966</v>
      </c>
      <c r="AL20" s="40">
        <f>INDEX(人口源表!$1:$1048576,MATCH($B20,人口源表!$A:$A,0),MATCH(AL$1,人口源表!$1:$1,0))-INDEX(城镇人口!$1:$1048576,MATCH($B20,城镇人口!$B:$B,0),MATCH(AL$1,城镇人口!$1:$1,0))</f>
        <v>594619.65797289228</v>
      </c>
      <c r="AM20" s="40">
        <f>INDEX(人口源表!$1:$1048576,MATCH($B20,人口源表!$A:$A,0),MATCH(AM$1,人口源表!$1:$1,0))-INDEX(城镇人口!$1:$1048576,MATCH($B20,城镇人口!$B:$B,0),MATCH(AM$1,城镇人口!$1:$1,0))</f>
        <v>588240.18772873213</v>
      </c>
      <c r="AN20" s="40">
        <f>INDEX(人口源表!$1:$1048576,MATCH($B20,人口源表!$A:$A,0),MATCH(AN$1,人口源表!$1:$1,0))-INDEX(城镇人口!$1:$1048576,MATCH($B20,城镇人口!$B:$B,0),MATCH(AN$1,城镇人口!$1:$1,0))</f>
        <v>581937.62539083464</v>
      </c>
      <c r="AO20" s="40">
        <f>INDEX(人口源表!$1:$1048576,MATCH($B20,人口源表!$A:$A,0),MATCH(AO$1,人口源表!$1:$1,0))-INDEX(城镇人口!$1:$1048576,MATCH($B20,城镇人口!$B:$B,0),MATCH(AO$1,城镇人口!$1:$1,0))</f>
        <v>575747.13697093725</v>
      </c>
      <c r="AP20" s="40">
        <f>INDEX(人口源表!$1:$1048576,MATCH($B20,人口源表!$A:$A,0),MATCH(AP$1,人口源表!$1:$1,0))-INDEX(城镇人口!$1:$1048576,MATCH($B20,城镇人口!$B:$B,0),MATCH(AP$1,城镇人口!$1:$1,0))</f>
        <v>569703.87436781591</v>
      </c>
      <c r="AQ20" s="40">
        <f>INDEX(人口源表!$1:$1048576,MATCH($B20,人口源表!$A:$A,0),MATCH(AQ$1,人口源表!$1:$1,0))-INDEX(城镇人口!$1:$1048576,MATCH($B20,城镇人口!$B:$B,0),MATCH(AQ$1,城镇人口!$1:$1,0))</f>
        <v>563843.95151587715</v>
      </c>
      <c r="AR20" s="40">
        <f>INDEX(人口源表!$1:$1048576,MATCH($B20,人口源表!$A:$A,0),MATCH(AR$1,人口源表!$1:$1,0))-INDEX(城镇人口!$1:$1048576,MATCH($B20,城镇人口!$B:$B,0),MATCH(AR$1,城镇人口!$1:$1,0))</f>
        <v>558203.00549098989</v>
      </c>
      <c r="AS20" s="40">
        <f>INDEX(人口源表!$1:$1048576,MATCH($B20,人口源表!$A:$A,0),MATCH(AS$1,人口源表!$1:$1,0))-INDEX(城镇人口!$1:$1048576,MATCH($B20,城镇人口!$B:$B,0),MATCH(AS$1,城镇人口!$1:$1,0))</f>
        <v>552817.50497359177</v>
      </c>
      <c r="AT20" s="40">
        <f>INDEX(人口源表!$1:$1048576,MATCH($B20,人口源表!$A:$A,0),MATCH(AT$1,人口源表!$1:$1,0))-INDEX(城镇人口!$1:$1048576,MATCH($B20,城镇人口!$B:$B,0),MATCH(AT$1,城镇人口!$1:$1,0))</f>
        <v>547722.66277190088</v>
      </c>
      <c r="AU20" s="40">
        <f>INDEX(人口源表!$1:$1048576,MATCH($B20,人口源表!$A:$A,0),MATCH(AU$1,人口源表!$1:$1,0))-INDEX(城镇人口!$1:$1048576,MATCH($B20,城镇人口!$B:$B,0),MATCH(AU$1,城镇人口!$1:$1,0))</f>
        <v>542955.07238993887</v>
      </c>
      <c r="AV20" s="40">
        <f>INDEX(人口源表!$1:$1048576,MATCH($B20,人口源表!$A:$A,0),MATCH(AV$1,人口源表!$1:$1,0))-INDEX(城镇人口!$1:$1048576,MATCH($B20,城镇人口!$B:$B,0),MATCH(AV$1,城镇人口!$1:$1,0))</f>
        <v>538550.62423330825</v>
      </c>
    </row>
    <row r="21" spans="1:48" x14ac:dyDescent="0.15">
      <c r="A21" s="4" t="s">
        <v>860</v>
      </c>
      <c r="B21" s="4" t="s">
        <v>64</v>
      </c>
      <c r="C21" s="34">
        <f>VLOOKUP(B21,'[1]2016省城人口总结（根）'!B:C,2,FALSE)/100</f>
        <v>0.52949000000000002</v>
      </c>
      <c r="D21" s="40">
        <f>INDEX(人口源表!$1:$1048576,MATCH($B21,人口源表!$A:$A,0),MATCH(D$1,人口源表!$1:$1,0))-INDEX(城镇人口!$1:$1048576,MATCH($B21,城镇人口!$B:$B,0),MATCH(D$1,城镇人口!$1:$1,0))</f>
        <v>1583433.3921549921</v>
      </c>
      <c r="E21" s="40">
        <f>INDEX(人口源表!$1:$1048576,MATCH($B21,人口源表!$A:$A,0),MATCH(E$1,人口源表!$1:$1,0))-INDEX(城镇人口!$1:$1048576,MATCH($B21,城镇人口!$B:$B,0),MATCH(E$1,城镇人口!$1:$1,0))</f>
        <v>1560757.1414356942</v>
      </c>
      <c r="F21" s="40">
        <f>INDEX(人口源表!$1:$1048576,MATCH($B21,人口源表!$A:$A,0),MATCH(F$1,人口源表!$1:$1,0))-INDEX(城镇人口!$1:$1048576,MATCH($B21,城镇人口!$B:$B,0),MATCH(F$1,城镇人口!$1:$1,0))</f>
        <v>1536798.4304485426</v>
      </c>
      <c r="G21" s="40">
        <f>INDEX(人口源表!$1:$1048576,MATCH($B21,人口源表!$A:$A,0),MATCH(G$1,人口源表!$1:$1,0))-INDEX(城镇人口!$1:$1048576,MATCH($B21,城镇人口!$B:$B,0),MATCH(G$1,城镇人口!$1:$1,0))</f>
        <v>1488017.7886673606</v>
      </c>
      <c r="H21" s="40">
        <f>INDEX(人口源表!$1:$1048576,MATCH($B21,人口源表!$A:$A,0),MATCH(H$1,人口源表!$1:$1,0))-INDEX(城镇人口!$1:$1048576,MATCH($B21,城镇人口!$B:$B,0),MATCH(H$1,城镇人口!$1:$1,0))</f>
        <v>1465060.6222139292</v>
      </c>
      <c r="I21" s="40">
        <f>INDEX(人口源表!$1:$1048576,MATCH($B21,人口源表!$A:$A,0),MATCH(I$1,人口源表!$1:$1,0))-INDEX(城镇人口!$1:$1048576,MATCH($B21,城镇人口!$B:$B,0),MATCH(I$1,城镇人口!$1:$1,0))</f>
        <v>1454205.3827637082</v>
      </c>
      <c r="J21" s="40">
        <f>INDEX(人口源表!$1:$1048576,MATCH($B21,人口源表!$A:$A,0),MATCH(J$1,人口源表!$1:$1,0))-INDEX(城镇人口!$1:$1048576,MATCH($B21,城镇人口!$B:$B,0),MATCH(J$1,城镇人口!$1:$1,0))</f>
        <v>1442430.9610177183</v>
      </c>
      <c r="K21" s="40">
        <f>INDEX(人口源表!$1:$1048576,MATCH($B21,人口源表!$A:$A,0),MATCH(K$1,人口源表!$1:$1,0))-INDEX(城镇人口!$1:$1048576,MATCH($B21,城镇人口!$B:$B,0),MATCH(K$1,城镇人口!$1:$1,0))</f>
        <v>1429710.432429082</v>
      </c>
      <c r="L21" s="40">
        <f>INDEX(人口源表!$1:$1048576,MATCH($B21,人口源表!$A:$A,0),MATCH(L$1,人口源表!$1:$1,0))-INDEX(城镇人口!$1:$1048576,MATCH($B21,城镇人口!$B:$B,0),MATCH(L$1,城镇人口!$1:$1,0))</f>
        <v>1416024.1218740458</v>
      </c>
      <c r="M21" s="40">
        <f>INDEX(人口源表!$1:$1048576,MATCH($B21,人口源表!$A:$A,0),MATCH(M$1,人口源表!$1:$1,0))-INDEX(城镇人口!$1:$1048576,MATCH($B21,城镇人口!$B:$B,0),MATCH(M$1,城镇人口!$1:$1,0))</f>
        <v>1401359.345165506</v>
      </c>
      <c r="N21" s="40">
        <f>INDEX(人口源表!$1:$1048576,MATCH($B21,人口源表!$A:$A,0),MATCH(N$1,人口源表!$1:$1,0))-INDEX(城镇人口!$1:$1048576,MATCH($B21,城镇人口!$B:$B,0),MATCH(N$1,城镇人口!$1:$1,0))</f>
        <v>1385708.5473224148</v>
      </c>
      <c r="O21" s="40">
        <f>INDEX(人口源表!$1:$1048576,MATCH($B21,人口源表!$A:$A,0),MATCH(O$1,人口源表!$1:$1,0))-INDEX(城镇人口!$1:$1048576,MATCH($B21,城镇人口!$B:$B,0),MATCH(O$1,城镇人口!$1:$1,0))</f>
        <v>1369071.8960746154</v>
      </c>
      <c r="P21" s="40">
        <f>INDEX(人口源表!$1:$1048576,MATCH($B21,人口源表!$A:$A,0),MATCH(P$1,人口源表!$1:$1,0))-INDEX(城镇人口!$1:$1048576,MATCH($B21,城镇人口!$B:$B,0),MATCH(P$1,城镇人口!$1:$1,0))</f>
        <v>1351453.4292120575</v>
      </c>
      <c r="Q21" s="40">
        <f>INDEX(人口源表!$1:$1048576,MATCH($B21,人口源表!$A:$A,0),MATCH(Q$1,人口源表!$1:$1,0))-INDEX(城镇人口!$1:$1048576,MATCH($B21,城镇人口!$B:$B,0),MATCH(Q$1,城镇人口!$1:$1,0))</f>
        <v>1332864.3700695089</v>
      </c>
      <c r="R21" s="40">
        <f>INDEX(人口源表!$1:$1048576,MATCH($B21,人口源表!$A:$A,0),MATCH(R$1,人口源表!$1:$1,0))-INDEX(城镇人口!$1:$1048576,MATCH($B21,城镇人口!$B:$B,0),MATCH(R$1,城镇人口!$1:$1,0))</f>
        <v>1313320.8647172917</v>
      </c>
      <c r="S21" s="40">
        <f>INDEX(人口源表!$1:$1048576,MATCH($B21,人口源表!$A:$A,0),MATCH(S$1,人口源表!$1:$1,0))-INDEX(城镇人口!$1:$1048576,MATCH($B21,城镇人口!$B:$B,0),MATCH(S$1,城镇人口!$1:$1,0))</f>
        <v>1303833.310631997</v>
      </c>
      <c r="T21" s="40">
        <f>INDEX(人口源表!$1:$1048576,MATCH($B21,人口源表!$A:$A,0),MATCH(T$1,人口源表!$1:$1,0))-INDEX(城镇人口!$1:$1048576,MATCH($B21,城镇人口!$B:$B,0),MATCH(T$1,城镇人口!$1:$1,0))</f>
        <v>1293616.4446606841</v>
      </c>
      <c r="U21" s="40">
        <f>INDEX(人口源表!$1:$1048576,MATCH($B21,人口源表!$A:$A,0),MATCH(U$1,人口源表!$1:$1,0))-INDEX(城镇人口!$1:$1048576,MATCH($B21,城镇人口!$B:$B,0),MATCH(U$1,城镇人口!$1:$1,0))</f>
        <v>1282685.7956665326</v>
      </c>
      <c r="V21" s="40">
        <f>INDEX(人口源表!$1:$1048576,MATCH($B21,人口源表!$A:$A,0),MATCH(V$1,人口源表!$1:$1,0))-INDEX(城镇人口!$1:$1048576,MATCH($B21,城镇人口!$B:$B,0),MATCH(V$1,城镇人口!$1:$1,0))</f>
        <v>1271060.6992819682</v>
      </c>
      <c r="W21" s="40">
        <f>INDEX(人口源表!$1:$1048576,MATCH($B21,人口源表!$A:$A,0),MATCH(W$1,人口源表!$1:$1,0))-INDEX(城镇人口!$1:$1048576,MATCH($B21,城镇人口!$B:$B,0),MATCH(W$1,城镇人口!$1:$1,0))</f>
        <v>1258764.1400243687</v>
      </c>
      <c r="X21" s="40">
        <f>INDEX(人口源表!$1:$1048576,MATCH($B21,人口源表!$A:$A,0),MATCH(X$1,人口源表!$1:$1,0))-INDEX(城镇人口!$1:$1048576,MATCH($B21,城镇人口!$B:$B,0),MATCH(X$1,城镇人口!$1:$1,0))</f>
        <v>1245821.8804751313</v>
      </c>
      <c r="Y21" s="40">
        <f>INDEX(人口源表!$1:$1048576,MATCH($B21,人口源表!$A:$A,0),MATCH(Y$1,人口源表!$1:$1,0))-INDEX(城镇人口!$1:$1048576,MATCH($B21,城镇人口!$B:$B,0),MATCH(Y$1,城镇人口!$1:$1,0))</f>
        <v>1232264.0911164791</v>
      </c>
      <c r="Z21" s="40">
        <f>INDEX(人口源表!$1:$1048576,MATCH($B21,人口源表!$A:$A,0),MATCH(Z$1,人口源表!$1:$1,0))-INDEX(城镇人口!$1:$1048576,MATCH($B21,城镇人口!$B:$B,0),MATCH(Z$1,城镇人口!$1:$1,0))</f>
        <v>1218123.0440599415</v>
      </c>
      <c r="AA21" s="40">
        <f>INDEX(人口源表!$1:$1048576,MATCH($B21,人口源表!$A:$A,0),MATCH(AA$1,人口源表!$1:$1,0))-INDEX(城镇人口!$1:$1048576,MATCH($B21,城镇人口!$B:$B,0),MATCH(AA$1,城镇人口!$1:$1,0))</f>
        <v>1203435.0675057289</v>
      </c>
      <c r="AB21" s="40">
        <f>INDEX(人口源表!$1:$1048576,MATCH($B21,人口源表!$A:$A,0),MATCH(AB$1,人口源表!$1:$1,0))-INDEX(城镇人口!$1:$1048576,MATCH($B21,城镇人口!$B:$B,0),MATCH(AB$1,城镇人口!$1:$1,0))</f>
        <v>1188237.5886256858</v>
      </c>
      <c r="AC21" s="40">
        <f>INDEX(人口源表!$1:$1048576,MATCH($B21,人口源表!$A:$A,0),MATCH(AC$1,人口源表!$1:$1,0))-INDEX(城镇人口!$1:$1048576,MATCH($B21,城镇人口!$B:$B,0),MATCH(AC$1,城镇人口!$1:$1,0))</f>
        <v>1175370.5202871407</v>
      </c>
      <c r="AD21" s="40">
        <f>INDEX(人口源表!$1:$1048576,MATCH($B21,人口源表!$A:$A,0),MATCH(AD$1,人口源表!$1:$1,0))-INDEX(城镇人口!$1:$1048576,MATCH($B21,城镇人口!$B:$B,0),MATCH(AD$1,城镇人口!$1:$1,0))</f>
        <v>1162081.0445128824</v>
      </c>
      <c r="AE21" s="40">
        <f>INDEX(人口源表!$1:$1048576,MATCH($B21,人口源表!$A:$A,0),MATCH(AE$1,人口源表!$1:$1,0))-INDEX(城镇人口!$1:$1048576,MATCH($B21,城镇人口!$B:$B,0),MATCH(AE$1,城镇人口!$1:$1,0))</f>
        <v>1148411.9205520889</v>
      </c>
      <c r="AF21" s="40">
        <f>INDEX(人口源表!$1:$1048576,MATCH($B21,人口源表!$A:$A,0),MATCH(AF$1,人口源表!$1:$1,0))-INDEX(城镇人口!$1:$1048576,MATCH($B21,城镇人口!$B:$B,0),MATCH(AF$1,城镇人口!$1:$1,0))</f>
        <v>1134408.3348193346</v>
      </c>
      <c r="AG21" s="40">
        <f>INDEX(人口源表!$1:$1048576,MATCH($B21,人口源表!$A:$A,0),MATCH(AG$1,人口源表!$1:$1,0))-INDEX(城镇人口!$1:$1048576,MATCH($B21,城镇人口!$B:$B,0),MATCH(AG$1,城镇人口!$1:$1,0))</f>
        <v>1120117.4365451839</v>
      </c>
      <c r="AH21" s="40">
        <f>INDEX(人口源表!$1:$1048576,MATCH($B21,人口源表!$A:$A,0),MATCH(AH$1,人口源表!$1:$1,0))-INDEX(城镇人口!$1:$1048576,MATCH($B21,城镇人口!$B:$B,0),MATCH(AH$1,城镇人口!$1:$1,0))</f>
        <v>1105588.868900171</v>
      </c>
      <c r="AI21" s="40">
        <f>INDEX(人口源表!$1:$1048576,MATCH($B21,人口源表!$A:$A,0),MATCH(AI$1,人口源表!$1:$1,0))-INDEX(城镇人口!$1:$1048576,MATCH($B21,城镇人口!$B:$B,0),MATCH(AI$1,城镇人口!$1:$1,0))</f>
        <v>1090873.3199354964</v>
      </c>
      <c r="AJ21" s="40">
        <f>INDEX(人口源表!$1:$1048576,MATCH($B21,人口源表!$A:$A,0),MATCH(AJ$1,人口源表!$1:$1,0))-INDEX(城镇人口!$1:$1048576,MATCH($B21,城镇人口!$B:$B,0),MATCH(AJ$1,城镇人口!$1:$1,0))</f>
        <v>1076024.6770045785</v>
      </c>
      <c r="AK21" s="40">
        <f>INDEX(人口源表!$1:$1048576,MATCH($B21,人口源表!$A:$A,0),MATCH(AK$1,人口源表!$1:$1,0))-INDEX(城镇人口!$1:$1048576,MATCH($B21,城镇人口!$B:$B,0),MATCH(AK$1,城镇人口!$1:$1,0))</f>
        <v>1061097.9175691991</v>
      </c>
      <c r="AL21" s="40">
        <f>INDEX(人口源表!$1:$1048576,MATCH($B21,人口源表!$A:$A,0),MATCH(AL$1,人口源表!$1:$1,0))-INDEX(城镇人口!$1:$1048576,MATCH($B21,城镇人口!$B:$B,0),MATCH(AL$1,城镇人口!$1:$1,0))</f>
        <v>1046149.3096846063</v>
      </c>
      <c r="AM21" s="40">
        <f>INDEX(人口源表!$1:$1048576,MATCH($B21,人口源表!$A:$A,0),MATCH(AM$1,人口源表!$1:$1,0))-INDEX(城镇人口!$1:$1048576,MATCH($B21,城镇人口!$B:$B,0),MATCH(AM$1,城镇人口!$1:$1,0))</f>
        <v>1031236.9102591006</v>
      </c>
      <c r="AN21" s="40">
        <f>INDEX(人口源表!$1:$1048576,MATCH($B21,人口源表!$A:$A,0),MATCH(AN$1,人口源表!$1:$1,0))-INDEX(城镇人口!$1:$1048576,MATCH($B21,城镇人口!$B:$B,0),MATCH(AN$1,城镇人口!$1:$1,0))</f>
        <v>1016419.783255266</v>
      </c>
      <c r="AO21" s="40">
        <f>INDEX(人口源表!$1:$1048576,MATCH($B21,人口源表!$A:$A,0),MATCH(AO$1,人口源表!$1:$1,0))-INDEX(城镇人口!$1:$1048576,MATCH($B21,城镇人口!$B:$B,0),MATCH(AO$1,城镇人口!$1:$1,0))</f>
        <v>1001758.1752278488</v>
      </c>
      <c r="AP21" s="40">
        <f>INDEX(人口源表!$1:$1048576,MATCH($B21,人口源表!$A:$A,0),MATCH(AP$1,人口源表!$1:$1,0))-INDEX(城镇人口!$1:$1048576,MATCH($B21,城镇人口!$B:$B,0),MATCH(AP$1,城镇人口!$1:$1,0))</f>
        <v>987313.98049526289</v>
      </c>
      <c r="AQ21" s="40">
        <f>INDEX(人口源表!$1:$1048576,MATCH($B21,人口源表!$A:$A,0),MATCH(AQ$1,人口源表!$1:$1,0))-INDEX(城镇人口!$1:$1048576,MATCH($B21,城镇人口!$B:$B,0),MATCH(AQ$1,城镇人口!$1:$1,0))</f>
        <v>973149.04468414327</v>
      </c>
      <c r="AR21" s="40">
        <f>INDEX(人口源表!$1:$1048576,MATCH($B21,人口源表!$A:$A,0),MATCH(AR$1,人口源表!$1:$1,0))-INDEX(城镇人口!$1:$1048576,MATCH($B21,城镇人口!$B:$B,0),MATCH(AR$1,城镇人口!$1:$1,0))</f>
        <v>959326.25829164824</v>
      </c>
      <c r="AS21" s="40">
        <f>INDEX(人口源表!$1:$1048576,MATCH($B21,人口源表!$A:$A,0),MATCH(AS$1,人口源表!$1:$1,0))-INDEX(城镇人口!$1:$1048576,MATCH($B21,城镇人口!$B:$B,0),MATCH(AS$1,城镇人口!$1:$1,0))</f>
        <v>945909.39050503261</v>
      </c>
      <c r="AT21" s="40">
        <f>INDEX(人口源表!$1:$1048576,MATCH($B21,人口源表!$A:$A,0),MATCH(AT$1,人口源表!$1:$1,0))-INDEX(城镇人口!$1:$1048576,MATCH($B21,城镇人口!$B:$B,0),MATCH(AT$1,城镇人口!$1:$1,0))</f>
        <v>932961.73645334272</v>
      </c>
      <c r="AU21" s="40">
        <f>INDEX(人口源表!$1:$1048576,MATCH($B21,人口源表!$A:$A,0),MATCH(AU$1,人口源表!$1:$1,0))-INDEX(城镇人口!$1:$1048576,MATCH($B21,城镇人口!$B:$B,0),MATCH(AU$1,城镇人口!$1:$1,0))</f>
        <v>920547.46817754768</v>
      </c>
      <c r="AV21" s="40">
        <f>INDEX(人口源表!$1:$1048576,MATCH($B21,人口源表!$A:$A,0),MATCH(AV$1,人口源表!$1:$1,0))-INDEX(城镇人口!$1:$1048576,MATCH($B21,城镇人口!$B:$B,0),MATCH(AV$1,城镇人口!$1:$1,0))</f>
        <v>908731.15921431081</v>
      </c>
    </row>
    <row r="22" spans="1:48" x14ac:dyDescent="0.15">
      <c r="A22" s="4" t="s">
        <v>860</v>
      </c>
      <c r="B22" s="4" t="s">
        <v>66</v>
      </c>
      <c r="C22" s="34">
        <f>VLOOKUP(B22,'[1]2016省城人口总结（根）'!B:C,2,FALSE)/100</f>
        <v>0.52949000000000002</v>
      </c>
      <c r="D22" s="40">
        <f>INDEX(人口源表!$1:$1048576,MATCH($B22,人口源表!$A:$A,0),MATCH(D$1,人口源表!$1:$1,0))-INDEX(城镇人口!$1:$1048576,MATCH($B22,城镇人口!$B:$B,0),MATCH(D$1,城镇人口!$1:$1,0))</f>
        <v>2496860.8163298401</v>
      </c>
      <c r="E22" s="40">
        <f>INDEX(人口源表!$1:$1048576,MATCH($B22,人口源表!$A:$A,0),MATCH(E$1,人口源表!$1:$1,0))-INDEX(城镇人口!$1:$1048576,MATCH($B22,城镇人口!$B:$B,0),MATCH(E$1,城镇人口!$1:$1,0))</f>
        <v>2465229.0717140748</v>
      </c>
      <c r="F22" s="40">
        <f>INDEX(人口源表!$1:$1048576,MATCH($B22,人口源表!$A:$A,0),MATCH(F$1,人口源表!$1:$1,0))-INDEX(城镇人口!$1:$1048576,MATCH($B22,城镇人口!$B:$B,0),MATCH(F$1,城镇人口!$1:$1,0))</f>
        <v>2432060.0801768047</v>
      </c>
      <c r="G22" s="40">
        <f>INDEX(人口源表!$1:$1048576,MATCH($B22,人口源表!$A:$A,0),MATCH(G$1,人口源表!$1:$1,0))-INDEX(城镇人口!$1:$1048576,MATCH($B22,城镇人口!$B:$B,0),MATCH(G$1,城镇人口!$1:$1,0))</f>
        <v>2092170.2773025427</v>
      </c>
      <c r="H22" s="40">
        <f>INDEX(人口源表!$1:$1048576,MATCH($B22,人口源表!$A:$A,0),MATCH(H$1,人口源表!$1:$1,0))-INDEX(城镇人口!$1:$1048576,MATCH($B22,城镇人口!$B:$B,0),MATCH(H$1,城镇人口!$1:$1,0))</f>
        <v>2069838.7340583145</v>
      </c>
      <c r="I22" s="40">
        <f>INDEX(人口源表!$1:$1048576,MATCH($B22,人口源表!$A:$A,0),MATCH(I$1,人口源表!$1:$1,0))-INDEX(城镇人口!$1:$1048576,MATCH($B22,城镇人口!$B:$B,0),MATCH(I$1,城镇人口!$1:$1,0))</f>
        <v>2063112.6387147768</v>
      </c>
      <c r="J22" s="40">
        <f>INDEX(人口源表!$1:$1048576,MATCH($B22,人口源表!$A:$A,0),MATCH(J$1,人口源表!$1:$1,0))-INDEX(城镇人口!$1:$1048576,MATCH($B22,城镇人口!$B:$B,0),MATCH(J$1,城镇人口!$1:$1,0))</f>
        <v>2053817.0168665624</v>
      </c>
      <c r="K22" s="40">
        <f>INDEX(人口源表!$1:$1048576,MATCH($B22,人口源表!$A:$A,0),MATCH(K$1,人口源表!$1:$1,0))-INDEX(城镇人口!$1:$1048576,MATCH($B22,城镇人口!$B:$B,0),MATCH(K$1,城镇人口!$1:$1,0))</f>
        <v>2042042.6744579338</v>
      </c>
      <c r="L22" s="40">
        <f>INDEX(人口源表!$1:$1048576,MATCH($B22,人口源表!$A:$A,0),MATCH(L$1,人口源表!$1:$1,0))-INDEX(城镇人口!$1:$1048576,MATCH($B22,城镇人口!$B:$B,0),MATCH(L$1,城镇人口!$1:$1,0))</f>
        <v>2027881.2978407675</v>
      </c>
      <c r="M22" s="40">
        <f>INDEX(人口源表!$1:$1048576,MATCH($B22,人口源表!$A:$A,0),MATCH(M$1,人口源表!$1:$1,0))-INDEX(城镇人口!$1:$1048576,MATCH($B22,城镇人口!$B:$B,0),MATCH(M$1,城镇人口!$1:$1,0))</f>
        <v>2011426.5602871981</v>
      </c>
      <c r="N22" s="40">
        <f>INDEX(人口源表!$1:$1048576,MATCH($B22,人口源表!$A:$A,0),MATCH(N$1,人口源表!$1:$1,0))-INDEX(城镇人口!$1:$1048576,MATCH($B22,城镇人口!$B:$B,0),MATCH(N$1,城镇人口!$1:$1,0))</f>
        <v>1992774.7194992513</v>
      </c>
      <c r="O22" s="40">
        <f>INDEX(人口源表!$1:$1048576,MATCH($B22,人口源表!$A:$A,0),MATCH(O$1,人口源表!$1:$1,0))-INDEX(城镇人口!$1:$1048576,MATCH($B22,城镇人口!$B:$B,0),MATCH(O$1,城镇人口!$1:$1,0))</f>
        <v>1972023.1736320187</v>
      </c>
      <c r="P22" s="40">
        <f>INDEX(人口源表!$1:$1048576,MATCH($B22,人口源表!$A:$A,0),MATCH(P$1,人口源表!$1:$1,0))-INDEX(城镇人口!$1:$1048576,MATCH($B22,城镇人口!$B:$B,0),MATCH(P$1,城镇人口!$1:$1,0))</f>
        <v>1949271.4384926958</v>
      </c>
      <c r="Q22" s="40">
        <f>INDEX(人口源表!$1:$1048576,MATCH($B22,人口源表!$A:$A,0),MATCH(Q$1,人口源表!$1:$1,0))-INDEX(城镇人口!$1:$1048576,MATCH($B22,城镇人口!$B:$B,0),MATCH(Q$1,城镇人口!$1:$1,0))</f>
        <v>1924618.5847235848</v>
      </c>
      <c r="R22" s="40">
        <f>INDEX(人口源表!$1:$1048576,MATCH($B22,人口源表!$A:$A,0),MATCH(R$1,人口源表!$1:$1,0))-INDEX(城镇人口!$1:$1048576,MATCH($B22,城镇人口!$B:$B,0),MATCH(R$1,城镇人口!$1:$1,0))</f>
        <v>1898166.8784285332</v>
      </c>
      <c r="S22" s="40">
        <f>INDEX(人口源表!$1:$1048576,MATCH($B22,人口源表!$A:$A,0),MATCH(S$1,人口源表!$1:$1,0))-INDEX(城镇人口!$1:$1048576,MATCH($B22,城镇人口!$B:$B,0),MATCH(S$1,城镇人口!$1:$1,0))</f>
        <v>1885914.1203701473</v>
      </c>
      <c r="T22" s="40">
        <f>INDEX(人口源表!$1:$1048576,MATCH($B22,人口源表!$A:$A,0),MATCH(T$1,人口源表!$1:$1,0))-INDEX(城镇人口!$1:$1048576,MATCH($B22,城镇人口!$B:$B,0),MATCH(T$1,城镇人口!$1:$1,0))</f>
        <v>1872345.7406487525</v>
      </c>
      <c r="U22" s="40">
        <f>INDEX(人口源表!$1:$1048576,MATCH($B22,人口源表!$A:$A,0),MATCH(U$1,人口源表!$1:$1,0))-INDEX(城镇人口!$1:$1048576,MATCH($B22,城镇人口!$B:$B,0),MATCH(U$1,城镇人口!$1:$1,0))</f>
        <v>1857538.5833484018</v>
      </c>
      <c r="V22" s="40">
        <f>INDEX(人口源表!$1:$1048576,MATCH($B22,人口源表!$A:$A,0),MATCH(V$1,人口源表!$1:$1,0))-INDEX(城镇人口!$1:$1048576,MATCH($B22,城镇人口!$B:$B,0),MATCH(V$1,城镇人口!$1:$1,0))</f>
        <v>1841571.0322364001</v>
      </c>
      <c r="W22" s="40">
        <f>INDEX(人口源表!$1:$1048576,MATCH($B22,人口源表!$A:$A,0),MATCH(W$1,人口源表!$1:$1,0))-INDEX(城镇人口!$1:$1048576,MATCH($B22,城镇人口!$B:$B,0),MATCH(W$1,城镇人口!$1:$1,0))</f>
        <v>1824521.4310066318</v>
      </c>
      <c r="X22" s="40">
        <f>INDEX(人口源表!$1:$1048576,MATCH($B22,人口源表!$A:$A,0),MATCH(X$1,人口源表!$1:$1,0))-INDEX(城镇人口!$1:$1048576,MATCH($B22,城镇人口!$B:$B,0),MATCH(X$1,城镇人口!$1:$1,0))</f>
        <v>1806469.4206278943</v>
      </c>
      <c r="Y22" s="40">
        <f>INDEX(人口源表!$1:$1048576,MATCH($B22,人口源表!$A:$A,0),MATCH(Y$1,人口源表!$1:$1,0))-INDEX(城镇人口!$1:$1048576,MATCH($B22,城镇人口!$B:$B,0),MATCH(Y$1,城镇人口!$1:$1,0))</f>
        <v>1787494.3817241699</v>
      </c>
      <c r="Z22" s="40">
        <f>INDEX(人口源表!$1:$1048576,MATCH($B22,人口源表!$A:$A,0),MATCH(Z$1,人口源表!$1:$1,0))-INDEX(城镇人口!$1:$1048576,MATCH($B22,城镇人口!$B:$B,0),MATCH(Z$1,城镇人口!$1:$1,0))</f>
        <v>1767676.7430831031</v>
      </c>
      <c r="AA22" s="40">
        <f>INDEX(人口源表!$1:$1048576,MATCH($B22,人口源表!$A:$A,0),MATCH(AA$1,人口源表!$1:$1,0))-INDEX(城镇人口!$1:$1048576,MATCH($B22,城镇人口!$B:$B,0),MATCH(AA$1,城镇人口!$1:$1,0))</f>
        <v>1747097.4830303574</v>
      </c>
      <c r="AB22" s="40">
        <f>INDEX(人口源表!$1:$1048576,MATCH($B22,人口源表!$A:$A,0),MATCH(AB$1,人口源表!$1:$1,0))-INDEX(城镇人口!$1:$1048576,MATCH($B22,城镇人口!$B:$B,0),MATCH(AB$1,城镇人口!$1:$1,0))</f>
        <v>1725836.6213897467</v>
      </c>
      <c r="AC22" s="40">
        <f>INDEX(人口源表!$1:$1048576,MATCH($B22,人口源表!$A:$A,0),MATCH(AC$1,人口源表!$1:$1,0))-INDEX(城镇人口!$1:$1048576,MATCH($B22,城镇人口!$B:$B,0),MATCH(AC$1,城镇人口!$1:$1,0))</f>
        <v>1708040.8481120206</v>
      </c>
      <c r="AD22" s="40">
        <f>INDEX(人口源表!$1:$1048576,MATCH($B22,人口源表!$A:$A,0),MATCH(AD$1,人口源表!$1:$1,0))-INDEX(城镇人口!$1:$1048576,MATCH($B22,城镇人口!$B:$B,0),MATCH(AD$1,城镇人口!$1:$1,0))</f>
        <v>1689732.7309026285</v>
      </c>
      <c r="AE22" s="40">
        <f>INDEX(人口源表!$1:$1048576,MATCH($B22,人口源表!$A:$A,0),MATCH(AE$1,人口源表!$1:$1,0))-INDEX(城镇人口!$1:$1048576,MATCH($B22,城镇人口!$B:$B,0),MATCH(AE$1,城镇人口!$1:$1,0))</f>
        <v>1670989.5455702785</v>
      </c>
      <c r="AF22" s="40">
        <f>INDEX(人口源表!$1:$1048576,MATCH($B22,人口源表!$A:$A,0),MATCH(AF$1,人口源表!$1:$1,0))-INDEX(城镇人口!$1:$1048576,MATCH($B22,城镇人口!$B:$B,0),MATCH(AF$1,城镇人口!$1:$1,0))</f>
        <v>1651887.3789100708</v>
      </c>
      <c r="AG22" s="40">
        <f>INDEX(人口源表!$1:$1048576,MATCH($B22,人口源表!$A:$A,0),MATCH(AG$1,人口源表!$1:$1,0))-INDEX(城镇人口!$1:$1048576,MATCH($B22,城镇人口!$B:$B,0),MATCH(AG$1,城镇人口!$1:$1,0))</f>
        <v>1632504.3837097343</v>
      </c>
      <c r="AH22" s="40">
        <f>INDEX(人口源表!$1:$1048576,MATCH($B22,人口源表!$A:$A,0),MATCH(AH$1,人口源表!$1:$1,0))-INDEX(城镇人口!$1:$1048576,MATCH($B22,城镇人口!$B:$B,0),MATCH(AH$1,城镇人口!$1:$1,0))</f>
        <v>1612916.6818416249</v>
      </c>
      <c r="AI22" s="40">
        <f>INDEX(人口源表!$1:$1048576,MATCH($B22,人口源表!$A:$A,0),MATCH(AI$1,人口源表!$1:$1,0))-INDEX(城镇人口!$1:$1048576,MATCH($B22,城镇人口!$B:$B,0),MATCH(AI$1,城镇人口!$1:$1,0))</f>
        <v>1593202.2416675235</v>
      </c>
      <c r="AJ22" s="40">
        <f>INDEX(人口源表!$1:$1048576,MATCH($B22,人口源表!$A:$A,0),MATCH(AJ$1,人口源表!$1:$1,0))-INDEX(城镇人口!$1:$1048576,MATCH($B22,城镇人口!$B:$B,0),MATCH(AJ$1,城镇人口!$1:$1,0))</f>
        <v>1573437.4839153574</v>
      </c>
      <c r="AK22" s="40">
        <f>INDEX(人口源表!$1:$1048576,MATCH($B22,人口源表!$A:$A,0),MATCH(AK$1,人口源表!$1:$1,0))-INDEX(城镇人口!$1:$1048576,MATCH($B22,城镇人口!$B:$B,0),MATCH(AK$1,城镇人口!$1:$1,0))</f>
        <v>1553698.8334570564</v>
      </c>
      <c r="AL22" s="40">
        <f>INDEX(人口源表!$1:$1048576,MATCH($B22,人口源表!$A:$A,0),MATCH(AL$1,人口源表!$1:$1,0))-INDEX(城镇人口!$1:$1048576,MATCH($B22,城镇人口!$B:$B,0),MATCH(AL$1,城镇人口!$1:$1,0))</f>
        <v>1534063.242491724</v>
      </c>
      <c r="AM22" s="40">
        <f>INDEX(人口源表!$1:$1048576,MATCH($B22,人口源表!$A:$A,0),MATCH(AM$1,人口源表!$1:$1,0))-INDEX(城镇人口!$1:$1048576,MATCH($B22,城镇人口!$B:$B,0),MATCH(AM$1,城镇人口!$1:$1,0))</f>
        <v>1514606.1657371442</v>
      </c>
      <c r="AN22" s="40">
        <f>INDEX(人口源表!$1:$1048576,MATCH($B22,人口源表!$A:$A,0),MATCH(AN$1,人口源表!$1:$1,0))-INDEX(城镇人口!$1:$1048576,MATCH($B22,城镇人口!$B:$B,0),MATCH(AN$1,城镇人口!$1:$1,0))</f>
        <v>1495402.4343348271</v>
      </c>
      <c r="AO22" s="40">
        <f>INDEX(人口源表!$1:$1048576,MATCH($B22,人口源表!$A:$A,0),MATCH(AO$1,人口源表!$1:$1,0))-INDEX(城镇人口!$1:$1048576,MATCH($B22,城镇人口!$B:$B,0),MATCH(AO$1,城镇人口!$1:$1,0))</f>
        <v>1476527.3917569513</v>
      </c>
      <c r="AP22" s="40">
        <f>INDEX(人口源表!$1:$1048576,MATCH($B22,人口源表!$A:$A,0),MATCH(AP$1,人口源表!$1:$1,0))-INDEX(城镇人口!$1:$1048576,MATCH($B22,城镇人口!$B:$B,0),MATCH(AP$1,城镇人口!$1:$1,0))</f>
        <v>1458054.285675012</v>
      </c>
      <c r="AQ22" s="40">
        <f>INDEX(人口源表!$1:$1048576,MATCH($B22,人口源表!$A:$A,0),MATCH(AQ$1,人口源表!$1:$1,0))-INDEX(城镇人口!$1:$1048576,MATCH($B22,城镇人口!$B:$B,0),MATCH(AQ$1,城镇人口!$1:$1,0))</f>
        <v>1440056.0409419616</v>
      </c>
      <c r="AR22" s="40">
        <f>INDEX(人口源表!$1:$1048576,MATCH($B22,人口源表!$A:$A,0),MATCH(AR$1,人口源表!$1:$1,0))-INDEX(城镇人口!$1:$1048576,MATCH($B22,城镇人口!$B:$B,0),MATCH(AR$1,城镇人口!$1:$1,0))</f>
        <v>1422604.8273476553</v>
      </c>
      <c r="AS22" s="40">
        <f>INDEX(人口源表!$1:$1048576,MATCH($B22,人口源表!$A:$A,0),MATCH(AS$1,人口源表!$1:$1,0))-INDEX(城镇人口!$1:$1048576,MATCH($B22,城镇人口!$B:$B,0),MATCH(AS$1,城镇人口!$1:$1,0))</f>
        <v>1405771.0441231807</v>
      </c>
      <c r="AT22" s="40">
        <f>INDEX(人口源表!$1:$1048576,MATCH($B22,人口源表!$A:$A,0),MATCH(AT$1,人口源表!$1:$1,0))-INDEX(城镇人口!$1:$1048576,MATCH($B22,城镇人口!$B:$B,0),MATCH(AT$1,城镇人口!$1:$1,0))</f>
        <v>1389624.424130593</v>
      </c>
      <c r="AU22" s="40">
        <f>INDEX(人口源表!$1:$1048576,MATCH($B22,人口源表!$A:$A,0),MATCH(AU$1,人口源表!$1:$1,0))-INDEX(城镇人口!$1:$1048576,MATCH($B22,城镇人口!$B:$B,0),MATCH(AU$1,城镇人口!$1:$1,0))</f>
        <v>1374233.3123300802</v>
      </c>
      <c r="AV22" s="40">
        <f>INDEX(人口源表!$1:$1048576,MATCH($B22,人口源表!$A:$A,0),MATCH(AV$1,人口源表!$1:$1,0))-INDEX(城镇人口!$1:$1048576,MATCH($B22,城镇人口!$B:$B,0),MATCH(AV$1,城镇人口!$1:$1,0))</f>
        <v>1359664.556546818</v>
      </c>
    </row>
    <row r="23" spans="1:48" x14ac:dyDescent="0.15">
      <c r="A23" s="4" t="s">
        <v>860</v>
      </c>
      <c r="B23" s="4" t="s">
        <v>68</v>
      </c>
      <c r="C23" s="34">
        <f>VLOOKUP(B23,'[1]2016省城人口总结（根）'!B:C,2,FALSE)/100</f>
        <v>0.52949000000000002</v>
      </c>
      <c r="D23" s="40">
        <f>INDEX(人口源表!$1:$1048576,MATCH($B23,人口源表!$A:$A,0),MATCH(D$1,人口源表!$1:$1,0))-INDEX(城镇人口!$1:$1048576,MATCH($B23,城镇人口!$B:$B,0),MATCH(D$1,城镇人口!$1:$1,0))</f>
        <v>1484004.9499951026</v>
      </c>
      <c r="E23" s="40">
        <f>INDEX(人口源表!$1:$1048576,MATCH($B23,人口源表!$A:$A,0),MATCH(E$1,人口源表!$1:$1,0))-INDEX(城镇人口!$1:$1048576,MATCH($B23,城镇人口!$B:$B,0),MATCH(E$1,城镇人口!$1:$1,0))</f>
        <v>1462768.9932412291</v>
      </c>
      <c r="F23" s="40">
        <f>INDEX(人口源表!$1:$1048576,MATCH($B23,人口源表!$A:$A,0),MATCH(F$1,人口源表!$1:$1,0))-INDEX(城镇人口!$1:$1048576,MATCH($B23,城镇人口!$B:$B,0),MATCH(F$1,城镇人口!$1:$1,0))</f>
        <v>1440601.4845542288</v>
      </c>
      <c r="G23" s="40">
        <f>INDEX(人口源表!$1:$1048576,MATCH($B23,人口源表!$A:$A,0),MATCH(G$1,人口源表!$1:$1,0))-INDEX(城镇人口!$1:$1048576,MATCH($B23,城镇人口!$B:$B,0),MATCH(G$1,城镇人口!$1:$1,0))</f>
        <v>1182738.0343070028</v>
      </c>
      <c r="H23" s="40">
        <f>INDEX(人口源表!$1:$1048576,MATCH($B23,人口源表!$A:$A,0),MATCH(H$1,人口源表!$1:$1,0))-INDEX(城镇人口!$1:$1048576,MATCH($B23,城镇人口!$B:$B,0),MATCH(H$1,城镇人口!$1:$1,0))</f>
        <v>1165980.6303197264</v>
      </c>
      <c r="I23" s="40">
        <f>INDEX(人口源表!$1:$1048576,MATCH($B23,人口源表!$A:$A,0),MATCH(I$1,人口源表!$1:$1,0))-INDEX(城镇人口!$1:$1048576,MATCH($B23,城镇人口!$B:$B,0),MATCH(I$1,城镇人口!$1:$1,0))</f>
        <v>1158681.7076446156</v>
      </c>
      <c r="J23" s="40">
        <f>INDEX(人口源表!$1:$1048576,MATCH($B23,人口源表!$A:$A,0),MATCH(J$1,人口源表!$1:$1,0))-INDEX(城镇人口!$1:$1048576,MATCH($B23,城镇人口!$B:$B,0),MATCH(J$1,城镇人口!$1:$1,0))</f>
        <v>1150501.0966572524</v>
      </c>
      <c r="K23" s="40">
        <f>INDEX(人口源表!$1:$1048576,MATCH($B23,人口源表!$A:$A,0),MATCH(K$1,人口源表!$1:$1,0))-INDEX(城镇人口!$1:$1048576,MATCH($B23,城镇人口!$B:$B,0),MATCH(K$1,城镇人口!$1:$1,0))</f>
        <v>1141428.2614464869</v>
      </c>
      <c r="L23" s="40">
        <f>INDEX(人口源表!$1:$1048576,MATCH($B23,人口源表!$A:$A,0),MATCH(L$1,人口源表!$1:$1,0))-INDEX(城镇人口!$1:$1048576,MATCH($B23,城镇人口!$B:$B,0),MATCH(L$1,城镇人口!$1:$1,0))</f>
        <v>1131456.6032810295</v>
      </c>
      <c r="M23" s="40">
        <f>INDEX(人口源表!$1:$1048576,MATCH($B23,人口源表!$A:$A,0),MATCH(M$1,人口源表!$1:$1,0))-INDEX(城镇人口!$1:$1048576,MATCH($B23,城镇人口!$B:$B,0),MATCH(M$1,城镇人口!$1:$1,0))</f>
        <v>1120586.1901587092</v>
      </c>
      <c r="N23" s="40">
        <f>INDEX(人口源表!$1:$1048576,MATCH($B23,人口源表!$A:$A,0),MATCH(N$1,人口源表!$1:$1,0))-INDEX(城镇人口!$1:$1048576,MATCH($B23,城镇人口!$B:$B,0),MATCH(N$1,城镇人口!$1:$1,0))</f>
        <v>1108820.2522313008</v>
      </c>
      <c r="O23" s="40">
        <f>INDEX(人口源表!$1:$1048576,MATCH($B23,人口源表!$A:$A,0),MATCH(O$1,人口源表!$1:$1,0))-INDEX(城镇人口!$1:$1048576,MATCH($B23,城镇人口!$B:$B,0),MATCH(O$1,城镇人口!$1:$1,0))</f>
        <v>1096167.8462699312</v>
      </c>
      <c r="P23" s="40">
        <f>INDEX(人口源表!$1:$1048576,MATCH($B23,人口源表!$A:$A,0),MATCH(P$1,人口源表!$1:$1,0))-INDEX(城镇人口!$1:$1048576,MATCH($B23,城镇人口!$B:$B,0),MATCH(P$1,城镇人口!$1:$1,0))</f>
        <v>1082642.0093712637</v>
      </c>
      <c r="Q23" s="40">
        <f>INDEX(人口源表!$1:$1048576,MATCH($B23,人口源表!$A:$A,0),MATCH(Q$1,人口源表!$1:$1,0))-INDEX(城镇人口!$1:$1048576,MATCH($B23,城镇人口!$B:$B,0),MATCH(Q$1,城镇人口!$1:$1,0))</f>
        <v>1068259.5724269333</v>
      </c>
      <c r="R23" s="40">
        <f>INDEX(人口源表!$1:$1048576,MATCH($B23,人口源表!$A:$A,0),MATCH(R$1,人口源表!$1:$1,0))-INDEX(城镇人口!$1:$1048576,MATCH($B23,城镇人口!$B:$B,0),MATCH(R$1,城镇人口!$1:$1,0))</f>
        <v>1053042.0905345792</v>
      </c>
      <c r="S23" s="40">
        <f>INDEX(人口源表!$1:$1048576,MATCH($B23,人口源表!$A:$A,0),MATCH(S$1,人口源表!$1:$1,0))-INDEX(城镇人口!$1:$1048576,MATCH($B23,城镇人口!$B:$B,0),MATCH(S$1,城镇人口!$1:$1,0))</f>
        <v>1045829.6177368811</v>
      </c>
      <c r="T23" s="40">
        <f>INDEX(人口源表!$1:$1048576,MATCH($B23,人口源表!$A:$A,0),MATCH(T$1,人口源表!$1:$1,0))-INDEX(城镇人口!$1:$1048576,MATCH($B23,城镇人口!$B:$B,0),MATCH(T$1,城镇人口!$1:$1,0))</f>
        <v>1037985.3489530555</v>
      </c>
      <c r="U23" s="40">
        <f>INDEX(人口源表!$1:$1048576,MATCH($B23,人口源表!$A:$A,0),MATCH(U$1,人口源表!$1:$1,0))-INDEX(城镇人口!$1:$1048576,MATCH($B23,城镇人口!$B:$B,0),MATCH(U$1,城镇人口!$1:$1,0))</f>
        <v>1029528.0524413593</v>
      </c>
      <c r="V23" s="40">
        <f>INDEX(人口源表!$1:$1048576,MATCH($B23,人口源表!$A:$A,0),MATCH(V$1,人口源表!$1:$1,0))-INDEX(城镇人口!$1:$1048576,MATCH($B23,城镇人口!$B:$B,0),MATCH(V$1,城镇人口!$1:$1,0))</f>
        <v>1020479.728443976</v>
      </c>
      <c r="W23" s="40">
        <f>INDEX(人口源表!$1:$1048576,MATCH($B23,人口源表!$A:$A,0),MATCH(W$1,人口源表!$1:$1,0))-INDEX(城镇人口!$1:$1048576,MATCH($B23,城镇人口!$B:$B,0),MATCH(W$1,城镇人口!$1:$1,0))</f>
        <v>1010865.4646902245</v>
      </c>
      <c r="X23" s="40">
        <f>INDEX(人口源表!$1:$1048576,MATCH($B23,人口源表!$A:$A,0),MATCH(X$1,人口源表!$1:$1,0))-INDEX(城镇人口!$1:$1048576,MATCH($B23,城镇人口!$B:$B,0),MATCH(X$1,城镇人口!$1:$1,0))</f>
        <v>1000712.9344554991</v>
      </c>
      <c r="Y23" s="40">
        <f>INDEX(人口源表!$1:$1048576,MATCH($B23,人口源表!$A:$A,0),MATCH(Y$1,人口源表!$1:$1,0))-INDEX(城镇人口!$1:$1048576,MATCH($B23,城镇人口!$B:$B,0),MATCH(Y$1,城镇人口!$1:$1,0))</f>
        <v>990051.5597159462</v>
      </c>
      <c r="Z23" s="40">
        <f>INDEX(人口源表!$1:$1048576,MATCH($B23,人口源表!$A:$A,0),MATCH(Z$1,人口源表!$1:$1,0))-INDEX(城镇人口!$1:$1048576,MATCH($B23,城镇人口!$B:$B,0),MATCH(Z$1,城镇人口!$1:$1,0))</f>
        <v>978914.15290919458</v>
      </c>
      <c r="AA23" s="40">
        <f>INDEX(人口源表!$1:$1048576,MATCH($B23,人口源表!$A:$A,0),MATCH(AA$1,人口源表!$1:$1,0))-INDEX(城镇人口!$1:$1048576,MATCH($B23,城镇人口!$B:$B,0),MATCH(AA$1,城镇人口!$1:$1,0))</f>
        <v>967334.65835653641</v>
      </c>
      <c r="AB23" s="40">
        <f>INDEX(人口源表!$1:$1048576,MATCH($B23,人口源表!$A:$A,0),MATCH(AB$1,人口源表!$1:$1,0))-INDEX(城镇人口!$1:$1048576,MATCH($B23,城镇人口!$B:$B,0),MATCH(AB$1,城镇人口!$1:$1,0))</f>
        <v>955350.11617533793</v>
      </c>
      <c r="AC23" s="40">
        <f>INDEX(人口源表!$1:$1048576,MATCH($B23,人口源表!$A:$A,0),MATCH(AC$1,人口源表!$1:$1,0))-INDEX(城镇人口!$1:$1048576,MATCH($B23,城镇人口!$B:$B,0),MATCH(AC$1,城镇人口!$1:$1,0))</f>
        <v>945249.10407530214</v>
      </c>
      <c r="AD23" s="40">
        <f>INDEX(人口源表!$1:$1048576,MATCH($B23,人口源表!$A:$A,0),MATCH(AD$1,人口源表!$1:$1,0))-INDEX(城镇人口!$1:$1048576,MATCH($B23,城镇人口!$B:$B,0),MATCH(AD$1,城镇人口!$1:$1,0))</f>
        <v>934824.18169794674</v>
      </c>
      <c r="AE23" s="40">
        <f>INDEX(人口源表!$1:$1048576,MATCH($B23,人口源表!$A:$A,0),MATCH(AE$1,人口源表!$1:$1,0))-INDEX(城镇人口!$1:$1048576,MATCH($B23,城镇人口!$B:$B,0),MATCH(AE$1,城镇人口!$1:$1,0))</f>
        <v>924115.64437441318</v>
      </c>
      <c r="AF23" s="40">
        <f>INDEX(人口源表!$1:$1048576,MATCH($B23,人口源表!$A:$A,0),MATCH(AF$1,人口源表!$1:$1,0))-INDEX(城镇人口!$1:$1048576,MATCH($B23,城镇人口!$B:$B,0),MATCH(AF$1,城镇人口!$1:$1,0))</f>
        <v>913164.2022865219</v>
      </c>
      <c r="AG23" s="40">
        <f>INDEX(人口源表!$1:$1048576,MATCH($B23,人口源表!$A:$A,0),MATCH(AG$1,人口源表!$1:$1,0))-INDEX(城镇人口!$1:$1048576,MATCH($B23,城镇人口!$B:$B,0),MATCH(AG$1,城镇人口!$1:$1,0))</f>
        <v>902013.22987644887</v>
      </c>
      <c r="AH23" s="40">
        <f>INDEX(人口源表!$1:$1048576,MATCH($B23,人口源表!$A:$A,0),MATCH(AH$1,人口源表!$1:$1,0))-INDEX(城镇人口!$1:$1048576,MATCH($B23,城镇人口!$B:$B,0),MATCH(AH$1,城镇人口!$1:$1,0))</f>
        <v>890707.30855080299</v>
      </c>
      <c r="AI23" s="40">
        <f>INDEX(人口源表!$1:$1048576,MATCH($B23,人口源表!$A:$A,0),MATCH(AI$1,人口源表!$1:$1,0))-INDEX(城镇人口!$1:$1048576,MATCH($B23,城镇人口!$B:$B,0),MATCH(AI$1,城镇人口!$1:$1,0))</f>
        <v>879292.45227056625</v>
      </c>
      <c r="AJ23" s="40">
        <f>INDEX(人口源表!$1:$1048576,MATCH($B23,人口源表!$A:$A,0),MATCH(AJ$1,人口源表!$1:$1,0))-INDEX(城镇人口!$1:$1048576,MATCH($B23,城镇人口!$B:$B,0),MATCH(AJ$1,城镇人口!$1:$1,0))</f>
        <v>867815.99459747784</v>
      </c>
      <c r="AK23" s="40">
        <f>INDEX(人口源表!$1:$1048576,MATCH($B23,人口源表!$A:$A,0),MATCH(AK$1,人口源表!$1:$1,0))-INDEX(城镇人口!$1:$1048576,MATCH($B23,城镇人口!$B:$B,0),MATCH(AK$1,城镇人口!$1:$1,0))</f>
        <v>856326.15487451386</v>
      </c>
      <c r="AL23" s="40">
        <f>INDEX(人口源表!$1:$1048576,MATCH($B23,人口源表!$A:$A,0),MATCH(AL$1,人口源表!$1:$1,0))-INDEX(城镇人口!$1:$1048576,MATCH($B23,城镇人口!$B:$B,0),MATCH(AL$1,城镇人口!$1:$1,0))</f>
        <v>844873.52093804022</v>
      </c>
      <c r="AM23" s="40">
        <f>INDEX(人口源表!$1:$1048576,MATCH($B23,人口源表!$A:$A,0),MATCH(AM$1,人口源表!$1:$1,0))-INDEX(城镇人口!$1:$1048576,MATCH($B23,城镇人口!$B:$B,0),MATCH(AM$1,城镇人口!$1:$1,0))</f>
        <v>833507.73612599703</v>
      </c>
      <c r="AN23" s="40">
        <f>INDEX(人口源表!$1:$1048576,MATCH($B23,人口源表!$A:$A,0),MATCH(AN$1,人口源表!$1:$1,0))-INDEX(城镇人口!$1:$1048576,MATCH($B23,城镇人口!$B:$B,0),MATCH(AN$1,城镇人口!$1:$1,0))</f>
        <v>822281.20142330043</v>
      </c>
      <c r="AO23" s="40">
        <f>INDEX(人口源表!$1:$1048576,MATCH($B23,人口源表!$A:$A,0),MATCH(AO$1,人口源表!$1:$1,0))-INDEX(城镇人口!$1:$1048576,MATCH($B23,城镇人口!$B:$B,0),MATCH(AO$1,城镇人口!$1:$1,0))</f>
        <v>811246.09488420305</v>
      </c>
      <c r="AP23" s="40">
        <f>INDEX(人口源表!$1:$1048576,MATCH($B23,人口源表!$A:$A,0),MATCH(AP$1,人口源表!$1:$1,0))-INDEX(城镇人口!$1:$1048576,MATCH($B23,城镇人口!$B:$B,0),MATCH(AP$1,城镇人口!$1:$1,0))</f>
        <v>800454.90328129102</v>
      </c>
      <c r="AQ23" s="40">
        <f>INDEX(人口源表!$1:$1048576,MATCH($B23,人口源表!$A:$A,0),MATCH(AQ$1,人口源表!$1:$1,0))-INDEX(城镇人口!$1:$1048576,MATCH($B23,城镇人口!$B:$B,0),MATCH(AQ$1,城镇人口!$1:$1,0))</f>
        <v>789961.2256193189</v>
      </c>
      <c r="AR23" s="40">
        <f>INDEX(人口源表!$1:$1048576,MATCH($B23,人口源表!$A:$A,0),MATCH(AR$1,人口源表!$1:$1,0))-INDEX(城镇人口!$1:$1048576,MATCH($B23,城镇人口!$B:$B,0),MATCH(AR$1,城镇人口!$1:$1,0))</f>
        <v>779819.32237966033</v>
      </c>
      <c r="AS23" s="40">
        <f>INDEX(人口源表!$1:$1048576,MATCH($B23,人口源表!$A:$A,0),MATCH(AS$1,人口源表!$1:$1,0))-INDEX(城镇人口!$1:$1048576,MATCH($B23,城镇人口!$B:$B,0),MATCH(AS$1,城镇人口!$1:$1,0))</f>
        <v>770082.78243909706</v>
      </c>
      <c r="AT23" s="40">
        <f>INDEX(人口源表!$1:$1048576,MATCH($B23,人口源表!$A:$A,0),MATCH(AT$1,人口源表!$1:$1,0))-INDEX(城镇人口!$1:$1048576,MATCH($B23,城镇人口!$B:$B,0),MATCH(AT$1,城镇人口!$1:$1,0))</f>
        <v>760806.21387099917</v>
      </c>
      <c r="AU23" s="40">
        <f>INDEX(人口源表!$1:$1048576,MATCH($B23,人口源表!$A:$A,0),MATCH(AU$1,人口源表!$1:$1,0))-INDEX(城镇人口!$1:$1048576,MATCH($B23,城镇人口!$B:$B,0),MATCH(AU$1,城镇人口!$1:$1,0))</f>
        <v>752043.60939443344</v>
      </c>
      <c r="AV23" s="40">
        <f>INDEX(人口源表!$1:$1048576,MATCH($B23,人口源表!$A:$A,0),MATCH(AV$1,人口源表!$1:$1,0))-INDEX(城镇人口!$1:$1048576,MATCH($B23,城镇人口!$B:$B,0),MATCH(AV$1,城镇人口!$1:$1,0))</f>
        <v>743849.11692271568</v>
      </c>
    </row>
    <row r="24" spans="1:48" x14ac:dyDescent="0.15">
      <c r="A24" s="4" t="s">
        <v>860</v>
      </c>
      <c r="B24" s="4" t="s">
        <v>70</v>
      </c>
      <c r="C24" s="34">
        <f>VLOOKUP(B24,'[1]2016省城人口总结（根）'!B:C,2,FALSE)/100</f>
        <v>0.52949000000000002</v>
      </c>
      <c r="D24" s="40">
        <f>INDEX(人口源表!$1:$1048576,MATCH($B24,人口源表!$A:$A,0),MATCH(D$1,人口源表!$1:$1,0))-INDEX(城镇人口!$1:$1048576,MATCH($B24,城镇人口!$B:$B,0),MATCH(D$1,城镇人口!$1:$1,0))</f>
        <v>2114978.42450639</v>
      </c>
      <c r="E24" s="40">
        <f>INDEX(人口源表!$1:$1048576,MATCH($B24,人口源表!$A:$A,0),MATCH(E$1,人口源表!$1:$1,0))-INDEX(城镇人口!$1:$1048576,MATCH($B24,城镇人口!$B:$B,0),MATCH(E$1,城镇人口!$1:$1,0))</f>
        <v>2089419.3461934864</v>
      </c>
      <c r="F24" s="40">
        <f>INDEX(人口源表!$1:$1048576,MATCH($B24,人口源表!$A:$A,0),MATCH(F$1,人口源表!$1:$1,0))-INDEX(城镇人口!$1:$1048576,MATCH($B24,城镇人口!$B:$B,0),MATCH(F$1,城镇人口!$1:$1,0))</f>
        <v>2062331.5912576914</v>
      </c>
      <c r="G24" s="40">
        <f>INDEX(人口源表!$1:$1048576,MATCH($B24,人口源表!$A:$A,0),MATCH(G$1,人口源表!$1:$1,0))-INDEX(城镇人口!$1:$1048576,MATCH($B24,城镇人口!$B:$B,0),MATCH(G$1,城镇人口!$1:$1,0))</f>
        <v>1742559.2779650786</v>
      </c>
      <c r="H24" s="40">
        <f>INDEX(人口源表!$1:$1048576,MATCH($B24,人口源表!$A:$A,0),MATCH(H$1,人口源表!$1:$1,0))-INDEX(城镇人口!$1:$1048576,MATCH($B24,城镇人口!$B:$B,0),MATCH(H$1,城镇人口!$1:$1,0))</f>
        <v>1723902.9157867786</v>
      </c>
      <c r="I24" s="40">
        <f>INDEX(人口源表!$1:$1048576,MATCH($B24,人口源表!$A:$A,0),MATCH(I$1,人口源表!$1:$1,0))-INDEX(城镇人口!$1:$1048576,MATCH($B24,城镇人口!$B:$B,0),MATCH(I$1,城镇人口!$1:$1,0))</f>
        <v>1718479.7853858382</v>
      </c>
      <c r="J24" s="40">
        <f>INDEX(人口源表!$1:$1048576,MATCH($B24,人口源表!$A:$A,0),MATCH(J$1,人口源表!$1:$1,0))-INDEX(城镇人口!$1:$1048576,MATCH($B24,城镇人口!$B:$B,0),MATCH(J$1,城镇人口!$1:$1,0))</f>
        <v>1711124.1016419367</v>
      </c>
      <c r="K24" s="40">
        <f>INDEX(人口源表!$1:$1048576,MATCH($B24,人口源表!$A:$A,0),MATCH(K$1,人口源表!$1:$1,0))-INDEX(城镇人口!$1:$1048576,MATCH($B24,城镇人口!$B:$B,0),MATCH(K$1,城镇人口!$1:$1,0))</f>
        <v>1701884.3278169478</v>
      </c>
      <c r="L24" s="40">
        <f>INDEX(人口源表!$1:$1048576,MATCH($B24,人口源表!$A:$A,0),MATCH(L$1,人口源表!$1:$1,0))-INDEX(城镇人口!$1:$1048576,MATCH($B24,城镇人口!$B:$B,0),MATCH(L$1,城镇人口!$1:$1,0))</f>
        <v>1690809.9001552383</v>
      </c>
      <c r="M24" s="40">
        <f>INDEX(人口源表!$1:$1048576,MATCH($B24,人口源表!$A:$A,0),MATCH(M$1,人口源表!$1:$1,0))-INDEX(城镇人口!$1:$1048576,MATCH($B24,城镇人口!$B:$B,0),MATCH(M$1,城镇人口!$1:$1,0))</f>
        <v>1677954.8472885177</v>
      </c>
      <c r="N24" s="40">
        <f>INDEX(人口源表!$1:$1048576,MATCH($B24,人口源表!$A:$A,0),MATCH(N$1,人口源表!$1:$1,0))-INDEX(城镇人口!$1:$1048576,MATCH($B24,城镇人口!$B:$B,0),MATCH(N$1,城镇人口!$1:$1,0))</f>
        <v>1663375.5055211275</v>
      </c>
      <c r="O24" s="40">
        <f>INDEX(人口源表!$1:$1048576,MATCH($B24,人口源表!$A:$A,0),MATCH(O$1,人口源表!$1:$1,0))-INDEX(城镇人口!$1:$1048576,MATCH($B24,城镇人口!$B:$B,0),MATCH(O$1,城镇人口!$1:$1,0))</f>
        <v>1647131.1544452626</v>
      </c>
      <c r="P24" s="40">
        <f>INDEX(人口源表!$1:$1048576,MATCH($B24,人口源表!$A:$A,0),MATCH(P$1,人口源表!$1:$1,0))-INDEX(城镇人口!$1:$1048576,MATCH($B24,城镇人口!$B:$B,0),MATCH(P$1,城镇人口!$1:$1,0))</f>
        <v>1629283.4152594632</v>
      </c>
      <c r="Q24" s="40">
        <f>INDEX(人口源表!$1:$1048576,MATCH($B24,人口源表!$A:$A,0),MATCH(Q$1,人口源表!$1:$1,0))-INDEX(城镇人口!$1:$1048576,MATCH($B24,城镇人口!$B:$B,0),MATCH(Q$1,城镇人口!$1:$1,0))</f>
        <v>1609896.0598676507</v>
      </c>
      <c r="R24" s="40">
        <f>INDEX(人口源表!$1:$1048576,MATCH($B24,人口源表!$A:$A,0),MATCH(R$1,人口源表!$1:$1,0))-INDEX(城镇人口!$1:$1048576,MATCH($B24,城镇人口!$B:$B,0),MATCH(R$1,城镇人口!$1:$1,0))</f>
        <v>1589035.188528629</v>
      </c>
      <c r="S24" s="40">
        <f>INDEX(人口源表!$1:$1048576,MATCH($B24,人口源表!$A:$A,0),MATCH(S$1,人口源表!$1:$1,0))-INDEX(城镇人口!$1:$1048576,MATCH($B24,城镇人口!$B:$B,0),MATCH(S$1,城镇人口!$1:$1,0))</f>
        <v>1580086.80835533</v>
      </c>
      <c r="T24" s="40">
        <f>INDEX(人口源表!$1:$1048576,MATCH($B24,人口源表!$A:$A,0),MATCH(T$1,人口源表!$1:$1,0))-INDEX(城镇人口!$1:$1048576,MATCH($B24,城镇人口!$B:$B,0),MATCH(T$1,城镇人口!$1:$1,0))</f>
        <v>1570059.7848967332</v>
      </c>
      <c r="U24" s="40">
        <f>INDEX(人口源表!$1:$1048576,MATCH($B24,人口源表!$A:$A,0),MATCH(U$1,人口源表!$1:$1,0))-INDEX(城镇人口!$1:$1048576,MATCH($B24,城镇人口!$B:$B,0),MATCH(U$1,城镇人口!$1:$1,0))</f>
        <v>1559003.6877749823</v>
      </c>
      <c r="V24" s="40">
        <f>INDEX(人口源表!$1:$1048576,MATCH($B24,人口源表!$A:$A,0),MATCH(V$1,人口源表!$1:$1,0))-INDEX(城镇人口!$1:$1048576,MATCH($B24,城镇人口!$B:$B,0),MATCH(V$1,城镇人口!$1:$1,0))</f>
        <v>1546971.748627875</v>
      </c>
      <c r="W24" s="40">
        <f>INDEX(人口源表!$1:$1048576,MATCH($B24,人口源表!$A:$A,0),MATCH(W$1,人口源表!$1:$1,0))-INDEX(城镇人口!$1:$1048576,MATCH($B24,城镇人口!$B:$B,0),MATCH(W$1,城镇人口!$1:$1,0))</f>
        <v>1534017.7922769384</v>
      </c>
      <c r="X24" s="40">
        <f>INDEX(人口源表!$1:$1048576,MATCH($B24,人口源表!$A:$A,0),MATCH(X$1,人口源表!$1:$1,0))-INDEX(城镇人口!$1:$1048576,MATCH($B24,城镇人口!$B:$B,0),MATCH(X$1,城镇人口!$1:$1,0))</f>
        <v>1520196.5163912582</v>
      </c>
      <c r="Y24" s="40">
        <f>INDEX(人口源表!$1:$1048576,MATCH($B24,人口源表!$A:$A,0),MATCH(Y$1,人口源表!$1:$1,0))-INDEX(城镇人口!$1:$1048576,MATCH($B24,城镇人口!$B:$B,0),MATCH(Y$1,城镇人口!$1:$1,0))</f>
        <v>1505564.806891833</v>
      </c>
      <c r="Z24" s="40">
        <f>INDEX(人口源表!$1:$1048576,MATCH($B24,人口源表!$A:$A,0),MATCH(Z$1,人口源表!$1:$1,0))-INDEX(城镇人口!$1:$1048576,MATCH($B24,城镇人口!$B:$B,0),MATCH(Z$1,城镇人口!$1:$1,0))</f>
        <v>1490179.4861176531</v>
      </c>
      <c r="AA24" s="40">
        <f>INDEX(人口源表!$1:$1048576,MATCH($B24,人口源表!$A:$A,0),MATCH(AA$1,人口源表!$1:$1,0))-INDEX(城镇人口!$1:$1048576,MATCH($B24,城镇人口!$B:$B,0),MATCH(AA$1,城镇人口!$1:$1,0))</f>
        <v>1474099.6681489144</v>
      </c>
      <c r="AB24" s="40">
        <f>INDEX(人口源表!$1:$1048576,MATCH($B24,人口源表!$A:$A,0),MATCH(AB$1,人口源表!$1:$1,0))-INDEX(城镇人口!$1:$1048576,MATCH($B24,城镇人口!$B:$B,0),MATCH(AB$1,城镇人口!$1:$1,0))</f>
        <v>1457384.1837982642</v>
      </c>
      <c r="AC24" s="40">
        <f>INDEX(人口源表!$1:$1048576,MATCH($B24,人口源表!$A:$A,0),MATCH(AC$1,人口源表!$1:$1,0))-INDEX(城镇人口!$1:$1048576,MATCH($B24,城镇人口!$B:$B,0),MATCH(AC$1,城镇人口!$1:$1,0))</f>
        <v>1443529.598574277</v>
      </c>
      <c r="AD24" s="40">
        <f>INDEX(人口源表!$1:$1048576,MATCH($B24,人口源表!$A:$A,0),MATCH(AD$1,人口源表!$1:$1,0))-INDEX(城镇人口!$1:$1048576,MATCH($B24,城镇人口!$B:$B,0),MATCH(AD$1,城镇人口!$1:$1,0))</f>
        <v>1429172.4631480537</v>
      </c>
      <c r="AE24" s="40">
        <f>INDEX(人口源表!$1:$1048576,MATCH($B24,人口源表!$A:$A,0),MATCH(AE$1,人口源表!$1:$1,0))-INDEX(城镇人口!$1:$1048576,MATCH($B24,城镇人口!$B:$B,0),MATCH(AE$1,城镇人口!$1:$1,0))</f>
        <v>1414370.1262971703</v>
      </c>
      <c r="AF24" s="40">
        <f>INDEX(人口源表!$1:$1048576,MATCH($B24,人口源表!$A:$A,0),MATCH(AF$1,人口源表!$1:$1,0))-INDEX(城镇人口!$1:$1048576,MATCH($B24,城镇人口!$B:$B,0),MATCH(AF$1,城镇人口!$1:$1,0))</f>
        <v>1399181.9720338834</v>
      </c>
      <c r="AG24" s="40">
        <f>INDEX(人口源表!$1:$1048576,MATCH($B24,人口源表!$A:$A,0),MATCH(AG$1,人口源表!$1:$1,0))-INDEX(城镇人口!$1:$1048576,MATCH($B24,城镇人口!$B:$B,0),MATCH(AG$1,城镇人口!$1:$1,0))</f>
        <v>1383666.3131784634</v>
      </c>
      <c r="AH24" s="40">
        <f>INDEX(人口源表!$1:$1048576,MATCH($B24,人口源表!$A:$A,0),MATCH(AH$1,人口源表!$1:$1,0))-INDEX(城镇人口!$1:$1048576,MATCH($B24,城镇人口!$B:$B,0),MATCH(AH$1,城镇人口!$1:$1,0))</f>
        <v>1367883.9652128154</v>
      </c>
      <c r="AI24" s="40">
        <f>INDEX(人口源表!$1:$1048576,MATCH($B24,人口源表!$A:$A,0),MATCH(AI$1,人口源表!$1:$1,0))-INDEX(城镇人口!$1:$1048576,MATCH($B24,城镇人口!$B:$B,0),MATCH(AI$1,城镇人口!$1:$1,0))</f>
        <v>1351894.5084042638</v>
      </c>
      <c r="AJ24" s="40">
        <f>INDEX(人口源表!$1:$1048576,MATCH($B24,人口源表!$A:$A,0),MATCH(AJ$1,人口源表!$1:$1,0))-INDEX(城镇人口!$1:$1048576,MATCH($B24,城镇人口!$B:$B,0),MATCH(AJ$1,城镇人口!$1:$1,0))</f>
        <v>1335759.4820247064</v>
      </c>
      <c r="AK24" s="40">
        <f>INDEX(人口源表!$1:$1048576,MATCH($B24,人口源表!$A:$A,0),MATCH(AK$1,人口源表!$1:$1,0))-INDEX(城镇人口!$1:$1048576,MATCH($B24,城镇人口!$B:$B,0),MATCH(AK$1,城镇人口!$1:$1,0))</f>
        <v>1319539.9912764216</v>
      </c>
      <c r="AL24" s="40">
        <f>INDEX(人口源表!$1:$1048576,MATCH($B24,人口源表!$A:$A,0),MATCH(AL$1,人口源表!$1:$1,0))-INDEX(城镇人口!$1:$1048576,MATCH($B24,城镇人口!$B:$B,0),MATCH(AL$1,城镇人口!$1:$1,0))</f>
        <v>1303296.9567663665</v>
      </c>
      <c r="AM24" s="40">
        <f>INDEX(人口源表!$1:$1048576,MATCH($B24,人口源表!$A:$A,0),MATCH(AM$1,人口源表!$1:$1,0))-INDEX(城镇人口!$1:$1048576,MATCH($B24,城镇人口!$B:$B,0),MATCH(AM$1,城镇人口!$1:$1,0))</f>
        <v>1287091.9768075901</v>
      </c>
      <c r="AN24" s="40">
        <f>INDEX(人口源表!$1:$1048576,MATCH($B24,人口源表!$A:$A,0),MATCH(AN$1,人口源表!$1:$1,0))-INDEX(城镇人口!$1:$1048576,MATCH($B24,城镇人口!$B:$B,0),MATCH(AN$1,城镇人口!$1:$1,0))</f>
        <v>1270986.8947229888</v>
      </c>
      <c r="AO24" s="40">
        <f>INDEX(人口源表!$1:$1048576,MATCH($B24,人口源表!$A:$A,0),MATCH(AO$1,人口源表!$1:$1,0))-INDEX(城镇人口!$1:$1048576,MATCH($B24,城镇人口!$B:$B,0),MATCH(AO$1,城镇人口!$1:$1,0))</f>
        <v>1255043.3804137497</v>
      </c>
      <c r="AP24" s="40">
        <f>INDEX(人口源表!$1:$1048576,MATCH($B24,人口源表!$A:$A,0),MATCH(AP$1,人口源表!$1:$1,0))-INDEX(城镇人口!$1:$1048576,MATCH($B24,城镇人口!$B:$B,0),MATCH(AP$1,城镇人口!$1:$1,0))</f>
        <v>1239321.9129727809</v>
      </c>
      <c r="AQ24" s="40">
        <f>INDEX(人口源表!$1:$1048576,MATCH($B24,人口源表!$A:$A,0),MATCH(AQ$1,人口源表!$1:$1,0))-INDEX(城镇人口!$1:$1048576,MATCH($B24,城镇人口!$B:$B,0),MATCH(AQ$1,城镇人口!$1:$1,0))</f>
        <v>1223884.1543438844</v>
      </c>
      <c r="AR24" s="40">
        <f>INDEX(人口源表!$1:$1048576,MATCH($B24,人口源表!$A:$A,0),MATCH(AR$1,人口源表!$1:$1,0))-INDEX(城镇人口!$1:$1048576,MATCH($B24,城镇人口!$B:$B,0),MATCH(AR$1,城镇人口!$1:$1,0))</f>
        <v>1208790.6744082854</v>
      </c>
      <c r="AS24" s="40">
        <f>INDEX(人口源表!$1:$1048576,MATCH($B24,人口源表!$A:$A,0),MATCH(AS$1,人口源表!$1:$1,0))-INDEX(城镇人口!$1:$1048576,MATCH($B24,城镇人口!$B:$B,0),MATCH(AS$1,城镇人口!$1:$1,0))</f>
        <v>1194101.4744196339</v>
      </c>
      <c r="AT24" s="40">
        <f>INDEX(人口源表!$1:$1048576,MATCH($B24,人口源表!$A:$A,0),MATCH(AT$1,人口源表!$1:$1,0))-INDEX(城镇人口!$1:$1048576,MATCH($B24,城镇人口!$B:$B,0),MATCH(AT$1,城镇人口!$1:$1,0))</f>
        <v>1179876.181766286</v>
      </c>
      <c r="AU24" s="40">
        <f>INDEX(人口源表!$1:$1048576,MATCH($B24,人口源表!$A:$A,0),MATCH(AU$1,人口源表!$1:$1,0))-INDEX(城镇人口!$1:$1048576,MATCH($B24,城镇人口!$B:$B,0),MATCH(AU$1,城镇人口!$1:$1,0))</f>
        <v>1166173.9342105063</v>
      </c>
      <c r="AV24" s="40">
        <f>INDEX(人口源表!$1:$1048576,MATCH($B24,人口源表!$A:$A,0),MATCH(AV$1,人口源表!$1:$1,0))-INDEX(城镇人口!$1:$1048576,MATCH($B24,城镇人口!$B:$B,0),MATCH(AV$1,城镇人口!$1:$1,0))</f>
        <v>1153052.0994043923</v>
      </c>
    </row>
    <row r="25" spans="1:48" x14ac:dyDescent="0.15">
      <c r="A25" s="4" t="s">
        <v>860</v>
      </c>
      <c r="B25" s="4" t="s">
        <v>72</v>
      </c>
      <c r="C25" s="34">
        <f>VLOOKUP(B25,'[1]2016省城人口总结（根）'!B:C,2,FALSE)/100</f>
        <v>0.52949000000000002</v>
      </c>
      <c r="D25" s="40">
        <f>INDEX(人口源表!$1:$1048576,MATCH($B25,人口源表!$A:$A,0),MATCH(D$1,人口源表!$1:$1,0))-INDEX(城镇人口!$1:$1048576,MATCH($B25,城镇人口!$B:$B,0),MATCH(D$1,城镇人口!$1:$1,0))</f>
        <v>1827029.7966751319</v>
      </c>
      <c r="E25" s="40">
        <f>INDEX(人口源表!$1:$1048576,MATCH($B25,人口源表!$A:$A,0),MATCH(E$1,人口源表!$1:$1,0))-INDEX(城镇人口!$1:$1048576,MATCH($B25,城镇人口!$B:$B,0),MATCH(E$1,城镇人口!$1:$1,0))</f>
        <v>1805819.7433374282</v>
      </c>
      <c r="F25" s="40">
        <f>INDEX(人口源表!$1:$1048576,MATCH($B25,人口源表!$A:$A,0),MATCH(F$1,人口源表!$1:$1,0))-INDEX(城镇人口!$1:$1048576,MATCH($B25,城镇人口!$B:$B,0),MATCH(F$1,城镇人口!$1:$1,0))</f>
        <v>1783453.7626572661</v>
      </c>
      <c r="G25" s="40">
        <f>INDEX(人口源表!$1:$1048576,MATCH($B25,人口源表!$A:$A,0),MATCH(G$1,人口源表!$1:$1,0))-INDEX(城镇人口!$1:$1048576,MATCH($B25,城镇人口!$B:$B,0),MATCH(G$1,城镇人口!$1:$1,0))</f>
        <v>1488048.3573567464</v>
      </c>
      <c r="H25" s="40">
        <f>INDEX(人口源表!$1:$1048576,MATCH($B25,人口源表!$A:$A,0),MATCH(H$1,人口源表!$1:$1,0))-INDEX(城镇人口!$1:$1048576,MATCH($B25,城镇人口!$B:$B,0),MATCH(H$1,城镇人口!$1:$1,0))</f>
        <v>1473298.4899631378</v>
      </c>
      <c r="I25" s="40">
        <f>INDEX(人口源表!$1:$1048576,MATCH($B25,人口源表!$A:$A,0),MATCH(I$1,人口源表!$1:$1,0))-INDEX(城镇人口!$1:$1048576,MATCH($B25,城镇人口!$B:$B,0),MATCH(I$1,城镇人口!$1:$1,0))</f>
        <v>1470169.3315476552</v>
      </c>
      <c r="J25" s="40">
        <f>INDEX(人口源表!$1:$1048576,MATCH($B25,人口源表!$A:$A,0),MATCH(J$1,人口源表!$1:$1,0))-INDEX(城镇人口!$1:$1048576,MATCH($B25,城镇人口!$B:$B,0),MATCH(J$1,城镇人口!$1:$1,0))</f>
        <v>1465654.5976852579</v>
      </c>
      <c r="K25" s="40">
        <f>INDEX(人口源表!$1:$1048576,MATCH($B25,人口源表!$A:$A,0),MATCH(K$1,人口源表!$1:$1,0))-INDEX(城镇人口!$1:$1048576,MATCH($B25,城镇人口!$B:$B,0),MATCH(K$1,城镇人口!$1:$1,0))</f>
        <v>1459743.4599350691</v>
      </c>
      <c r="L25" s="40">
        <f>INDEX(人口源表!$1:$1048576,MATCH($B25,人口源表!$A:$A,0),MATCH(L$1,人口源表!$1:$1,0))-INDEX(城镇人口!$1:$1048576,MATCH($B25,城镇人口!$B:$B,0),MATCH(L$1,城镇人口!$1:$1,0))</f>
        <v>1452431.196041435</v>
      </c>
      <c r="M25" s="40">
        <f>INDEX(人口源表!$1:$1048576,MATCH($B25,人口源表!$A:$A,0),MATCH(M$1,人口源表!$1:$1,0))-INDEX(城镇人口!$1:$1048576,MATCH($B25,城镇人口!$B:$B,0),MATCH(M$1,城镇人口!$1:$1,0))</f>
        <v>1443719.3857680224</v>
      </c>
      <c r="N25" s="40">
        <f>INDEX(人口源表!$1:$1048576,MATCH($B25,人口源表!$A:$A,0),MATCH(N$1,人口源表!$1:$1,0))-INDEX(城镇人口!$1:$1048576,MATCH($B25,城镇人口!$B:$B,0),MATCH(N$1,城镇人口!$1:$1,0))</f>
        <v>1433616.0641406388</v>
      </c>
      <c r="O25" s="40">
        <f>INDEX(人口源表!$1:$1048576,MATCH($B25,人口源表!$A:$A,0),MATCH(O$1,人口源表!$1:$1,0))-INDEX(城镇人口!$1:$1048576,MATCH($B25,城镇人口!$B:$B,0),MATCH(O$1,城镇人口!$1:$1,0))</f>
        <v>1422134.6526173395</v>
      </c>
      <c r="P25" s="40">
        <f>INDEX(人口源表!$1:$1048576,MATCH($B25,人口源表!$A:$A,0),MATCH(P$1,人口源表!$1:$1,0))-INDEX(城镇人口!$1:$1048576,MATCH($B25,城镇人口!$B:$B,0),MATCH(P$1,城镇人口!$1:$1,0))</f>
        <v>1409294.5005716402</v>
      </c>
      <c r="Q25" s="40">
        <f>INDEX(人口源表!$1:$1048576,MATCH($B25,人口源表!$A:$A,0),MATCH(Q$1,人口源表!$1:$1,0))-INDEX(城镇人口!$1:$1048576,MATCH($B25,城镇人口!$B:$B,0),MATCH(Q$1,城镇人口!$1:$1,0))</f>
        <v>1395119.8238269016</v>
      </c>
      <c r="R25" s="40">
        <f>INDEX(人口源表!$1:$1048576,MATCH($B25,人口源表!$A:$A,0),MATCH(R$1,人口源表!$1:$1,0))-INDEX(城镇人口!$1:$1048576,MATCH($B25,城镇人口!$B:$B,0),MATCH(R$1,城镇人口!$1:$1,0))</f>
        <v>1379640.2052397542</v>
      </c>
      <c r="S25" s="40">
        <f>INDEX(人口源表!$1:$1048576,MATCH($B25,人口源表!$A:$A,0),MATCH(S$1,人口源表!$1:$1,0))-INDEX(城镇人口!$1:$1048576,MATCH($B25,城镇人口!$B:$B,0),MATCH(S$1,城镇人口!$1:$1,0))</f>
        <v>1374475.6810398577</v>
      </c>
      <c r="T25" s="40">
        <f>INDEX(人口源表!$1:$1048576,MATCH($B25,人口源表!$A:$A,0),MATCH(T$1,人口源表!$1:$1,0))-INDEX(城镇人口!$1:$1048576,MATCH($B25,城镇人口!$B:$B,0),MATCH(T$1,城镇人口!$1:$1,0))</f>
        <v>1368347.0236779521</v>
      </c>
      <c r="U25" s="40">
        <f>INDEX(人口源表!$1:$1048576,MATCH($B25,人口源表!$A:$A,0),MATCH(U$1,人口源表!$1:$1,0))-INDEX(城镇人口!$1:$1048576,MATCH($B25,城镇人口!$B:$B,0),MATCH(U$1,城镇人口!$1:$1,0))</f>
        <v>1361280.2742503257</v>
      </c>
      <c r="V25" s="40">
        <f>INDEX(人口源表!$1:$1048576,MATCH($B25,人口源表!$A:$A,0),MATCH(V$1,人口源表!$1:$1,0))-INDEX(城镇人口!$1:$1048576,MATCH($B25,城镇人口!$B:$B,0),MATCH(V$1,城镇人口!$1:$1,0))</f>
        <v>1353305.7842055256</v>
      </c>
      <c r="W25" s="40">
        <f>INDEX(人口源表!$1:$1048576,MATCH($B25,人口源表!$A:$A,0),MATCH(W$1,人口源表!$1:$1,0))-INDEX(城镇人口!$1:$1048576,MATCH($B25,城镇人口!$B:$B,0),MATCH(W$1,城镇人口!$1:$1,0))</f>
        <v>1344456.2302337033</v>
      </c>
      <c r="X25" s="40">
        <f>INDEX(人口源表!$1:$1048576,MATCH($B25,人口源表!$A:$A,0),MATCH(X$1,人口源表!$1:$1,0))-INDEX(城镇人口!$1:$1048576,MATCH($B25,城镇人口!$B:$B,0),MATCH(X$1,城镇人口!$1:$1,0))</f>
        <v>1334768.9858335764</v>
      </c>
      <c r="Y25" s="40">
        <f>INDEX(人口源表!$1:$1048576,MATCH($B25,人口源表!$A:$A,0),MATCH(Y$1,人口源表!$1:$1,0))-INDEX(城镇人口!$1:$1048576,MATCH($B25,城镇人口!$B:$B,0),MATCH(Y$1,城镇人口!$1:$1,0))</f>
        <v>1324282.7228944455</v>
      </c>
      <c r="Z25" s="40">
        <f>INDEX(人口源表!$1:$1048576,MATCH($B25,人口源表!$A:$A,0),MATCH(Z$1,人口源表!$1:$1,0))-INDEX(城镇人口!$1:$1048576,MATCH($B25,城镇人口!$B:$B,0),MATCH(Z$1,城镇人口!$1:$1,0))</f>
        <v>1313040.8122750516</v>
      </c>
      <c r="AA25" s="40">
        <f>INDEX(人口源表!$1:$1048576,MATCH($B25,人口源表!$A:$A,0),MATCH(AA$1,人口源表!$1:$1,0))-INDEX(城镇人口!$1:$1048576,MATCH($B25,城镇人口!$B:$B,0),MATCH(AA$1,城镇人口!$1:$1,0))</f>
        <v>1301088.307680537</v>
      </c>
      <c r="AB25" s="40">
        <f>INDEX(人口源表!$1:$1048576,MATCH($B25,人口源表!$A:$A,0),MATCH(AB$1,人口源表!$1:$1,0))-INDEX(城镇人口!$1:$1048576,MATCH($B25,城镇人口!$B:$B,0),MATCH(AB$1,城镇人口!$1:$1,0))</f>
        <v>1288472.8480182961</v>
      </c>
      <c r="AC25" s="40">
        <f>INDEX(人口源表!$1:$1048576,MATCH($B25,人口源表!$A:$A,0),MATCH(AC$1,人口源表!$1:$1,0))-INDEX(城镇人口!$1:$1048576,MATCH($B25,城镇人口!$B:$B,0),MATCH(AC$1,城镇人口!$1:$1,0))</f>
        <v>1278287.5436220244</v>
      </c>
      <c r="AD25" s="40">
        <f>INDEX(人口源表!$1:$1048576,MATCH($B25,人口源表!$A:$A,0),MATCH(AD$1,人口源表!$1:$1,0))-INDEX(城镇人口!$1:$1048576,MATCH($B25,城镇人口!$B:$B,0),MATCH(AD$1,城镇人口!$1:$1,0))</f>
        <v>1267562.740536985</v>
      </c>
      <c r="AE25" s="40">
        <f>INDEX(人口源表!$1:$1048576,MATCH($B25,人口源表!$A:$A,0),MATCH(AE$1,人口源表!$1:$1,0))-INDEX(城镇人口!$1:$1048576,MATCH($B25,城镇人口!$B:$B,0),MATCH(AE$1,城镇人口!$1:$1,0))</f>
        <v>1256349.0333484411</v>
      </c>
      <c r="AF25" s="40">
        <f>INDEX(人口源表!$1:$1048576,MATCH($B25,人口源表!$A:$A,0),MATCH(AF$1,人口源表!$1:$1,0))-INDEX(城镇人口!$1:$1048576,MATCH($B25,城镇人口!$B:$B,0),MATCH(AF$1,城镇人口!$1:$1,0))</f>
        <v>1244700.5817606277</v>
      </c>
      <c r="AG25" s="40">
        <f>INDEX(人口源表!$1:$1048576,MATCH($B25,人口源表!$A:$A,0),MATCH(AG$1,人口源表!$1:$1,0))-INDEX(城镇人口!$1:$1048576,MATCH($B25,城镇人口!$B:$B,0),MATCH(AG$1,城镇人口!$1:$1,0))</f>
        <v>1232672.2855103957</v>
      </c>
      <c r="AH25" s="40">
        <f>INDEX(人口源表!$1:$1048576,MATCH($B25,人口源表!$A:$A,0),MATCH(AH$1,人口源表!$1:$1,0))-INDEX(城镇人口!$1:$1048576,MATCH($B25,城镇人口!$B:$B,0),MATCH(AH$1,城镇人口!$1:$1,0))</f>
        <v>1220321.9875074686</v>
      </c>
      <c r="AI25" s="40">
        <f>INDEX(人口源表!$1:$1048576,MATCH($B25,人口源表!$A:$A,0),MATCH(AI$1,人口源表!$1:$1,0))-INDEX(城镇人口!$1:$1048576,MATCH($B25,城镇人口!$B:$B,0),MATCH(AI$1,城镇人口!$1:$1,0))</f>
        <v>1207708.9974570344</v>
      </c>
      <c r="AJ25" s="40">
        <f>INDEX(人口源表!$1:$1048576,MATCH($B25,人口源表!$A:$A,0),MATCH(AJ$1,人口源表!$1:$1,0))-INDEX(城镇人口!$1:$1048576,MATCH($B25,城镇人口!$B:$B,0),MATCH(AJ$1,城镇人口!$1:$1,0))</f>
        <v>1194893.9633646593</v>
      </c>
      <c r="AK25" s="40">
        <f>INDEX(人口源表!$1:$1048576,MATCH($B25,人口源表!$A:$A,0),MATCH(AK$1,人口源表!$1:$1,0))-INDEX(城镇人口!$1:$1048576,MATCH($B25,城镇人口!$B:$B,0),MATCH(AK$1,城镇人口!$1:$1,0))</f>
        <v>1181939.7005288573</v>
      </c>
      <c r="AL25" s="40">
        <f>INDEX(人口源表!$1:$1048576,MATCH($B25,人口源表!$A:$A,0),MATCH(AL$1,人口源表!$1:$1,0))-INDEX(城镇人口!$1:$1048576,MATCH($B25,城镇人口!$B:$B,0),MATCH(AL$1,城镇人口!$1:$1,0))</f>
        <v>1168909.7534950655</v>
      </c>
      <c r="AM25" s="40">
        <f>INDEX(人口源表!$1:$1048576,MATCH($B25,人口源表!$A:$A,0),MATCH(AM$1,人口源表!$1:$1,0))-INDEX(城镇人口!$1:$1048576,MATCH($B25,城镇人口!$B:$B,0),MATCH(AM$1,城镇人口!$1:$1,0))</f>
        <v>1155869.5338624334</v>
      </c>
      <c r="AN25" s="40">
        <f>INDEX(人口源表!$1:$1048576,MATCH($B25,人口源表!$A:$A,0),MATCH(AN$1,人口源表!$1:$1,0))-INDEX(城镇人口!$1:$1048576,MATCH($B25,城镇人口!$B:$B,0),MATCH(AN$1,城镇人口!$1:$1,0))</f>
        <v>1142884.8995250817</v>
      </c>
      <c r="AO25" s="40">
        <f>INDEX(人口源表!$1:$1048576,MATCH($B25,人口源表!$A:$A,0),MATCH(AO$1,人口源表!$1:$1,0))-INDEX(城镇人口!$1:$1048576,MATCH($B25,城镇人口!$B:$B,0),MATCH(AO$1,城镇人口!$1:$1,0))</f>
        <v>1130023.2687733239</v>
      </c>
      <c r="AP25" s="40">
        <f>INDEX(人口源表!$1:$1048576,MATCH($B25,人口源表!$A:$A,0),MATCH(AP$1,人口源表!$1:$1,0))-INDEX(城镇人口!$1:$1048576,MATCH($B25,城镇人口!$B:$B,0),MATCH(AP$1,城镇人口!$1:$1,0))</f>
        <v>1117352.5236289739</v>
      </c>
      <c r="AQ25" s="40">
        <f>INDEX(人口源表!$1:$1048576,MATCH($B25,人口源表!$A:$A,0),MATCH(AQ$1,人口源表!$1:$1,0))-INDEX(城镇人口!$1:$1048576,MATCH($B25,城镇人口!$B:$B,0),MATCH(AQ$1,城镇人口!$1:$1,0))</f>
        <v>1104940.8705891566</v>
      </c>
      <c r="AR25" s="40">
        <f>INDEX(人口源表!$1:$1048576,MATCH($B25,人口源表!$A:$A,0),MATCH(AR$1,人口源表!$1:$1,0))-INDEX(城镇人口!$1:$1048576,MATCH($B25,城镇人口!$B:$B,0),MATCH(AR$1,城镇人口!$1:$1,0))</f>
        <v>1092857.9057542174</v>
      </c>
      <c r="AS25" s="40">
        <f>INDEX(人口源表!$1:$1048576,MATCH($B25,人口源表!$A:$A,0),MATCH(AS$1,人口源表!$1:$1,0))-INDEX(城镇人口!$1:$1048576,MATCH($B25,城镇人口!$B:$B,0),MATCH(AS$1,城镇人口!$1:$1,0))</f>
        <v>1081172.3280491522</v>
      </c>
      <c r="AT25" s="40">
        <f>INDEX(人口源表!$1:$1048576,MATCH($B25,人口源表!$A:$A,0),MATCH(AT$1,人口源表!$1:$1,0))-INDEX(城镇人口!$1:$1048576,MATCH($B25,城镇人口!$B:$B,0),MATCH(AT$1,城镇人口!$1:$1,0))</f>
        <v>1069954.2042424669</v>
      </c>
      <c r="AU25" s="40">
        <f>INDEX(人口源表!$1:$1048576,MATCH($B25,人口源表!$A:$A,0),MATCH(AU$1,人口源表!$1:$1,0))-INDEX(城镇人口!$1:$1048576,MATCH($B25,城镇人口!$B:$B,0),MATCH(AU$1,城镇人口!$1:$1,0))</f>
        <v>1059272.7024291009</v>
      </c>
      <c r="AV25" s="40">
        <f>INDEX(人口源表!$1:$1048576,MATCH($B25,人口源表!$A:$A,0),MATCH(AV$1,人口源表!$1:$1,0))-INDEX(城镇人口!$1:$1048576,MATCH($B25,城镇人口!$B:$B,0),MATCH(AV$1,城镇人口!$1:$1,0))</f>
        <v>1049197.4255872918</v>
      </c>
    </row>
    <row r="26" spans="1:48" x14ac:dyDescent="0.15">
      <c r="A26" s="4" t="s">
        <v>861</v>
      </c>
      <c r="B26" s="4" t="s">
        <v>74</v>
      </c>
      <c r="C26" s="34">
        <f>VLOOKUP(B26,'[1]2016省城人口总结（根）'!B:C,2,FALSE)/100</f>
        <v>0.63549999999999995</v>
      </c>
      <c r="D26" s="40">
        <f>INDEX(人口源表!$1:$1048576,MATCH($B26,人口源表!$A:$A,0),MATCH(D$1,人口源表!$1:$1,0))-INDEX(城镇人口!$1:$1048576,MATCH($B26,城镇人口!$B:$B,0),MATCH(D$1,城镇人口!$1:$1,0))</f>
        <v>1097452.7704889376</v>
      </c>
      <c r="E26" s="40">
        <f>INDEX(人口源表!$1:$1048576,MATCH($B26,人口源表!$A:$A,0),MATCH(E$1,人口源表!$1:$1,0))-INDEX(城镇人口!$1:$1048576,MATCH($B26,城镇人口!$B:$B,0),MATCH(E$1,城镇人口!$1:$1,0))</f>
        <v>1072424.136521318</v>
      </c>
      <c r="F26" s="40">
        <f>INDEX(人口源表!$1:$1048576,MATCH($B26,人口源表!$A:$A,0),MATCH(F$1,人口源表!$1:$1,0))-INDEX(城镇人口!$1:$1048576,MATCH($B26,城镇人口!$B:$B,0),MATCH(F$1,城镇人口!$1:$1,0))</f>
        <v>1045899.9333176515</v>
      </c>
      <c r="G26" s="40">
        <f>INDEX(人口源表!$1:$1048576,MATCH($B26,人口源表!$A:$A,0),MATCH(G$1,人口源表!$1:$1,0))-INDEX(城镇人口!$1:$1048576,MATCH($B26,城镇人口!$B:$B,0),MATCH(G$1,城镇人口!$1:$1,0))</f>
        <v>1131074.0378155434</v>
      </c>
      <c r="H26" s="40">
        <f>INDEX(人口源表!$1:$1048576,MATCH($B26,人口源表!$A:$A,0),MATCH(H$1,人口源表!$1:$1,0))-INDEX(城镇人口!$1:$1048576,MATCH($B26,城镇人口!$B:$B,0),MATCH(H$1,城镇人口!$1:$1,0))</f>
        <v>1103177.218300032</v>
      </c>
      <c r="I26" s="40">
        <f>INDEX(人口源表!$1:$1048576,MATCH($B26,人口源表!$A:$A,0),MATCH(I$1,人口源表!$1:$1,0))-INDEX(城镇人口!$1:$1048576,MATCH($B26,城镇人口!$B:$B,0),MATCH(I$1,城镇人口!$1:$1,0))</f>
        <v>1089072.19929524</v>
      </c>
      <c r="J26" s="40">
        <f>INDEX(人口源表!$1:$1048576,MATCH($B26,人口源表!$A:$A,0),MATCH(J$1,人口源表!$1:$1,0))-INDEX(城镇人口!$1:$1048576,MATCH($B26,城镇人口!$B:$B,0),MATCH(J$1,城镇人口!$1:$1,0))</f>
        <v>1073085.8538289084</v>
      </c>
      <c r="K26" s="40">
        <f>INDEX(人口源表!$1:$1048576,MATCH($B26,人口源表!$A:$A,0),MATCH(K$1,人口源表!$1:$1,0))-INDEX(城镇人口!$1:$1048576,MATCH($B26,城镇人口!$B:$B,0),MATCH(K$1,城镇人口!$1:$1,0))</f>
        <v>1055369.8692953484</v>
      </c>
      <c r="L26" s="40">
        <f>INDEX(人口源表!$1:$1048576,MATCH($B26,人口源表!$A:$A,0),MATCH(L$1,人口源表!$1:$1,0))-INDEX(城镇人口!$1:$1048576,MATCH($B26,城镇人口!$B:$B,0),MATCH(L$1,城镇人口!$1:$1,0))</f>
        <v>1036068.9301094292</v>
      </c>
      <c r="M26" s="40">
        <f>INDEX(人口源表!$1:$1048576,MATCH($B26,人口源表!$A:$A,0),MATCH(M$1,人口源表!$1:$1,0))-INDEX(城镇人口!$1:$1048576,MATCH($B26,城镇人口!$B:$B,0),MATCH(M$1,城镇人口!$1:$1,0))</f>
        <v>1015318.7452093745</v>
      </c>
      <c r="N26" s="40">
        <f>INDEX(人口源表!$1:$1048576,MATCH($B26,人口源表!$A:$A,0),MATCH(N$1,人口源表!$1:$1,0))-INDEX(城镇人口!$1:$1048576,MATCH($B26,城镇人口!$B:$B,0),MATCH(N$1,城镇人口!$1:$1,0))</f>
        <v>993247.71758855227</v>
      </c>
      <c r="O26" s="40">
        <f>INDEX(人口源表!$1:$1048576,MATCH($B26,人口源表!$A:$A,0),MATCH(O$1,人口源表!$1:$1,0))-INDEX(城镇人口!$1:$1048576,MATCH($B26,城镇人口!$B:$B,0),MATCH(O$1,城镇人口!$1:$1,0))</f>
        <v>969976.23826736351</v>
      </c>
      <c r="P26" s="40">
        <f>INDEX(人口源表!$1:$1048576,MATCH($B26,人口源表!$A:$A,0),MATCH(P$1,人口源表!$1:$1,0))-INDEX(城镇人口!$1:$1048576,MATCH($B26,城镇人口!$B:$B,0),MATCH(P$1,城镇人口!$1:$1,0))</f>
        <v>945616.9074466899</v>
      </c>
      <c r="Q26" s="40">
        <f>INDEX(人口源表!$1:$1048576,MATCH($B26,人口源表!$A:$A,0),MATCH(Q$1,人口源表!$1:$1,0))-INDEX(城镇人口!$1:$1048576,MATCH($B26,城镇人口!$B:$B,0),MATCH(Q$1,城镇人口!$1:$1,0))</f>
        <v>920275.27651115134</v>
      </c>
      <c r="R26" s="40">
        <f>INDEX(人口源表!$1:$1048576,MATCH($B26,人口源表!$A:$A,0),MATCH(R$1,人口源表!$1:$1,0))-INDEX(城镇人口!$1:$1048576,MATCH($B26,城镇人口!$B:$B,0),MATCH(R$1,城镇人口!$1:$1,0))</f>
        <v>894049.76193297049</v>
      </c>
      <c r="S26" s="40">
        <f>INDEX(人口源表!$1:$1048576,MATCH($B26,人口源表!$A:$A,0),MATCH(S$1,人口源表!$1:$1,0))-INDEX(城镇人口!$1:$1048576,MATCH($B26,城镇人口!$B:$B,0),MATCH(S$1,城镇人口!$1:$1,0))</f>
        <v>880512.54794224445</v>
      </c>
      <c r="T26" s="40">
        <f>INDEX(人口源表!$1:$1048576,MATCH($B26,人口源表!$A:$A,0),MATCH(T$1,人口源表!$1:$1,0))-INDEX(城镇人口!$1:$1048576,MATCH($B26,城镇人口!$B:$B,0),MATCH(T$1,城镇人口!$1:$1,0))</f>
        <v>866453.95414683688</v>
      </c>
      <c r="U26" s="40">
        <f>INDEX(人口源表!$1:$1048576,MATCH($B26,人口源表!$A:$A,0),MATCH(U$1,人口源表!$1:$1,0))-INDEX(城镇人口!$1:$1048576,MATCH($B26,城镇人口!$B:$B,0),MATCH(U$1,城镇人口!$1:$1,0))</f>
        <v>851933.86952525983</v>
      </c>
      <c r="V26" s="40">
        <f>INDEX(人口源表!$1:$1048576,MATCH($B26,人口源表!$A:$A,0),MATCH(V$1,人口源表!$1:$1,0))-INDEX(城镇人口!$1:$1048576,MATCH($B26,城镇人口!$B:$B,0),MATCH(V$1,城镇人口!$1:$1,0))</f>
        <v>837008.74163273396</v>
      </c>
      <c r="W26" s="40">
        <f>INDEX(人口源表!$1:$1048576,MATCH($B26,人口源表!$A:$A,0),MATCH(W$1,人口源表!$1:$1,0))-INDEX(城镇人口!$1:$1048576,MATCH($B26,城镇人口!$B:$B,0),MATCH(W$1,城镇人口!$1:$1,0))</f>
        <v>821730.26279987767</v>
      </c>
      <c r="X26" s="40">
        <f>INDEX(人口源表!$1:$1048576,MATCH($B26,人口源表!$A:$A,0),MATCH(X$1,人口源表!$1:$1,0))-INDEX(城镇人口!$1:$1048576,MATCH($B26,城镇人口!$B:$B,0),MATCH(X$1,城镇人口!$1:$1,0))</f>
        <v>806145.55324720405</v>
      </c>
      <c r="Y26" s="40">
        <f>INDEX(人口源表!$1:$1048576,MATCH($B26,人口源表!$A:$A,0),MATCH(Y$1,人口源表!$1:$1,0))-INDEX(城镇人口!$1:$1048576,MATCH($B26,城镇人口!$B:$B,0),MATCH(Y$1,城镇人口!$1:$1,0))</f>
        <v>790298.90338488529</v>
      </c>
      <c r="Z26" s="40">
        <f>INDEX(人口源表!$1:$1048576,MATCH($B26,人口源表!$A:$A,0),MATCH(Z$1,人口源表!$1:$1,0))-INDEX(城镇人口!$1:$1048576,MATCH($B26,城镇人口!$B:$B,0),MATCH(Z$1,城镇人口!$1:$1,0))</f>
        <v>774229.42379911197</v>
      </c>
      <c r="AA26" s="40">
        <f>INDEX(人口源表!$1:$1048576,MATCH($B26,人口源表!$A:$A,0),MATCH(AA$1,人口源表!$1:$1,0))-INDEX(城镇人口!$1:$1048576,MATCH($B26,城镇人口!$B:$B,0),MATCH(AA$1,城镇人口!$1:$1,0))</f>
        <v>757973.45924617909</v>
      </c>
      <c r="AB26" s="40">
        <f>INDEX(人口源表!$1:$1048576,MATCH($B26,人口源表!$A:$A,0),MATCH(AB$1,人口源表!$1:$1,0))-INDEX(城镇人口!$1:$1048576,MATCH($B26,城镇人口!$B:$B,0),MATCH(AB$1,城镇人口!$1:$1,0))</f>
        <v>741563.40147514455</v>
      </c>
      <c r="AC26" s="40">
        <f>INDEX(人口源表!$1:$1048576,MATCH($B26,人口源表!$A:$A,0),MATCH(AC$1,人口源表!$1:$1,0))-INDEX(城镇人口!$1:$1048576,MATCH($B26,城镇人口!$B:$B,0),MATCH(AC$1,城镇人口!$1:$1,0))</f>
        <v>728434.36552014295</v>
      </c>
      <c r="AD26" s="40">
        <f>INDEX(人口源表!$1:$1048576,MATCH($B26,人口源表!$A:$A,0),MATCH(AD$1,人口源表!$1:$1,0))-INDEX(城镇人口!$1:$1048576,MATCH($B26,城镇人口!$B:$B,0),MATCH(AD$1,城镇人口!$1:$1,0))</f>
        <v>715209.86596053606</v>
      </c>
      <c r="AE26" s="40">
        <f>INDEX(人口源表!$1:$1048576,MATCH($B26,人口源表!$A:$A,0),MATCH(AE$1,人口源表!$1:$1,0))-INDEX(城镇人口!$1:$1048576,MATCH($B26,城镇人口!$B:$B,0),MATCH(AE$1,城镇人口!$1:$1,0))</f>
        <v>701911.32129771402</v>
      </c>
      <c r="AF26" s="40">
        <f>INDEX(人口源表!$1:$1048576,MATCH($B26,人口源表!$A:$A,0),MATCH(AF$1,人口源表!$1:$1,0))-INDEX(城镇人口!$1:$1048576,MATCH($B26,城镇人口!$B:$B,0),MATCH(AF$1,城镇人口!$1:$1,0))</f>
        <v>688557.09546611179</v>
      </c>
      <c r="AG26" s="40">
        <f>INDEX(人口源表!$1:$1048576,MATCH($B26,人口源表!$A:$A,0),MATCH(AG$1,人口源表!$1:$1,0))-INDEX(城镇人口!$1:$1048576,MATCH($B26,城镇人口!$B:$B,0),MATCH(AG$1,城镇人口!$1:$1,0))</f>
        <v>675162.65566489985</v>
      </c>
      <c r="AH26" s="40">
        <f>INDEX(人口源表!$1:$1048576,MATCH($B26,人口源表!$A:$A,0),MATCH(AH$1,人口源表!$1:$1,0))-INDEX(城镇人口!$1:$1048576,MATCH($B26,城镇人口!$B:$B,0),MATCH(AH$1,城镇人口!$1:$1,0))</f>
        <v>661741.69489936391</v>
      </c>
      <c r="AI26" s="40">
        <f>INDEX(人口源表!$1:$1048576,MATCH($B26,人口源表!$A:$A,0),MATCH(AI$1,人口源表!$1:$1,0))-INDEX(城镇人口!$1:$1048576,MATCH($B26,城镇人口!$B:$B,0),MATCH(AI$1,城镇人口!$1:$1,0))</f>
        <v>648305.4592188294</v>
      </c>
      <c r="AJ26" s="40">
        <f>INDEX(人口源表!$1:$1048576,MATCH($B26,人口源表!$A:$A,0),MATCH(AJ$1,人口源表!$1:$1,0))-INDEX(城镇人口!$1:$1048576,MATCH($B26,城镇人口!$B:$B,0),MATCH(AJ$1,城镇人口!$1:$1,0))</f>
        <v>634863.08167201141</v>
      </c>
      <c r="AK26" s="40">
        <f>INDEX(人口源表!$1:$1048576,MATCH($B26,人口源表!$A:$A,0),MATCH(AK$1,人口源表!$1:$1,0))-INDEX(城镇人口!$1:$1048576,MATCH($B26,城镇人口!$B:$B,0),MATCH(AK$1,城镇人口!$1:$1,0))</f>
        <v>621421.53272355814</v>
      </c>
      <c r="AL26" s="40">
        <f>INDEX(人口源表!$1:$1048576,MATCH($B26,人口源表!$A:$A,0),MATCH(AL$1,人口源表!$1:$1,0))-INDEX(城镇人口!$1:$1048576,MATCH($B26,城镇人口!$B:$B,0),MATCH(AL$1,城镇人口!$1:$1,0))</f>
        <v>607985.95133815287</v>
      </c>
      <c r="AM26" s="40">
        <f>INDEX(人口源表!$1:$1048576,MATCH($B26,人口源表!$A:$A,0),MATCH(AM$1,人口源表!$1:$1,0))-INDEX(城镇人口!$1:$1048576,MATCH($B26,城镇人口!$B:$B,0),MATCH(AM$1,城镇人口!$1:$1,0))</f>
        <v>594559.78199672047</v>
      </c>
      <c r="AN26" s="40">
        <f>INDEX(人口源表!$1:$1048576,MATCH($B26,人口源表!$A:$A,0),MATCH(AN$1,人口源表!$1:$1,0))-INDEX(城镇人口!$1:$1048576,MATCH($B26,城镇人口!$B:$B,0),MATCH(AN$1,城镇人口!$1:$1,0))</f>
        <v>581145.26155135967</v>
      </c>
      <c r="AO26" s="40">
        <f>INDEX(人口源表!$1:$1048576,MATCH($B26,人口源表!$A:$A,0),MATCH(AO$1,人口源表!$1:$1,0))-INDEX(城镇人口!$1:$1048576,MATCH($B26,城镇人口!$B:$B,0),MATCH(AO$1,城镇人口!$1:$1,0))</f>
        <v>567742.50207017502</v>
      </c>
      <c r="AP26" s="40">
        <f>INDEX(人口源表!$1:$1048576,MATCH($B26,人口源表!$A:$A,0),MATCH(AP$1,人口源表!$1:$1,0))-INDEX(城镇人口!$1:$1048576,MATCH($B26,城镇人口!$B:$B,0),MATCH(AP$1,城镇人口!$1:$1,0))</f>
        <v>554350.87015160639</v>
      </c>
      <c r="AQ26" s="40">
        <f>INDEX(人口源表!$1:$1048576,MATCH($B26,人口源表!$A:$A,0),MATCH(AQ$1,人口源表!$1:$1,0))-INDEX(城镇人口!$1:$1048576,MATCH($B26,城镇人口!$B:$B,0),MATCH(AQ$1,城镇人口!$1:$1,0))</f>
        <v>540968.42437088722</v>
      </c>
      <c r="AR26" s="40">
        <f>INDEX(人口源表!$1:$1048576,MATCH($B26,人口源表!$A:$A,0),MATCH(AR$1,人口源表!$1:$1,0))-INDEX(城镇人口!$1:$1048576,MATCH($B26,城镇人口!$B:$B,0),MATCH(AR$1,城镇人口!$1:$1,0))</f>
        <v>527592.23746270221</v>
      </c>
      <c r="AS26" s="40">
        <f>INDEX(人口源表!$1:$1048576,MATCH($B26,人口源表!$A:$A,0),MATCH(AS$1,人口源表!$1:$1,0))-INDEX(城镇人口!$1:$1048576,MATCH($B26,城镇人口!$B:$B,0),MATCH(AS$1,城镇人口!$1:$1,0))</f>
        <v>514218.22597868554</v>
      </c>
      <c r="AT26" s="40">
        <f>INDEX(人口源表!$1:$1048576,MATCH($B26,人口源表!$A:$A,0),MATCH(AT$1,人口源表!$1:$1,0))-INDEX(城镇人口!$1:$1048576,MATCH($B26,城镇人口!$B:$B,0),MATCH(AT$1,城镇人口!$1:$1,0))</f>
        <v>500842.10663245339</v>
      </c>
      <c r="AU26" s="40">
        <f>INDEX(人口源表!$1:$1048576,MATCH($B26,人口源表!$A:$A,0),MATCH(AU$1,人口源表!$1:$1,0))-INDEX(城镇人口!$1:$1048576,MATCH($B26,城镇人口!$B:$B,0),MATCH(AU$1,城镇人口!$1:$1,0))</f>
        <v>487458.73814540869</v>
      </c>
      <c r="AV26" s="40">
        <f>INDEX(人口源表!$1:$1048576,MATCH($B26,人口源表!$A:$A,0),MATCH(AV$1,人口源表!$1:$1,0))-INDEX(城镇人口!$1:$1048576,MATCH($B26,城镇人口!$B:$B,0),MATCH(AV$1,城镇人口!$1:$1,0))</f>
        <v>474062.75132946018</v>
      </c>
    </row>
    <row r="27" spans="1:48" x14ac:dyDescent="0.15">
      <c r="A27" s="4" t="s">
        <v>861</v>
      </c>
      <c r="B27" s="4" t="s">
        <v>76</v>
      </c>
      <c r="C27" s="34">
        <f>VLOOKUP(B27,'[1]2016省城人口总结（根）'!B:C,2,FALSE)/100</f>
        <v>0.57430999999999999</v>
      </c>
      <c r="D27" s="40">
        <f>INDEX(人口源表!$1:$1048576,MATCH($B27,人口源表!$A:$A,0),MATCH(D$1,人口源表!$1:$1,0))-INDEX(城镇人口!$1:$1048576,MATCH($B27,城镇人口!$B:$B,0),MATCH(D$1,城镇人口!$1:$1,0))</f>
        <v>1175224.1238142238</v>
      </c>
      <c r="E27" s="40">
        <f>INDEX(人口源表!$1:$1048576,MATCH($B27,人口源表!$A:$A,0),MATCH(E$1,人口源表!$1:$1,0))-INDEX(城镇人口!$1:$1048576,MATCH($B27,城镇人口!$B:$B,0),MATCH(E$1,城镇人口!$1:$1,0))</f>
        <v>1154468.4347497055</v>
      </c>
      <c r="F27" s="40">
        <f>INDEX(人口源表!$1:$1048576,MATCH($B27,人口源表!$A:$A,0),MATCH(F$1,人口源表!$1:$1,0))-INDEX(城镇人口!$1:$1048576,MATCH($B27,城镇人口!$B:$B,0),MATCH(F$1,城镇人口!$1:$1,0))</f>
        <v>1132403.5767632059</v>
      </c>
      <c r="G27" s="40">
        <f>INDEX(人口源表!$1:$1048576,MATCH($B27,人口源表!$A:$A,0),MATCH(G$1,人口源表!$1:$1,0))-INDEX(城镇人口!$1:$1048576,MATCH($B27,城镇人口!$B:$B,0),MATCH(G$1,城镇人口!$1:$1,0))</f>
        <v>1064594.8591051372</v>
      </c>
      <c r="H27" s="40">
        <f>INDEX(人口源表!$1:$1048576,MATCH($B27,人口源表!$A:$A,0),MATCH(H$1,人口源表!$1:$1,0))-INDEX(城镇人口!$1:$1048576,MATCH($B27,城镇人口!$B:$B,0),MATCH(H$1,城镇人口!$1:$1,0))</f>
        <v>1044683.5999333232</v>
      </c>
      <c r="I27" s="40">
        <f>INDEX(人口源表!$1:$1048576,MATCH($B27,人口源表!$A:$A,0),MATCH(I$1,人口源表!$1:$1,0))-INDEX(城镇人口!$1:$1048576,MATCH($B27,城镇人口!$B:$B,0),MATCH(I$1,城镇人口!$1:$1,0))</f>
        <v>1034504.7541515669</v>
      </c>
      <c r="J27" s="40">
        <f>INDEX(人口源表!$1:$1048576,MATCH($B27,人口源表!$A:$A,0),MATCH(J$1,人口源表!$1:$1,0))-INDEX(城镇人口!$1:$1048576,MATCH($B27,城镇人口!$B:$B,0),MATCH(J$1,城镇人口!$1:$1,0))</f>
        <v>1022889.7800331847</v>
      </c>
      <c r="K27" s="40">
        <f>INDEX(人口源表!$1:$1048576,MATCH($B27,人口源表!$A:$A,0),MATCH(K$1,人口源表!$1:$1,0))-INDEX(城镇人口!$1:$1048576,MATCH($B27,城镇人口!$B:$B,0),MATCH(K$1,城镇人口!$1:$1,0))</f>
        <v>1009945.1288375282</v>
      </c>
      <c r="L27" s="40">
        <f>INDEX(人口源表!$1:$1048576,MATCH($B27,人口源表!$A:$A,0),MATCH(L$1,人口源表!$1:$1,0))-INDEX(城镇人口!$1:$1048576,MATCH($B27,城镇人口!$B:$B,0),MATCH(L$1,城镇人口!$1:$1,0))</f>
        <v>995771.73373937421</v>
      </c>
      <c r="M27" s="40">
        <f>INDEX(人口源表!$1:$1048576,MATCH($B27,人口源表!$A:$A,0),MATCH(M$1,人口源表!$1:$1,0))-INDEX(城镇人口!$1:$1048576,MATCH($B27,城镇人口!$B:$B,0),MATCH(M$1,城镇人口!$1:$1,0))</f>
        <v>980467.27621661569</v>
      </c>
      <c r="N27" s="40">
        <f>INDEX(人口源表!$1:$1048576,MATCH($B27,人口源表!$A:$A,0),MATCH(N$1,人口源表!$1:$1,0))-INDEX(城镇人口!$1:$1048576,MATCH($B27,城镇人口!$B:$B,0),MATCH(N$1,城镇人口!$1:$1,0))</f>
        <v>964123.35570676019</v>
      </c>
      <c r="O27" s="40">
        <f>INDEX(人口源表!$1:$1048576,MATCH($B27,人口源表!$A:$A,0),MATCH(O$1,人口源表!$1:$1,0))-INDEX(城镇人口!$1:$1048576,MATCH($B27,城镇人口!$B:$B,0),MATCH(O$1,城镇人口!$1:$1,0))</f>
        <v>946828.09081220301</v>
      </c>
      <c r="P27" s="40">
        <f>INDEX(人口源表!$1:$1048576,MATCH($B27,人口源表!$A:$A,0),MATCH(P$1,人口源表!$1:$1,0))-INDEX(城镇人口!$1:$1048576,MATCH($B27,城镇人口!$B:$B,0),MATCH(P$1,城镇人口!$1:$1,0))</f>
        <v>928665.43870624364</v>
      </c>
      <c r="Q27" s="40">
        <f>INDEX(人口源表!$1:$1048576,MATCH($B27,人口源表!$A:$A,0),MATCH(Q$1,人口源表!$1:$1,0))-INDEX(城镇人口!$1:$1048576,MATCH($B27,城镇人口!$B:$B,0),MATCH(Q$1,城镇人口!$1:$1,0))</f>
        <v>909713.93865712732</v>
      </c>
      <c r="R27" s="40">
        <f>INDEX(人口源表!$1:$1048576,MATCH($B27,人口源表!$A:$A,0),MATCH(R$1,人口源表!$1:$1,0))-INDEX(城镇人口!$1:$1048576,MATCH($B27,城镇人口!$B:$B,0),MATCH(R$1,城镇人口!$1:$1,0))</f>
        <v>890049.15372553281</v>
      </c>
      <c r="S27" s="40">
        <f>INDEX(人口源表!$1:$1048576,MATCH($B27,人口源表!$A:$A,0),MATCH(S$1,人口源表!$1:$1,0))-INDEX(城镇人口!$1:$1048576,MATCH($B27,城镇人口!$B:$B,0),MATCH(S$1,城镇人口!$1:$1,0))</f>
        <v>879125.40076980204</v>
      </c>
      <c r="T27" s="40">
        <f>INDEX(人口源表!$1:$1048576,MATCH($B27,人口源表!$A:$A,0),MATCH(T$1,人口源表!$1:$1,0))-INDEX(城镇人口!$1:$1048576,MATCH($B27,城镇人口!$B:$B,0),MATCH(T$1,城镇人口!$1:$1,0))</f>
        <v>867723.750289588</v>
      </c>
      <c r="U27" s="40">
        <f>INDEX(人口源表!$1:$1048576,MATCH($B27,人口源表!$A:$A,0),MATCH(U$1,人口源表!$1:$1,0))-INDEX(城镇人口!$1:$1048576,MATCH($B27,城镇人口!$B:$B,0),MATCH(U$1,城镇人口!$1:$1,0))</f>
        <v>855893.89950591838</v>
      </c>
      <c r="V27" s="40">
        <f>INDEX(人口源表!$1:$1048576,MATCH($B27,人口源表!$A:$A,0),MATCH(V$1,人口源表!$1:$1,0))-INDEX(城镇人口!$1:$1048576,MATCH($B27,城镇人口!$B:$B,0),MATCH(V$1,城镇人口!$1:$1,0))</f>
        <v>843682.93769886042</v>
      </c>
      <c r="W27" s="40">
        <f>INDEX(人口源表!$1:$1048576,MATCH($B27,人口源表!$A:$A,0),MATCH(W$1,人口源表!$1:$1,0))-INDEX(城镇人口!$1:$1048576,MATCH($B27,城镇人口!$B:$B,0),MATCH(W$1,城镇人口!$1:$1,0))</f>
        <v>831134.48504336039</v>
      </c>
      <c r="X27" s="40">
        <f>INDEX(人口源表!$1:$1048576,MATCH($B27,人口源表!$A:$A,0),MATCH(X$1,人口源表!$1:$1,0))-INDEX(城镇人口!$1:$1048576,MATCH($B27,城镇人口!$B:$B,0),MATCH(X$1,城镇人口!$1:$1,0))</f>
        <v>818289.99985459237</v>
      </c>
      <c r="Y27" s="40">
        <f>INDEX(人口源表!$1:$1048576,MATCH($B27,人口源表!$A:$A,0),MATCH(Y$1,人口源表!$1:$1,0))-INDEX(城镇人口!$1:$1048576,MATCH($B27,城镇人口!$B:$B,0),MATCH(Y$1,城镇人口!$1:$1,0))</f>
        <v>805188.22032188065</v>
      </c>
      <c r="Z27" s="40">
        <f>INDEX(人口源表!$1:$1048576,MATCH($B27,人口源表!$A:$A,0),MATCH(Z$1,人口源表!$1:$1,0))-INDEX(城镇人口!$1:$1048576,MATCH($B27,城镇人口!$B:$B,0),MATCH(Z$1,城镇人口!$1:$1,0))</f>
        <v>791865.23641857062</v>
      </c>
      <c r="AA27" s="40">
        <f>INDEX(人口源表!$1:$1048576,MATCH($B27,人口源表!$A:$A,0),MATCH(AA$1,人口源表!$1:$1,0))-INDEX(城镇人口!$1:$1048576,MATCH($B27,城镇人口!$B:$B,0),MATCH(AA$1,城镇人口!$1:$1,0))</f>
        <v>778354.85312988143</v>
      </c>
      <c r="AB27" s="40">
        <f>INDEX(人口源表!$1:$1048576,MATCH($B27,人口源表!$A:$A,0),MATCH(AB$1,人口源表!$1:$1,0))-INDEX(城镇人口!$1:$1048576,MATCH($B27,城镇人口!$B:$B,0),MATCH(AB$1,城镇人口!$1:$1,0))</f>
        <v>764688.36032934161</v>
      </c>
      <c r="AC27" s="40">
        <f>INDEX(人口源表!$1:$1048576,MATCH($B27,人口源表!$A:$A,0),MATCH(AC$1,人口源表!$1:$1,0))-INDEX(城镇人口!$1:$1048576,MATCH($B27,城镇人口!$B:$B,0),MATCH(AC$1,城镇人口!$1:$1,0))</f>
        <v>753222.32240661886</v>
      </c>
      <c r="AD27" s="40">
        <f>INDEX(人口源表!$1:$1048576,MATCH($B27,人口源表!$A:$A,0),MATCH(AD$1,人口源表!$1:$1,0))-INDEX(城镇人口!$1:$1048576,MATCH($B27,城镇人口!$B:$B,0),MATCH(AD$1,城镇人口!$1:$1,0))</f>
        <v>741648.26914989809</v>
      </c>
      <c r="AE27" s="40">
        <f>INDEX(人口源表!$1:$1048576,MATCH($B27,人口源表!$A:$A,0),MATCH(AE$1,人口源表!$1:$1,0))-INDEX(城镇人口!$1:$1048576,MATCH($B27,城镇人口!$B:$B,0),MATCH(AE$1,城镇人口!$1:$1,0))</f>
        <v>729989.64089561766</v>
      </c>
      <c r="AF27" s="40">
        <f>INDEX(人口源表!$1:$1048576,MATCH($B27,人口源表!$A:$A,0),MATCH(AF$1,人口源表!$1:$1,0))-INDEX(城镇人口!$1:$1048576,MATCH($B27,城镇人口!$B:$B,0),MATCH(AF$1,城镇人口!$1:$1,0))</f>
        <v>718266.9908780593</v>
      </c>
      <c r="AG27" s="40">
        <f>INDEX(人口源表!$1:$1048576,MATCH($B27,人口源表!$A:$A,0),MATCH(AG$1,人口源表!$1:$1,0))-INDEX(城镇人口!$1:$1048576,MATCH($B27,城镇人口!$B:$B,0),MATCH(AG$1,城镇人口!$1:$1,0))</f>
        <v>706499.72628796496</v>
      </c>
      <c r="AH27" s="40">
        <f>INDEX(人口源表!$1:$1048576,MATCH($B27,人口源表!$A:$A,0),MATCH(AH$1,人口源表!$1:$1,0))-INDEX(城镇人口!$1:$1048576,MATCH($B27,城镇人口!$B:$B,0),MATCH(AH$1,城镇人口!$1:$1,0))</f>
        <v>694704.77830486419</v>
      </c>
      <c r="AI27" s="40">
        <f>INDEX(人口源表!$1:$1048576,MATCH($B27,人口源表!$A:$A,0),MATCH(AI$1,人口源表!$1:$1,0))-INDEX(城镇人口!$1:$1048576,MATCH($B27,城镇人口!$B:$B,0),MATCH(AI$1,城镇人口!$1:$1,0))</f>
        <v>682898.03064035065</v>
      </c>
      <c r="AJ27" s="40">
        <f>INDEX(人口源表!$1:$1048576,MATCH($B27,人口源表!$A:$A,0),MATCH(AJ$1,人口源表!$1:$1,0))-INDEX(城镇人口!$1:$1048576,MATCH($B27,城镇人口!$B:$B,0),MATCH(AJ$1,城镇人口!$1:$1,0))</f>
        <v>671092.75337603083</v>
      </c>
      <c r="AK27" s="40">
        <f>INDEX(人口源表!$1:$1048576,MATCH($B27,人口源表!$A:$A,0),MATCH(AK$1,人口源表!$1:$1,0))-INDEX(城镇人口!$1:$1048576,MATCH($B27,城镇人口!$B:$B,0),MATCH(AK$1,城镇人口!$1:$1,0))</f>
        <v>659301.28131954907</v>
      </c>
      <c r="AL27" s="40">
        <f>INDEX(人口源表!$1:$1048576,MATCH($B27,人口源表!$A:$A,0),MATCH(AL$1,人口源表!$1:$1,0))-INDEX(城镇人口!$1:$1048576,MATCH($B27,城镇人口!$B:$B,0),MATCH(AL$1,城镇人口!$1:$1,0))</f>
        <v>647534.26011406956</v>
      </c>
      <c r="AM27" s="40">
        <f>INDEX(人口源表!$1:$1048576,MATCH($B27,人口源表!$A:$A,0),MATCH(AM$1,人口源表!$1:$1,0))-INDEX(城镇人口!$1:$1048576,MATCH($B27,城镇人口!$B:$B,0),MATCH(AM$1,城镇人口!$1:$1,0))</f>
        <v>635800.71229144954</v>
      </c>
      <c r="AN27" s="40">
        <f>INDEX(人口源表!$1:$1048576,MATCH($B27,人口源表!$A:$A,0),MATCH(AN$1,人口源表!$1:$1,0))-INDEX(城镇人口!$1:$1048576,MATCH($B27,城镇人口!$B:$B,0),MATCH(AN$1,城镇人口!$1:$1,0))</f>
        <v>624107.85042669205</v>
      </c>
      <c r="AO27" s="40">
        <f>INDEX(人口源表!$1:$1048576,MATCH($B27,人口源表!$A:$A,0),MATCH(AO$1,人口源表!$1:$1,0))-INDEX(城镇人口!$1:$1048576,MATCH($B27,城镇人口!$B:$B,0),MATCH(AO$1,城镇人口!$1:$1,0))</f>
        <v>612462.16217305162</v>
      </c>
      <c r="AP27" s="40">
        <f>INDEX(人口源表!$1:$1048576,MATCH($B27,人口源表!$A:$A,0),MATCH(AP$1,人口源表!$1:$1,0))-INDEX(城镇人口!$1:$1048576,MATCH($B27,城镇人口!$B:$B,0),MATCH(AP$1,城镇人口!$1:$1,0))</f>
        <v>600868.19625047455</v>
      </c>
      <c r="AQ27" s="40">
        <f>INDEX(人口源表!$1:$1048576,MATCH($B27,人口源表!$A:$A,0),MATCH(AQ$1,人口源表!$1:$1,0))-INDEX(城镇人口!$1:$1048576,MATCH($B27,城镇人口!$B:$B,0),MATCH(AQ$1,城镇人口!$1:$1,0))</f>
        <v>589329.39528145292</v>
      </c>
      <c r="AR27" s="40">
        <f>INDEX(人口源表!$1:$1048576,MATCH($B27,人口源表!$A:$A,0),MATCH(AR$1,人口源表!$1:$1,0))-INDEX(城镇人口!$1:$1048576,MATCH($B27,城镇人口!$B:$B,0),MATCH(AR$1,城镇人口!$1:$1,0))</f>
        <v>577848.63616926037</v>
      </c>
      <c r="AS27" s="40">
        <f>INDEX(人口源表!$1:$1048576,MATCH($B27,人口源表!$A:$A,0),MATCH(AS$1,人口源表!$1:$1,0))-INDEX(城镇人口!$1:$1048576,MATCH($B27,城镇人口!$B:$B,0),MATCH(AS$1,城镇人口!$1:$1,0))</f>
        <v>566426.34199224552</v>
      </c>
      <c r="AT27" s="40">
        <f>INDEX(人口源表!$1:$1048576,MATCH($B27,人口源表!$A:$A,0),MATCH(AT$1,人口源表!$1:$1,0))-INDEX(城镇人口!$1:$1048576,MATCH($B27,城镇人口!$B:$B,0),MATCH(AT$1,城镇人口!$1:$1,0))</f>
        <v>555063.22756284801</v>
      </c>
      <c r="AU27" s="40">
        <f>INDEX(人口源表!$1:$1048576,MATCH($B27,人口源表!$A:$A,0),MATCH(AU$1,人口源表!$1:$1,0))-INDEX(城镇人口!$1:$1048576,MATCH($B27,城镇人口!$B:$B,0),MATCH(AU$1,城镇人口!$1:$1,0))</f>
        <v>543757.94813790359</v>
      </c>
      <c r="AV27" s="40">
        <f>INDEX(人口源表!$1:$1048576,MATCH($B27,人口源表!$A:$A,0),MATCH(AV$1,人口源表!$1:$1,0))-INDEX(城镇人口!$1:$1048576,MATCH($B27,城镇人口!$B:$B,0),MATCH(AV$1,城镇人口!$1:$1,0))</f>
        <v>532508.61490145419</v>
      </c>
    </row>
    <row r="28" spans="1:48" x14ac:dyDescent="0.15">
      <c r="A28" s="4" t="s">
        <v>861</v>
      </c>
      <c r="B28" s="4" t="s">
        <v>78</v>
      </c>
      <c r="C28" s="34">
        <f>VLOOKUP(B28,'[1]2016省城人口总结（根）'!B:C,2,FALSE)/100</f>
        <v>0.54371499999999995</v>
      </c>
      <c r="D28" s="40">
        <f>INDEX(人口源表!$1:$1048576,MATCH($B28,人口源表!$A:$A,0),MATCH(D$1,人口源表!$1:$1,0))-INDEX(城镇人口!$1:$1048576,MATCH($B28,城镇人口!$B:$B,0),MATCH(D$1,城镇人口!$1:$1,0))</f>
        <v>255362.75168126984</v>
      </c>
      <c r="E28" s="40">
        <f>INDEX(人口源表!$1:$1048576,MATCH($B28,人口源表!$A:$A,0),MATCH(E$1,人口源表!$1:$1,0))-INDEX(城镇人口!$1:$1048576,MATCH($B28,城镇人口!$B:$B,0),MATCH(E$1,城镇人口!$1:$1,0))</f>
        <v>251820.94401882036</v>
      </c>
      <c r="F28" s="40">
        <f>INDEX(人口源表!$1:$1048576,MATCH($B28,人口源表!$A:$A,0),MATCH(F$1,人口源表!$1:$1,0))-INDEX(城镇人口!$1:$1048576,MATCH($B28,城镇人口!$B:$B,0),MATCH(F$1,城镇人口!$1:$1,0))</f>
        <v>247992.97975104873</v>
      </c>
      <c r="G28" s="40">
        <f>INDEX(人口源表!$1:$1048576,MATCH($B28,人口源表!$A:$A,0),MATCH(G$1,人口源表!$1:$1,0))-INDEX(城镇人口!$1:$1048576,MATCH($B28,城镇人口!$B:$B,0),MATCH(G$1,城镇人口!$1:$1,0))</f>
        <v>236232.77985779435</v>
      </c>
      <c r="H28" s="40">
        <f>INDEX(人口源表!$1:$1048576,MATCH($B28,人口源表!$A:$A,0),MATCH(H$1,人口源表!$1:$1,0))-INDEX(城镇人口!$1:$1048576,MATCH($B28,城镇人口!$B:$B,0),MATCH(H$1,城镇人口!$1:$1,0))</f>
        <v>232843.56322228303</v>
      </c>
      <c r="I28" s="40">
        <f>INDEX(人口源表!$1:$1048576,MATCH($B28,人口源表!$A:$A,0),MATCH(I$1,人口源表!$1:$1,0))-INDEX(城镇人口!$1:$1048576,MATCH($B28,城镇人口!$B:$B,0),MATCH(I$1,城镇人口!$1:$1,0))</f>
        <v>231309.67378135497</v>
      </c>
      <c r="J28" s="40">
        <f>INDEX(人口源表!$1:$1048576,MATCH($B28,人口源表!$A:$A,0),MATCH(J$1,人口源表!$1:$1,0))-INDEX(城镇人口!$1:$1048576,MATCH($B28,城镇人口!$B:$B,0),MATCH(J$1,城镇人口!$1:$1,0))</f>
        <v>229461.47113318159</v>
      </c>
      <c r="K28" s="40">
        <f>INDEX(人口源表!$1:$1048576,MATCH($B28,人口源表!$A:$A,0),MATCH(K$1,人口源表!$1:$1,0))-INDEX(城镇人口!$1:$1048576,MATCH($B28,城镇人口!$B:$B,0),MATCH(K$1,城镇人口!$1:$1,0))</f>
        <v>227319.74176644295</v>
      </c>
      <c r="L28" s="40">
        <f>INDEX(人口源表!$1:$1048576,MATCH($B28,人口源表!$A:$A,0),MATCH(L$1,人口源表!$1:$1,0))-INDEX(城镇人口!$1:$1048576,MATCH($B28,城镇人口!$B:$B,0),MATCH(L$1,城镇人口!$1:$1,0))</f>
        <v>224905.16311241931</v>
      </c>
      <c r="M28" s="40">
        <f>INDEX(人口源表!$1:$1048576,MATCH($B28,人口源表!$A:$A,0),MATCH(M$1,人口源表!$1:$1,0))-INDEX(城镇人口!$1:$1048576,MATCH($B28,城镇人口!$B:$B,0),MATCH(M$1,城镇人口!$1:$1,0))</f>
        <v>222236.70451234601</v>
      </c>
      <c r="N28" s="40">
        <f>INDEX(人口源表!$1:$1048576,MATCH($B28,人口源表!$A:$A,0),MATCH(N$1,人口源表!$1:$1,0))-INDEX(城镇人口!$1:$1048576,MATCH($B28,城镇人口!$B:$B,0),MATCH(N$1,城镇人口!$1:$1,0))</f>
        <v>219333.23407486343</v>
      </c>
      <c r="O28" s="40">
        <f>INDEX(人口源表!$1:$1048576,MATCH($B28,人口源表!$A:$A,0),MATCH(O$1,人口源表!$1:$1,0))-INDEX(城镇人口!$1:$1048576,MATCH($B28,城镇人口!$B:$B,0),MATCH(O$1,城镇人口!$1:$1,0))</f>
        <v>216211.9688014508</v>
      </c>
      <c r="P28" s="40">
        <f>INDEX(人口源表!$1:$1048576,MATCH($B28,人口源表!$A:$A,0),MATCH(P$1,人口源表!$1:$1,0))-INDEX(城镇人口!$1:$1048576,MATCH($B28,城镇人口!$B:$B,0),MATCH(P$1,城镇人口!$1:$1,0))</f>
        <v>212889.6641238021</v>
      </c>
      <c r="Q28" s="40">
        <f>INDEX(人口源表!$1:$1048576,MATCH($B28,人口源表!$A:$A,0),MATCH(Q$1,人口源表!$1:$1,0))-INDEX(城镇人口!$1:$1048576,MATCH($B28,城镇人口!$B:$B,0),MATCH(Q$1,城镇人口!$1:$1,0))</f>
        <v>209382.60105755267</v>
      </c>
      <c r="R28" s="40">
        <f>INDEX(人口源表!$1:$1048576,MATCH($B28,人口源表!$A:$A,0),MATCH(R$1,人口源表!$1:$1,0))-INDEX(城镇人口!$1:$1048576,MATCH($B28,城镇人口!$B:$B,0),MATCH(R$1,城镇人口!$1:$1,0))</f>
        <v>205705.85813416832</v>
      </c>
      <c r="S28" s="40">
        <f>INDEX(人口源表!$1:$1048576,MATCH($B28,人口源表!$A:$A,0),MATCH(S$1,人口源表!$1:$1,0))-INDEX(城镇人口!$1:$1048576,MATCH($B28,城镇人口!$B:$B,0),MATCH(S$1,城镇人口!$1:$1,0))</f>
        <v>203721.50463813043</v>
      </c>
      <c r="T28" s="40">
        <f>INDEX(人口源表!$1:$1048576,MATCH($B28,人口源表!$A:$A,0),MATCH(T$1,人口源表!$1:$1,0))-INDEX(城镇人口!$1:$1048576,MATCH($B28,城镇人口!$B:$B,0),MATCH(T$1,城镇人口!$1:$1,0))</f>
        <v>201618.04993142141</v>
      </c>
      <c r="U28" s="40">
        <f>INDEX(人口源表!$1:$1048576,MATCH($B28,人口源表!$A:$A,0),MATCH(U$1,人口源表!$1:$1,0))-INDEX(城镇人口!$1:$1048576,MATCH($B28,城镇人口!$B:$B,0),MATCH(U$1,城镇人口!$1:$1,0))</f>
        <v>199406.58054231736</v>
      </c>
      <c r="V28" s="40">
        <f>INDEX(人口源表!$1:$1048576,MATCH($B28,人口源表!$A:$A,0),MATCH(V$1,人口源表!$1:$1,0))-INDEX(城镇人口!$1:$1048576,MATCH($B28,城镇人口!$B:$B,0),MATCH(V$1,城镇人口!$1:$1,0))</f>
        <v>197096.53591090045</v>
      </c>
      <c r="W28" s="40">
        <f>INDEX(人口源表!$1:$1048576,MATCH($B28,人口源表!$A:$A,0),MATCH(W$1,人口源表!$1:$1,0))-INDEX(城镇人口!$1:$1048576,MATCH($B28,城镇人口!$B:$B,0),MATCH(W$1,城镇人口!$1:$1,0))</f>
        <v>194696.79419888445</v>
      </c>
      <c r="X28" s="40">
        <f>INDEX(人口源表!$1:$1048576,MATCH($B28,人口源表!$A:$A,0),MATCH(X$1,人口源表!$1:$1,0))-INDEX(城镇人口!$1:$1048576,MATCH($B28,城镇人口!$B:$B,0),MATCH(X$1,城镇人口!$1:$1,0))</f>
        <v>192216.023844729</v>
      </c>
      <c r="Y28" s="40">
        <f>INDEX(人口源表!$1:$1048576,MATCH($B28,人口源表!$A:$A,0),MATCH(Y$1,人口源表!$1:$1,0))-INDEX(城镇人口!$1:$1048576,MATCH($B28,城镇人口!$B:$B,0),MATCH(Y$1,城镇人口!$1:$1,0))</f>
        <v>189662.34618064645</v>
      </c>
      <c r="Z28" s="40">
        <f>INDEX(人口源表!$1:$1048576,MATCH($B28,人口源表!$A:$A,0),MATCH(Z$1,人口源表!$1:$1,0))-INDEX(城镇人口!$1:$1048576,MATCH($B28,城镇人口!$B:$B,0),MATCH(Z$1,城镇人口!$1:$1,0))</f>
        <v>187043.01798226108</v>
      </c>
      <c r="AA28" s="40">
        <f>INDEX(人口源表!$1:$1048576,MATCH($B28,人口源表!$A:$A,0),MATCH(AA$1,人口源表!$1:$1,0))-INDEX(城镇人口!$1:$1048576,MATCH($B28,城镇人口!$B:$B,0),MATCH(AA$1,城镇人口!$1:$1,0))</f>
        <v>184365.77418554691</v>
      </c>
      <c r="AB28" s="40">
        <f>INDEX(人口源表!$1:$1048576,MATCH($B28,人口源表!$A:$A,0),MATCH(AB$1,人口源表!$1:$1,0))-INDEX(城镇人口!$1:$1048576,MATCH($B28,城镇人口!$B:$B,0),MATCH(AB$1,城镇人口!$1:$1,0))</f>
        <v>181636.51964878751</v>
      </c>
      <c r="AC28" s="40">
        <f>INDEX(人口源表!$1:$1048576,MATCH($B28,人口源表!$A:$A,0),MATCH(AC$1,人口源表!$1:$1,0))-INDEX(城镇人口!$1:$1048576,MATCH($B28,城镇人口!$B:$B,0),MATCH(AC$1,城镇人口!$1:$1,0))</f>
        <v>179324.11227394181</v>
      </c>
      <c r="AD28" s="40">
        <f>INDEX(人口源表!$1:$1048576,MATCH($B28,人口源表!$A:$A,0),MATCH(AD$1,人口源表!$1:$1,0))-INDEX(城镇人口!$1:$1048576,MATCH($B28,城镇人口!$B:$B,0),MATCH(AD$1,城镇人口!$1:$1,0))</f>
        <v>176970.8967226856</v>
      </c>
      <c r="AE28" s="40">
        <f>INDEX(人口源表!$1:$1048576,MATCH($B28,人口源表!$A:$A,0),MATCH(AE$1,人口源表!$1:$1,0))-INDEX(城镇人口!$1:$1048576,MATCH($B28,城镇人口!$B:$B,0),MATCH(AE$1,城镇人口!$1:$1,0))</f>
        <v>174581.92879858002</v>
      </c>
      <c r="AF28" s="40">
        <f>INDEX(人口源表!$1:$1048576,MATCH($B28,人口源表!$A:$A,0),MATCH(AF$1,人口源表!$1:$1,0))-INDEX(城镇人口!$1:$1048576,MATCH($B28,城镇人口!$B:$B,0),MATCH(AF$1,城镇人口!$1:$1,0))</f>
        <v>172161.20689143543</v>
      </c>
      <c r="AG28" s="40">
        <f>INDEX(人口源表!$1:$1048576,MATCH($B28,人口源表!$A:$A,0),MATCH(AG$1,人口源表!$1:$1,0))-INDEX(城镇人口!$1:$1048576,MATCH($B28,城镇人口!$B:$B,0),MATCH(AG$1,城镇人口!$1:$1,0))</f>
        <v>169712.95680044929</v>
      </c>
      <c r="AH28" s="40">
        <f>INDEX(人口源表!$1:$1048576,MATCH($B28,人口源表!$A:$A,0),MATCH(AH$1,人口源表!$1:$1,0))-INDEX(城镇人口!$1:$1048576,MATCH($B28,城镇人口!$B:$B,0),MATCH(AH$1,城镇人口!$1:$1,0))</f>
        <v>167240.99954914913</v>
      </c>
      <c r="AI28" s="40">
        <f>INDEX(人口源表!$1:$1048576,MATCH($B28,人口源表!$A:$A,0),MATCH(AI$1,人口源表!$1:$1,0))-INDEX(城镇人口!$1:$1048576,MATCH($B28,城镇人口!$B:$B,0),MATCH(AI$1,城镇人口!$1:$1,0))</f>
        <v>164748.76348061807</v>
      </c>
      <c r="AJ28" s="40">
        <f>INDEX(人口源表!$1:$1048576,MATCH($B28,人口源表!$A:$A,0),MATCH(AJ$1,人口源表!$1:$1,0))-INDEX(城镇人口!$1:$1048576,MATCH($B28,城镇人口!$B:$B,0),MATCH(AJ$1,城镇人口!$1:$1,0))</f>
        <v>162238.68854202417</v>
      </c>
      <c r="AK28" s="40">
        <f>INDEX(人口源表!$1:$1048576,MATCH($B28,人口源表!$A:$A,0),MATCH(AK$1,人口源表!$1:$1,0))-INDEX(城镇人口!$1:$1048576,MATCH($B28,城镇人口!$B:$B,0),MATCH(AK$1,城镇人口!$1:$1,0))</f>
        <v>159713.77165955101</v>
      </c>
      <c r="AL28" s="40">
        <f>INDEX(人口源表!$1:$1048576,MATCH($B28,人口源表!$A:$A,0),MATCH(AL$1,人口源表!$1:$1,0))-INDEX(城镇人口!$1:$1048576,MATCH($B28,城镇人口!$B:$B,0),MATCH(AL$1,城镇人口!$1:$1,0))</f>
        <v>157176.04635887052</v>
      </c>
      <c r="AM28" s="40">
        <f>INDEX(人口源表!$1:$1048576,MATCH($B28,人口源表!$A:$A,0),MATCH(AM$1,人口源表!$1:$1,0))-INDEX(城镇人口!$1:$1048576,MATCH($B28,城镇人口!$B:$B,0),MATCH(AM$1,城镇人口!$1:$1,0))</f>
        <v>154627.80606299022</v>
      </c>
      <c r="AN28" s="40">
        <f>INDEX(人口源表!$1:$1048576,MATCH($B28,人口源表!$A:$A,0),MATCH(AN$1,人口源表!$1:$1,0))-INDEX(城镇人口!$1:$1048576,MATCH($B28,城镇人口!$B:$B,0),MATCH(AN$1,城镇人口!$1:$1,0))</f>
        <v>152070.41678441898</v>
      </c>
      <c r="AO28" s="40">
        <f>INDEX(人口源表!$1:$1048576,MATCH($B28,人口源表!$A:$A,0),MATCH(AO$1,人口源表!$1:$1,0))-INDEX(城镇人口!$1:$1048576,MATCH($B28,城镇人口!$B:$B,0),MATCH(AO$1,城镇人口!$1:$1,0))</f>
        <v>149505.51964215137</v>
      </c>
      <c r="AP28" s="40">
        <f>INDEX(人口源表!$1:$1048576,MATCH($B28,人口源表!$A:$A,0),MATCH(AP$1,人口源表!$1:$1,0))-INDEX(城镇人口!$1:$1048576,MATCH($B28,城镇人口!$B:$B,0),MATCH(AP$1,城镇人口!$1:$1,0))</f>
        <v>146933.86500032974</v>
      </c>
      <c r="AQ28" s="40">
        <f>INDEX(人口源表!$1:$1048576,MATCH($B28,人口源表!$A:$A,0),MATCH(AQ$1,人口源表!$1:$1,0))-INDEX(城镇人口!$1:$1048576,MATCH($B28,城镇人口!$B:$B,0),MATCH(AQ$1,城镇人口!$1:$1,0))</f>
        <v>144356.49405035825</v>
      </c>
      <c r="AR28" s="40">
        <f>INDEX(人口源表!$1:$1048576,MATCH($B28,人口源表!$A:$A,0),MATCH(AR$1,人口源表!$1:$1,0))-INDEX(城镇人口!$1:$1048576,MATCH($B28,城镇人口!$B:$B,0),MATCH(AR$1,城镇人口!$1:$1,0))</f>
        <v>141773.87726411998</v>
      </c>
      <c r="AS28" s="40">
        <f>INDEX(人口源表!$1:$1048576,MATCH($B28,人口源表!$A:$A,0),MATCH(AS$1,人口源表!$1:$1,0))-INDEX(城镇人口!$1:$1048576,MATCH($B28,城镇人口!$B:$B,0),MATCH(AS$1,城镇人口!$1:$1,0))</f>
        <v>139186.22136824758</v>
      </c>
      <c r="AT28" s="40">
        <f>INDEX(人口源表!$1:$1048576,MATCH($B28,人口源表!$A:$A,0),MATCH(AT$1,人口源表!$1:$1,0))-INDEX(城镇人口!$1:$1048576,MATCH($B28,城镇人口!$B:$B,0),MATCH(AT$1,城镇人口!$1:$1,0))</f>
        <v>136594.03762045654</v>
      </c>
      <c r="AU28" s="40">
        <f>INDEX(人口源表!$1:$1048576,MATCH($B28,人口源表!$A:$A,0),MATCH(AU$1,人口源表!$1:$1,0))-INDEX(城镇人口!$1:$1048576,MATCH($B28,城镇人口!$B:$B,0),MATCH(AU$1,城镇人口!$1:$1,0))</f>
        <v>133996.75562757091</v>
      </c>
      <c r="AV28" s="40">
        <f>INDEX(人口源表!$1:$1048576,MATCH($B28,人口源表!$A:$A,0),MATCH(AV$1,人口源表!$1:$1,0))-INDEX(城镇人口!$1:$1048576,MATCH($B28,城镇人口!$B:$B,0),MATCH(AV$1,城镇人口!$1:$1,0))</f>
        <v>131394.13730574207</v>
      </c>
    </row>
    <row r="29" spans="1:48" x14ac:dyDescent="0.15">
      <c r="A29" s="4" t="s">
        <v>861</v>
      </c>
      <c r="B29" s="4" t="s">
        <v>80</v>
      </c>
      <c r="C29" s="34">
        <f>VLOOKUP(B29,'[1]2016省城人口总结（根）'!B:C,2,FALSE)/100</f>
        <v>0.54371499999999995</v>
      </c>
      <c r="D29" s="40">
        <f>INDEX(人口源表!$1:$1048576,MATCH($B29,人口源表!$A:$A,0),MATCH(D$1,人口源表!$1:$1,0))-INDEX(城镇人口!$1:$1048576,MATCH($B29,城镇人口!$B:$B,0),MATCH(D$1,城镇人口!$1:$1,0))</f>
        <v>2061596.6190342358</v>
      </c>
      <c r="E29" s="40">
        <f>INDEX(人口源表!$1:$1048576,MATCH($B29,人口源表!$A:$A,0),MATCH(E$1,人口源表!$1:$1,0))-INDEX(城镇人口!$1:$1048576,MATCH($B29,城镇人口!$B:$B,0),MATCH(E$1,城镇人口!$1:$1,0))</f>
        <v>2030249.8756356067</v>
      </c>
      <c r="F29" s="40">
        <f>INDEX(人口源表!$1:$1048576,MATCH($B29,人口源表!$A:$A,0),MATCH(F$1,人口源表!$1:$1,0))-INDEX(城镇人口!$1:$1048576,MATCH($B29,城镇人口!$B:$B,0),MATCH(F$1,城镇人口!$1:$1,0))</f>
        <v>1996874.1286853133</v>
      </c>
      <c r="G29" s="40">
        <f>INDEX(人口源表!$1:$1048576,MATCH($B29,人口源表!$A:$A,0),MATCH(G$1,人口源表!$1:$1,0))-INDEX(城镇人口!$1:$1048576,MATCH($B29,城镇人口!$B:$B,0),MATCH(G$1,城镇人口!$1:$1,0))</f>
        <v>1716777.0284091849</v>
      </c>
      <c r="H29" s="40">
        <f>INDEX(人口源表!$1:$1048576,MATCH($B29,人口源表!$A:$A,0),MATCH(H$1,人口源表!$1:$1,0))-INDEX(城镇人口!$1:$1048576,MATCH($B29,城镇人口!$B:$B,0),MATCH(H$1,城镇人口!$1:$1,0))</f>
        <v>1688291.0095507782</v>
      </c>
      <c r="I29" s="40">
        <f>INDEX(人口源表!$1:$1048576,MATCH($B29,人口源表!$A:$A,0),MATCH(I$1,人口源表!$1:$1,0))-INDEX(城镇人口!$1:$1048576,MATCH($B29,城镇人口!$B:$B,0),MATCH(I$1,城镇人口!$1:$1,0))</f>
        <v>1674075.0478262198</v>
      </c>
      <c r="J29" s="40">
        <f>INDEX(人口源表!$1:$1048576,MATCH($B29,人口源表!$A:$A,0),MATCH(J$1,人口源表!$1:$1,0))-INDEX(城镇人口!$1:$1048576,MATCH($B29,城镇人口!$B:$B,0),MATCH(J$1,城镇人口!$1:$1,0))</f>
        <v>1658258.6219005305</v>
      </c>
      <c r="K29" s="40">
        <f>INDEX(人口源表!$1:$1048576,MATCH($B29,人口源表!$A:$A,0),MATCH(K$1,人口源表!$1:$1,0))-INDEX(城镇人口!$1:$1048576,MATCH($B29,城镇人口!$B:$B,0),MATCH(K$1,城镇人口!$1:$1,0))</f>
        <v>1640898.0940690674</v>
      </c>
      <c r="L29" s="40">
        <f>INDEX(人口源表!$1:$1048576,MATCH($B29,人口源表!$A:$A,0),MATCH(L$1,人口源表!$1:$1,0))-INDEX(城镇人口!$1:$1048576,MATCH($B29,城镇人口!$B:$B,0),MATCH(L$1,城镇人口!$1:$1,0))</f>
        <v>1622050.2469416377</v>
      </c>
      <c r="M29" s="40">
        <f>INDEX(人口源表!$1:$1048576,MATCH($B29,人口源表!$A:$A,0),MATCH(M$1,人口源表!$1:$1,0))-INDEX(城镇人口!$1:$1048576,MATCH($B29,城镇人口!$B:$B,0),MATCH(M$1,城镇人口!$1:$1,0))</f>
        <v>1601774.9674112885</v>
      </c>
      <c r="N29" s="40">
        <f>INDEX(人口源表!$1:$1048576,MATCH($B29,人口源表!$A:$A,0),MATCH(N$1,人口源表!$1:$1,0))-INDEX(城镇人口!$1:$1048576,MATCH($B29,城镇人口!$B:$B,0),MATCH(N$1,城镇人口!$1:$1,0))</f>
        <v>1580131.9345492278</v>
      </c>
      <c r="O29" s="40">
        <f>INDEX(人口源表!$1:$1048576,MATCH($B29,人口源表!$A:$A,0),MATCH(O$1,人口源表!$1:$1,0))-INDEX(城镇人口!$1:$1048576,MATCH($B29,城镇人口!$B:$B,0),MATCH(O$1,城镇人口!$1:$1,0))</f>
        <v>1557183.2419089563</v>
      </c>
      <c r="P29" s="40">
        <f>INDEX(人口源表!$1:$1048576,MATCH($B29,人口源表!$A:$A,0),MATCH(P$1,人口源表!$1:$1,0))-INDEX(城镇人口!$1:$1048576,MATCH($B29,城镇人口!$B:$B,0),MATCH(P$1,城镇人口!$1:$1,0))</f>
        <v>1532990.5756828994</v>
      </c>
      <c r="Q29" s="40">
        <f>INDEX(人口源表!$1:$1048576,MATCH($B29,人口源表!$A:$A,0),MATCH(Q$1,人口源表!$1:$1,0))-INDEX(城镇人口!$1:$1048576,MATCH($B29,城镇人口!$B:$B,0),MATCH(Q$1,城镇人口!$1:$1,0))</f>
        <v>1507617.7442516852</v>
      </c>
      <c r="R29" s="40">
        <f>INDEX(人口源表!$1:$1048576,MATCH($B29,人口源表!$A:$A,0),MATCH(R$1,人口源表!$1:$1,0))-INDEX(城镇人口!$1:$1048576,MATCH($B29,城镇人口!$B:$B,0),MATCH(R$1,城镇人口!$1:$1,0))</f>
        <v>1481128.6504163481</v>
      </c>
      <c r="S29" s="40">
        <f>INDEX(人口源表!$1:$1048576,MATCH($B29,人口源表!$A:$A,0),MATCH(S$1,人口源表!$1:$1,0))-INDEX(城镇人口!$1:$1048576,MATCH($B29,城镇人口!$B:$B,0),MATCH(S$1,城镇人口!$1:$1,0))</f>
        <v>1466890.6970031117</v>
      </c>
      <c r="T29" s="40">
        <f>INDEX(人口源表!$1:$1048576,MATCH($B29,人口源表!$A:$A,0),MATCH(T$1,人口源表!$1:$1,0))-INDEX(城镇人口!$1:$1048576,MATCH($B29,城镇人口!$B:$B,0),MATCH(T$1,城镇人口!$1:$1,0))</f>
        <v>1451835.0248769359</v>
      </c>
      <c r="U29" s="40">
        <f>INDEX(人口源表!$1:$1048576,MATCH($B29,人口源表!$A:$A,0),MATCH(U$1,人口源表!$1:$1,0))-INDEX(城镇人口!$1:$1048576,MATCH($B29,城镇人口!$B:$B,0),MATCH(U$1,城镇人口!$1:$1,0))</f>
        <v>1436008.1157010929</v>
      </c>
      <c r="V29" s="40">
        <f>INDEX(人口源表!$1:$1048576,MATCH($B29,人口源表!$A:$A,0),MATCH(V$1,人口源表!$1:$1,0))-INDEX(城镇人口!$1:$1048576,MATCH($B29,城镇人口!$B:$B,0),MATCH(V$1,城镇人口!$1:$1,0))</f>
        <v>1419457.0891976552</v>
      </c>
      <c r="W29" s="40">
        <f>INDEX(人口源表!$1:$1048576,MATCH($B29,人口源表!$A:$A,0),MATCH(W$1,人口源表!$1:$1,0))-INDEX(城镇人口!$1:$1048576,MATCH($B29,城镇人口!$B:$B,0),MATCH(W$1,城镇人口!$1:$1,0))</f>
        <v>1402229.2862181668</v>
      </c>
      <c r="X29" s="40">
        <f>INDEX(人口源表!$1:$1048576,MATCH($B29,人口源表!$A:$A,0),MATCH(X$1,人口源表!$1:$1,0))-INDEX(城镇人口!$1:$1048576,MATCH($B29,城镇人口!$B:$B,0),MATCH(X$1,城镇人口!$1:$1,0))</f>
        <v>1384372.5464028157</v>
      </c>
      <c r="Y29" s="40">
        <f>INDEX(人口源表!$1:$1048576,MATCH($B29,人口源表!$A:$A,0),MATCH(Y$1,人口源表!$1:$1,0))-INDEX(城镇人口!$1:$1048576,MATCH($B29,城镇人口!$B:$B,0),MATCH(Y$1,城镇人口!$1:$1,0))</f>
        <v>1365935.1304767388</v>
      </c>
      <c r="Z29" s="40">
        <f>INDEX(人口源表!$1:$1048576,MATCH($B29,人口源表!$A:$A,0),MATCH(Z$1,人口源表!$1:$1,0))-INDEX(城镇人口!$1:$1048576,MATCH($B29,城镇人口!$B:$B,0),MATCH(Z$1,城镇人口!$1:$1,0))</f>
        <v>1346965.9727545884</v>
      </c>
      <c r="AA29" s="40">
        <f>INDEX(人口源表!$1:$1048576,MATCH($B29,人口源表!$A:$A,0),MATCH(AA$1,人口源表!$1:$1,0))-INDEX(城镇人口!$1:$1048576,MATCH($B29,城镇人口!$B:$B,0),MATCH(AA$1,城镇人口!$1:$1,0))</f>
        <v>1327513.6005513598</v>
      </c>
      <c r="AB29" s="40">
        <f>INDEX(人口源表!$1:$1048576,MATCH($B29,人口源表!$A:$A,0),MATCH(AB$1,人口源表!$1:$1,0))-INDEX(城镇人口!$1:$1048576,MATCH($B29,城镇人口!$B:$B,0),MATCH(AB$1,城镇人口!$1:$1,0))</f>
        <v>1307626.4111548597</v>
      </c>
      <c r="AC29" s="40">
        <f>INDEX(人口源表!$1:$1048576,MATCH($B29,人口源表!$A:$A,0),MATCH(AC$1,人口源表!$1:$1,0))-INDEX(城镇人口!$1:$1048576,MATCH($B29,城镇人口!$B:$B,0),MATCH(AC$1,城镇人口!$1:$1,0))</f>
        <v>1290682.3873781087</v>
      </c>
      <c r="AD29" s="40">
        <f>INDEX(人口源表!$1:$1048576,MATCH($B29,人口源表!$A:$A,0),MATCH(AD$1,人口源表!$1:$1,0))-INDEX(城镇人口!$1:$1048576,MATCH($B29,城镇人口!$B:$B,0),MATCH(AD$1,城镇人口!$1:$1,0))</f>
        <v>1273393.9701061817</v>
      </c>
      <c r="AE29" s="40">
        <f>INDEX(人口源表!$1:$1048576,MATCH($B29,人口源表!$A:$A,0),MATCH(AE$1,人口源表!$1:$1,0))-INDEX(城镇人口!$1:$1048576,MATCH($B29,城镇人口!$B:$B,0),MATCH(AE$1,城镇人口!$1:$1,0))</f>
        <v>1255806.7161864103</v>
      </c>
      <c r="AF29" s="40">
        <f>INDEX(人口源表!$1:$1048576,MATCH($B29,人口源表!$A:$A,0),MATCH(AF$1,人口源表!$1:$1,0))-INDEX(城镇人口!$1:$1048576,MATCH($B29,城镇人口!$B:$B,0),MATCH(AF$1,城镇人口!$1:$1,0))</f>
        <v>1237966.0594545822</v>
      </c>
      <c r="AG29" s="40">
        <f>INDEX(人口源表!$1:$1048576,MATCH($B29,人口源表!$A:$A,0),MATCH(AG$1,人口源表!$1:$1,0))-INDEX(城镇人口!$1:$1048576,MATCH($B29,城镇人口!$B:$B,0),MATCH(AG$1,城镇人口!$1:$1,0))</f>
        <v>1219917.5734544992</v>
      </c>
      <c r="AH29" s="40">
        <f>INDEX(人口源表!$1:$1048576,MATCH($B29,人口源表!$A:$A,0),MATCH(AH$1,人口源表!$1:$1,0))-INDEX(城镇人口!$1:$1048576,MATCH($B29,城镇人口!$B:$B,0),MATCH(AH$1,城镇人口!$1:$1,0))</f>
        <v>1201707.2180722128</v>
      </c>
      <c r="AI29" s="40">
        <f>INDEX(人口源表!$1:$1048576,MATCH($B29,人口源表!$A:$A,0),MATCH(AI$1,人口源表!$1:$1,0))-INDEX(城镇人口!$1:$1048576,MATCH($B29,城镇人口!$B:$B,0),MATCH(AI$1,城镇人口!$1:$1,0))</f>
        <v>1183380.3435161011</v>
      </c>
      <c r="AJ29" s="40">
        <f>INDEX(人口源表!$1:$1048576,MATCH($B29,人口源表!$A:$A,0),MATCH(AJ$1,人口源表!$1:$1,0))-INDEX(城镇人口!$1:$1048576,MATCH($B29,城镇人口!$B:$B,0),MATCH(AJ$1,城镇人口!$1:$1,0))</f>
        <v>1164982.5643858965</v>
      </c>
      <c r="AK29" s="40">
        <f>INDEX(人口源表!$1:$1048576,MATCH($B29,人口源表!$A:$A,0),MATCH(AK$1,人口源表!$1:$1,0))-INDEX(城镇人口!$1:$1048576,MATCH($B29,城镇人口!$B:$B,0),MATCH(AK$1,城镇人口!$1:$1,0))</f>
        <v>1146559.0793656451</v>
      </c>
      <c r="AL29" s="40">
        <f>INDEX(人口源表!$1:$1048576,MATCH($B29,人口源表!$A:$A,0),MATCH(AL$1,人口源表!$1:$1,0))-INDEX(城镇人口!$1:$1048576,MATCH($B29,城镇人口!$B:$B,0),MATCH(AL$1,城镇人口!$1:$1,0))</f>
        <v>1128154.9178438978</v>
      </c>
      <c r="AM29" s="40">
        <f>INDEX(人口源表!$1:$1048576,MATCH($B29,人口源表!$A:$A,0),MATCH(AM$1,人口源表!$1:$1,0))-INDEX(城镇人口!$1:$1048576,MATCH($B29,城镇人口!$B:$B,0),MATCH(AM$1,城镇人口!$1:$1,0))</f>
        <v>1109814.5779811502</v>
      </c>
      <c r="AN29" s="40">
        <f>INDEX(人口源表!$1:$1048576,MATCH($B29,人口源表!$A:$A,0),MATCH(AN$1,人口源表!$1:$1,0))-INDEX(城镇人口!$1:$1048576,MATCH($B29,城镇人口!$B:$B,0),MATCH(AN$1,城镇人口!$1:$1,0))</f>
        <v>1091583.1471010554</v>
      </c>
      <c r="AO29" s="40">
        <f>INDEX(人口源表!$1:$1048576,MATCH($B29,人口源表!$A:$A,0),MATCH(AO$1,人口源表!$1:$1,0))-INDEX(城镇人口!$1:$1048576,MATCH($B29,城镇人口!$B:$B,0),MATCH(AO$1,城镇人口!$1:$1,0))</f>
        <v>1073503.8685303484</v>
      </c>
      <c r="AP29" s="40">
        <f>INDEX(人口源表!$1:$1048576,MATCH($B29,人口源表!$A:$A,0),MATCH(AP$1,人口源表!$1:$1,0))-INDEX(城镇人口!$1:$1048576,MATCH($B29,城镇人口!$B:$B,0),MATCH(AP$1,城镇人口!$1:$1,0))</f>
        <v>1055620.4449327183</v>
      </c>
      <c r="AQ29" s="40">
        <f>INDEX(人口源表!$1:$1048576,MATCH($B29,人口源表!$A:$A,0),MATCH(AQ$1,人口源表!$1:$1,0))-INDEX(城镇人口!$1:$1048576,MATCH($B29,城镇人口!$B:$B,0),MATCH(AQ$1,城镇人口!$1:$1,0))</f>
        <v>1037976.0734772184</v>
      </c>
      <c r="AR29" s="40">
        <f>INDEX(人口源表!$1:$1048576,MATCH($B29,人口源表!$A:$A,0),MATCH(AR$1,人口源表!$1:$1,0))-INDEX(城镇人口!$1:$1048576,MATCH($B29,城镇人口!$B:$B,0),MATCH(AR$1,城镇人口!$1:$1,0))</f>
        <v>1020612.5283289235</v>
      </c>
      <c r="AS29" s="40">
        <f>INDEX(人口源表!$1:$1048576,MATCH($B29,人口源表!$A:$A,0),MATCH(AS$1,人口源表!$1:$1,0))-INDEX(城镇人口!$1:$1048576,MATCH($B29,城镇人口!$B:$B,0),MATCH(AS$1,城镇人口!$1:$1,0))</f>
        <v>1003571.5310811079</v>
      </c>
      <c r="AT29" s="40">
        <f>INDEX(人口源表!$1:$1048576,MATCH($B29,人口源表!$A:$A,0),MATCH(AT$1,人口源表!$1:$1,0))-INDEX(城镇人口!$1:$1048576,MATCH($B29,城镇人口!$B:$B,0),MATCH(AT$1,城镇人口!$1:$1,0))</f>
        <v>986894.09848811012</v>
      </c>
      <c r="AU29" s="40">
        <f>INDEX(人口源表!$1:$1048576,MATCH($B29,人口源表!$A:$A,0),MATCH(AU$1,人口源表!$1:$1,0))-INDEX(城镇人口!$1:$1048576,MATCH($B29,城镇人口!$B:$B,0),MATCH(AU$1,城镇人口!$1:$1,0))</f>
        <v>970620.19641158497</v>
      </c>
      <c r="AV29" s="40">
        <f>INDEX(人口源表!$1:$1048576,MATCH($B29,人口源表!$A:$A,0),MATCH(AV$1,人口源表!$1:$1,0))-INDEX(城镇人口!$1:$1048576,MATCH($B29,城镇人口!$B:$B,0),MATCH(AV$1,城镇人口!$1:$1,0))</f>
        <v>954788.68125723209</v>
      </c>
    </row>
    <row r="30" spans="1:48" x14ac:dyDescent="0.15">
      <c r="A30" s="4" t="s">
        <v>861</v>
      </c>
      <c r="B30" s="4" t="s">
        <v>82</v>
      </c>
      <c r="C30" s="34">
        <f>VLOOKUP(B30,'[1]2016省城人口总结（根）'!B:C,2,FALSE)/100</f>
        <v>0.54371499999999995</v>
      </c>
      <c r="D30" s="40">
        <f>INDEX(人口源表!$1:$1048576,MATCH($B30,人口源表!$A:$A,0),MATCH(D$1,人口源表!$1:$1,0))-INDEX(城镇人口!$1:$1048576,MATCH($B30,城镇人口!$B:$B,0),MATCH(D$1,城镇人口!$1:$1,0))</f>
        <v>1496831.8799614322</v>
      </c>
      <c r="E30" s="40">
        <f>INDEX(人口源表!$1:$1048576,MATCH($B30,人口源表!$A:$A,0),MATCH(E$1,人口源表!$1:$1,0))-INDEX(城镇人口!$1:$1048576,MATCH($B30,城镇人口!$B:$B,0),MATCH(E$1,城镇人口!$1:$1,0))</f>
        <v>1475850.2824939999</v>
      </c>
      <c r="F30" s="40">
        <f>INDEX(人口源表!$1:$1048576,MATCH($B30,人口源表!$A:$A,0),MATCH(F$1,人口源表!$1:$1,0))-INDEX(城镇人口!$1:$1048576,MATCH($B30,城镇人口!$B:$B,0),MATCH(F$1,城镇人口!$1:$1,0))</f>
        <v>1453427.5908594218</v>
      </c>
      <c r="G30" s="40">
        <f>INDEX(人口源表!$1:$1048576,MATCH($B30,人口源表!$A:$A,0),MATCH(G$1,人口源表!$1:$1,0))-INDEX(城镇人口!$1:$1048576,MATCH($B30,城镇人口!$B:$B,0),MATCH(G$1,城镇人口!$1:$1,0))</f>
        <v>1219591.3698219336</v>
      </c>
      <c r="H30" s="40">
        <f>INDEX(人口源表!$1:$1048576,MATCH($B30,人口源表!$A:$A,0),MATCH(H$1,人口源表!$1:$1,0))-INDEX(城镇人口!$1:$1048576,MATCH($B30,城镇人口!$B:$B,0),MATCH(H$1,城镇人口!$1:$1,0))</f>
        <v>1201886.0305177625</v>
      </c>
      <c r="I30" s="40">
        <f>INDEX(人口源表!$1:$1048576,MATCH($B30,人口源表!$A:$A,0),MATCH(I$1,人口源表!$1:$1,0))-INDEX(城镇人口!$1:$1048576,MATCH($B30,城镇人口!$B:$B,0),MATCH(I$1,城镇人口!$1:$1,0))</f>
        <v>1194105.7524818284</v>
      </c>
      <c r="J30" s="40">
        <f>INDEX(人口源表!$1:$1048576,MATCH($B30,人口源表!$A:$A,0),MATCH(J$1,人口源表!$1:$1,0))-INDEX(城镇人口!$1:$1048576,MATCH($B30,城镇人口!$B:$B,0),MATCH(J$1,城镇人口!$1:$1,0))</f>
        <v>1184990.652516468</v>
      </c>
      <c r="K30" s="40">
        <f>INDEX(人口源表!$1:$1048576,MATCH($B30,人口源表!$A:$A,0),MATCH(K$1,人口源表!$1:$1,0))-INDEX(城镇人口!$1:$1048576,MATCH($B30,城镇人口!$B:$B,0),MATCH(K$1,城镇人口!$1:$1,0))</f>
        <v>1174595.2594868285</v>
      </c>
      <c r="L30" s="40">
        <f>INDEX(人口源表!$1:$1048576,MATCH($B30,人口源表!$A:$A,0),MATCH(L$1,人口源表!$1:$1,0))-INDEX(城镇人口!$1:$1048576,MATCH($B30,城镇人口!$B:$B,0),MATCH(L$1,城镇人口!$1:$1,0))</f>
        <v>1162972.8462661144</v>
      </c>
      <c r="M30" s="40">
        <f>INDEX(人口源表!$1:$1048576,MATCH($B30,人口源表!$A:$A,0),MATCH(M$1,人口源表!$1:$1,0))-INDEX(城镇人口!$1:$1048576,MATCH($B30,城镇人口!$B:$B,0),MATCH(M$1,城镇人口!$1:$1,0))</f>
        <v>1150177.8047848134</v>
      </c>
      <c r="N30" s="40">
        <f>INDEX(人口源表!$1:$1048576,MATCH($B30,人口源表!$A:$A,0),MATCH(N$1,人口源表!$1:$1,0))-INDEX(城镇人口!$1:$1048576,MATCH($B30,城镇人口!$B:$B,0),MATCH(N$1,城镇人口!$1:$1,0))</f>
        <v>1136264.359483164</v>
      </c>
      <c r="O30" s="40">
        <f>INDEX(人口源表!$1:$1048576,MATCH($B30,人口源表!$A:$A,0),MATCH(O$1,人口源表!$1:$1,0))-INDEX(城镇人口!$1:$1048576,MATCH($B30,城镇人口!$B:$B,0),MATCH(O$1,城镇人口!$1:$1,0))</f>
        <v>1121286.5169618204</v>
      </c>
      <c r="P30" s="40">
        <f>INDEX(人口源表!$1:$1048576,MATCH($B30,人口源表!$A:$A,0),MATCH(P$1,人口源表!$1:$1,0))-INDEX(城镇人口!$1:$1048576,MATCH($B30,城镇人口!$B:$B,0),MATCH(P$1,城镇人口!$1:$1,0))</f>
        <v>1105298.7545297209</v>
      </c>
      <c r="Q30" s="40">
        <f>INDEX(人口源表!$1:$1048576,MATCH($B30,人口源表!$A:$A,0),MATCH(Q$1,人口源表!$1:$1,0))-INDEX(城镇人口!$1:$1048576,MATCH($B30,城镇人口!$B:$B,0),MATCH(Q$1,城镇人口!$1:$1,0))</f>
        <v>1088355.1764137349</v>
      </c>
      <c r="R30" s="40">
        <f>INDEX(人口源表!$1:$1048576,MATCH($B30,人口源表!$A:$A,0),MATCH(R$1,人口源表!$1:$1,0))-INDEX(城镇人口!$1:$1048576,MATCH($B30,城镇人口!$B:$B,0),MATCH(R$1,城镇人口!$1:$1,0))</f>
        <v>1070509.100458357</v>
      </c>
      <c r="S30" s="40">
        <f>INDEX(人口源表!$1:$1048576,MATCH($B30,人口源表!$A:$A,0),MATCH(S$1,人口源表!$1:$1,0))-INDEX(城镇人口!$1:$1048576,MATCH($B30,城镇人口!$B:$B,0),MATCH(S$1,城镇人口!$1:$1,0))</f>
        <v>1061440.417949402</v>
      </c>
      <c r="T30" s="40">
        <f>INDEX(人口源表!$1:$1048576,MATCH($B30,人口源表!$A:$A,0),MATCH(T$1,人口源表!$1:$1,0))-INDEX(城镇人口!$1:$1048576,MATCH($B30,城镇人口!$B:$B,0),MATCH(T$1,城镇人口!$1:$1,0))</f>
        <v>1051720.3234895805</v>
      </c>
      <c r="U30" s="40">
        <f>INDEX(人口源表!$1:$1048576,MATCH($B30,人口源表!$A:$A,0),MATCH(U$1,人口源表!$1:$1,0))-INDEX(城镇人口!$1:$1048576,MATCH($B30,城镇人口!$B:$B,0),MATCH(U$1,城镇人口!$1:$1,0))</f>
        <v>1041386.515342809</v>
      </c>
      <c r="V30" s="40">
        <f>INDEX(人口源表!$1:$1048576,MATCH($B30,人口源表!$A:$A,0),MATCH(V$1,人口源表!$1:$1,0))-INDEX(城镇人口!$1:$1048576,MATCH($B30,城镇人口!$B:$B,0),MATCH(V$1,城镇人口!$1:$1,0))</f>
        <v>1030478.4575394196</v>
      </c>
      <c r="W30" s="40">
        <f>INDEX(人口源表!$1:$1048576,MATCH($B30,人口源表!$A:$A,0),MATCH(W$1,人口源表!$1:$1,0))-INDEX(城镇人口!$1:$1048576,MATCH($B30,城镇人口!$B:$B,0),MATCH(W$1,城镇人口!$1:$1,0))</f>
        <v>1019033.502657657</v>
      </c>
      <c r="X30" s="40">
        <f>INDEX(人口源表!$1:$1048576,MATCH($B30,人口源表!$A:$A,0),MATCH(X$1,人口源表!$1:$1,0))-INDEX(城镇人口!$1:$1048576,MATCH($B30,城镇人口!$B:$B,0),MATCH(X$1,城镇人口!$1:$1,0))</f>
        <v>1007090.3272880048</v>
      </c>
      <c r="Y30" s="40">
        <f>INDEX(人口源表!$1:$1048576,MATCH($B30,人口源表!$A:$A,0),MATCH(Y$1,人口源表!$1:$1,0))-INDEX(城镇人口!$1:$1048576,MATCH($B30,城镇人口!$B:$B,0),MATCH(Y$1,城镇人口!$1:$1,0))</f>
        <v>994686.81541335862</v>
      </c>
      <c r="Z30" s="40">
        <f>INDEX(人口源表!$1:$1048576,MATCH($B30,人口源表!$A:$A,0),MATCH(Z$1,人口源表!$1:$1,0))-INDEX(城镇人口!$1:$1048576,MATCH($B30,城镇人口!$B:$B,0),MATCH(Z$1,城镇人口!$1:$1,0))</f>
        <v>981860.3792091927</v>
      </c>
      <c r="AA30" s="40">
        <f>INDEX(人口源表!$1:$1048576,MATCH($B30,人口源表!$A:$A,0),MATCH(AA$1,人口源表!$1:$1,0))-INDEX(城镇人口!$1:$1048576,MATCH($B30,城镇人口!$B:$B,0),MATCH(AA$1,城镇人口!$1:$1,0))</f>
        <v>968648.25967506203</v>
      </c>
      <c r="AB30" s="40">
        <f>INDEX(人口源表!$1:$1048576,MATCH($B30,人口源表!$A:$A,0),MATCH(AB$1,人口源表!$1:$1,0))-INDEX(城镇人口!$1:$1048576,MATCH($B30,城镇人口!$B:$B,0),MATCH(AB$1,城镇人口!$1:$1,0))</f>
        <v>955087.48212842923</v>
      </c>
      <c r="AC30" s="40">
        <f>INDEX(人口源表!$1:$1048576,MATCH($B30,人口源表!$A:$A,0),MATCH(AC$1,人口源表!$1:$1,0))-INDEX(城镇人口!$1:$1048576,MATCH($B30,城镇人口!$B:$B,0),MATCH(AC$1,城镇人口!$1:$1,0))</f>
        <v>943648.3528905008</v>
      </c>
      <c r="AD30" s="40">
        <f>INDEX(人口源表!$1:$1048576,MATCH($B30,人口源表!$A:$A,0),MATCH(AD$1,人口源表!$1:$1,0))-INDEX(城镇人口!$1:$1048576,MATCH($B30,城镇人口!$B:$B,0),MATCH(AD$1,城镇人口!$1:$1,0))</f>
        <v>931932.74118791381</v>
      </c>
      <c r="AE30" s="40">
        <f>INDEX(人口源表!$1:$1048576,MATCH($B30,人口源表!$A:$A,0),MATCH(AE$1,人口源表!$1:$1,0))-INDEX(城镇人口!$1:$1048576,MATCH($B30,城镇人口!$B:$B,0),MATCH(AE$1,城镇人口!$1:$1,0))</f>
        <v>919973.73968519503</v>
      </c>
      <c r="AF30" s="40">
        <f>INDEX(人口源表!$1:$1048576,MATCH($B30,人口源表!$A:$A,0),MATCH(AF$1,人口源表!$1:$1,0))-INDEX(城镇人口!$1:$1048576,MATCH($B30,城镇人口!$B:$B,0),MATCH(AF$1,城镇人口!$1:$1,0))</f>
        <v>907804.93231243314</v>
      </c>
      <c r="AG30" s="40">
        <f>INDEX(人口源表!$1:$1048576,MATCH($B30,人口源表!$A:$A,0),MATCH(AG$1,人口源表!$1:$1,0))-INDEX(城镇人口!$1:$1048576,MATCH($B30,城镇人口!$B:$B,0),MATCH(AG$1,城镇人口!$1:$1,0))</f>
        <v>895458.46442681528</v>
      </c>
      <c r="AH30" s="40">
        <f>INDEX(人口源表!$1:$1048576,MATCH($B30,人口源表!$A:$A,0),MATCH(AH$1,人口源表!$1:$1,0))-INDEX(城镇人口!$1:$1048576,MATCH($B30,城镇人口!$B:$B,0),MATCH(AH$1,城镇人口!$1:$1,0))</f>
        <v>882967.53446153458</v>
      </c>
      <c r="AI30" s="40">
        <f>INDEX(人口源表!$1:$1048576,MATCH($B30,人口源表!$A:$A,0),MATCH(AI$1,人口源表!$1:$1,0))-INDEX(城镇人口!$1:$1048576,MATCH($B30,城镇人口!$B:$B,0),MATCH(AI$1,城镇人口!$1:$1,0))</f>
        <v>870363.54876722372</v>
      </c>
      <c r="AJ30" s="40">
        <f>INDEX(人口源表!$1:$1048576,MATCH($B30,人口源表!$A:$A,0),MATCH(AJ$1,人口源表!$1:$1,0))-INDEX(城镇人口!$1:$1048576,MATCH($B30,城镇人口!$B:$B,0),MATCH(AJ$1,城镇人口!$1:$1,0))</f>
        <v>857678.58426594757</v>
      </c>
      <c r="AK30" s="40">
        <f>INDEX(人口源表!$1:$1048576,MATCH($B30,人口源表!$A:$A,0),MATCH(AK$1,人口源表!$1:$1,0))-INDEX(城镇人口!$1:$1048576,MATCH($B30,城镇人口!$B:$B,0),MATCH(AK$1,城镇人口!$1:$1,0))</f>
        <v>844943.80795867112</v>
      </c>
      <c r="AL30" s="40">
        <f>INDEX(人口源表!$1:$1048576,MATCH($B30,人口源表!$A:$A,0),MATCH(AL$1,人口源表!$1:$1,0))-INDEX(城镇人口!$1:$1048576,MATCH($B30,城镇人口!$B:$B,0),MATCH(AL$1,城镇人口!$1:$1,0))</f>
        <v>832190.66310564359</v>
      </c>
      <c r="AM30" s="40">
        <f>INDEX(人口源表!$1:$1048576,MATCH($B30,人口源表!$A:$A,0),MATCH(AM$1,人口源表!$1:$1,0))-INDEX(城镇人口!$1:$1048576,MATCH($B30,城镇人口!$B:$B,0),MATCH(AM$1,城镇人口!$1:$1,0))</f>
        <v>819449.03115272312</v>
      </c>
      <c r="AN30" s="40">
        <f>INDEX(人口源表!$1:$1048576,MATCH($B30,人口源表!$A:$A,0),MATCH(AN$1,人口源表!$1:$1,0))-INDEX(城镇人口!$1:$1048576,MATCH($B30,城镇人口!$B:$B,0),MATCH(AN$1,城镇人口!$1:$1,0))</f>
        <v>806748.71614780626</v>
      </c>
      <c r="AO30" s="40">
        <f>INDEX(人口源表!$1:$1048576,MATCH($B30,人口源表!$A:$A,0),MATCH(AO$1,人口源表!$1:$1,0))-INDEX(城镇人口!$1:$1048576,MATCH($B30,城镇人口!$B:$B,0),MATCH(AO$1,城镇人口!$1:$1,0))</f>
        <v>794119.6864474765</v>
      </c>
      <c r="AP30" s="40">
        <f>INDEX(人口源表!$1:$1048576,MATCH($B30,人口源表!$A:$A,0),MATCH(AP$1,人口源表!$1:$1,0))-INDEX(城镇人口!$1:$1048576,MATCH($B30,城镇人口!$B:$B,0),MATCH(AP$1,城镇人口!$1:$1,0))</f>
        <v>781590.57137093297</v>
      </c>
      <c r="AQ30" s="40">
        <f>INDEX(人口源表!$1:$1048576,MATCH($B30,人口源表!$A:$A,0),MATCH(AQ$1,人口源表!$1:$1,0))-INDEX(城镇人口!$1:$1048576,MATCH($B30,城镇人口!$B:$B,0),MATCH(AQ$1,城镇人口!$1:$1,0))</f>
        <v>769189.5208780372</v>
      </c>
      <c r="AR30" s="40">
        <f>INDEX(人口源表!$1:$1048576,MATCH($B30,人口源表!$A:$A,0),MATCH(AR$1,人口源表!$1:$1,0))-INDEX(城镇人口!$1:$1048576,MATCH($B30,城镇人口!$B:$B,0),MATCH(AR$1,城镇人口!$1:$1,0))</f>
        <v>756944.45142237563</v>
      </c>
      <c r="AS30" s="40">
        <f>INDEX(人口源表!$1:$1048576,MATCH($B30,人口源表!$A:$A,0),MATCH(AS$1,人口源表!$1:$1,0))-INDEX(城镇人口!$1:$1048576,MATCH($B30,城镇人口!$B:$B,0),MATCH(AS$1,城镇人口!$1:$1,0))</f>
        <v>744881.87520530424</v>
      </c>
      <c r="AT30" s="40">
        <f>INDEX(人口源表!$1:$1048576,MATCH($B30,人口源表!$A:$A,0),MATCH(AT$1,人口源表!$1:$1,0))-INDEX(城镇人口!$1:$1048576,MATCH($B30,城镇人口!$B:$B,0),MATCH(AT$1,城镇人口!$1:$1,0))</f>
        <v>733028.28960086126</v>
      </c>
      <c r="AU30" s="40">
        <f>INDEX(人口源表!$1:$1048576,MATCH($B30,人口源表!$A:$A,0),MATCH(AU$1,人口源表!$1:$1,0))-INDEX(城镇人口!$1:$1048576,MATCH($B30,城镇人口!$B:$B,0),MATCH(AU$1,城镇人口!$1:$1,0))</f>
        <v>721409.56299556349</v>
      </c>
      <c r="AV30" s="40">
        <f>INDEX(人口源表!$1:$1048576,MATCH($B30,人口源表!$A:$A,0),MATCH(AV$1,人口源表!$1:$1,0))-INDEX(城镇人口!$1:$1048576,MATCH($B30,城镇人口!$B:$B,0),MATCH(AV$1,城镇人口!$1:$1,0))</f>
        <v>710050.08092902461</v>
      </c>
    </row>
    <row r="31" spans="1:48" x14ac:dyDescent="0.15">
      <c r="A31" s="4" t="s">
        <v>861</v>
      </c>
      <c r="B31" s="4" t="s">
        <v>84</v>
      </c>
      <c r="C31" s="34">
        <f>VLOOKUP(B31,'[1]2016省城人口总结（根）'!B:C,2,FALSE)/100</f>
        <v>0.57430999999999999</v>
      </c>
      <c r="D31" s="40">
        <f>INDEX(人口源表!$1:$1048576,MATCH($B31,人口源表!$A:$A,0),MATCH(D$1,人口源表!$1:$1,0))-INDEX(城镇人口!$1:$1048576,MATCH($B31,城镇人口!$B:$B,0),MATCH(D$1,城镇人口!$1:$1,0))</f>
        <v>877989.44438874209</v>
      </c>
      <c r="E31" s="40">
        <f>INDEX(人口源表!$1:$1048576,MATCH($B31,人口源表!$A:$A,0),MATCH(E$1,人口源表!$1:$1,0))-INDEX(城镇人口!$1:$1048576,MATCH($B31,城镇人口!$B:$B,0),MATCH(E$1,城镇人口!$1:$1,0))</f>
        <v>864435.10810606694</v>
      </c>
      <c r="F31" s="40">
        <f>INDEX(人口源表!$1:$1048576,MATCH($B31,人口源表!$A:$A,0),MATCH(F$1,人口源表!$1:$1,0))-INDEX(城镇人口!$1:$1048576,MATCH($B31,城镇人口!$B:$B,0),MATCH(F$1,城镇人口!$1:$1,0))</f>
        <v>849681.33384356019</v>
      </c>
      <c r="G31" s="40">
        <f>INDEX(人口源表!$1:$1048576,MATCH($B31,人口源表!$A:$A,0),MATCH(G$1,人口源表!$1:$1,0))-INDEX(城镇人口!$1:$1048576,MATCH($B31,城镇人口!$B:$B,0),MATCH(G$1,城镇人口!$1:$1,0))</f>
        <v>844580.96349083213</v>
      </c>
      <c r="H31" s="40">
        <f>INDEX(人口源表!$1:$1048576,MATCH($B31,人口源表!$A:$A,0),MATCH(H$1,人口源表!$1:$1,0))-INDEX(城镇人口!$1:$1048576,MATCH($B31,城镇人口!$B:$B,0),MATCH(H$1,城镇人口!$1:$1,0))</f>
        <v>830411.17121759267</v>
      </c>
      <c r="I31" s="40">
        <f>INDEX(人口源表!$1:$1048576,MATCH($B31,人口源表!$A:$A,0),MATCH(I$1,人口源表!$1:$1,0))-INDEX(城镇人口!$1:$1048576,MATCH($B31,城镇人口!$B:$B,0),MATCH(I$1,城镇人口!$1:$1,0))</f>
        <v>823934.83811302413</v>
      </c>
      <c r="J31" s="40">
        <f>INDEX(人口源表!$1:$1048576,MATCH($B31,人口源表!$A:$A,0),MATCH(J$1,人口源表!$1:$1,0))-INDEX(城镇人口!$1:$1048576,MATCH($B31,城镇人口!$B:$B,0),MATCH(J$1,城镇人口!$1:$1,0))</f>
        <v>816293.43139249855</v>
      </c>
      <c r="K31" s="40">
        <f>INDEX(人口源表!$1:$1048576,MATCH($B31,人口源表!$A:$A,0),MATCH(K$1,人口源表!$1:$1,0))-INDEX(城镇人口!$1:$1048576,MATCH($B31,城镇人口!$B:$B,0),MATCH(K$1,城镇人口!$1:$1,0))</f>
        <v>807572.0180255475</v>
      </c>
      <c r="L31" s="40">
        <f>INDEX(人口源表!$1:$1048576,MATCH($B31,人口源表!$A:$A,0),MATCH(L$1,人口源表!$1:$1,0))-INDEX(城镇人口!$1:$1048576,MATCH($B31,城镇人口!$B:$B,0),MATCH(L$1,城镇人口!$1:$1,0))</f>
        <v>797850.1725951829</v>
      </c>
      <c r="M31" s="40">
        <f>INDEX(人口源表!$1:$1048576,MATCH($B31,人口源表!$A:$A,0),MATCH(M$1,人口源表!$1:$1,0))-INDEX(城镇人口!$1:$1048576,MATCH($B31,城镇人口!$B:$B,0),MATCH(M$1,城镇人口!$1:$1,0))</f>
        <v>787204.28735234402</v>
      </c>
      <c r="N31" s="40">
        <f>INDEX(人口源表!$1:$1048576,MATCH($B31,人口源表!$A:$A,0),MATCH(N$1,人口源表!$1:$1,0))-INDEX(城镇人口!$1:$1048576,MATCH($B31,城镇人口!$B:$B,0),MATCH(N$1,城镇人口!$1:$1,0))</f>
        <v>775705.48235784681</v>
      </c>
      <c r="O31" s="40">
        <f>INDEX(人口源表!$1:$1048576,MATCH($B31,人口源表!$A:$A,0),MATCH(O$1,人口源表!$1:$1,0))-INDEX(城镇人口!$1:$1048576,MATCH($B31,城镇人口!$B:$B,0),MATCH(O$1,城镇人口!$1:$1,0))</f>
        <v>763421.50502758403</v>
      </c>
      <c r="P31" s="40">
        <f>INDEX(人口源表!$1:$1048576,MATCH($B31,人口源表!$A:$A,0),MATCH(P$1,人口源表!$1:$1,0))-INDEX(城镇人口!$1:$1048576,MATCH($B31,城镇人口!$B:$B,0),MATCH(P$1,城镇人口!$1:$1,0))</f>
        <v>750415.42623636685</v>
      </c>
      <c r="Q31" s="40">
        <f>INDEX(人口源表!$1:$1048576,MATCH($B31,人口源表!$A:$A,0),MATCH(Q$1,人口源表!$1:$1,0))-INDEX(城镇人口!$1:$1048576,MATCH($B31,城镇人口!$B:$B,0),MATCH(Q$1,城镇人口!$1:$1,0))</f>
        <v>736746.13792916248</v>
      </c>
      <c r="R31" s="40">
        <f>INDEX(人口源表!$1:$1048576,MATCH($B31,人口源表!$A:$A,0),MATCH(R$1,人口源表!$1:$1,0))-INDEX(城镇人口!$1:$1048576,MATCH($B31,城镇人口!$B:$B,0),MATCH(R$1,城镇人口!$1:$1,0))</f>
        <v>722469.13740469539</v>
      </c>
      <c r="S31" s="40">
        <f>INDEX(人口源表!$1:$1048576,MATCH($B31,人口源表!$A:$A,0),MATCH(S$1,人口源表!$1:$1,0))-INDEX(城镇人口!$1:$1048576,MATCH($B31,城镇人口!$B:$B,0),MATCH(S$1,城镇人口!$1:$1,0))</f>
        <v>715270.73050806345</v>
      </c>
      <c r="T31" s="40">
        <f>INDEX(人口源表!$1:$1048576,MATCH($B31,人口源表!$A:$A,0),MATCH(T$1,人口源表!$1:$1,0))-INDEX(城镇人口!$1:$1048576,MATCH($B31,城镇人口!$B:$B,0),MATCH(T$1,城镇人口!$1:$1,0))</f>
        <v>707679.89357762015</v>
      </c>
      <c r="U31" s="40">
        <f>INDEX(人口源表!$1:$1048576,MATCH($B31,人口源表!$A:$A,0),MATCH(U$1,人口源表!$1:$1,0))-INDEX(城镇人口!$1:$1048576,MATCH($B31,城镇人口!$B:$B,0),MATCH(U$1,城镇人口!$1:$1,0))</f>
        <v>699732.84432796808</v>
      </c>
      <c r="V31" s="40">
        <f>INDEX(人口源表!$1:$1048576,MATCH($B31,人口源表!$A:$A,0),MATCH(V$1,人口源表!$1:$1,0))-INDEX(城镇人口!$1:$1048576,MATCH($B31,城镇人口!$B:$B,0),MATCH(V$1,城镇人口!$1:$1,0))</f>
        <v>691461.71936832066</v>
      </c>
      <c r="W31" s="40">
        <f>INDEX(人口源表!$1:$1048576,MATCH($B31,人口源表!$A:$A,0),MATCH(W$1,人口源表!$1:$1,0))-INDEX(城镇人口!$1:$1048576,MATCH($B31,城镇人口!$B:$B,0),MATCH(W$1,城镇人口!$1:$1,0))</f>
        <v>682896.86355584092</v>
      </c>
      <c r="X31" s="40">
        <f>INDEX(人口源表!$1:$1048576,MATCH($B31,人口源表!$A:$A,0),MATCH(X$1,人口源表!$1:$1,0))-INDEX(城镇人口!$1:$1048576,MATCH($B31,城镇人口!$B:$B,0),MATCH(X$1,城镇人口!$1:$1,0))</f>
        <v>674066.26935383677</v>
      </c>
      <c r="Y31" s="40">
        <f>INDEX(人口源表!$1:$1048576,MATCH($B31,人口源表!$A:$A,0),MATCH(Y$1,人口源表!$1:$1,0))-INDEX(城镇人口!$1:$1048576,MATCH($B31,城镇人口!$B:$B,0),MATCH(Y$1,城镇人口!$1:$1,0))</f>
        <v>664994.46439877478</v>
      </c>
      <c r="Z31" s="40">
        <f>INDEX(人口源表!$1:$1048576,MATCH($B31,人口源表!$A:$A,0),MATCH(Z$1,人口源表!$1:$1,0))-INDEX(城镇人口!$1:$1048576,MATCH($B31,城镇人口!$B:$B,0),MATCH(Z$1,城镇人口!$1:$1,0))</f>
        <v>655705.00892604282</v>
      </c>
      <c r="AA31" s="40">
        <f>INDEX(人口源表!$1:$1048576,MATCH($B31,人口源表!$A:$A,0),MATCH(AA$1,人口源表!$1:$1,0))-INDEX(城镇人口!$1:$1048576,MATCH($B31,城镇人口!$B:$B,0),MATCH(AA$1,城镇人口!$1:$1,0))</f>
        <v>646218.76367904549</v>
      </c>
      <c r="AB31" s="40">
        <f>INDEX(人口源表!$1:$1048576,MATCH($B31,人口源表!$A:$A,0),MATCH(AB$1,人口源表!$1:$1,0))-INDEX(城镇人口!$1:$1048576,MATCH($B31,城镇人口!$B:$B,0),MATCH(AB$1,城镇人口!$1:$1,0))</f>
        <v>636554.00544244354</v>
      </c>
      <c r="AC31" s="40">
        <f>INDEX(人口源表!$1:$1048576,MATCH($B31,人口源表!$A:$A,0),MATCH(AC$1,人口源表!$1:$1,0))-INDEX(城镇人口!$1:$1048576,MATCH($B31,城镇人口!$B:$B,0),MATCH(AC$1,城镇人口!$1:$1,0))</f>
        <v>628669.96227477025</v>
      </c>
      <c r="AD31" s="40">
        <f>INDEX(人口源表!$1:$1048576,MATCH($B31,人口源表!$A:$A,0),MATCH(AD$1,人口源表!$1:$1,0))-INDEX(城镇人口!$1:$1048576,MATCH($B31,城镇人口!$B:$B,0),MATCH(AD$1,城镇人口!$1:$1,0))</f>
        <v>620643.37071339437</v>
      </c>
      <c r="AE31" s="40">
        <f>INDEX(人口源表!$1:$1048576,MATCH($B31,人口源表!$A:$A,0),MATCH(AE$1,人口源表!$1:$1,0))-INDEX(城镇人口!$1:$1048576,MATCH($B31,城镇人口!$B:$B,0),MATCH(AE$1,城镇人口!$1:$1,0))</f>
        <v>612484.99880633084</v>
      </c>
      <c r="AF31" s="40">
        <f>INDEX(人口源表!$1:$1048576,MATCH($B31,人口源表!$A:$A,0),MATCH(AF$1,人口源表!$1:$1,0))-INDEX(城镇人口!$1:$1048576,MATCH($B31,城镇人口!$B:$B,0),MATCH(AF$1,城镇人口!$1:$1,0))</f>
        <v>604204.8584375733</v>
      </c>
      <c r="AG31" s="40">
        <f>INDEX(人口源表!$1:$1048576,MATCH($B31,人口源表!$A:$A,0),MATCH(AG$1,人口源表!$1:$1,0))-INDEX(城镇人口!$1:$1048576,MATCH($B31,城镇人口!$B:$B,0),MATCH(AG$1,城镇人口!$1:$1,0))</f>
        <v>595810.86527729873</v>
      </c>
      <c r="AH31" s="40">
        <f>INDEX(人口源表!$1:$1048576,MATCH($B31,人口源表!$A:$A,0),MATCH(AH$1,人口源表!$1:$1,0))-INDEX(城镇人口!$1:$1048576,MATCH($B31,城镇人口!$B:$B,0),MATCH(AH$1,城镇人口!$1:$1,0))</f>
        <v>587309.2031807336</v>
      </c>
      <c r="AI31" s="40">
        <f>INDEX(人口源表!$1:$1048576,MATCH($B31,人口源表!$A:$A,0),MATCH(AI$1,人口源表!$1:$1,0))-INDEX(城镇人口!$1:$1048576,MATCH($B31,城镇人口!$B:$B,0),MATCH(AI$1,城镇人口!$1:$1,0))</f>
        <v>578704.94072277541</v>
      </c>
      <c r="AJ31" s="40">
        <f>INDEX(人口源表!$1:$1048576,MATCH($B31,人口源表!$A:$A,0),MATCH(AJ$1,人口源表!$1:$1,0))-INDEX(城镇人口!$1:$1048576,MATCH($B31,城镇人口!$B:$B,0),MATCH(AJ$1,城镇人口!$1:$1,0))</f>
        <v>570001.82109031617</v>
      </c>
      <c r="AK31" s="40">
        <f>INDEX(人口源表!$1:$1048576,MATCH($B31,人口源表!$A:$A,0),MATCH(AK$1,人口源表!$1:$1,0))-INDEX(城镇人口!$1:$1048576,MATCH($B31,城镇人口!$B:$B,0),MATCH(AK$1,城镇人口!$1:$1,0))</f>
        <v>561201.28311146703</v>
      </c>
      <c r="AL31" s="40">
        <f>INDEX(人口源表!$1:$1048576,MATCH($B31,人口源表!$A:$A,0),MATCH(AL$1,人口源表!$1:$1,0))-INDEX(城镇人口!$1:$1048576,MATCH($B31,城镇人口!$B:$B,0),MATCH(AL$1,城镇人口!$1:$1,0))</f>
        <v>552304.9201679281</v>
      </c>
      <c r="AM31" s="40">
        <f>INDEX(人口源表!$1:$1048576,MATCH($B31,人口源表!$A:$A,0),MATCH(AM$1,人口源表!$1:$1,0))-INDEX(城镇人口!$1:$1048576,MATCH($B31,城镇人口!$B:$B,0),MATCH(AM$1,城镇人口!$1:$1,0))</f>
        <v>543311.91691831197</v>
      </c>
      <c r="AN31" s="40">
        <f>INDEX(人口源表!$1:$1048576,MATCH($B31,人口源表!$A:$A,0),MATCH(AN$1,人口源表!$1:$1,0))-INDEX(城镇人口!$1:$1048576,MATCH($B31,城镇人口!$B:$B,0),MATCH(AN$1,城镇人口!$1:$1,0))</f>
        <v>534220.71278555086</v>
      </c>
      <c r="AO31" s="40">
        <f>INDEX(人口源表!$1:$1048576,MATCH($B31,人口源表!$A:$A,0),MATCH(AO$1,人口源表!$1:$1,0))-INDEX(城镇人口!$1:$1048576,MATCH($B31,城镇人口!$B:$B,0),MATCH(AO$1,城镇人口!$1:$1,0))</f>
        <v>525029.06066493271</v>
      </c>
      <c r="AP31" s="40">
        <f>INDEX(人口源表!$1:$1048576,MATCH($B31,人口源表!$A:$A,0),MATCH(AP$1,人口源表!$1:$1,0))-INDEX(城镇人口!$1:$1048576,MATCH($B31,城镇人口!$B:$B,0),MATCH(AP$1,城镇人口!$1:$1,0))</f>
        <v>515733.34222221235</v>
      </c>
      <c r="AQ31" s="40">
        <f>INDEX(人口源表!$1:$1048576,MATCH($B31,人口源表!$A:$A,0),MATCH(AQ$1,人口源表!$1:$1,0))-INDEX(城镇人口!$1:$1048576,MATCH($B31,城镇人口!$B:$B,0),MATCH(AQ$1,城镇人口!$1:$1,0))</f>
        <v>506329.4060020945</v>
      </c>
      <c r="AR31" s="40">
        <f>INDEX(人口源表!$1:$1048576,MATCH($B31,人口源表!$A:$A,0),MATCH(AR$1,人口源表!$1:$1,0))-INDEX(城镇人口!$1:$1048576,MATCH($B31,城镇人口!$B:$B,0),MATCH(AR$1,城镇人口!$1:$1,0))</f>
        <v>496811.65907537099</v>
      </c>
      <c r="AS31" s="40">
        <f>INDEX(人口源表!$1:$1048576,MATCH($B31,人口源表!$A:$A,0),MATCH(AS$1,人口源表!$1:$1,0))-INDEX(城镇人口!$1:$1048576,MATCH($B31,城镇人口!$B:$B,0),MATCH(AS$1,城镇人口!$1:$1,0))</f>
        <v>487174.14378907345</v>
      </c>
      <c r="AT31" s="40">
        <f>INDEX(人口源表!$1:$1048576,MATCH($B31,人口源表!$A:$A,0),MATCH(AT$1,人口源表!$1:$1,0))-INDEX(城镇人口!$1:$1048576,MATCH($B31,城镇人口!$B:$B,0),MATCH(AT$1,城镇人口!$1:$1,0))</f>
        <v>477410.83717737696</v>
      </c>
      <c r="AU31" s="40">
        <f>INDEX(人口源表!$1:$1048576,MATCH($B31,人口源表!$A:$A,0),MATCH(AU$1,人口源表!$1:$1,0))-INDEX(城镇人口!$1:$1048576,MATCH($B31,城镇人口!$B:$B,0),MATCH(AU$1,城镇人口!$1:$1,0))</f>
        <v>467514.29762299894</v>
      </c>
      <c r="AV31" s="40">
        <f>INDEX(人口源表!$1:$1048576,MATCH($B31,人口源表!$A:$A,0),MATCH(AV$1,人口源表!$1:$1,0))-INDEX(城镇人口!$1:$1048576,MATCH($B31,城镇人口!$B:$B,0),MATCH(AV$1,城镇人口!$1:$1,0))</f>
        <v>457476.95539943525</v>
      </c>
    </row>
    <row r="32" spans="1:48" x14ac:dyDescent="0.15">
      <c r="A32" s="4" t="s">
        <v>861</v>
      </c>
      <c r="B32" s="4" t="s">
        <v>86</v>
      </c>
      <c r="C32" s="34">
        <f>VLOOKUP(B32,'[1]2016省城人口总结（根）'!B:C,2,FALSE)/100</f>
        <v>0.54371499999999995</v>
      </c>
      <c r="D32" s="40">
        <f>INDEX(人口源表!$1:$1048576,MATCH($B32,人口源表!$A:$A,0),MATCH(D$1,人口源表!$1:$1,0))-INDEX(城镇人口!$1:$1048576,MATCH($B32,城镇人口!$B:$B,0),MATCH(D$1,城镇人口!$1:$1,0))</f>
        <v>1206143.0335706831</v>
      </c>
      <c r="E32" s="40">
        <f>INDEX(人口源表!$1:$1048576,MATCH($B32,人口源表!$A:$A,0),MATCH(E$1,人口源表!$1:$1,0))-INDEX(城镇人口!$1:$1048576,MATCH($B32,城镇人口!$B:$B,0),MATCH(E$1,城镇人口!$1:$1,0))</f>
        <v>1187547.5148422203</v>
      </c>
      <c r="F32" s="40">
        <f>INDEX(人口源表!$1:$1048576,MATCH($B32,人口源表!$A:$A,0),MATCH(F$1,人口源表!$1:$1,0))-INDEX(城镇人口!$1:$1048576,MATCH($B32,城镇人口!$B:$B,0),MATCH(F$1,城镇人口!$1:$1,0))</f>
        <v>1167771.505004148</v>
      </c>
      <c r="G32" s="40">
        <f>INDEX(人口源表!$1:$1048576,MATCH($B32,人口源表!$A:$A,0),MATCH(G$1,人口源表!$1:$1,0))-INDEX(城镇人口!$1:$1048576,MATCH($B32,城镇人口!$B:$B,0),MATCH(G$1,城镇人口!$1:$1,0))</f>
        <v>953305.27819109242</v>
      </c>
      <c r="H32" s="40">
        <f>INDEX(人口源表!$1:$1048576,MATCH($B32,人口源表!$A:$A,0),MATCH(H$1,人口源表!$1:$1,0))-INDEX(城镇人口!$1:$1048576,MATCH($B32,城镇人口!$B:$B,0),MATCH(H$1,城镇人口!$1:$1,0))</f>
        <v>938213.13131651189</v>
      </c>
      <c r="I32" s="40">
        <f>INDEX(人口源表!$1:$1048576,MATCH($B32,人口源表!$A:$A,0),MATCH(I$1,人口源表!$1:$1,0))-INDEX(城镇人口!$1:$1048576,MATCH($B32,城镇人口!$B:$B,0),MATCH(I$1,城镇人口!$1:$1,0))</f>
        <v>930606.33393126959</v>
      </c>
      <c r="J32" s="40">
        <f>INDEX(人口源表!$1:$1048576,MATCH($B32,人口源表!$A:$A,0),MATCH(J$1,人口源表!$1:$1,0))-INDEX(城镇人口!$1:$1048576,MATCH($B32,城镇人口!$B:$B,0),MATCH(J$1,城镇人口!$1:$1,0))</f>
        <v>921730.10651952424</v>
      </c>
      <c r="K32" s="40">
        <f>INDEX(人口源表!$1:$1048576,MATCH($B32,人口源表!$A:$A,0),MATCH(K$1,人口源表!$1:$1,0))-INDEX(城镇人口!$1:$1048576,MATCH($B32,城镇人口!$B:$B,0),MATCH(K$1,城镇人口!$1:$1,0))</f>
        <v>911671.18219493772</v>
      </c>
      <c r="L32" s="40">
        <f>INDEX(人口源表!$1:$1048576,MATCH($B32,人口源表!$A:$A,0),MATCH(L$1,人口源表!$1:$1,0))-INDEX(城镇人口!$1:$1048576,MATCH($B32,城镇人口!$B:$B,0),MATCH(L$1,城镇人口!$1:$1,0))</f>
        <v>900511.91465726076</v>
      </c>
      <c r="M32" s="40">
        <f>INDEX(人口源表!$1:$1048576,MATCH($B32,人口源表!$A:$A,0),MATCH(M$1,人口源表!$1:$1,0))-INDEX(城镇人口!$1:$1048576,MATCH($B32,城镇人口!$B:$B,0),MATCH(M$1,城镇人口!$1:$1,0))</f>
        <v>888333.12352501182</v>
      </c>
      <c r="N32" s="40">
        <f>INDEX(人口源表!$1:$1048576,MATCH($B32,人口源表!$A:$A,0),MATCH(N$1,人口源表!$1:$1,0))-INDEX(城镇人口!$1:$1048576,MATCH($B32,城镇人口!$B:$B,0),MATCH(N$1,城镇人口!$1:$1,0))</f>
        <v>875211.3314923041</v>
      </c>
      <c r="O32" s="40">
        <f>INDEX(人口源表!$1:$1048576,MATCH($B32,人口源表!$A:$A,0),MATCH(O$1,人口源表!$1:$1,0))-INDEX(城镇人口!$1:$1048576,MATCH($B32,城镇人口!$B:$B,0),MATCH(O$1,城镇人口!$1:$1,0))</f>
        <v>861221.5279573258</v>
      </c>
      <c r="P32" s="40">
        <f>INDEX(人口源表!$1:$1048576,MATCH($B32,人口源表!$A:$A,0),MATCH(P$1,人口源表!$1:$1,0))-INDEX(城镇人口!$1:$1048576,MATCH($B32,城镇人口!$B:$B,0),MATCH(P$1,城镇人口!$1:$1,0))</f>
        <v>846434.8633285996</v>
      </c>
      <c r="Q32" s="40">
        <f>INDEX(人口源表!$1:$1048576,MATCH($B32,人口源表!$A:$A,0),MATCH(Q$1,人口源表!$1:$1,0))-INDEX(城镇人口!$1:$1048576,MATCH($B32,城镇人口!$B:$B,0),MATCH(Q$1,城镇人口!$1:$1,0))</f>
        <v>830920.20638628537</v>
      </c>
      <c r="R32" s="40">
        <f>INDEX(人口源表!$1:$1048576,MATCH($B32,人口源表!$A:$A,0),MATCH(R$1,人口源表!$1:$1,0))-INDEX(城镇人口!$1:$1048576,MATCH($B32,城镇人口!$B:$B,0),MATCH(R$1,城镇人口!$1:$1,0))</f>
        <v>814743.05019052979</v>
      </c>
      <c r="S32" s="40">
        <f>INDEX(人口源表!$1:$1048576,MATCH($B32,人口源表!$A:$A,0),MATCH(S$1,人口源表!$1:$1,0))-INDEX(城镇人口!$1:$1048576,MATCH($B32,城镇人口!$B:$B,0),MATCH(S$1,城镇人口!$1:$1,0))</f>
        <v>805269.54532742919</v>
      </c>
      <c r="T32" s="40">
        <f>INDEX(人口源表!$1:$1048576,MATCH($B32,人口源表!$A:$A,0),MATCH(T$1,人口源表!$1:$1,0))-INDEX(城镇人口!$1:$1048576,MATCH($B32,城镇人口!$B:$B,0),MATCH(T$1,城镇人口!$1:$1,0))</f>
        <v>795318.78162383381</v>
      </c>
      <c r="U32" s="40">
        <f>INDEX(人口源表!$1:$1048576,MATCH($B32,人口源表!$A:$A,0),MATCH(U$1,人口源表!$1:$1,0))-INDEX(城镇人口!$1:$1048576,MATCH($B32,城镇人口!$B:$B,0),MATCH(U$1,城镇人口!$1:$1,0))</f>
        <v>784935.47825087141</v>
      </c>
      <c r="V32" s="40">
        <f>INDEX(人口源表!$1:$1048576,MATCH($B32,人口源表!$A:$A,0),MATCH(V$1,人口源表!$1:$1,0))-INDEX(城镇人口!$1:$1048576,MATCH($B32,城镇人口!$B:$B,0),MATCH(V$1,城镇人口!$1:$1,0))</f>
        <v>774163.65904550999</v>
      </c>
      <c r="W32" s="40">
        <f>INDEX(人口源表!$1:$1048576,MATCH($B32,人口源表!$A:$A,0),MATCH(W$1,人口源表!$1:$1,0))-INDEX(城镇人口!$1:$1048576,MATCH($B32,城镇人口!$B:$B,0),MATCH(W$1,城镇人口!$1:$1,0))</f>
        <v>763044.91630948987</v>
      </c>
      <c r="X32" s="40">
        <f>INDEX(人口源表!$1:$1048576,MATCH($B32,人口源表!$A:$A,0),MATCH(X$1,人口源表!$1:$1,0))-INDEX(城镇人口!$1:$1048576,MATCH($B32,城镇人口!$B:$B,0),MATCH(X$1,城镇人口!$1:$1,0))</f>
        <v>751618.46282381751</v>
      </c>
      <c r="Y32" s="40">
        <f>INDEX(人口源表!$1:$1048576,MATCH($B32,人口源表!$A:$A,0),MATCH(Y$1,人口源表!$1:$1,0))-INDEX(城镇人口!$1:$1048576,MATCH($B32,城镇人口!$B:$B,0),MATCH(Y$1,城镇人口!$1:$1,0))</f>
        <v>739922.18865196011</v>
      </c>
      <c r="Z32" s="40">
        <f>INDEX(人口源表!$1:$1048576,MATCH($B32,人口源表!$A:$A,0),MATCH(Z$1,人口源表!$1:$1,0))-INDEX(城镇人口!$1:$1048576,MATCH($B32,城镇人口!$B:$B,0),MATCH(Z$1,城镇人口!$1:$1,0))</f>
        <v>727992.66495692288</v>
      </c>
      <c r="AA32" s="40">
        <f>INDEX(人口源表!$1:$1048576,MATCH($B32,人口源表!$A:$A,0),MATCH(AA$1,人口源表!$1:$1,0))-INDEX(城镇人口!$1:$1048576,MATCH($B32,城镇人口!$B:$B,0),MATCH(AA$1,城镇人口!$1:$1,0))</f>
        <v>715863.50805178215</v>
      </c>
      <c r="AB32" s="40">
        <f>INDEX(人口源表!$1:$1048576,MATCH($B32,人口源表!$A:$A,0),MATCH(AB$1,人口源表!$1:$1,0))-INDEX(城镇人口!$1:$1048576,MATCH($B32,城镇人口!$B:$B,0),MATCH(AB$1,城镇人口!$1:$1,0))</f>
        <v>703567.73977840715</v>
      </c>
      <c r="AC32" s="40">
        <f>INDEX(人口源表!$1:$1048576,MATCH($B32,人口源表!$A:$A,0),MATCH(AC$1,人口源表!$1:$1,0))-INDEX(城镇人口!$1:$1048576,MATCH($B32,城镇人口!$B:$B,0),MATCH(AC$1,城镇人口!$1:$1,0))</f>
        <v>692923.10777989984</v>
      </c>
      <c r="AD32" s="40">
        <f>INDEX(人口源表!$1:$1048576,MATCH($B32,人口源表!$A:$A,0),MATCH(AD$1,人口源表!$1:$1,0))-INDEX(城镇人口!$1:$1048576,MATCH($B32,城镇人口!$B:$B,0),MATCH(AD$1,城镇人口!$1:$1,0))</f>
        <v>682159.77619689028</v>
      </c>
      <c r="AE32" s="40">
        <f>INDEX(人口源表!$1:$1048576,MATCH($B32,人口源表!$A:$A,0),MATCH(AE$1,人口源表!$1:$1,0))-INDEX(城镇人口!$1:$1048576,MATCH($B32,城镇人口!$B:$B,0),MATCH(AE$1,城镇人口!$1:$1,0))</f>
        <v>671303.68012813991</v>
      </c>
      <c r="AF32" s="40">
        <f>INDEX(人口源表!$1:$1048576,MATCH($B32,人口源表!$A:$A,0),MATCH(AF$1,人口源表!$1:$1,0))-INDEX(城镇人口!$1:$1048576,MATCH($B32,城镇人口!$B:$B,0),MATCH(AF$1,城镇人口!$1:$1,0))</f>
        <v>660379.78470776021</v>
      </c>
      <c r="AG32" s="40">
        <f>INDEX(人口源表!$1:$1048576,MATCH($B32,人口源表!$A:$A,0),MATCH(AG$1,人口源表!$1:$1,0))-INDEX(城镇人口!$1:$1048576,MATCH($B32,城镇人口!$B:$B,0),MATCH(AG$1,城镇人口!$1:$1,0))</f>
        <v>649410.8445834124</v>
      </c>
      <c r="AH32" s="40">
        <f>INDEX(人口源表!$1:$1048576,MATCH($B32,人口源表!$A:$A,0),MATCH(AH$1,人口源表!$1:$1,0))-INDEX(城镇人口!$1:$1048576,MATCH($B32,城镇人口!$B:$B,0),MATCH(AH$1,城镇人口!$1:$1,0))</f>
        <v>638419.00851386646</v>
      </c>
      <c r="AI32" s="40">
        <f>INDEX(人口源表!$1:$1048576,MATCH($B32,人口源表!$A:$A,0),MATCH(AI$1,人口源表!$1:$1,0))-INDEX(城镇人口!$1:$1048576,MATCH($B32,城镇人口!$B:$B,0),MATCH(AI$1,城镇人口!$1:$1,0))</f>
        <v>627424.58721047943</v>
      </c>
      <c r="AJ32" s="40">
        <f>INDEX(人口源表!$1:$1048576,MATCH($B32,人口源表!$A:$A,0),MATCH(AJ$1,人口源表!$1:$1,0))-INDEX(城镇人口!$1:$1048576,MATCH($B32,城镇人口!$B:$B,0),MATCH(AJ$1,城镇人口!$1:$1,0))</f>
        <v>616446.70773061924</v>
      </c>
      <c r="AK32" s="40">
        <f>INDEX(人口源表!$1:$1048576,MATCH($B32,人口源表!$A:$A,0),MATCH(AK$1,人口源表!$1:$1,0))-INDEX(城镇人口!$1:$1048576,MATCH($B32,城镇人口!$B:$B,0),MATCH(AK$1,城镇人口!$1:$1,0))</f>
        <v>605503.03287433437</v>
      </c>
      <c r="AL32" s="40">
        <f>INDEX(人口源表!$1:$1048576,MATCH($B32,人口源表!$A:$A,0),MATCH(AL$1,人口源表!$1:$1,0))-INDEX(城镇人口!$1:$1048576,MATCH($B32,城镇人口!$B:$B,0),MATCH(AL$1,城镇人口!$1:$1,0))</f>
        <v>594610.09407495265</v>
      </c>
      <c r="AM32" s="40">
        <f>INDEX(人口源表!$1:$1048576,MATCH($B32,人口源表!$A:$A,0),MATCH(AM$1,人口源表!$1:$1,0))-INDEX(城镇人口!$1:$1048576,MATCH($B32,城镇人口!$B:$B,0),MATCH(AM$1,城镇人口!$1:$1,0))</f>
        <v>583783.60883220518</v>
      </c>
      <c r="AN32" s="40">
        <f>INDEX(人口源表!$1:$1048576,MATCH($B32,人口源表!$A:$A,0),MATCH(AN$1,人口源表!$1:$1,0))-INDEX(城镇人口!$1:$1048576,MATCH($B32,城镇人口!$B:$B,0),MATCH(AN$1,城镇人口!$1:$1,0))</f>
        <v>573037.02196644456</v>
      </c>
      <c r="AO32" s="40">
        <f>INDEX(人口源表!$1:$1048576,MATCH($B32,人口源表!$A:$A,0),MATCH(AO$1,人口源表!$1:$1,0))-INDEX(城镇人口!$1:$1048576,MATCH($B32,城镇人口!$B:$B,0),MATCH(AO$1,城镇人口!$1:$1,0))</f>
        <v>562383.90672384924</v>
      </c>
      <c r="AP32" s="40">
        <f>INDEX(人口源表!$1:$1048576,MATCH($B32,人口源表!$A:$A,0),MATCH(AP$1,人口源表!$1:$1,0))-INDEX(城镇人口!$1:$1048576,MATCH($B32,城镇人口!$B:$B,0),MATCH(AP$1,城镇人口!$1:$1,0))</f>
        <v>551835.91717673163</v>
      </c>
      <c r="AQ32" s="40">
        <f>INDEX(人口源表!$1:$1048576,MATCH($B32,人口源表!$A:$A,0),MATCH(AQ$1,人口源表!$1:$1,0))-INDEX(城镇人口!$1:$1048576,MATCH($B32,城镇人口!$B:$B,0),MATCH(AQ$1,城镇人口!$1:$1,0))</f>
        <v>541403.13619851437</v>
      </c>
      <c r="AR32" s="40">
        <f>INDEX(人口源表!$1:$1048576,MATCH($B32,人口源表!$A:$A,0),MATCH(AR$1,人口源表!$1:$1,0))-INDEX(城镇人口!$1:$1048576,MATCH($B32,城镇人口!$B:$B,0),MATCH(AR$1,城镇人口!$1:$1,0))</f>
        <v>531095.53881044011</v>
      </c>
      <c r="AS32" s="40">
        <f>INDEX(人口源表!$1:$1048576,MATCH($B32,人口源表!$A:$A,0),MATCH(AS$1,人口源表!$1:$1,0))-INDEX(城镇人口!$1:$1048576,MATCH($B32,城镇人口!$B:$B,0),MATCH(AS$1,城镇人口!$1:$1,0))</f>
        <v>520921.29499087762</v>
      </c>
      <c r="AT32" s="40">
        <f>INDEX(人口源表!$1:$1048576,MATCH($B32,人口源表!$A:$A,0),MATCH(AT$1,人口源表!$1:$1,0))-INDEX(城镇人口!$1:$1048576,MATCH($B32,城镇人口!$B:$B,0),MATCH(AT$1,城镇人口!$1:$1,0))</f>
        <v>510887.94286926487</v>
      </c>
      <c r="AU32" s="40">
        <f>INDEX(人口源表!$1:$1048576,MATCH($B32,人口源表!$A:$A,0),MATCH(AU$1,人口源表!$1:$1,0))-INDEX(城镇人口!$1:$1048576,MATCH($B32,城镇人口!$B:$B,0),MATCH(AU$1,城镇人口!$1:$1,0))</f>
        <v>501002.12446733168</v>
      </c>
      <c r="AV32" s="40">
        <f>INDEX(人口源表!$1:$1048576,MATCH($B32,人口源表!$A:$A,0),MATCH(AV$1,人口源表!$1:$1,0))-INDEX(城镇人口!$1:$1048576,MATCH($B32,城镇人口!$B:$B,0),MATCH(AV$1,城镇人口!$1:$1,0))</f>
        <v>491268.79433132079</v>
      </c>
    </row>
    <row r="33" spans="1:48" x14ac:dyDescent="0.15">
      <c r="A33" s="4" t="s">
        <v>861</v>
      </c>
      <c r="B33" s="4" t="s">
        <v>88</v>
      </c>
      <c r="C33" s="34">
        <f>VLOOKUP(B33,'[1]2016省城人口总结（根）'!B:C,2,FALSE)/100</f>
        <v>0.54371499999999995</v>
      </c>
      <c r="D33" s="40">
        <f>INDEX(人口源表!$1:$1048576,MATCH($B33,人口源表!$A:$A,0),MATCH(D$1,人口源表!$1:$1,0))-INDEX(城镇人口!$1:$1048576,MATCH($B33,城镇人口!$B:$B,0),MATCH(D$1,城镇人口!$1:$1,0))</f>
        <v>792281.75595991442</v>
      </c>
      <c r="E33" s="40">
        <f>INDEX(人口源表!$1:$1048576,MATCH($B33,人口源表!$A:$A,0),MATCH(E$1,人口源表!$1:$1,0))-INDEX(城镇人口!$1:$1048576,MATCH($B33,城镇人口!$B:$B,0),MATCH(E$1,城镇人口!$1:$1,0))</f>
        <v>780347.11861184798</v>
      </c>
      <c r="F33" s="40">
        <f>INDEX(人口源表!$1:$1048576,MATCH($B33,人口源表!$A:$A,0),MATCH(F$1,人口源表!$1:$1,0))-INDEX(城镇人口!$1:$1048576,MATCH($B33,城镇人口!$B:$B,0),MATCH(F$1,城镇人口!$1:$1,0))</f>
        <v>767611.2719453515</v>
      </c>
      <c r="G33" s="40">
        <f>INDEX(人口源表!$1:$1048576,MATCH($B33,人口源表!$A:$A,0),MATCH(G$1,人口源表!$1:$1,0))-INDEX(城镇人口!$1:$1048576,MATCH($B33,城镇人口!$B:$B,0),MATCH(G$1,城镇人口!$1:$1,0))</f>
        <v>653865.4284396061</v>
      </c>
      <c r="H33" s="40">
        <f>INDEX(人口源表!$1:$1048576,MATCH($B33,人口源表!$A:$A,0),MATCH(H$1,人口源表!$1:$1,0))-INDEX(城镇人口!$1:$1048576,MATCH($B33,城镇人口!$B:$B,0),MATCH(H$1,城镇人口!$1:$1,0))</f>
        <v>643664.87970449671</v>
      </c>
      <c r="I33" s="40">
        <f>INDEX(人口源表!$1:$1048576,MATCH($B33,人口源表!$A:$A,0),MATCH(I$1,人口源表!$1:$1,0))-INDEX(城镇人口!$1:$1048576,MATCH($B33,城镇人口!$B:$B,0),MATCH(I$1,城镇人口!$1:$1,0))</f>
        <v>638611.23804974731</v>
      </c>
      <c r="J33" s="40">
        <f>INDEX(人口源表!$1:$1048576,MATCH($B33,人口源表!$A:$A,0),MATCH(J$1,人口源表!$1:$1,0))-INDEX(城镇人口!$1:$1048576,MATCH($B33,城镇人口!$B:$B,0),MATCH(J$1,城镇人口!$1:$1,0))</f>
        <v>632697.55245314259</v>
      </c>
      <c r="K33" s="40">
        <f>INDEX(人口源表!$1:$1048576,MATCH($B33,人口源表!$A:$A,0),MATCH(K$1,人口源表!$1:$1,0))-INDEX(城镇人口!$1:$1048576,MATCH($B33,城镇人口!$B:$B,0),MATCH(K$1,城镇人口!$1:$1,0))</f>
        <v>625981.79198289406</v>
      </c>
      <c r="L33" s="40">
        <f>INDEX(人口源表!$1:$1048576,MATCH($B33,人口源表!$A:$A,0),MATCH(L$1,人口源表!$1:$1,0))-INDEX(城镇人口!$1:$1048576,MATCH($B33,城镇人口!$B:$B,0),MATCH(L$1,城镇人口!$1:$1,0))</f>
        <v>618518.99939913198</v>
      </c>
      <c r="M33" s="40">
        <f>INDEX(人口源表!$1:$1048576,MATCH($B33,人口源表!$A:$A,0),MATCH(M$1,人口源表!$1:$1,0))-INDEX(城镇人口!$1:$1048576,MATCH($B33,城镇人口!$B:$B,0),MATCH(M$1,城镇人口!$1:$1,0))</f>
        <v>610362.15144491533</v>
      </c>
      <c r="N33" s="40">
        <f>INDEX(人口源表!$1:$1048576,MATCH($B33,人口源表!$A:$A,0),MATCH(N$1,人口源表!$1:$1,0))-INDEX(城镇人口!$1:$1048576,MATCH($B33,城镇人口!$B:$B,0),MATCH(N$1,城镇人口!$1:$1,0))</f>
        <v>601562.94860144472</v>
      </c>
      <c r="O33" s="40">
        <f>INDEX(人口源表!$1:$1048576,MATCH($B33,人口源表!$A:$A,0),MATCH(O$1,人口源表!$1:$1,0))-INDEX(城镇人口!$1:$1048576,MATCH($B33,城镇人口!$B:$B,0),MATCH(O$1,城镇人口!$1:$1,0))</f>
        <v>592171.02632074582</v>
      </c>
      <c r="P33" s="40">
        <f>INDEX(人口源表!$1:$1048576,MATCH($B33,人口源表!$A:$A,0),MATCH(P$1,人口源表!$1:$1,0))-INDEX(城镇人口!$1:$1048576,MATCH($B33,城镇人口!$B:$B,0),MATCH(P$1,城镇人口!$1:$1,0))</f>
        <v>582233.24033121543</v>
      </c>
      <c r="Q33" s="40">
        <f>INDEX(人口源表!$1:$1048576,MATCH($B33,人口源表!$A:$A,0),MATCH(Q$1,人口源表!$1:$1,0))-INDEX(城镇人口!$1:$1048576,MATCH($B33,城镇人口!$B:$B,0),MATCH(Q$1,城镇人口!$1:$1,0))</f>
        <v>571795.57548327511</v>
      </c>
      <c r="R33" s="40">
        <f>INDEX(人口源表!$1:$1048576,MATCH($B33,人口源表!$A:$A,0),MATCH(R$1,人口源表!$1:$1,0))-INDEX(城镇人口!$1:$1048576,MATCH($B33,城镇人口!$B:$B,0),MATCH(R$1,城镇人口!$1:$1,0))</f>
        <v>560901.64947816345</v>
      </c>
      <c r="S33" s="40">
        <f>INDEX(人口源表!$1:$1048576,MATCH($B33,人口源表!$A:$A,0),MATCH(S$1,人口源表!$1:$1,0))-INDEX(城镇人口!$1:$1048576,MATCH($B33,城镇人口!$B:$B,0),MATCH(S$1,城镇人口!$1:$1,0))</f>
        <v>554623.05227709352</v>
      </c>
      <c r="T33" s="40">
        <f>INDEX(人口源表!$1:$1048576,MATCH($B33,人口源表!$A:$A,0),MATCH(T$1,人口源表!$1:$1,0))-INDEX(城镇人口!$1:$1048576,MATCH($B33,城镇人口!$B:$B,0),MATCH(T$1,城镇人口!$1:$1,0))</f>
        <v>548016.75519686239</v>
      </c>
      <c r="U33" s="40">
        <f>INDEX(人口源表!$1:$1048576,MATCH($B33,人口源表!$A:$A,0),MATCH(U$1,人口源表!$1:$1,0))-INDEX(城镇人口!$1:$1048576,MATCH($B33,城镇人口!$B:$B,0),MATCH(U$1,城镇人口!$1:$1,0))</f>
        <v>541112.68294235494</v>
      </c>
      <c r="V33" s="40">
        <f>INDEX(人口源表!$1:$1048576,MATCH($B33,人口源表!$A:$A,0),MATCH(V$1,人口源表!$1:$1,0))-INDEX(城镇人口!$1:$1048576,MATCH($B33,城镇人口!$B:$B,0),MATCH(V$1,城镇人口!$1:$1,0))</f>
        <v>533940.06820533657</v>
      </c>
      <c r="W33" s="40">
        <f>INDEX(人口源表!$1:$1048576,MATCH($B33,人口源表!$A:$A,0),MATCH(W$1,人口源表!$1:$1,0))-INDEX(城镇人口!$1:$1048576,MATCH($B33,城镇人口!$B:$B,0),MATCH(W$1,城镇人口!$1:$1,0))</f>
        <v>526525.73638022738</v>
      </c>
      <c r="X33" s="40">
        <f>INDEX(人口源表!$1:$1048576,MATCH($B33,人口源表!$A:$A,0),MATCH(X$1,人口源表!$1:$1,0))-INDEX(城镇人口!$1:$1048576,MATCH($B33,城镇人口!$B:$B,0),MATCH(X$1,城镇人口!$1:$1,0))</f>
        <v>518896.20653236459</v>
      </c>
      <c r="Y33" s="40">
        <f>INDEX(人口源表!$1:$1048576,MATCH($B33,人口源表!$A:$A,0),MATCH(Y$1,人口源表!$1:$1,0))-INDEX(城镇人口!$1:$1048576,MATCH($B33,城镇人口!$B:$B,0),MATCH(Y$1,城镇人口!$1:$1,0))</f>
        <v>511076.32786804612</v>
      </c>
      <c r="Z33" s="40">
        <f>INDEX(人口源表!$1:$1048576,MATCH($B33,人口源表!$A:$A,0),MATCH(Z$1,人口源表!$1:$1,0))-INDEX(城镇人口!$1:$1048576,MATCH($B33,城镇人口!$B:$B,0),MATCH(Z$1,城镇人口!$1:$1,0))</f>
        <v>503089.65231560776</v>
      </c>
      <c r="AA33" s="40">
        <f>INDEX(人口源表!$1:$1048576,MATCH($B33,人口源表!$A:$A,0),MATCH(AA$1,人口源表!$1:$1,0))-INDEX(城镇人口!$1:$1048576,MATCH($B33,城镇人口!$B:$B,0),MATCH(AA$1,城镇人口!$1:$1,0))</f>
        <v>494959.1156837598</v>
      </c>
      <c r="AB33" s="40">
        <f>INDEX(人口源表!$1:$1048576,MATCH($B33,人口源表!$A:$A,0),MATCH(AB$1,人口源表!$1:$1,0))-INDEX(城镇人口!$1:$1048576,MATCH($B33,城镇人口!$B:$B,0),MATCH(AB$1,城镇人口!$1:$1,0))</f>
        <v>486705.73121429712</v>
      </c>
      <c r="AC33" s="40">
        <f>INDEX(人口源表!$1:$1048576,MATCH($B33,人口源表!$A:$A,0),MATCH(AC$1,人口源表!$1:$1,0))-INDEX(城镇人口!$1:$1048576,MATCH($B33,城镇人口!$B:$B,0),MATCH(AC$1,城镇人口!$1:$1,0))</f>
        <v>479586.72348589718</v>
      </c>
      <c r="AD33" s="40">
        <f>INDEX(人口源表!$1:$1048576,MATCH($B33,人口源表!$A:$A,0),MATCH(AD$1,人口源表!$1:$1,0))-INDEX(城镇人口!$1:$1048576,MATCH($B33,城镇人口!$B:$B,0),MATCH(AD$1,城镇人口!$1:$1,0))</f>
        <v>472377.5932333821</v>
      </c>
      <c r="AE33" s="40">
        <f>INDEX(人口源表!$1:$1048576,MATCH($B33,人口源表!$A:$A,0),MATCH(AE$1,人口源表!$1:$1,0))-INDEX(城镇人口!$1:$1048576,MATCH($B33,城镇人口!$B:$B,0),MATCH(AE$1,城镇人口!$1:$1,0))</f>
        <v>465095.29770907131</v>
      </c>
      <c r="AF33" s="40">
        <f>INDEX(人口源表!$1:$1048576,MATCH($B33,人口源表!$A:$A,0),MATCH(AF$1,人口源表!$1:$1,0))-INDEX(城镇人口!$1:$1048576,MATCH($B33,城镇人口!$B:$B,0),MATCH(AF$1,城镇人口!$1:$1,0))</f>
        <v>457755.74703255028</v>
      </c>
      <c r="AG33" s="40">
        <f>INDEX(人口源表!$1:$1048576,MATCH($B33,人口源表!$A:$A,0),MATCH(AG$1,人口源表!$1:$1,0))-INDEX(城镇人口!$1:$1048576,MATCH($B33,城镇人口!$B:$B,0),MATCH(AG$1,城镇人口!$1:$1,0))</f>
        <v>450373.82601775322</v>
      </c>
      <c r="AH33" s="40">
        <f>INDEX(人口源表!$1:$1048576,MATCH($B33,人口源表!$A:$A,0),MATCH(AH$1,人口源表!$1:$1,0))-INDEX(城镇人口!$1:$1048576,MATCH($B33,城镇人口!$B:$B,0),MATCH(AH$1,城镇人口!$1:$1,0))</f>
        <v>442964.03465027839</v>
      </c>
      <c r="AI33" s="40">
        <f>INDEX(人口源表!$1:$1048576,MATCH($B33,人口源表!$A:$A,0),MATCH(AI$1,人口源表!$1:$1,0))-INDEX(城镇人口!$1:$1048576,MATCH($B33,城镇人口!$B:$B,0),MATCH(AI$1,城镇人口!$1:$1,0))</f>
        <v>435539.258036474</v>
      </c>
      <c r="AJ33" s="40">
        <f>INDEX(人口源表!$1:$1048576,MATCH($B33,人口源表!$A:$A,0),MATCH(AJ$1,人口源表!$1:$1,0))-INDEX(城镇人口!$1:$1048576,MATCH($B33,城镇人口!$B:$B,0),MATCH(AJ$1,城镇人口!$1:$1,0))</f>
        <v>428112.33484680054</v>
      </c>
      <c r="AK33" s="40">
        <f>INDEX(人口源表!$1:$1048576,MATCH($B33,人口源表!$A:$A,0),MATCH(AK$1,人口源表!$1:$1,0))-INDEX(城镇人口!$1:$1048576,MATCH($B33,城镇人口!$B:$B,0),MATCH(AK$1,城镇人口!$1:$1,0))</f>
        <v>420694.53408460517</v>
      </c>
      <c r="AL33" s="40">
        <f>INDEX(人口源表!$1:$1048576,MATCH($B33,人口源表!$A:$A,0),MATCH(AL$1,人口源表!$1:$1,0))-INDEX(城镇人口!$1:$1048576,MATCH($B33,城镇人口!$B:$B,0),MATCH(AL$1,城镇人口!$1:$1,0))</f>
        <v>413296.20172328805</v>
      </c>
      <c r="AM33" s="40">
        <f>INDEX(人口源表!$1:$1048576,MATCH($B33,人口源表!$A:$A,0),MATCH(AM$1,人口源表!$1:$1,0))-INDEX(城镇人口!$1:$1048576,MATCH($B33,城镇人口!$B:$B,0),MATCH(AM$1,城镇人口!$1:$1,0))</f>
        <v>405927.67225834925</v>
      </c>
      <c r="AN33" s="40">
        <f>INDEX(人口源表!$1:$1048576,MATCH($B33,人口源表!$A:$A,0),MATCH(AN$1,人口源表!$1:$1,0))-INDEX(城镇人口!$1:$1048576,MATCH($B33,城镇人口!$B:$B,0),MATCH(AN$1,城镇人口!$1:$1,0))</f>
        <v>398597.78540939698</v>
      </c>
      <c r="AO33" s="40">
        <f>INDEX(人口源表!$1:$1048576,MATCH($B33,人口源表!$A:$A,0),MATCH(AO$1,人口源表!$1:$1,0))-INDEX(城镇人口!$1:$1048576,MATCH($B33,城镇人口!$B:$B,0),MATCH(AO$1,城镇人口!$1:$1,0))</f>
        <v>391314.80861130508</v>
      </c>
      <c r="AP33" s="40">
        <f>INDEX(人口源表!$1:$1048576,MATCH($B33,人口源表!$A:$A,0),MATCH(AP$1,人口源表!$1:$1,0))-INDEX(城镇人口!$1:$1048576,MATCH($B33,城镇人口!$B:$B,0),MATCH(AP$1,城镇人口!$1:$1,0))</f>
        <v>384086.15962748183</v>
      </c>
      <c r="AQ33" s="40">
        <f>INDEX(人口源表!$1:$1048576,MATCH($B33,人口源表!$A:$A,0),MATCH(AQ$1,人口源表!$1:$1,0))-INDEX(城镇人口!$1:$1048576,MATCH($B33,城镇人口!$B:$B,0),MATCH(AQ$1,城镇人口!$1:$1,0))</f>
        <v>376918.43079586769</v>
      </c>
      <c r="AR33" s="40">
        <f>INDEX(人口源表!$1:$1048576,MATCH($B33,人口源表!$A:$A,0),MATCH(AR$1,人口源表!$1:$1,0))-INDEX(城镇人口!$1:$1048576,MATCH($B33,城镇人口!$B:$B,0),MATCH(AR$1,城镇人口!$1:$1,0))</f>
        <v>369817.97896496987</v>
      </c>
      <c r="AS33" s="40">
        <f>INDEX(人口源表!$1:$1048576,MATCH($B33,人口源表!$A:$A,0),MATCH(AS$1,人口源表!$1:$1,0))-INDEX(城镇人口!$1:$1048576,MATCH($B33,城镇人口!$B:$B,0),MATCH(AS$1,城镇人口!$1:$1,0))</f>
        <v>362789.80327199679</v>
      </c>
      <c r="AT33" s="40">
        <f>INDEX(人口源表!$1:$1048576,MATCH($B33,人口源表!$A:$A,0),MATCH(AT$1,人口源表!$1:$1,0))-INDEX(城镇人口!$1:$1048576,MATCH($B33,城镇人口!$B:$B,0),MATCH(AT$1,城镇人口!$1:$1,0))</f>
        <v>355838.70632651891</v>
      </c>
      <c r="AU33" s="40">
        <f>INDEX(人口源表!$1:$1048576,MATCH($B33,人口源表!$A:$A,0),MATCH(AU$1,人口源表!$1:$1,0))-INDEX(城镇人口!$1:$1048576,MATCH($B33,城镇人口!$B:$B,0),MATCH(AU$1,城镇人口!$1:$1,0))</f>
        <v>348968.46868096816</v>
      </c>
      <c r="AV33" s="40">
        <f>INDEX(人口源表!$1:$1048576,MATCH($B33,人口源表!$A:$A,0),MATCH(AV$1,人口源表!$1:$1,0))-INDEX(城镇人口!$1:$1048576,MATCH($B33,城镇人口!$B:$B,0),MATCH(AV$1,城镇人口!$1:$1,0))</f>
        <v>342182.703463919</v>
      </c>
    </row>
    <row r="34" spans="1:48" x14ac:dyDescent="0.15">
      <c r="A34" s="4" t="s">
        <v>861</v>
      </c>
      <c r="B34" s="4" t="s">
        <v>90</v>
      </c>
      <c r="C34" s="34">
        <f>VLOOKUP(B34,'[1]2016省城人口总结（根）'!B:C,2,FALSE)/100</f>
        <v>0.54371499999999995</v>
      </c>
      <c r="D34" s="40">
        <f>INDEX(人口源表!$1:$1048576,MATCH($B34,人口源表!$A:$A,0),MATCH(D$1,人口源表!$1:$1,0))-INDEX(城镇人口!$1:$1048576,MATCH($B34,城镇人口!$B:$B,0),MATCH(D$1,城镇人口!$1:$1,0))</f>
        <v>1001047.1709833527</v>
      </c>
      <c r="E34" s="40">
        <f>INDEX(人口源表!$1:$1048576,MATCH($B34,人口源表!$A:$A,0),MATCH(E$1,人口源表!$1:$1,0))-INDEX(城镇人口!$1:$1048576,MATCH($B34,城镇人口!$B:$B,0),MATCH(E$1,城镇人口!$1:$1,0))</f>
        <v>983682.2147390584</v>
      </c>
      <c r="F34" s="40">
        <f>INDEX(人口源表!$1:$1048576,MATCH($B34,人口源表!$A:$A,0),MATCH(F$1,人口源表!$1:$1,0))-INDEX(城镇人口!$1:$1048576,MATCH($B34,城镇人口!$B:$B,0),MATCH(F$1,城镇人口!$1:$1,0))</f>
        <v>965478.39923628117</v>
      </c>
      <c r="G34" s="40">
        <f>INDEX(人口源表!$1:$1048576,MATCH($B34,人口源表!$A:$A,0),MATCH(G$1,人口源表!$1:$1,0))-INDEX(城镇人口!$1:$1048576,MATCH($B34,城镇人口!$B:$B,0),MATCH(G$1,城镇人口!$1:$1,0))</f>
        <v>727424.2992478318</v>
      </c>
      <c r="H34" s="40">
        <f>INDEX(人口源表!$1:$1048576,MATCH($B34,人口源表!$A:$A,0),MATCH(H$1,人口源表!$1:$1,0))-INDEX(城镇人口!$1:$1048576,MATCH($B34,城镇人口!$B:$B,0),MATCH(H$1,城镇人口!$1:$1,0))</f>
        <v>713762.54692274076</v>
      </c>
      <c r="I34" s="40">
        <f>INDEX(人口源表!$1:$1048576,MATCH($B34,人口源表!$A:$A,0),MATCH(I$1,人口源表!$1:$1,0))-INDEX(城镇人口!$1:$1048576,MATCH($B34,城镇人口!$B:$B,0),MATCH(I$1,城镇人口!$1:$1,0))</f>
        <v>706101.08699455753</v>
      </c>
      <c r="J34" s="40">
        <f>INDEX(人口源表!$1:$1048576,MATCH($B34,人口源表!$A:$A,0),MATCH(J$1,人口源表!$1:$1,0))-INDEX(城镇人口!$1:$1048576,MATCH($B34,城镇人口!$B:$B,0),MATCH(J$1,城镇人口!$1:$1,0))</f>
        <v>697731.02587510447</v>
      </c>
      <c r="K34" s="40">
        <f>INDEX(人口源表!$1:$1048576,MATCH($B34,人口源表!$A:$A,0),MATCH(K$1,人口源表!$1:$1,0))-INDEX(城镇人口!$1:$1048576,MATCH($B34,城镇人口!$B:$B,0),MATCH(K$1,城镇人口!$1:$1,0))</f>
        <v>688690.6862632921</v>
      </c>
      <c r="L34" s="40">
        <f>INDEX(人口源表!$1:$1048576,MATCH($B34,人口源表!$A:$A,0),MATCH(L$1,人口源表!$1:$1,0))-INDEX(城镇人口!$1:$1048576,MATCH($B34,城镇人口!$B:$B,0),MATCH(L$1,城镇人口!$1:$1,0))</f>
        <v>679019.04640071362</v>
      </c>
      <c r="M34" s="40">
        <f>INDEX(人口源表!$1:$1048576,MATCH($B34,人口源表!$A:$A,0),MATCH(M$1,人口源表!$1:$1,0))-INDEX(城镇人口!$1:$1048576,MATCH($B34,城镇人口!$B:$B,0),MATCH(M$1,城镇人口!$1:$1,0))</f>
        <v>668753.30043673655</v>
      </c>
      <c r="N34" s="40">
        <f>INDEX(人口源表!$1:$1048576,MATCH($B34,人口源表!$A:$A,0),MATCH(N$1,人口源表!$1:$1,0))-INDEX(城镇人口!$1:$1048576,MATCH($B34,城镇人口!$B:$B,0),MATCH(N$1,城镇人口!$1:$1,0))</f>
        <v>657931.60888602678</v>
      </c>
      <c r="O34" s="40">
        <f>INDEX(人口源表!$1:$1048576,MATCH($B34,人口源表!$A:$A,0),MATCH(O$1,人口源表!$1:$1,0))-INDEX(城镇人口!$1:$1048576,MATCH($B34,城镇人口!$B:$B,0),MATCH(O$1,城镇人口!$1:$1,0))</f>
        <v>646591.07562064938</v>
      </c>
      <c r="P34" s="40">
        <f>INDEX(人口源表!$1:$1048576,MATCH($B34,人口源表!$A:$A,0),MATCH(P$1,人口源表!$1:$1,0))-INDEX(城镇人口!$1:$1048576,MATCH($B34,城镇人口!$B:$B,0),MATCH(P$1,城镇人口!$1:$1,0))</f>
        <v>634768.86894465215</v>
      </c>
      <c r="Q34" s="40">
        <f>INDEX(人口源表!$1:$1048576,MATCH($B34,人口源表!$A:$A,0),MATCH(Q$1,人口源表!$1:$1,0))-INDEX(城镇人口!$1:$1048576,MATCH($B34,城镇人口!$B:$B,0),MATCH(Q$1,城镇人口!$1:$1,0))</f>
        <v>622501.77443300397</v>
      </c>
      <c r="R34" s="40">
        <f>INDEX(人口源表!$1:$1048576,MATCH($B34,人口源表!$A:$A,0),MATCH(R$1,人口源表!$1:$1,0))-INDEX(城镇人口!$1:$1048576,MATCH($B34,城镇人口!$B:$B,0),MATCH(R$1,城镇人口!$1:$1,0))</f>
        <v>609825.06865744549</v>
      </c>
      <c r="S34" s="40">
        <f>INDEX(人口源表!$1:$1048576,MATCH($B34,人口源表!$A:$A,0),MATCH(S$1,人口源表!$1:$1,0))-INDEX(城镇人口!$1:$1048576,MATCH($B34,城镇人口!$B:$B,0),MATCH(S$1,城镇人口!$1:$1,0))</f>
        <v>602236.01972791087</v>
      </c>
      <c r="T34" s="40">
        <f>INDEX(人口源表!$1:$1048576,MATCH($B34,人口源表!$A:$A,0),MATCH(T$1,人口源表!$1:$1,0))-INDEX(城镇人口!$1:$1048576,MATCH($B34,城镇人口!$B:$B,0),MATCH(T$1,城镇人口!$1:$1,0))</f>
        <v>594345.93304170901</v>
      </c>
      <c r="U34" s="40">
        <f>INDEX(人口源表!$1:$1048576,MATCH($B34,人口源表!$A:$A,0),MATCH(U$1,人口源表!$1:$1,0))-INDEX(城镇人口!$1:$1048576,MATCH($B34,城镇人口!$B:$B,0),MATCH(U$1,城镇人口!$1:$1,0))</f>
        <v>586180.30770195392</v>
      </c>
      <c r="V34" s="40">
        <f>INDEX(人口源表!$1:$1048576,MATCH($B34,人口源表!$A:$A,0),MATCH(V$1,人口源表!$1:$1,0))-INDEX(城镇人口!$1:$1048576,MATCH($B34,城镇人口!$B:$B,0),MATCH(V$1,城镇人口!$1:$1,0))</f>
        <v>577765.13805178064</v>
      </c>
      <c r="W34" s="40">
        <f>INDEX(人口源表!$1:$1048576,MATCH($B34,人口源表!$A:$A,0),MATCH(W$1,人口源表!$1:$1,0))-INDEX(城镇人口!$1:$1048576,MATCH($B34,城镇人口!$B:$B,0),MATCH(W$1,城镇人口!$1:$1,0))</f>
        <v>569125.49241229449</v>
      </c>
      <c r="X34" s="40">
        <f>INDEX(人口源表!$1:$1048576,MATCH($B34,人口源表!$A:$A,0),MATCH(X$1,人口源表!$1:$1,0))-INDEX(城镇人口!$1:$1048576,MATCH($B34,城镇人口!$B:$B,0),MATCH(X$1,城镇人口!$1:$1,0))</f>
        <v>560286.87372005335</v>
      </c>
      <c r="Y34" s="40">
        <f>INDEX(人口源表!$1:$1048576,MATCH($B34,人口源表!$A:$A,0),MATCH(Y$1,人口源表!$1:$1,0))-INDEX(城镇人口!$1:$1048576,MATCH($B34,城镇人口!$B:$B,0),MATCH(Y$1,城镇人口!$1:$1,0))</f>
        <v>551273.82370992634</v>
      </c>
      <c r="Z34" s="40">
        <f>INDEX(人口源表!$1:$1048576,MATCH($B34,人口源表!$A:$A,0),MATCH(Z$1,人口源表!$1:$1,0))-INDEX(城镇人口!$1:$1048576,MATCH($B34,城镇人口!$B:$B,0),MATCH(Z$1,城镇人口!$1:$1,0))</f>
        <v>542110.26272062026</v>
      </c>
      <c r="AA34" s="40">
        <f>INDEX(人口源表!$1:$1048576,MATCH($B34,人口源表!$A:$A,0),MATCH(AA$1,人口源表!$1:$1,0))-INDEX(城镇人口!$1:$1048576,MATCH($B34,城镇人口!$B:$B,0),MATCH(AA$1,城镇人口!$1:$1,0))</f>
        <v>532820.79353760043</v>
      </c>
      <c r="AB34" s="40">
        <f>INDEX(人口源表!$1:$1048576,MATCH($B34,人口源表!$A:$A,0),MATCH(AB$1,人口源表!$1:$1,0))-INDEX(城镇人口!$1:$1048576,MATCH($B34,城镇人口!$B:$B,0),MATCH(AB$1,城镇人口!$1:$1,0))</f>
        <v>523428.35372415558</v>
      </c>
      <c r="AC34" s="40">
        <f>INDEX(人口源表!$1:$1048576,MATCH($B34,人口源表!$A:$A,0),MATCH(AC$1,人口源表!$1:$1,0))-INDEX(城镇人口!$1:$1048576,MATCH($B34,城镇人口!$B:$B,0),MATCH(AC$1,城镇人口!$1:$1,0))</f>
        <v>515285.03540960886</v>
      </c>
      <c r="AD34" s="40">
        <f>INDEX(人口源表!$1:$1048576,MATCH($B34,人口源表!$A:$A,0),MATCH(AD$1,人口源表!$1:$1,0))-INDEX(城镇人口!$1:$1048576,MATCH($B34,城镇人口!$B:$B,0),MATCH(AD$1,城镇人口!$1:$1,0))</f>
        <v>507074.65535907587</v>
      </c>
      <c r="AE34" s="40">
        <f>INDEX(人口源表!$1:$1048576,MATCH($B34,人口源表!$A:$A,0),MATCH(AE$1,人口源表!$1:$1,0))-INDEX(城镇人口!$1:$1048576,MATCH($B34,城镇人口!$B:$B,0),MATCH(AE$1,城镇人口!$1:$1,0))</f>
        <v>498819.0038310308</v>
      </c>
      <c r="AF34" s="40">
        <f>INDEX(人口源表!$1:$1048576,MATCH($B34,人口源表!$A:$A,0),MATCH(AF$1,人口源表!$1:$1,0))-INDEX(城镇人口!$1:$1048576,MATCH($B34,城镇人口!$B:$B,0),MATCH(AF$1,城镇人口!$1:$1,0))</f>
        <v>490538.02844091412</v>
      </c>
      <c r="AG34" s="40">
        <f>INDEX(人口源表!$1:$1048576,MATCH($B34,人口源表!$A:$A,0),MATCH(AG$1,人口源表!$1:$1,0))-INDEX(城镇人口!$1:$1048576,MATCH($B34,城镇人口!$B:$B,0),MATCH(AG$1,城镇人口!$1:$1,0))</f>
        <v>482252.99816101231</v>
      </c>
      <c r="AH34" s="40">
        <f>INDEX(人口源表!$1:$1048576,MATCH($B34,人口源表!$A:$A,0),MATCH(AH$1,人口源表!$1:$1,0))-INDEX(城镇人口!$1:$1048576,MATCH($B34,城镇人口!$B:$B,0),MATCH(AH$1,城镇人口!$1:$1,0))</f>
        <v>473983.63748996914</v>
      </c>
      <c r="AI34" s="40">
        <f>INDEX(人口源表!$1:$1048576,MATCH($B34,人口源表!$A:$A,0),MATCH(AI$1,人口源表!$1:$1,0))-INDEX(城镇人口!$1:$1048576,MATCH($B34,城镇人口!$B:$B,0),MATCH(AI$1,城镇人口!$1:$1,0))</f>
        <v>465749.99919062457</v>
      </c>
      <c r="AJ34" s="40">
        <f>INDEX(人口源表!$1:$1048576,MATCH($B34,人口源表!$A:$A,0),MATCH(AJ$1,人口源表!$1:$1,0))-INDEX(城镇人口!$1:$1048576,MATCH($B34,城镇人口!$B:$B,0),MATCH(AJ$1,城镇人口!$1:$1,0))</f>
        <v>457571.50753127027</v>
      </c>
      <c r="AK34" s="40">
        <f>INDEX(人口源表!$1:$1048576,MATCH($B34,人口源表!$A:$A,0),MATCH(AK$1,人口源表!$1:$1,0))-INDEX(城镇人口!$1:$1048576,MATCH($B34,城镇人口!$B:$B,0),MATCH(AK$1,城镇人口!$1:$1,0))</f>
        <v>449466.95232961746</v>
      </c>
      <c r="AL34" s="40">
        <f>INDEX(人口源表!$1:$1048576,MATCH($B34,人口源表!$A:$A,0),MATCH(AL$1,人口源表!$1:$1,0))-INDEX(城镇人口!$1:$1048576,MATCH($B34,城镇人口!$B:$B,0),MATCH(AL$1,城镇人口!$1:$1,0))</f>
        <v>441455.08038620173</v>
      </c>
      <c r="AM34" s="40">
        <f>INDEX(人口源表!$1:$1048576,MATCH($B34,人口源表!$A:$A,0),MATCH(AM$1,人口源表!$1:$1,0))-INDEX(城镇人口!$1:$1048576,MATCH($B34,城镇人口!$B:$B,0),MATCH(AM$1,城镇人口!$1:$1,0))</f>
        <v>433554.26692489127</v>
      </c>
      <c r="AN34" s="40">
        <f>INDEX(人口源表!$1:$1048576,MATCH($B34,人口源表!$A:$A,0),MATCH(AN$1,人口源表!$1:$1,0))-INDEX(城镇人口!$1:$1048576,MATCH($B34,城镇人口!$B:$B,0),MATCH(AN$1,城镇人口!$1:$1,0))</f>
        <v>425781.61577386444</v>
      </c>
      <c r="AO34" s="40">
        <f>INDEX(人口源表!$1:$1048576,MATCH($B34,人口源表!$A:$A,0),MATCH(AO$1,人口源表!$1:$1,0))-INDEX(城镇人口!$1:$1048576,MATCH($B34,城镇人口!$B:$B,0),MATCH(AO$1,城镇人口!$1:$1,0))</f>
        <v>418155.01485367178</v>
      </c>
      <c r="AP34" s="40">
        <f>INDEX(人口源表!$1:$1048576,MATCH($B34,人口源表!$A:$A,0),MATCH(AP$1,人口源表!$1:$1,0))-INDEX(城镇人口!$1:$1048576,MATCH($B34,城镇人口!$B:$B,0),MATCH(AP$1,城镇人口!$1:$1,0))</f>
        <v>410691.04647135665</v>
      </c>
      <c r="AQ34" s="40">
        <f>INDEX(人口源表!$1:$1048576,MATCH($B34,人口源表!$A:$A,0),MATCH(AQ$1,人口源表!$1:$1,0))-INDEX(城镇人口!$1:$1048576,MATCH($B34,城镇人口!$B:$B,0),MATCH(AQ$1,城镇人口!$1:$1,0))</f>
        <v>403405.86351517425</v>
      </c>
      <c r="AR34" s="40">
        <f>INDEX(人口源表!$1:$1048576,MATCH($B34,人口源表!$A:$A,0),MATCH(AR$1,人口源表!$1:$1,0))-INDEX(城镇人口!$1:$1048576,MATCH($B34,城镇人口!$B:$B,0),MATCH(AR$1,城镇人口!$1:$1,0))</f>
        <v>396315.16929668153</v>
      </c>
      <c r="AS34" s="40">
        <f>INDEX(人口源表!$1:$1048576,MATCH($B34,人口源表!$A:$A,0),MATCH(AS$1,人口源表!$1:$1,0))-INDEX(城镇人口!$1:$1048576,MATCH($B34,城镇人口!$B:$B,0),MATCH(AS$1,城镇人口!$1:$1,0))</f>
        <v>389434.47718891117</v>
      </c>
      <c r="AT34" s="40">
        <f>INDEX(人口源表!$1:$1048576,MATCH($B34,人口源表!$A:$A,0),MATCH(AT$1,人口源表!$1:$1,0))-INDEX(城镇人口!$1:$1048576,MATCH($B34,城镇人口!$B:$B,0),MATCH(AT$1,城镇人口!$1:$1,0))</f>
        <v>382778.2446364644</v>
      </c>
      <c r="AU34" s="40">
        <f>INDEX(人口源表!$1:$1048576,MATCH($B34,人口源表!$A:$A,0),MATCH(AU$1,人口源表!$1:$1,0))-INDEX(城镇人口!$1:$1048576,MATCH($B34,城镇人口!$B:$B,0),MATCH(AU$1,城镇人口!$1:$1,0))</f>
        <v>376360.70320835919</v>
      </c>
      <c r="AV34" s="40">
        <f>INDEX(人口源表!$1:$1048576,MATCH($B34,人口源表!$A:$A,0),MATCH(AV$1,人口源表!$1:$1,0))-INDEX(城镇人口!$1:$1048576,MATCH($B34,城镇人口!$B:$B,0),MATCH(AV$1,城镇人口!$1:$1,0))</f>
        <v>370195.28039817954</v>
      </c>
    </row>
    <row r="35" spans="1:48" x14ac:dyDescent="0.15">
      <c r="A35" s="4" t="s">
        <v>861</v>
      </c>
      <c r="B35" s="4" t="s">
        <v>92</v>
      </c>
      <c r="C35" s="34">
        <f>VLOOKUP(B35,'[1]2016省城人口总结（根）'!B:C,2,FALSE)/100</f>
        <v>0.54371499999999995</v>
      </c>
      <c r="D35" s="40">
        <f>INDEX(人口源表!$1:$1048576,MATCH($B35,人口源表!$A:$A,0),MATCH(D$1,人口源表!$1:$1,0))-INDEX(城镇人口!$1:$1048576,MATCH($B35,城镇人口!$B:$B,0),MATCH(D$1,城镇人口!$1:$1,0))</f>
        <v>771105.76145771402</v>
      </c>
      <c r="E35" s="40">
        <f>INDEX(人口源表!$1:$1048576,MATCH($B35,人口源表!$A:$A,0),MATCH(E$1,人口源表!$1:$1,0))-INDEX(城镇人口!$1:$1048576,MATCH($B35,城镇人口!$B:$B,0),MATCH(E$1,城镇人口!$1:$1,0))</f>
        <v>760311.15395652945</v>
      </c>
      <c r="F35" s="40">
        <f>INDEX(人口源表!$1:$1048576,MATCH($B35,人口源表!$A:$A,0),MATCH(F$1,人口源表!$1:$1,0))-INDEX(城镇人口!$1:$1048576,MATCH($B35,城镇人口!$B:$B,0),MATCH(F$1,城镇人口!$1:$1,0))</f>
        <v>748707.63844633766</v>
      </c>
      <c r="G35" s="40">
        <f>INDEX(人口源表!$1:$1048576,MATCH($B35,人口源表!$A:$A,0),MATCH(G$1,人口源表!$1:$1,0))-INDEX(城镇人口!$1:$1048576,MATCH($B35,城镇人口!$B:$B,0),MATCH(G$1,城镇人口!$1:$1,0))</f>
        <v>601512.70315947896</v>
      </c>
      <c r="H35" s="40">
        <f>INDEX(人口源表!$1:$1048576,MATCH($B35,人口源表!$A:$A,0),MATCH(H$1,人口源表!$1:$1,0))-INDEX(城镇人口!$1:$1048576,MATCH($B35,城镇人口!$B:$B,0),MATCH(H$1,城镇人口!$1:$1,0))</f>
        <v>592721.76138721034</v>
      </c>
      <c r="I35" s="40">
        <f>INDEX(人口源表!$1:$1048576,MATCH($B35,人口源表!$A:$A,0),MATCH(I$1,人口源表!$1:$1,0))-INDEX(城镇人口!$1:$1048576,MATCH($B35,城镇人口!$B:$B,0),MATCH(I$1,城镇人口!$1:$1,0))</f>
        <v>588736.58371663408</v>
      </c>
      <c r="J35" s="40">
        <f>INDEX(人口源表!$1:$1048576,MATCH($B35,人口源表!$A:$A,0),MATCH(J$1,人口源表!$1:$1,0))-INDEX(城镇人口!$1:$1048576,MATCH($B35,城镇人口!$B:$B,0),MATCH(J$1,城镇人口!$1:$1,0))</f>
        <v>584019.12596470315</v>
      </c>
      <c r="K35" s="40">
        <f>INDEX(人口源表!$1:$1048576,MATCH($B35,人口源表!$A:$A,0),MATCH(K$1,人口源表!$1:$1,0))-INDEX(城镇人口!$1:$1048576,MATCH($B35,城镇人口!$B:$B,0),MATCH(K$1,城镇人口!$1:$1,0))</f>
        <v>578609.92183462868</v>
      </c>
      <c r="L35" s="40">
        <f>INDEX(人口源表!$1:$1048576,MATCH($B35,人口源表!$A:$A,0),MATCH(L$1,人口源表!$1:$1,0))-INDEX(城镇人口!$1:$1048576,MATCH($B35,城镇人口!$B:$B,0),MATCH(L$1,城镇人口!$1:$1,0))</f>
        <v>572548.3420614783</v>
      </c>
      <c r="M35" s="40">
        <f>INDEX(人口源表!$1:$1048576,MATCH($B35,人口源表!$A:$A,0),MATCH(M$1,人口源表!$1:$1,0))-INDEX(城镇人口!$1:$1048576,MATCH($B35,城镇人口!$B:$B,0),MATCH(M$1,城镇人口!$1:$1,0))</f>
        <v>565873.76802074013</v>
      </c>
      <c r="N35" s="40">
        <f>INDEX(人口源表!$1:$1048576,MATCH($B35,人口源表!$A:$A,0),MATCH(N$1,人口源表!$1:$1,0))-INDEX(城镇人口!$1:$1048576,MATCH($B35,城镇人口!$B:$B,0),MATCH(N$1,城镇人口!$1:$1,0))</f>
        <v>558622.83024714934</v>
      </c>
      <c r="O35" s="40">
        <f>INDEX(人口源表!$1:$1048576,MATCH($B35,人口源表!$A:$A,0),MATCH(O$1,人口源表!$1:$1,0))-INDEX(城镇人口!$1:$1048576,MATCH($B35,城镇人口!$B:$B,0),MATCH(O$1,城镇人口!$1:$1,0))</f>
        <v>550832.17317736265</v>
      </c>
      <c r="P35" s="40">
        <f>INDEX(人口源表!$1:$1048576,MATCH($B35,人口源表!$A:$A,0),MATCH(P$1,人口源表!$1:$1,0))-INDEX(城镇人口!$1:$1048576,MATCH($B35,城镇人口!$B:$B,0),MATCH(P$1,城镇人口!$1:$1,0))</f>
        <v>542537.26072135428</v>
      </c>
      <c r="Q35" s="40">
        <f>INDEX(人口源表!$1:$1048576,MATCH($B35,人口源表!$A:$A,0),MATCH(Q$1,人口源表!$1:$1,0))-INDEX(城镇人口!$1:$1048576,MATCH($B35,城镇人口!$B:$B,0),MATCH(Q$1,城镇人口!$1:$1,0))</f>
        <v>533772.02054739208</v>
      </c>
      <c r="R35" s="40">
        <f>INDEX(人口源表!$1:$1048576,MATCH($B35,人口源表!$A:$A,0),MATCH(R$1,人口源表!$1:$1,0))-INDEX(城镇人口!$1:$1048576,MATCH($B35,城镇人口!$B:$B,0),MATCH(R$1,城镇人口!$1:$1,0))</f>
        <v>524569.95688535098</v>
      </c>
      <c r="S35" s="40">
        <f>INDEX(人口源表!$1:$1048576,MATCH($B35,人口源表!$A:$A,0),MATCH(S$1,人口源表!$1:$1,0))-INDEX(城镇人口!$1:$1048576,MATCH($B35,城镇人口!$B:$B,0),MATCH(S$1,城镇人口!$1:$1,0))</f>
        <v>519676.05525238533</v>
      </c>
      <c r="T35" s="40">
        <f>INDEX(人口源表!$1:$1048576,MATCH($B35,人口源表!$A:$A,0),MATCH(T$1,人口源表!$1:$1,0))-INDEX(城镇人口!$1:$1048576,MATCH($B35,城镇人口!$B:$B,0),MATCH(T$1,城镇人口!$1:$1,0))</f>
        <v>514470.84848149796</v>
      </c>
      <c r="U35" s="40">
        <f>INDEX(人口源表!$1:$1048576,MATCH($B35,人口源表!$A:$A,0),MATCH(U$1,人口源表!$1:$1,0))-INDEX(城镇人口!$1:$1048576,MATCH($B35,城镇人口!$B:$B,0),MATCH(U$1,城镇人口!$1:$1,0))</f>
        <v>508976.57253117661</v>
      </c>
      <c r="V35" s="40">
        <f>INDEX(人口源表!$1:$1048576,MATCH($B35,人口源表!$A:$A,0),MATCH(V$1,人口源表!$1:$1,0))-INDEX(城镇人口!$1:$1048576,MATCH($B35,城镇人口!$B:$B,0),MATCH(V$1,城镇人口!$1:$1,0))</f>
        <v>503216.38693503255</v>
      </c>
      <c r="W35" s="40">
        <f>INDEX(人口源表!$1:$1048576,MATCH($B35,人口源表!$A:$A,0),MATCH(W$1,人口源表!$1:$1,0))-INDEX(城镇人口!$1:$1048576,MATCH($B35,城镇人口!$B:$B,0),MATCH(W$1,城镇人口!$1:$1,0))</f>
        <v>497210.89072777133</v>
      </c>
      <c r="X35" s="40">
        <f>INDEX(人口源表!$1:$1048576,MATCH($B35,人口源表!$A:$A,0),MATCH(X$1,人口源表!$1:$1,0))-INDEX(城镇人口!$1:$1048576,MATCH($B35,城镇人口!$B:$B,0),MATCH(X$1,城镇人口!$1:$1,0))</f>
        <v>490981.59410049219</v>
      </c>
      <c r="Y35" s="40">
        <f>INDEX(人口源表!$1:$1048576,MATCH($B35,人口源表!$A:$A,0),MATCH(Y$1,人口源表!$1:$1,0))-INDEX(城镇人口!$1:$1048576,MATCH($B35,城镇人口!$B:$B,0),MATCH(Y$1,城镇人口!$1:$1,0))</f>
        <v>484548.50385284738</v>
      </c>
      <c r="Z35" s="40">
        <f>INDEX(人口源表!$1:$1048576,MATCH($B35,人口源表!$A:$A,0),MATCH(Z$1,人口源表!$1:$1,0))-INDEX(城镇人口!$1:$1048576,MATCH($B35,城镇人口!$B:$B,0),MATCH(Z$1,城镇人口!$1:$1,0))</f>
        <v>477930.8294011486</v>
      </c>
      <c r="AA35" s="40">
        <f>INDEX(人口源表!$1:$1048576,MATCH($B35,人口源表!$A:$A,0),MATCH(AA$1,人口源表!$1:$1,0))-INDEX(城镇人口!$1:$1048576,MATCH($B35,城镇人口!$B:$B,0),MATCH(AA$1,城镇人口!$1:$1,0))</f>
        <v>471147.32137031073</v>
      </c>
      <c r="AB35" s="40">
        <f>INDEX(人口源表!$1:$1048576,MATCH($B35,人口源表!$A:$A,0),MATCH(AB$1,人口源表!$1:$1,0))-INDEX(城镇人口!$1:$1048576,MATCH($B35,城镇人口!$B:$B,0),MATCH(AB$1,城镇人口!$1:$1,0))</f>
        <v>464215.94097946596</v>
      </c>
      <c r="AC35" s="40">
        <f>INDEX(人口源表!$1:$1048576,MATCH($B35,人口源表!$A:$A,0),MATCH(AC$1,人口源表!$1:$1,0))-INDEX(城镇人口!$1:$1048576,MATCH($B35,城镇人口!$B:$B,0),MATCH(AC$1,城镇人口!$1:$1,0))</f>
        <v>458335.85721604584</v>
      </c>
      <c r="AD35" s="40">
        <f>INDEX(人口源表!$1:$1048576,MATCH($B35,人口源表!$A:$A,0),MATCH(AD$1,人口源表!$1:$1,0))-INDEX(城镇人口!$1:$1048576,MATCH($B35,城镇人口!$B:$B,0),MATCH(AD$1,城镇人口!$1:$1,0))</f>
        <v>452339.86651905766</v>
      </c>
      <c r="AE35" s="40">
        <f>INDEX(人口源表!$1:$1048576,MATCH($B35,人口源表!$A:$A,0),MATCH(AE$1,人口源表!$1:$1,0))-INDEX(城镇人口!$1:$1048576,MATCH($B35,城镇人口!$B:$B,0),MATCH(AE$1,城镇人口!$1:$1,0))</f>
        <v>446243.16248351755</v>
      </c>
      <c r="AF35" s="40">
        <f>INDEX(人口源表!$1:$1048576,MATCH($B35,人口源表!$A:$A,0),MATCH(AF$1,人口源表!$1:$1,0))-INDEX(城镇人口!$1:$1048576,MATCH($B35,城镇人口!$B:$B,0),MATCH(AF$1,城镇人口!$1:$1,0))</f>
        <v>440059.32590097678</v>
      </c>
      <c r="AG35" s="40">
        <f>INDEX(人口源表!$1:$1048576,MATCH($B35,人口源表!$A:$A,0),MATCH(AG$1,人口源表!$1:$1,0))-INDEX(城镇人口!$1:$1048576,MATCH($B35,城镇人口!$B:$B,0),MATCH(AG$1,城镇人口!$1:$1,0))</f>
        <v>433802.5555500373</v>
      </c>
      <c r="AH35" s="40">
        <f>INDEX(人口源表!$1:$1048576,MATCH($B35,人口源表!$A:$A,0),MATCH(AH$1,人口源表!$1:$1,0))-INDEX(城镇人口!$1:$1048576,MATCH($B35,城镇人口!$B:$B,0),MATCH(AH$1,城镇人口!$1:$1,0))</f>
        <v>427486.08023705648</v>
      </c>
      <c r="AI35" s="40">
        <f>INDEX(人口源表!$1:$1048576,MATCH($B35,人口源表!$A:$A,0),MATCH(AI$1,人口源表!$1:$1,0))-INDEX(城镇人口!$1:$1048576,MATCH($B35,城镇人口!$B:$B,0),MATCH(AI$1,城镇人口!$1:$1,0))</f>
        <v>421122.18145654781</v>
      </c>
      <c r="AJ35" s="40">
        <f>INDEX(人口源表!$1:$1048576,MATCH($B35,人口源表!$A:$A,0),MATCH(AJ$1,人口源表!$1:$1,0))-INDEX(城镇人口!$1:$1048576,MATCH($B35,城镇人口!$B:$B,0),MATCH(AJ$1,城镇人口!$1:$1,0))</f>
        <v>414723.12824672798</v>
      </c>
      <c r="AK35" s="40">
        <f>INDEX(人口源表!$1:$1048576,MATCH($B35,人口源表!$A:$A,0),MATCH(AK$1,人口源表!$1:$1,0))-INDEX(城镇人口!$1:$1048576,MATCH($B35,城镇人口!$B:$B,0),MATCH(AK$1,城镇人口!$1:$1,0))</f>
        <v>408300.25697365683</v>
      </c>
      <c r="AL35" s="40">
        <f>INDEX(人口源表!$1:$1048576,MATCH($B35,人口源表!$A:$A,0),MATCH(AL$1,人口源表!$1:$1,0))-INDEX(城镇人口!$1:$1048576,MATCH($B35,城镇人口!$B:$B,0),MATCH(AL$1,城镇人口!$1:$1,0))</f>
        <v>401864.89066020714</v>
      </c>
      <c r="AM35" s="40">
        <f>INDEX(人口源表!$1:$1048576,MATCH($B35,人口源表!$A:$A,0),MATCH(AM$1,人口源表!$1:$1,0))-INDEX(城镇人口!$1:$1048576,MATCH($B35,城镇人口!$B:$B,0),MATCH(AM$1,城镇人口!$1:$1,0))</f>
        <v>395427.43455768574</v>
      </c>
      <c r="AN35" s="40">
        <f>INDEX(人口源表!$1:$1048576,MATCH($B35,人口源表!$A:$A,0),MATCH(AN$1,人口源表!$1:$1,0))-INDEX(城镇人口!$1:$1048576,MATCH($B35,城镇人口!$B:$B,0),MATCH(AN$1,城镇人口!$1:$1,0))</f>
        <v>388997.69299356628</v>
      </c>
      <c r="AO35" s="40">
        <f>INDEX(人口源表!$1:$1048576,MATCH($B35,人口源表!$A:$A,0),MATCH(AO$1,人口源表!$1:$1,0))-INDEX(城镇人口!$1:$1048576,MATCH($B35,城镇人口!$B:$B,0),MATCH(AO$1,城镇人口!$1:$1,0))</f>
        <v>382584.87975669175</v>
      </c>
      <c r="AP35" s="40">
        <f>INDEX(人口源表!$1:$1048576,MATCH($B35,人口源表!$A:$A,0),MATCH(AP$1,人口源表!$1:$1,0))-INDEX(城镇人口!$1:$1048576,MATCH($B35,城镇人口!$B:$B,0),MATCH(AP$1,城镇人口!$1:$1,0))</f>
        <v>376198.49285485863</v>
      </c>
      <c r="AQ35" s="40">
        <f>INDEX(人口源表!$1:$1048576,MATCH($B35,人口源表!$A:$A,0),MATCH(AQ$1,人口源表!$1:$1,0))-INDEX(城镇人口!$1:$1048576,MATCH($B35,城镇人口!$B:$B,0),MATCH(AQ$1,城镇人口!$1:$1,0))</f>
        <v>369846.57251324761</v>
      </c>
      <c r="AR35" s="40">
        <f>INDEX(人口源表!$1:$1048576,MATCH($B35,人口源表!$A:$A,0),MATCH(AR$1,人口源表!$1:$1,0))-INDEX(城镇人口!$1:$1048576,MATCH($B35,城镇人口!$B:$B,0),MATCH(AR$1,城镇人口!$1:$1,0))</f>
        <v>363537.16557303106</v>
      </c>
      <c r="AS35" s="40">
        <f>INDEX(人口源表!$1:$1048576,MATCH($B35,人口源表!$A:$A,0),MATCH(AS$1,人口源表!$1:$1,0))-INDEX(城镇人口!$1:$1048576,MATCH($B35,城镇人口!$B:$B,0),MATCH(AS$1,城镇人口!$1:$1,0))</f>
        <v>357277.46935646201</v>
      </c>
      <c r="AT35" s="40">
        <f>INDEX(人口源表!$1:$1048576,MATCH($B35,人口源表!$A:$A,0),MATCH(AT$1,人口源表!$1:$1,0))-INDEX(城镇人口!$1:$1048576,MATCH($B35,城镇人口!$B:$B,0),MATCH(AT$1,城镇人口!$1:$1,0))</f>
        <v>351074.96521010844</v>
      </c>
      <c r="AU35" s="40">
        <f>INDEX(人口源表!$1:$1048576,MATCH($B35,人口源表!$A:$A,0),MATCH(AU$1,人口源表!$1:$1,0))-INDEX(城镇人口!$1:$1048576,MATCH($B35,城镇人口!$B:$B,0),MATCH(AU$1,城镇人口!$1:$1,0))</f>
        <v>344936.01590549108</v>
      </c>
      <c r="AV35" s="40">
        <f>INDEX(人口源表!$1:$1048576,MATCH($B35,人口源表!$A:$A,0),MATCH(AV$1,人口源表!$1:$1,0))-INDEX(城镇人口!$1:$1048576,MATCH($B35,城镇人口!$B:$B,0),MATCH(AV$1,城镇人口!$1:$1,0))</f>
        <v>338866.17570978124</v>
      </c>
    </row>
    <row r="36" spans="1:48" x14ac:dyDescent="0.15">
      <c r="A36" s="4" t="s">
        <v>861</v>
      </c>
      <c r="B36" s="4" t="s">
        <v>94</v>
      </c>
      <c r="C36" s="34">
        <f>VLOOKUP(B36,'[1]2016省城人口总结（根）'!B:C,2,FALSE)/100</f>
        <v>0.54371499999999995</v>
      </c>
      <c r="D36" s="40">
        <f>INDEX(人口源表!$1:$1048576,MATCH($B36,人口源表!$A:$A,0),MATCH(D$1,人口源表!$1:$1,0))-INDEX(城镇人口!$1:$1048576,MATCH($B36,城镇人口!$B:$B,0),MATCH(D$1,城镇人口!$1:$1,0))</f>
        <v>491210.90483565733</v>
      </c>
      <c r="E36" s="40">
        <f>INDEX(人口源表!$1:$1048576,MATCH($B36,人口源表!$A:$A,0),MATCH(E$1,人口源表!$1:$1,0))-INDEX(城镇人口!$1:$1048576,MATCH($B36,城镇人口!$B:$B,0),MATCH(E$1,城镇人口!$1:$1,0))</f>
        <v>484176.28761534521</v>
      </c>
      <c r="F36" s="40">
        <f>INDEX(人口源表!$1:$1048576,MATCH($B36,人口源表!$A:$A,0),MATCH(F$1,人口源表!$1:$1,0))-INDEX(城镇人口!$1:$1048576,MATCH($B36,城镇人口!$B:$B,0),MATCH(F$1,城镇人口!$1:$1,0))</f>
        <v>476605.72680166841</v>
      </c>
      <c r="G36" s="40">
        <f>INDEX(人口源表!$1:$1048576,MATCH($B36,人口源表!$A:$A,0),MATCH(G$1,人口源表!$1:$1,0))-INDEX(城镇人口!$1:$1048576,MATCH($B36,城镇人口!$B:$B,0),MATCH(G$1,城镇人口!$1:$1,0))</f>
        <v>470210.9620471088</v>
      </c>
      <c r="H36" s="40">
        <f>INDEX(人口源表!$1:$1048576,MATCH($B36,人口源表!$A:$A,0),MATCH(H$1,人口源表!$1:$1,0))-INDEX(城镇人口!$1:$1048576,MATCH($B36,城镇人口!$B:$B,0),MATCH(H$1,城镇人口!$1:$1,0))</f>
        <v>463105.60462077369</v>
      </c>
      <c r="I36" s="40">
        <f>INDEX(人口源表!$1:$1048576,MATCH($B36,人口源表!$A:$A,0),MATCH(I$1,人口源表!$1:$1,0))-INDEX(城镇人口!$1:$1048576,MATCH($B36,城镇人口!$B:$B,0),MATCH(I$1,城镇人口!$1:$1,0))</f>
        <v>459732.98353530967</v>
      </c>
      <c r="J36" s="40">
        <f>INDEX(人口源表!$1:$1048576,MATCH($B36,人口源表!$A:$A,0),MATCH(J$1,人口源表!$1:$1,0))-INDEX(城镇人口!$1:$1048576,MATCH($B36,城镇人口!$B:$B,0),MATCH(J$1,城镇人口!$1:$1,0))</f>
        <v>455769.45174002135</v>
      </c>
      <c r="K36" s="40">
        <f>INDEX(人口源表!$1:$1048576,MATCH($B36,人口源表!$A:$A,0),MATCH(K$1,人口源表!$1:$1,0))-INDEX(城镇人口!$1:$1048576,MATCH($B36,城镇人口!$B:$B,0),MATCH(K$1,城镇人口!$1:$1,0))</f>
        <v>451252.71598318534</v>
      </c>
      <c r="L36" s="40">
        <f>INDEX(人口源表!$1:$1048576,MATCH($B36,人口源表!$A:$A,0),MATCH(L$1,人口源表!$1:$1,0))-INDEX(城镇人口!$1:$1048576,MATCH($B36,城镇人口!$B:$B,0),MATCH(L$1,城镇人口!$1:$1,0))</f>
        <v>446217.64747664321</v>
      </c>
      <c r="M36" s="40">
        <f>INDEX(人口源表!$1:$1048576,MATCH($B36,人口源表!$A:$A,0),MATCH(M$1,人口源表!$1:$1,0))-INDEX(城镇人口!$1:$1048576,MATCH($B36,城镇人口!$B:$B,0),MATCH(M$1,城镇人口!$1:$1,0))</f>
        <v>440699.51806101063</v>
      </c>
      <c r="N36" s="40">
        <f>INDEX(人口源表!$1:$1048576,MATCH($B36,人口源表!$A:$A,0),MATCH(N$1,人口源表!$1:$1,0))-INDEX(城镇人口!$1:$1048576,MATCH($B36,城镇人口!$B:$B,0),MATCH(N$1,城镇人口!$1:$1,0))</f>
        <v>434731.20874634653</v>
      </c>
      <c r="O36" s="40">
        <f>INDEX(人口源表!$1:$1048576,MATCH($B36,人口源表!$A:$A,0),MATCH(O$1,人口源表!$1:$1,0))-INDEX(城镇人口!$1:$1048576,MATCH($B36,城镇人口!$B:$B,0),MATCH(O$1,城镇人口!$1:$1,0))</f>
        <v>428344.81446029688</v>
      </c>
      <c r="P36" s="40">
        <f>INDEX(人口源表!$1:$1048576,MATCH($B36,人口源表!$A:$A,0),MATCH(P$1,人口源表!$1:$1,0))-INDEX(城镇人口!$1:$1048576,MATCH($B36,城镇人口!$B:$B,0),MATCH(P$1,城镇人口!$1:$1,0))</f>
        <v>421570.88150164287</v>
      </c>
      <c r="Q36" s="40">
        <f>INDEX(人口源表!$1:$1048576,MATCH($B36,人口源表!$A:$A,0),MATCH(Q$1,人口源表!$1:$1,0))-INDEX(城镇人口!$1:$1048576,MATCH($B36,城镇人口!$B:$B,0),MATCH(Q$1,城镇人口!$1:$1,0))</f>
        <v>414438.81161741063</v>
      </c>
      <c r="R36" s="40">
        <f>INDEX(人口源表!$1:$1048576,MATCH($B36,人口源表!$A:$A,0),MATCH(R$1,人口源表!$1:$1,0))-INDEX(城镇人口!$1:$1048576,MATCH($B36,城镇人口!$B:$B,0),MATCH(R$1,城镇人口!$1:$1,0))</f>
        <v>406977.22931895126</v>
      </c>
      <c r="S36" s="40">
        <f>INDEX(人口源表!$1:$1048576,MATCH($B36,人口源表!$A:$A,0),MATCH(S$1,人口源表!$1:$1,0))-INDEX(城镇人口!$1:$1048576,MATCH($B36,城镇人口!$B:$B,0),MATCH(S$1,城镇人口!$1:$1,0))</f>
        <v>402866.63789583172</v>
      </c>
      <c r="T36" s="40">
        <f>INDEX(人口源表!$1:$1048576,MATCH($B36,人口源表!$A:$A,0),MATCH(T$1,人口源表!$1:$1,0))-INDEX(城镇人口!$1:$1048576,MATCH($B36,城镇人口!$B:$B,0),MATCH(T$1,城镇人口!$1:$1,0))</f>
        <v>398522.05801316653</v>
      </c>
      <c r="U36" s="40">
        <f>INDEX(人口源表!$1:$1048576,MATCH($B36,人口源表!$A:$A,0),MATCH(U$1,人口源表!$1:$1,0))-INDEX(城镇人口!$1:$1048576,MATCH($B36,城镇人口!$B:$B,0),MATCH(U$1,城镇人口!$1:$1,0))</f>
        <v>393962.5389928316</v>
      </c>
      <c r="V36" s="40">
        <f>INDEX(人口源表!$1:$1048576,MATCH($B36,人口源表!$A:$A,0),MATCH(V$1,人口源表!$1:$1,0))-INDEX(城镇人口!$1:$1048576,MATCH($B36,城镇人口!$B:$B,0),MATCH(V$1,城镇人口!$1:$1,0))</f>
        <v>389206.70958280039</v>
      </c>
      <c r="W36" s="40">
        <f>INDEX(人口源表!$1:$1048576,MATCH($B36,人口源表!$A:$A,0),MATCH(W$1,人口源表!$1:$1,0))-INDEX(城镇人口!$1:$1048576,MATCH($B36,城镇人口!$B:$B,0),MATCH(W$1,城镇人口!$1:$1,0))</f>
        <v>384271.74868835241</v>
      </c>
      <c r="X36" s="40">
        <f>INDEX(人口源表!$1:$1048576,MATCH($B36,人口源表!$A:$A,0),MATCH(X$1,人口源表!$1:$1,0))-INDEX(城镇人口!$1:$1048576,MATCH($B36,城镇人口!$B:$B,0),MATCH(X$1,城镇人口!$1:$1,0))</f>
        <v>379175.1189941169</v>
      </c>
      <c r="Y36" s="40">
        <f>INDEX(人口源表!$1:$1048576,MATCH($B36,人口源表!$A:$A,0),MATCH(Y$1,人口源表!$1:$1,0))-INDEX(城镇人口!$1:$1048576,MATCH($B36,城镇人口!$B:$B,0),MATCH(Y$1,城镇人口!$1:$1,0))</f>
        <v>373932.52084387909</v>
      </c>
      <c r="Z36" s="40">
        <f>INDEX(人口源表!$1:$1048576,MATCH($B36,人口源表!$A:$A,0),MATCH(Z$1,人口源表!$1:$1,0))-INDEX(城镇人口!$1:$1048576,MATCH($B36,城镇人口!$B:$B,0),MATCH(Z$1,城镇人口!$1:$1,0))</f>
        <v>368559.2785399342</v>
      </c>
      <c r="AA36" s="40">
        <f>INDEX(人口源表!$1:$1048576,MATCH($B36,人口源表!$A:$A,0),MATCH(AA$1,人口源表!$1:$1,0))-INDEX(城镇人口!$1:$1048576,MATCH($B36,城镇人口!$B:$B,0),MATCH(AA$1,城镇人口!$1:$1,0))</f>
        <v>363070.00745708658</v>
      </c>
      <c r="AB36" s="40">
        <f>INDEX(人口源表!$1:$1048576,MATCH($B36,人口源表!$A:$A,0),MATCH(AB$1,人口源表!$1:$1,0))-INDEX(城镇人口!$1:$1048576,MATCH($B36,城镇人口!$B:$B,0),MATCH(AB$1,城镇人口!$1:$1,0))</f>
        <v>357478.30126720632</v>
      </c>
      <c r="AC36" s="40">
        <f>INDEX(人口源表!$1:$1048576,MATCH($B36,人口源表!$A:$A,0),MATCH(AC$1,人口源表!$1:$1,0))-INDEX(城镇人口!$1:$1048576,MATCH($B36,城镇人口!$B:$B,0),MATCH(AC$1,城镇人口!$1:$1,0))</f>
        <v>352706.98708797095</v>
      </c>
      <c r="AD36" s="40">
        <f>INDEX(人口源表!$1:$1048576,MATCH($B36,人口源表!$A:$A,0),MATCH(AD$1,人口源表!$1:$1,0))-INDEX(城镇人口!$1:$1048576,MATCH($B36,城镇人口!$B:$B,0),MATCH(AD$1,城镇人口!$1:$1,0))</f>
        <v>347855.67703482707</v>
      </c>
      <c r="AE36" s="40">
        <f>INDEX(人口源表!$1:$1048576,MATCH($B36,人口源表!$A:$A,0),MATCH(AE$1,人口源表!$1:$1,0))-INDEX(城镇人口!$1:$1048576,MATCH($B36,城镇人口!$B:$B,0),MATCH(AE$1,城镇人口!$1:$1,0))</f>
        <v>342935.48992201954</v>
      </c>
      <c r="AF36" s="40">
        <f>INDEX(人口源表!$1:$1048576,MATCH($B36,人口源表!$A:$A,0),MATCH(AF$1,人口源表!$1:$1,0))-INDEX(城镇人口!$1:$1048576,MATCH($B36,城镇人口!$B:$B,0),MATCH(AF$1,城镇人口!$1:$1,0))</f>
        <v>337956.65670814796</v>
      </c>
      <c r="AG36" s="40">
        <f>INDEX(人口源表!$1:$1048576,MATCH($B36,人口源表!$A:$A,0),MATCH(AG$1,人口源表!$1:$1,0))-INDEX(城镇人口!$1:$1048576,MATCH($B36,城镇人口!$B:$B,0),MATCH(AG$1,城镇人口!$1:$1,0))</f>
        <v>332928.23205379141</v>
      </c>
      <c r="AH36" s="40">
        <f>INDEX(人口源表!$1:$1048576,MATCH($B36,人口源表!$A:$A,0),MATCH(AH$1,人口源表!$1:$1,0))-INDEX(城镇人口!$1:$1048576,MATCH($B36,城镇人口!$B:$B,0),MATCH(AH$1,城镇人口!$1:$1,0))</f>
        <v>327859.67688606097</v>
      </c>
      <c r="AI36" s="40">
        <f>INDEX(人口源表!$1:$1048576,MATCH($B36,人口源表!$A:$A,0),MATCH(AI$1,人口源表!$1:$1,0))-INDEX(城镇人口!$1:$1048576,MATCH($B36,城镇人口!$B:$B,0),MATCH(AI$1,城镇人口!$1:$1,0))</f>
        <v>322759.29735351203</v>
      </c>
      <c r="AJ36" s="40">
        <f>INDEX(人口源表!$1:$1048576,MATCH($B36,人口源表!$A:$A,0),MATCH(AJ$1,人口源表!$1:$1,0))-INDEX(城镇人口!$1:$1048576,MATCH($B36,城镇人口!$B:$B,0),MATCH(AJ$1,城镇人口!$1:$1,0))</f>
        <v>317634.88972809596</v>
      </c>
      <c r="AK36" s="40">
        <f>INDEX(人口源表!$1:$1048576,MATCH($B36,人口源表!$A:$A,0),MATCH(AK$1,人口源表!$1:$1,0))-INDEX(城镇人口!$1:$1048576,MATCH($B36,城镇人口!$B:$B,0),MATCH(AK$1,城镇人口!$1:$1,0))</f>
        <v>312493.75154089672</v>
      </c>
      <c r="AL36" s="40">
        <f>INDEX(人口源表!$1:$1048576,MATCH($B36,人口源表!$A:$A,0),MATCH(AL$1,人口源表!$1:$1,0))-INDEX(城镇人口!$1:$1048576,MATCH($B36,城镇人口!$B:$B,0),MATCH(AL$1,城镇人口!$1:$1,0))</f>
        <v>307342.69285113725</v>
      </c>
      <c r="AM36" s="40">
        <f>INDEX(人口源表!$1:$1048576,MATCH($B36,人口源表!$A:$A,0),MATCH(AM$1,人口源表!$1:$1,0))-INDEX(城镇人口!$1:$1048576,MATCH($B36,城镇人口!$B:$B,0),MATCH(AM$1,城镇人口!$1:$1,0))</f>
        <v>302187.75157641771</v>
      </c>
      <c r="AN36" s="40">
        <f>INDEX(人口源表!$1:$1048576,MATCH($B36,人口源表!$A:$A,0),MATCH(AN$1,人口源表!$1:$1,0))-INDEX(城镇人口!$1:$1048576,MATCH($B36,城镇人口!$B:$B,0),MATCH(AN$1,城镇人口!$1:$1,0))</f>
        <v>297034.8051402485</v>
      </c>
      <c r="AO36" s="40">
        <f>INDEX(人口源表!$1:$1048576,MATCH($B36,人口源表!$A:$A,0),MATCH(AO$1,人口源表!$1:$1,0))-INDEX(城镇人口!$1:$1048576,MATCH($B36,城镇人口!$B:$B,0),MATCH(AO$1,城镇人口!$1:$1,0))</f>
        <v>291888.98741773306</v>
      </c>
      <c r="AP36" s="40">
        <f>INDEX(人口源表!$1:$1048576,MATCH($B36,人口源表!$A:$A,0),MATCH(AP$1,人口源表!$1:$1,0))-INDEX(城镇人口!$1:$1048576,MATCH($B36,城镇人口!$B:$B,0),MATCH(AP$1,城镇人口!$1:$1,0))</f>
        <v>286755.29008286225</v>
      </c>
      <c r="AQ36" s="40">
        <f>INDEX(人口源表!$1:$1048576,MATCH($B36,人口源表!$A:$A,0),MATCH(AQ$1,人口源表!$1:$1,0))-INDEX(城镇人口!$1:$1048576,MATCH($B36,城镇人口!$B:$B,0),MATCH(AQ$1,城镇人口!$1:$1,0))</f>
        <v>281637.70505118102</v>
      </c>
      <c r="AR36" s="40">
        <f>INDEX(人口源表!$1:$1048576,MATCH($B36,人口源表!$A:$A,0),MATCH(AR$1,人口源表!$1:$1,0))-INDEX(城镇人口!$1:$1048576,MATCH($B36,城镇人口!$B:$B,0),MATCH(AR$1,城镇人口!$1:$1,0))</f>
        <v>276540.11162598594</v>
      </c>
      <c r="AS36" s="40">
        <f>INDEX(人口源表!$1:$1048576,MATCH($B36,人口源表!$A:$A,0),MATCH(AS$1,人口源表!$1:$1,0))-INDEX(城镇人口!$1:$1048576,MATCH($B36,城镇人口!$B:$B,0),MATCH(AS$1,城镇人口!$1:$1,0))</f>
        <v>271465.71541925555</v>
      </c>
      <c r="AT36" s="40">
        <f>INDEX(人口源表!$1:$1048576,MATCH($B36,人口源表!$A:$A,0),MATCH(AT$1,人口源表!$1:$1,0))-INDEX(城镇人口!$1:$1048576,MATCH($B36,城镇人口!$B:$B,0),MATCH(AT$1,城镇人口!$1:$1,0))</f>
        <v>266417.90625963942</v>
      </c>
      <c r="AU36" s="40">
        <f>INDEX(人口源表!$1:$1048576,MATCH($B36,人口源表!$A:$A,0),MATCH(AU$1,人口源表!$1:$1,0))-INDEX(城镇人口!$1:$1048576,MATCH($B36,城镇人口!$B:$B,0),MATCH(AU$1,城镇人口!$1:$1,0))</f>
        <v>261399.14543765632</v>
      </c>
      <c r="AV36" s="40">
        <f>INDEX(人口源表!$1:$1048576,MATCH($B36,人口源表!$A:$A,0),MATCH(AV$1,人口源表!$1:$1,0))-INDEX(城镇人口!$1:$1048576,MATCH($B36,城镇人口!$B:$B,0),MATCH(AV$1,城镇人口!$1:$1,0))</f>
        <v>256411.27755287651</v>
      </c>
    </row>
    <row r="37" spans="1:48" x14ac:dyDescent="0.15">
      <c r="A37" s="4" t="s">
        <v>861</v>
      </c>
      <c r="B37" s="4" t="s">
        <v>96</v>
      </c>
      <c r="C37" s="34">
        <f>VLOOKUP(B37,'[1]2016省城人口总结（根）'!B:C,2,FALSE)/100</f>
        <v>0.54371499999999995</v>
      </c>
      <c r="D37" s="40">
        <f>INDEX(人口源表!$1:$1048576,MATCH($B37,人口源表!$A:$A,0),MATCH(D$1,人口源表!$1:$1,0))-INDEX(城镇人口!$1:$1048576,MATCH($B37,城镇人口!$B:$B,0),MATCH(D$1,城镇人口!$1:$1,0))</f>
        <v>111167.21063636028</v>
      </c>
      <c r="E37" s="40">
        <f>INDEX(人口源表!$1:$1048576,MATCH($B37,人口源表!$A:$A,0),MATCH(E$1,人口源表!$1:$1,0))-INDEX(城镇人口!$1:$1048576,MATCH($B37,城镇人口!$B:$B,0),MATCH(E$1,城镇人口!$1:$1,0))</f>
        <v>109631.55287929863</v>
      </c>
      <c r="F37" s="40">
        <f>INDEX(人口源表!$1:$1048576,MATCH($B37,人口源表!$A:$A,0),MATCH(F$1,人口源表!$1:$1,0))-INDEX(城镇人口!$1:$1048576,MATCH($B37,城镇人口!$B:$B,0),MATCH(F$1,城镇人口!$1:$1,0))</f>
        <v>107964.12437089297</v>
      </c>
      <c r="G37" s="40">
        <f>INDEX(人口源表!$1:$1048576,MATCH($B37,人口源表!$A:$A,0),MATCH(G$1,人口源表!$1:$1,0))-INDEX(城镇人口!$1:$1048576,MATCH($B37,城镇人口!$B:$B,0),MATCH(G$1,城镇人口!$1:$1,0))</f>
        <v>111363.08441973192</v>
      </c>
      <c r="H37" s="40">
        <f>INDEX(人口源表!$1:$1048576,MATCH($B37,人口源表!$A:$A,0),MATCH(H$1,人口源表!$1:$1,0))-INDEX(城镇人口!$1:$1048576,MATCH($B37,城镇人口!$B:$B,0),MATCH(H$1,城镇人口!$1:$1,0))</f>
        <v>109749.60816622534</v>
      </c>
      <c r="I37" s="40">
        <f>INDEX(人口源表!$1:$1048576,MATCH($B37,人口源表!$A:$A,0),MATCH(I$1,人口源表!$1:$1,0))-INDEX(城镇人口!$1:$1048576,MATCH($B37,城镇人口!$B:$B,0),MATCH(I$1,城镇人口!$1:$1,0))</f>
        <v>109009.43438969084</v>
      </c>
      <c r="J37" s="40">
        <f>INDEX(人口源表!$1:$1048576,MATCH($B37,人口源表!$A:$A,0),MATCH(J$1,人口源表!$1:$1,0))-INDEX(城镇人口!$1:$1048576,MATCH($B37,城镇人口!$B:$B,0),MATCH(J$1,城镇人口!$1:$1,0))</f>
        <v>108120.60465093006</v>
      </c>
      <c r="K37" s="40">
        <f>INDEX(人口源表!$1:$1048576,MATCH($B37,人口源表!$A:$A,0),MATCH(K$1,人口源表!$1:$1,0))-INDEX(城镇人口!$1:$1048576,MATCH($B37,城镇人口!$B:$B,0),MATCH(K$1,城镇人口!$1:$1,0))</f>
        <v>107092.69940049064</v>
      </c>
      <c r="L37" s="40">
        <f>INDEX(人口源表!$1:$1048576,MATCH($B37,人口源表!$A:$A,0),MATCH(L$1,人口源表!$1:$1,0))-INDEX(城镇人口!$1:$1048576,MATCH($B37,城镇人口!$B:$B,0),MATCH(L$1,城镇人口!$1:$1,0))</f>
        <v>105936.26278517497</v>
      </c>
      <c r="M37" s="40">
        <f>INDEX(人口源表!$1:$1048576,MATCH($B37,人口源表!$A:$A,0),MATCH(M$1,人口源表!$1:$1,0))-INDEX(城镇人口!$1:$1048576,MATCH($B37,城镇人口!$B:$B,0),MATCH(M$1,城镇人口!$1:$1,0))</f>
        <v>104660.37365138123</v>
      </c>
      <c r="N37" s="40">
        <f>INDEX(人口源表!$1:$1048576,MATCH($B37,人口源表!$A:$A,0),MATCH(N$1,人口源表!$1:$1,0))-INDEX(城镇人口!$1:$1048576,MATCH($B37,城镇人口!$B:$B,0),MATCH(N$1,城镇人口!$1:$1,0))</f>
        <v>103273.87669623515</v>
      </c>
      <c r="O37" s="40">
        <f>INDEX(人口源表!$1:$1048576,MATCH($B37,人口源表!$A:$A,0),MATCH(O$1,人口源表!$1:$1,0))-INDEX(城镇人口!$1:$1048576,MATCH($B37,城镇人口!$B:$B,0),MATCH(O$1,城镇人口!$1:$1,0))</f>
        <v>101785.37594018545</v>
      </c>
      <c r="P37" s="40">
        <f>INDEX(人口源表!$1:$1048576,MATCH($B37,人口源表!$A:$A,0),MATCH(P$1,人口源表!$1:$1,0))-INDEX(城镇人口!$1:$1048576,MATCH($B37,城镇人口!$B:$B,0),MATCH(P$1,城镇人口!$1:$1,0))</f>
        <v>100203.22806215202</v>
      </c>
      <c r="Q37" s="40">
        <f>INDEX(人口源表!$1:$1048576,MATCH($B37,人口源表!$A:$A,0),MATCH(Q$1,人口源表!$1:$1,0))-INDEX(城镇人口!$1:$1048576,MATCH($B37,城镇人口!$B:$B,0),MATCH(Q$1,城镇人口!$1:$1,0))</f>
        <v>98534.44408255734</v>
      </c>
      <c r="R37" s="40">
        <f>INDEX(人口源表!$1:$1048576,MATCH($B37,人口源表!$A:$A,0),MATCH(R$1,人口源表!$1:$1,0))-INDEX(城镇人口!$1:$1048576,MATCH($B37,城镇人口!$B:$B,0),MATCH(R$1,城镇人口!$1:$1,0))</f>
        <v>96786.922695127549</v>
      </c>
      <c r="S37" s="40">
        <f>INDEX(人口源表!$1:$1048576,MATCH($B37,人口源表!$A:$A,0),MATCH(S$1,人口源表!$1:$1,0))-INDEX(城镇人口!$1:$1048576,MATCH($B37,城镇人口!$B:$B,0),MATCH(S$1,城镇人口!$1:$1,0))</f>
        <v>95835.976047098491</v>
      </c>
      <c r="T37" s="40">
        <f>INDEX(人口源表!$1:$1048576,MATCH($B37,人口源表!$A:$A,0),MATCH(T$1,人口源表!$1:$1,0))-INDEX(城镇人口!$1:$1048576,MATCH($B37,城镇人口!$B:$B,0),MATCH(T$1,城镇人口!$1:$1,0))</f>
        <v>94829.854899023805</v>
      </c>
      <c r="U37" s="40">
        <f>INDEX(人口源表!$1:$1048576,MATCH($B37,人口源表!$A:$A,0),MATCH(U$1,人口源表!$1:$1,0))-INDEX(城镇人口!$1:$1048576,MATCH($B37,城镇人口!$B:$B,0),MATCH(U$1,城镇人口!$1:$1,0))</f>
        <v>93773.476930279372</v>
      </c>
      <c r="V37" s="40">
        <f>INDEX(人口源表!$1:$1048576,MATCH($B37,人口源表!$A:$A,0),MATCH(V$1,人口源表!$1:$1,0))-INDEX(城镇人口!$1:$1048576,MATCH($B37,城镇人口!$B:$B,0),MATCH(V$1,城镇人口!$1:$1,0))</f>
        <v>92671.299319170852</v>
      </c>
      <c r="W37" s="40">
        <f>INDEX(人口源表!$1:$1048576,MATCH($B37,人口源表!$A:$A,0),MATCH(W$1,人口源表!$1:$1,0))-INDEX(城镇人口!$1:$1048576,MATCH($B37,城镇人口!$B:$B,0),MATCH(W$1,城镇人口!$1:$1,0))</f>
        <v>91527.33361998148</v>
      </c>
      <c r="X37" s="40">
        <f>INDEX(人口源表!$1:$1048576,MATCH($B37,人口源表!$A:$A,0),MATCH(X$1,人口源表!$1:$1,0))-INDEX(城镇人口!$1:$1048576,MATCH($B37,城镇人口!$B:$B,0),MATCH(X$1,城镇人口!$1:$1,0))</f>
        <v>90345.498827908741</v>
      </c>
      <c r="Y37" s="40">
        <f>INDEX(人口源表!$1:$1048576,MATCH($B37,人口源表!$A:$A,0),MATCH(Y$1,人口源表!$1:$1,0))-INDEX(城镇人口!$1:$1048576,MATCH($B37,城镇人口!$B:$B,0),MATCH(Y$1,城镇人口!$1:$1,0))</f>
        <v>89129.620168587018</v>
      </c>
      <c r="Z37" s="40">
        <f>INDEX(人口源表!$1:$1048576,MATCH($B37,人口源表!$A:$A,0),MATCH(Z$1,人口源表!$1:$1,0))-INDEX(城镇人口!$1:$1048576,MATCH($B37,城镇人口!$B:$B,0),MATCH(Z$1,城镇人口!$1:$1,0))</f>
        <v>87883.427875237307</v>
      </c>
      <c r="AA37" s="40">
        <f>INDEX(人口源表!$1:$1048576,MATCH($B37,人口源表!$A:$A,0),MATCH(AA$1,人口源表!$1:$1,0))-INDEX(城镇人口!$1:$1048576,MATCH($B37,城镇人口!$B:$B,0),MATCH(AA$1,城镇人口!$1:$1,0))</f>
        <v>86609.572021998029</v>
      </c>
      <c r="AB37" s="40">
        <f>INDEX(人口源表!$1:$1048576,MATCH($B37,人口源表!$A:$A,0),MATCH(AB$1,人口源表!$1:$1,0))-INDEX(城镇人口!$1:$1048576,MATCH($B37,城镇人口!$B:$B,0),MATCH(AB$1,城镇人口!$1:$1,0))</f>
        <v>85310.970145707979</v>
      </c>
      <c r="AC37" s="40">
        <f>INDEX(人口源表!$1:$1048576,MATCH($B37,人口源表!$A:$A,0),MATCH(AC$1,人口源表!$1:$1,0))-INDEX(城镇人口!$1:$1048576,MATCH($B37,城镇人口!$B:$B,0),MATCH(AC$1,城镇人口!$1:$1,0))</f>
        <v>84207.950549889589</v>
      </c>
      <c r="AD37" s="40">
        <f>INDEX(人口源表!$1:$1048576,MATCH($B37,人口源表!$A:$A,0),MATCH(AD$1,人口源表!$1:$1,0))-INDEX(城镇人口!$1:$1048576,MATCH($B37,城镇人口!$B:$B,0),MATCH(AD$1,城镇人口!$1:$1,0))</f>
        <v>83085.330057342042</v>
      </c>
      <c r="AE37" s="40">
        <f>INDEX(人口源表!$1:$1048576,MATCH($B37,人口源表!$A:$A,0),MATCH(AE$1,人口源表!$1:$1,0))-INDEX(城镇人口!$1:$1048576,MATCH($B37,城镇人口!$B:$B,0),MATCH(AE$1,城镇人口!$1:$1,0))</f>
        <v>81944.349249325867</v>
      </c>
      <c r="AF37" s="40">
        <f>INDEX(人口源表!$1:$1048576,MATCH($B37,人口源表!$A:$A,0),MATCH(AF$1,人口源表!$1:$1,0))-INDEX(城镇人口!$1:$1048576,MATCH($B37,城镇人口!$B:$B,0),MATCH(AF$1,城镇人口!$1:$1,0))</f>
        <v>80787.804487248883</v>
      </c>
      <c r="AG37" s="40">
        <f>INDEX(人口源表!$1:$1048576,MATCH($B37,人口源表!$A:$A,0),MATCH(AG$1,人口源表!$1:$1,0))-INDEX(城镇人口!$1:$1048576,MATCH($B37,城镇人口!$B:$B,0),MATCH(AG$1,城镇人口!$1:$1,0))</f>
        <v>79616.86523327959</v>
      </c>
      <c r="AH37" s="40">
        <f>INDEX(人口源表!$1:$1048576,MATCH($B37,人口源表!$A:$A,0),MATCH(AH$1,人口源表!$1:$1,0))-INDEX(城镇人口!$1:$1048576,MATCH($B37,城镇人口!$B:$B,0),MATCH(AH$1,城镇人口!$1:$1,0))</f>
        <v>78432.993428706075</v>
      </c>
      <c r="AI37" s="40">
        <f>INDEX(人口源表!$1:$1048576,MATCH($B37,人口源表!$A:$A,0),MATCH(AI$1,人口源表!$1:$1,0))-INDEX(城镇人口!$1:$1048576,MATCH($B37,城镇人口!$B:$B,0),MATCH(AI$1,城镇人口!$1:$1,0))</f>
        <v>77237.317121498316</v>
      </c>
      <c r="AJ37" s="40">
        <f>INDEX(人口源表!$1:$1048576,MATCH($B37,人口源表!$A:$A,0),MATCH(AJ$1,人口源表!$1:$1,0))-INDEX(城镇人口!$1:$1048576,MATCH($B37,城镇人口!$B:$B,0),MATCH(AJ$1,城镇人口!$1:$1,0))</f>
        <v>76031.251218697173</v>
      </c>
      <c r="AK37" s="40">
        <f>INDEX(人口源表!$1:$1048576,MATCH($B37,人口源表!$A:$A,0),MATCH(AK$1,人口源表!$1:$1,0))-INDEX(城镇人口!$1:$1048576,MATCH($B37,城镇人口!$B:$B,0),MATCH(AK$1,城镇人口!$1:$1,0))</f>
        <v>74815.580138194084</v>
      </c>
      <c r="AL37" s="40">
        <f>INDEX(人口源表!$1:$1048576,MATCH($B37,人口源表!$A:$A,0),MATCH(AL$1,人口源表!$1:$1,0))-INDEX(城镇人口!$1:$1048576,MATCH($B37,城镇人口!$B:$B,0),MATCH(AL$1,城镇人口!$1:$1,0))</f>
        <v>73591.081309904112</v>
      </c>
      <c r="AM37" s="40">
        <f>INDEX(人口源表!$1:$1048576,MATCH($B37,人口源表!$A:$A,0),MATCH(AM$1,人口源表!$1:$1,0))-INDEX(城镇人口!$1:$1048576,MATCH($B37,城镇人口!$B:$B,0),MATCH(AM$1,城镇人口!$1:$1,0))</f>
        <v>72358.22902518732</v>
      </c>
      <c r="AN37" s="40">
        <f>INDEX(人口源表!$1:$1048576,MATCH($B37,人口源表!$A:$A,0),MATCH(AN$1,人口源表!$1:$1,0))-INDEX(城镇人口!$1:$1048576,MATCH($B37,城镇人口!$B:$B,0),MATCH(AN$1,城镇人口!$1:$1,0))</f>
        <v>71117.501047954807</v>
      </c>
      <c r="AO37" s="40">
        <f>INDEX(人口源表!$1:$1048576,MATCH($B37,人口源表!$A:$A,0),MATCH(AO$1,人口源表!$1:$1,0))-INDEX(城镇人口!$1:$1048576,MATCH($B37,城镇人口!$B:$B,0),MATCH(AO$1,城镇人口!$1:$1,0))</f>
        <v>69869.378636141191</v>
      </c>
      <c r="AP37" s="40">
        <f>INDEX(人口源表!$1:$1048576,MATCH($B37,人口源表!$A:$A,0),MATCH(AP$1,人口源表!$1:$1,0))-INDEX(城镇人口!$1:$1048576,MATCH($B37,城镇人口!$B:$B,0),MATCH(AP$1,城镇人口!$1:$1,0))</f>
        <v>68613.770400639856</v>
      </c>
      <c r="AQ37" s="40">
        <f>INDEX(人口源表!$1:$1048576,MATCH($B37,人口源表!$A:$A,0),MATCH(AQ$1,人口源表!$1:$1,0))-INDEX(城镇人口!$1:$1048576,MATCH($B37,城镇人口!$B:$B,0),MATCH(AQ$1,城镇人口!$1:$1,0))</f>
        <v>67350.609962357325</v>
      </c>
      <c r="AR37" s="40">
        <f>INDEX(人口源表!$1:$1048576,MATCH($B37,人口源表!$A:$A,0),MATCH(AR$1,人口源表!$1:$1,0))-INDEX(城镇人口!$1:$1048576,MATCH($B37,城镇人口!$B:$B,0),MATCH(AR$1,城镇人口!$1:$1,0))</f>
        <v>66080.138879477076</v>
      </c>
      <c r="AS37" s="40">
        <f>INDEX(人口源表!$1:$1048576,MATCH($B37,人口源表!$A:$A,0),MATCH(AS$1,人口源表!$1:$1,0))-INDEX(城镇人口!$1:$1048576,MATCH($B37,城镇人口!$B:$B,0),MATCH(AS$1,城镇人口!$1:$1,0))</f>
        <v>64802.053355494951</v>
      </c>
      <c r="AT37" s="40">
        <f>INDEX(人口源表!$1:$1048576,MATCH($B37,人口源表!$A:$A,0),MATCH(AT$1,人口源表!$1:$1,0))-INDEX(城镇人口!$1:$1048576,MATCH($B37,城镇人口!$B:$B,0),MATCH(AT$1,城镇人口!$1:$1,0))</f>
        <v>63516.086078613007</v>
      </c>
      <c r="AU37" s="40">
        <f>INDEX(人口源表!$1:$1048576,MATCH($B37,人口源表!$A:$A,0),MATCH(AU$1,人口源表!$1:$1,0))-INDEX(城镇人口!$1:$1048576,MATCH($B37,城镇人口!$B:$B,0),MATCH(AU$1,城镇人口!$1:$1,0))</f>
        <v>62221.457434256794</v>
      </c>
      <c r="AV37" s="40">
        <f>INDEX(人口源表!$1:$1048576,MATCH($B37,人口源表!$A:$A,0),MATCH(AV$1,人口源表!$1:$1,0))-INDEX(城镇人口!$1:$1048576,MATCH($B37,城镇人口!$B:$B,0),MATCH(AV$1,城镇人口!$1:$1,0))</f>
        <v>60917.990486378665</v>
      </c>
    </row>
    <row r="38" spans="1:48" x14ac:dyDescent="0.15">
      <c r="A38" s="4" t="s">
        <v>862</v>
      </c>
      <c r="B38" s="4" t="s">
        <v>98</v>
      </c>
      <c r="C38" s="34">
        <f>VLOOKUP(B38,'[1]2016省城人口总结（根）'!B:C,2,FALSE)/100</f>
        <v>0.76466999999999996</v>
      </c>
      <c r="D38" s="40">
        <f>INDEX(人口源表!$1:$1048576,MATCH($B38,人口源表!$A:$A,0),MATCH(D$1,人口源表!$1:$1,0))-INDEX(城镇人口!$1:$1048576,MATCH($B38,城镇人口!$B:$B,0),MATCH(D$1,城镇人口!$1:$1,0))</f>
        <v>1979634.2170111826</v>
      </c>
      <c r="E38" s="40">
        <f>INDEX(人口源表!$1:$1048576,MATCH($B38,人口源表!$A:$A,0),MATCH(E$1,人口源表!$1:$1,0))-INDEX(城镇人口!$1:$1048576,MATCH($B38,城镇人口!$B:$B,0),MATCH(E$1,城镇人口!$1:$1,0))</f>
        <v>1878601.087818509</v>
      </c>
      <c r="F38" s="40">
        <f>INDEX(人口源表!$1:$1048576,MATCH($B38,人口源表!$A:$A,0),MATCH(F$1,人口源表!$1:$1,0))-INDEX(城镇人口!$1:$1048576,MATCH($B38,城镇人口!$B:$B,0),MATCH(F$1,城镇人口!$1:$1,0))</f>
        <v>1773601.8044279534</v>
      </c>
      <c r="G38" s="40">
        <f>INDEX(人口源表!$1:$1048576,MATCH($B38,人口源表!$A:$A,0),MATCH(G$1,人口源表!$1:$1,0))-INDEX(城镇人口!$1:$1048576,MATCH($B38,城镇人口!$B:$B,0),MATCH(G$1,城镇人口!$1:$1,0))</f>
        <v>1754182.2451553382</v>
      </c>
      <c r="H38" s="40">
        <f>INDEX(人口源表!$1:$1048576,MATCH($B38,人口源表!$A:$A,0),MATCH(H$1,人口源表!$1:$1,0))-INDEX(城镇人口!$1:$1048576,MATCH($B38,城镇人口!$B:$B,0),MATCH(H$1,城镇人口!$1:$1,0))</f>
        <v>1642465.9769124733</v>
      </c>
      <c r="I38" s="40">
        <f>INDEX(人口源表!$1:$1048576,MATCH($B38,人口源表!$A:$A,0),MATCH(I$1,人口源表!$1:$1,0))-INDEX(城镇人口!$1:$1048576,MATCH($B38,城镇人口!$B:$B,0),MATCH(I$1,城镇人口!$1:$1,0))</f>
        <v>1576558.3975462476</v>
      </c>
      <c r="J38" s="40">
        <f>INDEX(人口源表!$1:$1048576,MATCH($B38,人口源表!$A:$A,0),MATCH(J$1,人口源表!$1:$1,0))-INDEX(城镇人口!$1:$1048576,MATCH($B38,城镇人口!$B:$B,0),MATCH(J$1,城镇人口!$1:$1,0))</f>
        <v>1506912.3437409028</v>
      </c>
      <c r="K38" s="40">
        <f>INDEX(人口源表!$1:$1048576,MATCH($B38,人口源表!$A:$A,0),MATCH(K$1,人口源表!$1:$1,0))-INDEX(城镇人口!$1:$1048576,MATCH($B38,城镇人口!$B:$B,0),MATCH(K$1,城镇人口!$1:$1,0))</f>
        <v>1434017.3689142372</v>
      </c>
      <c r="L38" s="40">
        <f>INDEX(人口源表!$1:$1048576,MATCH($B38,人口源表!$A:$A,0),MATCH(L$1,人口源表!$1:$1,0))-INDEX(城镇人口!$1:$1048576,MATCH($B38,城镇人口!$B:$B,0),MATCH(L$1,城镇人口!$1:$1,0))</f>
        <v>1358327.0239571212</v>
      </c>
      <c r="M38" s="40">
        <f>INDEX(人口源表!$1:$1048576,MATCH($B38,人口源表!$A:$A,0),MATCH(M$1,人口源表!$1:$1,0))-INDEX(城镇人口!$1:$1048576,MATCH($B38,城镇人口!$B:$B,0),MATCH(M$1,城镇人口!$1:$1,0))</f>
        <v>1280260.0338934716</v>
      </c>
      <c r="N38" s="40">
        <f>INDEX(人口源表!$1:$1048576,MATCH($B38,人口源表!$A:$A,0),MATCH(N$1,人口源表!$1:$1,0))-INDEX(城镇人口!$1:$1048576,MATCH($B38,城镇人口!$B:$B,0),MATCH(N$1,城镇人口!$1:$1,0))</f>
        <v>1200201.1981887165</v>
      </c>
      <c r="O38" s="40">
        <f>INDEX(人口源表!$1:$1048576,MATCH($B38,人口源表!$A:$A,0),MATCH(O$1,人口源表!$1:$1,0))-INDEX(城镇人口!$1:$1048576,MATCH($B38,城镇人口!$B:$B,0),MATCH(O$1,城镇人口!$1:$1,0))</f>
        <v>1118502.9960583663</v>
      </c>
      <c r="P38" s="40">
        <f>INDEX(人口源表!$1:$1048576,MATCH($B38,人口源表!$A:$A,0),MATCH(P$1,人口源表!$1:$1,0))-INDEX(城镇人口!$1:$1048576,MATCH($B38,城镇人口!$B:$B,0),MATCH(P$1,城镇人口!$1:$1,0))</f>
        <v>1035485.8800317803</v>
      </c>
      <c r="Q38" s="40">
        <f>INDEX(人口源表!$1:$1048576,MATCH($B38,人口源表!$A:$A,0),MATCH(Q$1,人口源表!$1:$1,0))-INDEX(城镇人口!$1:$1048576,MATCH($B38,城镇人口!$B:$B,0),MATCH(Q$1,城镇人口!$1:$1,0))</f>
        <v>951440.18841110263</v>
      </c>
      <c r="R38" s="40">
        <f>INDEX(人口源表!$1:$1048576,MATCH($B38,人口源表!$A:$A,0),MATCH(R$1,人口源表!$1:$1,0))-INDEX(城镇人口!$1:$1048576,MATCH($B38,城镇人口!$B:$B,0),MATCH(R$1,城镇人口!$1:$1,0))</f>
        <v>866626.62437897921</v>
      </c>
      <c r="S38" s="40">
        <f>INDEX(人口源表!$1:$1048576,MATCH($B38,人口源表!$A:$A,0),MATCH(S$1,人口源表!$1:$1,0))-INDEX(城镇人口!$1:$1048576,MATCH($B38,城镇人口!$B:$B,0),MATCH(S$1,城镇人口!$1:$1,0))</f>
        <v>821698.66293299291</v>
      </c>
      <c r="T38" s="40">
        <f>INDEX(人口源表!$1:$1048576,MATCH($B38,人口源表!$A:$A,0),MATCH(T$1,人口源表!$1:$1,0))-INDEX(城镇人口!$1:$1048576,MATCH($B38,城镇人口!$B:$B,0),MATCH(T$1,城镇人口!$1:$1,0))</f>
        <v>776579.17132723052</v>
      </c>
      <c r="U38" s="40">
        <f>INDEX(人口源表!$1:$1048576,MATCH($B38,人口源表!$A:$A,0),MATCH(U$1,人口源表!$1:$1,0))-INDEX(城镇人口!$1:$1048576,MATCH($B38,城镇人口!$B:$B,0),MATCH(U$1,城镇人口!$1:$1,0))</f>
        <v>731389.21718846168</v>
      </c>
      <c r="V38" s="40">
        <f>INDEX(人口源表!$1:$1048576,MATCH($B38,人口源表!$A:$A,0),MATCH(V$1,人口源表!$1:$1,0))-INDEX(城镇人口!$1:$1048576,MATCH($B38,城镇人口!$B:$B,0),MATCH(V$1,城镇人口!$1:$1,0))</f>
        <v>686235.01731722802</v>
      </c>
      <c r="W38" s="40">
        <f>INDEX(人口源表!$1:$1048576,MATCH($B38,人口源表!$A:$A,0),MATCH(W$1,人口源表!$1:$1,0))-INDEX(城镇人口!$1:$1048576,MATCH($B38,城镇人口!$B:$B,0),MATCH(W$1,城镇人口!$1:$1,0))</f>
        <v>641209.2715874128</v>
      </c>
      <c r="X38" s="40">
        <f>INDEX(人口源表!$1:$1048576,MATCH($B38,人口源表!$A:$A,0),MATCH(X$1,人口源表!$1:$1,0))-INDEX(城镇人口!$1:$1048576,MATCH($B38,城镇人口!$B:$B,0),MATCH(X$1,城镇人口!$1:$1,0))</f>
        <v>596391.72393336613</v>
      </c>
      <c r="Y38" s="40">
        <f>INDEX(人口源表!$1:$1048576,MATCH($B38,人口源表!$A:$A,0),MATCH(Y$1,人口源表!$1:$1,0))-INDEX(城镇人口!$1:$1048576,MATCH($B38,城镇人口!$B:$B,0),MATCH(Y$1,城镇人口!$1:$1,0))</f>
        <v>551849.81931621116</v>
      </c>
      <c r="Z38" s="40">
        <f>INDEX(人口源表!$1:$1048576,MATCH($B38,人口源表!$A:$A,0),MATCH(Z$1,人口源表!$1:$1,0))-INDEX(城镇人口!$1:$1048576,MATCH($B38,城镇人口!$B:$B,0),MATCH(Z$1,城镇人口!$1:$1,0))</f>
        <v>507640.11368841492</v>
      </c>
      <c r="AA38" s="40">
        <f>INDEX(人口源表!$1:$1048576,MATCH($B38,人口源表!$A:$A,0),MATCH(AA$1,人口源表!$1:$1,0))-INDEX(城镇人口!$1:$1048576,MATCH($B38,城镇人口!$B:$B,0),MATCH(AA$1,城镇人口!$1:$1,0))</f>
        <v>463808.53988018725</v>
      </c>
      <c r="AB38" s="40">
        <f>INDEX(人口源表!$1:$1048576,MATCH($B38,人口源表!$A:$A,0),MATCH(AB$1,人口源表!$1:$1,0))-INDEX(城镇人口!$1:$1048576,MATCH($B38,城镇人口!$B:$B,0),MATCH(AB$1,城镇人口!$1:$1,0))</f>
        <v>420391.69292917289</v>
      </c>
      <c r="AC38" s="40">
        <f>INDEX(人口源表!$1:$1048576,MATCH($B38,人口源表!$A:$A,0),MATCH(AC$1,人口源表!$1:$1,0))-INDEX(城镇人口!$1:$1048576,MATCH($B38,城镇人口!$B:$B,0),MATCH(AC$1,城镇人口!$1:$1,0))</f>
        <v>387127.0340863429</v>
      </c>
      <c r="AD38" s="40">
        <f>INDEX(人口源表!$1:$1048576,MATCH($B38,人口源表!$A:$A,0),MATCH(AD$1,人口源表!$1:$1,0))-INDEX(城镇人口!$1:$1048576,MATCH($B38,城镇人口!$B:$B,0),MATCH(AD$1,城镇人口!$1:$1,0))</f>
        <v>354246.80916933436</v>
      </c>
      <c r="AE38" s="40">
        <f>INDEX(人口源表!$1:$1048576,MATCH($B38,人口源表!$A:$A,0),MATCH(AE$1,人口源表!$1:$1,0))-INDEX(城镇人口!$1:$1048576,MATCH($B38,城镇人口!$B:$B,0),MATCH(AE$1,城镇人口!$1:$1,0))</f>
        <v>321763.55295811407</v>
      </c>
      <c r="AF38" s="40">
        <f>INDEX(人口源表!$1:$1048576,MATCH($B38,人口源表!$A:$A,0),MATCH(AF$1,人口源表!$1:$1,0))-INDEX(城镇人口!$1:$1048576,MATCH($B38,城镇人口!$B:$B,0),MATCH(AF$1,城镇人口!$1:$1,0))</f>
        <v>289684.97885354515</v>
      </c>
      <c r="AG38" s="40">
        <f>INDEX(人口源表!$1:$1048576,MATCH($B38,人口源表!$A:$A,0),MATCH(AG$1,人口源表!$1:$1,0))-INDEX(城镇人口!$1:$1048576,MATCH($B38,城镇人口!$B:$B,0),MATCH(AG$1,城镇人口!$1:$1,0))</f>
        <v>258014.66031774785</v>
      </c>
      <c r="AH38" s="40">
        <f>INDEX(人口源表!$1:$1048576,MATCH($B38,人口源表!$A:$A,0),MATCH(AH$1,人口源表!$1:$1,0))-INDEX(城镇人口!$1:$1048576,MATCH($B38,城镇人口!$B:$B,0),MATCH(AH$1,城镇人口!$1:$1,0))</f>
        <v>226752.77086380497</v>
      </c>
      <c r="AI38" s="40">
        <f>INDEX(人口源表!$1:$1048576,MATCH($B38,人口源表!$A:$A,0),MATCH(AI$1,人口源表!$1:$1,0))-INDEX(城镇人口!$1:$1048576,MATCH($B38,城镇人口!$B:$B,0),MATCH(AI$1,城镇人口!$1:$1,0))</f>
        <v>195896.88211762346</v>
      </c>
      <c r="AJ38" s="40">
        <f>INDEX(人口源表!$1:$1048576,MATCH($B38,人口源表!$A:$A,0),MATCH(AJ$1,人口源表!$1:$1,0))-INDEX(城镇人口!$1:$1048576,MATCH($B38,城镇人口!$B:$B,0),MATCH(AJ$1,城镇人口!$1:$1,0))</f>
        <v>165442.55730427057</v>
      </c>
      <c r="AK38" s="40">
        <f>INDEX(人口源表!$1:$1048576,MATCH($B38,人口源表!$A:$A,0),MATCH(AK$1,人口源表!$1:$1,0))-INDEX(城镇人口!$1:$1048576,MATCH($B38,城镇人口!$B:$B,0),MATCH(AK$1,城镇人口!$1:$1,0))</f>
        <v>135384.32987855095</v>
      </c>
      <c r="AL38" s="40">
        <f>INDEX(人口源表!$1:$1048576,MATCH($B38,人口源表!$A:$A,0),MATCH(AL$1,人口源表!$1:$1,0))-INDEX(城镇人口!$1:$1048576,MATCH($B38,城镇人口!$B:$B,0),MATCH(AL$1,城镇人口!$1:$1,0))</f>
        <v>105716.32165125757</v>
      </c>
      <c r="AM38" s="40">
        <f>INDEX(人口源表!$1:$1048576,MATCH($B38,人口源表!$A:$A,0),MATCH(AM$1,人口源表!$1:$1,0))-INDEX(城镇人口!$1:$1048576,MATCH($B38,城镇人口!$B:$B,0),MATCH(AM$1,城镇人口!$1:$1,0))</f>
        <v>76433.092818153091</v>
      </c>
      <c r="AN38" s="40">
        <f>INDEX(人口源表!$1:$1048576,MATCH($B38,人口源表!$A:$A,0),MATCH(AN$1,人口源表!$1:$1,0))-INDEX(城镇人口!$1:$1048576,MATCH($B38,城镇人口!$B:$B,0),MATCH(AN$1,城镇人口!$1:$1,0))</f>
        <v>47530.402677897364</v>
      </c>
      <c r="AO38" s="40">
        <f>INDEX(人口源表!$1:$1048576,MATCH($B38,人口源表!$A:$A,0),MATCH(AO$1,人口源表!$1:$1,0))-INDEX(城镇人口!$1:$1048576,MATCH($B38,城镇人口!$B:$B,0),MATCH(AO$1,城镇人口!$1:$1,0))</f>
        <v>19006.036686351523</v>
      </c>
      <c r="AP38" s="40">
        <f>INDEX(人口源表!$1:$1048576,MATCH($B38,人口源表!$A:$A,0),MATCH(AP$1,人口源表!$1:$1,0))-INDEX(城镇人口!$1:$1048576,MATCH($B38,城镇人口!$B:$B,0),MATCH(AP$1,城镇人口!$1:$1,0))</f>
        <v>0</v>
      </c>
      <c r="AQ38" s="40">
        <f>INDEX(人口源表!$1:$1048576,MATCH($B38,人口源表!$A:$A,0),MATCH(AQ$1,人口源表!$1:$1,0))-INDEX(城镇人口!$1:$1048576,MATCH($B38,城镇人口!$B:$B,0),MATCH(AQ$1,城镇人口!$1:$1,0))</f>
        <v>0</v>
      </c>
      <c r="AR38" s="40">
        <f>INDEX(人口源表!$1:$1048576,MATCH($B38,人口源表!$A:$A,0),MATCH(AR$1,人口源表!$1:$1,0))-INDEX(城镇人口!$1:$1048576,MATCH($B38,城镇人口!$B:$B,0),MATCH(AR$1,城镇人口!$1:$1,0))</f>
        <v>0</v>
      </c>
      <c r="AS38" s="40">
        <f>INDEX(人口源表!$1:$1048576,MATCH($B38,人口源表!$A:$A,0),MATCH(AS$1,人口源表!$1:$1,0))-INDEX(城镇人口!$1:$1048576,MATCH($B38,城镇人口!$B:$B,0),MATCH(AS$1,城镇人口!$1:$1,0))</f>
        <v>0</v>
      </c>
      <c r="AT38" s="40">
        <f>INDEX(人口源表!$1:$1048576,MATCH($B38,人口源表!$A:$A,0),MATCH(AT$1,人口源表!$1:$1,0))-INDEX(城镇人口!$1:$1048576,MATCH($B38,城镇人口!$B:$B,0),MATCH(AT$1,城镇人口!$1:$1,0))</f>
        <v>0</v>
      </c>
      <c r="AU38" s="40">
        <f>INDEX(人口源表!$1:$1048576,MATCH($B38,人口源表!$A:$A,0),MATCH(AU$1,人口源表!$1:$1,0))-INDEX(城镇人口!$1:$1048576,MATCH($B38,城镇人口!$B:$B,0),MATCH(AU$1,城镇人口!$1:$1,0))</f>
        <v>0</v>
      </c>
      <c r="AV38" s="40">
        <f>INDEX(人口源表!$1:$1048576,MATCH($B38,人口源表!$A:$A,0),MATCH(AV$1,人口源表!$1:$1,0))-INDEX(城镇人口!$1:$1048576,MATCH($B38,城镇人口!$B:$B,0),MATCH(AV$1,城镇人口!$1:$1,0))</f>
        <v>0</v>
      </c>
    </row>
    <row r="39" spans="1:48" x14ac:dyDescent="0.15">
      <c r="A39" s="4" t="s">
        <v>862</v>
      </c>
      <c r="B39" s="4" t="s">
        <v>100</v>
      </c>
      <c r="C39" s="34">
        <f>VLOOKUP(B39,'[1]2016省城人口总结（根）'!B:C,2,FALSE)/100</f>
        <v>0.730985</v>
      </c>
      <c r="D39" s="40">
        <f>INDEX(人口源表!$1:$1048576,MATCH($B39,人口源表!$A:$A,0),MATCH(D$1,人口源表!$1:$1,0))-INDEX(城镇人口!$1:$1048576,MATCH($B39,城镇人口!$B:$B,0),MATCH(D$1,城镇人口!$1:$1,0))</f>
        <v>1870384.9536169181</v>
      </c>
      <c r="E39" s="40">
        <f>INDEX(人口源表!$1:$1048576,MATCH($B39,人口源表!$A:$A,0),MATCH(E$1,人口源表!$1:$1,0))-INDEX(城镇人口!$1:$1048576,MATCH($B39,城镇人口!$B:$B,0),MATCH(E$1,城镇人口!$1:$1,0))</f>
        <v>1792688.2338404264</v>
      </c>
      <c r="F39" s="40">
        <f>INDEX(人口源表!$1:$1048576,MATCH($B39,人口源表!$A:$A,0),MATCH(F$1,人口源表!$1:$1,0))-INDEX(城镇人口!$1:$1048576,MATCH($B39,城镇人口!$B:$B,0),MATCH(F$1,城镇人口!$1:$1,0))</f>
        <v>1711609.9587534126</v>
      </c>
      <c r="G39" s="40">
        <f>INDEX(人口源表!$1:$1048576,MATCH($B39,人口源表!$A:$A,0),MATCH(G$1,人口源表!$1:$1,0))-INDEX(城镇人口!$1:$1048576,MATCH($B39,城镇人口!$B:$B,0),MATCH(G$1,城镇人口!$1:$1,0))</f>
        <v>1708509.8319368111</v>
      </c>
      <c r="H39" s="40">
        <f>INDEX(人口源表!$1:$1048576,MATCH($B39,人口源表!$A:$A,0),MATCH(H$1,人口源表!$1:$1,0))-INDEX(城镇人口!$1:$1048576,MATCH($B39,城镇人口!$B:$B,0),MATCH(H$1,城镇人口!$1:$1,0))</f>
        <v>1624020.0856536571</v>
      </c>
      <c r="I39" s="40">
        <f>INDEX(人口源表!$1:$1048576,MATCH($B39,人口源表!$A:$A,0),MATCH(I$1,人口源表!$1:$1,0))-INDEX(城镇人口!$1:$1048576,MATCH($B39,城镇人口!$B:$B,0),MATCH(I$1,城镇人口!$1:$1,0))</f>
        <v>1574831.2513009189</v>
      </c>
      <c r="J39" s="40">
        <f>INDEX(人口源表!$1:$1048576,MATCH($B39,人口源表!$A:$A,0),MATCH(J$1,人口源表!$1:$1,0))-INDEX(城镇人口!$1:$1048576,MATCH($B39,城镇人口!$B:$B,0),MATCH(J$1,城镇人口!$1:$1,0))</f>
        <v>1521968.169177684</v>
      </c>
      <c r="K39" s="40">
        <f>INDEX(人口源表!$1:$1048576,MATCH($B39,人口源表!$A:$A,0),MATCH(K$1,人口源表!$1:$1,0))-INDEX(城镇人口!$1:$1048576,MATCH($B39,城镇人口!$B:$B,0),MATCH(K$1,城镇人口!$1:$1,0))</f>
        <v>1465891.8724644389</v>
      </c>
      <c r="L39" s="40">
        <f>INDEX(人口源表!$1:$1048576,MATCH($B39,人口源表!$A:$A,0),MATCH(L$1,人口源表!$1:$1,0))-INDEX(城镇人口!$1:$1048576,MATCH($B39,城镇人口!$B:$B,0),MATCH(L$1,城镇人口!$1:$1,0))</f>
        <v>1407029.9837061111</v>
      </c>
      <c r="M39" s="40">
        <f>INDEX(人口源表!$1:$1048576,MATCH($B39,人口源表!$A:$A,0),MATCH(M$1,人口源表!$1:$1,0))-INDEX(城镇人口!$1:$1048576,MATCH($B39,城镇人口!$B:$B,0),MATCH(M$1,城镇人口!$1:$1,0))</f>
        <v>1345776.6671871981</v>
      </c>
      <c r="N39" s="40">
        <f>INDEX(人口源表!$1:$1048576,MATCH($B39,人口源表!$A:$A,0),MATCH(N$1,人口源表!$1:$1,0))-INDEX(城镇人口!$1:$1048576,MATCH($B39,城镇人口!$B:$B,0),MATCH(N$1,城镇人口!$1:$1,0))</f>
        <v>1282494.7284144247</v>
      </c>
      <c r="O39" s="40">
        <f>INDEX(人口源表!$1:$1048576,MATCH($B39,人口源表!$A:$A,0),MATCH(O$1,人口源表!$1:$1,0))-INDEX(城镇人口!$1:$1048576,MATCH($B39,城镇人口!$B:$B,0),MATCH(O$1,城镇人口!$1:$1,0))</f>
        <v>1217515.0299330652</v>
      </c>
      <c r="P39" s="40">
        <f>INDEX(人口源表!$1:$1048576,MATCH($B39,人口源表!$A:$A,0),MATCH(P$1,人口源表!$1:$1,0))-INDEX(城镇人口!$1:$1048576,MATCH($B39,城镇人口!$B:$B,0),MATCH(P$1,城镇人口!$1:$1,0))</f>
        <v>1151139.302941815</v>
      </c>
      <c r="Q39" s="40">
        <f>INDEX(人口源表!$1:$1048576,MATCH($B39,人口源表!$A:$A,0),MATCH(Q$1,人口源表!$1:$1,0))-INDEX(城镇人口!$1:$1048576,MATCH($B39,城镇人口!$B:$B,0),MATCH(Q$1,城镇人口!$1:$1,0))</f>
        <v>1083640.1797225606</v>
      </c>
      <c r="R39" s="40">
        <f>INDEX(人口源表!$1:$1048576,MATCH($B39,人口源表!$A:$A,0),MATCH(R$1,人口源表!$1:$1,0))-INDEX(城镇人口!$1:$1048576,MATCH($B39,城镇人口!$B:$B,0),MATCH(R$1,城镇人口!$1:$1,0))</f>
        <v>1015262.5201058462</v>
      </c>
      <c r="S39" s="40">
        <f>INDEX(人口源表!$1:$1048576,MATCH($B39,人口源表!$A:$A,0),MATCH(S$1,人口源表!$1:$1,0))-INDEX(城镇人口!$1:$1048576,MATCH($B39,城镇人口!$B:$B,0),MATCH(S$1,城镇人口!$1:$1,0))</f>
        <v>978269.70102307294</v>
      </c>
      <c r="T39" s="40">
        <f>INDEX(人口源表!$1:$1048576,MATCH($B39,人口源表!$A:$A,0),MATCH(T$1,人口源表!$1:$1,0))-INDEX(城镇人口!$1:$1048576,MATCH($B39,城镇人口!$B:$B,0),MATCH(T$1,城镇人口!$1:$1,0))</f>
        <v>940940.63248159178</v>
      </c>
      <c r="U39" s="40">
        <f>INDEX(人口源表!$1:$1048576,MATCH($B39,人口源表!$A:$A,0),MATCH(U$1,人口源表!$1:$1,0))-INDEX(城镇人口!$1:$1048576,MATCH($B39,城镇人口!$B:$B,0),MATCH(U$1,城镇人口!$1:$1,0))</f>
        <v>903399.1552445367</v>
      </c>
      <c r="V39" s="40">
        <f>INDEX(人口源表!$1:$1048576,MATCH($B39,人口源表!$A:$A,0),MATCH(V$1,人口源表!$1:$1,0))-INDEX(城镇人口!$1:$1048576,MATCH($B39,城镇人口!$B:$B,0),MATCH(V$1,城镇人口!$1:$1,0))</f>
        <v>865754.27685603406</v>
      </c>
      <c r="W39" s="40">
        <f>INDEX(人口源表!$1:$1048576,MATCH($B39,人口源表!$A:$A,0),MATCH(W$1,人口源表!$1:$1,0))-INDEX(城镇人口!$1:$1048576,MATCH($B39,城镇人口!$B:$B,0),MATCH(W$1,城镇人口!$1:$1,0))</f>
        <v>828101.68138527498</v>
      </c>
      <c r="X39" s="40">
        <f>INDEX(人口源表!$1:$1048576,MATCH($B39,人口源表!$A:$A,0),MATCH(X$1,人口源表!$1:$1,0))-INDEX(城镇人口!$1:$1048576,MATCH($B39,城镇人口!$B:$B,0),MATCH(X$1,城镇人口!$1:$1,0))</f>
        <v>790523.77352927253</v>
      </c>
      <c r="Y39" s="40">
        <f>INDEX(人口源表!$1:$1048576,MATCH($B39,人口源表!$A:$A,0),MATCH(Y$1,人口源表!$1:$1,0))-INDEX(城镇人口!$1:$1048576,MATCH($B39,城镇人口!$B:$B,0),MATCH(Y$1,城镇人口!$1:$1,0))</f>
        <v>753090.84338940959</v>
      </c>
      <c r="Z39" s="40">
        <f>INDEX(人口源表!$1:$1048576,MATCH($B39,人口源表!$A:$A,0),MATCH(Z$1,人口源表!$1:$1,0))-INDEX(城镇人口!$1:$1048576,MATCH($B39,城镇人口!$B:$B,0),MATCH(Z$1,城镇人口!$1:$1,0))</f>
        <v>715861.65895396471</v>
      </c>
      <c r="AA39" s="40">
        <f>INDEX(人口源表!$1:$1048576,MATCH($B39,人口源表!$A:$A,0),MATCH(AA$1,人口源表!$1:$1,0))-INDEX(城镇人口!$1:$1048576,MATCH($B39,城镇人口!$B:$B,0),MATCH(AA$1,城镇人口!$1:$1,0))</f>
        <v>678884.70401774533</v>
      </c>
      <c r="AB39" s="40">
        <f>INDEX(人口源表!$1:$1048576,MATCH($B39,人口源表!$A:$A,0),MATCH(AB$1,人口源表!$1:$1,0))-INDEX(城镇人口!$1:$1048576,MATCH($B39,城镇人口!$B:$B,0),MATCH(AB$1,城镇人口!$1:$1,0))</f>
        <v>642198.58494036831</v>
      </c>
      <c r="AC39" s="40">
        <f>INDEX(人口源表!$1:$1048576,MATCH($B39,人口源表!$A:$A,0),MATCH(AC$1,人口源表!$1:$1,0))-INDEX(城镇人口!$1:$1048576,MATCH($B39,城镇人口!$B:$B,0),MATCH(AC$1,城镇人口!$1:$1,0))</f>
        <v>613568.173822999</v>
      </c>
      <c r="AD39" s="40">
        <f>INDEX(人口源表!$1:$1048576,MATCH($B39,人口源表!$A:$A,0),MATCH(AD$1,人口源表!$1:$1,0))-INDEX(城镇人口!$1:$1048576,MATCH($B39,城镇人口!$B:$B,0),MATCH(AD$1,城镇人口!$1:$1,0))</f>
        <v>585228.36462305672</v>
      </c>
      <c r="AE39" s="40">
        <f>INDEX(人口源表!$1:$1048576,MATCH($B39,人口源表!$A:$A,0),MATCH(AE$1,人口源表!$1:$1,0))-INDEX(城镇人口!$1:$1048576,MATCH($B39,城镇人口!$B:$B,0),MATCH(AE$1,城镇人口!$1:$1,0))</f>
        <v>557193.71842648834</v>
      </c>
      <c r="AF39" s="40">
        <f>INDEX(人口源表!$1:$1048576,MATCH($B39,人口源表!$A:$A,0),MATCH(AF$1,人口源表!$1:$1,0))-INDEX(城镇人口!$1:$1048576,MATCH($B39,城镇人口!$B:$B,0),MATCH(AF$1,城镇人口!$1:$1,0))</f>
        <v>529473.13462818507</v>
      </c>
      <c r="AG39" s="40">
        <f>INDEX(人口源表!$1:$1048576,MATCH($B39,人口源表!$A:$A,0),MATCH(AG$1,人口源表!$1:$1,0))-INDEX(城镇人口!$1:$1048576,MATCH($B39,城镇人口!$B:$B,0),MATCH(AG$1,城镇人口!$1:$1,0))</f>
        <v>502070.68972918391</v>
      </c>
      <c r="AH39" s="40">
        <f>INDEX(人口源表!$1:$1048576,MATCH($B39,人口源表!$A:$A,0),MATCH(AH$1,人口源表!$1:$1,0))-INDEX(城镇人口!$1:$1048576,MATCH($B39,城镇人口!$B:$B,0),MATCH(AH$1,城镇人口!$1:$1,0))</f>
        <v>474986.01458339673</v>
      </c>
      <c r="AI39" s="40">
        <f>INDEX(人口源表!$1:$1048576,MATCH($B39,人口源表!$A:$A,0),MATCH(AI$1,人口源表!$1:$1,0))-INDEX(城镇人口!$1:$1048576,MATCH($B39,城镇人口!$B:$B,0),MATCH(AI$1,城镇人口!$1:$1,0))</f>
        <v>448215.37308643572</v>
      </c>
      <c r="AJ39" s="40">
        <f>INDEX(人口源表!$1:$1048576,MATCH($B39,人口源表!$A:$A,0),MATCH(AJ$1,人口源表!$1:$1,0))-INDEX(城镇人口!$1:$1048576,MATCH($B39,城镇人口!$B:$B,0),MATCH(AJ$1,城镇人口!$1:$1,0))</f>
        <v>421752.00138025079</v>
      </c>
      <c r="AK39" s="40">
        <f>INDEX(人口源表!$1:$1048576,MATCH($B39,人口源表!$A:$A,0),MATCH(AK$1,人口源表!$1:$1,0))-INDEX(城镇人口!$1:$1048576,MATCH($B39,城镇人口!$B:$B,0),MATCH(AK$1,城镇人口!$1:$1,0))</f>
        <v>395587.10685740504</v>
      </c>
      <c r="AL39" s="40">
        <f>INDEX(人口源表!$1:$1048576,MATCH($B39,人口源表!$A:$A,0),MATCH(AL$1,人口源表!$1:$1,0))-INDEX(城镇人口!$1:$1048576,MATCH($B39,城镇人口!$B:$B,0),MATCH(AL$1,城镇人口!$1:$1,0))</f>
        <v>369710.44767602067</v>
      </c>
      <c r="AM39" s="40">
        <f>INDEX(人口源表!$1:$1048576,MATCH($B39,人口源表!$A:$A,0),MATCH(AM$1,人口源表!$1:$1,0))-INDEX(城镇人口!$1:$1048576,MATCH($B39,城镇人口!$B:$B,0),MATCH(AM$1,城镇人口!$1:$1,0))</f>
        <v>344111.12363264523</v>
      </c>
      <c r="AN39" s="40">
        <f>INDEX(人口源表!$1:$1048576,MATCH($B39,人口源表!$A:$A,0),MATCH(AN$1,人口源表!$1:$1,0))-INDEX(城镇人口!$1:$1048576,MATCH($B39,城镇人口!$B:$B,0),MATCH(AN$1,城镇人口!$1:$1,0))</f>
        <v>318778.15371787455</v>
      </c>
      <c r="AO39" s="40">
        <f>INDEX(人口源表!$1:$1048576,MATCH($B39,人口源表!$A:$A,0),MATCH(AO$1,人口源表!$1:$1,0))-INDEX(城镇人口!$1:$1048576,MATCH($B39,城镇人口!$B:$B,0),MATCH(AO$1,城镇人口!$1:$1,0))</f>
        <v>293701.45162453502</v>
      </c>
      <c r="AP39" s="40">
        <f>INDEX(人口源表!$1:$1048576,MATCH($B39,人口源表!$A:$A,0),MATCH(AP$1,人口源表!$1:$1,0))-INDEX(城镇人口!$1:$1048576,MATCH($B39,城镇人口!$B:$B,0),MATCH(AP$1,城镇人口!$1:$1,0))</f>
        <v>268872.55232336186</v>
      </c>
      <c r="AQ39" s="40">
        <f>INDEX(人口源表!$1:$1048576,MATCH($B39,人口源表!$A:$A,0),MATCH(AQ$1,人口源表!$1:$1,0))-INDEX(城镇人口!$1:$1048576,MATCH($B39,城镇人口!$B:$B,0),MATCH(AQ$1,城镇人口!$1:$1,0))</f>
        <v>244285.18968485855</v>
      </c>
      <c r="AR39" s="40">
        <f>INDEX(人口源表!$1:$1048576,MATCH($B39,人口源表!$A:$A,0),MATCH(AR$1,人口源表!$1:$1,0))-INDEX(城镇人口!$1:$1048576,MATCH($B39,城镇人口!$B:$B,0),MATCH(AR$1,城镇人口!$1:$1,0))</f>
        <v>219936.21875323728</v>
      </c>
      <c r="AS39" s="40">
        <f>INDEX(人口源表!$1:$1048576,MATCH($B39,人口源表!$A:$A,0),MATCH(AS$1,人口源表!$1:$1,0))-INDEX(城镇人口!$1:$1048576,MATCH($B39,城镇人口!$B:$B,0),MATCH(AS$1,城镇人口!$1:$1,0))</f>
        <v>195826.38562666066</v>
      </c>
      <c r="AT39" s="40">
        <f>INDEX(人口源表!$1:$1048576,MATCH($B39,人口源表!$A:$A,0),MATCH(AT$1,人口源表!$1:$1,0))-INDEX(城镇人口!$1:$1048576,MATCH($B39,城镇人口!$B:$B,0),MATCH(AT$1,城镇人口!$1:$1,0))</f>
        <v>171961.04916089401</v>
      </c>
      <c r="AU39" s="40">
        <f>INDEX(人口源表!$1:$1048576,MATCH($B39,人口源表!$A:$A,0),MATCH(AU$1,人口源表!$1:$1,0))-INDEX(城镇人口!$1:$1048576,MATCH($B39,城镇人口!$B:$B,0),MATCH(AU$1,城镇人口!$1:$1,0))</f>
        <v>148351.07874382753</v>
      </c>
      <c r="AV39" s="40">
        <f>INDEX(人口源表!$1:$1048576,MATCH($B39,人口源表!$A:$A,0),MATCH(AV$1,人口源表!$1:$1,0))-INDEX(城镇人口!$1:$1048576,MATCH($B39,城镇人口!$B:$B,0),MATCH(AV$1,城镇人口!$1:$1,0))</f>
        <v>125013.6109082289</v>
      </c>
    </row>
    <row r="40" spans="1:48" x14ac:dyDescent="0.15">
      <c r="A40" s="4" t="s">
        <v>862</v>
      </c>
      <c r="B40" s="4" t="s">
        <v>102</v>
      </c>
      <c r="C40" s="34">
        <f>VLOOKUP(B40,'[1]2016省城人口总结（根）'!B:C,2,FALSE)/100</f>
        <v>0.69730000000000003</v>
      </c>
      <c r="D40" s="40">
        <f>INDEX(人口源表!$1:$1048576,MATCH($B40,人口源表!$A:$A,0),MATCH(D$1,人口源表!$1:$1,0))-INDEX(城镇人口!$1:$1048576,MATCH($B40,城镇人口!$B:$B,0),MATCH(D$1,城镇人口!$1:$1,0))</f>
        <v>1135541.5429487843</v>
      </c>
      <c r="E40" s="40">
        <f>INDEX(人口源表!$1:$1048576,MATCH($B40,人口源表!$A:$A,0),MATCH(E$1,人口源表!$1:$1,0))-INDEX(城镇人口!$1:$1048576,MATCH($B40,城镇人口!$B:$B,0),MATCH(E$1,城镇人口!$1:$1,0))</f>
        <v>1094549.4188593691</v>
      </c>
      <c r="F40" s="40">
        <f>INDEX(人口源表!$1:$1048576,MATCH($B40,人口源表!$A:$A,0),MATCH(F$1,人口源表!$1:$1,0))-INDEX(城镇人口!$1:$1048576,MATCH($B40,城镇人口!$B:$B,0),MATCH(F$1,城镇人口!$1:$1,0))</f>
        <v>1051947.6223823135</v>
      </c>
      <c r="G40" s="40">
        <f>INDEX(人口源表!$1:$1048576,MATCH($B40,人口源表!$A:$A,0),MATCH(G$1,人口源表!$1:$1,0))-INDEX(城镇人口!$1:$1048576,MATCH($B40,城镇人口!$B:$B,0),MATCH(G$1,城镇人口!$1:$1,0))</f>
        <v>882194.22531015612</v>
      </c>
      <c r="H40" s="40">
        <f>INDEX(人口源表!$1:$1048576,MATCH($B40,人口源表!$A:$A,0),MATCH(H$1,人口源表!$1:$1,0))-INDEX(城镇人口!$1:$1048576,MATCH($B40,城镇人口!$B:$B,0),MATCH(H$1,城镇人口!$1:$1,0))</f>
        <v>844647.70827114582</v>
      </c>
      <c r="I40" s="40">
        <f>INDEX(人口源表!$1:$1048576,MATCH($B40,人口源表!$A:$A,0),MATCH(I$1,人口源表!$1:$1,0))-INDEX(城镇人口!$1:$1048576,MATCH($B40,城镇人口!$B:$B,0),MATCH(I$1,城镇人口!$1:$1,0))</f>
        <v>822564.49579011463</v>
      </c>
      <c r="J40" s="40">
        <f>INDEX(人口源表!$1:$1048576,MATCH($B40,人口源表!$A:$A,0),MATCH(J$1,人口源表!$1:$1,0))-INDEX(城镇人口!$1:$1048576,MATCH($B40,城镇人口!$B:$B,0),MATCH(J$1,城镇人口!$1:$1,0))</f>
        <v>799217.44291700376</v>
      </c>
      <c r="K40" s="40">
        <f>INDEX(人口源表!$1:$1048576,MATCH($B40,人口源表!$A:$A,0),MATCH(K$1,人口源表!$1:$1,0))-INDEX(城镇人口!$1:$1048576,MATCH($B40,城镇人口!$B:$B,0),MATCH(K$1,城镇人口!$1:$1,0))</f>
        <v>774730.8451653095</v>
      </c>
      <c r="L40" s="40">
        <f>INDEX(人口源表!$1:$1048576,MATCH($B40,人口源表!$A:$A,0),MATCH(L$1,人口源表!$1:$1,0))-INDEX(城镇人口!$1:$1048576,MATCH($B40,城镇人口!$B:$B,0),MATCH(L$1,城镇人口!$1:$1,0))</f>
        <v>749222.37821895862</v>
      </c>
      <c r="M40" s="40">
        <f>INDEX(人口源表!$1:$1048576,MATCH($B40,人口源表!$A:$A,0),MATCH(M$1,人口源表!$1:$1,0))-INDEX(城镇人口!$1:$1048576,MATCH($B40,城镇人口!$B:$B,0),MATCH(M$1,城镇人口!$1:$1,0))</f>
        <v>722804.57079309551</v>
      </c>
      <c r="N40" s="40">
        <f>INDEX(人口源表!$1:$1048576,MATCH($B40,人口源表!$A:$A,0),MATCH(N$1,人口源表!$1:$1,0))-INDEX(城镇人口!$1:$1048576,MATCH($B40,城镇人口!$B:$B,0),MATCH(N$1,城镇人口!$1:$1,0))</f>
        <v>695583.71230064286</v>
      </c>
      <c r="O40" s="40">
        <f>INDEX(人口源表!$1:$1048576,MATCH($B40,人口源表!$A:$A,0),MATCH(O$1,人口源表!$1:$1,0))-INDEX(城镇人口!$1:$1048576,MATCH($B40,城镇人口!$B:$B,0),MATCH(O$1,城镇人口!$1:$1,0))</f>
        <v>667660.39920465695</v>
      </c>
      <c r="P40" s="40">
        <f>INDEX(人口源表!$1:$1048576,MATCH($B40,人口源表!$A:$A,0),MATCH(P$1,人口源表!$1:$1,0))-INDEX(城镇人口!$1:$1048576,MATCH($B40,城镇人口!$B:$B,0),MATCH(P$1,城镇人口!$1:$1,0))</f>
        <v>639129.60653558141</v>
      </c>
      <c r="Q40" s="40">
        <f>INDEX(人口源表!$1:$1048576,MATCH($B40,人口源表!$A:$A,0),MATCH(Q$1,人口源表!$1:$1,0))-INDEX(城镇人口!$1:$1048576,MATCH($B40,城镇人口!$B:$B,0),MATCH(Q$1,城镇人口!$1:$1,0))</f>
        <v>610080.57858723449</v>
      </c>
      <c r="R40" s="40">
        <f>INDEX(人口源表!$1:$1048576,MATCH($B40,人口源表!$A:$A,0),MATCH(R$1,人口源表!$1:$1,0))-INDEX(城镇人口!$1:$1048576,MATCH($B40,城镇人口!$B:$B,0),MATCH(R$1,城镇人口!$1:$1,0))</f>
        <v>580597.47589263692</v>
      </c>
      <c r="S40" s="40">
        <f>INDEX(人口源表!$1:$1048576,MATCH($B40,人口源表!$A:$A,0),MATCH(S$1,人口源表!$1:$1,0))-INDEX(城镇人口!$1:$1048576,MATCH($B40,城镇人口!$B:$B,0),MATCH(S$1,城镇人口!$1:$1,0))</f>
        <v>564286.3621695186</v>
      </c>
      <c r="T40" s="40">
        <f>INDEX(人口源表!$1:$1048576,MATCH($B40,人口源表!$A:$A,0),MATCH(T$1,人口源表!$1:$1,0))-INDEX(城镇人口!$1:$1048576,MATCH($B40,城镇人口!$B:$B,0),MATCH(T$1,城镇人口!$1:$1,0))</f>
        <v>547749.94411963085</v>
      </c>
      <c r="U40" s="40">
        <f>INDEX(人口源表!$1:$1048576,MATCH($B40,人口源表!$A:$A,0),MATCH(U$1,人口源表!$1:$1,0))-INDEX(城镇人口!$1:$1048576,MATCH($B40,城镇人口!$B:$B,0),MATCH(U$1,城镇人口!$1:$1,0))</f>
        <v>531035.51242666366</v>
      </c>
      <c r="V40" s="40">
        <f>INDEX(人口源表!$1:$1048576,MATCH($B40,人口源表!$A:$A,0),MATCH(V$1,人口源表!$1:$1,0))-INDEX(城镇人口!$1:$1048576,MATCH($B40,城镇人口!$B:$B,0),MATCH(V$1,城镇人口!$1:$1,0))</f>
        <v>514187.36348320497</v>
      </c>
      <c r="W40" s="40">
        <f>INDEX(人口源表!$1:$1048576,MATCH($B40,人口源表!$A:$A,0),MATCH(W$1,人口源表!$1:$1,0))-INDEX(城镇人口!$1:$1048576,MATCH($B40,城镇人口!$B:$B,0),MATCH(W$1,城镇人口!$1:$1,0))</f>
        <v>497246.3875541985</v>
      </c>
      <c r="X40" s="40">
        <f>INDEX(人口源表!$1:$1048576,MATCH($B40,人口源表!$A:$A,0),MATCH(X$1,人口源表!$1:$1,0))-INDEX(城镇人口!$1:$1048576,MATCH($B40,城镇人口!$B:$B,0),MATCH(X$1,城镇人口!$1:$1,0))</f>
        <v>480250.79056424508</v>
      </c>
      <c r="Y40" s="40">
        <f>INDEX(人口源表!$1:$1048576,MATCH($B40,人口源表!$A:$A,0),MATCH(Y$1,人口源表!$1:$1,0))-INDEX(城镇人口!$1:$1048576,MATCH($B40,城镇人口!$B:$B,0),MATCH(Y$1,城镇人口!$1:$1,0))</f>
        <v>463235.54229074949</v>
      </c>
      <c r="Z40" s="40">
        <f>INDEX(人口源表!$1:$1048576,MATCH($B40,人口源表!$A:$A,0),MATCH(Z$1,人口源表!$1:$1,0))-INDEX(城镇人口!$1:$1048576,MATCH($B40,城镇人口!$B:$B,0),MATCH(Z$1,城镇人口!$1:$1,0))</f>
        <v>446232.782235533</v>
      </c>
      <c r="AA40" s="40">
        <f>INDEX(人口源表!$1:$1048576,MATCH($B40,人口源表!$A:$A,0),MATCH(AA$1,人口源表!$1:$1,0))-INDEX(城镇人口!$1:$1048576,MATCH($B40,城镇人口!$B:$B,0),MATCH(AA$1,城镇人口!$1:$1,0))</f>
        <v>429272.03784715338</v>
      </c>
      <c r="AB40" s="40">
        <f>INDEX(人口源表!$1:$1048576,MATCH($B40,人口源表!$A:$A,0),MATCH(AB$1,人口源表!$1:$1,0))-INDEX(城镇人口!$1:$1048576,MATCH($B40,城镇人口!$B:$B,0),MATCH(AB$1,城镇人口!$1:$1,0))</f>
        <v>412379.88286403473</v>
      </c>
      <c r="AC40" s="40">
        <f>INDEX(人口源表!$1:$1048576,MATCH($B40,人口源表!$A:$A,0),MATCH(AC$1,人口源表!$1:$1,0))-INDEX(城镇人口!$1:$1048576,MATCH($B40,城镇人口!$B:$B,0),MATCH(AC$1,城镇人口!$1:$1,0))</f>
        <v>398833.92527155532</v>
      </c>
      <c r="AD40" s="40">
        <f>INDEX(人口源表!$1:$1048576,MATCH($B40,人口源表!$A:$A,0),MATCH(AD$1,人口源表!$1:$1,0))-INDEX(城镇人口!$1:$1048576,MATCH($B40,城镇人口!$B:$B,0),MATCH(AD$1,城镇人口!$1:$1,0))</f>
        <v>385372.89798809402</v>
      </c>
      <c r="AE40" s="40">
        <f>INDEX(人口源表!$1:$1048576,MATCH($B40,人口源表!$A:$A,0),MATCH(AE$1,人口源表!$1:$1,0))-INDEX(城镇人口!$1:$1048576,MATCH($B40,城镇人口!$B:$B,0),MATCH(AE$1,城镇人口!$1:$1,0))</f>
        <v>372014.08499576757</v>
      </c>
      <c r="AF40" s="40">
        <f>INDEX(人口源表!$1:$1048576,MATCH($B40,人口源表!$A:$A,0),MATCH(AF$1,人口源表!$1:$1,0))-INDEX(城镇人口!$1:$1048576,MATCH($B40,城镇人口!$B:$B,0),MATCH(AF$1,城镇人口!$1:$1,0))</f>
        <v>358773.24267237354</v>
      </c>
      <c r="AG40" s="40">
        <f>INDEX(人口源表!$1:$1048576,MATCH($B40,人口源表!$A:$A,0),MATCH(AG$1,人口源表!$1:$1,0))-INDEX(城镇人口!$1:$1048576,MATCH($B40,城镇人口!$B:$B,0),MATCH(AG$1,城镇人口!$1:$1,0))</f>
        <v>345664.15115301032</v>
      </c>
      <c r="AH40" s="40">
        <f>INDEX(人口源表!$1:$1048576,MATCH($B40,人口源表!$A:$A,0),MATCH(AH$1,人口源表!$1:$1,0))-INDEX(城镇人口!$1:$1048576,MATCH($B40,城镇人口!$B:$B,0),MATCH(AH$1,城镇人口!$1:$1,0))</f>
        <v>332698.58801729511</v>
      </c>
      <c r="AI40" s="40">
        <f>INDEX(人口源表!$1:$1048576,MATCH($B40,人口源表!$A:$A,0),MATCH(AI$1,人口源表!$1:$1,0))-INDEX(城镇人口!$1:$1048576,MATCH($B40,城镇人口!$B:$B,0),MATCH(AI$1,城镇人口!$1:$1,0))</f>
        <v>319886.76593471272</v>
      </c>
      <c r="AJ40" s="40">
        <f>INDEX(人口源表!$1:$1048576,MATCH($B40,人口源表!$A:$A,0),MATCH(AJ$1,人口源表!$1:$1,0))-INDEX(城镇人口!$1:$1048576,MATCH($B40,城镇人口!$B:$B,0),MATCH(AJ$1,城镇人口!$1:$1,0))</f>
        <v>307237.38909472711</v>
      </c>
      <c r="AK40" s="40">
        <f>INDEX(人口源表!$1:$1048576,MATCH($B40,人口源表!$A:$A,0),MATCH(AK$1,人口源表!$1:$1,0))-INDEX(城镇人口!$1:$1048576,MATCH($B40,城镇人口!$B:$B,0),MATCH(AK$1,城镇人口!$1:$1,0))</f>
        <v>294757.2943084822</v>
      </c>
      <c r="AL40" s="40">
        <f>INDEX(人口源表!$1:$1048576,MATCH($B40,人口源表!$A:$A,0),MATCH(AL$1,人口源表!$1:$1,0))-INDEX(城镇人口!$1:$1048576,MATCH($B40,城镇人口!$B:$B,0),MATCH(AL$1,城镇人口!$1:$1,0))</f>
        <v>282452.1801046771</v>
      </c>
      <c r="AM40" s="40">
        <f>INDEX(人口源表!$1:$1048576,MATCH($B40,人口源表!$A:$A,0),MATCH(AM$1,人口源表!$1:$1,0))-INDEX(城镇人口!$1:$1048576,MATCH($B40,城镇人口!$B:$B,0),MATCH(AM$1,城镇人口!$1:$1,0))</f>
        <v>270326.0484174639</v>
      </c>
      <c r="AN40" s="40">
        <f>INDEX(人口源表!$1:$1048576,MATCH($B40,人口源表!$A:$A,0),MATCH(AN$1,人口源表!$1:$1,0))-INDEX(城镇人口!$1:$1048576,MATCH($B40,城镇人口!$B:$B,0),MATCH(AN$1,城镇人口!$1:$1,0))</f>
        <v>258381.61358351866</v>
      </c>
      <c r="AO40" s="40">
        <f>INDEX(人口源表!$1:$1048576,MATCH($B40,人口源表!$A:$A,0),MATCH(AO$1,人口源表!$1:$1,0))-INDEX(城镇人口!$1:$1048576,MATCH($B40,城镇人口!$B:$B,0),MATCH(AO$1,城镇人口!$1:$1,0))</f>
        <v>246620.47049253201</v>
      </c>
      <c r="AP40" s="40">
        <f>INDEX(人口源表!$1:$1048576,MATCH($B40,人口源表!$A:$A,0),MATCH(AP$1,人口源表!$1:$1,0))-INDEX(城镇人口!$1:$1048576,MATCH($B40,城镇人口!$B:$B,0),MATCH(AP$1,城镇人口!$1:$1,0))</f>
        <v>235043.06910348218</v>
      </c>
      <c r="AQ40" s="40">
        <f>INDEX(人口源表!$1:$1048576,MATCH($B40,人口源表!$A:$A,0),MATCH(AQ$1,人口源表!$1:$1,0))-INDEX(城镇人口!$1:$1048576,MATCH($B40,城镇人口!$B:$B,0),MATCH(AQ$1,城镇人口!$1:$1,0))</f>
        <v>223648.71033706469</v>
      </c>
      <c r="AR40" s="40">
        <f>INDEX(人口源表!$1:$1048576,MATCH($B40,人口源表!$A:$A,0),MATCH(AR$1,人口源表!$1:$1,0))-INDEX(城镇人口!$1:$1048576,MATCH($B40,城镇人口!$B:$B,0),MATCH(AR$1,城镇人口!$1:$1,0))</f>
        <v>212435.64370904071</v>
      </c>
      <c r="AS40" s="40">
        <f>INDEX(人口源表!$1:$1048576,MATCH($B40,人口源表!$A:$A,0),MATCH(AS$1,人口源表!$1:$1,0))-INDEX(城镇人口!$1:$1048576,MATCH($B40,城镇人口!$B:$B,0),MATCH(AS$1,城镇人口!$1:$1,0))</f>
        <v>201401.24270840874</v>
      </c>
      <c r="AT40" s="40">
        <f>INDEX(人口源表!$1:$1048576,MATCH($B40,人口源表!$A:$A,0),MATCH(AT$1,人口源表!$1:$1,0))-INDEX(城镇人口!$1:$1048576,MATCH($B40,城镇人口!$B:$B,0),MATCH(AT$1,城镇人口!$1:$1,0))</f>
        <v>190542.16042482154</v>
      </c>
      <c r="AU40" s="40">
        <f>INDEX(人口源表!$1:$1048576,MATCH($B40,人口源表!$A:$A,0),MATCH(AU$1,人口源表!$1:$1,0))-INDEX(城镇人口!$1:$1048576,MATCH($B40,城镇人口!$B:$B,0),MATCH(AU$1,城镇人口!$1:$1,0))</f>
        <v>179854.18659307621</v>
      </c>
      <c r="AV40" s="40">
        <f>INDEX(人口源表!$1:$1048576,MATCH($B40,人口源表!$A:$A,0),MATCH(AV$1,人口源表!$1:$1,0))-INDEX(城镇人口!$1:$1048576,MATCH($B40,城镇人口!$B:$B,0),MATCH(AV$1,城镇人口!$1:$1,0))</f>
        <v>169332.69760876102</v>
      </c>
    </row>
    <row r="41" spans="1:48" x14ac:dyDescent="0.15">
      <c r="A41" s="4" t="s">
        <v>862</v>
      </c>
      <c r="B41" s="4" t="s">
        <v>104</v>
      </c>
      <c r="C41" s="34">
        <f>VLOOKUP(B41,'[1]2016省城人口总结（根）'!B:C,2,FALSE)/100</f>
        <v>0.62992999999999999</v>
      </c>
      <c r="D41" s="40">
        <f>INDEX(人口源表!$1:$1048576,MATCH($B41,人口源表!$A:$A,0),MATCH(D$1,人口源表!$1:$1,0))-INDEX(城镇人口!$1:$1048576,MATCH($B41,城镇人口!$B:$B,0),MATCH(D$1,城镇人口!$1:$1,0))</f>
        <v>810737.10198722989</v>
      </c>
      <c r="E41" s="40">
        <f>INDEX(人口源表!$1:$1048576,MATCH($B41,人口源表!$A:$A,0),MATCH(E$1,人口源表!$1:$1,0))-INDEX(城镇人口!$1:$1048576,MATCH($B41,城镇人口!$B:$B,0),MATCH(E$1,城镇人口!$1:$1,0))</f>
        <v>789167.81918076193</v>
      </c>
      <c r="F41" s="40">
        <f>INDEX(人口源表!$1:$1048576,MATCH($B41,人口源表!$A:$A,0),MATCH(F$1,人口源表!$1:$1,0))-INDEX(城镇人口!$1:$1048576,MATCH($B41,城镇人口!$B:$B,0),MATCH(F$1,城镇人口!$1:$1,0))</f>
        <v>766634.40903927968</v>
      </c>
      <c r="G41" s="40">
        <f>INDEX(人口源表!$1:$1048576,MATCH($B41,人口源表!$A:$A,0),MATCH(G$1,人口源表!$1:$1,0))-INDEX(城镇人口!$1:$1048576,MATCH($B41,城镇人口!$B:$B,0),MATCH(G$1,城镇人口!$1:$1,0))</f>
        <v>582064.99778993451</v>
      </c>
      <c r="H41" s="40">
        <f>INDEX(人口源表!$1:$1048576,MATCH($B41,人口源表!$A:$A,0),MATCH(H$1,人口源表!$1:$1,0))-INDEX(城镇人口!$1:$1048576,MATCH($B41,城镇人口!$B:$B,0),MATCH(H$1,城镇人口!$1:$1,0))</f>
        <v>564699.98572136718</v>
      </c>
      <c r="I41" s="40">
        <f>INDEX(人口源表!$1:$1048576,MATCH($B41,人口源表!$A:$A,0),MATCH(I$1,人口源表!$1:$1,0))-INDEX(城镇人口!$1:$1048576,MATCH($B41,城镇人口!$B:$B,0),MATCH(I$1,城镇人口!$1:$1,0))</f>
        <v>554301.47366007604</v>
      </c>
      <c r="J41" s="40">
        <f>INDEX(人口源表!$1:$1048576,MATCH($B41,人口源表!$A:$A,0),MATCH(J$1,人口源表!$1:$1,0))-INDEX(城镇人口!$1:$1048576,MATCH($B41,城镇人口!$B:$B,0),MATCH(J$1,城镇人口!$1:$1,0))</f>
        <v>543028.51433458086</v>
      </c>
      <c r="K41" s="40">
        <f>INDEX(人口源表!$1:$1048576,MATCH($B41,人口源表!$A:$A,0),MATCH(K$1,人口源表!$1:$1,0))-INDEX(城镇人口!$1:$1048576,MATCH($B41,城镇人口!$B:$B,0),MATCH(K$1,城镇人口!$1:$1,0))</f>
        <v>530971.40290619736</v>
      </c>
      <c r="L41" s="40">
        <f>INDEX(人口源表!$1:$1048576,MATCH($B41,人口源表!$A:$A,0),MATCH(L$1,人口源表!$1:$1,0))-INDEX(城镇人口!$1:$1048576,MATCH($B41,城镇人口!$B:$B,0),MATCH(L$1,城镇人口!$1:$1,0))</f>
        <v>518216.57709313952</v>
      </c>
      <c r="M41" s="40">
        <f>INDEX(人口源表!$1:$1048576,MATCH($B41,人口源表!$A:$A,0),MATCH(M$1,人口源表!$1:$1,0))-INDEX(城镇人口!$1:$1048576,MATCH($B41,城镇人口!$B:$B,0),MATCH(M$1,城镇人口!$1:$1,0))</f>
        <v>504845.723204348</v>
      </c>
      <c r="N41" s="40">
        <f>INDEX(人口源表!$1:$1048576,MATCH($B41,人口源表!$A:$A,0),MATCH(N$1,人口源表!$1:$1,0))-INDEX(城镇人口!$1:$1048576,MATCH($B41,城镇人口!$B:$B,0),MATCH(N$1,城镇人口!$1:$1,0))</f>
        <v>490936.14847123926</v>
      </c>
      <c r="O41" s="40">
        <f>INDEX(人口源表!$1:$1048576,MATCH($B41,人口源表!$A:$A,0),MATCH(O$1,人口源表!$1:$1,0))-INDEX(城镇人口!$1:$1048576,MATCH($B41,城镇人口!$B:$B,0),MATCH(O$1,城镇人口!$1:$1,0))</f>
        <v>476559.72648189799</v>
      </c>
      <c r="P41" s="40">
        <f>INDEX(人口源表!$1:$1048576,MATCH($B41,人口源表!$A:$A,0),MATCH(P$1,人口源表!$1:$1,0))-INDEX(城镇人口!$1:$1048576,MATCH($B41,城镇人口!$B:$B,0),MATCH(P$1,城镇人口!$1:$1,0))</f>
        <v>461784.99135720078</v>
      </c>
      <c r="Q41" s="40">
        <f>INDEX(人口源表!$1:$1048576,MATCH($B41,人口源表!$A:$A,0),MATCH(Q$1,人口源表!$1:$1,0))-INDEX(城镇人口!$1:$1048576,MATCH($B41,城镇人口!$B:$B,0),MATCH(Q$1,城镇人口!$1:$1,0))</f>
        <v>446676.03971364535</v>
      </c>
      <c r="R41" s="40">
        <f>INDEX(人口源表!$1:$1048576,MATCH($B41,人口源表!$A:$A,0),MATCH(R$1,人口源表!$1:$1,0))-INDEX(城镇人口!$1:$1048576,MATCH($B41,城镇人口!$B:$B,0),MATCH(R$1,城镇人口!$1:$1,0))</f>
        <v>431292.37567525823</v>
      </c>
      <c r="S41" s="40">
        <f>INDEX(人口源表!$1:$1048576,MATCH($B41,人口源表!$A:$A,0),MATCH(S$1,人口源表!$1:$1,0))-INDEX(城镇人口!$1:$1048576,MATCH($B41,城镇人口!$B:$B,0),MATCH(S$1,城镇人口!$1:$1,0))</f>
        <v>421924.56092981761</v>
      </c>
      <c r="T41" s="40">
        <f>INDEX(人口源表!$1:$1048576,MATCH($B41,人口源表!$A:$A,0),MATCH(T$1,人口源表!$1:$1,0))-INDEX(城镇人口!$1:$1048576,MATCH($B41,城镇人口!$B:$B,0),MATCH(T$1,城镇人口!$1:$1,0))</f>
        <v>412383.55063285166</v>
      </c>
      <c r="U41" s="40">
        <f>INDEX(人口源表!$1:$1048576,MATCH($B41,人口源表!$A:$A,0),MATCH(U$1,人口源表!$1:$1,0))-INDEX(城镇人口!$1:$1048576,MATCH($B41,城镇人口!$B:$B,0),MATCH(U$1,城镇人口!$1:$1,0))</f>
        <v>402706.39146239986</v>
      </c>
      <c r="V41" s="40">
        <f>INDEX(人口源表!$1:$1048576,MATCH($B41,人口源表!$A:$A,0),MATCH(V$1,人口源表!$1:$1,0))-INDEX(城镇人口!$1:$1048576,MATCH($B41,城镇人口!$B:$B,0),MATCH(V$1,城镇人口!$1:$1,0))</f>
        <v>392927.67571802414</v>
      </c>
      <c r="W41" s="40">
        <f>INDEX(人口源表!$1:$1048576,MATCH($B41,人口源表!$A:$A,0),MATCH(W$1,人口源表!$1:$1,0))-INDEX(城镇人口!$1:$1048576,MATCH($B41,城镇人口!$B:$B,0),MATCH(W$1,城镇人口!$1:$1,0))</f>
        <v>383079.1245550313</v>
      </c>
      <c r="X41" s="40">
        <f>INDEX(人口源表!$1:$1048576,MATCH($B41,人口源表!$A:$A,0),MATCH(X$1,人口源表!$1:$1,0))-INDEX(城镇人口!$1:$1048576,MATCH($B41,城镇人口!$B:$B,0),MATCH(X$1,城镇人口!$1:$1,0))</f>
        <v>373189.91689571319</v>
      </c>
      <c r="Y41" s="40">
        <f>INDEX(人口源表!$1:$1048576,MATCH($B41,人口源表!$A:$A,0),MATCH(Y$1,人口源表!$1:$1,0))-INDEX(城镇人口!$1:$1048576,MATCH($B41,城镇人口!$B:$B,0),MATCH(Y$1,城镇人口!$1:$1,0))</f>
        <v>363287.45514882635</v>
      </c>
      <c r="Z41" s="40">
        <f>INDEX(人口源表!$1:$1048576,MATCH($B41,人口源表!$A:$A,0),MATCH(Z$1,人口源表!$1:$1,0))-INDEX(城镇人口!$1:$1048576,MATCH($B41,城镇人口!$B:$B,0),MATCH(Z$1,城镇人口!$1:$1,0))</f>
        <v>353396.26048987685</v>
      </c>
      <c r="AA41" s="40">
        <f>INDEX(人口源表!$1:$1048576,MATCH($B41,人口源表!$A:$A,0),MATCH(AA$1,人口源表!$1:$1,0))-INDEX(城镇人口!$1:$1048576,MATCH($B41,城镇人口!$B:$B,0),MATCH(AA$1,城镇人口!$1:$1,0))</f>
        <v>343538.75609046407</v>
      </c>
      <c r="AB41" s="40">
        <f>INDEX(人口源表!$1:$1048576,MATCH($B41,人口源表!$A:$A,0),MATCH(AB$1,人口源表!$1:$1,0))-INDEX(城镇人口!$1:$1048576,MATCH($B41,城镇人口!$B:$B,0),MATCH(AB$1,城镇人口!$1:$1,0))</f>
        <v>333735.32956977421</v>
      </c>
      <c r="AC41" s="40">
        <f>INDEX(人口源表!$1:$1048576,MATCH($B41,人口源表!$A:$A,0),MATCH(AC$1,人口源表!$1:$1,0))-INDEX(城镇人口!$1:$1048576,MATCH($B41,城镇人口!$B:$B,0),MATCH(AC$1,城镇人口!$1:$1,0))</f>
        <v>325463.75912147574</v>
      </c>
      <c r="AD41" s="40">
        <f>INDEX(人口源表!$1:$1048576,MATCH($B41,人口源表!$A:$A,0),MATCH(AD$1,人口源表!$1:$1,0))-INDEX(城镇人口!$1:$1048576,MATCH($B41,城镇人口!$B:$B,0),MATCH(AD$1,城镇人口!$1:$1,0))</f>
        <v>317259.45521488087</v>
      </c>
      <c r="AE41" s="40">
        <f>INDEX(人口源表!$1:$1048576,MATCH($B41,人口源表!$A:$A,0),MATCH(AE$1,人口源表!$1:$1,0))-INDEX(城镇人口!$1:$1048576,MATCH($B41,城镇人口!$B:$B,0),MATCH(AE$1,城镇人口!$1:$1,0))</f>
        <v>309136.05045246868</v>
      </c>
      <c r="AF41" s="40">
        <f>INDEX(人口源表!$1:$1048576,MATCH($B41,人口源表!$A:$A,0),MATCH(AF$1,人口源表!$1:$1,0))-INDEX(城镇人口!$1:$1048576,MATCH($B41,城镇人口!$B:$B,0),MATCH(AF$1,城镇人口!$1:$1,0))</f>
        <v>301105.86508633383</v>
      </c>
      <c r="AG41" s="40">
        <f>INDEX(人口源表!$1:$1048576,MATCH($B41,人口源表!$A:$A,0),MATCH(AG$1,人口源表!$1:$1,0))-INDEX(城镇人口!$1:$1048576,MATCH($B41,城镇人口!$B:$B,0),MATCH(AG$1,城镇人口!$1:$1,0))</f>
        <v>293179.5400316203</v>
      </c>
      <c r="AH41" s="40">
        <f>INDEX(人口源表!$1:$1048576,MATCH($B41,人口源表!$A:$A,0),MATCH(AH$1,人口源表!$1:$1,0))-INDEX(城镇人口!$1:$1048576,MATCH($B41,城镇人口!$B:$B,0),MATCH(AH$1,城镇人口!$1:$1,0))</f>
        <v>285365.90606748918</v>
      </c>
      <c r="AI41" s="40">
        <f>INDEX(人口源表!$1:$1048576,MATCH($B41,人口源表!$A:$A,0),MATCH(AI$1,人口源表!$1:$1,0))-INDEX(城镇人口!$1:$1048576,MATCH($B41,城镇人口!$B:$B,0),MATCH(AI$1,城镇人口!$1:$1,0))</f>
        <v>277672.46185968164</v>
      </c>
      <c r="AJ41" s="40">
        <f>INDEX(人口源表!$1:$1048576,MATCH($B41,人口源表!$A:$A,0),MATCH(AJ$1,人口源表!$1:$1,0))-INDEX(城镇人口!$1:$1048576,MATCH($B41,城镇人口!$B:$B,0),MATCH(AJ$1,城镇人口!$1:$1,0))</f>
        <v>270105.42939873086</v>
      </c>
      <c r="AK41" s="40">
        <f>INDEX(人口源表!$1:$1048576,MATCH($B41,人口源表!$A:$A,0),MATCH(AK$1,人口源表!$1:$1,0))-INDEX(城镇人口!$1:$1048576,MATCH($B41,城镇人口!$B:$B,0),MATCH(AK$1,城镇人口!$1:$1,0))</f>
        <v>262669.81008460699</v>
      </c>
      <c r="AL41" s="40">
        <f>INDEX(人口源表!$1:$1048576,MATCH($B41,人口源表!$A:$A,0),MATCH(AL$1,人口源表!$1:$1,0))-INDEX(城镇人口!$1:$1048576,MATCH($B41,城镇人口!$B:$B,0),MATCH(AL$1,城镇人口!$1:$1,0))</f>
        <v>255369.06642905879</v>
      </c>
      <c r="AM41" s="40">
        <f>INDEX(人口源表!$1:$1048576,MATCH($B41,人口源表!$A:$A,0),MATCH(AM$1,人口源表!$1:$1,0))-INDEX(城镇人口!$1:$1048576,MATCH($B41,城镇人口!$B:$B,0),MATCH(AM$1,城镇人口!$1:$1,0))</f>
        <v>248205.39453685377</v>
      </c>
      <c r="AN41" s="40">
        <f>INDEX(人口源表!$1:$1048576,MATCH($B41,人口源表!$A:$A,0),MATCH(AN$1,人口源表!$1:$1,0))-INDEX(城镇人口!$1:$1048576,MATCH($B41,城镇人口!$B:$B,0),MATCH(AN$1,城镇人口!$1:$1,0))</f>
        <v>241180.16052793129</v>
      </c>
      <c r="AO41" s="40">
        <f>INDEX(人口源表!$1:$1048576,MATCH($B41,人口源表!$A:$A,0),MATCH(AO$1,人口源表!$1:$1,0))-INDEX(城镇人口!$1:$1048576,MATCH($B41,城镇人口!$B:$B,0),MATCH(AO$1,城镇人口!$1:$1,0))</f>
        <v>234293.4093041278</v>
      </c>
      <c r="AP41" s="40">
        <f>INDEX(人口源表!$1:$1048576,MATCH($B41,人口源表!$A:$A,0),MATCH(AP$1,人口源表!$1:$1,0))-INDEX(城镇人口!$1:$1048576,MATCH($B41,城镇人口!$B:$B,0),MATCH(AP$1,城镇人口!$1:$1,0))</f>
        <v>227544.48075307603</v>
      </c>
      <c r="AQ41" s="40">
        <f>INDEX(人口源表!$1:$1048576,MATCH($B41,人口源表!$A:$A,0),MATCH(AQ$1,人口源表!$1:$1,0))-INDEX(城镇人口!$1:$1048576,MATCH($B41,城镇人口!$B:$B,0),MATCH(AQ$1,城镇人口!$1:$1,0))</f>
        <v>220931.53850057186</v>
      </c>
      <c r="AR41" s="40">
        <f>INDEX(人口源表!$1:$1048576,MATCH($B41,人口源表!$A:$A,0),MATCH(AR$1,人口源表!$1:$1,0))-INDEX(城镇人口!$1:$1048576,MATCH($B41,城镇人口!$B:$B,0),MATCH(AR$1,城镇人口!$1:$1,0))</f>
        <v>214452.00018262141</v>
      </c>
      <c r="AS41" s="40">
        <f>INDEX(人口源表!$1:$1048576,MATCH($B41,人口源表!$A:$A,0),MATCH(AS$1,人口源表!$1:$1,0))-INDEX(城镇人口!$1:$1048576,MATCH($B41,城镇人口!$B:$B,0),MATCH(AS$1,城镇人口!$1:$1,0))</f>
        <v>208102.43367717857</v>
      </c>
      <c r="AT41" s="40">
        <f>INDEX(人口源表!$1:$1048576,MATCH($B41,人口源表!$A:$A,0),MATCH(AT$1,人口源表!$1:$1,0))-INDEX(城镇人口!$1:$1048576,MATCH($B41,城镇人口!$B:$B,0),MATCH(AT$1,城镇人口!$1:$1,0))</f>
        <v>201878.6355958964</v>
      </c>
      <c r="AU41" s="40">
        <f>INDEX(人口源表!$1:$1048576,MATCH($B41,人口源表!$A:$A,0),MATCH(AU$1,人口源表!$1:$1,0))-INDEX(城镇人口!$1:$1048576,MATCH($B41,城镇人口!$B:$B,0),MATCH(AU$1,城镇人口!$1:$1,0))</f>
        <v>195776.02972183609</v>
      </c>
      <c r="AV41" s="40">
        <f>INDEX(人口源表!$1:$1048576,MATCH($B41,人口源表!$A:$A,0),MATCH(AV$1,人口源表!$1:$1,0))-INDEX(城镇人口!$1:$1048576,MATCH($B41,城镇人口!$B:$B,0),MATCH(AV$1,城镇人口!$1:$1,0))</f>
        <v>189789.24651866872</v>
      </c>
    </row>
    <row r="42" spans="1:48" x14ac:dyDescent="0.15">
      <c r="A42" s="4" t="s">
        <v>862</v>
      </c>
      <c r="B42" s="4" t="s">
        <v>106</v>
      </c>
      <c r="C42" s="34">
        <f>VLOOKUP(B42,'[1]2016省城人口总结（根）'!B:C,2,FALSE)/100</f>
        <v>0.59624500000000002</v>
      </c>
      <c r="D42" s="40">
        <f>INDEX(人口源表!$1:$1048576,MATCH($B42,人口源表!$A:$A,0),MATCH(D$1,人口源表!$1:$1,0))-INDEX(城镇人口!$1:$1048576,MATCH($B42,城镇人口!$B:$B,0),MATCH(D$1,城镇人口!$1:$1,0))</f>
        <v>711002.65409633494</v>
      </c>
      <c r="E42" s="40">
        <f>INDEX(人口源表!$1:$1048576,MATCH($B42,人口源表!$A:$A,0),MATCH(E$1,人口源表!$1:$1,0))-INDEX(城镇人口!$1:$1048576,MATCH($B42,城镇人口!$B:$B,0),MATCH(E$1,城镇人口!$1:$1,0))</f>
        <v>695689.79774066736</v>
      </c>
      <c r="F42" s="40">
        <f>INDEX(人口源表!$1:$1048576,MATCH($B42,人口源表!$A:$A,0),MATCH(F$1,人口源表!$1:$1,0))-INDEX(城镇人口!$1:$1048576,MATCH($B42,城镇人口!$B:$B,0),MATCH(F$1,城镇人口!$1:$1,0))</f>
        <v>679576.60650816024</v>
      </c>
      <c r="G42" s="40">
        <f>INDEX(人口源表!$1:$1048576,MATCH($B42,人口源表!$A:$A,0),MATCH(G$1,人口源表!$1:$1,0))-INDEX(城镇人口!$1:$1048576,MATCH($B42,城镇人口!$B:$B,0),MATCH(G$1,城镇人口!$1:$1,0))</f>
        <v>491375.0420097739</v>
      </c>
      <c r="H42" s="40">
        <f>INDEX(人口源表!$1:$1048576,MATCH($B42,人口源表!$A:$A,0),MATCH(H$1,人口源表!$1:$1,0))-INDEX(城镇人口!$1:$1048576,MATCH($B42,城镇人口!$B:$B,0),MATCH(H$1,城镇人口!$1:$1,0))</f>
        <v>480150.69284668099</v>
      </c>
      <c r="I42" s="40">
        <f>INDEX(人口源表!$1:$1048576,MATCH($B42,人口源表!$A:$A,0),MATCH(I$1,人口源表!$1:$1,0))-INDEX(城镇人口!$1:$1048576,MATCH($B42,城镇人口!$B:$B,0),MATCH(I$1,城镇人口!$1:$1,0))</f>
        <v>473766.63403407217</v>
      </c>
      <c r="J42" s="40">
        <f>INDEX(人口源表!$1:$1048576,MATCH($B42,人口源表!$A:$A,0),MATCH(J$1,人口源表!$1:$1,0))-INDEX(城镇人口!$1:$1048576,MATCH($B42,城镇人口!$B:$B,0),MATCH(J$1,城镇人口!$1:$1,0))</f>
        <v>466566.89776648208</v>
      </c>
      <c r="K42" s="40">
        <f>INDEX(人口源表!$1:$1048576,MATCH($B42,人口源表!$A:$A,0),MATCH(K$1,人口源表!$1:$1,0))-INDEX(城镇人口!$1:$1048576,MATCH($B42,城镇人口!$B:$B,0),MATCH(K$1,城镇人口!$1:$1,0))</f>
        <v>458630.05081634386</v>
      </c>
      <c r="L42" s="40">
        <f>INDEX(人口源表!$1:$1048576,MATCH($B42,人口源表!$A:$A,0),MATCH(L$1,人口源表!$1:$1,0))-INDEX(城镇人口!$1:$1048576,MATCH($B42,城镇人口!$B:$B,0),MATCH(L$1,城镇人口!$1:$1,0))</f>
        <v>450031.33237370779</v>
      </c>
      <c r="M42" s="40">
        <f>INDEX(人口源表!$1:$1048576,MATCH($B42,人口源表!$A:$A,0),MATCH(M$1,人口源表!$1:$1,0))-INDEX(城镇人口!$1:$1048576,MATCH($B42,城镇人口!$B:$B,0),MATCH(M$1,城镇人口!$1:$1,0))</f>
        <v>440841.00026557979</v>
      </c>
      <c r="N42" s="40">
        <f>INDEX(人口源表!$1:$1048576,MATCH($B42,人口源表!$A:$A,0),MATCH(N$1,人口源表!$1:$1,0))-INDEX(城镇人口!$1:$1048576,MATCH($B42,城镇人口!$B:$B,0),MATCH(N$1,城镇人口!$1:$1,0))</f>
        <v>431126.10771302728</v>
      </c>
      <c r="O42" s="40">
        <f>INDEX(人口源表!$1:$1048576,MATCH($B42,人口源表!$A:$A,0),MATCH(O$1,人口源表!$1:$1,0))-INDEX(城镇人口!$1:$1048576,MATCH($B42,城镇人口!$B:$B,0),MATCH(O$1,城镇人口!$1:$1,0))</f>
        <v>420949.86964087421</v>
      </c>
      <c r="P42" s="40">
        <f>INDEX(人口源表!$1:$1048576,MATCH($B42,人口源表!$A:$A,0),MATCH(P$1,人口源表!$1:$1,0))-INDEX(城镇人口!$1:$1048576,MATCH($B42,城镇人口!$B:$B,0),MATCH(P$1,城镇人口!$1:$1,0))</f>
        <v>410370.80236558558</v>
      </c>
      <c r="Q42" s="40">
        <f>INDEX(人口源表!$1:$1048576,MATCH($B42,人口源表!$A:$A,0),MATCH(Q$1,人口源表!$1:$1,0))-INDEX(城镇人口!$1:$1048576,MATCH($B42,城镇人口!$B:$B,0),MATCH(Q$1,城镇人口!$1:$1,0))</f>
        <v>399445.01403877791</v>
      </c>
      <c r="R42" s="40">
        <f>INDEX(人口源表!$1:$1048576,MATCH($B42,人口源表!$A:$A,0),MATCH(R$1,人口源表!$1:$1,0))-INDEX(城镇人口!$1:$1048576,MATCH($B42,城镇人口!$B:$B,0),MATCH(R$1,城镇人口!$1:$1,0))</f>
        <v>388223.77694339503</v>
      </c>
      <c r="S42" s="40">
        <f>INDEX(人口源表!$1:$1048576,MATCH($B42,人口源表!$A:$A,0),MATCH(S$1,人口源表!$1:$1,0))-INDEX(城镇人口!$1:$1048576,MATCH($B42,城镇人口!$B:$B,0),MATCH(S$1,城镇人口!$1:$1,0))</f>
        <v>381358.54057594074</v>
      </c>
      <c r="T42" s="40">
        <f>INDEX(人口源表!$1:$1048576,MATCH($B42,人口源表!$A:$A,0),MATCH(T$1,人口源表!$1:$1,0))-INDEX(城镇人口!$1:$1048576,MATCH($B42,城镇人口!$B:$B,0),MATCH(T$1,城镇人口!$1:$1,0))</f>
        <v>374300.05675725464</v>
      </c>
      <c r="U42" s="40">
        <f>INDEX(人口源表!$1:$1048576,MATCH($B42,人口源表!$A:$A,0),MATCH(U$1,人口源表!$1:$1,0))-INDEX(城镇人口!$1:$1048576,MATCH($B42,城镇人口!$B:$B,0),MATCH(U$1,城镇人口!$1:$1,0))</f>
        <v>367081.98199276696</v>
      </c>
      <c r="V42" s="40">
        <f>INDEX(人口源表!$1:$1048576,MATCH($B42,人口源表!$A:$A,0),MATCH(V$1,人口源表!$1:$1,0))-INDEX(城镇人口!$1:$1048576,MATCH($B42,城镇人口!$B:$B,0),MATCH(V$1,城镇人口!$1:$1,0))</f>
        <v>359734.83077011001</v>
      </c>
      <c r="W42" s="40">
        <f>INDEX(人口源表!$1:$1048576,MATCH($B42,人口源表!$A:$A,0),MATCH(W$1,人口源表!$1:$1,0))-INDEX(城镇人口!$1:$1048576,MATCH($B42,城镇人口!$B:$B,0),MATCH(W$1,城镇人口!$1:$1,0))</f>
        <v>352287.47435741115</v>
      </c>
      <c r="X42" s="40">
        <f>INDEX(人口源表!$1:$1048576,MATCH($B42,人口源表!$A:$A,0),MATCH(X$1,人口源表!$1:$1,0))-INDEX(城镇人口!$1:$1048576,MATCH($B42,城镇人口!$B:$B,0),MATCH(X$1,城镇人口!$1:$1,0))</f>
        <v>344766.61500900553</v>
      </c>
      <c r="Y42" s="40">
        <f>INDEX(人口源表!$1:$1048576,MATCH($B42,人口源表!$A:$A,0),MATCH(Y$1,人口源表!$1:$1,0))-INDEX(城镇人口!$1:$1048576,MATCH($B42,城镇人口!$B:$B,0),MATCH(Y$1,城镇人口!$1:$1,0))</f>
        <v>337196.5744978562</v>
      </c>
      <c r="Z42" s="40">
        <f>INDEX(人口源表!$1:$1048576,MATCH($B42,人口源表!$A:$A,0),MATCH(Z$1,人口源表!$1:$1,0))-INDEX(城镇人口!$1:$1048576,MATCH($B42,城镇人口!$B:$B,0),MATCH(Z$1,城镇人口!$1:$1,0))</f>
        <v>329599.90563945856</v>
      </c>
      <c r="AA42" s="40">
        <f>INDEX(人口源表!$1:$1048576,MATCH($B42,人口源表!$A:$A,0),MATCH(AA$1,人口源表!$1:$1,0))-INDEX(城镇人口!$1:$1048576,MATCH($B42,城镇人口!$B:$B,0),MATCH(AA$1,城镇人口!$1:$1,0))</f>
        <v>321996.38274910289</v>
      </c>
      <c r="AB42" s="40">
        <f>INDEX(人口源表!$1:$1048576,MATCH($B42,人口源表!$A:$A,0),MATCH(AB$1,人口源表!$1:$1,0))-INDEX(城镇人口!$1:$1048576,MATCH($B42,城镇人口!$B:$B,0),MATCH(AB$1,城镇人口!$1:$1,0))</f>
        <v>314404.41552878637</v>
      </c>
      <c r="AC42" s="40">
        <f>INDEX(人口源表!$1:$1048576,MATCH($B42,人口源表!$A:$A,0),MATCH(AC$1,人口源表!$1:$1,0))-INDEX(城镇人口!$1:$1048576,MATCH($B42,城镇人口!$B:$B,0),MATCH(AC$1,城镇人口!$1:$1,0))</f>
        <v>307933.7100126883</v>
      </c>
      <c r="AD42" s="40">
        <f>INDEX(人口源表!$1:$1048576,MATCH($B42,人口源表!$A:$A,0),MATCH(AD$1,人口源表!$1:$1,0))-INDEX(城镇人口!$1:$1048576,MATCH($B42,城镇人口!$B:$B,0),MATCH(AD$1,城镇人口!$1:$1,0))</f>
        <v>301493.30109115213</v>
      </c>
      <c r="AE42" s="40">
        <f>INDEX(人口源表!$1:$1048576,MATCH($B42,人口源表!$A:$A,0),MATCH(AE$1,人口源表!$1:$1,0))-INDEX(城镇人口!$1:$1048576,MATCH($B42,城镇人口!$B:$B,0),MATCH(AE$1,城镇人口!$1:$1,0))</f>
        <v>295095.12337644328</v>
      </c>
      <c r="AF42" s="40">
        <f>INDEX(人口源表!$1:$1048576,MATCH($B42,人口源表!$A:$A,0),MATCH(AF$1,人口源表!$1:$1,0))-INDEX(城镇人口!$1:$1048576,MATCH($B42,城镇人口!$B:$B,0),MATCH(AF$1,城镇人口!$1:$1,0))</f>
        <v>288750.38545582595</v>
      </c>
      <c r="AG42" s="40">
        <f>INDEX(人口源表!$1:$1048576,MATCH($B42,人口源表!$A:$A,0),MATCH(AG$1,人口源表!$1:$1,0))-INDEX(城镇人口!$1:$1048576,MATCH($B42,城镇人口!$B:$B,0),MATCH(AG$1,城镇人口!$1:$1,0))</f>
        <v>282468.59833855624</v>
      </c>
      <c r="AH42" s="40">
        <f>INDEX(人口源表!$1:$1048576,MATCH($B42,人口源表!$A:$A,0),MATCH(AH$1,人口源表!$1:$1,0))-INDEX(城镇人口!$1:$1048576,MATCH($B42,城镇人口!$B:$B,0),MATCH(AH$1,城镇人口!$1:$1,0))</f>
        <v>276257.64213152824</v>
      </c>
      <c r="AI42" s="40">
        <f>INDEX(人口源表!$1:$1048576,MATCH($B42,人口源表!$A:$A,0),MATCH(AI$1,人口源表!$1:$1,0))-INDEX(城镇人口!$1:$1048576,MATCH($B42,城镇人口!$B:$B,0),MATCH(AI$1,城镇人口!$1:$1,0))</f>
        <v>270124.07308304205</v>
      </c>
      <c r="AJ42" s="40">
        <f>INDEX(人口源表!$1:$1048576,MATCH($B42,人口源表!$A:$A,0),MATCH(AJ$1,人口源表!$1:$1,0))-INDEX(城镇人口!$1:$1048576,MATCH($B42,城镇人口!$B:$B,0),MATCH(AJ$1,城镇人口!$1:$1,0))</f>
        <v>264073.17747268116</v>
      </c>
      <c r="AK42" s="40">
        <f>INDEX(人口源表!$1:$1048576,MATCH($B42,人口源表!$A:$A,0),MATCH(AK$1,人口源表!$1:$1,0))-INDEX(城镇人口!$1:$1048576,MATCH($B42,城镇人口!$B:$B,0),MATCH(AK$1,城镇人口!$1:$1,0))</f>
        <v>258109.02612371405</v>
      </c>
      <c r="AL42" s="40">
        <f>INDEX(人口源表!$1:$1048576,MATCH($B42,人口源表!$A:$A,0),MATCH(AL$1,人口源表!$1:$1,0))-INDEX(城镇人口!$1:$1048576,MATCH($B42,城镇人口!$B:$B,0),MATCH(AL$1,城镇人口!$1:$1,0))</f>
        <v>252234.52954355162</v>
      </c>
      <c r="AM42" s="40">
        <f>INDEX(人口源表!$1:$1048576,MATCH($B42,人口源表!$A:$A,0),MATCH(AM$1,人口源表!$1:$1,0))-INDEX(城镇人口!$1:$1048576,MATCH($B42,城镇人口!$B:$B,0),MATCH(AM$1,城镇人口!$1:$1,0))</f>
        <v>246451.26563314465</v>
      </c>
      <c r="AN42" s="40">
        <f>INDEX(人口源表!$1:$1048576,MATCH($B42,人口源表!$A:$A,0),MATCH(AN$1,人口源表!$1:$1,0))-INDEX(城镇人口!$1:$1048576,MATCH($B42,城镇人口!$B:$B,0),MATCH(AN$1,城镇人口!$1:$1,0))</f>
        <v>240760.00096078531</v>
      </c>
      <c r="AO42" s="40">
        <f>INDEX(人口源表!$1:$1048576,MATCH($B42,人口源表!$A:$A,0),MATCH(AO$1,人口源表!$1:$1,0))-INDEX(城镇人口!$1:$1048576,MATCH($B42,城镇人口!$B:$B,0),MATCH(AO$1,城镇人口!$1:$1,0))</f>
        <v>235160.06662442582</v>
      </c>
      <c r="AP42" s="40">
        <f>INDEX(人口源表!$1:$1048576,MATCH($B42,人口源表!$A:$A,0),MATCH(AP$1,人口源表!$1:$1,0))-INDEX(城镇人口!$1:$1048576,MATCH($B42,城镇人口!$B:$B,0),MATCH(AP$1,城镇人口!$1:$1,0))</f>
        <v>229650.10318637313</v>
      </c>
      <c r="AQ42" s="40">
        <f>INDEX(人口源表!$1:$1048576,MATCH($B42,人口源表!$A:$A,0),MATCH(AQ$1,人口源表!$1:$1,0))-INDEX(城镇人口!$1:$1048576,MATCH($B42,城镇人口!$B:$B,0),MATCH(AQ$1,城镇人口!$1:$1,0))</f>
        <v>224228.1045430206</v>
      </c>
      <c r="AR42" s="40">
        <f>INDEX(人口源表!$1:$1048576,MATCH($B42,人口源表!$A:$A,0),MATCH(AR$1,人口源表!$1:$1,0))-INDEX(城镇人口!$1:$1048576,MATCH($B42,城镇人口!$B:$B,0),MATCH(AR$1,城镇人口!$1:$1,0))</f>
        <v>218890.60868096258</v>
      </c>
      <c r="AS42" s="40">
        <f>INDEX(人口源表!$1:$1048576,MATCH($B42,人口源表!$A:$A,0),MATCH(AS$1,人口源表!$1:$1,0))-INDEX(城镇人口!$1:$1048576,MATCH($B42,城镇人口!$B:$B,0),MATCH(AS$1,城镇人口!$1:$1,0))</f>
        <v>213633.85404413985</v>
      </c>
      <c r="AT42" s="40">
        <f>INDEX(人口源表!$1:$1048576,MATCH($B42,人口源表!$A:$A,0),MATCH(AT$1,人口源表!$1:$1,0))-INDEX(城镇人口!$1:$1048576,MATCH($B42,城镇人口!$B:$B,0),MATCH(AT$1,城镇人口!$1:$1,0))</f>
        <v>208452.98063083063</v>
      </c>
      <c r="AU42" s="40">
        <f>INDEX(人口源表!$1:$1048576,MATCH($B42,人口源表!$A:$A,0),MATCH(AU$1,人口源表!$1:$1,0))-INDEX(城镇人口!$1:$1048576,MATCH($B42,城镇人口!$B:$B,0),MATCH(AU$1,城镇人口!$1:$1,0))</f>
        <v>203343.14339947526</v>
      </c>
      <c r="AV42" s="40">
        <f>INDEX(人口源表!$1:$1048576,MATCH($B42,人口源表!$A:$A,0),MATCH(AV$1,人口源表!$1:$1,0))-INDEX(城镇人口!$1:$1048576,MATCH($B42,城镇人口!$B:$B,0),MATCH(AV$1,城镇人口!$1:$1,0))</f>
        <v>198298.11904463661</v>
      </c>
    </row>
    <row r="43" spans="1:48" x14ac:dyDescent="0.15">
      <c r="A43" s="4" t="s">
        <v>862</v>
      </c>
      <c r="B43" s="4" t="s">
        <v>108</v>
      </c>
      <c r="C43" s="34">
        <f>VLOOKUP(B43,'[1]2016省城人口总结（根）'!B:C,2,FALSE)/100</f>
        <v>0.62992999999999999</v>
      </c>
      <c r="D43" s="40">
        <f>INDEX(人口源表!$1:$1048576,MATCH($B43,人口源表!$A:$A,0),MATCH(D$1,人口源表!$1:$1,0))-INDEX(城镇人口!$1:$1048576,MATCH($B43,城镇人口!$B:$B,0),MATCH(D$1,城镇人口!$1:$1,0))</f>
        <v>925257.20903186826</v>
      </c>
      <c r="E43" s="40">
        <f>INDEX(人口源表!$1:$1048576,MATCH($B43,人口源表!$A:$A,0),MATCH(E$1,人口源表!$1:$1,0))-INDEX(城镇人口!$1:$1048576,MATCH($B43,城镇人口!$B:$B,0),MATCH(E$1,城镇人口!$1:$1,0))</f>
        <v>900905.14685415896</v>
      </c>
      <c r="F43" s="40">
        <f>INDEX(人口源表!$1:$1048576,MATCH($B43,人口源表!$A:$A,0),MATCH(F$1,人口源表!$1:$1,0))-INDEX(城镇人口!$1:$1048576,MATCH($B43,城镇人口!$B:$B,0),MATCH(F$1,城镇人口!$1:$1,0))</f>
        <v>875547.68008195539</v>
      </c>
      <c r="G43" s="40">
        <f>INDEX(人口源表!$1:$1048576,MATCH($B43,人口源表!$A:$A,0),MATCH(G$1,人口源表!$1:$1,0))-INDEX(城镇人口!$1:$1048576,MATCH($B43,城镇人口!$B:$B,0),MATCH(G$1,城镇人口!$1:$1,0))</f>
        <v>735166.18404996395</v>
      </c>
      <c r="H43" s="40">
        <f>INDEX(人口源表!$1:$1048576,MATCH($B43,人口源表!$A:$A,0),MATCH(H$1,人口源表!$1:$1,0))-INDEX(城镇人口!$1:$1048576,MATCH($B43,城镇人口!$B:$B,0),MATCH(H$1,城镇人口!$1:$1,0))</f>
        <v>713568.93825876154</v>
      </c>
      <c r="I43" s="40">
        <f>INDEX(人口源表!$1:$1048576,MATCH($B43,人口源表!$A:$A,0),MATCH(I$1,人口源表!$1:$1,0))-INDEX(城镇人口!$1:$1048576,MATCH($B43,城镇人口!$B:$B,0),MATCH(I$1,城镇人口!$1:$1,0))</f>
        <v>700918.22123862919</v>
      </c>
      <c r="J43" s="40">
        <f>INDEX(人口源表!$1:$1048576,MATCH($B43,人口源表!$A:$A,0),MATCH(J$1,人口源表!$1:$1,0))-INDEX(城镇人口!$1:$1048576,MATCH($B43,城镇人口!$B:$B,0),MATCH(J$1,城镇人口!$1:$1,0))</f>
        <v>687278.39935968141</v>
      </c>
      <c r="K43" s="40">
        <f>INDEX(人口源表!$1:$1048576,MATCH($B43,人口源表!$A:$A,0),MATCH(K$1,人口源表!$1:$1,0))-INDEX(城镇人口!$1:$1048576,MATCH($B43,城镇人口!$B:$B,0),MATCH(K$1,城镇人口!$1:$1,0))</f>
        <v>672736.03680801694</v>
      </c>
      <c r="L43" s="40">
        <f>INDEX(人口源表!$1:$1048576,MATCH($B43,人口源表!$A:$A,0),MATCH(L$1,人口源表!$1:$1,0))-INDEX(城镇人口!$1:$1048576,MATCH($B43,城镇人口!$B:$B,0),MATCH(L$1,城镇人口!$1:$1,0))</f>
        <v>657374.74876070442</v>
      </c>
      <c r="M43" s="40">
        <f>INDEX(人口源表!$1:$1048576,MATCH($B43,人口源表!$A:$A,0),MATCH(M$1,人口源表!$1:$1,0))-INDEX(城镇人口!$1:$1048576,MATCH($B43,城镇人口!$B:$B,0),MATCH(M$1,城镇人口!$1:$1,0))</f>
        <v>641273.41202994622</v>
      </c>
      <c r="N43" s="40">
        <f>INDEX(人口源表!$1:$1048576,MATCH($B43,人口源表!$A:$A,0),MATCH(N$1,人口源表!$1:$1,0))-INDEX(城镇人口!$1:$1048576,MATCH($B43,城镇人口!$B:$B,0),MATCH(N$1,城镇人口!$1:$1,0))</f>
        <v>624508.33049070369</v>
      </c>
      <c r="O43" s="40">
        <f>INDEX(人口源表!$1:$1048576,MATCH($B43,人口源表!$A:$A,0),MATCH(O$1,人口源表!$1:$1,0))-INDEX(城镇人口!$1:$1048576,MATCH($B43,城镇人口!$B:$B,0),MATCH(O$1,城镇人口!$1:$1,0))</f>
        <v>607152.88603179017</v>
      </c>
      <c r="P43" s="40">
        <f>INDEX(人口源表!$1:$1048576,MATCH($B43,人口源表!$A:$A,0),MATCH(P$1,人口源表!$1:$1,0))-INDEX(城镇人口!$1:$1048576,MATCH($B43,城镇人口!$B:$B,0),MATCH(P$1,城镇人口!$1:$1,0))</f>
        <v>589276.42057117168</v>
      </c>
      <c r="Q43" s="40">
        <f>INDEX(人口源表!$1:$1048576,MATCH($B43,人口源表!$A:$A,0),MATCH(Q$1,人口源表!$1:$1,0))-INDEX(城镇人口!$1:$1048576,MATCH($B43,城镇人口!$B:$B,0),MATCH(Q$1,城镇人口!$1:$1,0))</f>
        <v>570945.39646725287</v>
      </c>
      <c r="R43" s="40">
        <f>INDEX(人口源表!$1:$1048576,MATCH($B43,人口源表!$A:$A,0),MATCH(R$1,人口源表!$1:$1,0))-INDEX(城镇人口!$1:$1048576,MATCH($B43,城镇人口!$B:$B,0),MATCH(R$1,城镇人口!$1:$1,0))</f>
        <v>552222.33922616835</v>
      </c>
      <c r="S43" s="40">
        <f>INDEX(人口源表!$1:$1048576,MATCH($B43,人口源表!$A:$A,0),MATCH(S$1,人口源表!$1:$1,0))-INDEX(城镇人口!$1:$1048576,MATCH($B43,城镇人口!$B:$B,0),MATCH(S$1,城镇人口!$1:$1,0))</f>
        <v>541164.27502144012</v>
      </c>
      <c r="T43" s="40">
        <f>INDEX(人口源表!$1:$1048576,MATCH($B43,人口源表!$A:$A,0),MATCH(T$1,人口源表!$1:$1,0))-INDEX(城镇人口!$1:$1048576,MATCH($B43,城镇人口!$B:$B,0),MATCH(T$1,城镇人口!$1:$1,0))</f>
        <v>529851.63890416827</v>
      </c>
      <c r="U43" s="40">
        <f>INDEX(人口源表!$1:$1048576,MATCH($B43,人口源表!$A:$A,0),MATCH(U$1,人口源表!$1:$1,0))-INDEX(城镇人口!$1:$1048576,MATCH($B43,城镇人口!$B:$B,0),MATCH(U$1,城镇人口!$1:$1,0))</f>
        <v>518324.13198324502</v>
      </c>
      <c r="V43" s="40">
        <f>INDEX(人口源表!$1:$1048576,MATCH($B43,人口源表!$A:$A,0),MATCH(V$1,人口源表!$1:$1,0))-INDEX(城镇人口!$1:$1048576,MATCH($B43,城镇人口!$B:$B,0),MATCH(V$1,城镇人口!$1:$1,0))</f>
        <v>506619.5441041803</v>
      </c>
      <c r="W43" s="40">
        <f>INDEX(人口源表!$1:$1048576,MATCH($B43,人口源表!$A:$A,0),MATCH(W$1,人口源表!$1:$1,0))-INDEX(城镇人口!$1:$1048576,MATCH($B43,城镇人口!$B:$B,0),MATCH(W$1,城镇人口!$1:$1,0))</f>
        <v>494773.06296020956</v>
      </c>
      <c r="X43" s="40">
        <f>INDEX(人口源表!$1:$1048576,MATCH($B43,人口源表!$A:$A,0),MATCH(X$1,人口源表!$1:$1,0))-INDEX(城镇人口!$1:$1048576,MATCH($B43,城镇人口!$B:$B,0),MATCH(X$1,城镇人口!$1:$1,0))</f>
        <v>482818.74909097888</v>
      </c>
      <c r="Y43" s="40">
        <f>INDEX(人口源表!$1:$1048576,MATCH($B43,人口源表!$A:$A,0),MATCH(Y$1,人口源表!$1:$1,0))-INDEX(城镇人口!$1:$1048576,MATCH($B43,城镇人口!$B:$B,0),MATCH(Y$1,城镇人口!$1:$1,0))</f>
        <v>470788.35347242421</v>
      </c>
      <c r="Z43" s="40">
        <f>INDEX(人口源表!$1:$1048576,MATCH($B43,人口源表!$A:$A,0),MATCH(Z$1,人口源表!$1:$1,0))-INDEX(城镇人口!$1:$1048576,MATCH($B43,城镇人口!$B:$B,0),MATCH(Z$1,城镇人口!$1:$1,0))</f>
        <v>458711.60201162915</v>
      </c>
      <c r="AA43" s="40">
        <f>INDEX(人口源表!$1:$1048576,MATCH($B43,人口源表!$A:$A,0),MATCH(AA$1,人口源表!$1:$1,0))-INDEX(城镇人口!$1:$1048576,MATCH($B43,城镇人口!$B:$B,0),MATCH(AA$1,城镇人口!$1:$1,0))</f>
        <v>446616.2363587704</v>
      </c>
      <c r="AB43" s="40">
        <f>INDEX(人口源表!$1:$1048576,MATCH($B43,人口源表!$A:$A,0),MATCH(AB$1,人口源表!$1:$1,0))-INDEX(城镇人口!$1:$1048576,MATCH($B43,城镇人口!$B:$B,0),MATCH(AB$1,城镇人口!$1:$1,0))</f>
        <v>434528.49046331225</v>
      </c>
      <c r="AC43" s="40">
        <f>INDEX(人口源表!$1:$1048576,MATCH($B43,人口源表!$A:$A,0),MATCH(AC$1,人口源表!$1:$1,0))-INDEX(城镇人口!$1:$1048576,MATCH($B43,城镇人口!$B:$B,0),MATCH(AC$1,城镇人口!$1:$1,0))</f>
        <v>424375.8242182238</v>
      </c>
      <c r="AD43" s="40">
        <f>INDEX(人口源表!$1:$1048576,MATCH($B43,人口源表!$A:$A,0),MATCH(AD$1,人口源表!$1:$1,0))-INDEX(城镇人口!$1:$1048576,MATCH($B43,城镇人口!$B:$B,0),MATCH(AD$1,城镇人口!$1:$1,0))</f>
        <v>414255.02227628836</v>
      </c>
      <c r="AE43" s="40">
        <f>INDEX(人口源表!$1:$1048576,MATCH($B43,人口源表!$A:$A,0),MATCH(AE$1,人口源表!$1:$1,0))-INDEX(城镇人口!$1:$1048576,MATCH($B43,城镇人口!$B:$B,0),MATCH(AE$1,城镇人口!$1:$1,0))</f>
        <v>404185.82346721389</v>
      </c>
      <c r="AF43" s="40">
        <f>INDEX(人口源表!$1:$1048576,MATCH($B43,人口源表!$A:$A,0),MATCH(AF$1,人口源表!$1:$1,0))-INDEX(城镇人口!$1:$1048576,MATCH($B43,城镇人口!$B:$B,0),MATCH(AF$1,城镇人口!$1:$1,0))</f>
        <v>394186.63568961062</v>
      </c>
      <c r="AG43" s="40">
        <f>INDEX(人口源表!$1:$1048576,MATCH($B43,人口源表!$A:$A,0),MATCH(AG$1,人口源表!$1:$1,0))-INDEX(城镇人口!$1:$1048576,MATCH($B43,城镇人口!$B:$B,0),MATCH(AG$1,城镇人口!$1:$1,0))</f>
        <v>384273.94912909297</v>
      </c>
      <c r="AH43" s="40">
        <f>INDEX(人口源表!$1:$1048576,MATCH($B43,人口源表!$A:$A,0),MATCH(AH$1,人口源表!$1:$1,0))-INDEX(城镇人口!$1:$1048576,MATCH($B43,城镇人口!$B:$B,0),MATCH(AH$1,城镇人口!$1:$1,0))</f>
        <v>374463.20144830877</v>
      </c>
      <c r="AI43" s="40">
        <f>INDEX(人口源表!$1:$1048576,MATCH($B43,人口源表!$A:$A,0),MATCH(AI$1,人口源表!$1:$1,0))-INDEX(城镇人口!$1:$1048576,MATCH($B43,城镇人口!$B:$B,0),MATCH(AI$1,城镇人口!$1:$1,0))</f>
        <v>364768.78479038505</v>
      </c>
      <c r="AJ43" s="40">
        <f>INDEX(人口源表!$1:$1048576,MATCH($B43,人口源表!$A:$A,0),MATCH(AJ$1,人口源表!$1:$1,0))-INDEX(城镇人口!$1:$1048576,MATCH($B43,城镇人口!$B:$B,0),MATCH(AJ$1,城镇人口!$1:$1,0))</f>
        <v>355203.08484563767</v>
      </c>
      <c r="AK43" s="40">
        <f>INDEX(人口源表!$1:$1048576,MATCH($B43,人口源表!$A:$A,0),MATCH(AK$1,人口源表!$1:$1,0))-INDEX(城镇人口!$1:$1048576,MATCH($B43,城镇人口!$B:$B,0),MATCH(AK$1,城镇人口!$1:$1,0))</f>
        <v>345777.70749573223</v>
      </c>
      <c r="AL43" s="40">
        <f>INDEX(人口源表!$1:$1048576,MATCH($B43,人口源表!$A:$A,0),MATCH(AL$1,人口源表!$1:$1,0))-INDEX(城镇人口!$1:$1048576,MATCH($B43,城镇人口!$B:$B,0),MATCH(AL$1,城镇人口!$1:$1,0))</f>
        <v>336502.90891172853</v>
      </c>
      <c r="AM43" s="40">
        <f>INDEX(人口源表!$1:$1048576,MATCH($B43,人口源表!$A:$A,0),MATCH(AM$1,人口源表!$1:$1,0))-INDEX(城镇人口!$1:$1048576,MATCH($B43,城镇人口!$B:$B,0),MATCH(AM$1,城镇人口!$1:$1,0))</f>
        <v>327387.44964296231</v>
      </c>
      <c r="AN43" s="40">
        <f>INDEX(人口源表!$1:$1048576,MATCH($B43,人口源表!$A:$A,0),MATCH(AN$1,人口源表!$1:$1,0))-INDEX(城镇人口!$1:$1048576,MATCH($B43,城镇人口!$B:$B,0),MATCH(AN$1,城镇人口!$1:$1,0))</f>
        <v>318439.37451477069</v>
      </c>
      <c r="AO43" s="40">
        <f>INDEX(人口源表!$1:$1048576,MATCH($B43,人口源表!$A:$A,0),MATCH(AO$1,人口源表!$1:$1,0))-INDEX(城镇人口!$1:$1048576,MATCH($B43,城镇人口!$B:$B,0),MATCH(AO$1,城镇人口!$1:$1,0))</f>
        <v>309665.29275229014</v>
      </c>
      <c r="AP43" s="40">
        <f>INDEX(人口源表!$1:$1048576,MATCH($B43,人口源表!$A:$A,0),MATCH(AP$1,人口源表!$1:$1,0))-INDEX(城镇人口!$1:$1048576,MATCH($B43,城镇人口!$B:$B,0),MATCH(AP$1,城镇人口!$1:$1,0))</f>
        <v>301070.43318556156</v>
      </c>
      <c r="AQ43" s="40">
        <f>INDEX(人口源表!$1:$1048576,MATCH($B43,人口源表!$A:$A,0),MATCH(AQ$1,人口源表!$1:$1,0))-INDEX(城镇人口!$1:$1048576,MATCH($B43,城镇人口!$B:$B,0),MATCH(AQ$1,城镇人口!$1:$1,0))</f>
        <v>292659.38844538992</v>
      </c>
      <c r="AR43" s="40">
        <f>INDEX(人口源表!$1:$1048576,MATCH($B43,人口源表!$A:$A,0),MATCH(AR$1,人口源表!$1:$1,0))-INDEX(城镇人口!$1:$1048576,MATCH($B43,城镇人口!$B:$B,0),MATCH(AR$1,城镇人口!$1:$1,0))</f>
        <v>284435.60215488961</v>
      </c>
      <c r="AS43" s="40">
        <f>INDEX(人口源表!$1:$1048576,MATCH($B43,人口源表!$A:$A,0),MATCH(AS$1,人口源表!$1:$1,0))-INDEX(城镇人口!$1:$1048576,MATCH($B43,城镇人口!$B:$B,0),MATCH(AS$1,城镇人口!$1:$1,0))</f>
        <v>276401.24413517886</v>
      </c>
      <c r="AT43" s="40">
        <f>INDEX(人口源表!$1:$1048576,MATCH($B43,人口源表!$A:$A,0),MATCH(AT$1,人口源表!$1:$1,0))-INDEX(城镇人口!$1:$1048576,MATCH($B43,城镇人口!$B:$B,0),MATCH(AT$1,城镇人口!$1:$1,0))</f>
        <v>268557.5930247223</v>
      </c>
      <c r="AU43" s="40">
        <f>INDEX(人口源表!$1:$1048576,MATCH($B43,人口源表!$A:$A,0),MATCH(AU$1,人口源表!$1:$1,0))-INDEX(城镇人口!$1:$1048576,MATCH($B43,城镇人口!$B:$B,0),MATCH(AU$1,城镇人口!$1:$1,0))</f>
        <v>260905.06262821937</v>
      </c>
      <c r="AV43" s="40">
        <f>INDEX(人口源表!$1:$1048576,MATCH($B43,人口源表!$A:$A,0),MATCH(AV$1,人口源表!$1:$1,0))-INDEX(城镇人口!$1:$1048576,MATCH($B43,城镇人口!$B:$B,0),MATCH(AV$1,城镇人口!$1:$1,0))</f>
        <v>253443.22858362971</v>
      </c>
    </row>
    <row r="44" spans="1:48" x14ac:dyDescent="0.15">
      <c r="A44" s="4" t="s">
        <v>862</v>
      </c>
      <c r="B44" s="4" t="s">
        <v>110</v>
      </c>
      <c r="C44" s="34">
        <f>VLOOKUP(B44,'[1]2016省城人口总结（根）'!B:C,2,FALSE)/100</f>
        <v>0.62992999999999999</v>
      </c>
      <c r="D44" s="40">
        <f>INDEX(人口源表!$1:$1048576,MATCH($B44,人口源表!$A:$A,0),MATCH(D$1,人口源表!$1:$1,0))-INDEX(城镇人口!$1:$1048576,MATCH($B44,城镇人口!$B:$B,0),MATCH(D$1,城镇人口!$1:$1,0))</f>
        <v>1188588.2588475763</v>
      </c>
      <c r="E44" s="40">
        <f>INDEX(人口源表!$1:$1048576,MATCH($B44,人口源表!$A:$A,0),MATCH(E$1,人口源表!$1:$1,0))-INDEX(城镇人口!$1:$1048576,MATCH($B44,城镇人口!$B:$B,0),MATCH(E$1,城镇人口!$1:$1,0))</f>
        <v>1157971.6047140514</v>
      </c>
      <c r="F44" s="40">
        <f>INDEX(人口源表!$1:$1048576,MATCH($B44,人口源表!$A:$A,0),MATCH(F$1,人口源表!$1:$1,0))-INDEX(城镇人口!$1:$1048576,MATCH($B44,城镇人口!$B:$B,0),MATCH(F$1,城镇人口!$1:$1,0))</f>
        <v>1125982.9961056951</v>
      </c>
      <c r="G44" s="40">
        <f>INDEX(人口源表!$1:$1048576,MATCH($B44,人口源表!$A:$A,0),MATCH(G$1,人口源表!$1:$1,0))-INDEX(城镇人口!$1:$1048576,MATCH($B44,城镇人口!$B:$B,0),MATCH(G$1,城镇人口!$1:$1,0))</f>
        <v>907680.35525684268</v>
      </c>
      <c r="H44" s="40">
        <f>INDEX(人口源表!$1:$1048576,MATCH($B44,人口源表!$A:$A,0),MATCH(H$1,人口源表!$1:$1,0))-INDEX(城镇人口!$1:$1048576,MATCH($B44,城镇人口!$B:$B,0),MATCH(H$1,城镇人口!$1:$1,0))</f>
        <v>881629.41003037966</v>
      </c>
      <c r="I44" s="40">
        <f>INDEX(人口源表!$1:$1048576,MATCH($B44,人口源表!$A:$A,0),MATCH(I$1,人口源表!$1:$1,0))-INDEX(城镇人口!$1:$1048576,MATCH($B44,城镇人口!$B:$B,0),MATCH(I$1,城镇人口!$1:$1,0))</f>
        <v>866547.68606504402</v>
      </c>
      <c r="J44" s="40">
        <f>INDEX(人口源表!$1:$1048576,MATCH($B44,人口源表!$A:$A,0),MATCH(J$1,人口源表!$1:$1,0))-INDEX(城镇人口!$1:$1048576,MATCH($B44,城镇人口!$B:$B,0),MATCH(J$1,城镇人口!$1:$1,0))</f>
        <v>850181.42147965054</v>
      </c>
      <c r="K44" s="40">
        <f>INDEX(人口源表!$1:$1048576,MATCH($B44,人口源表!$A:$A,0),MATCH(K$1,人口源表!$1:$1,0))-INDEX(城镇人口!$1:$1048576,MATCH($B44,城镇人口!$B:$B,0),MATCH(K$1,城镇人口!$1:$1,0))</f>
        <v>832648.47328937938</v>
      </c>
      <c r="L44" s="40">
        <f>INDEX(人口源表!$1:$1048576,MATCH($B44,人口源表!$A:$A,0),MATCH(L$1,人口源表!$1:$1,0))-INDEX(城镇人口!$1:$1048576,MATCH($B44,城镇人口!$B:$B,0),MATCH(L$1,城镇人口!$1:$1,0))</f>
        <v>814061.18903256138</v>
      </c>
      <c r="M44" s="40">
        <f>INDEX(人口源表!$1:$1048576,MATCH($B44,人口源表!$A:$A,0),MATCH(M$1,人口源表!$1:$1,0))-INDEX(城镇人口!$1:$1048576,MATCH($B44,城镇人口!$B:$B,0),MATCH(M$1,城镇人口!$1:$1,0))</f>
        <v>794526.76336977747</v>
      </c>
      <c r="N44" s="40">
        <f>INDEX(人口源表!$1:$1048576,MATCH($B44,人口源表!$A:$A,0),MATCH(N$1,人口源表!$1:$1,0))-INDEX(城镇人口!$1:$1048576,MATCH($B44,城镇人口!$B:$B,0),MATCH(N$1,城镇人口!$1:$1,0))</f>
        <v>774146.41657719295</v>
      </c>
      <c r="O44" s="40">
        <f>INDEX(人口源表!$1:$1048576,MATCH($B44,人口源表!$A:$A,0),MATCH(O$1,人口源表!$1:$1,0))-INDEX(城镇人口!$1:$1048576,MATCH($B44,城镇人口!$B:$B,0),MATCH(O$1,城镇人口!$1:$1,0))</f>
        <v>753016.6461731228</v>
      </c>
      <c r="P44" s="40">
        <f>INDEX(人口源表!$1:$1048576,MATCH($B44,人口源表!$A:$A,0),MATCH(P$1,人口源表!$1:$1,0))-INDEX(城镇人口!$1:$1048576,MATCH($B44,城镇人口!$B:$B,0),MATCH(P$1,城镇人口!$1:$1,0))</f>
        <v>731228.41856109211</v>
      </c>
      <c r="Q44" s="40">
        <f>INDEX(人口源表!$1:$1048576,MATCH($B44,人口源表!$A:$A,0),MATCH(Q$1,人口源表!$1:$1,0))-INDEX(城镇人口!$1:$1048576,MATCH($B44,城镇人口!$B:$B,0),MATCH(Q$1,城镇人口!$1:$1,0))</f>
        <v>708867.54492349806</v>
      </c>
      <c r="R44" s="40">
        <f>INDEX(人口源表!$1:$1048576,MATCH($B44,人口源表!$A:$A,0),MATCH(R$1,人口源表!$1:$1,0))-INDEX(城镇人口!$1:$1048576,MATCH($B44,城镇人口!$B:$B,0),MATCH(R$1,城镇人口!$1:$1,0))</f>
        <v>686014.50607164018</v>
      </c>
      <c r="S44" s="40">
        <f>INDEX(人口源表!$1:$1048576,MATCH($B44,人口源表!$A:$A,0),MATCH(S$1,人口源表!$1:$1,0))-INDEX(城镇人口!$1:$1048576,MATCH($B44,城镇人口!$B:$B,0),MATCH(S$1,城镇人口!$1:$1,0))</f>
        <v>672685.71794887632</v>
      </c>
      <c r="T44" s="40">
        <f>INDEX(人口源表!$1:$1048576,MATCH($B44,人口源表!$A:$A,0),MATCH(T$1,人口源表!$1:$1,0))-INDEX(城镇人口!$1:$1048576,MATCH($B44,城镇人口!$B:$B,0),MATCH(T$1,城镇人口!$1:$1,0))</f>
        <v>659050.0849667294</v>
      </c>
      <c r="U44" s="40">
        <f>INDEX(人口源表!$1:$1048576,MATCH($B44,人口源表!$A:$A,0),MATCH(U$1,人口源表!$1:$1,0))-INDEX(城镇人口!$1:$1048576,MATCH($B44,城镇人口!$B:$B,0),MATCH(U$1,城镇人口!$1:$1,0))</f>
        <v>645158.49708856829</v>
      </c>
      <c r="V44" s="40">
        <f>INDEX(人口源表!$1:$1048576,MATCH($B44,人口源表!$A:$A,0),MATCH(V$1,人口源表!$1:$1,0))-INDEX(城镇人口!$1:$1048576,MATCH($B44,城镇人口!$B:$B,0),MATCH(V$1,城镇人口!$1:$1,0))</f>
        <v>631057.96932402882</v>
      </c>
      <c r="W44" s="40">
        <f>INDEX(人口源表!$1:$1048576,MATCH($B44,人口源表!$A:$A,0),MATCH(W$1,人口源表!$1:$1,0))-INDEX(城镇人口!$1:$1048576,MATCH($B44,城镇人口!$B:$B,0),MATCH(W$1,城镇人口!$1:$1,0))</f>
        <v>616792.95251547755</v>
      </c>
      <c r="X44" s="40">
        <f>INDEX(人口源表!$1:$1048576,MATCH($B44,人口源表!$A:$A,0),MATCH(X$1,人口源表!$1:$1,0))-INDEX(城镇人口!$1:$1048576,MATCH($B44,城镇人口!$B:$B,0),MATCH(X$1,城镇人口!$1:$1,0))</f>
        <v>602404.66783023486</v>
      </c>
      <c r="Y44" s="40">
        <f>INDEX(人口源表!$1:$1048576,MATCH($B44,人口源表!$A:$A,0),MATCH(Y$1,人口源表!$1:$1,0))-INDEX(城镇人口!$1:$1048576,MATCH($B44,城镇人口!$B:$B,0),MATCH(Y$1,城镇人口!$1:$1,0))</f>
        <v>587931.65662497911</v>
      </c>
      <c r="Z44" s="40">
        <f>INDEX(人口源表!$1:$1048576,MATCH($B44,人口源表!$A:$A,0),MATCH(Z$1,人口源表!$1:$1,0))-INDEX(城镇人口!$1:$1048576,MATCH($B44,城镇人口!$B:$B,0),MATCH(Z$1,城镇人口!$1:$1,0))</f>
        <v>573409.15909534506</v>
      </c>
      <c r="AA44" s="40">
        <f>INDEX(人口源表!$1:$1048576,MATCH($B44,人口源表!$A:$A,0),MATCH(AA$1,人口源表!$1:$1,0))-INDEX(城镇人口!$1:$1048576,MATCH($B44,城镇人口!$B:$B,0),MATCH(AA$1,城镇人口!$1:$1,0))</f>
        <v>558870.11349485838</v>
      </c>
      <c r="AB44" s="40">
        <f>INDEX(人口源表!$1:$1048576,MATCH($B44,人口源表!$A:$A,0),MATCH(AB$1,人口源表!$1:$1,0))-INDEX(城镇人口!$1:$1048576,MATCH($B44,城镇人口!$B:$B,0),MATCH(AB$1,城镇人口!$1:$1,0))</f>
        <v>544344.32354406989</v>
      </c>
      <c r="AC44" s="40">
        <f>INDEX(人口源表!$1:$1048576,MATCH($B44,人口源表!$A:$A,0),MATCH(AC$1,人口源表!$1:$1,0))-INDEX(城镇人口!$1:$1048576,MATCH($B44,城镇人口!$B:$B,0),MATCH(AC$1,城镇人口!$1:$1,0))</f>
        <v>532246.34369983245</v>
      </c>
      <c r="AD44" s="40">
        <f>INDEX(人口源表!$1:$1048576,MATCH($B44,人口源表!$A:$A,0),MATCH(AD$1,人口源表!$1:$1,0))-INDEX(城镇人口!$1:$1048576,MATCH($B44,城镇人口!$B:$B,0),MATCH(AD$1,城镇人口!$1:$1,0))</f>
        <v>520191.85369319818</v>
      </c>
      <c r="AE44" s="40">
        <f>INDEX(人口源表!$1:$1048576,MATCH($B44,人口源表!$A:$A,0),MATCH(AE$1,人口源表!$1:$1,0))-INDEX(城镇人口!$1:$1048576,MATCH($B44,城镇人口!$B:$B,0),MATCH(AE$1,城镇人口!$1:$1,0))</f>
        <v>508202.32394054835</v>
      </c>
      <c r="AF44" s="40">
        <f>INDEX(人口源表!$1:$1048576,MATCH($B44,人口源表!$A:$A,0),MATCH(AF$1,人口源表!$1:$1,0))-INDEX(城镇人口!$1:$1048576,MATCH($B44,城镇人口!$B:$B,0),MATCH(AF$1,城镇人口!$1:$1,0))</f>
        <v>496296.96269023232</v>
      </c>
      <c r="AG44" s="40">
        <f>INDEX(人口源表!$1:$1048576,MATCH($B44,人口源表!$A:$A,0),MATCH(AG$1,人口源表!$1:$1,0))-INDEX(城镇人口!$1:$1048576,MATCH($B44,城镇人口!$B:$B,0),MATCH(AG$1,城镇人口!$1:$1,0))</f>
        <v>484493.40408748062</v>
      </c>
      <c r="AH44" s="40">
        <f>INDEX(人口源表!$1:$1048576,MATCH($B44,人口源表!$A:$A,0),MATCH(AH$1,人口源表!$1:$1,0))-INDEX(城镇人口!$1:$1048576,MATCH($B44,城镇人口!$B:$B,0),MATCH(AH$1,城镇人口!$1:$1,0))</f>
        <v>472806.74582663272</v>
      </c>
      <c r="AI44" s="40">
        <f>INDEX(人口源表!$1:$1048576,MATCH($B44,人口源表!$A:$A,0),MATCH(AI$1,人口源表!$1:$1,0))-INDEX(城镇人口!$1:$1048576,MATCH($B44,城镇人口!$B:$B,0),MATCH(AI$1,城镇人口!$1:$1,0))</f>
        <v>461250.64414917352</v>
      </c>
      <c r="AJ44" s="40">
        <f>INDEX(人口源表!$1:$1048576,MATCH($B44,人口源表!$A:$A,0),MATCH(AJ$1,人口源表!$1:$1,0))-INDEX(城镇人口!$1:$1048576,MATCH($B44,城镇人口!$B:$B,0),MATCH(AJ$1,城镇人口!$1:$1,0))</f>
        <v>449836.77040036768</v>
      </c>
      <c r="AK44" s="40">
        <f>INDEX(人口源表!$1:$1048576,MATCH($B44,人口源表!$A:$A,0),MATCH(AK$1,人口源表!$1:$1,0))-INDEX(城镇人口!$1:$1048576,MATCH($B44,城镇人口!$B:$B,0),MATCH(AK$1,城镇人口!$1:$1,0))</f>
        <v>438575.27560872259</v>
      </c>
      <c r="AL44" s="40">
        <f>INDEX(人口源表!$1:$1048576,MATCH($B44,人口源表!$A:$A,0),MATCH(AL$1,人口源表!$1:$1,0))-INDEX(城镇人口!$1:$1048576,MATCH($B44,城镇人口!$B:$B,0),MATCH(AL$1,城镇人口!$1:$1,0))</f>
        <v>427474.28183146147</v>
      </c>
      <c r="AM44" s="40">
        <f>INDEX(人口源表!$1:$1048576,MATCH($B44,人口源表!$A:$A,0),MATCH(AM$1,人口源表!$1:$1,0))-INDEX(城镇人口!$1:$1048576,MATCH($B44,城镇人口!$B:$B,0),MATCH(AM$1,城镇人口!$1:$1,0))</f>
        <v>416540.90490696579</v>
      </c>
      <c r="AN44" s="40">
        <f>INDEX(人口源表!$1:$1048576,MATCH($B44,人口源表!$A:$A,0),MATCH(AN$1,人口源表!$1:$1,0))-INDEX(城镇人口!$1:$1048576,MATCH($B44,城镇人口!$B:$B,0),MATCH(AN$1,城镇人口!$1:$1,0))</f>
        <v>405779.82819557376</v>
      </c>
      <c r="AO44" s="40">
        <f>INDEX(人口源表!$1:$1048576,MATCH($B44,人口源表!$A:$A,0),MATCH(AO$1,人口源表!$1:$1,0))-INDEX(城镇人口!$1:$1048576,MATCH($B44,城镇人口!$B:$B,0),MATCH(AO$1,城镇人口!$1:$1,0))</f>
        <v>395195.41233374155</v>
      </c>
      <c r="AP44" s="40">
        <f>INDEX(人口源表!$1:$1048576,MATCH($B44,人口源表!$A:$A,0),MATCH(AP$1,人口源表!$1:$1,0))-INDEX(城镇人口!$1:$1048576,MATCH($B44,城镇人口!$B:$B,0),MATCH(AP$1,城镇人口!$1:$1,0))</f>
        <v>384789.74793461431</v>
      </c>
      <c r="AQ44" s="40">
        <f>INDEX(人口源表!$1:$1048576,MATCH($B44,人口源表!$A:$A,0),MATCH(AQ$1,人口源表!$1:$1,0))-INDEX(城镇人口!$1:$1048576,MATCH($B44,城镇人口!$B:$B,0),MATCH(AQ$1,城镇人口!$1:$1,0))</f>
        <v>374564.0108510456</v>
      </c>
      <c r="AR44" s="40">
        <f>INDEX(人口源表!$1:$1048576,MATCH($B44,人口源表!$A:$A,0),MATCH(AR$1,人口源表!$1:$1,0))-INDEX(城镇人口!$1:$1048576,MATCH($B44,城镇人口!$B:$B,0),MATCH(AR$1,城镇人口!$1:$1,0))</f>
        <v>364517.99842421408</v>
      </c>
      <c r="AS44" s="40">
        <f>INDEX(人口源表!$1:$1048576,MATCH($B44,人口源表!$A:$A,0),MATCH(AS$1,人口源表!$1:$1,0))-INDEX(城镇人口!$1:$1048576,MATCH($B44,城镇人口!$B:$B,0),MATCH(AS$1,城镇人口!$1:$1,0))</f>
        <v>354650.88344563264</v>
      </c>
      <c r="AT44" s="40">
        <f>INDEX(人口源表!$1:$1048576,MATCH($B44,人口源表!$A:$A,0),MATCH(AT$1,人口源表!$1:$1,0))-INDEX(城镇人口!$1:$1048576,MATCH($B44,城镇人口!$B:$B,0),MATCH(AT$1,城镇人口!$1:$1,0))</f>
        <v>344959.77876500902</v>
      </c>
      <c r="AU44" s="40">
        <f>INDEX(人口源表!$1:$1048576,MATCH($B44,人口源表!$A:$A,0),MATCH(AU$1,人口源表!$1:$1,0))-INDEX(城镇人口!$1:$1048576,MATCH($B44,城镇人口!$B:$B,0),MATCH(AU$1,城镇人口!$1:$1,0))</f>
        <v>335441.98233584431</v>
      </c>
      <c r="AV44" s="40">
        <f>INDEX(人口源表!$1:$1048576,MATCH($B44,人口源表!$A:$A,0),MATCH(AV$1,人口源表!$1:$1,0))-INDEX(城镇人口!$1:$1048576,MATCH($B44,城镇人口!$B:$B,0),MATCH(AV$1,城镇人口!$1:$1,0))</f>
        <v>326092.91168485279</v>
      </c>
    </row>
    <row r="45" spans="1:48" x14ac:dyDescent="0.15">
      <c r="A45" s="4" t="s">
        <v>862</v>
      </c>
      <c r="B45" s="4" t="s">
        <v>112</v>
      </c>
      <c r="C45" s="34">
        <f>VLOOKUP(B45,'[1]2016省城人口总结（根）'!B:C,2,FALSE)/100</f>
        <v>0.62992999999999999</v>
      </c>
      <c r="D45" s="40">
        <f>INDEX(人口源表!$1:$1048576,MATCH($B45,人口源表!$A:$A,0),MATCH(D$1,人口源表!$1:$1,0))-INDEX(城镇人口!$1:$1048576,MATCH($B45,城镇人口!$B:$B,0),MATCH(D$1,城镇人口!$1:$1,0))</f>
        <v>932843.58542680577</v>
      </c>
      <c r="E45" s="40">
        <f>INDEX(人口源表!$1:$1048576,MATCH($B45,人口源表!$A:$A,0),MATCH(E$1,人口源表!$1:$1,0))-INDEX(城镇人口!$1:$1048576,MATCH($B45,城镇人口!$B:$B,0),MATCH(E$1,城镇人口!$1:$1,0))</f>
        <v>909913.0355060983</v>
      </c>
      <c r="F45" s="40">
        <f>INDEX(人口源表!$1:$1048576,MATCH($B45,人口源表!$A:$A,0),MATCH(F$1,人口源表!$1:$1,0))-INDEX(城镇人口!$1:$1048576,MATCH($B45,城镇人口!$B:$B,0),MATCH(F$1,城镇人口!$1:$1,0))</f>
        <v>885749.63480733079</v>
      </c>
      <c r="G45" s="40">
        <f>INDEX(人口源表!$1:$1048576,MATCH($B45,人口源表!$A:$A,0),MATCH(G$1,人口源表!$1:$1,0))-INDEX(城镇人口!$1:$1048576,MATCH($B45,城镇人口!$B:$B,0),MATCH(G$1,城镇人口!$1:$1,0))</f>
        <v>780620.47613007762</v>
      </c>
      <c r="H45" s="40">
        <f>INDEX(人口源表!$1:$1048576,MATCH($B45,人口源表!$A:$A,0),MATCH(H$1,人口源表!$1:$1,0))-INDEX(城镇人口!$1:$1048576,MATCH($B45,城镇人口!$B:$B,0),MATCH(H$1,城镇人口!$1:$1,0))</f>
        <v>759279.39868726069</v>
      </c>
      <c r="I45" s="40">
        <f>INDEX(人口源表!$1:$1048576,MATCH($B45,人口源表!$A:$A,0),MATCH(I$1,人口源表!$1:$1,0))-INDEX(城镇人口!$1:$1048576,MATCH($B45,城镇人口!$B:$B,0),MATCH(I$1,城镇人口!$1:$1,0))</f>
        <v>747216.9693538493</v>
      </c>
      <c r="J45" s="40">
        <f>INDEX(人口源表!$1:$1048576,MATCH($B45,人口源表!$A:$A,0),MATCH(J$1,人口源表!$1:$1,0))-INDEX(城镇人口!$1:$1048576,MATCH($B45,城镇人口!$B:$B,0),MATCH(J$1,城镇人口!$1:$1,0))</f>
        <v>733917.18059559306</v>
      </c>
      <c r="K45" s="40">
        <f>INDEX(人口源表!$1:$1048576,MATCH($B45,人口源表!$A:$A,0),MATCH(K$1,人口源表!$1:$1,0))-INDEX(城镇人口!$1:$1048576,MATCH($B45,城镇人口!$B:$B,0),MATCH(K$1,城镇人口!$1:$1,0))</f>
        <v>719501.11658094707</v>
      </c>
      <c r="L45" s="40">
        <f>INDEX(人口源表!$1:$1048576,MATCH($B45,人口源表!$A:$A,0),MATCH(L$1,人口源表!$1:$1,0))-INDEX(城镇人口!$1:$1048576,MATCH($B45,城镇人口!$B:$B,0),MATCH(L$1,城镇人口!$1:$1,0))</f>
        <v>704083.43964479631</v>
      </c>
      <c r="M45" s="40">
        <f>INDEX(人口源表!$1:$1048576,MATCH($B45,人口源表!$A:$A,0),MATCH(M$1,人口源表!$1:$1,0))-INDEX(城镇人口!$1:$1048576,MATCH($B45,城镇人口!$B:$B,0),MATCH(M$1,城镇人口!$1:$1,0))</f>
        <v>687771.30848444602</v>
      </c>
      <c r="N45" s="40">
        <f>INDEX(人口源表!$1:$1048576,MATCH($B45,人口源表!$A:$A,0),MATCH(N$1,人口源表!$1:$1,0))-INDEX(城镇人口!$1:$1048576,MATCH($B45,城镇人口!$B:$B,0),MATCH(N$1,城镇人口!$1:$1,0))</f>
        <v>670666.60108448891</v>
      </c>
      <c r="O45" s="40">
        <f>INDEX(人口源表!$1:$1048576,MATCH($B45,人口源表!$A:$A,0),MATCH(O$1,人口源表!$1:$1,0))-INDEX(城镇人口!$1:$1048576,MATCH($B45,城镇人口!$B:$B,0),MATCH(O$1,城镇人口!$1:$1,0))</f>
        <v>652863.12798970542</v>
      </c>
      <c r="P45" s="40">
        <f>INDEX(人口源表!$1:$1048576,MATCH($B45,人口源表!$A:$A,0),MATCH(P$1,人口源表!$1:$1,0))-INDEX(城镇人口!$1:$1048576,MATCH($B45,城镇人口!$B:$B,0),MATCH(P$1,城镇人口!$1:$1,0))</f>
        <v>634449.68504980346</v>
      </c>
      <c r="Q45" s="40">
        <f>INDEX(人口源表!$1:$1048576,MATCH($B45,人口源表!$A:$A,0),MATCH(Q$1,人口源表!$1:$1,0))-INDEX(城镇人口!$1:$1048576,MATCH($B45,城镇人口!$B:$B,0),MATCH(Q$1,城镇人口!$1:$1,0))</f>
        <v>615507.94659926766</v>
      </c>
      <c r="R45" s="40">
        <f>INDEX(人口源表!$1:$1048576,MATCH($B45,人口源表!$A:$A,0),MATCH(R$1,人口源表!$1:$1,0))-INDEX(城镇人口!$1:$1048576,MATCH($B45,城镇人口!$B:$B,0),MATCH(R$1,城镇人口!$1:$1,0))</f>
        <v>596114.29167260253</v>
      </c>
      <c r="S45" s="40">
        <f>INDEX(人口源表!$1:$1048576,MATCH($B45,人口源表!$A:$A,0),MATCH(S$1,人口源表!$1:$1,0))-INDEX(城镇人口!$1:$1048576,MATCH($B45,城镇人口!$B:$B,0),MATCH(S$1,城镇人口!$1:$1,0))</f>
        <v>584983.5148846684</v>
      </c>
      <c r="T45" s="40">
        <f>INDEX(人口源表!$1:$1048576,MATCH($B45,人口源表!$A:$A,0),MATCH(T$1,人口源表!$1:$1,0))-INDEX(城镇人口!$1:$1048576,MATCH($B45,城镇人口!$B:$B,0),MATCH(T$1,城镇人口!$1:$1,0))</f>
        <v>573583.85190540552</v>
      </c>
      <c r="U45" s="40">
        <f>INDEX(人口源表!$1:$1048576,MATCH($B45,人口源表!$A:$A,0),MATCH(U$1,人口源表!$1:$1,0))-INDEX(城镇人口!$1:$1048576,MATCH($B45,城镇人口!$B:$B,0),MATCH(U$1,城镇人口!$1:$1,0))</f>
        <v>561961.44466407946</v>
      </c>
      <c r="V45" s="40">
        <f>INDEX(人口源表!$1:$1048576,MATCH($B45,人口源表!$A:$A,0),MATCH(V$1,人口源表!$1:$1,0))-INDEX(城镇人口!$1:$1048576,MATCH($B45,城镇人口!$B:$B,0),MATCH(V$1,城镇人口!$1:$1,0))</f>
        <v>550159.61597364279</v>
      </c>
      <c r="W45" s="40">
        <f>INDEX(人口源表!$1:$1048576,MATCH($B45,人口源表!$A:$A,0),MATCH(W$1,人口源表!$1:$1,0))-INDEX(城镇人口!$1:$1048576,MATCH($B45,城镇人口!$B:$B,0),MATCH(W$1,城镇人口!$1:$1,0))</f>
        <v>538217.97449980024</v>
      </c>
      <c r="X45" s="40">
        <f>INDEX(人口源表!$1:$1048576,MATCH($B45,人口源表!$A:$A,0),MATCH(X$1,人口源表!$1:$1,0))-INDEX(城镇人口!$1:$1048576,MATCH($B45,城镇人口!$B:$B,0),MATCH(X$1,城镇人口!$1:$1,0))</f>
        <v>526172.54413173674</v>
      </c>
      <c r="Y45" s="40">
        <f>INDEX(人口源表!$1:$1048576,MATCH($B45,人口源表!$A:$A,0),MATCH(Y$1,人口源表!$1:$1,0))-INDEX(城镇人口!$1:$1048576,MATCH($B45,城镇人口!$B:$B,0),MATCH(Y$1,城镇人口!$1:$1,0))</f>
        <v>514055.89540715236</v>
      </c>
      <c r="Z45" s="40">
        <f>INDEX(人口源表!$1:$1048576,MATCH($B45,人口源表!$A:$A,0),MATCH(Z$1,人口源表!$1:$1,0))-INDEX(城镇人口!$1:$1048576,MATCH($B45,城镇人口!$B:$B,0),MATCH(Z$1,城镇人口!$1:$1,0))</f>
        <v>501897.72959689493</v>
      </c>
      <c r="AA45" s="40">
        <f>INDEX(人口源表!$1:$1048576,MATCH($B45,人口源表!$A:$A,0),MATCH(AA$1,人口源表!$1:$1,0))-INDEX(城镇人口!$1:$1048576,MATCH($B45,城镇人口!$B:$B,0),MATCH(AA$1,城镇人口!$1:$1,0))</f>
        <v>489724.08991019661</v>
      </c>
      <c r="AB45" s="40">
        <f>INDEX(人口源表!$1:$1048576,MATCH($B45,人口源表!$A:$A,0),MATCH(AB$1,人口源表!$1:$1,0))-INDEX(城镇人口!$1:$1048576,MATCH($B45,城镇人口!$B:$B,0),MATCH(AB$1,城镇人口!$1:$1,0))</f>
        <v>477558.40786872618</v>
      </c>
      <c r="AC45" s="40">
        <f>INDEX(人口源表!$1:$1048576,MATCH($B45,人口源表!$A:$A,0),MATCH(AC$1,人口源表!$1:$1,0))-INDEX(城镇人口!$1:$1048576,MATCH($B45,城镇人口!$B:$B,0),MATCH(AC$1,城镇人口!$1:$1,0))</f>
        <v>467518.23851940897</v>
      </c>
      <c r="AD45" s="40">
        <f>INDEX(人口源表!$1:$1048576,MATCH($B45,人口源表!$A:$A,0),MATCH(AD$1,人口源表!$1:$1,0))-INDEX(城镇人口!$1:$1048576,MATCH($B45,城镇人口!$B:$B,0),MATCH(AD$1,城镇人口!$1:$1,0))</f>
        <v>457510.52852777205</v>
      </c>
      <c r="AE45" s="40">
        <f>INDEX(人口源表!$1:$1048576,MATCH($B45,人口源表!$A:$A,0),MATCH(AE$1,人口源表!$1:$1,0))-INDEX(城镇人口!$1:$1048576,MATCH($B45,城镇人口!$B:$B,0),MATCH(AE$1,城镇人口!$1:$1,0))</f>
        <v>447549.79958748049</v>
      </c>
      <c r="AF45" s="40">
        <f>INDEX(人口源表!$1:$1048576,MATCH($B45,人口源表!$A:$A,0),MATCH(AF$1,人口源表!$1:$1,0))-INDEX(城镇人口!$1:$1048576,MATCH($B45,城镇人口!$B:$B,0),MATCH(AF$1,城镇人口!$1:$1,0))</f>
        <v>437648.65095221903</v>
      </c>
      <c r="AG45" s="40">
        <f>INDEX(人口源表!$1:$1048576,MATCH($B45,人口源表!$A:$A,0),MATCH(AG$1,人口源表!$1:$1,0))-INDEX(城镇人口!$1:$1048576,MATCH($B45,城镇人口!$B:$B,0),MATCH(AG$1,城镇人口!$1:$1,0))</f>
        <v>427817.23475381336</v>
      </c>
      <c r="AH45" s="40">
        <f>INDEX(人口源表!$1:$1048576,MATCH($B45,人口源表!$A:$A,0),MATCH(AH$1,人口源表!$1:$1,0))-INDEX(城镇人口!$1:$1048576,MATCH($B45,城镇人口!$B:$B,0),MATCH(AH$1,城镇人口!$1:$1,0))</f>
        <v>418063.58501974819</v>
      </c>
      <c r="AI45" s="40">
        <f>INDEX(人口源表!$1:$1048576,MATCH($B45,人口源表!$A:$A,0),MATCH(AI$1,人口源表!$1:$1,0))-INDEX(城镇人口!$1:$1048576,MATCH($B45,城镇人口!$B:$B,0),MATCH(AI$1,城镇人口!$1:$1,0))</f>
        <v>408394.12670928845</v>
      </c>
      <c r="AJ45" s="40">
        <f>INDEX(人口源表!$1:$1048576,MATCH($B45,人口源表!$A:$A,0),MATCH(AJ$1,人口源表!$1:$1,0))-INDEX(城镇人口!$1:$1048576,MATCH($B45,城镇人口!$B:$B,0),MATCH(AJ$1,城镇人口!$1:$1,0))</f>
        <v>398813.56890352583</v>
      </c>
      <c r="AK45" s="40">
        <f>INDEX(人口源表!$1:$1048576,MATCH($B45,人口源表!$A:$A,0),MATCH(AK$1,人口源表!$1:$1,0))-INDEX(城镇人口!$1:$1048576,MATCH($B45,城镇人口!$B:$B,0),MATCH(AK$1,城镇人口!$1:$1,0))</f>
        <v>389324.24552707677</v>
      </c>
      <c r="AL45" s="40">
        <f>INDEX(人口源表!$1:$1048576,MATCH($B45,人口源表!$A:$A,0),MATCH(AL$1,人口源表!$1:$1,0))-INDEX(城镇人口!$1:$1048576,MATCH($B45,城镇人口!$B:$B,0),MATCH(AL$1,城镇人口!$1:$1,0))</f>
        <v>379927.78069614759</v>
      </c>
      <c r="AM45" s="40">
        <f>INDEX(人口源表!$1:$1048576,MATCH($B45,人口源表!$A:$A,0),MATCH(AM$1,人口源表!$1:$1,0))-INDEX(城镇人口!$1:$1048576,MATCH($B45,城镇人口!$B:$B,0),MATCH(AM$1,城镇人口!$1:$1,0))</f>
        <v>370623.65764553123</v>
      </c>
      <c r="AN45" s="40">
        <f>INDEX(人口源表!$1:$1048576,MATCH($B45,人口源表!$A:$A,0),MATCH(AN$1,人口源表!$1:$1,0))-INDEX(城镇人口!$1:$1048576,MATCH($B45,城镇人口!$B:$B,0),MATCH(AN$1,城镇人口!$1:$1,0))</f>
        <v>361410.29368456383</v>
      </c>
      <c r="AO45" s="40">
        <f>INDEX(人口源表!$1:$1048576,MATCH($B45,人口源表!$A:$A,0),MATCH(AO$1,人口源表!$1:$1,0))-INDEX(城镇人口!$1:$1048576,MATCH($B45,城镇人口!$B:$B,0),MATCH(AO$1,城镇人口!$1:$1,0))</f>
        <v>352284.95470946259</v>
      </c>
      <c r="AP45" s="40">
        <f>INDEX(人口源表!$1:$1048576,MATCH($B45,人口源表!$A:$A,0),MATCH(AP$1,人口源表!$1:$1,0))-INDEX(城镇人口!$1:$1048576,MATCH($B45,城镇人口!$B:$B,0),MATCH(AP$1,城镇人口!$1:$1,0))</f>
        <v>343243.51415777719</v>
      </c>
      <c r="AQ45" s="40">
        <f>INDEX(人口源表!$1:$1048576,MATCH($B45,人口源表!$A:$A,0),MATCH(AQ$1,人口源表!$1:$1,0))-INDEX(城镇人口!$1:$1048576,MATCH($B45,城镇人口!$B:$B,0),MATCH(AQ$1,城镇人口!$1:$1,0))</f>
        <v>334281.11093829595</v>
      </c>
      <c r="AR45" s="40">
        <f>INDEX(人口源表!$1:$1048576,MATCH($B45,人口源表!$A:$A,0),MATCH(AR$1,人口源表!$1:$1,0))-INDEX(城镇人口!$1:$1048576,MATCH($B45,城镇人口!$B:$B,0),MATCH(AR$1,城镇人口!$1:$1,0))</f>
        <v>325391.73898885329</v>
      </c>
      <c r="AS45" s="40">
        <f>INDEX(人口源表!$1:$1048576,MATCH($B45,人口源表!$A:$A,0),MATCH(AS$1,人口源表!$1:$1,0))-INDEX(城镇人口!$1:$1048576,MATCH($B45,城镇人口!$B:$B,0),MATCH(AS$1,城镇人口!$1:$1,0))</f>
        <v>316568.88929516613</v>
      </c>
      <c r="AT45" s="40">
        <f>INDEX(人口源表!$1:$1048576,MATCH($B45,人口源表!$A:$A,0),MATCH(AT$1,人口源表!$1:$1,0))-INDEX(城镇人口!$1:$1048576,MATCH($B45,城镇人口!$B:$B,0),MATCH(AT$1,城镇人口!$1:$1,0))</f>
        <v>307804.99812210072</v>
      </c>
      <c r="AU45" s="40">
        <f>INDEX(人口源表!$1:$1048576,MATCH($B45,人口源表!$A:$A,0),MATCH(AU$1,人口源表!$1:$1,0))-INDEX(城镇人口!$1:$1048576,MATCH($B45,城镇人口!$B:$B,0),MATCH(AU$1,城镇人口!$1:$1,0))</f>
        <v>299092.72692726552</v>
      </c>
      <c r="AV45" s="40">
        <f>INDEX(人口源表!$1:$1048576,MATCH($B45,人口源表!$A:$A,0),MATCH(AV$1,人口源表!$1:$1,0))-INDEX(城镇人口!$1:$1048576,MATCH($B45,城镇人口!$B:$B,0),MATCH(AV$1,城镇人口!$1:$1,0))</f>
        <v>290423.45289328834</v>
      </c>
    </row>
    <row r="46" spans="1:48" x14ac:dyDescent="0.15">
      <c r="A46" s="4" t="s">
        <v>862</v>
      </c>
      <c r="B46" s="4" t="s">
        <v>114</v>
      </c>
      <c r="C46" s="34">
        <f>VLOOKUP(B46,'[1]2016省城人口总结（根）'!B:C,2,FALSE)/100</f>
        <v>0.59624500000000002</v>
      </c>
      <c r="D46" s="40">
        <f>INDEX(人口源表!$1:$1048576,MATCH($B46,人口源表!$A:$A,0),MATCH(D$1,人口源表!$1:$1,0))-INDEX(城镇人口!$1:$1048576,MATCH($B46,城镇人口!$B:$B,0),MATCH(D$1,城镇人口!$1:$1,0))</f>
        <v>753116.67345841369</v>
      </c>
      <c r="E46" s="40">
        <f>INDEX(人口源表!$1:$1048576,MATCH($B46,人口源表!$A:$A,0),MATCH(E$1,人口源表!$1:$1,0))-INDEX(城镇人口!$1:$1048576,MATCH($B46,城镇人口!$B:$B,0),MATCH(E$1,城镇人口!$1:$1,0))</f>
        <v>736449.02584879892</v>
      </c>
      <c r="F46" s="40">
        <f>INDEX(人口源表!$1:$1048576,MATCH($B46,人口源表!$A:$A,0),MATCH(F$1,人口源表!$1:$1,0))-INDEX(城镇人口!$1:$1048576,MATCH($B46,城镇人口!$B:$B,0),MATCH(F$1,城镇人口!$1:$1,0))</f>
        <v>719029.21217992995</v>
      </c>
      <c r="G46" s="40">
        <f>INDEX(人口源表!$1:$1048576,MATCH($B46,人口源表!$A:$A,0),MATCH(G$1,人口源表!$1:$1,0))-INDEX(城镇人口!$1:$1048576,MATCH($B46,城镇人口!$B:$B,0),MATCH(G$1,城镇人口!$1:$1,0))</f>
        <v>611243.54482756066</v>
      </c>
      <c r="H46" s="40">
        <f>INDEX(人口源表!$1:$1048576,MATCH($B46,人口源表!$A:$A,0),MATCH(H$1,人口源表!$1:$1,0))-INDEX(城镇人口!$1:$1048576,MATCH($B46,城镇人口!$B:$B,0),MATCH(H$1,城镇人口!$1:$1,0))</f>
        <v>596489.25407270854</v>
      </c>
      <c r="I46" s="40">
        <f>INDEX(人口源表!$1:$1048576,MATCH($B46,人口源表!$A:$A,0),MATCH(I$1,人口源表!$1:$1,0))-INDEX(城镇人口!$1:$1048576,MATCH($B46,城镇人口!$B:$B,0),MATCH(I$1,城镇人口!$1:$1,0))</f>
        <v>588086.59586314042</v>
      </c>
      <c r="J46" s="40">
        <f>INDEX(人口源表!$1:$1048576,MATCH($B46,人口源表!$A:$A,0),MATCH(J$1,人口源表!$1:$1,0))-INDEX(城镇人口!$1:$1048576,MATCH($B46,城镇人口!$B:$B,0),MATCH(J$1,城镇人口!$1:$1,0))</f>
        <v>578947.61168777174</v>
      </c>
      <c r="K46" s="40">
        <f>INDEX(人口源表!$1:$1048576,MATCH($B46,人口源表!$A:$A,0),MATCH(K$1,人口源表!$1:$1,0))-INDEX(城镇人口!$1:$1048576,MATCH($B46,城镇人口!$B:$B,0),MATCH(K$1,城镇人口!$1:$1,0))</f>
        <v>569123.40852111462</v>
      </c>
      <c r="L46" s="40">
        <f>INDEX(人口源表!$1:$1048576,MATCH($B46,人口源表!$A:$A,0),MATCH(L$1,人口源表!$1:$1,0))-INDEX(城镇人口!$1:$1048576,MATCH($B46,城镇人口!$B:$B,0),MATCH(L$1,城镇人口!$1:$1,0))</f>
        <v>558663.97925220616</v>
      </c>
      <c r="M46" s="40">
        <f>INDEX(人口源表!$1:$1048576,MATCH($B46,人口源表!$A:$A,0),MATCH(M$1,人口源表!$1:$1,0))-INDEX(城镇人口!$1:$1048576,MATCH($B46,城镇人口!$B:$B,0),MATCH(M$1,城镇人口!$1:$1,0))</f>
        <v>547617.84041406238</v>
      </c>
      <c r="N46" s="40">
        <f>INDEX(人口源表!$1:$1048576,MATCH($B46,人口源表!$A:$A,0),MATCH(N$1,人口源表!$1:$1,0))-INDEX(城镇人口!$1:$1048576,MATCH($B46,城镇人口!$B:$B,0),MATCH(N$1,城镇人口!$1:$1,0))</f>
        <v>536032.03232749784</v>
      </c>
      <c r="O46" s="40">
        <f>INDEX(人口源表!$1:$1048576,MATCH($B46,人口源表!$A:$A,0),MATCH(O$1,人口源表!$1:$1,0))-INDEX(城镇人口!$1:$1048576,MATCH($B46,城镇人口!$B:$B,0),MATCH(O$1,城镇人口!$1:$1,0))</f>
        <v>523953.38402194483</v>
      </c>
      <c r="P46" s="40">
        <f>INDEX(人口源表!$1:$1048576,MATCH($B46,人口源表!$A:$A,0),MATCH(P$1,人口源表!$1:$1,0))-INDEX(城镇人口!$1:$1048576,MATCH($B46,城镇人口!$B:$B,0),MATCH(P$1,城镇人口!$1:$1,0))</f>
        <v>511425.90293108579</v>
      </c>
      <c r="Q46" s="40">
        <f>INDEX(人口源表!$1:$1048576,MATCH($B46,人口源表!$A:$A,0),MATCH(Q$1,人口源表!$1:$1,0))-INDEX(城镇人口!$1:$1048576,MATCH($B46,城镇人口!$B:$B,0),MATCH(Q$1,城镇人口!$1:$1,0))</f>
        <v>498493.63272843976</v>
      </c>
      <c r="R46" s="40">
        <f>INDEX(人口源表!$1:$1048576,MATCH($B46,人口源表!$A:$A,0),MATCH(R$1,人口源表!$1:$1,0))-INDEX(城镇人口!$1:$1048576,MATCH($B46,城镇人口!$B:$B,0),MATCH(R$1,城镇人口!$1:$1,0))</f>
        <v>485198.70786514576</v>
      </c>
      <c r="S46" s="40">
        <f>INDEX(人口源表!$1:$1048576,MATCH($B46,人口源表!$A:$A,0),MATCH(S$1,人口源表!$1:$1,0))-INDEX(城镇人口!$1:$1048576,MATCH($B46,城镇人口!$B:$B,0),MATCH(S$1,城镇人口!$1:$1,0))</f>
        <v>477343.29575842968</v>
      </c>
      <c r="T46" s="40">
        <f>INDEX(人口源表!$1:$1048576,MATCH($B46,人口源表!$A:$A,0),MATCH(T$1,人口源表!$1:$1,0))-INDEX(城镇人口!$1:$1048576,MATCH($B46,城镇人口!$B:$B,0),MATCH(T$1,城镇人口!$1:$1,0))</f>
        <v>469234.9350617989</v>
      </c>
      <c r="U46" s="40">
        <f>INDEX(人口源表!$1:$1048576,MATCH($B46,人口源表!$A:$A,0),MATCH(U$1,人口源表!$1:$1,0))-INDEX(城镇人口!$1:$1048576,MATCH($B46,城镇人口!$B:$B,0),MATCH(U$1,城镇人口!$1:$1,0))</f>
        <v>460901.38086892501</v>
      </c>
      <c r="V46" s="40">
        <f>INDEX(人口源表!$1:$1048576,MATCH($B46,人口源表!$A:$A,0),MATCH(V$1,人口源表!$1:$1,0))-INDEX(城镇人口!$1:$1048576,MATCH($B46,城镇人口!$B:$B,0),MATCH(V$1,城镇人口!$1:$1,0))</f>
        <v>452370.46261161426</v>
      </c>
      <c r="W46" s="40">
        <f>INDEX(人口源表!$1:$1048576,MATCH($B46,人口源表!$A:$A,0),MATCH(W$1,人口源表!$1:$1,0))-INDEX(城镇人口!$1:$1048576,MATCH($B46,城镇人口!$B:$B,0),MATCH(W$1,城镇人口!$1:$1,0))</f>
        <v>443668.632063539</v>
      </c>
      <c r="X46" s="40">
        <f>INDEX(人口源表!$1:$1048576,MATCH($B46,人口源表!$A:$A,0),MATCH(X$1,人口源表!$1:$1,0))-INDEX(城镇人口!$1:$1048576,MATCH($B46,城镇人口!$B:$B,0),MATCH(X$1,城镇人口!$1:$1,0))</f>
        <v>434821.26276452816</v>
      </c>
      <c r="Y46" s="40">
        <f>INDEX(人口源表!$1:$1048576,MATCH($B46,人口源表!$A:$A,0),MATCH(Y$1,人口源表!$1:$1,0))-INDEX(城镇人口!$1:$1048576,MATCH($B46,城镇人口!$B:$B,0),MATCH(Y$1,城镇人口!$1:$1,0))</f>
        <v>425853.46882851399</v>
      </c>
      <c r="Z46" s="40">
        <f>INDEX(人口源表!$1:$1048576,MATCH($B46,人口源表!$A:$A,0),MATCH(Z$1,人口源表!$1:$1,0))-INDEX(城镇人口!$1:$1048576,MATCH($B46,城镇人口!$B:$B,0),MATCH(Z$1,城镇人口!$1:$1,0))</f>
        <v>416788.72451191116</v>
      </c>
      <c r="AA46" s="40">
        <f>INDEX(人口源表!$1:$1048576,MATCH($B46,人口源表!$A:$A,0),MATCH(AA$1,人口源表!$1:$1,0))-INDEX(城镇人口!$1:$1048576,MATCH($B46,城镇人口!$B:$B,0),MATCH(AA$1,城镇人口!$1:$1,0))</f>
        <v>407650.22363062296</v>
      </c>
      <c r="AB46" s="40">
        <f>INDEX(人口源表!$1:$1048576,MATCH($B46,人口源表!$A:$A,0),MATCH(AB$1,人口源表!$1:$1,0))-INDEX(城镇人口!$1:$1048576,MATCH($B46,城镇人口!$B:$B,0),MATCH(AB$1,城镇人口!$1:$1,0))</f>
        <v>398460.05422047805</v>
      </c>
      <c r="AC46" s="40">
        <f>INDEX(人口源表!$1:$1048576,MATCH($B46,人口源表!$A:$A,0),MATCH(AC$1,人口源表!$1:$1,0))-INDEX(城镇人口!$1:$1048576,MATCH($B46,城镇人口!$B:$B,0),MATCH(AC$1,城镇人口!$1:$1,0))</f>
        <v>390626.4175841189</v>
      </c>
      <c r="AD46" s="40">
        <f>INDEX(人口源表!$1:$1048576,MATCH($B46,人口源表!$A:$A,0),MATCH(AD$1,人口源表!$1:$1,0))-INDEX(城镇人口!$1:$1048576,MATCH($B46,城镇人口!$B:$B,0),MATCH(AD$1,城镇人口!$1:$1,0))</f>
        <v>382769.02071566833</v>
      </c>
      <c r="AE46" s="40">
        <f>INDEX(人口源表!$1:$1048576,MATCH($B46,人口源表!$A:$A,0),MATCH(AE$1,人口源表!$1:$1,0))-INDEX(城镇人口!$1:$1048576,MATCH($B46,城镇人口!$B:$B,0),MATCH(AE$1,城镇人口!$1:$1,0))</f>
        <v>374906.12546842778</v>
      </c>
      <c r="AF46" s="40">
        <f>INDEX(人口源表!$1:$1048576,MATCH($B46,人口源表!$A:$A,0),MATCH(AF$1,人口源表!$1:$1,0))-INDEX(城镇人口!$1:$1048576,MATCH($B46,城镇人口!$B:$B,0),MATCH(AF$1,城镇人口!$1:$1,0))</f>
        <v>367055.8354823608</v>
      </c>
      <c r="AG46" s="40">
        <f>INDEX(人口源表!$1:$1048576,MATCH($B46,人口源表!$A:$A,0),MATCH(AG$1,人口源表!$1:$1,0))-INDEX(城镇人口!$1:$1048576,MATCH($B46,城镇人口!$B:$B,0),MATCH(AG$1,城镇人口!$1:$1,0))</f>
        <v>359234.58979986794</v>
      </c>
      <c r="AH46" s="40">
        <f>INDEX(人口源表!$1:$1048576,MATCH($B46,人口源表!$A:$A,0),MATCH(AH$1,人口源表!$1:$1,0))-INDEX(城镇人口!$1:$1048576,MATCH($B46,城镇人口!$B:$B,0),MATCH(AH$1,城镇人口!$1:$1,0))</f>
        <v>351458.91044088057</v>
      </c>
      <c r="AI46" s="40">
        <f>INDEX(人口源表!$1:$1048576,MATCH($B46,人口源表!$A:$A,0),MATCH(AI$1,人口源表!$1:$1,0))-INDEX(城镇人口!$1:$1048576,MATCH($B46,城镇人口!$B:$B,0),MATCH(AI$1,城镇人口!$1:$1,0))</f>
        <v>343744.39504606253</v>
      </c>
      <c r="AJ46" s="40">
        <f>INDEX(人口源表!$1:$1048576,MATCH($B46,人口源表!$A:$A,0),MATCH(AJ$1,人口源表!$1:$1,0))-INDEX(城镇人口!$1:$1048576,MATCH($B46,城镇人口!$B:$B,0),MATCH(AJ$1,城镇人口!$1:$1,0))</f>
        <v>336105.7247155949</v>
      </c>
      <c r="AK46" s="40">
        <f>INDEX(人口源表!$1:$1048576,MATCH($B46,人口源表!$A:$A,0),MATCH(AK$1,人口源表!$1:$1,0))-INDEX(城镇人口!$1:$1048576,MATCH($B46,城镇人口!$B:$B,0),MATCH(AK$1,城镇人口!$1:$1,0))</f>
        <v>328556.90581362112</v>
      </c>
      <c r="AL46" s="40">
        <f>INDEX(人口源表!$1:$1048576,MATCH($B46,人口源表!$A:$A,0),MATCH(AL$1,人口源表!$1:$1,0))-INDEX(城镇人口!$1:$1048576,MATCH($B46,城镇人口!$B:$B,0),MATCH(AL$1,城镇人口!$1:$1,0))</f>
        <v>321111.72551968531</v>
      </c>
      <c r="AM46" s="40">
        <f>INDEX(人口源表!$1:$1048576,MATCH($B46,人口源表!$A:$A,0),MATCH(AM$1,人口源表!$1:$1,0))-INDEX(城镇人口!$1:$1048576,MATCH($B46,城镇人口!$B:$B,0),MATCH(AM$1,城镇人口!$1:$1,0))</f>
        <v>313782.34802134964</v>
      </c>
      <c r="AN46" s="40">
        <f>INDEX(人口源表!$1:$1048576,MATCH($B46,人口源表!$A:$A,0),MATCH(AN$1,人口源表!$1:$1,0))-INDEX(城镇人口!$1:$1048576,MATCH($B46,城镇人口!$B:$B,0),MATCH(AN$1,城镇人口!$1:$1,0))</f>
        <v>306580.7169553577</v>
      </c>
      <c r="AO46" s="40">
        <f>INDEX(人口源表!$1:$1048576,MATCH($B46,人口源表!$A:$A,0),MATCH(AO$1,人口源表!$1:$1,0))-INDEX(城镇人口!$1:$1048576,MATCH($B46,城镇人口!$B:$B,0),MATCH(AO$1,城镇人口!$1:$1,0))</f>
        <v>299518.07542475348</v>
      </c>
      <c r="AP46" s="40">
        <f>INDEX(人口源表!$1:$1048576,MATCH($B46,人口源表!$A:$A,0),MATCH(AP$1,人口源表!$1:$1,0))-INDEX(城镇人口!$1:$1048576,MATCH($B46,城镇人口!$B:$B,0),MATCH(AP$1,城镇人口!$1:$1,0))</f>
        <v>292604.74012694869</v>
      </c>
      <c r="AQ46" s="40">
        <f>INDEX(人口源表!$1:$1048576,MATCH($B46,人口源表!$A:$A,0),MATCH(AQ$1,人口源表!$1:$1,0))-INDEX(城镇人口!$1:$1048576,MATCH($B46,城镇人口!$B:$B,0),MATCH(AQ$1,城镇人口!$1:$1,0))</f>
        <v>285850.54216452211</v>
      </c>
      <c r="AR46" s="40">
        <f>INDEX(人口源表!$1:$1048576,MATCH($B46,人口源表!$A:$A,0),MATCH(AR$1,人口源表!$1:$1,0))-INDEX(城镇人口!$1:$1048576,MATCH($B46,城镇人口!$B:$B,0),MATCH(AR$1,城镇人口!$1:$1,0))</f>
        <v>279264.16550499806</v>
      </c>
      <c r="AS46" s="40">
        <f>INDEX(人口源表!$1:$1048576,MATCH($B46,人口源表!$A:$A,0),MATCH(AS$1,人口源表!$1:$1,0))-INDEX(城镇人口!$1:$1048576,MATCH($B46,城镇人口!$B:$B,0),MATCH(AS$1,城镇人口!$1:$1,0))</f>
        <v>272853.80122844072</v>
      </c>
      <c r="AT46" s="40">
        <f>INDEX(人口源表!$1:$1048576,MATCH($B46,人口源表!$A:$A,0),MATCH(AT$1,人口源表!$1:$1,0))-INDEX(城镇人口!$1:$1048576,MATCH($B46,城镇人口!$B:$B,0),MATCH(AT$1,城镇人口!$1:$1,0))</f>
        <v>266626.71117588307</v>
      </c>
      <c r="AU46" s="40">
        <f>INDEX(人口源表!$1:$1048576,MATCH($B46,人口源表!$A:$A,0),MATCH(AU$1,人口源表!$1:$1,0))-INDEX(城镇人口!$1:$1048576,MATCH($B46,城镇人口!$B:$B,0),MATCH(AU$1,城镇人口!$1:$1,0))</f>
        <v>260589.64512584615</v>
      </c>
      <c r="AV46" s="40">
        <f>INDEX(人口源表!$1:$1048576,MATCH($B46,人口源表!$A:$A,0),MATCH(AV$1,人口源表!$1:$1,0))-INDEX(城镇人口!$1:$1048576,MATCH($B46,城镇人口!$B:$B,0),MATCH(AV$1,城镇人口!$1:$1,0))</f>
        <v>254748.41620618699</v>
      </c>
    </row>
    <row r="47" spans="1:48" x14ac:dyDescent="0.15">
      <c r="A47" s="4" t="s">
        <v>862</v>
      </c>
      <c r="B47" s="4" t="s">
        <v>116</v>
      </c>
      <c r="C47" s="34">
        <f>VLOOKUP(B47,'[1]2016省城人口总结（根）'!B:C,2,FALSE)/100</f>
        <v>0.59624500000000002</v>
      </c>
      <c r="D47" s="40">
        <f>INDEX(人口源表!$1:$1048576,MATCH($B47,人口源表!$A:$A,0),MATCH(D$1,人口源表!$1:$1,0))-INDEX(城镇人口!$1:$1048576,MATCH($B47,城镇人口!$B:$B,0),MATCH(D$1,城镇人口!$1:$1,0))</f>
        <v>773216.76182974735</v>
      </c>
      <c r="E47" s="40">
        <f>INDEX(人口源表!$1:$1048576,MATCH($B47,人口源表!$A:$A,0),MATCH(E$1,人口源表!$1:$1,0))-INDEX(城镇人口!$1:$1048576,MATCH($B47,城镇人口!$B:$B,0),MATCH(E$1,城镇人口!$1:$1,0))</f>
        <v>756549.44108936819</v>
      </c>
      <c r="F47" s="40">
        <f>INDEX(人口源表!$1:$1048576,MATCH($B47,人口源表!$A:$A,0),MATCH(F$1,人口源表!$1:$1,0))-INDEX(城镇人口!$1:$1048576,MATCH($B47,城镇人口!$B:$B,0),MATCH(F$1,城镇人口!$1:$1,0))</f>
        <v>739021.75908781658</v>
      </c>
      <c r="G47" s="40">
        <f>INDEX(人口源表!$1:$1048576,MATCH($B47,人口源表!$A:$A,0),MATCH(G$1,人口源表!$1:$1,0))-INDEX(城镇人口!$1:$1048576,MATCH($B47,城镇人口!$B:$B,0),MATCH(G$1,城镇人口!$1:$1,0))</f>
        <v>595106.33915916458</v>
      </c>
      <c r="H47" s="40">
        <f>INDEX(人口源表!$1:$1048576,MATCH($B47,人口源表!$A:$A,0),MATCH(H$1,人口源表!$1:$1,0))-INDEX(城镇人口!$1:$1048576,MATCH($B47,城镇人口!$B:$B,0),MATCH(H$1,城镇人口!$1:$1,0))</f>
        <v>581023.94396146247</v>
      </c>
      <c r="I47" s="40">
        <f>INDEX(人口源表!$1:$1048576,MATCH($B47,人口源表!$A:$A,0),MATCH(I$1,人口源表!$1:$1,0))-INDEX(城镇人口!$1:$1048576,MATCH($B47,城镇人口!$B:$B,0),MATCH(I$1,城镇人口!$1:$1,0))</f>
        <v>572990.45820301713</v>
      </c>
      <c r="J47" s="40">
        <f>INDEX(人口源表!$1:$1048576,MATCH($B47,人口源表!$A:$A,0),MATCH(J$1,人口源表!$1:$1,0))-INDEX(城镇人口!$1:$1048576,MATCH($B47,城镇人口!$B:$B,0),MATCH(J$1,城镇人口!$1:$1,0))</f>
        <v>564130.44166326802</v>
      </c>
      <c r="K47" s="40">
        <f>INDEX(人口源表!$1:$1048576,MATCH($B47,人口源表!$A:$A,0),MATCH(K$1,人口源表!$1:$1,0))-INDEX(城镇人口!$1:$1048576,MATCH($B47,城镇人口!$B:$B,0),MATCH(K$1,城镇人口!$1:$1,0))</f>
        <v>554515.39954905771</v>
      </c>
      <c r="L47" s="40">
        <f>INDEX(人口源表!$1:$1048576,MATCH($B47,人口源表!$A:$A,0),MATCH(L$1,人口源表!$1:$1,0))-INDEX(城镇人口!$1:$1048576,MATCH($B47,城镇人口!$B:$B,0),MATCH(L$1,城镇人口!$1:$1,0))</f>
        <v>544214.97578467824</v>
      </c>
      <c r="M47" s="40">
        <f>INDEX(人口源表!$1:$1048576,MATCH($B47,人口源表!$A:$A,0),MATCH(M$1,人口源表!$1:$1,0))-INDEX(城镇人口!$1:$1048576,MATCH($B47,城镇人口!$B:$B,0),MATCH(M$1,城镇人口!$1:$1,0))</f>
        <v>533293.89286461845</v>
      </c>
      <c r="N47" s="40">
        <f>INDEX(人口源表!$1:$1048576,MATCH($B47,人口源表!$A:$A,0),MATCH(N$1,人口源表!$1:$1,0))-INDEX(城镇人口!$1:$1048576,MATCH($B47,城镇人口!$B:$B,0),MATCH(N$1,城镇人口!$1:$1,0))</f>
        <v>521815.06352913543</v>
      </c>
      <c r="O47" s="40">
        <f>INDEX(人口源表!$1:$1048576,MATCH($B47,人口源表!$A:$A,0),MATCH(O$1,人口源表!$1:$1,0))-INDEX(城镇人口!$1:$1048576,MATCH($B47,城镇人口!$B:$B,0),MATCH(O$1,城镇人口!$1:$1,0))</f>
        <v>509837.28559429804</v>
      </c>
      <c r="P47" s="40">
        <f>INDEX(人口源表!$1:$1048576,MATCH($B47,人口源表!$A:$A,0),MATCH(P$1,人口源表!$1:$1,0))-INDEX(城镇人口!$1:$1048576,MATCH($B47,城镇人口!$B:$B,0),MATCH(P$1,城镇人口!$1:$1,0))</f>
        <v>497417.24245176325</v>
      </c>
      <c r="Q47" s="40">
        <f>INDEX(人口源表!$1:$1048576,MATCH($B47,人口源表!$A:$A,0),MATCH(Q$1,人口源表!$1:$1,0))-INDEX(城镇人口!$1:$1048576,MATCH($B47,城镇人口!$B:$B,0),MATCH(Q$1,城镇人口!$1:$1,0))</f>
        <v>484607.63129946822</v>
      </c>
      <c r="R47" s="40">
        <f>INDEX(人口源表!$1:$1048576,MATCH($B47,人口源表!$A:$A,0),MATCH(R$1,人口源表!$1:$1,0))-INDEX(城镇人口!$1:$1048576,MATCH($B47,城镇人口!$B:$B,0),MATCH(R$1,城镇人口!$1:$1,0))</f>
        <v>471458.49531474942</v>
      </c>
      <c r="S47" s="40">
        <f>INDEX(人口源表!$1:$1048576,MATCH($B47,人口源表!$A:$A,0),MATCH(S$1,人口源表!$1:$1,0))-INDEX(城镇人口!$1:$1048576,MATCH($B47,城镇人口!$B:$B,0),MATCH(S$1,城镇人口!$1:$1,0))</f>
        <v>463612.84135223529</v>
      </c>
      <c r="T47" s="40">
        <f>INDEX(人口源表!$1:$1048576,MATCH($B47,人口源表!$A:$A,0),MATCH(T$1,人口源表!$1:$1,0))-INDEX(城镇人口!$1:$1048576,MATCH($B47,城镇人口!$B:$B,0),MATCH(T$1,城镇人口!$1:$1,0))</f>
        <v>455543.01725085964</v>
      </c>
      <c r="U47" s="40">
        <f>INDEX(人口源表!$1:$1048576,MATCH($B47,人口源表!$A:$A,0),MATCH(U$1,人口源表!$1:$1,0))-INDEX(城镇人口!$1:$1048576,MATCH($B47,城镇人口!$B:$B,0),MATCH(U$1,城镇人口!$1:$1,0))</f>
        <v>447281.32431963645</v>
      </c>
      <c r="V47" s="40">
        <f>INDEX(人口源表!$1:$1048576,MATCH($B47,人口源表!$A:$A,0),MATCH(V$1,人口源表!$1:$1,0))-INDEX(城镇人口!$1:$1048576,MATCH($B47,城镇人口!$B:$B,0),MATCH(V$1,城镇人口!$1:$1,0))</f>
        <v>438858.45165439113</v>
      </c>
      <c r="W47" s="40">
        <f>INDEX(人口源表!$1:$1048576,MATCH($B47,人口源表!$A:$A,0),MATCH(W$1,人口源表!$1:$1,0))-INDEX(城镇人口!$1:$1048576,MATCH($B47,城镇人口!$B:$B,0),MATCH(W$1,城镇人口!$1:$1,0))</f>
        <v>430302.94334292552</v>
      </c>
      <c r="X47" s="40">
        <f>INDEX(人口源表!$1:$1048576,MATCH($B47,人口源表!$A:$A,0),MATCH(X$1,人口源表!$1:$1,0))-INDEX(城镇人口!$1:$1048576,MATCH($B47,城镇人口!$B:$B,0),MATCH(X$1,城镇人口!$1:$1,0))</f>
        <v>421642.07939314074</v>
      </c>
      <c r="Y47" s="40">
        <f>INDEX(人口源表!$1:$1048576,MATCH($B47,人口源表!$A:$A,0),MATCH(Y$1,人口源表!$1:$1,0))-INDEX(城镇人口!$1:$1048576,MATCH($B47,城镇人口!$B:$B,0),MATCH(Y$1,城镇人口!$1:$1,0))</f>
        <v>412900.52934575942</v>
      </c>
      <c r="Z47" s="40">
        <f>INDEX(人口源表!$1:$1048576,MATCH($B47,人口源表!$A:$A,0),MATCH(Z$1,人口源表!$1:$1,0))-INDEX(城镇人口!$1:$1048576,MATCH($B47,城镇人口!$B:$B,0),MATCH(Z$1,城镇人口!$1:$1,0))</f>
        <v>404101.78264873172</v>
      </c>
      <c r="AA47" s="40">
        <f>INDEX(人口源表!$1:$1048576,MATCH($B47,人口源表!$A:$A,0),MATCH(AA$1,人口源表!$1:$1,0))-INDEX(城镇人口!$1:$1048576,MATCH($B47,城镇人口!$B:$B,0),MATCH(AA$1,城镇人口!$1:$1,0))</f>
        <v>395267.62919662287</v>
      </c>
      <c r="AB47" s="40">
        <f>INDEX(人口源表!$1:$1048576,MATCH($B47,人口源表!$A:$A,0),MATCH(AB$1,人口源表!$1:$1,0))-INDEX(城镇人口!$1:$1048576,MATCH($B47,城镇人口!$B:$B,0),MATCH(AB$1,城镇人口!$1:$1,0))</f>
        <v>386417.94360980787</v>
      </c>
      <c r="AC47" s="40">
        <f>INDEX(人口源表!$1:$1048576,MATCH($B47,人口源表!$A:$A,0),MATCH(AC$1,人口源表!$1:$1,0))-INDEX(城镇人口!$1:$1048576,MATCH($B47,城镇人口!$B:$B,0),MATCH(AC$1,城镇人口!$1:$1,0))</f>
        <v>378916.13304361049</v>
      </c>
      <c r="AD47" s="40">
        <f>INDEX(人口源表!$1:$1048576,MATCH($B47,人口源表!$A:$A,0),MATCH(AD$1,人口源表!$1:$1,0))-INDEX(城镇人口!$1:$1048576,MATCH($B47,城镇人口!$B:$B,0),MATCH(AD$1,城镇人口!$1:$1,0))</f>
        <v>371421.40032197232</v>
      </c>
      <c r="AE47" s="40">
        <f>INDEX(人口源表!$1:$1048576,MATCH($B47,人口源表!$A:$A,0),MATCH(AE$1,人口源表!$1:$1,0))-INDEX(城镇人口!$1:$1048576,MATCH($B47,城镇人口!$B:$B,0),MATCH(AE$1,城镇人口!$1:$1,0))</f>
        <v>363948.56921723345</v>
      </c>
      <c r="AF47" s="40">
        <f>INDEX(人口源表!$1:$1048576,MATCH($B47,人口源表!$A:$A,0),MATCH(AF$1,人口源表!$1:$1,0))-INDEX(城镇人口!$1:$1048576,MATCH($B47,城镇人口!$B:$B,0),MATCH(AF$1,城镇人口!$1:$1,0))</f>
        <v>356510.41304899193</v>
      </c>
      <c r="AG47" s="40">
        <f>INDEX(人口源表!$1:$1048576,MATCH($B47,人口源表!$A:$A,0),MATCH(AG$1,人口源表!$1:$1,0))-INDEX(城镇人口!$1:$1048576,MATCH($B47,城镇人口!$B:$B,0),MATCH(AG$1,城镇人口!$1:$1,0))</f>
        <v>349119.69677286618</v>
      </c>
      <c r="AH47" s="40">
        <f>INDEX(人口源表!$1:$1048576,MATCH($B47,人口源表!$A:$A,0),MATCH(AH$1,人口源表!$1:$1,0))-INDEX(城镇人口!$1:$1048576,MATCH($B47,城镇人口!$B:$B,0),MATCH(AH$1,城镇人口!$1:$1,0))</f>
        <v>341786.47679868247</v>
      </c>
      <c r="AI47" s="40">
        <f>INDEX(人口源表!$1:$1048576,MATCH($B47,人口源表!$A:$A,0),MATCH(AI$1,人口源表!$1:$1,0))-INDEX(城镇人口!$1:$1048576,MATCH($B47,城镇人口!$B:$B,0),MATCH(AI$1,城镇人口!$1:$1,0))</f>
        <v>334520.62049620738</v>
      </c>
      <c r="AJ47" s="40">
        <f>INDEX(人口源表!$1:$1048576,MATCH($B47,人口源表!$A:$A,0),MATCH(AJ$1,人口源表!$1:$1,0))-INDEX(城镇人口!$1:$1048576,MATCH($B47,城镇人口!$B:$B,0),MATCH(AJ$1,城镇人口!$1:$1,0))</f>
        <v>327330.60414874926</v>
      </c>
      <c r="AK47" s="40">
        <f>INDEX(人口源表!$1:$1048576,MATCH($B47,人口源表!$A:$A,0),MATCH(AK$1,人口源表!$1:$1,0))-INDEX(城镇人口!$1:$1048576,MATCH($B47,城镇人口!$B:$B,0),MATCH(AK$1,城镇人口!$1:$1,0))</f>
        <v>320223.33245527139</v>
      </c>
      <c r="AL47" s="40">
        <f>INDEX(人口源表!$1:$1048576,MATCH($B47,人口源表!$A:$A,0),MATCH(AL$1,人口源表!$1:$1,0))-INDEX(城镇人口!$1:$1048576,MATCH($B47,城镇人口!$B:$B,0),MATCH(AL$1,城镇人口!$1:$1,0))</f>
        <v>313205.59273184359</v>
      </c>
      <c r="AM47" s="40">
        <f>INDEX(人口源表!$1:$1048576,MATCH($B47,人口源表!$A:$A,0),MATCH(AM$1,人口源表!$1:$1,0))-INDEX(城镇人口!$1:$1048576,MATCH($B47,城镇人口!$B:$B,0),MATCH(AM$1,城镇人口!$1:$1,0))</f>
        <v>306281.98455141822</v>
      </c>
      <c r="AN47" s="40">
        <f>INDEX(人口源表!$1:$1048576,MATCH($B47,人口源表!$A:$A,0),MATCH(AN$1,人口源表!$1:$1,0))-INDEX(城镇人口!$1:$1048576,MATCH($B47,城镇人口!$B:$B,0),MATCH(AN$1,城镇人口!$1:$1,0))</f>
        <v>299457.05913233117</v>
      </c>
      <c r="AO47" s="40">
        <f>INDEX(人口源表!$1:$1048576,MATCH($B47,人口源表!$A:$A,0),MATCH(AO$1,人口源表!$1:$1,0))-INDEX(城镇人口!$1:$1048576,MATCH($B47,城镇人口!$B:$B,0),MATCH(AO$1,城镇人口!$1:$1,0))</f>
        <v>292733.96877085988</v>
      </c>
      <c r="AP47" s="40">
        <f>INDEX(人口源表!$1:$1048576,MATCH($B47,人口源表!$A:$A,0),MATCH(AP$1,人口源表!$1:$1,0))-INDEX(城镇人口!$1:$1048576,MATCH($B47,城镇人口!$B:$B,0),MATCH(AP$1,城镇人口!$1:$1,0))</f>
        <v>286114.97605901246</v>
      </c>
      <c r="AQ47" s="40">
        <f>INDEX(人口源表!$1:$1048576,MATCH($B47,人口源表!$A:$A,0),MATCH(AQ$1,人口源表!$1:$1,0))-INDEX(城镇人口!$1:$1048576,MATCH($B47,城镇人口!$B:$B,0),MATCH(AQ$1,城镇人口!$1:$1,0))</f>
        <v>279601.49587593833</v>
      </c>
      <c r="AR47" s="40">
        <f>INDEX(人口源表!$1:$1048576,MATCH($B47,人口源表!$A:$A,0),MATCH(AR$1,人口源表!$1:$1,0))-INDEX(城镇人口!$1:$1048576,MATCH($B47,城镇人口!$B:$B,0),MATCH(AR$1,城镇人口!$1:$1,0))</f>
        <v>273194.13786253054</v>
      </c>
      <c r="AS47" s="40">
        <f>INDEX(人口源表!$1:$1048576,MATCH($B47,人口源表!$A:$A,0),MATCH(AS$1,人口源表!$1:$1,0))-INDEX(城镇人口!$1:$1048576,MATCH($B47,城镇人口!$B:$B,0),MATCH(AS$1,城镇人口!$1:$1,0))</f>
        <v>266892.9598206128</v>
      </c>
      <c r="AT47" s="40">
        <f>INDEX(人口源表!$1:$1048576,MATCH($B47,人口源表!$A:$A,0),MATCH(AT$1,人口源表!$1:$1,0))-INDEX(城镇人口!$1:$1048576,MATCH($B47,城镇人口!$B:$B,0),MATCH(AT$1,城镇人口!$1:$1,0))</f>
        <v>260696.66644158517</v>
      </c>
      <c r="AU47" s="40">
        <f>INDEX(人口源表!$1:$1048576,MATCH($B47,人口源表!$A:$A,0),MATCH(AU$1,人口源表!$1:$1,0))-INDEX(城镇人口!$1:$1048576,MATCH($B47,城镇人口!$B:$B,0),MATCH(AU$1,城镇人口!$1:$1,0))</f>
        <v>254604.12927056046</v>
      </c>
      <c r="AV47" s="40">
        <f>INDEX(人口源表!$1:$1048576,MATCH($B47,人口源表!$A:$A,0),MATCH(AV$1,人口源表!$1:$1,0))-INDEX(城镇人口!$1:$1048576,MATCH($B47,城镇人口!$B:$B,0),MATCH(AV$1,城镇人口!$1:$1,0))</f>
        <v>248612.75961219356</v>
      </c>
    </row>
    <row r="48" spans="1:48" x14ac:dyDescent="0.15">
      <c r="A48" s="4" t="s">
        <v>862</v>
      </c>
      <c r="B48" s="4" t="s">
        <v>118</v>
      </c>
      <c r="C48" s="34">
        <f>VLOOKUP(B48,'[1]2016省城人口总结（根）'!B:C,2,FALSE)/100</f>
        <v>0.62992999999999999</v>
      </c>
      <c r="D48" s="40">
        <f>INDEX(人口源表!$1:$1048576,MATCH($B48,人口源表!$A:$A,0),MATCH(D$1,人口源表!$1:$1,0))-INDEX(城镇人口!$1:$1048576,MATCH($B48,城镇人口!$B:$B,0),MATCH(D$1,城镇人口!$1:$1,0))</f>
        <v>535110.33906235476</v>
      </c>
      <c r="E48" s="40">
        <f>INDEX(人口源表!$1:$1048576,MATCH($B48,人口源表!$A:$A,0),MATCH(E$1,人口源表!$1:$1,0))-INDEX(城镇人口!$1:$1048576,MATCH($B48,城镇人口!$B:$B,0),MATCH(E$1,城镇人口!$1:$1,0))</f>
        <v>522149.11679922428</v>
      </c>
      <c r="F48" s="40">
        <f>INDEX(人口源表!$1:$1048576,MATCH($B48,人口源表!$A:$A,0),MATCH(F$1,人口源表!$1:$1,0))-INDEX(城镇人口!$1:$1048576,MATCH($B48,城镇人口!$B:$B,0),MATCH(F$1,城镇人口!$1:$1,0))</f>
        <v>508509.60838202306</v>
      </c>
      <c r="G48" s="40">
        <f>INDEX(人口源表!$1:$1048576,MATCH($B48,人口源表!$A:$A,0),MATCH(G$1,人口源表!$1:$1,0))-INDEX(城镇人口!$1:$1048576,MATCH($B48,城镇人口!$B:$B,0),MATCH(G$1,城镇人口!$1:$1,0))</f>
        <v>465723.38587253611</v>
      </c>
      <c r="H48" s="40">
        <f>INDEX(人口源表!$1:$1048576,MATCH($B48,人口源表!$A:$A,0),MATCH(H$1,人口源表!$1:$1,0))-INDEX(城镇人口!$1:$1048576,MATCH($B48,城镇人口!$B:$B,0),MATCH(H$1,城镇人口!$1:$1,0))</f>
        <v>453147.07901097345</v>
      </c>
      <c r="I48" s="40">
        <f>INDEX(人口源表!$1:$1048576,MATCH($B48,人口源表!$A:$A,0),MATCH(I$1,人口源表!$1:$1,0))-INDEX(城镇人口!$1:$1048576,MATCH($B48,城镇人口!$B:$B,0),MATCH(I$1,城镇人口!$1:$1,0))</f>
        <v>446193.67006616457</v>
      </c>
      <c r="J48" s="40">
        <f>INDEX(人口源表!$1:$1048576,MATCH($B48,人口源表!$A:$A,0),MATCH(J$1,人口源表!$1:$1,0))-INDEX(城镇人口!$1:$1048576,MATCH($B48,城镇人口!$B:$B,0),MATCH(J$1,城镇人口!$1:$1,0))</f>
        <v>438568.13363022881</v>
      </c>
      <c r="K48" s="40">
        <f>INDEX(人口源表!$1:$1048576,MATCH($B48,人口源表!$A:$A,0),MATCH(K$1,人口源表!$1:$1,0))-INDEX(城镇人口!$1:$1048576,MATCH($B48,城镇人口!$B:$B,0),MATCH(K$1,城镇人口!$1:$1,0))</f>
        <v>430323.83469146816</v>
      </c>
      <c r="L48" s="40">
        <f>INDEX(人口源表!$1:$1048576,MATCH($B48,人口源表!$A:$A,0),MATCH(L$1,人口源表!$1:$1,0))-INDEX(城镇人口!$1:$1048576,MATCH($B48,城镇人口!$B:$B,0),MATCH(L$1,城镇人口!$1:$1,0))</f>
        <v>421512.51426514436</v>
      </c>
      <c r="M48" s="40">
        <f>INDEX(人口源表!$1:$1048576,MATCH($B48,人口源表!$A:$A,0),MATCH(M$1,人口源表!$1:$1,0))-INDEX(城镇人口!$1:$1048576,MATCH($B48,城镇人口!$B:$B,0),MATCH(M$1,城镇人口!$1:$1,0))</f>
        <v>412183.07707120746</v>
      </c>
      <c r="N48" s="40">
        <f>INDEX(人口源表!$1:$1048576,MATCH($B48,人口源表!$A:$A,0),MATCH(N$1,人口源表!$1:$1,0))-INDEX(城镇人口!$1:$1048576,MATCH($B48,城镇人口!$B:$B,0),MATCH(N$1,城镇人口!$1:$1,0))</f>
        <v>402382.54071679711</v>
      </c>
      <c r="O48" s="40">
        <f>INDEX(人口源表!$1:$1048576,MATCH($B48,人口源表!$A:$A,0),MATCH(O$1,人口源表!$1:$1,0))-INDEX(城镇人口!$1:$1048576,MATCH($B48,城镇人口!$B:$B,0),MATCH(O$1,城镇人口!$1:$1,0))</f>
        <v>392155.19447321177</v>
      </c>
      <c r="P48" s="40">
        <f>INDEX(人口源表!$1:$1048576,MATCH($B48,人口源表!$A:$A,0),MATCH(P$1,人口源表!$1:$1,0))-INDEX(城镇人口!$1:$1048576,MATCH($B48,城镇人口!$B:$B,0),MATCH(P$1,城镇人口!$1:$1,0))</f>
        <v>381544.32058853388</v>
      </c>
      <c r="Q48" s="40">
        <f>INDEX(人口源表!$1:$1048576,MATCH($B48,人口源表!$A:$A,0),MATCH(Q$1,人口源表!$1:$1,0))-INDEX(城镇人口!$1:$1048576,MATCH($B48,城镇人口!$B:$B,0),MATCH(Q$1,城镇人口!$1:$1,0))</f>
        <v>370589.97480421234</v>
      </c>
      <c r="R48" s="40">
        <f>INDEX(人口源表!$1:$1048576,MATCH($B48,人口源表!$A:$A,0),MATCH(R$1,人口源表!$1:$1,0))-INDEX(城镇人口!$1:$1048576,MATCH($B48,城镇人口!$B:$B,0),MATCH(R$1,城镇人口!$1:$1,0))</f>
        <v>359330.69586329837</v>
      </c>
      <c r="S48" s="40">
        <f>INDEX(人口源表!$1:$1048576,MATCH($B48,人口源表!$A:$A,0),MATCH(S$1,人口源表!$1:$1,0))-INDEX(城镇人口!$1:$1048576,MATCH($B48,城镇人口!$B:$B,0),MATCH(S$1,城镇人口!$1:$1,0))</f>
        <v>353019.98688973591</v>
      </c>
      <c r="T48" s="40">
        <f>INDEX(人口源表!$1:$1048576,MATCH($B48,人口源表!$A:$A,0),MATCH(T$1,人口源表!$1:$1,0))-INDEX(城镇人口!$1:$1048576,MATCH($B48,城镇人口!$B:$B,0),MATCH(T$1,城镇人口!$1:$1,0))</f>
        <v>346515.38947900292</v>
      </c>
      <c r="U48" s="40">
        <f>INDEX(人口源表!$1:$1048576,MATCH($B48,人口源表!$A:$A,0),MATCH(U$1,人口源表!$1:$1,0))-INDEX(城镇人口!$1:$1048576,MATCH($B48,城镇人口!$B:$B,0),MATCH(U$1,城镇人口!$1:$1,0))</f>
        <v>339840.75404453487</v>
      </c>
      <c r="V48" s="40">
        <f>INDEX(人口源表!$1:$1048576,MATCH($B48,人口源表!$A:$A,0),MATCH(V$1,人口源表!$1:$1,0))-INDEX(城镇人口!$1:$1048576,MATCH($B48,城镇人口!$B:$B,0),MATCH(V$1,城镇人口!$1:$1,0))</f>
        <v>333019.35657279682</v>
      </c>
      <c r="W48" s="40">
        <f>INDEX(人口源表!$1:$1048576,MATCH($B48,人口源表!$A:$A,0),MATCH(W$1,人口源表!$1:$1,0))-INDEX(城镇人口!$1:$1048576,MATCH($B48,城镇人口!$B:$B,0),MATCH(W$1,城镇人口!$1:$1,0))</f>
        <v>326072.44829262211</v>
      </c>
      <c r="X48" s="40">
        <f>INDEX(人口源表!$1:$1048576,MATCH($B48,人口源表!$A:$A,0),MATCH(X$1,人口源表!$1:$1,0))-INDEX(城镇人口!$1:$1048576,MATCH($B48,城镇人口!$B:$B,0),MATCH(X$1,城镇人口!$1:$1,0))</f>
        <v>319020.27212595008</v>
      </c>
      <c r="Y48" s="40">
        <f>INDEX(人口源表!$1:$1048576,MATCH($B48,人口源表!$A:$A,0),MATCH(Y$1,人口源表!$1:$1,0))-INDEX(城镇人口!$1:$1048576,MATCH($B48,城镇人口!$B:$B,0),MATCH(Y$1,城镇人口!$1:$1,0))</f>
        <v>311881.84269365086</v>
      </c>
      <c r="Z48" s="40">
        <f>INDEX(人口源表!$1:$1048576,MATCH($B48,人口源表!$A:$A,0),MATCH(Z$1,人口源表!$1:$1,0))-INDEX(城镇人口!$1:$1048576,MATCH($B48,城镇人口!$B:$B,0),MATCH(Z$1,城镇人口!$1:$1,0))</f>
        <v>304675.20021337981</v>
      </c>
      <c r="AA48" s="40">
        <f>INDEX(人口源表!$1:$1048576,MATCH($B48,人口源表!$A:$A,0),MATCH(AA$1,人口源表!$1:$1,0))-INDEX(城镇人口!$1:$1048576,MATCH($B48,城镇人口!$B:$B,0),MATCH(AA$1,城镇人口!$1:$1,0))</f>
        <v>297416.75596628606</v>
      </c>
      <c r="AB48" s="40">
        <f>INDEX(人口源表!$1:$1048576,MATCH($B48,人口源表!$A:$A,0),MATCH(AB$1,人口源表!$1:$1,0))-INDEX(城镇人口!$1:$1048576,MATCH($B48,城镇人口!$B:$B,0),MATCH(AB$1,城镇人口!$1:$1,0))</f>
        <v>290122.23069581168</v>
      </c>
      <c r="AC48" s="40">
        <f>INDEX(人口源表!$1:$1048576,MATCH($B48,人口源表!$A:$A,0),MATCH(AC$1,人口源表!$1:$1,0))-INDEX(城镇人口!$1:$1048576,MATCH($B48,城镇人口!$B:$B,0),MATCH(AC$1,城镇人口!$1:$1,0))</f>
        <v>284079.77676481602</v>
      </c>
      <c r="AD48" s="40">
        <f>INDEX(人口源表!$1:$1048576,MATCH($B48,人口源表!$A:$A,0),MATCH(AD$1,人口源表!$1:$1,0))-INDEX(城镇人口!$1:$1048576,MATCH($B48,城镇人口!$B:$B,0),MATCH(AD$1,城镇人口!$1:$1,0))</f>
        <v>278020.98967673106</v>
      </c>
      <c r="AE48" s="40">
        <f>INDEX(人口源表!$1:$1048576,MATCH($B48,人口源表!$A:$A,0),MATCH(AE$1,人口源表!$1:$1,0))-INDEX(城镇人口!$1:$1048576,MATCH($B48,城镇人口!$B:$B,0),MATCH(AE$1,城镇人口!$1:$1,0))</f>
        <v>271956.79411382868</v>
      </c>
      <c r="AF48" s="40">
        <f>INDEX(人口源表!$1:$1048576,MATCH($B48,人口源表!$A:$A,0),MATCH(AF$1,人口源表!$1:$1,0))-INDEX(城镇人口!$1:$1048576,MATCH($B48,城镇人口!$B:$B,0),MATCH(AF$1,城镇人口!$1:$1,0))</f>
        <v>265897.87537848856</v>
      </c>
      <c r="AG48" s="40">
        <f>INDEX(人口源表!$1:$1048576,MATCH($B48,人口源表!$A:$A,0),MATCH(AG$1,人口源表!$1:$1,0))-INDEX(城镇人口!$1:$1048576,MATCH($B48,城镇人口!$B:$B,0),MATCH(AG$1,城镇人口!$1:$1,0))</f>
        <v>259853.84951127868</v>
      </c>
      <c r="AH48" s="40">
        <f>INDEX(人口源表!$1:$1048576,MATCH($B48,人口源表!$A:$A,0),MATCH(AH$1,人口源表!$1:$1,0))-INDEX(城镇人口!$1:$1048576,MATCH($B48,城镇人口!$B:$B,0),MATCH(AH$1,城镇人口!$1:$1,0))</f>
        <v>253833.90294352709</v>
      </c>
      <c r="AI48" s="40">
        <f>INDEX(人口源表!$1:$1048576,MATCH($B48,人口源表!$A:$A,0),MATCH(AI$1,人口源表!$1:$1,0))-INDEX(城镇人口!$1:$1048576,MATCH($B48,城镇人口!$B:$B,0),MATCH(AI$1,城镇人口!$1:$1,0))</f>
        <v>247846.00184533407</v>
      </c>
      <c r="AJ48" s="40">
        <f>INDEX(人口源表!$1:$1048576,MATCH($B48,人口源表!$A:$A,0),MATCH(AJ$1,人口源表!$1:$1,0))-INDEX(城镇人口!$1:$1048576,MATCH($B48,城镇人口!$B:$B,0),MATCH(AJ$1,城镇人口!$1:$1,0))</f>
        <v>241897.33579030423</v>
      </c>
      <c r="AK48" s="40">
        <f>INDEX(人口源表!$1:$1048576,MATCH($B48,人口源表!$A:$A,0),MATCH(AK$1,人口源表!$1:$1,0))-INDEX(城镇人口!$1:$1048576,MATCH($B48,城镇人口!$B:$B,0),MATCH(AK$1,城镇人口!$1:$1,0))</f>
        <v>235994.34445298137</v>
      </c>
      <c r="AL48" s="40">
        <f>INDEX(人口源表!$1:$1048576,MATCH($B48,人口源表!$A:$A,0),MATCH(AL$1,人口源表!$1:$1,0))-INDEX(城镇人口!$1:$1048576,MATCH($B48,城镇人口!$B:$B,0),MATCH(AL$1,城镇人口!$1:$1,0))</f>
        <v>230143.3071738662</v>
      </c>
      <c r="AM48" s="40">
        <f>INDEX(人口源表!$1:$1048576,MATCH($B48,人口源表!$A:$A,0),MATCH(AM$1,人口源表!$1:$1,0))-INDEX(城镇人口!$1:$1048576,MATCH($B48,城镇人口!$B:$B,0),MATCH(AM$1,城镇人口!$1:$1,0))</f>
        <v>224348.84871059761</v>
      </c>
      <c r="AN48" s="40">
        <f>INDEX(人口源表!$1:$1048576,MATCH($B48,人口源表!$A:$A,0),MATCH(AN$1,人口源表!$1:$1,0))-INDEX(城镇人口!$1:$1048576,MATCH($B48,城镇人口!$B:$B,0),MATCH(AN$1,城镇人口!$1:$1,0))</f>
        <v>218615.85720687138</v>
      </c>
      <c r="AO48" s="40">
        <f>INDEX(人口源表!$1:$1048576,MATCH($B48,人口源表!$A:$A,0),MATCH(AO$1,人口源表!$1:$1,0))-INDEX(城镇人口!$1:$1048576,MATCH($B48,城镇人口!$B:$B,0),MATCH(AO$1,城镇人口!$1:$1,0))</f>
        <v>212948.00889844925</v>
      </c>
      <c r="AP48" s="40">
        <f>INDEX(人口源表!$1:$1048576,MATCH($B48,人口源表!$A:$A,0),MATCH(AP$1,人口源表!$1:$1,0))-INDEX(城镇人口!$1:$1048576,MATCH($B48,城镇人口!$B:$B,0),MATCH(AP$1,城镇人口!$1:$1,0))</f>
        <v>207348.36812345474</v>
      </c>
      <c r="AQ48" s="40">
        <f>INDEX(人口源表!$1:$1048576,MATCH($B48,人口源表!$A:$A,0),MATCH(AQ$1,人口源表!$1:$1,0))-INDEX(城镇人口!$1:$1048576,MATCH($B48,城镇人口!$B:$B,0),MATCH(AQ$1,城镇人口!$1:$1,0))</f>
        <v>201819.76012624975</v>
      </c>
      <c r="AR48" s="40">
        <f>INDEX(人口源表!$1:$1048576,MATCH($B48,人口源表!$A:$A,0),MATCH(AR$1,人口源表!$1:$1,0))-INDEX(城镇人口!$1:$1048576,MATCH($B48,城镇人口!$B:$B,0),MATCH(AR$1,城镇人口!$1:$1,0))</f>
        <v>196364.26191873639</v>
      </c>
      <c r="AS48" s="40">
        <f>INDEX(人口源表!$1:$1048576,MATCH($B48,人口源表!$A:$A,0),MATCH(AS$1,人口源表!$1:$1,0))-INDEX(城镇人口!$1:$1048576,MATCH($B48,城镇人口!$B:$B,0),MATCH(AS$1,城镇人口!$1:$1,0))</f>
        <v>190983.24701375561</v>
      </c>
      <c r="AT48" s="40">
        <f>INDEX(人口源表!$1:$1048576,MATCH($B48,人口源表!$A:$A,0),MATCH(AT$1,人口源表!$1:$1,0))-INDEX(城镇人口!$1:$1048576,MATCH($B48,城镇人口!$B:$B,0),MATCH(AT$1,城镇人口!$1:$1,0))</f>
        <v>185677.91872972925</v>
      </c>
      <c r="AU48" s="40">
        <f>INDEX(人口源表!$1:$1048576,MATCH($B48,人口源表!$A:$A,0),MATCH(AU$1,人口源表!$1:$1,0))-INDEX(城镇人口!$1:$1048576,MATCH($B48,城镇人口!$B:$B,0),MATCH(AU$1,城镇人口!$1:$1,0))</f>
        <v>180448.83001875679</v>
      </c>
      <c r="AV48" s="40">
        <f>INDEX(人口源表!$1:$1048576,MATCH($B48,人口源表!$A:$A,0),MATCH(AV$1,人口源表!$1:$1,0))-INDEX(城镇人口!$1:$1048576,MATCH($B48,城镇人口!$B:$B,0),MATCH(AV$1,城镇人口!$1:$1,0))</f>
        <v>175296.08576027001</v>
      </c>
    </row>
    <row r="49" spans="1:48" x14ac:dyDescent="0.15">
      <c r="A49" s="4" t="s">
        <v>862</v>
      </c>
      <c r="B49" s="4" t="s">
        <v>120</v>
      </c>
      <c r="C49" s="34">
        <f>VLOOKUP(B49,'[1]2016省城人口总结（根）'!B:C,2,FALSE)/100</f>
        <v>0.59624500000000002</v>
      </c>
      <c r="D49" s="40">
        <f>INDEX(人口源表!$1:$1048576,MATCH($B49,人口源表!$A:$A,0),MATCH(D$1,人口源表!$1:$1,0))-INDEX(城镇人口!$1:$1048576,MATCH($B49,城镇人口!$B:$B,0),MATCH(D$1,城镇人口!$1:$1,0))</f>
        <v>1126039.6578429039</v>
      </c>
      <c r="E49" s="40">
        <f>INDEX(人口源表!$1:$1048576,MATCH($B49,人口源表!$A:$A,0),MATCH(E$1,人口源表!$1:$1,0))-INDEX(城镇人口!$1:$1048576,MATCH($B49,城镇人口!$B:$B,0),MATCH(E$1,城镇人口!$1:$1,0))</f>
        <v>1101323.9109762583</v>
      </c>
      <c r="F49" s="40">
        <f>INDEX(人口源表!$1:$1048576,MATCH($B49,人口源表!$A:$A,0),MATCH(F$1,人口源表!$1:$1,0))-INDEX(城镇人口!$1:$1048576,MATCH($B49,城镇人口!$B:$B,0),MATCH(F$1,城镇人口!$1:$1,0))</f>
        <v>1075479.3570916927</v>
      </c>
      <c r="G49" s="40">
        <f>INDEX(人口源表!$1:$1048576,MATCH($B49,人口源表!$A:$A,0),MATCH(G$1,人口源表!$1:$1,0))-INDEX(城镇人口!$1:$1048576,MATCH($B49,城镇人口!$B:$B,0),MATCH(G$1,城镇人口!$1:$1,0))</f>
        <v>886289.96136898827</v>
      </c>
      <c r="H49" s="40">
        <f>INDEX(人口源表!$1:$1048576,MATCH($B49,人口源表!$A:$A,0),MATCH(H$1,人口源表!$1:$1,0))-INDEX(城镇人口!$1:$1048576,MATCH($B49,城镇人口!$B:$B,0),MATCH(H$1,城镇人口!$1:$1,0))</f>
        <v>864813.43469248363</v>
      </c>
      <c r="I49" s="40">
        <f>INDEX(人口源表!$1:$1048576,MATCH($B49,人口源表!$A:$A,0),MATCH(I$1,人口源表!$1:$1,0))-INDEX(城镇人口!$1:$1048576,MATCH($B49,城镇人口!$B:$B,0),MATCH(I$1,城镇人口!$1:$1,0))</f>
        <v>852608.04010382947</v>
      </c>
      <c r="J49" s="40">
        <f>INDEX(人口源表!$1:$1048576,MATCH($B49,人口源表!$A:$A,0),MATCH(J$1,人口源表!$1:$1,0))-INDEX(城镇人口!$1:$1048576,MATCH($B49,城镇人口!$B:$B,0),MATCH(J$1,城镇人口!$1:$1,0))</f>
        <v>839387.89629641199</v>
      </c>
      <c r="K49" s="40">
        <f>INDEX(人口源表!$1:$1048576,MATCH($B49,人口源表!$A:$A,0),MATCH(K$1,人口源表!$1:$1,0))-INDEX(城镇人口!$1:$1048576,MATCH($B49,城镇人口!$B:$B,0),MATCH(K$1,城镇人口!$1:$1,0))</f>
        <v>825217.61260421341</v>
      </c>
      <c r="L49" s="40">
        <f>INDEX(人口源表!$1:$1048576,MATCH($B49,人口源表!$A:$A,0),MATCH(L$1,人口源表!$1:$1,0))-INDEX(城镇人口!$1:$1048576,MATCH($B49,城镇人口!$B:$B,0),MATCH(L$1,城镇人口!$1:$1,0))</f>
        <v>810160.29472094309</v>
      </c>
      <c r="M49" s="40">
        <f>INDEX(人口源表!$1:$1048576,MATCH($B49,人口源表!$A:$A,0),MATCH(M$1,人口源表!$1:$1,0))-INDEX(城镇人口!$1:$1048576,MATCH($B49,城镇人口!$B:$B,0),MATCH(M$1,城镇人口!$1:$1,0))</f>
        <v>794279.51977547025</v>
      </c>
      <c r="N49" s="40">
        <f>INDEX(人口源表!$1:$1048576,MATCH($B49,人口源表!$A:$A,0),MATCH(N$1,人口源表!$1:$1,0))-INDEX(城镇人口!$1:$1048576,MATCH($B49,城镇人口!$B:$B,0),MATCH(N$1,城镇人口!$1:$1,0))</f>
        <v>777635.9039931125</v>
      </c>
      <c r="O49" s="40">
        <f>INDEX(人口源表!$1:$1048576,MATCH($B49,人口源表!$A:$A,0),MATCH(O$1,人口源表!$1:$1,0))-INDEX(城镇人口!$1:$1048576,MATCH($B49,城镇人口!$B:$B,0),MATCH(O$1,城镇人口!$1:$1,0))</f>
        <v>760290.39324590703</v>
      </c>
      <c r="P49" s="40">
        <f>INDEX(人口源表!$1:$1048576,MATCH($B49,人口源表!$A:$A,0),MATCH(P$1,人口源表!$1:$1,0))-INDEX(城镇人口!$1:$1048576,MATCH($B49,城镇人口!$B:$B,0),MATCH(P$1,城镇人口!$1:$1,0))</f>
        <v>742302.19896475016</v>
      </c>
      <c r="Q49" s="40">
        <f>INDEX(人口源表!$1:$1048576,MATCH($B49,人口源表!$A:$A,0),MATCH(Q$1,人口源表!$1:$1,0))-INDEX(城镇人口!$1:$1048576,MATCH($B49,城镇人口!$B:$B,0),MATCH(Q$1,城镇人口!$1:$1,0))</f>
        <v>723729.39577576448</v>
      </c>
      <c r="R49" s="40">
        <f>INDEX(人口源表!$1:$1048576,MATCH($B49,人口源表!$A:$A,0),MATCH(R$1,人口源表!$1:$1,0))-INDEX(城镇人口!$1:$1048576,MATCH($B49,城镇人口!$B:$B,0),MATCH(R$1,城镇人口!$1:$1,0))</f>
        <v>704628.25396574102</v>
      </c>
      <c r="S49" s="40">
        <f>INDEX(人口源表!$1:$1048576,MATCH($B49,人口源表!$A:$A,0),MATCH(S$1,人口源表!$1:$1,0))-INDEX(城镇人口!$1:$1048576,MATCH($B49,城镇人口!$B:$B,0),MATCH(S$1,城镇人口!$1:$1,0))</f>
        <v>693424.14019906125</v>
      </c>
      <c r="T49" s="40">
        <f>INDEX(人口源表!$1:$1048576,MATCH($B49,人口源表!$A:$A,0),MATCH(T$1,人口源表!$1:$1,0))-INDEX(城镇人口!$1:$1048576,MATCH($B49,城镇人口!$B:$B,0),MATCH(T$1,城镇人口!$1:$1,0))</f>
        <v>681848.91457542148</v>
      </c>
      <c r="U49" s="40">
        <f>INDEX(人口源表!$1:$1048576,MATCH($B49,人口源表!$A:$A,0),MATCH(U$1,人口源表!$1:$1,0))-INDEX(城镇人口!$1:$1048576,MATCH($B49,城镇人口!$B:$B,0),MATCH(U$1,城镇人口!$1:$1,0))</f>
        <v>669940.07343908097</v>
      </c>
      <c r="V49" s="40">
        <f>INDEX(人口源表!$1:$1048576,MATCH($B49,人口源表!$A:$A,0),MATCH(V$1,人口源表!$1:$1,0))-INDEX(城镇人口!$1:$1048576,MATCH($B49,城镇人口!$B:$B,0),MATCH(V$1,城镇人口!$1:$1,0))</f>
        <v>657735.53843110893</v>
      </c>
      <c r="W49" s="40">
        <f>INDEX(人口源表!$1:$1048576,MATCH($B49,人口源表!$A:$A,0),MATCH(W$1,人口源表!$1:$1,0))-INDEX(城镇人口!$1:$1048576,MATCH($B49,城镇人口!$B:$B,0),MATCH(W$1,城镇人口!$1:$1,0))</f>
        <v>645271.33289518324</v>
      </c>
      <c r="X49" s="40">
        <f>INDEX(人口源表!$1:$1048576,MATCH($B49,人口源表!$A:$A,0),MATCH(X$1,人口源表!$1:$1,0))-INDEX(城镇人口!$1:$1048576,MATCH($B49,城镇人口!$B:$B,0),MATCH(X$1,城镇人口!$1:$1,0))</f>
        <v>632583.26611483283</v>
      </c>
      <c r="Y49" s="40">
        <f>INDEX(人口源表!$1:$1048576,MATCH($B49,人口源表!$A:$A,0),MATCH(Y$1,人口源表!$1:$1,0))-INDEX(城镇人口!$1:$1048576,MATCH($B49,城镇人口!$B:$B,0),MATCH(Y$1,城镇人口!$1:$1,0))</f>
        <v>619705.51352022286</v>
      </c>
      <c r="Z49" s="40">
        <f>INDEX(人口源表!$1:$1048576,MATCH($B49,人口源表!$A:$A,0),MATCH(Z$1,人口源表!$1:$1,0))-INDEX(城镇人口!$1:$1048576,MATCH($B49,城镇人口!$B:$B,0),MATCH(Z$1,城镇人口!$1:$1,0))</f>
        <v>606671.97255841107</v>
      </c>
      <c r="AA49" s="40">
        <f>INDEX(人口源表!$1:$1048576,MATCH($B49,人口源表!$A:$A,0),MATCH(AA$1,人口源表!$1:$1,0))-INDEX(城镇人口!$1:$1048576,MATCH($B49,城镇人口!$B:$B,0),MATCH(AA$1,城镇人口!$1:$1,0))</f>
        <v>593515.40456669219</v>
      </c>
      <c r="AB49" s="40">
        <f>INDEX(人口源表!$1:$1048576,MATCH($B49,人口源表!$A:$A,0),MATCH(AB$1,人口源表!$1:$1,0))-INDEX(城镇人口!$1:$1048576,MATCH($B49,城镇人口!$B:$B,0),MATCH(AB$1,城镇人口!$1:$1,0))</f>
        <v>580267.42010258045</v>
      </c>
      <c r="AC49" s="40">
        <f>INDEX(人口源表!$1:$1048576,MATCH($B49,人口源表!$A:$A,0),MATCH(AC$1,人口源表!$1:$1,0))-INDEX(城镇人口!$1:$1048576,MATCH($B49,城镇人口!$B:$B,0),MATCH(AC$1,城镇人口!$1:$1,0))</f>
        <v>568978.55913762446</v>
      </c>
      <c r="AD49" s="40">
        <f>INDEX(人口源表!$1:$1048576,MATCH($B49,人口源表!$A:$A,0),MATCH(AD$1,人口源表!$1:$1,0))-INDEX(城镇人口!$1:$1048576,MATCH($B49,城镇人口!$B:$B,0),MATCH(AD$1,城镇人口!$1:$1,0))</f>
        <v>557639.51543459063</v>
      </c>
      <c r="AE49" s="40">
        <f>INDEX(人口源表!$1:$1048576,MATCH($B49,人口源表!$A:$A,0),MATCH(AE$1,人口源表!$1:$1,0))-INDEX(城镇人口!$1:$1048576,MATCH($B49,城镇人口!$B:$B,0),MATCH(AE$1,城镇人口!$1:$1,0))</f>
        <v>546277.20578120579</v>
      </c>
      <c r="AF49" s="40">
        <f>INDEX(人口源表!$1:$1048576,MATCH($B49,人口源表!$A:$A,0),MATCH(AF$1,人口源表!$1:$1,0))-INDEX(城镇人口!$1:$1048576,MATCH($B49,城镇人口!$B:$B,0),MATCH(AF$1,城镇人口!$1:$1,0))</f>
        <v>534917.84942978737</v>
      </c>
      <c r="AG49" s="40">
        <f>INDEX(人口源表!$1:$1048576,MATCH($B49,人口源表!$A:$A,0),MATCH(AG$1,人口源表!$1:$1,0))-INDEX(城镇人口!$1:$1048576,MATCH($B49,城镇人口!$B:$B,0),MATCH(AG$1,城镇人口!$1:$1,0))</f>
        <v>523586.45429222635</v>
      </c>
      <c r="AH49" s="40">
        <f>INDEX(人口源表!$1:$1048576,MATCH($B49,人口源表!$A:$A,0),MATCH(AH$1,人口源表!$1:$1,0))-INDEX(城镇人口!$1:$1048576,MATCH($B49,城镇人口!$B:$B,0),MATCH(AH$1,城镇人口!$1:$1,0))</f>
        <v>512308.03422410553</v>
      </c>
      <c r="AI49" s="40">
        <f>INDEX(人口源表!$1:$1048576,MATCH($B49,人口源表!$A:$A,0),MATCH(AI$1,人口源表!$1:$1,0))-INDEX(城镇人口!$1:$1048576,MATCH($B49,城镇人口!$B:$B,0),MATCH(AI$1,城镇人口!$1:$1,0))</f>
        <v>501105.86554977065</v>
      </c>
      <c r="AJ49" s="40">
        <f>INDEX(人口源表!$1:$1048576,MATCH($B49,人口源表!$A:$A,0),MATCH(AJ$1,人口源表!$1:$1,0))-INDEX(城镇人口!$1:$1048576,MATCH($B49,城镇人口!$B:$B,0),MATCH(AJ$1,城镇人口!$1:$1,0))</f>
        <v>490002.94077536231</v>
      </c>
      <c r="AK49" s="40">
        <f>INDEX(人口源表!$1:$1048576,MATCH($B49,人口源表!$A:$A,0),MATCH(AK$1,人口源表!$1:$1,0))-INDEX(城镇人口!$1:$1048576,MATCH($B49,城镇人口!$B:$B,0),MATCH(AK$1,城镇人口!$1:$1,0))</f>
        <v>479021.21444429387</v>
      </c>
      <c r="AL49" s="40">
        <f>INDEX(人口源表!$1:$1048576,MATCH($B49,人口源表!$A:$A,0),MATCH(AL$1,人口源表!$1:$1,0))-INDEX(城镇人口!$1:$1048576,MATCH($B49,城镇人口!$B:$B,0),MATCH(AL$1,城镇人口!$1:$1,0))</f>
        <v>468181.5933193434</v>
      </c>
      <c r="AM49" s="40">
        <f>INDEX(人口源表!$1:$1048576,MATCH($B49,人口源表!$A:$A,0),MATCH(AM$1,人口源表!$1:$1,0))-INDEX(城镇人口!$1:$1048576,MATCH($B49,城镇人口!$B:$B,0),MATCH(AM$1,城镇人口!$1:$1,0))</f>
        <v>457504.1545552793</v>
      </c>
      <c r="AN49" s="40">
        <f>INDEX(人口源表!$1:$1048576,MATCH($B49,人口源表!$A:$A,0),MATCH(AN$1,人口源表!$1:$1,0))-INDEX(城镇人口!$1:$1048576,MATCH($B49,城镇人口!$B:$B,0),MATCH(AN$1,城镇人口!$1:$1,0))</f>
        <v>447008.12118035485</v>
      </c>
      <c r="AO49" s="40">
        <f>INDEX(人口源表!$1:$1048576,MATCH($B49,人口源表!$A:$A,0),MATCH(AO$1,人口源表!$1:$1,0))-INDEX(城镇人口!$1:$1048576,MATCH($B49,城镇人口!$B:$B,0),MATCH(AO$1,城镇人口!$1:$1,0))</f>
        <v>436711.61510507832</v>
      </c>
      <c r="AP49" s="40">
        <f>INDEX(人口源表!$1:$1048576,MATCH($B49,人口源表!$A:$A,0),MATCH(AP$1,人口源表!$1:$1,0))-INDEX(城镇人口!$1:$1048576,MATCH($B49,城镇人口!$B:$B,0),MATCH(AP$1,城镇人口!$1:$1,0))</f>
        <v>426631.86608469882</v>
      </c>
      <c r="AQ49" s="40">
        <f>INDEX(人口源表!$1:$1048576,MATCH($B49,人口源表!$A:$A,0),MATCH(AQ$1,人口源表!$1:$1,0))-INDEX(城镇人口!$1:$1048576,MATCH($B49,城镇人口!$B:$B,0),MATCH(AQ$1,城镇人口!$1:$1,0))</f>
        <v>416785.18658624054</v>
      </c>
      <c r="AR49" s="40">
        <f>INDEX(人口源表!$1:$1048576,MATCH($B49,人口源表!$A:$A,0),MATCH(AR$1,人口源表!$1:$1,0))-INDEX(城镇人口!$1:$1048576,MATCH($B49,城镇人口!$B:$B,0),MATCH(AR$1,城镇人口!$1:$1,0))</f>
        <v>407186.51960528013</v>
      </c>
      <c r="AS49" s="40">
        <f>INDEX(人口源表!$1:$1048576,MATCH($B49,人口源表!$A:$A,0),MATCH(AS$1,人口源表!$1:$1,0))-INDEX(城镇人口!$1:$1048576,MATCH($B49,城镇人口!$B:$B,0),MATCH(AS$1,城镇人口!$1:$1,0))</f>
        <v>397850.28444628697</v>
      </c>
      <c r="AT49" s="40">
        <f>INDEX(人口源表!$1:$1048576,MATCH($B49,人口源表!$A:$A,0),MATCH(AT$1,人口源表!$1:$1,0))-INDEX(城镇人口!$1:$1048576,MATCH($B49,城镇人口!$B:$B,0),MATCH(AT$1,城镇人口!$1:$1,0))</f>
        <v>388789.28400340676</v>
      </c>
      <c r="AU49" s="40">
        <f>INDEX(人口源表!$1:$1048576,MATCH($B49,人口源表!$A:$A,0),MATCH(AU$1,人口源表!$1:$1,0))-INDEX(城镇人口!$1:$1048576,MATCH($B49,城镇人口!$B:$B,0),MATCH(AU$1,城镇人口!$1:$1,0))</f>
        <v>380015.54134696722</v>
      </c>
      <c r="AV49" s="40">
        <f>INDEX(人口源表!$1:$1048576,MATCH($B49,人口源表!$A:$A,0),MATCH(AV$1,人口源表!$1:$1,0))-INDEX(城镇人口!$1:$1048576,MATCH($B49,城镇人口!$B:$B,0),MATCH(AV$1,城镇人口!$1:$1,0))</f>
        <v>371540.25868901704</v>
      </c>
    </row>
    <row r="50" spans="1:48" x14ac:dyDescent="0.15">
      <c r="A50" s="4" t="s">
        <v>862</v>
      </c>
      <c r="B50" s="4" t="s">
        <v>122</v>
      </c>
      <c r="C50" s="34">
        <f>VLOOKUP(B50,'[1]2016省城人口总结（根）'!B:C,2,FALSE)/100</f>
        <v>0.59624500000000002</v>
      </c>
      <c r="D50" s="40">
        <f>INDEX(人口源表!$1:$1048576,MATCH($B50,人口源表!$A:$A,0),MATCH(D$1,人口源表!$1:$1,0))-INDEX(城镇人口!$1:$1048576,MATCH($B50,城镇人口!$B:$B,0),MATCH(D$1,城镇人口!$1:$1,0))</f>
        <v>1259275.3509563024</v>
      </c>
      <c r="E50" s="40">
        <f>INDEX(人口源表!$1:$1048576,MATCH($B50,人口源表!$A:$A,0),MATCH(E$1,人口源表!$1:$1,0))-INDEX(城镇人口!$1:$1048576,MATCH($B50,城镇人口!$B:$B,0),MATCH(E$1,城镇人口!$1:$1,0))</f>
        <v>1231066.8409862956</v>
      </c>
      <c r="F50" s="40">
        <f>INDEX(人口源表!$1:$1048576,MATCH($B50,人口源表!$A:$A,0),MATCH(F$1,人口源表!$1:$1,0))-INDEX(城镇人口!$1:$1048576,MATCH($B50,城镇人口!$B:$B,0),MATCH(F$1,城镇人口!$1:$1,0))</f>
        <v>1201710.0908584455</v>
      </c>
      <c r="G50" s="40">
        <f>INDEX(人口源表!$1:$1048576,MATCH($B50,人口源表!$A:$A,0),MATCH(G$1,人口源表!$1:$1,0))-INDEX(城镇人口!$1:$1048576,MATCH($B50,城镇人口!$B:$B,0),MATCH(G$1,城镇人口!$1:$1,0))</f>
        <v>1067558.9547929561</v>
      </c>
      <c r="H50" s="40">
        <f>INDEX(人口源表!$1:$1048576,MATCH($B50,人口源表!$A:$A,0),MATCH(H$1,人口源表!$1:$1,0))-INDEX(城镇人口!$1:$1048576,MATCH($B50,城镇人口!$B:$B,0),MATCH(H$1,城镇人口!$1:$1,0))</f>
        <v>1040279.846190694</v>
      </c>
      <c r="I50" s="40">
        <f>INDEX(人口源表!$1:$1048576,MATCH($B50,人口源表!$A:$A,0),MATCH(I$1,人口源表!$1:$1,0))-INDEX(城镇人口!$1:$1048576,MATCH($B50,城镇人口!$B:$B,0),MATCH(I$1,城镇人口!$1:$1,0))</f>
        <v>1024852.8576169389</v>
      </c>
      <c r="J50" s="40">
        <f>INDEX(人口源表!$1:$1048576,MATCH($B50,人口源表!$A:$A,0),MATCH(J$1,人口源表!$1:$1,0))-INDEX(城镇人口!$1:$1048576,MATCH($B50,城镇人口!$B:$B,0),MATCH(J$1,城镇人口!$1:$1,0))</f>
        <v>1008787.0142702197</v>
      </c>
      <c r="K50" s="40">
        <f>INDEX(人口源表!$1:$1048576,MATCH($B50,人口源表!$A:$A,0),MATCH(K$1,人口源表!$1:$1,0))-INDEX(城镇人口!$1:$1048576,MATCH($B50,城镇人口!$B:$B,0),MATCH(K$1,城镇人口!$1:$1,0))</f>
        <v>992065.94224110246</v>
      </c>
      <c r="L50" s="40">
        <f>INDEX(人口源表!$1:$1048576,MATCH($B50,人口源表!$A:$A,0),MATCH(L$1,人口源表!$1:$1,0))-INDEX(城镇人口!$1:$1048576,MATCH($B50,城镇人口!$B:$B,0),MATCH(L$1,城镇人口!$1:$1,0))</f>
        <v>974680.15243776166</v>
      </c>
      <c r="M50" s="40">
        <f>INDEX(人口源表!$1:$1048576,MATCH($B50,人口源表!$A:$A,0),MATCH(M$1,人口源表!$1:$1,0))-INDEX(城镇人口!$1:$1048576,MATCH($B50,城镇人口!$B:$B,0),MATCH(M$1,城镇人口!$1:$1,0))</f>
        <v>956625.72205702355</v>
      </c>
      <c r="N50" s="40">
        <f>INDEX(人口源表!$1:$1048576,MATCH($B50,人口源表!$A:$A,0),MATCH(N$1,人口源表!$1:$1,0))-INDEX(城镇人口!$1:$1048576,MATCH($B50,城镇人口!$B:$B,0),MATCH(N$1,城镇人口!$1:$1,0))</f>
        <v>937904.05480019748</v>
      </c>
      <c r="O50" s="40">
        <f>INDEX(人口源表!$1:$1048576,MATCH($B50,人口源表!$A:$A,0),MATCH(O$1,人口源表!$1:$1,0))-INDEX(城镇人口!$1:$1048576,MATCH($B50,城镇人口!$B:$B,0),MATCH(O$1,城镇人口!$1:$1,0))</f>
        <v>918521.94936572551</v>
      </c>
      <c r="P50" s="40">
        <f>INDEX(人口源表!$1:$1048576,MATCH($B50,人口源表!$A:$A,0),MATCH(P$1,人口源表!$1:$1,0))-INDEX(城镇人口!$1:$1048576,MATCH($B50,城镇人口!$B:$B,0),MATCH(P$1,城镇人口!$1:$1,0))</f>
        <v>898491.618873792</v>
      </c>
      <c r="Q50" s="40">
        <f>INDEX(人口源表!$1:$1048576,MATCH($B50,人口源表!$A:$A,0),MATCH(Q$1,人口源表!$1:$1,0))-INDEX(城镇人口!$1:$1048576,MATCH($B50,城镇人口!$B:$B,0),MATCH(Q$1,城镇人口!$1:$1,0))</f>
        <v>877829.75246521481</v>
      </c>
      <c r="R50" s="40">
        <f>INDEX(人口源表!$1:$1048576,MATCH($B50,人口源表!$A:$A,0),MATCH(R$1,人口源表!$1:$1,0))-INDEX(城镇人口!$1:$1048576,MATCH($B50,城镇人口!$B:$B,0),MATCH(R$1,城镇人口!$1:$1,0))</f>
        <v>856557.24090047483</v>
      </c>
      <c r="S50" s="40">
        <f>INDEX(人口源表!$1:$1048576,MATCH($B50,人口源表!$A:$A,0),MATCH(S$1,人口源表!$1:$1,0))-INDEX(城镇人口!$1:$1048576,MATCH($B50,城镇人口!$B:$B,0),MATCH(S$1,城镇人口!$1:$1,0))</f>
        <v>844897.24529667292</v>
      </c>
      <c r="T50" s="40">
        <f>INDEX(人口源表!$1:$1048576,MATCH($B50,人口源表!$A:$A,0),MATCH(T$1,人口源表!$1:$1,0))-INDEX(城镇人口!$1:$1048576,MATCH($B50,城镇人口!$B:$B,0),MATCH(T$1,城镇人口!$1:$1,0))</f>
        <v>832788.13673230493</v>
      </c>
      <c r="U50" s="40">
        <f>INDEX(人口源表!$1:$1048576,MATCH($B50,人口源表!$A:$A,0),MATCH(U$1,人口源表!$1:$1,0))-INDEX(城镇人口!$1:$1048576,MATCH($B50,城镇人口!$B:$B,0),MATCH(U$1,城镇人口!$1:$1,0))</f>
        <v>820246.52600529138</v>
      </c>
      <c r="V50" s="40">
        <f>INDEX(人口源表!$1:$1048576,MATCH($B50,人口源表!$A:$A,0),MATCH(V$1,人口源表!$1:$1,0))-INDEX(城镇人口!$1:$1048576,MATCH($B50,城镇人口!$B:$B,0),MATCH(V$1,城镇人口!$1:$1,0))</f>
        <v>807293.09293821733</v>
      </c>
      <c r="W50" s="40">
        <f>INDEX(人口源表!$1:$1048576,MATCH($B50,人口源表!$A:$A,0),MATCH(W$1,人口源表!$1:$1,0))-INDEX(城镇人口!$1:$1048576,MATCH($B50,城镇人口!$B:$B,0),MATCH(W$1,城镇人口!$1:$1,0))</f>
        <v>793949.83731481736</v>
      </c>
      <c r="X50" s="40">
        <f>INDEX(人口源表!$1:$1048576,MATCH($B50,人口源表!$A:$A,0),MATCH(X$1,人口源表!$1:$1,0))-INDEX(城镇人口!$1:$1048576,MATCH($B50,城镇人口!$B:$B,0),MATCH(X$1,城镇人口!$1:$1,0))</f>
        <v>780242.45301416237</v>
      </c>
      <c r="Y50" s="40">
        <f>INDEX(人口源表!$1:$1048576,MATCH($B50,人口源表!$A:$A,0),MATCH(Y$1,人口源表!$1:$1,0))-INDEX(城镇人口!$1:$1048576,MATCH($B50,城镇人口!$B:$B,0),MATCH(Y$1,城镇人口!$1:$1,0))</f>
        <v>766197.90853745188</v>
      </c>
      <c r="Z50" s="40">
        <f>INDEX(人口源表!$1:$1048576,MATCH($B50,人口源表!$A:$A,0),MATCH(Z$1,人口源表!$1:$1,0))-INDEX(城镇人口!$1:$1048576,MATCH($B50,城镇人口!$B:$B,0),MATCH(Z$1,城镇人口!$1:$1,0))</f>
        <v>751845.93284993223</v>
      </c>
      <c r="AA50" s="40">
        <f>INDEX(人口源表!$1:$1048576,MATCH($B50,人口源表!$A:$A,0),MATCH(AA$1,人口源表!$1:$1,0))-INDEX(城镇人口!$1:$1048576,MATCH($B50,城镇人口!$B:$B,0),MATCH(AA$1,城镇人口!$1:$1,0))</f>
        <v>737218.00007874286</v>
      </c>
      <c r="AB50" s="40">
        <f>INDEX(人口源表!$1:$1048576,MATCH($B50,人口源表!$A:$A,0),MATCH(AB$1,人口源表!$1:$1,0))-INDEX(城镇人口!$1:$1048576,MATCH($B50,城镇人口!$B:$B,0),MATCH(AB$1,城镇人口!$1:$1,0))</f>
        <v>722347.67400216497</v>
      </c>
      <c r="AC50" s="40">
        <f>INDEX(人口源表!$1:$1048576,MATCH($B50,人口源表!$A:$A,0),MATCH(AC$1,人口源表!$1:$1,0))-INDEX(城镇人口!$1:$1048576,MATCH($B50,城镇人口!$B:$B,0),MATCH(AC$1,城镇人口!$1:$1,0))</f>
        <v>709789.33627321431</v>
      </c>
      <c r="AD50" s="40">
        <f>INDEX(人口源表!$1:$1048576,MATCH($B50,人口源表!$A:$A,0),MATCH(AD$1,人口源表!$1:$1,0))-INDEX(城镇人口!$1:$1048576,MATCH($B50,城镇人口!$B:$B,0),MATCH(AD$1,城镇人口!$1:$1,0))</f>
        <v>697045.52428673068</v>
      </c>
      <c r="AE50" s="40">
        <f>INDEX(人口源表!$1:$1048576,MATCH($B50,人口源表!$A:$A,0),MATCH(AE$1,人口源表!$1:$1,0))-INDEX(城镇人口!$1:$1048576,MATCH($B50,城镇人口!$B:$B,0),MATCH(AE$1,城镇人口!$1:$1,0))</f>
        <v>684150.98418397037</v>
      </c>
      <c r="AF50" s="40">
        <f>INDEX(人口源表!$1:$1048576,MATCH($B50,人口源表!$A:$A,0),MATCH(AF$1,人口源表!$1:$1,0))-INDEX(城镇人口!$1:$1048576,MATCH($B50,城镇人口!$B:$B,0),MATCH(AF$1,城镇人口!$1:$1,0))</f>
        <v>671141.61100970628</v>
      </c>
      <c r="AG50" s="40">
        <f>INDEX(人口源表!$1:$1048576,MATCH($B50,人口源表!$A:$A,0),MATCH(AG$1,人口源表!$1:$1,0))-INDEX(城镇人口!$1:$1048576,MATCH($B50,城镇人口!$B:$B,0),MATCH(AG$1,城镇人口!$1:$1,0))</f>
        <v>658054.06541503035</v>
      </c>
      <c r="AH50" s="40">
        <f>INDEX(人口源表!$1:$1048576,MATCH($B50,人口源表!$A:$A,0),MATCH(AH$1,人口源表!$1:$1,0))-INDEX(城镇人口!$1:$1048576,MATCH($B50,城镇人口!$B:$B,0),MATCH(AH$1,城镇人口!$1:$1,0))</f>
        <v>644926.86063020676</v>
      </c>
      <c r="AI50" s="40">
        <f>INDEX(人口源表!$1:$1048576,MATCH($B50,人口源表!$A:$A,0),MATCH(AI$1,人口源表!$1:$1,0))-INDEX(城镇人口!$1:$1048576,MATCH($B50,城镇人口!$B:$B,0),MATCH(AI$1,城镇人口!$1:$1,0))</f>
        <v>631798.96640722966</v>
      </c>
      <c r="AJ50" s="40">
        <f>INDEX(人口源表!$1:$1048576,MATCH($B50,人口源表!$A:$A,0),MATCH(AJ$1,人口源表!$1:$1,0))-INDEX(城镇人口!$1:$1048576,MATCH($B50,城镇人口!$B:$B,0),MATCH(AJ$1,城镇人口!$1:$1,0))</f>
        <v>618709.91715676896</v>
      </c>
      <c r="AK50" s="40">
        <f>INDEX(人口源表!$1:$1048576,MATCH($B50,人口源表!$A:$A,0),MATCH(AK$1,人口源表!$1:$1,0))-INDEX(城镇人口!$1:$1048576,MATCH($B50,城镇人口!$B:$B,0),MATCH(AK$1,城镇人口!$1:$1,0))</f>
        <v>605700.36912172404</v>
      </c>
      <c r="AL50" s="40">
        <f>INDEX(人口源表!$1:$1048576,MATCH($B50,人口源表!$A:$A,0),MATCH(AL$1,人口源表!$1:$1,0))-INDEX(城镇人口!$1:$1048576,MATCH($B50,城镇人口!$B:$B,0),MATCH(AL$1,城镇人口!$1:$1,0))</f>
        <v>592810.75626668893</v>
      </c>
      <c r="AM50" s="40">
        <f>INDEX(人口源表!$1:$1048576,MATCH($B50,人口源表!$A:$A,0),MATCH(AM$1,人口源表!$1:$1,0))-INDEX(城镇人口!$1:$1048576,MATCH($B50,城镇人口!$B:$B,0),MATCH(AM$1,城镇人口!$1:$1,0))</f>
        <v>580082.08365139668</v>
      </c>
      <c r="AN50" s="40">
        <f>INDEX(人口源表!$1:$1048576,MATCH($B50,人口源表!$A:$A,0),MATCH(AN$1,人口源表!$1:$1,0))-INDEX(城镇人口!$1:$1048576,MATCH($B50,城镇人口!$B:$B,0),MATCH(AN$1,城镇人口!$1:$1,0))</f>
        <v>567555.74905887153</v>
      </c>
      <c r="AO50" s="40">
        <f>INDEX(人口源表!$1:$1048576,MATCH($B50,人口源表!$A:$A,0),MATCH(AO$1,人口源表!$1:$1,0))-INDEX(城镇人口!$1:$1048576,MATCH($B50,城镇人口!$B:$B,0),MATCH(AO$1,城镇人口!$1:$1,0))</f>
        <v>555272.69597596442</v>
      </c>
      <c r="AP50" s="40">
        <f>INDEX(人口源表!$1:$1048576,MATCH($B50,人口源表!$A:$A,0),MATCH(AP$1,人口源表!$1:$1,0))-INDEX(城镇人口!$1:$1048576,MATCH($B50,城镇人口!$B:$B,0),MATCH(AP$1,城镇人口!$1:$1,0))</f>
        <v>543273.49459326197</v>
      </c>
      <c r="AQ50" s="40">
        <f>INDEX(人口源表!$1:$1048576,MATCH($B50,人口源表!$A:$A,0),MATCH(AQ$1,人口源表!$1:$1,0))-INDEX(城镇人口!$1:$1048576,MATCH($B50,城镇人口!$B:$B,0),MATCH(AQ$1,城镇人口!$1:$1,0))</f>
        <v>531599.26908862661</v>
      </c>
      <c r="AR50" s="40">
        <f>INDEX(人口源表!$1:$1048576,MATCH($B50,人口源表!$A:$A,0),MATCH(AR$1,人口源表!$1:$1,0))-INDEX(城镇人口!$1:$1048576,MATCH($B50,城镇人口!$B:$B,0),MATCH(AR$1,城镇人口!$1:$1,0))</f>
        <v>520289.33357043634</v>
      </c>
      <c r="AS50" s="40">
        <f>INDEX(人口源表!$1:$1048576,MATCH($B50,人口源表!$A:$A,0),MATCH(AS$1,人口源表!$1:$1,0))-INDEX(城镇人口!$1:$1048576,MATCH($B50,城镇人口!$B:$B,0),MATCH(AS$1,城镇人口!$1:$1,0))</f>
        <v>509383.21218748856</v>
      </c>
      <c r="AT50" s="40">
        <f>INDEX(人口源表!$1:$1048576,MATCH($B50,人口源表!$A:$A,0),MATCH(AT$1,人口源表!$1:$1,0))-INDEX(城镇人口!$1:$1048576,MATCH($B50,城镇人口!$B:$B,0),MATCH(AT$1,城镇人口!$1:$1,0))</f>
        <v>498918.95294644893</v>
      </c>
      <c r="AU50" s="40">
        <f>INDEX(人口源表!$1:$1048576,MATCH($B50,人口源表!$A:$A,0),MATCH(AU$1,人口源表!$1:$1,0))-INDEX(城镇人口!$1:$1048576,MATCH($B50,城镇人口!$B:$B,0),MATCH(AU$1,城镇人口!$1:$1,0))</f>
        <v>488934.01814502175</v>
      </c>
      <c r="AV50" s="40">
        <f>INDEX(人口源表!$1:$1048576,MATCH($B50,人口源表!$A:$A,0),MATCH(AV$1,人口源表!$1:$1,0))-INDEX(城镇人口!$1:$1048576,MATCH($B50,城镇人口!$B:$B,0),MATCH(AV$1,城镇人口!$1:$1,0))</f>
        <v>479464.47165427823</v>
      </c>
    </row>
    <row r="51" spans="1:48" x14ac:dyDescent="0.15">
      <c r="A51" s="4" t="s">
        <v>862</v>
      </c>
      <c r="B51" s="4" t="s">
        <v>124</v>
      </c>
      <c r="C51" s="34">
        <f>VLOOKUP(B51,'[1]2016省城人口总结（根）'!B:C,2,FALSE)/100</f>
        <v>0.62992999999999999</v>
      </c>
      <c r="D51" s="40">
        <f>INDEX(人口源表!$1:$1048576,MATCH($B51,人口源表!$A:$A,0),MATCH(D$1,人口源表!$1:$1,0))-INDEX(城镇人口!$1:$1048576,MATCH($B51,城镇人口!$B:$B,0),MATCH(D$1,城镇人口!$1:$1,0))</f>
        <v>997395.93511185516</v>
      </c>
      <c r="E51" s="40">
        <f>INDEX(人口源表!$1:$1048576,MATCH($B51,人口源表!$A:$A,0),MATCH(E$1,人口源表!$1:$1,0))-INDEX(城镇人口!$1:$1048576,MATCH($B51,城镇人口!$B:$B,0),MATCH(E$1,城镇人口!$1:$1,0))</f>
        <v>971633.06294325017</v>
      </c>
      <c r="F51" s="40">
        <f>INDEX(人口源表!$1:$1048576,MATCH($B51,人口源表!$A:$A,0),MATCH(F$1,人口源表!$1:$1,0))-INDEX(城镇人口!$1:$1048576,MATCH($B51,城镇人口!$B:$B,0),MATCH(F$1,城镇人口!$1:$1,0))</f>
        <v>944808.64265062334</v>
      </c>
      <c r="G51" s="40">
        <f>INDEX(人口源表!$1:$1048576,MATCH($B51,人口源表!$A:$A,0),MATCH(G$1,人口源表!$1:$1,0))-INDEX(城镇人口!$1:$1048576,MATCH($B51,城镇人口!$B:$B,0),MATCH(G$1,城镇人口!$1:$1,0))</f>
        <v>817876.3227756673</v>
      </c>
      <c r="H51" s="40">
        <f>INDEX(人口源表!$1:$1048576,MATCH($B51,人口源表!$A:$A,0),MATCH(H$1,人口源表!$1:$1,0))-INDEX(城镇人口!$1:$1048576,MATCH($B51,城镇人口!$B:$B,0),MATCH(H$1,城镇人口!$1:$1,0))</f>
        <v>793712.73823358235</v>
      </c>
      <c r="I51" s="40">
        <f>INDEX(人口源表!$1:$1048576,MATCH($B51,人口源表!$A:$A,0),MATCH(I$1,人口源表!$1:$1,0))-INDEX(城镇人口!$1:$1048576,MATCH($B51,城镇人口!$B:$B,0),MATCH(I$1,城镇人口!$1:$1,0))</f>
        <v>779965.95485623833</v>
      </c>
      <c r="J51" s="40">
        <f>INDEX(人口源表!$1:$1048576,MATCH($B51,人口源表!$A:$A,0),MATCH(J$1,人口源表!$1:$1,0))-INDEX(城镇人口!$1:$1048576,MATCH($B51,城镇人口!$B:$B,0),MATCH(J$1,城镇人口!$1:$1,0))</f>
        <v>765506.55581411324</v>
      </c>
      <c r="K51" s="40">
        <f>INDEX(人口源表!$1:$1048576,MATCH($B51,人口源表!$A:$A,0),MATCH(K$1,人口源表!$1:$1,0))-INDEX(城镇人口!$1:$1048576,MATCH($B51,城镇人口!$B:$B,0),MATCH(K$1,城镇人口!$1:$1,0))</f>
        <v>750359.62553692469</v>
      </c>
      <c r="L51" s="40">
        <f>INDEX(人口源表!$1:$1048576,MATCH($B51,人口源表!$A:$A,0),MATCH(L$1,人口源表!$1:$1,0))-INDEX(城镇人口!$1:$1048576,MATCH($B51,城镇人口!$B:$B,0),MATCH(L$1,城镇人口!$1:$1,0))</f>
        <v>734551.70795703074</v>
      </c>
      <c r="M51" s="40">
        <f>INDEX(人口源表!$1:$1048576,MATCH($B51,人口源表!$A:$A,0),MATCH(M$1,人口源表!$1:$1,0))-INDEX(城镇人口!$1:$1048576,MATCH($B51,城镇人口!$B:$B,0),MATCH(M$1,城镇人口!$1:$1,0))</f>
        <v>718111.00286531425</v>
      </c>
      <c r="N51" s="40">
        <f>INDEX(人口源表!$1:$1048576,MATCH($B51,人口源表!$A:$A,0),MATCH(N$1,人口源表!$1:$1,0))-INDEX(城镇人口!$1:$1048576,MATCH($B51,城镇人口!$B:$B,0),MATCH(N$1,城镇人口!$1:$1,0))</f>
        <v>701067.51676718798</v>
      </c>
      <c r="O51" s="40">
        <f>INDEX(人口源表!$1:$1048576,MATCH($B51,人口源表!$A:$A,0),MATCH(O$1,人口源表!$1:$1,0))-INDEX(城镇人口!$1:$1048576,MATCH($B51,城镇人口!$B:$B,0),MATCH(O$1,城镇人口!$1:$1,0))</f>
        <v>683452.61170825502</v>
      </c>
      <c r="P51" s="40">
        <f>INDEX(人口源表!$1:$1048576,MATCH($B51,人口源表!$A:$A,0),MATCH(P$1,人口源表!$1:$1,0))-INDEX(城镇人口!$1:$1048576,MATCH($B51,城镇人口!$B:$B,0),MATCH(P$1,城镇人口!$1:$1,0))</f>
        <v>665298.59214304178</v>
      </c>
      <c r="Q51" s="40">
        <f>INDEX(人口源表!$1:$1048576,MATCH($B51,人口源表!$A:$A,0),MATCH(Q$1,人口源表!$1:$1,0))-INDEX(城镇人口!$1:$1048576,MATCH($B51,城镇人口!$B:$B,0),MATCH(Q$1,城镇人口!$1:$1,0))</f>
        <v>646638.85716604954</v>
      </c>
      <c r="R51" s="40">
        <f>INDEX(人口源表!$1:$1048576,MATCH($B51,人口源表!$A:$A,0),MATCH(R$1,人口源表!$1:$1,0))-INDEX(城镇人口!$1:$1048576,MATCH($B51,城镇人口!$B:$B,0),MATCH(R$1,城镇人口!$1:$1,0))</f>
        <v>627507.74957173085</v>
      </c>
      <c r="S51" s="40">
        <f>INDEX(人口源表!$1:$1048576,MATCH($B51,人口源表!$A:$A,0),MATCH(S$1,人口源表!$1:$1,0))-INDEX(城镇人口!$1:$1048576,MATCH($B51,城镇人口!$B:$B,0),MATCH(S$1,城镇人口!$1:$1,0))</f>
        <v>617059.52589672152</v>
      </c>
      <c r="T51" s="40">
        <f>INDEX(人口源表!$1:$1048576,MATCH($B51,人口源表!$A:$A,0),MATCH(T$1,人口源表!$1:$1,0))-INDEX(城镇人口!$1:$1048576,MATCH($B51,城镇人口!$B:$B,0),MATCH(T$1,城镇人口!$1:$1,0))</f>
        <v>606299.8259884431</v>
      </c>
      <c r="U51" s="40">
        <f>INDEX(人口源表!$1:$1048576,MATCH($B51,人口源表!$A:$A,0),MATCH(U$1,人口源表!$1:$1,0))-INDEX(城镇人口!$1:$1048576,MATCH($B51,城镇人口!$B:$B,0),MATCH(U$1,城镇人口!$1:$1,0))</f>
        <v>595251.60444391239</v>
      </c>
      <c r="V51" s="40">
        <f>INDEX(人口源表!$1:$1048576,MATCH($B51,人口源表!$A:$A,0),MATCH(V$1,人口源表!$1:$1,0))-INDEX(城镇人口!$1:$1048576,MATCH($B51,城镇人口!$B:$B,0),MATCH(V$1,城镇人口!$1:$1,0))</f>
        <v>583938.83954922203</v>
      </c>
      <c r="W51" s="40">
        <f>INDEX(人口源表!$1:$1048576,MATCH($B51,人口源表!$A:$A,0),MATCH(W$1,人口源表!$1:$1,0))-INDEX(城镇人口!$1:$1048576,MATCH($B51,城镇人口!$B:$B,0),MATCH(W$1,城镇人口!$1:$1,0))</f>
        <v>572385.93994800537</v>
      </c>
      <c r="X51" s="40">
        <f>INDEX(人口源表!$1:$1048576,MATCH($B51,人口源表!$A:$A,0),MATCH(X$1,人口源表!$1:$1,0))-INDEX(城镇人口!$1:$1048576,MATCH($B51,城镇人口!$B:$B,0),MATCH(X$1,城镇人口!$1:$1,0))</f>
        <v>560617.42831200431</v>
      </c>
      <c r="Y51" s="40">
        <f>INDEX(人口源表!$1:$1048576,MATCH($B51,人口源表!$A:$A,0),MATCH(Y$1,人口源表!$1:$1,0))-INDEX(城镇人口!$1:$1048576,MATCH($B51,城镇人口!$B:$B,0),MATCH(Y$1,城镇人口!$1:$1,0))</f>
        <v>548657.87594889873</v>
      </c>
      <c r="Z51" s="40">
        <f>INDEX(人口源表!$1:$1048576,MATCH($B51,人口源表!$A:$A,0),MATCH(Z$1,人口源表!$1:$1,0))-INDEX(城镇人口!$1:$1048576,MATCH($B51,城镇人口!$B:$B,0),MATCH(Z$1,城镇人口!$1:$1,0))</f>
        <v>536532.7376271144</v>
      </c>
      <c r="AA51" s="40">
        <f>INDEX(人口源表!$1:$1048576,MATCH($B51,人口源表!$A:$A,0),MATCH(AA$1,人口源表!$1:$1,0))-INDEX(城镇人口!$1:$1048576,MATCH($B51,城镇人口!$B:$B,0),MATCH(AA$1,城镇人口!$1:$1,0))</f>
        <v>524267.09972936893</v>
      </c>
      <c r="AB51" s="40">
        <f>INDEX(人口源表!$1:$1048576,MATCH($B51,人口源表!$A:$A,0),MATCH(AB$1,人口源表!$1:$1,0))-INDEX(城镇人口!$1:$1048576,MATCH($B51,城镇人口!$B:$B,0),MATCH(AB$1,城镇人口!$1:$1,0))</f>
        <v>511885.8482087797</v>
      </c>
      <c r="AC51" s="40">
        <f>INDEX(人口源表!$1:$1048576,MATCH($B51,人口源表!$A:$A,0),MATCH(AC$1,人口源表!$1:$1,0))-INDEX(城镇人口!$1:$1048576,MATCH($B51,城镇人口!$B:$B,0),MATCH(AC$1,城镇人口!$1:$1,0))</f>
        <v>501664.21888061636</v>
      </c>
      <c r="AD51" s="40">
        <f>INDEX(人口源表!$1:$1048576,MATCH($B51,人口源表!$A:$A,0),MATCH(AD$1,人口源表!$1:$1,0))-INDEX(城镇人口!$1:$1048576,MATCH($B51,城镇人口!$B:$B,0),MATCH(AD$1,城镇人口!$1:$1,0))</f>
        <v>491365.78283974552</v>
      </c>
      <c r="AE51" s="40">
        <f>INDEX(人口源表!$1:$1048576,MATCH($B51,人口源表!$A:$A,0),MATCH(AE$1,人口源表!$1:$1,0))-INDEX(城镇人口!$1:$1048576,MATCH($B51,城镇人口!$B:$B,0),MATCH(AE$1,城镇人口!$1:$1,0))</f>
        <v>481013.59224595269</v>
      </c>
      <c r="AF51" s="40">
        <f>INDEX(人口源表!$1:$1048576,MATCH($B51,人口源表!$A:$A,0),MATCH(AF$1,人口源表!$1:$1,0))-INDEX(城镇人口!$1:$1048576,MATCH($B51,城镇人口!$B:$B,0),MATCH(AF$1,城镇人口!$1:$1,0))</f>
        <v>470629.99721465679</v>
      </c>
      <c r="AG51" s="40">
        <f>INDEX(人口源表!$1:$1048576,MATCH($B51,人口源表!$A:$A,0),MATCH(AG$1,人口源表!$1:$1,0))-INDEX(城镇人口!$1:$1048576,MATCH($B51,城镇人口!$B:$B,0),MATCH(AG$1,城镇人口!$1:$1,0))</f>
        <v>460237.63544470747</v>
      </c>
      <c r="AH51" s="40">
        <f>INDEX(人口源表!$1:$1048576,MATCH($B51,人口源表!$A:$A,0),MATCH(AH$1,人口源表!$1:$1,0))-INDEX(城镇人口!$1:$1048576,MATCH($B51,城镇人口!$B:$B,0),MATCH(AH$1,城镇人口!$1:$1,0))</f>
        <v>449858.53452642076</v>
      </c>
      <c r="AI51" s="40">
        <f>INDEX(人口源表!$1:$1048576,MATCH($B51,人口源表!$A:$A,0),MATCH(AI$1,人口源表!$1:$1,0))-INDEX(城镇人口!$1:$1048576,MATCH($B51,城镇人口!$B:$B,0),MATCH(AI$1,城镇人口!$1:$1,0))</f>
        <v>439515.05532422429</v>
      </c>
      <c r="AJ51" s="40">
        <f>INDEX(人口源表!$1:$1048576,MATCH($B51,人口源表!$A:$A,0),MATCH(AJ$1,人口源表!$1:$1,0))-INDEX(城镇人口!$1:$1048576,MATCH($B51,城镇人口!$B:$B,0),MATCH(AJ$1,城镇人口!$1:$1,0))</f>
        <v>429228.42076851963</v>
      </c>
      <c r="AK51" s="40">
        <f>INDEX(人口源表!$1:$1048576,MATCH($B51,人口源表!$A:$A,0),MATCH(AK$1,人口源表!$1:$1,0))-INDEX(城镇人口!$1:$1048576,MATCH($B51,城镇人口!$B:$B,0),MATCH(AK$1,城镇人口!$1:$1,0))</f>
        <v>419020.03903019405</v>
      </c>
      <c r="AL51" s="40">
        <f>INDEX(人口源表!$1:$1048576,MATCH($B51,人口源表!$A:$A,0),MATCH(AL$1,人口源表!$1:$1,0))-INDEX(城镇人口!$1:$1048576,MATCH($B51,城镇人口!$B:$B,0),MATCH(AL$1,城镇人口!$1:$1,0))</f>
        <v>408910.6357509091</v>
      </c>
      <c r="AM51" s="40">
        <f>INDEX(人口源表!$1:$1048576,MATCH($B51,人口源表!$A:$A,0),MATCH(AM$1,人口源表!$1:$1,0))-INDEX(城镇人口!$1:$1048576,MATCH($B51,城镇人口!$B:$B,0),MATCH(AM$1,城镇人口!$1:$1,0))</f>
        <v>398920.19631665526</v>
      </c>
      <c r="AN51" s="40">
        <f>INDEX(人口源表!$1:$1048576,MATCH($B51,人口源表!$A:$A,0),MATCH(AN$1,人口源表!$1:$1,0))-INDEX(城镇人口!$1:$1048576,MATCH($B51,城镇人口!$B:$B,0),MATCH(AN$1,城镇人口!$1:$1,0))</f>
        <v>389068.63303960976</v>
      </c>
      <c r="AO51" s="40">
        <f>INDEX(人口源表!$1:$1048576,MATCH($B51,人口源表!$A:$A,0),MATCH(AO$1,人口源表!$1:$1,0))-INDEX(城镇人口!$1:$1048576,MATCH($B51,城镇人口!$B:$B,0),MATCH(AO$1,城镇人口!$1:$1,0))</f>
        <v>379374.59472448402</v>
      </c>
      <c r="AP51" s="40">
        <f>INDEX(人口源表!$1:$1048576,MATCH($B51,人口源表!$A:$A,0),MATCH(AP$1,人口源表!$1:$1,0))-INDEX(城镇人口!$1:$1048576,MATCH($B51,城镇人口!$B:$B,0),MATCH(AP$1,城镇人口!$1:$1,0))</f>
        <v>369855.96319978614</v>
      </c>
      <c r="AQ51" s="40">
        <f>INDEX(人口源表!$1:$1048576,MATCH($B51,人口源表!$A:$A,0),MATCH(AQ$1,人口源表!$1:$1,0))-INDEX(城镇人口!$1:$1048576,MATCH($B51,城镇人口!$B:$B,0),MATCH(AQ$1,城镇人口!$1:$1,0))</f>
        <v>360530.12151210522</v>
      </c>
      <c r="AR51" s="40">
        <f>INDEX(人口源表!$1:$1048576,MATCH($B51,人口源表!$A:$A,0),MATCH(AR$1,人口源表!$1:$1,0))-INDEX(城镇人口!$1:$1048576,MATCH($B51,城镇人口!$B:$B,0),MATCH(AR$1,城镇人口!$1:$1,0))</f>
        <v>351413.33903748565</v>
      </c>
      <c r="AS51" s="40">
        <f>INDEX(人口源表!$1:$1048576,MATCH($B51,人口源表!$A:$A,0),MATCH(AS$1,人口源表!$1:$1,0))-INDEX(城镇人口!$1:$1048576,MATCH($B51,城镇人口!$B:$B,0),MATCH(AS$1,城镇人口!$1:$1,0))</f>
        <v>342520.87514528912</v>
      </c>
      <c r="AT51" s="40">
        <f>INDEX(人口源表!$1:$1048576,MATCH($B51,人口源表!$A:$A,0),MATCH(AT$1,人口源表!$1:$1,0))-INDEX(城镇人口!$1:$1048576,MATCH($B51,城镇人口!$B:$B,0),MATCH(AT$1,城镇人口!$1:$1,0))</f>
        <v>333866.57528981543</v>
      </c>
      <c r="AU51" s="40">
        <f>INDEX(人口源表!$1:$1048576,MATCH($B51,人口源表!$A:$A,0),MATCH(AU$1,人口源表!$1:$1,0))-INDEX(城镇人口!$1:$1048576,MATCH($B51,城镇人口!$B:$B,0),MATCH(AU$1,城镇人口!$1:$1,0))</f>
        <v>325463.93991376553</v>
      </c>
      <c r="AV51" s="40">
        <f>INDEX(人口源表!$1:$1048576,MATCH($B51,人口源表!$A:$A,0),MATCH(AV$1,人口源表!$1:$1,0))-INDEX(城镇人口!$1:$1048576,MATCH($B51,城镇人口!$B:$B,0),MATCH(AV$1,城镇人口!$1:$1,0))</f>
        <v>317324.24530590605</v>
      </c>
    </row>
    <row r="52" spans="1:48" x14ac:dyDescent="0.15">
      <c r="A52" s="4" t="s">
        <v>863</v>
      </c>
      <c r="B52" s="4" t="s">
        <v>126</v>
      </c>
      <c r="C52" s="34">
        <f>VLOOKUP(B52,'[1]2016省城人口总结（根）'!B:C,2,FALSE)/100</f>
        <v>0.61128500000000008</v>
      </c>
      <c r="D52" s="40">
        <f>INDEX(人口源表!$1:$1048576,MATCH($B52,人口源表!$A:$A,0),MATCH(D$1,人口源表!$1:$1,0))-INDEX(城镇人口!$1:$1048576,MATCH($B52,城镇人口!$B:$B,0),MATCH(D$1,城镇人口!$1:$1,0))</f>
        <v>3130787.5088504283</v>
      </c>
      <c r="E52" s="40">
        <f>INDEX(人口源表!$1:$1048576,MATCH($B52,人口源表!$A:$A,0),MATCH(E$1,人口源表!$1:$1,0))-INDEX(城镇人口!$1:$1048576,MATCH($B52,城镇人口!$B:$B,0),MATCH(E$1,城镇人口!$1:$1,0))</f>
        <v>3067052.3039671881</v>
      </c>
      <c r="F52" s="40">
        <f>INDEX(人口源表!$1:$1048576,MATCH($B52,人口源表!$A:$A,0),MATCH(F$1,人口源表!$1:$1,0))-INDEX(城镇人口!$1:$1048576,MATCH($B52,城镇人口!$B:$B,0),MATCH(F$1,城镇人口!$1:$1,0))</f>
        <v>2999087.197556654</v>
      </c>
      <c r="G52" s="40">
        <f>INDEX(人口源表!$1:$1048576,MATCH($B52,人口源表!$A:$A,0),MATCH(G$1,人口源表!$1:$1,0))-INDEX(城镇人口!$1:$1048576,MATCH($B52,城镇人口!$B:$B,0),MATCH(G$1,城镇人口!$1:$1,0))</f>
        <v>3207451.1751392437</v>
      </c>
      <c r="H52" s="40">
        <f>INDEX(人口源表!$1:$1048576,MATCH($B52,人口源表!$A:$A,0),MATCH(H$1,人口源表!$1:$1,0))-INDEX(城镇人口!$1:$1048576,MATCH($B52,城镇人口!$B:$B,0),MATCH(H$1,城镇人口!$1:$1,0))</f>
        <v>3137374.7594838478</v>
      </c>
      <c r="I52" s="40">
        <f>INDEX(人口源表!$1:$1048576,MATCH($B52,人口源表!$A:$A,0),MATCH(I$1,人口源表!$1:$1,0))-INDEX(城镇人口!$1:$1048576,MATCH($B52,城镇人口!$B:$B,0),MATCH(I$1,城镇人口!$1:$1,0))</f>
        <v>3101279.9145712825</v>
      </c>
      <c r="J52" s="40">
        <f>INDEX(人口源表!$1:$1048576,MATCH($B52,人口源表!$A:$A,0),MATCH(J$1,人口源表!$1:$1,0))-INDEX(城镇人口!$1:$1048576,MATCH($B52,城镇人口!$B:$B,0),MATCH(J$1,城镇人口!$1:$1,0))</f>
        <v>3059598.9792263294</v>
      </c>
      <c r="K52" s="40">
        <f>INDEX(人口源表!$1:$1048576,MATCH($B52,人口源表!$A:$A,0),MATCH(K$1,人口源表!$1:$1,0))-INDEX(城镇人口!$1:$1048576,MATCH($B52,城镇人口!$B:$B,0),MATCH(K$1,城镇人口!$1:$1,0))</f>
        <v>3012845.4879902266</v>
      </c>
      <c r="L52" s="40">
        <f>INDEX(人口源表!$1:$1048576,MATCH($B52,人口源表!$A:$A,0),MATCH(L$1,人口源表!$1:$1,0))-INDEX(城镇人口!$1:$1048576,MATCH($B52,城镇人口!$B:$B,0),MATCH(L$1,城镇人口!$1:$1,0))</f>
        <v>2961502.7550718747</v>
      </c>
      <c r="M52" s="40">
        <f>INDEX(人口源表!$1:$1048576,MATCH($B52,人口源表!$A:$A,0),MATCH(M$1,人口源表!$1:$1,0))-INDEX(城镇人口!$1:$1048576,MATCH($B52,城镇人口!$B:$B,0),MATCH(M$1,城镇人口!$1:$1,0))</f>
        <v>2906025.489502267</v>
      </c>
      <c r="N52" s="40">
        <f>INDEX(人口源表!$1:$1048576,MATCH($B52,人口源表!$A:$A,0),MATCH(N$1,人口源表!$1:$1,0))-INDEX(城镇人口!$1:$1048576,MATCH($B52,城镇人口!$B:$B,0),MATCH(N$1,城镇人口!$1:$1,0))</f>
        <v>2846839.4767589793</v>
      </c>
      <c r="O52" s="40">
        <f>INDEX(人口源表!$1:$1048576,MATCH($B52,人口源表!$A:$A,0),MATCH(O$1,人口源表!$1:$1,0))-INDEX(城镇人口!$1:$1048576,MATCH($B52,城镇人口!$B:$B,0),MATCH(O$1,城镇人口!$1:$1,0))</f>
        <v>2784343.2011864744</v>
      </c>
      <c r="P52" s="40">
        <f>INDEX(人口源表!$1:$1048576,MATCH($B52,人口源表!$A:$A,0),MATCH(P$1,人口源表!$1:$1,0))-INDEX(城镇人口!$1:$1048576,MATCH($B52,城镇人口!$B:$B,0),MATCH(P$1,城镇人口!$1:$1,0))</f>
        <v>2718908.2010966726</v>
      </c>
      <c r="Q52" s="40">
        <f>INDEX(人口源表!$1:$1048576,MATCH($B52,人口源表!$A:$A,0),MATCH(Q$1,人口源表!$1:$1,0))-INDEX(城镇人口!$1:$1048576,MATCH($B52,城镇人口!$B:$B,0),MATCH(Q$1,城镇人口!$1:$1,0))</f>
        <v>2650879.4901957205</v>
      </c>
      <c r="R52" s="40">
        <f>INDEX(人口源表!$1:$1048576,MATCH($B52,人口源表!$A:$A,0),MATCH(R$1,人口源表!$1:$1,0))-INDEX(城镇人口!$1:$1048576,MATCH($B52,城镇人口!$B:$B,0),MATCH(R$1,城镇人口!$1:$1,0))</f>
        <v>2580576.6026865514</v>
      </c>
      <c r="S52" s="40">
        <f>INDEX(人口源表!$1:$1048576,MATCH($B52,人口源表!$A:$A,0),MATCH(S$1,人口源表!$1:$1,0))-INDEX(城镇人口!$1:$1048576,MATCH($B52,城镇人口!$B:$B,0),MATCH(S$1,城镇人口!$1:$1,0))</f>
        <v>2541798.3087740578</v>
      </c>
      <c r="T52" s="40">
        <f>INDEX(人口源表!$1:$1048576,MATCH($B52,人口源表!$A:$A,0),MATCH(T$1,人口源表!$1:$1,0))-INDEX(城镇人口!$1:$1048576,MATCH($B52,城镇人口!$B:$B,0),MATCH(T$1,城镇人口!$1:$1,0))</f>
        <v>2501638.9548282083</v>
      </c>
      <c r="U52" s="40">
        <f>INDEX(人口源表!$1:$1048576,MATCH($B52,人口源表!$A:$A,0),MATCH(U$1,人口源表!$1:$1,0))-INDEX(城镇人口!$1:$1048576,MATCH($B52,城镇人口!$B:$B,0),MATCH(U$1,城镇人口!$1:$1,0))</f>
        <v>2460299.5957793584</v>
      </c>
      <c r="V52" s="40">
        <f>INDEX(人口源表!$1:$1048576,MATCH($B52,人口源表!$A:$A,0),MATCH(V$1,人口源表!$1:$1,0))-INDEX(城镇人口!$1:$1048576,MATCH($B52,城镇人口!$B:$B,0),MATCH(V$1,城镇人口!$1:$1,0))</f>
        <v>2417964.0659778835</v>
      </c>
      <c r="W52" s="40">
        <f>INDEX(人口源表!$1:$1048576,MATCH($B52,人口源表!$A:$A,0),MATCH(W$1,人口源表!$1:$1,0))-INDEX(城镇人口!$1:$1048576,MATCH($B52,城镇人口!$B:$B,0),MATCH(W$1,城镇人口!$1:$1,0))</f>
        <v>2374801.121289378</v>
      </c>
      <c r="X52" s="40">
        <f>INDEX(人口源表!$1:$1048576,MATCH($B52,人口源表!$A:$A,0),MATCH(X$1,人口源表!$1:$1,0))-INDEX(城镇人口!$1:$1048576,MATCH($B52,城镇人口!$B:$B,0),MATCH(X$1,城镇人口!$1:$1,0))</f>
        <v>2330964.1559925471</v>
      </c>
      <c r="Y52" s="40">
        <f>INDEX(人口源表!$1:$1048576,MATCH($B52,人口源表!$A:$A,0),MATCH(Y$1,人口源表!$1:$1,0))-INDEX(城镇人口!$1:$1048576,MATCH($B52,城镇人口!$B:$B,0),MATCH(Y$1,城镇人口!$1:$1,0))</f>
        <v>2286592.2541686296</v>
      </c>
      <c r="Z52" s="40">
        <f>INDEX(人口源表!$1:$1048576,MATCH($B52,人口源表!$A:$A,0),MATCH(Z$1,人口源表!$1:$1,0))-INDEX(城镇人口!$1:$1048576,MATCH($B52,城镇人口!$B:$B,0),MATCH(Z$1,城镇人口!$1:$1,0))</f>
        <v>2241809.7155137388</v>
      </c>
      <c r="AA52" s="40">
        <f>INDEX(人口源表!$1:$1048576,MATCH($B52,人口源表!$A:$A,0),MATCH(AA$1,人口源表!$1:$1,0))-INDEX(城镇人口!$1:$1048576,MATCH($B52,城镇人口!$B:$B,0),MATCH(AA$1,城镇人口!$1:$1,0))</f>
        <v>2196728.1241525579</v>
      </c>
      <c r="AB52" s="40">
        <f>INDEX(人口源表!$1:$1048576,MATCH($B52,人口源表!$A:$A,0),MATCH(AB$1,人口源表!$1:$1,0))-INDEX(城镇人口!$1:$1048576,MATCH($B52,城镇人口!$B:$B,0),MATCH(AB$1,城镇人口!$1:$1,0))</f>
        <v>2151445.4026433565</v>
      </c>
      <c r="AC52" s="40">
        <f>INDEX(人口源表!$1:$1048576,MATCH($B52,人口源表!$A:$A,0),MATCH(AC$1,人口源表!$1:$1,0))-INDEX(城镇人口!$1:$1048576,MATCH($B52,城镇人口!$B:$B,0),MATCH(AC$1,城镇人口!$1:$1,0))</f>
        <v>2114349.5334616676</v>
      </c>
      <c r="AD52" s="40">
        <f>INDEX(人口源表!$1:$1048576,MATCH($B52,人口源表!$A:$A,0),MATCH(AD$1,人口源表!$1:$1,0))-INDEX(城镇人口!$1:$1048576,MATCH($B52,城镇人口!$B:$B,0),MATCH(AD$1,城镇人口!$1:$1,0))</f>
        <v>2077192.530600138</v>
      </c>
      <c r="AE52" s="40">
        <f>INDEX(人口源表!$1:$1048576,MATCH($B52,人口源表!$A:$A,0),MATCH(AE$1,人口源表!$1:$1,0))-INDEX(城镇人口!$1:$1048576,MATCH($B52,城镇人口!$B:$B,0),MATCH(AE$1,城镇人口!$1:$1,0))</f>
        <v>2040033.7389488462</v>
      </c>
      <c r="AF52" s="40">
        <f>INDEX(人口源表!$1:$1048576,MATCH($B52,人口源表!$A:$A,0),MATCH(AF$1,人口源表!$1:$1,0))-INDEX(城镇人口!$1:$1048576,MATCH($B52,城镇人口!$B:$B,0),MATCH(AF$1,城镇人口!$1:$1,0))</f>
        <v>2002923.2470927574</v>
      </c>
      <c r="AG52" s="40">
        <f>INDEX(人口源表!$1:$1048576,MATCH($B52,人口源表!$A:$A,0),MATCH(AG$1,人口源表!$1:$1,0))-INDEX(城镇人口!$1:$1048576,MATCH($B52,城镇人口!$B:$B,0),MATCH(AG$1,城镇人口!$1:$1,0))</f>
        <v>1965900.9429855291</v>
      </c>
      <c r="AH52" s="40">
        <f>INDEX(人口源表!$1:$1048576,MATCH($B52,人口源表!$A:$A,0),MATCH(AH$1,人口源表!$1:$1,0))-INDEX(城镇人口!$1:$1048576,MATCH($B52,城镇人口!$B:$B,0),MATCH(AH$1,城镇人口!$1:$1,0))</f>
        <v>1928997.689500967</v>
      </c>
      <c r="AI52" s="40">
        <f>INDEX(人口源表!$1:$1048576,MATCH($B52,人口源表!$A:$A,0),MATCH(AI$1,人口源表!$1:$1,0))-INDEX(城镇人口!$1:$1048576,MATCH($B52,城镇人口!$B:$B,0),MATCH(AI$1,城镇人口!$1:$1,0))</f>
        <v>1892236.0122356033</v>
      </c>
      <c r="AJ52" s="40">
        <f>INDEX(人口源表!$1:$1048576,MATCH($B52,人口源表!$A:$A,0),MATCH(AJ$1,人口源表!$1:$1,0))-INDEX(城镇人口!$1:$1048576,MATCH($B52,城镇人口!$B:$B,0),MATCH(AJ$1,城镇人口!$1:$1,0))</f>
        <v>1855630.1225896394</v>
      </c>
      <c r="AK52" s="40">
        <f>INDEX(人口源表!$1:$1048576,MATCH($B52,人口源表!$A:$A,0),MATCH(AK$1,人口源表!$1:$1,0))-INDEX(城镇人口!$1:$1048576,MATCH($B52,城镇人口!$B:$B,0),MATCH(AK$1,城镇人口!$1:$1,0))</f>
        <v>1819186.196004523</v>
      </c>
      <c r="AL52" s="40">
        <f>INDEX(人口源表!$1:$1048576,MATCH($B52,人口源表!$A:$A,0),MATCH(AL$1,人口源表!$1:$1,0))-INDEX(城镇人口!$1:$1048576,MATCH($B52,城镇人口!$B:$B,0),MATCH(AL$1,城镇人口!$1:$1,0))</f>
        <v>1782903.9429684142</v>
      </c>
      <c r="AM52" s="40">
        <f>INDEX(人口源表!$1:$1048576,MATCH($B52,人口源表!$A:$A,0),MATCH(AM$1,人口源表!$1:$1,0))-INDEX(城镇人口!$1:$1048576,MATCH($B52,城镇人口!$B:$B,0),MATCH(AM$1,城镇人口!$1:$1,0))</f>
        <v>1746776.010737963</v>
      </c>
      <c r="AN52" s="40">
        <f>INDEX(人口源表!$1:$1048576,MATCH($B52,人口源表!$A:$A,0),MATCH(AN$1,人口源表!$1:$1,0))-INDEX(城镇人口!$1:$1048576,MATCH($B52,城镇人口!$B:$B,0),MATCH(AN$1,城镇人口!$1:$1,0))</f>
        <v>1710788.7132624639</v>
      </c>
      <c r="AO52" s="40">
        <f>INDEX(人口源表!$1:$1048576,MATCH($B52,人口源表!$A:$A,0),MATCH(AO$1,人口源表!$1:$1,0))-INDEX(城镇人口!$1:$1048576,MATCH($B52,城镇人口!$B:$B,0),MATCH(AO$1,城镇人口!$1:$1,0))</f>
        <v>1674922.7490597833</v>
      </c>
      <c r="AP52" s="40">
        <f>INDEX(人口源表!$1:$1048576,MATCH($B52,人口源表!$A:$A,0),MATCH(AP$1,人口源表!$1:$1,0))-INDEX(城镇人口!$1:$1048576,MATCH($B52,城镇人口!$B:$B,0),MATCH(AP$1,城镇人口!$1:$1,0))</f>
        <v>1639154.1064668773</v>
      </c>
      <c r="AQ52" s="40">
        <f>INDEX(人口源表!$1:$1048576,MATCH($B52,人口源表!$A:$A,0),MATCH(AQ$1,人口源表!$1:$1,0))-INDEX(城镇人口!$1:$1048576,MATCH($B52,城镇人口!$B:$B,0),MATCH(AQ$1,城镇人口!$1:$1,0))</f>
        <v>1603453.5622325074</v>
      </c>
      <c r="AR52" s="40">
        <f>INDEX(人口源表!$1:$1048576,MATCH($B52,人口源表!$A:$A,0),MATCH(AR$1,人口源表!$1:$1,0))-INDEX(城镇人口!$1:$1048576,MATCH($B52,城镇人口!$B:$B,0),MATCH(AR$1,城镇人口!$1:$1,0))</f>
        <v>1567788.018425581</v>
      </c>
      <c r="AS52" s="40">
        <f>INDEX(人口源表!$1:$1048576,MATCH($B52,人口源表!$A:$A,0),MATCH(AS$1,人口源表!$1:$1,0))-INDEX(城镇人口!$1:$1048576,MATCH($B52,城镇人口!$B:$B,0),MATCH(AS$1,城镇人口!$1:$1,0))</f>
        <v>1532120.6295461142</v>
      </c>
      <c r="AT52" s="40">
        <f>INDEX(人口源表!$1:$1048576,MATCH($B52,人口源表!$A:$A,0),MATCH(AT$1,人口源表!$1:$1,0))-INDEX(城镇人口!$1:$1048576,MATCH($B52,城镇人口!$B:$B,0),MATCH(AT$1,城镇人口!$1:$1,0))</f>
        <v>1496411.7217995739</v>
      </c>
      <c r="AU52" s="40">
        <f>INDEX(人口源表!$1:$1048576,MATCH($B52,人口源表!$A:$A,0),MATCH(AU$1,人口源表!$1:$1,0))-INDEX(城镇人口!$1:$1048576,MATCH($B52,城镇人口!$B:$B,0),MATCH(AU$1,城镇人口!$1:$1,0))</f>
        <v>1460618.5752375135</v>
      </c>
      <c r="AV52" s="40">
        <f>INDEX(人口源表!$1:$1048576,MATCH($B52,人口源表!$A:$A,0),MATCH(AV$1,人口源表!$1:$1,0))-INDEX(城镇人口!$1:$1048576,MATCH($B52,城镇人口!$B:$B,0),MATCH(AV$1,城镇人口!$1:$1,0))</f>
        <v>1424697.0987681486</v>
      </c>
    </row>
    <row r="53" spans="1:48" x14ac:dyDescent="0.15">
      <c r="A53" s="4" t="s">
        <v>863</v>
      </c>
      <c r="B53" s="4" t="s">
        <v>128</v>
      </c>
      <c r="C53" s="34">
        <f>VLOOKUP(B53,'[1]2016省城人口总结（根）'!B:C,2,FALSE)/100</f>
        <v>0.52732999999999997</v>
      </c>
      <c r="D53" s="40">
        <f>INDEX(人口源表!$1:$1048576,MATCH($B53,人口源表!$A:$A,0),MATCH(D$1,人口源表!$1:$1,0))-INDEX(城镇人口!$1:$1048576,MATCH($B53,城镇人口!$B:$B,0),MATCH(D$1,城镇人口!$1:$1,0))</f>
        <v>2158915.62042813</v>
      </c>
      <c r="E53" s="40">
        <f>INDEX(人口源表!$1:$1048576,MATCH($B53,人口源表!$A:$A,0),MATCH(E$1,人口源表!$1:$1,0))-INDEX(城镇人口!$1:$1048576,MATCH($B53,城镇人口!$B:$B,0),MATCH(E$1,城镇人口!$1:$1,0))</f>
        <v>2126836.4140624097</v>
      </c>
      <c r="F53" s="40">
        <f>INDEX(人口源表!$1:$1048576,MATCH($B53,人口源表!$A:$A,0),MATCH(F$1,人口源表!$1:$1,0))-INDEX(城镇人口!$1:$1048576,MATCH($B53,城镇人口!$B:$B,0),MATCH(F$1,城镇人口!$1:$1,0))</f>
        <v>2092557.6923581129</v>
      </c>
      <c r="G53" s="40">
        <f>INDEX(人口源表!$1:$1048576,MATCH($B53,人口源表!$A:$A,0),MATCH(G$1,人口源表!$1:$1,0))-INDEX(城镇人口!$1:$1048576,MATCH($B53,城镇人口!$B:$B,0),MATCH(G$1,城镇人口!$1:$1,0))</f>
        <v>1604217.100040307</v>
      </c>
      <c r="H53" s="40">
        <f>INDEX(人口源表!$1:$1048576,MATCH($B53,人口源表!$A:$A,0),MATCH(H$1,人口源表!$1:$1,0))-INDEX(城镇人口!$1:$1048576,MATCH($B53,城镇人口!$B:$B,0),MATCH(H$1,城镇人口!$1:$1,0))</f>
        <v>1579328.0549038819</v>
      </c>
      <c r="I53" s="40">
        <f>INDEX(人口源表!$1:$1048576,MATCH($B53,人口源表!$A:$A,0),MATCH(I$1,人口源表!$1:$1,0))-INDEX(城镇人口!$1:$1048576,MATCH($B53,城镇人口!$B:$B,0),MATCH(I$1,城镇人口!$1:$1,0))</f>
        <v>1565928.8228290835</v>
      </c>
      <c r="J53" s="40">
        <f>INDEX(人口源表!$1:$1048576,MATCH($B53,人口源表!$A:$A,0),MATCH(J$1,人口源表!$1:$1,0))-INDEX(城镇人口!$1:$1048576,MATCH($B53,城镇人口!$B:$B,0),MATCH(J$1,城镇人口!$1:$1,0))</f>
        <v>1550328.9090299555</v>
      </c>
      <c r="K53" s="40">
        <f>INDEX(人口源表!$1:$1048576,MATCH($B53,人口源表!$A:$A,0),MATCH(K$1,人口源表!$1:$1,0))-INDEX(城镇人口!$1:$1048576,MATCH($B53,城镇人口!$B:$B,0),MATCH(K$1,城镇人口!$1:$1,0))</f>
        <v>1532705.9485204737</v>
      </c>
      <c r="L53" s="40">
        <f>INDEX(人口源表!$1:$1048576,MATCH($B53,人口源表!$A:$A,0),MATCH(L$1,人口源表!$1:$1,0))-INDEX(城镇人口!$1:$1048576,MATCH($B53,城镇人口!$B:$B,0),MATCH(L$1,城镇人口!$1:$1,0))</f>
        <v>1513227.5772959841</v>
      </c>
      <c r="M53" s="40">
        <f>INDEX(人口源表!$1:$1048576,MATCH($B53,人口源表!$A:$A,0),MATCH(M$1,人口源表!$1:$1,0))-INDEX(城镇人口!$1:$1048576,MATCH($B53,城镇人口!$B:$B,0),MATCH(M$1,城镇人口!$1:$1,0))</f>
        <v>1492056.1645689132</v>
      </c>
      <c r="N53" s="40">
        <f>INDEX(人口源表!$1:$1048576,MATCH($B53,人口源表!$A:$A,0),MATCH(N$1,人口源表!$1:$1,0))-INDEX(城镇人口!$1:$1048576,MATCH($B53,城镇人口!$B:$B,0),MATCH(N$1,城镇人口!$1:$1,0))</f>
        <v>1469345.5405393355</v>
      </c>
      <c r="O53" s="40">
        <f>INDEX(人口源表!$1:$1048576,MATCH($B53,人口源表!$A:$A,0),MATCH(O$1,人口源表!$1:$1,0))-INDEX(城镇人口!$1:$1048576,MATCH($B53,城镇人口!$B:$B,0),MATCH(O$1,城镇人口!$1:$1,0))</f>
        <v>1445241.5673226886</v>
      </c>
      <c r="P53" s="40">
        <f>INDEX(人口源表!$1:$1048576,MATCH($B53,人口源表!$A:$A,0),MATCH(P$1,人口源表!$1:$1,0))-INDEX(城镇人口!$1:$1048576,MATCH($B53,城镇人口!$B:$B,0),MATCH(P$1,城镇人口!$1:$1,0))</f>
        <v>1419884.2364592445</v>
      </c>
      <c r="Q53" s="40">
        <f>INDEX(人口源表!$1:$1048576,MATCH($B53,人口源表!$A:$A,0),MATCH(Q$1,人口源表!$1:$1,0))-INDEX(城镇人口!$1:$1048576,MATCH($B53,城镇人口!$B:$B,0),MATCH(Q$1,城镇人口!$1:$1,0))</f>
        <v>1393405.3757264004</v>
      </c>
      <c r="R53" s="40">
        <f>INDEX(人口源表!$1:$1048576,MATCH($B53,人口源表!$A:$A,0),MATCH(R$1,人口源表!$1:$1,0))-INDEX(城镇人口!$1:$1048576,MATCH($B53,城镇人口!$B:$B,0),MATCH(R$1,城镇人口!$1:$1,0))</f>
        <v>1365930.3476753687</v>
      </c>
      <c r="S53" s="40">
        <f>INDEX(人口源表!$1:$1048576,MATCH($B53,人口源表!$A:$A,0),MATCH(S$1,人口源表!$1:$1,0))-INDEX(城镇人口!$1:$1048576,MATCH($B53,城镇人口!$B:$B,0),MATCH(S$1,城镇人口!$1:$1,0))</f>
        <v>1348822.4418171956</v>
      </c>
      <c r="T53" s="40">
        <f>INDEX(人口源表!$1:$1048576,MATCH($B53,人口源表!$A:$A,0),MATCH(T$1,人口源表!$1:$1,0))-INDEX(城镇人口!$1:$1048576,MATCH($B53,城镇人口!$B:$B,0),MATCH(T$1,城镇人口!$1:$1,0))</f>
        <v>1331006.1609699097</v>
      </c>
      <c r="U53" s="40">
        <f>INDEX(人口源表!$1:$1048576,MATCH($B53,人口源表!$A:$A,0),MATCH(U$1,人口源表!$1:$1,0))-INDEX(城镇人口!$1:$1048576,MATCH($B53,城镇人口!$B:$B,0),MATCH(U$1,城镇人口!$1:$1,0))</f>
        <v>1312568.2857632581</v>
      </c>
      <c r="V53" s="40">
        <f>INDEX(人口源表!$1:$1048576,MATCH($B53,人口源表!$A:$A,0),MATCH(V$1,人口源表!$1:$1,0))-INDEX(城镇人口!$1:$1048576,MATCH($B53,城镇人口!$B:$B,0),MATCH(V$1,城镇人口!$1:$1,0))</f>
        <v>1293590.5617809417</v>
      </c>
      <c r="W53" s="40">
        <f>INDEX(人口源表!$1:$1048576,MATCH($B53,人口源表!$A:$A,0),MATCH(W$1,人口源表!$1:$1,0))-INDEX(城镇人口!$1:$1048576,MATCH($B53,城镇人口!$B:$B,0),MATCH(W$1,城镇人口!$1:$1,0))</f>
        <v>1274150.1604819261</v>
      </c>
      <c r="X53" s="40">
        <f>INDEX(人口源表!$1:$1048576,MATCH($B53,人口源表!$A:$A,0),MATCH(X$1,人口源表!$1:$1,0))-INDEX(城镇人口!$1:$1048576,MATCH($B53,城镇人口!$B:$B,0),MATCH(X$1,城镇人口!$1:$1,0))</f>
        <v>1254320.1225846843</v>
      </c>
      <c r="Y53" s="40">
        <f>INDEX(人口源表!$1:$1048576,MATCH($B53,人口源表!$A:$A,0),MATCH(Y$1,人口源表!$1:$1,0))-INDEX(城镇人口!$1:$1048576,MATCH($B53,城镇人口!$B:$B,0),MATCH(Y$1,城镇人口!$1:$1,0))</f>
        <v>1234168.01010944</v>
      </c>
      <c r="Z53" s="40">
        <f>INDEX(人口源表!$1:$1048576,MATCH($B53,人口源表!$A:$A,0),MATCH(Z$1,人口源表!$1:$1,0))-INDEX(城镇人口!$1:$1048576,MATCH($B53,城镇人口!$B:$B,0),MATCH(Z$1,城镇人口!$1:$1,0))</f>
        <v>1213757.0973425983</v>
      </c>
      <c r="AA53" s="40">
        <f>INDEX(人口源表!$1:$1048576,MATCH($B53,人口源表!$A:$A,0),MATCH(AA$1,人口源表!$1:$1,0))-INDEX(城镇人口!$1:$1048576,MATCH($B53,城镇人口!$B:$B,0),MATCH(AA$1,城镇人口!$1:$1,0))</f>
        <v>1193147.1573738973</v>
      </c>
      <c r="AB53" s="40">
        <f>INDEX(人口源表!$1:$1048576,MATCH($B53,人口源表!$A:$A,0),MATCH(AB$1,人口源表!$1:$1,0))-INDEX(城镇人口!$1:$1048576,MATCH($B53,城镇人口!$B:$B,0),MATCH(AB$1,城镇人口!$1:$1,0))</f>
        <v>1172392.7962037809</v>
      </c>
      <c r="AC53" s="40">
        <f>INDEX(人口源表!$1:$1048576,MATCH($B53,人口源表!$A:$A,0),MATCH(AC$1,人口源表!$1:$1,0))-INDEX(城镇人口!$1:$1048576,MATCH($B53,城镇人口!$B:$B,0),MATCH(AC$1,城镇人口!$1:$1,0))</f>
        <v>1154259.0499193366</v>
      </c>
      <c r="AD53" s="40">
        <f>INDEX(人口源表!$1:$1048576,MATCH($B53,人口源表!$A:$A,0),MATCH(AD$1,人口源表!$1:$1,0))-INDEX(城镇人口!$1:$1048576,MATCH($B53,城镇人口!$B:$B,0),MATCH(AD$1,城镇人口!$1:$1,0))</f>
        <v>1136055.4695021901</v>
      </c>
      <c r="AE53" s="40">
        <f>INDEX(人口源表!$1:$1048576,MATCH($B53,人口源表!$A:$A,0),MATCH(AE$1,人口源表!$1:$1,0))-INDEX(城镇人口!$1:$1048576,MATCH($B53,城镇人口!$B:$B,0),MATCH(AE$1,城镇人口!$1:$1,0))</f>
        <v>1117823.1205649199</v>
      </c>
      <c r="AF53" s="40">
        <f>INDEX(人口源表!$1:$1048576,MATCH($B53,人口源表!$A:$A,0),MATCH(AF$1,人口源表!$1:$1,0))-INDEX(城镇人口!$1:$1048576,MATCH($B53,城镇人口!$B:$B,0),MATCH(AF$1,城镇人口!$1:$1,0))</f>
        <v>1099599.3426776887</v>
      </c>
      <c r="AG53" s="40">
        <f>INDEX(人口源表!$1:$1048576,MATCH($B53,人口源表!$A:$A,0),MATCH(AG$1,人口源表!$1:$1,0))-INDEX(城镇人口!$1:$1048576,MATCH($B53,城镇人口!$B:$B,0),MATCH(AG$1,城镇人口!$1:$1,0))</f>
        <v>1081418.5047409437</v>
      </c>
      <c r="AH53" s="40">
        <f>INDEX(人口源表!$1:$1048576,MATCH($B53,人口源表!$A:$A,0),MATCH(AH$1,人口源表!$1:$1,0))-INDEX(城镇人口!$1:$1048576,MATCH($B53,城镇人口!$B:$B,0),MATCH(AH$1,城镇人口!$1:$1,0))</f>
        <v>1063311.411171251</v>
      </c>
      <c r="AI53" s="40">
        <f>INDEX(人口源表!$1:$1048576,MATCH($B53,人口源表!$A:$A,0),MATCH(AI$1,人口源表!$1:$1,0))-INDEX(城镇人口!$1:$1048576,MATCH($B53,城镇人口!$B:$B,0),MATCH(AI$1,城镇人口!$1:$1,0))</f>
        <v>1045305.3941543894</v>
      </c>
      <c r="AJ53" s="40">
        <f>INDEX(人口源表!$1:$1048576,MATCH($B53,人口源表!$A:$A,0),MATCH(AJ$1,人口源表!$1:$1,0))-INDEX(城镇人口!$1:$1048576,MATCH($B53,城镇人口!$B:$B,0),MATCH(AJ$1,城镇人口!$1:$1,0))</f>
        <v>1027425.381825754</v>
      </c>
      <c r="AK53" s="40">
        <f>INDEX(人口源表!$1:$1048576,MATCH($B53,人口源表!$A:$A,0),MATCH(AK$1,人口源表!$1:$1,0))-INDEX(城镇人口!$1:$1048576,MATCH($B53,城镇人口!$B:$B,0),MATCH(AK$1,城镇人口!$1:$1,0))</f>
        <v>1009692.0200779047</v>
      </c>
      <c r="AL53" s="40">
        <f>INDEX(人口源表!$1:$1048576,MATCH($B53,人口源表!$A:$A,0),MATCH(AL$1,人口源表!$1:$1,0))-INDEX(城镇人口!$1:$1048576,MATCH($B53,城镇人口!$B:$B,0),MATCH(AL$1,城镇人口!$1:$1,0))</f>
        <v>992123.40535666374</v>
      </c>
      <c r="AM53" s="40">
        <f>INDEX(人口源表!$1:$1048576,MATCH($B53,人口源表!$A:$A,0),MATCH(AM$1,人口源表!$1:$1,0))-INDEX(城镇人口!$1:$1048576,MATCH($B53,城镇人口!$B:$B,0),MATCH(AM$1,城镇人口!$1:$1,0))</f>
        <v>974735.47291949671</v>
      </c>
      <c r="AN53" s="40">
        <f>INDEX(人口源表!$1:$1048576,MATCH($B53,人口源表!$A:$A,0),MATCH(AN$1,人口源表!$1:$1,0))-INDEX(城镇人口!$1:$1048576,MATCH($B53,城镇人口!$B:$B,0),MATCH(AN$1,城镇人口!$1:$1,0))</f>
        <v>957539.5380645222</v>
      </c>
      <c r="AO53" s="40">
        <f>INDEX(人口源表!$1:$1048576,MATCH($B53,人口源表!$A:$A,0),MATCH(AO$1,人口源表!$1:$1,0))-INDEX(城镇人口!$1:$1048576,MATCH($B53,城镇人口!$B:$B,0),MATCH(AO$1,城镇人口!$1:$1,0))</f>
        <v>940546.20463543711</v>
      </c>
      <c r="AP53" s="40">
        <f>INDEX(人口源表!$1:$1048576,MATCH($B53,人口源表!$A:$A,0),MATCH(AP$1,人口源表!$1:$1,0))-INDEX(城镇人口!$1:$1048576,MATCH($B53,城镇人口!$B:$B,0),MATCH(AP$1,城镇人口!$1:$1,0))</f>
        <v>923761.96935264254</v>
      </c>
      <c r="AQ53" s="40">
        <f>INDEX(人口源表!$1:$1048576,MATCH($B53,人口源表!$A:$A,0),MATCH(AQ$1,人口源表!$1:$1,0))-INDEX(城镇人口!$1:$1048576,MATCH($B53,城镇人口!$B:$B,0),MATCH(AQ$1,城镇人口!$1:$1,0))</f>
        <v>907190.9089858965</v>
      </c>
      <c r="AR53" s="40">
        <f>INDEX(人口源表!$1:$1048576,MATCH($B53,人口源表!$A:$A,0),MATCH(AR$1,人口源表!$1:$1,0))-INDEX(城镇人口!$1:$1048576,MATCH($B53,城镇人口!$B:$B,0),MATCH(AR$1,城镇人口!$1:$1,0))</f>
        <v>890835.68223755923</v>
      </c>
      <c r="AS53" s="40">
        <f>INDEX(人口源表!$1:$1048576,MATCH($B53,人口源表!$A:$A,0),MATCH(AS$1,人口源表!$1:$1,0))-INDEX(城镇人口!$1:$1048576,MATCH($B53,城镇人口!$B:$B,0),MATCH(AS$1,城镇人口!$1:$1,0))</f>
        <v>874694.86507638753</v>
      </c>
      <c r="AT53" s="40">
        <f>INDEX(人口源表!$1:$1048576,MATCH($B53,人口源表!$A:$A,0),MATCH(AT$1,人口源表!$1:$1,0))-INDEX(城镇人口!$1:$1048576,MATCH($B53,城镇人口!$B:$B,0),MATCH(AT$1,城镇人口!$1:$1,0))</f>
        <v>858766.41008667019</v>
      </c>
      <c r="AU53" s="40">
        <f>INDEX(人口源表!$1:$1048576,MATCH($B53,人口源表!$A:$A,0),MATCH(AU$1,人口源表!$1:$1,0))-INDEX(城镇人口!$1:$1048576,MATCH($B53,城镇人口!$B:$B,0),MATCH(AU$1,城镇人口!$1:$1,0))</f>
        <v>843045.00491151283</v>
      </c>
      <c r="AV53" s="40">
        <f>INDEX(人口源表!$1:$1048576,MATCH($B53,人口源表!$A:$A,0),MATCH(AV$1,人口源表!$1:$1,0))-INDEX(城镇人口!$1:$1048576,MATCH($B53,城镇人口!$B:$B,0),MATCH(AV$1,城镇人口!$1:$1,0))</f>
        <v>827523.68698893487</v>
      </c>
    </row>
    <row r="54" spans="1:48" x14ac:dyDescent="0.15">
      <c r="A54" s="4" t="s">
        <v>863</v>
      </c>
      <c r="B54" s="4" t="s">
        <v>130</v>
      </c>
      <c r="C54" s="34">
        <f>VLOOKUP(B54,'[1]2016省城人口总结（根）'!B:C,2,FALSE)/100</f>
        <v>0.49934499999999998</v>
      </c>
      <c r="D54" s="40">
        <f>INDEX(人口源表!$1:$1048576,MATCH($B54,人口源表!$A:$A,0),MATCH(D$1,人口源表!$1:$1,0))-INDEX(城镇人口!$1:$1048576,MATCH($B54,城镇人口!$B:$B,0),MATCH(D$1,城镇人口!$1:$1,0))</f>
        <v>1764128.7980969702</v>
      </c>
      <c r="E54" s="40">
        <f>INDEX(人口源表!$1:$1048576,MATCH($B54,人口源表!$A:$A,0),MATCH(E$1,人口源表!$1:$1,0))-INDEX(城镇人口!$1:$1048576,MATCH($B54,城镇人口!$B:$B,0),MATCH(E$1,城镇人口!$1:$1,0))</f>
        <v>1742909.6912559127</v>
      </c>
      <c r="F54" s="40">
        <f>INDEX(人口源表!$1:$1048576,MATCH($B54,人口源表!$A:$A,0),MATCH(F$1,人口源表!$1:$1,0))-INDEX(城镇人口!$1:$1048576,MATCH($B54,城镇人口!$B:$B,0),MATCH(F$1,城镇人口!$1:$1,0))</f>
        <v>1719948.9467458422</v>
      </c>
      <c r="G54" s="40">
        <f>INDEX(人口源表!$1:$1048576,MATCH($B54,人口源表!$A:$A,0),MATCH(G$1,人口源表!$1:$1,0))-INDEX(城镇人口!$1:$1048576,MATCH($B54,城镇人口!$B:$B,0),MATCH(G$1,城镇人口!$1:$1,0))</f>
        <v>856190.41874910658</v>
      </c>
      <c r="H54" s="40">
        <f>INDEX(人口源表!$1:$1048576,MATCH($B54,人口源表!$A:$A,0),MATCH(H$1,人口源表!$1:$1,0))-INDEX(城镇人口!$1:$1048576,MATCH($B54,城镇人口!$B:$B,0),MATCH(H$1,城镇人口!$1:$1,0))</f>
        <v>845253.19833269808</v>
      </c>
      <c r="I54" s="40">
        <f>INDEX(人口源表!$1:$1048576,MATCH($B54,人口源表!$A:$A,0),MATCH(I$1,人口源表!$1:$1,0))-INDEX(城镇人口!$1:$1048576,MATCH($B54,城镇人口!$B:$B,0),MATCH(I$1,城镇人口!$1:$1,0))</f>
        <v>839845.32859912235</v>
      </c>
      <c r="J54" s="40">
        <f>INDEX(人口源表!$1:$1048576,MATCH($B54,人口源表!$A:$A,0),MATCH(J$1,人口源表!$1:$1,0))-INDEX(城镇人口!$1:$1048576,MATCH($B54,城镇人口!$B:$B,0),MATCH(J$1,城镇人口!$1:$1,0))</f>
        <v>833451.91384036408</v>
      </c>
      <c r="K54" s="40">
        <f>INDEX(人口源表!$1:$1048576,MATCH($B54,人口源表!$A:$A,0),MATCH(K$1,人口源表!$1:$1,0))-INDEX(城镇人口!$1:$1048576,MATCH($B54,城镇人口!$B:$B,0),MATCH(K$1,城镇人口!$1:$1,0))</f>
        <v>826132.96356731502</v>
      </c>
      <c r="L54" s="40">
        <f>INDEX(人口源表!$1:$1048576,MATCH($B54,人口源表!$A:$A,0),MATCH(L$1,人口源表!$1:$1,0))-INDEX(城镇人口!$1:$1048576,MATCH($B54,城镇人口!$B:$B,0),MATCH(L$1,城镇人口!$1:$1,0))</f>
        <v>817946.46241323289</v>
      </c>
      <c r="M54" s="40">
        <f>INDEX(人口源表!$1:$1048576,MATCH($B54,人口源表!$A:$A,0),MATCH(M$1,人口源表!$1:$1,0))-INDEX(城镇人口!$1:$1048576,MATCH($B54,城镇人口!$B:$B,0),MATCH(M$1,城镇人口!$1:$1,0))</f>
        <v>808949.70863009128</v>
      </c>
      <c r="N54" s="40">
        <f>INDEX(人口源表!$1:$1048576,MATCH($B54,人口源表!$A:$A,0),MATCH(N$1,人口源表!$1:$1,0))-INDEX(城镇人口!$1:$1048576,MATCH($B54,城镇人口!$B:$B,0),MATCH(N$1,城镇人口!$1:$1,0))</f>
        <v>799197.52195252047</v>
      </c>
      <c r="O54" s="40">
        <f>INDEX(人口源表!$1:$1048576,MATCH($B54,人口源表!$A:$A,0),MATCH(O$1,人口源表!$1:$1,0))-INDEX(城镇人口!$1:$1048576,MATCH($B54,城镇人口!$B:$B,0),MATCH(O$1,城镇人口!$1:$1,0))</f>
        <v>788743.57687115064</v>
      </c>
      <c r="P54" s="40">
        <f>INDEX(人口源表!$1:$1048576,MATCH($B54,人口源表!$A:$A,0),MATCH(P$1,人口源表!$1:$1,0))-INDEX(城镇人口!$1:$1048576,MATCH($B54,城镇人口!$B:$B,0),MATCH(P$1,城镇人口!$1:$1,0))</f>
        <v>777639.52697075135</v>
      </c>
      <c r="Q54" s="40">
        <f>INDEX(人口源表!$1:$1048576,MATCH($B54,人口源表!$A:$A,0),MATCH(Q$1,人口源表!$1:$1,0))-INDEX(城镇人口!$1:$1048576,MATCH($B54,城镇人口!$B:$B,0),MATCH(Q$1,城镇人口!$1:$1,0))</f>
        <v>765935.86099834368</v>
      </c>
      <c r="R54" s="40">
        <f>INDEX(人口源表!$1:$1048576,MATCH($B54,人口源表!$A:$A,0),MATCH(R$1,人口源表!$1:$1,0))-INDEX(城镇人口!$1:$1048576,MATCH($B54,城镇人口!$B:$B,0),MATCH(R$1,城镇人口!$1:$1,0))</f>
        <v>753681.05021573626</v>
      </c>
      <c r="S54" s="40">
        <f>INDEX(人口源表!$1:$1048576,MATCH($B54,人口源表!$A:$A,0),MATCH(S$1,人口源表!$1:$1,0))-INDEX(城镇人口!$1:$1048576,MATCH($B54,城镇人口!$B:$B,0),MATCH(S$1,城镇人口!$1:$1,0))</f>
        <v>746332.89879487106</v>
      </c>
      <c r="T54" s="40">
        <f>INDEX(人口源表!$1:$1048576,MATCH($B54,人口源表!$A:$A,0),MATCH(T$1,人口源表!$1:$1,0))-INDEX(城镇人口!$1:$1048576,MATCH($B54,城镇人口!$B:$B,0),MATCH(T$1,城镇人口!$1:$1,0))</f>
        <v>738573.17285799957</v>
      </c>
      <c r="U54" s="40">
        <f>INDEX(人口源表!$1:$1048576,MATCH($B54,人口源表!$A:$A,0),MATCH(U$1,人口源表!$1:$1,0))-INDEX(城镇人口!$1:$1048576,MATCH($B54,城镇人口!$B:$B,0),MATCH(U$1,城镇人口!$1:$1,0))</f>
        <v>730436.73968664743</v>
      </c>
      <c r="V54" s="40">
        <f>INDEX(人口源表!$1:$1048576,MATCH($B54,人口源表!$A:$A,0),MATCH(V$1,人口源表!$1:$1,0))-INDEX(城镇人口!$1:$1048576,MATCH($B54,城镇人口!$B:$B,0),MATCH(V$1,城镇人口!$1:$1,0))</f>
        <v>721958.18987967959</v>
      </c>
      <c r="W54" s="40">
        <f>INDEX(人口源表!$1:$1048576,MATCH($B54,人口源表!$A:$A,0),MATCH(W$1,人口源表!$1:$1,0))-INDEX(城镇人口!$1:$1048576,MATCH($B54,城镇人口!$B:$B,0),MATCH(W$1,城镇人口!$1:$1,0))</f>
        <v>713170.62846022658</v>
      </c>
      <c r="X54" s="40">
        <f>INDEX(人口源表!$1:$1048576,MATCH($B54,人口源表!$A:$A,0),MATCH(X$1,人口源表!$1:$1,0))-INDEX(城镇人口!$1:$1048576,MATCH($B54,城镇人口!$B:$B,0),MATCH(X$1,城镇人口!$1:$1,0))</f>
        <v>704105.30408326746</v>
      </c>
      <c r="Y54" s="40">
        <f>INDEX(人口源表!$1:$1048576,MATCH($B54,人口源表!$A:$A,0),MATCH(Y$1,人口源表!$1:$1,0))-INDEX(城镇人口!$1:$1048576,MATCH($B54,城镇人口!$B:$B,0),MATCH(Y$1,城镇人口!$1:$1,0))</f>
        <v>694793.97944990103</v>
      </c>
      <c r="Z54" s="40">
        <f>INDEX(人口源表!$1:$1048576,MATCH($B54,人口源表!$A:$A,0),MATCH(Z$1,人口源表!$1:$1,0))-INDEX(城镇人口!$1:$1048576,MATCH($B54,城镇人口!$B:$B,0),MATCH(Z$1,城镇人口!$1:$1,0))</f>
        <v>685265.7898895191</v>
      </c>
      <c r="AA54" s="40">
        <f>INDEX(人口源表!$1:$1048576,MATCH($B54,人口源表!$A:$A,0),MATCH(AA$1,人口源表!$1:$1,0))-INDEX(城镇人口!$1:$1048576,MATCH($B54,城镇人口!$B:$B,0),MATCH(AA$1,城镇人口!$1:$1,0))</f>
        <v>675549.99082057574</v>
      </c>
      <c r="AB54" s="40">
        <f>INDEX(人口源表!$1:$1048576,MATCH($B54,人口源表!$A:$A,0),MATCH(AB$1,人口源表!$1:$1,0))-INDEX(城镇人口!$1:$1048576,MATCH($B54,城镇人口!$B:$B,0),MATCH(AB$1,城镇人口!$1:$1,0))</f>
        <v>665673.64014937566</v>
      </c>
      <c r="AC54" s="40">
        <f>INDEX(人口源表!$1:$1048576,MATCH($B54,人口源表!$A:$A,0),MATCH(AC$1,人口源表!$1:$1,0))-INDEX(城镇人口!$1:$1048576,MATCH($B54,城镇人口!$B:$B,0),MATCH(AC$1,城镇人口!$1:$1,0))</f>
        <v>656991.46345075662</v>
      </c>
      <c r="AD54" s="40">
        <f>INDEX(人口源表!$1:$1048576,MATCH($B54,人口源表!$A:$A,0),MATCH(AD$1,人口源表!$1:$1,0))-INDEX(城镇人口!$1:$1048576,MATCH($B54,城镇人口!$B:$B,0),MATCH(AD$1,城镇人口!$1:$1,0))</f>
        <v>648193.69456374506</v>
      </c>
      <c r="AE54" s="40">
        <f>INDEX(人口源表!$1:$1048576,MATCH($B54,人口源表!$A:$A,0),MATCH(AE$1,人口源表!$1:$1,0))-INDEX(城镇人口!$1:$1048576,MATCH($B54,城镇人口!$B:$B,0),MATCH(AE$1,城镇人口!$1:$1,0))</f>
        <v>639303.31192443636</v>
      </c>
      <c r="AF54" s="40">
        <f>INDEX(人口源表!$1:$1048576,MATCH($B54,人口源表!$A:$A,0),MATCH(AF$1,人口源表!$1:$1,0))-INDEX(城镇人口!$1:$1048576,MATCH($B54,城镇人口!$B:$B,0),MATCH(AF$1,城镇人口!$1:$1,0))</f>
        <v>630342.81630290742</v>
      </c>
      <c r="AG54" s="40">
        <f>INDEX(人口源表!$1:$1048576,MATCH($B54,人口源表!$A:$A,0),MATCH(AG$1,人口源表!$1:$1,0))-INDEX(城镇人口!$1:$1048576,MATCH($B54,城镇人口!$B:$B,0),MATCH(AG$1,城镇人口!$1:$1,0))</f>
        <v>621334.59417497599</v>
      </c>
      <c r="AH54" s="40">
        <f>INDEX(人口源表!$1:$1048576,MATCH($B54,人口源表!$A:$A,0),MATCH(AH$1,人口源表!$1:$1,0))-INDEX(城镇人口!$1:$1048576,MATCH($B54,城镇人口!$B:$B,0),MATCH(AH$1,城镇人口!$1:$1,0))</f>
        <v>612298.70778805506</v>
      </c>
      <c r="AI54" s="40">
        <f>INDEX(人口源表!$1:$1048576,MATCH($B54,人口源表!$A:$A,0),MATCH(AI$1,人口源表!$1:$1,0))-INDEX(城镇人口!$1:$1048576,MATCH($B54,城镇人口!$B:$B,0),MATCH(AI$1,城镇人口!$1:$1,0))</f>
        <v>603255.12927531614</v>
      </c>
      <c r="AJ54" s="40">
        <f>INDEX(人口源表!$1:$1048576,MATCH($B54,人口源表!$A:$A,0),MATCH(AJ$1,人口源表!$1:$1,0))-INDEX(城镇人口!$1:$1048576,MATCH($B54,城镇人口!$B:$B,0),MATCH(AJ$1,城镇人口!$1:$1,0))</f>
        <v>594223.00277789193</v>
      </c>
      <c r="AK54" s="40">
        <f>INDEX(人口源表!$1:$1048576,MATCH($B54,人口源表!$A:$A,0),MATCH(AK$1,人口源表!$1:$1,0))-INDEX(城镇人口!$1:$1048576,MATCH($B54,城镇人口!$B:$B,0),MATCH(AK$1,城镇人口!$1:$1,0))</f>
        <v>585221.01041278185</v>
      </c>
      <c r="AL54" s="40">
        <f>INDEX(人口源表!$1:$1048576,MATCH($B54,人口源表!$A:$A,0),MATCH(AL$1,人口源表!$1:$1,0))-INDEX(城镇人口!$1:$1048576,MATCH($B54,城镇人口!$B:$B,0),MATCH(AL$1,城镇人口!$1:$1,0))</f>
        <v>576265.94410079462</v>
      </c>
      <c r="AM54" s="40">
        <f>INDEX(人口源表!$1:$1048576,MATCH($B54,人口源表!$A:$A,0),MATCH(AM$1,人口源表!$1:$1,0))-INDEX(城镇人口!$1:$1048576,MATCH($B54,城镇人口!$B:$B,0),MATCH(AM$1,城镇人口!$1:$1,0))</f>
        <v>567374.51729492133</v>
      </c>
      <c r="AN54" s="40">
        <f>INDEX(人口源表!$1:$1048576,MATCH($B54,人口源表!$A:$A,0),MATCH(AN$1,人口源表!$1:$1,0))-INDEX(城镇人口!$1:$1048576,MATCH($B54,城镇人口!$B:$B,0),MATCH(AN$1,城镇人口!$1:$1,0))</f>
        <v>558562.2954633045</v>
      </c>
      <c r="AO54" s="40">
        <f>INDEX(人口源表!$1:$1048576,MATCH($B54,人口源表!$A:$A,0),MATCH(AO$1,人口源表!$1:$1,0))-INDEX(城镇人口!$1:$1048576,MATCH($B54,城镇人口!$B:$B,0),MATCH(AO$1,城镇人口!$1:$1,0))</f>
        <v>549844.41360878432</v>
      </c>
      <c r="AP54" s="40">
        <f>INDEX(人口源表!$1:$1048576,MATCH($B54,人口源表!$A:$A,0),MATCH(AP$1,人口源表!$1:$1,0))-INDEX(城镇人口!$1:$1048576,MATCH($B54,城镇人口!$B:$B,0),MATCH(AP$1,城镇人口!$1:$1,0))</f>
        <v>541234.53367571125</v>
      </c>
      <c r="AQ54" s="40">
        <f>INDEX(人口源表!$1:$1048576,MATCH($B54,人口源表!$A:$A,0),MATCH(AQ$1,人口源表!$1:$1,0))-INDEX(城镇人口!$1:$1048576,MATCH($B54,城镇人口!$B:$B,0),MATCH(AQ$1,城镇人口!$1:$1,0))</f>
        <v>532746.59599768883</v>
      </c>
      <c r="AR54" s="40">
        <f>INDEX(人口源表!$1:$1048576,MATCH($B54,人口源表!$A:$A,0),MATCH(AR$1,人口源表!$1:$1,0))-INDEX(城镇人口!$1:$1048576,MATCH($B54,城镇人口!$B:$B,0),MATCH(AR$1,城镇人口!$1:$1,0))</f>
        <v>524392.74328178389</v>
      </c>
      <c r="AS54" s="40">
        <f>INDEX(人口源表!$1:$1048576,MATCH($B54,人口源表!$A:$A,0),MATCH(AS$1,人口源表!$1:$1,0))-INDEX(城镇人口!$1:$1048576,MATCH($B54,城镇人口!$B:$B,0),MATCH(AS$1,城镇人口!$1:$1,0))</f>
        <v>516184.72124181257</v>
      </c>
      <c r="AT54" s="40">
        <f>INDEX(人口源表!$1:$1048576,MATCH($B54,人口源表!$A:$A,0),MATCH(AT$1,人口源表!$1:$1,0))-INDEX(城镇人口!$1:$1048576,MATCH($B54,城镇人口!$B:$B,0),MATCH(AT$1,城镇人口!$1:$1,0))</f>
        <v>508133.53862242063</v>
      </c>
      <c r="AU54" s="40">
        <f>INDEX(人口源表!$1:$1048576,MATCH($B54,人口源表!$A:$A,0),MATCH(AU$1,人口源表!$1:$1,0))-INDEX(城镇人口!$1:$1048576,MATCH($B54,城镇人口!$B:$B,0),MATCH(AU$1,城镇人口!$1:$1,0))</f>
        <v>500249.14220988145</v>
      </c>
      <c r="AV54" s="40">
        <f>INDEX(人口源表!$1:$1048576,MATCH($B54,人口源表!$A:$A,0),MATCH(AV$1,人口源表!$1:$1,0))-INDEX(城镇人口!$1:$1048576,MATCH($B54,城镇人口!$B:$B,0),MATCH(AV$1,城镇人口!$1:$1,0))</f>
        <v>492541.76326366514</v>
      </c>
    </row>
    <row r="55" spans="1:48" x14ac:dyDescent="0.15">
      <c r="A55" s="4" t="s">
        <v>863</v>
      </c>
      <c r="B55" s="4" t="s">
        <v>132</v>
      </c>
      <c r="C55" s="34">
        <f>VLOOKUP(B55,'[1]2016省城人口总结（根）'!B:C,2,FALSE)/100</f>
        <v>0.49934499999999998</v>
      </c>
      <c r="D55" s="40">
        <f>INDEX(人口源表!$1:$1048576,MATCH($B55,人口源表!$A:$A,0),MATCH(D$1,人口源表!$1:$1,0))-INDEX(城镇人口!$1:$1048576,MATCH($B55,城镇人口!$B:$B,0),MATCH(D$1,城镇人口!$1:$1,0))</f>
        <v>607643.39248753828</v>
      </c>
      <c r="E55" s="40">
        <f>INDEX(人口源表!$1:$1048576,MATCH($B55,人口源表!$A:$A,0),MATCH(E$1,人口源表!$1:$1,0))-INDEX(城镇人口!$1:$1048576,MATCH($B55,城镇人口!$B:$B,0),MATCH(E$1,城镇人口!$1:$1,0))</f>
        <v>599666.84913111455</v>
      </c>
      <c r="F55" s="40">
        <f>INDEX(人口源表!$1:$1048576,MATCH($B55,人口源表!$A:$A,0),MATCH(F$1,人口源表!$1:$1,0))-INDEX(城镇人口!$1:$1048576,MATCH($B55,城镇人口!$B:$B,0),MATCH(F$1,城镇人口!$1:$1,0))</f>
        <v>591148.63167876494</v>
      </c>
      <c r="G55" s="40">
        <f>INDEX(人口源表!$1:$1048576,MATCH($B55,人口源表!$A:$A,0),MATCH(G$1,人口源表!$1:$1,0))-INDEX(城镇人口!$1:$1048576,MATCH($B55,城镇人口!$B:$B,0),MATCH(G$1,城镇人口!$1:$1,0))</f>
        <v>470740.353562998</v>
      </c>
      <c r="H55" s="40">
        <f>INDEX(人口源表!$1:$1048576,MATCH($B55,人口源表!$A:$A,0),MATCH(H$1,人口源表!$1:$1,0))-INDEX(城镇人口!$1:$1048576,MATCH($B55,城镇人口!$B:$B,0),MATCH(H$1,城镇人口!$1:$1,0))</f>
        <v>464327.90210778802</v>
      </c>
      <c r="I55" s="40">
        <f>INDEX(人口源表!$1:$1048576,MATCH($B55,人口源表!$A:$A,0),MATCH(I$1,人口源表!$1:$1,0))-INDEX(城镇人口!$1:$1048576,MATCH($B55,城镇人口!$B:$B,0),MATCH(I$1,城镇人口!$1:$1,0))</f>
        <v>460949.10038248124</v>
      </c>
      <c r="J55" s="40">
        <f>INDEX(人口源表!$1:$1048576,MATCH($B55,人口源表!$A:$A,0),MATCH(J$1,人口源表!$1:$1,0))-INDEX(城镇人口!$1:$1048576,MATCH($B55,城镇人口!$B:$B,0),MATCH(J$1,城镇人口!$1:$1,0))</f>
        <v>457022.74400998186</v>
      </c>
      <c r="K55" s="40">
        <f>INDEX(人口源表!$1:$1048576,MATCH($B55,人口源表!$A:$A,0),MATCH(K$1,人口源表!$1:$1,0))-INDEX(城镇人口!$1:$1048576,MATCH($B55,城镇人口!$B:$B,0),MATCH(K$1,城镇人口!$1:$1,0))</f>
        <v>452581.72003972961</v>
      </c>
      <c r="L55" s="40">
        <f>INDEX(人口源表!$1:$1048576,MATCH($B55,人口源表!$A:$A,0),MATCH(L$1,人口源表!$1:$1,0))-INDEX(城镇人口!$1:$1048576,MATCH($B55,城镇人口!$B:$B,0),MATCH(L$1,城镇人口!$1:$1,0))</f>
        <v>447659.2310532782</v>
      </c>
      <c r="M55" s="40">
        <f>INDEX(人口源表!$1:$1048576,MATCH($B55,人口源表!$A:$A,0),MATCH(M$1,人口源表!$1:$1,0))-INDEX(城镇人口!$1:$1048576,MATCH($B55,城镇人口!$B:$B,0),MATCH(M$1,城镇人口!$1:$1,0))</f>
        <v>442286.09147267055</v>
      </c>
      <c r="N55" s="40">
        <f>INDEX(人口源表!$1:$1048576,MATCH($B55,人口源表!$A:$A,0),MATCH(N$1,人口源表!$1:$1,0))-INDEX(城镇人口!$1:$1048576,MATCH($B55,城镇人口!$B:$B,0),MATCH(N$1,城镇人口!$1:$1,0))</f>
        <v>436493.85210742685</v>
      </c>
      <c r="O55" s="40">
        <f>INDEX(人口源表!$1:$1048576,MATCH($B55,人口源表!$A:$A,0),MATCH(O$1,人口源表!$1:$1,0))-INDEX(城镇人口!$1:$1048576,MATCH($B55,城镇人口!$B:$B,0),MATCH(O$1,城镇人口!$1:$1,0))</f>
        <v>430312.56234887382</v>
      </c>
      <c r="P55" s="40">
        <f>INDEX(人口源表!$1:$1048576,MATCH($B55,人口源表!$A:$A,0),MATCH(P$1,人口源表!$1:$1,0))-INDEX(城镇人口!$1:$1048576,MATCH($B55,城镇人口!$B:$B,0),MATCH(P$1,城镇人口!$1:$1,0))</f>
        <v>423772.49510717089</v>
      </c>
      <c r="Q55" s="40">
        <f>INDEX(人口源表!$1:$1048576,MATCH($B55,人口源表!$A:$A,0),MATCH(Q$1,人口源表!$1:$1,0))-INDEX(城镇人口!$1:$1048576,MATCH($B55,城镇人口!$B:$B,0),MATCH(Q$1,城镇人口!$1:$1,0))</f>
        <v>416901.57672609179</v>
      </c>
      <c r="R55" s="40">
        <f>INDEX(人口源表!$1:$1048576,MATCH($B55,人口源表!$A:$A,0),MATCH(R$1,人口源表!$1:$1,0))-INDEX(城镇人口!$1:$1048576,MATCH($B55,城镇人口!$B:$B,0),MATCH(R$1,城镇人口!$1:$1,0))</f>
        <v>409728.35393314401</v>
      </c>
      <c r="S55" s="40">
        <f>INDEX(人口源表!$1:$1048576,MATCH($B55,人口源表!$A:$A,0),MATCH(S$1,人口源表!$1:$1,0))-INDEX(城镇人口!$1:$1048576,MATCH($B55,城镇人口!$B:$B,0),MATCH(S$1,城镇人口!$1:$1,0))</f>
        <v>405217.29332936078</v>
      </c>
      <c r="T55" s="40">
        <f>INDEX(人口源表!$1:$1048576,MATCH($B55,人口源表!$A:$A,0),MATCH(T$1,人口源表!$1:$1,0))-INDEX(城镇人口!$1:$1048576,MATCH($B55,城镇人口!$B:$B,0),MATCH(T$1,城镇人口!$1:$1,0))</f>
        <v>400475.0837556998</v>
      </c>
      <c r="U55" s="40">
        <f>INDEX(人口源表!$1:$1048576,MATCH($B55,人口源表!$A:$A,0),MATCH(U$1,人口源表!$1:$1,0))-INDEX(城镇人口!$1:$1048576,MATCH($B55,城镇人口!$B:$B,0),MATCH(U$1,城镇人口!$1:$1,0))</f>
        <v>395521.95222524274</v>
      </c>
      <c r="V55" s="40">
        <f>INDEX(人口源表!$1:$1048576,MATCH($B55,人口源表!$A:$A,0),MATCH(V$1,人口源表!$1:$1,0))-INDEX(城镇人口!$1:$1048576,MATCH($B55,城镇人口!$B:$B,0),MATCH(V$1,城镇人口!$1:$1,0))</f>
        <v>390378.13421428925</v>
      </c>
      <c r="W55" s="40">
        <f>INDEX(人口源表!$1:$1048576,MATCH($B55,人口源表!$A:$A,0),MATCH(W$1,人口源表!$1:$1,0))-INDEX(城镇人口!$1:$1048576,MATCH($B55,城镇人口!$B:$B,0),MATCH(W$1,城镇人口!$1:$1,0))</f>
        <v>385062.66849273897</v>
      </c>
      <c r="X55" s="40">
        <f>INDEX(人口源表!$1:$1048576,MATCH($B55,人口源表!$A:$A,0),MATCH(X$1,人口源表!$1:$1,0))-INDEX(城镇人口!$1:$1048576,MATCH($B55,城镇人口!$B:$B,0),MATCH(X$1,城镇人口!$1:$1,0))</f>
        <v>379594.59802768845</v>
      </c>
      <c r="Y55" s="40">
        <f>INDEX(人口源表!$1:$1048576,MATCH($B55,人口源表!$A:$A,0),MATCH(Y$1,人口源表!$1:$1,0))-INDEX(城镇人口!$1:$1048576,MATCH($B55,城镇人口!$B:$B,0),MATCH(Y$1,城镇人口!$1:$1,0))</f>
        <v>373992.56079106417</v>
      </c>
      <c r="Z55" s="40">
        <f>INDEX(人口源表!$1:$1048576,MATCH($B55,人口源表!$A:$A,0),MATCH(Z$1,人口源表!$1:$1,0))-INDEX(城镇人口!$1:$1048576,MATCH($B55,城镇人口!$B:$B,0),MATCH(Z$1,城镇人口!$1:$1,0))</f>
        <v>368274.01273118809</v>
      </c>
      <c r="AA55" s="40">
        <f>INDEX(人口源表!$1:$1048576,MATCH($B55,人口源表!$A:$A,0),MATCH(AA$1,人口源表!$1:$1,0))-INDEX(城镇人口!$1:$1048576,MATCH($B55,城镇人口!$B:$B,0),MATCH(AA$1,城镇人口!$1:$1,0))</f>
        <v>362456.4016261386</v>
      </c>
      <c r="AB55" s="40">
        <f>INDEX(人口源表!$1:$1048576,MATCH($B55,人口源表!$A:$A,0),MATCH(AB$1,人口源表!$1:$1,0))-INDEX(城镇人口!$1:$1048576,MATCH($B55,城镇人口!$B:$B,0),MATCH(AB$1,城镇人口!$1:$1,0))</f>
        <v>356556.38713836146</v>
      </c>
      <c r="AC55" s="40">
        <f>INDEX(人口源表!$1:$1048576,MATCH($B55,人口源表!$A:$A,0),MATCH(AC$1,人口源表!$1:$1,0))-INDEX(城镇人口!$1:$1048576,MATCH($B55,城镇人口!$B:$B,0),MATCH(AC$1,城镇人口!$1:$1,0))</f>
        <v>351300.66263490252</v>
      </c>
      <c r="AD55" s="40">
        <f>INDEX(人口源表!$1:$1048576,MATCH($B55,人口源表!$A:$A,0),MATCH(AD$1,人口源表!$1:$1,0))-INDEX(城镇人口!$1:$1048576,MATCH($B55,城镇人口!$B:$B,0),MATCH(AD$1,城镇人口!$1:$1,0))</f>
        <v>345988.08861649712</v>
      </c>
      <c r="AE55" s="40">
        <f>INDEX(人口源表!$1:$1048576,MATCH($B55,人口源表!$A:$A,0),MATCH(AE$1,人口源表!$1:$1,0))-INDEX(城镇人口!$1:$1048576,MATCH($B55,城镇人口!$B:$B,0),MATCH(AE$1,城镇人口!$1:$1,0))</f>
        <v>340633.52613208629</v>
      </c>
      <c r="AF55" s="40">
        <f>INDEX(人口源表!$1:$1048576,MATCH($B55,人口源表!$A:$A,0),MATCH(AF$1,人口源表!$1:$1,0))-INDEX(城镇人口!$1:$1048576,MATCH($B55,城镇人口!$B:$B,0),MATCH(AF$1,城镇人口!$1:$1,0))</f>
        <v>335250.77774516423</v>
      </c>
      <c r="AG55" s="40">
        <f>INDEX(人口源表!$1:$1048576,MATCH($B55,人口源表!$A:$A,0),MATCH(AG$1,人口源表!$1:$1,0))-INDEX(城镇人口!$1:$1048576,MATCH($B55,城镇人口!$B:$B,0),MATCH(AG$1,城镇人口!$1:$1,0))</f>
        <v>329853.71208672994</v>
      </c>
      <c r="AH55" s="40">
        <f>INDEX(人口源表!$1:$1048576,MATCH($B55,人口源表!$A:$A,0),MATCH(AH$1,人口源表!$1:$1,0))-INDEX(城镇人口!$1:$1048576,MATCH($B55,城镇人口!$B:$B,0),MATCH(AH$1,城镇人口!$1:$1,0))</f>
        <v>324455.88348990364</v>
      </c>
      <c r="AI55" s="40">
        <f>INDEX(人口源表!$1:$1048576,MATCH($B55,人口源表!$A:$A,0),MATCH(AI$1,人口源表!$1:$1,0))-INDEX(城镇人口!$1:$1048576,MATCH($B55,城镇人口!$B:$B,0),MATCH(AI$1,城镇人口!$1:$1,0))</f>
        <v>319069.80264390563</v>
      </c>
      <c r="AJ55" s="40">
        <f>INDEX(人口源表!$1:$1048576,MATCH($B55,人口源表!$A:$A,0),MATCH(AJ$1,人口源表!$1:$1,0))-INDEX(城镇人口!$1:$1048576,MATCH($B55,城镇人口!$B:$B,0),MATCH(AJ$1,城镇人口!$1:$1,0))</f>
        <v>313708.40068514843</v>
      </c>
      <c r="AK55" s="40">
        <f>INDEX(人口源表!$1:$1048576,MATCH($B55,人口源表!$A:$A,0),MATCH(AK$1,人口源表!$1:$1,0))-INDEX(城镇人口!$1:$1048576,MATCH($B55,城镇人口!$B:$B,0),MATCH(AK$1,城镇人口!$1:$1,0))</f>
        <v>308383.56877912441</v>
      </c>
      <c r="AL55" s="40">
        <f>INDEX(人口源表!$1:$1048576,MATCH($B55,人口源表!$A:$A,0),MATCH(AL$1,人口源表!$1:$1,0))-INDEX(城镇人口!$1:$1048576,MATCH($B55,城镇人口!$B:$B,0),MATCH(AL$1,城镇人口!$1:$1,0))</f>
        <v>303106.53519447159</v>
      </c>
      <c r="AM55" s="40">
        <f>INDEX(人口源表!$1:$1048576,MATCH($B55,人口源表!$A:$A,0),MATCH(AM$1,人口源表!$1:$1,0))-INDEX(城镇人口!$1:$1048576,MATCH($B55,城镇人口!$B:$B,0),MATCH(AM$1,城镇人口!$1:$1,0))</f>
        <v>297888.93509290647</v>
      </c>
      <c r="AN55" s="40">
        <f>INDEX(人口源表!$1:$1048576,MATCH($B55,人口源表!$A:$A,0),MATCH(AN$1,人口源表!$1:$1,0))-INDEX(城镇人口!$1:$1048576,MATCH($B55,城镇人口!$B:$B,0),MATCH(AN$1,城镇人口!$1:$1,0))</f>
        <v>292741.3790018264</v>
      </c>
      <c r="AO55" s="40">
        <f>INDEX(人口源表!$1:$1048576,MATCH($B55,人口源表!$A:$A,0),MATCH(AO$1,人口源表!$1:$1,0))-INDEX(城镇人口!$1:$1048576,MATCH($B55,城镇人口!$B:$B,0),MATCH(AO$1,城镇人口!$1:$1,0))</f>
        <v>287674.17150799441</v>
      </c>
      <c r="AP55" s="40">
        <f>INDEX(人口源表!$1:$1048576,MATCH($B55,人口源表!$A:$A,0),MATCH(AP$1,人口源表!$1:$1,0))-INDEX(城镇人口!$1:$1048576,MATCH($B55,城镇人口!$B:$B,0),MATCH(AP$1,城镇人口!$1:$1,0))</f>
        <v>282697.30838028225</v>
      </c>
      <c r="AQ55" s="40">
        <f>INDEX(人口源表!$1:$1048576,MATCH($B55,人口源表!$A:$A,0),MATCH(AQ$1,人口源表!$1:$1,0))-INDEX(城镇人口!$1:$1048576,MATCH($B55,城镇人口!$B:$B,0),MATCH(AQ$1,城镇人口!$1:$1,0))</f>
        <v>277820.12995816313</v>
      </c>
      <c r="AR55" s="40">
        <f>INDEX(人口源表!$1:$1048576,MATCH($B55,人口源表!$A:$A,0),MATCH(AR$1,人口源表!$1:$1,0))-INDEX(城镇人口!$1:$1048576,MATCH($B55,城镇人口!$B:$B,0),MATCH(AR$1,城镇人口!$1:$1,0))</f>
        <v>273051.67184093187</v>
      </c>
      <c r="AS55" s="40">
        <f>INDEX(人口源表!$1:$1048576,MATCH($B55,人口源表!$A:$A,0),MATCH(AS$1,人口源表!$1:$1,0))-INDEX(城镇人口!$1:$1048576,MATCH($B55,城镇人口!$B:$B,0),MATCH(AS$1,城镇人口!$1:$1,0))</f>
        <v>268401.00079286739</v>
      </c>
      <c r="AT55" s="40">
        <f>INDEX(人口源表!$1:$1048576,MATCH($B55,人口源表!$A:$A,0),MATCH(AT$1,人口源表!$1:$1,0))-INDEX(城镇人口!$1:$1048576,MATCH($B55,城镇人口!$B:$B,0),MATCH(AT$1,城镇人口!$1:$1,0))</f>
        <v>263875.85436113639</v>
      </c>
      <c r="AU55" s="40">
        <f>INDEX(人口源表!$1:$1048576,MATCH($B55,人口源表!$A:$A,0),MATCH(AU$1,人口源表!$1:$1,0))-INDEX(城镇人口!$1:$1048576,MATCH($B55,城镇人口!$B:$B,0),MATCH(AU$1,城镇人口!$1:$1,0))</f>
        <v>259484.34422146721</v>
      </c>
      <c r="AV55" s="40">
        <f>INDEX(人口源表!$1:$1048576,MATCH($B55,人口源表!$A:$A,0),MATCH(AV$1,人口源表!$1:$1,0))-INDEX(城镇人口!$1:$1048576,MATCH($B55,城镇人口!$B:$B,0),MATCH(AV$1,城镇人口!$1:$1,0))</f>
        <v>255233.93459210434</v>
      </c>
    </row>
    <row r="56" spans="1:48" x14ac:dyDescent="0.15">
      <c r="A56" s="4" t="s">
        <v>863</v>
      </c>
      <c r="B56" s="4" t="s">
        <v>134</v>
      </c>
      <c r="C56" s="34">
        <f>VLOOKUP(B56,'[1]2016省城人口总结（根）'!B:C,2,FALSE)/100</f>
        <v>0.49934499999999998</v>
      </c>
      <c r="D56" s="40">
        <f>INDEX(人口源表!$1:$1048576,MATCH($B56,人口源表!$A:$A,0),MATCH(D$1,人口源表!$1:$1,0))-INDEX(城镇人口!$1:$1048576,MATCH($B56,城镇人口!$B:$B,0),MATCH(D$1,城镇人口!$1:$1,0))</f>
        <v>1206251.1829820711</v>
      </c>
      <c r="E56" s="40">
        <f>INDEX(人口源表!$1:$1048576,MATCH($B56,人口源表!$A:$A,0),MATCH(E$1,人口源表!$1:$1,0))-INDEX(城镇人口!$1:$1048576,MATCH($B56,城镇人口!$B:$B,0),MATCH(E$1,城镇人口!$1:$1,0))</f>
        <v>1191109.4594009828</v>
      </c>
      <c r="F56" s="40">
        <f>INDEX(人口源表!$1:$1048576,MATCH($B56,人口源表!$A:$A,0),MATCH(F$1,人口源表!$1:$1,0))-INDEX(城镇人口!$1:$1048576,MATCH($B56,城镇人口!$B:$B,0),MATCH(F$1,城镇人口!$1:$1,0))</f>
        <v>1174804.495706802</v>
      </c>
      <c r="G56" s="40">
        <f>INDEX(人口源表!$1:$1048576,MATCH($B56,人口源表!$A:$A,0),MATCH(G$1,人口源表!$1:$1,0))-INDEX(城镇人口!$1:$1048576,MATCH($B56,城镇人口!$B:$B,0),MATCH(G$1,城镇人口!$1:$1,0))</f>
        <v>855135.08441538643</v>
      </c>
      <c r="H56" s="40">
        <f>INDEX(人口源表!$1:$1048576,MATCH($B56,人口源表!$A:$A,0),MATCH(H$1,人口源表!$1:$1,0))-INDEX(城镇人口!$1:$1048576,MATCH($B56,城镇人口!$B:$B,0),MATCH(H$1,城镇人口!$1:$1,0))</f>
        <v>844028.14846773085</v>
      </c>
      <c r="I56" s="40">
        <f>INDEX(人口源表!$1:$1048576,MATCH($B56,人口源表!$A:$A,0),MATCH(I$1,人口源表!$1:$1,0))-INDEX(城镇人口!$1:$1048576,MATCH($B56,城镇人口!$B:$B,0),MATCH(I$1,城镇人口!$1:$1,0))</f>
        <v>838302.79961884988</v>
      </c>
      <c r="J56" s="40">
        <f>INDEX(人口源表!$1:$1048576,MATCH($B56,人口源表!$A:$A,0),MATCH(J$1,人口源表!$1:$1,0))-INDEX(城镇人口!$1:$1048576,MATCH($B56,城镇人口!$B:$B,0),MATCH(J$1,城镇人口!$1:$1,0))</f>
        <v>831471.03341121867</v>
      </c>
      <c r="K56" s="40">
        <f>INDEX(人口源表!$1:$1048576,MATCH($B56,人口源表!$A:$A,0),MATCH(K$1,人口源表!$1:$1,0))-INDEX(城镇人口!$1:$1048576,MATCH($B56,城镇人口!$B:$B,0),MATCH(K$1,城镇人口!$1:$1,0))</f>
        <v>823613.3402399132</v>
      </c>
      <c r="L56" s="40">
        <f>INDEX(人口源表!$1:$1048576,MATCH($B56,人口源表!$A:$A,0),MATCH(L$1,人口源表!$1:$1,0))-INDEX(城镇人口!$1:$1048576,MATCH($B56,城镇人口!$B:$B,0),MATCH(L$1,城镇人口!$1:$1,0))</f>
        <v>814804.84453096648</v>
      </c>
      <c r="M56" s="40">
        <f>INDEX(人口源表!$1:$1048576,MATCH($B56,人口源表!$A:$A,0),MATCH(M$1,人口源表!$1:$1,0))-INDEX(城镇人口!$1:$1048576,MATCH($B56,城镇人口!$B:$B,0),MATCH(M$1,城镇人口!$1:$1,0))</f>
        <v>805120.30069378507</v>
      </c>
      <c r="N56" s="40">
        <f>INDEX(人口源表!$1:$1048576,MATCH($B56,人口源表!$A:$A,0),MATCH(N$1,人口源表!$1:$1,0))-INDEX(城镇人口!$1:$1048576,MATCH($B56,城镇人口!$B:$B,0),MATCH(N$1,城镇人口!$1:$1,0))</f>
        <v>794629.19957169797</v>
      </c>
      <c r="O56" s="40">
        <f>INDEX(人口源表!$1:$1048576,MATCH($B56,人口源表!$A:$A,0),MATCH(O$1,人口源表!$1:$1,0))-INDEX(城镇人口!$1:$1048576,MATCH($B56,城镇人口!$B:$B,0),MATCH(O$1,城镇人口!$1:$1,0))</f>
        <v>783399.79091046867</v>
      </c>
      <c r="P56" s="40">
        <f>INDEX(人口源表!$1:$1048576,MATCH($B56,人口源表!$A:$A,0),MATCH(P$1,人口源表!$1:$1,0))-INDEX(城镇人口!$1:$1048576,MATCH($B56,城镇人口!$B:$B,0),MATCH(P$1,城镇人口!$1:$1,0))</f>
        <v>771496.47926761978</v>
      </c>
      <c r="Q56" s="40">
        <f>INDEX(人口源表!$1:$1048576,MATCH($B56,人口源表!$A:$A,0),MATCH(Q$1,人口源表!$1:$1,0))-INDEX(城镇人口!$1:$1048576,MATCH($B56,城镇人口!$B:$B,0),MATCH(Q$1,城镇人口!$1:$1,0))</f>
        <v>758981.99960663263</v>
      </c>
      <c r="R56" s="40">
        <f>INDEX(人口源表!$1:$1048576,MATCH($B56,人口源表!$A:$A,0),MATCH(R$1,人口源表!$1:$1,0))-INDEX(城镇人口!$1:$1048576,MATCH($B56,城镇人口!$B:$B,0),MATCH(R$1,城镇人口!$1:$1,0))</f>
        <v>745915.73177339369</v>
      </c>
      <c r="S56" s="40">
        <f>INDEX(人口源表!$1:$1048576,MATCH($B56,人口源表!$A:$A,0),MATCH(S$1,人口源表!$1:$1,0))-INDEX(城镇人口!$1:$1048576,MATCH($B56,城镇人口!$B:$B,0),MATCH(S$1,城镇人口!$1:$1,0))</f>
        <v>737702.1193326232</v>
      </c>
      <c r="T56" s="40">
        <f>INDEX(人口源表!$1:$1048576,MATCH($B56,人口源表!$A:$A,0),MATCH(T$1,人口源表!$1:$1,0))-INDEX(城镇人口!$1:$1048576,MATCH($B56,城镇人口!$B:$B,0),MATCH(T$1,城镇人口!$1:$1,0))</f>
        <v>729079.73047511186</v>
      </c>
      <c r="U56" s="40">
        <f>INDEX(人口源表!$1:$1048576,MATCH($B56,人口源表!$A:$A,0),MATCH(U$1,人口源表!$1:$1,0))-INDEX(城镇人口!$1:$1048576,MATCH($B56,城镇人口!$B:$B,0),MATCH(U$1,城镇人口!$1:$1,0))</f>
        <v>720090.99420252885</v>
      </c>
      <c r="V56" s="40">
        <f>INDEX(人口源表!$1:$1048576,MATCH($B56,人口源表!$A:$A,0),MATCH(V$1,人口源表!$1:$1,0))-INDEX(城镇人口!$1:$1048576,MATCH($B56,城镇人口!$B:$B,0),MATCH(V$1,城镇人口!$1:$1,0))</f>
        <v>710775.86019836669</v>
      </c>
      <c r="W56" s="40">
        <f>INDEX(人口源表!$1:$1048576,MATCH($B56,人口源表!$A:$A,0),MATCH(W$1,人口源表!$1:$1,0))-INDEX(城镇人口!$1:$1048576,MATCH($B56,城镇人口!$B:$B,0),MATCH(W$1,城镇人口!$1:$1,0))</f>
        <v>701174.21758876974</v>
      </c>
      <c r="X56" s="40">
        <f>INDEX(人口源表!$1:$1048576,MATCH($B56,人口源表!$A:$A,0),MATCH(X$1,人口源表!$1:$1,0))-INDEX(城镇人口!$1:$1048576,MATCH($B56,城镇人口!$B:$B,0),MATCH(X$1,城镇人口!$1:$1,0))</f>
        <v>691321.54186925432</v>
      </c>
      <c r="Y56" s="40">
        <f>INDEX(人口源表!$1:$1048576,MATCH($B56,人口源表!$A:$A,0),MATCH(Y$1,人口源表!$1:$1,0))-INDEX(城镇人口!$1:$1048576,MATCH($B56,城镇人口!$B:$B,0),MATCH(Y$1,城镇人口!$1:$1,0))</f>
        <v>681253.68761286605</v>
      </c>
      <c r="Z56" s="40">
        <f>INDEX(人口源表!$1:$1048576,MATCH($B56,人口源表!$A:$A,0),MATCH(Z$1,人口源表!$1:$1,0))-INDEX(城镇人口!$1:$1048576,MATCH($B56,城镇人口!$B:$B,0),MATCH(Z$1,城镇人口!$1:$1,0))</f>
        <v>671003.35948052537</v>
      </c>
      <c r="AA56" s="40">
        <f>INDEX(人口源表!$1:$1048576,MATCH($B56,人口源表!$A:$A,0),MATCH(AA$1,人口源表!$1:$1,0))-INDEX(城镇人口!$1:$1048576,MATCH($B56,城镇人口!$B:$B,0),MATCH(AA$1,城镇人口!$1:$1,0))</f>
        <v>660602.10769879888</v>
      </c>
      <c r="AB56" s="40">
        <f>INDEX(人口源表!$1:$1048576,MATCH($B56,人口源表!$A:$A,0),MATCH(AB$1,人口源表!$1:$1,0))-INDEX(城镇人口!$1:$1048576,MATCH($B56,城镇人口!$B:$B,0),MATCH(AB$1,城镇人口!$1:$1,0))</f>
        <v>650079.1943789497</v>
      </c>
      <c r="AC56" s="40">
        <f>INDEX(人口源表!$1:$1048576,MATCH($B56,人口源表!$A:$A,0),MATCH(AC$1,人口源表!$1:$1,0))-INDEX(城镇人口!$1:$1048576,MATCH($B56,城镇人口!$B:$B,0),MATCH(AC$1,城镇人口!$1:$1,0))</f>
        <v>640758.26998516102</v>
      </c>
      <c r="AD56" s="40">
        <f>INDEX(人口源表!$1:$1048576,MATCH($B56,人口源表!$A:$A,0),MATCH(AD$1,人口源表!$1:$1,0))-INDEX(城镇人口!$1:$1048576,MATCH($B56,城镇人口!$B:$B,0),MATCH(AD$1,城镇人口!$1:$1,0))</f>
        <v>631359.00950070191</v>
      </c>
      <c r="AE56" s="40">
        <f>INDEX(人口源表!$1:$1048576,MATCH($B56,人口源表!$A:$A,0),MATCH(AE$1,人口源表!$1:$1,0))-INDEX(城镇人口!$1:$1048576,MATCH($B56,城镇人口!$B:$B,0),MATCH(AE$1,城镇人口!$1:$1,0))</f>
        <v>621905.41209993337</v>
      </c>
      <c r="AF56" s="40">
        <f>INDEX(人口源表!$1:$1048576,MATCH($B56,人口源表!$A:$A,0),MATCH(AF$1,人口源表!$1:$1,0))-INDEX(城镇人口!$1:$1048576,MATCH($B56,城镇人口!$B:$B,0),MATCH(AF$1,城镇人口!$1:$1,0))</f>
        <v>612419.10614751396</v>
      </c>
      <c r="AG56" s="40">
        <f>INDEX(人口源表!$1:$1048576,MATCH($B56,人口源表!$A:$A,0),MATCH(AG$1,人口源表!$1:$1,0))-INDEX(城镇人口!$1:$1048576,MATCH($B56,城镇人口!$B:$B,0),MATCH(AG$1,城镇人口!$1:$1,0))</f>
        <v>602921.61129310902</v>
      </c>
      <c r="AH56" s="40">
        <f>INDEX(人口源表!$1:$1048576,MATCH($B56,人口源表!$A:$A,0),MATCH(AH$1,人口源表!$1:$1,0))-INDEX(城镇人口!$1:$1048576,MATCH($B56,城镇人口!$B:$B,0),MATCH(AH$1,城镇人口!$1:$1,0))</f>
        <v>593431.76303411275</v>
      </c>
      <c r="AI56" s="40">
        <f>INDEX(人口源表!$1:$1048576,MATCH($B56,人口源表!$A:$A,0),MATCH(AI$1,人口源表!$1:$1,0))-INDEX(城镇人口!$1:$1048576,MATCH($B56,城镇人口!$B:$B,0),MATCH(AI$1,城镇人口!$1:$1,0))</f>
        <v>583967.595678885</v>
      </c>
      <c r="AJ56" s="40">
        <f>INDEX(人口源表!$1:$1048576,MATCH($B56,人口源表!$A:$A,0),MATCH(AJ$1,人口源表!$1:$1,0))-INDEX(城镇人口!$1:$1048576,MATCH($B56,城镇人口!$B:$B,0),MATCH(AJ$1,城镇人口!$1:$1,0))</f>
        <v>574545.62863432732</v>
      </c>
      <c r="AK56" s="40">
        <f>INDEX(人口源表!$1:$1048576,MATCH($B56,人口源表!$A:$A,0),MATCH(AK$1,人口源表!$1:$1,0))-INDEX(城镇人口!$1:$1048576,MATCH($B56,城镇人口!$B:$B,0),MATCH(AK$1,城镇人口!$1:$1,0))</f>
        <v>565180.54008255957</v>
      </c>
      <c r="AL56" s="40">
        <f>INDEX(人口源表!$1:$1048576,MATCH($B56,人口源表!$A:$A,0),MATCH(AL$1,人口源表!$1:$1,0))-INDEX(城镇人口!$1:$1048576,MATCH($B56,城镇人口!$B:$B,0),MATCH(AL$1,城镇人口!$1:$1,0))</f>
        <v>555886.99122353503</v>
      </c>
      <c r="AM56" s="40">
        <f>INDEX(人口源表!$1:$1048576,MATCH($B56,人口源表!$A:$A,0),MATCH(AM$1,人口源表!$1:$1,0))-INDEX(城镇人口!$1:$1048576,MATCH($B56,城镇人口!$B:$B,0),MATCH(AM$1,城镇人口!$1:$1,0))</f>
        <v>546677.13598055171</v>
      </c>
      <c r="AN56" s="40">
        <f>INDEX(人口源表!$1:$1048576,MATCH($B56,人口源表!$A:$A,0),MATCH(AN$1,人口源表!$1:$1,0))-INDEX(城镇人口!$1:$1048576,MATCH($B56,城镇人口!$B:$B,0),MATCH(AN$1,城镇人口!$1:$1,0))</f>
        <v>537562.44587148773</v>
      </c>
      <c r="AO56" s="40">
        <f>INDEX(人口源表!$1:$1048576,MATCH($B56,人口源表!$A:$A,0),MATCH(AO$1,人口源表!$1:$1,0))-INDEX(城镇人口!$1:$1048576,MATCH($B56,城镇人口!$B:$B,0),MATCH(AO$1,城镇人口!$1:$1,0))</f>
        <v>528552.67321513849</v>
      </c>
      <c r="AP56" s="40">
        <f>INDEX(人口源表!$1:$1048576,MATCH($B56,人口源表!$A:$A,0),MATCH(AP$1,人口源表!$1:$1,0))-INDEX(城镇人口!$1:$1048576,MATCH($B56,城镇人口!$B:$B,0),MATCH(AP$1,城镇人口!$1:$1,0))</f>
        <v>519656.93572236504</v>
      </c>
      <c r="AQ56" s="40">
        <f>INDEX(人口源表!$1:$1048576,MATCH($B56,人口源表!$A:$A,0),MATCH(AQ$1,人口源表!$1:$1,0))-INDEX(城镇人口!$1:$1048576,MATCH($B56,城镇人口!$B:$B,0),MATCH(AQ$1,城镇人口!$1:$1,0))</f>
        <v>510883.38239850814</v>
      </c>
      <c r="AR56" s="40">
        <f>INDEX(人口源表!$1:$1048576,MATCH($B56,人口源表!$A:$A,0),MATCH(AR$1,人口源表!$1:$1,0))-INDEX(城镇人口!$1:$1048576,MATCH($B56,城镇人口!$B:$B,0),MATCH(AR$1,城镇人口!$1:$1,0))</f>
        <v>502237.85069615929</v>
      </c>
      <c r="AS56" s="40">
        <f>INDEX(人口源表!$1:$1048576,MATCH($B56,人口源表!$A:$A,0),MATCH(AS$1,人口源表!$1:$1,0))-INDEX(城镇人口!$1:$1048576,MATCH($B56,城镇人口!$B:$B,0),MATCH(AS$1,城镇人口!$1:$1,0))</f>
        <v>493725.97108175594</v>
      </c>
      <c r="AT56" s="40">
        <f>INDEX(人口源表!$1:$1048576,MATCH($B56,人口源表!$A:$A,0),MATCH(AT$1,人口源表!$1:$1,0))-INDEX(城镇人口!$1:$1048576,MATCH($B56,城镇人口!$B:$B,0),MATCH(AT$1,城镇人口!$1:$1,0))</f>
        <v>485352.49258483539</v>
      </c>
      <c r="AU56" s="40">
        <f>INDEX(人口源表!$1:$1048576,MATCH($B56,人口源表!$A:$A,0),MATCH(AU$1,人口源表!$1:$1,0))-INDEX(城镇人口!$1:$1048576,MATCH($B56,城镇人口!$B:$B,0),MATCH(AU$1,城镇人口!$1:$1,0))</f>
        <v>477120.30460298294</v>
      </c>
      <c r="AV56" s="40">
        <f>INDEX(人口源表!$1:$1048576,MATCH($B56,人口源表!$A:$A,0),MATCH(AV$1,人口源表!$1:$1,0))-INDEX(城镇人口!$1:$1048576,MATCH($B56,城镇人口!$B:$B,0),MATCH(AV$1,城镇人口!$1:$1,0))</f>
        <v>469032.15416673187</v>
      </c>
    </row>
    <row r="57" spans="1:48" x14ac:dyDescent="0.15">
      <c r="A57" s="4" t="s">
        <v>863</v>
      </c>
      <c r="B57" s="4" t="s">
        <v>136</v>
      </c>
      <c r="C57" s="34">
        <f>VLOOKUP(B57,'[1]2016省城人口总结（根）'!B:C,2,FALSE)/100</f>
        <v>0.49934499999999998</v>
      </c>
      <c r="D57" s="40">
        <f>INDEX(人口源表!$1:$1048576,MATCH($B57,人口源表!$A:$A,0),MATCH(D$1,人口源表!$1:$1,0))-INDEX(城镇人口!$1:$1048576,MATCH($B57,城镇人口!$B:$B,0),MATCH(D$1,城镇人口!$1:$1,0))</f>
        <v>667053.19582526106</v>
      </c>
      <c r="E57" s="40">
        <f>INDEX(人口源表!$1:$1048576,MATCH($B57,人口源表!$A:$A,0),MATCH(E$1,人口源表!$1:$1,0))-INDEX(城镇人口!$1:$1048576,MATCH($B57,城镇人口!$B:$B,0),MATCH(E$1,城镇人口!$1:$1,0))</f>
        <v>657694.81284344557</v>
      </c>
      <c r="F57" s="40">
        <f>INDEX(人口源表!$1:$1048576,MATCH($B57,人口源表!$A:$A,0),MATCH(F$1,人口源表!$1:$1,0))-INDEX(城镇人口!$1:$1048576,MATCH($B57,城镇人口!$B:$B,0),MATCH(F$1,城镇人口!$1:$1,0))</f>
        <v>647734.43756947294</v>
      </c>
      <c r="G57" s="40">
        <f>INDEX(人口源表!$1:$1048576,MATCH($B57,人口源表!$A:$A,0),MATCH(G$1,人口源表!$1:$1,0))-INDEX(城镇人口!$1:$1048576,MATCH($B57,城镇人口!$B:$B,0),MATCH(G$1,城镇人口!$1:$1,0))</f>
        <v>450038.14050637744</v>
      </c>
      <c r="H57" s="40">
        <f>INDEX(人口源表!$1:$1048576,MATCH($B57,人口源表!$A:$A,0),MATCH(H$1,人口源表!$1:$1,0))-INDEX(城镇人口!$1:$1048576,MATCH($B57,城镇人口!$B:$B,0),MATCH(H$1,城镇人口!$1:$1,0))</f>
        <v>443345.54613162391</v>
      </c>
      <c r="I57" s="40">
        <f>INDEX(人口源表!$1:$1048576,MATCH($B57,人口源表!$A:$A,0),MATCH(I$1,人口源表!$1:$1,0))-INDEX(城镇人口!$1:$1048576,MATCH($B57,城镇人口!$B:$B,0),MATCH(I$1,城镇人口!$1:$1,0))</f>
        <v>439581.62058261811</v>
      </c>
      <c r="J57" s="40">
        <f>INDEX(人口源表!$1:$1048576,MATCH($B57,人口源表!$A:$A,0),MATCH(J$1,人口源表!$1:$1,0))-INDEX(城镇人口!$1:$1048576,MATCH($B57,城镇人口!$B:$B,0),MATCH(J$1,城镇人口!$1:$1,0))</f>
        <v>435321.7961797301</v>
      </c>
      <c r="K57" s="40">
        <f>INDEX(人口源表!$1:$1048576,MATCH($B57,人口源表!$A:$A,0),MATCH(K$1,人口源表!$1:$1,0))-INDEX(城镇人口!$1:$1048576,MATCH($B57,城镇人口!$B:$B,0),MATCH(K$1,城镇人口!$1:$1,0))</f>
        <v>430597.96154699009</v>
      </c>
      <c r="L57" s="40">
        <f>INDEX(人口源表!$1:$1048576,MATCH($B57,人口源表!$A:$A,0),MATCH(L$1,人口源表!$1:$1,0))-INDEX(城镇人口!$1:$1048576,MATCH($B57,城镇人口!$B:$B,0),MATCH(L$1,城镇人口!$1:$1,0))</f>
        <v>425441.41094951471</v>
      </c>
      <c r="M57" s="40">
        <f>INDEX(人口源表!$1:$1048576,MATCH($B57,人口源表!$A:$A,0),MATCH(M$1,人口源表!$1:$1,0))-INDEX(城镇人口!$1:$1048576,MATCH($B57,城镇人口!$B:$B,0),MATCH(M$1,城镇人口!$1:$1,0))</f>
        <v>419883.26565747766</v>
      </c>
      <c r="N57" s="40">
        <f>INDEX(人口源表!$1:$1048576,MATCH($B57,人口源表!$A:$A,0),MATCH(N$1,人口源表!$1:$1,0))-INDEX(城镇人口!$1:$1048576,MATCH($B57,城镇人口!$B:$B,0),MATCH(N$1,城镇人口!$1:$1,0))</f>
        <v>413952.26365004596</v>
      </c>
      <c r="O57" s="40">
        <f>INDEX(人口源表!$1:$1048576,MATCH($B57,人口源表!$A:$A,0),MATCH(O$1,人口源表!$1:$1,0))-INDEX(城镇人口!$1:$1048576,MATCH($B57,城镇人口!$B:$B,0),MATCH(O$1,城镇人口!$1:$1,0))</f>
        <v>407676.99085890758</v>
      </c>
      <c r="P57" s="40">
        <f>INDEX(人口源表!$1:$1048576,MATCH($B57,人口源表!$A:$A,0),MATCH(P$1,人口源表!$1:$1,0))-INDEX(城镇人口!$1:$1048576,MATCH($B57,城镇人口!$B:$B,0),MATCH(P$1,城镇人口!$1:$1,0))</f>
        <v>401085.83591998613</v>
      </c>
      <c r="Q57" s="40">
        <f>INDEX(人口源表!$1:$1048576,MATCH($B57,人口源表!$A:$A,0),MATCH(Q$1,人口源表!$1:$1,0))-INDEX(城镇人口!$1:$1048576,MATCH($B57,城镇人口!$B:$B,0),MATCH(Q$1,城镇人口!$1:$1,0))</f>
        <v>394205.69645743759</v>
      </c>
      <c r="R57" s="40">
        <f>INDEX(人口源表!$1:$1048576,MATCH($B57,人口源表!$A:$A,0),MATCH(R$1,人口源表!$1:$1,0))-INDEX(城镇人口!$1:$1048576,MATCH($B57,城镇人口!$B:$B,0),MATCH(R$1,城镇人口!$1:$1,0))</f>
        <v>387062.42892948422</v>
      </c>
      <c r="S57" s="40">
        <f>INDEX(人口源表!$1:$1048576,MATCH($B57,人口源表!$A:$A,0),MATCH(S$1,人口源表!$1:$1,0))-INDEX(城镇人口!$1:$1048576,MATCH($B57,城镇人口!$B:$B,0),MATCH(S$1,城镇人口!$1:$1,0))</f>
        <v>382454.06015221798</v>
      </c>
      <c r="T57" s="40">
        <f>INDEX(人口源表!$1:$1048576,MATCH($B57,人口源表!$A:$A,0),MATCH(T$1,人口源表!$1:$1,0))-INDEX(城镇人口!$1:$1048576,MATCH($B57,城镇人口!$B:$B,0),MATCH(T$1,城镇人口!$1:$1,0))</f>
        <v>377644.60518462223</v>
      </c>
      <c r="U57" s="40">
        <f>INDEX(人口源表!$1:$1048576,MATCH($B57,人口源表!$A:$A,0),MATCH(U$1,人口源表!$1:$1,0))-INDEX(城镇人口!$1:$1048576,MATCH($B57,城镇人口!$B:$B,0),MATCH(U$1,城镇人口!$1:$1,0))</f>
        <v>372652.15630449844</v>
      </c>
      <c r="V57" s="40">
        <f>INDEX(人口源表!$1:$1048576,MATCH($B57,人口源表!$A:$A,0),MATCH(V$1,人口源表!$1:$1,0))-INDEX(城镇人口!$1:$1048576,MATCH($B57,城镇人口!$B:$B,0),MATCH(V$1,城镇人口!$1:$1,0))</f>
        <v>367495.65278669144</v>
      </c>
      <c r="W57" s="40">
        <f>INDEX(人口源表!$1:$1048576,MATCH($B57,人口源表!$A:$A,0),MATCH(W$1,人口源表!$1:$1,0))-INDEX(城镇人口!$1:$1048576,MATCH($B57,城镇人口!$B:$B,0),MATCH(W$1,城镇人口!$1:$1,0))</f>
        <v>362192.85617055453</v>
      </c>
      <c r="X57" s="40">
        <f>INDEX(人口源表!$1:$1048576,MATCH($B57,人口源表!$A:$A,0),MATCH(X$1,人口源表!$1:$1,0))-INDEX(城镇人口!$1:$1048576,MATCH($B57,城镇人口!$B:$B,0),MATCH(X$1,城镇人口!$1:$1,0))</f>
        <v>356760.76745427633</v>
      </c>
      <c r="Y57" s="40">
        <f>INDEX(人口源表!$1:$1048576,MATCH($B57,人口源表!$A:$A,0),MATCH(Y$1,人口源表!$1:$1,0))-INDEX(城镇人口!$1:$1048576,MATCH($B57,城镇人口!$B:$B,0),MATCH(Y$1,城镇人口!$1:$1,0))</f>
        <v>351216.02645111154</v>
      </c>
      <c r="Z57" s="40">
        <f>INDEX(人口源表!$1:$1048576,MATCH($B57,人口源表!$A:$A,0),MATCH(Z$1,人口源表!$1:$1,0))-INDEX(城镇人口!$1:$1048576,MATCH($B57,城镇人口!$B:$B,0),MATCH(Z$1,城镇人口!$1:$1,0))</f>
        <v>345574.90710488311</v>
      </c>
      <c r="AA57" s="40">
        <f>INDEX(人口源表!$1:$1048576,MATCH($B57,人口源表!$A:$A,0),MATCH(AA$1,人口源表!$1:$1,0))-INDEX(城镇人口!$1:$1048576,MATCH($B57,城镇人口!$B:$B,0),MATCH(AA$1,城镇人口!$1:$1,0))</f>
        <v>339852.16430466552</v>
      </c>
      <c r="AB57" s="40">
        <f>INDEX(人口源表!$1:$1048576,MATCH($B57,人口源表!$A:$A,0),MATCH(AB$1,人口源表!$1:$1,0))-INDEX(城镇人口!$1:$1048576,MATCH($B57,城镇人口!$B:$B,0),MATCH(AB$1,城镇人口!$1:$1,0))</f>
        <v>334063.73351575353</v>
      </c>
      <c r="AC57" s="40">
        <f>INDEX(人口源表!$1:$1048576,MATCH($B57,人口源表!$A:$A,0),MATCH(AC$1,人口源表!$1:$1,0))-INDEX(城镇人口!$1:$1048576,MATCH($B57,城镇人口!$B:$B,0),MATCH(AC$1,城镇人口!$1:$1,0))</f>
        <v>328887.65462057572</v>
      </c>
      <c r="AD57" s="40">
        <f>INDEX(人口源表!$1:$1048576,MATCH($B57,人口源表!$A:$A,0),MATCH(AD$1,人口源表!$1:$1,0))-INDEX(城镇人口!$1:$1048576,MATCH($B57,城镇人口!$B:$B,0),MATCH(AD$1,城镇人口!$1:$1,0))</f>
        <v>323666.85716391448</v>
      </c>
      <c r="AE57" s="40">
        <f>INDEX(人口源表!$1:$1048576,MATCH($B57,人口源表!$A:$A,0),MATCH(AE$1,人口源表!$1:$1,0))-INDEX(城镇人口!$1:$1048576,MATCH($B57,城镇人口!$B:$B,0),MATCH(AE$1,城镇人口!$1:$1,0))</f>
        <v>318413.39448741183</v>
      </c>
      <c r="AF57" s="40">
        <f>INDEX(人口源表!$1:$1048576,MATCH($B57,人口源表!$A:$A,0),MATCH(AF$1,人口源表!$1:$1,0))-INDEX(城镇人口!$1:$1048576,MATCH($B57,城镇人口!$B:$B,0),MATCH(AF$1,城镇人口!$1:$1,0))</f>
        <v>313139.4371261925</v>
      </c>
      <c r="AG57" s="40">
        <f>INDEX(人口源表!$1:$1048576,MATCH($B57,人口源表!$A:$A,0),MATCH(AG$1,人口源表!$1:$1,0))-INDEX(城镇人口!$1:$1048576,MATCH($B57,城镇人口!$B:$B,0),MATCH(AG$1,城镇人口!$1:$1,0))</f>
        <v>307857.25851451291</v>
      </c>
      <c r="AH57" s="40">
        <f>INDEX(人口源表!$1:$1048576,MATCH($B57,人口源表!$A:$A,0),MATCH(AH$1,人口源表!$1:$1,0))-INDEX(城镇人口!$1:$1048576,MATCH($B57,城镇人口!$B:$B,0),MATCH(AH$1,城镇人口!$1:$1,0))</f>
        <v>302577.75826825702</v>
      </c>
      <c r="AI57" s="40">
        <f>INDEX(人口源表!$1:$1048576,MATCH($B57,人口源表!$A:$A,0),MATCH(AI$1,人口源表!$1:$1,0))-INDEX(城镇人口!$1:$1048576,MATCH($B57,城镇人口!$B:$B,0),MATCH(AI$1,城镇人口!$1:$1,0))</f>
        <v>297311.9481255245</v>
      </c>
      <c r="AJ57" s="40">
        <f>INDEX(人口源表!$1:$1048576,MATCH($B57,人口源表!$A:$A,0),MATCH(AJ$1,人口源表!$1:$1,0))-INDEX(城镇人口!$1:$1048576,MATCH($B57,城镇人口!$B:$B,0),MATCH(AJ$1,城镇人口!$1:$1,0))</f>
        <v>292070.5767763363</v>
      </c>
      <c r="AK57" s="40">
        <f>INDEX(人口源表!$1:$1048576,MATCH($B57,人口源表!$A:$A,0),MATCH(AK$1,人口源表!$1:$1,0))-INDEX(城镇人口!$1:$1048576,MATCH($B57,城镇人口!$B:$B,0),MATCH(AK$1,城镇人口!$1:$1,0))</f>
        <v>286862.69390446262</v>
      </c>
      <c r="AL57" s="40">
        <f>INDEX(人口源表!$1:$1048576,MATCH($B57,人口源表!$A:$A,0),MATCH(AL$1,人口源表!$1:$1,0))-INDEX(城镇人口!$1:$1048576,MATCH($B57,城镇人口!$B:$B,0),MATCH(AL$1,城镇人口!$1:$1,0))</f>
        <v>281698.89956145623</v>
      </c>
      <c r="AM57" s="40">
        <f>INDEX(人口源表!$1:$1048576,MATCH($B57,人口源表!$A:$A,0),MATCH(AM$1,人口源表!$1:$1,0))-INDEX(城镇人口!$1:$1048576,MATCH($B57,城镇人口!$B:$B,0),MATCH(AM$1,城镇人口!$1:$1,0))</f>
        <v>276587.74611486582</v>
      </c>
      <c r="AN57" s="40">
        <f>INDEX(人口源表!$1:$1048576,MATCH($B57,人口源表!$A:$A,0),MATCH(AN$1,人口源表!$1:$1,0))-INDEX(城镇人口!$1:$1048576,MATCH($B57,城镇人口!$B:$B,0),MATCH(AN$1,城镇人口!$1:$1,0))</f>
        <v>271537.90301590681</v>
      </c>
      <c r="AO57" s="40">
        <f>INDEX(人口源表!$1:$1048576,MATCH($B57,人口源表!$A:$A,0),MATCH(AO$1,人口源表!$1:$1,0))-INDEX(城镇人口!$1:$1048576,MATCH($B57,城镇人口!$B:$B,0),MATCH(AO$1,城镇人口!$1:$1,0))</f>
        <v>266557.44509256439</v>
      </c>
      <c r="AP57" s="40">
        <f>INDEX(人口源表!$1:$1048576,MATCH($B57,人口源表!$A:$A,0),MATCH(AP$1,人口源表!$1:$1,0))-INDEX(城镇人口!$1:$1048576,MATCH($B57,城镇人口!$B:$B,0),MATCH(AP$1,城镇人口!$1:$1,0))</f>
        <v>261654.20869007899</v>
      </c>
      <c r="AQ57" s="40">
        <f>INDEX(人口源表!$1:$1048576,MATCH($B57,人口源表!$A:$A,0),MATCH(AQ$1,人口源表!$1:$1,0))-INDEX(城镇人口!$1:$1048576,MATCH($B57,城镇人口!$B:$B,0),MATCH(AQ$1,城镇人口!$1:$1,0))</f>
        <v>256836.13314256206</v>
      </c>
      <c r="AR57" s="40">
        <f>INDEX(人口源表!$1:$1048576,MATCH($B57,人口源表!$A:$A,0),MATCH(AR$1,人口源表!$1:$1,0))-INDEX(城镇人口!$1:$1048576,MATCH($B57,城镇人口!$B:$B,0),MATCH(AR$1,城镇人口!$1:$1,0))</f>
        <v>252109.19871401699</v>
      </c>
      <c r="AS57" s="40">
        <f>INDEX(人口源表!$1:$1048576,MATCH($B57,人口源表!$A:$A,0),MATCH(AS$1,人口源表!$1:$1,0))-INDEX(城镇人口!$1:$1048576,MATCH($B57,城镇人口!$B:$B,0),MATCH(AS$1,城镇人口!$1:$1,0))</f>
        <v>247480.87386770447</v>
      </c>
      <c r="AT57" s="40">
        <f>INDEX(人口源表!$1:$1048576,MATCH($B57,人口源表!$A:$A,0),MATCH(AT$1,人口源表!$1:$1,0))-INDEX(城镇人口!$1:$1048576,MATCH($B57,城镇人口!$B:$B,0),MATCH(AT$1,城镇人口!$1:$1,0))</f>
        <v>242956.68840724544</v>
      </c>
      <c r="AU57" s="40">
        <f>INDEX(人口源表!$1:$1048576,MATCH($B57,人口源表!$A:$A,0),MATCH(AU$1,人口源表!$1:$1,0))-INDEX(城镇人口!$1:$1048576,MATCH($B57,城镇人口!$B:$B,0),MATCH(AU$1,城镇人口!$1:$1,0))</f>
        <v>238542.62994912401</v>
      </c>
      <c r="AV57" s="40">
        <f>INDEX(人口源表!$1:$1048576,MATCH($B57,人口源表!$A:$A,0),MATCH(AV$1,人口源表!$1:$1,0))-INDEX(城镇人口!$1:$1048576,MATCH($B57,城镇人口!$B:$B,0),MATCH(AV$1,城镇人口!$1:$1,0))</f>
        <v>234243.79186676699</v>
      </c>
    </row>
    <row r="58" spans="1:48" x14ac:dyDescent="0.15">
      <c r="A58" s="4" t="s">
        <v>863</v>
      </c>
      <c r="B58" s="4" t="s">
        <v>138</v>
      </c>
      <c r="C58" s="34">
        <f>VLOOKUP(B58,'[1]2016省城人口总结（根）'!B:C,2,FALSE)/100</f>
        <v>0.49934499999999998</v>
      </c>
      <c r="D58" s="40">
        <f>INDEX(人口源表!$1:$1048576,MATCH($B58,人口源表!$A:$A,0),MATCH(D$1,人口源表!$1:$1,0))-INDEX(城镇人口!$1:$1048576,MATCH($B58,城镇人口!$B:$B,0),MATCH(D$1,城镇人口!$1:$1,0))</f>
        <v>1513510.2578478598</v>
      </c>
      <c r="E58" s="40">
        <f>INDEX(人口源表!$1:$1048576,MATCH($B58,人口源表!$A:$A,0),MATCH(E$1,人口源表!$1:$1,0))-INDEX(城镇人口!$1:$1048576,MATCH($B58,城镇人口!$B:$B,0),MATCH(E$1,城镇人口!$1:$1,0))</f>
        <v>1497012.9142103915</v>
      </c>
      <c r="F58" s="40">
        <f>INDEX(人口源表!$1:$1048576,MATCH($B58,人口源表!$A:$A,0),MATCH(F$1,人口源表!$1:$1,0))-INDEX(城镇人口!$1:$1048576,MATCH($B58,城镇人口!$B:$B,0),MATCH(F$1,城镇人口!$1:$1,0))</f>
        <v>1478953.6475091248</v>
      </c>
      <c r="G58" s="40">
        <f>INDEX(人口源表!$1:$1048576,MATCH($B58,人口源表!$A:$A,0),MATCH(G$1,人口源表!$1:$1,0))-INDEX(城镇人口!$1:$1048576,MATCH($B58,城镇人口!$B:$B,0),MATCH(G$1,城镇人口!$1:$1,0))</f>
        <v>1061446.5377447144</v>
      </c>
      <c r="H58" s="40">
        <f>INDEX(人口源表!$1:$1048576,MATCH($B58,人口源表!$A:$A,0),MATCH(H$1,人口源表!$1:$1,0))-INDEX(城镇人口!$1:$1048576,MATCH($B58,城镇人口!$B:$B,0),MATCH(H$1,城镇人口!$1:$1,0))</f>
        <v>1049396.8120664274</v>
      </c>
      <c r="I58" s="40">
        <f>INDEX(人口源表!$1:$1048576,MATCH($B58,人口源表!$A:$A,0),MATCH(I$1,人口源表!$1:$1,0))-INDEX(城镇人口!$1:$1048576,MATCH($B58,城镇人口!$B:$B,0),MATCH(I$1,城镇人口!$1:$1,0))</f>
        <v>1044270.0177366519</v>
      </c>
      <c r="J58" s="40">
        <f>INDEX(人口源表!$1:$1048576,MATCH($B58,人口源表!$A:$A,0),MATCH(J$1,人口源表!$1:$1,0))-INDEX(城镇人口!$1:$1048576,MATCH($B58,城镇人口!$B:$B,0),MATCH(J$1,城镇人口!$1:$1,0))</f>
        <v>1037976.3392014548</v>
      </c>
      <c r="K58" s="40">
        <f>INDEX(人口源表!$1:$1048576,MATCH($B58,人口源表!$A:$A,0),MATCH(K$1,人口源表!$1:$1,0))-INDEX(城镇人口!$1:$1048576,MATCH($B58,城镇人口!$B:$B,0),MATCH(K$1,城镇人口!$1:$1,0))</f>
        <v>1030578.0958513126</v>
      </c>
      <c r="L58" s="40">
        <f>INDEX(人口源表!$1:$1048576,MATCH($B58,人口源表!$A:$A,0),MATCH(L$1,人口源表!$1:$1,0))-INDEX(城镇人口!$1:$1048576,MATCH($B58,城镇人口!$B:$B,0),MATCH(L$1,城镇人口!$1:$1,0))</f>
        <v>1022135.6368832858</v>
      </c>
      <c r="M58" s="40">
        <f>INDEX(人口源表!$1:$1048576,MATCH($B58,人口源表!$A:$A,0),MATCH(M$1,人口源表!$1:$1,0))-INDEX(城镇人口!$1:$1048576,MATCH($B58,城镇人口!$B:$B,0),MATCH(M$1,城镇人口!$1:$1,0))</f>
        <v>1012707.8036780334</v>
      </c>
      <c r="N58" s="40">
        <f>INDEX(人口源表!$1:$1048576,MATCH($B58,人口源表!$A:$A,0),MATCH(N$1,人口源表!$1:$1,0))-INDEX(城镇人口!$1:$1048576,MATCH($B58,城镇人口!$B:$B,0),MATCH(N$1,城镇人口!$1:$1,0))</f>
        <v>1002352.3594736836</v>
      </c>
      <c r="O58" s="40">
        <f>INDEX(人口源表!$1:$1048576,MATCH($B58,人口源表!$A:$A,0),MATCH(O$1,人口源表!$1:$1,0))-INDEX(城镇人口!$1:$1048576,MATCH($B58,城镇人口!$B:$B,0),MATCH(O$1,城镇人口!$1:$1,0))</f>
        <v>991125.1033931186</v>
      </c>
      <c r="P58" s="40">
        <f>INDEX(人口源表!$1:$1048576,MATCH($B58,人口源表!$A:$A,0),MATCH(P$1,人口源表!$1:$1,0))-INDEX(城镇人口!$1:$1048576,MATCH($B58,城镇人口!$B:$B,0),MATCH(P$1,城镇人口!$1:$1,0))</f>
        <v>979080.31713328836</v>
      </c>
      <c r="Q58" s="40">
        <f>INDEX(人口源表!$1:$1048576,MATCH($B58,人口源表!$A:$A,0),MATCH(Q$1,人口源表!$1:$1,0))-INDEX(城镇人口!$1:$1048576,MATCH($B58,城镇人口!$B:$B,0),MATCH(Q$1,城镇人口!$1:$1,0))</f>
        <v>966270.7622259364</v>
      </c>
      <c r="R58" s="40">
        <f>INDEX(人口源表!$1:$1048576,MATCH($B58,人口源表!$A:$A,0),MATCH(R$1,人口源表!$1:$1,0))-INDEX(城镇人口!$1:$1048576,MATCH($B58,城镇人口!$B:$B,0),MATCH(R$1,城镇人口!$1:$1,0))</f>
        <v>952747.67748903995</v>
      </c>
      <c r="S58" s="40">
        <f>INDEX(人口源表!$1:$1048576,MATCH($B58,人口源表!$A:$A,0),MATCH(S$1,人口源表!$1:$1,0))-INDEX(城镇人口!$1:$1048576,MATCH($B58,城镇人口!$B:$B,0),MATCH(S$1,城镇人口!$1:$1,0))</f>
        <v>945414.63815053739</v>
      </c>
      <c r="T58" s="40">
        <f>INDEX(人口源表!$1:$1048576,MATCH($B58,人口源表!$A:$A,0),MATCH(T$1,人口源表!$1:$1,0))-INDEX(城镇人口!$1:$1048576,MATCH($B58,城镇人口!$B:$B,0),MATCH(T$1,城镇人口!$1:$1,0))</f>
        <v>937554.49706319999</v>
      </c>
      <c r="U58" s="40">
        <f>INDEX(人口源表!$1:$1048576,MATCH($B58,人口源表!$A:$A,0),MATCH(U$1,人口源表!$1:$1,0))-INDEX(城镇人口!$1:$1048576,MATCH($B58,城镇人口!$B:$B,0),MATCH(U$1,城镇人口!$1:$1,0))</f>
        <v>929203.85849548411</v>
      </c>
      <c r="V58" s="40">
        <f>INDEX(人口源表!$1:$1048576,MATCH($B58,人口源表!$A:$A,0),MATCH(V$1,人口源表!$1:$1,0))-INDEX(城镇人口!$1:$1048576,MATCH($B58,城镇人口!$B:$B,0),MATCH(V$1,城镇人口!$1:$1,0))</f>
        <v>920398.27207267424</v>
      </c>
      <c r="W58" s="40">
        <f>INDEX(人口源表!$1:$1048576,MATCH($B58,人口源表!$A:$A,0),MATCH(W$1,人口源表!$1:$1,0))-INDEX(城镇人口!$1:$1048576,MATCH($B58,城镇人口!$B:$B,0),MATCH(W$1,城镇人口!$1:$1,0))</f>
        <v>911172.63417068031</v>
      </c>
      <c r="X58" s="40">
        <f>INDEX(人口源表!$1:$1048576,MATCH($B58,人口源表!$A:$A,0),MATCH(X$1,人口源表!$1:$1,0))-INDEX(城镇人口!$1:$1048576,MATCH($B58,城镇人口!$B:$B,0),MATCH(X$1,城镇人口!$1:$1,0))</f>
        <v>901560.78732963186</v>
      </c>
      <c r="Y58" s="40">
        <f>INDEX(人口源表!$1:$1048576,MATCH($B58,人口源表!$A:$A,0),MATCH(Y$1,人口源表!$1:$1,0))-INDEX(城镇人口!$1:$1048576,MATCH($B58,城镇人口!$B:$B,0),MATCH(Y$1,城镇人口!$1:$1,0))</f>
        <v>891594.35993264592</v>
      </c>
      <c r="Z58" s="40">
        <f>INDEX(人口源表!$1:$1048576,MATCH($B58,人口源表!$A:$A,0),MATCH(Z$1,人口源表!$1:$1,0))-INDEX(城镇人口!$1:$1048576,MATCH($B58,城镇人口!$B:$B,0),MATCH(Z$1,城镇人口!$1:$1,0))</f>
        <v>881305.90578963188</v>
      </c>
      <c r="AA58" s="40">
        <f>INDEX(人口源表!$1:$1048576,MATCH($B58,人口源表!$A:$A,0),MATCH(AA$1,人口源表!$1:$1,0))-INDEX(城镇人口!$1:$1048576,MATCH($B58,城镇人口!$B:$B,0),MATCH(AA$1,城镇人口!$1:$1,0))</f>
        <v>870724.62362610153</v>
      </c>
      <c r="AB58" s="40">
        <f>INDEX(人口源表!$1:$1048576,MATCH($B58,人口源表!$A:$A,0),MATCH(AB$1,人口源表!$1:$1,0))-INDEX(城镇人口!$1:$1048576,MATCH($B58,城镇人口!$B:$B,0),MATCH(AB$1,城镇人口!$1:$1,0))</f>
        <v>859880.63333759224</v>
      </c>
      <c r="AC58" s="40">
        <f>INDEX(人口源表!$1:$1048576,MATCH($B58,人口源表!$A:$A,0),MATCH(AC$1,人口源表!$1:$1,0))-INDEX(城镇人口!$1:$1048576,MATCH($B58,城镇人口!$B:$B,0),MATCH(AC$1,城镇人口!$1:$1,0))</f>
        <v>850521.36630823649</v>
      </c>
      <c r="AD58" s="40">
        <f>INDEX(人口源表!$1:$1048576,MATCH($B58,人口源表!$A:$A,0),MATCH(AD$1,人口源表!$1:$1,0))-INDEX(城镇人口!$1:$1048576,MATCH($B58,城镇人口!$B:$B,0),MATCH(AD$1,城镇人口!$1:$1,0))</f>
        <v>840951.90741638839</v>
      </c>
      <c r="AE58" s="40">
        <f>INDEX(人口源表!$1:$1048576,MATCH($B58,人口源表!$A:$A,0),MATCH(AE$1,人口源表!$1:$1,0))-INDEX(城镇人口!$1:$1048576,MATCH($B58,城镇人口!$B:$B,0),MATCH(AE$1,城镇人口!$1:$1,0))</f>
        <v>831197.13058555941</v>
      </c>
      <c r="AF58" s="40">
        <f>INDEX(人口源表!$1:$1048576,MATCH($B58,人口源表!$A:$A,0),MATCH(AF$1,人口源表!$1:$1,0))-INDEX(城镇人口!$1:$1048576,MATCH($B58,城镇人口!$B:$B,0),MATCH(AF$1,城镇人口!$1:$1,0))</f>
        <v>821281.4342512656</v>
      </c>
      <c r="AG58" s="40">
        <f>INDEX(人口源表!$1:$1048576,MATCH($B58,人口源表!$A:$A,0),MATCH(AG$1,人口源表!$1:$1,0))-INDEX(城镇人口!$1:$1048576,MATCH($B58,城镇人口!$B:$B,0),MATCH(AG$1,城镇人口!$1:$1,0))</f>
        <v>811227.2649643051</v>
      </c>
      <c r="AH58" s="40">
        <f>INDEX(人口源表!$1:$1048576,MATCH($B58,人口源表!$A:$A,0),MATCH(AH$1,人口源表!$1:$1,0))-INDEX(城镇人口!$1:$1048576,MATCH($B58,城镇人口!$B:$B,0),MATCH(AH$1,城镇人口!$1:$1,0))</f>
        <v>801056.9882586</v>
      </c>
      <c r="AI58" s="40">
        <f>INDEX(人口源表!$1:$1048576,MATCH($B58,人口源表!$A:$A,0),MATCH(AI$1,人口源表!$1:$1,0))-INDEX(城镇人口!$1:$1048576,MATCH($B58,城镇人口!$B:$B,0),MATCH(AI$1,城镇人口!$1:$1,0))</f>
        <v>790791.41968338098</v>
      </c>
      <c r="AJ58" s="40">
        <f>INDEX(人口源表!$1:$1048576,MATCH($B58,人口源表!$A:$A,0),MATCH(AJ$1,人口源表!$1:$1,0))-INDEX(城镇人口!$1:$1048576,MATCH($B58,城镇人口!$B:$B,0),MATCH(AJ$1,城镇人口!$1:$1,0))</f>
        <v>780451.6602627805</v>
      </c>
      <c r="AK58" s="40">
        <f>INDEX(人口源表!$1:$1048576,MATCH($B58,人口源表!$A:$A,0),MATCH(AK$1,人口源表!$1:$1,0))-INDEX(城镇人口!$1:$1048576,MATCH($B58,城镇人口!$B:$B,0),MATCH(AK$1,城镇人口!$1:$1,0))</f>
        <v>770056.91801695805</v>
      </c>
      <c r="AL58" s="40">
        <f>INDEX(人口源表!$1:$1048576,MATCH($B58,人口源表!$A:$A,0),MATCH(AL$1,人口源表!$1:$1,0))-INDEX(城镇人口!$1:$1048576,MATCH($B58,城镇人口!$B:$B,0),MATCH(AL$1,城镇人口!$1:$1,0))</f>
        <v>759625.97572231921</v>
      </c>
      <c r="AM58" s="40">
        <f>INDEX(人口源表!$1:$1048576,MATCH($B58,人口源表!$A:$A,0),MATCH(AM$1,人口源表!$1:$1,0))-INDEX(城镇人口!$1:$1048576,MATCH($B58,城镇人口!$B:$B,0),MATCH(AM$1,城镇人口!$1:$1,0))</f>
        <v>749176.47980394191</v>
      </c>
      <c r="AN58" s="40">
        <f>INDEX(人口源表!$1:$1048576,MATCH($B58,人口源表!$A:$A,0),MATCH(AN$1,人口源表!$1:$1,0))-INDEX(城镇人口!$1:$1048576,MATCH($B58,城镇人口!$B:$B,0),MATCH(AN$1,城镇人口!$1:$1,0))</f>
        <v>738726.01384552754</v>
      </c>
      <c r="AO58" s="40">
        <f>INDEX(人口源表!$1:$1048576,MATCH($B58,人口源表!$A:$A,0),MATCH(AO$1,人口源表!$1:$1,0))-INDEX(城镇人口!$1:$1048576,MATCH($B58,城镇人口!$B:$B,0),MATCH(AO$1,城镇人口!$1:$1,0))</f>
        <v>728290.68787171599</v>
      </c>
      <c r="AP58" s="40">
        <f>INDEX(人口源表!$1:$1048576,MATCH($B58,人口源表!$A:$A,0),MATCH(AP$1,人口源表!$1:$1,0))-INDEX(城镇人口!$1:$1048576,MATCH($B58,城镇人口!$B:$B,0),MATCH(AP$1,城镇人口!$1:$1,0))</f>
        <v>717886.20964447409</v>
      </c>
      <c r="AQ58" s="40">
        <f>INDEX(人口源表!$1:$1048576,MATCH($B58,人口源表!$A:$A,0),MATCH(AQ$1,人口源表!$1:$1,0))-INDEX(城镇人口!$1:$1048576,MATCH($B58,城镇人口!$B:$B,0),MATCH(AQ$1,城镇人口!$1:$1,0))</f>
        <v>707527.19341145223</v>
      </c>
      <c r="AR58" s="40">
        <f>INDEX(人口源表!$1:$1048576,MATCH($B58,人口源表!$A:$A,0),MATCH(AR$1,人口源表!$1:$1,0))-INDEX(城镇人口!$1:$1048576,MATCH($B58,城镇人口!$B:$B,0),MATCH(AR$1,城镇人口!$1:$1,0))</f>
        <v>697227.86327043781</v>
      </c>
      <c r="AS58" s="40">
        <f>INDEX(人口源表!$1:$1048576,MATCH($B58,人口源表!$A:$A,0),MATCH(AS$1,人口源表!$1:$1,0))-INDEX(城镇人口!$1:$1048576,MATCH($B58,城镇人口!$B:$B,0),MATCH(AS$1,城镇人口!$1:$1,0))</f>
        <v>687001.03320760629</v>
      </c>
      <c r="AT58" s="40">
        <f>INDEX(人口源表!$1:$1048576,MATCH($B58,人口源表!$A:$A,0),MATCH(AT$1,人口源表!$1:$1,0))-INDEX(城镇人口!$1:$1048576,MATCH($B58,城镇人口!$B:$B,0),MATCH(AT$1,城镇人口!$1:$1,0))</f>
        <v>676859.14955164376</v>
      </c>
      <c r="AU58" s="40">
        <f>INDEX(人口源表!$1:$1048576,MATCH($B58,人口源表!$A:$A,0),MATCH(AU$1,人口源表!$1:$1,0))-INDEX(城镇人口!$1:$1048576,MATCH($B58,城镇人口!$B:$B,0),MATCH(AU$1,城镇人口!$1:$1,0))</f>
        <v>666814.62126066373</v>
      </c>
      <c r="AV58" s="40">
        <f>INDEX(人口源表!$1:$1048576,MATCH($B58,人口源表!$A:$A,0),MATCH(AV$1,人口源表!$1:$1,0))-INDEX(城镇人口!$1:$1048576,MATCH($B58,城镇人口!$B:$B,0),MATCH(AV$1,城镇人口!$1:$1,0))</f>
        <v>656877.81638114457</v>
      </c>
    </row>
    <row r="59" spans="1:48" x14ac:dyDescent="0.15">
      <c r="A59" s="4" t="s">
        <v>863</v>
      </c>
      <c r="B59" s="4" t="s">
        <v>140</v>
      </c>
      <c r="C59" s="34">
        <f>VLOOKUP(B59,'[1]2016省城人口总结（根）'!B:C,2,FALSE)/100</f>
        <v>0.49934499999999998</v>
      </c>
      <c r="D59" s="40">
        <f>INDEX(人口源表!$1:$1048576,MATCH($B59,人口源表!$A:$A,0),MATCH(D$1,人口源表!$1:$1,0))-INDEX(城镇人口!$1:$1048576,MATCH($B59,城镇人口!$B:$B,0),MATCH(D$1,城镇人口!$1:$1,0))</f>
        <v>1056882.8901658049</v>
      </c>
      <c r="E59" s="40">
        <f>INDEX(人口源表!$1:$1048576,MATCH($B59,人口源表!$A:$A,0),MATCH(E$1,人口源表!$1:$1,0))-INDEX(城镇人口!$1:$1048576,MATCH($B59,城镇人口!$B:$B,0),MATCH(E$1,城镇人口!$1:$1,0))</f>
        <v>1043749.8046620931</v>
      </c>
      <c r="F59" s="40">
        <f>INDEX(人口源表!$1:$1048576,MATCH($B59,人口源表!$A:$A,0),MATCH(F$1,人口源表!$1:$1,0))-INDEX(城镇人口!$1:$1048576,MATCH($B59,城镇人口!$B:$B,0),MATCH(F$1,城镇人口!$1:$1,0))</f>
        <v>1029573.6221302815</v>
      </c>
      <c r="G59" s="40">
        <f>INDEX(人口源表!$1:$1048576,MATCH($B59,人口源表!$A:$A,0),MATCH(G$1,人口源表!$1:$1,0))-INDEX(城镇人口!$1:$1048576,MATCH($B59,城镇人口!$B:$B,0),MATCH(G$1,城镇人口!$1:$1,0))</f>
        <v>732115.76282298926</v>
      </c>
      <c r="H59" s="40">
        <f>INDEX(人口源表!$1:$1048576,MATCH($B59,人口源表!$A:$A,0),MATCH(H$1,人口源表!$1:$1,0))-INDEX(城镇人口!$1:$1048576,MATCH($B59,城镇人口!$B:$B,0),MATCH(H$1,城镇人口!$1:$1,0))</f>
        <v>722590.77196740208</v>
      </c>
      <c r="I59" s="40">
        <f>INDEX(人口源表!$1:$1048576,MATCH($B59,人口源表!$A:$A,0),MATCH(I$1,人口源表!$1:$1,0))-INDEX(城镇人口!$1:$1048576,MATCH($B59,城镇人口!$B:$B,0),MATCH(I$1,城镇人口!$1:$1,0))</f>
        <v>717736.89269510936</v>
      </c>
      <c r="J59" s="40">
        <f>INDEX(人口源表!$1:$1048576,MATCH($B59,人口源表!$A:$A,0),MATCH(J$1,人口源表!$1:$1,0))-INDEX(城镇人口!$1:$1048576,MATCH($B59,城镇人口!$B:$B,0),MATCH(J$1,城镇人口!$1:$1,0))</f>
        <v>711992.04375932319</v>
      </c>
      <c r="K59" s="40">
        <f>INDEX(人口源表!$1:$1048576,MATCH($B59,人口源表!$A:$A,0),MATCH(K$1,人口源表!$1:$1,0))-INDEX(城镇人口!$1:$1048576,MATCH($B59,城镇人口!$B:$B,0),MATCH(K$1,城镇人口!$1:$1,0))</f>
        <v>705415.40003339306</v>
      </c>
      <c r="L59" s="40">
        <f>INDEX(人口源表!$1:$1048576,MATCH($B59,人口源表!$A:$A,0),MATCH(L$1,人口源表!$1:$1,0))-INDEX(城镇人口!$1:$1048576,MATCH($B59,城镇人口!$B:$B,0),MATCH(L$1,城镇人口!$1:$1,0))</f>
        <v>698064.02939952165</v>
      </c>
      <c r="M59" s="40">
        <f>INDEX(人口源表!$1:$1048576,MATCH($B59,人口源表!$A:$A,0),MATCH(M$1,人口源表!$1:$1,0))-INDEX(城镇人口!$1:$1048576,MATCH($B59,城镇人口!$B:$B,0),MATCH(M$1,城镇人口!$1:$1,0))</f>
        <v>689993.35238604108</v>
      </c>
      <c r="N59" s="40">
        <f>INDEX(人口源表!$1:$1048576,MATCH($B59,人口源表!$A:$A,0),MATCH(N$1,人口源表!$1:$1,0))-INDEX(城镇人口!$1:$1048576,MATCH($B59,城镇人口!$B:$B,0),MATCH(N$1,城镇人口!$1:$1,0))</f>
        <v>681257.1361198792</v>
      </c>
      <c r="O59" s="40">
        <f>INDEX(人口源表!$1:$1048576,MATCH($B59,人口源表!$A:$A,0),MATCH(O$1,人口源表!$1:$1,0))-INDEX(城镇人口!$1:$1048576,MATCH($B59,城镇人口!$B:$B,0),MATCH(O$1,城镇人口!$1:$1,0))</f>
        <v>671906.63387184474</v>
      </c>
      <c r="P59" s="40">
        <f>INDEX(人口源表!$1:$1048576,MATCH($B59,人口源表!$A:$A,0),MATCH(P$1,人口源表!$1:$1,0))-INDEX(城镇人口!$1:$1048576,MATCH($B59,城镇人口!$B:$B,0),MATCH(P$1,城镇人口!$1:$1,0))</f>
        <v>661991.90113813151</v>
      </c>
      <c r="Q59" s="40">
        <f>INDEX(人口源表!$1:$1048576,MATCH($B59,人口源表!$A:$A,0),MATCH(Q$1,人口源表!$1:$1,0))-INDEX(城镇人口!$1:$1048576,MATCH($B59,城镇人口!$B:$B,0),MATCH(Q$1,城镇人口!$1:$1,0))</f>
        <v>651560.0991887009</v>
      </c>
      <c r="R59" s="40">
        <f>INDEX(人口源表!$1:$1048576,MATCH($B59,人口源表!$A:$A,0),MATCH(R$1,人口源表!$1:$1,0))-INDEX(城镇人口!$1:$1048576,MATCH($B59,城镇人口!$B:$B,0),MATCH(R$1,城镇人口!$1:$1,0))</f>
        <v>640657.21740383434</v>
      </c>
      <c r="S59" s="40">
        <f>INDEX(人口源表!$1:$1048576,MATCH($B59,人口源表!$A:$A,0),MATCH(S$1,人口源表!$1:$1,0))-INDEX(城镇人口!$1:$1048576,MATCH($B59,城镇人口!$B:$B,0),MATCH(S$1,城镇人口!$1:$1,0))</f>
        <v>633923.18207086658</v>
      </c>
      <c r="T59" s="40">
        <f>INDEX(人口源表!$1:$1048576,MATCH($B59,人口源表!$A:$A,0),MATCH(T$1,人口源表!$1:$1,0))-INDEX(城镇人口!$1:$1048576,MATCH($B59,城镇人口!$B:$B,0),MATCH(T$1,城镇人口!$1:$1,0))</f>
        <v>626837.06490375835</v>
      </c>
      <c r="U59" s="40">
        <f>INDEX(人口源表!$1:$1048576,MATCH($B59,人口源表!$A:$A,0),MATCH(U$1,人口源表!$1:$1,0))-INDEX(城镇人口!$1:$1048576,MATCH($B59,城镇人口!$B:$B,0),MATCH(U$1,城镇人口!$1:$1,0))</f>
        <v>619431.41006341297</v>
      </c>
      <c r="V59" s="40">
        <f>INDEX(人口源表!$1:$1048576,MATCH($B59,人口源表!$A:$A,0),MATCH(V$1,人口源表!$1:$1,0))-INDEX(城镇人口!$1:$1048576,MATCH($B59,城镇人口!$B:$B,0),MATCH(V$1,城镇人口!$1:$1,0))</f>
        <v>611738.1115736271</v>
      </c>
      <c r="W59" s="40">
        <f>INDEX(人口源表!$1:$1048576,MATCH($B59,人口源表!$A:$A,0),MATCH(W$1,人口源表!$1:$1,0))-INDEX(城镇人口!$1:$1048576,MATCH($B59,城镇人口!$B:$B,0),MATCH(W$1,城镇人口!$1:$1,0))</f>
        <v>603786.42981418257</v>
      </c>
      <c r="X59" s="40">
        <f>INDEX(人口源表!$1:$1048576,MATCH($B59,人口源表!$A:$A,0),MATCH(X$1,人口源表!$1:$1,0))-INDEX(城镇人口!$1:$1048576,MATCH($B59,城镇人口!$B:$B,0),MATCH(X$1,城镇人口!$1:$1,0))</f>
        <v>595606.58644718537</v>
      </c>
      <c r="Y59" s="40">
        <f>INDEX(人口源表!$1:$1048576,MATCH($B59,人口源表!$A:$A,0),MATCH(Y$1,人口源表!$1:$1,0))-INDEX(城镇人口!$1:$1048576,MATCH($B59,城镇人口!$B:$B,0),MATCH(Y$1,城镇人口!$1:$1,0))</f>
        <v>587225.02841169003</v>
      </c>
      <c r="Z59" s="40">
        <f>INDEX(人口源表!$1:$1048576,MATCH($B59,人口源表!$A:$A,0),MATCH(Z$1,人口源表!$1:$1,0))-INDEX(城镇人口!$1:$1048576,MATCH($B59,城镇人口!$B:$B,0),MATCH(Z$1,城镇人口!$1:$1,0))</f>
        <v>578668.78633650008</v>
      </c>
      <c r="AA59" s="40">
        <f>INDEX(人口源表!$1:$1048576,MATCH($B59,人口源表!$A:$A,0),MATCH(AA$1,人口源表!$1:$1,0))-INDEX(城镇人口!$1:$1048576,MATCH($B59,城镇人口!$B:$B,0),MATCH(AA$1,城镇人口!$1:$1,0))</f>
        <v>569962.74132340518</v>
      </c>
      <c r="AB59" s="40">
        <f>INDEX(人口源表!$1:$1048576,MATCH($B59,人口源表!$A:$A,0),MATCH(AB$1,人口源表!$1:$1,0))-INDEX(城镇人口!$1:$1048576,MATCH($B59,城镇人口!$B:$B,0),MATCH(AB$1,城镇人口!$1:$1,0))</f>
        <v>561131.19762197183</v>
      </c>
      <c r="AC59" s="40">
        <f>INDEX(人口源表!$1:$1048576,MATCH($B59,人口源表!$A:$A,0),MATCH(AC$1,人口源表!$1:$1,0))-INDEX(城镇人口!$1:$1048576,MATCH($B59,城镇人口!$B:$B,0),MATCH(AC$1,城镇人口!$1:$1,0))</f>
        <v>553314.74325543735</v>
      </c>
      <c r="AD59" s="40">
        <f>INDEX(人口源表!$1:$1048576,MATCH($B59,人口源表!$A:$A,0),MATCH(AD$1,人口源表!$1:$1,0))-INDEX(城镇人口!$1:$1048576,MATCH($B59,城镇人口!$B:$B,0),MATCH(AD$1,城镇人口!$1:$1,0))</f>
        <v>545408.61673770158</v>
      </c>
      <c r="AE59" s="40">
        <f>INDEX(人口源表!$1:$1048576,MATCH($B59,人口源表!$A:$A,0),MATCH(AE$1,人口源表!$1:$1,0))-INDEX(城镇人口!$1:$1048576,MATCH($B59,城镇人口!$B:$B,0),MATCH(AE$1,城镇人口!$1:$1,0))</f>
        <v>537431.94103352586</v>
      </c>
      <c r="AF59" s="40">
        <f>INDEX(人口源表!$1:$1048576,MATCH($B59,人口源表!$A:$A,0),MATCH(AF$1,人口源表!$1:$1,0))-INDEX(城镇人口!$1:$1048576,MATCH($B59,城镇人口!$B:$B,0),MATCH(AF$1,城镇人口!$1:$1,0))</f>
        <v>529403.44281002355</v>
      </c>
      <c r="AG59" s="40">
        <f>INDEX(人口源表!$1:$1048576,MATCH($B59,人口源表!$A:$A,0),MATCH(AG$1,人口源表!$1:$1,0))-INDEX(城镇人口!$1:$1048576,MATCH($B59,城镇人口!$B:$B,0),MATCH(AG$1,城镇人口!$1:$1,0))</f>
        <v>521340.71273551986</v>
      </c>
      <c r="AH59" s="40">
        <f>INDEX(人口源表!$1:$1048576,MATCH($B59,人口源表!$A:$A,0),MATCH(AH$1,人口源表!$1:$1,0))-INDEX(城镇人口!$1:$1048576,MATCH($B59,城镇人口!$B:$B,0),MATCH(AH$1,城镇人口!$1:$1,0))</f>
        <v>513259.85991267173</v>
      </c>
      <c r="AI59" s="40">
        <f>INDEX(人口源表!$1:$1048576,MATCH($B59,人口源表!$A:$A,0),MATCH(AI$1,人口源表!$1:$1,0))-INDEX(城镇人口!$1:$1048576,MATCH($B59,城镇人口!$B:$B,0),MATCH(AI$1,城镇人口!$1:$1,0))</f>
        <v>505176.99678206851</v>
      </c>
      <c r="AJ59" s="40">
        <f>INDEX(人口源表!$1:$1048576,MATCH($B59,人口源表!$A:$A,0),MATCH(AJ$1,人口源表!$1:$1,0))-INDEX(城镇人口!$1:$1048576,MATCH($B59,城镇人口!$B:$B,0),MATCH(AJ$1,城镇人口!$1:$1,0))</f>
        <v>497106.0590335083</v>
      </c>
      <c r="AK59" s="40">
        <f>INDEX(人口源表!$1:$1048576,MATCH($B59,人口源表!$A:$A,0),MATCH(AK$1,人口源表!$1:$1,0))-INDEX(城镇人口!$1:$1048576,MATCH($B59,城镇人口!$B:$B,0),MATCH(AK$1,城镇人口!$1:$1,0))</f>
        <v>489061.37085700373</v>
      </c>
      <c r="AL59" s="40">
        <f>INDEX(人口源表!$1:$1048576,MATCH($B59,人口源表!$A:$A,0),MATCH(AL$1,人口源表!$1:$1,0))-INDEX(城镇人口!$1:$1048576,MATCH($B59,城镇人口!$B:$B,0),MATCH(AL$1,城镇人口!$1:$1,0))</f>
        <v>481054.77006218676</v>
      </c>
      <c r="AM59" s="40">
        <f>INDEX(人口源表!$1:$1048576,MATCH($B59,人口源表!$A:$A,0),MATCH(AM$1,人口源表!$1:$1,0))-INDEX(城镇人口!$1:$1048576,MATCH($B59,城镇人口!$B:$B,0),MATCH(AM$1,城镇人口!$1:$1,0))</f>
        <v>473098.8592503625</v>
      </c>
      <c r="AN59" s="40">
        <f>INDEX(人口源表!$1:$1048576,MATCH($B59,人口源表!$A:$A,0),MATCH(AN$1,人口源表!$1:$1,0))-INDEX(城镇人口!$1:$1048576,MATCH($B59,城镇人口!$B:$B,0),MATCH(AN$1,城镇人口!$1:$1,0))</f>
        <v>465204.15780707856</v>
      </c>
      <c r="AO59" s="40">
        <f>INDEX(人口源表!$1:$1048576,MATCH($B59,人口源表!$A:$A,0),MATCH(AO$1,人口源表!$1:$1,0))-INDEX(城镇人口!$1:$1048576,MATCH($B59,城镇人口!$B:$B,0),MATCH(AO$1,城镇人口!$1:$1,0))</f>
        <v>457380.90312965121</v>
      </c>
      <c r="AP59" s="40">
        <f>INDEX(人口源表!$1:$1048576,MATCH($B59,人口源表!$A:$A,0),MATCH(AP$1,人口源表!$1:$1,0))-INDEX(城镇人口!$1:$1048576,MATCH($B59,城镇人口!$B:$B,0),MATCH(AP$1,城镇人口!$1:$1,0))</f>
        <v>449638.35560589458</v>
      </c>
      <c r="AQ59" s="40">
        <f>INDEX(人口源表!$1:$1048576,MATCH($B59,人口源表!$A:$A,0),MATCH(AQ$1,人口源表!$1:$1,0))-INDEX(城镇人口!$1:$1048576,MATCH($B59,城镇人口!$B:$B,0),MATCH(AQ$1,城镇人口!$1:$1,0))</f>
        <v>441984.47686589928</v>
      </c>
      <c r="AR59" s="40">
        <f>INDEX(人口源表!$1:$1048576,MATCH($B59,人口源表!$A:$A,0),MATCH(AR$1,人口源表!$1:$1,0))-INDEX(城镇人口!$1:$1048576,MATCH($B59,城镇人口!$B:$B,0),MATCH(AR$1,城镇人口!$1:$1,0))</f>
        <v>434426.98809137952</v>
      </c>
      <c r="AS59" s="40">
        <f>INDEX(人口源表!$1:$1048576,MATCH($B59,人口源表!$A:$A,0),MATCH(AS$1,人口源表!$1:$1,0))-INDEX(城镇人口!$1:$1048576,MATCH($B59,城镇人口!$B:$B,0),MATCH(AS$1,城镇人口!$1:$1,0))</f>
        <v>426972.35149232496</v>
      </c>
      <c r="AT59" s="40">
        <f>INDEX(人口源表!$1:$1048576,MATCH($B59,人口源表!$A:$A,0),MATCH(AT$1,人口源表!$1:$1,0))-INDEX(城镇人口!$1:$1048576,MATCH($B59,城镇人口!$B:$B,0),MATCH(AT$1,城镇人口!$1:$1,0))</f>
        <v>419627.15047200071</v>
      </c>
      <c r="AU59" s="40">
        <f>INDEX(人口源表!$1:$1048576,MATCH($B59,人口源表!$A:$A,0),MATCH(AU$1,人口源表!$1:$1,0))-INDEX(城镇人口!$1:$1048576,MATCH($B59,城镇人口!$B:$B,0),MATCH(AU$1,城镇人口!$1:$1,0))</f>
        <v>412396.40630750312</v>
      </c>
      <c r="AV59" s="40">
        <f>INDEX(人口源表!$1:$1048576,MATCH($B59,人口源表!$A:$A,0),MATCH(AV$1,人口源表!$1:$1,0))-INDEX(城镇人口!$1:$1048576,MATCH($B59,城镇人口!$B:$B,0),MATCH(AV$1,城镇人口!$1:$1,0))</f>
        <v>405283.95751313528</v>
      </c>
    </row>
    <row r="60" spans="1:48" x14ac:dyDescent="0.15">
      <c r="A60" s="4" t="s">
        <v>863</v>
      </c>
      <c r="B60" s="4" t="s">
        <v>142</v>
      </c>
      <c r="C60" s="34">
        <f>VLOOKUP(B60,'[1]2016省城人口总结（根）'!B:C,2,FALSE)/100</f>
        <v>0.52732999999999997</v>
      </c>
      <c r="D60" s="40">
        <f>INDEX(人口源表!$1:$1048576,MATCH($B60,人口源表!$A:$A,0),MATCH(D$1,人口源表!$1:$1,0))-INDEX(城镇人口!$1:$1048576,MATCH($B60,城镇人口!$B:$B,0),MATCH(D$1,城镇人口!$1:$1,0))</f>
        <v>1111771.4699500091</v>
      </c>
      <c r="E60" s="40">
        <f>INDEX(人口源表!$1:$1048576,MATCH($B60,人口源表!$A:$A,0),MATCH(E$1,人口源表!$1:$1,0))-INDEX(城镇人口!$1:$1048576,MATCH($B60,城镇人口!$B:$B,0),MATCH(E$1,城镇人口!$1:$1,0))</f>
        <v>1095216.6150516043</v>
      </c>
      <c r="F60" s="40">
        <f>INDEX(人口源表!$1:$1048576,MATCH($B60,人口源表!$A:$A,0),MATCH(F$1,人口源表!$1:$1,0))-INDEX(城镇人口!$1:$1048576,MATCH($B60,城镇人口!$B:$B,0),MATCH(F$1,城镇人口!$1:$1,0))</f>
        <v>1077466.5250359946</v>
      </c>
      <c r="G60" s="40">
        <f>INDEX(人口源表!$1:$1048576,MATCH($B60,人口源表!$A:$A,0),MATCH(G$1,人口源表!$1:$1,0))-INDEX(城镇人口!$1:$1048576,MATCH($B60,城镇人口!$B:$B,0),MATCH(G$1,城镇人口!$1:$1,0))</f>
        <v>859410.43080394063</v>
      </c>
      <c r="H60" s="40">
        <f>INDEX(人口源表!$1:$1048576,MATCH($B60,人口源表!$A:$A,0),MATCH(H$1,人口源表!$1:$1,0))-INDEX(城镇人口!$1:$1048576,MATCH($B60,城镇人口!$B:$B,0),MATCH(H$1,城镇人口!$1:$1,0))</f>
        <v>846254.77530415659</v>
      </c>
      <c r="I60" s="40">
        <f>INDEX(人口源表!$1:$1048576,MATCH($B60,人口源表!$A:$A,0),MATCH(I$1,人口源表!$1:$1,0))-INDEX(城镇人口!$1:$1048576,MATCH($B60,城镇人口!$B:$B,0),MATCH(I$1,城镇人口!$1:$1,0))</f>
        <v>839051.78812091704</v>
      </c>
      <c r="J60" s="40">
        <f>INDEX(人口源表!$1:$1048576,MATCH($B60,人口源表!$A:$A,0),MATCH(J$1,人口源表!$1:$1,0))-INDEX(城镇人口!$1:$1048576,MATCH($B60,城镇人口!$B:$B,0),MATCH(J$1,城镇人口!$1:$1,0))</f>
        <v>830497.54792867298</v>
      </c>
      <c r="K60" s="40">
        <f>INDEX(人口源表!$1:$1048576,MATCH($B60,人口源表!$A:$A,0),MATCH(K$1,人口源表!$1:$1,0))-INDEX(城镇人口!$1:$1048576,MATCH($B60,城镇人口!$B:$B,0),MATCH(K$1,城镇人口!$1:$1,0))</f>
        <v>820716.33087328984</v>
      </c>
      <c r="L60" s="40">
        <f>INDEX(人口源表!$1:$1048576,MATCH($B60,人口源表!$A:$A,0),MATCH(L$1,人口源表!$1:$1,0))-INDEX(城镇人口!$1:$1048576,MATCH($B60,城镇人口!$B:$B,0),MATCH(L$1,城镇人口!$1:$1,0))</f>
        <v>809823.89212835114</v>
      </c>
      <c r="M60" s="40">
        <f>INDEX(人口源表!$1:$1048576,MATCH($B60,人口源表!$A:$A,0),MATCH(M$1,人口源表!$1:$1,0))-INDEX(城镇人口!$1:$1048576,MATCH($B60,城镇人口!$B:$B,0),MATCH(M$1,城镇人口!$1:$1,0))</f>
        <v>797931.38540254091</v>
      </c>
      <c r="N60" s="40">
        <f>INDEX(人口源表!$1:$1048576,MATCH($B60,人口源表!$A:$A,0),MATCH(N$1,人口源表!$1:$1,0))-INDEX(城镇人口!$1:$1048576,MATCH($B60,城镇人口!$B:$B,0),MATCH(N$1,城镇人口!$1:$1,0))</f>
        <v>785143.35467951791</v>
      </c>
      <c r="O60" s="40">
        <f>INDEX(人口源表!$1:$1048576,MATCH($B60,人口源表!$A:$A,0),MATCH(O$1,人口源表!$1:$1,0))-INDEX(城镇人口!$1:$1048576,MATCH($B60,城镇人口!$B:$B,0),MATCH(O$1,城镇人口!$1:$1,0))</f>
        <v>771558.67253957991</v>
      </c>
      <c r="P60" s="40">
        <f>INDEX(人口源表!$1:$1048576,MATCH($B60,人口源表!$A:$A,0),MATCH(P$1,人口源表!$1:$1,0))-INDEX(城镇人口!$1:$1048576,MATCH($B60,城镇人口!$B:$B,0),MATCH(P$1,城镇人口!$1:$1,0))</f>
        <v>757269.85472161602</v>
      </c>
      <c r="Q60" s="40">
        <f>INDEX(人口源表!$1:$1048576,MATCH($B60,人口源表!$A:$A,0),MATCH(Q$1,人口源表!$1:$1,0))-INDEX(城镇人口!$1:$1048576,MATCH($B60,城镇人口!$B:$B,0),MATCH(Q$1,城镇人口!$1:$1,0))</f>
        <v>742364.74964935076</v>
      </c>
      <c r="R60" s="40">
        <f>INDEX(人口源表!$1:$1048576,MATCH($B60,人口源表!$A:$A,0),MATCH(R$1,人口源表!$1:$1,0))-INDEX(城镇人口!$1:$1048576,MATCH($B60,城镇人口!$B:$B,0),MATCH(R$1,城镇人口!$1:$1,0))</f>
        <v>726925.07070750277</v>
      </c>
      <c r="S60" s="40">
        <f>INDEX(人口源表!$1:$1048576,MATCH($B60,人口源表!$A:$A,0),MATCH(S$1,人口源表!$1:$1,0))-INDEX(城镇人口!$1:$1048576,MATCH($B60,城镇人口!$B:$B,0),MATCH(S$1,城镇人口!$1:$1,0))</f>
        <v>717004.01270176168</v>
      </c>
      <c r="T60" s="40">
        <f>INDEX(人口源表!$1:$1048576,MATCH($B60,人口源表!$A:$A,0),MATCH(T$1,人口源表!$1:$1,0))-INDEX(城镇人口!$1:$1048576,MATCH($B60,城镇人口!$B:$B,0),MATCH(T$1,城镇人口!$1:$1,0))</f>
        <v>706712.63885329571</v>
      </c>
      <c r="U60" s="40">
        <f>INDEX(人口源表!$1:$1048576,MATCH($B60,人口源表!$A:$A,0),MATCH(U$1,人口源表!$1:$1,0))-INDEX(城镇人口!$1:$1048576,MATCH($B60,城镇人口!$B:$B,0),MATCH(U$1,城镇人口!$1:$1,0))</f>
        <v>696106.08918850636</v>
      </c>
      <c r="V60" s="40">
        <f>INDEX(人口源表!$1:$1048576,MATCH($B60,人口源表!$A:$A,0),MATCH(V$1,人口源表!$1:$1,0))-INDEX(城镇人口!$1:$1048576,MATCH($B60,城镇人口!$B:$B,0),MATCH(V$1,城镇人口!$1:$1,0))</f>
        <v>685236.98601028346</v>
      </c>
      <c r="W60" s="40">
        <f>INDEX(人口源表!$1:$1048576,MATCH($B60,人口源表!$A:$A,0),MATCH(W$1,人口源表!$1:$1,0))-INDEX(城镇人口!$1:$1048576,MATCH($B60,城镇人口!$B:$B,0),MATCH(W$1,城镇人口!$1:$1,0))</f>
        <v>674153.29670348647</v>
      </c>
      <c r="X60" s="40">
        <f>INDEX(人口源表!$1:$1048576,MATCH($B60,人口源表!$A:$A,0),MATCH(X$1,人口源表!$1:$1,0))-INDEX(城镇人口!$1:$1048576,MATCH($B60,城镇人口!$B:$B,0),MATCH(X$1,城镇人口!$1:$1,0))</f>
        <v>662899.53324718913</v>
      </c>
      <c r="Y60" s="40">
        <f>INDEX(人口源表!$1:$1048576,MATCH($B60,人口源表!$A:$A,0),MATCH(Y$1,人口源表!$1:$1,0))-INDEX(城镇人口!$1:$1048576,MATCH($B60,城镇人口!$B:$B,0),MATCH(Y$1,城镇人口!$1:$1,0))</f>
        <v>651516.83181972359</v>
      </c>
      <c r="Z60" s="40">
        <f>INDEX(人口源表!$1:$1048576,MATCH($B60,人口源表!$A:$A,0),MATCH(Z$1,人口源表!$1:$1,0))-INDEX(城镇人口!$1:$1048576,MATCH($B60,城镇人口!$B:$B,0),MATCH(Z$1,城镇人口!$1:$1,0))</f>
        <v>640042.68220821768</v>
      </c>
      <c r="AA60" s="40">
        <f>INDEX(人口源表!$1:$1048576,MATCH($B60,人口源表!$A:$A,0),MATCH(AA$1,人口源表!$1:$1,0))-INDEX(城镇人口!$1:$1048576,MATCH($B60,城镇人口!$B:$B,0),MATCH(AA$1,城镇人口!$1:$1,0))</f>
        <v>628511.0261939005</v>
      </c>
      <c r="AB60" s="40">
        <f>INDEX(人口源表!$1:$1048576,MATCH($B60,人口源表!$A:$A,0),MATCH(AB$1,人口源表!$1:$1,0))-INDEX(城镇人口!$1:$1048576,MATCH($B60,城镇人口!$B:$B,0),MATCH(AB$1,城镇人口!$1:$1,0))</f>
        <v>616952.35748733953</v>
      </c>
      <c r="AC60" s="40">
        <f>INDEX(人口源表!$1:$1048576,MATCH($B60,人口源表!$A:$A,0),MATCH(AC$1,人口源表!$1:$1,0))-INDEX(城镇人口!$1:$1048576,MATCH($B60,城镇人口!$B:$B,0),MATCH(AC$1,城镇人口!$1:$1,0))</f>
        <v>606821.72749423399</v>
      </c>
      <c r="AD60" s="40">
        <f>INDEX(人口源表!$1:$1048576,MATCH($B60,人口源表!$A:$A,0),MATCH(AD$1,人口源表!$1:$1,0))-INDEX(城镇人口!$1:$1048576,MATCH($B60,城镇人口!$B:$B,0),MATCH(AD$1,城镇人口!$1:$1,0))</f>
        <v>596701.73359074513</v>
      </c>
      <c r="AE60" s="40">
        <f>INDEX(人口源表!$1:$1048576,MATCH($B60,人口源表!$A:$A,0),MATCH(AE$1,人口源表!$1:$1,0))-INDEX(城镇人口!$1:$1048576,MATCH($B60,城镇人口!$B:$B,0),MATCH(AE$1,城镇人口!$1:$1,0))</f>
        <v>586612.56183380028</v>
      </c>
      <c r="AF60" s="40">
        <f>INDEX(人口源表!$1:$1048576,MATCH($B60,人口源表!$A:$A,0),MATCH(AF$1,人口源表!$1:$1,0))-INDEX(城镇人口!$1:$1048576,MATCH($B60,城镇人口!$B:$B,0),MATCH(AF$1,城镇人口!$1:$1,0))</f>
        <v>576572.85498242336</v>
      </c>
      <c r="AG60" s="40">
        <f>INDEX(人口源表!$1:$1048576,MATCH($B60,人口源表!$A:$A,0),MATCH(AG$1,人口源表!$1:$1,0))-INDEX(城镇人口!$1:$1048576,MATCH($B60,城镇人口!$B:$B,0),MATCH(AG$1,城镇人口!$1:$1,0))</f>
        <v>566597.74982207897</v>
      </c>
      <c r="AH60" s="40">
        <f>INDEX(人口源表!$1:$1048576,MATCH($B60,人口源表!$A:$A,0),MATCH(AH$1,人口源表!$1:$1,0))-INDEX(城镇人口!$1:$1048576,MATCH($B60,城镇人口!$B:$B,0),MATCH(AH$1,城镇人口!$1:$1,0))</f>
        <v>556699.64556494425</v>
      </c>
      <c r="AI60" s="40">
        <f>INDEX(人口源表!$1:$1048576,MATCH($B60,人口源表!$A:$A,0),MATCH(AI$1,人口源表!$1:$1,0))-INDEX(城镇人口!$1:$1048576,MATCH($B60,城镇人口!$B:$B,0),MATCH(AI$1,城镇人口!$1:$1,0))</f>
        <v>546889.27066810965</v>
      </c>
      <c r="AJ60" s="40">
        <f>INDEX(人口源表!$1:$1048576,MATCH($B60,人口源表!$A:$A,0),MATCH(AJ$1,人口源表!$1:$1,0))-INDEX(城镇人口!$1:$1048576,MATCH($B60,城镇人口!$B:$B,0),MATCH(AJ$1,城镇人口!$1:$1,0))</f>
        <v>537174.10537904641</v>
      </c>
      <c r="AK60" s="40">
        <f>INDEX(人口源表!$1:$1048576,MATCH($B60,人口源表!$A:$A,0),MATCH(AK$1,人口源表!$1:$1,0))-INDEX(城镇人口!$1:$1048576,MATCH($B60,城镇人口!$B:$B,0),MATCH(AK$1,城镇人口!$1:$1,0))</f>
        <v>527559.4604233664</v>
      </c>
      <c r="AL60" s="40">
        <f>INDEX(人口源表!$1:$1048576,MATCH($B60,人口源表!$A:$A,0),MATCH(AL$1,人口源表!$1:$1,0))-INDEX(城镇人口!$1:$1048576,MATCH($B60,城镇人口!$B:$B,0),MATCH(AL$1,城镇人口!$1:$1,0))</f>
        <v>518048.23157840106</v>
      </c>
      <c r="AM60" s="40">
        <f>INDEX(人口源表!$1:$1048576,MATCH($B60,人口源表!$A:$A,0),MATCH(AM$1,人口源表!$1:$1,0))-INDEX(城镇人口!$1:$1048576,MATCH($B60,城镇人口!$B:$B,0),MATCH(AM$1,城镇人口!$1:$1,0))</f>
        <v>508641.93962786999</v>
      </c>
      <c r="AN60" s="40">
        <f>INDEX(人口源表!$1:$1048576,MATCH($B60,人口源表!$A:$A,0),MATCH(AN$1,人口源表!$1:$1,0))-INDEX(城镇人口!$1:$1048576,MATCH($B60,城镇人口!$B:$B,0),MATCH(AN$1,城镇人口!$1:$1,0))</f>
        <v>499338.57786469604</v>
      </c>
      <c r="AO60" s="40">
        <f>INDEX(人口源表!$1:$1048576,MATCH($B60,人口源表!$A:$A,0),MATCH(AO$1,人口源表!$1:$1,0))-INDEX(城镇人口!$1:$1048576,MATCH($B60,城镇人口!$B:$B,0),MATCH(AO$1,城镇人口!$1:$1,0))</f>
        <v>490135.25061246962</v>
      </c>
      <c r="AP60" s="40">
        <f>INDEX(人口源表!$1:$1048576,MATCH($B60,人口源表!$A:$A,0),MATCH(AP$1,人口源表!$1:$1,0))-INDEX(城镇人口!$1:$1048576,MATCH($B60,城镇人口!$B:$B,0),MATCH(AP$1,城镇人口!$1:$1,0))</f>
        <v>481026.66490786546</v>
      </c>
      <c r="AQ60" s="40">
        <f>INDEX(人口源表!$1:$1048576,MATCH($B60,人口源表!$A:$A,0),MATCH(AQ$1,人口源表!$1:$1,0))-INDEX(城镇人口!$1:$1048576,MATCH($B60,城镇人口!$B:$B,0),MATCH(AQ$1,城镇人口!$1:$1,0))</f>
        <v>472005.54231450194</v>
      </c>
      <c r="AR60" s="40">
        <f>INDEX(人口源表!$1:$1048576,MATCH($B60,人口源表!$A:$A,0),MATCH(AR$1,人口源表!$1:$1,0))-INDEX(城镇人口!$1:$1048576,MATCH($B60,城镇人口!$B:$B,0),MATCH(AR$1,城镇人口!$1:$1,0))</f>
        <v>463063.01624219143</v>
      </c>
      <c r="AS60" s="40">
        <f>INDEX(人口源表!$1:$1048576,MATCH($B60,人口源表!$A:$A,0),MATCH(AS$1,人口源表!$1:$1,0))-INDEX(城镇人口!$1:$1048576,MATCH($B60,城镇人口!$B:$B,0),MATCH(AS$1,城镇人口!$1:$1,0))</f>
        <v>454188.41118287761</v>
      </c>
      <c r="AT60" s="40">
        <f>INDEX(人口源表!$1:$1048576,MATCH($B60,人口源表!$A:$A,0),MATCH(AT$1,人口源表!$1:$1,0))-INDEX(城镇人口!$1:$1048576,MATCH($B60,城镇人口!$B:$B,0),MATCH(AT$1,城镇人口!$1:$1,0))</f>
        <v>445369.93584012333</v>
      </c>
      <c r="AU60" s="40">
        <f>INDEX(人口源表!$1:$1048576,MATCH($B60,人口源表!$A:$A,0),MATCH(AU$1,人口源表!$1:$1,0))-INDEX(城镇人口!$1:$1048576,MATCH($B60,城镇人口!$B:$B,0),MATCH(AU$1,城镇人口!$1:$1,0))</f>
        <v>436593.27066547947</v>
      </c>
      <c r="AV60" s="40">
        <f>INDEX(人口源表!$1:$1048576,MATCH($B60,人口源表!$A:$A,0),MATCH(AV$1,人口源表!$1:$1,0))-INDEX(城镇人口!$1:$1048576,MATCH($B60,城镇人口!$B:$B,0),MATCH(AV$1,城镇人口!$1:$1,0))</f>
        <v>427843.4671967231</v>
      </c>
    </row>
    <row r="61" spans="1:48" x14ac:dyDescent="0.15">
      <c r="A61" s="4" t="s">
        <v>864</v>
      </c>
      <c r="B61" s="4" t="s">
        <v>144</v>
      </c>
      <c r="C61" s="34">
        <f>VLOOKUP(B61,'[1]2016省城人口总结（根）'!B:C,2,FALSE)/100</f>
        <v>0.6452</v>
      </c>
      <c r="D61" s="40">
        <f>INDEX(人口源表!$1:$1048576,MATCH($B61,人口源表!$A:$A,0),MATCH(D$1,人口源表!$1:$1,0))-INDEX(城镇人口!$1:$1048576,MATCH($B61,城镇人口!$B:$B,0),MATCH(D$1,城镇人口!$1:$1,0))</f>
        <v>3959330.2498050509</v>
      </c>
      <c r="E61" s="40">
        <f>INDEX(人口源表!$1:$1048576,MATCH($B61,人口源表!$A:$A,0),MATCH(E$1,人口源表!$1:$1,0))-INDEX(城镇人口!$1:$1048576,MATCH($B61,城镇人口!$B:$B,0),MATCH(E$1,城镇人口!$1:$1,0))</f>
        <v>3861684.0397212571</v>
      </c>
      <c r="F61" s="40">
        <f>INDEX(人口源表!$1:$1048576,MATCH($B61,人口源表!$A:$A,0),MATCH(F$1,人口源表!$1:$1,0))-INDEX(城镇人口!$1:$1048576,MATCH($B61,城镇人口!$B:$B,0),MATCH(F$1,城镇人口!$1:$1,0))</f>
        <v>3758089.9844351234</v>
      </c>
      <c r="G61" s="40">
        <f>INDEX(人口源表!$1:$1048576,MATCH($B61,人口源表!$A:$A,0),MATCH(G$1,人口源表!$1:$1,0))-INDEX(城镇人口!$1:$1048576,MATCH($B61,城镇人口!$B:$B,0),MATCH(G$1,城镇人口!$1:$1,0))</f>
        <v>3186543.3016981576</v>
      </c>
      <c r="H61" s="40">
        <f>INDEX(人口源表!$1:$1048576,MATCH($B61,人口源表!$A:$A,0),MATCH(H$1,人口源表!$1:$1,0))-INDEX(城镇人口!$1:$1048576,MATCH($B61,城镇人口!$B:$B,0),MATCH(H$1,城镇人口!$1:$1,0))</f>
        <v>3100501.2724292418</v>
      </c>
      <c r="I61" s="40">
        <f>INDEX(人口源表!$1:$1048576,MATCH($B61,人口源表!$A:$A,0),MATCH(I$1,人口源表!$1:$1,0))-INDEX(城镇人口!$1:$1048576,MATCH($B61,城镇人口!$B:$B,0),MATCH(I$1,城镇人口!$1:$1,0))</f>
        <v>3054193.4932295</v>
      </c>
      <c r="J61" s="40">
        <f>INDEX(人口源表!$1:$1048576,MATCH($B61,人口源表!$A:$A,0),MATCH(J$1,人口源表!$1:$1,0))-INDEX(城镇人口!$1:$1048576,MATCH($B61,城镇人口!$B:$B,0),MATCH(J$1,城镇人口!$1:$1,0))</f>
        <v>3001580.5417914465</v>
      </c>
      <c r="K61" s="40">
        <f>INDEX(人口源表!$1:$1048576,MATCH($B61,人口源表!$A:$A,0),MATCH(K$1,人口源表!$1:$1,0))-INDEX(城镇人口!$1:$1048576,MATCH($B61,城镇人口!$B:$B,0),MATCH(K$1,城镇人口!$1:$1,0))</f>
        <v>2943310.0174228279</v>
      </c>
      <c r="L61" s="40">
        <f>INDEX(人口源表!$1:$1048576,MATCH($B61,人口源表!$A:$A,0),MATCH(L$1,人口源表!$1:$1,0))-INDEX(城镇人口!$1:$1048576,MATCH($B61,城镇人口!$B:$B,0),MATCH(L$1,城镇人口!$1:$1,0))</f>
        <v>2879988.3281846056</v>
      </c>
      <c r="M61" s="40">
        <f>INDEX(人口源表!$1:$1048576,MATCH($B61,人口源表!$A:$A,0),MATCH(M$1,人口源表!$1:$1,0))-INDEX(城镇人口!$1:$1048576,MATCH($B61,城镇人口!$B:$B,0),MATCH(M$1,城镇人口!$1:$1,0))</f>
        <v>2812182.4960219739</v>
      </c>
      <c r="N61" s="40">
        <f>INDEX(人口源表!$1:$1048576,MATCH($B61,人口源表!$A:$A,0),MATCH(N$1,人口源表!$1:$1,0))-INDEX(城镇人口!$1:$1048576,MATCH($B61,城镇人口!$B:$B,0),MATCH(N$1,城镇人口!$1:$1,0))</f>
        <v>2740419.7292790487</v>
      </c>
      <c r="O61" s="40">
        <f>INDEX(人口源表!$1:$1048576,MATCH($B61,人口源表!$A:$A,0),MATCH(O$1,人口源表!$1:$1,0))-INDEX(城镇人口!$1:$1048576,MATCH($B61,城镇人口!$B:$B,0),MATCH(O$1,城镇人口!$1:$1,0))</f>
        <v>2665188.8088734522</v>
      </c>
      <c r="P61" s="40">
        <f>INDEX(人口源表!$1:$1048576,MATCH($B61,人口源表!$A:$A,0),MATCH(P$1,人口源表!$1:$1,0))-INDEX(城镇人口!$1:$1048576,MATCH($B61,城镇人口!$B:$B,0),MATCH(P$1,城镇人口!$1:$1,0))</f>
        <v>2586942.2281743372</v>
      </c>
      <c r="Q61" s="40">
        <f>INDEX(人口源表!$1:$1048576,MATCH($B61,人口源表!$A:$A,0),MATCH(Q$1,人口源表!$1:$1,0))-INDEX(城镇人口!$1:$1048576,MATCH($B61,城镇人口!$B:$B,0),MATCH(Q$1,城镇人口!$1:$1,0))</f>
        <v>2506096.2330259848</v>
      </c>
      <c r="R61" s="40">
        <f>INDEX(人口源表!$1:$1048576,MATCH($B61,人口源表!$A:$A,0),MATCH(R$1,人口源表!$1:$1,0))-INDEX(城镇人口!$1:$1048576,MATCH($B61,城镇人口!$B:$B,0),MATCH(R$1,城镇人口!$1:$1,0))</f>
        <v>2423032.2675253237</v>
      </c>
      <c r="S61" s="40">
        <f>INDEX(人口源表!$1:$1048576,MATCH($B61,人口源表!$A:$A,0),MATCH(S$1,人口源表!$1:$1,0))-INDEX(城镇人口!$1:$1048576,MATCH($B61,城镇人口!$B:$B,0),MATCH(S$1,城镇人口!$1:$1,0))</f>
        <v>2376864.9468218125</v>
      </c>
      <c r="T61" s="40">
        <f>INDEX(人口源表!$1:$1048576,MATCH($B61,人口源表!$A:$A,0),MATCH(T$1,人口源表!$1:$1,0))-INDEX(城镇人口!$1:$1048576,MATCH($B61,城镇人口!$B:$B,0),MATCH(T$1,城镇人口!$1:$1,0))</f>
        <v>2329442.0325462436</v>
      </c>
      <c r="U61" s="40">
        <f>INDEX(人口源表!$1:$1048576,MATCH($B61,人口源表!$A:$A,0),MATCH(U$1,人口源表!$1:$1,0))-INDEX(城镇人口!$1:$1048576,MATCH($B61,城镇人口!$B:$B,0),MATCH(U$1,城镇人口!$1:$1,0))</f>
        <v>2280990.8311279984</v>
      </c>
      <c r="V61" s="40">
        <f>INDEX(人口源表!$1:$1048576,MATCH($B61,人口源表!$A:$A,0),MATCH(V$1,人口源表!$1:$1,0))-INDEX(城镇人口!$1:$1048576,MATCH($B61,城镇人口!$B:$B,0),MATCH(V$1,城镇人口!$1:$1,0))</f>
        <v>2231718.052247664</v>
      </c>
      <c r="W61" s="40">
        <f>INDEX(人口源表!$1:$1048576,MATCH($B61,人口源表!$A:$A,0),MATCH(W$1,人口源表!$1:$1,0))-INDEX(城镇人口!$1:$1048576,MATCH($B61,城镇人口!$B:$B,0),MATCH(W$1,城镇人口!$1:$1,0))</f>
        <v>2181810.3525672629</v>
      </c>
      <c r="X61" s="40">
        <f>INDEX(人口源表!$1:$1048576,MATCH($B61,人口源表!$A:$A,0),MATCH(X$1,人口源表!$1:$1,0))-INDEX(城镇人口!$1:$1048576,MATCH($B61,城镇人口!$B:$B,0),MATCH(X$1,城镇人口!$1:$1,0))</f>
        <v>2131434.2718309946</v>
      </c>
      <c r="Y61" s="40">
        <f>INDEX(人口源表!$1:$1048576,MATCH($B61,人口源表!$A:$A,0),MATCH(Y$1,人口源表!$1:$1,0))-INDEX(城镇人口!$1:$1048576,MATCH($B61,城镇人口!$B:$B,0),MATCH(Y$1,城镇人口!$1:$1,0))</f>
        <v>2080738.3803409562</v>
      </c>
      <c r="Z61" s="40">
        <f>INDEX(人口源表!$1:$1048576,MATCH($B61,人口源表!$A:$A,0),MATCH(Z$1,人口源表!$1:$1,0))-INDEX(城镇人口!$1:$1048576,MATCH($B61,城镇人口!$B:$B,0),MATCH(Z$1,城镇人口!$1:$1,0))</f>
        <v>2029853.233052765</v>
      </c>
      <c r="AA61" s="40">
        <f>INDEX(人口源表!$1:$1048576,MATCH($B61,人口源表!$A:$A,0),MATCH(AA$1,人口源表!$1:$1,0))-INDEX(城镇人口!$1:$1048576,MATCH($B61,城镇人口!$B:$B,0),MATCH(AA$1,城镇人口!$1:$1,0))</f>
        <v>1978892.6463830005</v>
      </c>
      <c r="AB61" s="40">
        <f>INDEX(人口源表!$1:$1048576,MATCH($B61,人口源表!$A:$A,0),MATCH(AB$1,人口源表!$1:$1,0))-INDEX(城镇人口!$1:$1048576,MATCH($B61,城镇人口!$B:$B,0),MATCH(AB$1,城镇人口!$1:$1,0))</f>
        <v>1927954.1465145759</v>
      </c>
      <c r="AC61" s="40">
        <f>INDEX(人口源表!$1:$1048576,MATCH($B61,人口源表!$A:$A,0),MATCH(AC$1,人口源表!$1:$1,0))-INDEX(城镇人口!$1:$1048576,MATCH($B61,城镇人口!$B:$B,0),MATCH(AC$1,城镇人口!$1:$1,0))</f>
        <v>1886629.9473338164</v>
      </c>
      <c r="AD61" s="40">
        <f>INDEX(人口源表!$1:$1048576,MATCH($B61,人口源表!$A:$A,0),MATCH(AD$1,人口源表!$1:$1,0))-INDEX(城镇人口!$1:$1048576,MATCH($B61,城镇人口!$B:$B,0),MATCH(AD$1,城镇人口!$1:$1,0))</f>
        <v>1845439.3016769299</v>
      </c>
      <c r="AE61" s="40">
        <f>INDEX(人口源表!$1:$1048576,MATCH($B61,人口源表!$A:$A,0),MATCH(AE$1,人口源表!$1:$1,0))-INDEX(城镇人口!$1:$1048576,MATCH($B61,城镇人口!$B:$B,0),MATCH(AE$1,城镇人口!$1:$1,0))</f>
        <v>1804434.472915411</v>
      </c>
      <c r="AF61" s="40">
        <f>INDEX(人口源表!$1:$1048576,MATCH($B61,人口源表!$A:$A,0),MATCH(AF$1,人口源表!$1:$1,0))-INDEX(城镇人口!$1:$1048576,MATCH($B61,城镇人口!$B:$B,0),MATCH(AF$1,城镇人口!$1:$1,0))</f>
        <v>1763656.3320656195</v>
      </c>
      <c r="AG61" s="40">
        <f>INDEX(人口源表!$1:$1048576,MATCH($B61,人口源表!$A:$A,0),MATCH(AG$1,人口源表!$1:$1,0))-INDEX(城镇人口!$1:$1048576,MATCH($B61,城镇人口!$B:$B,0),MATCH(AG$1,城镇人口!$1:$1,0))</f>
        <v>1723134.4865549942</v>
      </c>
      <c r="AH61" s="40">
        <f>INDEX(人口源表!$1:$1048576,MATCH($B61,人口源表!$A:$A,0),MATCH(AH$1,人口源表!$1:$1,0))-INDEX(城镇人口!$1:$1048576,MATCH($B61,城镇人口!$B:$B,0),MATCH(AH$1,城镇人口!$1:$1,0))</f>
        <v>1682888.3734607566</v>
      </c>
      <c r="AI61" s="40">
        <f>INDEX(人口源表!$1:$1048576,MATCH($B61,人口源表!$A:$A,0),MATCH(AI$1,人口源表!$1:$1,0))-INDEX(城镇人口!$1:$1048576,MATCH($B61,城镇人口!$B:$B,0),MATCH(AI$1,城镇人口!$1:$1,0))</f>
        <v>1642927.7925380357</v>
      </c>
      <c r="AJ61" s="40">
        <f>INDEX(人口源表!$1:$1048576,MATCH($B61,人口源表!$A:$A,0),MATCH(AJ$1,人口源表!$1:$1,0))-INDEX(城镇人口!$1:$1048576,MATCH($B61,城镇人口!$B:$B,0),MATCH(AJ$1,城镇人口!$1:$1,0))</f>
        <v>1603253.2918929756</v>
      </c>
      <c r="AK61" s="40">
        <f>INDEX(人口源表!$1:$1048576,MATCH($B61,人口源表!$A:$A,0),MATCH(AK$1,人口源表!$1:$1,0))-INDEX(城镇人口!$1:$1048576,MATCH($B61,城镇人口!$B:$B,0),MATCH(AK$1,城镇人口!$1:$1,0))</f>
        <v>1563857.7959976401</v>
      </c>
      <c r="AL61" s="40">
        <f>INDEX(人口源表!$1:$1048576,MATCH($B61,人口源表!$A:$A,0),MATCH(AL$1,人口源表!$1:$1,0))-INDEX(城镇人口!$1:$1048576,MATCH($B61,城镇人口!$B:$B,0),MATCH(AL$1,城镇人口!$1:$1,0))</f>
        <v>1524726.8061232455</v>
      </c>
      <c r="AM61" s="40">
        <f>INDEX(人口源表!$1:$1048576,MATCH($B61,人口源表!$A:$A,0),MATCH(AM$1,人口源表!$1:$1,0))-INDEX(城镇人口!$1:$1048576,MATCH($B61,城镇人口!$B:$B,0),MATCH(AM$1,城镇人口!$1:$1,0))</f>
        <v>1485838.6652073441</v>
      </c>
      <c r="AN61" s="40">
        <f>INDEX(人口源表!$1:$1048576,MATCH($B61,人口源表!$A:$A,0),MATCH(AN$1,人口源表!$1:$1,0))-INDEX(城镇人口!$1:$1048576,MATCH($B61,城镇人口!$B:$B,0),MATCH(AN$1,城镇人口!$1:$1,0))</f>
        <v>1447166.6648576697</v>
      </c>
      <c r="AO61" s="40">
        <f>INDEX(人口源表!$1:$1048576,MATCH($B61,人口源表!$A:$A,0),MATCH(AO$1,人口源表!$1:$1,0))-INDEX(城镇人口!$1:$1048576,MATCH($B61,城镇人口!$B:$B,0),MATCH(AO$1,城镇人口!$1:$1,0))</f>
        <v>1408678.1590571031</v>
      </c>
      <c r="AP61" s="40">
        <f>INDEX(人口源表!$1:$1048576,MATCH($B61,人口源表!$A:$A,0),MATCH(AP$1,人口源表!$1:$1,0))-INDEX(城镇人口!$1:$1048576,MATCH($B61,城镇人口!$B:$B,0),MATCH(AP$1,城镇人口!$1:$1,0))</f>
        <v>1370336.9800950214</v>
      </c>
      <c r="AQ61" s="40">
        <f>INDEX(人口源表!$1:$1048576,MATCH($B61,人口源表!$A:$A,0),MATCH(AQ$1,人口源表!$1:$1,0))-INDEX(城镇人口!$1:$1048576,MATCH($B61,城镇人口!$B:$B,0),MATCH(AQ$1,城镇人口!$1:$1,0))</f>
        <v>1332102.9367931541</v>
      </c>
      <c r="AR61" s="40">
        <f>INDEX(人口源表!$1:$1048576,MATCH($B61,人口源表!$A:$A,0),MATCH(AR$1,人口源表!$1:$1,0))-INDEX(城镇人口!$1:$1048576,MATCH($B61,城镇人口!$B:$B,0),MATCH(AR$1,城镇人口!$1:$1,0))</f>
        <v>1293933.1111656344</v>
      </c>
      <c r="AS61" s="40">
        <f>INDEX(人口源表!$1:$1048576,MATCH($B61,人口源表!$A:$A,0),MATCH(AS$1,人口源表!$1:$1,0))-INDEX(城镇人口!$1:$1048576,MATCH($B61,城镇人口!$B:$B,0),MATCH(AS$1,城镇人口!$1:$1,0))</f>
        <v>1255783.1067984998</v>
      </c>
      <c r="AT61" s="40">
        <f>INDEX(人口源表!$1:$1048576,MATCH($B61,人口源表!$A:$A,0),MATCH(AT$1,人口源表!$1:$1,0))-INDEX(城镇人口!$1:$1048576,MATCH($B61,城镇人口!$B:$B,0),MATCH(AT$1,城镇人口!$1:$1,0))</f>
        <v>1217606.8243851569</v>
      </c>
      <c r="AU61" s="40">
        <f>INDEX(人口源表!$1:$1048576,MATCH($B61,人口源表!$A:$A,0),MATCH(AU$1,人口源表!$1:$1,0))-INDEX(城镇人口!$1:$1048576,MATCH($B61,城镇人口!$B:$B,0),MATCH(AU$1,城镇人口!$1:$1,0))</f>
        <v>1179358.608098588</v>
      </c>
      <c r="AV61" s="40">
        <f>INDEX(人口源表!$1:$1048576,MATCH($B61,人口源表!$A:$A,0),MATCH(AV$1,人口源表!$1:$1,0))-INDEX(城镇人口!$1:$1048576,MATCH($B61,城镇人口!$B:$B,0),MATCH(AV$1,城镇人口!$1:$1,0))</f>
        <v>1140992.7802414754</v>
      </c>
    </row>
    <row r="62" spans="1:48" x14ac:dyDescent="0.15">
      <c r="A62" s="4" t="s">
        <v>864</v>
      </c>
      <c r="B62" s="4" t="s">
        <v>146</v>
      </c>
      <c r="C62" s="34">
        <f>VLOOKUP(B62,'[1]2016省城人口总结（根）'!B:C,2,FALSE)/100</f>
        <v>0.55640000000000001</v>
      </c>
      <c r="D62" s="40">
        <f>INDEX(人口源表!$1:$1048576,MATCH($B62,人口源表!$A:$A,0),MATCH(D$1,人口源表!$1:$1,0))-INDEX(城镇人口!$1:$1048576,MATCH($B62,城镇人口!$B:$B,0),MATCH(D$1,城镇人口!$1:$1,0))</f>
        <v>2477775.7826387458</v>
      </c>
      <c r="E62" s="40">
        <f>INDEX(人口源表!$1:$1048576,MATCH($B62,人口源表!$A:$A,0),MATCH(E$1,人口源表!$1:$1,0))-INDEX(城镇人口!$1:$1048576,MATCH($B62,城镇人口!$B:$B,0),MATCH(E$1,城镇人口!$1:$1,0))</f>
        <v>2437041.2340801219</v>
      </c>
      <c r="F62" s="40">
        <f>INDEX(人口源表!$1:$1048576,MATCH($B62,人口源表!$A:$A,0),MATCH(F$1,人口源表!$1:$1,0))-INDEX(城镇人口!$1:$1048576,MATCH($B62,城镇人口!$B:$B,0),MATCH(F$1,城镇人口!$1:$1,0))</f>
        <v>2393576.6826802669</v>
      </c>
      <c r="G62" s="40">
        <f>INDEX(人口源表!$1:$1048576,MATCH($B62,人口源表!$A:$A,0),MATCH(G$1,人口源表!$1:$1,0))-INDEX(城镇人口!$1:$1048576,MATCH($B62,城镇人口!$B:$B,0),MATCH(G$1,城镇人口!$1:$1,0))</f>
        <v>1676010.2697489695</v>
      </c>
      <c r="H62" s="40">
        <f>INDEX(人口源表!$1:$1048576,MATCH($B62,人口源表!$A:$A,0),MATCH(H$1,人口源表!$1:$1,0))-INDEX(城镇人口!$1:$1048576,MATCH($B62,城镇人口!$B:$B,0),MATCH(H$1,城镇人口!$1:$1,0))</f>
        <v>1646269.1380820991</v>
      </c>
      <c r="I62" s="40">
        <f>INDEX(人口源表!$1:$1048576,MATCH($B62,人口源表!$A:$A,0),MATCH(I$1,人口源表!$1:$1,0))-INDEX(城镇人口!$1:$1048576,MATCH($B62,城镇人口!$B:$B,0),MATCH(I$1,城镇人口!$1:$1,0))</f>
        <v>1630665.0645069559</v>
      </c>
      <c r="J62" s="40">
        <f>INDEX(人口源表!$1:$1048576,MATCH($B62,人口源表!$A:$A,0),MATCH(J$1,人口源表!$1:$1,0))-INDEX(城镇人口!$1:$1048576,MATCH($B62,城镇人口!$B:$B,0),MATCH(J$1,城镇人口!$1:$1,0))</f>
        <v>1612934.8230634835</v>
      </c>
      <c r="K62" s="40">
        <f>INDEX(人口源表!$1:$1048576,MATCH($B62,人口源表!$A:$A,0),MATCH(K$1,人口源表!$1:$1,0))-INDEX(城镇人口!$1:$1048576,MATCH($B62,城镇人口!$B:$B,0),MATCH(K$1,城镇人口!$1:$1,0))</f>
        <v>1593231.74855706</v>
      </c>
      <c r="L62" s="40">
        <f>INDEX(人口源表!$1:$1048576,MATCH($B62,人口源表!$A:$A,0),MATCH(L$1,人口源表!$1:$1,0))-INDEX(城镇人口!$1:$1048576,MATCH($B62,城镇人口!$B:$B,0),MATCH(L$1,城镇人口!$1:$1,0))</f>
        <v>1571702.5946222856</v>
      </c>
      <c r="M62" s="40">
        <f>INDEX(人口源表!$1:$1048576,MATCH($B62,人口源表!$A:$A,0),MATCH(M$1,人口源表!$1:$1,0))-INDEX(城镇人口!$1:$1048576,MATCH($B62,城镇人口!$B:$B,0),MATCH(M$1,城镇人口!$1:$1,0))</f>
        <v>1548488.7642376395</v>
      </c>
      <c r="N62" s="40">
        <f>INDEX(人口源表!$1:$1048576,MATCH($B62,人口源表!$A:$A,0),MATCH(N$1,人口源表!$1:$1,0))-INDEX(城镇人口!$1:$1048576,MATCH($B62,城镇人口!$B:$B,0),MATCH(N$1,城镇人口!$1:$1,0))</f>
        <v>1523724.8548374805</v>
      </c>
      <c r="O62" s="40">
        <f>INDEX(人口源表!$1:$1048576,MATCH($B62,人口源表!$A:$A,0),MATCH(O$1,人口源表!$1:$1,0))-INDEX(城镇人口!$1:$1048576,MATCH($B62,城镇人口!$B:$B,0),MATCH(O$1,城镇人口!$1:$1,0))</f>
        <v>1497540.612967805</v>
      </c>
      <c r="P62" s="40">
        <f>INDEX(人口源表!$1:$1048576,MATCH($B62,人口源表!$A:$A,0),MATCH(P$1,人口源表!$1:$1,0))-INDEX(城镇人口!$1:$1048576,MATCH($B62,城镇人口!$B:$B,0),MATCH(P$1,城镇人口!$1:$1,0))</f>
        <v>1470059.8592888364</v>
      </c>
      <c r="Q62" s="40">
        <f>INDEX(人口源表!$1:$1048576,MATCH($B62,人口源表!$A:$A,0),MATCH(Q$1,人口源表!$1:$1,0))-INDEX(城镇人口!$1:$1048576,MATCH($B62,城镇人口!$B:$B,0),MATCH(Q$1,城镇人口!$1:$1,0))</f>
        <v>1441400.9262597803</v>
      </c>
      <c r="R62" s="40">
        <f>INDEX(人口源表!$1:$1048576,MATCH($B62,人口源表!$A:$A,0),MATCH(R$1,人口源表!$1:$1,0))-INDEX(城镇人口!$1:$1048576,MATCH($B62,城镇人口!$B:$B,0),MATCH(R$1,城镇人口!$1:$1,0))</f>
        <v>1411675.6904284973</v>
      </c>
      <c r="S62" s="40">
        <f>INDEX(人口源表!$1:$1048576,MATCH($B62,人口源表!$A:$A,0),MATCH(S$1,人口源表!$1:$1,0))-INDEX(城镇人口!$1:$1048576,MATCH($B62,城镇人口!$B:$B,0),MATCH(S$1,城镇人口!$1:$1,0))</f>
        <v>1394507.5868702177</v>
      </c>
      <c r="T62" s="40">
        <f>INDEX(人口源表!$1:$1048576,MATCH($B62,人口源表!$A:$A,0),MATCH(T$1,人口源表!$1:$1,0))-INDEX(城镇人口!$1:$1048576,MATCH($B62,城镇人口!$B:$B,0),MATCH(T$1,城镇人口!$1:$1,0))</f>
        <v>1376599.8711373303</v>
      </c>
      <c r="U62" s="40">
        <f>INDEX(人口源表!$1:$1048576,MATCH($B62,人口源表!$A:$A,0),MATCH(U$1,人口源表!$1:$1,0))-INDEX(城镇人口!$1:$1048576,MATCH($B62,城镇人口!$B:$B,0),MATCH(U$1,城镇人口!$1:$1,0))</f>
        <v>1358028.6249759984</v>
      </c>
      <c r="V62" s="40">
        <f>INDEX(人口源表!$1:$1048576,MATCH($B62,人口源表!$A:$A,0),MATCH(V$1,人口源表!$1:$1,0))-INDEX(城镇人口!$1:$1048576,MATCH($B62,城镇人口!$B:$B,0),MATCH(V$1,城镇人口!$1:$1,0))</f>
        <v>1338866.3434695299</v>
      </c>
      <c r="W62" s="40">
        <f>INDEX(人口源表!$1:$1048576,MATCH($B62,人口源表!$A:$A,0),MATCH(W$1,人口源表!$1:$1,0))-INDEX(城镇人口!$1:$1048576,MATCH($B62,城镇人口!$B:$B,0),MATCH(W$1,城镇人口!$1:$1,0))</f>
        <v>1319181.9937012065</v>
      </c>
      <c r="X62" s="40">
        <f>INDEX(人口源表!$1:$1048576,MATCH($B62,人口源表!$A:$A,0),MATCH(X$1,人口源表!$1:$1,0))-INDEX(城镇人口!$1:$1048576,MATCH($B62,城镇人口!$B:$B,0),MATCH(X$1,城镇人口!$1:$1,0))</f>
        <v>1299040.7519064653</v>
      </c>
      <c r="Y62" s="40">
        <f>INDEX(人口源表!$1:$1048576,MATCH($B62,人口源表!$A:$A,0),MATCH(Y$1,人口源表!$1:$1,0))-INDEX(城镇人口!$1:$1048576,MATCH($B62,城镇人口!$B:$B,0),MATCH(Y$1,城镇人口!$1:$1,0))</f>
        <v>1278504.4002122255</v>
      </c>
      <c r="Z62" s="40">
        <f>INDEX(人口源表!$1:$1048576,MATCH($B62,人口源表!$A:$A,0),MATCH(Z$1,人口源表!$1:$1,0))-INDEX(城镇人口!$1:$1048576,MATCH($B62,城镇人口!$B:$B,0),MATCH(Z$1,城镇人口!$1:$1,0))</f>
        <v>1257631.3885101001</v>
      </c>
      <c r="AA62" s="40">
        <f>INDEX(人口源表!$1:$1048576,MATCH($B62,人口源表!$A:$A,0),MATCH(AA$1,人口源表!$1:$1,0))-INDEX(城镇人口!$1:$1048576,MATCH($B62,城镇人口!$B:$B,0),MATCH(AA$1,城镇人口!$1:$1,0))</f>
        <v>1236476.2727728169</v>
      </c>
      <c r="AB62" s="40">
        <f>INDEX(人口源表!$1:$1048576,MATCH($B62,人口源表!$A:$A,0),MATCH(AB$1,人口源表!$1:$1,0))-INDEX(城镇人口!$1:$1048576,MATCH($B62,城镇人口!$B:$B,0),MATCH(AB$1,城镇人口!$1:$1,0))</f>
        <v>1215090.7399868025</v>
      </c>
      <c r="AC62" s="40">
        <f>INDEX(人口源表!$1:$1048576,MATCH($B62,人口源表!$A:$A,0),MATCH(AC$1,人口源表!$1:$1,0))-INDEX(城镇人口!$1:$1048576,MATCH($B62,城镇人口!$B:$B,0),MATCH(AC$1,城镇人口!$1:$1,0))</f>
        <v>1196844.3675439595</v>
      </c>
      <c r="AD62" s="40">
        <f>INDEX(人口源表!$1:$1048576,MATCH($B62,人口源表!$A:$A,0),MATCH(AD$1,人口源表!$1:$1,0))-INDEX(城镇人口!$1:$1048576,MATCH($B62,城镇人口!$B:$B,0),MATCH(AD$1,城镇人口!$1:$1,0))</f>
        <v>1178444.4966656417</v>
      </c>
      <c r="AE62" s="40">
        <f>INDEX(人口源表!$1:$1048576,MATCH($B62,人口源表!$A:$A,0),MATCH(AE$1,人口源表!$1:$1,0))-INDEX(城镇人口!$1:$1048576,MATCH($B62,城镇人口!$B:$B,0),MATCH(AE$1,城镇人口!$1:$1,0))</f>
        <v>1159930.182938695</v>
      </c>
      <c r="AF62" s="40">
        <f>INDEX(人口源表!$1:$1048576,MATCH($B62,人口源表!$A:$A,0),MATCH(AF$1,人口源表!$1:$1,0))-INDEX(城镇人口!$1:$1048576,MATCH($B62,城镇人口!$B:$B,0),MATCH(AF$1,城镇人口!$1:$1,0))</f>
        <v>1141338.5219447338</v>
      </c>
      <c r="AG62" s="40">
        <f>INDEX(人口源表!$1:$1048576,MATCH($B62,人口源表!$A:$A,0),MATCH(AG$1,人口源表!$1:$1,0))-INDEX(城镇人口!$1:$1048576,MATCH($B62,城镇人口!$B:$B,0),MATCH(AG$1,城镇人口!$1:$1,0))</f>
        <v>1122704.3829996213</v>
      </c>
      <c r="AH62" s="40">
        <f>INDEX(人口源表!$1:$1048576,MATCH($B62,人口源表!$A:$A,0),MATCH(AH$1,人口源表!$1:$1,0))-INDEX(城镇人口!$1:$1048576,MATCH($B62,城镇人口!$B:$B,0),MATCH(AH$1,城镇人口!$1:$1,0))</f>
        <v>1104058.986885279</v>
      </c>
      <c r="AI62" s="40">
        <f>INDEX(人口源表!$1:$1048576,MATCH($B62,人口源表!$A:$A,0),MATCH(AI$1,人口源表!$1:$1,0))-INDEX(城镇人口!$1:$1048576,MATCH($B62,城镇人口!$B:$B,0),MATCH(AI$1,城镇人口!$1:$1,0))</f>
        <v>1085431.75859936</v>
      </c>
      <c r="AJ62" s="40">
        <f>INDEX(人口源表!$1:$1048576,MATCH($B62,人口源表!$A:$A,0),MATCH(AJ$1,人口源表!$1:$1,0))-INDEX(城镇人口!$1:$1048576,MATCH($B62,城镇人口!$B:$B,0),MATCH(AJ$1,城镇人口!$1:$1,0))</f>
        <v>1066849.49544416</v>
      </c>
      <c r="AK62" s="40">
        <f>INDEX(人口源表!$1:$1048576,MATCH($B62,人口源表!$A:$A,0),MATCH(AK$1,人口源表!$1:$1,0))-INDEX(城镇人口!$1:$1048576,MATCH($B62,城镇人口!$B:$B,0),MATCH(AK$1,城镇人口!$1:$1,0))</f>
        <v>1048336.7240459202</v>
      </c>
      <c r="AL62" s="40">
        <f>INDEX(人口源表!$1:$1048576,MATCH($B62,人口源表!$A:$A,0),MATCH(AL$1,人口源表!$1:$1,0))-INDEX(城镇人口!$1:$1048576,MATCH($B62,城镇人口!$B:$B,0),MATCH(AL$1,城镇人口!$1:$1,0))</f>
        <v>1029915.4773348402</v>
      </c>
      <c r="AM62" s="40">
        <f>INDEX(人口源表!$1:$1048576,MATCH($B62,人口源表!$A:$A,0),MATCH(AM$1,人口源表!$1:$1,0))-INDEX(城镇人口!$1:$1048576,MATCH($B62,城镇人口!$B:$B,0),MATCH(AM$1,城镇人口!$1:$1,0))</f>
        <v>1011605.3681107662</v>
      </c>
      <c r="AN62" s="40">
        <f>INDEX(人口源表!$1:$1048576,MATCH($B62,人口源表!$A:$A,0),MATCH(AN$1,人口源表!$1:$1,0))-INDEX(城镇人口!$1:$1048576,MATCH($B62,城镇人口!$B:$B,0),MATCH(AN$1,城镇人口!$1:$1,0))</f>
        <v>993424.21733857971</v>
      </c>
      <c r="AO62" s="40">
        <f>INDEX(人口源表!$1:$1048576,MATCH($B62,人口源表!$A:$A,0),MATCH(AO$1,人口源表!$1:$1,0))-INDEX(城镇人口!$1:$1048576,MATCH($B62,城镇人口!$B:$B,0),MATCH(AO$1,城镇人口!$1:$1,0))</f>
        <v>975387.27955601132</v>
      </c>
      <c r="AP62" s="40">
        <f>INDEX(人口源表!$1:$1048576,MATCH($B62,人口源表!$A:$A,0),MATCH(AP$1,人口源表!$1:$1,0))-INDEX(城镇人口!$1:$1048576,MATCH($B62,城镇人口!$B:$B,0),MATCH(AP$1,城镇人口!$1:$1,0))</f>
        <v>957508.41840875288</v>
      </c>
      <c r="AQ62" s="40">
        <f>INDEX(人口源表!$1:$1048576,MATCH($B62,人口源表!$A:$A,0),MATCH(AQ$1,人口源表!$1:$1,0))-INDEX(城镇人口!$1:$1048576,MATCH($B62,城镇人口!$B:$B,0),MATCH(AQ$1,城镇人口!$1:$1,0))</f>
        <v>939798.53004768398</v>
      </c>
      <c r="AR62" s="40">
        <f>INDEX(人口源表!$1:$1048576,MATCH($B62,人口源表!$A:$A,0),MATCH(AR$1,人口源表!$1:$1,0))-INDEX(城镇人口!$1:$1048576,MATCH($B62,城镇人口!$B:$B,0),MATCH(AR$1,城镇人口!$1:$1,0))</f>
        <v>922267.25782511244</v>
      </c>
      <c r="AS62" s="40">
        <f>INDEX(人口源表!$1:$1048576,MATCH($B62,人口源表!$A:$A,0),MATCH(AS$1,人口源表!$1:$1,0))-INDEX(城镇人口!$1:$1048576,MATCH($B62,城镇人口!$B:$B,0),MATCH(AS$1,城镇人口!$1:$1,0))</f>
        <v>904922.23991893791</v>
      </c>
      <c r="AT62" s="40">
        <f>INDEX(人口源表!$1:$1048576,MATCH($B62,人口源表!$A:$A,0),MATCH(AT$1,人口源表!$1:$1,0))-INDEX(城镇人口!$1:$1048576,MATCH($B62,城镇人口!$B:$B,0),MATCH(AT$1,城镇人口!$1:$1,0))</f>
        <v>887769.70951098064</v>
      </c>
      <c r="AU62" s="40">
        <f>INDEX(人口源表!$1:$1048576,MATCH($B62,人口源表!$A:$A,0),MATCH(AU$1,人口源表!$1:$1,0))-INDEX(城镇人口!$1:$1048576,MATCH($B62,城镇人口!$B:$B,0),MATCH(AU$1,城镇人口!$1:$1,0))</f>
        <v>870813.25897507416</v>
      </c>
      <c r="AV62" s="40">
        <f>INDEX(人口源表!$1:$1048576,MATCH($B62,人口源表!$A:$A,0),MATCH(AV$1,人口源表!$1:$1,0))-INDEX(城镇人口!$1:$1048576,MATCH($B62,城镇人口!$B:$B,0),MATCH(AV$1,城镇人口!$1:$1,0))</f>
        <v>854056.00150126033</v>
      </c>
    </row>
    <row r="63" spans="1:48" x14ac:dyDescent="0.15">
      <c r="A63" s="4" t="s">
        <v>864</v>
      </c>
      <c r="B63" s="4" t="s">
        <v>148</v>
      </c>
      <c r="C63" s="34">
        <f>VLOOKUP(B63,'[1]2016省城人口总结（根）'!B:C,2,FALSE)/100</f>
        <v>0.52680000000000005</v>
      </c>
      <c r="D63" s="40">
        <f>INDEX(人口源表!$1:$1048576,MATCH($B63,人口源表!$A:$A,0),MATCH(D$1,人口源表!$1:$1,0))-INDEX(城镇人口!$1:$1048576,MATCH($B63,城镇人口!$B:$B,0),MATCH(D$1,城镇人口!$1:$1,0))</f>
        <v>906774.22076006618</v>
      </c>
      <c r="E63" s="40">
        <f>INDEX(人口源表!$1:$1048576,MATCH($B63,人口源表!$A:$A,0),MATCH(E$1,人口源表!$1:$1,0))-INDEX(城镇人口!$1:$1048576,MATCH($B63,城镇人口!$B:$B,0),MATCH(E$1,城镇人口!$1:$1,0))</f>
        <v>892534.4161361499</v>
      </c>
      <c r="F63" s="40">
        <f>INDEX(人口源表!$1:$1048576,MATCH($B63,人口源表!$A:$A,0),MATCH(F$1,人口源表!$1:$1,0))-INDEX(城镇人口!$1:$1048576,MATCH($B63,城镇人口!$B:$B,0),MATCH(F$1,城镇人口!$1:$1,0))</f>
        <v>877426.50929785566</v>
      </c>
      <c r="G63" s="40">
        <f>INDEX(人口源表!$1:$1048576,MATCH($B63,人口源表!$A:$A,0),MATCH(G$1,人口源表!$1:$1,0))-INDEX(城镇人口!$1:$1048576,MATCH($B63,城镇人口!$B:$B,0),MATCH(G$1,城镇人口!$1:$1,0))</f>
        <v>666514.90378142835</v>
      </c>
      <c r="H63" s="40">
        <f>INDEX(人口源表!$1:$1048576,MATCH($B63,人口源表!$A:$A,0),MATCH(H$1,人口源表!$1:$1,0))-INDEX(城镇人口!$1:$1048576,MATCH($B63,城镇人口!$B:$B,0),MATCH(H$1,城镇人口!$1:$1,0))</f>
        <v>655493.6288225404</v>
      </c>
      <c r="I63" s="40">
        <f>INDEX(人口源表!$1:$1048576,MATCH($B63,人口源表!$A:$A,0),MATCH(I$1,人口源表!$1:$1,0))-INDEX(城镇人口!$1:$1048576,MATCH($B63,城镇人口!$B:$B,0),MATCH(I$1,城镇人口!$1:$1,0))</f>
        <v>649310.05457933282</v>
      </c>
      <c r="J63" s="40">
        <f>INDEX(人口源表!$1:$1048576,MATCH($B63,人口源表!$A:$A,0),MATCH(J$1,人口源表!$1:$1,0))-INDEX(城镇人口!$1:$1048576,MATCH($B63,城镇人口!$B:$B,0),MATCH(J$1,城镇人口!$1:$1,0))</f>
        <v>642279.29123500886</v>
      </c>
      <c r="K63" s="40">
        <f>INDEX(人口源表!$1:$1048576,MATCH($B63,人口源表!$A:$A,0),MATCH(K$1,人口源表!$1:$1,0))-INDEX(城镇人口!$1:$1048576,MATCH($B63,城镇人口!$B:$B,0),MATCH(K$1,城镇人口!$1:$1,0))</f>
        <v>634465.8217378374</v>
      </c>
      <c r="L63" s="40">
        <f>INDEX(人口源表!$1:$1048576,MATCH($B63,人口源表!$A:$A,0),MATCH(L$1,人口源表!$1:$1,0))-INDEX(城镇人口!$1:$1048576,MATCH($B63,城镇人口!$B:$B,0),MATCH(L$1,城镇人口!$1:$1,0))</f>
        <v>625930.10675609449</v>
      </c>
      <c r="M63" s="40">
        <f>INDEX(人口源表!$1:$1048576,MATCH($B63,人口源表!$A:$A,0),MATCH(M$1,人口源表!$1:$1,0))-INDEX(城镇人口!$1:$1048576,MATCH($B63,城镇人口!$B:$B,0),MATCH(M$1,城镇人口!$1:$1,0))</f>
        <v>616732.38672998478</v>
      </c>
      <c r="N63" s="40">
        <f>INDEX(人口源表!$1:$1048576,MATCH($B63,人口源表!$A:$A,0),MATCH(N$1,人口源表!$1:$1,0))-INDEX(城镇人口!$1:$1048576,MATCH($B63,城镇人口!$B:$B,0),MATCH(N$1,城镇人口!$1:$1,0))</f>
        <v>606928.53508196562</v>
      </c>
      <c r="O63" s="40">
        <f>INDEX(人口源表!$1:$1048576,MATCH($B63,人口源表!$A:$A,0),MATCH(O$1,人口源表!$1:$1,0))-INDEX(城镇人口!$1:$1048576,MATCH($B63,城镇人口!$B:$B,0),MATCH(O$1,城镇人口!$1:$1,0))</f>
        <v>596573.39077804447</v>
      </c>
      <c r="P63" s="40">
        <f>INDEX(人口源表!$1:$1048576,MATCH($B63,人口源表!$A:$A,0),MATCH(P$1,人口源表!$1:$1,0))-INDEX(城镇人口!$1:$1048576,MATCH($B63,城镇人口!$B:$B,0),MATCH(P$1,城镇人口!$1:$1,0))</f>
        <v>585719.12946602178</v>
      </c>
      <c r="Q63" s="40">
        <f>INDEX(人口源表!$1:$1048576,MATCH($B63,人口源表!$A:$A,0),MATCH(Q$1,人口源表!$1:$1,0))-INDEX(城镇人口!$1:$1048576,MATCH($B63,城镇人口!$B:$B,0),MATCH(Q$1,城镇人口!$1:$1,0))</f>
        <v>574416.08110791771</v>
      </c>
      <c r="R63" s="40">
        <f>INDEX(人口源表!$1:$1048576,MATCH($B63,人口源表!$A:$A,0),MATCH(R$1,人口源表!$1:$1,0))-INDEX(城镇人口!$1:$1048576,MATCH($B63,城镇人口!$B:$B,0),MATCH(R$1,城镇人口!$1:$1,0))</f>
        <v>562711.58820854756</v>
      </c>
      <c r="S63" s="40">
        <f>INDEX(人口源表!$1:$1048576,MATCH($B63,人口源表!$A:$A,0),MATCH(S$1,人口源表!$1:$1,0))-INDEX(城镇人口!$1:$1048576,MATCH($B63,城镇人口!$B:$B,0),MATCH(S$1,城镇人口!$1:$1,0))</f>
        <v>555268.16795911104</v>
      </c>
      <c r="T63" s="40">
        <f>INDEX(人口源表!$1:$1048576,MATCH($B63,人口源表!$A:$A,0),MATCH(T$1,人口源表!$1:$1,0))-INDEX(城镇人口!$1:$1048576,MATCH($B63,城镇人口!$B:$B,0),MATCH(T$1,城镇人口!$1:$1,0))</f>
        <v>547529.5136098495</v>
      </c>
      <c r="U63" s="40">
        <f>INDEX(人口源表!$1:$1048576,MATCH($B63,人口源表!$A:$A,0),MATCH(U$1,人口源表!$1:$1,0))-INDEX(城镇人口!$1:$1048576,MATCH($B63,城镇人口!$B:$B,0),MATCH(U$1,城镇人口!$1:$1,0))</f>
        <v>539528.62365460803</v>
      </c>
      <c r="V63" s="40">
        <f>INDEX(人口源表!$1:$1048576,MATCH($B63,人口源表!$A:$A,0),MATCH(V$1,人口源表!$1:$1,0))-INDEX(城镇人口!$1:$1048576,MATCH($B63,城镇人口!$B:$B,0),MATCH(V$1,城镇人口!$1:$1,0))</f>
        <v>531297.36767421348</v>
      </c>
      <c r="W63" s="40">
        <f>INDEX(人口源表!$1:$1048576,MATCH($B63,人口源表!$A:$A,0),MATCH(W$1,人口源表!$1:$1,0))-INDEX(城镇人口!$1:$1048576,MATCH($B63,城镇人口!$B:$B,0),MATCH(W$1,城镇人口!$1:$1,0))</f>
        <v>522866.13057075662</v>
      </c>
      <c r="X63" s="40">
        <f>INDEX(人口源表!$1:$1048576,MATCH($B63,人口源表!$A:$A,0),MATCH(X$1,人口源表!$1:$1,0))-INDEX(城镇人口!$1:$1048576,MATCH($B63,城镇人口!$B:$B,0),MATCH(X$1,城镇人口!$1:$1,0))</f>
        <v>514263.83464063343</v>
      </c>
      <c r="Y63" s="40">
        <f>INDEX(人口源表!$1:$1048576,MATCH($B63,人口源表!$A:$A,0),MATCH(Y$1,人口源表!$1:$1,0))-INDEX(城镇人口!$1:$1048576,MATCH($B63,城镇人口!$B:$B,0),MATCH(Y$1,城镇人口!$1:$1,0))</f>
        <v>505517.25133340689</v>
      </c>
      <c r="Z63" s="40">
        <f>INDEX(人口源表!$1:$1048576,MATCH($B63,人口源表!$A:$A,0),MATCH(Z$1,人口源表!$1:$1,0))-INDEX(城镇人口!$1:$1048576,MATCH($B63,城镇人口!$B:$B,0),MATCH(Z$1,城镇人口!$1:$1,0))</f>
        <v>496653.16905855224</v>
      </c>
      <c r="AA63" s="40">
        <f>INDEX(人口源表!$1:$1048576,MATCH($B63,人口源表!$A:$A,0),MATCH(AA$1,人口源表!$1:$1,0))-INDEX(城镇人口!$1:$1048576,MATCH($B63,城镇人口!$B:$B,0),MATCH(AA$1,城镇人口!$1:$1,0))</f>
        <v>487695.56087311474</v>
      </c>
      <c r="AB63" s="40">
        <f>INDEX(人口源表!$1:$1048576,MATCH($B63,人口源表!$A:$A,0),MATCH(AB$1,人口源表!$1:$1,0))-INDEX(城镇人口!$1:$1048576,MATCH($B63,城镇人口!$B:$B,0),MATCH(AB$1,城镇人口!$1:$1,0))</f>
        <v>478667.74665634031</v>
      </c>
      <c r="AC63" s="40">
        <f>INDEX(人口源表!$1:$1048576,MATCH($B63,人口源表!$A:$A,0),MATCH(AC$1,人口源表!$1:$1,0))-INDEX(城镇人口!$1:$1048576,MATCH($B63,城镇人口!$B:$B,0),MATCH(AC$1,城镇人口!$1:$1,0))</f>
        <v>470695.51499275793</v>
      </c>
      <c r="AD63" s="40">
        <f>INDEX(人口源表!$1:$1048576,MATCH($B63,人口源表!$A:$A,0),MATCH(AD$1,人口源表!$1:$1,0))-INDEX(城镇人口!$1:$1048576,MATCH($B63,城镇人口!$B:$B,0),MATCH(AD$1,城镇人口!$1:$1,0))</f>
        <v>462682.80282096507</v>
      </c>
      <c r="AE63" s="40">
        <f>INDEX(人口源表!$1:$1048576,MATCH($B63,人口源表!$A:$A,0),MATCH(AE$1,人口源表!$1:$1,0))-INDEX(城镇人口!$1:$1048576,MATCH($B63,城镇人口!$B:$B,0),MATCH(AE$1,城镇人口!$1:$1,0))</f>
        <v>454648.21024642279</v>
      </c>
      <c r="AF63" s="40">
        <f>INDEX(人口源表!$1:$1048576,MATCH($B63,人口源表!$A:$A,0),MATCH(AF$1,人口源表!$1:$1,0))-INDEX(城镇人口!$1:$1048576,MATCH($B63,城镇人口!$B:$B,0),MATCH(AF$1,城镇人口!$1:$1,0))</f>
        <v>446609.20399519161</v>
      </c>
      <c r="AG63" s="40">
        <f>INDEX(人口源表!$1:$1048576,MATCH($B63,人口源表!$A:$A,0),MATCH(AG$1,人口源表!$1:$1,0))-INDEX(城镇人口!$1:$1048576,MATCH($B63,城镇人口!$B:$B,0),MATCH(AG$1,城镇人口!$1:$1,0))</f>
        <v>438581.47165036539</v>
      </c>
      <c r="AH63" s="40">
        <f>INDEX(人口源表!$1:$1048576,MATCH($B63,人口源表!$A:$A,0),MATCH(AH$1,人口源表!$1:$1,0))-INDEX(城镇人口!$1:$1048576,MATCH($B63,城镇人口!$B:$B,0),MATCH(AH$1,城镇人口!$1:$1,0))</f>
        <v>430580.29041753383</v>
      </c>
      <c r="AI63" s="40">
        <f>INDEX(人口源表!$1:$1048576,MATCH($B63,人口源表!$A:$A,0),MATCH(AI$1,人口源表!$1:$1,0))-INDEX(城镇人口!$1:$1048576,MATCH($B63,城镇人口!$B:$B,0),MATCH(AI$1,城镇人口!$1:$1,0))</f>
        <v>422619.86689296877</v>
      </c>
      <c r="AJ63" s="40">
        <f>INDEX(人口源表!$1:$1048576,MATCH($B63,人口源表!$A:$A,0),MATCH(AJ$1,人口源表!$1:$1,0))-INDEX(城镇人口!$1:$1048576,MATCH($B63,城镇人口!$B:$B,0),MATCH(AJ$1,城镇人口!$1:$1,0))</f>
        <v>414712.38156906946</v>
      </c>
      <c r="AK63" s="40">
        <f>INDEX(人口源表!$1:$1048576,MATCH($B63,人口源表!$A:$A,0),MATCH(AK$1,人口源表!$1:$1,0))-INDEX(城镇人口!$1:$1048576,MATCH($B63,城镇人口!$B:$B,0),MATCH(AK$1,城镇人口!$1:$1,0))</f>
        <v>406869.98713846435</v>
      </c>
      <c r="AL63" s="40">
        <f>INDEX(人口源表!$1:$1048576,MATCH($B63,人口源表!$A:$A,0),MATCH(AL$1,人口源表!$1:$1,0))-INDEX(城镇人口!$1:$1048576,MATCH($B63,城镇人口!$B:$B,0),MATCH(AL$1,城镇人口!$1:$1,0))</f>
        <v>399103.51027080615</v>
      </c>
      <c r="AM63" s="40">
        <f>INDEX(人口源表!$1:$1048576,MATCH($B63,人口源表!$A:$A,0),MATCH(AM$1,人口源表!$1:$1,0))-INDEX(城镇人口!$1:$1048576,MATCH($B63,城镇人口!$B:$B,0),MATCH(AM$1,城镇人口!$1:$1,0))</f>
        <v>391422.80456386087</v>
      </c>
      <c r="AN63" s="40">
        <f>INDEX(人口源表!$1:$1048576,MATCH($B63,人口源表!$A:$A,0),MATCH(AN$1,人口源表!$1:$1,0))-INDEX(城镇人口!$1:$1048576,MATCH($B63,城镇人口!$B:$B,0),MATCH(AN$1,城镇人口!$1:$1,0))</f>
        <v>383836.77307379234</v>
      </c>
      <c r="AO63" s="40">
        <f>INDEX(人口源表!$1:$1048576,MATCH($B63,人口源表!$A:$A,0),MATCH(AO$1,人口源表!$1:$1,0))-INDEX(城镇人口!$1:$1048576,MATCH($B63,城镇人口!$B:$B,0),MATCH(AO$1,城镇人口!$1:$1,0))</f>
        <v>376353.07829229475</v>
      </c>
      <c r="AP63" s="40">
        <f>INDEX(人口源表!$1:$1048576,MATCH($B63,人口源表!$A:$A,0),MATCH(AP$1,人口源表!$1:$1,0))-INDEX(城镇人口!$1:$1048576,MATCH($B63,城镇人口!$B:$B,0),MATCH(AP$1,城镇人口!$1:$1,0))</f>
        <v>368978.79862529796</v>
      </c>
      <c r="AQ63" s="40">
        <f>INDEX(人口源表!$1:$1048576,MATCH($B63,人口源表!$A:$A,0),MATCH(AQ$1,人口源表!$1:$1,0))-INDEX(城镇人口!$1:$1048576,MATCH($B63,城镇人口!$B:$B,0),MATCH(AQ$1,城镇人口!$1:$1,0))</f>
        <v>361720.43882568763</v>
      </c>
      <c r="AR63" s="40">
        <f>INDEX(人口源表!$1:$1048576,MATCH($B63,人口源表!$A:$A,0),MATCH(AR$1,人口源表!$1:$1,0))-INDEX(城镇人口!$1:$1048576,MATCH($B63,城镇人口!$B:$B,0),MATCH(AR$1,城镇人口!$1:$1,0))</f>
        <v>354582.7204810367</v>
      </c>
      <c r="AS63" s="40">
        <f>INDEX(人口源表!$1:$1048576,MATCH($B63,人口源表!$A:$A,0),MATCH(AS$1,人口源表!$1:$1,0))-INDEX(城镇人口!$1:$1048576,MATCH($B63,城镇人口!$B:$B,0),MATCH(AS$1,城镇人口!$1:$1,0))</f>
        <v>347569.85469937499</v>
      </c>
      <c r="AT63" s="40">
        <f>INDEX(人口源表!$1:$1048576,MATCH($B63,人口源表!$A:$A,0),MATCH(AT$1,人口源表!$1:$1,0))-INDEX(城镇人口!$1:$1048576,MATCH($B63,城镇人口!$B:$B,0),MATCH(AT$1,城镇人口!$1:$1,0))</f>
        <v>340686.15285946906</v>
      </c>
      <c r="AU63" s="40">
        <f>INDEX(人口源表!$1:$1048576,MATCH($B63,人口源表!$A:$A,0),MATCH(AU$1,人口源表!$1:$1,0))-INDEX(城镇人口!$1:$1048576,MATCH($B63,城镇人口!$B:$B,0),MATCH(AU$1,城镇人口!$1:$1,0))</f>
        <v>333933.93166469317</v>
      </c>
      <c r="AV63" s="40">
        <f>INDEX(人口源表!$1:$1048576,MATCH($B63,人口源表!$A:$A,0),MATCH(AV$1,人口源表!$1:$1,0))-INDEX(城镇人口!$1:$1048576,MATCH($B63,城镇人口!$B:$B,0),MATCH(AV$1,城镇人口!$1:$1,0))</f>
        <v>327315.06306691433</v>
      </c>
    </row>
    <row r="64" spans="1:48" x14ac:dyDescent="0.15">
      <c r="A64" s="4" t="s">
        <v>864</v>
      </c>
      <c r="B64" s="4" t="s">
        <v>150</v>
      </c>
      <c r="C64" s="34">
        <f>VLOOKUP(B64,'[1]2016省城人口总结（根）'!B:C,2,FALSE)/100</f>
        <v>0.52680000000000005</v>
      </c>
      <c r="D64" s="40">
        <f>INDEX(人口源表!$1:$1048576,MATCH($B64,人口源表!$A:$A,0),MATCH(D$1,人口源表!$1:$1,0))-INDEX(城镇人口!$1:$1048576,MATCH($B64,城镇人口!$B:$B,0),MATCH(D$1,城镇人口!$1:$1,0))</f>
        <v>515351.77289324463</v>
      </c>
      <c r="E64" s="40">
        <f>INDEX(人口源表!$1:$1048576,MATCH($B64,人口源表!$A:$A,0),MATCH(E$1,人口源表!$1:$1,0))-INDEX(城镇人口!$1:$1048576,MATCH($B64,城镇人口!$B:$B,0),MATCH(E$1,城镇人口!$1:$1,0))</f>
        <v>507285.56061660335</v>
      </c>
      <c r="F64" s="40">
        <f>INDEX(人口源表!$1:$1048576,MATCH($B64,人口源表!$A:$A,0),MATCH(F$1,人口源表!$1:$1,0))-INDEX(城镇人口!$1:$1048576,MATCH($B64,城镇人口!$B:$B,0),MATCH(F$1,城镇人口!$1:$1,0))</f>
        <v>498734.06853658869</v>
      </c>
      <c r="G64" s="40">
        <f>INDEX(人口源表!$1:$1048576,MATCH($B64,人口源表!$A:$A,0),MATCH(G$1,人口源表!$1:$1,0))-INDEX(城镇人口!$1:$1048576,MATCH($B64,城镇人口!$B:$B,0),MATCH(G$1,城镇人口!$1:$1,0))</f>
        <v>395340.185928519</v>
      </c>
      <c r="H64" s="40">
        <f>INDEX(人口源表!$1:$1048576,MATCH($B64,人口源表!$A:$A,0),MATCH(H$1,人口源表!$1:$1,0))-INDEX(城镇人口!$1:$1048576,MATCH($B64,城镇人口!$B:$B,0),MATCH(H$1,城镇人口!$1:$1,0))</f>
        <v>388952.41993217135</v>
      </c>
      <c r="I64" s="40">
        <f>INDEX(人口源表!$1:$1048576,MATCH($B64,人口源表!$A:$A,0),MATCH(I$1,人口源表!$1:$1,0))-INDEX(城镇人口!$1:$1048576,MATCH($B64,城镇人口!$B:$B,0),MATCH(I$1,城镇人口!$1:$1,0))</f>
        <v>385412.95827507682</v>
      </c>
      <c r="J64" s="40">
        <f>INDEX(人口源表!$1:$1048576,MATCH($B64,人口源表!$A:$A,0),MATCH(J$1,人口源表!$1:$1,0))-INDEX(城镇人口!$1:$1048576,MATCH($B64,城镇人口!$B:$B,0),MATCH(J$1,城镇人口!$1:$1,0))</f>
        <v>381351.32323429361</v>
      </c>
      <c r="K64" s="40">
        <f>INDEX(人口源表!$1:$1048576,MATCH($B64,人口源表!$A:$A,0),MATCH(K$1,人口源表!$1:$1,0))-INDEX(城镇人口!$1:$1048576,MATCH($B64,城镇人口!$B:$B,0),MATCH(K$1,城镇人口!$1:$1,0))</f>
        <v>376806.62698546832</v>
      </c>
      <c r="L64" s="40">
        <f>INDEX(人口源表!$1:$1048576,MATCH($B64,人口源表!$A:$A,0),MATCH(L$1,人口源表!$1:$1,0))-INDEX(城镇人口!$1:$1048576,MATCH($B64,城镇人口!$B:$B,0),MATCH(L$1,城镇人口!$1:$1,0))</f>
        <v>371815.82515728252</v>
      </c>
      <c r="M64" s="40">
        <f>INDEX(人口源表!$1:$1048576,MATCH($B64,人口源表!$A:$A,0),MATCH(M$1,人口源表!$1:$1,0))-INDEX(城镇人口!$1:$1048576,MATCH($B64,城镇人口!$B:$B,0),MATCH(M$1,城镇人口!$1:$1,0))</f>
        <v>366415.00218625064</v>
      </c>
      <c r="N64" s="40">
        <f>INDEX(人口源表!$1:$1048576,MATCH($B64,人口源表!$A:$A,0),MATCH(N$1,人口源表!$1:$1,0))-INDEX(城镇人口!$1:$1048576,MATCH($B64,城镇人口!$B:$B,0),MATCH(N$1,城镇人口!$1:$1,0))</f>
        <v>360639.34688427614</v>
      </c>
      <c r="O64" s="40">
        <f>INDEX(人口源表!$1:$1048576,MATCH($B64,人口源表!$A:$A,0),MATCH(O$1,人口源表!$1:$1,0))-INDEX(城镇人口!$1:$1048576,MATCH($B64,城镇人口!$B:$B,0),MATCH(O$1,城镇人口!$1:$1,0))</f>
        <v>354521.54439703433</v>
      </c>
      <c r="P64" s="40">
        <f>INDEX(人口源表!$1:$1048576,MATCH($B64,人口源表!$A:$A,0),MATCH(P$1,人口源表!$1:$1,0))-INDEX(城镇人口!$1:$1048576,MATCH($B64,城镇人口!$B:$B,0),MATCH(P$1,城镇人口!$1:$1,0))</f>
        <v>348094.20996321691</v>
      </c>
      <c r="Q64" s="40">
        <f>INDEX(人口源表!$1:$1048576,MATCH($B64,人口源表!$A:$A,0),MATCH(Q$1,人口源表!$1:$1,0))-INDEX(城镇人口!$1:$1048576,MATCH($B64,城镇人口!$B:$B,0),MATCH(Q$1,城镇人口!$1:$1,0))</f>
        <v>341387.88615509216</v>
      </c>
      <c r="R64" s="40">
        <f>INDEX(人口源表!$1:$1048576,MATCH($B64,人口源表!$A:$A,0),MATCH(R$1,人口源表!$1:$1,0))-INDEX(城镇人口!$1:$1048576,MATCH($B64,城镇人口!$B:$B,0),MATCH(R$1,城镇人口!$1:$1,0))</f>
        <v>334431.48749249976</v>
      </c>
      <c r="S64" s="40">
        <f>INDEX(人口源表!$1:$1048576,MATCH($B64,人口源表!$A:$A,0),MATCH(S$1,人口源表!$1:$1,0))-INDEX(城镇人口!$1:$1048576,MATCH($B64,城镇人口!$B:$B,0),MATCH(S$1,城镇人口!$1:$1,0))</f>
        <v>329997.70077814918</v>
      </c>
      <c r="T64" s="40">
        <f>INDEX(人口源表!$1:$1048576,MATCH($B64,人口源表!$A:$A,0),MATCH(T$1,人口源表!$1:$1,0))-INDEX(城镇人口!$1:$1048576,MATCH($B64,城镇人口!$B:$B,0),MATCH(T$1,城镇人口!$1:$1,0))</f>
        <v>325378.7880704751</v>
      </c>
      <c r="U64" s="40">
        <f>INDEX(人口源表!$1:$1048576,MATCH($B64,人口源表!$A:$A,0),MATCH(U$1,人口源表!$1:$1,0))-INDEX(城镇人口!$1:$1048576,MATCH($B64,城镇人口!$B:$B,0),MATCH(U$1,城镇人口!$1:$1,0))</f>
        <v>320595.4146505245</v>
      </c>
      <c r="V64" s="40">
        <f>INDEX(人口源表!$1:$1048576,MATCH($B64,人口源表!$A:$A,0),MATCH(V$1,人口源表!$1:$1,0))-INDEX(城镇人口!$1:$1048576,MATCH($B64,城镇人口!$B:$B,0),MATCH(V$1,城镇人口!$1:$1,0))</f>
        <v>315667.03684952948</v>
      </c>
      <c r="W64" s="40">
        <f>INDEX(人口源表!$1:$1048576,MATCH($B64,人口源表!$A:$A,0),MATCH(W$1,人口源表!$1:$1,0))-INDEX(城镇人口!$1:$1048576,MATCH($B64,城镇人口!$B:$B,0),MATCH(W$1,城镇人口!$1:$1,0))</f>
        <v>310612.28934176022</v>
      </c>
      <c r="X64" s="40">
        <f>INDEX(人口源表!$1:$1048576,MATCH($B64,人口源表!$A:$A,0),MATCH(X$1,人口源表!$1:$1,0))-INDEX(城镇人口!$1:$1048576,MATCH($B64,城镇人口!$B:$B,0),MATCH(X$1,城镇人口!$1:$1,0))</f>
        <v>305449.71225655626</v>
      </c>
      <c r="Y64" s="40">
        <f>INDEX(人口源表!$1:$1048576,MATCH($B64,人口源表!$A:$A,0),MATCH(Y$1,人口源表!$1:$1,0))-INDEX(城镇人口!$1:$1048576,MATCH($B64,城镇人口!$B:$B,0),MATCH(Y$1,城镇人口!$1:$1,0))</f>
        <v>300195.9525573944</v>
      </c>
      <c r="Z64" s="40">
        <f>INDEX(人口源表!$1:$1048576,MATCH($B64,人口源表!$A:$A,0),MATCH(Z$1,人口源表!$1:$1,0))-INDEX(城镇人口!$1:$1048576,MATCH($B64,城镇人口!$B:$B,0),MATCH(Z$1,城镇人口!$1:$1,0))</f>
        <v>294867.23092743498</v>
      </c>
      <c r="AA64" s="40">
        <f>INDEX(人口源表!$1:$1048576,MATCH($B64,人口源表!$A:$A,0),MATCH(AA$1,人口源表!$1:$1,0))-INDEX(城镇人口!$1:$1048576,MATCH($B64,城镇人口!$B:$B,0),MATCH(AA$1,城镇人口!$1:$1,0))</f>
        <v>289478.98739635234</v>
      </c>
      <c r="AB64" s="40">
        <f>INDEX(人口源表!$1:$1048576,MATCH($B64,人口源表!$A:$A,0),MATCH(AB$1,人口源表!$1:$1,0))-INDEX(城镇人口!$1:$1048576,MATCH($B64,城镇人口!$B:$B,0),MATCH(AB$1,城镇人口!$1:$1,0))</f>
        <v>284045.54644495982</v>
      </c>
      <c r="AC64" s="40">
        <f>INDEX(人口源表!$1:$1048576,MATCH($B64,人口源表!$A:$A,0),MATCH(AC$1,人口源表!$1:$1,0))-INDEX(城镇人口!$1:$1048576,MATCH($B64,城镇人口!$B:$B,0),MATCH(AC$1,城镇人口!$1:$1,0))</f>
        <v>279235.6567786783</v>
      </c>
      <c r="AD64" s="40">
        <f>INDEX(人口源表!$1:$1048576,MATCH($B64,人口源表!$A:$A,0),MATCH(AD$1,人口源表!$1:$1,0))-INDEX(城镇人口!$1:$1048576,MATCH($B64,城镇人口!$B:$B,0),MATCH(AD$1,城镇人口!$1:$1,0))</f>
        <v>274400.02345613728</v>
      </c>
      <c r="AE64" s="40">
        <f>INDEX(人口源表!$1:$1048576,MATCH($B64,人口源表!$A:$A,0),MATCH(AE$1,人口源表!$1:$1,0))-INDEX(城镇人口!$1:$1048576,MATCH($B64,城镇人口!$B:$B,0),MATCH(AE$1,城镇人口!$1:$1,0))</f>
        <v>269549.92772398482</v>
      </c>
      <c r="AF64" s="40">
        <f>INDEX(人口源表!$1:$1048576,MATCH($B64,人口源表!$A:$A,0),MATCH(AF$1,人口源表!$1:$1,0))-INDEX(城镇人口!$1:$1048576,MATCH($B64,城镇人口!$B:$B,0),MATCH(AF$1,城镇人口!$1:$1,0))</f>
        <v>264696.3720421032</v>
      </c>
      <c r="AG64" s="40">
        <f>INDEX(人口源表!$1:$1048576,MATCH($B64,人口源表!$A:$A,0),MATCH(AG$1,人口源表!$1:$1,0))-INDEX(城镇人口!$1:$1048576,MATCH($B64,城镇人口!$B:$B,0),MATCH(AG$1,城镇人口!$1:$1,0))</f>
        <v>259850.0774209174</v>
      </c>
      <c r="AH64" s="40">
        <f>INDEX(人口源表!$1:$1048576,MATCH($B64,人口源表!$A:$A,0),MATCH(AH$1,人口源表!$1:$1,0))-INDEX(城镇人口!$1:$1048576,MATCH($B64,城镇人口!$B:$B,0),MATCH(AH$1,城镇人口!$1:$1,0))</f>
        <v>255020.4886827796</v>
      </c>
      <c r="AI64" s="40">
        <f>INDEX(人口源表!$1:$1048576,MATCH($B64,人口源表!$A:$A,0),MATCH(AI$1,人口源表!$1:$1,0))-INDEX(城镇人口!$1:$1048576,MATCH($B64,城镇人口!$B:$B,0),MATCH(AI$1,城镇人口!$1:$1,0))</f>
        <v>250216.46593418741</v>
      </c>
      <c r="AJ64" s="40">
        <f>INDEX(人口源表!$1:$1048576,MATCH($B64,人口源表!$A:$A,0),MATCH(AJ$1,人口源表!$1:$1,0))-INDEX(城镇人口!$1:$1048576,MATCH($B64,城镇人口!$B:$B,0),MATCH(AJ$1,城镇人口!$1:$1,0))</f>
        <v>245446.62042116513</v>
      </c>
      <c r="AK64" s="40">
        <f>INDEX(人口源表!$1:$1048576,MATCH($B64,人口源表!$A:$A,0),MATCH(AK$1,人口源表!$1:$1,0))-INDEX(城镇人口!$1:$1048576,MATCH($B64,城镇人口!$B:$B,0),MATCH(AK$1,城镇人口!$1:$1,0))</f>
        <v>240718.66599544691</v>
      </c>
      <c r="AL64" s="40">
        <f>INDEX(人口源表!$1:$1048576,MATCH($B64,人口源表!$A:$A,0),MATCH(AL$1,人口源表!$1:$1,0))-INDEX(城镇人口!$1:$1048576,MATCH($B64,城镇人口!$B:$B,0),MATCH(AL$1,城镇人口!$1:$1,0))</f>
        <v>236039.7627906308</v>
      </c>
      <c r="AM64" s="40">
        <f>INDEX(人口源表!$1:$1048576,MATCH($B64,人口源表!$A:$A,0),MATCH(AM$1,人口源表!$1:$1,0))-INDEX(城镇人口!$1:$1048576,MATCH($B64,城镇人口!$B:$B,0),MATCH(AM$1,城镇人口!$1:$1,0))</f>
        <v>231416.52782618557</v>
      </c>
      <c r="AN64" s="40">
        <f>INDEX(人口源表!$1:$1048576,MATCH($B64,人口源表!$A:$A,0),MATCH(AN$1,人口源表!$1:$1,0))-INDEX(城镇人口!$1:$1048576,MATCH($B64,城镇人口!$B:$B,0),MATCH(AN$1,城镇人口!$1:$1,0))</f>
        <v>226855.04573968583</v>
      </c>
      <c r="AO64" s="40">
        <f>INDEX(人口源表!$1:$1048576,MATCH($B64,人口源表!$A:$A,0),MATCH(AO$1,人口源表!$1:$1,0))-INDEX(城镇人口!$1:$1048576,MATCH($B64,城镇人口!$B:$B,0),MATCH(AO$1,城镇人口!$1:$1,0))</f>
        <v>222360.5668284701</v>
      </c>
      <c r="AP64" s="40">
        <f>INDEX(人口源表!$1:$1048576,MATCH($B64,人口源表!$A:$A,0),MATCH(AP$1,人口源表!$1:$1,0))-INDEX(城镇人口!$1:$1048576,MATCH($B64,城镇人口!$B:$B,0),MATCH(AP$1,城镇人口!$1:$1,0))</f>
        <v>217938.15145421942</v>
      </c>
      <c r="AQ64" s="40">
        <f>INDEX(人口源表!$1:$1048576,MATCH($B64,人口源表!$A:$A,0),MATCH(AQ$1,人口源表!$1:$1,0))-INDEX(城镇人口!$1:$1048576,MATCH($B64,城镇人口!$B:$B,0),MATCH(AQ$1,城镇人口!$1:$1,0))</f>
        <v>213592.05300452339</v>
      </c>
      <c r="AR64" s="40">
        <f>INDEX(人口源表!$1:$1048576,MATCH($B64,人口源表!$A:$A,0),MATCH(AR$1,人口源表!$1:$1,0))-INDEX(城镇人口!$1:$1048576,MATCH($B64,城镇人口!$B:$B,0),MATCH(AR$1,城镇人口!$1:$1,0))</f>
        <v>209326.0472202535</v>
      </c>
      <c r="AS64" s="40">
        <f>INDEX(人口源表!$1:$1048576,MATCH($B64,人口源表!$A:$A,0),MATCH(AS$1,人口源表!$1:$1,0))-INDEX(城镇人口!$1:$1048576,MATCH($B64,城镇人口!$B:$B,0),MATCH(AS$1,城镇人口!$1:$1,0))</f>
        <v>205143.44368537649</v>
      </c>
      <c r="AT64" s="40">
        <f>INDEX(人口源表!$1:$1048576,MATCH($B64,人口源表!$A:$A,0),MATCH(AT$1,人口源表!$1:$1,0))-INDEX(城镇人口!$1:$1048576,MATCH($B64,城镇人口!$B:$B,0),MATCH(AT$1,城镇人口!$1:$1,0))</f>
        <v>201046.79768501921</v>
      </c>
      <c r="AU64" s="40">
        <f>INDEX(人口源表!$1:$1048576,MATCH($B64,人口源表!$A:$A,0),MATCH(AU$1,人口源表!$1:$1,0))-INDEX(城镇人口!$1:$1048576,MATCH($B64,城镇人口!$B:$B,0),MATCH(AU$1,城镇人口!$1:$1,0))</f>
        <v>197038.82655227324</v>
      </c>
      <c r="AV64" s="40">
        <f>INDEX(人口源表!$1:$1048576,MATCH($B64,人口源表!$A:$A,0),MATCH(AV$1,人口源表!$1:$1,0))-INDEX(城镇人口!$1:$1048576,MATCH($B64,城镇人口!$B:$B,0),MATCH(AV$1,城镇人口!$1:$1,0))</f>
        <v>193121.21725836926</v>
      </c>
    </row>
    <row r="65" spans="1:48" x14ac:dyDescent="0.15">
      <c r="A65" s="4" t="s">
        <v>864</v>
      </c>
      <c r="B65" s="4" t="s">
        <v>152</v>
      </c>
      <c r="C65" s="34">
        <f>VLOOKUP(B65,'[1]2016省城人口总结（根）'!B:C,2,FALSE)/100</f>
        <v>0.52680000000000005</v>
      </c>
      <c r="D65" s="40">
        <f>INDEX(人口源表!$1:$1048576,MATCH($B65,人口源表!$A:$A,0),MATCH(D$1,人口源表!$1:$1,0))-INDEX(城镇人口!$1:$1048576,MATCH($B65,城镇人口!$B:$B,0),MATCH(D$1,城镇人口!$1:$1,0))</f>
        <v>714318.22169119737</v>
      </c>
      <c r="E65" s="40">
        <f>INDEX(人口源表!$1:$1048576,MATCH($B65,人口源表!$A:$A,0),MATCH(E$1,人口源表!$1:$1,0))-INDEX(城镇人口!$1:$1048576,MATCH($B65,城镇人口!$B:$B,0),MATCH(E$1,城镇人口!$1:$1,0))</f>
        <v>703544.49026786059</v>
      </c>
      <c r="F65" s="40">
        <f>INDEX(人口源表!$1:$1048576,MATCH($B65,人口源表!$A:$A,0),MATCH(F$1,人口源表!$1:$1,0))-INDEX(城镇人口!$1:$1048576,MATCH($B65,城镇人口!$B:$B,0),MATCH(F$1,城镇人口!$1:$1,0))</f>
        <v>692094.90183270897</v>
      </c>
      <c r="G65" s="40">
        <f>INDEX(人口源表!$1:$1048576,MATCH($B65,人口源表!$A:$A,0),MATCH(G$1,人口源表!$1:$1,0))-INDEX(城镇人口!$1:$1048576,MATCH($B65,城镇人口!$B:$B,0),MATCH(G$1,城镇人口!$1:$1,0))</f>
        <v>535961.23787183838</v>
      </c>
      <c r="H65" s="40">
        <f>INDEX(人口源表!$1:$1048576,MATCH($B65,人口源表!$A:$A,0),MATCH(H$1,人口源表!$1:$1,0))-INDEX(城镇人口!$1:$1048576,MATCH($B65,城镇人口!$B:$B,0),MATCH(H$1,城镇人口!$1:$1,0))</f>
        <v>527521.02924906719</v>
      </c>
      <c r="I65" s="40">
        <f>INDEX(人口源表!$1:$1048576,MATCH($B65,人口源表!$A:$A,0),MATCH(I$1,人口源表!$1:$1,0))-INDEX(城镇人口!$1:$1048576,MATCH($B65,城镇人口!$B:$B,0),MATCH(I$1,城镇人口!$1:$1,0))</f>
        <v>523000.7787904297</v>
      </c>
      <c r="J65" s="40">
        <f>INDEX(人口源表!$1:$1048576,MATCH($B65,人口源表!$A:$A,0),MATCH(J$1,人口源表!$1:$1,0))-INDEX(城镇人口!$1:$1048576,MATCH($B65,城镇人口!$B:$B,0),MATCH(J$1,城镇人口!$1:$1,0))</f>
        <v>517821.74531167268</v>
      </c>
      <c r="K65" s="40">
        <f>INDEX(人口源表!$1:$1048576,MATCH($B65,人口源表!$A:$A,0),MATCH(K$1,人口源表!$1:$1,0))-INDEX(城镇人口!$1:$1048576,MATCH($B65,城镇人口!$B:$B,0),MATCH(K$1,城镇人口!$1:$1,0))</f>
        <v>512028.16849806171</v>
      </c>
      <c r="L65" s="40">
        <f>INDEX(人口源表!$1:$1048576,MATCH($B65,人口源表!$A:$A,0),MATCH(L$1,人口源表!$1:$1,0))-INDEX(城镇人口!$1:$1048576,MATCH($B65,城镇人口!$B:$B,0),MATCH(L$1,城镇人口!$1:$1,0))</f>
        <v>505663.35214314295</v>
      </c>
      <c r="M65" s="40">
        <f>INDEX(人口源表!$1:$1048576,MATCH($B65,人口源表!$A:$A,0),MATCH(M$1,人口源表!$1:$1,0))-INDEX(城镇人口!$1:$1048576,MATCH($B65,城镇人口!$B:$B,0),MATCH(M$1,城镇人口!$1:$1,0))</f>
        <v>498768.00670432253</v>
      </c>
      <c r="N65" s="40">
        <f>INDEX(人口源表!$1:$1048576,MATCH($B65,人口源表!$A:$A,0),MATCH(N$1,人口源表!$1:$1,0))-INDEX(城镇人口!$1:$1048576,MATCH($B65,城镇人口!$B:$B,0),MATCH(N$1,城镇人口!$1:$1,0))</f>
        <v>491382.3492495456</v>
      </c>
      <c r="O65" s="40">
        <f>INDEX(人口源表!$1:$1048576,MATCH($B65,人口源表!$A:$A,0),MATCH(O$1,人口源表!$1:$1,0))-INDEX(城镇人口!$1:$1048576,MATCH($B65,城镇人口!$B:$B,0),MATCH(O$1,城镇人口!$1:$1,0))</f>
        <v>483546.04803882097</v>
      </c>
      <c r="P65" s="40">
        <f>INDEX(人口源表!$1:$1048576,MATCH($B65,人口源表!$A:$A,0),MATCH(P$1,人口源表!$1:$1,0))-INDEX(城镇人口!$1:$1048576,MATCH($B65,城镇人口!$B:$B,0),MATCH(P$1,城镇人口!$1:$1,0))</f>
        <v>475296.21701077756</v>
      </c>
      <c r="Q65" s="40">
        <f>INDEX(人口源表!$1:$1048576,MATCH($B65,人口源表!$A:$A,0),MATCH(Q$1,人口源表!$1:$1,0))-INDEX(城镇人口!$1:$1048576,MATCH($B65,城镇人口!$B:$B,0),MATCH(Q$1,城镇人口!$1:$1,0))</f>
        <v>466668.66090741719</v>
      </c>
      <c r="R65" s="40">
        <f>INDEX(人口源表!$1:$1048576,MATCH($B65,人口源表!$A:$A,0),MATCH(R$1,人口源表!$1:$1,0))-INDEX(城镇人口!$1:$1048576,MATCH($B65,城镇人口!$B:$B,0),MATCH(R$1,城镇人口!$1:$1,0))</f>
        <v>457698.63506288466</v>
      </c>
      <c r="S65" s="40">
        <f>INDEX(人口源表!$1:$1048576,MATCH($B65,人口源表!$A:$A,0),MATCH(S$1,人口源表!$1:$1,0))-INDEX(城镇人口!$1:$1048576,MATCH($B65,城镇人口!$B:$B,0),MATCH(S$1,城镇人口!$1:$1,0))</f>
        <v>452179.09895614593</v>
      </c>
      <c r="T65" s="40">
        <f>INDEX(人口源表!$1:$1048576,MATCH($B65,人口源表!$A:$A,0),MATCH(T$1,人口源表!$1:$1,0))-INDEX(城镇人口!$1:$1048576,MATCH($B65,城镇人口!$B:$B,0),MATCH(T$1,城镇人口!$1:$1,0))</f>
        <v>446405.91888955096</v>
      </c>
      <c r="U65" s="40">
        <f>INDEX(人口源表!$1:$1048576,MATCH($B65,人口源表!$A:$A,0),MATCH(U$1,人口源表!$1:$1,0))-INDEX(城镇人口!$1:$1048576,MATCH($B65,城镇人口!$B:$B,0),MATCH(U$1,城镇人口!$1:$1,0))</f>
        <v>440402.85683823552</v>
      </c>
      <c r="V65" s="40">
        <f>INDEX(人口源表!$1:$1048576,MATCH($B65,人口源表!$A:$A,0),MATCH(V$1,人口源表!$1:$1,0))-INDEX(城镇人口!$1:$1048576,MATCH($B65,城镇人口!$B:$B,0),MATCH(V$1,城镇人口!$1:$1,0))</f>
        <v>434193.52637678757</v>
      </c>
      <c r="W65" s="40">
        <f>INDEX(人口源表!$1:$1048576,MATCH($B65,人口源表!$A:$A,0),MATCH(W$1,人口源表!$1:$1,0))-INDEX(城镇人口!$1:$1048576,MATCH($B65,城镇人口!$B:$B,0),MATCH(W$1,城镇人口!$1:$1,0))</f>
        <v>427801.00835581776</v>
      </c>
      <c r="X65" s="40">
        <f>INDEX(人口源表!$1:$1048576,MATCH($B65,人口源表!$A:$A,0),MATCH(X$1,人口源表!$1:$1,0))-INDEX(城镇人口!$1:$1048576,MATCH($B65,城镇人口!$B:$B,0),MATCH(X$1,城镇人口!$1:$1,0))</f>
        <v>421247.12686593342</v>
      </c>
      <c r="Y65" s="40">
        <f>INDEX(人口源表!$1:$1048576,MATCH($B65,人口源表!$A:$A,0),MATCH(Y$1,人口源表!$1:$1,0))-INDEX(城镇人口!$1:$1048576,MATCH($B65,城镇人口!$B:$B,0),MATCH(Y$1,城镇人口!$1:$1,0))</f>
        <v>414552.4743107165</v>
      </c>
      <c r="Z65" s="40">
        <f>INDEX(人口源表!$1:$1048576,MATCH($B65,人口源表!$A:$A,0),MATCH(Z$1,人口源表!$1:$1,0))-INDEX(城镇人口!$1:$1048576,MATCH($B65,城镇人口!$B:$B,0),MATCH(Z$1,城镇人口!$1:$1,0))</f>
        <v>407737.49325901677</v>
      </c>
      <c r="AA65" s="40">
        <f>INDEX(人口源表!$1:$1048576,MATCH($B65,人口源表!$A:$A,0),MATCH(AA$1,人口源表!$1:$1,0))-INDEX(城镇人口!$1:$1048576,MATCH($B65,城镇人口!$B:$B,0),MATCH(AA$1,城镇人口!$1:$1,0))</f>
        <v>400821.05821670103</v>
      </c>
      <c r="AB65" s="40">
        <f>INDEX(人口源表!$1:$1048576,MATCH($B65,人口源表!$A:$A,0),MATCH(AB$1,人口源表!$1:$1,0))-INDEX(城镇人口!$1:$1048576,MATCH($B65,城镇人口!$B:$B,0),MATCH(AB$1,城镇人口!$1:$1,0))</f>
        <v>393821.90024890017</v>
      </c>
      <c r="AC65" s="40">
        <f>INDEX(人口源表!$1:$1048576,MATCH($B65,人口源表!$A:$A,0),MATCH(AC$1,人口源表!$1:$1,0))-INDEX(城镇人口!$1:$1048576,MATCH($B65,城镇人口!$B:$B,0),MATCH(AC$1,城镇人口!$1:$1,0))</f>
        <v>387666.32040861761</v>
      </c>
      <c r="AD65" s="40">
        <f>INDEX(人口源表!$1:$1048576,MATCH($B65,人口源表!$A:$A,0),MATCH(AD$1,人口源表!$1:$1,0))-INDEX(城镇人口!$1:$1048576,MATCH($B65,城镇人口!$B:$B,0),MATCH(AD$1,城镇人口!$1:$1,0))</f>
        <v>381454.04279057169</v>
      </c>
      <c r="AE65" s="40">
        <f>INDEX(人口源表!$1:$1048576,MATCH($B65,人口源表!$A:$A,0),MATCH(AE$1,人口源表!$1:$1,0))-INDEX(城镇人口!$1:$1048576,MATCH($B65,城镇人口!$B:$B,0),MATCH(AE$1,城镇人口!$1:$1,0))</f>
        <v>375199.87944602768</v>
      </c>
      <c r="AF65" s="40">
        <f>INDEX(人口源表!$1:$1048576,MATCH($B65,人口源表!$A:$A,0),MATCH(AF$1,人口源表!$1:$1,0))-INDEX(城镇人口!$1:$1048576,MATCH($B65,城镇人口!$B:$B,0),MATCH(AF$1,城镇人口!$1:$1,0))</f>
        <v>368918.28994441079</v>
      </c>
      <c r="AG65" s="40">
        <f>INDEX(人口源表!$1:$1048576,MATCH($B65,人口源表!$A:$A,0),MATCH(AG$1,人口源表!$1:$1,0))-INDEX(城镇人口!$1:$1048576,MATCH($B65,城镇人口!$B:$B,0),MATCH(AG$1,城镇人口!$1:$1,0))</f>
        <v>362623.37799642468</v>
      </c>
      <c r="AH65" s="40">
        <f>INDEX(人口源表!$1:$1048576,MATCH($B65,人口源表!$A:$A,0),MATCH(AH$1,人口源表!$1:$1,0))-INDEX(城镇人口!$1:$1048576,MATCH($B65,城镇人口!$B:$B,0),MATCH(AH$1,城镇人口!$1:$1,0))</f>
        <v>356327.89599578455</v>
      </c>
      <c r="AI65" s="40">
        <f>INDEX(人口源表!$1:$1048576,MATCH($B65,人口源表!$A:$A,0),MATCH(AI$1,人口源表!$1:$1,0))-INDEX(城镇人口!$1:$1048576,MATCH($B65,城镇人口!$B:$B,0),MATCH(AI$1,城镇人口!$1:$1,0))</f>
        <v>350044.26392806997</v>
      </c>
      <c r="AJ65" s="40">
        <f>INDEX(人口源表!$1:$1048576,MATCH($B65,人口源表!$A:$A,0),MATCH(AJ$1,人口源表!$1:$1,0))-INDEX(城镇人口!$1:$1048576,MATCH($B65,城镇人口!$B:$B,0),MATCH(AJ$1,城镇人口!$1:$1,0))</f>
        <v>343784.56620175554</v>
      </c>
      <c r="AK65" s="40">
        <f>INDEX(人口源表!$1:$1048576,MATCH($B65,人口源表!$A:$A,0),MATCH(AK$1,人口源表!$1:$1,0))-INDEX(城镇人口!$1:$1048576,MATCH($B65,城镇人口!$B:$B,0),MATCH(AK$1,城镇人口!$1:$1,0))</f>
        <v>337559.57919636671</v>
      </c>
      <c r="AL65" s="40">
        <f>INDEX(人口源表!$1:$1048576,MATCH($B65,人口源表!$A:$A,0),MATCH(AL$1,人口源表!$1:$1,0))-INDEX(城镇人口!$1:$1048576,MATCH($B65,城镇人口!$B:$B,0),MATCH(AL$1,城镇人口!$1:$1,0))</f>
        <v>331379.76792945981</v>
      </c>
      <c r="AM65" s="40">
        <f>INDEX(人口源表!$1:$1048576,MATCH($B65,人口源表!$A:$A,0),MATCH(AM$1,人口源表!$1:$1,0))-INDEX(城镇人口!$1:$1048576,MATCH($B65,城镇人口!$B:$B,0),MATCH(AM$1,城镇人口!$1:$1,0))</f>
        <v>325254.96513131401</v>
      </c>
      <c r="AN65" s="40">
        <f>INDEX(人口源表!$1:$1048576,MATCH($B65,人口源表!$A:$A,0),MATCH(AN$1,人口源表!$1:$1,0))-INDEX(城镇人口!$1:$1048576,MATCH($B65,城镇人口!$B:$B,0),MATCH(AN$1,城镇人口!$1:$1,0))</f>
        <v>319194.38112668321</v>
      </c>
      <c r="AO65" s="40">
        <f>INDEX(人口源表!$1:$1048576,MATCH($B65,人口源表!$A:$A,0),MATCH(AO$1,人口源表!$1:$1,0))-INDEX(城镇人口!$1:$1048576,MATCH($B65,城镇人口!$B:$B,0),MATCH(AO$1,城镇人口!$1:$1,0))</f>
        <v>313206.92665945948</v>
      </c>
      <c r="AP65" s="40">
        <f>INDEX(人口源表!$1:$1048576,MATCH($B65,人口源表!$A:$A,0),MATCH(AP$1,人口源表!$1:$1,0))-INDEX(城镇人口!$1:$1048576,MATCH($B65,城镇人口!$B:$B,0),MATCH(AP$1,城镇人口!$1:$1,0))</f>
        <v>307300.27937990683</v>
      </c>
      <c r="AQ65" s="40">
        <f>INDEX(人口源表!$1:$1048576,MATCH($B65,人口源表!$A:$A,0),MATCH(AQ$1,人口源表!$1:$1,0))-INDEX(城镇人口!$1:$1048576,MATCH($B65,城镇人口!$B:$B,0),MATCH(AQ$1,城镇人口!$1:$1,0))</f>
        <v>301481.84289250744</v>
      </c>
      <c r="AR65" s="40">
        <f>INDEX(人口源表!$1:$1048576,MATCH($B65,人口源表!$A:$A,0),MATCH(AR$1,人口源表!$1:$1,0))-INDEX(城镇人口!$1:$1048576,MATCH($B65,城镇人口!$B:$B,0),MATCH(AR$1,城镇人口!$1:$1,0))</f>
        <v>295758.43916386319</v>
      </c>
      <c r="AS65" s="40">
        <f>INDEX(人口源表!$1:$1048576,MATCH($B65,人口源表!$A:$A,0),MATCH(AS$1,人口源表!$1:$1,0))-INDEX(城镇人口!$1:$1048576,MATCH($B65,城镇人口!$B:$B,0),MATCH(AS$1,城镇人口!$1:$1,0))</f>
        <v>290136.31903055892</v>
      </c>
      <c r="AT65" s="40">
        <f>INDEX(人口源表!$1:$1048576,MATCH($B65,人口源表!$A:$A,0),MATCH(AT$1,人口源表!$1:$1,0))-INDEX(城镇人口!$1:$1048576,MATCH($B65,城镇人口!$B:$B,0),MATCH(AT$1,城镇人口!$1:$1,0))</f>
        <v>284621.17283571116</v>
      </c>
      <c r="AU65" s="40">
        <f>INDEX(人口源表!$1:$1048576,MATCH($B65,人口源表!$A:$A,0),MATCH(AU$1,人口源表!$1:$1,0))-INDEX(城镇人口!$1:$1048576,MATCH($B65,城镇人口!$B:$B,0),MATCH(AU$1,城镇人口!$1:$1,0))</f>
        <v>279218.43832319474</v>
      </c>
      <c r="AV65" s="40">
        <f>INDEX(人口源表!$1:$1048576,MATCH($B65,人口源表!$A:$A,0),MATCH(AV$1,人口源表!$1:$1,0))-INDEX(城镇人口!$1:$1048576,MATCH($B65,城镇人口!$B:$B,0),MATCH(AV$1,城镇人口!$1:$1,0))</f>
        <v>273932.12037384789</v>
      </c>
    </row>
    <row r="66" spans="1:48" x14ac:dyDescent="0.15">
      <c r="A66" s="4" t="s">
        <v>864</v>
      </c>
      <c r="B66" s="4" t="s">
        <v>154</v>
      </c>
      <c r="C66" s="34">
        <f>VLOOKUP(B66,'[1]2016省城人口总结（根）'!B:C,2,FALSE)/100</f>
        <v>0.61560000000000004</v>
      </c>
      <c r="D66" s="40">
        <f>INDEX(人口源表!$1:$1048576,MATCH($B66,人口源表!$A:$A,0),MATCH(D$1,人口源表!$1:$1,0))-INDEX(城镇人口!$1:$1048576,MATCH($B66,城镇人口!$B:$B,0),MATCH(D$1,城镇人口!$1:$1,0))</f>
        <v>1169095.0247738077</v>
      </c>
      <c r="E66" s="40">
        <f>INDEX(人口源表!$1:$1048576,MATCH($B66,人口源表!$A:$A,0),MATCH(E$1,人口源表!$1:$1,0))-INDEX(城镇人口!$1:$1048576,MATCH($B66,城镇人口!$B:$B,0),MATCH(E$1,城镇人口!$1:$1,0))</f>
        <v>1144393.0075220002</v>
      </c>
      <c r="F66" s="40">
        <f>INDEX(人口源表!$1:$1048576,MATCH($B66,人口源表!$A:$A,0),MATCH(F$1,人口源表!$1:$1,0))-INDEX(城镇人口!$1:$1048576,MATCH($B66,城镇人口!$B:$B,0),MATCH(F$1,城镇人口!$1:$1,0))</f>
        <v>1118170.0692943248</v>
      </c>
      <c r="G66" s="40">
        <f>INDEX(人口源表!$1:$1048576,MATCH($B66,人口源表!$A:$A,0),MATCH(G$1,人口源表!$1:$1,0))-INDEX(城镇人口!$1:$1048576,MATCH($B66,城镇人口!$B:$B,0),MATCH(G$1,城镇人口!$1:$1,0))</f>
        <v>972009.3305307671</v>
      </c>
      <c r="H66" s="40">
        <f>INDEX(人口源表!$1:$1048576,MATCH($B66,人口源表!$A:$A,0),MATCH(H$1,人口源表!$1:$1,0))-INDEX(城镇人口!$1:$1048576,MATCH($B66,城镇人口!$B:$B,0),MATCH(H$1,城镇人口!$1:$1,0))</f>
        <v>949666.75626231381</v>
      </c>
      <c r="I66" s="40">
        <f>INDEX(人口源表!$1:$1048576,MATCH($B66,人口源表!$A:$A,0),MATCH(I$1,人口源表!$1:$1,0))-INDEX(城镇人口!$1:$1048576,MATCH($B66,城镇人口!$B:$B,0),MATCH(I$1,城镇人口!$1:$1,0))</f>
        <v>938097.98083231575</v>
      </c>
      <c r="J66" s="40">
        <f>INDEX(人口源表!$1:$1048576,MATCH($B66,人口源表!$A:$A,0),MATCH(J$1,人口源表!$1:$1,0))-INDEX(城镇人口!$1:$1048576,MATCH($B66,城镇人口!$B:$B,0),MATCH(J$1,城镇人口!$1:$1,0))</f>
        <v>925025.70815913612</v>
      </c>
      <c r="K66" s="40">
        <f>INDEX(人口源表!$1:$1048576,MATCH($B66,人口源表!$A:$A,0),MATCH(K$1,人口源表!$1:$1,0))-INDEX(城镇人口!$1:$1048576,MATCH($B66,城镇人口!$B:$B,0),MATCH(K$1,城镇人口!$1:$1,0))</f>
        <v>910566.88556931261</v>
      </c>
      <c r="L66" s="40">
        <f>INDEX(人口源表!$1:$1048576,MATCH($B66,人口源表!$A:$A,0),MATCH(L$1,人口源表!$1:$1,0))-INDEX(城镇人口!$1:$1048576,MATCH($B66,城镇人口!$B:$B,0),MATCH(L$1,城镇人口!$1:$1,0))</f>
        <v>894833.19476133655</v>
      </c>
      <c r="M66" s="40">
        <f>INDEX(人口源表!$1:$1048576,MATCH($B66,人口源表!$A:$A,0),MATCH(M$1,人口源表!$1:$1,0))-INDEX(城镇人口!$1:$1048576,MATCH($B66,城镇人口!$B:$B,0),MATCH(M$1,城镇人口!$1:$1,0))</f>
        <v>877929.88966693054</v>
      </c>
      <c r="N66" s="40">
        <f>INDEX(人口源表!$1:$1048576,MATCH($B66,人口源表!$A:$A,0),MATCH(N$1,人口源表!$1:$1,0))-INDEX(城镇人口!$1:$1048576,MATCH($B66,城镇人口!$B:$B,0),MATCH(N$1,城镇人口!$1:$1,0))</f>
        <v>859958.71529605915</v>
      </c>
      <c r="O66" s="40">
        <f>INDEX(人口源表!$1:$1048576,MATCH($B66,人口源表!$A:$A,0),MATCH(O$1,人口源表!$1:$1,0))-INDEX(城镇人口!$1:$1048576,MATCH($B66,城镇人口!$B:$B,0),MATCH(O$1,城镇人口!$1:$1,0))</f>
        <v>841014.57786613889</v>
      </c>
      <c r="P66" s="40">
        <f>INDEX(人口源表!$1:$1048576,MATCH($B66,人口源表!$A:$A,0),MATCH(P$1,人口源表!$1:$1,0))-INDEX(城镇人口!$1:$1048576,MATCH($B66,城镇人口!$B:$B,0),MATCH(P$1,城镇人口!$1:$1,0))</f>
        <v>821188.41614046623</v>
      </c>
      <c r="Q66" s="40">
        <f>INDEX(人口源表!$1:$1048576,MATCH($B66,人口源表!$A:$A,0),MATCH(Q$1,人口源表!$1:$1,0))-INDEX(城镇人口!$1:$1048576,MATCH($B66,城镇人口!$B:$B,0),MATCH(Q$1,城镇人口!$1:$1,0))</f>
        <v>800566.34050112427</v>
      </c>
      <c r="R66" s="40">
        <f>INDEX(人口源表!$1:$1048576,MATCH($B66,人口源表!$A:$A,0),MATCH(R$1,人口源表!$1:$1,0))-INDEX(城镇人口!$1:$1048576,MATCH($B66,城镇人口!$B:$B,0),MATCH(R$1,城镇人口!$1:$1,0))</f>
        <v>779228.90186525695</v>
      </c>
      <c r="S66" s="40">
        <f>INDEX(人口源表!$1:$1048576,MATCH($B66,人口源表!$A:$A,0),MATCH(S$1,人口源表!$1:$1,0))-INDEX(城镇人口!$1:$1048576,MATCH($B66,城镇人口!$B:$B,0),MATCH(S$1,城镇人口!$1:$1,0))</f>
        <v>767636.43418121012</v>
      </c>
      <c r="T66" s="40">
        <f>INDEX(人口源表!$1:$1048576,MATCH($B66,人口源表!$A:$A,0),MATCH(T$1,人口源表!$1:$1,0))-INDEX(城镇人口!$1:$1048576,MATCH($B66,城镇人口!$B:$B,0),MATCH(T$1,城镇人口!$1:$1,0))</f>
        <v>755587.80736601073</v>
      </c>
      <c r="U66" s="40">
        <f>INDEX(人口源表!$1:$1048576,MATCH($B66,人口源表!$A:$A,0),MATCH(U$1,人口源表!$1:$1,0))-INDEX(城镇人口!$1:$1048576,MATCH($B66,城镇人口!$B:$B,0),MATCH(U$1,城镇人口!$1:$1,0))</f>
        <v>743134.36408067588</v>
      </c>
      <c r="V66" s="40">
        <f>INDEX(人口源表!$1:$1048576,MATCH($B66,人口源表!$A:$A,0),MATCH(V$1,人口源表!$1:$1,0))-INDEX(城镇人口!$1:$1048576,MATCH($B66,城镇人口!$B:$B,0),MATCH(V$1,城镇人口!$1:$1,0))</f>
        <v>730323.69013865339</v>
      </c>
      <c r="W66" s="40">
        <f>INDEX(人口源表!$1:$1048576,MATCH($B66,人口源表!$A:$A,0),MATCH(W$1,人口源表!$1:$1,0))-INDEX(城镇人口!$1:$1048576,MATCH($B66,城镇人口!$B:$B,0),MATCH(W$1,城镇人口!$1:$1,0))</f>
        <v>717201.26594727393</v>
      </c>
      <c r="X66" s="40">
        <f>INDEX(人口源表!$1:$1048576,MATCH($B66,人口源表!$A:$A,0),MATCH(X$1,人口源表!$1:$1,0))-INDEX(城镇人口!$1:$1048576,MATCH($B66,城镇人口!$B:$B,0),MATCH(X$1,城镇人口!$1:$1,0))</f>
        <v>703808.73013283592</v>
      </c>
      <c r="Y66" s="40">
        <f>INDEX(人口源表!$1:$1048576,MATCH($B66,人口源表!$A:$A,0),MATCH(Y$1,人口源表!$1:$1,0))-INDEX(城镇人口!$1:$1048576,MATCH($B66,城镇人口!$B:$B,0),MATCH(Y$1,城镇人口!$1:$1,0))</f>
        <v>690186.0011316766</v>
      </c>
      <c r="Z66" s="40">
        <f>INDEX(人口源表!$1:$1048576,MATCH($B66,人口源表!$A:$A,0),MATCH(Z$1,人口源表!$1:$1,0))-INDEX(城镇人口!$1:$1048576,MATCH($B66,城镇人口!$B:$B,0),MATCH(Z$1,城镇人口!$1:$1,0))</f>
        <v>676369.09077050397</v>
      </c>
      <c r="AA66" s="40">
        <f>INDEX(人口源表!$1:$1048576,MATCH($B66,人口源表!$A:$A,0),MATCH(AA$1,人口源表!$1:$1,0))-INDEX(城镇人口!$1:$1048576,MATCH($B66,城镇人口!$B:$B,0),MATCH(AA$1,城镇人口!$1:$1,0))</f>
        <v>662392.18753234763</v>
      </c>
      <c r="AB66" s="40">
        <f>INDEX(人口源表!$1:$1048576,MATCH($B66,人口源表!$A:$A,0),MATCH(AB$1,人口源表!$1:$1,0))-INDEX(城镇人口!$1:$1048576,MATCH($B66,城镇人口!$B:$B,0),MATCH(AB$1,城镇人口!$1:$1,0))</f>
        <v>648286.2653223495</v>
      </c>
      <c r="AC66" s="40">
        <f>INDEX(人口源表!$1:$1048576,MATCH($B66,人口源表!$A:$A,0),MATCH(AC$1,人口源表!$1:$1,0))-INDEX(城镇人口!$1:$1048576,MATCH($B66,城镇人口!$B:$B,0),MATCH(AC$1,城镇人口!$1:$1,0))</f>
        <v>636656.33198936982</v>
      </c>
      <c r="AD66" s="40">
        <f>INDEX(人口源表!$1:$1048576,MATCH($B66,人口源表!$A:$A,0),MATCH(AD$1,人口源表!$1:$1,0))-INDEX(城镇人口!$1:$1048576,MATCH($B66,城镇人口!$B:$B,0),MATCH(AD$1,城镇人口!$1:$1,0))</f>
        <v>624943.89167346992</v>
      </c>
      <c r="AE66" s="40">
        <f>INDEX(人口源表!$1:$1048576,MATCH($B66,人口源表!$A:$A,0),MATCH(AE$1,人口源表!$1:$1,0))-INDEX(城镇人口!$1:$1048576,MATCH($B66,城镇人口!$B:$B,0),MATCH(AE$1,城镇人口!$1:$1,0))</f>
        <v>613171.60360808065</v>
      </c>
      <c r="AF66" s="40">
        <f>INDEX(人口源表!$1:$1048576,MATCH($B66,人口源表!$A:$A,0),MATCH(AF$1,人口源表!$1:$1,0))-INDEX(城镇人口!$1:$1048576,MATCH($B66,城镇人口!$B:$B,0),MATCH(AF$1,城镇人口!$1:$1,0))</f>
        <v>601359.29394824873</v>
      </c>
      <c r="AG66" s="40">
        <f>INDEX(人口源表!$1:$1048576,MATCH($B66,人口源表!$A:$A,0),MATCH(AG$1,人口源表!$1:$1,0))-INDEX(城镇人口!$1:$1048576,MATCH($B66,城镇人口!$B:$B,0),MATCH(AG$1,城镇人口!$1:$1,0))</f>
        <v>589525.62520853756</v>
      </c>
      <c r="AH66" s="40">
        <f>INDEX(人口源表!$1:$1048576,MATCH($B66,人口源表!$A:$A,0),MATCH(AH$1,人口源表!$1:$1,0))-INDEX(城镇人口!$1:$1048576,MATCH($B66,城镇人口!$B:$B,0),MATCH(AH$1,城镇人口!$1:$1,0))</f>
        <v>577686.59367371351</v>
      </c>
      <c r="AI66" s="40">
        <f>INDEX(人口源表!$1:$1048576,MATCH($B66,人口源表!$A:$A,0),MATCH(AI$1,人口源表!$1:$1,0))-INDEX(城镇人口!$1:$1048576,MATCH($B66,城镇人口!$B:$B,0),MATCH(AI$1,城镇人口!$1:$1,0))</f>
        <v>565857.15972762881</v>
      </c>
      <c r="AJ66" s="40">
        <f>INDEX(人口源表!$1:$1048576,MATCH($B66,人口源表!$A:$A,0),MATCH(AJ$1,人口源表!$1:$1,0))-INDEX(城镇人口!$1:$1048576,MATCH($B66,城镇人口!$B:$B,0),MATCH(AJ$1,城镇人口!$1:$1,0))</f>
        <v>554050.21187217301</v>
      </c>
      <c r="AK66" s="40">
        <f>INDEX(人口源表!$1:$1048576,MATCH($B66,人口源表!$A:$A,0),MATCH(AK$1,人口源表!$1:$1,0))-INDEX(城镇人口!$1:$1048576,MATCH($B66,城镇人口!$B:$B,0),MATCH(AK$1,城镇人口!$1:$1,0))</f>
        <v>542276.66508180019</v>
      </c>
      <c r="AL66" s="40">
        <f>INDEX(人口源表!$1:$1048576,MATCH($B66,人口源表!$A:$A,0),MATCH(AL$1,人口源表!$1:$1,0))-INDEX(城镇人口!$1:$1048576,MATCH($B66,城镇人口!$B:$B,0),MATCH(AL$1,城镇人口!$1:$1,0))</f>
        <v>530546.38429170405</v>
      </c>
      <c r="AM66" s="40">
        <f>INDEX(人口源表!$1:$1048576,MATCH($B66,人口源表!$A:$A,0),MATCH(AM$1,人口源表!$1:$1,0))-INDEX(城镇人口!$1:$1048576,MATCH($B66,城镇人口!$B:$B,0),MATCH(AM$1,城镇人口!$1:$1,0))</f>
        <v>518867.81914510857</v>
      </c>
      <c r="AN66" s="40">
        <f>INDEX(人口源表!$1:$1048576,MATCH($B66,人口源表!$A:$A,0),MATCH(AN$1,人口源表!$1:$1,0))-INDEX(城镇人口!$1:$1048576,MATCH($B66,城镇人口!$B:$B,0),MATCH(AN$1,城镇人口!$1:$1,0))</f>
        <v>507247.4752732811</v>
      </c>
      <c r="AO66" s="40">
        <f>INDEX(人口源表!$1:$1048576,MATCH($B66,人口源表!$A:$A,0),MATCH(AO$1,人口源表!$1:$1,0))-INDEX(城镇人口!$1:$1048576,MATCH($B66,城镇人口!$B:$B,0),MATCH(AO$1,城镇人口!$1:$1,0))</f>
        <v>495690.81958567421</v>
      </c>
      <c r="AP66" s="40">
        <f>INDEX(人口源表!$1:$1048576,MATCH($B66,人口源表!$A:$A,0),MATCH(AP$1,人口源表!$1:$1,0))-INDEX(城镇人口!$1:$1048576,MATCH($B66,城镇人口!$B:$B,0),MATCH(AP$1,城镇人口!$1:$1,0))</f>
        <v>484202.14444878511</v>
      </c>
      <c r="AQ66" s="40">
        <f>INDEX(人口源表!$1:$1048576,MATCH($B66,人口源表!$A:$A,0),MATCH(AQ$1,人口源表!$1:$1,0))-INDEX(城镇人口!$1:$1048576,MATCH($B66,城镇人口!$B:$B,0),MATCH(AQ$1,城镇人口!$1:$1,0))</f>
        <v>472784.4507652109</v>
      </c>
      <c r="AR66" s="40">
        <f>INDEX(人口源表!$1:$1048576,MATCH($B66,人口源表!$A:$A,0),MATCH(AR$1,人口源表!$1:$1,0))-INDEX(城镇人口!$1:$1048576,MATCH($B66,城镇人口!$B:$B,0),MATCH(AR$1,城镇人口!$1:$1,0))</f>
        <v>461439.72593664494</v>
      </c>
      <c r="AS66" s="40">
        <f>INDEX(人口源表!$1:$1048576,MATCH($B66,人口源表!$A:$A,0),MATCH(AS$1,人口源表!$1:$1,0))-INDEX(城镇人口!$1:$1048576,MATCH($B66,城镇人口!$B:$B,0),MATCH(AS$1,城镇人口!$1:$1,0))</f>
        <v>450168.83486621804</v>
      </c>
      <c r="AT66" s="40">
        <f>INDEX(人口源表!$1:$1048576,MATCH($B66,人口源表!$A:$A,0),MATCH(AT$1,人口源表!$1:$1,0))-INDEX(城镇人口!$1:$1048576,MATCH($B66,城镇人口!$B:$B,0),MATCH(AT$1,城镇人口!$1:$1,0))</f>
        <v>438971.79372817045</v>
      </c>
      <c r="AU66" s="40">
        <f>INDEX(人口源表!$1:$1048576,MATCH($B66,人口源表!$A:$A,0),MATCH(AU$1,人口源表!$1:$1,0))-INDEX(城镇人口!$1:$1048576,MATCH($B66,城镇人口!$B:$B,0),MATCH(AU$1,城镇人口!$1:$1,0))</f>
        <v>427847.66897232435</v>
      </c>
      <c r="AV66" s="40">
        <f>INDEX(人口源表!$1:$1048576,MATCH($B66,人口源表!$A:$A,0),MATCH(AV$1,人口源表!$1:$1,0))-INDEX(城镇人口!$1:$1048576,MATCH($B66,城镇人口!$B:$B,0),MATCH(AV$1,城镇人口!$1:$1,0))</f>
        <v>416795.02243942232</v>
      </c>
    </row>
    <row r="67" spans="1:48" x14ac:dyDescent="0.15">
      <c r="A67" s="4" t="s">
        <v>864</v>
      </c>
      <c r="B67" s="4" t="s">
        <v>156</v>
      </c>
      <c r="C67" s="34">
        <f>VLOOKUP(B67,'[1]2016省城人口总结（根）'!B:C,2,FALSE)/100</f>
        <v>0.52680000000000005</v>
      </c>
      <c r="D67" s="40">
        <f>INDEX(人口源表!$1:$1048576,MATCH($B67,人口源表!$A:$A,0),MATCH(D$1,人口源表!$1:$1,0))-INDEX(城镇人口!$1:$1048576,MATCH($B67,城镇人口!$B:$B,0),MATCH(D$1,城镇人口!$1:$1,0))</f>
        <v>553990.46090796369</v>
      </c>
      <c r="E67" s="40">
        <f>INDEX(人口源表!$1:$1048576,MATCH($B67,人口源表!$A:$A,0),MATCH(E$1,人口源表!$1:$1,0))-INDEX(城镇人口!$1:$1048576,MATCH($B67,城镇人口!$B:$B,0),MATCH(E$1,城镇人口!$1:$1,0))</f>
        <v>544725.05200591718</v>
      </c>
      <c r="F67" s="40">
        <f>INDEX(人口源表!$1:$1048576,MATCH($B67,人口源表!$A:$A,0),MATCH(F$1,人口源表!$1:$1,0))-INDEX(城镇人口!$1:$1048576,MATCH($B67,城镇人口!$B:$B,0),MATCH(F$1,城镇人口!$1:$1,0))</f>
        <v>534987.85552402376</v>
      </c>
      <c r="G67" s="40">
        <f>INDEX(人口源表!$1:$1048576,MATCH($B67,人口源表!$A:$A,0),MATCH(G$1,人口源表!$1:$1,0))-INDEX(城镇人口!$1:$1048576,MATCH($B67,城镇人口!$B:$B,0),MATCH(G$1,城镇人口!$1:$1,0))</f>
        <v>390180.31619564258</v>
      </c>
      <c r="H67" s="40">
        <f>INDEX(人口源表!$1:$1048576,MATCH($B67,人口源表!$A:$A,0),MATCH(H$1,人口源表!$1:$1,0))-INDEX(城镇人口!$1:$1048576,MATCH($B67,城镇人口!$B:$B,0),MATCH(H$1,城镇人口!$1:$1,0))</f>
        <v>383537.23442632722</v>
      </c>
      <c r="I67" s="40">
        <f>INDEX(人口源表!$1:$1048576,MATCH($B67,人口源表!$A:$A,0),MATCH(I$1,人口源表!$1:$1,0))-INDEX(城镇人口!$1:$1048576,MATCH($B67,城镇人口!$B:$B,0),MATCH(I$1,城镇人口!$1:$1,0))</f>
        <v>379680.41961441189</v>
      </c>
      <c r="J67" s="40">
        <f>INDEX(人口源表!$1:$1048576,MATCH($B67,人口源表!$A:$A,0),MATCH(J$1,人口源表!$1:$1,0))-INDEX(城镇人口!$1:$1048576,MATCH($B67,城镇人口!$B:$B,0),MATCH(J$1,城镇人口!$1:$1,0))</f>
        <v>375286.85912680312</v>
      </c>
      <c r="K67" s="40">
        <f>INDEX(人口源表!$1:$1048576,MATCH($B67,人口源表!$A:$A,0),MATCH(K$1,人口源表!$1:$1,0))-INDEX(城镇人口!$1:$1048576,MATCH($B67,城镇人口!$B:$B,0),MATCH(K$1,城镇人口!$1:$1,0))</f>
        <v>370399.79591995722</v>
      </c>
      <c r="L67" s="40">
        <f>INDEX(人口源表!$1:$1048576,MATCH($B67,人口源表!$A:$A,0),MATCH(L$1,人口源表!$1:$1,0))-INDEX(城镇人口!$1:$1048576,MATCH($B67,城镇人口!$B:$B,0),MATCH(L$1,城镇人口!$1:$1,0))</f>
        <v>365060.17663463228</v>
      </c>
      <c r="M67" s="40">
        <f>INDEX(人口源表!$1:$1048576,MATCH($B67,人口源表!$A:$A,0),MATCH(M$1,人口源表!$1:$1,0))-INDEX(城镇人口!$1:$1048576,MATCH($B67,城镇人口!$B:$B,0),MATCH(M$1,城镇人口!$1:$1,0))</f>
        <v>359307.52557830955</v>
      </c>
      <c r="N67" s="40">
        <f>INDEX(人口源表!$1:$1048576,MATCH($B67,人口源表!$A:$A,0),MATCH(N$1,人口源表!$1:$1,0))-INDEX(城镇人口!$1:$1048576,MATCH($B67,城镇人口!$B:$B,0),MATCH(N$1,城镇人口!$1:$1,0))</f>
        <v>353179.94613967137</v>
      </c>
      <c r="O67" s="40">
        <f>INDEX(人口源表!$1:$1048576,MATCH($B67,人口源表!$A:$A,0),MATCH(O$1,人口源表!$1:$1,0))-INDEX(城镇人口!$1:$1048576,MATCH($B67,城镇人口!$B:$B,0),MATCH(O$1,城镇人口!$1:$1,0))</f>
        <v>346714.1224988437</v>
      </c>
      <c r="P67" s="40">
        <f>INDEX(人口源表!$1:$1048576,MATCH($B67,人口源表!$A:$A,0),MATCH(P$1,人口源表!$1:$1,0))-INDEX(城镇人口!$1:$1048576,MATCH($B67,城镇人口!$B:$B,0),MATCH(P$1,城镇人口!$1:$1,0))</f>
        <v>339945.32164345414</v>
      </c>
      <c r="Q67" s="40">
        <f>INDEX(人口源表!$1:$1048576,MATCH($B67,人口源表!$A:$A,0),MATCH(Q$1,人口源表!$1:$1,0))-INDEX(城镇人口!$1:$1048576,MATCH($B67,城镇人口!$B:$B,0),MATCH(Q$1,城镇人口!$1:$1,0))</f>
        <v>332906.24481546553</v>
      </c>
      <c r="R67" s="40">
        <f>INDEX(人口源表!$1:$1048576,MATCH($B67,人口源表!$A:$A,0),MATCH(R$1,人口源表!$1:$1,0))-INDEX(城镇人口!$1:$1048576,MATCH($B67,城镇人口!$B:$B,0),MATCH(R$1,城镇人口!$1:$1,0))</f>
        <v>325629.76487885893</v>
      </c>
      <c r="S67" s="40">
        <f>INDEX(人口源表!$1:$1048576,MATCH($B67,人口源表!$A:$A,0),MATCH(S$1,人口源表!$1:$1,0))-INDEX(城镇人口!$1:$1048576,MATCH($B67,城镇人口!$B:$B,0),MATCH(S$1,城镇人口!$1:$1,0))</f>
        <v>320813.34745213157</v>
      </c>
      <c r="T67" s="40">
        <f>INDEX(人口源表!$1:$1048576,MATCH($B67,人口源表!$A:$A,0),MATCH(T$1,人口源表!$1:$1,0))-INDEX(城镇人口!$1:$1048576,MATCH($B67,城镇人口!$B:$B,0),MATCH(T$1,城镇人口!$1:$1,0))</f>
        <v>315819.40359420655</v>
      </c>
      <c r="U67" s="40">
        <f>INDEX(人口源表!$1:$1048576,MATCH($B67,人口源表!$A:$A,0),MATCH(U$1,人口源表!$1:$1,0))-INDEX(城镇人口!$1:$1048576,MATCH($B67,城镇人口!$B:$B,0),MATCH(U$1,城镇人口!$1:$1,0))</f>
        <v>310670.87537100934</v>
      </c>
      <c r="V67" s="40">
        <f>INDEX(人口源表!$1:$1048576,MATCH($B67,人口源表!$A:$A,0),MATCH(V$1,人口源表!$1:$1,0))-INDEX(城镇人口!$1:$1048576,MATCH($B67,城镇人口!$B:$B,0),MATCH(V$1,城镇人口!$1:$1,0))</f>
        <v>305388.69071135647</v>
      </c>
      <c r="W67" s="40">
        <f>INDEX(人口源表!$1:$1048576,MATCH($B67,人口源表!$A:$A,0),MATCH(W$1,人口源表!$1:$1,0))-INDEX(城镇人口!$1:$1048576,MATCH($B67,城镇人口!$B:$B,0),MATCH(W$1,城镇人口!$1:$1,0))</f>
        <v>299993.26674392947</v>
      </c>
      <c r="X67" s="40">
        <f>INDEX(人口源表!$1:$1048576,MATCH($B67,人口源表!$A:$A,0),MATCH(X$1,人口源表!$1:$1,0))-INDEX(城镇人口!$1:$1048576,MATCH($B67,城镇人口!$B:$B,0),MATCH(X$1,城镇人口!$1:$1,0))</f>
        <v>294504.50320901792</v>
      </c>
      <c r="Y67" s="40">
        <f>INDEX(人口源表!$1:$1048576,MATCH($B67,人口源表!$A:$A,0),MATCH(Y$1,人口源表!$1:$1,0))-INDEX(城镇人口!$1:$1048576,MATCH($B67,城镇人口!$B:$B,0),MATCH(Y$1,城镇人口!$1:$1,0))</f>
        <v>288940.35441765509</v>
      </c>
      <c r="Z67" s="40">
        <f>INDEX(人口源表!$1:$1048576,MATCH($B67,人口源表!$A:$A,0),MATCH(Z$1,人口源表!$1:$1,0))-INDEX(城镇人口!$1:$1048576,MATCH($B67,城镇人口!$B:$B,0),MATCH(Z$1,城镇人口!$1:$1,0))</f>
        <v>283318.99973331206</v>
      </c>
      <c r="AA67" s="40">
        <f>INDEX(人口源表!$1:$1048576,MATCH($B67,人口源表!$A:$A,0),MATCH(AA$1,人口源表!$1:$1,0))-INDEX(城镇人口!$1:$1048576,MATCH($B67,城镇人口!$B:$B,0),MATCH(AA$1,城镇人口!$1:$1,0))</f>
        <v>277656.36284556502</v>
      </c>
      <c r="AB67" s="40">
        <f>INDEX(人口源表!$1:$1048576,MATCH($B67,人口源表!$A:$A,0),MATCH(AB$1,人口源表!$1:$1,0))-INDEX(城镇人口!$1:$1048576,MATCH($B67,城镇人口!$B:$B,0),MATCH(AB$1,城镇人口!$1:$1,0))</f>
        <v>271968.26039657695</v>
      </c>
      <c r="AC67" s="40">
        <f>INDEX(人口源表!$1:$1048576,MATCH($B67,人口源表!$A:$A,0),MATCH(AC$1,人口源表!$1:$1,0))-INDEX(城镇人口!$1:$1048576,MATCH($B67,城镇人口!$B:$B,0),MATCH(AC$1,城镇人口!$1:$1,0))</f>
        <v>266895.58454492444</v>
      </c>
      <c r="AD67" s="40">
        <f>INDEX(人口源表!$1:$1048576,MATCH($B67,人口源表!$A:$A,0),MATCH(AD$1,人口源表!$1:$1,0))-INDEX(城镇人口!$1:$1048576,MATCH($B67,城镇人口!$B:$B,0),MATCH(AD$1,城镇人口!$1:$1,0))</f>
        <v>261816.15449258161</v>
      </c>
      <c r="AE67" s="40">
        <f>INDEX(人口源表!$1:$1048576,MATCH($B67,人口源表!$A:$A,0),MATCH(AE$1,人口源表!$1:$1,0))-INDEX(城镇人口!$1:$1048576,MATCH($B67,城镇人口!$B:$B,0),MATCH(AE$1,城镇人口!$1:$1,0))</f>
        <v>256743.01209989219</v>
      </c>
      <c r="AF67" s="40">
        <f>INDEX(人口源表!$1:$1048576,MATCH($B67,人口源表!$A:$A,0),MATCH(AF$1,人口源表!$1:$1,0))-INDEX(城镇人口!$1:$1048576,MATCH($B67,城镇人口!$B:$B,0),MATCH(AF$1,城镇人口!$1:$1,0))</f>
        <v>251688.18704833108</v>
      </c>
      <c r="AG67" s="40">
        <f>INDEX(人口源表!$1:$1048576,MATCH($B67,人口源表!$A:$A,0),MATCH(AG$1,人口源表!$1:$1,0))-INDEX(城镇人口!$1:$1048576,MATCH($B67,城镇人口!$B:$B,0),MATCH(AG$1,城镇人口!$1:$1,0))</f>
        <v>246661.71904766595</v>
      </c>
      <c r="AH67" s="40">
        <f>INDEX(人口源表!$1:$1048576,MATCH($B67,人口源表!$A:$A,0),MATCH(AH$1,人口源表!$1:$1,0))-INDEX(城镇人口!$1:$1048576,MATCH($B67,城镇人口!$B:$B,0),MATCH(AH$1,城镇人口!$1:$1,0))</f>
        <v>241675.02446164162</v>
      </c>
      <c r="AI67" s="40">
        <f>INDEX(人口源表!$1:$1048576,MATCH($B67,人口源表!$A:$A,0),MATCH(AI$1,人口源表!$1:$1,0))-INDEX(城镇人口!$1:$1048576,MATCH($B67,城镇人口!$B:$B,0),MATCH(AI$1,城镇人口!$1:$1,0))</f>
        <v>236736.5644927331</v>
      </c>
      <c r="AJ67" s="40">
        <f>INDEX(人口源表!$1:$1048576,MATCH($B67,人口源表!$A:$A,0),MATCH(AJ$1,人口源表!$1:$1,0))-INDEX(城镇人口!$1:$1048576,MATCH($B67,城镇人口!$B:$B,0),MATCH(AJ$1,城镇人口!$1:$1,0))</f>
        <v>231855.8509255973</v>
      </c>
      <c r="AK67" s="40">
        <f>INDEX(人口源表!$1:$1048576,MATCH($B67,人口源表!$A:$A,0),MATCH(AK$1,人口源表!$1:$1,0))-INDEX(城镇人口!$1:$1048576,MATCH($B67,城镇人口!$B:$B,0),MATCH(AK$1,城镇人口!$1:$1,0))</f>
        <v>227040.80820558133</v>
      </c>
      <c r="AL67" s="40">
        <f>INDEX(人口源表!$1:$1048576,MATCH($B67,人口源表!$A:$A,0),MATCH(AL$1,人口源表!$1:$1,0))-INDEX(城镇人口!$1:$1048576,MATCH($B67,城镇人口!$B:$B,0),MATCH(AL$1,城镇人口!$1:$1,0))</f>
        <v>222298.78330126492</v>
      </c>
      <c r="AM67" s="40">
        <f>INDEX(人口源表!$1:$1048576,MATCH($B67,人口源表!$A:$A,0),MATCH(AM$1,人口源表!$1:$1,0))-INDEX(城镇人口!$1:$1048576,MATCH($B67,城镇人口!$B:$B,0),MATCH(AM$1,城镇人口!$1:$1,0))</f>
        <v>217636.87406729482</v>
      </c>
      <c r="AN67" s="40">
        <f>INDEX(人口源表!$1:$1048576,MATCH($B67,人口源表!$A:$A,0),MATCH(AN$1,人口源表!$1:$1,0))-INDEX(城镇人口!$1:$1048576,MATCH($B67,城镇人口!$B:$B,0),MATCH(AN$1,城镇人口!$1:$1,0))</f>
        <v>213060.66530027398</v>
      </c>
      <c r="AO67" s="40">
        <f>INDEX(人口源表!$1:$1048576,MATCH($B67,人口源表!$A:$A,0),MATCH(AO$1,人口源表!$1:$1,0))-INDEX(城镇人口!$1:$1048576,MATCH($B67,城镇人口!$B:$B,0),MATCH(AO$1,城镇人口!$1:$1,0))</f>
        <v>208575.84210278007</v>
      </c>
      <c r="AP67" s="40">
        <f>INDEX(人口源表!$1:$1048576,MATCH($B67,人口源表!$A:$A,0),MATCH(AP$1,人口源表!$1:$1,0))-INDEX(城镇人口!$1:$1048576,MATCH($B67,城镇人口!$B:$B,0),MATCH(AP$1,城镇人口!$1:$1,0))</f>
        <v>204187.55448499805</v>
      </c>
      <c r="AQ67" s="40">
        <f>INDEX(人口源表!$1:$1048576,MATCH($B67,人口源表!$A:$A,0),MATCH(AQ$1,人口源表!$1:$1,0))-INDEX(城镇人口!$1:$1048576,MATCH($B67,城镇人口!$B:$B,0),MATCH(AQ$1,城镇人口!$1:$1,0))</f>
        <v>199899.50538335944</v>
      </c>
      <c r="AR67" s="40">
        <f>INDEX(人口源表!$1:$1048576,MATCH($B67,人口源表!$A:$A,0),MATCH(AR$1,人口源表!$1:$1,0))-INDEX(城镇人口!$1:$1048576,MATCH($B67,城镇人口!$B:$B,0),MATCH(AR$1,城镇人口!$1:$1,0))</f>
        <v>195715.52594294713</v>
      </c>
      <c r="AS67" s="40">
        <f>INDEX(人口源表!$1:$1048576,MATCH($B67,人口源表!$A:$A,0),MATCH(AS$1,人口源表!$1:$1,0))-INDEX(城镇人口!$1:$1048576,MATCH($B67,城镇人口!$B:$B,0),MATCH(AS$1,城镇人口!$1:$1,0))</f>
        <v>191638.95598274341</v>
      </c>
      <c r="AT67" s="40">
        <f>INDEX(人口源表!$1:$1048576,MATCH($B67,人口源表!$A:$A,0),MATCH(AT$1,人口源表!$1:$1,0))-INDEX(城镇人口!$1:$1048576,MATCH($B67,城镇人口!$B:$B,0),MATCH(AT$1,城镇人口!$1:$1,0))</f>
        <v>187671.75609392044</v>
      </c>
      <c r="AU67" s="40">
        <f>INDEX(人口源表!$1:$1048576,MATCH($B67,人口源表!$A:$A,0),MATCH(AU$1,人口源表!$1:$1,0))-INDEX(城镇人口!$1:$1048576,MATCH($B67,城镇人口!$B:$B,0),MATCH(AU$1,城镇人口!$1:$1,0))</f>
        <v>183816.04441679874</v>
      </c>
      <c r="AV67" s="40">
        <f>INDEX(人口源表!$1:$1048576,MATCH($B67,人口源表!$A:$A,0),MATCH(AV$1,人口源表!$1:$1,0))-INDEX(城镇人口!$1:$1048576,MATCH($B67,城镇人口!$B:$B,0),MATCH(AV$1,城镇人口!$1:$1,0))</f>
        <v>180073.49315838917</v>
      </c>
    </row>
    <row r="68" spans="1:48" x14ac:dyDescent="0.15">
      <c r="A68" s="4" t="s">
        <v>864</v>
      </c>
      <c r="B68" s="4" t="s">
        <v>158</v>
      </c>
      <c r="C68" s="34">
        <f>VLOOKUP(B68,'[1]2016省城人口总结（根）'!B:C,2,FALSE)/100</f>
        <v>0.52680000000000005</v>
      </c>
      <c r="D68" s="40">
        <f>INDEX(人口源表!$1:$1048576,MATCH($B68,人口源表!$A:$A,0),MATCH(D$1,人口源表!$1:$1,0))-INDEX(城镇人口!$1:$1048576,MATCH($B68,城镇人口!$B:$B,0),MATCH(D$1,城镇人口!$1:$1,0))</f>
        <v>1258035.4938391079</v>
      </c>
      <c r="E68" s="40">
        <f>INDEX(人口源表!$1:$1048576,MATCH($B68,人口源表!$A:$A,0),MATCH(E$1,人口源表!$1:$1,0))-INDEX(城镇人口!$1:$1048576,MATCH($B68,城镇人口!$B:$B,0),MATCH(E$1,城镇人口!$1:$1,0))</f>
        <v>1240816.4835388646</v>
      </c>
      <c r="F68" s="40">
        <f>INDEX(人口源表!$1:$1048576,MATCH($B68,人口源表!$A:$A,0),MATCH(F$1,人口源表!$1:$1,0))-INDEX(城镇人口!$1:$1048576,MATCH($B68,城镇人口!$B:$B,0),MATCH(F$1,城镇人口!$1:$1,0))</f>
        <v>1222281.3089889011</v>
      </c>
      <c r="G68" s="40">
        <f>INDEX(人口源表!$1:$1048576,MATCH($B68,人口源表!$A:$A,0),MATCH(G$1,人口源表!$1:$1,0))-INDEX(城镇人口!$1:$1048576,MATCH($B68,城镇人口!$B:$B,0),MATCH(G$1,城镇人口!$1:$1,0))</f>
        <v>954677.55532154581</v>
      </c>
      <c r="H68" s="40">
        <f>INDEX(人口源表!$1:$1048576,MATCH($B68,人口源表!$A:$A,0),MATCH(H$1,人口源表!$1:$1,0))-INDEX(城镇人口!$1:$1048576,MATCH($B68,城镇人口!$B:$B,0),MATCH(H$1,城镇人口!$1:$1,0))</f>
        <v>941108.44081956707</v>
      </c>
      <c r="I68" s="40">
        <f>INDEX(人口源表!$1:$1048576,MATCH($B68,人口源表!$A:$A,0),MATCH(I$1,人口源表!$1:$1,0))-INDEX(城镇人口!$1:$1048576,MATCH($B68,城镇人口!$B:$B,0),MATCH(I$1,城镇人口!$1:$1,0))</f>
        <v>934361.58414958487</v>
      </c>
      <c r="J68" s="40">
        <f>INDEX(人口源表!$1:$1048576,MATCH($B68,人口源表!$A:$A,0),MATCH(J$1,人口源表!$1:$1,0))-INDEX(城镇人口!$1:$1048576,MATCH($B68,城镇人口!$B:$B,0),MATCH(J$1,城镇人口!$1:$1,0))</f>
        <v>926300.76916418481</v>
      </c>
      <c r="K68" s="40">
        <f>INDEX(人口源表!$1:$1048576,MATCH($B68,人口源表!$A:$A,0),MATCH(K$1,人口源表!$1:$1,0))-INDEX(城镇人口!$1:$1048576,MATCH($B68,城镇人口!$B:$B,0),MATCH(K$1,城镇人口!$1:$1,0))</f>
        <v>917023.51025140937</v>
      </c>
      <c r="L68" s="40">
        <f>INDEX(人口源表!$1:$1048576,MATCH($B68,人口源表!$A:$A,0),MATCH(L$1,人口源表!$1:$1,0))-INDEX(城镇人口!$1:$1048576,MATCH($B68,城镇人口!$B:$B,0),MATCH(L$1,城镇人口!$1:$1,0))</f>
        <v>906623.25014477316</v>
      </c>
      <c r="M68" s="40">
        <f>INDEX(人口源表!$1:$1048576,MATCH($B68,人口源表!$A:$A,0),MATCH(M$1,人口源表!$1:$1,0))-INDEX(城镇人口!$1:$1048576,MATCH($B68,城镇人口!$B:$B,0),MATCH(M$1,城镇人口!$1:$1,0))</f>
        <v>895189.41021983139</v>
      </c>
      <c r="N68" s="40">
        <f>INDEX(人口源表!$1:$1048576,MATCH($B68,人口源表!$A:$A,0),MATCH(N$1,人口源表!$1:$1,0))-INDEX(城镇人口!$1:$1048576,MATCH($B68,城镇人口!$B:$B,0),MATCH(N$1,城镇人口!$1:$1,0))</f>
        <v>882807.84465853288</v>
      </c>
      <c r="O68" s="40">
        <f>INDEX(人口源表!$1:$1048576,MATCH($B68,人口源表!$A:$A,0),MATCH(O$1,人口源表!$1:$1,0))-INDEX(城镇人口!$1:$1048576,MATCH($B68,城镇人口!$B:$B,0),MATCH(O$1,城镇人口!$1:$1,0))</f>
        <v>869560.46934084455</v>
      </c>
      <c r="P68" s="40">
        <f>INDEX(人口源表!$1:$1048576,MATCH($B68,人口源表!$A:$A,0),MATCH(P$1,人口源表!$1:$1,0))-INDEX(城镇人口!$1:$1048576,MATCH($B68,城镇人口!$B:$B,0),MATCH(P$1,城镇人口!$1:$1,0))</f>
        <v>855524.14885704755</v>
      </c>
      <c r="Q68" s="40">
        <f>INDEX(人口源表!$1:$1048576,MATCH($B68,人口源表!$A:$A,0),MATCH(Q$1,人口源表!$1:$1,0))-INDEX(城镇人口!$1:$1048576,MATCH($B68,城镇人口!$B:$B,0),MATCH(Q$1,城镇人口!$1:$1,0))</f>
        <v>840773.53192692529</v>
      </c>
      <c r="R68" s="40">
        <f>INDEX(人口源表!$1:$1048576,MATCH($B68,人口源表!$A:$A,0),MATCH(R$1,人口源表!$1:$1,0))-INDEX(城镇人口!$1:$1048576,MATCH($B68,城镇人口!$B:$B,0),MATCH(R$1,城镇人口!$1:$1,0))</f>
        <v>825379.10344665102</v>
      </c>
      <c r="S68" s="40">
        <f>INDEX(人口源表!$1:$1048576,MATCH($B68,人口源表!$A:$A,0),MATCH(S$1,人口源表!$1:$1,0))-INDEX(城镇人口!$1:$1048576,MATCH($B68,城镇人口!$B:$B,0),MATCH(S$1,城镇人口!$1:$1,0))</f>
        <v>816193.79665211937</v>
      </c>
      <c r="T68" s="40">
        <f>INDEX(人口源表!$1:$1048576,MATCH($B68,人口源表!$A:$A,0),MATCH(T$1,人口源表!$1:$1,0))-INDEX(城镇人口!$1:$1048576,MATCH($B68,城镇人口!$B:$B,0),MATCH(T$1,城镇人口!$1:$1,0))</f>
        <v>806547.58995081065</v>
      </c>
      <c r="U68" s="40">
        <f>INDEX(人口源表!$1:$1048576,MATCH($B68,人口源表!$A:$A,0),MATCH(U$1,人口源表!$1:$1,0))-INDEX(城镇人口!$1:$1048576,MATCH($B68,城镇人口!$B:$B,0),MATCH(U$1,城镇人口!$1:$1,0))</f>
        <v>796490.01111298497</v>
      </c>
      <c r="V68" s="40">
        <f>INDEX(人口源表!$1:$1048576,MATCH($B68,人口源表!$A:$A,0),MATCH(V$1,人口源表!$1:$1,0))-INDEX(城镇人口!$1:$1048576,MATCH($B68,城镇人口!$B:$B,0),MATCH(V$1,城镇人口!$1:$1,0))</f>
        <v>786066.86404258898</v>
      </c>
      <c r="W68" s="40">
        <f>INDEX(人口源表!$1:$1048576,MATCH($B68,人口源表!$A:$A,0),MATCH(W$1,人口源表!$1:$1,0))-INDEX(城镇人口!$1:$1048576,MATCH($B68,城镇人口!$B:$B,0),MATCH(W$1,城镇人口!$1:$1,0))</f>
        <v>775321.41003317595</v>
      </c>
      <c r="X68" s="40">
        <f>INDEX(人口源表!$1:$1048576,MATCH($B68,人口源表!$A:$A,0),MATCH(X$1,人口源表!$1:$1,0))-INDEX(城镇人口!$1:$1048576,MATCH($B68,城镇人口!$B:$B,0),MATCH(X$1,城镇人口!$1:$1,0))</f>
        <v>764295.13454062212</v>
      </c>
      <c r="Y68" s="40">
        <f>INDEX(人口源表!$1:$1048576,MATCH($B68,人口源表!$A:$A,0),MATCH(Y$1,人口源表!$1:$1,0))-INDEX(城镇人口!$1:$1048576,MATCH($B68,城镇人口!$B:$B,0),MATCH(Y$1,城镇人口!$1:$1,0))</f>
        <v>753026.34420395037</v>
      </c>
      <c r="Z68" s="40">
        <f>INDEX(人口源表!$1:$1048576,MATCH($B68,人口源表!$A:$A,0),MATCH(Z$1,人口源表!$1:$1,0))-INDEX(城镇人口!$1:$1048576,MATCH($B68,城镇人口!$B:$B,0),MATCH(Z$1,城镇人口!$1:$1,0))</f>
        <v>741550.954305819</v>
      </c>
      <c r="AA68" s="40">
        <f>INDEX(人口源表!$1:$1048576,MATCH($B68,人口源表!$A:$A,0),MATCH(AA$1,人口源表!$1:$1,0))-INDEX(城镇人口!$1:$1048576,MATCH($B68,城镇人口!$B:$B,0),MATCH(AA$1,城镇人口!$1:$1,0))</f>
        <v>729903.58755782922</v>
      </c>
      <c r="AB68" s="40">
        <f>INDEX(人口源表!$1:$1048576,MATCH($B68,人口源表!$A:$A,0),MATCH(AB$1,人口源表!$1:$1,0))-INDEX(城镇人口!$1:$1048576,MATCH($B68,城镇人口!$B:$B,0),MATCH(AB$1,城镇人口!$1:$1,0))</f>
        <v>718115.50447505061</v>
      </c>
      <c r="AC68" s="40">
        <f>INDEX(人口源表!$1:$1048576,MATCH($B68,人口源表!$A:$A,0),MATCH(AC$1,人口源表!$1:$1,0))-INDEX(城镇人口!$1:$1048576,MATCH($B68,城镇人口!$B:$B,0),MATCH(AC$1,城镇人口!$1:$1,0))</f>
        <v>707875.75262618484</v>
      </c>
      <c r="AD68" s="40">
        <f>INDEX(人口源表!$1:$1048576,MATCH($B68,人口源表!$A:$A,0),MATCH(AD$1,人口源表!$1:$1,0))-INDEX(城镇人口!$1:$1048576,MATCH($B68,城镇人口!$B:$B,0),MATCH(AD$1,城镇人口!$1:$1,0))</f>
        <v>697541.94359802268</v>
      </c>
      <c r="AE68" s="40">
        <f>INDEX(人口源表!$1:$1048576,MATCH($B68,人口源表!$A:$A,0),MATCH(AE$1,人口源表!$1:$1,0))-INDEX(城镇人口!$1:$1048576,MATCH($B68,城镇人口!$B:$B,0),MATCH(AE$1,城镇人口!$1:$1,0))</f>
        <v>687137.62703982438</v>
      </c>
      <c r="AF68" s="40">
        <f>INDEX(人口源表!$1:$1048576,MATCH($B68,人口源表!$A:$A,0),MATCH(AF$1,人口源表!$1:$1,0))-INDEX(城镇人口!$1:$1048576,MATCH($B68,城镇人口!$B:$B,0),MATCH(AF$1,城镇人口!$1:$1,0))</f>
        <v>676684.78297882294</v>
      </c>
      <c r="AG68" s="40">
        <f>INDEX(人口源表!$1:$1048576,MATCH($B68,人口源表!$A:$A,0),MATCH(AG$1,人口源表!$1:$1,0))-INDEX(城镇人口!$1:$1048576,MATCH($B68,城镇人口!$B:$B,0),MATCH(AG$1,城镇人口!$1:$1,0))</f>
        <v>666204.18720020214</v>
      </c>
      <c r="AH68" s="40">
        <f>INDEX(人口源表!$1:$1048576,MATCH($B68,人口源表!$A:$A,0),MATCH(AH$1,人口源表!$1:$1,0))-INDEX(城镇人口!$1:$1048576,MATCH($B68,城镇人口!$B:$B,0),MATCH(AH$1,城镇人口!$1:$1,0))</f>
        <v>655713.44713048288</v>
      </c>
      <c r="AI68" s="40">
        <f>INDEX(人口源表!$1:$1048576,MATCH($B68,人口源表!$A:$A,0),MATCH(AI$1,人口源表!$1:$1,0))-INDEX(城镇人口!$1:$1048576,MATCH($B68,城镇人口!$B:$B,0),MATCH(AI$1,城镇人口!$1:$1,0))</f>
        <v>645229.39491387643</v>
      </c>
      <c r="AJ68" s="40">
        <f>INDEX(人口源表!$1:$1048576,MATCH($B68,人口源表!$A:$A,0),MATCH(AJ$1,人口源表!$1:$1,0))-INDEX(城镇人口!$1:$1048576,MATCH($B68,城镇人口!$B:$B,0),MATCH(AJ$1,城镇人口!$1:$1,0))</f>
        <v>634767.4445482553</v>
      </c>
      <c r="AK68" s="40">
        <f>INDEX(人口源表!$1:$1048576,MATCH($B68,人口源表!$A:$A,0),MATCH(AK$1,人口源表!$1:$1,0))-INDEX(城镇人口!$1:$1048576,MATCH($B68,城镇人口!$B:$B,0),MATCH(AK$1,城镇人口!$1:$1,0))</f>
        <v>624340.01038339385</v>
      </c>
      <c r="AL68" s="40">
        <f>INDEX(人口源表!$1:$1048576,MATCH($B68,人口源表!$A:$A,0),MATCH(AL$1,人口源表!$1:$1,0))-INDEX(城镇人口!$1:$1048576,MATCH($B68,城镇人口!$B:$B,0),MATCH(AL$1,城镇人口!$1:$1,0))</f>
        <v>613959.49006037088</v>
      </c>
      <c r="AM68" s="40">
        <f>INDEX(人口源表!$1:$1048576,MATCH($B68,人口源表!$A:$A,0),MATCH(AM$1,人口源表!$1:$1,0))-INDEX(城镇人口!$1:$1048576,MATCH($B68,城镇人口!$B:$B,0),MATCH(AM$1,城镇人口!$1:$1,0))</f>
        <v>603635.06876576249</v>
      </c>
      <c r="AN68" s="40">
        <f>INDEX(人口源表!$1:$1048576,MATCH($B68,人口源表!$A:$A,0),MATCH(AN$1,人口源表!$1:$1,0))-INDEX(城镇人口!$1:$1048576,MATCH($B68,城镇人口!$B:$B,0),MATCH(AN$1,城镇人口!$1:$1,0))</f>
        <v>593375.98562104744</v>
      </c>
      <c r="AO68" s="40">
        <f>INDEX(人口源表!$1:$1048576,MATCH($B68,人口源表!$A:$A,0),MATCH(AO$1,人口源表!$1:$1,0))-INDEX(城镇人口!$1:$1048576,MATCH($B68,城镇人口!$B:$B,0),MATCH(AO$1,城镇人口!$1:$1,0))</f>
        <v>583188.70291109593</v>
      </c>
      <c r="AP68" s="40">
        <f>INDEX(人口源表!$1:$1048576,MATCH($B68,人口源表!$A:$A,0),MATCH(AP$1,人口源表!$1:$1,0))-INDEX(城镇人口!$1:$1048576,MATCH($B68,城镇人口!$B:$B,0),MATCH(AP$1,城镇人口!$1:$1,0))</f>
        <v>573078.86848920304</v>
      </c>
      <c r="AQ68" s="40">
        <f>INDEX(人口源表!$1:$1048576,MATCH($B68,人口源表!$A:$A,0),MATCH(AQ$1,人口源表!$1:$1,0))-INDEX(城镇人口!$1:$1048576,MATCH($B68,城镇人口!$B:$B,0),MATCH(AQ$1,城镇人口!$1:$1,0))</f>
        <v>563051.03231359995</v>
      </c>
      <c r="AR68" s="40">
        <f>INDEX(人口源表!$1:$1048576,MATCH($B68,人口源表!$A:$A,0),MATCH(AR$1,人口源表!$1:$1,0))-INDEX(城镇人口!$1:$1048576,MATCH($B68,城镇人口!$B:$B,0),MATCH(AR$1,城镇人口!$1:$1,0))</f>
        <v>553107.46387196891</v>
      </c>
      <c r="AS68" s="40">
        <f>INDEX(人口源表!$1:$1048576,MATCH($B68,人口源表!$A:$A,0),MATCH(AS$1,人口源表!$1:$1,0))-INDEX(城镇人口!$1:$1048576,MATCH($B68,城镇人口!$B:$B,0),MATCH(AS$1,城镇人口!$1:$1,0))</f>
        <v>543250.05690133991</v>
      </c>
      <c r="AT68" s="40">
        <f>INDEX(人口源表!$1:$1048576,MATCH($B68,人口源表!$A:$A,0),MATCH(AT$1,人口源表!$1:$1,0))-INDEX(城镇人口!$1:$1048576,MATCH($B68,城镇人口!$B:$B,0),MATCH(AT$1,城镇人口!$1:$1,0))</f>
        <v>533479.14277252834</v>
      </c>
      <c r="AU68" s="40">
        <f>INDEX(人口源表!$1:$1048576,MATCH($B68,人口源表!$A:$A,0),MATCH(AU$1,人口源表!$1:$1,0))-INDEX(城镇人口!$1:$1048576,MATCH($B68,城镇人口!$B:$B,0),MATCH(AU$1,城镇人口!$1:$1,0))</f>
        <v>523793.55588993989</v>
      </c>
      <c r="AV68" s="40">
        <f>INDEX(人口源表!$1:$1048576,MATCH($B68,人口源表!$A:$A,0),MATCH(AV$1,人口源表!$1:$1,0))-INDEX(城镇人口!$1:$1048576,MATCH($B68,城镇人口!$B:$B,0),MATCH(AV$1,城镇人口!$1:$1,0))</f>
        <v>514191.58326687012</v>
      </c>
    </row>
    <row r="69" spans="1:48" x14ac:dyDescent="0.15">
      <c r="A69" s="4" t="s">
        <v>864</v>
      </c>
      <c r="B69" s="4" t="s">
        <v>160</v>
      </c>
      <c r="C69" s="34">
        <f>VLOOKUP(B69,'[1]2016省城人口总结（根）'!B:C,2,FALSE)/100</f>
        <v>0.52680000000000005</v>
      </c>
      <c r="D69" s="40">
        <f>INDEX(人口源表!$1:$1048576,MATCH($B69,人口源表!$A:$A,0),MATCH(D$1,人口源表!$1:$1,0))-INDEX(城镇人口!$1:$1048576,MATCH($B69,城镇人口!$B:$B,0),MATCH(D$1,城镇人口!$1:$1,0))</f>
        <v>454880.41907648341</v>
      </c>
      <c r="E69" s="40">
        <f>INDEX(人口源表!$1:$1048576,MATCH($B69,人口源表!$A:$A,0),MATCH(E$1,人口源表!$1:$1,0))-INDEX(城镇人口!$1:$1048576,MATCH($B69,城镇人口!$B:$B,0),MATCH(E$1,城镇人口!$1:$1,0))</f>
        <v>448730.83811277599</v>
      </c>
      <c r="F69" s="40">
        <f>INDEX(人口源表!$1:$1048576,MATCH($B69,人口源表!$A:$A,0),MATCH(F$1,人口源表!$1:$1,0))-INDEX(城镇人口!$1:$1048576,MATCH($B69,城镇人口!$B:$B,0),MATCH(F$1,城镇人口!$1:$1,0))</f>
        <v>442097.63036118832</v>
      </c>
      <c r="G69" s="40">
        <f>INDEX(人口源表!$1:$1048576,MATCH($B69,人口源表!$A:$A,0),MATCH(G$1,人口源表!$1:$1,0))-INDEX(城镇人口!$1:$1048576,MATCH($B69,城镇人口!$B:$B,0),MATCH(G$1,城镇人口!$1:$1,0))</f>
        <v>305318.67223063437</v>
      </c>
      <c r="H69" s="40">
        <f>INDEX(人口源表!$1:$1048576,MATCH($B69,人口源表!$A:$A,0),MATCH(H$1,人口源表!$1:$1,0))-INDEX(城镇人口!$1:$1048576,MATCH($B69,城镇人口!$B:$B,0),MATCH(H$1,城镇人口!$1:$1,0))</f>
        <v>300948.67263112037</v>
      </c>
      <c r="I69" s="40">
        <f>INDEX(人口源表!$1:$1048576,MATCH($B69,人口源表!$A:$A,0),MATCH(I$1,人口源表!$1:$1,0))-INDEX(城镇人口!$1:$1048576,MATCH($B69,城镇人口!$B:$B,0),MATCH(I$1,城镇人口!$1:$1,0))</f>
        <v>298805.83139318047</v>
      </c>
      <c r="J69" s="40">
        <f>INDEX(人口源表!$1:$1048576,MATCH($B69,人口源表!$A:$A,0),MATCH(J$1,人口源表!$1:$1,0))-INDEX(城镇人口!$1:$1048576,MATCH($B69,城镇人口!$B:$B,0),MATCH(J$1,城镇人口!$1:$1,0))</f>
        <v>296280.48647619761</v>
      </c>
      <c r="K69" s="40">
        <f>INDEX(人口源表!$1:$1048576,MATCH($B69,人口源表!$A:$A,0),MATCH(K$1,人口源表!$1:$1,0))-INDEX(城镇人口!$1:$1048576,MATCH($B69,城镇人口!$B:$B,0),MATCH(K$1,城镇人口!$1:$1,0))</f>
        <v>293398.72770100454</v>
      </c>
      <c r="L69" s="40">
        <f>INDEX(人口源表!$1:$1048576,MATCH($B69,人口源表!$A:$A,0),MATCH(L$1,人口源表!$1:$1,0))-INDEX(城镇人口!$1:$1048576,MATCH($B69,城镇人口!$B:$B,0),MATCH(L$1,城镇人口!$1:$1,0))</f>
        <v>290183.96939227951</v>
      </c>
      <c r="M69" s="40">
        <f>INDEX(人口源表!$1:$1048576,MATCH($B69,人口源表!$A:$A,0),MATCH(M$1,人口源表!$1:$1,0))-INDEX(城镇人口!$1:$1048576,MATCH($B69,城镇人口!$B:$B,0),MATCH(M$1,城镇人口!$1:$1,0))</f>
        <v>286659.52603382809</v>
      </c>
      <c r="N69" s="40">
        <f>INDEX(人口源表!$1:$1048576,MATCH($B69,人口源表!$A:$A,0),MATCH(N$1,人口源表!$1:$1,0))-INDEX(城镇人口!$1:$1048576,MATCH($B69,城镇人口!$B:$B,0),MATCH(N$1,城镇人口!$1:$1,0))</f>
        <v>282848.16643636761</v>
      </c>
      <c r="O69" s="40">
        <f>INDEX(人口源表!$1:$1048576,MATCH($B69,人口源表!$A:$A,0),MATCH(O$1,人口源表!$1:$1,0))-INDEX(城镇人口!$1:$1048576,MATCH($B69,城镇人口!$B:$B,0),MATCH(O$1,城镇人口!$1:$1,0))</f>
        <v>278771.30683076044</v>
      </c>
      <c r="P69" s="40">
        <f>INDEX(人口源表!$1:$1048576,MATCH($B69,人口源表!$A:$A,0),MATCH(P$1,人口源表!$1:$1,0))-INDEX(城镇人口!$1:$1048576,MATCH($B69,城镇人口!$B:$B,0),MATCH(P$1,城镇人口!$1:$1,0))</f>
        <v>274449.83506824292</v>
      </c>
      <c r="Q69" s="40">
        <f>INDEX(人口源表!$1:$1048576,MATCH($B69,人口源表!$A:$A,0),MATCH(Q$1,人口源表!$1:$1,0))-INDEX(城镇人口!$1:$1048576,MATCH($B69,城镇人口!$B:$B,0),MATCH(Q$1,城镇人口!$1:$1,0))</f>
        <v>269902.94492823124</v>
      </c>
      <c r="R69" s="40">
        <f>INDEX(人口源表!$1:$1048576,MATCH($B69,人口源表!$A:$A,0),MATCH(R$1,人口源表!$1:$1,0))-INDEX(城镇人口!$1:$1048576,MATCH($B69,城镇人口!$B:$B,0),MATCH(R$1,城镇人口!$1:$1,0))</f>
        <v>265150.47824318672</v>
      </c>
      <c r="S69" s="40">
        <f>INDEX(人口源表!$1:$1048576,MATCH($B69,人口源表!$A:$A,0),MATCH(S$1,人口源表!$1:$1,0))-INDEX(城镇人口!$1:$1048576,MATCH($B69,城镇人口!$B:$B,0),MATCH(S$1,城镇人口!$1:$1,0))</f>
        <v>262392.34004587942</v>
      </c>
      <c r="T69" s="40">
        <f>INDEX(人口源表!$1:$1048576,MATCH($B69,人口源表!$A:$A,0),MATCH(T$1,人口源表!$1:$1,0))-INDEX(城镇人口!$1:$1048576,MATCH($B69,城镇人口!$B:$B,0),MATCH(T$1,城镇人口!$1:$1,0))</f>
        <v>259484.70467720705</v>
      </c>
      <c r="U69" s="40">
        <f>INDEX(人口源表!$1:$1048576,MATCH($B69,人口源表!$A:$A,0),MATCH(U$1,人口源表!$1:$1,0))-INDEX(城镇人口!$1:$1048576,MATCH($B69,城镇人口!$B:$B,0),MATCH(U$1,城镇人口!$1:$1,0))</f>
        <v>256440.9224307008</v>
      </c>
      <c r="V69" s="40">
        <f>INDEX(人口源表!$1:$1048576,MATCH($B69,人口源表!$A:$A,0),MATCH(V$1,人口源表!$1:$1,0))-INDEX(城镇人口!$1:$1048576,MATCH($B69,城镇人口!$B:$B,0),MATCH(V$1,城镇人口!$1:$1,0))</f>
        <v>253274.05283808254</v>
      </c>
      <c r="W69" s="40">
        <f>INDEX(人口源表!$1:$1048576,MATCH($B69,人口源表!$A:$A,0),MATCH(W$1,人口源表!$1:$1,0))-INDEX(城镇人口!$1:$1048576,MATCH($B69,城镇人口!$B:$B,0),MATCH(W$1,城镇人口!$1:$1,0))</f>
        <v>249995.41389726003</v>
      </c>
      <c r="X69" s="40">
        <f>INDEX(人口源表!$1:$1048576,MATCH($B69,人口源表!$A:$A,0),MATCH(X$1,人口源表!$1:$1,0))-INDEX(城镇人口!$1:$1048576,MATCH($B69,城镇人口!$B:$B,0),MATCH(X$1,城镇人口!$1:$1,0))</f>
        <v>246617.1519424885</v>
      </c>
      <c r="Y69" s="40">
        <f>INDEX(人口源表!$1:$1048576,MATCH($B69,人口源表!$A:$A,0),MATCH(Y$1,人口源表!$1:$1,0))-INDEX(城镇人口!$1:$1048576,MATCH($B69,城镇人口!$B:$B,0),MATCH(Y$1,城镇人口!$1:$1,0))</f>
        <v>243150.05822554952</v>
      </c>
      <c r="Z69" s="40">
        <f>INDEX(人口源表!$1:$1048576,MATCH($B69,人口源表!$A:$A,0),MATCH(Z$1,人口源表!$1:$1,0))-INDEX(城镇人口!$1:$1048576,MATCH($B69,城镇人口!$B:$B,0),MATCH(Z$1,城镇人口!$1:$1,0))</f>
        <v>239605.02201154118</v>
      </c>
      <c r="AA69" s="40">
        <f>INDEX(人口源表!$1:$1048576,MATCH($B69,人口源表!$A:$A,0),MATCH(AA$1,人口源表!$1:$1,0))-INDEX(城镇人口!$1:$1048576,MATCH($B69,城镇人口!$B:$B,0),MATCH(AA$1,城镇人口!$1:$1,0))</f>
        <v>235991.61554634495</v>
      </c>
      <c r="AB69" s="40">
        <f>INDEX(人口源表!$1:$1048576,MATCH($B69,人口源表!$A:$A,0),MATCH(AB$1,人口源表!$1:$1,0))-INDEX(城镇人口!$1:$1048576,MATCH($B69,城镇人口!$B:$B,0),MATCH(AB$1,城镇人口!$1:$1,0))</f>
        <v>232319.52190702985</v>
      </c>
      <c r="AC69" s="40">
        <f>INDEX(人口源表!$1:$1048576,MATCH($B69,人口源表!$A:$A,0),MATCH(AC$1,人口源表!$1:$1,0))-INDEX(城镇人口!$1:$1048576,MATCH($B69,城镇人口!$B:$B,0),MATCH(AC$1,城镇人口!$1:$1,0))</f>
        <v>229135.16940628213</v>
      </c>
      <c r="AD69" s="40">
        <f>INDEX(人口源表!$1:$1048576,MATCH($B69,人口源表!$A:$A,0),MATCH(AD$1,人口源表!$1:$1,0))-INDEX(城镇人口!$1:$1048576,MATCH($B69,城镇人口!$B:$B,0),MATCH(AD$1,城镇人口!$1:$1,0))</f>
        <v>225906.62951127248</v>
      </c>
      <c r="AE69" s="40">
        <f>INDEX(人口源表!$1:$1048576,MATCH($B69,人口源表!$A:$A,0),MATCH(AE$1,人口源表!$1:$1,0))-INDEX(城镇人口!$1:$1048576,MATCH($B69,城镇人口!$B:$B,0),MATCH(AE$1,城镇人口!$1:$1,0))</f>
        <v>222641.40327122057</v>
      </c>
      <c r="AF69" s="40">
        <f>INDEX(人口源表!$1:$1048576,MATCH($B69,人口源表!$A:$A,0),MATCH(AF$1,人口源表!$1:$1,0))-INDEX(城镇人口!$1:$1048576,MATCH($B69,城镇人口!$B:$B,0),MATCH(AF$1,城镇人口!$1:$1,0))</f>
        <v>219346.82251982664</v>
      </c>
      <c r="AG69" s="40">
        <f>INDEX(人口源表!$1:$1048576,MATCH($B69,人口源表!$A:$A,0),MATCH(AG$1,人口源表!$1:$1,0))-INDEX(城镇人口!$1:$1048576,MATCH($B69,城镇人口!$B:$B,0),MATCH(AG$1,城镇人口!$1:$1,0))</f>
        <v>216029.71504756191</v>
      </c>
      <c r="AH69" s="40">
        <f>INDEX(人口源表!$1:$1048576,MATCH($B69,人口源表!$A:$A,0),MATCH(AH$1,人口源表!$1:$1,0))-INDEX(城镇人口!$1:$1048576,MATCH($B69,城镇人口!$B:$B,0),MATCH(AH$1,城镇人口!$1:$1,0))</f>
        <v>212696.08484544163</v>
      </c>
      <c r="AI69" s="40">
        <f>INDEX(人口源表!$1:$1048576,MATCH($B69,人口源表!$A:$A,0),MATCH(AI$1,人口源表!$1:$1,0))-INDEX(城镇人口!$1:$1048576,MATCH($B69,城镇人口!$B:$B,0),MATCH(AI$1,城镇人口!$1:$1,0))</f>
        <v>209351.79210458597</v>
      </c>
      <c r="AJ69" s="40">
        <f>INDEX(人口源表!$1:$1048576,MATCH($B69,人口源表!$A:$A,0),MATCH(AJ$1,人口源表!$1:$1,0))-INDEX(城镇人口!$1:$1048576,MATCH($B69,城镇人口!$B:$B,0),MATCH(AJ$1,城镇人口!$1:$1,0))</f>
        <v>206002.22620723955</v>
      </c>
      <c r="AK69" s="40">
        <f>INDEX(人口源表!$1:$1048576,MATCH($B69,人口源表!$A:$A,0),MATCH(AK$1,人口源表!$1:$1,0))-INDEX(城镇人口!$1:$1048576,MATCH($B69,城镇人口!$B:$B,0),MATCH(AK$1,城镇人口!$1:$1,0))</f>
        <v>202652.64013500139</v>
      </c>
      <c r="AL69" s="40">
        <f>INDEX(人口源表!$1:$1048576,MATCH($B69,人口源表!$A:$A,0),MATCH(AL$1,人口源表!$1:$1,0))-INDEX(城镇人口!$1:$1048576,MATCH($B69,城镇人口!$B:$B,0),MATCH(AL$1,城镇人口!$1:$1,0))</f>
        <v>199307.8286292702</v>
      </c>
      <c r="AM69" s="40">
        <f>INDEX(人口源表!$1:$1048576,MATCH($B69,人口源表!$A:$A,0),MATCH(AM$1,人口源表!$1:$1,0))-INDEX(城镇人口!$1:$1048576,MATCH($B69,城镇人口!$B:$B,0),MATCH(AM$1,城镇人口!$1:$1,0))</f>
        <v>195971.82171216235</v>
      </c>
      <c r="AN69" s="40">
        <f>INDEX(人口源表!$1:$1048576,MATCH($B69,人口源表!$A:$A,0),MATCH(AN$1,人口源表!$1:$1,0))-INDEX(城镇人口!$1:$1048576,MATCH($B69,城镇人口!$B:$B,0),MATCH(AN$1,城镇人口!$1:$1,0))</f>
        <v>192649.17077592394</v>
      </c>
      <c r="AO69" s="40">
        <f>INDEX(人口源表!$1:$1048576,MATCH($B69,人口源表!$A:$A,0),MATCH(AO$1,人口源表!$1:$1,0))-INDEX(城镇人口!$1:$1048576,MATCH($B69,城镇人口!$B:$B,0),MATCH(AO$1,城镇人口!$1:$1,0))</f>
        <v>189342.73198818823</v>
      </c>
      <c r="AP69" s="40">
        <f>INDEX(人口源表!$1:$1048576,MATCH($B69,人口源表!$A:$A,0),MATCH(AP$1,人口源表!$1:$1,0))-INDEX(城镇人口!$1:$1048576,MATCH($B69,城镇人口!$B:$B,0),MATCH(AP$1,城镇人口!$1:$1,0))</f>
        <v>186056.52187807689</v>
      </c>
      <c r="AQ69" s="40">
        <f>INDEX(人口源表!$1:$1048576,MATCH($B69,人口源表!$A:$A,0),MATCH(AQ$1,人口源表!$1:$1,0))-INDEX(城镇人口!$1:$1048576,MATCH($B69,城镇人口!$B:$B,0),MATCH(AQ$1,城镇人口!$1:$1,0))</f>
        <v>182792.89589969983</v>
      </c>
      <c r="AR69" s="40">
        <f>INDEX(人口源表!$1:$1048576,MATCH($B69,人口源表!$A:$A,0),MATCH(AR$1,人口源表!$1:$1,0))-INDEX(城镇人口!$1:$1048576,MATCH($B69,城镇人口!$B:$B,0),MATCH(AR$1,城镇人口!$1:$1,0))</f>
        <v>179554.74765341455</v>
      </c>
      <c r="AS69" s="40">
        <f>INDEX(人口源表!$1:$1048576,MATCH($B69,人口源表!$A:$A,0),MATCH(AS$1,人口源表!$1:$1,0))-INDEX(城镇人口!$1:$1048576,MATCH($B69,城镇人口!$B:$B,0),MATCH(AS$1,城镇人口!$1:$1,0))</f>
        <v>176344.27240927896</v>
      </c>
      <c r="AT69" s="40">
        <f>INDEX(人口源表!$1:$1048576,MATCH($B69,人口源表!$A:$A,0),MATCH(AT$1,人口源表!$1:$1,0))-INDEX(城镇人口!$1:$1048576,MATCH($B69,城镇人口!$B:$B,0),MATCH(AT$1,城镇人口!$1:$1,0))</f>
        <v>173163.59205864317</v>
      </c>
      <c r="AU69" s="40">
        <f>INDEX(人口源表!$1:$1048576,MATCH($B69,人口源表!$A:$A,0),MATCH(AU$1,人口源表!$1:$1,0))-INDEX(城镇人口!$1:$1048576,MATCH($B69,城镇人口!$B:$B,0),MATCH(AU$1,城镇人口!$1:$1,0))</f>
        <v>170014.16016496898</v>
      </c>
      <c r="AV69" s="40">
        <f>INDEX(人口源表!$1:$1048576,MATCH($B69,人口源表!$A:$A,0),MATCH(AV$1,人口源表!$1:$1,0))-INDEX(城镇人口!$1:$1048576,MATCH($B69,城镇人口!$B:$B,0),MATCH(AV$1,城镇人口!$1:$1,0))</f>
        <v>166897.96567618946</v>
      </c>
    </row>
    <row r="70" spans="1:48" x14ac:dyDescent="0.15">
      <c r="A70" s="4" t="s">
        <v>864</v>
      </c>
      <c r="B70" s="4" t="s">
        <v>162</v>
      </c>
      <c r="C70" s="34">
        <f>VLOOKUP(B70,'[1]2016省城人口总结（根）'!B:C,2,FALSE)/100</f>
        <v>0.52680000000000005</v>
      </c>
      <c r="D70" s="40">
        <f>INDEX(人口源表!$1:$1048576,MATCH($B70,人口源表!$A:$A,0),MATCH(D$1,人口源表!$1:$1,0))-INDEX(城镇人口!$1:$1048576,MATCH($B70,城镇人口!$B:$B,0),MATCH(D$1,城镇人口!$1:$1,0))</f>
        <v>1373662.1758435599</v>
      </c>
      <c r="E70" s="40">
        <f>INDEX(人口源表!$1:$1048576,MATCH($B70,人口源表!$A:$A,0),MATCH(E$1,人口源表!$1:$1,0))-INDEX(城镇人口!$1:$1048576,MATCH($B70,城镇人口!$B:$B,0),MATCH(E$1,城镇人口!$1:$1,0))</f>
        <v>1353500.9480561418</v>
      </c>
      <c r="F70" s="40">
        <f>INDEX(人口源表!$1:$1048576,MATCH($B70,人口源表!$A:$A,0),MATCH(F$1,人口源表!$1:$1,0))-INDEX(城镇人口!$1:$1048576,MATCH($B70,城镇人口!$B:$B,0),MATCH(F$1,城镇人口!$1:$1,0))</f>
        <v>1331882.7520506745</v>
      </c>
      <c r="G70" s="40">
        <f>INDEX(人口源表!$1:$1048576,MATCH($B70,人口源表!$A:$A,0),MATCH(G$1,人口源表!$1:$1,0))-INDEX(城镇人口!$1:$1048576,MATCH($B70,城镇人口!$B:$B,0),MATCH(G$1,城镇人口!$1:$1,0))</f>
        <v>1015156.7750161127</v>
      </c>
      <c r="H70" s="40">
        <f>INDEX(人口源表!$1:$1048576,MATCH($B70,人口源表!$A:$A,0),MATCH(H$1,人口源表!$1:$1,0))-INDEX(城镇人口!$1:$1048576,MATCH($B70,城镇人口!$B:$B,0),MATCH(H$1,城镇人口!$1:$1,0))</f>
        <v>999434.71958556771</v>
      </c>
      <c r="I70" s="40">
        <f>INDEX(人口源表!$1:$1048576,MATCH($B70,人口源表!$A:$A,0),MATCH(I$1,人口源表!$1:$1,0))-INDEX(城镇人口!$1:$1048576,MATCH($B70,城镇人口!$B:$B,0),MATCH(I$1,城镇人口!$1:$1,0))</f>
        <v>990952.47173944302</v>
      </c>
      <c r="J70" s="40">
        <f>INDEX(人口源表!$1:$1048576,MATCH($B70,人口源表!$A:$A,0),MATCH(J$1,人口源表!$1:$1,0))-INDEX(城镇人口!$1:$1048576,MATCH($B70,城镇人口!$B:$B,0),MATCH(J$1,城镇人口!$1:$1,0))</f>
        <v>981073.94113403861</v>
      </c>
      <c r="K70" s="40">
        <f>INDEX(人口源表!$1:$1048576,MATCH($B70,人口源表!$A:$A,0),MATCH(K$1,人口源表!$1:$1,0))-INDEX(城镇人口!$1:$1048576,MATCH($B70,城镇人口!$B:$B,0),MATCH(K$1,城镇人口!$1:$1,0))</f>
        <v>969917.39837721875</v>
      </c>
      <c r="L70" s="40">
        <f>INDEX(人口源表!$1:$1048576,MATCH($B70,人口源表!$A:$A,0),MATCH(L$1,人口源表!$1:$1,0))-INDEX(城镇人口!$1:$1048576,MATCH($B70,城镇人口!$B:$B,0),MATCH(L$1,城镇人口!$1:$1,0))</f>
        <v>957594.98216655292</v>
      </c>
      <c r="M70" s="40">
        <f>INDEX(人口源表!$1:$1048576,MATCH($B70,人口源表!$A:$A,0),MATCH(M$1,人口源表!$1:$1,0))-INDEX(城镇人口!$1:$1048576,MATCH($B70,城镇人口!$B:$B,0),MATCH(M$1,城镇人口!$1:$1,0))</f>
        <v>944213.2240079192</v>
      </c>
      <c r="N70" s="40">
        <f>INDEX(人口源表!$1:$1048576,MATCH($B70,人口源表!$A:$A,0),MATCH(N$1,人口源表!$1:$1,0))-INDEX(城镇人口!$1:$1048576,MATCH($B70,城镇人口!$B:$B,0),MATCH(N$1,城镇人口!$1:$1,0))</f>
        <v>929873.13995824195</v>
      </c>
      <c r="O70" s="40">
        <f>INDEX(人口源表!$1:$1048576,MATCH($B70,人口源表!$A:$A,0),MATCH(O$1,人口源表!$1:$1,0))-INDEX(城镇人口!$1:$1048576,MATCH($B70,城镇人口!$B:$B,0),MATCH(O$1,城镇人口!$1:$1,0))</f>
        <v>914670.32590970281</v>
      </c>
      <c r="P70" s="40">
        <f>INDEX(人口源表!$1:$1048576,MATCH($B70,人口源表!$A:$A,0),MATCH(P$1,人口源表!$1:$1,0))-INDEX(城镇人口!$1:$1048576,MATCH($B70,城镇人口!$B:$B,0),MATCH(P$1,城镇人口!$1:$1,0))</f>
        <v>898695.44623888144</v>
      </c>
      <c r="Q70" s="40">
        <f>INDEX(人口源表!$1:$1048576,MATCH($B70,人口源表!$A:$A,0),MATCH(Q$1,人口源表!$1:$1,0))-INDEX(城镇人口!$1:$1048576,MATCH($B70,城镇人口!$B:$B,0),MATCH(Q$1,城镇人口!$1:$1,0))</f>
        <v>882033.53868252318</v>
      </c>
      <c r="R70" s="40">
        <f>INDEX(人口源表!$1:$1048576,MATCH($B70,人口源表!$A:$A,0),MATCH(R$1,人口源表!$1:$1,0))-INDEX(城镇人口!$1:$1048576,MATCH($B70,城镇人口!$B:$B,0),MATCH(R$1,城镇人口!$1:$1,0))</f>
        <v>864764.52848106716</v>
      </c>
      <c r="S70" s="40">
        <f>INDEX(人口源表!$1:$1048576,MATCH($B70,人口源表!$A:$A,0),MATCH(S$1,人口源表!$1:$1,0))-INDEX(城镇人口!$1:$1048576,MATCH($B70,城镇人口!$B:$B,0),MATCH(S$1,城镇人口!$1:$1,0))</f>
        <v>854065.12233185256</v>
      </c>
      <c r="T70" s="40">
        <f>INDEX(人口源表!$1:$1048576,MATCH($B70,人口源表!$A:$A,0),MATCH(T$1,人口源表!$1:$1,0))-INDEX(城镇人口!$1:$1048576,MATCH($B70,城镇人口!$B:$B,0),MATCH(T$1,城镇人口!$1:$1,0))</f>
        <v>842942.74405891681</v>
      </c>
      <c r="U70" s="40">
        <f>INDEX(人口源表!$1:$1048576,MATCH($B70,人口源表!$A:$A,0),MATCH(U$1,人口源表!$1:$1,0))-INDEX(城镇人口!$1:$1048576,MATCH($B70,城镇人口!$B:$B,0),MATCH(U$1,城镇人口!$1:$1,0))</f>
        <v>831452.8198710354</v>
      </c>
      <c r="V70" s="40">
        <f>INDEX(人口源表!$1:$1048576,MATCH($B70,人口源表!$A:$A,0),MATCH(V$1,人口源表!$1:$1,0))-INDEX(城镇人口!$1:$1048576,MATCH($B70,城镇人口!$B:$B,0),MATCH(V$1,城镇人口!$1:$1,0))</f>
        <v>819646.10337165301</v>
      </c>
      <c r="W70" s="40">
        <f>INDEX(人口源表!$1:$1048576,MATCH($B70,人口源表!$A:$A,0),MATCH(W$1,人口源表!$1:$1,0))-INDEX(城镇人口!$1:$1048576,MATCH($B70,城镇人口!$B:$B,0),MATCH(W$1,城镇人口!$1:$1,0))</f>
        <v>807570.60933734942</v>
      </c>
      <c r="X70" s="40">
        <f>INDEX(人口源表!$1:$1048576,MATCH($B70,人口源表!$A:$A,0),MATCH(X$1,人口源表!$1:$1,0))-INDEX(城镇人口!$1:$1048576,MATCH($B70,城镇人口!$B:$B,0),MATCH(X$1,城镇人口!$1:$1,0))</f>
        <v>795271.30239867559</v>
      </c>
      <c r="Y70" s="40">
        <f>INDEX(人口源表!$1:$1048576,MATCH($B70,人口源表!$A:$A,0),MATCH(Y$1,人口源表!$1:$1,0))-INDEX(城镇人口!$1:$1048576,MATCH($B70,城镇人口!$B:$B,0),MATCH(Y$1,城镇人口!$1:$1,0))</f>
        <v>782788.38436792395</v>
      </c>
      <c r="Z70" s="40">
        <f>INDEX(人口源表!$1:$1048576,MATCH($B70,人口源表!$A:$A,0),MATCH(Z$1,人口源表!$1:$1,0))-INDEX(城镇人口!$1:$1048576,MATCH($B70,城镇人口!$B:$B,0),MATCH(Z$1,城镇人口!$1:$1,0))</f>
        <v>770160.25690552942</v>
      </c>
      <c r="AA70" s="40">
        <f>INDEX(人口源表!$1:$1048576,MATCH($B70,人口源表!$A:$A,0),MATCH(AA$1,人口源表!$1:$1,0))-INDEX(城镇人口!$1:$1048576,MATCH($B70,城镇人口!$B:$B,0),MATCH(AA$1,城镇人口!$1:$1,0))</f>
        <v>757421.44658396905</v>
      </c>
      <c r="AB70" s="40">
        <f>INDEX(人口源表!$1:$1048576,MATCH($B70,人口源表!$A:$A,0),MATCH(AB$1,人口源表!$1:$1,0))-INDEX(城镇人口!$1:$1048576,MATCH($B70,城镇人口!$B:$B,0),MATCH(AB$1,城镇人口!$1:$1,0))</f>
        <v>744603.7581503496</v>
      </c>
      <c r="AC70" s="40">
        <f>INDEX(人口源表!$1:$1048576,MATCH($B70,人口源表!$A:$A,0),MATCH(AC$1,人口源表!$1:$1,0))-INDEX(城镇人口!$1:$1048576,MATCH($B70,城镇人口!$B:$B,0),MATCH(AC$1,城镇人口!$1:$1,0))</f>
        <v>733455.66543064779</v>
      </c>
      <c r="AD70" s="40">
        <f>INDEX(人口源表!$1:$1048576,MATCH($B70,人口源表!$A:$A,0),MATCH(AD$1,人口源表!$1:$1,0))-INDEX(城镇人口!$1:$1048576,MATCH($B70,城镇人口!$B:$B,0),MATCH(AD$1,城镇人口!$1:$1,0))</f>
        <v>722270.53900966118</v>
      </c>
      <c r="AE70" s="40">
        <f>INDEX(人口源表!$1:$1048576,MATCH($B70,人口源表!$A:$A,0),MATCH(AE$1,人口源表!$1:$1,0))-INDEX(城镇人口!$1:$1048576,MATCH($B70,城镇人口!$B:$B,0),MATCH(AE$1,城镇人口!$1:$1,0))</f>
        <v>711069.93339937064</v>
      </c>
      <c r="AF70" s="40">
        <f>INDEX(人口源表!$1:$1048576,MATCH($B70,人口源表!$A:$A,0),MATCH(AF$1,人口源表!$1:$1,0))-INDEX(城镇人口!$1:$1048576,MATCH($B70,城镇人口!$B:$B,0),MATCH(AF$1,城镇人口!$1:$1,0))</f>
        <v>699873.85590018355</v>
      </c>
      <c r="AG70" s="40">
        <f>INDEX(人口源表!$1:$1048576,MATCH($B70,人口源表!$A:$A,0),MATCH(AG$1,人口源表!$1:$1,0))-INDEX(城镇人口!$1:$1048576,MATCH($B70,城镇人口!$B:$B,0),MATCH(AG$1,城镇人口!$1:$1,0))</f>
        <v>688699.13302003872</v>
      </c>
      <c r="AH70" s="40">
        <f>INDEX(人口源表!$1:$1048576,MATCH($B70,人口源表!$A:$A,0),MATCH(AH$1,人口源表!$1:$1,0))-INDEX(城镇人口!$1:$1048576,MATCH($B70,城镇人口!$B:$B,0),MATCH(AH$1,城镇人口!$1:$1,0))</f>
        <v>677560.49818070233</v>
      </c>
      <c r="AI70" s="40">
        <f>INDEX(人口源表!$1:$1048576,MATCH($B70,人口源表!$A:$A,0),MATCH(AI$1,人口源表!$1:$1,0))-INDEX(城镇人口!$1:$1048576,MATCH($B70,城镇人口!$B:$B,0),MATCH(AI$1,城镇人口!$1:$1,0))</f>
        <v>666470.3224548609</v>
      </c>
      <c r="AJ70" s="40">
        <f>INDEX(人口源表!$1:$1048576,MATCH($B70,人口源表!$A:$A,0),MATCH(AJ$1,人口源表!$1:$1,0))-INDEX(城镇人口!$1:$1048576,MATCH($B70,城镇人口!$B:$B,0),MATCH(AJ$1,城镇人口!$1:$1,0))</f>
        <v>655438.68681166996</v>
      </c>
      <c r="AK70" s="40">
        <f>INDEX(人口源表!$1:$1048576,MATCH($B70,人口源表!$A:$A,0),MATCH(AK$1,人口源表!$1:$1,0))-INDEX(城镇人口!$1:$1048576,MATCH($B70,城镇人口!$B:$B,0),MATCH(AK$1,城镇人口!$1:$1,0))</f>
        <v>644473.13210715633</v>
      </c>
      <c r="AL70" s="40">
        <f>INDEX(人口源表!$1:$1048576,MATCH($B70,人口源表!$A:$A,0),MATCH(AL$1,人口源表!$1:$1,0))-INDEX(城镇人口!$1:$1048576,MATCH($B70,城镇人口!$B:$B,0),MATCH(AL$1,城镇人口!$1:$1,0))</f>
        <v>633579.38682829379</v>
      </c>
      <c r="AM70" s="40">
        <f>INDEX(人口源表!$1:$1048576,MATCH($B70,人口源表!$A:$A,0),MATCH(AM$1,人口源表!$1:$1,0))-INDEX(城镇人口!$1:$1048576,MATCH($B70,城镇人口!$B:$B,0),MATCH(AM$1,城镇人口!$1:$1,0))</f>
        <v>622761.4291416863</v>
      </c>
      <c r="AN70" s="40">
        <f>INDEX(人口源表!$1:$1048576,MATCH($B70,人口源表!$A:$A,0),MATCH(AN$1,人口源表!$1:$1,0))-INDEX(城镇人口!$1:$1048576,MATCH($B70,城镇人口!$B:$B,0),MATCH(AN$1,城镇人口!$1:$1,0))</f>
        <v>612020.60344836116</v>
      </c>
      <c r="AO70" s="40">
        <f>INDEX(人口源表!$1:$1048576,MATCH($B70,人口源表!$A:$A,0),MATCH(AO$1,人口源表!$1:$1,0))-INDEX(城镇人口!$1:$1048576,MATCH($B70,城镇人口!$B:$B,0),MATCH(AO$1,城镇人口!$1:$1,0))</f>
        <v>601356.66103342664</v>
      </c>
      <c r="AP70" s="40">
        <f>INDEX(人口源表!$1:$1048576,MATCH($B70,人口源表!$A:$A,0),MATCH(AP$1,人口源表!$1:$1,0))-INDEX(城镇人口!$1:$1048576,MATCH($B70,城镇人口!$B:$B,0),MATCH(AP$1,城镇人口!$1:$1,0))</f>
        <v>590767.82455336791</v>
      </c>
      <c r="AQ70" s="40">
        <f>INDEX(人口源表!$1:$1048576,MATCH($B70,人口源表!$A:$A,0),MATCH(AQ$1,人口源表!$1:$1,0))-INDEX(城镇人口!$1:$1048576,MATCH($B70,城镇人口!$B:$B,0),MATCH(AQ$1,城镇人口!$1:$1,0))</f>
        <v>580249.93036806048</v>
      </c>
      <c r="AR70" s="40">
        <f>INDEX(人口源表!$1:$1048576,MATCH($B70,人口源表!$A:$A,0),MATCH(AR$1,人口源表!$1:$1,0))-INDEX(城镇人口!$1:$1048576,MATCH($B70,城镇人口!$B:$B,0),MATCH(AR$1,城镇人口!$1:$1,0))</f>
        <v>569797.44870572025</v>
      </c>
      <c r="AS70" s="40">
        <f>INDEX(人口源表!$1:$1048576,MATCH($B70,人口源表!$A:$A,0),MATCH(AS$1,人口源表!$1:$1,0))-INDEX(城镇人口!$1:$1048576,MATCH($B70,城镇人口!$B:$B,0),MATCH(AS$1,城镇人口!$1:$1,0))</f>
        <v>559403.55065608164</v>
      </c>
      <c r="AT70" s="40">
        <f>INDEX(人口源表!$1:$1048576,MATCH($B70,人口源表!$A:$A,0),MATCH(AT$1,人口源表!$1:$1,0))-INDEX(城镇人口!$1:$1048576,MATCH($B70,城镇人口!$B:$B,0),MATCH(AT$1,城镇人口!$1:$1,0))</f>
        <v>549059.27661213931</v>
      </c>
      <c r="AU70" s="40">
        <f>INDEX(人口源表!$1:$1048576,MATCH($B70,人口源表!$A:$A,0),MATCH(AU$1,人口源表!$1:$1,0))-INDEX(城镇人口!$1:$1048576,MATCH($B70,城镇人口!$B:$B,0),MATCH(AU$1,城镇人口!$1:$1,0))</f>
        <v>538754.83288575034</v>
      </c>
      <c r="AV70" s="40">
        <f>INDEX(人口源表!$1:$1048576,MATCH($B70,人口源表!$A:$A,0),MATCH(AV$1,人口源表!$1:$1,0))-INDEX(城镇人口!$1:$1048576,MATCH($B70,城镇人口!$B:$B,0),MATCH(AV$1,城镇人口!$1:$1,0))</f>
        <v>528478.76459211018</v>
      </c>
    </row>
    <row r="71" spans="1:48" x14ac:dyDescent="0.15">
      <c r="A71" s="4" t="s">
        <v>864</v>
      </c>
      <c r="B71" s="4" t="s">
        <v>164</v>
      </c>
      <c r="C71" s="34">
        <f>VLOOKUP(B71,'[1]2016省城人口总结（根）'!B:C,2,FALSE)/100</f>
        <v>0.52680000000000005</v>
      </c>
      <c r="D71" s="40">
        <f>INDEX(人口源表!$1:$1048576,MATCH($B71,人口源表!$A:$A,0),MATCH(D$1,人口源表!$1:$1,0))-INDEX(城镇人口!$1:$1048576,MATCH($B71,城镇人口!$B:$B,0),MATCH(D$1,城镇人口!$1:$1,0))</f>
        <v>821432.33719995513</v>
      </c>
      <c r="E71" s="40">
        <f>INDEX(人口源表!$1:$1048576,MATCH($B71,人口源表!$A:$A,0),MATCH(E$1,人口源表!$1:$1,0))-INDEX(城镇人口!$1:$1048576,MATCH($B71,城镇人口!$B:$B,0),MATCH(E$1,城镇人口!$1:$1,0))</f>
        <v>809511.63248621172</v>
      </c>
      <c r="F71" s="40">
        <f>INDEX(人口源表!$1:$1048576,MATCH($B71,人口源表!$A:$A,0),MATCH(F$1,人口源表!$1:$1,0))-INDEX(城镇人口!$1:$1048576,MATCH($B71,城镇人口!$B:$B,0),MATCH(F$1,城镇人口!$1:$1,0))</f>
        <v>796771.60336524283</v>
      </c>
      <c r="G71" s="40">
        <f>INDEX(人口源表!$1:$1048576,MATCH($B71,人口源表!$A:$A,0),MATCH(G$1,人口源表!$1:$1,0))-INDEX(城镇人口!$1:$1048576,MATCH($B71,城镇人口!$B:$B,0),MATCH(G$1,城镇人口!$1:$1,0))</f>
        <v>570279.52121055499</v>
      </c>
      <c r="H71" s="40">
        <f>INDEX(人口源表!$1:$1048576,MATCH($B71,人口源表!$A:$A,0),MATCH(H$1,人口源表!$1:$1,0))-INDEX(城镇人口!$1:$1048576,MATCH($B71,城镇人口!$B:$B,0),MATCH(H$1,城镇人口!$1:$1,0))</f>
        <v>561388.19643467397</v>
      </c>
      <c r="I71" s="40">
        <f>INDEX(人口源表!$1:$1048576,MATCH($B71,人口源表!$A:$A,0),MATCH(I$1,人口源表!$1:$1,0))-INDEX(城镇人口!$1:$1048576,MATCH($B71,城镇人口!$B:$B,0),MATCH(I$1,城镇人口!$1:$1,0))</f>
        <v>556719.66855127469</v>
      </c>
      <c r="J71" s="40">
        <f>INDEX(人口源表!$1:$1048576,MATCH($B71,人口源表!$A:$A,0),MATCH(J$1,人口源表!$1:$1,0))-INDEX(城镇人口!$1:$1048576,MATCH($B71,城镇人口!$B:$B,0),MATCH(J$1,城镇人口!$1:$1,0))</f>
        <v>551396.49924926599</v>
      </c>
      <c r="K71" s="40">
        <f>INDEX(人口源表!$1:$1048576,MATCH($B71,人口源表!$A:$A,0),MATCH(K$1,人口源表!$1:$1,0))-INDEX(城镇人口!$1:$1048576,MATCH($B71,城镇人口!$B:$B,0),MATCH(K$1,城镇人口!$1:$1,0))</f>
        <v>545458.34036031354</v>
      </c>
      <c r="L71" s="40">
        <f>INDEX(人口源表!$1:$1048576,MATCH($B71,人口源表!$A:$A,0),MATCH(L$1,人口源表!$1:$1,0))-INDEX(城镇人口!$1:$1048576,MATCH($B71,城镇人口!$B:$B,0),MATCH(L$1,城镇人口!$1:$1,0))</f>
        <v>538945.75595995376</v>
      </c>
      <c r="M71" s="40">
        <f>INDEX(人口源表!$1:$1048576,MATCH($B71,人口源表!$A:$A,0),MATCH(M$1,人口源表!$1:$1,0))-INDEX(城镇人口!$1:$1048576,MATCH($B71,城镇人口!$B:$B,0),MATCH(M$1,城镇人口!$1:$1,0))</f>
        <v>531896.82189960231</v>
      </c>
      <c r="N71" s="40">
        <f>INDEX(人口源表!$1:$1048576,MATCH($B71,人口源表!$A:$A,0),MATCH(N$1,人口源表!$1:$1,0))-INDEX(城镇人口!$1:$1048576,MATCH($B71,城镇人口!$B:$B,0),MATCH(N$1,城镇人口!$1:$1,0))</f>
        <v>524349.63024813298</v>
      </c>
      <c r="O71" s="40">
        <f>INDEX(人口源表!$1:$1048576,MATCH($B71,人口源表!$A:$A,0),MATCH(O$1,人口源表!$1:$1,0))-INDEX(城镇人口!$1:$1048576,MATCH($B71,城镇人口!$B:$B,0),MATCH(O$1,城镇人口!$1:$1,0))</f>
        <v>516339.83211567369</v>
      </c>
      <c r="P71" s="40">
        <f>INDEX(人口源表!$1:$1048576,MATCH($B71,人口源表!$A:$A,0),MATCH(P$1,人口源表!$1:$1,0))-INDEX(城镇人口!$1:$1048576,MATCH($B71,城镇人口!$B:$B,0),MATCH(P$1,城镇人口!$1:$1,0))</f>
        <v>507903.46222390444</v>
      </c>
      <c r="Q71" s="40">
        <f>INDEX(人口源表!$1:$1048576,MATCH($B71,人口源表!$A:$A,0),MATCH(Q$1,人口源表!$1:$1,0))-INDEX(城镇人口!$1:$1048576,MATCH($B71,城镇人口!$B:$B,0),MATCH(Q$1,城镇人口!$1:$1,0))</f>
        <v>499074.13947268901</v>
      </c>
      <c r="R71" s="40">
        <f>INDEX(人口源表!$1:$1048576,MATCH($B71,人口源表!$A:$A,0),MATCH(R$1,人口源表!$1:$1,0))-INDEX(城镇人口!$1:$1048576,MATCH($B71,城镇人口!$B:$B,0),MATCH(R$1,城镇人口!$1:$1,0))</f>
        <v>489885.05273443263</v>
      </c>
      <c r="S71" s="40">
        <f>INDEX(人口源表!$1:$1048576,MATCH($B71,人口源表!$A:$A,0),MATCH(S$1,人口源表!$1:$1,0))-INDEX(城镇人口!$1:$1048576,MATCH($B71,城镇人口!$B:$B,0),MATCH(S$1,城镇人口!$1:$1,0))</f>
        <v>484395.8368397801</v>
      </c>
      <c r="T71" s="40">
        <f>INDEX(人口源表!$1:$1048576,MATCH($B71,人口源表!$A:$A,0),MATCH(T$1,人口源表!$1:$1,0))-INDEX(城镇人口!$1:$1048576,MATCH($B71,城镇人口!$B:$B,0),MATCH(T$1,城镇人口!$1:$1,0))</f>
        <v>478640.7676959004</v>
      </c>
      <c r="U71" s="40">
        <f>INDEX(人口源表!$1:$1048576,MATCH($B71,人口源表!$A:$A,0),MATCH(U$1,人口源表!$1:$1,0))-INDEX(城镇人口!$1:$1048576,MATCH($B71,城镇人口!$B:$B,0),MATCH(U$1,城镇人口!$1:$1,0))</f>
        <v>472643.71447912487</v>
      </c>
      <c r="V71" s="40">
        <f>INDEX(人口源表!$1:$1048576,MATCH($B71,人口源表!$A:$A,0),MATCH(V$1,人口源表!$1:$1,0))-INDEX(城镇人口!$1:$1048576,MATCH($B71,城镇人口!$B:$B,0),MATCH(V$1,城镇人口!$1:$1,0))</f>
        <v>466426.20967198571</v>
      </c>
      <c r="W71" s="40">
        <f>INDEX(人口源表!$1:$1048576,MATCH($B71,人口源表!$A:$A,0),MATCH(W$1,人口源表!$1:$1,0))-INDEX(城镇人口!$1:$1048576,MATCH($B71,城镇人口!$B:$B,0),MATCH(W$1,城镇人口!$1:$1,0))</f>
        <v>460010.77746196149</v>
      </c>
      <c r="X71" s="40">
        <f>INDEX(人口源表!$1:$1048576,MATCH($B71,人口源表!$A:$A,0),MATCH(X$1,人口源表!$1:$1,0))-INDEX(城镇人口!$1:$1048576,MATCH($B71,城镇人口!$B:$B,0),MATCH(X$1,城镇人口!$1:$1,0))</f>
        <v>453417.63696788845</v>
      </c>
      <c r="Y71" s="40">
        <f>INDEX(人口源表!$1:$1048576,MATCH($B71,人口源表!$A:$A,0),MATCH(Y$1,人口源表!$1:$1,0))-INDEX(城镇人口!$1:$1048576,MATCH($B71,城镇人口!$B:$B,0),MATCH(Y$1,城镇人口!$1:$1,0))</f>
        <v>446667.61852777156</v>
      </c>
      <c r="Z71" s="40">
        <f>INDEX(人口源表!$1:$1048576,MATCH($B71,人口源表!$A:$A,0),MATCH(Z$1,人口源表!$1:$1,0))-INDEX(城镇人口!$1:$1048576,MATCH($B71,城镇人口!$B:$B,0),MATCH(Z$1,城镇人口!$1:$1,0))</f>
        <v>439779.64455708978</v>
      </c>
      <c r="AA71" s="40">
        <f>INDEX(人口源表!$1:$1048576,MATCH($B71,人口源表!$A:$A,0),MATCH(AA$1,人口源表!$1:$1,0))-INDEX(城镇人口!$1:$1048576,MATCH($B71,城镇人口!$B:$B,0),MATCH(AA$1,城镇人口!$1:$1,0))</f>
        <v>432772.53228080226</v>
      </c>
      <c r="AB71" s="40">
        <f>INDEX(人口源表!$1:$1048576,MATCH($B71,人口源表!$A:$A,0),MATCH(AB$1,人口源表!$1:$1,0))-INDEX(城镇人口!$1:$1048576,MATCH($B71,城镇人口!$B:$B,0),MATCH(AB$1,城镇人口!$1:$1,0))</f>
        <v>425664.28030646441</v>
      </c>
      <c r="AC71" s="40">
        <f>INDEX(人口源表!$1:$1048576,MATCH($B71,人口源表!$A:$A,0),MATCH(AC$1,人口源表!$1:$1,0))-INDEX(城镇人口!$1:$1048576,MATCH($B71,城镇人口!$B:$B,0),MATCH(AC$1,城镇人口!$1:$1,0))</f>
        <v>419456.07601458242</v>
      </c>
      <c r="AD71" s="40">
        <f>INDEX(人口源表!$1:$1048576,MATCH($B71,人口源表!$A:$A,0),MATCH(AD$1,人口源表!$1:$1,0))-INDEX(城镇人口!$1:$1048576,MATCH($B71,城镇人口!$B:$B,0),MATCH(AD$1,城镇人口!$1:$1,0))</f>
        <v>413173.14656139445</v>
      </c>
      <c r="AE71" s="40">
        <f>INDEX(人口源表!$1:$1048576,MATCH($B71,人口源表!$A:$A,0),MATCH(AE$1,人口源表!$1:$1,0))-INDEX(城镇人口!$1:$1048576,MATCH($B71,城镇人口!$B:$B,0),MATCH(AE$1,城镇人口!$1:$1,0))</f>
        <v>406831.28357103467</v>
      </c>
      <c r="AF71" s="40">
        <f>INDEX(人口源表!$1:$1048576,MATCH($B71,人口源表!$A:$A,0),MATCH(AF$1,人口源表!$1:$1,0))-INDEX(城镇人口!$1:$1048576,MATCH($B71,城镇人口!$B:$B,0),MATCH(AF$1,城镇人口!$1:$1,0))</f>
        <v>400444.23004002974</v>
      </c>
      <c r="AG71" s="40">
        <f>INDEX(人口源表!$1:$1048576,MATCH($B71,人口源表!$A:$A,0),MATCH(AG$1,人口源表!$1:$1,0))-INDEX(城镇人口!$1:$1048576,MATCH($B71,城镇人口!$B:$B,0),MATCH(AG$1,城镇人口!$1:$1,0))</f>
        <v>394026.07179510221</v>
      </c>
      <c r="AH71" s="40">
        <f>INDEX(人口源表!$1:$1048576,MATCH($B71,人口源表!$A:$A,0),MATCH(AH$1,人口源表!$1:$1,0))-INDEX(城镇人口!$1:$1048576,MATCH($B71,城镇人口!$B:$B,0),MATCH(AH$1,城镇人口!$1:$1,0))</f>
        <v>387589.88650731207</v>
      </c>
      <c r="AI71" s="40">
        <f>INDEX(人口源表!$1:$1048576,MATCH($B71,人口源表!$A:$A,0),MATCH(AI$1,人口源表!$1:$1,0))-INDEX(城镇人口!$1:$1048576,MATCH($B71,城镇人口!$B:$B,0),MATCH(AI$1,城镇人口!$1:$1,0))</f>
        <v>381148.09377016942</v>
      </c>
      <c r="AJ71" s="40">
        <f>INDEX(人口源表!$1:$1048576,MATCH($B71,人口源表!$A:$A,0),MATCH(AJ$1,人口源表!$1:$1,0))-INDEX(城镇人口!$1:$1048576,MATCH($B71,城镇人口!$B:$B,0),MATCH(AJ$1,城镇人口!$1:$1,0))</f>
        <v>374713.11586892186</v>
      </c>
      <c r="AK71" s="40">
        <f>INDEX(人口源表!$1:$1048576,MATCH($B71,人口源表!$A:$A,0),MATCH(AK$1,人口源表!$1:$1,0))-INDEX(城镇人口!$1:$1048576,MATCH($B71,城镇人口!$B:$B,0),MATCH(AK$1,城镇人口!$1:$1,0))</f>
        <v>368296.06964117766</v>
      </c>
      <c r="AL71" s="40">
        <f>INDEX(人口源表!$1:$1048576,MATCH($B71,人口源表!$A:$A,0),MATCH(AL$1,人口源表!$1:$1,0))-INDEX(城镇人口!$1:$1048576,MATCH($B71,城镇人口!$B:$B,0),MATCH(AL$1,城镇人口!$1:$1,0))</f>
        <v>361907.76316020219</v>
      </c>
      <c r="AM71" s="40">
        <f>INDEX(人口源表!$1:$1048576,MATCH($B71,人口源表!$A:$A,0),MATCH(AM$1,人口源表!$1:$1,0))-INDEX(城镇人口!$1:$1048576,MATCH($B71,城镇人口!$B:$B,0),MATCH(AM$1,城镇人口!$1:$1,0))</f>
        <v>355558.69279846281</v>
      </c>
      <c r="AN71" s="40">
        <f>INDEX(人口源表!$1:$1048576,MATCH($B71,人口源表!$A:$A,0),MATCH(AN$1,人口源表!$1:$1,0))-INDEX(城镇人口!$1:$1048576,MATCH($B71,城镇人口!$B:$B,0),MATCH(AN$1,城镇人口!$1:$1,0))</f>
        <v>349258.72486788419</v>
      </c>
      <c r="AO71" s="40">
        <f>INDEX(人口源表!$1:$1048576,MATCH($B71,人口源表!$A:$A,0),MATCH(AO$1,人口源表!$1:$1,0))-INDEX(城镇人口!$1:$1048576,MATCH($B71,城镇人口!$B:$B,0),MATCH(AO$1,城镇人口!$1:$1,0))</f>
        <v>343016.79272422392</v>
      </c>
      <c r="AP71" s="40">
        <f>INDEX(人口源表!$1:$1048576,MATCH($B71,人口源表!$A:$A,0),MATCH(AP$1,人口源表!$1:$1,0))-INDEX(城镇人口!$1:$1048576,MATCH($B71,城镇人口!$B:$B,0),MATCH(AP$1,城镇人口!$1:$1,0))</f>
        <v>336841.85045639146</v>
      </c>
      <c r="AQ71" s="40">
        <f>INDEX(人口源表!$1:$1048576,MATCH($B71,人口源表!$A:$A,0),MATCH(AQ$1,人口源表!$1:$1,0))-INDEX(城镇人口!$1:$1048576,MATCH($B71,城镇人口!$B:$B,0),MATCH(AQ$1,城镇人口!$1:$1,0))</f>
        <v>330741.6266363716</v>
      </c>
      <c r="AR71" s="40">
        <f>INDEX(人口源表!$1:$1048576,MATCH($B71,人口源表!$A:$A,0),MATCH(AR$1,人口源表!$1:$1,0))-INDEX(城镇人口!$1:$1048576,MATCH($B71,城镇人口!$B:$B,0),MATCH(AR$1,城镇人口!$1:$1,0))</f>
        <v>324724.18571440165</v>
      </c>
      <c r="AS71" s="40">
        <f>INDEX(人口源表!$1:$1048576,MATCH($B71,人口源表!$A:$A,0),MATCH(AS$1,人口源表!$1:$1,0))-INDEX(城镇人口!$1:$1048576,MATCH($B71,城镇人口!$B:$B,0),MATCH(AS$1,城镇人口!$1:$1,0))</f>
        <v>318796.68964707677</v>
      </c>
      <c r="AT71" s="40">
        <f>INDEX(人口源表!$1:$1048576,MATCH($B71,人口源表!$A:$A,0),MATCH(AT$1,人口源表!$1:$1,0))-INDEX(城镇人口!$1:$1048576,MATCH($B71,城镇人口!$B:$B,0),MATCH(AT$1,城镇人口!$1:$1,0))</f>
        <v>312965.12163581804</v>
      </c>
      <c r="AU71" s="40">
        <f>INDEX(人口源表!$1:$1048576,MATCH($B71,人口源表!$A:$A,0),MATCH(AU$1,人口源表!$1:$1,0))-INDEX(城镇人口!$1:$1048576,MATCH($B71,城镇人口!$B:$B,0),MATCH(AU$1,城镇人口!$1:$1,0))</f>
        <v>307236.40300448344</v>
      </c>
      <c r="AV71" s="40">
        <f>INDEX(人口源表!$1:$1048576,MATCH($B71,人口源表!$A:$A,0),MATCH(AV$1,人口源表!$1:$1,0))-INDEX(城镇人口!$1:$1048576,MATCH($B71,城镇人口!$B:$B,0),MATCH(AV$1,城镇人口!$1:$1,0))</f>
        <v>301615.68756069953</v>
      </c>
    </row>
    <row r="72" spans="1:48" x14ac:dyDescent="0.15">
      <c r="A72" s="4" t="s">
        <v>864</v>
      </c>
      <c r="B72" s="4" t="s">
        <v>166</v>
      </c>
      <c r="C72" s="34">
        <f>VLOOKUP(B72,'[1]2016省城人口总结（根）'!B:C,2,FALSE)/100</f>
        <v>0.52680000000000005</v>
      </c>
      <c r="D72" s="40">
        <f>INDEX(人口源表!$1:$1048576,MATCH($B72,人口源表!$A:$A,0),MATCH(D$1,人口源表!$1:$1,0))-INDEX(城镇人口!$1:$1048576,MATCH($B72,城镇人口!$B:$B,0),MATCH(D$1,城镇人口!$1:$1,0))</f>
        <v>2676304.0758497599</v>
      </c>
      <c r="E72" s="40">
        <f>INDEX(人口源表!$1:$1048576,MATCH($B72,人口源表!$A:$A,0),MATCH(E$1,人口源表!$1:$1,0))-INDEX(城镇人口!$1:$1048576,MATCH($B72,城镇人口!$B:$B,0),MATCH(E$1,城镇人口!$1:$1,0))</f>
        <v>2641063.8500952399</v>
      </c>
      <c r="F72" s="40">
        <f>INDEX(人口源表!$1:$1048576,MATCH($B72,人口源表!$A:$A,0),MATCH(F$1,人口源表!$1:$1,0))-INDEX(城镇人口!$1:$1048576,MATCH($B72,城镇人口!$B:$B,0),MATCH(F$1,城镇人口!$1:$1,0))</f>
        <v>2603059.9354474125</v>
      </c>
      <c r="G72" s="40">
        <f>INDEX(人口源表!$1:$1048576,MATCH($B72,人口源表!$A:$A,0),MATCH(G$1,人口源表!$1:$1,0))-INDEX(城镇人口!$1:$1048576,MATCH($B72,城镇人口!$B:$B,0),MATCH(G$1,城镇人口!$1:$1,0))</f>
        <v>1661344.7436042835</v>
      </c>
      <c r="H72" s="40">
        <f>INDEX(人口源表!$1:$1048576,MATCH($B72,人口源表!$A:$A,0),MATCH(H$1,人口源表!$1:$1,0))-INDEX(城镇人口!$1:$1048576,MATCH($B72,城镇人口!$B:$B,0),MATCH(H$1,城镇人口!$1:$1,0))</f>
        <v>1639217.8513224074</v>
      </c>
      <c r="I72" s="40">
        <f>INDEX(人口源表!$1:$1048576,MATCH($B72,人口源表!$A:$A,0),MATCH(I$1,人口源表!$1:$1,0))-INDEX(城镇人口!$1:$1048576,MATCH($B72,城镇人口!$B:$B,0),MATCH(I$1,城镇人口!$1:$1,0))</f>
        <v>1628917.2089544358</v>
      </c>
      <c r="J72" s="40">
        <f>INDEX(人口源表!$1:$1048576,MATCH($B72,人口源表!$A:$A,0),MATCH(J$1,人口源表!$1:$1,0))-INDEX(城镇人口!$1:$1048576,MATCH($B72,城镇人口!$B:$B,0),MATCH(J$1,城镇人口!$1:$1,0))</f>
        <v>1616283.40883255</v>
      </c>
      <c r="K72" s="40">
        <f>INDEX(人口源表!$1:$1048576,MATCH($B72,人口源表!$A:$A,0),MATCH(K$1,人口源表!$1:$1,0))-INDEX(城镇人口!$1:$1048576,MATCH($B72,城镇人口!$B:$B,0),MATCH(K$1,城镇人口!$1:$1,0))</f>
        <v>1601485.5108165434</v>
      </c>
      <c r="L72" s="40">
        <f>INDEX(人口源表!$1:$1048576,MATCH($B72,人口源表!$A:$A,0),MATCH(L$1,人口源表!$1:$1,0))-INDEX(城镇人口!$1:$1048576,MATCH($B72,城镇人口!$B:$B,0),MATCH(L$1,城镇人口!$1:$1,0))</f>
        <v>1584686.3193983822</v>
      </c>
      <c r="M72" s="40">
        <f>INDEX(人口源表!$1:$1048576,MATCH($B72,人口源表!$A:$A,0),MATCH(M$1,人口源表!$1:$1,0))-INDEX(城镇人口!$1:$1048576,MATCH($B72,城镇人口!$B:$B,0),MATCH(M$1,城镇人口!$1:$1,0))</f>
        <v>1566041.1912198733</v>
      </c>
      <c r="N72" s="40">
        <f>INDEX(人口源表!$1:$1048576,MATCH($B72,人口源表!$A:$A,0),MATCH(N$1,人口源表!$1:$1,0))-INDEX(城镇人口!$1:$1048576,MATCH($B72,城镇人口!$B:$B,0),MATCH(N$1,城镇人口!$1:$1,0))</f>
        <v>1545698.9599483786</v>
      </c>
      <c r="O72" s="40">
        <f>INDEX(人口源表!$1:$1048576,MATCH($B72,人口源表!$A:$A,0),MATCH(O$1,人口源表!$1:$1,0))-INDEX(城镇人口!$1:$1048576,MATCH($B72,城镇人口!$B:$B,0),MATCH(O$1,城镇人口!$1:$1,0))</f>
        <v>1523801.210954878</v>
      </c>
      <c r="P72" s="40">
        <f>INDEX(人口源表!$1:$1048576,MATCH($B72,人口源表!$A:$A,0),MATCH(P$1,人口源表!$1:$1,0))-INDEX(城镇人口!$1:$1048576,MATCH($B72,城镇人口!$B:$B,0),MATCH(P$1,城镇人口!$1:$1,0))</f>
        <v>1500483.1904365411</v>
      </c>
      <c r="Q72" s="40">
        <f>INDEX(人口源表!$1:$1048576,MATCH($B72,人口源表!$A:$A,0),MATCH(Q$1,人口源表!$1:$1,0))-INDEX(城镇人口!$1:$1048576,MATCH($B72,城镇人口!$B:$B,0),MATCH(Q$1,城镇人口!$1:$1,0))</f>
        <v>1475873.1117017274</v>
      </c>
      <c r="R72" s="40">
        <f>INDEX(人口源表!$1:$1048576,MATCH($B72,人口源表!$A:$A,0),MATCH(R$1,人口源表!$1:$1,0))-INDEX(城镇人口!$1:$1048576,MATCH($B72,城镇人口!$B:$B,0),MATCH(R$1,城镇人口!$1:$1,0))</f>
        <v>1450093.8034127192</v>
      </c>
      <c r="S72" s="40">
        <f>INDEX(人口源表!$1:$1048576,MATCH($B72,人口源表!$A:$A,0),MATCH(S$1,人口源表!$1:$1,0))-INDEX(城镇人口!$1:$1048576,MATCH($B72,城镇人口!$B:$B,0),MATCH(S$1,城镇人口!$1:$1,0))</f>
        <v>1435194.2789788232</v>
      </c>
      <c r="T72" s="40">
        <f>INDEX(人口源表!$1:$1048576,MATCH($B72,人口源表!$A:$A,0),MATCH(T$1,人口源表!$1:$1,0))-INDEX(城镇人口!$1:$1048576,MATCH($B72,城镇人口!$B:$B,0),MATCH(T$1,城镇人口!$1:$1,0))</f>
        <v>1419465.951340857</v>
      </c>
      <c r="U72" s="40">
        <f>INDEX(人口源表!$1:$1048576,MATCH($B72,人口源表!$A:$A,0),MATCH(U$1,人口源表!$1:$1,0))-INDEX(城镇人口!$1:$1048576,MATCH($B72,城镇人口!$B:$B,0),MATCH(U$1,城镇人口!$1:$1,0))</f>
        <v>1402993.7235270794</v>
      </c>
      <c r="V72" s="40">
        <f>INDEX(人口源表!$1:$1048576,MATCH($B72,人口源表!$A:$A,0),MATCH(V$1,人口源表!$1:$1,0))-INDEX(城镇人口!$1:$1048576,MATCH($B72,城镇人口!$B:$B,0),MATCH(V$1,城镇人口!$1:$1,0))</f>
        <v>1385858.3187987641</v>
      </c>
      <c r="W72" s="40">
        <f>INDEX(人口源表!$1:$1048576,MATCH($B72,人口源表!$A:$A,0),MATCH(W$1,人口源表!$1:$1,0))-INDEX(城镇人口!$1:$1048576,MATCH($B72,城镇人口!$B:$B,0),MATCH(W$1,城镇人口!$1:$1,0))</f>
        <v>1368135.2649289793</v>
      </c>
      <c r="X72" s="40">
        <f>INDEX(人口源表!$1:$1048576,MATCH($B72,人口源表!$A:$A,0),MATCH(X$1,人口源表!$1:$1,0))-INDEX(城镇人口!$1:$1048576,MATCH($B72,城镇人口!$B:$B,0),MATCH(X$1,城镇人口!$1:$1,0))</f>
        <v>1349896.0884133903</v>
      </c>
      <c r="Y72" s="40">
        <f>INDEX(人口源表!$1:$1048576,MATCH($B72,人口源表!$A:$A,0),MATCH(Y$1,人口源表!$1:$1,0))-INDEX(城镇人口!$1:$1048576,MATCH($B72,城镇人口!$B:$B,0),MATCH(Y$1,城镇人口!$1:$1,0))</f>
        <v>1331208.3868110836</v>
      </c>
      <c r="Z72" s="40">
        <f>INDEX(人口源表!$1:$1048576,MATCH($B72,人口源表!$A:$A,0),MATCH(Z$1,人口源表!$1:$1,0))-INDEX(城镇人口!$1:$1048576,MATCH($B72,城镇人口!$B:$B,0),MATCH(Z$1,城镇人口!$1:$1,0))</f>
        <v>1312135.1980398092</v>
      </c>
      <c r="AA72" s="40">
        <f>INDEX(人口源表!$1:$1048576,MATCH($B72,人口源表!$A:$A,0),MATCH(AA$1,人口源表!$1:$1,0))-INDEX(城镇人口!$1:$1048576,MATCH($B72,城镇人口!$B:$B,0),MATCH(AA$1,城镇人口!$1:$1,0))</f>
        <v>1292735.4564106013</v>
      </c>
      <c r="AB72" s="40">
        <f>INDEX(人口源表!$1:$1048576,MATCH($B72,人口源表!$A:$A,0),MATCH(AB$1,人口源表!$1:$1,0))-INDEX(城镇人口!$1:$1048576,MATCH($B72,城镇人口!$B:$B,0),MATCH(AB$1,城镇人口!$1:$1,0))</f>
        <v>1273064.7764732991</v>
      </c>
      <c r="AC72" s="40">
        <f>INDEX(人口源表!$1:$1048576,MATCH($B72,人口源表!$A:$A,0),MATCH(AC$1,人口源表!$1:$1,0))-INDEX(城镇人口!$1:$1048576,MATCH($B72,城镇人口!$B:$B,0),MATCH(AC$1,城镇人口!$1:$1,0))</f>
        <v>1256119.8366845828</v>
      </c>
      <c r="AD72" s="40">
        <f>INDEX(人口源表!$1:$1048576,MATCH($B72,人口源表!$A:$A,0),MATCH(AD$1,人口源表!$1:$1,0))-INDEX(城镇人口!$1:$1048576,MATCH($B72,城镇人口!$B:$B,0),MATCH(AD$1,城镇人口!$1:$1,0))</f>
        <v>1238990.3564207782</v>
      </c>
      <c r="AE72" s="40">
        <f>INDEX(人口源表!$1:$1048576,MATCH($B72,人口源表!$A:$A,0),MATCH(AE$1,人口源表!$1:$1,0))-INDEX(城镇人口!$1:$1048576,MATCH($B72,城镇人口!$B:$B,0),MATCH(AE$1,城镇人口!$1:$1,0))</f>
        <v>1221717.7925015162</v>
      </c>
      <c r="AF72" s="40">
        <f>INDEX(人口源表!$1:$1048576,MATCH($B72,人口源表!$A:$A,0),MATCH(AF$1,人口源表!$1:$1,0))-INDEX(城镇人口!$1:$1048576,MATCH($B72,城镇人口!$B:$B,0),MATCH(AF$1,城镇人口!$1:$1,0))</f>
        <v>1204341.2672166387</v>
      </c>
      <c r="AG72" s="40">
        <f>INDEX(人口源表!$1:$1048576,MATCH($B72,人口源表!$A:$A,0),MATCH(AG$1,人口源表!$1:$1,0))-INDEX(城镇人口!$1:$1048576,MATCH($B72,城镇人口!$B:$B,0),MATCH(AG$1,城镇人口!$1:$1,0))</f>
        <v>1186895.6097250269</v>
      </c>
      <c r="AH72" s="40">
        <f>INDEX(人口源表!$1:$1048576,MATCH($B72,人口源表!$A:$A,0),MATCH(AH$1,人口源表!$1:$1,0))-INDEX(城镇人口!$1:$1048576,MATCH($B72,城镇人口!$B:$B,0),MATCH(AH$1,城镇人口!$1:$1,0))</f>
        <v>1169413.1259887861</v>
      </c>
      <c r="AI72" s="40">
        <f>INDEX(人口源表!$1:$1048576,MATCH($B72,人口源表!$A:$A,0),MATCH(AI$1,人口源表!$1:$1,0))-INDEX(城镇人口!$1:$1048576,MATCH($B72,城镇人口!$B:$B,0),MATCH(AI$1,城镇人口!$1:$1,0))</f>
        <v>1151923.6535466923</v>
      </c>
      <c r="AJ72" s="40">
        <f>INDEX(人口源表!$1:$1048576,MATCH($B72,人口源表!$A:$A,0),MATCH(AJ$1,人口源表!$1:$1,0))-INDEX(城镇人口!$1:$1048576,MATCH($B72,城镇人口!$B:$B,0),MATCH(AJ$1,城镇人口!$1:$1,0))</f>
        <v>1134452.3375364235</v>
      </c>
      <c r="AK72" s="40">
        <f>INDEX(人口源表!$1:$1048576,MATCH($B72,人口源表!$A:$A,0),MATCH(AK$1,人口源表!$1:$1,0))-INDEX(城镇人口!$1:$1048576,MATCH($B72,城镇人口!$B:$B,0),MATCH(AK$1,城镇人口!$1:$1,0))</f>
        <v>1117023.0066258963</v>
      </c>
      <c r="AL72" s="40">
        <f>INDEX(人口源表!$1:$1048576,MATCH($B72,人口源表!$A:$A,0),MATCH(AL$1,人口源表!$1:$1,0))-INDEX(城镇人口!$1:$1048576,MATCH($B72,城镇人口!$B:$B,0),MATCH(AL$1,城镇人口!$1:$1,0))</f>
        <v>1099656.268939977</v>
      </c>
      <c r="AM72" s="40">
        <f>INDEX(人口源表!$1:$1048576,MATCH($B72,人口源表!$A:$A,0),MATCH(AM$1,人口源表!$1:$1,0))-INDEX(城镇人口!$1:$1048576,MATCH($B72,城镇人口!$B:$B,0),MATCH(AM$1,城镇人口!$1:$1,0))</f>
        <v>1082369.2903119544</v>
      </c>
      <c r="AN72" s="40">
        <f>INDEX(人口源表!$1:$1048576,MATCH($B72,人口源表!$A:$A,0),MATCH(AN$1,人口源表!$1:$1,0))-INDEX(城镇人口!$1:$1048576,MATCH($B72,城镇人口!$B:$B,0),MATCH(AN$1,城镇人口!$1:$1,0))</f>
        <v>1065177.4814813561</v>
      </c>
      <c r="AO72" s="40">
        <f>INDEX(人口源表!$1:$1048576,MATCH($B72,人口源表!$A:$A,0),MATCH(AO$1,人口源表!$1:$1,0))-INDEX(城镇人口!$1:$1048576,MATCH($B72,城镇人口!$B:$B,0),MATCH(AO$1,城镇人口!$1:$1,0))</f>
        <v>1048093.2937465012</v>
      </c>
      <c r="AP72" s="40">
        <f>INDEX(人口源表!$1:$1048576,MATCH($B72,人口源表!$A:$A,0),MATCH(AP$1,人口源表!$1:$1,0))-INDEX(城镇人口!$1:$1048576,MATCH($B72,城镇人口!$B:$B,0),MATCH(AP$1,城镇人口!$1:$1,0))</f>
        <v>1031126.0080324761</v>
      </c>
      <c r="AQ72" s="40">
        <f>INDEX(人口源表!$1:$1048576,MATCH($B72,人口源表!$A:$A,0),MATCH(AQ$1,人口源表!$1:$1,0))-INDEX(城镇人口!$1:$1048576,MATCH($B72,城镇人口!$B:$B,0),MATCH(AQ$1,城镇人口!$1:$1,0))</f>
        <v>1014284.0017305212</v>
      </c>
      <c r="AR72" s="40">
        <f>INDEX(人口源表!$1:$1048576,MATCH($B72,人口源表!$A:$A,0),MATCH(AR$1,人口源表!$1:$1,0))-INDEX(城镇人口!$1:$1048576,MATCH($B72,城镇人口!$B:$B,0),MATCH(AR$1,城镇人口!$1:$1,0))</f>
        <v>997572.02690674178</v>
      </c>
      <c r="AS72" s="40">
        <f>INDEX(人口源表!$1:$1048576,MATCH($B72,人口源表!$A:$A,0),MATCH(AS$1,人口源表!$1:$1,0))-INDEX(城镇人口!$1:$1048576,MATCH($B72,城镇人口!$B:$B,0),MATCH(AS$1,城镇人口!$1:$1,0))</f>
        <v>980993.16624711594</v>
      </c>
      <c r="AT72" s="40">
        <f>INDEX(人口源表!$1:$1048576,MATCH($B72,人口源表!$A:$A,0),MATCH(AT$1,人口源表!$1:$1,0))-INDEX(城镇人口!$1:$1048576,MATCH($B72,城镇人口!$B:$B,0),MATCH(AT$1,城镇人口!$1:$1,0))</f>
        <v>964547.99801871553</v>
      </c>
      <c r="AU72" s="40">
        <f>INDEX(人口源表!$1:$1048576,MATCH($B72,人口源表!$A:$A,0),MATCH(AU$1,人口源表!$1:$1,0))-INDEX(城镇人口!$1:$1048576,MATCH($B72,城镇人口!$B:$B,0),MATCH(AU$1,城镇人口!$1:$1,0))</f>
        <v>948235.29492294835</v>
      </c>
      <c r="AV72" s="40">
        <f>INDEX(人口源表!$1:$1048576,MATCH($B72,人口源表!$A:$A,0),MATCH(AV$1,人口源表!$1:$1,0))-INDEX(城镇人口!$1:$1048576,MATCH($B72,城镇人口!$B:$B,0),MATCH(AV$1,城镇人口!$1:$1,0))</f>
        <v>932052.10338022467</v>
      </c>
    </row>
    <row r="73" spans="1:48" x14ac:dyDescent="0.15">
      <c r="A73" s="4" t="s">
        <v>864</v>
      </c>
      <c r="B73" s="4" t="s">
        <v>168</v>
      </c>
      <c r="C73" s="34">
        <f>VLOOKUP(B73,'[1]2016省城人口总结（根）'!B:C,2,FALSE)/100</f>
        <v>0.52680000000000005</v>
      </c>
      <c r="D73" s="40">
        <f>INDEX(人口源表!$1:$1048576,MATCH($B73,人口源表!$A:$A,0),MATCH(D$1,人口源表!$1:$1,0))-INDEX(城镇人口!$1:$1048576,MATCH($B73,城镇人口!$B:$B,0),MATCH(D$1,城镇人口!$1:$1,0))</f>
        <v>249236.55098948017</v>
      </c>
      <c r="E73" s="40">
        <f>INDEX(人口源表!$1:$1048576,MATCH($B73,人口源表!$A:$A,0),MATCH(E$1,人口源表!$1:$1,0))-INDEX(城镇人口!$1:$1048576,MATCH($B73,城镇人口!$B:$B,0),MATCH(E$1,城镇人口!$1:$1,0))</f>
        <v>245545.73058745504</v>
      </c>
      <c r="F73" s="40">
        <f>INDEX(人口源表!$1:$1048576,MATCH($B73,人口源表!$A:$A,0),MATCH(F$1,人口源表!$1:$1,0))-INDEX(城镇人口!$1:$1048576,MATCH($B73,城镇人口!$B:$B,0),MATCH(F$1,城镇人口!$1:$1,0))</f>
        <v>241626.6887442806</v>
      </c>
      <c r="G73" s="40">
        <f>INDEX(人口源表!$1:$1048576,MATCH($B73,人口源表!$A:$A,0),MATCH(G$1,人口源表!$1:$1,0))-INDEX(城镇人口!$1:$1048576,MATCH($B73,城镇人口!$B:$B,0),MATCH(G$1,城镇人口!$1:$1,0))</f>
        <v>146714.54020385875</v>
      </c>
      <c r="H73" s="40">
        <f>INDEX(人口源表!$1:$1048576,MATCH($B73,人口源表!$A:$A,0),MATCH(H$1,人口源表!$1:$1,0))-INDEX(城镇人口!$1:$1048576,MATCH($B73,城镇人口!$B:$B,0),MATCH(H$1,城镇人口!$1:$1,0))</f>
        <v>144569.91620687506</v>
      </c>
      <c r="I73" s="40">
        <f>INDEX(人口源表!$1:$1048576,MATCH($B73,人口源表!$A:$A,0),MATCH(I$1,人口源表!$1:$1,0))-INDEX(城镇人口!$1:$1048576,MATCH($B73,城镇人口!$B:$B,0),MATCH(I$1,城镇人口!$1:$1,0))</f>
        <v>143442.70388028084</v>
      </c>
      <c r="J73" s="40">
        <f>INDEX(人口源表!$1:$1048576,MATCH($B73,人口源表!$A:$A,0),MATCH(J$1,人口源表!$1:$1,0))-INDEX(城镇人口!$1:$1048576,MATCH($B73,城镇人口!$B:$B,0),MATCH(J$1,城镇人口!$1:$1,0))</f>
        <v>142087.25680696484</v>
      </c>
      <c r="K73" s="40">
        <f>INDEX(人口源表!$1:$1048576,MATCH($B73,人口源表!$A:$A,0),MATCH(K$1,人口源表!$1:$1,0))-INDEX(城镇人口!$1:$1048576,MATCH($B73,城镇人口!$B:$B,0),MATCH(K$1,城镇人口!$1:$1,0))</f>
        <v>140521.70762314412</v>
      </c>
      <c r="L73" s="40">
        <f>INDEX(人口源表!$1:$1048576,MATCH($B73,人口源表!$A:$A,0),MATCH(L$1,人口源表!$1:$1,0))-INDEX(城镇人口!$1:$1048576,MATCH($B73,城镇人口!$B:$B,0),MATCH(L$1,城镇人口!$1:$1,0))</f>
        <v>138763.73350136398</v>
      </c>
      <c r="M73" s="40">
        <f>INDEX(人口源表!$1:$1048576,MATCH($B73,人口源表!$A:$A,0),MATCH(M$1,人口源表!$1:$1,0))-INDEX(城镇人口!$1:$1048576,MATCH($B73,城镇人口!$B:$B,0),MATCH(M$1,城镇人口!$1:$1,0))</f>
        <v>136830.13587681972</v>
      </c>
      <c r="N73" s="40">
        <f>INDEX(人口源表!$1:$1048576,MATCH($B73,人口源表!$A:$A,0),MATCH(N$1,人口源表!$1:$1,0))-INDEX(城镇人口!$1:$1048576,MATCH($B73,城镇人口!$B:$B,0),MATCH(N$1,城镇人口!$1:$1,0))</f>
        <v>134737.25896045769</v>
      </c>
      <c r="O73" s="40">
        <f>INDEX(人口源表!$1:$1048576,MATCH($B73,人口源表!$A:$A,0),MATCH(O$1,人口源表!$1:$1,0))-INDEX(城镇人口!$1:$1048576,MATCH($B73,城镇人口!$B:$B,0),MATCH(O$1,城镇人口!$1:$1,0))</f>
        <v>132500.58143018873</v>
      </c>
      <c r="P73" s="40">
        <f>INDEX(人口源表!$1:$1048576,MATCH($B73,人口源表!$A:$A,0),MATCH(P$1,人口源表!$1:$1,0))-INDEX(城镇人口!$1:$1048576,MATCH($B73,城镇人口!$B:$B,0),MATCH(P$1,城镇人口!$1:$1,0))</f>
        <v>130134.73384493098</v>
      </c>
      <c r="Q73" s="40">
        <f>INDEX(人口源表!$1:$1048576,MATCH($B73,人口源表!$A:$A,0),MATCH(Q$1,人口源表!$1:$1,0))-INDEX(城镇人口!$1:$1048576,MATCH($B73,城镇人口!$B:$B,0),MATCH(Q$1,城镇人口!$1:$1,0))</f>
        <v>127653.51669839193</v>
      </c>
      <c r="R73" s="40">
        <f>INDEX(人口源表!$1:$1048576,MATCH($B73,人口源表!$A:$A,0),MATCH(R$1,人口源表!$1:$1,0))-INDEX(城镇人口!$1:$1048576,MATCH($B73,城镇人口!$B:$B,0),MATCH(R$1,城镇人口!$1:$1,0))</f>
        <v>125070.29659368724</v>
      </c>
      <c r="S73" s="40">
        <f>INDEX(人口源表!$1:$1048576,MATCH($B73,人口源表!$A:$A,0),MATCH(S$1,人口源表!$1:$1,0))-INDEX(城镇人口!$1:$1048576,MATCH($B73,城镇人口!$B:$B,0),MATCH(S$1,城镇人口!$1:$1,0))</f>
        <v>123423.12394560088</v>
      </c>
      <c r="T73" s="40">
        <f>INDEX(人口源表!$1:$1048576,MATCH($B73,人口源表!$A:$A,0),MATCH(T$1,人口源表!$1:$1,0))-INDEX(城镇人口!$1:$1048576,MATCH($B73,城镇人口!$B:$B,0),MATCH(T$1,城镇人口!$1:$1,0))</f>
        <v>121702.38693970544</v>
      </c>
      <c r="U73" s="40">
        <f>INDEX(人口源表!$1:$1048576,MATCH($B73,人口源表!$A:$A,0),MATCH(U$1,人口源表!$1:$1,0))-INDEX(城镇人口!$1:$1048576,MATCH($B73,城镇人口!$B:$B,0),MATCH(U$1,城镇人口!$1:$1,0))</f>
        <v>119916.0257684497</v>
      </c>
      <c r="V73" s="40">
        <f>INDEX(人口源表!$1:$1048576,MATCH($B73,人口源表!$A:$A,0),MATCH(V$1,人口源表!$1:$1,0))-INDEX(城镇人口!$1:$1048576,MATCH($B73,城镇人口!$B:$B,0),MATCH(V$1,城镇人口!$1:$1,0))</f>
        <v>118073.62339229134</v>
      </c>
      <c r="W73" s="40">
        <f>INDEX(人口源表!$1:$1048576,MATCH($B73,人口源表!$A:$A,0),MATCH(W$1,人口源表!$1:$1,0))-INDEX(城镇人口!$1:$1048576,MATCH($B73,城镇人口!$B:$B,0),MATCH(W$1,城镇人口!$1:$1,0))</f>
        <v>116182.70634689473</v>
      </c>
      <c r="X73" s="40">
        <f>INDEX(人口源表!$1:$1048576,MATCH($B73,人口源表!$A:$A,0),MATCH(X$1,人口源表!$1:$1,0))-INDEX(城镇人口!$1:$1048576,MATCH($B73,城镇人口!$B:$B,0),MATCH(X$1,城镇人口!$1:$1,0))</f>
        <v>114250.97267063524</v>
      </c>
      <c r="Y73" s="40">
        <f>INDEX(人口源表!$1:$1048576,MATCH($B73,人口源表!$A:$A,0),MATCH(Y$1,人口源表!$1:$1,0))-INDEX(城镇人口!$1:$1048576,MATCH($B73,城镇人口!$B:$B,0),MATCH(Y$1,城镇人口!$1:$1,0))</f>
        <v>112285.91811132489</v>
      </c>
      <c r="Z73" s="40">
        <f>INDEX(人口源表!$1:$1048576,MATCH($B73,人口源表!$A:$A,0),MATCH(Z$1,人口源表!$1:$1,0))-INDEX(城镇人口!$1:$1048576,MATCH($B73,城镇人口!$B:$B,0),MATCH(Z$1,城镇人口!$1:$1,0))</f>
        <v>110294.12928437465</v>
      </c>
      <c r="AA73" s="40">
        <f>INDEX(人口源表!$1:$1048576,MATCH($B73,人口源表!$A:$A,0),MATCH(AA$1,人口源表!$1:$1,0))-INDEX(城镇人口!$1:$1048576,MATCH($B73,城镇人口!$B:$B,0),MATCH(AA$1,城镇人口!$1:$1,0))</f>
        <v>108282.01121238823</v>
      </c>
      <c r="AB73" s="40">
        <f>INDEX(人口源表!$1:$1048576,MATCH($B73,人口源表!$A:$A,0),MATCH(AB$1,人口源表!$1:$1,0))-INDEX(城镇人口!$1:$1048576,MATCH($B73,城镇人口!$B:$B,0),MATCH(AB$1,城镇人口!$1:$1,0))</f>
        <v>106255.09374438837</v>
      </c>
      <c r="AC73" s="40">
        <f>INDEX(人口源表!$1:$1048576,MATCH($B73,人口源表!$A:$A,0),MATCH(AC$1,人口源表!$1:$1,0))-INDEX(城镇人口!$1:$1048576,MATCH($B73,城镇人口!$B:$B,0),MATCH(AC$1,城镇人口!$1:$1,0))</f>
        <v>104463.72161041215</v>
      </c>
      <c r="AD73" s="40">
        <f>INDEX(人口源表!$1:$1048576,MATCH($B73,人口源表!$A:$A,0),MATCH(AD$1,人口源表!$1:$1,0))-INDEX(城镇人口!$1:$1048576,MATCH($B73,城镇人口!$B:$B,0),MATCH(AD$1,城镇人口!$1:$1,0))</f>
        <v>102665.31965691538</v>
      </c>
      <c r="AE73" s="40">
        <f>INDEX(人口源表!$1:$1048576,MATCH($B73,人口源表!$A:$A,0),MATCH(AE$1,人口源表!$1:$1,0))-INDEX(城镇人口!$1:$1048576,MATCH($B73,城镇人口!$B:$B,0),MATCH(AE$1,城镇人口!$1:$1,0))</f>
        <v>100864.09920813824</v>
      </c>
      <c r="AF73" s="40">
        <f>INDEX(人口源表!$1:$1048576,MATCH($B73,人口源表!$A:$A,0),MATCH(AF$1,人口源表!$1:$1,0))-INDEX(城镇人口!$1:$1048576,MATCH($B73,城镇人口!$B:$B,0),MATCH(AF$1,城镇人口!$1:$1,0))</f>
        <v>99064.165334646066</v>
      </c>
      <c r="AG73" s="40">
        <f>INDEX(人口源表!$1:$1048576,MATCH($B73,人口源表!$A:$A,0),MATCH(AG$1,人口源表!$1:$1,0))-INDEX(城镇人口!$1:$1048576,MATCH($B73,城镇人口!$B:$B,0),MATCH(AG$1,城镇人口!$1:$1,0))</f>
        <v>97269.515840170498</v>
      </c>
      <c r="AH73" s="40">
        <f>INDEX(人口源表!$1:$1048576,MATCH($B73,人口源表!$A:$A,0),MATCH(AH$1,人口源表!$1:$1,0))-INDEX(城镇人口!$1:$1048576,MATCH($B73,城镇人口!$B:$B,0),MATCH(AH$1,城镇人口!$1:$1,0))</f>
        <v>95482.717499809572</v>
      </c>
      <c r="AI73" s="40">
        <f>INDEX(人口源表!$1:$1048576,MATCH($B73,人口源表!$A:$A,0),MATCH(AI$1,人口源表!$1:$1,0))-INDEX(城镇人口!$1:$1048576,MATCH($B73,城镇人口!$B:$B,0),MATCH(AI$1,城镇人口!$1:$1,0))</f>
        <v>93707.25263310739</v>
      </c>
      <c r="AJ73" s="40">
        <f>INDEX(人口源表!$1:$1048576,MATCH($B73,人口源表!$A:$A,0),MATCH(AJ$1,人口源表!$1:$1,0))-INDEX(城镇人口!$1:$1048576,MATCH($B73,城镇人口!$B:$B,0),MATCH(AJ$1,城镇人口!$1:$1,0))</f>
        <v>91945.852309617476</v>
      </c>
      <c r="AK73" s="40">
        <f>INDEX(人口源表!$1:$1048576,MATCH($B73,人口源表!$A:$A,0),MATCH(AK$1,人口源表!$1:$1,0))-INDEX(城镇人口!$1:$1048576,MATCH($B73,城镇人口!$B:$B,0),MATCH(AK$1,城镇人口!$1:$1,0))</f>
        <v>90200.197740593838</v>
      </c>
      <c r="AL73" s="40">
        <f>INDEX(人口源表!$1:$1048576,MATCH($B73,人口源表!$A:$A,0),MATCH(AL$1,人口源表!$1:$1,0))-INDEX(城镇人口!$1:$1048576,MATCH($B73,城镇人口!$B:$B,0),MATCH(AL$1,城镇人口!$1:$1,0))</f>
        <v>88472.881002969254</v>
      </c>
      <c r="AM73" s="40">
        <f>INDEX(人口源表!$1:$1048576,MATCH($B73,人口源表!$A:$A,0),MATCH(AM$1,人口源表!$1:$1,0))-INDEX(城镇人口!$1:$1048576,MATCH($B73,城镇人口!$B:$B,0),MATCH(AM$1,城镇人口!$1:$1,0))</f>
        <v>86765.458298926475</v>
      </c>
      <c r="AN73" s="40">
        <f>INDEX(人口源表!$1:$1048576,MATCH($B73,人口源表!$A:$A,0),MATCH(AN$1,人口源表!$1:$1,0))-INDEX(城镇人口!$1:$1048576,MATCH($B73,城镇人口!$B:$B,0),MATCH(AN$1,城镇人口!$1:$1,0))</f>
        <v>85079.433956725261</v>
      </c>
      <c r="AO73" s="40">
        <f>INDEX(人口源表!$1:$1048576,MATCH($B73,人口源表!$A:$A,0),MATCH(AO$1,人口源表!$1:$1,0))-INDEX(城镇人口!$1:$1048576,MATCH($B73,城镇人口!$B:$B,0),MATCH(AO$1,城镇人口!$1:$1,0))</f>
        <v>83415.321482630825</v>
      </c>
      <c r="AP73" s="40">
        <f>INDEX(人口源表!$1:$1048576,MATCH($B73,人口源表!$A:$A,0),MATCH(AP$1,人口源表!$1:$1,0))-INDEX(城镇人口!$1:$1048576,MATCH($B73,城镇人口!$B:$B,0),MATCH(AP$1,城镇人口!$1:$1,0))</f>
        <v>81774.543306221167</v>
      </c>
      <c r="AQ73" s="40">
        <f>INDEX(人口源表!$1:$1048576,MATCH($B73,人口源表!$A:$A,0),MATCH(AQ$1,人口源表!$1:$1,0))-INDEX(城镇人口!$1:$1048576,MATCH($B73,城镇人口!$B:$B,0),MATCH(AQ$1,城镇人口!$1:$1,0))</f>
        <v>80157.545797713217</v>
      </c>
      <c r="AR73" s="40">
        <f>INDEX(人口源表!$1:$1048576,MATCH($B73,人口源表!$A:$A,0),MATCH(AR$1,人口源表!$1:$1,0))-INDEX(城镇人口!$1:$1048576,MATCH($B73,城镇人口!$B:$B,0),MATCH(AR$1,城镇人口!$1:$1,0))</f>
        <v>78564.447961983649</v>
      </c>
      <c r="AS73" s="40">
        <f>INDEX(人口源表!$1:$1048576,MATCH($B73,人口源表!$A:$A,0),MATCH(AS$1,人口源表!$1:$1,0))-INDEX(城镇人口!$1:$1048576,MATCH($B73,城镇人口!$B:$B,0),MATCH(AS$1,城镇人口!$1:$1,0))</f>
        <v>76995.356731013948</v>
      </c>
      <c r="AT73" s="40">
        <f>INDEX(人口源表!$1:$1048576,MATCH($B73,人口源表!$A:$A,0),MATCH(AT$1,人口源表!$1:$1,0))-INDEX(城镇人口!$1:$1048576,MATCH($B73,城镇人口!$B:$B,0),MATCH(AT$1,城镇人口!$1:$1,0))</f>
        <v>75450.067086637951</v>
      </c>
      <c r="AU73" s="40">
        <f>INDEX(人口源表!$1:$1048576,MATCH($B73,人口源表!$A:$A,0),MATCH(AU$1,人口源表!$1:$1,0))-INDEX(城镇人口!$1:$1048576,MATCH($B73,城镇人口!$B:$B,0),MATCH(AU$1,城镇人口!$1:$1,0))</f>
        <v>73928.075150449091</v>
      </c>
      <c r="AV73" s="40">
        <f>INDEX(人口源表!$1:$1048576,MATCH($B73,人口源表!$A:$A,0),MATCH(AV$1,人口源表!$1:$1,0))-INDEX(城镇人口!$1:$1048576,MATCH($B73,城镇人口!$B:$B,0),MATCH(AV$1,城镇人口!$1:$1,0))</f>
        <v>72428.591422196827</v>
      </c>
    </row>
    <row r="74" spans="1:48" x14ac:dyDescent="0.15">
      <c r="A74" s="4" t="s">
        <v>170</v>
      </c>
      <c r="B74" s="4" t="s">
        <v>170</v>
      </c>
      <c r="C74" s="34">
        <f>VLOOKUP(B74,'[1]2016省城人口总结（根）'!B:C,2,FALSE)/100</f>
        <v>0.89260000000000006</v>
      </c>
      <c r="D74" s="40">
        <f>INDEX(人口源表!$1:$1048576,MATCH($B74,人口源表!$A:$A,0),MATCH(D$1,人口源表!$1:$1,0))-INDEX(城镇人口!$1:$1048576,MATCH($B74,城镇人口!$B:$B,0),MATCH(D$1,城镇人口!$1:$1,0))</f>
        <v>2596556.899200432</v>
      </c>
      <c r="E74" s="40">
        <f>INDEX(人口源表!$1:$1048576,MATCH($B74,人口源表!$A:$A,0),MATCH(E$1,人口源表!$1:$1,0))-INDEX(城镇人口!$1:$1048576,MATCH($B74,城镇人口!$B:$B,0),MATCH(E$1,城镇人口!$1:$1,0))</f>
        <v>2242647.0764582939</v>
      </c>
      <c r="F74" s="40">
        <f>INDEX(人口源表!$1:$1048576,MATCH($B74,人口源表!$A:$A,0),MATCH(F$1,人口源表!$1:$1,0))-INDEX(城镇人口!$1:$1048576,MATCH($B74,城镇人口!$B:$B,0),MATCH(F$1,城镇人口!$1:$1,0))</f>
        <v>1876633.0901636854</v>
      </c>
      <c r="G74" s="40">
        <f>INDEX(人口源表!$1:$1048576,MATCH($B74,人口源表!$A:$A,0),MATCH(G$1,人口源表!$1:$1,0))-INDEX(城镇人口!$1:$1048576,MATCH($B74,城镇人口!$B:$B,0),MATCH(G$1,城镇人口!$1:$1,0))</f>
        <v>1506208.4084644802</v>
      </c>
      <c r="H74" s="40">
        <f>INDEX(人口源表!$1:$1048576,MATCH($B74,人口源表!$A:$A,0),MATCH(H$1,人口源表!$1:$1,0))-INDEX(城镇人口!$1:$1048576,MATCH($B74,城镇人口!$B:$B,0),MATCH(H$1,城镇人口!$1:$1,0))</f>
        <v>1121310.2484031953</v>
      </c>
      <c r="I74" s="40">
        <f>INDEX(人口源表!$1:$1048576,MATCH($B74,人口源表!$A:$A,0),MATCH(I$1,人口源表!$1:$1,0))-INDEX(城镇人口!$1:$1048576,MATCH($B74,城镇人口!$B:$B,0),MATCH(I$1,城镇人口!$1:$1,0))</f>
        <v>889324.57874580473</v>
      </c>
      <c r="J74" s="40">
        <f>INDEX(人口源表!$1:$1048576,MATCH($B74,人口源表!$A:$A,0),MATCH(J$1,人口源表!$1:$1,0))-INDEX(城镇人口!$1:$1048576,MATCH($B74,城镇人口!$B:$B,0),MATCH(J$1,城镇人口!$1:$1,0))</f>
        <v>650872.54668234661</v>
      </c>
      <c r="K74" s="40">
        <f>INDEX(人口源表!$1:$1048576,MATCH($B74,人口源表!$A:$A,0),MATCH(K$1,人口源表!$1:$1,0))-INDEX(城镇人口!$1:$1048576,MATCH($B74,城镇人口!$B:$B,0),MATCH(K$1,城镇人口!$1:$1,0))</f>
        <v>407218.90872070938</v>
      </c>
      <c r="L74" s="40">
        <f>INDEX(人口源表!$1:$1048576,MATCH($B74,人口源表!$A:$A,0),MATCH(L$1,人口源表!$1:$1,0))-INDEX(城镇人口!$1:$1048576,MATCH($B74,城镇人口!$B:$B,0),MATCH(L$1,城镇人口!$1:$1,0))</f>
        <v>159491.16231667995</v>
      </c>
      <c r="M74" s="40">
        <f>INDEX(人口源表!$1:$1048576,MATCH($B74,人口源表!$A:$A,0),MATCH(M$1,人口源表!$1:$1,0))-INDEX(城镇人口!$1:$1048576,MATCH($B74,城镇人口!$B:$B,0),MATCH(M$1,城镇人口!$1:$1,0))</f>
        <v>0</v>
      </c>
      <c r="N74" s="40">
        <f>INDEX(人口源表!$1:$1048576,MATCH($B74,人口源表!$A:$A,0),MATCH(N$1,人口源表!$1:$1,0))-INDEX(城镇人口!$1:$1048576,MATCH($B74,城镇人口!$B:$B,0),MATCH(N$1,城镇人口!$1:$1,0))</f>
        <v>0</v>
      </c>
      <c r="O74" s="40">
        <f>INDEX(人口源表!$1:$1048576,MATCH($B74,人口源表!$A:$A,0),MATCH(O$1,人口源表!$1:$1,0))-INDEX(城镇人口!$1:$1048576,MATCH($B74,城镇人口!$B:$B,0),MATCH(O$1,城镇人口!$1:$1,0))</f>
        <v>0</v>
      </c>
      <c r="P74" s="40">
        <f>INDEX(人口源表!$1:$1048576,MATCH($B74,人口源表!$A:$A,0),MATCH(P$1,人口源表!$1:$1,0))-INDEX(城镇人口!$1:$1048576,MATCH($B74,城镇人口!$B:$B,0),MATCH(P$1,城镇人口!$1:$1,0))</f>
        <v>0</v>
      </c>
      <c r="Q74" s="40">
        <f>INDEX(人口源表!$1:$1048576,MATCH($B74,人口源表!$A:$A,0),MATCH(Q$1,人口源表!$1:$1,0))-INDEX(城镇人口!$1:$1048576,MATCH($B74,城镇人口!$B:$B,0),MATCH(Q$1,城镇人口!$1:$1,0))</f>
        <v>0</v>
      </c>
      <c r="R74" s="40">
        <f>INDEX(人口源表!$1:$1048576,MATCH($B74,人口源表!$A:$A,0),MATCH(R$1,人口源表!$1:$1,0))-INDEX(城镇人口!$1:$1048576,MATCH($B74,城镇人口!$B:$B,0),MATCH(R$1,城镇人口!$1:$1,0))</f>
        <v>0</v>
      </c>
      <c r="S74" s="40">
        <f>INDEX(人口源表!$1:$1048576,MATCH($B74,人口源表!$A:$A,0),MATCH(S$1,人口源表!$1:$1,0))-INDEX(城镇人口!$1:$1048576,MATCH($B74,城镇人口!$B:$B,0),MATCH(S$1,城镇人口!$1:$1,0))</f>
        <v>0</v>
      </c>
      <c r="T74" s="40">
        <f>INDEX(人口源表!$1:$1048576,MATCH($B74,人口源表!$A:$A,0),MATCH(T$1,人口源表!$1:$1,0))-INDEX(城镇人口!$1:$1048576,MATCH($B74,城镇人口!$B:$B,0),MATCH(T$1,城镇人口!$1:$1,0))</f>
        <v>0</v>
      </c>
      <c r="U74" s="40">
        <f>INDEX(人口源表!$1:$1048576,MATCH($B74,人口源表!$A:$A,0),MATCH(U$1,人口源表!$1:$1,0))-INDEX(城镇人口!$1:$1048576,MATCH($B74,城镇人口!$B:$B,0),MATCH(U$1,城镇人口!$1:$1,0))</f>
        <v>0</v>
      </c>
      <c r="V74" s="40">
        <f>INDEX(人口源表!$1:$1048576,MATCH($B74,人口源表!$A:$A,0),MATCH(V$1,人口源表!$1:$1,0))-INDEX(城镇人口!$1:$1048576,MATCH($B74,城镇人口!$B:$B,0),MATCH(V$1,城镇人口!$1:$1,0))</f>
        <v>0</v>
      </c>
      <c r="W74" s="40">
        <f>INDEX(人口源表!$1:$1048576,MATCH($B74,人口源表!$A:$A,0),MATCH(W$1,人口源表!$1:$1,0))-INDEX(城镇人口!$1:$1048576,MATCH($B74,城镇人口!$B:$B,0),MATCH(W$1,城镇人口!$1:$1,0))</f>
        <v>0</v>
      </c>
      <c r="X74" s="40">
        <f>INDEX(人口源表!$1:$1048576,MATCH($B74,人口源表!$A:$A,0),MATCH(X$1,人口源表!$1:$1,0))-INDEX(城镇人口!$1:$1048576,MATCH($B74,城镇人口!$B:$B,0),MATCH(X$1,城镇人口!$1:$1,0))</f>
        <v>0</v>
      </c>
      <c r="Y74" s="40">
        <f>INDEX(人口源表!$1:$1048576,MATCH($B74,人口源表!$A:$A,0),MATCH(Y$1,人口源表!$1:$1,0))-INDEX(城镇人口!$1:$1048576,MATCH($B74,城镇人口!$B:$B,0),MATCH(Y$1,城镇人口!$1:$1,0))</f>
        <v>0</v>
      </c>
      <c r="Z74" s="40">
        <f>INDEX(人口源表!$1:$1048576,MATCH($B74,人口源表!$A:$A,0),MATCH(Z$1,人口源表!$1:$1,0))-INDEX(城镇人口!$1:$1048576,MATCH($B74,城镇人口!$B:$B,0),MATCH(Z$1,城镇人口!$1:$1,0))</f>
        <v>0</v>
      </c>
      <c r="AA74" s="40">
        <f>INDEX(人口源表!$1:$1048576,MATCH($B74,人口源表!$A:$A,0),MATCH(AA$1,人口源表!$1:$1,0))-INDEX(城镇人口!$1:$1048576,MATCH($B74,城镇人口!$B:$B,0),MATCH(AA$1,城镇人口!$1:$1,0))</f>
        <v>0</v>
      </c>
      <c r="AB74" s="40">
        <f>INDEX(人口源表!$1:$1048576,MATCH($B74,人口源表!$A:$A,0),MATCH(AB$1,人口源表!$1:$1,0))-INDEX(城镇人口!$1:$1048576,MATCH($B74,城镇人口!$B:$B,0),MATCH(AB$1,城镇人口!$1:$1,0))</f>
        <v>0</v>
      </c>
      <c r="AC74" s="40">
        <f>INDEX(人口源表!$1:$1048576,MATCH($B74,人口源表!$A:$A,0),MATCH(AC$1,人口源表!$1:$1,0))-INDEX(城镇人口!$1:$1048576,MATCH($B74,城镇人口!$B:$B,0),MATCH(AC$1,城镇人口!$1:$1,0))</f>
        <v>0</v>
      </c>
      <c r="AD74" s="40">
        <f>INDEX(人口源表!$1:$1048576,MATCH($B74,人口源表!$A:$A,0),MATCH(AD$1,人口源表!$1:$1,0))-INDEX(城镇人口!$1:$1048576,MATCH($B74,城镇人口!$B:$B,0),MATCH(AD$1,城镇人口!$1:$1,0))</f>
        <v>0</v>
      </c>
      <c r="AE74" s="40">
        <f>INDEX(人口源表!$1:$1048576,MATCH($B74,人口源表!$A:$A,0),MATCH(AE$1,人口源表!$1:$1,0))-INDEX(城镇人口!$1:$1048576,MATCH($B74,城镇人口!$B:$B,0),MATCH(AE$1,城镇人口!$1:$1,0))</f>
        <v>0</v>
      </c>
      <c r="AF74" s="40">
        <f>INDEX(人口源表!$1:$1048576,MATCH($B74,人口源表!$A:$A,0),MATCH(AF$1,人口源表!$1:$1,0))-INDEX(城镇人口!$1:$1048576,MATCH($B74,城镇人口!$B:$B,0),MATCH(AF$1,城镇人口!$1:$1,0))</f>
        <v>0</v>
      </c>
      <c r="AG74" s="40">
        <f>INDEX(人口源表!$1:$1048576,MATCH($B74,人口源表!$A:$A,0),MATCH(AG$1,人口源表!$1:$1,0))-INDEX(城镇人口!$1:$1048576,MATCH($B74,城镇人口!$B:$B,0),MATCH(AG$1,城镇人口!$1:$1,0))</f>
        <v>0</v>
      </c>
      <c r="AH74" s="40">
        <f>INDEX(人口源表!$1:$1048576,MATCH($B74,人口源表!$A:$A,0),MATCH(AH$1,人口源表!$1:$1,0))-INDEX(城镇人口!$1:$1048576,MATCH($B74,城镇人口!$B:$B,0),MATCH(AH$1,城镇人口!$1:$1,0))</f>
        <v>0</v>
      </c>
      <c r="AI74" s="40">
        <f>INDEX(人口源表!$1:$1048576,MATCH($B74,人口源表!$A:$A,0),MATCH(AI$1,人口源表!$1:$1,0))-INDEX(城镇人口!$1:$1048576,MATCH($B74,城镇人口!$B:$B,0),MATCH(AI$1,城镇人口!$1:$1,0))</f>
        <v>0</v>
      </c>
      <c r="AJ74" s="40">
        <f>INDEX(人口源表!$1:$1048576,MATCH($B74,人口源表!$A:$A,0),MATCH(AJ$1,人口源表!$1:$1,0))-INDEX(城镇人口!$1:$1048576,MATCH($B74,城镇人口!$B:$B,0),MATCH(AJ$1,城镇人口!$1:$1,0))</f>
        <v>0</v>
      </c>
      <c r="AK74" s="40">
        <f>INDEX(人口源表!$1:$1048576,MATCH($B74,人口源表!$A:$A,0),MATCH(AK$1,人口源表!$1:$1,0))-INDEX(城镇人口!$1:$1048576,MATCH($B74,城镇人口!$B:$B,0),MATCH(AK$1,城镇人口!$1:$1,0))</f>
        <v>0</v>
      </c>
      <c r="AL74" s="40">
        <f>INDEX(人口源表!$1:$1048576,MATCH($B74,人口源表!$A:$A,0),MATCH(AL$1,人口源表!$1:$1,0))-INDEX(城镇人口!$1:$1048576,MATCH($B74,城镇人口!$B:$B,0),MATCH(AL$1,城镇人口!$1:$1,0))</f>
        <v>0</v>
      </c>
      <c r="AM74" s="40">
        <f>INDEX(人口源表!$1:$1048576,MATCH($B74,人口源表!$A:$A,0),MATCH(AM$1,人口源表!$1:$1,0))-INDEX(城镇人口!$1:$1048576,MATCH($B74,城镇人口!$B:$B,0),MATCH(AM$1,城镇人口!$1:$1,0))</f>
        <v>0</v>
      </c>
      <c r="AN74" s="40">
        <f>INDEX(人口源表!$1:$1048576,MATCH($B74,人口源表!$A:$A,0),MATCH(AN$1,人口源表!$1:$1,0))-INDEX(城镇人口!$1:$1048576,MATCH($B74,城镇人口!$B:$B,0),MATCH(AN$1,城镇人口!$1:$1,0))</f>
        <v>0</v>
      </c>
      <c r="AO74" s="40">
        <f>INDEX(人口源表!$1:$1048576,MATCH($B74,人口源表!$A:$A,0),MATCH(AO$1,人口源表!$1:$1,0))-INDEX(城镇人口!$1:$1048576,MATCH($B74,城镇人口!$B:$B,0),MATCH(AO$1,城镇人口!$1:$1,0))</f>
        <v>0</v>
      </c>
      <c r="AP74" s="40">
        <f>INDEX(人口源表!$1:$1048576,MATCH($B74,人口源表!$A:$A,0),MATCH(AP$1,人口源表!$1:$1,0))-INDEX(城镇人口!$1:$1048576,MATCH($B74,城镇人口!$B:$B,0),MATCH(AP$1,城镇人口!$1:$1,0))</f>
        <v>0</v>
      </c>
      <c r="AQ74" s="40">
        <f>INDEX(人口源表!$1:$1048576,MATCH($B74,人口源表!$A:$A,0),MATCH(AQ$1,人口源表!$1:$1,0))-INDEX(城镇人口!$1:$1048576,MATCH($B74,城镇人口!$B:$B,0),MATCH(AQ$1,城镇人口!$1:$1,0))</f>
        <v>0</v>
      </c>
      <c r="AR74" s="40">
        <f>INDEX(人口源表!$1:$1048576,MATCH($B74,人口源表!$A:$A,0),MATCH(AR$1,人口源表!$1:$1,0))-INDEX(城镇人口!$1:$1048576,MATCH($B74,城镇人口!$B:$B,0),MATCH(AR$1,城镇人口!$1:$1,0))</f>
        <v>0</v>
      </c>
      <c r="AS74" s="40">
        <f>INDEX(人口源表!$1:$1048576,MATCH($B74,人口源表!$A:$A,0),MATCH(AS$1,人口源表!$1:$1,0))-INDEX(城镇人口!$1:$1048576,MATCH($B74,城镇人口!$B:$B,0),MATCH(AS$1,城镇人口!$1:$1,0))</f>
        <v>0</v>
      </c>
      <c r="AT74" s="40">
        <f>INDEX(人口源表!$1:$1048576,MATCH($B74,人口源表!$A:$A,0),MATCH(AT$1,人口源表!$1:$1,0))-INDEX(城镇人口!$1:$1048576,MATCH($B74,城镇人口!$B:$B,0),MATCH(AT$1,城镇人口!$1:$1,0))</f>
        <v>0</v>
      </c>
      <c r="AU74" s="40">
        <f>INDEX(人口源表!$1:$1048576,MATCH($B74,人口源表!$A:$A,0),MATCH(AU$1,人口源表!$1:$1,0))-INDEX(城镇人口!$1:$1048576,MATCH($B74,城镇人口!$B:$B,0),MATCH(AU$1,城镇人口!$1:$1,0))</f>
        <v>0</v>
      </c>
      <c r="AV74" s="40">
        <f>INDEX(人口源表!$1:$1048576,MATCH($B74,人口源表!$A:$A,0),MATCH(AV$1,人口源表!$1:$1,0))-INDEX(城镇人口!$1:$1048576,MATCH($B74,城镇人口!$B:$B,0),MATCH(AV$1,城镇人口!$1:$1,0))</f>
        <v>0</v>
      </c>
    </row>
    <row r="75" spans="1:48" x14ac:dyDescent="0.15">
      <c r="A75" s="4" t="s">
        <v>865</v>
      </c>
      <c r="B75" s="4" t="s">
        <v>172</v>
      </c>
      <c r="C75" s="34">
        <f>VLOOKUP(B75,'[1]2016省城人口总结（根）'!B:C,2,FALSE)/100</f>
        <v>0.76852000000000009</v>
      </c>
      <c r="D75" s="40">
        <f>INDEX(人口源表!$1:$1048576,MATCH($B75,人口源表!$A:$A,0),MATCH(D$1,人口源表!$1:$1,0))-INDEX(城镇人口!$1:$1048576,MATCH($B75,城镇人口!$B:$B,0),MATCH(D$1,城镇人口!$1:$1,0))</f>
        <v>1958365.8072715858</v>
      </c>
      <c r="E75" s="40">
        <f>INDEX(人口源表!$1:$1048576,MATCH($B75,人口源表!$A:$A,0),MATCH(E$1,人口源表!$1:$1,0))-INDEX(城镇人口!$1:$1048576,MATCH($B75,城镇人口!$B:$B,0),MATCH(E$1,城镇人口!$1:$1,0))</f>
        <v>1862037.0950432811</v>
      </c>
      <c r="F75" s="40">
        <f>INDEX(人口源表!$1:$1048576,MATCH($B75,人口源表!$A:$A,0),MATCH(F$1,人口源表!$1:$1,0))-INDEX(城镇人口!$1:$1048576,MATCH($B75,城镇人口!$B:$B,0),MATCH(F$1,城镇人口!$1:$1,0))</f>
        <v>1760939.4689944582</v>
      </c>
      <c r="G75" s="40">
        <f>INDEX(人口源表!$1:$1048576,MATCH($B75,人口源表!$A:$A,0),MATCH(G$1,人口源表!$1:$1,0))-INDEX(城镇人口!$1:$1048576,MATCH($B75,城镇人口!$B:$B,0),MATCH(G$1,城镇人口!$1:$1,0))</f>
        <v>1762819.5095750382</v>
      </c>
      <c r="H75" s="40">
        <f>INDEX(人口源表!$1:$1048576,MATCH($B75,人口源表!$A:$A,0),MATCH(H$1,人口源表!$1:$1,0))-INDEX(城镇人口!$1:$1048576,MATCH($B75,城镇人口!$B:$B,0),MATCH(H$1,城镇人口!$1:$1,0))</f>
        <v>1656285.1196861854</v>
      </c>
      <c r="I75" s="40">
        <f>INDEX(人口源表!$1:$1048576,MATCH($B75,人口源表!$A:$A,0),MATCH(I$1,人口源表!$1:$1,0))-INDEX(城镇人口!$1:$1048576,MATCH($B75,城镇人口!$B:$B,0),MATCH(I$1,城镇人口!$1:$1,0))</f>
        <v>1595474.1728282012</v>
      </c>
      <c r="J75" s="40">
        <f>INDEX(人口源表!$1:$1048576,MATCH($B75,人口源表!$A:$A,0),MATCH(J$1,人口源表!$1:$1,0))-INDEX(城镇人口!$1:$1048576,MATCH($B75,城镇人口!$B:$B,0),MATCH(J$1,城镇人口!$1:$1,0))</f>
        <v>1529461.3049148759</v>
      </c>
      <c r="K75" s="40">
        <f>INDEX(人口源表!$1:$1048576,MATCH($B75,人口源表!$A:$A,0),MATCH(K$1,人口源表!$1:$1,0))-INDEX(城镇人口!$1:$1048576,MATCH($B75,城镇人口!$B:$B,0),MATCH(K$1,城镇人口!$1:$1,0))</f>
        <v>1458907.0011844411</v>
      </c>
      <c r="L75" s="40">
        <f>INDEX(人口源表!$1:$1048576,MATCH($B75,人口源表!$A:$A,0),MATCH(L$1,人口源表!$1:$1,0))-INDEX(城镇人口!$1:$1048576,MATCH($B75,城镇人口!$B:$B,0),MATCH(L$1,城镇人口!$1:$1,0))</f>
        <v>1384417.2221406288</v>
      </c>
      <c r="M75" s="40">
        <f>INDEX(人口源表!$1:$1048576,MATCH($B75,人口源表!$A:$A,0),MATCH(M$1,人口源表!$1:$1,0))-INDEX(城镇人口!$1:$1048576,MATCH($B75,城镇人口!$B:$B,0),MATCH(M$1,城镇人口!$1:$1,0))</f>
        <v>1306545.0351680359</v>
      </c>
      <c r="N75" s="40">
        <f>INDEX(人口源表!$1:$1048576,MATCH($B75,人口源表!$A:$A,0),MATCH(N$1,人口源表!$1:$1,0))-INDEX(城镇人口!$1:$1048576,MATCH($B75,城镇人口!$B:$B,0),MATCH(N$1,城镇人口!$1:$1,0))</f>
        <v>1225792.6166549046</v>
      </c>
      <c r="O75" s="40">
        <f>INDEX(人口源表!$1:$1048576,MATCH($B75,人口源表!$A:$A,0),MATCH(O$1,人口源表!$1:$1,0))-INDEX(城镇人口!$1:$1048576,MATCH($B75,城镇人口!$B:$B,0),MATCH(O$1,城镇人口!$1:$1,0))</f>
        <v>1142613.2688321657</v>
      </c>
      <c r="P75" s="40">
        <f>INDEX(人口源表!$1:$1048576,MATCH($B75,人口源表!$A:$A,0),MATCH(P$1,人口源表!$1:$1,0))-INDEX(城镇人口!$1:$1048576,MATCH($B75,城镇人口!$B:$B,0),MATCH(P$1,城镇人口!$1:$1,0))</f>
        <v>1057413.2317684945</v>
      </c>
      <c r="Q75" s="40">
        <f>INDEX(人口源表!$1:$1048576,MATCH($B75,人口源表!$A:$A,0),MATCH(Q$1,人口源表!$1:$1,0))-INDEX(城镇人口!$1:$1048576,MATCH($B75,城镇人口!$B:$B,0),MATCH(Q$1,城镇人口!$1:$1,0))</f>
        <v>970553.4150118921</v>
      </c>
      <c r="R75" s="40">
        <f>INDEX(人口源表!$1:$1048576,MATCH($B75,人口源表!$A:$A,0),MATCH(R$1,人口源表!$1:$1,0))-INDEX(城镇人口!$1:$1048576,MATCH($B75,城镇人口!$B:$B,0),MATCH(R$1,城镇人口!$1:$1,0))</f>
        <v>882352.37196096219</v>
      </c>
      <c r="S75" s="40">
        <f>INDEX(人口源表!$1:$1048576,MATCH($B75,人口源表!$A:$A,0),MATCH(S$1,人口源表!$1:$1,0))-INDEX(城镇人口!$1:$1048576,MATCH($B75,城镇人口!$B:$B,0),MATCH(S$1,城镇人口!$1:$1,0))</f>
        <v>836615.8958047051</v>
      </c>
      <c r="T75" s="40">
        <f>INDEX(人口源表!$1:$1048576,MATCH($B75,人口源表!$A:$A,0),MATCH(T$1,人口源表!$1:$1,0))-INDEX(城镇人口!$1:$1048576,MATCH($B75,城镇人口!$B:$B,0),MATCH(T$1,城镇人口!$1:$1,0))</f>
        <v>790438.78092480451</v>
      </c>
      <c r="U75" s="40">
        <f>INDEX(人口源表!$1:$1048576,MATCH($B75,人口源表!$A:$A,0),MATCH(U$1,人口源表!$1:$1,0))-INDEX(城镇人口!$1:$1048576,MATCH($B75,城镇人口!$B:$B,0),MATCH(U$1,城镇人口!$1:$1,0))</f>
        <v>743963.61503375694</v>
      </c>
      <c r="V75" s="40">
        <f>INDEX(人口源表!$1:$1048576,MATCH($B75,人口源表!$A:$A,0),MATCH(V$1,人口源表!$1:$1,0))-INDEX(城镇人口!$1:$1048576,MATCH($B75,城镇人口!$B:$B,0),MATCH(V$1,城镇人口!$1:$1,0))</f>
        <v>697312.70475467667</v>
      </c>
      <c r="W75" s="40">
        <f>INDEX(人口源表!$1:$1048576,MATCH($B75,人口源表!$A:$A,0),MATCH(W$1,人口源表!$1:$1,0))-INDEX(城镇人口!$1:$1048576,MATCH($B75,城镇人口!$B:$B,0),MATCH(W$1,城镇人口!$1:$1,0))</f>
        <v>650588.9950601384</v>
      </c>
      <c r="X75" s="40">
        <f>INDEX(人口源表!$1:$1048576,MATCH($B75,人口源表!$A:$A,0),MATCH(X$1,人口源表!$1:$1,0))-INDEX(城镇人口!$1:$1048576,MATCH($B75,城镇人口!$B:$B,0),MATCH(X$1,城镇人口!$1:$1,0))</f>
        <v>603878.01223995723</v>
      </c>
      <c r="Y75" s="40">
        <f>INDEX(人口源表!$1:$1048576,MATCH($B75,人口源表!$A:$A,0),MATCH(Y$1,人口源表!$1:$1,0))-INDEX(城镇人口!$1:$1048576,MATCH($B75,城镇人口!$B:$B,0),MATCH(Y$1,城镇人口!$1:$1,0))</f>
        <v>557248.74041054398</v>
      </c>
      <c r="Z75" s="40">
        <f>INDEX(人口源表!$1:$1048576,MATCH($B75,人口源表!$A:$A,0),MATCH(Z$1,人口源表!$1:$1,0))-INDEX(城镇人口!$1:$1048576,MATCH($B75,城镇人口!$B:$B,0),MATCH(Z$1,城镇人口!$1:$1,0))</f>
        <v>510755.51271944307</v>
      </c>
      <c r="AA75" s="40">
        <f>INDEX(人口源表!$1:$1048576,MATCH($B75,人口源表!$A:$A,0),MATCH(AA$1,人口源表!$1:$1,0))-INDEX(城镇人口!$1:$1048576,MATCH($B75,城镇人口!$B:$B,0),MATCH(AA$1,城镇人口!$1:$1,0))</f>
        <v>464439.35564213432</v>
      </c>
      <c r="AB75" s="40">
        <f>INDEX(人口源表!$1:$1048576,MATCH($B75,人口源表!$A:$A,0),MATCH(AB$1,人口源表!$1:$1,0))-INDEX(城镇人口!$1:$1048576,MATCH($B75,城镇人口!$B:$B,0),MATCH(AB$1,城镇人口!$1:$1,0))</f>
        <v>418329.45799807459</v>
      </c>
      <c r="AC75" s="40">
        <f>INDEX(人口源表!$1:$1048576,MATCH($B75,人口源表!$A:$A,0),MATCH(AC$1,人口源表!$1:$1,0))-INDEX(城镇人口!$1:$1048576,MATCH($B75,城镇人口!$B:$B,0),MATCH(AC$1,城镇人口!$1:$1,0))</f>
        <v>383214.60842584819</v>
      </c>
      <c r="AD75" s="40">
        <f>INDEX(人口源表!$1:$1048576,MATCH($B75,人口源表!$A:$A,0),MATCH(AD$1,人口源表!$1:$1,0))-INDEX(城镇人口!$1:$1048576,MATCH($B75,城镇人口!$B:$B,0),MATCH(AD$1,城镇人口!$1:$1,0))</f>
        <v>348321.47377899103</v>
      </c>
      <c r="AE75" s="40">
        <f>INDEX(人口源表!$1:$1048576,MATCH($B75,人口源表!$A:$A,0),MATCH(AE$1,人口源表!$1:$1,0))-INDEX(城镇人口!$1:$1048576,MATCH($B75,城镇人口!$B:$B,0),MATCH(AE$1,城镇人口!$1:$1,0))</f>
        <v>313654.34287149459</v>
      </c>
      <c r="AF75" s="40">
        <f>INDEX(人口源表!$1:$1048576,MATCH($B75,人口源表!$A:$A,0),MATCH(AF$1,人口源表!$1:$1,0))-INDEX(城镇人口!$1:$1048576,MATCH($B75,城镇人口!$B:$B,0),MATCH(AF$1,城镇人口!$1:$1,0))</f>
        <v>279212.60112371854</v>
      </c>
      <c r="AG75" s="40">
        <f>INDEX(人口源表!$1:$1048576,MATCH($B75,人口源表!$A:$A,0),MATCH(AG$1,人口源表!$1:$1,0))-INDEX(城镇人口!$1:$1048576,MATCH($B75,城镇人口!$B:$B,0),MATCH(AG$1,城镇人口!$1:$1,0))</f>
        <v>244991.91054761782</v>
      </c>
      <c r="AH75" s="40">
        <f>INDEX(人口源表!$1:$1048576,MATCH($B75,人口源表!$A:$A,0),MATCH(AH$1,人口源表!$1:$1,0))-INDEX(城镇人口!$1:$1048576,MATCH($B75,城镇人口!$B:$B,0),MATCH(AH$1,城镇人口!$1:$1,0))</f>
        <v>210985.54209497385</v>
      </c>
      <c r="AI75" s="40">
        <f>INDEX(人口源表!$1:$1048576,MATCH($B75,人口源表!$A:$A,0),MATCH(AI$1,人口源表!$1:$1,0))-INDEX(城镇人口!$1:$1048576,MATCH($B75,城镇人口!$B:$B,0),MATCH(AI$1,城镇人口!$1:$1,0))</f>
        <v>177185.69832120836</v>
      </c>
      <c r="AJ75" s="40">
        <f>INDEX(人口源表!$1:$1048576,MATCH($B75,人口源表!$A:$A,0),MATCH(AJ$1,人口源表!$1:$1,0))-INDEX(城镇人口!$1:$1048576,MATCH($B75,城镇人口!$B:$B,0),MATCH(AJ$1,城镇人口!$1:$1,0))</f>
        <v>143584.65427667461</v>
      </c>
      <c r="AK75" s="40">
        <f>INDEX(人口源表!$1:$1048576,MATCH($B75,人口源表!$A:$A,0),MATCH(AK$1,人口源表!$1:$1,0))-INDEX(城镇人口!$1:$1048576,MATCH($B75,城镇人口!$B:$B,0),MATCH(AK$1,城镇人口!$1:$1,0))</f>
        <v>110176.07343285717</v>
      </c>
      <c r="AL75" s="40">
        <f>INDEX(人口源表!$1:$1048576,MATCH($B75,人口源表!$A:$A,0),MATCH(AL$1,人口源表!$1:$1,0))-INDEX(城镇人口!$1:$1048576,MATCH($B75,城镇人口!$B:$B,0),MATCH(AL$1,城镇人口!$1:$1,0))</f>
        <v>76956.448570068926</v>
      </c>
      <c r="AM75" s="40">
        <f>INDEX(人口源表!$1:$1048576,MATCH($B75,人口源表!$A:$A,0),MATCH(AM$1,人口源表!$1:$1,0))-INDEX(城镇人口!$1:$1048576,MATCH($B75,城镇人口!$B:$B,0),MATCH(AM$1,城镇人口!$1:$1,0))</f>
        <v>43926.255643451586</v>
      </c>
      <c r="AN75" s="40">
        <f>INDEX(人口源表!$1:$1048576,MATCH($B75,人口源表!$A:$A,0),MATCH(AN$1,人口源表!$1:$1,0))-INDEX(城镇人口!$1:$1048576,MATCH($B75,城镇人口!$B:$B,0),MATCH(AN$1,城镇人口!$1:$1,0))</f>
        <v>11091.390474671498</v>
      </c>
      <c r="AO75" s="40">
        <f>INDEX(人口源表!$1:$1048576,MATCH($B75,人口源表!$A:$A,0),MATCH(AO$1,人口源表!$1:$1,0))-INDEX(城镇人口!$1:$1048576,MATCH($B75,城镇人口!$B:$B,0),MATCH(AO$1,城镇人口!$1:$1,0))</f>
        <v>0</v>
      </c>
      <c r="AP75" s="40">
        <f>INDEX(人口源表!$1:$1048576,MATCH($B75,人口源表!$A:$A,0),MATCH(AP$1,人口源表!$1:$1,0))-INDEX(城镇人口!$1:$1048576,MATCH($B75,城镇人口!$B:$B,0),MATCH(AP$1,城镇人口!$1:$1,0))</f>
        <v>0</v>
      </c>
      <c r="AQ75" s="40">
        <f>INDEX(人口源表!$1:$1048576,MATCH($B75,人口源表!$A:$A,0),MATCH(AQ$1,人口源表!$1:$1,0))-INDEX(城镇人口!$1:$1048576,MATCH($B75,城镇人口!$B:$B,0),MATCH(AQ$1,城镇人口!$1:$1,0))</f>
        <v>0</v>
      </c>
      <c r="AR75" s="40">
        <f>INDEX(人口源表!$1:$1048576,MATCH($B75,人口源表!$A:$A,0),MATCH(AR$1,人口源表!$1:$1,0))-INDEX(城镇人口!$1:$1048576,MATCH($B75,城镇人口!$B:$B,0),MATCH(AR$1,城镇人口!$1:$1,0))</f>
        <v>0</v>
      </c>
      <c r="AS75" s="40">
        <f>INDEX(人口源表!$1:$1048576,MATCH($B75,人口源表!$A:$A,0),MATCH(AS$1,人口源表!$1:$1,0))-INDEX(城镇人口!$1:$1048576,MATCH($B75,城镇人口!$B:$B,0),MATCH(AS$1,城镇人口!$1:$1,0))</f>
        <v>0</v>
      </c>
      <c r="AT75" s="40">
        <f>INDEX(人口源表!$1:$1048576,MATCH($B75,人口源表!$A:$A,0),MATCH(AT$1,人口源表!$1:$1,0))-INDEX(城镇人口!$1:$1048576,MATCH($B75,城镇人口!$B:$B,0),MATCH(AT$1,城镇人口!$1:$1,0))</f>
        <v>0</v>
      </c>
      <c r="AU75" s="40">
        <f>INDEX(人口源表!$1:$1048576,MATCH($B75,人口源表!$A:$A,0),MATCH(AU$1,人口源表!$1:$1,0))-INDEX(城镇人口!$1:$1048576,MATCH($B75,城镇人口!$B:$B,0),MATCH(AU$1,城镇人口!$1:$1,0))</f>
        <v>0</v>
      </c>
      <c r="AV75" s="40">
        <f>INDEX(人口源表!$1:$1048576,MATCH($B75,人口源表!$A:$A,0),MATCH(AV$1,人口源表!$1:$1,0))-INDEX(城镇人口!$1:$1048576,MATCH($B75,城镇人口!$B:$B,0),MATCH(AV$1,城镇人口!$1:$1,0))</f>
        <v>0</v>
      </c>
    </row>
    <row r="76" spans="1:48" x14ac:dyDescent="0.15">
      <c r="A76" s="4" t="s">
        <v>865</v>
      </c>
      <c r="B76" s="4" t="s">
        <v>174</v>
      </c>
      <c r="C76" s="34">
        <f>VLOOKUP(B76,'[1]2016省城人口总结（根）'!B:C,2,FALSE)/100</f>
        <v>0.73465999999999998</v>
      </c>
      <c r="D76" s="40">
        <f>INDEX(人口源表!$1:$1048576,MATCH($B76,人口源表!$A:$A,0),MATCH(D$1,人口源表!$1:$1,0))-INDEX(城镇人口!$1:$1048576,MATCH($B76,城镇人口!$B:$B,0),MATCH(D$1,城镇人口!$1:$1,0))</f>
        <v>1770752.3195368806</v>
      </c>
      <c r="E76" s="40">
        <f>INDEX(人口源表!$1:$1048576,MATCH($B76,人口源表!$A:$A,0),MATCH(E$1,人口源表!$1:$1,0))-INDEX(城镇人口!$1:$1048576,MATCH($B76,城镇人口!$B:$B,0),MATCH(E$1,城镇人口!$1:$1,0))</f>
        <v>1697642.9632878648</v>
      </c>
      <c r="F76" s="40">
        <f>INDEX(人口源表!$1:$1048576,MATCH($B76,人口源表!$A:$A,0),MATCH(F$1,人口源表!$1:$1,0))-INDEX(城镇人口!$1:$1048576,MATCH($B76,城镇人口!$B:$B,0),MATCH(F$1,城镇人口!$1:$1,0))</f>
        <v>1621074.56547854</v>
      </c>
      <c r="G76" s="40">
        <f>INDEX(人口源表!$1:$1048576,MATCH($B76,人口源表!$A:$A,0),MATCH(G$1,人口源表!$1:$1,0))-INDEX(城镇人口!$1:$1048576,MATCH($B76,城镇人口!$B:$B,0),MATCH(G$1,城镇人口!$1:$1,0))</f>
        <v>1679573.1836002385</v>
      </c>
      <c r="H76" s="40">
        <f>INDEX(人口源表!$1:$1048576,MATCH($B76,人口源表!$A:$A,0),MATCH(H$1,人口源表!$1:$1,0))-INDEX(城镇人口!$1:$1048576,MATCH($B76,城镇人口!$B:$B,0),MATCH(H$1,城镇人口!$1:$1,0))</f>
        <v>1597122.6412895825</v>
      </c>
      <c r="I76" s="40">
        <f>INDEX(人口源表!$1:$1048576,MATCH($B76,人口源表!$A:$A,0),MATCH(I$1,人口源表!$1:$1,0))-INDEX(城镇人口!$1:$1048576,MATCH($B76,城镇人口!$B:$B,0),MATCH(I$1,城镇人口!$1:$1,0))</f>
        <v>1550048.8470421322</v>
      </c>
      <c r="J76" s="40">
        <f>INDEX(人口源表!$1:$1048576,MATCH($B76,人口源表!$A:$A,0),MATCH(J$1,人口源表!$1:$1,0))-INDEX(城镇人口!$1:$1048576,MATCH($B76,城镇人口!$B:$B,0),MATCH(J$1,城镇人口!$1:$1,0))</f>
        <v>1499165.3374980465</v>
      </c>
      <c r="K76" s="40">
        <f>INDEX(人口源表!$1:$1048576,MATCH($B76,人口源表!$A:$A,0),MATCH(K$1,人口源表!$1:$1,0))-INDEX(城镇人口!$1:$1048576,MATCH($B76,城镇人口!$B:$B,0),MATCH(K$1,城镇人口!$1:$1,0))</f>
        <v>1444913.5745765679</v>
      </c>
      <c r="L76" s="40">
        <f>INDEX(人口源表!$1:$1048576,MATCH($B76,人口源表!$A:$A,0),MATCH(L$1,人口源表!$1:$1,0))-INDEX(城镇人口!$1:$1048576,MATCH($B76,城镇人口!$B:$B,0),MATCH(L$1,城镇人口!$1:$1,0))</f>
        <v>1387703.9979364816</v>
      </c>
      <c r="M76" s="40">
        <f>INDEX(人口源表!$1:$1048576,MATCH($B76,人口源表!$A:$A,0),MATCH(M$1,人口源表!$1:$1,0))-INDEX(城镇人口!$1:$1048576,MATCH($B76,城镇人口!$B:$B,0),MATCH(M$1,城镇人口!$1:$1,0))</f>
        <v>1327915.5327714011</v>
      </c>
      <c r="N76" s="40">
        <f>INDEX(人口源表!$1:$1048576,MATCH($B76,人口源表!$A:$A,0),MATCH(N$1,人口源表!$1:$1,0))-INDEX(城镇人口!$1:$1048576,MATCH($B76,城镇人口!$B:$B,0),MATCH(N$1,城镇人口!$1:$1,0))</f>
        <v>1265896.9638603544</v>
      </c>
      <c r="O76" s="40">
        <f>INDEX(人口源表!$1:$1048576,MATCH($B76,人口源表!$A:$A,0),MATCH(O$1,人口源表!$1:$1,0))-INDEX(城镇人口!$1:$1048576,MATCH($B76,城镇人口!$B:$B,0),MATCH(O$1,城镇人口!$1:$1,0))</f>
        <v>1201968.089508092</v>
      </c>
      <c r="P76" s="40">
        <f>INDEX(人口源表!$1:$1048576,MATCH($B76,人口源表!$A:$A,0),MATCH(P$1,人口源表!$1:$1,0))-INDEX(城镇人口!$1:$1048576,MATCH($B76,城镇人口!$B:$B,0),MATCH(P$1,城镇人口!$1:$1,0))</f>
        <v>1136420.860738202</v>
      </c>
      <c r="Q76" s="40">
        <f>INDEX(人口源表!$1:$1048576,MATCH($B76,人口源表!$A:$A,0),MATCH(Q$1,人口源表!$1:$1,0))-INDEX(城镇人口!$1:$1048576,MATCH($B76,城镇人口!$B:$B,0),MATCH(Q$1,城镇人口!$1:$1,0))</f>
        <v>1069519.9431723626</v>
      </c>
      <c r="R76" s="40">
        <f>INDEX(人口源表!$1:$1048576,MATCH($B76,人口源表!$A:$A,0),MATCH(R$1,人口源表!$1:$1,0))-INDEX(城镇人口!$1:$1048576,MATCH($B76,城镇人口!$B:$B,0),MATCH(R$1,城镇人口!$1:$1,0))</f>
        <v>1001503.8641985655</v>
      </c>
      <c r="S76" s="40">
        <f>INDEX(人口源表!$1:$1048576,MATCH($B76,人口源表!$A:$A,0),MATCH(S$1,人口源表!$1:$1,0))-INDEX(城镇人口!$1:$1048576,MATCH($B76,城镇人口!$B:$B,0),MATCH(S$1,城镇人口!$1:$1,0))</f>
        <v>965459.42058390006</v>
      </c>
      <c r="T76" s="40">
        <f>INDEX(人口源表!$1:$1048576,MATCH($B76,人口源表!$A:$A,0),MATCH(T$1,人口源表!$1:$1,0))-INDEX(城镇人口!$1:$1048576,MATCH($B76,城镇人口!$B:$B,0),MATCH(T$1,城镇人口!$1:$1,0))</f>
        <v>928950.51835495606</v>
      </c>
      <c r="U76" s="40">
        <f>INDEX(人口源表!$1:$1048576,MATCH($B76,人口源表!$A:$A,0),MATCH(U$1,人口源表!$1:$1,0))-INDEX(城镇人口!$1:$1048576,MATCH($B76,城镇人口!$B:$B,0),MATCH(U$1,城镇人口!$1:$1,0))</f>
        <v>892097.6434729388</v>
      </c>
      <c r="V76" s="40">
        <f>INDEX(人口源表!$1:$1048576,MATCH($B76,人口源表!$A:$A,0),MATCH(V$1,人口源表!$1:$1,0))-INDEX(城镇人口!$1:$1048576,MATCH($B76,城镇人口!$B:$B,0),MATCH(V$1,城镇人口!$1:$1,0))</f>
        <v>855008.02260949649</v>
      </c>
      <c r="W76" s="40">
        <f>INDEX(人口源表!$1:$1048576,MATCH($B76,人口源表!$A:$A,0),MATCH(W$1,人口源表!$1:$1,0))-INDEX(城镇人口!$1:$1048576,MATCH($B76,城镇人口!$B:$B,0),MATCH(W$1,城镇人口!$1:$1,0))</f>
        <v>817775.64420374762</v>
      </c>
      <c r="X76" s="40">
        <f>INDEX(人口源表!$1:$1048576,MATCH($B76,人口源表!$A:$A,0),MATCH(X$1,人口源表!$1:$1,0))-INDEX(城镇人口!$1:$1048576,MATCH($B76,城镇人口!$B:$B,0),MATCH(X$1,城镇人口!$1:$1,0))</f>
        <v>780482.71600541193</v>
      </c>
      <c r="Y76" s="40">
        <f>INDEX(人口源表!$1:$1048576,MATCH($B76,人口源表!$A:$A,0),MATCH(Y$1,人口源表!$1:$1,0))-INDEX(城镇人口!$1:$1048576,MATCH($B76,城镇人口!$B:$B,0),MATCH(Y$1,城镇人口!$1:$1,0))</f>
        <v>743199.86367804278</v>
      </c>
      <c r="Z76" s="40">
        <f>INDEX(人口源表!$1:$1048576,MATCH($B76,人口源表!$A:$A,0),MATCH(Z$1,人口源表!$1:$1,0))-INDEX(城镇人口!$1:$1048576,MATCH($B76,城镇人口!$B:$B,0),MATCH(Z$1,城镇人口!$1:$1,0))</f>
        <v>705987.53669378441</v>
      </c>
      <c r="AA76" s="40">
        <f>INDEX(人口源表!$1:$1048576,MATCH($B76,人口源表!$A:$A,0),MATCH(AA$1,人口源表!$1:$1,0))-INDEX(城镇人口!$1:$1048576,MATCH($B76,城镇人口!$B:$B,0),MATCH(AA$1,城镇人口!$1:$1,0))</f>
        <v>668895.97685495764</v>
      </c>
      <c r="AB76" s="40">
        <f>INDEX(人口源表!$1:$1048576,MATCH($B76,人口源表!$A:$A,0),MATCH(AB$1,人口源表!$1:$1,0))-INDEX(城镇人口!$1:$1048576,MATCH($B76,城镇人口!$B:$B,0),MATCH(AB$1,城镇人口!$1:$1,0))</f>
        <v>631966.72721273825</v>
      </c>
      <c r="AC76" s="40">
        <f>INDEX(人口源表!$1:$1048576,MATCH($B76,人口源表!$A:$A,0),MATCH(AC$1,人口源表!$1:$1,0))-INDEX(城镇人口!$1:$1048576,MATCH($B76,城镇人口!$B:$B,0),MATCH(AC$1,城镇人口!$1:$1,0))</f>
        <v>603294.21443890966</v>
      </c>
      <c r="AD76" s="40">
        <f>INDEX(人口源表!$1:$1048576,MATCH($B76,人口源表!$A:$A,0),MATCH(AD$1,人口源表!$1:$1,0))-INDEX(城镇人口!$1:$1048576,MATCH($B76,城镇人口!$B:$B,0),MATCH(AD$1,城镇人口!$1:$1,0))</f>
        <v>574811.18522857781</v>
      </c>
      <c r="AE76" s="40">
        <f>INDEX(人口源表!$1:$1048576,MATCH($B76,人口源表!$A:$A,0),MATCH(AE$1,人口源表!$1:$1,0))-INDEX(城镇人口!$1:$1048576,MATCH($B76,城镇人口!$B:$B,0),MATCH(AE$1,城镇人口!$1:$1,0))</f>
        <v>546535.58854544535</v>
      </c>
      <c r="AF76" s="40">
        <f>INDEX(人口源表!$1:$1048576,MATCH($B76,人口源表!$A:$A,0),MATCH(AF$1,人口源表!$1:$1,0))-INDEX(城镇人口!$1:$1048576,MATCH($B76,城镇人口!$B:$B,0),MATCH(AF$1,城镇人口!$1:$1,0))</f>
        <v>518480.16946214717</v>
      </c>
      <c r="AG76" s="40">
        <f>INDEX(人口源表!$1:$1048576,MATCH($B76,人口源表!$A:$A,0),MATCH(AG$1,人口源表!$1:$1,0))-INDEX(城镇人口!$1:$1048576,MATCH($B76,城镇人口!$B:$B,0),MATCH(AG$1,城镇人口!$1:$1,0))</f>
        <v>490653.42667897977</v>
      </c>
      <c r="AH76" s="40">
        <f>INDEX(人口源表!$1:$1048576,MATCH($B76,人口源表!$A:$A,0),MATCH(AH$1,人口源表!$1:$1,0))-INDEX(城镇人口!$1:$1048576,MATCH($B76,城镇人口!$B:$B,0),MATCH(AH$1,城镇人口!$1:$1,0))</f>
        <v>463059.96089506429</v>
      </c>
      <c r="AI76" s="40">
        <f>INDEX(人口源表!$1:$1048576,MATCH($B76,人口源表!$A:$A,0),MATCH(AI$1,人口源表!$1:$1,0))-INDEX(城镇人口!$1:$1048576,MATCH($B76,城镇人口!$B:$B,0),MATCH(AI$1,城镇人口!$1:$1,0))</f>
        <v>435701.16694896109</v>
      </c>
      <c r="AJ76" s="40">
        <f>INDEX(人口源表!$1:$1048576,MATCH($B76,人口源表!$A:$A,0),MATCH(AJ$1,人口源表!$1:$1,0))-INDEX(城镇人口!$1:$1048576,MATCH($B76,城镇人口!$B:$B,0),MATCH(AJ$1,城镇人口!$1:$1,0))</f>
        <v>408576.2315391954</v>
      </c>
      <c r="AK76" s="40">
        <f>INDEX(人口源表!$1:$1048576,MATCH($B76,人口源表!$A:$A,0),MATCH(AK$1,人口源表!$1:$1,0))-INDEX(城镇人口!$1:$1048576,MATCH($B76,城镇人口!$B:$B,0),MATCH(AK$1,城镇人口!$1:$1,0))</f>
        <v>381682.30456984323</v>
      </c>
      <c r="AL76" s="40">
        <f>INDEX(人口源表!$1:$1048576,MATCH($B76,人口源表!$A:$A,0),MATCH(AL$1,人口源表!$1:$1,0))-INDEX(城镇人口!$1:$1048576,MATCH($B76,城镇人口!$B:$B,0),MATCH(AL$1,城镇人口!$1:$1,0))</f>
        <v>355015.73976538982</v>
      </c>
      <c r="AM76" s="40">
        <f>INDEX(人口源表!$1:$1048576,MATCH($B76,人口源表!$A:$A,0),MATCH(AM$1,人口源表!$1:$1,0))-INDEX(城镇人口!$1:$1048576,MATCH($B76,城镇人口!$B:$B,0),MATCH(AM$1,城镇人口!$1:$1,0))</f>
        <v>328572.27149616927</v>
      </c>
      <c r="AN76" s="40">
        <f>INDEX(人口源表!$1:$1048576,MATCH($B76,人口源表!$A:$A,0),MATCH(AN$1,人口源表!$1:$1,0))-INDEX(城镇人口!$1:$1048576,MATCH($B76,城镇人口!$B:$B,0),MATCH(AN$1,城镇人口!$1:$1,0))</f>
        <v>302348.16191493906</v>
      </c>
      <c r="AO76" s="40">
        <f>INDEX(人口源表!$1:$1048576,MATCH($B76,人口源表!$A:$A,0),MATCH(AO$1,人口源表!$1:$1,0))-INDEX(城镇人口!$1:$1048576,MATCH($B76,城镇人口!$B:$B,0),MATCH(AO$1,城镇人口!$1:$1,0))</f>
        <v>276340.6423198469</v>
      </c>
      <c r="AP76" s="40">
        <f>INDEX(人口源表!$1:$1048576,MATCH($B76,人口源表!$A:$A,0),MATCH(AP$1,人口源表!$1:$1,0))-INDEX(城镇人口!$1:$1048576,MATCH($B76,城镇人口!$B:$B,0),MATCH(AP$1,城镇人口!$1:$1,0))</f>
        <v>250548.66051171347</v>
      </c>
      <c r="AQ76" s="40">
        <f>INDEX(人口源表!$1:$1048576,MATCH($B76,人口源表!$A:$A,0),MATCH(AQ$1,人口源表!$1:$1,0))-INDEX(城镇人口!$1:$1048576,MATCH($B76,城镇人口!$B:$B,0),MATCH(AQ$1,城镇人口!$1:$1,0))</f>
        <v>224973.73982740287</v>
      </c>
      <c r="AR76" s="40">
        <f>INDEX(人口源表!$1:$1048576,MATCH($B76,人口源表!$A:$A,0),MATCH(AR$1,人口源表!$1:$1,0))-INDEX(城镇人口!$1:$1048576,MATCH($B76,城镇人口!$B:$B,0),MATCH(AR$1,城镇人口!$1:$1,0))</f>
        <v>199620.68868351448</v>
      </c>
      <c r="AS76" s="40">
        <f>INDEX(人口源表!$1:$1048576,MATCH($B76,人口源表!$A:$A,0),MATCH(AS$1,人口源表!$1:$1,0))-INDEX(城镇人口!$1:$1048576,MATCH($B76,城镇人口!$B:$B,0),MATCH(AS$1,城镇人口!$1:$1,0))</f>
        <v>174498.15514218807</v>
      </c>
      <c r="AT76" s="40">
        <f>INDEX(人口源表!$1:$1048576,MATCH($B76,人口源表!$A:$A,0),MATCH(AT$1,人口源表!$1:$1,0))-INDEX(城镇人口!$1:$1048576,MATCH($B76,城镇人口!$B:$B,0),MATCH(AT$1,城镇人口!$1:$1,0))</f>
        <v>149619.65014937427</v>
      </c>
      <c r="AU76" s="40">
        <f>INDEX(人口源表!$1:$1048576,MATCH($B76,人口源表!$A:$A,0),MATCH(AU$1,人口源表!$1:$1,0))-INDEX(城镇人口!$1:$1048576,MATCH($B76,城镇人口!$B:$B,0),MATCH(AU$1,城镇人口!$1:$1,0))</f>
        <v>125004.18557944149</v>
      </c>
      <c r="AV76" s="40">
        <f>INDEX(人口源表!$1:$1048576,MATCH($B76,人口源表!$A:$A,0),MATCH(AV$1,人口源表!$1:$1,0))-INDEX(城镇人口!$1:$1048576,MATCH($B76,城镇人口!$B:$B,0),MATCH(AV$1,城镇人口!$1:$1,0))</f>
        <v>100676.95428816602</v>
      </c>
    </row>
    <row r="77" spans="1:48" x14ac:dyDescent="0.15">
      <c r="A77" s="4" t="s">
        <v>865</v>
      </c>
      <c r="B77" s="4" t="s">
        <v>176</v>
      </c>
      <c r="C77" s="34">
        <f>VLOOKUP(B77,'[1]2016省城人口总结（根）'!B:C,2,FALSE)/100</f>
        <v>0.73465999999999998</v>
      </c>
      <c r="D77" s="40">
        <f>INDEX(人口源表!$1:$1048576,MATCH($B77,人口源表!$A:$A,0),MATCH(D$1,人口源表!$1:$1,0))-INDEX(城镇人口!$1:$1048576,MATCH($B77,城镇人口!$B:$B,0),MATCH(D$1,城镇人口!$1:$1,0))</f>
        <v>2357735.4425571198</v>
      </c>
      <c r="E77" s="40">
        <f>INDEX(人口源表!$1:$1048576,MATCH($B77,人口源表!$A:$A,0),MATCH(E$1,人口源表!$1:$1,0))-INDEX(城镇人口!$1:$1048576,MATCH($B77,城镇人口!$B:$B,0),MATCH(E$1,城镇人口!$1:$1,0))</f>
        <v>2255443.6325571882</v>
      </c>
      <c r="F77" s="40">
        <f>INDEX(人口源表!$1:$1048576,MATCH($B77,人口源表!$A:$A,0),MATCH(F$1,人口源表!$1:$1,0))-INDEX(城镇人口!$1:$1048576,MATCH($B77,城镇人口!$B:$B,0),MATCH(F$1,城镇人口!$1:$1,0))</f>
        <v>2149439.2854007538</v>
      </c>
      <c r="G77" s="40">
        <f>INDEX(人口源表!$1:$1048576,MATCH($B77,人口源表!$A:$A,0),MATCH(G$1,人口源表!$1:$1,0))-INDEX(城镇人口!$1:$1048576,MATCH($B77,城镇人口!$B:$B,0),MATCH(G$1,城镇人口!$1:$1,0))</f>
        <v>2055466.9036915386</v>
      </c>
      <c r="H77" s="40">
        <f>INDEX(人口源表!$1:$1048576,MATCH($B77,人口源表!$A:$A,0),MATCH(H$1,人口源表!$1:$1,0))-INDEX(城镇人口!$1:$1048576,MATCH($B77,城镇人口!$B:$B,0),MATCH(H$1,城镇人口!$1:$1,0))</f>
        <v>1944195.8885805439</v>
      </c>
      <c r="I77" s="40">
        <f>INDEX(人口源表!$1:$1048576,MATCH($B77,人口源表!$A:$A,0),MATCH(I$1,人口源表!$1:$1,0))-INDEX(城镇人口!$1:$1048576,MATCH($B77,城镇人口!$B:$B,0),MATCH(I$1,城镇人口!$1:$1,0))</f>
        <v>1880245.3530088933</v>
      </c>
      <c r="J77" s="40">
        <f>INDEX(人口源表!$1:$1048576,MATCH($B77,人口源表!$A:$A,0),MATCH(J$1,人口源表!$1:$1,0))-INDEX(城镇人口!$1:$1048576,MATCH($B77,城镇人口!$B:$B,0),MATCH(J$1,城镇人口!$1:$1,0))</f>
        <v>1814951.1510619065</v>
      </c>
      <c r="K77" s="40">
        <f>INDEX(人口源表!$1:$1048576,MATCH($B77,人口源表!$A:$A,0),MATCH(K$1,人口源表!$1:$1,0))-INDEX(城镇人口!$1:$1048576,MATCH($B77,城镇人口!$B:$B,0),MATCH(K$1,城镇人口!$1:$1,0))</f>
        <v>1748210.9351954414</v>
      </c>
      <c r="L77" s="40">
        <f>INDEX(人口源表!$1:$1048576,MATCH($B77,人口源表!$A:$A,0),MATCH(L$1,人口源表!$1:$1,0))-INDEX(城镇人口!$1:$1048576,MATCH($B77,城镇人口!$B:$B,0),MATCH(L$1,城镇人口!$1:$1,0))</f>
        <v>1679944.258328204</v>
      </c>
      <c r="M77" s="40">
        <f>INDEX(人口源表!$1:$1048576,MATCH($B77,人口源表!$A:$A,0),MATCH(M$1,人口源表!$1:$1,0))-INDEX(城镇人口!$1:$1048576,MATCH($B77,城镇人口!$B:$B,0),MATCH(M$1,城镇人口!$1:$1,0))</f>
        <v>1610092.1448611319</v>
      </c>
      <c r="N77" s="40">
        <f>INDEX(人口源表!$1:$1048576,MATCH($B77,人口源表!$A:$A,0),MATCH(N$1,人口源表!$1:$1,0))-INDEX(城镇人口!$1:$1048576,MATCH($B77,城镇人口!$B:$B,0),MATCH(N$1,城镇人口!$1:$1,0))</f>
        <v>1538615.8176812436</v>
      </c>
      <c r="O77" s="40">
        <f>INDEX(人口源表!$1:$1048576,MATCH($B77,人口源表!$A:$A,0),MATCH(O$1,人口源表!$1:$1,0))-INDEX(城镇人口!$1:$1048576,MATCH($B77,城镇人口!$B:$B,0),MATCH(O$1,城镇人口!$1:$1,0))</f>
        <v>1465495.2808327023</v>
      </c>
      <c r="P77" s="40">
        <f>INDEX(人口源表!$1:$1048576,MATCH($B77,人口源表!$A:$A,0),MATCH(P$1,人口源表!$1:$1,0))-INDEX(城镇人口!$1:$1048576,MATCH($B77,城镇人口!$B:$B,0),MATCH(P$1,城镇人口!$1:$1,0))</f>
        <v>1390728.8602404287</v>
      </c>
      <c r="Q77" s="40">
        <f>INDEX(人口源表!$1:$1048576,MATCH($B77,人口源表!$A:$A,0),MATCH(Q$1,人口源表!$1:$1,0))-INDEX(城镇人口!$1:$1048576,MATCH($B77,城镇人口!$B:$B,0),MATCH(Q$1,城镇人口!$1:$1,0))</f>
        <v>1314331.6625677021</v>
      </c>
      <c r="R77" s="40">
        <f>INDEX(人口源表!$1:$1048576,MATCH($B77,人口源表!$A:$A,0),MATCH(R$1,人口源表!$1:$1,0))-INDEX(城镇人口!$1:$1048576,MATCH($B77,城镇人口!$B:$B,0),MATCH(R$1,城镇人口!$1:$1,0))</f>
        <v>1236334.2280350281</v>
      </c>
      <c r="S77" s="40">
        <f>INDEX(人口源表!$1:$1048576,MATCH($B77,人口源表!$A:$A,0),MATCH(S$1,人口源表!$1:$1,0))-INDEX(城镇人口!$1:$1048576,MATCH($B77,城镇人口!$B:$B,0),MATCH(S$1,城镇人口!$1:$1,0))</f>
        <v>1197556.3929459099</v>
      </c>
      <c r="T77" s="40">
        <f>INDEX(人口源表!$1:$1048576,MATCH($B77,人口源表!$A:$A,0),MATCH(T$1,人口源表!$1:$1,0))-INDEX(城镇人口!$1:$1048576,MATCH($B77,城镇人口!$B:$B,0),MATCH(T$1,城镇人口!$1:$1,0))</f>
        <v>1157993.2800786113</v>
      </c>
      <c r="U77" s="40">
        <f>INDEX(人口源表!$1:$1048576,MATCH($B77,人口源表!$A:$A,0),MATCH(U$1,人口源表!$1:$1,0))-INDEX(城镇人口!$1:$1048576,MATCH($B77,城镇人口!$B:$B,0),MATCH(U$1,城镇人口!$1:$1,0))</f>
        <v>1117673.803258108</v>
      </c>
      <c r="V77" s="40">
        <f>INDEX(人口源表!$1:$1048576,MATCH($B77,人口源表!$A:$A,0),MATCH(V$1,人口源表!$1:$1,0))-INDEX(城镇人口!$1:$1048576,MATCH($B77,城镇人口!$B:$B,0),MATCH(V$1,城镇人口!$1:$1,0))</f>
        <v>1076633.7702866523</v>
      </c>
      <c r="W77" s="40">
        <f>INDEX(人口源表!$1:$1048576,MATCH($B77,人口源表!$A:$A,0),MATCH(W$1,人口源表!$1:$1,0))-INDEX(城镇人口!$1:$1048576,MATCH($B77,城镇人口!$B:$B,0),MATCH(W$1,城镇人口!$1:$1,0))</f>
        <v>1034915.2756979764</v>
      </c>
      <c r="X77" s="40">
        <f>INDEX(人口源表!$1:$1048576,MATCH($B77,人口源表!$A:$A,0),MATCH(X$1,人口源表!$1:$1,0))-INDEX(城镇人口!$1:$1048576,MATCH($B77,城镇人口!$B:$B,0),MATCH(X$1,城镇人口!$1:$1,0))</f>
        <v>992566.05586344004</v>
      </c>
      <c r="Y77" s="40">
        <f>INDEX(人口源表!$1:$1048576,MATCH($B77,人口源表!$A:$A,0),MATCH(Y$1,人口源表!$1:$1,0))-INDEX(城镇人口!$1:$1048576,MATCH($B77,城镇人口!$B:$B,0),MATCH(Y$1,城镇人口!$1:$1,0))</f>
        <v>949638.50289952569</v>
      </c>
      <c r="Z77" s="40">
        <f>INDEX(人口源表!$1:$1048576,MATCH($B77,人口源表!$A:$A,0),MATCH(Z$1,人口源表!$1:$1,0))-INDEX(城镇人口!$1:$1048576,MATCH($B77,城镇人口!$B:$B,0),MATCH(Z$1,城镇人口!$1:$1,0))</f>
        <v>906188.8171287626</v>
      </c>
      <c r="AA77" s="40">
        <f>INDEX(人口源表!$1:$1048576,MATCH($B77,人口源表!$A:$A,0),MATCH(AA$1,人口源表!$1:$1,0))-INDEX(城镇人口!$1:$1048576,MATCH($B77,城镇人口!$B:$B,0),MATCH(AA$1,城镇人口!$1:$1,0))</f>
        <v>862276.91108133271</v>
      </c>
      <c r="AB77" s="40">
        <f>INDEX(人口源表!$1:$1048576,MATCH($B77,人口源表!$A:$A,0),MATCH(AB$1,人口源表!$1:$1,0))-INDEX(城镇人口!$1:$1048576,MATCH($B77,城镇人口!$B:$B,0),MATCH(AB$1,城镇人口!$1:$1,0))</f>
        <v>817964.53789761849</v>
      </c>
      <c r="AC77" s="40">
        <f>INDEX(人口源表!$1:$1048576,MATCH($B77,人口源表!$A:$A,0),MATCH(AC$1,人口源表!$1:$1,0))-INDEX(城镇人口!$1:$1048576,MATCH($B77,城镇人口!$B:$B,0),MATCH(AC$1,城镇人口!$1:$1,0))</f>
        <v>783788.05448842607</v>
      </c>
      <c r="AD77" s="40">
        <f>INDEX(人口源表!$1:$1048576,MATCH($B77,人口源表!$A:$A,0),MATCH(AD$1,人口源表!$1:$1,0))-INDEX(城镇人口!$1:$1048576,MATCH($B77,城镇人口!$B:$B,0),MATCH(AD$1,城镇人口!$1:$1,0))</f>
        <v>749369.83753130212</v>
      </c>
      <c r="AE77" s="40">
        <f>INDEX(人口源表!$1:$1048576,MATCH($B77,人口源表!$A:$A,0),MATCH(AE$1,人口源表!$1:$1,0))-INDEX(城镇人口!$1:$1048576,MATCH($B77,城镇人口!$B:$B,0),MATCH(AE$1,城镇人口!$1:$1,0))</f>
        <v>714762.58161644638</v>
      </c>
      <c r="AF77" s="40">
        <f>INDEX(人口源表!$1:$1048576,MATCH($B77,人口源表!$A:$A,0),MATCH(AF$1,人口源表!$1:$1,0))-INDEX(城镇人口!$1:$1048576,MATCH($B77,城镇人口!$B:$B,0),MATCH(AF$1,城镇人口!$1:$1,0))</f>
        <v>680019.24562014639</v>
      </c>
      <c r="AG77" s="40">
        <f>INDEX(人口源表!$1:$1048576,MATCH($B77,人口源表!$A:$A,0),MATCH(AG$1,人口源表!$1:$1,0))-INDEX(城镇人口!$1:$1048576,MATCH($B77,城镇人口!$B:$B,0),MATCH(AG$1,城镇人口!$1:$1,0))</f>
        <v>645192.15403602086</v>
      </c>
      <c r="AH77" s="40">
        <f>INDEX(人口源表!$1:$1048576,MATCH($B77,人口源表!$A:$A,0),MATCH(AH$1,人口源表!$1:$1,0))-INDEX(城镇人口!$1:$1048576,MATCH($B77,城镇人口!$B:$B,0),MATCH(AH$1,城镇人口!$1:$1,0))</f>
        <v>610332.22031006031</v>
      </c>
      <c r="AI77" s="40">
        <f>INDEX(人口源表!$1:$1048576,MATCH($B77,人口源表!$A:$A,0),MATCH(AI$1,人口源表!$1:$1,0))-INDEX(城镇人口!$1:$1048576,MATCH($B77,城镇人口!$B:$B,0),MATCH(AI$1,城镇人口!$1:$1,0))</f>
        <v>575488.45753256977</v>
      </c>
      <c r="AJ77" s="40">
        <f>INDEX(人口源表!$1:$1048576,MATCH($B77,人口源表!$A:$A,0),MATCH(AJ$1,人口源表!$1:$1,0))-INDEX(城镇人口!$1:$1048576,MATCH($B77,城镇人口!$B:$B,0),MATCH(AJ$1,城镇人口!$1:$1,0))</f>
        <v>540707.3803667333</v>
      </c>
      <c r="AK77" s="40">
        <f>INDEX(人口源表!$1:$1048576,MATCH($B77,人口源表!$A:$A,0),MATCH(AK$1,人口源表!$1:$1,0))-INDEX(城镇人口!$1:$1048576,MATCH($B77,城镇人口!$B:$B,0),MATCH(AK$1,城镇人口!$1:$1,0))</f>
        <v>506032.2664192412</v>
      </c>
      <c r="AL77" s="40">
        <f>INDEX(人口源表!$1:$1048576,MATCH($B77,人口源表!$A:$A,0),MATCH(AL$1,人口源表!$1:$1,0))-INDEX(城镇人口!$1:$1048576,MATCH($B77,城镇人口!$B:$B,0),MATCH(AL$1,城镇人口!$1:$1,0))</f>
        <v>471502.37897278368</v>
      </c>
      <c r="AM77" s="40">
        <f>INDEX(人口源表!$1:$1048576,MATCH($B77,人口源表!$A:$A,0),MATCH(AM$1,人口源表!$1:$1,0))-INDEX(城镇人口!$1:$1048576,MATCH($B77,城镇人口!$B:$B,0),MATCH(AM$1,城镇人口!$1:$1,0))</f>
        <v>437152.5672172755</v>
      </c>
      <c r="AN77" s="40">
        <f>INDEX(人口源表!$1:$1048576,MATCH($B77,人口源表!$A:$A,0),MATCH(AN$1,人口源表!$1:$1,0))-INDEX(城镇人口!$1:$1048576,MATCH($B77,城镇人口!$B:$B,0),MATCH(AN$1,城镇人口!$1:$1,0))</f>
        <v>403012.208482638</v>
      </c>
      <c r="AO77" s="40">
        <f>INDEX(人口源表!$1:$1048576,MATCH($B77,人口源表!$A:$A,0),MATCH(AO$1,人口源表!$1:$1,0))-INDEX(城镇人口!$1:$1048576,MATCH($B77,城镇人口!$B:$B,0),MATCH(AO$1,城镇人口!$1:$1,0))</f>
        <v>369104.87699575536</v>
      </c>
      <c r="AP77" s="40">
        <f>INDEX(人口源表!$1:$1048576,MATCH($B77,人口源表!$A:$A,0),MATCH(AP$1,人口源表!$1:$1,0))-INDEX(城镇人口!$1:$1048576,MATCH($B77,城镇人口!$B:$B,0),MATCH(AP$1,城镇人口!$1:$1,0))</f>
        <v>335447.43536468782</v>
      </c>
      <c r="AQ77" s="40">
        <f>INDEX(人口源表!$1:$1048576,MATCH($B77,人口源表!$A:$A,0),MATCH(AQ$1,人口源表!$1:$1,0))-INDEX(城镇人口!$1:$1048576,MATCH($B77,城镇人口!$B:$B,0),MATCH(AQ$1,城镇人口!$1:$1,0))</f>
        <v>302049.34256803431</v>
      </c>
      <c r="AR77" s="40">
        <f>INDEX(人口源表!$1:$1048576,MATCH($B77,人口源表!$A:$A,0),MATCH(AR$1,人口源表!$1:$1,0))-INDEX(城镇人口!$1:$1048576,MATCH($B77,城镇人口!$B:$B,0),MATCH(AR$1,城镇人口!$1:$1,0))</f>
        <v>268912.01599871181</v>
      </c>
      <c r="AS77" s="40">
        <f>INDEX(人口源表!$1:$1048576,MATCH($B77,人口源表!$A:$A,0),MATCH(AS$1,人口源表!$1:$1,0))-INDEX(城镇人口!$1:$1048576,MATCH($B77,城镇人口!$B:$B,0),MATCH(AS$1,城镇人口!$1:$1,0))</f>
        <v>236028.00632884912</v>
      </c>
      <c r="AT77" s="40">
        <f>INDEX(人口源表!$1:$1048576,MATCH($B77,人口源表!$A:$A,0),MATCH(AT$1,人口源表!$1:$1,0))-INDEX(城镇人口!$1:$1048576,MATCH($B77,城镇人口!$B:$B,0),MATCH(AT$1,城镇人口!$1:$1,0))</f>
        <v>203380.41812218539</v>
      </c>
      <c r="AU77" s="40">
        <f>INDEX(人口源表!$1:$1048576,MATCH($B77,人口源表!$A:$A,0),MATCH(AU$1,人口源表!$1:$1,0))-INDEX(城镇人口!$1:$1048576,MATCH($B77,城镇人口!$B:$B,0),MATCH(AU$1,城镇人口!$1:$1,0))</f>
        <v>170941.97492334619</v>
      </c>
      <c r="AV77" s="40">
        <f>INDEX(人口源表!$1:$1048576,MATCH($B77,人口源表!$A:$A,0),MATCH(AV$1,人口源表!$1:$1,0))-INDEX(城镇人口!$1:$1048576,MATCH($B77,城镇人口!$B:$B,0),MATCH(AV$1,城镇人口!$1:$1,0))</f>
        <v>138674.47241066024</v>
      </c>
    </row>
    <row r="78" spans="1:48" x14ac:dyDescent="0.15">
      <c r="A78" s="4" t="s">
        <v>865</v>
      </c>
      <c r="B78" s="4" t="s">
        <v>178</v>
      </c>
      <c r="C78" s="34">
        <f>VLOOKUP(B78,'[1]2016省城人口总结（根）'!B:C,2,FALSE)/100</f>
        <v>0.73465999999999998</v>
      </c>
      <c r="D78" s="40">
        <f>INDEX(人口源表!$1:$1048576,MATCH($B78,人口源表!$A:$A,0),MATCH(D$1,人口源表!$1:$1,0))-INDEX(城镇人口!$1:$1048576,MATCH($B78,城镇人口!$B:$B,0),MATCH(D$1,城镇人口!$1:$1,0))</f>
        <v>1267898.2562867664</v>
      </c>
      <c r="E78" s="40">
        <f>INDEX(人口源表!$1:$1048576,MATCH($B78,人口源表!$A:$A,0),MATCH(E$1,人口源表!$1:$1,0))-INDEX(城镇人口!$1:$1048576,MATCH($B78,城镇人口!$B:$B,0),MATCH(E$1,城镇人口!$1:$1,0))</f>
        <v>1214562.9695302136</v>
      </c>
      <c r="F78" s="40">
        <f>INDEX(人口源表!$1:$1048576,MATCH($B78,人口源表!$A:$A,0),MATCH(F$1,人口源表!$1:$1,0))-INDEX(城镇人口!$1:$1048576,MATCH($B78,城镇人口!$B:$B,0),MATCH(F$1,城镇人口!$1:$1,0))</f>
        <v>1158941.8931655912</v>
      </c>
      <c r="G78" s="40">
        <f>INDEX(人口源表!$1:$1048576,MATCH($B78,人口源表!$A:$A,0),MATCH(G$1,人口源表!$1:$1,0))-INDEX(城镇人口!$1:$1048576,MATCH($B78,城镇人口!$B:$B,0),MATCH(G$1,城镇人口!$1:$1,0))</f>
        <v>1189506.6118937787</v>
      </c>
      <c r="H78" s="40">
        <f>INDEX(人口源表!$1:$1048576,MATCH($B78,人口源表!$A:$A,0),MATCH(H$1,人口源表!$1:$1,0))-INDEX(城镇人口!$1:$1048576,MATCH($B78,城镇人口!$B:$B,0),MATCH(H$1,城镇人口!$1:$1,0))</f>
        <v>1129671.6683542002</v>
      </c>
      <c r="I78" s="40">
        <f>INDEX(人口源表!$1:$1048576,MATCH($B78,人口源表!$A:$A,0),MATCH(I$1,人口源表!$1:$1,0))-INDEX(城镇人口!$1:$1048576,MATCH($B78,城镇人口!$B:$B,0),MATCH(I$1,城镇人口!$1:$1,0))</f>
        <v>1095347.7599830255</v>
      </c>
      <c r="J78" s="40">
        <f>INDEX(人口源表!$1:$1048576,MATCH($B78,人口源表!$A:$A,0),MATCH(J$1,人口源表!$1:$1,0))-INDEX(城镇人口!$1:$1048576,MATCH($B78,城镇人口!$B:$B,0),MATCH(J$1,城镇人口!$1:$1,0))</f>
        <v>1058701.9927062476</v>
      </c>
      <c r="K78" s="40">
        <f>INDEX(人口源表!$1:$1048576,MATCH($B78,人口源表!$A:$A,0),MATCH(K$1,人口源表!$1:$1,0))-INDEX(城镇人口!$1:$1048576,MATCH($B78,城镇人口!$B:$B,0),MATCH(K$1,城镇人口!$1:$1,0))</f>
        <v>1019975.721814516</v>
      </c>
      <c r="L78" s="40">
        <f>INDEX(人口源表!$1:$1048576,MATCH($B78,人口源表!$A:$A,0),MATCH(L$1,人口源表!$1:$1,0))-INDEX(城镇人口!$1:$1048576,MATCH($B78,城镇人口!$B:$B,0),MATCH(L$1,城镇人口!$1:$1,0))</f>
        <v>979394.78998152539</v>
      </c>
      <c r="M78" s="40">
        <f>INDEX(人口源表!$1:$1048576,MATCH($B78,人口源表!$A:$A,0),MATCH(M$1,人口源表!$1:$1,0))-INDEX(城镇人口!$1:$1048576,MATCH($B78,城镇人口!$B:$B,0),MATCH(M$1,城镇人口!$1:$1,0))</f>
        <v>937170.8473372953</v>
      </c>
      <c r="N78" s="40">
        <f>INDEX(人口源表!$1:$1048576,MATCH($B78,人口源表!$A:$A,0),MATCH(N$1,人口源表!$1:$1,0))-INDEX(城镇人口!$1:$1048576,MATCH($B78,城镇人口!$B:$B,0),MATCH(N$1,城镇人口!$1:$1,0))</f>
        <v>893500.94889227673</v>
      </c>
      <c r="O78" s="40">
        <f>INDEX(人口源表!$1:$1048576,MATCH($B78,人口源表!$A:$A,0),MATCH(O$1,人口源表!$1:$1,0))-INDEX(城镇人口!$1:$1048576,MATCH($B78,城镇人口!$B:$B,0),MATCH(O$1,城镇人口!$1:$1,0))</f>
        <v>848567.83502371889</v>
      </c>
      <c r="P78" s="40">
        <f>INDEX(人口源表!$1:$1048576,MATCH($B78,人口源表!$A:$A,0),MATCH(P$1,人口源表!$1:$1,0))-INDEX(城镇人口!$1:$1048576,MATCH($B78,城镇人口!$B:$B,0),MATCH(P$1,城镇人口!$1:$1,0))</f>
        <v>802541.47004887834</v>
      </c>
      <c r="Q78" s="40">
        <f>INDEX(人口源表!$1:$1048576,MATCH($B78,人口源表!$A:$A,0),MATCH(Q$1,人口源表!$1:$1,0))-INDEX(城镇人口!$1:$1048576,MATCH($B78,城镇人口!$B:$B,0),MATCH(Q$1,城镇人口!$1:$1,0))</f>
        <v>755577.99424213916</v>
      </c>
      <c r="R78" s="40">
        <f>INDEX(人口源表!$1:$1048576,MATCH($B78,人口源表!$A:$A,0),MATCH(R$1,人口源表!$1:$1,0))-INDEX(城镇人口!$1:$1048576,MATCH($B78,城镇人口!$B:$B,0),MATCH(R$1,城镇人口!$1:$1,0))</f>
        <v>707821.25852769148</v>
      </c>
      <c r="S78" s="40">
        <f>INDEX(人口源表!$1:$1048576,MATCH($B78,人口源表!$A:$A,0),MATCH(S$1,人口源表!$1:$1,0))-INDEX(城镇人口!$1:$1048576,MATCH($B78,城镇人口!$B:$B,0),MATCH(S$1,城镇人口!$1:$1,0))</f>
        <v>682645.84087423887</v>
      </c>
      <c r="T78" s="40">
        <f>INDEX(人口源表!$1:$1048576,MATCH($B78,人口源表!$A:$A,0),MATCH(T$1,人口源表!$1:$1,0))-INDEX(城镇人口!$1:$1048576,MATCH($B78,城镇人口!$B:$B,0),MATCH(T$1,城镇人口!$1:$1,0))</f>
        <v>657123.10419589374</v>
      </c>
      <c r="U78" s="40">
        <f>INDEX(人口源表!$1:$1048576,MATCH($B78,人口源表!$A:$A,0),MATCH(U$1,人口源表!$1:$1,0))-INDEX(城镇人口!$1:$1048576,MATCH($B78,城镇人口!$B:$B,0),MATCH(U$1,城镇人口!$1:$1,0))</f>
        <v>631327.60018552002</v>
      </c>
      <c r="V78" s="40">
        <f>INDEX(人口源表!$1:$1048576,MATCH($B78,人口源表!$A:$A,0),MATCH(V$1,人口源表!$1:$1,0))-INDEX(城镇人口!$1:$1048576,MATCH($B78,城镇人口!$B:$B,0),MATCH(V$1,城镇人口!$1:$1,0))</f>
        <v>605326.77198177483</v>
      </c>
      <c r="W78" s="40">
        <f>INDEX(人口源表!$1:$1048576,MATCH($B78,人口源表!$A:$A,0),MATCH(W$1,人口源表!$1:$1,0))-INDEX(城镇人口!$1:$1048576,MATCH($B78,城镇人口!$B:$B,0),MATCH(W$1,城镇人口!$1:$1,0))</f>
        <v>579181.86108273454</v>
      </c>
      <c r="X78" s="40">
        <f>INDEX(人口源表!$1:$1048576,MATCH($B78,人口源表!$A:$A,0),MATCH(X$1,人口源表!$1:$1,0))-INDEX(城镇人口!$1:$1048576,MATCH($B78,城镇人口!$B:$B,0),MATCH(X$1,城镇人口!$1:$1,0))</f>
        <v>552947.63183943741</v>
      </c>
      <c r="Y78" s="40">
        <f>INDEX(人口源表!$1:$1048576,MATCH($B78,人口源表!$A:$A,0),MATCH(Y$1,人口源表!$1:$1,0))-INDEX(城镇人口!$1:$1048576,MATCH($B78,城镇人口!$B:$B,0),MATCH(Y$1,城镇人口!$1:$1,0))</f>
        <v>526673.04207758512</v>
      </c>
      <c r="Z78" s="40">
        <f>INDEX(人口源表!$1:$1048576,MATCH($B78,人口源表!$A:$A,0),MATCH(Z$1,人口源表!$1:$1,0))-INDEX(城镇人口!$1:$1048576,MATCH($B78,城镇人口!$B:$B,0),MATCH(Z$1,城镇人口!$1:$1,0))</f>
        <v>500401.45264348201</v>
      </c>
      <c r="AA78" s="40">
        <f>INDEX(人口源表!$1:$1048576,MATCH($B78,人口源表!$A:$A,0),MATCH(AA$1,人口源表!$1:$1,0))-INDEX(城镇人口!$1:$1048576,MATCH($B78,城镇人口!$B:$B,0),MATCH(AA$1,城镇人口!$1:$1,0))</f>
        <v>474171.05285217706</v>
      </c>
      <c r="AB78" s="40">
        <f>INDEX(人口源表!$1:$1048576,MATCH($B78,人口源表!$A:$A,0),MATCH(AB$1,人口源表!$1:$1,0))-INDEX(城镇人口!$1:$1048576,MATCH($B78,城镇人口!$B:$B,0),MATCH(AB$1,城镇人口!$1:$1,0))</f>
        <v>448015.08908009809</v>
      </c>
      <c r="AC78" s="40">
        <f>INDEX(人口源表!$1:$1048576,MATCH($B78,人口源表!$A:$A,0),MATCH(AC$1,人口源表!$1:$1,0))-INDEX(城镇人口!$1:$1048576,MATCH($B78,城镇人口!$B:$B,0),MATCH(AC$1,城镇人口!$1:$1,0))</f>
        <v>427676.75209016819</v>
      </c>
      <c r="AD78" s="40">
        <f>INDEX(人口源表!$1:$1048576,MATCH($B78,人口源表!$A:$A,0),MATCH(AD$1,人口源表!$1:$1,0))-INDEX(城镇人口!$1:$1048576,MATCH($B78,城镇人口!$B:$B,0),MATCH(AD$1,城镇人口!$1:$1,0))</f>
        <v>407441.83252572268</v>
      </c>
      <c r="AE78" s="40">
        <f>INDEX(人口源表!$1:$1048576,MATCH($B78,人口源表!$A:$A,0),MATCH(AE$1,人口源表!$1:$1,0))-INDEX(城镇人口!$1:$1048576,MATCH($B78,城镇人口!$B:$B,0),MATCH(AE$1,城镇人口!$1:$1,0))</f>
        <v>387328.56617510412</v>
      </c>
      <c r="AF78" s="40">
        <f>INDEX(人口源表!$1:$1048576,MATCH($B78,人口源表!$A:$A,0),MATCH(AF$1,人口源表!$1:$1,0))-INDEX(城镇人口!$1:$1048576,MATCH($B78,城镇人口!$B:$B,0),MATCH(AF$1,城镇人口!$1:$1,0))</f>
        <v>367351.96840837877</v>
      </c>
      <c r="AG78" s="40">
        <f>INDEX(人口源表!$1:$1048576,MATCH($B78,人口源表!$A:$A,0),MATCH(AG$1,人口源表!$1:$1,0))-INDEX(城镇人口!$1:$1048576,MATCH($B78,城镇人口!$B:$B,0),MATCH(AG$1,城镇人口!$1:$1,0))</f>
        <v>347524.49912304431</v>
      </c>
      <c r="AH78" s="40">
        <f>INDEX(人口源表!$1:$1048576,MATCH($B78,人口源表!$A:$A,0),MATCH(AH$1,人口源表!$1:$1,0))-INDEX(城镇人口!$1:$1048576,MATCH($B78,城镇人口!$B:$B,0),MATCH(AH$1,城镇人口!$1:$1,0))</f>
        <v>327855.89360982832</v>
      </c>
      <c r="AI78" s="40">
        <f>INDEX(人口源表!$1:$1048576,MATCH($B78,人口源表!$A:$A,0),MATCH(AI$1,人口源表!$1:$1,0))-INDEX(城镇人口!$1:$1048576,MATCH($B78,城镇人口!$B:$B,0),MATCH(AI$1,城镇人口!$1:$1,0))</f>
        <v>308353.87965673581</v>
      </c>
      <c r="AJ78" s="40">
        <f>INDEX(人口源表!$1:$1048576,MATCH($B78,人口源表!$A:$A,0),MATCH(AJ$1,人口源表!$1:$1,0))-INDEX(城镇人口!$1:$1048576,MATCH($B78,城镇人口!$B:$B,0),MATCH(AJ$1,城镇人口!$1:$1,0))</f>
        <v>289024.17595130298</v>
      </c>
      <c r="AK78" s="40">
        <f>INDEX(人口源表!$1:$1048576,MATCH($B78,人口源表!$A:$A,0),MATCH(AK$1,人口源表!$1:$1,0))-INDEX(城镇人口!$1:$1048576,MATCH($B78,城镇人口!$B:$B,0),MATCH(AK$1,城镇人口!$1:$1,0))</f>
        <v>269870.91427067667</v>
      </c>
      <c r="AL78" s="40">
        <f>INDEX(人口源表!$1:$1048576,MATCH($B78,人口源表!$A:$A,0),MATCH(AL$1,人口源表!$1:$1,0))-INDEX(城镇人口!$1:$1048576,MATCH($B78,城镇人口!$B:$B,0),MATCH(AL$1,城镇人口!$1:$1,0))</f>
        <v>250896.81275771931</v>
      </c>
      <c r="AM78" s="40">
        <f>INDEX(人口源表!$1:$1048576,MATCH($B78,人口源表!$A:$A,0),MATCH(AM$1,人口源表!$1:$1,0))-INDEX(城镇人口!$1:$1048576,MATCH($B78,城镇人口!$B:$B,0),MATCH(AM$1,城镇人口!$1:$1,0))</f>
        <v>232103.590694529</v>
      </c>
      <c r="AN78" s="40">
        <f>INDEX(人口源表!$1:$1048576,MATCH($B78,人口源表!$A:$A,0),MATCH(AN$1,人口源表!$1:$1,0))-INDEX(城镇人口!$1:$1048576,MATCH($B78,城镇人口!$B:$B,0),MATCH(AN$1,城镇人口!$1:$1,0))</f>
        <v>213492.29856867064</v>
      </c>
      <c r="AO78" s="40">
        <f>INDEX(人口源表!$1:$1048576,MATCH($B78,人口源表!$A:$A,0),MATCH(AO$1,人口源表!$1:$1,0))-INDEX(城镇人口!$1:$1048576,MATCH($B78,城镇人口!$B:$B,0),MATCH(AO$1,城镇人口!$1:$1,0))</f>
        <v>195063.37969928607</v>
      </c>
      <c r="AP78" s="40">
        <f>INDEX(人口源表!$1:$1048576,MATCH($B78,人口源表!$A:$A,0),MATCH(AP$1,人口源表!$1:$1,0))-INDEX(城镇人口!$1:$1048576,MATCH($B78,城镇人口!$B:$B,0),MATCH(AP$1,城镇人口!$1:$1,0))</f>
        <v>176817.26203063969</v>
      </c>
      <c r="AQ78" s="40">
        <f>INDEX(人口源表!$1:$1048576,MATCH($B78,人口源表!$A:$A,0),MATCH(AQ$1,人口源表!$1:$1,0))-INDEX(城镇人口!$1:$1048576,MATCH($B78,城镇人口!$B:$B,0),MATCH(AQ$1,城镇人口!$1:$1,0))</f>
        <v>158754.47907795105</v>
      </c>
      <c r="AR78" s="40">
        <f>INDEX(人口源表!$1:$1048576,MATCH($B78,人口源表!$A:$A,0),MATCH(AR$1,人口源表!$1:$1,0))-INDEX(城镇人口!$1:$1048576,MATCH($B78,城镇人口!$B:$B,0),MATCH(AR$1,城镇人口!$1:$1,0))</f>
        <v>140876.03514240775</v>
      </c>
      <c r="AS78" s="40">
        <f>INDEX(人口源表!$1:$1048576,MATCH($B78,人口源表!$A:$A,0),MATCH(AS$1,人口源表!$1:$1,0))-INDEX(城镇人口!$1:$1048576,MATCH($B78,城镇人口!$B:$B,0),MATCH(AS$1,城镇人口!$1:$1,0))</f>
        <v>123183.7795027243</v>
      </c>
      <c r="AT78" s="40">
        <f>INDEX(人口源表!$1:$1048576,MATCH($B78,人口源表!$A:$A,0),MATCH(AT$1,人口源表!$1:$1,0))-INDEX(城镇人口!$1:$1048576,MATCH($B78,城镇人口!$B:$B,0),MATCH(AT$1,城镇人口!$1:$1,0))</f>
        <v>105680.62279248796</v>
      </c>
      <c r="AU78" s="40">
        <f>INDEX(人口源表!$1:$1048576,MATCH($B78,人口源表!$A:$A,0),MATCH(AU$1,人口源表!$1:$1,0))-INDEX(城镇人口!$1:$1048576,MATCH($B78,城镇人口!$B:$B,0),MATCH(AU$1,城镇人口!$1:$1,0))</f>
        <v>88370.882232165895</v>
      </c>
      <c r="AV78" s="40">
        <f>INDEX(人口源表!$1:$1048576,MATCH($B78,人口源表!$A:$A,0),MATCH(AV$1,人口源表!$1:$1,0))-INDEX(城镇人口!$1:$1048576,MATCH($B78,城镇人口!$B:$B,0),MATCH(AV$1,城镇人口!$1:$1,0))</f>
        <v>71260.7112094732</v>
      </c>
    </row>
    <row r="79" spans="1:48" x14ac:dyDescent="0.15">
      <c r="A79" s="4" t="s">
        <v>865</v>
      </c>
      <c r="B79" s="4" t="s">
        <v>180</v>
      </c>
      <c r="C79" s="34">
        <f>VLOOKUP(B79,'[1]2016省城人口总结（根）'!B:C,2,FALSE)/100</f>
        <v>0.76852000000000009</v>
      </c>
      <c r="D79" s="40">
        <f>INDEX(人口源表!$1:$1048576,MATCH($B79,人口源表!$A:$A,0),MATCH(D$1,人口源表!$1:$1,0))-INDEX(城镇人口!$1:$1048576,MATCH($B79,城镇人口!$B:$B,0),MATCH(D$1,城镇人口!$1:$1,0))</f>
        <v>2580247.8168462012</v>
      </c>
      <c r="E79" s="40">
        <f>INDEX(人口源表!$1:$1048576,MATCH($B79,人口源表!$A:$A,0),MATCH(E$1,人口源表!$1:$1,0))-INDEX(城镇人口!$1:$1048576,MATCH($B79,城镇人口!$B:$B,0),MATCH(E$1,城镇人口!$1:$1,0))</f>
        <v>2456483.0873783119</v>
      </c>
      <c r="F79" s="40">
        <f>INDEX(人口源表!$1:$1048576,MATCH($B79,人口源表!$A:$A,0),MATCH(F$1,人口源表!$1:$1,0))-INDEX(城镇人口!$1:$1048576,MATCH($B79,城镇人口!$B:$B,0),MATCH(F$1,城镇人口!$1:$1,0))</f>
        <v>2325981.2175505217</v>
      </c>
      <c r="G79" s="40">
        <f>INDEX(人口源表!$1:$1048576,MATCH($B79,人口源表!$A:$A,0),MATCH(G$1,人口源表!$1:$1,0))-INDEX(城镇人口!$1:$1048576,MATCH($B79,城镇人口!$B:$B,0),MATCH(G$1,城镇人口!$1:$1,0))</f>
        <v>2408086.1642462164</v>
      </c>
      <c r="H79" s="40">
        <f>INDEX(人口源表!$1:$1048576,MATCH($B79,人口源表!$A:$A,0),MATCH(H$1,人口源表!$1:$1,0))-INDEX(城镇人口!$1:$1048576,MATCH($B79,城镇人口!$B:$B,0),MATCH(H$1,城镇人口!$1:$1,0))</f>
        <v>2266824.4007082582</v>
      </c>
      <c r="I79" s="40">
        <f>INDEX(人口源表!$1:$1048576,MATCH($B79,人口源表!$A:$A,0),MATCH(I$1,人口源表!$1:$1,0))-INDEX(城镇人口!$1:$1048576,MATCH($B79,城镇人口!$B:$B,0),MATCH(I$1,城镇人口!$1:$1,0))</f>
        <v>2187213.3591983523</v>
      </c>
      <c r="J79" s="40">
        <f>INDEX(人口源表!$1:$1048576,MATCH($B79,人口源表!$A:$A,0),MATCH(J$1,人口源表!$1:$1,0))-INDEX(城镇人口!$1:$1048576,MATCH($B79,城镇人口!$B:$B,0),MATCH(J$1,城镇人口!$1:$1,0))</f>
        <v>2099790.4488880113</v>
      </c>
      <c r="K79" s="40">
        <f>INDEX(人口源表!$1:$1048576,MATCH($B79,人口源表!$A:$A,0),MATCH(K$1,人口源表!$1:$1,0))-INDEX(城镇人口!$1:$1048576,MATCH($B79,城镇人口!$B:$B,0),MATCH(K$1,城镇人口!$1:$1,0))</f>
        <v>2005550.252304377</v>
      </c>
      <c r="L79" s="40">
        <f>INDEX(人口源表!$1:$1048576,MATCH($B79,人口源表!$A:$A,0),MATCH(L$1,人口源表!$1:$1,0))-INDEX(城镇人口!$1:$1048576,MATCH($B79,城镇人口!$B:$B,0),MATCH(L$1,城镇人口!$1:$1,0))</f>
        <v>1905401.3227446172</v>
      </c>
      <c r="M79" s="40">
        <f>INDEX(人口源表!$1:$1048576,MATCH($B79,人口源表!$A:$A,0),MATCH(M$1,人口源表!$1:$1,0))-INDEX(城镇人口!$1:$1048576,MATCH($B79,城镇人口!$B:$B,0),MATCH(M$1,城镇人口!$1:$1,0))</f>
        <v>1800169.7614614889</v>
      </c>
      <c r="N79" s="40">
        <f>INDEX(人口源表!$1:$1048576,MATCH($B79,人口源表!$A:$A,0),MATCH(N$1,人口源表!$1:$1,0))-INDEX(城镇人口!$1:$1048576,MATCH($B79,城镇人口!$B:$B,0),MATCH(N$1,城镇人口!$1:$1,0))</f>
        <v>1690601.9323208686</v>
      </c>
      <c r="O79" s="40">
        <f>INDEX(人口源表!$1:$1048576,MATCH($B79,人口源表!$A:$A,0),MATCH(O$1,人口源表!$1:$1,0))-INDEX(城镇人口!$1:$1048576,MATCH($B79,城镇人口!$B:$B,0),MATCH(O$1,城镇人口!$1:$1,0))</f>
        <v>1577367.6241771504</v>
      </c>
      <c r="P79" s="40">
        <f>INDEX(人口源表!$1:$1048576,MATCH($B79,人口源表!$A:$A,0),MATCH(P$1,人口源表!$1:$1,0))-INDEX(城镇人口!$1:$1048576,MATCH($B79,城镇人口!$B:$B,0),MATCH(P$1,城镇人口!$1:$1,0))</f>
        <v>1461063.5439009555</v>
      </c>
      <c r="Q79" s="40">
        <f>INDEX(人口源表!$1:$1048576,MATCH($B79,人口源表!$A:$A,0),MATCH(Q$1,人口源表!$1:$1,0))-INDEX(城镇人口!$1:$1048576,MATCH($B79,城镇人口!$B:$B,0),MATCH(Q$1,城镇人口!$1:$1,0))</f>
        <v>1342216.2117399555</v>
      </c>
      <c r="R79" s="40">
        <f>INDEX(人口源表!$1:$1048576,MATCH($B79,人口源表!$A:$A,0),MATCH(R$1,人口源表!$1:$1,0))-INDEX(城镇人口!$1:$1048576,MATCH($B79,城镇人口!$B:$B,0),MATCH(R$1,城镇人口!$1:$1,0))</f>
        <v>1221286.1048563179</v>
      </c>
      <c r="S79" s="40">
        <f>INDEX(人口源表!$1:$1048576,MATCH($B79,人口源表!$A:$A,0),MATCH(S$1,人口源表!$1:$1,0))-INDEX(城镇人口!$1:$1048576,MATCH($B79,城镇人口!$B:$B,0),MATCH(S$1,城镇人口!$1:$1,0))</f>
        <v>1158970.9885234684</v>
      </c>
      <c r="T79" s="40">
        <f>INDEX(人口源表!$1:$1048576,MATCH($B79,人口源表!$A:$A,0),MATCH(T$1,人口源表!$1:$1,0))-INDEX(城镇人口!$1:$1048576,MATCH($B79,城镇人口!$B:$B,0),MATCH(T$1,城镇人口!$1:$1,0))</f>
        <v>1095945.2950916551</v>
      </c>
      <c r="U79" s="40">
        <f>INDEX(人口源表!$1:$1048576,MATCH($B79,人口源表!$A:$A,0),MATCH(U$1,人口源表!$1:$1,0))-INDEX(城镇人口!$1:$1048576,MATCH($B79,城镇人口!$B:$B,0),MATCH(U$1,城镇人口!$1:$1,0))</f>
        <v>1032412.8783599492</v>
      </c>
      <c r="V79" s="40">
        <f>INDEX(人口源表!$1:$1048576,MATCH($B79,人口源表!$A:$A,0),MATCH(V$1,人口源表!$1:$1,0))-INDEX(城镇人口!$1:$1048576,MATCH($B79,城镇人口!$B:$B,0),MATCH(V$1,城镇人口!$1:$1,0))</f>
        <v>968546.38568771444</v>
      </c>
      <c r="W79" s="40">
        <f>INDEX(人口源表!$1:$1048576,MATCH($B79,人口源表!$A:$A,0),MATCH(W$1,人口源表!$1:$1,0))-INDEX(城镇人口!$1:$1048576,MATCH($B79,城镇人口!$B:$B,0),MATCH(W$1,城镇人口!$1:$1,0))</f>
        <v>904489.35075311735</v>
      </c>
      <c r="X79" s="40">
        <f>INDEX(人口源表!$1:$1048576,MATCH($B79,人口源表!$A:$A,0),MATCH(X$1,人口源表!$1:$1,0))-INDEX(城镇人口!$1:$1048576,MATCH($B79,城镇人口!$B:$B,0),MATCH(X$1,城镇人口!$1:$1,0))</f>
        <v>840358.24862872623</v>
      </c>
      <c r="Y79" s="40">
        <f>INDEX(人口源表!$1:$1048576,MATCH($B79,人口源表!$A:$A,0),MATCH(Y$1,人口源表!$1:$1,0))-INDEX(城镇人口!$1:$1048576,MATCH($B79,城镇人口!$B:$B,0),MATCH(Y$1,城镇人口!$1:$1,0))</f>
        <v>776245.35421907157</v>
      </c>
      <c r="Z79" s="40">
        <f>INDEX(人口源表!$1:$1048576,MATCH($B79,人口源表!$A:$A,0),MATCH(Z$1,人口源表!$1:$1,0))-INDEX(城镇人口!$1:$1048576,MATCH($B79,城镇人口!$B:$B,0),MATCH(Z$1,城镇人口!$1:$1,0))</f>
        <v>712220.83773394115</v>
      </c>
      <c r="AA79" s="40">
        <f>INDEX(人口源表!$1:$1048576,MATCH($B79,人口源表!$A:$A,0),MATCH(AA$1,人口源表!$1:$1,0))-INDEX(城镇人口!$1:$1048576,MATCH($B79,城镇人口!$B:$B,0),MATCH(AA$1,城镇人口!$1:$1,0))</f>
        <v>648335.15977885202</v>
      </c>
      <c r="AB79" s="40">
        <f>INDEX(人口源表!$1:$1048576,MATCH($B79,人口源表!$A:$A,0),MATCH(AB$1,人口源表!$1:$1,0))-INDEX(城镇人口!$1:$1048576,MATCH($B79,城镇人口!$B:$B,0),MATCH(AB$1,城镇人口!$1:$1,0))</f>
        <v>584621.71410732344</v>
      </c>
      <c r="AC79" s="40">
        <f>INDEX(人口源表!$1:$1048576,MATCH($B79,人口源表!$A:$A,0),MATCH(AC$1,人口源表!$1:$1,0))-INDEX(城镇人口!$1:$1048576,MATCH($B79,城镇人口!$B:$B,0),MATCH(AC$1,城镇人口!$1:$1,0))</f>
        <v>536167.5774647072</v>
      </c>
      <c r="AD79" s="40">
        <f>INDEX(人口源表!$1:$1048576,MATCH($B79,人口源表!$A:$A,0),MATCH(AD$1,人口源表!$1:$1,0))-INDEX(城镇人口!$1:$1048576,MATCH($B79,城镇人口!$B:$B,0),MATCH(AD$1,城镇人口!$1:$1,0))</f>
        <v>487927.58194250986</v>
      </c>
      <c r="AE79" s="40">
        <f>INDEX(人口源表!$1:$1048576,MATCH($B79,人口源表!$A:$A,0),MATCH(AE$1,人口源表!$1:$1,0))-INDEX(城镇人口!$1:$1048576,MATCH($B79,城镇人口!$B:$B,0),MATCH(AE$1,城镇人口!$1:$1,0))</f>
        <v>439901.64308907278</v>
      </c>
      <c r="AF79" s="40">
        <f>INDEX(人口源表!$1:$1048576,MATCH($B79,人口源表!$A:$A,0),MATCH(AF$1,人口源表!$1:$1,0))-INDEX(城镇人口!$1:$1048576,MATCH($B79,城镇人口!$B:$B,0),MATCH(AF$1,城镇人口!$1:$1,0))</f>
        <v>392083.27984484658</v>
      </c>
      <c r="AG79" s="40">
        <f>INDEX(人口源表!$1:$1048576,MATCH($B79,人口源表!$A:$A,0),MATCH(AG$1,人口源表!$1:$1,0))-INDEX(城镇人口!$1:$1048576,MATCH($B79,城镇人口!$B:$B,0),MATCH(AG$1,城镇人口!$1:$1,0))</f>
        <v>344461.61456104741</v>
      </c>
      <c r="AH79" s="40">
        <f>INDEX(人口源表!$1:$1048576,MATCH($B79,人口源表!$A:$A,0),MATCH(AH$1,人口源表!$1:$1,0))-INDEX(城镇人口!$1:$1048576,MATCH($B79,城镇人口!$B:$B,0),MATCH(AH$1,城镇人口!$1:$1,0))</f>
        <v>297023.32502646931</v>
      </c>
      <c r="AI79" s="40">
        <f>INDEX(人口源表!$1:$1048576,MATCH($B79,人口源表!$A:$A,0),MATCH(AI$1,人口源表!$1:$1,0))-INDEX(城镇人口!$1:$1048576,MATCH($B79,城镇人口!$B:$B,0),MATCH(AI$1,城镇人口!$1:$1,0))</f>
        <v>249754.84481853805</v>
      </c>
      <c r="AJ79" s="40">
        <f>INDEX(人口源表!$1:$1048576,MATCH($B79,人口源表!$A:$A,0),MATCH(AJ$1,人口源表!$1:$1,0))-INDEX(城镇人口!$1:$1048576,MATCH($B79,城镇人口!$B:$B,0),MATCH(AJ$1,城镇人口!$1:$1,0))</f>
        <v>202644.34698057733</v>
      </c>
      <c r="AK79" s="40">
        <f>INDEX(人口源表!$1:$1048576,MATCH($B79,人口源表!$A:$A,0),MATCH(AK$1,人口源表!$1:$1,0))-INDEX(城镇人口!$1:$1048576,MATCH($B79,城镇人口!$B:$B,0),MATCH(AK$1,城镇人口!$1:$1,0))</f>
        <v>155683.84235618822</v>
      </c>
      <c r="AL79" s="40">
        <f>INDEX(人口源表!$1:$1048576,MATCH($B79,人口源表!$A:$A,0),MATCH(AL$1,人口源表!$1:$1,0))-INDEX(城镇人口!$1:$1048576,MATCH($B79,城镇人口!$B:$B,0),MATCH(AL$1,城镇人口!$1:$1,0))</f>
        <v>108871.37659541145</v>
      </c>
      <c r="AM79" s="40">
        <f>INDEX(人口源表!$1:$1048576,MATCH($B79,人口源表!$A:$A,0),MATCH(AM$1,人口源表!$1:$1,0))-INDEX(城镇人口!$1:$1048576,MATCH($B79,城镇人口!$B:$B,0),MATCH(AM$1,城镇人口!$1:$1,0))</f>
        <v>62213.07386322692</v>
      </c>
      <c r="AN79" s="40">
        <f>INDEX(人口源表!$1:$1048576,MATCH($B79,人口源表!$A:$A,0),MATCH(AN$1,人口源表!$1:$1,0))-INDEX(城镇人口!$1:$1048576,MATCH($B79,城镇人口!$B:$B,0),MATCH(AN$1,城镇人口!$1:$1,0))</f>
        <v>15725.404341546819</v>
      </c>
      <c r="AO79" s="40">
        <f>INDEX(人口源表!$1:$1048576,MATCH($B79,人口源表!$A:$A,0),MATCH(AO$1,人口源表!$1:$1,0))-INDEX(城镇人口!$1:$1048576,MATCH($B79,城镇人口!$B:$B,0),MATCH(AO$1,城镇人口!$1:$1,0))</f>
        <v>0</v>
      </c>
      <c r="AP79" s="40">
        <f>INDEX(人口源表!$1:$1048576,MATCH($B79,人口源表!$A:$A,0),MATCH(AP$1,人口源表!$1:$1,0))-INDEX(城镇人口!$1:$1048576,MATCH($B79,城镇人口!$B:$B,0),MATCH(AP$1,城镇人口!$1:$1,0))</f>
        <v>0</v>
      </c>
      <c r="AQ79" s="40">
        <f>INDEX(人口源表!$1:$1048576,MATCH($B79,人口源表!$A:$A,0),MATCH(AQ$1,人口源表!$1:$1,0))-INDEX(城镇人口!$1:$1048576,MATCH($B79,城镇人口!$B:$B,0),MATCH(AQ$1,城镇人口!$1:$1,0))</f>
        <v>0</v>
      </c>
      <c r="AR79" s="40">
        <f>INDEX(人口源表!$1:$1048576,MATCH($B79,人口源表!$A:$A,0),MATCH(AR$1,人口源表!$1:$1,0))-INDEX(城镇人口!$1:$1048576,MATCH($B79,城镇人口!$B:$B,0),MATCH(AR$1,城镇人口!$1:$1,0))</f>
        <v>0</v>
      </c>
      <c r="AS79" s="40">
        <f>INDEX(人口源表!$1:$1048576,MATCH($B79,人口源表!$A:$A,0),MATCH(AS$1,人口源表!$1:$1,0))-INDEX(城镇人口!$1:$1048576,MATCH($B79,城镇人口!$B:$B,0),MATCH(AS$1,城镇人口!$1:$1,0))</f>
        <v>0</v>
      </c>
      <c r="AT79" s="40">
        <f>INDEX(人口源表!$1:$1048576,MATCH($B79,人口源表!$A:$A,0),MATCH(AT$1,人口源表!$1:$1,0))-INDEX(城镇人口!$1:$1048576,MATCH($B79,城镇人口!$B:$B,0),MATCH(AT$1,城镇人口!$1:$1,0))</f>
        <v>0</v>
      </c>
      <c r="AU79" s="40">
        <f>INDEX(人口源表!$1:$1048576,MATCH($B79,人口源表!$A:$A,0),MATCH(AU$1,人口源表!$1:$1,0))-INDEX(城镇人口!$1:$1048576,MATCH($B79,城镇人口!$B:$B,0),MATCH(AU$1,城镇人口!$1:$1,0))</f>
        <v>0</v>
      </c>
      <c r="AV79" s="40">
        <f>INDEX(人口源表!$1:$1048576,MATCH($B79,人口源表!$A:$A,0),MATCH(AV$1,人口源表!$1:$1,0))-INDEX(城镇人口!$1:$1048576,MATCH($B79,城镇人口!$B:$B,0),MATCH(AV$1,城镇人口!$1:$1,0))</f>
        <v>0</v>
      </c>
    </row>
    <row r="80" spans="1:48" x14ac:dyDescent="0.15">
      <c r="A80" s="4" t="s">
        <v>865</v>
      </c>
      <c r="B80" s="4" t="s">
        <v>182</v>
      </c>
      <c r="C80" s="34">
        <f>VLOOKUP(B80,'[1]2016省城人口总结（根）'!B:C,2,FALSE)/100</f>
        <v>0.73465999999999998</v>
      </c>
      <c r="D80" s="40">
        <f>INDEX(人口源表!$1:$1048576,MATCH($B80,人口源表!$A:$A,0),MATCH(D$1,人口源表!$1:$1,0))-INDEX(城镇人口!$1:$1048576,MATCH($B80,城镇人口!$B:$B,0),MATCH(D$1,城镇人口!$1:$1,0))</f>
        <v>1937351.2765938956</v>
      </c>
      <c r="E80" s="40">
        <f>INDEX(人口源表!$1:$1048576,MATCH($B80,人口源表!$A:$A,0),MATCH(E$1,人口源表!$1:$1,0))-INDEX(城镇人口!$1:$1048576,MATCH($B80,城镇人口!$B:$B,0),MATCH(E$1,城镇人口!$1:$1,0))</f>
        <v>1844992.1231509354</v>
      </c>
      <c r="F80" s="40">
        <f>INDEX(人口源表!$1:$1048576,MATCH($B80,人口源表!$A:$A,0),MATCH(F$1,人口源表!$1:$1,0))-INDEX(城镇人口!$1:$1048576,MATCH($B80,城镇人口!$B:$B,0),MATCH(F$1,城镇人口!$1:$1,0))</f>
        <v>1750435.2961770622</v>
      </c>
      <c r="G80" s="40">
        <f>INDEX(人口源表!$1:$1048576,MATCH($B80,人口源表!$A:$A,0),MATCH(G$1,人口源表!$1:$1,0))-INDEX(城镇人口!$1:$1048576,MATCH($B80,城镇人口!$B:$B,0),MATCH(G$1,城镇人口!$1:$1,0))</f>
        <v>1754639.6432884363</v>
      </c>
      <c r="H80" s="40">
        <f>INDEX(人口源表!$1:$1048576,MATCH($B80,人口源表!$A:$A,0),MATCH(H$1,人口源表!$1:$1,0))-INDEX(城镇人口!$1:$1048576,MATCH($B80,城镇人口!$B:$B,0),MATCH(H$1,城镇人口!$1:$1,0))</f>
        <v>1653537.4587800726</v>
      </c>
      <c r="I80" s="40">
        <f>INDEX(人口源表!$1:$1048576,MATCH($B80,人口源表!$A:$A,0),MATCH(I$1,人口源表!$1:$1,0))-INDEX(城镇人口!$1:$1048576,MATCH($B80,城镇人口!$B:$B,0),MATCH(I$1,城镇人口!$1:$1,0))</f>
        <v>1591751.9669203153</v>
      </c>
      <c r="J80" s="40">
        <f>INDEX(人口源表!$1:$1048576,MATCH($B80,人口源表!$A:$A,0),MATCH(J$1,人口源表!$1:$1,0))-INDEX(城镇人口!$1:$1048576,MATCH($B80,城镇人口!$B:$B,0),MATCH(J$1,城镇人口!$1:$1,0))</f>
        <v>1528091.0624238141</v>
      </c>
      <c r="K80" s="40">
        <f>INDEX(人口源表!$1:$1048576,MATCH($B80,人口源表!$A:$A,0),MATCH(K$1,人口源表!$1:$1,0))-INDEX(城镇人口!$1:$1048576,MATCH($B80,城镇人口!$B:$B,0),MATCH(K$1,城镇人口!$1:$1,0))</f>
        <v>1462786.6684390018</v>
      </c>
      <c r="L80" s="40">
        <f>INDEX(人口源表!$1:$1048576,MATCH($B80,人口源表!$A:$A,0),MATCH(L$1,人口源表!$1:$1,0))-INDEX(城镇人口!$1:$1048576,MATCH($B80,城镇人口!$B:$B,0),MATCH(L$1,城镇人口!$1:$1,0))</f>
        <v>1396060.2612673119</v>
      </c>
      <c r="M80" s="40">
        <f>INDEX(人口源表!$1:$1048576,MATCH($B80,人口源表!$A:$A,0),MATCH(M$1,人口源表!$1:$1,0))-INDEX(城镇人口!$1:$1048576,MATCH($B80,城镇人口!$B:$B,0),MATCH(M$1,城镇人口!$1:$1,0))</f>
        <v>1328123.596570977</v>
      </c>
      <c r="N80" s="40">
        <f>INDEX(人口源表!$1:$1048576,MATCH($B80,人口源表!$A:$A,0),MATCH(N$1,人口源表!$1:$1,0))-INDEX(城镇人口!$1:$1048576,MATCH($B80,城镇人口!$B:$B,0),MATCH(N$1,城镇人口!$1:$1,0))</f>
        <v>1259177.4177667592</v>
      </c>
      <c r="O80" s="40">
        <f>INDEX(人口源表!$1:$1048576,MATCH($B80,人口源表!$A:$A,0),MATCH(O$1,人口源表!$1:$1,0))-INDEX(城镇人口!$1:$1048576,MATCH($B80,城镇人口!$B:$B,0),MATCH(O$1,城镇人口!$1:$1,0))</f>
        <v>1189413.0309806429</v>
      </c>
      <c r="P80" s="40">
        <f>INDEX(人口源表!$1:$1048576,MATCH($B80,人口源表!$A:$A,0),MATCH(P$1,人口源表!$1:$1,0))-INDEX(城镇人口!$1:$1048576,MATCH($B80,城镇人口!$B:$B,0),MATCH(P$1,城镇人口!$1:$1,0))</f>
        <v>1119010.6022782335</v>
      </c>
      <c r="Q80" s="40">
        <f>INDEX(人口源表!$1:$1048576,MATCH($B80,人口源表!$A:$A,0),MATCH(Q$1,人口源表!$1:$1,0))-INDEX(城镇人口!$1:$1048576,MATCH($B80,城镇人口!$B:$B,0),MATCH(Q$1,城镇人口!$1:$1,0))</f>
        <v>1048140.7699721931</v>
      </c>
      <c r="R80" s="40">
        <f>INDEX(人口源表!$1:$1048576,MATCH($B80,人口源表!$A:$A,0),MATCH(R$1,人口源表!$1:$1,0))-INDEX(城镇人口!$1:$1048576,MATCH($B80,城镇人口!$B:$B,0),MATCH(R$1,城镇人口!$1:$1,0))</f>
        <v>976963.2450244138</v>
      </c>
      <c r="S80" s="40">
        <f>INDEX(人口源表!$1:$1048576,MATCH($B80,人口源表!$A:$A,0),MATCH(S$1,人口源表!$1:$1,0))-INDEX(城镇人口!$1:$1048576,MATCH($B80,城镇人口!$B:$B,0),MATCH(S$1,城镇人口!$1:$1,0))</f>
        <v>937550.17903415579</v>
      </c>
      <c r="T80" s="40">
        <f>INDEX(人口源表!$1:$1048576,MATCH($B80,人口源表!$A:$A,0),MATCH(T$1,人口源表!$1:$1,0))-INDEX(城镇人口!$1:$1048576,MATCH($B80,城镇人口!$B:$B,0),MATCH(T$1,城镇人口!$1:$1,0))</f>
        <v>898072.12090064678</v>
      </c>
      <c r="U80" s="40">
        <f>INDEX(人口源表!$1:$1048576,MATCH($B80,人口源表!$A:$A,0),MATCH(U$1,人口源表!$1:$1,0))-INDEX(城镇人口!$1:$1048576,MATCH($B80,城镇人口!$B:$B,0),MATCH(U$1,城镇人口!$1:$1,0))</f>
        <v>858612.94104121719</v>
      </c>
      <c r="V80" s="40">
        <f>INDEX(人口源表!$1:$1048576,MATCH($B80,人口源表!$A:$A,0),MATCH(V$1,人口源表!$1:$1,0))-INDEX(城镇人口!$1:$1048576,MATCH($B80,城镇人口!$B:$B,0),MATCH(V$1,城镇人口!$1:$1,0))</f>
        <v>819251.16821914166</v>
      </c>
      <c r="W80" s="40">
        <f>INDEX(人口源表!$1:$1048576,MATCH($B80,人口源表!$A:$A,0),MATCH(W$1,人口源表!$1:$1,0))-INDEX(城镇人口!$1:$1048576,MATCH($B80,城镇人口!$B:$B,0),MATCH(W$1,城镇人口!$1:$1,0))</f>
        <v>780058.95526692271</v>
      </c>
      <c r="X80" s="40">
        <f>INDEX(人口源表!$1:$1048576,MATCH($B80,人口源表!$A:$A,0),MATCH(X$1,人口源表!$1:$1,0))-INDEX(城镇人口!$1:$1048576,MATCH($B80,城镇人口!$B:$B,0),MATCH(X$1,城镇人口!$1:$1,0))</f>
        <v>741102.86664778274</v>
      </c>
      <c r="Y80" s="40">
        <f>INDEX(人口源表!$1:$1048576,MATCH($B80,人口源表!$A:$A,0),MATCH(Y$1,人口源表!$1:$1,0))-INDEX(城镇人口!$1:$1048576,MATCH($B80,城镇人口!$B:$B,0),MATCH(Y$1,城镇人口!$1:$1,0))</f>
        <v>702443.69977302942</v>
      </c>
      <c r="Z80" s="40">
        <f>INDEX(人口源表!$1:$1048576,MATCH($B80,人口源表!$A:$A,0),MATCH(Z$1,人口源表!$1:$1,0))-INDEX(城镇人口!$1:$1048576,MATCH($B80,城镇人口!$B:$B,0),MATCH(Z$1,城镇人口!$1:$1,0))</f>
        <v>664136.55391219538</v>
      </c>
      <c r="AA80" s="40">
        <f>INDEX(人口源表!$1:$1048576,MATCH($B80,人口源表!$A:$A,0),MATCH(AA$1,人口源表!$1:$1,0))-INDEX(城镇人口!$1:$1048576,MATCH($B80,城镇人口!$B:$B,0),MATCH(AA$1,城镇人口!$1:$1,0))</f>
        <v>626230.80848731473</v>
      </c>
      <c r="AB80" s="40">
        <f>INDEX(人口源表!$1:$1048576,MATCH($B80,人口源表!$A:$A,0),MATCH(AB$1,人口源表!$1:$1,0))-INDEX(城镇人口!$1:$1048576,MATCH($B80,城镇人口!$B:$B,0),MATCH(AB$1,城镇人口!$1:$1,0))</f>
        <v>588770.65457450133</v>
      </c>
      <c r="AC80" s="40">
        <f>INDEX(人口源表!$1:$1048576,MATCH($B80,人口源表!$A:$A,0),MATCH(AC$1,人口源表!$1:$1,0))-INDEX(城镇人口!$1:$1048576,MATCH($B80,城镇人口!$B:$B,0),MATCH(AC$1,城镇人口!$1:$1,0))</f>
        <v>559267.05329902563</v>
      </c>
      <c r="AD80" s="40">
        <f>INDEX(人口源表!$1:$1048576,MATCH($B80,人口源表!$A:$A,0),MATCH(AD$1,人口源表!$1:$1,0))-INDEX(城镇人口!$1:$1048576,MATCH($B80,城镇人口!$B:$B,0),MATCH(AD$1,城镇人口!$1:$1,0))</f>
        <v>530175.28799066786</v>
      </c>
      <c r="AE80" s="40">
        <f>INDEX(人口源表!$1:$1048576,MATCH($B80,人口源表!$A:$A,0),MATCH(AE$1,人口源表!$1:$1,0))-INDEX(城镇人口!$1:$1048576,MATCH($B80,城镇人口!$B:$B,0),MATCH(AE$1,城镇人口!$1:$1,0))</f>
        <v>501521.36133406125</v>
      </c>
      <c r="AF80" s="40">
        <f>INDEX(人口源表!$1:$1048576,MATCH($B80,人口源表!$A:$A,0),MATCH(AF$1,人口源表!$1:$1,0))-INDEX(城镇人口!$1:$1048576,MATCH($B80,城镇人口!$B:$B,0),MATCH(AF$1,城镇人口!$1:$1,0))</f>
        <v>473326.9321756037</v>
      </c>
      <c r="AG80" s="40">
        <f>INDEX(人口源表!$1:$1048576,MATCH($B80,人口源表!$A:$A,0),MATCH(AG$1,人口源表!$1:$1,0))-INDEX(城镇人口!$1:$1048576,MATCH($B80,城镇人口!$B:$B,0),MATCH(AG$1,城镇人口!$1:$1,0))</f>
        <v>445609.85846185405</v>
      </c>
      <c r="AH80" s="40">
        <f>INDEX(人口源表!$1:$1048576,MATCH($B80,人口源表!$A:$A,0),MATCH(AH$1,人口源表!$1:$1,0))-INDEX(城镇人口!$1:$1048576,MATCH($B80,城镇人口!$B:$B,0),MATCH(AH$1,城镇人口!$1:$1,0))</f>
        <v>418383.94954878371</v>
      </c>
      <c r="AI80" s="40">
        <f>INDEX(人口源表!$1:$1048576,MATCH($B80,人口源表!$A:$A,0),MATCH(AI$1,人口源表!$1:$1,0))-INDEX(城镇人口!$1:$1048576,MATCH($B80,城镇人口!$B:$B,0),MATCH(AI$1,城镇人口!$1:$1,0))</f>
        <v>391659.18175286427</v>
      </c>
      <c r="AJ80" s="40">
        <f>INDEX(人口源表!$1:$1048576,MATCH($B80,人口源表!$A:$A,0),MATCH(AJ$1,人口源表!$1:$1,0))-INDEX(城镇人口!$1:$1048576,MATCH($B80,城镇人口!$B:$B,0),MATCH(AJ$1,城镇人口!$1:$1,0))</f>
        <v>365441.57494428195</v>
      </c>
      <c r="AK80" s="40">
        <f>INDEX(人口源表!$1:$1048576,MATCH($B80,人口源表!$A:$A,0),MATCH(AK$1,人口源表!$1:$1,0))-INDEX(城镇人口!$1:$1048576,MATCH($B80,城镇人口!$B:$B,0),MATCH(AK$1,城镇人口!$1:$1,0))</f>
        <v>339733.525683254</v>
      </c>
      <c r="AL80" s="40">
        <f>INDEX(人口源表!$1:$1048576,MATCH($B80,人口源表!$A:$A,0),MATCH(AL$1,人口源表!$1:$1,0))-INDEX(城镇人口!$1:$1048576,MATCH($B80,城镇人口!$B:$B,0),MATCH(AL$1,城镇人口!$1:$1,0))</f>
        <v>314533.74167629611</v>
      </c>
      <c r="AM80" s="40">
        <f>INDEX(人口源表!$1:$1048576,MATCH($B80,人口源表!$A:$A,0),MATCH(AM$1,人口源表!$1:$1,0))-INDEX(城镇人口!$1:$1048576,MATCH($B80,城镇人口!$B:$B,0),MATCH(AM$1,城镇人口!$1:$1,0))</f>
        <v>289837.26853251737</v>
      </c>
      <c r="AN80" s="40">
        <f>INDEX(人口源表!$1:$1048576,MATCH($B80,人口源表!$A:$A,0),MATCH(AN$1,人口源表!$1:$1,0))-INDEX(城镇人口!$1:$1048576,MATCH($B80,城镇人口!$B:$B,0),MATCH(AN$1,城镇人口!$1:$1,0))</f>
        <v>265635.76540193893</v>
      </c>
      <c r="AO80" s="40">
        <f>INDEX(人口源表!$1:$1048576,MATCH($B80,人口源表!$A:$A,0),MATCH(AO$1,人口源表!$1:$1,0))-INDEX(城镇人口!$1:$1048576,MATCH($B80,城镇人口!$B:$B,0),MATCH(AO$1,城镇人口!$1:$1,0))</f>
        <v>241917.19526891783</v>
      </c>
      <c r="AP80" s="40">
        <f>INDEX(人口源表!$1:$1048576,MATCH($B80,人口源表!$A:$A,0),MATCH(AP$1,人口源表!$1:$1,0))-INDEX(城镇人口!$1:$1048576,MATCH($B80,城镇人口!$B:$B,0),MATCH(AP$1,城镇人口!$1:$1,0))</f>
        <v>218666.41230320558</v>
      </c>
      <c r="AQ80" s="40">
        <f>INDEX(人口源表!$1:$1048576,MATCH($B80,人口源表!$A:$A,0),MATCH(AQ$1,人口源表!$1:$1,0))-INDEX(城镇人口!$1:$1048576,MATCH($B80,城镇人口!$B:$B,0),MATCH(AQ$1,城镇人口!$1:$1,0))</f>
        <v>195864.78865473345</v>
      </c>
      <c r="AR80" s="40">
        <f>INDEX(人口源表!$1:$1048576,MATCH($B80,人口源表!$A:$A,0),MATCH(AR$1,人口源表!$1:$1,0))-INDEX(城镇人口!$1:$1048576,MATCH($B80,城镇人口!$B:$B,0),MATCH(AR$1,城镇人口!$1:$1,0))</f>
        <v>173490.55223150458</v>
      </c>
      <c r="AS80" s="40">
        <f>INDEX(人口源表!$1:$1048576,MATCH($B80,人口源表!$A:$A,0),MATCH(AS$1,人口源表!$1:$1,0))-INDEX(城镇人口!$1:$1048576,MATCH($B80,城镇人口!$B:$B,0),MATCH(AS$1,城镇人口!$1:$1,0))</f>
        <v>151518.77761657722</v>
      </c>
      <c r="AT80" s="40">
        <f>INDEX(人口源表!$1:$1048576,MATCH($B80,人口源表!$A:$A,0),MATCH(AT$1,人口源表!$1:$1,0))-INDEX(城镇人口!$1:$1048576,MATCH($B80,城镇人口!$B:$B,0),MATCH(AT$1,城镇人口!$1:$1,0))</f>
        <v>129921.44509478472</v>
      </c>
      <c r="AU80" s="40">
        <f>INDEX(人口源表!$1:$1048576,MATCH($B80,人口源表!$A:$A,0),MATCH(AU$1,人口源表!$1:$1,0))-INDEX(城镇人口!$1:$1048576,MATCH($B80,城镇人口!$B:$B,0),MATCH(AU$1,城镇人口!$1:$1,0))</f>
        <v>108667.58219365962</v>
      </c>
      <c r="AV80" s="40">
        <f>INDEX(人口源表!$1:$1048576,MATCH($B80,人口源表!$A:$A,0),MATCH(AV$1,人口源表!$1:$1,0))-INDEX(城镇人口!$1:$1048576,MATCH($B80,城镇人口!$B:$B,0),MATCH(AV$1,城镇人口!$1:$1,0))</f>
        <v>87723.31383687444</v>
      </c>
    </row>
    <row r="81" spans="1:48" x14ac:dyDescent="0.15">
      <c r="A81" s="4" t="s">
        <v>865</v>
      </c>
      <c r="B81" s="4" t="s">
        <v>184</v>
      </c>
      <c r="C81" s="34">
        <f>VLOOKUP(B81,'[1]2016省城人口总结（根）'!B:C,2,FALSE)/100</f>
        <v>0.70079999999999998</v>
      </c>
      <c r="D81" s="40">
        <f>INDEX(人口源表!$1:$1048576,MATCH($B81,人口源表!$A:$A,0),MATCH(D$1,人口源表!$1:$1,0))-INDEX(城镇人口!$1:$1048576,MATCH($B81,城镇人口!$B:$B,0),MATCH(D$1,城镇人口!$1:$1,0))</f>
        <v>1361434.1398363532</v>
      </c>
      <c r="E81" s="40">
        <f>INDEX(人口源表!$1:$1048576,MATCH($B81,人口源表!$A:$A,0),MATCH(E$1,人口源表!$1:$1,0))-INDEX(城镇人口!$1:$1048576,MATCH($B81,城镇人口!$B:$B,0),MATCH(E$1,城镇人口!$1:$1,0))</f>
        <v>1313180.1530901133</v>
      </c>
      <c r="F81" s="40">
        <f>INDEX(人口源表!$1:$1048576,MATCH($B81,人口源表!$A:$A,0),MATCH(F$1,人口源表!$1:$1,0))-INDEX(城镇人口!$1:$1048576,MATCH($B81,城镇人口!$B:$B,0),MATCH(F$1,城镇人口!$1:$1,0))</f>
        <v>1263108.4839021428</v>
      </c>
      <c r="G81" s="40">
        <f>INDEX(人口源表!$1:$1048576,MATCH($B81,人口源表!$A:$A,0),MATCH(G$1,人口源表!$1:$1,0))-INDEX(城镇人口!$1:$1048576,MATCH($B81,城镇人口!$B:$B,0),MATCH(G$1,城镇人口!$1:$1,0))</f>
        <v>1202142.5573574416</v>
      </c>
      <c r="H81" s="40">
        <f>INDEX(人口源表!$1:$1048576,MATCH($B81,人口源表!$A:$A,0),MATCH(H$1,人口源表!$1:$1,0))-INDEX(城镇人口!$1:$1048576,MATCH($B81,城镇人口!$B:$B,0),MATCH(H$1,城镇人口!$1:$1,0))</f>
        <v>1151003.7701425762</v>
      </c>
      <c r="I81" s="40">
        <f>INDEX(人口源表!$1:$1048576,MATCH($B81,人口源表!$A:$A,0),MATCH(I$1,人口源表!$1:$1,0))-INDEX(城镇人口!$1:$1048576,MATCH($B81,城镇人口!$B:$B,0),MATCH(I$1,城镇人口!$1:$1,0))</f>
        <v>1122610.2270656661</v>
      </c>
      <c r="J81" s="40">
        <f>INDEX(人口源表!$1:$1048576,MATCH($B81,人口源表!$A:$A,0),MATCH(J$1,人口源表!$1:$1,0))-INDEX(城镇人口!$1:$1048576,MATCH($B81,城镇人口!$B:$B,0),MATCH(J$1,城镇人口!$1:$1,0))</f>
        <v>1093462.9360012859</v>
      </c>
      <c r="K81" s="40">
        <f>INDEX(人口源表!$1:$1048576,MATCH($B81,人口源表!$A:$A,0),MATCH(K$1,人口源表!$1:$1,0))-INDEX(城镇人口!$1:$1048576,MATCH($B81,城镇人口!$B:$B,0),MATCH(K$1,城镇人口!$1:$1,0))</f>
        <v>1063485.9891350837</v>
      </c>
      <c r="L81" s="40">
        <f>INDEX(人口源表!$1:$1048576,MATCH($B81,人口源表!$A:$A,0),MATCH(L$1,人口源表!$1:$1,0))-INDEX(城镇人口!$1:$1048576,MATCH($B81,城镇人口!$B:$B,0),MATCH(L$1,城镇人口!$1:$1,0))</f>
        <v>1032618.1563854478</v>
      </c>
      <c r="M81" s="40">
        <f>INDEX(人口源表!$1:$1048576,MATCH($B81,人口源表!$A:$A,0),MATCH(M$1,人口源表!$1:$1,0))-INDEX(城镇人口!$1:$1048576,MATCH($B81,城镇人口!$B:$B,0),MATCH(M$1,城镇人口!$1:$1,0))</f>
        <v>1000811.7611630522</v>
      </c>
      <c r="N81" s="40">
        <f>INDEX(人口源表!$1:$1048576,MATCH($B81,人口源表!$A:$A,0),MATCH(N$1,人口源表!$1:$1,0))-INDEX(城镇人口!$1:$1048576,MATCH($B81,城镇人口!$B:$B,0),MATCH(N$1,城镇人口!$1:$1,0))</f>
        <v>968032.23980123503</v>
      </c>
      <c r="O81" s="40">
        <f>INDEX(人口源表!$1:$1048576,MATCH($B81,人口源表!$A:$A,0),MATCH(O$1,人口源表!$1:$1,0))-INDEX(城镇人口!$1:$1048576,MATCH($B81,城镇人口!$B:$B,0),MATCH(O$1,城镇人口!$1:$1,0))</f>
        <v>934256.84686944121</v>
      </c>
      <c r="P81" s="40">
        <f>INDEX(人口源表!$1:$1048576,MATCH($B81,人口源表!$A:$A,0),MATCH(P$1,人口源表!$1:$1,0))-INDEX(城镇人口!$1:$1048576,MATCH($B81,城镇人口!$B:$B,0),MATCH(P$1,城镇人口!$1:$1,0))</f>
        <v>899474.79901193781</v>
      </c>
      <c r="Q81" s="40">
        <f>INDEX(人口源表!$1:$1048576,MATCH($B81,人口源表!$A:$A,0),MATCH(Q$1,人口源表!$1:$1,0))-INDEX(城镇人口!$1:$1048576,MATCH($B81,城镇人口!$B:$B,0),MATCH(Q$1,城镇人口!$1:$1,0))</f>
        <v>863685.94340072107</v>
      </c>
      <c r="R81" s="40">
        <f>INDEX(人口源表!$1:$1048576,MATCH($B81,人口源表!$A:$A,0),MATCH(R$1,人口源表!$1:$1,0))-INDEX(城镇人口!$1:$1048576,MATCH($B81,城镇人口!$B:$B,0),MATCH(R$1,城镇人口!$1:$1,0))</f>
        <v>826900.40739163104</v>
      </c>
      <c r="S81" s="40">
        <f>INDEX(人口源表!$1:$1048576,MATCH($B81,人口源表!$A:$A,0),MATCH(S$1,人口源表!$1:$1,0))-INDEX(城镇人口!$1:$1048576,MATCH($B81,城镇人口!$B:$B,0),MATCH(S$1,城镇人口!$1:$1,0))</f>
        <v>809115.30692690006</v>
      </c>
      <c r="T81" s="40">
        <f>INDEX(人口源表!$1:$1048576,MATCH($B81,人口源表!$A:$A,0),MATCH(T$1,人口源表!$1:$1,0))-INDEX(城镇人口!$1:$1048576,MATCH($B81,城镇人口!$B:$B,0),MATCH(T$1,城镇人口!$1:$1,0))</f>
        <v>790768.83207671298</v>
      </c>
      <c r="U81" s="40">
        <f>INDEX(人口源表!$1:$1048576,MATCH($B81,人口源表!$A:$A,0),MATCH(U$1,人口源表!$1:$1,0))-INDEX(城镇人口!$1:$1048576,MATCH($B81,城镇人口!$B:$B,0),MATCH(U$1,城镇人口!$1:$1,0))</f>
        <v>771873.41952321492</v>
      </c>
      <c r="V81" s="40">
        <f>INDEX(人口源表!$1:$1048576,MATCH($B81,人口源表!$A:$A,0),MATCH(V$1,人口源表!$1:$1,0))-INDEX(城镇人口!$1:$1048576,MATCH($B81,城镇人口!$B:$B,0),MATCH(V$1,城镇人口!$1:$1,0))</f>
        <v>752447.07890545204</v>
      </c>
      <c r="W81" s="40">
        <f>INDEX(人口源表!$1:$1048576,MATCH($B81,人口源表!$A:$A,0),MATCH(W$1,人口源表!$1:$1,0))-INDEX(城镇人口!$1:$1048576,MATCH($B81,城镇人口!$B:$B,0),MATCH(W$1,城镇人口!$1:$1,0))</f>
        <v>732512.13022410311</v>
      </c>
      <c r="X81" s="40">
        <f>INDEX(人口源表!$1:$1048576,MATCH($B81,人口源表!$A:$A,0),MATCH(X$1,人口源表!$1:$1,0))-INDEX(城镇人口!$1:$1048576,MATCH($B81,城镇人口!$B:$B,0),MATCH(X$1,城镇人口!$1:$1,0))</f>
        <v>712095.38105923822</v>
      </c>
      <c r="Y81" s="40">
        <f>INDEX(人口源表!$1:$1048576,MATCH($B81,人口源表!$A:$A,0),MATCH(Y$1,人口源表!$1:$1,0))-INDEX(城镇人口!$1:$1048576,MATCH($B81,城镇人口!$B:$B,0),MATCH(Y$1,城镇人口!$1:$1,0))</f>
        <v>691226.91338806693</v>
      </c>
      <c r="Z81" s="40">
        <f>INDEX(人口源表!$1:$1048576,MATCH($B81,人口源表!$A:$A,0),MATCH(Z$1,人口源表!$1:$1,0))-INDEX(城镇人口!$1:$1048576,MATCH($B81,城镇人口!$B:$B,0),MATCH(Z$1,城镇人口!$1:$1,0))</f>
        <v>669940.64904637821</v>
      </c>
      <c r="AA81" s="40">
        <f>INDEX(人口源表!$1:$1048576,MATCH($B81,人口源表!$A:$A,0),MATCH(AA$1,人口源表!$1:$1,0))-INDEX(城镇人口!$1:$1048576,MATCH($B81,城镇人口!$B:$B,0),MATCH(AA$1,城镇人口!$1:$1,0))</f>
        <v>648272.72080103122</v>
      </c>
      <c r="AB81" s="40">
        <f>INDEX(人口源表!$1:$1048576,MATCH($B81,人口源表!$A:$A,0),MATCH(AB$1,人口源表!$1:$1,0))-INDEX(城镇人口!$1:$1048576,MATCH($B81,城镇人口!$B:$B,0),MATCH(AB$1,城镇人口!$1:$1,0))</f>
        <v>626262.11478181183</v>
      </c>
      <c r="AC81" s="40">
        <f>INDEX(人口源表!$1:$1048576,MATCH($B81,人口源表!$A:$A,0),MATCH(AC$1,人口源表!$1:$1,0))-INDEX(城镇人口!$1:$1048576,MATCH($B81,城镇人口!$B:$B,0),MATCH(AC$1,城镇人口!$1:$1,0))</f>
        <v>609115.87862347532</v>
      </c>
      <c r="AD81" s="40">
        <f>INDEX(人口源表!$1:$1048576,MATCH($B81,人口源表!$A:$A,0),MATCH(AD$1,人口源表!$1:$1,0))-INDEX(城镇人口!$1:$1048576,MATCH($B81,城镇人口!$B:$B,0),MATCH(AD$1,城镇人口!$1:$1,0))</f>
        <v>591728.48186654039</v>
      </c>
      <c r="AE81" s="40">
        <f>INDEX(人口源表!$1:$1048576,MATCH($B81,人口源表!$A:$A,0),MATCH(AE$1,人口源表!$1:$1,0))-INDEX(城镇人口!$1:$1048576,MATCH($B81,城镇人口!$B:$B,0),MATCH(AE$1,城镇人口!$1:$1,0))</f>
        <v>574136.69994953834</v>
      </c>
      <c r="AF81" s="40">
        <f>INDEX(人口源表!$1:$1048576,MATCH($B81,人口源表!$A:$A,0),MATCH(AF$1,人口源表!$1:$1,0))-INDEX(城镇人口!$1:$1048576,MATCH($B81,城镇人口!$B:$B,0),MATCH(AF$1,城镇人口!$1:$1,0))</f>
        <v>556377.70785154589</v>
      </c>
      <c r="AG81" s="40">
        <f>INDEX(人口源表!$1:$1048576,MATCH($B81,人口源表!$A:$A,0),MATCH(AG$1,人口源表!$1:$1,0))-INDEX(城镇人口!$1:$1048576,MATCH($B81,城镇人口!$B:$B,0),MATCH(AG$1,城镇人口!$1:$1,0))</f>
        <v>538489.78040807974</v>
      </c>
      <c r="AH81" s="40">
        <f>INDEX(人口源表!$1:$1048576,MATCH($B81,人口源表!$A:$A,0),MATCH(AH$1,人口源表!$1:$1,0))-INDEX(城镇人口!$1:$1048576,MATCH($B81,城镇人口!$B:$B,0),MATCH(AH$1,城镇人口!$1:$1,0))</f>
        <v>520510.83547827415</v>
      </c>
      <c r="AI81" s="40">
        <f>INDEX(人口源表!$1:$1048576,MATCH($B81,人口源表!$A:$A,0),MATCH(AI$1,人口源表!$1:$1,0))-INDEX(城镇人口!$1:$1048576,MATCH($B81,城镇人口!$B:$B,0),MATCH(AI$1,城镇人口!$1:$1,0))</f>
        <v>502478.74698029086</v>
      </c>
      <c r="AJ81" s="40">
        <f>INDEX(人口源表!$1:$1048576,MATCH($B81,人口源表!$A:$A,0),MATCH(AJ$1,人口源表!$1:$1,0))-INDEX(城镇人口!$1:$1048576,MATCH($B81,城镇人口!$B:$B,0),MATCH(AJ$1,城镇人口!$1:$1,0))</f>
        <v>484430.607053902</v>
      </c>
      <c r="AK81" s="40">
        <f>INDEX(人口源表!$1:$1048576,MATCH($B81,人口源表!$A:$A,0),MATCH(AK$1,人口源表!$1:$1,0))-INDEX(城镇人口!$1:$1048576,MATCH($B81,城镇人口!$B:$B,0),MATCH(AK$1,城镇人口!$1:$1,0))</f>
        <v>466402.74087268859</v>
      </c>
      <c r="AL81" s="40">
        <f>INDEX(人口源表!$1:$1048576,MATCH($B81,人口源表!$A:$A,0),MATCH(AL$1,人口源表!$1:$1,0))-INDEX(城镇人口!$1:$1048576,MATCH($B81,城镇人口!$B:$B,0),MATCH(AL$1,城镇人口!$1:$1,0))</f>
        <v>448429.48243413121</v>
      </c>
      <c r="AM81" s="40">
        <f>INDEX(人口源表!$1:$1048576,MATCH($B81,人口源表!$A:$A,0),MATCH(AM$1,人口源表!$1:$1,0))-INDEX(城镇人口!$1:$1048576,MATCH($B81,城镇人口!$B:$B,0),MATCH(AM$1,城镇人口!$1:$1,0))</f>
        <v>430543.7775174249</v>
      </c>
      <c r="AN81" s="40">
        <f>INDEX(人口源表!$1:$1048576,MATCH($B81,人口源表!$A:$A,0),MATCH(AN$1,人口源表!$1:$1,0))-INDEX(城镇人口!$1:$1048576,MATCH($B81,城镇人口!$B:$B,0),MATCH(AN$1,城镇人口!$1:$1,0))</f>
        <v>412775.97081016935</v>
      </c>
      <c r="AO81" s="40">
        <f>INDEX(人口源表!$1:$1048576,MATCH($B81,人口源表!$A:$A,0),MATCH(AO$1,人口源表!$1:$1,0))-INDEX(城镇人口!$1:$1048576,MATCH($B81,城镇人口!$B:$B,0),MATCH(AO$1,城镇人口!$1:$1,0))</f>
        <v>395153.86835850496</v>
      </c>
      <c r="AP81" s="40">
        <f>INDEX(人口源表!$1:$1048576,MATCH($B81,人口源表!$A:$A,0),MATCH(AP$1,人口源表!$1:$1,0))-INDEX(城镇人口!$1:$1048576,MATCH($B81,城镇人口!$B:$B,0),MATCH(AP$1,城镇人口!$1:$1,0))</f>
        <v>377701.95102021378</v>
      </c>
      <c r="AQ81" s="40">
        <f>INDEX(人口源表!$1:$1048576,MATCH($B81,人口源表!$A:$A,0),MATCH(AQ$1,人口源表!$1:$1,0))-INDEX(城镇人口!$1:$1048576,MATCH($B81,城镇人口!$B:$B,0),MATCH(AQ$1,城镇人口!$1:$1,0))</f>
        <v>360441.29746977426</v>
      </c>
      <c r="AR81" s="40">
        <f>INDEX(人口源表!$1:$1048576,MATCH($B81,人口源表!$A:$A,0),MATCH(AR$1,人口源表!$1:$1,0))-INDEX(城镇人口!$1:$1048576,MATCH($B81,城镇人口!$B:$B,0),MATCH(AR$1,城镇人口!$1:$1,0))</f>
        <v>343388.89131699596</v>
      </c>
      <c r="AS81" s="40">
        <f>INDEX(人口源表!$1:$1048576,MATCH($B81,人口源表!$A:$A,0),MATCH(AS$1,人口源表!$1:$1,0))-INDEX(城镇人口!$1:$1048576,MATCH($B81,城镇人口!$B:$B,0),MATCH(AS$1,城镇人口!$1:$1,0))</f>
        <v>326557.27381082252</v>
      </c>
      <c r="AT81" s="40">
        <f>INDEX(人口源表!$1:$1048576,MATCH($B81,人口源表!$A:$A,0),MATCH(AT$1,人口源表!$1:$1,0))-INDEX(城镇人口!$1:$1048576,MATCH($B81,城镇人口!$B:$B,0),MATCH(AT$1,城镇人口!$1:$1,0))</f>
        <v>309954.23949357495</v>
      </c>
      <c r="AU81" s="40">
        <f>INDEX(人口源表!$1:$1048576,MATCH($B81,人口源表!$A:$A,0),MATCH(AU$1,人口源表!$1:$1,0))-INDEX(城镇人口!$1:$1048576,MATCH($B81,城镇人口!$B:$B,0),MATCH(AU$1,城镇人口!$1:$1,0))</f>
        <v>293582.03013064899</v>
      </c>
      <c r="AV81" s="40">
        <f>INDEX(人口源表!$1:$1048576,MATCH($B81,人口源表!$A:$A,0),MATCH(AV$1,人口源表!$1:$1,0))-INDEX(城镇人口!$1:$1048576,MATCH($B81,城镇人口!$B:$B,0),MATCH(AV$1,城镇人口!$1:$1,0))</f>
        <v>277437.24364818446</v>
      </c>
    </row>
    <row r="82" spans="1:48" x14ac:dyDescent="0.15">
      <c r="A82" s="4" t="s">
        <v>865</v>
      </c>
      <c r="B82" s="4" t="s">
        <v>186</v>
      </c>
      <c r="C82" s="34">
        <f>VLOOKUP(B82,'[1]2016省城人口总结（根）'!B:C,2,FALSE)/100</f>
        <v>0.70079999999999998</v>
      </c>
      <c r="D82" s="40">
        <f>INDEX(人口源表!$1:$1048576,MATCH($B82,人口源表!$A:$A,0),MATCH(D$1,人口源表!$1:$1,0))-INDEX(城镇人口!$1:$1048576,MATCH($B82,城镇人口!$B:$B,0),MATCH(D$1,城镇人口!$1:$1,0))</f>
        <v>1476535.7557439534</v>
      </c>
      <c r="E82" s="40">
        <f>INDEX(人口源表!$1:$1048576,MATCH($B82,人口源表!$A:$A,0),MATCH(E$1,人口源表!$1:$1,0))-INDEX(城镇人口!$1:$1048576,MATCH($B82,城镇人口!$B:$B,0),MATCH(E$1,城镇人口!$1:$1,0))</f>
        <v>1422702.9099360728</v>
      </c>
      <c r="F82" s="40">
        <f>INDEX(人口源表!$1:$1048576,MATCH($B82,人口源表!$A:$A,0),MATCH(F$1,人口源表!$1:$1,0))-INDEX(城镇人口!$1:$1048576,MATCH($B82,城镇人口!$B:$B,0),MATCH(F$1,城镇人口!$1:$1,0))</f>
        <v>1367015.2802303382</v>
      </c>
      <c r="G82" s="40">
        <f>INDEX(人口源表!$1:$1048576,MATCH($B82,人口源表!$A:$A,0),MATCH(G$1,人口源表!$1:$1,0))-INDEX(城镇人口!$1:$1048576,MATCH($B82,城镇人口!$B:$B,0),MATCH(G$1,城镇人口!$1:$1,0))</f>
        <v>1191839.1511183959</v>
      </c>
      <c r="H82" s="40">
        <f>INDEX(人口源表!$1:$1048576,MATCH($B82,人口源表!$A:$A,0),MATCH(H$1,人口源表!$1:$1,0))-INDEX(城镇人口!$1:$1048576,MATCH($B82,城镇人口!$B:$B,0),MATCH(H$1,城镇人口!$1:$1,0))</f>
        <v>1140209.4032931286</v>
      </c>
      <c r="I82" s="40">
        <f>INDEX(人口源表!$1:$1048576,MATCH($B82,人口源表!$A:$A,0),MATCH(I$1,人口源表!$1:$1,0))-INDEX(城镇人口!$1:$1048576,MATCH($B82,城镇人口!$B:$B,0),MATCH(I$1,城镇人口!$1:$1,0))</f>
        <v>1110903.1944570933</v>
      </c>
      <c r="J82" s="40">
        <f>INDEX(人口源表!$1:$1048576,MATCH($B82,人口源表!$A:$A,0),MATCH(J$1,人口源表!$1:$1,0))-INDEX(城镇人口!$1:$1048576,MATCH($B82,城镇人口!$B:$B,0),MATCH(J$1,城镇人口!$1:$1,0))</f>
        <v>1080675.6578378119</v>
      </c>
      <c r="K82" s="40">
        <f>INDEX(人口源表!$1:$1048576,MATCH($B82,人口源表!$A:$A,0),MATCH(K$1,人口源表!$1:$1,0))-INDEX(城镇人口!$1:$1048576,MATCH($B82,城镇人口!$B:$B,0),MATCH(K$1,城镇人口!$1:$1,0))</f>
        <v>1049502.4268877553</v>
      </c>
      <c r="L82" s="40">
        <f>INDEX(人口源表!$1:$1048576,MATCH($B82,人口源表!$A:$A,0),MATCH(L$1,人口源表!$1:$1,0))-INDEX(城镇人口!$1:$1048576,MATCH($B82,城镇人口!$B:$B,0),MATCH(L$1,城镇人口!$1:$1,0))</f>
        <v>1017368.3407478887</v>
      </c>
      <c r="M82" s="40">
        <f>INDEX(人口源表!$1:$1048576,MATCH($B82,人口源表!$A:$A,0),MATCH(M$1,人口源表!$1:$1,0))-INDEX(城镇人口!$1:$1048576,MATCH($B82,城镇人口!$B:$B,0),MATCH(M$1,城镇人口!$1:$1,0))</f>
        <v>984268.57686189376</v>
      </c>
      <c r="N82" s="40">
        <f>INDEX(人口源表!$1:$1048576,MATCH($B82,人口源表!$A:$A,0),MATCH(N$1,人口源表!$1:$1,0))-INDEX(城镇人口!$1:$1048576,MATCH($B82,城镇人口!$B:$B,0),MATCH(N$1,城镇人口!$1:$1,0))</f>
        <v>950207.19476730097</v>
      </c>
      <c r="O82" s="40">
        <f>INDEX(人口源表!$1:$1048576,MATCH($B82,人口源表!$A:$A,0),MATCH(O$1,人口源表!$1:$1,0))-INDEX(城镇人口!$1:$1048576,MATCH($B82,城镇人口!$B:$B,0),MATCH(O$1,城镇人口!$1:$1,0))</f>
        <v>915197.41977141425</v>
      </c>
      <c r="P82" s="40">
        <f>INDEX(人口源表!$1:$1048576,MATCH($B82,人口源表!$A:$A,0),MATCH(P$1,人口源表!$1:$1,0))-INDEX(城镇人口!$1:$1048576,MATCH($B82,城镇人口!$B:$B,0),MATCH(P$1,城镇人口!$1:$1,0))</f>
        <v>879260.02381921653</v>
      </c>
      <c r="Q82" s="40">
        <f>INDEX(人口源表!$1:$1048576,MATCH($B82,人口源表!$A:$A,0),MATCH(Q$1,人口源表!$1:$1,0))-INDEX(城镇人口!$1:$1048576,MATCH($B82,城镇人口!$B:$B,0),MATCH(Q$1,城镇人口!$1:$1,0))</f>
        <v>842423.18855279544</v>
      </c>
      <c r="R82" s="40">
        <f>INDEX(人口源表!$1:$1048576,MATCH($B82,人口源表!$A:$A,0),MATCH(R$1,人口源表!$1:$1,0))-INDEX(城镇人口!$1:$1048576,MATCH($B82,城镇人口!$B:$B,0),MATCH(R$1,城镇人口!$1:$1,0))</f>
        <v>804722.42572489986</v>
      </c>
      <c r="S82" s="40">
        <f>INDEX(人口源表!$1:$1048576,MATCH($B82,人口源表!$A:$A,0),MATCH(S$1,人口源表!$1:$1,0))-INDEX(城镇人口!$1:$1048576,MATCH($B82,城镇人口!$B:$B,0),MATCH(S$1,城镇人口!$1:$1,0))</f>
        <v>785596.47583055124</v>
      </c>
      <c r="T82" s="40">
        <f>INDEX(人口源表!$1:$1048576,MATCH($B82,人口源表!$A:$A,0),MATCH(T$1,人口源表!$1:$1,0))-INDEX(城镇人口!$1:$1048576,MATCH($B82,城镇人口!$B:$B,0),MATCH(T$1,城镇人口!$1:$1,0))</f>
        <v>765979.86918503745</v>
      </c>
      <c r="U82" s="40">
        <f>INDEX(人口源表!$1:$1048576,MATCH($B82,人口源表!$A:$A,0),MATCH(U$1,人口源表!$1:$1,0))-INDEX(城镇人口!$1:$1048576,MATCH($B82,城镇人口!$B:$B,0),MATCH(U$1,城镇人口!$1:$1,0))</f>
        <v>745897.87249664171</v>
      </c>
      <c r="V82" s="40">
        <f>INDEX(人口源表!$1:$1048576,MATCH($B82,人口源表!$A:$A,0),MATCH(V$1,人口源表!$1:$1,0))-INDEX(城镇人口!$1:$1048576,MATCH($B82,城镇人口!$B:$B,0),MATCH(V$1,城镇人口!$1:$1,0))</f>
        <v>725379.65270328103</v>
      </c>
      <c r="W82" s="40">
        <f>INDEX(人口源表!$1:$1048576,MATCH($B82,人口源表!$A:$A,0),MATCH(W$1,人口源表!$1:$1,0))-INDEX(城镇人口!$1:$1048576,MATCH($B82,城镇人口!$B:$B,0),MATCH(W$1,城镇人口!$1:$1,0))</f>
        <v>704457.08560077567</v>
      </c>
      <c r="X82" s="40">
        <f>INDEX(人口源表!$1:$1048576,MATCH($B82,人口源表!$A:$A,0),MATCH(X$1,人口源表!$1:$1,0))-INDEX(城镇人口!$1:$1048576,MATCH($B82,城镇人口!$B:$B,0),MATCH(X$1,城镇人口!$1:$1,0))</f>
        <v>683164.41867260868</v>
      </c>
      <c r="Y82" s="40">
        <f>INDEX(人口源表!$1:$1048576,MATCH($B82,人口源表!$A:$A,0),MATCH(Y$1,人口源表!$1:$1,0))-INDEX(城镇人口!$1:$1048576,MATCH($B82,城镇人口!$B:$B,0),MATCH(Y$1,城镇人口!$1:$1,0))</f>
        <v>661538.49852313334</v>
      </c>
      <c r="Z82" s="40">
        <f>INDEX(人口源表!$1:$1048576,MATCH($B82,人口源表!$A:$A,0),MATCH(Z$1,人口源表!$1:$1,0))-INDEX(城镇人口!$1:$1048576,MATCH($B82,城镇人口!$B:$B,0),MATCH(Z$1,城镇人口!$1:$1,0))</f>
        <v>639617.64707834786</v>
      </c>
      <c r="AA82" s="40">
        <f>INDEX(人口源表!$1:$1048576,MATCH($B82,人口源表!$A:$A,0),MATCH(AA$1,人口源表!$1:$1,0))-INDEX(城镇人口!$1:$1048576,MATCH($B82,城镇人口!$B:$B,0),MATCH(AA$1,城镇人口!$1:$1,0))</f>
        <v>617441.99881144986</v>
      </c>
      <c r="AB82" s="40">
        <f>INDEX(人口源表!$1:$1048576,MATCH($B82,人口源表!$A:$A,0),MATCH(AB$1,人口源表!$1:$1,0))-INDEX(城镇人口!$1:$1048576,MATCH($B82,城镇人口!$B:$B,0),MATCH(AB$1,城镇人口!$1:$1,0))</f>
        <v>595052.40818352345</v>
      </c>
      <c r="AC82" s="40">
        <f>INDEX(人口源表!$1:$1048576,MATCH($B82,人口源表!$A:$A,0),MATCH(AC$1,人口源表!$1:$1,0))-INDEX(城镇人口!$1:$1048576,MATCH($B82,城镇人口!$B:$B,0),MATCH(AC$1,城镇人口!$1:$1,0))</f>
        <v>577388.14312627958</v>
      </c>
      <c r="AD82" s="40">
        <f>INDEX(人口源表!$1:$1048576,MATCH($B82,人口源表!$A:$A,0),MATCH(AD$1,人口源表!$1:$1,0))-INDEX(城镇人口!$1:$1048576,MATCH($B82,城镇人口!$B:$B,0),MATCH(AD$1,城镇人口!$1:$1,0))</f>
        <v>559588.82335793413</v>
      </c>
      <c r="AE82" s="40">
        <f>INDEX(人口源表!$1:$1048576,MATCH($B82,人口源表!$A:$A,0),MATCH(AE$1,人口源表!$1:$1,0))-INDEX(城镇人口!$1:$1048576,MATCH($B82,城镇人口!$B:$B,0),MATCH(AE$1,城镇人口!$1:$1,0))</f>
        <v>541690.72830378357</v>
      </c>
      <c r="AF82" s="40">
        <f>INDEX(人口源表!$1:$1048576,MATCH($B82,人口源表!$A:$A,0),MATCH(AF$1,人口源表!$1:$1,0))-INDEX(城镇人口!$1:$1048576,MATCH($B82,城镇人口!$B:$B,0),MATCH(AF$1,城镇人口!$1:$1,0))</f>
        <v>523730.30531244026</v>
      </c>
      <c r="AG82" s="40">
        <f>INDEX(人口源表!$1:$1048576,MATCH($B82,人口源表!$A:$A,0),MATCH(AG$1,人口源表!$1:$1,0))-INDEX(城镇人口!$1:$1048576,MATCH($B82,城镇人口!$B:$B,0),MATCH(AG$1,城镇人口!$1:$1,0))</f>
        <v>505743.73827067716</v>
      </c>
      <c r="AH82" s="40">
        <f>INDEX(人口源表!$1:$1048576,MATCH($B82,人口源表!$A:$A,0),MATCH(AH$1,人口源表!$1:$1,0))-INDEX(城镇人口!$1:$1048576,MATCH($B82,城镇人口!$B:$B,0),MATCH(AH$1,城镇人口!$1:$1,0))</f>
        <v>487766.75197743671</v>
      </c>
      <c r="AI82" s="40">
        <f>INDEX(人口源表!$1:$1048576,MATCH($B82,人口源表!$A:$A,0),MATCH(AI$1,人口源表!$1:$1,0))-INDEX(城镇人口!$1:$1048576,MATCH($B82,城镇人口!$B:$B,0),MATCH(AI$1,城镇人口!$1:$1,0))</f>
        <v>469834.2867451068</v>
      </c>
      <c r="AJ82" s="40">
        <f>INDEX(人口源表!$1:$1048576,MATCH($B82,人口源表!$A:$A,0),MATCH(AJ$1,人口源表!$1:$1,0))-INDEX(城镇人口!$1:$1048576,MATCH($B82,城镇人口!$B:$B,0),MATCH(AJ$1,城镇人口!$1:$1,0))</f>
        <v>451979.86074690893</v>
      </c>
      <c r="AK82" s="40">
        <f>INDEX(人口源表!$1:$1048576,MATCH($B82,人口源表!$A:$A,0),MATCH(AK$1,人口源表!$1:$1,0))-INDEX(城镇人口!$1:$1048576,MATCH($B82,城镇人口!$B:$B,0),MATCH(AK$1,城镇人口!$1:$1,0))</f>
        <v>434235.78565503797</v>
      </c>
      <c r="AL82" s="40">
        <f>INDEX(人口源表!$1:$1048576,MATCH($B82,人口源表!$A:$A,0),MATCH(AL$1,人口源表!$1:$1,0))-INDEX(城镇人口!$1:$1048576,MATCH($B82,城镇人口!$B:$B,0),MATCH(AL$1,城镇人口!$1:$1,0))</f>
        <v>416632.41236087866</v>
      </c>
      <c r="AM82" s="40">
        <f>INDEX(人口源表!$1:$1048576,MATCH($B82,人口源表!$A:$A,0),MATCH(AM$1,人口源表!$1:$1,0))-INDEX(城镇人口!$1:$1048576,MATCH($B82,城镇人口!$B:$B,0),MATCH(AM$1,城镇人口!$1:$1,0))</f>
        <v>399198.10332402121</v>
      </c>
      <c r="AN82" s="40">
        <f>INDEX(人口源表!$1:$1048576,MATCH($B82,人口源表!$A:$A,0),MATCH(AN$1,人口源表!$1:$1,0))-INDEX(城镇人口!$1:$1048576,MATCH($B82,城镇人口!$B:$B,0),MATCH(AN$1,城镇人口!$1:$1,0))</f>
        <v>381958.51504984684</v>
      </c>
      <c r="AO82" s="40">
        <f>INDEX(人口源表!$1:$1048576,MATCH($B82,人口源表!$A:$A,0),MATCH(AO$1,人口源表!$1:$1,0))-INDEX(城镇人口!$1:$1048576,MATCH($B82,城镇人口!$B:$B,0),MATCH(AO$1,城镇人口!$1:$1,0))</f>
        <v>364936.73165417183</v>
      </c>
      <c r="AP82" s="40">
        <f>INDEX(人口源表!$1:$1048576,MATCH($B82,人口源表!$A:$A,0),MATCH(AP$1,人口源表!$1:$1,0))-INDEX(城镇人口!$1:$1048576,MATCH($B82,城镇人口!$B:$B,0),MATCH(AP$1,城镇人口!$1:$1,0))</f>
        <v>348152.46782573918</v>
      </c>
      <c r="AQ82" s="40">
        <f>INDEX(人口源表!$1:$1048576,MATCH($B82,人口源表!$A:$A,0),MATCH(AQ$1,人口源表!$1:$1,0))-INDEX(城镇人口!$1:$1048576,MATCH($B82,城镇人口!$B:$B,0),MATCH(AQ$1,城镇人口!$1:$1,0))</f>
        <v>331622.16078222403</v>
      </c>
      <c r="AR82" s="40">
        <f>INDEX(人口源表!$1:$1048576,MATCH($B82,人口源表!$A:$A,0),MATCH(AR$1,人口源表!$1:$1,0))-INDEX(城镇人口!$1:$1048576,MATCH($B82,城镇人口!$B:$B,0),MATCH(AR$1,城镇人口!$1:$1,0))</f>
        <v>315358.20010415325</v>
      </c>
      <c r="AS82" s="40">
        <f>INDEX(人口源表!$1:$1048576,MATCH($B82,人口源表!$A:$A,0),MATCH(AS$1,人口源表!$1:$1,0))-INDEX(城镇人口!$1:$1048576,MATCH($B82,城镇人口!$B:$B,0),MATCH(AS$1,城镇人口!$1:$1,0))</f>
        <v>299368.9776957538</v>
      </c>
      <c r="AT82" s="40">
        <f>INDEX(人口源表!$1:$1048576,MATCH($B82,人口源表!$A:$A,0),MATCH(AT$1,人口源表!$1:$1,0))-INDEX(城镇人口!$1:$1048576,MATCH($B82,城镇人口!$B:$B,0),MATCH(AT$1,城镇人口!$1:$1,0))</f>
        <v>283658.07613679813</v>
      </c>
      <c r="AU82" s="40">
        <f>INDEX(人口源表!$1:$1048576,MATCH($B82,人口源表!$A:$A,0),MATCH(AU$1,人口源表!$1:$1,0))-INDEX(城镇人口!$1:$1048576,MATCH($B82,城镇人口!$B:$B,0),MATCH(AU$1,城镇人口!$1:$1,0))</f>
        <v>268224.48873355379</v>
      </c>
      <c r="AV82" s="40">
        <f>INDEX(人口源表!$1:$1048576,MATCH($B82,人口源表!$A:$A,0),MATCH(AV$1,人口源表!$1:$1,0))-INDEX(城镇人口!$1:$1048576,MATCH($B82,城镇人口!$B:$B,0),MATCH(AV$1,城镇人口!$1:$1,0))</f>
        <v>253061.62258013198</v>
      </c>
    </row>
    <row r="83" spans="1:48" x14ac:dyDescent="0.15">
      <c r="A83" s="4" t="s">
        <v>865</v>
      </c>
      <c r="B83" s="4" t="s">
        <v>188</v>
      </c>
      <c r="C83" s="34">
        <f>VLOOKUP(B83,'[1]2016省城人口总结（根）'!B:C,2,FALSE)/100</f>
        <v>0.70079999999999998</v>
      </c>
      <c r="D83" s="40">
        <f>INDEX(人口源表!$1:$1048576,MATCH($B83,人口源表!$A:$A,0),MATCH(D$1,人口源表!$1:$1,0))-INDEX(城镇人口!$1:$1048576,MATCH($B83,城镇人口!$B:$B,0),MATCH(D$1,城镇人口!$1:$1,0))</f>
        <v>2225963.2276342716</v>
      </c>
      <c r="E83" s="40">
        <f>INDEX(人口源表!$1:$1048576,MATCH($B83,人口源表!$A:$A,0),MATCH(E$1,人口源表!$1:$1,0))-INDEX(城镇人口!$1:$1048576,MATCH($B83,城镇人口!$B:$B,0),MATCH(E$1,城镇人口!$1:$1,0))</f>
        <v>2141237.7893565549</v>
      </c>
      <c r="F83" s="40">
        <f>INDEX(人口源表!$1:$1048576,MATCH($B83,人口源表!$A:$A,0),MATCH(F$1,人口源表!$1:$1,0))-INDEX(城镇人口!$1:$1048576,MATCH($B83,城镇人口!$B:$B,0),MATCH(F$1,城镇人口!$1:$1,0))</f>
        <v>2053531.8926589014</v>
      </c>
      <c r="G83" s="40">
        <f>INDEX(人口源表!$1:$1048576,MATCH($B83,人口源表!$A:$A,0),MATCH(G$1,人口源表!$1:$1,0))-INDEX(城镇人口!$1:$1048576,MATCH($B83,城镇人口!$B:$B,0),MATCH(G$1,城镇人口!$1:$1,0))</f>
        <v>1760753.3840718921</v>
      </c>
      <c r="H83" s="40">
        <f>INDEX(人口源表!$1:$1048576,MATCH($B83,人口源表!$A:$A,0),MATCH(H$1,人口源表!$1:$1,0))-INDEX(城镇人口!$1:$1048576,MATCH($B83,城镇人口!$B:$B,0),MATCH(H$1,城镇人口!$1:$1,0))</f>
        <v>1679075.0385880368</v>
      </c>
      <c r="I83" s="40">
        <f>INDEX(人口源表!$1:$1048576,MATCH($B83,人口源表!$A:$A,0),MATCH(I$1,人口源表!$1:$1,0))-INDEX(城镇人口!$1:$1048576,MATCH($B83,城镇人口!$B:$B,0),MATCH(I$1,城镇人口!$1:$1,0))</f>
        <v>1630371.8115339065</v>
      </c>
      <c r="J83" s="40">
        <f>INDEX(人口源表!$1:$1048576,MATCH($B83,人口源表!$A:$A,0),MATCH(J$1,人口源表!$1:$1,0))-INDEX(城镇人口!$1:$1048576,MATCH($B83,城镇人口!$B:$B,0),MATCH(J$1,城镇人口!$1:$1,0))</f>
        <v>1580396.3259226838</v>
      </c>
      <c r="K83" s="40">
        <f>INDEX(人口源表!$1:$1048576,MATCH($B83,人口源表!$A:$A,0),MATCH(K$1,人口源表!$1:$1,0))-INDEX(城镇人口!$1:$1048576,MATCH($B83,城镇人口!$B:$B,0),MATCH(K$1,城镇人口!$1:$1,0))</f>
        <v>1529194.8884759126</v>
      </c>
      <c r="L83" s="40">
        <f>INDEX(人口源表!$1:$1048576,MATCH($B83,人口源表!$A:$A,0),MATCH(L$1,人口源表!$1:$1,0))-INDEX(城镇人口!$1:$1048576,MATCH($B83,城镇人口!$B:$B,0),MATCH(L$1,城镇人口!$1:$1,0))</f>
        <v>1476819.3800392123</v>
      </c>
      <c r="M83" s="40">
        <f>INDEX(人口源表!$1:$1048576,MATCH($B83,人口源表!$A:$A,0),MATCH(M$1,人口源表!$1:$1,0))-INDEX(城镇人口!$1:$1048576,MATCH($B83,城镇人口!$B:$B,0),MATCH(M$1,城镇人口!$1:$1,0))</f>
        <v>1423326.8509995779</v>
      </c>
      <c r="N83" s="40">
        <f>INDEX(人口源表!$1:$1048576,MATCH($B83,人口源表!$A:$A,0),MATCH(N$1,人口源表!$1:$1,0))-INDEX(城镇人口!$1:$1048576,MATCH($B83,城镇人口!$B:$B,0),MATCH(N$1,城镇人口!$1:$1,0))</f>
        <v>1368779.1038281489</v>
      </c>
      <c r="O83" s="40">
        <f>INDEX(人口源表!$1:$1048576,MATCH($B83,人口源表!$A:$A,0),MATCH(O$1,人口源表!$1:$1,0))-INDEX(城镇人口!$1:$1048576,MATCH($B83,城镇人口!$B:$B,0),MATCH(O$1,城镇人口!$1:$1,0))</f>
        <v>1313242.6548395874</v>
      </c>
      <c r="P83" s="40">
        <f>INDEX(人口源表!$1:$1048576,MATCH($B83,人口源表!$A:$A,0),MATCH(P$1,人口源表!$1:$1,0))-INDEX(城镇人口!$1:$1048576,MATCH($B83,城镇人口!$B:$B,0),MATCH(P$1,城镇人口!$1:$1,0))</f>
        <v>1256787.8333512284</v>
      </c>
      <c r="Q83" s="40">
        <f>INDEX(人口源表!$1:$1048576,MATCH($B83,人口源表!$A:$A,0),MATCH(Q$1,人口源表!$1:$1,0))-INDEX(城镇人口!$1:$1048576,MATCH($B83,城镇人口!$B:$B,0),MATCH(Q$1,城镇人口!$1:$1,0))</f>
        <v>1199487.9620331554</v>
      </c>
      <c r="R83" s="40">
        <f>INDEX(人口源表!$1:$1048576,MATCH($B83,人口源表!$A:$A,0),MATCH(R$1,人口源表!$1:$1,0))-INDEX(城镇人口!$1:$1048576,MATCH($B83,城镇人口!$B:$B,0),MATCH(R$1,城镇人口!$1:$1,0))</f>
        <v>1141419.9962251065</v>
      </c>
      <c r="S83" s="40">
        <f>INDEX(人口源表!$1:$1048576,MATCH($B83,人口源表!$A:$A,0),MATCH(S$1,人口源表!$1:$1,0))-INDEX(城镇人口!$1:$1048576,MATCH($B83,城镇人口!$B:$B,0),MATCH(S$1,城镇人口!$1:$1,0))</f>
        <v>1110071.5208019735</v>
      </c>
      <c r="T83" s="40">
        <f>INDEX(人口源表!$1:$1048576,MATCH($B83,人口源表!$A:$A,0),MATCH(T$1,人口源表!$1:$1,0))-INDEX(城镇人口!$1:$1048576,MATCH($B83,城镇人口!$B:$B,0),MATCH(T$1,城镇人口!$1:$1,0))</f>
        <v>1078311.2180896048</v>
      </c>
      <c r="U83" s="40">
        <f>INDEX(人口源表!$1:$1048576,MATCH($B83,人口源表!$A:$A,0),MATCH(U$1,人口源表!$1:$1,0))-INDEX(城镇人口!$1:$1048576,MATCH($B83,城镇人口!$B:$B,0),MATCH(U$1,城镇人口!$1:$1,0))</f>
        <v>1046185.8731891643</v>
      </c>
      <c r="V83" s="40">
        <f>INDEX(人口源表!$1:$1048576,MATCH($B83,人口源表!$A:$A,0),MATCH(V$1,人口源表!$1:$1,0))-INDEX(城镇人口!$1:$1048576,MATCH($B83,城镇人口!$B:$B,0),MATCH(V$1,城镇人口!$1:$1,0))</f>
        <v>1013744.3341118321</v>
      </c>
      <c r="W83" s="40">
        <f>INDEX(人口源表!$1:$1048576,MATCH($B83,人口源表!$A:$A,0),MATCH(W$1,人口源表!$1:$1,0))-INDEX(城镇人口!$1:$1048576,MATCH($B83,城镇人口!$B:$B,0),MATCH(W$1,城镇人口!$1:$1,0))</f>
        <v>981035.61163700745</v>
      </c>
      <c r="X83" s="40">
        <f>INDEX(人口源表!$1:$1048576,MATCH($B83,人口源表!$A:$A,0),MATCH(X$1,人口源表!$1:$1,0))-INDEX(城镇人口!$1:$1048576,MATCH($B83,城镇人口!$B:$B,0),MATCH(X$1,城镇人口!$1:$1,0))</f>
        <v>948109.86842983402</v>
      </c>
      <c r="Y83" s="40">
        <f>INDEX(人口源表!$1:$1048576,MATCH($B83,人口源表!$A:$A,0),MATCH(Y$1,人口源表!$1:$1,0))-INDEX(城镇人口!$1:$1048576,MATCH($B83,城镇人口!$B:$B,0),MATCH(Y$1,城镇人口!$1:$1,0))</f>
        <v>915017.20678523742</v>
      </c>
      <c r="Z83" s="40">
        <f>INDEX(人口源表!$1:$1048576,MATCH($B83,人口源表!$A:$A,0),MATCH(Z$1,人口源表!$1:$1,0))-INDEX(城镇人口!$1:$1048576,MATCH($B83,城镇人口!$B:$B,0),MATCH(Z$1,城镇人口!$1:$1,0))</f>
        <v>881807.71050067153</v>
      </c>
      <c r="AA83" s="40">
        <f>INDEX(人口源表!$1:$1048576,MATCH($B83,人口源表!$A:$A,0),MATCH(AA$1,人口源表!$1:$1,0))-INDEX(城镇人口!$1:$1048576,MATCH($B83,城镇人口!$B:$B,0),MATCH(AA$1,城镇人口!$1:$1,0))</f>
        <v>848531.56543635204</v>
      </c>
      <c r="AB83" s="40">
        <f>INDEX(人口源表!$1:$1048576,MATCH($B83,人口源表!$A:$A,0),MATCH(AB$1,人口源表!$1:$1,0))-INDEX(城镇人口!$1:$1048576,MATCH($B83,城镇人口!$B:$B,0),MATCH(AB$1,城镇人口!$1:$1,0))</f>
        <v>815237.93258519284</v>
      </c>
      <c r="AC83" s="40">
        <f>INDEX(人口源表!$1:$1048576,MATCH($B83,人口源表!$A:$A,0),MATCH(AC$1,人口源表!$1:$1,0))-INDEX(城镇人口!$1:$1048576,MATCH($B83,城镇人口!$B:$B,0),MATCH(AC$1,城镇人口!$1:$1,0))</f>
        <v>788665.1088580275</v>
      </c>
      <c r="AD83" s="40">
        <f>INDEX(人口源表!$1:$1048576,MATCH($B83,人口源表!$A:$A,0),MATCH(AD$1,人口源表!$1:$1,0))-INDEX(城镇人口!$1:$1048576,MATCH($B83,城镇人口!$B:$B,0),MATCH(AD$1,城镇人口!$1:$1,0))</f>
        <v>762125.286769934</v>
      </c>
      <c r="AE83" s="40">
        <f>INDEX(人口源表!$1:$1048576,MATCH($B83,人口源表!$A:$A,0),MATCH(AE$1,人口源表!$1:$1,0))-INDEX(城镇人口!$1:$1048576,MATCH($B83,城镇人口!$B:$B,0),MATCH(AE$1,城镇人口!$1:$1,0))</f>
        <v>735658.83439877722</v>
      </c>
      <c r="AF83" s="40">
        <f>INDEX(人口源表!$1:$1048576,MATCH($B83,人口源表!$A:$A,0),MATCH(AF$1,人口源表!$1:$1,0))-INDEX(城镇人口!$1:$1048576,MATCH($B83,城镇人口!$B:$B,0),MATCH(AF$1,城镇人口!$1:$1,0))</f>
        <v>709305.09404844418</v>
      </c>
      <c r="AG83" s="40">
        <f>INDEX(人口源表!$1:$1048576,MATCH($B83,人口源表!$A:$A,0),MATCH(AG$1,人口源表!$1:$1,0))-INDEX(城镇人口!$1:$1048576,MATCH($B83,城镇人口!$B:$B,0),MATCH(AG$1,城镇人口!$1:$1,0))</f>
        <v>683102.27206512913</v>
      </c>
      <c r="AH83" s="40">
        <f>INDEX(人口源表!$1:$1048576,MATCH($B83,人口源表!$A:$A,0),MATCH(AH$1,人口源表!$1:$1,0))-INDEX(城镇人口!$1:$1048576,MATCH($B83,城镇人口!$B:$B,0),MATCH(AH$1,城镇人口!$1:$1,0))</f>
        <v>657087.08692344464</v>
      </c>
      <c r="AI83" s="40">
        <f>INDEX(人口源表!$1:$1048576,MATCH($B83,人口源表!$A:$A,0),MATCH(AI$1,人口源表!$1:$1,0))-INDEX(城镇人口!$1:$1048576,MATCH($B83,城镇人口!$B:$B,0),MATCH(AI$1,城镇人口!$1:$1,0))</f>
        <v>631294.43480623327</v>
      </c>
      <c r="AJ83" s="40">
        <f>INDEX(人口源表!$1:$1048576,MATCH($B83,人口源表!$A:$A,0),MATCH(AJ$1,人口源表!$1:$1,0))-INDEX(城镇人口!$1:$1048576,MATCH($B83,城镇人口!$B:$B,0),MATCH(AJ$1,城镇人口!$1:$1,0))</f>
        <v>605757.48446739838</v>
      </c>
      <c r="AK83" s="40">
        <f>INDEX(人口源表!$1:$1048576,MATCH($B83,人口源表!$A:$A,0),MATCH(AK$1,人口源表!$1:$1,0))-INDEX(城镇人口!$1:$1048576,MATCH($B83,城镇人口!$B:$B,0),MATCH(AK$1,城镇人口!$1:$1,0))</f>
        <v>580507.21137981955</v>
      </c>
      <c r="AL83" s="40">
        <f>INDEX(人口源表!$1:$1048576,MATCH($B83,人口源表!$A:$A,0),MATCH(AL$1,人口源表!$1:$1,0))-INDEX(城镇人口!$1:$1048576,MATCH($B83,城镇人口!$B:$B,0),MATCH(AL$1,城镇人口!$1:$1,0))</f>
        <v>555572.16193689313</v>
      </c>
      <c r="AM83" s="40">
        <f>INDEX(人口源表!$1:$1048576,MATCH($B83,人口源表!$A:$A,0),MATCH(AM$1,人口源表!$1:$1,0))-INDEX(城镇人口!$1:$1048576,MATCH($B83,城镇人口!$B:$B,0),MATCH(AM$1,城镇人口!$1:$1,0))</f>
        <v>530978.40051021986</v>
      </c>
      <c r="AN83" s="40">
        <f>INDEX(人口源表!$1:$1048576,MATCH($B83,人口源表!$A:$A,0),MATCH(AN$1,人口源表!$1:$1,0))-INDEX(城镇人口!$1:$1048576,MATCH($B83,城镇人口!$B:$B,0),MATCH(AN$1,城镇人口!$1:$1,0))</f>
        <v>506748.78792556468</v>
      </c>
      <c r="AO83" s="40">
        <f>INDEX(人口源表!$1:$1048576,MATCH($B83,人口源表!$A:$A,0),MATCH(AO$1,人口源表!$1:$1,0))-INDEX(城镇人口!$1:$1048576,MATCH($B83,城镇人口!$B:$B,0),MATCH(AO$1,城镇人口!$1:$1,0))</f>
        <v>482903.30428729113</v>
      </c>
      <c r="AP83" s="40">
        <f>INDEX(人口源表!$1:$1048576,MATCH($B83,人口源表!$A:$A,0),MATCH(AP$1,人口源表!$1:$1,0))-INDEX(城镇人口!$1:$1048576,MATCH($B83,城镇人口!$B:$B,0),MATCH(AP$1,城镇人口!$1:$1,0))</f>
        <v>459458.5864906786</v>
      </c>
      <c r="AQ83" s="40">
        <f>INDEX(人口源表!$1:$1048576,MATCH($B83,人口源表!$A:$A,0),MATCH(AQ$1,人口源表!$1:$1,0))-INDEX(城镇人口!$1:$1048576,MATCH($B83,城镇人口!$B:$B,0),MATCH(AQ$1,城镇人口!$1:$1,0))</f>
        <v>436427.34614801127</v>
      </c>
      <c r="AR83" s="40">
        <f>INDEX(人口源表!$1:$1048576,MATCH($B83,人口源表!$A:$A,0),MATCH(AR$1,人口源表!$1:$1,0))-INDEX(城镇人口!$1:$1048576,MATCH($B83,城镇人口!$B:$B,0),MATCH(AR$1,城镇人口!$1:$1,0))</f>
        <v>413818.69815370068</v>
      </c>
      <c r="AS83" s="40">
        <f>INDEX(人口源表!$1:$1048576,MATCH($B83,人口源表!$A:$A,0),MATCH(AS$1,人口源表!$1:$1,0))-INDEX(城镇人口!$1:$1048576,MATCH($B83,城镇人口!$B:$B,0),MATCH(AS$1,城镇人口!$1:$1,0))</f>
        <v>391637.40498163458</v>
      </c>
      <c r="AT83" s="40">
        <f>INDEX(人口源表!$1:$1048576,MATCH($B83,人口源表!$A:$A,0),MATCH(AT$1,人口源表!$1:$1,0))-INDEX(城镇人口!$1:$1048576,MATCH($B83,城镇人口!$B:$B,0),MATCH(AT$1,城镇人口!$1:$1,0))</f>
        <v>369883.92828716617</v>
      </c>
      <c r="AU83" s="40">
        <f>INDEX(人口源表!$1:$1048576,MATCH($B83,人口源表!$A:$A,0),MATCH(AU$1,人口源表!$1:$1,0))-INDEX(城镇人口!$1:$1048576,MATCH($B83,城镇人口!$B:$B,0),MATCH(AU$1,城镇人口!$1:$1,0))</f>
        <v>348553.87411144469</v>
      </c>
      <c r="AV83" s="40">
        <f>INDEX(人口源表!$1:$1048576,MATCH($B83,人口源表!$A:$A,0),MATCH(AV$1,人口源表!$1:$1,0))-INDEX(城镇人口!$1:$1048576,MATCH($B83,城镇人口!$B:$B,0),MATCH(AV$1,城镇人口!$1:$1,0))</f>
        <v>327638.07256262004</v>
      </c>
    </row>
    <row r="84" spans="1:48" x14ac:dyDescent="0.15">
      <c r="A84" s="4" t="s">
        <v>865</v>
      </c>
      <c r="B84" s="4" t="s">
        <v>190</v>
      </c>
      <c r="C84" s="34">
        <f>VLOOKUP(B84,'[1]2016省城人口总结（根）'!B:C,2,FALSE)/100</f>
        <v>0.70079999999999998</v>
      </c>
      <c r="D84" s="40">
        <f>INDEX(人口源表!$1:$1048576,MATCH($B84,人口源表!$A:$A,0),MATCH(D$1,人口源表!$1:$1,0))-INDEX(城镇人口!$1:$1048576,MATCH($B84,城镇人口!$B:$B,0),MATCH(D$1,城镇人口!$1:$1,0))</f>
        <v>1360724.1990756243</v>
      </c>
      <c r="E84" s="40">
        <f>INDEX(人口源表!$1:$1048576,MATCH($B84,人口源表!$A:$A,0),MATCH(E$1,人口源表!$1:$1,0))-INDEX(城镇人口!$1:$1048576,MATCH($B84,城镇人口!$B:$B,0),MATCH(E$1,城镇人口!$1:$1,0))</f>
        <v>1309441.8053917144</v>
      </c>
      <c r="F84" s="40">
        <f>INDEX(人口源表!$1:$1048576,MATCH($B84,人口源表!$A:$A,0),MATCH(F$1,人口源表!$1:$1,0))-INDEX(城镇人口!$1:$1048576,MATCH($B84,城镇人口!$B:$B,0),MATCH(F$1,城镇人口!$1:$1,0))</f>
        <v>1256422.6410982567</v>
      </c>
      <c r="G84" s="40">
        <f>INDEX(人口源表!$1:$1048576,MATCH($B84,人口源表!$A:$A,0),MATCH(G$1,人口源表!$1:$1,0))-INDEX(城镇人口!$1:$1048576,MATCH($B84,城镇人口!$B:$B,0),MATCH(G$1,城镇人口!$1:$1,0))</f>
        <v>1193690.9940987881</v>
      </c>
      <c r="H84" s="40">
        <f>INDEX(人口源表!$1:$1048576,MATCH($B84,人口源表!$A:$A,0),MATCH(H$1,人口源表!$1:$1,0))-INDEX(城镇人口!$1:$1048576,MATCH($B84,城镇人口!$B:$B,0),MATCH(H$1,城镇人口!$1:$1,0))</f>
        <v>1141069.1183370166</v>
      </c>
      <c r="I84" s="40">
        <f>INDEX(人口源表!$1:$1048576,MATCH($B84,人口源表!$A:$A,0),MATCH(I$1,人口源表!$1:$1,0))-INDEX(城镇人口!$1:$1048576,MATCH($B84,城镇人口!$B:$B,0),MATCH(I$1,城镇人口!$1:$1,0))</f>
        <v>1109975.0321662892</v>
      </c>
      <c r="J84" s="40">
        <f>INDEX(人口源表!$1:$1048576,MATCH($B84,人口源表!$A:$A,0),MATCH(J$1,人口源表!$1:$1,0))-INDEX(城镇人口!$1:$1048576,MATCH($B84,城镇人口!$B:$B,0),MATCH(J$1,城镇人口!$1:$1,0))</f>
        <v>1077312.8377163517</v>
      </c>
      <c r="K84" s="40">
        <f>INDEX(人口源表!$1:$1048576,MATCH($B84,人口源表!$A:$A,0),MATCH(K$1,人口源表!$1:$1,0))-INDEX(城镇人口!$1:$1048576,MATCH($B84,城镇人口!$B:$B,0),MATCH(K$1,城镇人口!$1:$1,0))</f>
        <v>1043227.3576601022</v>
      </c>
      <c r="L84" s="40">
        <f>INDEX(人口源表!$1:$1048576,MATCH($B84,人口源表!$A:$A,0),MATCH(L$1,人口源表!$1:$1,0))-INDEX(城镇人口!$1:$1048576,MATCH($B84,城镇人口!$B:$B,0),MATCH(L$1,城镇人口!$1:$1,0))</f>
        <v>1007856.9915154041</v>
      </c>
      <c r="M84" s="40">
        <f>INDEX(人口源表!$1:$1048576,MATCH($B84,人口源表!$A:$A,0),MATCH(M$1,人口源表!$1:$1,0))-INDEX(城镇人口!$1:$1048576,MATCH($B84,城镇人口!$B:$B,0),MATCH(M$1,城镇人口!$1:$1,0))</f>
        <v>971335.12300860602</v>
      </c>
      <c r="N84" s="40">
        <f>INDEX(人口源表!$1:$1048576,MATCH($B84,人口源表!$A:$A,0),MATCH(N$1,人口源表!$1:$1,0))-INDEX(城镇人口!$1:$1048576,MATCH($B84,城镇人口!$B:$B,0),MATCH(N$1,城镇人口!$1:$1,0))</f>
        <v>933789.41162111051</v>
      </c>
      <c r="O84" s="40">
        <f>INDEX(人口源表!$1:$1048576,MATCH($B84,人口源表!$A:$A,0),MATCH(O$1,人口源表!$1:$1,0))-INDEX(城镇人口!$1:$1048576,MATCH($B84,城镇人口!$B:$B,0),MATCH(O$1,城镇人口!$1:$1,0))</f>
        <v>895342.01050548302</v>
      </c>
      <c r="P84" s="40">
        <f>INDEX(人口源表!$1:$1048576,MATCH($B84,人口源表!$A:$A,0),MATCH(P$1,人口源表!$1:$1,0))-INDEX(城镇人口!$1:$1048576,MATCH($B84,城镇人口!$B:$B,0),MATCH(P$1,城镇人口!$1:$1,0))</f>
        <v>856109.36172645399</v>
      </c>
      <c r="Q84" s="40">
        <f>INDEX(人口源表!$1:$1048576,MATCH($B84,人口源表!$A:$A,0),MATCH(Q$1,人口源表!$1:$1,0))-INDEX(城镇人口!$1:$1048576,MATCH($B84,城镇人口!$B:$B,0),MATCH(Q$1,城镇人口!$1:$1,0))</f>
        <v>816202.58107190952</v>
      </c>
      <c r="R84" s="40">
        <f>INDEX(人口源表!$1:$1048576,MATCH($B84,人口源表!$A:$A,0),MATCH(R$1,人口源表!$1:$1,0))-INDEX(城镇人口!$1:$1048576,MATCH($B84,城镇人口!$B:$B,0),MATCH(R$1,城镇人口!$1:$1,0))</f>
        <v>775726.88723017415</v>
      </c>
      <c r="S84" s="40">
        <f>INDEX(人口源表!$1:$1048576,MATCH($B84,人口源表!$A:$A,0),MATCH(S$1,人口源表!$1:$1,0))-INDEX(城镇人口!$1:$1048576,MATCH($B84,城镇人口!$B:$B,0),MATCH(S$1,城镇人口!$1:$1,0))</f>
        <v>753384.25858912058</v>
      </c>
      <c r="T84" s="40">
        <f>INDEX(人口源表!$1:$1048576,MATCH($B84,人口源表!$A:$A,0),MATCH(T$1,人口源表!$1:$1,0))-INDEX(城镇人口!$1:$1048576,MATCH($B84,城镇人口!$B:$B,0),MATCH(T$1,城镇人口!$1:$1,0))</f>
        <v>730744.85800245265</v>
      </c>
      <c r="U84" s="40">
        <f>INDEX(人口源表!$1:$1048576,MATCH($B84,人口源表!$A:$A,0),MATCH(U$1,人口源表!$1:$1,0))-INDEX(城镇人口!$1:$1048576,MATCH($B84,城镇人口!$B:$B,0),MATCH(U$1,城镇人口!$1:$1,0))</f>
        <v>707868.55613545002</v>
      </c>
      <c r="V84" s="40">
        <f>INDEX(人口源表!$1:$1048576,MATCH($B84,人口源表!$A:$A,0),MATCH(V$1,人口源表!$1:$1,0))-INDEX(城镇人口!$1:$1048576,MATCH($B84,城镇人口!$B:$B,0),MATCH(V$1,城镇人口!$1:$1,0))</f>
        <v>684812.25982570415</v>
      </c>
      <c r="W84" s="40">
        <f>INDEX(人口源表!$1:$1048576,MATCH($B84,人口源表!$A:$A,0),MATCH(W$1,人口源表!$1:$1,0))-INDEX(城镇人口!$1:$1048576,MATCH($B84,城镇人口!$B:$B,0),MATCH(W$1,城镇人口!$1:$1,0))</f>
        <v>661629.5949641359</v>
      </c>
      <c r="X84" s="40">
        <f>INDEX(人口源表!$1:$1048576,MATCH($B84,人口源表!$A:$A,0),MATCH(X$1,人口源表!$1:$1,0))-INDEX(城镇人口!$1:$1048576,MATCH($B84,城镇人口!$B:$B,0),MATCH(X$1,城镇人口!$1:$1,0))</f>
        <v>638370.49358043307</v>
      </c>
      <c r="Y84" s="40">
        <f>INDEX(人口源表!$1:$1048576,MATCH($B84,人口源表!$A:$A,0),MATCH(Y$1,人口源表!$1:$1,0))-INDEX(城镇人口!$1:$1048576,MATCH($B84,城镇人口!$B:$B,0),MATCH(Y$1,城镇人口!$1:$1,0))</f>
        <v>615082.14008932095</v>
      </c>
      <c r="Z84" s="40">
        <f>INDEX(人口源表!$1:$1048576,MATCH($B84,人口源表!$A:$A,0),MATCH(Z$1,人口源表!$1:$1,0))-INDEX(城镇人口!$1:$1048576,MATCH($B84,城镇人口!$B:$B,0),MATCH(Z$1,城镇人口!$1:$1,0))</f>
        <v>591808.1071408242</v>
      </c>
      <c r="AA84" s="40">
        <f>INDEX(人口源表!$1:$1048576,MATCH($B84,人口源表!$A:$A,0),MATCH(AA$1,人口源表!$1:$1,0))-INDEX(城镇人口!$1:$1048576,MATCH($B84,城镇人口!$B:$B,0),MATCH(AA$1,城镇人口!$1:$1,0))</f>
        <v>568589.11829687469</v>
      </c>
      <c r="AB84" s="40">
        <f>INDEX(人口源表!$1:$1048576,MATCH($B84,人口源表!$A:$A,0),MATCH(AB$1,人口源表!$1:$1,0))-INDEX(城镇人口!$1:$1048576,MATCH($B84,城镇人口!$B:$B,0),MATCH(AB$1,城镇人口!$1:$1,0))</f>
        <v>545462.51693324931</v>
      </c>
      <c r="AC84" s="40">
        <f>INDEX(人口源表!$1:$1048576,MATCH($B84,人口源表!$A:$A,0),MATCH(AC$1,人口源表!$1:$1,0))-INDEX(城镇人口!$1:$1048576,MATCH($B84,城镇人口!$B:$B,0),MATCH(AC$1,城镇人口!$1:$1,0))</f>
        <v>526932.3995819618</v>
      </c>
      <c r="AD84" s="40">
        <f>INDEX(人口源表!$1:$1048576,MATCH($B84,人口源表!$A:$A,0),MATCH(AD$1,人口源表!$1:$1,0))-INDEX(城镇人口!$1:$1048576,MATCH($B84,城镇人口!$B:$B,0),MATCH(AD$1,城镇人口!$1:$1,0))</f>
        <v>508518.11220046319</v>
      </c>
      <c r="AE84" s="40">
        <f>INDEX(人口源表!$1:$1048576,MATCH($B84,人口源表!$A:$A,0),MATCH(AE$1,人口源表!$1:$1,0))-INDEX(城镇人口!$1:$1048576,MATCH($B84,城镇人口!$B:$B,0),MATCH(AE$1,城镇人口!$1:$1,0))</f>
        <v>490245.41721496219</v>
      </c>
      <c r="AF84" s="40">
        <f>INDEX(人口源表!$1:$1048576,MATCH($B84,人口源表!$A:$A,0),MATCH(AF$1,人口源表!$1:$1,0))-INDEX(城镇人口!$1:$1048576,MATCH($B84,城镇人口!$B:$B,0),MATCH(AF$1,城镇人口!$1:$1,0))</f>
        <v>472137.98289126996</v>
      </c>
      <c r="AG84" s="40">
        <f>INDEX(人口源表!$1:$1048576,MATCH($B84,人口源表!$A:$A,0),MATCH(AG$1,人口源表!$1:$1,0))-INDEX(城镇人口!$1:$1048576,MATCH($B84,城镇人口!$B:$B,0),MATCH(AG$1,城镇人口!$1:$1,0))</f>
        <v>454217.04230142757</v>
      </c>
      <c r="AH84" s="40">
        <f>INDEX(人口源表!$1:$1048576,MATCH($B84,人口源表!$A:$A,0),MATCH(AH$1,人口源表!$1:$1,0))-INDEX(城镇人口!$1:$1048576,MATCH($B84,城镇人口!$B:$B,0),MATCH(AH$1,城镇人口!$1:$1,0))</f>
        <v>436501.33176064631</v>
      </c>
      <c r="AI84" s="40">
        <f>INDEX(人口源表!$1:$1048576,MATCH($B84,人口源表!$A:$A,0),MATCH(AI$1,人口源表!$1:$1,0))-INDEX(城镇人口!$1:$1048576,MATCH($B84,城镇人口!$B:$B,0),MATCH(AI$1,城镇人口!$1:$1,0))</f>
        <v>419007.68755722325</v>
      </c>
      <c r="AJ84" s="40">
        <f>INDEX(人口源表!$1:$1048576,MATCH($B84,人口源表!$A:$A,0),MATCH(AJ$1,人口源表!$1:$1,0))-INDEX(城镇人口!$1:$1048576,MATCH($B84,城镇人口!$B:$B,0),MATCH(AJ$1,城镇人口!$1:$1,0))</f>
        <v>401750.51353771798</v>
      </c>
      <c r="AK84" s="40">
        <f>INDEX(人口源表!$1:$1048576,MATCH($B84,人口源表!$A:$A,0),MATCH(AK$1,人口源表!$1:$1,0))-INDEX(城镇人口!$1:$1048576,MATCH($B84,城镇人口!$B:$B,0),MATCH(AK$1,城镇人口!$1:$1,0))</f>
        <v>384741.84754708037</v>
      </c>
      <c r="AL84" s="40">
        <f>INDEX(人口源表!$1:$1048576,MATCH($B84,人口源表!$A:$A,0),MATCH(AL$1,人口源表!$1:$1,0))-INDEX(城镇人口!$1:$1048576,MATCH($B84,城镇人口!$B:$B,0),MATCH(AL$1,城镇人口!$1:$1,0))</f>
        <v>367992.00534388563</v>
      </c>
      <c r="AM84" s="40">
        <f>INDEX(人口源表!$1:$1048576,MATCH($B84,人口源表!$A:$A,0),MATCH(AM$1,人口源表!$1:$1,0))-INDEX(城镇人口!$1:$1048576,MATCH($B84,城镇人口!$B:$B,0),MATCH(AM$1,城镇人口!$1:$1,0))</f>
        <v>351508.71213902766</v>
      </c>
      <c r="AN84" s="40">
        <f>INDEX(人口源表!$1:$1048576,MATCH($B84,人口源表!$A:$A,0),MATCH(AN$1,人口源表!$1:$1,0))-INDEX(城镇人口!$1:$1048576,MATCH($B84,城镇人口!$B:$B,0),MATCH(AN$1,城镇人口!$1:$1,0))</f>
        <v>335298.02558319876</v>
      </c>
      <c r="AO84" s="40">
        <f>INDEX(人口源表!$1:$1048576,MATCH($B84,人口源表!$A:$A,0),MATCH(AO$1,人口源表!$1:$1,0))-INDEX(城镇人口!$1:$1048576,MATCH($B84,城镇人口!$B:$B,0),MATCH(AO$1,城镇人口!$1:$1,0))</f>
        <v>319363.70120349573</v>
      </c>
      <c r="AP84" s="40">
        <f>INDEX(人口源表!$1:$1048576,MATCH($B84,人口源表!$A:$A,0),MATCH(AP$1,人口源表!$1:$1,0))-INDEX(城镇人口!$1:$1048576,MATCH($B84,城镇人口!$B:$B,0),MATCH(AP$1,城镇人口!$1:$1,0))</f>
        <v>303707.60868287925</v>
      </c>
      <c r="AQ84" s="40">
        <f>INDEX(人口源表!$1:$1048576,MATCH($B84,人口源表!$A:$A,0),MATCH(AQ$1,人口源表!$1:$1,0))-INDEX(城镇人口!$1:$1048576,MATCH($B84,城镇人口!$B:$B,0),MATCH(AQ$1,城镇人口!$1:$1,0))</f>
        <v>288329.59250863455</v>
      </c>
      <c r="AR84" s="40">
        <f>INDEX(人口源表!$1:$1048576,MATCH($B84,人口源表!$A:$A,0),MATCH(AR$1,人口源表!$1:$1,0))-INDEX(城镇人口!$1:$1048576,MATCH($B84,城镇人口!$B:$B,0),MATCH(AR$1,城镇人口!$1:$1,0))</f>
        <v>273227.6009677886</v>
      </c>
      <c r="AS84" s="40">
        <f>INDEX(人口源表!$1:$1048576,MATCH($B84,人口源表!$A:$A,0),MATCH(AS$1,人口源表!$1:$1,0))-INDEX(城镇人口!$1:$1048576,MATCH($B84,城镇人口!$B:$B,0),MATCH(AS$1,城镇人口!$1:$1,0))</f>
        <v>258397.86687735282</v>
      </c>
      <c r="AT84" s="40">
        <f>INDEX(人口源表!$1:$1048576,MATCH($B84,人口源表!$A:$A,0),MATCH(AT$1,人口源表!$1:$1,0))-INDEX(城镇人口!$1:$1048576,MATCH($B84,城镇人口!$B:$B,0),MATCH(AT$1,城镇人口!$1:$1,0))</f>
        <v>243834.43044899777</v>
      </c>
      <c r="AU84" s="40">
        <f>INDEX(人口源表!$1:$1048576,MATCH($B84,人口源表!$A:$A,0),MATCH(AU$1,人口源表!$1:$1,0))-INDEX(城镇人口!$1:$1048576,MATCH($B84,城镇人口!$B:$B,0),MATCH(AU$1,城镇人口!$1:$1,0))</f>
        <v>229529.91426383844</v>
      </c>
      <c r="AV84" s="40">
        <f>INDEX(人口源表!$1:$1048576,MATCH($B84,人口源表!$A:$A,0),MATCH(AV$1,人口源表!$1:$1,0))-INDEX(城镇人口!$1:$1048576,MATCH($B84,城镇人口!$B:$B,0),MATCH(AV$1,城镇人口!$1:$1,0))</f>
        <v>215474.92072161846</v>
      </c>
    </row>
    <row r="85" spans="1:48" x14ac:dyDescent="0.15">
      <c r="A85" s="4" t="s">
        <v>865</v>
      </c>
      <c r="B85" s="4" t="s">
        <v>192</v>
      </c>
      <c r="C85" s="34">
        <f>VLOOKUP(B85,'[1]2016省城人口总结（根）'!B:C,2,FALSE)/100</f>
        <v>0.70079999999999998</v>
      </c>
      <c r="D85" s="40">
        <f>INDEX(人口源表!$1:$1048576,MATCH($B85,人口源表!$A:$A,0),MATCH(D$1,人口源表!$1:$1,0))-INDEX(城镇人口!$1:$1048576,MATCH($B85,城镇人口!$B:$B,0),MATCH(D$1,城镇人口!$1:$1,0))</f>
        <v>961912.18950754078</v>
      </c>
      <c r="E85" s="40">
        <f>INDEX(人口源表!$1:$1048576,MATCH($B85,人口源表!$A:$A,0),MATCH(E$1,人口源表!$1:$1,0))-INDEX(城镇人口!$1:$1048576,MATCH($B85,城镇人口!$B:$B,0),MATCH(E$1,城镇人口!$1:$1,0))</f>
        <v>927516.29889887851</v>
      </c>
      <c r="F85" s="40">
        <f>INDEX(人口源表!$1:$1048576,MATCH($B85,人口源表!$A:$A,0),MATCH(F$1,人口源表!$1:$1,0))-INDEX(城镇人口!$1:$1048576,MATCH($B85,城镇人口!$B:$B,0),MATCH(F$1,城镇人口!$1:$1,0))</f>
        <v>891679.91830347059</v>
      </c>
      <c r="G85" s="40">
        <f>INDEX(人口源表!$1:$1048576,MATCH($B85,人口源表!$A:$A,0),MATCH(G$1,人口源表!$1:$1,0))-INDEX(城镇人口!$1:$1048576,MATCH($B85,城镇人口!$B:$B,0),MATCH(G$1,城镇人口!$1:$1,0))</f>
        <v>837792.84519808833</v>
      </c>
      <c r="H85" s="40">
        <f>INDEX(人口源表!$1:$1048576,MATCH($B85,人口源表!$A:$A,0),MATCH(H$1,人口源表!$1:$1,0))-INDEX(城镇人口!$1:$1048576,MATCH($B85,城镇人口!$B:$B,0),MATCH(H$1,城镇人口!$1:$1,0))</f>
        <v>803401.33084447635</v>
      </c>
      <c r="I85" s="40">
        <f>INDEX(人口源表!$1:$1048576,MATCH($B85,人口源表!$A:$A,0),MATCH(I$1,人口源表!$1:$1,0))-INDEX(城镇人口!$1:$1048576,MATCH($B85,城镇人口!$B:$B,0),MATCH(I$1,城镇人口!$1:$1,0))</f>
        <v>783608.60100367805</v>
      </c>
      <c r="J85" s="40">
        <f>INDEX(人口源表!$1:$1048576,MATCH($B85,人口源表!$A:$A,0),MATCH(J$1,人口源表!$1:$1,0))-INDEX(城镇人口!$1:$1048576,MATCH($B85,城镇人口!$B:$B,0),MATCH(J$1,城镇人口!$1:$1,0))</f>
        <v>762272.31396151287</v>
      </c>
      <c r="K85" s="40">
        <f>INDEX(人口源表!$1:$1048576,MATCH($B85,人口源表!$A:$A,0),MATCH(K$1,人口源表!$1:$1,0))-INDEX(城镇人口!$1:$1048576,MATCH($B85,城镇人口!$B:$B,0),MATCH(K$1,城镇人口!$1:$1,0))</f>
        <v>739554.96850898629</v>
      </c>
      <c r="L85" s="40">
        <f>INDEX(人口源表!$1:$1048576,MATCH($B85,人口源表!$A:$A,0),MATCH(L$1,人口源表!$1:$1,0))-INDEX(城镇人口!$1:$1048576,MATCH($B85,城镇人口!$B:$B,0),MATCH(L$1,城镇人口!$1:$1,0))</f>
        <v>715609.60202066787</v>
      </c>
      <c r="M85" s="40">
        <f>INDEX(人口源表!$1:$1048576,MATCH($B85,人口源表!$A:$A,0),MATCH(M$1,人口源表!$1:$1,0))-INDEX(城镇人口!$1:$1048576,MATCH($B85,城镇人口!$B:$B,0),MATCH(M$1,城镇人口!$1:$1,0))</f>
        <v>690579.98313853564</v>
      </c>
      <c r="N85" s="40">
        <f>INDEX(人口源表!$1:$1048576,MATCH($B85,人口源表!$A:$A,0),MATCH(N$1,人口源表!$1:$1,0))-INDEX(城镇人口!$1:$1048576,MATCH($B85,城镇人口!$B:$B,0),MATCH(N$1,城镇人口!$1:$1,0))</f>
        <v>664601.22036577994</v>
      </c>
      <c r="O85" s="40">
        <f>INDEX(人口源表!$1:$1048576,MATCH($B85,人口源表!$A:$A,0),MATCH(O$1,人口源表!$1:$1,0))-INDEX(城镇人口!$1:$1048576,MATCH($B85,城镇人口!$B:$B,0),MATCH(O$1,城镇人口!$1:$1,0))</f>
        <v>637799.10575459758</v>
      </c>
      <c r="P85" s="40">
        <f>INDEX(人口源表!$1:$1048576,MATCH($B85,人口源表!$A:$A,0),MATCH(P$1,人口源表!$1:$1,0))-INDEX(城镇人口!$1:$1048576,MATCH($B85,城镇人口!$B:$B,0),MATCH(P$1,城镇人口!$1:$1,0))</f>
        <v>610290.97424727073</v>
      </c>
      <c r="Q85" s="40">
        <f>INDEX(人口源表!$1:$1048576,MATCH($B85,人口源表!$A:$A,0),MATCH(Q$1,人口源表!$1:$1,0))-INDEX(城镇人口!$1:$1048576,MATCH($B85,城镇人口!$B:$B,0),MATCH(Q$1,城镇人口!$1:$1,0))</f>
        <v>582185.70729765901</v>
      </c>
      <c r="R85" s="40">
        <f>INDEX(人口源表!$1:$1048576,MATCH($B85,人口源表!$A:$A,0),MATCH(R$1,人口源表!$1:$1,0))-INDEX(城镇人口!$1:$1048576,MATCH($B85,城镇人口!$B:$B,0),MATCH(R$1,城镇人口!$1:$1,0))</f>
        <v>553584.13657701062</v>
      </c>
      <c r="S85" s="40">
        <f>INDEX(人口源表!$1:$1048576,MATCH($B85,人口源表!$A:$A,0),MATCH(S$1,人口源表!$1:$1,0))-INDEX(城镇人口!$1:$1048576,MATCH($B85,城镇人口!$B:$B,0),MATCH(S$1,城镇人口!$1:$1,0))</f>
        <v>537859.45532815391</v>
      </c>
      <c r="T85" s="40">
        <f>INDEX(人口源表!$1:$1048576,MATCH($B85,人口源表!$A:$A,0),MATCH(T$1,人口源表!$1:$1,0))-INDEX(城镇人口!$1:$1048576,MATCH($B85,城镇人口!$B:$B,0),MATCH(T$1,城镇人口!$1:$1,0))</f>
        <v>521881.1317011565</v>
      </c>
      <c r="U85" s="40">
        <f>INDEX(人口源表!$1:$1048576,MATCH($B85,人口源表!$A:$A,0),MATCH(U$1,人口源表!$1:$1,0))-INDEX(城镇人口!$1:$1048576,MATCH($B85,城镇人口!$B:$B,0),MATCH(U$1,城镇人口!$1:$1,0))</f>
        <v>505705.01696642349</v>
      </c>
      <c r="V85" s="40">
        <f>INDEX(人口源表!$1:$1048576,MATCH($B85,人口源表!$A:$A,0),MATCH(V$1,人口源表!$1:$1,0))-INDEX(城镇人口!$1:$1048576,MATCH($B85,城镇人口!$B:$B,0),MATCH(V$1,城镇人口!$1:$1,0))</f>
        <v>489382.44192937529</v>
      </c>
      <c r="W85" s="40">
        <f>INDEX(人口源表!$1:$1048576,MATCH($B85,人口源表!$A:$A,0),MATCH(W$1,人口源表!$1:$1,0))-INDEX(城镇人口!$1:$1048576,MATCH($B85,城镇人口!$B:$B,0),MATCH(W$1,城镇人口!$1:$1,0))</f>
        <v>472960.06510552811</v>
      </c>
      <c r="X85" s="40">
        <f>INDEX(人口源表!$1:$1048576,MATCH($B85,人口源表!$A:$A,0),MATCH(X$1,人口源表!$1:$1,0))-INDEX(城镇人口!$1:$1048576,MATCH($B85,城镇人口!$B:$B,0),MATCH(X$1,城镇人口!$1:$1,0))</f>
        <v>456480.50771762524</v>
      </c>
      <c r="Y85" s="40">
        <f>INDEX(人口源表!$1:$1048576,MATCH($B85,人口源表!$A:$A,0),MATCH(Y$1,人口源表!$1:$1,0))-INDEX(城镇人口!$1:$1048576,MATCH($B85,城镇人口!$B:$B,0),MATCH(Y$1,城镇人口!$1:$1,0))</f>
        <v>439981.7756480691</v>
      </c>
      <c r="Z85" s="40">
        <f>INDEX(人口源表!$1:$1048576,MATCH($B85,人口源表!$A:$A,0),MATCH(Z$1,人口源表!$1:$1,0))-INDEX(城镇人口!$1:$1048576,MATCH($B85,城镇人口!$B:$B,0),MATCH(Z$1,城镇人口!$1:$1,0))</f>
        <v>423498.33166962583</v>
      </c>
      <c r="AA85" s="40">
        <f>INDEX(人口源表!$1:$1048576,MATCH($B85,人口源表!$A:$A,0),MATCH(AA$1,人口源表!$1:$1,0))-INDEX(城镇人口!$1:$1048576,MATCH($B85,城镇人口!$B:$B,0),MATCH(AA$1,城镇人口!$1:$1,0))</f>
        <v>407060.67813813221</v>
      </c>
      <c r="AB85" s="40">
        <f>INDEX(人口源表!$1:$1048576,MATCH($B85,人口源表!$A:$A,0),MATCH(AB$1,人口源表!$1:$1,0))-INDEX(城镇人口!$1:$1048576,MATCH($B85,城镇人口!$B:$B,0),MATCH(AB$1,城镇人口!$1:$1,0))</f>
        <v>390695.82250762032</v>
      </c>
      <c r="AC85" s="40">
        <f>INDEX(人口源表!$1:$1048576,MATCH($B85,人口源表!$A:$A,0),MATCH(AC$1,人口源表!$1:$1,0))-INDEX(城镇人口!$1:$1048576,MATCH($B85,城镇人口!$B:$B,0),MATCH(AC$1,城镇人口!$1:$1,0))</f>
        <v>377630.46481985459</v>
      </c>
      <c r="AD85" s="40">
        <f>INDEX(人口源表!$1:$1048576,MATCH($B85,人口源表!$A:$A,0),MATCH(AD$1,人口源表!$1:$1,0))-INDEX(城镇人口!$1:$1048576,MATCH($B85,城镇人口!$B:$B,0),MATCH(AD$1,城镇人口!$1:$1,0))</f>
        <v>364655.1656786981</v>
      </c>
      <c r="AE85" s="40">
        <f>INDEX(人口源表!$1:$1048576,MATCH($B85,人口源表!$A:$A,0),MATCH(AE$1,人口源表!$1:$1,0))-INDEX(城镇人口!$1:$1048576,MATCH($B85,城镇人口!$B:$B,0),MATCH(AE$1,城镇人口!$1:$1,0))</f>
        <v>351786.08341586636</v>
      </c>
      <c r="AF85" s="40">
        <f>INDEX(人口源表!$1:$1048576,MATCH($B85,人口源表!$A:$A,0),MATCH(AF$1,人口源表!$1:$1,0))-INDEX(城镇人口!$1:$1048576,MATCH($B85,城镇人口!$B:$B,0),MATCH(AF$1,城镇人口!$1:$1,0))</f>
        <v>339036.75677277753</v>
      </c>
      <c r="AG85" s="40">
        <f>INDEX(人口源表!$1:$1048576,MATCH($B85,人口源表!$A:$A,0),MATCH(AG$1,人口源表!$1:$1,0))-INDEX(城镇人口!$1:$1048576,MATCH($B85,城镇人口!$B:$B,0),MATCH(AG$1,城镇人口!$1:$1,0))</f>
        <v>326418.50133802695</v>
      </c>
      <c r="AH85" s="40">
        <f>INDEX(人口源表!$1:$1048576,MATCH($B85,人口源表!$A:$A,0),MATCH(AH$1,人口源表!$1:$1,0))-INDEX(城镇人口!$1:$1048576,MATCH($B85,城镇人口!$B:$B,0),MATCH(AH$1,城镇人口!$1:$1,0))</f>
        <v>313940.32937648334</v>
      </c>
      <c r="AI85" s="40">
        <f>INDEX(人口源表!$1:$1048576,MATCH($B85,人口源表!$A:$A,0),MATCH(AI$1,人口源表!$1:$1,0))-INDEX(城镇人口!$1:$1048576,MATCH($B85,城镇人口!$B:$B,0),MATCH(AI$1,城镇人口!$1:$1,0))</f>
        <v>301609.33658234403</v>
      </c>
      <c r="AJ85" s="40">
        <f>INDEX(人口源表!$1:$1048576,MATCH($B85,人口源表!$A:$A,0),MATCH(AJ$1,人口源表!$1:$1,0))-INDEX(城镇人口!$1:$1048576,MATCH($B85,城镇人口!$B:$B,0),MATCH(AJ$1,城镇人口!$1:$1,0))</f>
        <v>289430.84463348053</v>
      </c>
      <c r="AK85" s="40">
        <f>INDEX(人口源表!$1:$1048576,MATCH($B85,人口源表!$A:$A,0),MATCH(AK$1,人口源表!$1:$1,0))-INDEX(城镇人口!$1:$1048576,MATCH($B85,城镇人口!$B:$B,0),MATCH(AK$1,城镇人口!$1:$1,0))</f>
        <v>277408.3463837076</v>
      </c>
      <c r="AL85" s="40">
        <f>INDEX(人口源表!$1:$1048576,MATCH($B85,人口源表!$A:$A,0),MATCH(AL$1,人口源表!$1:$1,0))-INDEX(城镇人口!$1:$1048576,MATCH($B85,城镇人口!$B:$B,0),MATCH(AL$1,城镇人口!$1:$1,0))</f>
        <v>265543.78178466205</v>
      </c>
      <c r="AM85" s="40">
        <f>INDEX(人口源表!$1:$1048576,MATCH($B85,人口源表!$A:$A,0),MATCH(AM$1,人口源表!$1:$1,0))-INDEX(城镇人口!$1:$1048576,MATCH($B85,城镇人口!$B:$B,0),MATCH(AM$1,城镇人口!$1:$1,0))</f>
        <v>253837.8881217991</v>
      </c>
      <c r="AN85" s="40">
        <f>INDEX(人口源表!$1:$1048576,MATCH($B85,人口源表!$A:$A,0),MATCH(AN$1,人口源表!$1:$1,0))-INDEX(城镇人口!$1:$1048576,MATCH($B85,城镇人口!$B:$B,0),MATCH(AN$1,城镇人口!$1:$1,0))</f>
        <v>242289.97540325904</v>
      </c>
      <c r="AO85" s="40">
        <f>INDEX(人口源表!$1:$1048576,MATCH($B85,人口源表!$A:$A,0),MATCH(AO$1,人口源表!$1:$1,0))-INDEX(城镇人口!$1:$1048576,MATCH($B85,城镇人口!$B:$B,0),MATCH(AO$1,城镇人口!$1:$1,0))</f>
        <v>230898.47244699765</v>
      </c>
      <c r="AP85" s="40">
        <f>INDEX(人口源表!$1:$1048576,MATCH($B85,人口源表!$A:$A,0),MATCH(AP$1,人口源表!$1:$1,0))-INDEX(城镇人口!$1:$1048576,MATCH($B85,城镇人口!$B:$B,0),MATCH(AP$1,城镇人口!$1:$1,0))</f>
        <v>219660.81575239077</v>
      </c>
      <c r="AQ85" s="40">
        <f>INDEX(人口源表!$1:$1048576,MATCH($B85,人口源表!$A:$A,0),MATCH(AQ$1,人口源表!$1:$1,0))-INDEX(城镇人口!$1:$1048576,MATCH($B85,城镇人口!$B:$B,0),MATCH(AQ$1,城镇人口!$1:$1,0))</f>
        <v>208573.79689451167</v>
      </c>
      <c r="AR85" s="40">
        <f>INDEX(人口源表!$1:$1048576,MATCH($B85,人口源表!$A:$A,0),MATCH(AR$1,人口源表!$1:$1,0))-INDEX(城镇人口!$1:$1048576,MATCH($B85,城镇人口!$B:$B,0),MATCH(AR$1,城镇人口!$1:$1,0))</f>
        <v>197633.56852038251</v>
      </c>
      <c r="AS85" s="40">
        <f>INDEX(人口源表!$1:$1048576,MATCH($B85,人口源表!$A:$A,0),MATCH(AS$1,人口源表!$1:$1,0))-INDEX(城镇人口!$1:$1048576,MATCH($B85,城镇人口!$B:$B,0),MATCH(AS$1,城镇人口!$1:$1,0))</f>
        <v>186836.053859598</v>
      </c>
      <c r="AT85" s="40">
        <f>INDEX(人口源表!$1:$1048576,MATCH($B85,人口源表!$A:$A,0),MATCH(AT$1,人口源表!$1:$1,0))-INDEX(城镇人口!$1:$1048576,MATCH($B85,城镇人口!$B:$B,0),MATCH(AT$1,城镇人口!$1:$1,0))</f>
        <v>176176.88453541603</v>
      </c>
      <c r="AU85" s="40">
        <f>INDEX(人口源表!$1:$1048576,MATCH($B85,人口源表!$A:$A,0),MATCH(AU$1,人口源表!$1:$1,0))-INDEX(城镇人口!$1:$1048576,MATCH($B85,城镇人口!$B:$B,0),MATCH(AU$1,城镇人口!$1:$1,0))</f>
        <v>165651.66308764741</v>
      </c>
      <c r="AV85" s="40">
        <f>INDEX(人口源表!$1:$1048576,MATCH($B85,人口源表!$A:$A,0),MATCH(AV$1,人口源表!$1:$1,0))-INDEX(城镇人口!$1:$1048576,MATCH($B85,城镇人口!$B:$B,0),MATCH(AV$1,城镇人口!$1:$1,0))</f>
        <v>155256.20656203525</v>
      </c>
    </row>
    <row r="86" spans="1:48" x14ac:dyDescent="0.15">
      <c r="A86" s="4" t="s">
        <v>865</v>
      </c>
      <c r="B86" s="4" t="s">
        <v>194</v>
      </c>
      <c r="C86" s="34">
        <f>VLOOKUP(B86,'[1]2016省城人口总结（根）'!B:C,2,FALSE)/100</f>
        <v>0.59921999999999997</v>
      </c>
      <c r="D86" s="40">
        <f>INDEX(人口源表!$1:$1048576,MATCH($B86,人口源表!$A:$A,0),MATCH(D$1,人口源表!$1:$1,0))-INDEX(城镇人口!$1:$1048576,MATCH($B86,城镇人口!$B:$B,0),MATCH(D$1,城镇人口!$1:$1,0))</f>
        <v>1873069.8904804033</v>
      </c>
      <c r="E86" s="40">
        <f>INDEX(人口源表!$1:$1048576,MATCH($B86,人口源表!$A:$A,0),MATCH(E$1,人口源表!$1:$1,0))-INDEX(城镇人口!$1:$1048576,MATCH($B86,城镇人口!$B:$B,0),MATCH(E$1,城镇人口!$1:$1,0))</f>
        <v>1826626.0908604674</v>
      </c>
      <c r="F86" s="40">
        <f>INDEX(人口源表!$1:$1048576,MATCH($B86,人口源表!$A:$A,0),MATCH(F$1,人口源表!$1:$1,0))-INDEX(城镇人口!$1:$1048576,MATCH($B86,城镇人口!$B:$B,0),MATCH(F$1,城镇人口!$1:$1,0))</f>
        <v>1778491.6755855558</v>
      </c>
      <c r="G86" s="40">
        <f>INDEX(人口源表!$1:$1048576,MATCH($B86,人口源表!$A:$A,0),MATCH(G$1,人口源表!$1:$1,0))-INDEX(城镇人口!$1:$1048576,MATCH($B86,城镇人口!$B:$B,0),MATCH(G$1,城镇人口!$1:$1,0))</f>
        <v>1666122.6570798652</v>
      </c>
      <c r="H86" s="40">
        <f>INDEX(人口源表!$1:$1048576,MATCH($B86,人口源表!$A:$A,0),MATCH(H$1,人口源表!$1:$1,0))-INDEX(城镇人口!$1:$1048576,MATCH($B86,城镇人口!$B:$B,0),MATCH(H$1,城镇人口!$1:$1,0))</f>
        <v>1619567.072519803</v>
      </c>
      <c r="I86" s="40">
        <f>INDEX(人口源表!$1:$1048576,MATCH($B86,人口源表!$A:$A,0),MATCH(I$1,人口源表!$1:$1,0))-INDEX(城镇人口!$1:$1048576,MATCH($B86,城镇人口!$B:$B,0),MATCH(I$1,城镇人口!$1:$1,0))</f>
        <v>1591263.503235871</v>
      </c>
      <c r="J86" s="40">
        <f>INDEX(人口源表!$1:$1048576,MATCH($B86,人口源表!$A:$A,0),MATCH(J$1,人口源表!$1:$1,0))-INDEX(城镇人口!$1:$1048576,MATCH($B86,城镇人口!$B:$B,0),MATCH(J$1,城镇人口!$1:$1,0))</f>
        <v>1561580.3039254369</v>
      </c>
      <c r="K86" s="40">
        <f>INDEX(人口源表!$1:$1048576,MATCH($B86,人口源表!$A:$A,0),MATCH(K$1,人口源表!$1:$1,0))-INDEX(城镇人口!$1:$1048576,MATCH($B86,城镇人口!$B:$B,0),MATCH(K$1,城镇人口!$1:$1,0))</f>
        <v>1530607.6962366686</v>
      </c>
      <c r="L86" s="40">
        <f>INDEX(人口源表!$1:$1048576,MATCH($B86,人口源表!$A:$A,0),MATCH(L$1,人口源表!$1:$1,0))-INDEX(城镇人口!$1:$1048576,MATCH($B86,城镇人口!$B:$B,0),MATCH(L$1,城镇人口!$1:$1,0))</f>
        <v>1498435.5149027794</v>
      </c>
      <c r="M86" s="40">
        <f>INDEX(人口源表!$1:$1048576,MATCH($B86,人口源表!$A:$A,0),MATCH(M$1,人口源表!$1:$1,0))-INDEX(城镇人口!$1:$1048576,MATCH($B86,城镇人口!$B:$B,0),MATCH(M$1,城镇人口!$1:$1,0))</f>
        <v>1465153.7159457956</v>
      </c>
      <c r="N86" s="40">
        <f>INDEX(人口源表!$1:$1048576,MATCH($B86,人口源表!$A:$A,0),MATCH(N$1,人口源表!$1:$1,0))-INDEX(城镇人口!$1:$1048576,MATCH($B86,城镇人口!$B:$B,0),MATCH(N$1,城镇人口!$1:$1,0))</f>
        <v>1430850.5634462666</v>
      </c>
      <c r="O86" s="40">
        <f>INDEX(人口源表!$1:$1048576,MATCH($B86,人口源表!$A:$A,0),MATCH(O$1,人口源表!$1:$1,0))-INDEX(城镇人口!$1:$1048576,MATCH($B86,城镇人口!$B:$B,0),MATCH(O$1,城镇人口!$1:$1,0))</f>
        <v>1395612.890621739</v>
      </c>
      <c r="P86" s="40">
        <f>INDEX(人口源表!$1:$1048576,MATCH($B86,人口源表!$A:$A,0),MATCH(P$1,人口源表!$1:$1,0))-INDEX(城镇人口!$1:$1048576,MATCH($B86,城镇人口!$B:$B,0),MATCH(P$1,城镇人口!$1:$1,0))</f>
        <v>1359527.2360502784</v>
      </c>
      <c r="Q86" s="40">
        <f>INDEX(人口源表!$1:$1048576,MATCH($B86,人口源表!$A:$A,0),MATCH(Q$1,人口源表!$1:$1,0))-INDEX(城镇人口!$1:$1048576,MATCH($B86,城镇人口!$B:$B,0),MATCH(Q$1,城镇人口!$1:$1,0))</f>
        <v>1322678.4199567167</v>
      </c>
      <c r="R86" s="40">
        <f>INDEX(人口源表!$1:$1048576,MATCH($B86,人口源表!$A:$A,0),MATCH(R$1,人口源表!$1:$1,0))-INDEX(城镇人口!$1:$1048576,MATCH($B86,城镇人口!$B:$B,0),MATCH(R$1,城镇人口!$1:$1,0))</f>
        <v>1285149.7417944912</v>
      </c>
      <c r="S86" s="40">
        <f>INDEX(人口源表!$1:$1048576,MATCH($B86,人口源表!$A:$A,0),MATCH(S$1,人口源表!$1:$1,0))-INDEX(城镇人口!$1:$1048576,MATCH($B86,城镇人口!$B:$B,0),MATCH(S$1,城镇人口!$1:$1,0))</f>
        <v>1262526.0345613104</v>
      </c>
      <c r="T86" s="40">
        <f>INDEX(人口源表!$1:$1048576,MATCH($B86,人口源表!$A:$A,0),MATCH(T$1,人口源表!$1:$1,0))-INDEX(城镇人口!$1:$1048576,MATCH($B86,城镇人口!$B:$B,0),MATCH(T$1,城镇人口!$1:$1,0))</f>
        <v>1239429.0048193829</v>
      </c>
      <c r="U86" s="40">
        <f>INDEX(人口源表!$1:$1048576,MATCH($B86,人口源表!$A:$A,0),MATCH(U$1,人口源表!$1:$1,0))-INDEX(城镇人口!$1:$1048576,MATCH($B86,城镇人口!$B:$B,0),MATCH(U$1,城镇人口!$1:$1,0))</f>
        <v>1215915.0262884023</v>
      </c>
      <c r="V86" s="40">
        <f>INDEX(人口源表!$1:$1048576,MATCH($B86,人口源表!$A:$A,0),MATCH(V$1,人口源表!$1:$1,0))-INDEX(城镇人口!$1:$1048576,MATCH($B86,城镇人口!$B:$B,0),MATCH(V$1,城镇人口!$1:$1,0))</f>
        <v>1192039.509526025</v>
      </c>
      <c r="W86" s="40">
        <f>INDEX(人口源表!$1:$1048576,MATCH($B86,人口源表!$A:$A,0),MATCH(W$1,人口源表!$1:$1,0))-INDEX(城镇人口!$1:$1048576,MATCH($B86,城镇人口!$B:$B,0),MATCH(W$1,城镇人口!$1:$1,0))</f>
        <v>1167857.6679050755</v>
      </c>
      <c r="X86" s="40">
        <f>INDEX(人口源表!$1:$1048576,MATCH($B86,人口源表!$A:$A,0),MATCH(X$1,人口源表!$1:$1,0))-INDEX(城镇人口!$1:$1048576,MATCH($B86,城镇人口!$B:$B,0),MATCH(X$1,城镇人口!$1:$1,0))</f>
        <v>1143422.7841479802</v>
      </c>
      <c r="Y86" s="40">
        <f>INDEX(人口源表!$1:$1048576,MATCH($B86,人口源表!$A:$A,0),MATCH(Y$1,人口源表!$1:$1,0))-INDEX(城镇人口!$1:$1048576,MATCH($B86,城镇人口!$B:$B,0),MATCH(Y$1,城镇人口!$1:$1,0))</f>
        <v>1118787.8073226595</v>
      </c>
      <c r="Z86" s="40">
        <f>INDEX(人口源表!$1:$1048576,MATCH($B86,人口源表!$A:$A,0),MATCH(Z$1,人口源表!$1:$1,0))-INDEX(城镇人口!$1:$1048576,MATCH($B86,城镇人口!$B:$B,0),MATCH(Z$1,城镇人口!$1:$1,0))</f>
        <v>1094003.9242584277</v>
      </c>
      <c r="AA86" s="40">
        <f>INDEX(人口源表!$1:$1048576,MATCH($B86,人口源表!$A:$A,0),MATCH(AA$1,人口源表!$1:$1,0))-INDEX(城镇人口!$1:$1048576,MATCH($B86,城镇人口!$B:$B,0),MATCH(AA$1,城镇人口!$1:$1,0))</f>
        <v>1069121.3148986842</v>
      </c>
      <c r="AB86" s="40">
        <f>INDEX(人口源表!$1:$1048576,MATCH($B86,人口源表!$A:$A,0),MATCH(AB$1,人口源表!$1:$1,0))-INDEX(城镇人口!$1:$1048576,MATCH($B86,城镇人口!$B:$B,0),MATCH(AB$1,城镇人口!$1:$1,0))</f>
        <v>1044189.3294244814</v>
      </c>
      <c r="AC86" s="40">
        <f>INDEX(人口源表!$1:$1048576,MATCH($B86,人口源表!$A:$A,0),MATCH(AC$1,人口源表!$1:$1,0))-INDEX(城镇人口!$1:$1048576,MATCH($B86,城镇人口!$B:$B,0),MATCH(AC$1,城镇人口!$1:$1,0))</f>
        <v>1022958.7317525293</v>
      </c>
      <c r="AD86" s="40">
        <f>INDEX(人口源表!$1:$1048576,MATCH($B86,人口源表!$A:$A,0),MATCH(AD$1,人口源表!$1:$1,0))-INDEX(城镇人口!$1:$1048576,MATCH($B86,城镇人口!$B:$B,0),MATCH(AD$1,城镇人口!$1:$1,0))</f>
        <v>1001732.549467904</v>
      </c>
      <c r="AE86" s="40">
        <f>INDEX(人口源表!$1:$1048576,MATCH($B86,人口源表!$A:$A,0),MATCH(AE$1,人口源表!$1:$1,0))-INDEX(城镇人口!$1:$1048576,MATCH($B86,城镇人口!$B:$B,0),MATCH(AE$1,城镇人口!$1:$1,0))</f>
        <v>980553.71277919179</v>
      </c>
      <c r="AF86" s="40">
        <f>INDEX(人口源表!$1:$1048576,MATCH($B86,人口源表!$A:$A,0),MATCH(AF$1,人口源表!$1:$1,0))-INDEX(城镇人口!$1:$1048576,MATCH($B86,城镇人口!$B:$B,0),MATCH(AF$1,城镇人口!$1:$1,0))</f>
        <v>959463.78786974587</v>
      </c>
      <c r="AG86" s="40">
        <f>INDEX(人口源表!$1:$1048576,MATCH($B86,人口源表!$A:$A,0),MATCH(AG$1,人口源表!$1:$1,0))-INDEX(城镇人口!$1:$1048576,MATCH($B86,城镇人口!$B:$B,0),MATCH(AG$1,城镇人口!$1:$1,0))</f>
        <v>938502.94733105134</v>
      </c>
      <c r="AH86" s="40">
        <f>INDEX(人口源表!$1:$1048576,MATCH($B86,人口源表!$A:$A,0),MATCH(AH$1,人口源表!$1:$1,0))-INDEX(城镇人口!$1:$1048576,MATCH($B86,城镇人口!$B:$B,0),MATCH(AH$1,城镇人口!$1:$1,0))</f>
        <v>917710.8950129007</v>
      </c>
      <c r="AI86" s="40">
        <f>INDEX(人口源表!$1:$1048576,MATCH($B86,人口源表!$A:$A,0),MATCH(AI$1,人口源表!$1:$1,0))-INDEX(城镇人口!$1:$1048576,MATCH($B86,城镇人口!$B:$B,0),MATCH(AI$1,城镇人口!$1:$1,0))</f>
        <v>897125.59947704896</v>
      </c>
      <c r="AJ86" s="40">
        <f>INDEX(人口源表!$1:$1048576,MATCH($B86,人口源表!$A:$A,0),MATCH(AJ$1,人口源表!$1:$1,0))-INDEX(城镇人口!$1:$1048576,MATCH($B86,城镇人口!$B:$B,0),MATCH(AJ$1,城镇人口!$1:$1,0))</f>
        <v>876784.2092531831</v>
      </c>
      <c r="AK86" s="40">
        <f>INDEX(人口源表!$1:$1048576,MATCH($B86,人口源表!$A:$A,0),MATCH(AK$1,人口源表!$1:$1,0))-INDEX(城镇人口!$1:$1048576,MATCH($B86,城镇人口!$B:$B,0),MATCH(AK$1,城镇人口!$1:$1,0))</f>
        <v>856722.05832222104</v>
      </c>
      <c r="AL86" s="40">
        <f>INDEX(人口源表!$1:$1048576,MATCH($B86,人口源表!$A:$A,0),MATCH(AL$1,人口源表!$1:$1,0))-INDEX(城镇人口!$1:$1048576,MATCH($B86,城镇人口!$B:$B,0),MATCH(AL$1,城镇人口!$1:$1,0))</f>
        <v>836974.01176092261</v>
      </c>
      <c r="AM86" s="40">
        <f>INDEX(人口源表!$1:$1048576,MATCH($B86,人口源表!$A:$A,0),MATCH(AM$1,人口源表!$1:$1,0))-INDEX(城镇人口!$1:$1048576,MATCH($B86,城镇人口!$B:$B,0),MATCH(AM$1,城镇人口!$1:$1,0))</f>
        <v>817572.79158718046</v>
      </c>
      <c r="AN86" s="40">
        <f>INDEX(人口源表!$1:$1048576,MATCH($B86,人口源表!$A:$A,0),MATCH(AN$1,人口源表!$1:$1,0))-INDEX(城镇人口!$1:$1048576,MATCH($B86,城镇人口!$B:$B,0),MATCH(AN$1,城镇人口!$1:$1,0))</f>
        <v>798550.07978996169</v>
      </c>
      <c r="AO86" s="40">
        <f>INDEX(人口源表!$1:$1048576,MATCH($B86,人口源表!$A:$A,0),MATCH(AO$1,人口源表!$1:$1,0))-INDEX(城镇人口!$1:$1048576,MATCH($B86,城镇人口!$B:$B,0),MATCH(AO$1,城镇人口!$1:$1,0))</f>
        <v>779936.00484561222</v>
      </c>
      <c r="AP86" s="40">
        <f>INDEX(人口源表!$1:$1048576,MATCH($B86,人口源表!$A:$A,0),MATCH(AP$1,人口源表!$1:$1,0))-INDEX(城镇人口!$1:$1048576,MATCH($B86,城镇人口!$B:$B,0),MATCH(AP$1,城镇人口!$1:$1,0))</f>
        <v>761759.09360852698</v>
      </c>
      <c r="AQ86" s="40">
        <f>INDEX(人口源表!$1:$1048576,MATCH($B86,人口源表!$A:$A,0),MATCH(AQ$1,人口源表!$1:$1,0))-INDEX(城镇人口!$1:$1048576,MATCH($B86,城镇人口!$B:$B,0),MATCH(AQ$1,城镇人口!$1:$1,0))</f>
        <v>744046.0102812117</v>
      </c>
      <c r="AR86" s="40">
        <f>INDEX(人口源表!$1:$1048576,MATCH($B86,人口源表!$A:$A,0),MATCH(AR$1,人口源表!$1:$1,0))-INDEX(城镇人口!$1:$1048576,MATCH($B86,城镇人口!$B:$B,0),MATCH(AR$1,城镇人口!$1:$1,0))</f>
        <v>726822.56959033664</v>
      </c>
      <c r="AS86" s="40">
        <f>INDEX(人口源表!$1:$1048576,MATCH($B86,人口源表!$A:$A,0),MATCH(AS$1,人口源表!$1:$1,0))-INDEX(城镇人口!$1:$1048576,MATCH($B86,城镇人口!$B:$B,0),MATCH(AS$1,城镇人口!$1:$1,0))</f>
        <v>710112.18226609426</v>
      </c>
      <c r="AT86" s="40">
        <f>INDEX(人口源表!$1:$1048576,MATCH($B86,人口源表!$A:$A,0),MATCH(AT$1,人口源表!$1:$1,0))-INDEX(城镇人口!$1:$1048576,MATCH($B86,城镇人口!$B:$B,0),MATCH(AT$1,城镇人口!$1:$1,0))</f>
        <v>693936.86708372785</v>
      </c>
      <c r="AU86" s="40">
        <f>INDEX(人口源表!$1:$1048576,MATCH($B86,人口源表!$A:$A,0),MATCH(AU$1,人口源表!$1:$1,0))-INDEX(城镇人口!$1:$1048576,MATCH($B86,城镇人口!$B:$B,0),MATCH(AU$1,城镇人口!$1:$1,0))</f>
        <v>678316.368306363</v>
      </c>
      <c r="AV86" s="40">
        <f>INDEX(人口源表!$1:$1048576,MATCH($B86,人口源表!$A:$A,0),MATCH(AV$1,人口源表!$1:$1,0))-INDEX(城镇人口!$1:$1048576,MATCH($B86,城镇人口!$B:$B,0),MATCH(AV$1,城镇人口!$1:$1,0))</f>
        <v>663269.51701275725</v>
      </c>
    </row>
    <row r="87" spans="1:48" x14ac:dyDescent="0.15">
      <c r="A87" s="4" t="s">
        <v>865</v>
      </c>
      <c r="B87" s="4" t="s">
        <v>196</v>
      </c>
      <c r="C87" s="34">
        <f>VLOOKUP(B87,'[1]2016省城人口总结（根）'!B:C,2,FALSE)/100</f>
        <v>0.70079999999999998</v>
      </c>
      <c r="D87" s="40">
        <f>INDEX(人口源表!$1:$1048576,MATCH($B87,人口源表!$A:$A,0),MATCH(D$1,人口源表!$1:$1,0))-INDEX(城镇人口!$1:$1048576,MATCH($B87,城镇人口!$B:$B,0),MATCH(D$1,城镇人口!$1:$1,0))</f>
        <v>1457586.4399854345</v>
      </c>
      <c r="E87" s="40">
        <f>INDEX(人口源表!$1:$1048576,MATCH($B87,人口源表!$A:$A,0),MATCH(E$1,人口源表!$1:$1,0))-INDEX(城镇人口!$1:$1048576,MATCH($B87,城镇人口!$B:$B,0),MATCH(E$1,城镇人口!$1:$1,0))</f>
        <v>1405574.4623695407</v>
      </c>
      <c r="F87" s="40">
        <f>INDEX(人口源表!$1:$1048576,MATCH($B87,人口源表!$A:$A,0),MATCH(F$1,人口源表!$1:$1,0))-INDEX(城镇人口!$1:$1048576,MATCH($B87,城镇人口!$B:$B,0),MATCH(F$1,城镇人口!$1:$1,0))</f>
        <v>1351713.0875754906</v>
      </c>
      <c r="G87" s="40">
        <f>INDEX(人口源表!$1:$1048576,MATCH($B87,人口源表!$A:$A,0),MATCH(G$1,人口源表!$1:$1,0))-INDEX(城镇人口!$1:$1048576,MATCH($B87,城镇人口!$B:$B,0),MATCH(G$1,城镇人口!$1:$1,0))</f>
        <v>1302985.2108959979</v>
      </c>
      <c r="H87" s="40">
        <f>INDEX(人口源表!$1:$1048576,MATCH($B87,人口源表!$A:$A,0),MATCH(H$1,人口源表!$1:$1,0))-INDEX(城镇人口!$1:$1048576,MATCH($B87,城镇人口!$B:$B,0),MATCH(H$1,城镇人口!$1:$1,0))</f>
        <v>1247799.6750941589</v>
      </c>
      <c r="I87" s="40">
        <f>INDEX(人口源表!$1:$1048576,MATCH($B87,人口源表!$A:$A,0),MATCH(I$1,人口源表!$1:$1,0))-INDEX(城镇人口!$1:$1048576,MATCH($B87,城镇人口!$B:$B,0),MATCH(I$1,城镇人口!$1:$1,0))</f>
        <v>1217237.3801657236</v>
      </c>
      <c r="J87" s="40">
        <f>INDEX(人口源表!$1:$1048576,MATCH($B87,人口源表!$A:$A,0),MATCH(J$1,人口源表!$1:$1,0))-INDEX(城镇人口!$1:$1048576,MATCH($B87,城镇人口!$B:$B,0),MATCH(J$1,城镇人口!$1:$1,0))</f>
        <v>1185828.1758065764</v>
      </c>
      <c r="K87" s="40">
        <f>INDEX(人口源表!$1:$1048576,MATCH($B87,人口源表!$A:$A,0),MATCH(K$1,人口源表!$1:$1,0))-INDEX(城镇人口!$1:$1048576,MATCH($B87,城镇人口!$B:$B,0),MATCH(K$1,城镇人口!$1:$1,0))</f>
        <v>1153490.8488114323</v>
      </c>
      <c r="L87" s="40">
        <f>INDEX(人口源表!$1:$1048576,MATCH($B87,人口源表!$A:$A,0),MATCH(L$1,人口源表!$1:$1,0))-INDEX(城镇人口!$1:$1048576,MATCH($B87,城镇人口!$B:$B,0),MATCH(L$1,城镇人口!$1:$1,0))</f>
        <v>1120160.601530876</v>
      </c>
      <c r="M87" s="40">
        <f>INDEX(人口源表!$1:$1048576,MATCH($B87,人口源表!$A:$A,0),MATCH(M$1,人口源表!$1:$1,0))-INDEX(城镇人口!$1:$1048576,MATCH($B87,城镇人口!$B:$B,0),MATCH(M$1,城镇人口!$1:$1,0))</f>
        <v>1085786.9447648334</v>
      </c>
      <c r="N87" s="40">
        <f>INDEX(人口源表!$1:$1048576,MATCH($B87,人口源表!$A:$A,0),MATCH(N$1,人口源表!$1:$1,0))-INDEX(城镇人口!$1:$1048576,MATCH($B87,城镇人口!$B:$B,0),MATCH(N$1,城镇人口!$1:$1,0))</f>
        <v>1050333.2758138292</v>
      </c>
      <c r="O87" s="40">
        <f>INDEX(人口源表!$1:$1048576,MATCH($B87,人口源表!$A:$A,0),MATCH(O$1,人口源表!$1:$1,0))-INDEX(城镇人口!$1:$1048576,MATCH($B87,城镇人口!$B:$B,0),MATCH(O$1,城镇人口!$1:$1,0))</f>
        <v>1013777.1723804073</v>
      </c>
      <c r="P87" s="40">
        <f>INDEX(人口源表!$1:$1048576,MATCH($B87,人口源表!$A:$A,0),MATCH(P$1,人口源表!$1:$1,0))-INDEX(城镇人口!$1:$1048576,MATCH($B87,城镇人口!$B:$B,0),MATCH(P$1,城镇人口!$1:$1,0))</f>
        <v>976107.78815205581</v>
      </c>
      <c r="Q87" s="40">
        <f>INDEX(人口源表!$1:$1048576,MATCH($B87,人口源表!$A:$A,0),MATCH(Q$1,人口源表!$1:$1,0))-INDEX(城镇人口!$1:$1048576,MATCH($B87,城镇人口!$B:$B,0),MATCH(Q$1,城镇人口!$1:$1,0))</f>
        <v>937326.8980518477</v>
      </c>
      <c r="R87" s="40">
        <f>INDEX(人口源表!$1:$1048576,MATCH($B87,人口源表!$A:$A,0),MATCH(R$1,人口源表!$1:$1,0))-INDEX(城镇人口!$1:$1048576,MATCH($B87,城镇人口!$B:$B,0),MATCH(R$1,城镇人口!$1:$1,0))</f>
        <v>897446.90379791148</v>
      </c>
      <c r="S87" s="40">
        <f>INDEX(人口源表!$1:$1048576,MATCH($B87,人口源表!$A:$A,0),MATCH(S$1,人口源表!$1:$1,0))-INDEX(城镇人口!$1:$1048576,MATCH($B87,城镇人口!$B:$B,0),MATCH(S$1,城镇人口!$1:$1,0))</f>
        <v>878173.87735920213</v>
      </c>
      <c r="T87" s="40">
        <f>INDEX(人口源表!$1:$1048576,MATCH($B87,人口源表!$A:$A,0),MATCH(T$1,人口源表!$1:$1,0))-INDEX(城镇人口!$1:$1048576,MATCH($B87,城镇人口!$B:$B,0),MATCH(T$1,城镇人口!$1:$1,0))</f>
        <v>858278.75371129531</v>
      </c>
      <c r="U87" s="40">
        <f>INDEX(人口源表!$1:$1048576,MATCH($B87,人口源表!$A:$A,0),MATCH(U$1,人口源表!$1:$1,0))-INDEX(城镇人口!$1:$1048576,MATCH($B87,城镇人口!$B:$B,0),MATCH(U$1,城镇人口!$1:$1,0))</f>
        <v>837776.09143576119</v>
      </c>
      <c r="V87" s="40">
        <f>INDEX(人口源表!$1:$1048576,MATCH($B87,人口源表!$A:$A,0),MATCH(V$1,人口源表!$1:$1,0))-INDEX(城镇人口!$1:$1048576,MATCH($B87,城镇人口!$B:$B,0),MATCH(V$1,城镇人口!$1:$1,0))</f>
        <v>816686.15420400538</v>
      </c>
      <c r="W87" s="40">
        <f>INDEX(人口源表!$1:$1048576,MATCH($B87,人口源表!$A:$A,0),MATCH(W$1,人口源表!$1:$1,0))-INDEX(城镇人口!$1:$1048576,MATCH($B87,城镇人口!$B:$B,0),MATCH(W$1,城镇人口!$1:$1,0))</f>
        <v>795034.55529579706</v>
      </c>
      <c r="X87" s="40">
        <f>INDEX(人口源表!$1:$1048576,MATCH($B87,人口源表!$A:$A,0),MATCH(X$1,人口源表!$1:$1,0))-INDEX(城镇人口!$1:$1048576,MATCH($B87,城镇人口!$B:$B,0),MATCH(X$1,城镇人口!$1:$1,0))</f>
        <v>772850.98881683592</v>
      </c>
      <c r="Y87" s="40">
        <f>INDEX(人口源表!$1:$1048576,MATCH($B87,人口源表!$A:$A,0),MATCH(Y$1,人口源表!$1:$1,0))-INDEX(城镇人口!$1:$1048576,MATCH($B87,城镇人口!$B:$B,0),MATCH(Y$1,城镇人口!$1:$1,0))</f>
        <v>750169.64741230384</v>
      </c>
      <c r="Z87" s="40">
        <f>INDEX(人口源表!$1:$1048576,MATCH($B87,人口源表!$A:$A,0),MATCH(Z$1,人口源表!$1:$1,0))-INDEX(城镇人口!$1:$1048576,MATCH($B87,城镇人口!$B:$B,0),MATCH(Z$1,城镇人口!$1:$1,0))</f>
        <v>727027.82141793054</v>
      </c>
      <c r="AA87" s="40">
        <f>INDEX(人口源表!$1:$1048576,MATCH($B87,人口源表!$A:$A,0),MATCH(AA$1,人口源表!$1:$1,0))-INDEX(城镇人口!$1:$1048576,MATCH($B87,城镇人口!$B:$B,0),MATCH(AA$1,城镇人口!$1:$1,0))</f>
        <v>703466.11657426693</v>
      </c>
      <c r="AB87" s="40">
        <f>INDEX(人口源表!$1:$1048576,MATCH($B87,人口源表!$A:$A,0),MATCH(AB$1,人口源表!$1:$1,0))-INDEX(城镇人口!$1:$1048576,MATCH($B87,城镇人口!$B:$B,0),MATCH(AB$1,城镇人口!$1:$1,0))</f>
        <v>679527.75808069203</v>
      </c>
      <c r="AC87" s="40">
        <f>INDEX(人口源表!$1:$1048576,MATCH($B87,人口源表!$A:$A,0),MATCH(AC$1,人口源表!$1:$1,0))-INDEX(城镇人口!$1:$1048576,MATCH($B87,城镇人口!$B:$B,0),MATCH(AC$1,城镇人口!$1:$1,0))</f>
        <v>660863.12624053564</v>
      </c>
      <c r="AD87" s="40">
        <f>INDEX(人口源表!$1:$1048576,MATCH($B87,人口源表!$A:$A,0),MATCH(AD$1,人口源表!$1:$1,0))-INDEX(城镇人口!$1:$1048576,MATCH($B87,城镇人口!$B:$B,0),MATCH(AD$1,城镇人口!$1:$1,0))</f>
        <v>641933.1315050628</v>
      </c>
      <c r="AE87" s="40">
        <f>INDEX(人口源表!$1:$1048576,MATCH($B87,人口源表!$A:$A,0),MATCH(AE$1,人口源表!$1:$1,0))-INDEX(城镇人口!$1:$1048576,MATCH($B87,城镇人口!$B:$B,0),MATCH(AE$1,城镇人口!$1:$1,0))</f>
        <v>622778.26706064027</v>
      </c>
      <c r="AF87" s="40">
        <f>INDEX(人口源表!$1:$1048576,MATCH($B87,人口源表!$A:$A,0),MATCH(AF$1,人口源表!$1:$1,0))-INDEX(城镇人口!$1:$1048576,MATCH($B87,城镇人口!$B:$B,0),MATCH(AF$1,城镇人口!$1:$1,0))</f>
        <v>603439.86491395999</v>
      </c>
      <c r="AG87" s="40">
        <f>INDEX(人口源表!$1:$1048576,MATCH($B87,人口源表!$A:$A,0),MATCH(AG$1,人口源表!$1:$1,0))-INDEX(城镇人口!$1:$1048576,MATCH($B87,城镇人口!$B:$B,0),MATCH(AG$1,城镇人口!$1:$1,0))</f>
        <v>583960.14673183765</v>
      </c>
      <c r="AH87" s="40">
        <f>INDEX(人口源表!$1:$1048576,MATCH($B87,人口源表!$A:$A,0),MATCH(AH$1,人口源表!$1:$1,0))-INDEX(城镇人口!$1:$1048576,MATCH($B87,城镇人口!$B:$B,0),MATCH(AH$1,城镇人口!$1:$1,0))</f>
        <v>564381.09381497651</v>
      </c>
      <c r="AI87" s="40">
        <f>INDEX(人口源表!$1:$1048576,MATCH($B87,人口源表!$A:$A,0),MATCH(AI$1,人口源表!$1:$1,0))-INDEX(城镇人口!$1:$1048576,MATCH($B87,城镇人口!$B:$B,0),MATCH(AI$1,城镇人口!$1:$1,0))</f>
        <v>544744.60147450399</v>
      </c>
      <c r="AJ87" s="40">
        <f>INDEX(人口源表!$1:$1048576,MATCH($B87,人口源表!$A:$A,0),MATCH(AJ$1,人口源表!$1:$1,0))-INDEX(城镇人口!$1:$1048576,MATCH($B87,城镇人口!$B:$B,0),MATCH(AJ$1,城镇人口!$1:$1,0))</f>
        <v>525091.80794136599</v>
      </c>
      <c r="AK87" s="40">
        <f>INDEX(人口源表!$1:$1048576,MATCH($B87,人口源表!$A:$A,0),MATCH(AK$1,人口源表!$1:$1,0))-INDEX(城镇人口!$1:$1048576,MATCH($B87,城镇人口!$B:$B,0),MATCH(AK$1,城镇人口!$1:$1,0))</f>
        <v>505462.6577102514</v>
      </c>
      <c r="AL87" s="40">
        <f>INDEX(人口源表!$1:$1048576,MATCH($B87,人口源表!$A:$A,0),MATCH(AL$1,人口源表!$1:$1,0))-INDEX(城镇人口!$1:$1048576,MATCH($B87,城镇人口!$B:$B,0),MATCH(AL$1,城镇人口!$1:$1,0))</f>
        <v>485895.46005930658</v>
      </c>
      <c r="AM87" s="40">
        <f>INDEX(人口源表!$1:$1048576,MATCH($B87,人口源表!$A:$A,0),MATCH(AM$1,人口源表!$1:$1,0))-INDEX(城镇人口!$1:$1048576,MATCH($B87,城镇人口!$B:$B,0),MATCH(AM$1,城镇人口!$1:$1,0))</f>
        <v>466426.35000234284</v>
      </c>
      <c r="AN87" s="40">
        <f>INDEX(人口源表!$1:$1048576,MATCH($B87,人口源表!$A:$A,0),MATCH(AN$1,人口源表!$1:$1,0))-INDEX(城镇人口!$1:$1048576,MATCH($B87,城镇人口!$B:$B,0),MATCH(AN$1,城镇人口!$1:$1,0))</f>
        <v>447089.12197960261</v>
      </c>
      <c r="AO87" s="40">
        <f>INDEX(人口源表!$1:$1048576,MATCH($B87,人口源表!$A:$A,0),MATCH(AO$1,人口源表!$1:$1,0))-INDEX(城镇人口!$1:$1048576,MATCH($B87,城镇人口!$B:$B,0),MATCH(AO$1,城镇人口!$1:$1,0))</f>
        <v>427914.481903743</v>
      </c>
      <c r="AP87" s="40">
        <f>INDEX(人口源表!$1:$1048576,MATCH($B87,人口源表!$A:$A,0),MATCH(AP$1,人口源表!$1:$1,0))-INDEX(城镇人口!$1:$1048576,MATCH($B87,城镇人口!$B:$B,0),MATCH(AP$1,城镇人口!$1:$1,0))</f>
        <v>408929.76786509436</v>
      </c>
      <c r="AQ87" s="40">
        <f>INDEX(人口源表!$1:$1048576,MATCH($B87,人口源表!$A:$A,0),MATCH(AQ$1,人口源表!$1:$1,0))-INDEX(城镇人口!$1:$1048576,MATCH($B87,城镇人口!$B:$B,0),MATCH(AQ$1,城镇人口!$1:$1,0))</f>
        <v>390158.22977448255</v>
      </c>
      <c r="AR87" s="40">
        <f>INDEX(人口源表!$1:$1048576,MATCH($B87,人口源表!$A:$A,0),MATCH(AR$1,人口源表!$1:$1,0))-INDEX(城镇人口!$1:$1048576,MATCH($B87,城镇人口!$B:$B,0),MATCH(AR$1,城镇人口!$1:$1,0))</f>
        <v>371618.96998345573</v>
      </c>
      <c r="AS87" s="40">
        <f>INDEX(人口源表!$1:$1048576,MATCH($B87,人口源表!$A:$A,0),MATCH(AS$1,人口源表!$1:$1,0))-INDEX(城镇人口!$1:$1048576,MATCH($B87,城镇人口!$B:$B,0),MATCH(AS$1,城镇人口!$1:$1,0))</f>
        <v>353325.98279183824</v>
      </c>
      <c r="AT87" s="40">
        <f>INDEX(人口源表!$1:$1048576,MATCH($B87,人口源表!$A:$A,0),MATCH(AT$1,人口源表!$1:$1,0))-INDEX(城镇人口!$1:$1048576,MATCH($B87,城镇人口!$B:$B,0),MATCH(AT$1,城镇人口!$1:$1,0))</f>
        <v>335288.20444429759</v>
      </c>
      <c r="AU87" s="40">
        <f>INDEX(人口源表!$1:$1048576,MATCH($B87,人口源表!$A:$A,0),MATCH(AU$1,人口源表!$1:$1,0))-INDEX(城镇人口!$1:$1048576,MATCH($B87,城镇人口!$B:$B,0),MATCH(AU$1,城镇人口!$1:$1,0))</f>
        <v>317508.50139486138</v>
      </c>
      <c r="AV87" s="40">
        <f>INDEX(人口源表!$1:$1048576,MATCH($B87,人口源表!$A:$A,0),MATCH(AV$1,人口源表!$1:$1,0))-INDEX(城镇人口!$1:$1048576,MATCH($B87,城镇人口!$B:$B,0),MATCH(AV$1,城镇人口!$1:$1,0))</f>
        <v>299983.41504682042</v>
      </c>
    </row>
    <row r="88" spans="1:48" x14ac:dyDescent="0.15">
      <c r="A88" s="4" t="s">
        <v>866</v>
      </c>
      <c r="B88" s="4" t="s">
        <v>198</v>
      </c>
      <c r="C88" s="34">
        <f>VLOOKUP(B88,'[1]2016省城人口总结（根）'!B:C,2,FALSE)/100</f>
        <v>0.77560000000000007</v>
      </c>
      <c r="D88" s="40">
        <f>INDEX(人口源表!$1:$1048576,MATCH($B88,人口源表!$A:$A,0),MATCH(D$1,人口源表!$1:$1,0))-INDEX(城镇人口!$1:$1048576,MATCH($B88,城镇人口!$B:$B,0),MATCH(D$1,城镇人口!$1:$1,0))</f>
        <v>2047647.5864381474</v>
      </c>
      <c r="E88" s="40">
        <f>INDEX(人口源表!$1:$1048576,MATCH($B88,人口源表!$A:$A,0),MATCH(E$1,人口源表!$1:$1,0))-INDEX(城镇人口!$1:$1048576,MATCH($B88,城镇人口!$B:$B,0),MATCH(E$1,城镇人口!$1:$1,0))</f>
        <v>1939330.0132398037</v>
      </c>
      <c r="F88" s="40">
        <f>INDEX(人口源表!$1:$1048576,MATCH($B88,人口源表!$A:$A,0),MATCH(F$1,人口源表!$1:$1,0))-INDEX(城镇人口!$1:$1048576,MATCH($B88,城镇人口!$B:$B,0),MATCH(F$1,城镇人口!$1:$1,0))</f>
        <v>1826341.9368330631</v>
      </c>
      <c r="G88" s="40">
        <f>INDEX(人口源表!$1:$1048576,MATCH($B88,人口源表!$A:$A,0),MATCH(G$1,人口源表!$1:$1,0))-INDEX(城镇人口!$1:$1048576,MATCH($B88,城镇人口!$B:$B,0),MATCH(G$1,城镇人口!$1:$1,0))</f>
        <v>2177556.1301029306</v>
      </c>
      <c r="H88" s="40">
        <f>INDEX(人口源表!$1:$1048576,MATCH($B88,人口源表!$A:$A,0),MATCH(H$1,人口源表!$1:$1,0))-INDEX(城镇人口!$1:$1048576,MATCH($B88,城镇人口!$B:$B,0),MATCH(H$1,城镇人口!$1:$1,0))</f>
        <v>2031993.2089089993</v>
      </c>
      <c r="I88" s="40">
        <f>INDEX(人口源表!$1:$1048576,MATCH($B88,人口源表!$A:$A,0),MATCH(I$1,人口源表!$1:$1,0))-INDEX(城镇人口!$1:$1048576,MATCH($B88,城镇人口!$B:$B,0),MATCH(I$1,城镇人口!$1:$1,0))</f>
        <v>1947642.2279079743</v>
      </c>
      <c r="J88" s="40">
        <f>INDEX(人口源表!$1:$1048576,MATCH($B88,人口源表!$A:$A,0),MATCH(J$1,人口源表!$1:$1,0))-INDEX(城镇人口!$1:$1048576,MATCH($B88,城镇人口!$B:$B,0),MATCH(J$1,城镇人口!$1:$1,0))</f>
        <v>1858160.594910102</v>
      </c>
      <c r="K88" s="40">
        <f>INDEX(人口源表!$1:$1048576,MATCH($B88,人口源表!$A:$A,0),MATCH(K$1,人口源表!$1:$1,0))-INDEX(城镇人口!$1:$1048576,MATCH($B88,城镇人口!$B:$B,0),MATCH(K$1,城镇人口!$1:$1,0))</f>
        <v>1764142.8088547867</v>
      </c>
      <c r="L88" s="40">
        <f>INDEX(人口源表!$1:$1048576,MATCH($B88,人口源表!$A:$A,0),MATCH(L$1,人口源表!$1:$1,0))-INDEX(城镇人口!$1:$1048576,MATCH($B88,城镇人口!$B:$B,0),MATCH(L$1,城镇人口!$1:$1,0))</f>
        <v>1666138.4729186688</v>
      </c>
      <c r="M88" s="40">
        <f>INDEX(人口源表!$1:$1048576,MATCH($B88,人口源表!$A:$A,0),MATCH(M$1,人口源表!$1:$1,0))-INDEX(城镇人口!$1:$1048576,MATCH($B88,城镇人口!$B:$B,0),MATCH(M$1,城镇人口!$1:$1,0))</f>
        <v>1564653.4115110617</v>
      </c>
      <c r="N88" s="40">
        <f>INDEX(人口源表!$1:$1048576,MATCH($B88,人口源表!$A:$A,0),MATCH(N$1,人口源表!$1:$1,0))-INDEX(城镇人口!$1:$1048576,MATCH($B88,城镇人口!$B:$B,0),MATCH(N$1,城镇人口!$1:$1,0))</f>
        <v>1460151.3000781201</v>
      </c>
      <c r="O88" s="40">
        <f>INDEX(人口源表!$1:$1048576,MATCH($B88,人口源表!$A:$A,0),MATCH(O$1,人口源表!$1:$1,0))-INDEX(城镇人口!$1:$1048576,MATCH($B88,城镇人口!$B:$B,0),MATCH(O$1,城镇人口!$1:$1,0))</f>
        <v>1353055.406893909</v>
      </c>
      <c r="P88" s="40">
        <f>INDEX(人口源表!$1:$1048576,MATCH($B88,人口源表!$A:$A,0),MATCH(P$1,人口源表!$1:$1,0))-INDEX(城镇人口!$1:$1048576,MATCH($B88,城镇人口!$B:$B,0),MATCH(P$1,城镇人口!$1:$1,0))</f>
        <v>1243749.7750376742</v>
      </c>
      <c r="Q88" s="40">
        <f>INDEX(人口源表!$1:$1048576,MATCH($B88,人口源表!$A:$A,0),MATCH(Q$1,人口源表!$1:$1,0))-INDEX(城镇人口!$1:$1048576,MATCH($B88,城镇人口!$B:$B,0),MATCH(Q$1,城镇人口!$1:$1,0))</f>
        <v>1132581.1744475961</v>
      </c>
      <c r="R88" s="40">
        <f>INDEX(人口源表!$1:$1048576,MATCH($B88,人口源表!$A:$A,0),MATCH(R$1,人口源表!$1:$1,0))-INDEX(城镇人口!$1:$1048576,MATCH($B88,城镇人口!$B:$B,0),MATCH(R$1,城镇人口!$1:$1,0))</f>
        <v>1019860.4485130981</v>
      </c>
      <c r="S88" s="40">
        <f>INDEX(人口源表!$1:$1048576,MATCH($B88,人口源表!$A:$A,0),MATCH(S$1,人口源表!$1:$1,0))-INDEX(城镇人口!$1:$1048576,MATCH($B88,城镇人口!$B:$B,0),MATCH(S$1,城镇人口!$1:$1,0))</f>
        <v>961748.63891704753</v>
      </c>
      <c r="T88" s="40">
        <f>INDEX(人口源表!$1:$1048576,MATCH($B88,人口源表!$A:$A,0),MATCH(T$1,人口源表!$1:$1,0))-INDEX(城镇人口!$1:$1048576,MATCH($B88,城镇人口!$B:$B,0),MATCH(T$1,城镇人口!$1:$1,0))</f>
        <v>903140.32895872183</v>
      </c>
      <c r="U88" s="40">
        <f>INDEX(人口源表!$1:$1048576,MATCH($B88,人口源表!$A:$A,0),MATCH(U$1,人口源表!$1:$1,0))-INDEX(城镇人口!$1:$1048576,MATCH($B88,城镇人口!$B:$B,0),MATCH(U$1,城镇人口!$1:$1,0))</f>
        <v>844176.73124232329</v>
      </c>
      <c r="V88" s="40">
        <f>INDEX(人口源表!$1:$1048576,MATCH($B88,人口源表!$A:$A,0),MATCH(V$1,人口源表!$1:$1,0))-INDEX(城镇人口!$1:$1048576,MATCH($B88,城镇人口!$B:$B,0),MATCH(V$1,城镇人口!$1:$1,0))</f>
        <v>784981.71055024303</v>
      </c>
      <c r="W88" s="40">
        <f>INDEX(人口源表!$1:$1048576,MATCH($B88,人口源表!$A:$A,0),MATCH(W$1,人口源表!$1:$1,0))-INDEX(城镇人口!$1:$1048576,MATCH($B88,城镇人口!$B:$B,0),MATCH(W$1,城镇人口!$1:$1,0))</f>
        <v>725662.94206941314</v>
      </c>
      <c r="X88" s="40">
        <f>INDEX(人口源表!$1:$1048576,MATCH($B88,人口源表!$A:$A,0),MATCH(X$1,人口源表!$1:$1,0))-INDEX(城镇人口!$1:$1048576,MATCH($B88,城镇人口!$B:$B,0),MATCH(X$1,城镇人口!$1:$1,0))</f>
        <v>666313.36588307098</v>
      </c>
      <c r="Y88" s="40">
        <f>INDEX(人口源表!$1:$1048576,MATCH($B88,人口源表!$A:$A,0),MATCH(Y$1,人口源表!$1:$1,0))-INDEX(城镇人口!$1:$1048576,MATCH($B88,城镇人口!$B:$B,0),MATCH(Y$1,城镇人口!$1:$1,0))</f>
        <v>607011.85673086345</v>
      </c>
      <c r="Z88" s="40">
        <f>INDEX(人口源表!$1:$1048576,MATCH($B88,人口源表!$A:$A,0),MATCH(Z$1,人口源表!$1:$1,0))-INDEX(城镇人口!$1:$1048576,MATCH($B88,城镇人口!$B:$B,0),MATCH(Z$1,城镇人口!$1:$1,0))</f>
        <v>547824.87669447809</v>
      </c>
      <c r="AA88" s="40">
        <f>INDEX(人口源表!$1:$1048576,MATCH($B88,人口源表!$A:$A,0),MATCH(AA$1,人口源表!$1:$1,0))-INDEX(城镇人口!$1:$1048576,MATCH($B88,城镇人口!$B:$B,0),MATCH(AA$1,城镇人口!$1:$1,0))</f>
        <v>488807.38107537106</v>
      </c>
      <c r="AB88" s="40">
        <f>INDEX(人口源表!$1:$1048576,MATCH($B88,人口源表!$A:$A,0),MATCH(AB$1,人口源表!$1:$1,0))-INDEX(城镇人口!$1:$1048576,MATCH($B88,城镇人口!$B:$B,0),MATCH(AB$1,城镇人口!$1:$1,0))</f>
        <v>430004.10485099256</v>
      </c>
      <c r="AC88" s="40">
        <f>INDEX(人口源表!$1:$1048576,MATCH($B88,人口源表!$A:$A,0),MATCH(AC$1,人口源表!$1:$1,0))-INDEX(城镇人口!$1:$1048576,MATCH($B88,城镇人口!$B:$B,0),MATCH(AC$1,城镇人口!$1:$1,0))</f>
        <v>385307.4358373601</v>
      </c>
      <c r="AD88" s="40">
        <f>INDEX(人口源表!$1:$1048576,MATCH($B88,人口源表!$A:$A,0),MATCH(AD$1,人口源表!$1:$1,0))-INDEX(城镇人口!$1:$1048576,MATCH($B88,城镇人口!$B:$B,0),MATCH(AD$1,城镇人口!$1:$1,0))</f>
        <v>340863.9468495436</v>
      </c>
      <c r="AE88" s="40">
        <f>INDEX(人口源表!$1:$1048576,MATCH($B88,人口源表!$A:$A,0),MATCH(AE$1,人口源表!$1:$1,0))-INDEX(城镇人口!$1:$1048576,MATCH($B88,城镇人口!$B:$B,0),MATCH(AE$1,城镇人口!$1:$1,0))</f>
        <v>296691.552619908</v>
      </c>
      <c r="AF88" s="40">
        <f>INDEX(人口源表!$1:$1048576,MATCH($B88,人口源表!$A:$A,0),MATCH(AF$1,人口源表!$1:$1,0))-INDEX(城镇人口!$1:$1048576,MATCH($B88,城镇人口!$B:$B,0),MATCH(AF$1,城镇人口!$1:$1,0))</f>
        <v>252803.82973267324</v>
      </c>
      <c r="AG88" s="40">
        <f>INDEX(人口源表!$1:$1048576,MATCH($B88,人口源表!$A:$A,0),MATCH(AG$1,人口源表!$1:$1,0))-INDEX(城镇人口!$1:$1048576,MATCH($B88,城镇人口!$B:$B,0),MATCH(AG$1,城镇人口!$1:$1,0))</f>
        <v>209210.83562465012</v>
      </c>
      <c r="AH88" s="40">
        <f>INDEX(人口源表!$1:$1048576,MATCH($B88,人口源表!$A:$A,0),MATCH(AH$1,人口源表!$1:$1,0))-INDEX(城镇人口!$1:$1048576,MATCH($B88,城镇人口!$B:$B,0),MATCH(AH$1,城镇人口!$1:$1,0))</f>
        <v>165920.32710535266</v>
      </c>
      <c r="AI88" s="40">
        <f>INDEX(人口源表!$1:$1048576,MATCH($B88,人口源表!$A:$A,0),MATCH(AI$1,人口源表!$1:$1,0))-INDEX(城镇人口!$1:$1048576,MATCH($B88,城镇人口!$B:$B,0),MATCH(AI$1,城镇人口!$1:$1,0))</f>
        <v>122938.59511587583</v>
      </c>
      <c r="AJ88" s="40">
        <f>INDEX(人口源表!$1:$1048576,MATCH($B88,人口源表!$A:$A,0),MATCH(AJ$1,人口源表!$1:$1,0))-INDEX(城镇人口!$1:$1048576,MATCH($B88,城镇人口!$B:$B,0),MATCH(AJ$1,城镇人口!$1:$1,0))</f>
        <v>80271.639865867794</v>
      </c>
      <c r="AK88" s="40">
        <f>INDEX(人口源表!$1:$1048576,MATCH($B88,人口源表!$A:$A,0),MATCH(AK$1,人口源表!$1:$1,0))-INDEX(城镇人口!$1:$1048576,MATCH($B88,城镇人口!$B:$B,0),MATCH(AK$1,城镇人口!$1:$1,0))</f>
        <v>37926.095410101116</v>
      </c>
      <c r="AL88" s="40">
        <f>INDEX(人口源表!$1:$1048576,MATCH($B88,人口源表!$A:$A,0),MATCH(AL$1,人口源表!$1:$1,0))-INDEX(城镇人口!$1:$1048576,MATCH($B88,城镇人口!$B:$B,0),MATCH(AL$1,城镇人口!$1:$1,0))</f>
        <v>0</v>
      </c>
      <c r="AM88" s="40">
        <f>INDEX(人口源表!$1:$1048576,MATCH($B88,人口源表!$A:$A,0),MATCH(AM$1,人口源表!$1:$1,0))-INDEX(城镇人口!$1:$1048576,MATCH($B88,城镇人口!$B:$B,0),MATCH(AM$1,城镇人口!$1:$1,0))</f>
        <v>0</v>
      </c>
      <c r="AN88" s="40">
        <f>INDEX(人口源表!$1:$1048576,MATCH($B88,人口源表!$A:$A,0),MATCH(AN$1,人口源表!$1:$1,0))-INDEX(城镇人口!$1:$1048576,MATCH($B88,城镇人口!$B:$B,0),MATCH(AN$1,城镇人口!$1:$1,0))</f>
        <v>0</v>
      </c>
      <c r="AO88" s="40">
        <f>INDEX(人口源表!$1:$1048576,MATCH($B88,人口源表!$A:$A,0),MATCH(AO$1,人口源表!$1:$1,0))-INDEX(城镇人口!$1:$1048576,MATCH($B88,城镇人口!$B:$B,0),MATCH(AO$1,城镇人口!$1:$1,0))</f>
        <v>0</v>
      </c>
      <c r="AP88" s="40">
        <f>INDEX(人口源表!$1:$1048576,MATCH($B88,人口源表!$A:$A,0),MATCH(AP$1,人口源表!$1:$1,0))-INDEX(城镇人口!$1:$1048576,MATCH($B88,城镇人口!$B:$B,0),MATCH(AP$1,城镇人口!$1:$1,0))</f>
        <v>0</v>
      </c>
      <c r="AQ88" s="40">
        <f>INDEX(人口源表!$1:$1048576,MATCH($B88,人口源表!$A:$A,0),MATCH(AQ$1,人口源表!$1:$1,0))-INDEX(城镇人口!$1:$1048576,MATCH($B88,城镇人口!$B:$B,0),MATCH(AQ$1,城镇人口!$1:$1,0))</f>
        <v>0</v>
      </c>
      <c r="AR88" s="40">
        <f>INDEX(人口源表!$1:$1048576,MATCH($B88,人口源表!$A:$A,0),MATCH(AR$1,人口源表!$1:$1,0))-INDEX(城镇人口!$1:$1048576,MATCH($B88,城镇人口!$B:$B,0),MATCH(AR$1,城镇人口!$1:$1,0))</f>
        <v>0</v>
      </c>
      <c r="AS88" s="40">
        <f>INDEX(人口源表!$1:$1048576,MATCH($B88,人口源表!$A:$A,0),MATCH(AS$1,人口源表!$1:$1,0))-INDEX(城镇人口!$1:$1048576,MATCH($B88,城镇人口!$B:$B,0),MATCH(AS$1,城镇人口!$1:$1,0))</f>
        <v>0</v>
      </c>
      <c r="AT88" s="40">
        <f>INDEX(人口源表!$1:$1048576,MATCH($B88,人口源表!$A:$A,0),MATCH(AT$1,人口源表!$1:$1,0))-INDEX(城镇人口!$1:$1048576,MATCH($B88,城镇人口!$B:$B,0),MATCH(AT$1,城镇人口!$1:$1,0))</f>
        <v>0</v>
      </c>
      <c r="AU88" s="40">
        <f>INDEX(人口源表!$1:$1048576,MATCH($B88,人口源表!$A:$A,0),MATCH(AU$1,人口源表!$1:$1,0))-INDEX(城镇人口!$1:$1048576,MATCH($B88,城镇人口!$B:$B,0),MATCH(AU$1,城镇人口!$1:$1,0))</f>
        <v>0</v>
      </c>
      <c r="AV88" s="40">
        <f>INDEX(人口源表!$1:$1048576,MATCH($B88,人口源表!$A:$A,0),MATCH(AV$1,人口源表!$1:$1,0))-INDEX(城镇人口!$1:$1048576,MATCH($B88,城镇人口!$B:$B,0),MATCH(AV$1,城镇人口!$1:$1,0))</f>
        <v>0</v>
      </c>
    </row>
    <row r="89" spans="1:48" x14ac:dyDescent="0.15">
      <c r="A89" s="4" t="s">
        <v>866</v>
      </c>
      <c r="B89" s="4" t="s">
        <v>200</v>
      </c>
      <c r="C89" s="34">
        <f>VLOOKUP(B89,'[1]2016省城人口总结（根）'!B:C,2,FALSE)/100</f>
        <v>0.73260000000000003</v>
      </c>
      <c r="D89" s="40">
        <f>INDEX(人口源表!$1:$1048576,MATCH($B89,人口源表!$A:$A,0),MATCH(D$1,人口源表!$1:$1,0))-INDEX(城镇人口!$1:$1048576,MATCH($B89,城镇人口!$B:$B,0),MATCH(D$1,城镇人口!$1:$1,0))</f>
        <v>2126031.0559442351</v>
      </c>
      <c r="E89" s="40">
        <f>INDEX(人口源表!$1:$1048576,MATCH($B89,人口源表!$A:$A,0),MATCH(E$1,人口源表!$1:$1,0))-INDEX(城镇人口!$1:$1048576,MATCH($B89,城镇人口!$B:$B,0),MATCH(E$1,城镇人口!$1:$1,0))</f>
        <v>2038452.5408200203</v>
      </c>
      <c r="F89" s="40">
        <f>INDEX(人口源表!$1:$1048576,MATCH($B89,人口源表!$A:$A,0),MATCH(F$1,人口源表!$1:$1,0))-INDEX(城镇人口!$1:$1048576,MATCH($B89,城镇人口!$B:$B,0),MATCH(F$1,城镇人口!$1:$1,0))</f>
        <v>1946904.4842155715</v>
      </c>
      <c r="G89" s="40">
        <f>INDEX(人口源表!$1:$1048576,MATCH($B89,人口源表!$A:$A,0),MATCH(G$1,人口源表!$1:$1,0))-INDEX(城镇人口!$1:$1048576,MATCH($B89,城镇人口!$B:$B,0),MATCH(G$1,城镇人口!$1:$1,0))</f>
        <v>2139692.789416627</v>
      </c>
      <c r="H89" s="40">
        <f>INDEX(人口源表!$1:$1048576,MATCH($B89,人口源表!$A:$A,0),MATCH(H$1,人口源表!$1:$1,0))-INDEX(城镇人口!$1:$1048576,MATCH($B89,城镇人口!$B:$B,0),MATCH(H$1,城镇人口!$1:$1,0))</f>
        <v>2033559.4682685696</v>
      </c>
      <c r="I89" s="40">
        <f>INDEX(人口源表!$1:$1048576,MATCH($B89,人口源表!$A:$A,0),MATCH(I$1,人口源表!$1:$1,0))-INDEX(城镇人口!$1:$1048576,MATCH($B89,城镇人口!$B:$B,0),MATCH(I$1,城镇人口!$1:$1,0))</f>
        <v>1972758.0784507263</v>
      </c>
      <c r="J89" s="40">
        <f>INDEX(人口源表!$1:$1048576,MATCH($B89,人口源表!$A:$A,0),MATCH(J$1,人口源表!$1:$1,0))-INDEX(城镇人口!$1:$1048576,MATCH($B89,城镇人口!$B:$B,0),MATCH(J$1,城镇人口!$1:$1,0))</f>
        <v>1907835.6986609641</v>
      </c>
      <c r="K89" s="40">
        <f>INDEX(人口源表!$1:$1048576,MATCH($B89,人口源表!$A:$A,0),MATCH(K$1,人口源表!$1:$1,0))-INDEX(城镇人口!$1:$1048576,MATCH($B89,城镇人口!$B:$B,0),MATCH(K$1,城镇人口!$1:$1,0))</f>
        <v>1839221.1426170003</v>
      </c>
      <c r="L89" s="40">
        <f>INDEX(人口源表!$1:$1048576,MATCH($B89,人口源表!$A:$A,0),MATCH(L$1,人口源表!$1:$1,0))-INDEX(城镇人口!$1:$1048576,MATCH($B89,城镇人口!$B:$B,0),MATCH(L$1,城镇人口!$1:$1,0))</f>
        <v>1767314.492768581</v>
      </c>
      <c r="M89" s="40">
        <f>INDEX(人口源表!$1:$1048576,MATCH($B89,人口源表!$A:$A,0),MATCH(M$1,人口源表!$1:$1,0))-INDEX(城镇人口!$1:$1048576,MATCH($B89,城镇人口!$B:$B,0),MATCH(M$1,城镇人口!$1:$1,0))</f>
        <v>1692489.4272879716</v>
      </c>
      <c r="N89" s="40">
        <f>INDEX(人口源表!$1:$1048576,MATCH($B89,人口源表!$A:$A,0),MATCH(N$1,人口源表!$1:$1,0))-INDEX(城镇人口!$1:$1048576,MATCH($B89,城镇人口!$B:$B,0),MATCH(N$1,城镇人口!$1:$1,0))</f>
        <v>1615092.6639647558</v>
      </c>
      <c r="O89" s="40">
        <f>INDEX(人口源表!$1:$1048576,MATCH($B89,人口源表!$A:$A,0),MATCH(O$1,人口源表!$1:$1,0))-INDEX(城镇人口!$1:$1048576,MATCH($B89,城镇人口!$B:$B,0),MATCH(O$1,城镇人口!$1:$1,0))</f>
        <v>1535446.0136055835</v>
      </c>
      <c r="P89" s="40">
        <f>INDEX(人口源表!$1:$1048576,MATCH($B89,人口源表!$A:$A,0),MATCH(P$1,人口源表!$1:$1,0))-INDEX(城镇人口!$1:$1048576,MATCH($B89,城镇人口!$B:$B,0),MATCH(P$1,城镇人口!$1:$1,0))</f>
        <v>1453845.9952751109</v>
      </c>
      <c r="Q89" s="40">
        <f>INDEX(人口源表!$1:$1048576,MATCH($B89,人口源表!$A:$A,0),MATCH(Q$1,人口源表!$1:$1,0))-INDEX(城镇人口!$1:$1048576,MATCH($B89,城镇人口!$B:$B,0),MATCH(Q$1,城镇人口!$1:$1,0))</f>
        <v>1370565.6901517333</v>
      </c>
      <c r="R89" s="40">
        <f>INDEX(人口源表!$1:$1048576,MATCH($B89,人口源表!$A:$A,0),MATCH(R$1,人口源表!$1:$1,0))-INDEX(城镇人口!$1:$1048576,MATCH($B89,城镇人口!$B:$B,0),MATCH(R$1,城镇人口!$1:$1,0))</f>
        <v>1285854.8447529804</v>
      </c>
      <c r="S89" s="40">
        <f>INDEX(人口源表!$1:$1048576,MATCH($B89,人口源表!$A:$A,0),MATCH(S$1,人口源表!$1:$1,0))-INDEX(城镇人口!$1:$1048576,MATCH($B89,城镇人口!$B:$B,0),MATCH(S$1,城镇人口!$1:$1,0))</f>
        <v>1241293.9819807196</v>
      </c>
      <c r="T89" s="40">
        <f>INDEX(人口源表!$1:$1048576,MATCH($B89,人口源表!$A:$A,0),MATCH(T$1,人口源表!$1:$1,0))-INDEX(城镇人口!$1:$1048576,MATCH($B89,城镇人口!$B:$B,0),MATCH(T$1,城镇人口!$1:$1,0))</f>
        <v>1196105.5796179045</v>
      </c>
      <c r="U89" s="40">
        <f>INDEX(人口源表!$1:$1048576,MATCH($B89,人口源表!$A:$A,0),MATCH(U$1,人口源表!$1:$1,0))-INDEX(城镇人口!$1:$1048576,MATCH($B89,城镇人口!$B:$B,0),MATCH(U$1,城镇人口!$1:$1,0))</f>
        <v>1150418.6778594218</v>
      </c>
      <c r="V89" s="40">
        <f>INDEX(人口源表!$1:$1048576,MATCH($B89,人口源表!$A:$A,0),MATCH(V$1,人口源表!$1:$1,0))-INDEX(城镇人口!$1:$1048576,MATCH($B89,城镇人口!$B:$B,0),MATCH(V$1,城镇人口!$1:$1,0))</f>
        <v>1104350.234973222</v>
      </c>
      <c r="W89" s="40">
        <f>INDEX(人口源表!$1:$1048576,MATCH($B89,人口源表!$A:$A,0),MATCH(W$1,人口源表!$1:$1,0))-INDEX(城镇人口!$1:$1048576,MATCH($B89,城镇人口!$B:$B,0),MATCH(W$1,城镇人口!$1:$1,0))</f>
        <v>1058005.3660373231</v>
      </c>
      <c r="X89" s="40">
        <f>INDEX(人口源表!$1:$1048576,MATCH($B89,人口源表!$A:$A,0),MATCH(X$1,人口源表!$1:$1,0))-INDEX(城镇人口!$1:$1048576,MATCH($B89,城镇人口!$B:$B,0),MATCH(X$1,城镇人口!$1:$1,0))</f>
        <v>1011478.2105577672</v>
      </c>
      <c r="Y89" s="40">
        <f>INDEX(人口源表!$1:$1048576,MATCH($B89,人口源表!$A:$A,0),MATCH(Y$1,人口源表!$1:$1,0))-INDEX(城镇人口!$1:$1048576,MATCH($B89,城镇人口!$B:$B,0),MATCH(Y$1,城镇人口!$1:$1,0))</f>
        <v>964852.34281843156</v>
      </c>
      <c r="Z89" s="40">
        <f>INDEX(人口源表!$1:$1048576,MATCH($B89,人口源表!$A:$A,0),MATCH(Z$1,人口源表!$1:$1,0))-INDEX(城镇人口!$1:$1048576,MATCH($B89,城镇人口!$B:$B,0),MATCH(Z$1,城镇人口!$1:$1,0))</f>
        <v>918201.83989026211</v>
      </c>
      <c r="AA89" s="40">
        <f>INDEX(人口源表!$1:$1048576,MATCH($B89,人口源表!$A:$A,0),MATCH(AA$1,人口源表!$1:$1,0))-INDEX(城镇人口!$1:$1048576,MATCH($B89,城镇人口!$B:$B,0),MATCH(AA$1,城镇人口!$1:$1,0))</f>
        <v>871591.30685917009</v>
      </c>
      <c r="AB89" s="40">
        <f>INDEX(人口源表!$1:$1048576,MATCH($B89,人口源表!$A:$A,0),MATCH(AB$1,人口源表!$1:$1,0))-INDEX(城镇人口!$1:$1048576,MATCH($B89,城镇人口!$B:$B,0),MATCH(AB$1,城镇人口!$1:$1,0))</f>
        <v>825077.33420652989</v>
      </c>
      <c r="AC89" s="40">
        <f>INDEX(人口源表!$1:$1048576,MATCH($B89,人口源表!$A:$A,0),MATCH(AC$1,人口源表!$1:$1,0))-INDEX(城镇人口!$1:$1048576,MATCH($B89,城镇人口!$B:$B,0),MATCH(AC$1,城镇人口!$1:$1,0))</f>
        <v>788907.92785209697</v>
      </c>
      <c r="AD89" s="40">
        <f>INDEX(人口源表!$1:$1048576,MATCH($B89,人口源表!$A:$A,0),MATCH(AD$1,人口源表!$1:$1,0))-INDEX(城镇人口!$1:$1048576,MATCH($B89,城镇人口!$B:$B,0),MATCH(AD$1,城镇人口!$1:$1,0))</f>
        <v>752889.06447745115</v>
      </c>
      <c r="AE89" s="40">
        <f>INDEX(人口源表!$1:$1048576,MATCH($B89,人口源表!$A:$A,0),MATCH(AE$1,人口源表!$1:$1,0))-INDEX(城镇人口!$1:$1048576,MATCH($B89,城镇人口!$B:$B,0),MATCH(AE$1,城镇人口!$1:$1,0))</f>
        <v>717051.08383445349</v>
      </c>
      <c r="AF89" s="40">
        <f>INDEX(人口源表!$1:$1048576,MATCH($B89,人口源表!$A:$A,0),MATCH(AF$1,人口源表!$1:$1,0))-INDEX(城镇人口!$1:$1048576,MATCH($B89,城镇人口!$B:$B,0),MATCH(AF$1,城镇人口!$1:$1,0))</f>
        <v>681419.22739768866</v>
      </c>
      <c r="AG89" s="40">
        <f>INDEX(人口源表!$1:$1048576,MATCH($B89,人口源表!$A:$A,0),MATCH(AG$1,人口源表!$1:$1,0))-INDEX(城镇人口!$1:$1048576,MATCH($B89,城镇人口!$B:$B,0),MATCH(AG$1,城镇人口!$1:$1,0))</f>
        <v>646014.26105028763</v>
      </c>
      <c r="AH89" s="40">
        <f>INDEX(人口源表!$1:$1048576,MATCH($B89,人口源表!$A:$A,0),MATCH(AH$1,人口源表!$1:$1,0))-INDEX(城镇人口!$1:$1048576,MATCH($B89,城镇人口!$B:$B,0),MATCH(AH$1,城镇人口!$1:$1,0))</f>
        <v>610852.80626431387</v>
      </c>
      <c r="AI89" s="40">
        <f>INDEX(人口源表!$1:$1048576,MATCH($B89,人口源表!$A:$A,0),MATCH(AI$1,人口源表!$1:$1,0))-INDEX(城镇人口!$1:$1048576,MATCH($B89,城镇人口!$B:$B,0),MATCH(AI$1,城镇人口!$1:$1,0))</f>
        <v>575948.26622731332</v>
      </c>
      <c r="AJ89" s="40">
        <f>INDEX(人口源表!$1:$1048576,MATCH($B89,人口源表!$A:$A,0),MATCH(AJ$1,人口源表!$1:$1,0))-INDEX(城镇人口!$1:$1048576,MATCH($B89,城镇人口!$B:$B,0),MATCH(AJ$1,城镇人口!$1:$1,0))</f>
        <v>541311.09350735508</v>
      </c>
      <c r="AK89" s="40">
        <f>INDEX(人口源表!$1:$1048576,MATCH($B89,人口源表!$A:$A,0),MATCH(AK$1,人口源表!$1:$1,0))-INDEX(城镇人口!$1:$1048576,MATCH($B89,城镇人口!$B:$B,0),MATCH(AK$1,城镇人口!$1:$1,0))</f>
        <v>506949.55896128807</v>
      </c>
      <c r="AL89" s="40">
        <f>INDEX(人口源表!$1:$1048576,MATCH($B89,人口源表!$A:$A,0),MATCH(AL$1,人口源表!$1:$1,0))-INDEX(城镇人口!$1:$1048576,MATCH($B89,城镇人口!$B:$B,0),MATCH(AL$1,城镇人口!$1:$1,0))</f>
        <v>472870.13293369766</v>
      </c>
      <c r="AM89" s="40">
        <f>INDEX(人口源表!$1:$1048576,MATCH($B89,人口源表!$A:$A,0),MATCH(AM$1,人口源表!$1:$1,0))-INDEX(城镇人口!$1:$1048576,MATCH($B89,城镇人口!$B:$B,0),MATCH(AM$1,城镇人口!$1:$1,0))</f>
        <v>439078.14289946482</v>
      </c>
      <c r="AN89" s="40">
        <f>INDEX(人口源表!$1:$1048576,MATCH($B89,人口源表!$A:$A,0),MATCH(AN$1,人口源表!$1:$1,0))-INDEX(城镇人口!$1:$1048576,MATCH($B89,城镇人口!$B:$B,0),MATCH(AN$1,城镇人口!$1:$1,0))</f>
        <v>405578.41650368925</v>
      </c>
      <c r="AO89" s="40">
        <f>INDEX(人口源表!$1:$1048576,MATCH($B89,人口源表!$A:$A,0),MATCH(AO$1,人口源表!$1:$1,0))-INDEX(城镇人口!$1:$1048576,MATCH($B89,城镇人口!$B:$B,0),MATCH(AO$1,城镇人口!$1:$1,0))</f>
        <v>372375.86541032046</v>
      </c>
      <c r="AP89" s="40">
        <f>INDEX(人口源表!$1:$1048576,MATCH($B89,人口源表!$A:$A,0),MATCH(AP$1,人口源表!$1:$1,0))-INDEX(城镇人口!$1:$1048576,MATCH($B89,城镇人口!$B:$B,0),MATCH(AP$1,城镇人口!$1:$1,0))</f>
        <v>339476.03495491855</v>
      </c>
      <c r="AQ89" s="40">
        <f>INDEX(人口源表!$1:$1048576,MATCH($B89,人口源表!$A:$A,0),MATCH(AQ$1,人口源表!$1:$1,0))-INDEX(城镇人口!$1:$1048576,MATCH($B89,城镇人口!$B:$B,0),MATCH(AQ$1,城镇人口!$1:$1,0))</f>
        <v>306885.71926747449</v>
      </c>
      <c r="AR89" s="40">
        <f>INDEX(人口源表!$1:$1048576,MATCH($B89,人口源表!$A:$A,0),MATCH(AR$1,人口源表!$1:$1,0))-INDEX(城镇人口!$1:$1048576,MATCH($B89,城镇人口!$B:$B,0),MATCH(AR$1,城镇人口!$1:$1,0))</f>
        <v>274613.61679855082</v>
      </c>
      <c r="AS89" s="40">
        <f>INDEX(人口源表!$1:$1048576,MATCH($B89,人口源表!$A:$A,0),MATCH(AS$1,人口源表!$1:$1,0))-INDEX(城镇人口!$1:$1048576,MATCH($B89,城镇人口!$B:$B,0),MATCH(AS$1,城镇人口!$1:$1,0))</f>
        <v>242670.8813128015</v>
      </c>
      <c r="AT89" s="40">
        <f>INDEX(人口源表!$1:$1048576,MATCH($B89,人口源表!$A:$A,0),MATCH(AT$1,人口源表!$1:$1,0))-INDEX(城镇人口!$1:$1048576,MATCH($B89,城镇人口!$B:$B,0),MATCH(AT$1,城镇人口!$1:$1,0))</f>
        <v>211071.8546492802</v>
      </c>
      <c r="AU89" s="40">
        <f>INDEX(人口源表!$1:$1048576,MATCH($B89,人口源表!$A:$A,0),MATCH(AU$1,人口源表!$1:$1,0))-INDEX(城镇人口!$1:$1048576,MATCH($B89,城镇人口!$B:$B,0),MATCH(AU$1,城镇人口!$1:$1,0))</f>
        <v>179834.62795535196</v>
      </c>
      <c r="AV89" s="40">
        <f>INDEX(人口源表!$1:$1048576,MATCH($B89,人口源表!$A:$A,0),MATCH(AV$1,人口源表!$1:$1,0))-INDEX(城镇人口!$1:$1048576,MATCH($B89,城镇人口!$B:$B,0),MATCH(AV$1,城镇人口!$1:$1,0))</f>
        <v>148981.69157523289</v>
      </c>
    </row>
    <row r="90" spans="1:48" x14ac:dyDescent="0.15">
      <c r="A90" s="4" t="s">
        <v>866</v>
      </c>
      <c r="B90" s="4" t="s">
        <v>202</v>
      </c>
      <c r="C90" s="34">
        <f>VLOOKUP(B90,'[1]2016省城人口总结（根）'!B:C,2,FALSE)/100</f>
        <v>0.7036</v>
      </c>
      <c r="D90" s="40">
        <f>INDEX(人口源表!$1:$1048576,MATCH($B90,人口源表!$A:$A,0),MATCH(D$1,人口源表!$1:$1,0))-INDEX(城镇人口!$1:$1048576,MATCH($B90,城镇人口!$B:$B,0),MATCH(D$1,城镇人口!$1:$1,0))</f>
        <v>2851255.2364108432</v>
      </c>
      <c r="E90" s="40">
        <f>INDEX(人口源表!$1:$1048576,MATCH($B90,人口源表!$A:$A,0),MATCH(E$1,人口源表!$1:$1,0))-INDEX(城镇人口!$1:$1048576,MATCH($B90,城镇人口!$B:$B,0),MATCH(E$1,城镇人口!$1:$1,0))</f>
        <v>2755413.008422845</v>
      </c>
      <c r="F90" s="40">
        <f>INDEX(人口源表!$1:$1048576,MATCH($B90,人口源表!$A:$A,0),MATCH(F$1,人口源表!$1:$1,0))-INDEX(城镇人口!$1:$1048576,MATCH($B90,城镇人口!$B:$B,0),MATCH(F$1,城镇人口!$1:$1,0))</f>
        <v>2654575.9523235559</v>
      </c>
      <c r="G90" s="40">
        <f>INDEX(人口源表!$1:$1048576,MATCH($B90,人口源表!$A:$A,0),MATCH(G$1,人口源表!$1:$1,0))-INDEX(城镇人口!$1:$1048576,MATCH($B90,城镇人口!$B:$B,0),MATCH(G$1,城镇人口!$1:$1,0))</f>
        <v>2464548.4810365783</v>
      </c>
      <c r="H90" s="40">
        <f>INDEX(人口源表!$1:$1048576,MATCH($B90,人口源表!$A:$A,0),MATCH(H$1,人口源表!$1:$1,0))-INDEX(城镇人口!$1:$1048576,MATCH($B90,城镇人口!$B:$B,0),MATCH(H$1,城镇人口!$1:$1,0))</f>
        <v>2367010.5426489851</v>
      </c>
      <c r="I90" s="40">
        <f>INDEX(人口源表!$1:$1048576,MATCH($B90,人口源表!$A:$A,0),MATCH(I$1,人口源表!$1:$1,0))-INDEX(城镇人口!$1:$1048576,MATCH($B90,城镇人口!$B:$B,0),MATCH(I$1,城镇人口!$1:$1,0))</f>
        <v>2314009.9384577358</v>
      </c>
      <c r="J90" s="40">
        <f>INDEX(人口源表!$1:$1048576,MATCH($B90,人口源表!$A:$A,0),MATCH(J$1,人口源表!$1:$1,0))-INDEX(城镇人口!$1:$1048576,MATCH($B90,城镇人口!$B:$B,0),MATCH(J$1,城镇人口!$1:$1,0))</f>
        <v>2257101.4371701134</v>
      </c>
      <c r="K90" s="40">
        <f>INDEX(人口源表!$1:$1048576,MATCH($B90,人口源表!$A:$A,0),MATCH(K$1,人口源表!$1:$1,0))-INDEX(城镇人口!$1:$1048576,MATCH($B90,城镇人口!$B:$B,0),MATCH(K$1,城镇人口!$1:$1,0))</f>
        <v>2196557.351737652</v>
      </c>
      <c r="L90" s="40">
        <f>INDEX(人口源表!$1:$1048576,MATCH($B90,人口源表!$A:$A,0),MATCH(L$1,人口源表!$1:$1,0))-INDEX(城镇人口!$1:$1048576,MATCH($B90,城镇人口!$B:$B,0),MATCH(L$1,城镇人口!$1:$1,0))</f>
        <v>2132635.284566151</v>
      </c>
      <c r="M90" s="40">
        <f>INDEX(人口源表!$1:$1048576,MATCH($B90,人口源表!$A:$A,0),MATCH(M$1,人口源表!$1:$1,0))-INDEX(城镇人口!$1:$1048576,MATCH($B90,城镇人口!$B:$B,0),MATCH(M$1,城镇人口!$1:$1,0))</f>
        <v>2065579.8760954738</v>
      </c>
      <c r="N90" s="40">
        <f>INDEX(人口源表!$1:$1048576,MATCH($B90,人口源表!$A:$A,0),MATCH(N$1,人口源表!$1:$1,0))-INDEX(城镇人口!$1:$1048576,MATCH($B90,城镇人口!$B:$B,0),MATCH(N$1,城镇人口!$1:$1,0))</f>
        <v>1995622.8791725431</v>
      </c>
      <c r="O90" s="40">
        <f>INDEX(人口源表!$1:$1048576,MATCH($B90,人口源表!$A:$A,0),MATCH(O$1,人口源表!$1:$1,0))-INDEX(城镇人口!$1:$1048576,MATCH($B90,城镇人口!$B:$B,0),MATCH(O$1,城镇人口!$1:$1,0))</f>
        <v>1922983.099138312</v>
      </c>
      <c r="P90" s="40">
        <f>INDEX(人口源表!$1:$1048576,MATCH($B90,人口源表!$A:$A,0),MATCH(P$1,人口源表!$1:$1,0))-INDEX(城镇人口!$1:$1048576,MATCH($B90,城镇人口!$B:$B,0),MATCH(P$1,城镇人口!$1:$1,0))</f>
        <v>1847866.9977517463</v>
      </c>
      <c r="Q90" s="40">
        <f>INDEX(人口源表!$1:$1048576,MATCH($B90,人口源表!$A:$A,0),MATCH(Q$1,人口源表!$1:$1,0))-INDEX(城镇人口!$1:$1048576,MATCH($B90,城镇人口!$B:$B,0),MATCH(Q$1,城镇人口!$1:$1,0))</f>
        <v>1770469.6167221777</v>
      </c>
      <c r="R90" s="40">
        <f>INDEX(人口源表!$1:$1048576,MATCH($B90,人口源表!$A:$A,0),MATCH(R$1,人口源表!$1:$1,0))-INDEX(城镇人口!$1:$1048576,MATCH($B90,城镇人口!$B:$B,0),MATCH(R$1,城镇人口!$1:$1,0))</f>
        <v>1690973.8503810642</v>
      </c>
      <c r="S90" s="40">
        <f>INDEX(人口源表!$1:$1048576,MATCH($B90,人口源表!$A:$A,0),MATCH(S$1,人口源表!$1:$1,0))-INDEX(城镇人口!$1:$1048576,MATCH($B90,城镇人口!$B:$B,0),MATCH(S$1,城镇人口!$1:$1,0))</f>
        <v>1651315.5780463871</v>
      </c>
      <c r="T90" s="40">
        <f>INDEX(人口源表!$1:$1048576,MATCH($B90,人口源表!$A:$A,0),MATCH(T$1,人口源表!$1:$1,0))-INDEX(城镇人口!$1:$1048576,MATCH($B90,城镇人口!$B:$B,0),MATCH(T$1,城镇人口!$1:$1,0))</f>
        <v>1610583.7159706708</v>
      </c>
      <c r="U90" s="40">
        <f>INDEX(人口源表!$1:$1048576,MATCH($B90,人口源表!$A:$A,0),MATCH(U$1,人口源表!$1:$1,0))-INDEX(城镇人口!$1:$1048576,MATCH($B90,城镇人口!$B:$B,0),MATCH(U$1,城镇人口!$1:$1,0))</f>
        <v>1568881.6450617928</v>
      </c>
      <c r="V90" s="40">
        <f>INDEX(人口源表!$1:$1048576,MATCH($B90,人口源表!$A:$A,0),MATCH(V$1,人口源表!$1:$1,0))-INDEX(城镇人口!$1:$1048576,MATCH($B90,城镇人口!$B:$B,0),MATCH(V$1,城镇人口!$1:$1,0))</f>
        <v>1526305.9933347274</v>
      </c>
      <c r="W90" s="40">
        <f>INDEX(人口源表!$1:$1048576,MATCH($B90,人口源表!$A:$A,0),MATCH(W$1,人口源表!$1:$1,0))-INDEX(城镇人口!$1:$1048576,MATCH($B90,城镇人口!$B:$B,0),MATCH(W$1,城镇人口!$1:$1,0))</f>
        <v>1482946.9187239055</v>
      </c>
      <c r="X90" s="40">
        <f>INDEX(人口源表!$1:$1048576,MATCH($B90,人口源表!$A:$A,0),MATCH(X$1,人口源表!$1:$1,0))-INDEX(城镇人口!$1:$1048576,MATCH($B90,城镇人口!$B:$B,0),MATCH(X$1,城镇人口!$1:$1,0))</f>
        <v>1438888.5396850258</v>
      </c>
      <c r="Y90" s="40">
        <f>INDEX(人口源表!$1:$1048576,MATCH($B90,人口源表!$A:$A,0),MATCH(Y$1,人口源表!$1:$1,0))-INDEX(城镇人口!$1:$1048576,MATCH($B90,城镇人口!$B:$B,0),MATCH(Y$1,城镇人口!$1:$1,0))</f>
        <v>1394209.3446617667</v>
      </c>
      <c r="Z90" s="40">
        <f>INDEX(人口源表!$1:$1048576,MATCH($B90,人口源表!$A:$A,0),MATCH(Z$1,人口源表!$1:$1,0))-INDEX(城镇人口!$1:$1048576,MATCH($B90,城镇人口!$B:$B,0),MATCH(Z$1,城镇人口!$1:$1,0))</f>
        <v>1348981.6372036021</v>
      </c>
      <c r="AA90" s="40">
        <f>INDEX(人口源表!$1:$1048576,MATCH($B90,人口源表!$A:$A,0),MATCH(AA$1,人口源表!$1:$1,0))-INDEX(城镇人口!$1:$1048576,MATCH($B90,城镇人口!$B:$B,0),MATCH(AA$1,城镇人口!$1:$1,0))</f>
        <v>1303272.9659345988</v>
      </c>
      <c r="AB90" s="40">
        <f>INDEX(人口源表!$1:$1048576,MATCH($B90,人口源表!$A:$A,0),MATCH(AB$1,人口源表!$1:$1,0))-INDEX(城镇人口!$1:$1048576,MATCH($B90,城镇人口!$B:$B,0),MATCH(AB$1,城镇人口!$1:$1,0))</f>
        <v>1257145.5876419879</v>
      </c>
      <c r="AC90" s="40">
        <f>INDEX(人口源表!$1:$1048576,MATCH($B90,人口源表!$A:$A,0),MATCH(AC$1,人口源表!$1:$1,0))-INDEX(城镇人口!$1:$1048576,MATCH($B90,城镇人口!$B:$B,0),MATCH(AC$1,城镇人口!$1:$1,0))</f>
        <v>1221354.5238490347</v>
      </c>
      <c r="AD90" s="40">
        <f>INDEX(人口源表!$1:$1048576,MATCH($B90,人口源表!$A:$A,0),MATCH(AD$1,人口源表!$1:$1,0))-INDEX(城镇人口!$1:$1048576,MATCH($B90,城镇人口!$B:$B,0),MATCH(AD$1,城镇人口!$1:$1,0))</f>
        <v>1185292.8015331756</v>
      </c>
      <c r="AE90" s="40">
        <f>INDEX(人口源表!$1:$1048576,MATCH($B90,人口源表!$A:$A,0),MATCH(AE$1,人口源表!$1:$1,0))-INDEX(城镇人口!$1:$1048576,MATCH($B90,城镇人口!$B:$B,0),MATCH(AE$1,城镇人口!$1:$1,0))</f>
        <v>1149001.7574234139</v>
      </c>
      <c r="AF90" s="40">
        <f>INDEX(人口源表!$1:$1048576,MATCH($B90,人口源表!$A:$A,0),MATCH(AF$1,人口源表!$1:$1,0))-INDEX(城镇人口!$1:$1048576,MATCH($B90,城镇人口!$B:$B,0),MATCH(AF$1,城镇人口!$1:$1,0))</f>
        <v>1112519.3318013363</v>
      </c>
      <c r="AG90" s="40">
        <f>INDEX(人口源表!$1:$1048576,MATCH($B90,人口源表!$A:$A,0),MATCH(AG$1,人口源表!$1:$1,0))-INDEX(城镇人口!$1:$1048576,MATCH($B90,城镇人口!$B:$B,0),MATCH(AG$1,城镇人口!$1:$1,0))</f>
        <v>1075880.3204880618</v>
      </c>
      <c r="AH90" s="40">
        <f>INDEX(人口源表!$1:$1048576,MATCH($B90,人口源表!$A:$A,0),MATCH(AH$1,人口源表!$1:$1,0))-INDEX(城镇人口!$1:$1048576,MATCH($B90,城镇人口!$B:$B,0),MATCH(AH$1,城镇人口!$1:$1,0))</f>
        <v>1039116.8418492712</v>
      </c>
      <c r="AI90" s="40">
        <f>INDEX(人口源表!$1:$1048576,MATCH($B90,人口源表!$A:$A,0),MATCH(AI$1,人口源表!$1:$1,0))-INDEX(城镇人口!$1:$1048576,MATCH($B90,城镇人口!$B:$B,0),MATCH(AI$1,城镇人口!$1:$1,0))</f>
        <v>1002258.047491217</v>
      </c>
      <c r="AJ90" s="40">
        <f>INDEX(人口源表!$1:$1048576,MATCH($B90,人口源表!$A:$A,0),MATCH(AJ$1,人口源表!$1:$1,0))-INDEX(城镇人口!$1:$1048576,MATCH($B90,城镇人口!$B:$B,0),MATCH(AJ$1,城镇人口!$1:$1,0))</f>
        <v>965331.02935091779</v>
      </c>
      <c r="AK90" s="40">
        <f>INDEX(人口源表!$1:$1048576,MATCH($B90,人口源表!$A:$A,0),MATCH(AK$1,人口源表!$1:$1,0))-INDEX(城镇人口!$1:$1048576,MATCH($B90,城镇人口!$B:$B,0),MATCH(AK$1,城镇人口!$1:$1,0))</f>
        <v>928360.74493568949</v>
      </c>
      <c r="AL90" s="40">
        <f>INDEX(人口源表!$1:$1048576,MATCH($B90,人口源表!$A:$A,0),MATCH(AL$1,人口源表!$1:$1,0))-INDEX(城镇人口!$1:$1048576,MATCH($B90,城镇人口!$B:$B,0),MATCH(AL$1,城镇人口!$1:$1,0))</f>
        <v>891370.0988517683</v>
      </c>
      <c r="AM90" s="40">
        <f>INDEX(人口源表!$1:$1048576,MATCH($B90,人口源表!$A:$A,0),MATCH(AM$1,人口源表!$1:$1,0))-INDEX(城镇人口!$1:$1048576,MATCH($B90,城镇人口!$B:$B,0),MATCH(AM$1,城镇人口!$1:$1,0))</f>
        <v>854380.69196087681</v>
      </c>
      <c r="AN90" s="40">
        <f>INDEX(人口源表!$1:$1048576,MATCH($B90,人口源表!$A:$A,0),MATCH(AN$1,人口源表!$1:$1,0))-INDEX(城镇人口!$1:$1048576,MATCH($B90,城镇人口!$B:$B,0),MATCH(AN$1,城镇人口!$1:$1,0))</f>
        <v>817412.70017758012</v>
      </c>
      <c r="AO90" s="40">
        <f>INDEX(人口源表!$1:$1048576,MATCH($B90,人口源表!$A:$A,0),MATCH(AO$1,人口源表!$1:$1,0))-INDEX(城镇人口!$1:$1048576,MATCH($B90,城镇人口!$B:$B,0),MATCH(AO$1,城镇人口!$1:$1,0))</f>
        <v>780485.24948456138</v>
      </c>
      <c r="AP90" s="40">
        <f>INDEX(人口源表!$1:$1048576,MATCH($B90,人口源表!$A:$A,0),MATCH(AP$1,人口源表!$1:$1,0))-INDEX(城镇人口!$1:$1048576,MATCH($B90,城镇人口!$B:$B,0),MATCH(AP$1,城镇人口!$1:$1,0))</f>
        <v>743616.77349686809</v>
      </c>
      <c r="AQ90" s="40">
        <f>INDEX(人口源表!$1:$1048576,MATCH($B90,人口源表!$A:$A,0),MATCH(AQ$1,人口源表!$1:$1,0))-INDEX(城镇人口!$1:$1048576,MATCH($B90,城镇人口!$B:$B,0),MATCH(AQ$1,城镇人口!$1:$1,0))</f>
        <v>706825.20280844159</v>
      </c>
      <c r="AR90" s="40">
        <f>INDEX(人口源表!$1:$1048576,MATCH($B90,人口源表!$A:$A,0),MATCH(AR$1,人口源表!$1:$1,0))-INDEX(城镇人口!$1:$1048576,MATCH($B90,城镇人口!$B:$B,0),MATCH(AR$1,城镇人口!$1:$1,0))</f>
        <v>670128.2500073798</v>
      </c>
      <c r="AS90" s="40">
        <f>INDEX(人口源表!$1:$1048576,MATCH($B90,人口源表!$A:$A,0),MATCH(AS$1,人口源表!$1:$1,0))-INDEX(城镇人口!$1:$1048576,MATCH($B90,城镇人口!$B:$B,0),MATCH(AS$1,城镇人口!$1:$1,0))</f>
        <v>633543.76616492681</v>
      </c>
      <c r="AT90" s="40">
        <f>INDEX(人口源表!$1:$1048576,MATCH($B90,人口源表!$A:$A,0),MATCH(AT$1,人口源表!$1:$1,0))-INDEX(城镇人口!$1:$1048576,MATCH($B90,城镇人口!$B:$B,0),MATCH(AT$1,城镇人口!$1:$1,0))</f>
        <v>597089.88518827967</v>
      </c>
      <c r="AU90" s="40">
        <f>INDEX(人口源表!$1:$1048576,MATCH($B90,人口源表!$A:$A,0),MATCH(AU$1,人口源表!$1:$1,0))-INDEX(城镇人口!$1:$1048576,MATCH($B90,城镇人口!$B:$B,0),MATCH(AU$1,城镇人口!$1:$1,0))</f>
        <v>560785.51972246356</v>
      </c>
      <c r="AV90" s="40">
        <f>INDEX(人口源表!$1:$1048576,MATCH($B90,人口源表!$A:$A,0),MATCH(AV$1,人口源表!$1:$1,0))-INDEX(城镇人口!$1:$1048576,MATCH($B90,城镇人口!$B:$B,0),MATCH(AV$1,城镇人口!$1:$1,0))</f>
        <v>524650.39294932783</v>
      </c>
    </row>
    <row r="91" spans="1:48" x14ac:dyDescent="0.15">
      <c r="A91" s="4" t="s">
        <v>866</v>
      </c>
      <c r="B91" s="4" t="s">
        <v>204</v>
      </c>
      <c r="C91" s="34">
        <f>VLOOKUP(B91,'[1]2016省城人口总结（根）'!B:C,2,FALSE)/100</f>
        <v>0.64260000000000006</v>
      </c>
      <c r="D91" s="40">
        <f>INDEX(人口源表!$1:$1048576,MATCH($B91,人口源表!$A:$A,0),MATCH(D$1,人口源表!$1:$1,0))-INDEX(城镇人口!$1:$1048576,MATCH($B91,城镇人口!$B:$B,0),MATCH(D$1,城镇人口!$1:$1,0))</f>
        <v>1665921.5085557331</v>
      </c>
      <c r="E91" s="40">
        <f>INDEX(人口源表!$1:$1048576,MATCH($B91,人口源表!$A:$A,0),MATCH(E$1,人口源表!$1:$1,0))-INDEX(城镇人口!$1:$1048576,MATCH($B91,城镇人口!$B:$B,0),MATCH(E$1,城镇人口!$1:$1,0))</f>
        <v>1622792.9049781738</v>
      </c>
      <c r="F91" s="40">
        <f>INDEX(人口源表!$1:$1048576,MATCH($B91,人口源表!$A:$A,0),MATCH(F$1,人口源表!$1:$1,0))-INDEX(城镇人口!$1:$1048576,MATCH($B91,城镇人口!$B:$B,0),MATCH(F$1,城镇人口!$1:$1,0))</f>
        <v>1577578.5794554912</v>
      </c>
      <c r="G91" s="40">
        <f>INDEX(人口源表!$1:$1048576,MATCH($B91,人口源表!$A:$A,0),MATCH(G$1,人口源表!$1:$1,0))-INDEX(城镇人口!$1:$1048576,MATCH($B91,城镇人口!$B:$B,0),MATCH(G$1,城镇人口!$1:$1,0))</f>
        <v>1736570.145338255</v>
      </c>
      <c r="H91" s="40">
        <f>INDEX(人口源表!$1:$1048576,MATCH($B91,人口源表!$A:$A,0),MATCH(H$1,人口源表!$1:$1,0))-INDEX(城镇人口!$1:$1048576,MATCH($B91,城镇人口!$B:$B,0),MATCH(H$1,城镇人口!$1:$1,0))</f>
        <v>1687806.2330337078</v>
      </c>
      <c r="I91" s="40">
        <f>INDEX(人口源表!$1:$1048576,MATCH($B91,人口源表!$A:$A,0),MATCH(I$1,人口源表!$1:$1,0))-INDEX(城镇人口!$1:$1048576,MATCH($B91,城镇人口!$B:$B,0),MATCH(I$1,城镇人口!$1:$1,0))</f>
        <v>1661083.3303386485</v>
      </c>
      <c r="J91" s="40">
        <f>INDEX(人口源表!$1:$1048576,MATCH($B91,人口源表!$A:$A,0),MATCH(J$1,人口源表!$1:$1,0))-INDEX(城镇人口!$1:$1048576,MATCH($B91,城镇人口!$B:$B,0),MATCH(J$1,城镇人口!$1:$1,0))</f>
        <v>1631520.8652833863</v>
      </c>
      <c r="K91" s="40">
        <f>INDEX(人口源表!$1:$1048576,MATCH($B91,人口源表!$A:$A,0),MATCH(K$1,人口源表!$1:$1,0))-INDEX(城镇人口!$1:$1048576,MATCH($B91,城镇人口!$B:$B,0),MATCH(K$1,城镇人口!$1:$1,0))</f>
        <v>1599375.4889822211</v>
      </c>
      <c r="L91" s="40">
        <f>INDEX(人口源表!$1:$1048576,MATCH($B91,人口源表!$A:$A,0),MATCH(L$1,人口源表!$1:$1,0))-INDEX(城镇人口!$1:$1048576,MATCH($B91,城镇人口!$B:$B,0),MATCH(L$1,城镇人口!$1:$1,0))</f>
        <v>1564889.6537706982</v>
      </c>
      <c r="M91" s="40">
        <f>INDEX(人口源表!$1:$1048576,MATCH($B91,人口源表!$A:$A,0),MATCH(M$1,人口源表!$1:$1,0))-INDEX(城镇人口!$1:$1048576,MATCH($B91,城镇人口!$B:$B,0),MATCH(M$1,城镇人口!$1:$1,0))</f>
        <v>1528291.9226962407</v>
      </c>
      <c r="N91" s="40">
        <f>INDEX(人口源表!$1:$1048576,MATCH($B91,人口源表!$A:$A,0),MATCH(N$1,人口源表!$1:$1,0))-INDEX(城镇人口!$1:$1048576,MATCH($B91,城镇人口!$B:$B,0),MATCH(N$1,城镇人口!$1:$1,0))</f>
        <v>1489798.371705031</v>
      </c>
      <c r="O91" s="40">
        <f>INDEX(人口源表!$1:$1048576,MATCH($B91,人口源表!$A:$A,0),MATCH(O$1,人口源表!$1:$1,0))-INDEX(城镇人口!$1:$1048576,MATCH($B91,城镇人口!$B:$B,0),MATCH(O$1,城镇人口!$1:$1,0))</f>
        <v>1449611.7250540028</v>
      </c>
      <c r="P91" s="40">
        <f>INDEX(人口源表!$1:$1048576,MATCH($B91,人口源表!$A:$A,0),MATCH(P$1,人口源表!$1:$1,0))-INDEX(城镇人口!$1:$1048576,MATCH($B91,城镇人口!$B:$B,0),MATCH(P$1,城镇人口!$1:$1,0))</f>
        <v>1407922.4646207048</v>
      </c>
      <c r="Q91" s="40">
        <f>INDEX(人口源表!$1:$1048576,MATCH($B91,人口源表!$A:$A,0),MATCH(Q$1,人口源表!$1:$1,0))-INDEX(城镇人口!$1:$1048576,MATCH($B91,城镇人口!$B:$B,0),MATCH(Q$1,城镇人口!$1:$1,0))</f>
        <v>1364908.5770829064</v>
      </c>
      <c r="R91" s="40">
        <f>INDEX(人口源表!$1:$1048576,MATCH($B91,人口源表!$A:$A,0),MATCH(R$1,人口源表!$1:$1,0))-INDEX(城镇人口!$1:$1048576,MATCH($B91,城镇人口!$B:$B,0),MATCH(R$1,城镇人口!$1:$1,0))</f>
        <v>1320736.1227137661</v>
      </c>
      <c r="S91" s="40">
        <f>INDEX(人口源表!$1:$1048576,MATCH($B91,人口源表!$A:$A,0),MATCH(S$1,人口源表!$1:$1,0))-INDEX(城镇人口!$1:$1048576,MATCH($B91,城镇人口!$B:$B,0),MATCH(S$1,城镇人口!$1:$1,0))</f>
        <v>1296343.2973385132</v>
      </c>
      <c r="T91" s="40">
        <f>INDEX(人口源表!$1:$1048576,MATCH($B91,人口源表!$A:$A,0),MATCH(T$1,人口源表!$1:$1,0))-INDEX(城镇人口!$1:$1048576,MATCH($B91,城镇人口!$B:$B,0),MATCH(T$1,城镇人口!$1:$1,0))</f>
        <v>1271263.1123869889</v>
      </c>
      <c r="U91" s="40">
        <f>INDEX(人口源表!$1:$1048576,MATCH($B91,人口源表!$A:$A,0),MATCH(U$1,人口源表!$1:$1,0))-INDEX(城镇人口!$1:$1048576,MATCH($B91,城镇人口!$B:$B,0),MATCH(U$1,城镇人口!$1:$1,0))</f>
        <v>1245596.8110609376</v>
      </c>
      <c r="V91" s="40">
        <f>INDEX(人口源表!$1:$1048576,MATCH($B91,人口源表!$A:$A,0),MATCH(V$1,人口源表!$1:$1,0))-INDEX(城镇人口!$1:$1048576,MATCH($B91,城镇人口!$B:$B,0),MATCH(V$1,城镇人口!$1:$1,0))</f>
        <v>1219438.3588786926</v>
      </c>
      <c r="W91" s="40">
        <f>INDEX(人口源表!$1:$1048576,MATCH($B91,人口源表!$A:$A,0),MATCH(W$1,人口源表!$1:$1,0))-INDEX(城镇人口!$1:$1048576,MATCH($B91,城镇人口!$B:$B,0),MATCH(W$1,城镇人口!$1:$1,0))</f>
        <v>1192874.6618219139</v>
      </c>
      <c r="X91" s="40">
        <f>INDEX(人口源表!$1:$1048576,MATCH($B91,人口源表!$A:$A,0),MATCH(X$1,人口源表!$1:$1,0))-INDEX(城镇人口!$1:$1048576,MATCH($B91,城镇人口!$B:$B,0),MATCH(X$1,城镇人口!$1:$1,0))</f>
        <v>1165985.3529075328</v>
      </c>
      <c r="Y91" s="40">
        <f>INDEX(人口源表!$1:$1048576,MATCH($B91,人口源表!$A:$A,0),MATCH(Y$1,人口源表!$1:$1,0))-INDEX(城镇人口!$1:$1048576,MATCH($B91,城镇人口!$B:$B,0),MATCH(Y$1,城镇人口!$1:$1,0))</f>
        <v>1138843.4838396367</v>
      </c>
      <c r="Z91" s="40">
        <f>INDEX(人口源表!$1:$1048576,MATCH($B91,人口源表!$A:$A,0),MATCH(Z$1,人口源表!$1:$1,0))-INDEX(城镇人口!$1:$1048576,MATCH($B91,城镇人口!$B:$B,0),MATCH(Z$1,城镇人口!$1:$1,0))</f>
        <v>1111516.1736823656</v>
      </c>
      <c r="AA91" s="40">
        <f>INDEX(人口源表!$1:$1048576,MATCH($B91,人口源表!$A:$A,0),MATCH(AA$1,人口源表!$1:$1,0))-INDEX(城镇人口!$1:$1048576,MATCH($B91,城镇人口!$B:$B,0),MATCH(AA$1,城镇人口!$1:$1,0))</f>
        <v>1084063.7734805369</v>
      </c>
      <c r="AB91" s="40">
        <f>INDEX(人口源表!$1:$1048576,MATCH($B91,人口源表!$A:$A,0),MATCH(AB$1,人口源表!$1:$1,0))-INDEX(城镇人口!$1:$1048576,MATCH($B91,城镇人口!$B:$B,0),MATCH(AB$1,城镇人口!$1:$1,0))</f>
        <v>1056540.7674165284</v>
      </c>
      <c r="AC91" s="40">
        <f>INDEX(人口源表!$1:$1048576,MATCH($B91,人口源表!$A:$A,0),MATCH(AC$1,人口源表!$1:$1,0))-INDEX(城镇人口!$1:$1048576,MATCH($B91,城镇人口!$B:$B,0),MATCH(AC$1,城镇人口!$1:$1,0))</f>
        <v>1034103.2069638972</v>
      </c>
      <c r="AD91" s="40">
        <f>INDEX(人口源表!$1:$1048576,MATCH($B91,人口源表!$A:$A,0),MATCH(AD$1,人口源表!$1:$1,0))-INDEX(城镇人口!$1:$1048576,MATCH($B91,城镇人口!$B:$B,0),MATCH(AD$1,城镇人口!$1:$1,0))</f>
        <v>1011664.6139450436</v>
      </c>
      <c r="AE91" s="40">
        <f>INDEX(人口源表!$1:$1048576,MATCH($B91,人口源表!$A:$A,0),MATCH(AE$1,人口源表!$1:$1,0))-INDEX(城镇人口!$1:$1048576,MATCH($B91,城镇人口!$B:$B,0),MATCH(AE$1,城镇人口!$1:$1,0))</f>
        <v>989260.96527579986</v>
      </c>
      <c r="AF91" s="40">
        <f>INDEX(人口源表!$1:$1048576,MATCH($B91,人口源表!$A:$A,0),MATCH(AF$1,人口源表!$1:$1,0))-INDEX(城镇人口!$1:$1048576,MATCH($B91,城镇人口!$B:$B,0),MATCH(AF$1,城镇人口!$1:$1,0))</f>
        <v>966923.65865409095</v>
      </c>
      <c r="AG91" s="40">
        <f>INDEX(人口源表!$1:$1048576,MATCH($B91,人口源表!$A:$A,0),MATCH(AG$1,人口源表!$1:$1,0))-INDEX(城镇人口!$1:$1048576,MATCH($B91,城镇人口!$B:$B,0),MATCH(AG$1,城镇人口!$1:$1,0))</f>
        <v>944680.09841434844</v>
      </c>
      <c r="AH91" s="40">
        <f>INDEX(人口源表!$1:$1048576,MATCH($B91,人口源表!$A:$A,0),MATCH(AH$1,人口源表!$1:$1,0))-INDEX(城镇人口!$1:$1048576,MATCH($B91,城镇人口!$B:$B,0),MATCH(AH$1,城镇人口!$1:$1,0))</f>
        <v>922553.14570128266</v>
      </c>
      <c r="AI91" s="40">
        <f>INDEX(人口源表!$1:$1048576,MATCH($B91,人口源表!$A:$A,0),MATCH(AI$1,人口源表!$1:$1,0))-INDEX(城镇人口!$1:$1048576,MATCH($B91,城镇人口!$B:$B,0),MATCH(AI$1,城镇人口!$1:$1,0))</f>
        <v>900562.62993881246</v>
      </c>
      <c r="AJ91" s="40">
        <f>INDEX(人口源表!$1:$1048576,MATCH($B91,人口源表!$A:$A,0),MATCH(AJ$1,人口源表!$1:$1,0))-INDEX(城镇人口!$1:$1048576,MATCH($B91,城镇人口!$B:$B,0),MATCH(AJ$1,城镇人口!$1:$1,0))</f>
        <v>878724.0725351139</v>
      </c>
      <c r="AK91" s="40">
        <f>INDEX(人口源表!$1:$1048576,MATCH($B91,人口源表!$A:$A,0),MATCH(AK$1,人口源表!$1:$1,0))-INDEX(城镇人口!$1:$1048576,MATCH($B91,城镇人口!$B:$B,0),MATCH(AK$1,城镇人口!$1:$1,0))</f>
        <v>857049.65257812897</v>
      </c>
      <c r="AL91" s="40">
        <f>INDEX(人口源表!$1:$1048576,MATCH($B91,人口源表!$A:$A,0),MATCH(AL$1,人口源表!$1:$1,0))-INDEX(城镇人口!$1:$1048576,MATCH($B91,城镇人口!$B:$B,0),MATCH(AL$1,城镇人口!$1:$1,0))</f>
        <v>835548.7585424548</v>
      </c>
      <c r="AM91" s="40">
        <f>INDEX(人口源表!$1:$1048576,MATCH($B91,人口源表!$A:$A,0),MATCH(AM$1,人口源表!$1:$1,0))-INDEX(城镇人口!$1:$1048576,MATCH($B91,城镇人口!$B:$B,0),MATCH(AM$1,城镇人口!$1:$1,0))</f>
        <v>814227.4965941119</v>
      </c>
      <c r="AN91" s="40">
        <f>INDEX(人口源表!$1:$1048576,MATCH($B91,人口源表!$A:$A,0),MATCH(AN$1,人口源表!$1:$1,0))-INDEX(城镇人口!$1:$1048576,MATCH($B91,城镇人口!$B:$B,0),MATCH(AN$1,城镇人口!$1:$1,0))</f>
        <v>793088.93589836918</v>
      </c>
      <c r="AO91" s="40">
        <f>INDEX(人口源表!$1:$1048576,MATCH($B91,人口源表!$A:$A,0),MATCH(AO$1,人口源表!$1:$1,0))-INDEX(城镇人口!$1:$1048576,MATCH($B91,城镇人口!$B:$B,0),MATCH(AO$1,城镇人口!$1:$1,0))</f>
        <v>772134.32731677871</v>
      </c>
      <c r="AP91" s="40">
        <f>INDEX(人口源表!$1:$1048576,MATCH($B91,人口源表!$A:$A,0),MATCH(AP$1,人口源表!$1:$1,0))-INDEX(城镇人口!$1:$1048576,MATCH($B91,城镇人口!$B:$B,0),MATCH(AP$1,城镇人口!$1:$1,0))</f>
        <v>751362.14928453742</v>
      </c>
      <c r="AQ91" s="40">
        <f>INDEX(人口源表!$1:$1048576,MATCH($B91,人口源表!$A:$A,0),MATCH(AQ$1,人口源表!$1:$1,0))-INDEX(城镇人口!$1:$1048576,MATCH($B91,城镇人口!$B:$B,0),MATCH(AQ$1,城镇人口!$1:$1,0))</f>
        <v>730768.68759198627</v>
      </c>
      <c r="AR91" s="40">
        <f>INDEX(人口源表!$1:$1048576,MATCH($B91,人口源表!$A:$A,0),MATCH(AR$1,人口源表!$1:$1,0))-INDEX(城镇人口!$1:$1048576,MATCH($B91,城镇人口!$B:$B,0),MATCH(AR$1,城镇人口!$1:$1,0))</f>
        <v>710348.4277512189</v>
      </c>
      <c r="AS91" s="40">
        <f>INDEX(人口源表!$1:$1048576,MATCH($B91,人口源表!$A:$A,0),MATCH(AS$1,人口源表!$1:$1,0))-INDEX(城镇人口!$1:$1048576,MATCH($B91,城镇人口!$B:$B,0),MATCH(AS$1,城镇人口!$1:$1,0))</f>
        <v>690094.57994908327</v>
      </c>
      <c r="AT91" s="40">
        <f>INDEX(人口源表!$1:$1048576,MATCH($B91,人口源表!$A:$A,0),MATCH(AT$1,人口源表!$1:$1,0))-INDEX(城镇人口!$1:$1048576,MATCH($B91,城镇人口!$B:$B,0),MATCH(AT$1,城镇人口!$1:$1,0))</f>
        <v>669998.69298894098</v>
      </c>
      <c r="AU91" s="40">
        <f>INDEX(人口源表!$1:$1048576,MATCH($B91,人口源表!$A:$A,0),MATCH(AU$1,人口源表!$1:$1,0))-INDEX(城镇人口!$1:$1048576,MATCH($B91,城镇人口!$B:$B,0),MATCH(AU$1,城镇人口!$1:$1,0))</f>
        <v>650051.06085450388</v>
      </c>
      <c r="AV91" s="40">
        <f>INDEX(人口源表!$1:$1048576,MATCH($B91,人口源表!$A:$A,0),MATCH(AV$1,人口源表!$1:$1,0))-INDEX(城镇人口!$1:$1048576,MATCH($B91,城镇人口!$B:$B,0),MATCH(AV$1,城镇人口!$1:$1,0))</f>
        <v>630241.11284019705</v>
      </c>
    </row>
    <row r="92" spans="1:48" x14ac:dyDescent="0.15">
      <c r="A92" s="4" t="s">
        <v>866</v>
      </c>
      <c r="B92" s="4" t="s">
        <v>206</v>
      </c>
      <c r="C92" s="34">
        <f>VLOOKUP(B92,'[1]2016省城人口总结（根）'!B:C,2,FALSE)/100</f>
        <v>0.61860000000000004</v>
      </c>
      <c r="D92" s="40">
        <f>INDEX(人口源表!$1:$1048576,MATCH($B92,人口源表!$A:$A,0),MATCH(D$1,人口源表!$1:$1,0))-INDEX(城镇人口!$1:$1048576,MATCH($B92,城镇人口!$B:$B,0),MATCH(D$1,城镇人口!$1:$1,0))</f>
        <v>1134046.5199947702</v>
      </c>
      <c r="E92" s="40">
        <f>INDEX(人口源表!$1:$1048576,MATCH($B92,人口源表!$A:$A,0),MATCH(E$1,人口源表!$1:$1,0))-INDEX(城镇人口!$1:$1048576,MATCH($B92,城镇人口!$B:$B,0),MATCH(E$1,城镇人口!$1:$1,0))</f>
        <v>1106661.1455890012</v>
      </c>
      <c r="F92" s="40">
        <f>INDEX(人口源表!$1:$1048576,MATCH($B92,人口源表!$A:$A,0),MATCH(F$1,人口源表!$1:$1,0))-INDEX(城镇人口!$1:$1048576,MATCH($B92,城镇人口!$B:$B,0),MATCH(F$1,城镇人口!$1:$1,0))</f>
        <v>1078042.2593981936</v>
      </c>
      <c r="G92" s="40">
        <f>INDEX(人口源表!$1:$1048576,MATCH($B92,人口源表!$A:$A,0),MATCH(G$1,人口源表!$1:$1,0))-INDEX(城镇人口!$1:$1048576,MATCH($B92,城镇人口!$B:$B,0),MATCH(G$1,城镇人口!$1:$1,0))</f>
        <v>1169307.2501212843</v>
      </c>
      <c r="H92" s="40">
        <f>INDEX(人口源表!$1:$1048576,MATCH($B92,人口源表!$A:$A,0),MATCH(H$1,人口源表!$1:$1,0))-INDEX(城镇人口!$1:$1048576,MATCH($B92,城镇人口!$B:$B,0),MATCH(H$1,城镇人口!$1:$1,0))</f>
        <v>1138825.5897239591</v>
      </c>
      <c r="I92" s="40">
        <f>INDEX(人口源表!$1:$1048576,MATCH($B92,人口源表!$A:$A,0),MATCH(I$1,人口源表!$1:$1,0))-INDEX(城镇人口!$1:$1048576,MATCH($B92,城镇人口!$B:$B,0),MATCH(I$1,城镇人口!$1:$1,0))</f>
        <v>1121681.407408495</v>
      </c>
      <c r="J92" s="40">
        <f>INDEX(人口源表!$1:$1048576,MATCH($B92,人口源表!$A:$A,0),MATCH(J$1,人口源表!$1:$1,0))-INDEX(城镇人口!$1:$1048576,MATCH($B92,城镇人口!$B:$B,0),MATCH(J$1,城镇人口!$1:$1,0))</f>
        <v>1102896.5904437234</v>
      </c>
      <c r="K92" s="40">
        <f>INDEX(人口源表!$1:$1048576,MATCH($B92,人口源表!$A:$A,0),MATCH(K$1,人口源表!$1:$1,0))-INDEX(城镇人口!$1:$1048576,MATCH($B92,城镇人口!$B:$B,0),MATCH(K$1,城镇人口!$1:$1,0))</f>
        <v>1082610.3059211066</v>
      </c>
      <c r="L92" s="40">
        <f>INDEX(人口源表!$1:$1048576,MATCH($B92,人口源表!$A:$A,0),MATCH(L$1,人口源表!$1:$1,0))-INDEX(城镇人口!$1:$1048576,MATCH($B92,城镇人口!$B:$B,0),MATCH(L$1,城镇人口!$1:$1,0))</f>
        <v>1060955.6913752542</v>
      </c>
      <c r="M92" s="40">
        <f>INDEX(人口源表!$1:$1048576,MATCH($B92,人口源表!$A:$A,0),MATCH(M$1,人口源表!$1:$1,0))-INDEX(城镇人口!$1:$1048576,MATCH($B92,城镇人口!$B:$B,0),MATCH(M$1,城镇人口!$1:$1,0))</f>
        <v>1038059.5989404866</v>
      </c>
      <c r="N92" s="40">
        <f>INDEX(人口源表!$1:$1048576,MATCH($B92,人口源表!$A:$A,0),MATCH(N$1,人口源表!$1:$1,0))-INDEX(城镇人口!$1:$1048576,MATCH($B92,城镇人口!$B:$B,0),MATCH(N$1,城镇人口!$1:$1,0))</f>
        <v>1014042.6813202961</v>
      </c>
      <c r="O92" s="40">
        <f>INDEX(人口源表!$1:$1048576,MATCH($B92,人口源表!$A:$A,0),MATCH(O$1,人口源表!$1:$1,0))-INDEX(城镇人口!$1:$1048576,MATCH($B92,城镇人口!$B:$B,0),MATCH(O$1,城镇人口!$1:$1,0))</f>
        <v>989019.1909675817</v>
      </c>
      <c r="P92" s="40">
        <f>INDEX(人口源表!$1:$1048576,MATCH($B92,人口源表!$A:$A,0),MATCH(P$1,人口源表!$1:$1,0))-INDEX(城镇人口!$1:$1048576,MATCH($B92,城镇人口!$B:$B,0),MATCH(P$1,城镇人口!$1:$1,0))</f>
        <v>963098.2425571098</v>
      </c>
      <c r="Q92" s="40">
        <f>INDEX(人口源表!$1:$1048576,MATCH($B92,人口源表!$A:$A,0),MATCH(Q$1,人口源表!$1:$1,0))-INDEX(城镇人口!$1:$1048576,MATCH($B92,城镇人口!$B:$B,0),MATCH(Q$1,城镇人口!$1:$1,0))</f>
        <v>936382.42245107051</v>
      </c>
      <c r="R92" s="40">
        <f>INDEX(人口源表!$1:$1048576,MATCH($B92,人口源表!$A:$A,0),MATCH(R$1,人口源表!$1:$1,0))-INDEX(城镇人口!$1:$1048576,MATCH($B92,城镇人口!$B:$B,0),MATCH(R$1,城镇人口!$1:$1,0))</f>
        <v>908968.22997782659</v>
      </c>
      <c r="S92" s="40">
        <f>INDEX(人口源表!$1:$1048576,MATCH($B92,人口源表!$A:$A,0),MATCH(S$1,人口源表!$1:$1,0))-INDEX(城镇人口!$1:$1048576,MATCH($B92,城镇人口!$B:$B,0),MATCH(S$1,城镇人口!$1:$1,0))</f>
        <v>893252.27174527012</v>
      </c>
      <c r="T92" s="40">
        <f>INDEX(人口源表!$1:$1048576,MATCH($B92,人口源表!$A:$A,0),MATCH(T$1,人口源表!$1:$1,0))-INDEX(城镇人口!$1:$1048576,MATCH($B92,城镇人口!$B:$B,0),MATCH(T$1,城镇人口!$1:$1,0))</f>
        <v>877092.81093659392</v>
      </c>
      <c r="U92" s="40">
        <f>INDEX(人口源表!$1:$1048576,MATCH($B92,人口源表!$A:$A,0),MATCH(U$1,人口源表!$1:$1,0))-INDEX(城镇人口!$1:$1048576,MATCH($B92,城镇人口!$B:$B,0),MATCH(U$1,城镇人口!$1:$1,0))</f>
        <v>860551.35483723599</v>
      </c>
      <c r="V92" s="40">
        <f>INDEX(人口源表!$1:$1048576,MATCH($B92,人口源表!$A:$A,0),MATCH(V$1,人口源表!$1:$1,0))-INDEX(城镇人口!$1:$1048576,MATCH($B92,城镇人口!$B:$B,0),MATCH(V$1,城镇人口!$1:$1,0))</f>
        <v>843685.22116726777</v>
      </c>
      <c r="W92" s="40">
        <f>INDEX(人口源表!$1:$1048576,MATCH($B92,人口源表!$A:$A,0),MATCH(W$1,人口源表!$1:$1,0))-INDEX(城镇人口!$1:$1048576,MATCH($B92,城镇人口!$B:$B,0),MATCH(W$1,城镇人口!$1:$1,0))</f>
        <v>826549.16256844858</v>
      </c>
      <c r="X92" s="40">
        <f>INDEX(人口源表!$1:$1048576,MATCH($B92,人口源表!$A:$A,0),MATCH(X$1,人口源表!$1:$1,0))-INDEX(城镇人口!$1:$1048576,MATCH($B92,城镇人口!$B:$B,0),MATCH(X$1,城镇人口!$1:$1,0))</f>
        <v>809193.65005983645</v>
      </c>
      <c r="Y92" s="40">
        <f>INDEX(人口源表!$1:$1048576,MATCH($B92,人口源表!$A:$A,0),MATCH(Y$1,人口源表!$1:$1,0))-INDEX(城镇人口!$1:$1048576,MATCH($B92,城镇人口!$B:$B,0),MATCH(Y$1,城镇人口!$1:$1,0))</f>
        <v>791665.98806515755</v>
      </c>
      <c r="Z92" s="40">
        <f>INDEX(人口源表!$1:$1048576,MATCH($B92,人口源表!$A:$A,0),MATCH(Z$1,人口源表!$1:$1,0))-INDEX(城镇人口!$1:$1048576,MATCH($B92,城镇人口!$B:$B,0),MATCH(Z$1,城镇人口!$1:$1,0))</f>
        <v>774010.38397756172</v>
      </c>
      <c r="AA92" s="40">
        <f>INDEX(人口源表!$1:$1048576,MATCH($B92,人口源表!$A:$A,0),MATCH(AA$1,人口源表!$1:$1,0))-INDEX(城镇人口!$1:$1048576,MATCH($B92,城镇人口!$B:$B,0),MATCH(AA$1,城镇人口!$1:$1,0))</f>
        <v>756267.31262842286</v>
      </c>
      <c r="AB92" s="40">
        <f>INDEX(人口源表!$1:$1048576,MATCH($B92,人口源表!$A:$A,0),MATCH(AB$1,人口源表!$1:$1,0))-INDEX(城镇人口!$1:$1048576,MATCH($B92,城镇人口!$B:$B,0),MATCH(AB$1,城镇人口!$1:$1,0))</f>
        <v>738474.57193110138</v>
      </c>
      <c r="AC92" s="40">
        <f>INDEX(人口源表!$1:$1048576,MATCH($B92,人口源表!$A:$A,0),MATCH(AC$1,人口源表!$1:$1,0))-INDEX(城镇人口!$1:$1048576,MATCH($B92,城镇人口!$B:$B,0),MATCH(AC$1,城镇人口!$1:$1,0))</f>
        <v>723656.96978802932</v>
      </c>
      <c r="AD92" s="40">
        <f>INDEX(人口源表!$1:$1048576,MATCH($B92,人口源表!$A:$A,0),MATCH(AD$1,人口源表!$1:$1,0))-INDEX(城镇人口!$1:$1048576,MATCH($B92,城镇人口!$B:$B,0),MATCH(AD$1,城镇人口!$1:$1,0))</f>
        <v>708835.1272342545</v>
      </c>
      <c r="AE92" s="40">
        <f>INDEX(人口源表!$1:$1048576,MATCH($B92,人口源表!$A:$A,0),MATCH(AE$1,人口源表!$1:$1,0))-INDEX(城镇人口!$1:$1048576,MATCH($B92,城镇人口!$B:$B,0),MATCH(AE$1,城镇人口!$1:$1,0))</f>
        <v>694035.87417914346</v>
      </c>
      <c r="AF92" s="40">
        <f>INDEX(人口源表!$1:$1048576,MATCH($B92,人口源表!$A:$A,0),MATCH(AF$1,人口源表!$1:$1,0))-INDEX(城镇人口!$1:$1048576,MATCH($B92,城镇人口!$B:$B,0),MATCH(AF$1,城镇人口!$1:$1,0))</f>
        <v>679284.26825926127</v>
      </c>
      <c r="AG92" s="40">
        <f>INDEX(人口源表!$1:$1048576,MATCH($B92,人口源表!$A:$A,0),MATCH(AG$1,人口源表!$1:$1,0))-INDEX(城镇人口!$1:$1048576,MATCH($B92,城镇人口!$B:$B,0),MATCH(AG$1,城镇人口!$1:$1,0))</f>
        <v>664602.76033828966</v>
      </c>
      <c r="AH92" s="40">
        <f>INDEX(人口源表!$1:$1048576,MATCH($B92,人口源表!$A:$A,0),MATCH(AH$1,人口源表!$1:$1,0))-INDEX(城镇人口!$1:$1048576,MATCH($B92,城镇人口!$B:$B,0),MATCH(AH$1,城镇人口!$1:$1,0))</f>
        <v>650011.50152843911</v>
      </c>
      <c r="AI92" s="40">
        <f>INDEX(人口源表!$1:$1048576,MATCH($B92,人口源表!$A:$A,0),MATCH(AI$1,人口源表!$1:$1,0))-INDEX(城镇人口!$1:$1048576,MATCH($B92,城镇人口!$B:$B,0),MATCH(AI$1,城镇人口!$1:$1,0))</f>
        <v>635528.42243544385</v>
      </c>
      <c r="AJ92" s="40">
        <f>INDEX(人口源表!$1:$1048576,MATCH($B92,人口源表!$A:$A,0),MATCH(AJ$1,人口源表!$1:$1,0))-INDEX(城镇人口!$1:$1048576,MATCH($B92,城镇人口!$B:$B,0),MATCH(AJ$1,城镇人口!$1:$1,0))</f>
        <v>621169.31333595514</v>
      </c>
      <c r="AK92" s="40">
        <f>INDEX(人口源表!$1:$1048576,MATCH($B92,人口源表!$A:$A,0),MATCH(AK$1,人口源表!$1:$1,0))-INDEX(城镇人口!$1:$1048576,MATCH($B92,城镇人口!$B:$B,0),MATCH(AK$1,城镇人口!$1:$1,0))</f>
        <v>606947.9052957152</v>
      </c>
      <c r="AL92" s="40">
        <f>INDEX(人口源表!$1:$1048576,MATCH($B92,人口源表!$A:$A,0),MATCH(AL$1,人口源表!$1:$1,0))-INDEX(城镇人口!$1:$1048576,MATCH($B92,城镇人口!$B:$B,0),MATCH(AL$1,城镇人口!$1:$1,0))</f>
        <v>592876.35649826983</v>
      </c>
      <c r="AM92" s="40">
        <f>INDEX(人口源表!$1:$1048576,MATCH($B92,人口源表!$A:$A,0),MATCH(AM$1,人口源表!$1:$1,0))-INDEX(城镇人口!$1:$1048576,MATCH($B92,城镇人口!$B:$B,0),MATCH(AM$1,城镇人口!$1:$1,0))</f>
        <v>578964.30957595678</v>
      </c>
      <c r="AN92" s="40">
        <f>INDEX(人口源表!$1:$1048576,MATCH($B92,人口源表!$A:$A,0),MATCH(AN$1,人口源表!$1:$1,0))-INDEX(城镇人口!$1:$1048576,MATCH($B92,城镇人口!$B:$B,0),MATCH(AN$1,城镇人口!$1:$1,0))</f>
        <v>565220.1972849099</v>
      </c>
      <c r="AO92" s="40">
        <f>INDEX(人口源表!$1:$1048576,MATCH($B92,人口源表!$A:$A,0),MATCH(AO$1,人口源表!$1:$1,0))-INDEX(城镇人口!$1:$1048576,MATCH($B92,城镇人口!$B:$B,0),MATCH(AO$1,城镇人口!$1:$1,0))</f>
        <v>551650.31676027458</v>
      </c>
      <c r="AP92" s="40">
        <f>INDEX(人口源表!$1:$1048576,MATCH($B92,人口源表!$A:$A,0),MATCH(AP$1,人口源表!$1:$1,0))-INDEX(城镇人口!$1:$1048576,MATCH($B92,城镇人口!$B:$B,0),MATCH(AP$1,城镇人口!$1:$1,0))</f>
        <v>538259.32571964851</v>
      </c>
      <c r="AQ92" s="40">
        <f>INDEX(人口源表!$1:$1048576,MATCH($B92,人口源表!$A:$A,0),MATCH(AQ$1,人口源表!$1:$1,0))-INDEX(城镇人口!$1:$1048576,MATCH($B92,城镇人口!$B:$B,0),MATCH(AQ$1,城镇人口!$1:$1,0))</f>
        <v>525050.89033222385</v>
      </c>
      <c r="AR92" s="40">
        <f>INDEX(人口源表!$1:$1048576,MATCH($B92,人口源表!$A:$A,0),MATCH(AR$1,人口源表!$1:$1,0))-INDEX(城镇人口!$1:$1048576,MATCH($B92,城镇人口!$B:$B,0),MATCH(AR$1,城镇人口!$1:$1,0))</f>
        <v>512026.43980539311</v>
      </c>
      <c r="AS92" s="40">
        <f>INDEX(人口源表!$1:$1048576,MATCH($B92,人口源表!$A:$A,0),MATCH(AS$1,人口源表!$1:$1,0))-INDEX(城镇人口!$1:$1048576,MATCH($B92,城镇人口!$B:$B,0),MATCH(AS$1,城镇人口!$1:$1,0))</f>
        <v>499186.76319878688</v>
      </c>
      <c r="AT92" s="40">
        <f>INDEX(人口源表!$1:$1048576,MATCH($B92,人口源表!$A:$A,0),MATCH(AT$1,人口源表!$1:$1,0))-INDEX(城镇人口!$1:$1048576,MATCH($B92,城镇人口!$B:$B,0),MATCH(AT$1,城镇人口!$1:$1,0))</f>
        <v>486530.97126744734</v>
      </c>
      <c r="AU92" s="40">
        <f>INDEX(人口源表!$1:$1048576,MATCH($B92,人口源表!$A:$A,0),MATCH(AU$1,人口源表!$1:$1,0))-INDEX(城镇人口!$1:$1048576,MATCH($B92,城镇人口!$B:$B,0),MATCH(AU$1,城镇人口!$1:$1,0))</f>
        <v>474056.79275662778</v>
      </c>
      <c r="AV92" s="40">
        <f>INDEX(人口源表!$1:$1048576,MATCH($B92,人口源表!$A:$A,0),MATCH(AV$1,人口源表!$1:$1,0))-INDEX(城镇人口!$1:$1048576,MATCH($B92,城镇人口!$B:$B,0),MATCH(AV$1,城镇人口!$1:$1,0))</f>
        <v>461761.36801238405</v>
      </c>
    </row>
    <row r="93" spans="1:48" x14ac:dyDescent="0.15">
      <c r="A93" s="4" t="s">
        <v>866</v>
      </c>
      <c r="B93" s="4" t="s">
        <v>208</v>
      </c>
      <c r="C93" s="34">
        <f>VLOOKUP(B93,'[1]2016省城人口总结（根）'!B:C,2,FALSE)/100</f>
        <v>0.65659999999999996</v>
      </c>
      <c r="D93" s="40">
        <f>INDEX(人口源表!$1:$1048576,MATCH($B93,人口源表!$A:$A,0),MATCH(D$1,人口源表!$1:$1,0))-INDEX(城镇人口!$1:$1048576,MATCH($B93,城镇人口!$B:$B,0),MATCH(D$1,城镇人口!$1:$1,0))</f>
        <v>1733133.108179382</v>
      </c>
      <c r="E93" s="40">
        <f>INDEX(人口源表!$1:$1048576,MATCH($B93,人口源表!$A:$A,0),MATCH(E$1,人口源表!$1:$1,0))-INDEX(城镇人口!$1:$1048576,MATCH($B93,城镇人口!$B:$B,0),MATCH(E$1,城镇人口!$1:$1,0))</f>
        <v>1683120.8047237266</v>
      </c>
      <c r="F93" s="40">
        <f>INDEX(人口源表!$1:$1048576,MATCH($B93,人口源表!$A:$A,0),MATCH(F$1,人口源表!$1:$1,0))-INDEX(城镇人口!$1:$1048576,MATCH($B93,城镇人口!$B:$B,0),MATCH(F$1,城镇人口!$1:$1,0))</f>
        <v>1631107.9734328352</v>
      </c>
      <c r="G93" s="40">
        <f>INDEX(人口源表!$1:$1048576,MATCH($B93,人口源表!$A:$A,0),MATCH(G$1,人口源表!$1:$1,0))-INDEX(城镇人口!$1:$1048576,MATCH($B93,城镇人口!$B:$B,0),MATCH(G$1,城镇人口!$1:$1,0))</f>
        <v>1620574.1747389031</v>
      </c>
      <c r="H93" s="40">
        <f>INDEX(人口源表!$1:$1048576,MATCH($B93,人口源表!$A:$A,0),MATCH(H$1,人口源表!$1:$1,0))-INDEX(城镇人口!$1:$1048576,MATCH($B93,城镇人口!$B:$B,0),MATCH(H$1,城镇人口!$1:$1,0))</f>
        <v>1568262.5184447248</v>
      </c>
      <c r="I93" s="40">
        <f>INDEX(人口源表!$1:$1048576,MATCH($B93,人口源表!$A:$A,0),MATCH(I$1,人口源表!$1:$1,0))-INDEX(城镇人口!$1:$1048576,MATCH($B93,城镇人口!$B:$B,0),MATCH(I$1,城镇人口!$1:$1,0))</f>
        <v>1538773.0314979954</v>
      </c>
      <c r="J93" s="40">
        <f>INDEX(人口源表!$1:$1048576,MATCH($B93,人口源表!$A:$A,0),MATCH(J$1,人口源表!$1:$1,0))-INDEX(城镇人口!$1:$1048576,MATCH($B93,城镇人口!$B:$B,0),MATCH(J$1,城镇人口!$1:$1,0))</f>
        <v>1507143.3439224027</v>
      </c>
      <c r="K93" s="40">
        <f>INDEX(人口源表!$1:$1048576,MATCH($B93,人口源表!$A:$A,0),MATCH(K$1,人口源表!$1:$1,0))-INDEX(城镇人口!$1:$1048576,MATCH($B93,城镇人口!$B:$B,0),MATCH(K$1,城镇人口!$1:$1,0))</f>
        <v>1473529.15226682</v>
      </c>
      <c r="L93" s="40">
        <f>INDEX(人口源表!$1:$1048576,MATCH($B93,人口源表!$A:$A,0),MATCH(L$1,人口源表!$1:$1,0))-INDEX(城镇人口!$1:$1048576,MATCH($B93,城镇人口!$B:$B,0),MATCH(L$1,城镇人口!$1:$1,0))</f>
        <v>1438082.3012895207</v>
      </c>
      <c r="M93" s="40">
        <f>INDEX(人口源表!$1:$1048576,MATCH($B93,人口源表!$A:$A,0),MATCH(M$1,人口源表!$1:$1,0))-INDEX(城镇人口!$1:$1048576,MATCH($B93,城镇人口!$B:$B,0),MATCH(M$1,城镇人口!$1:$1,0))</f>
        <v>1400949.0577295925</v>
      </c>
      <c r="N93" s="40">
        <f>INDEX(人口源表!$1:$1048576,MATCH($B93,人口源表!$A:$A,0),MATCH(N$1,人口源表!$1:$1,0))-INDEX(城镇人口!$1:$1048576,MATCH($B93,城镇人口!$B:$B,0),MATCH(N$1,城镇人口!$1:$1,0))</f>
        <v>1362270.6810255237</v>
      </c>
      <c r="O93" s="40">
        <f>INDEX(人口源表!$1:$1048576,MATCH($B93,人口源表!$A:$A,0),MATCH(O$1,人口源表!$1:$1,0))-INDEX(城镇人口!$1:$1048576,MATCH($B93,城镇人口!$B:$B,0),MATCH(O$1,城镇人口!$1:$1,0))</f>
        <v>1322184.401272478</v>
      </c>
      <c r="P93" s="40">
        <f>INDEX(人口源表!$1:$1048576,MATCH($B93,人口源表!$A:$A,0),MATCH(P$1,人口源表!$1:$1,0))-INDEX(城镇人口!$1:$1048576,MATCH($B93,城镇人口!$B:$B,0),MATCH(P$1,城镇人口!$1:$1,0))</f>
        <v>1280821.5841891449</v>
      </c>
      <c r="Q93" s="40">
        <f>INDEX(人口源表!$1:$1048576,MATCH($B93,人口源表!$A:$A,0),MATCH(Q$1,人口源表!$1:$1,0))-INDEX(城镇人口!$1:$1048576,MATCH($B93,城镇人口!$B:$B,0),MATCH(Q$1,城镇人口!$1:$1,0))</f>
        <v>1238309.2246952499</v>
      </c>
      <c r="R93" s="40">
        <f>INDEX(人口源表!$1:$1048576,MATCH($B93,人口源表!$A:$A,0),MATCH(R$1,人口源表!$1:$1,0))-INDEX(城镇人口!$1:$1048576,MATCH($B93,城镇人口!$B:$B,0),MATCH(R$1,城镇人口!$1:$1,0))</f>
        <v>1194768.703279248</v>
      </c>
      <c r="S93" s="40">
        <f>INDEX(人口源表!$1:$1048576,MATCH($B93,人口源表!$A:$A,0),MATCH(S$1,人口源表!$1:$1,0))-INDEX(城镇人口!$1:$1048576,MATCH($B93,城镇人口!$B:$B,0),MATCH(S$1,城镇人口!$1:$1,0))</f>
        <v>1170947.9532503248</v>
      </c>
      <c r="T93" s="40">
        <f>INDEX(人口源表!$1:$1048576,MATCH($B93,人口源表!$A:$A,0),MATCH(T$1,人口源表!$1:$1,0))-INDEX(城镇人口!$1:$1048576,MATCH($B93,城镇人口!$B:$B,0),MATCH(T$1,城镇人口!$1:$1,0))</f>
        <v>1146502.9806906097</v>
      </c>
      <c r="U93" s="40">
        <f>INDEX(人口源表!$1:$1048576,MATCH($B93,人口源表!$A:$A,0),MATCH(U$1,人口源表!$1:$1,0))-INDEX(城镇人口!$1:$1048576,MATCH($B93,城镇人口!$B:$B,0),MATCH(U$1,城镇人口!$1:$1,0))</f>
        <v>1121508.7909876793</v>
      </c>
      <c r="V93" s="40">
        <f>INDEX(人口源表!$1:$1048576,MATCH($B93,人口源表!$A:$A,0),MATCH(V$1,人口源表!$1:$1,0))-INDEX(城镇人口!$1:$1048576,MATCH($B93,城镇人口!$B:$B,0),MATCH(V$1,城镇人口!$1:$1,0))</f>
        <v>1096037.1175907762</v>
      </c>
      <c r="W93" s="40">
        <f>INDEX(人口源表!$1:$1048576,MATCH($B93,人口源表!$A:$A,0),MATCH(W$1,人口源表!$1:$1,0))-INDEX(城镇人口!$1:$1048576,MATCH($B93,城镇人口!$B:$B,0),MATCH(W$1,城镇人口!$1:$1,0))</f>
        <v>1070156.6513321484</v>
      </c>
      <c r="X93" s="40">
        <f>INDEX(人口源表!$1:$1048576,MATCH($B93,人口源表!$A:$A,0),MATCH(X$1,人口源表!$1:$1,0))-INDEX(城镇人口!$1:$1048576,MATCH($B93,城镇人口!$B:$B,0),MATCH(X$1,城镇人口!$1:$1,0))</f>
        <v>1043932.6449041753</v>
      </c>
      <c r="Y93" s="40">
        <f>INDEX(人口源表!$1:$1048576,MATCH($B93,人口源表!$A:$A,0),MATCH(Y$1,人口源表!$1:$1,0))-INDEX(城镇人口!$1:$1048576,MATCH($B93,城镇人口!$B:$B,0),MATCH(Y$1,城镇人口!$1:$1,0))</f>
        <v>1017427.7446016651</v>
      </c>
      <c r="Z93" s="40">
        <f>INDEX(人口源表!$1:$1048576,MATCH($B93,人口源表!$A:$A,0),MATCH(Z$1,人口源表!$1:$1,0))-INDEX(城镇人口!$1:$1048576,MATCH($B93,城镇人口!$B:$B,0),MATCH(Z$1,城镇人口!$1:$1,0))</f>
        <v>990701.37906109495</v>
      </c>
      <c r="AA93" s="40">
        <f>INDEX(人口源表!$1:$1048576,MATCH($B93,人口源表!$A:$A,0),MATCH(AA$1,人口源表!$1:$1,0))-INDEX(城镇人口!$1:$1048576,MATCH($B93,城镇人口!$B:$B,0),MATCH(AA$1,城镇人口!$1:$1,0))</f>
        <v>963809.5972379609</v>
      </c>
      <c r="AB93" s="40">
        <f>INDEX(人口源表!$1:$1048576,MATCH($B93,人口源表!$A:$A,0),MATCH(AB$1,人口源表!$1:$1,0))-INDEX(城镇人口!$1:$1048576,MATCH($B93,城镇人口!$B:$B,0),MATCH(AB$1,城镇人口!$1:$1,0))</f>
        <v>936805.66887345258</v>
      </c>
      <c r="AC93" s="40">
        <f>INDEX(人口源表!$1:$1048576,MATCH($B93,人口源表!$A:$A,0),MATCH(AC$1,人口源表!$1:$1,0))-INDEX(城镇人口!$1:$1048576,MATCH($B93,城镇人口!$B:$B,0),MATCH(AC$1,城镇人口!$1:$1,0))</f>
        <v>914800.15959065082</v>
      </c>
      <c r="AD93" s="40">
        <f>INDEX(人口源表!$1:$1048576,MATCH($B93,人口源表!$A:$A,0),MATCH(AD$1,人口源表!$1:$1,0))-INDEX(城镇人口!$1:$1048576,MATCH($B93,城镇人口!$B:$B,0),MATCH(AD$1,城镇人口!$1:$1,0))</f>
        <v>892751.31139528286</v>
      </c>
      <c r="AE93" s="40">
        <f>INDEX(人口源表!$1:$1048576,MATCH($B93,人口源表!$A:$A,0),MATCH(AE$1,人口源表!$1:$1,0))-INDEX(城镇人口!$1:$1048576,MATCH($B93,城镇人口!$B:$B,0),MATCH(AE$1,城镇人口!$1:$1,0))</f>
        <v>870699.19993816782</v>
      </c>
      <c r="AF93" s="40">
        <f>INDEX(人口源表!$1:$1048576,MATCH($B93,人口源表!$A:$A,0),MATCH(AF$1,人口源表!$1:$1,0))-INDEX(城镇人口!$1:$1048576,MATCH($B93,城镇人口!$B:$B,0),MATCH(AF$1,城镇人口!$1:$1,0))</f>
        <v>848682.30193493236</v>
      </c>
      <c r="AG93" s="40">
        <f>INDEX(人口源表!$1:$1048576,MATCH($B93,人口源表!$A:$A,0),MATCH(AG$1,人口源表!$1:$1,0))-INDEX(城镇人口!$1:$1048576,MATCH($B93,城镇人口!$B:$B,0),MATCH(AG$1,城镇人口!$1:$1,0))</f>
        <v>826736.09413054725</v>
      </c>
      <c r="AH93" s="40">
        <f>INDEX(人口源表!$1:$1048576,MATCH($B93,人口源表!$A:$A,0),MATCH(AH$1,人口源表!$1:$1,0))-INDEX(城镇人口!$1:$1048576,MATCH($B93,城镇人口!$B:$B,0),MATCH(AH$1,城镇人口!$1:$1,0))</f>
        <v>804894.2887316132</v>
      </c>
      <c r="AI93" s="40">
        <f>INDEX(人口源表!$1:$1048576,MATCH($B93,人口源表!$A:$A,0),MATCH(AI$1,人口源表!$1:$1,0))-INDEX(城镇人口!$1:$1048576,MATCH($B93,城镇人口!$B:$B,0),MATCH(AI$1,城镇人口!$1:$1,0))</f>
        <v>783187.98615464149</v>
      </c>
      <c r="AJ93" s="40">
        <f>INDEX(人口源表!$1:$1048576,MATCH($B93,人口源表!$A:$A,0),MATCH(AJ$1,人口源表!$1:$1,0))-INDEX(城镇人口!$1:$1048576,MATCH($B93,城镇人口!$B:$B,0),MATCH(AJ$1,城镇人口!$1:$1,0))</f>
        <v>761645.71951064235</v>
      </c>
      <c r="AK93" s="40">
        <f>INDEX(人口源表!$1:$1048576,MATCH($B93,人口源表!$A:$A,0),MATCH(AK$1,人口源表!$1:$1,0))-INDEX(城镇人口!$1:$1048576,MATCH($B93,城镇人口!$B:$B,0),MATCH(AK$1,城镇人口!$1:$1,0))</f>
        <v>740294.28115892969</v>
      </c>
      <c r="AL93" s="40">
        <f>INDEX(人口源表!$1:$1048576,MATCH($B93,人口源表!$A:$A,0),MATCH(AL$1,人口源表!$1:$1,0))-INDEX(城镇人口!$1:$1048576,MATCH($B93,城镇人口!$B:$B,0),MATCH(AL$1,城镇人口!$1:$1,0))</f>
        <v>719157.77010949096</v>
      </c>
      <c r="AM93" s="40">
        <f>INDEX(人口源表!$1:$1048576,MATCH($B93,人口源表!$A:$A,0),MATCH(AM$1,人口源表!$1:$1,0))-INDEX(城镇人口!$1:$1048576,MATCH($B93,城镇人口!$B:$B,0),MATCH(AM$1,城镇人口!$1:$1,0))</f>
        <v>698258.10338348197</v>
      </c>
      <c r="AN93" s="40">
        <f>INDEX(人口源表!$1:$1048576,MATCH($B93,人口源表!$A:$A,0),MATCH(AN$1,人口源表!$1:$1,0))-INDEX(城镇人口!$1:$1048576,MATCH($B93,城镇人口!$B:$B,0),MATCH(AN$1,城镇人口!$1:$1,0))</f>
        <v>677615.17700857949</v>
      </c>
      <c r="AO93" s="40">
        <f>INDEX(人口源表!$1:$1048576,MATCH($B93,人口源表!$A:$A,0),MATCH(AO$1,人口源表!$1:$1,0))-INDEX(城镇人口!$1:$1048576,MATCH($B93,城镇人口!$B:$B,0),MATCH(AO$1,城镇人口!$1:$1,0))</f>
        <v>657246.43392680865</v>
      </c>
      <c r="AP93" s="40">
        <f>INDEX(人口源表!$1:$1048576,MATCH($B93,人口源表!$A:$A,0),MATCH(AP$1,人口源表!$1:$1,0))-INDEX(城镇人口!$1:$1048576,MATCH($B93,城镇人口!$B:$B,0),MATCH(AP$1,城镇人口!$1:$1,0))</f>
        <v>637167.33172162343</v>
      </c>
      <c r="AQ93" s="40">
        <f>INDEX(人口源表!$1:$1048576,MATCH($B93,人口源表!$A:$A,0),MATCH(AQ$1,人口源表!$1:$1,0))-INDEX(城镇人口!$1:$1048576,MATCH($B93,城镇人口!$B:$B,0),MATCH(AQ$1,城镇人口!$1:$1,0))</f>
        <v>617390.9304007357</v>
      </c>
      <c r="AR93" s="40">
        <f>INDEX(人口源表!$1:$1048576,MATCH($B93,人口源表!$A:$A,0),MATCH(AR$1,人口源表!$1:$1,0))-INDEX(城镇人口!$1:$1048576,MATCH($B93,城镇人口!$B:$B,0),MATCH(AR$1,城镇人口!$1:$1,0))</f>
        <v>597928.20769267622</v>
      </c>
      <c r="AS93" s="40">
        <f>INDEX(人口源表!$1:$1048576,MATCH($B93,人口源表!$A:$A,0),MATCH(AS$1,人口源表!$1:$1,0))-INDEX(城镇人口!$1:$1048576,MATCH($B93,城镇人口!$B:$B,0),MATCH(AS$1,城镇人口!$1:$1,0))</f>
        <v>578788.20524554094</v>
      </c>
      <c r="AT93" s="40">
        <f>INDEX(人口源表!$1:$1048576,MATCH($B93,人口源表!$A:$A,0),MATCH(AT$1,人口源表!$1:$1,0))-INDEX(城镇人口!$1:$1048576,MATCH($B93,城镇人口!$B:$B,0),MATCH(AT$1,城镇人口!$1:$1,0))</f>
        <v>559977.77369278716</v>
      </c>
      <c r="AU93" s="40">
        <f>INDEX(人口源表!$1:$1048576,MATCH($B93,人口源表!$A:$A,0),MATCH(AU$1,人口源表!$1:$1,0))-INDEX(城镇人口!$1:$1048576,MATCH($B93,城镇人口!$B:$B,0),MATCH(AU$1,城镇人口!$1:$1,0))</f>
        <v>541501.60515371012</v>
      </c>
      <c r="AV93" s="40">
        <f>INDEX(人口源表!$1:$1048576,MATCH($B93,人口源表!$A:$A,0),MATCH(AV$1,人口源表!$1:$1,0))-INDEX(城镇人口!$1:$1048576,MATCH($B93,城镇人口!$B:$B,0),MATCH(AV$1,城镇人口!$1:$1,0))</f>
        <v>523362.26616582973</v>
      </c>
    </row>
    <row r="94" spans="1:48" x14ac:dyDescent="0.15">
      <c r="A94" s="4" t="s">
        <v>866</v>
      </c>
      <c r="B94" s="4" t="s">
        <v>210</v>
      </c>
      <c r="C94" s="34">
        <f>VLOOKUP(B94,'[1]2016省城人口总结（根）'!B:C,2,FALSE)/100</f>
        <v>0.67059999999999997</v>
      </c>
      <c r="D94" s="40">
        <f>INDEX(人口源表!$1:$1048576,MATCH($B94,人口源表!$A:$A,0),MATCH(D$1,人口源表!$1:$1,0))-INDEX(城镇人口!$1:$1048576,MATCH($B94,城镇人口!$B:$B,0),MATCH(D$1,城镇人口!$1:$1,0))</f>
        <v>1839102.8824062883</v>
      </c>
      <c r="E94" s="40">
        <f>INDEX(人口源表!$1:$1048576,MATCH($B94,人口源表!$A:$A,0),MATCH(E$1,人口源表!$1:$1,0))-INDEX(城镇人口!$1:$1048576,MATCH($B94,城镇人口!$B:$B,0),MATCH(E$1,城镇人口!$1:$1,0))</f>
        <v>1784481.5225197924</v>
      </c>
      <c r="F94" s="40">
        <f>INDEX(人口源表!$1:$1048576,MATCH($B94,人口源表!$A:$A,0),MATCH(F$1,人口源表!$1:$1,0))-INDEX(城镇人口!$1:$1048576,MATCH($B94,城镇人口!$B:$B,0),MATCH(F$1,城镇人口!$1:$1,0))</f>
        <v>1727266.3834411362</v>
      </c>
      <c r="G94" s="40">
        <f>INDEX(人口源表!$1:$1048576,MATCH($B94,人口源表!$A:$A,0),MATCH(G$1,人口源表!$1:$1,0))-INDEX(城镇人口!$1:$1048576,MATCH($B94,城镇人口!$B:$B,0),MATCH(G$1,城镇人口!$1:$1,0))</f>
        <v>2062963.458461985</v>
      </c>
      <c r="H94" s="40">
        <f>INDEX(人口源表!$1:$1048576,MATCH($B94,人口源表!$A:$A,0),MATCH(H$1,人口源表!$1:$1,0))-INDEX(城镇人口!$1:$1048576,MATCH($B94,城镇人口!$B:$B,0),MATCH(H$1,城镇人口!$1:$1,0))</f>
        <v>1992225.0589777846</v>
      </c>
      <c r="I94" s="40">
        <f>INDEX(人口源表!$1:$1048576,MATCH($B94,人口源表!$A:$A,0),MATCH(I$1,人口源表!$1:$1,0))-INDEX(城镇人口!$1:$1048576,MATCH($B94,城镇人口!$B:$B,0),MATCH(I$1,城镇人口!$1:$1,0))</f>
        <v>1953052.9465433192</v>
      </c>
      <c r="J94" s="40">
        <f>INDEX(人口源表!$1:$1048576,MATCH($B94,人口源表!$A:$A,0),MATCH(J$1,人口源表!$1:$1,0))-INDEX(城镇人口!$1:$1048576,MATCH($B94,城镇人口!$B:$B,0),MATCH(J$1,城镇人口!$1:$1,0))</f>
        <v>1911318.8214352075</v>
      </c>
      <c r="K94" s="40">
        <f>INDEX(人口源表!$1:$1048576,MATCH($B94,人口源表!$A:$A,0),MATCH(K$1,人口源表!$1:$1,0))-INDEX(城镇人口!$1:$1048576,MATCH($B94,城镇人口!$B:$B,0),MATCH(K$1,城镇人口!$1:$1,0))</f>
        <v>1867185.2271002056</v>
      </c>
      <c r="L94" s="40">
        <f>INDEX(人口源表!$1:$1048576,MATCH($B94,人口源表!$A:$A,0),MATCH(L$1,人口源表!$1:$1,0))-INDEX(城镇人口!$1:$1048576,MATCH($B94,城镇人口!$B:$B,0),MATCH(L$1,城镇人口!$1:$1,0))</f>
        <v>1820809.4023457356</v>
      </c>
      <c r="M94" s="40">
        <f>INDEX(人口源表!$1:$1048576,MATCH($B94,人口源表!$A:$A,0),MATCH(M$1,人口源表!$1:$1,0))-INDEX(城镇人口!$1:$1048576,MATCH($B94,城镇人口!$B:$B,0),MATCH(M$1,城镇人口!$1:$1,0))</f>
        <v>1772343.0597737683</v>
      </c>
      <c r="N94" s="40">
        <f>INDEX(人口源表!$1:$1048576,MATCH($B94,人口源表!$A:$A,0),MATCH(N$1,人口源表!$1:$1,0))-INDEX(城镇人口!$1:$1048576,MATCH($B94,城镇人口!$B:$B,0),MATCH(N$1,城镇人口!$1:$1,0))</f>
        <v>1721932.9266164945</v>
      </c>
      <c r="O94" s="40">
        <f>INDEX(人口源表!$1:$1048576,MATCH($B94,人口源表!$A:$A,0),MATCH(O$1,人口源表!$1:$1,0))-INDEX(城镇人口!$1:$1048576,MATCH($B94,城镇人口!$B:$B,0),MATCH(O$1,城镇人口!$1:$1,0))</f>
        <v>1669720.2738197772</v>
      </c>
      <c r="P94" s="40">
        <f>INDEX(人口源表!$1:$1048576,MATCH($B94,人口源表!$A:$A,0),MATCH(P$1,人口源表!$1:$1,0))-INDEX(城镇人口!$1:$1048576,MATCH($B94,城镇人口!$B:$B,0),MATCH(P$1,城镇人口!$1:$1,0))</f>
        <v>1615841.2076515863</v>
      </c>
      <c r="Q94" s="40">
        <f>INDEX(人口源表!$1:$1048576,MATCH($B94,人口源表!$A:$A,0),MATCH(Q$1,人口源表!$1:$1,0))-INDEX(城镇人口!$1:$1048576,MATCH($B94,城镇人口!$B:$B,0),MATCH(Q$1,城镇人口!$1:$1,0))</f>
        <v>1560426.7024459019</v>
      </c>
      <c r="R94" s="40">
        <f>INDEX(人口源表!$1:$1048576,MATCH($B94,人口源表!$A:$A,0),MATCH(R$1,人口源表!$1:$1,0))-INDEX(城镇人口!$1:$1048576,MATCH($B94,城镇人口!$B:$B,0),MATCH(R$1,城镇人口!$1:$1,0))</f>
        <v>1503602.8429246126</v>
      </c>
      <c r="S94" s="40">
        <f>INDEX(人口源表!$1:$1048576,MATCH($B94,人口源表!$A:$A,0),MATCH(S$1,人口源表!$1:$1,0))-INDEX(城镇人口!$1:$1048576,MATCH($B94,城镇人口!$B:$B,0),MATCH(S$1,城镇人口!$1:$1,0))</f>
        <v>1474183.9783736719</v>
      </c>
      <c r="T94" s="40">
        <f>INDEX(人口源表!$1:$1048576,MATCH($B94,人口源表!$A:$A,0),MATCH(T$1,人口源表!$1:$1,0))-INDEX(城镇人口!$1:$1048576,MATCH($B94,城镇人口!$B:$B,0),MATCH(T$1,城镇人口!$1:$1,0))</f>
        <v>1443967.6032836363</v>
      </c>
      <c r="U94" s="40">
        <f>INDEX(人口源表!$1:$1048576,MATCH($B94,人口源表!$A:$A,0),MATCH(U$1,人口源表!$1:$1,0))-INDEX(城镇人口!$1:$1048576,MATCH($B94,城镇人口!$B:$B,0),MATCH(U$1,城镇人口!$1:$1,0))</f>
        <v>1413028.6447769431</v>
      </c>
      <c r="V94" s="40">
        <f>INDEX(人口源表!$1:$1048576,MATCH($B94,人口源表!$A:$A,0),MATCH(V$1,人口源表!$1:$1,0))-INDEX(城镇人口!$1:$1048576,MATCH($B94,城镇人口!$B:$B,0),MATCH(V$1,城镇人口!$1:$1,0))</f>
        <v>1381439.6063706009</v>
      </c>
      <c r="W94" s="40">
        <f>INDEX(人口源表!$1:$1048576,MATCH($B94,人口源表!$A:$A,0),MATCH(W$1,人口源表!$1:$1,0))-INDEX(城镇人口!$1:$1048576,MATCH($B94,城镇人口!$B:$B,0),MATCH(W$1,城镇人口!$1:$1,0))</f>
        <v>1349269.2233422482</v>
      </c>
      <c r="X94" s="40">
        <f>INDEX(人口源表!$1:$1048576,MATCH($B94,人口源表!$A:$A,0),MATCH(X$1,人口源表!$1:$1,0))-INDEX(城镇人口!$1:$1048576,MATCH($B94,城镇人口!$B:$B,0),MATCH(X$1,城镇人口!$1:$1,0))</f>
        <v>1316583.6733525479</v>
      </c>
      <c r="Y94" s="40">
        <f>INDEX(人口源表!$1:$1048576,MATCH($B94,人口源表!$A:$A,0),MATCH(Y$1,人口源表!$1:$1,0))-INDEX(城镇人口!$1:$1048576,MATCH($B94,城镇人口!$B:$B,0),MATCH(Y$1,城镇人口!$1:$1,0))</f>
        <v>1283445.3100027032</v>
      </c>
      <c r="Z94" s="40">
        <f>INDEX(人口源表!$1:$1048576,MATCH($B94,人口源表!$A:$A,0),MATCH(Z$1,人口源表!$1:$1,0))-INDEX(城镇人口!$1:$1048576,MATCH($B94,城镇人口!$B:$B,0),MATCH(Z$1,城镇人口!$1:$1,0))</f>
        <v>1249914.0225305697</v>
      </c>
      <c r="AA94" s="40">
        <f>INDEX(人口源表!$1:$1048576,MATCH($B94,人口源表!$A:$A,0),MATCH(AA$1,人口源表!$1:$1,0))-INDEX(城镇人口!$1:$1048576,MATCH($B94,城镇人口!$B:$B,0),MATCH(AA$1,城镇人口!$1:$1,0))</f>
        <v>1216046.5418126537</v>
      </c>
      <c r="AB94" s="40">
        <f>INDEX(人口源表!$1:$1048576,MATCH($B94,人口源表!$A:$A,0),MATCH(AB$1,人口源表!$1:$1,0))-INDEX(城镇人口!$1:$1048576,MATCH($B94,城镇人口!$B:$B,0),MATCH(AB$1,城镇人口!$1:$1,0))</f>
        <v>1181896.5138505287</v>
      </c>
      <c r="AC94" s="40">
        <f>INDEX(人口源表!$1:$1048576,MATCH($B94,人口源表!$A:$A,0),MATCH(AC$1,人口源表!$1:$1,0))-INDEX(城镇人口!$1:$1048576,MATCH($B94,城镇人口!$B:$B,0),MATCH(AC$1,城镇人口!$1:$1,0))</f>
        <v>1154733.7668827092</v>
      </c>
      <c r="AD94" s="40">
        <f>INDEX(人口源表!$1:$1048576,MATCH($B94,人口源表!$A:$A,0),MATCH(AD$1,人口源表!$1:$1,0))-INDEX(城镇人口!$1:$1048576,MATCH($B94,城镇人口!$B:$B,0),MATCH(AD$1,城镇人口!$1:$1,0))</f>
        <v>1127385.0007728199</v>
      </c>
      <c r="AE94" s="40">
        <f>INDEX(人口源表!$1:$1048576,MATCH($B94,人口源表!$A:$A,0),MATCH(AE$1,人口源表!$1:$1,0))-INDEX(城镇人口!$1:$1048576,MATCH($B94,城镇人口!$B:$B,0),MATCH(AE$1,城镇人口!$1:$1,0))</f>
        <v>1099889.8159396444</v>
      </c>
      <c r="AF94" s="40">
        <f>INDEX(人口源表!$1:$1048576,MATCH($B94,人口源表!$A:$A,0),MATCH(AF$1,人口源表!$1:$1,0))-INDEX(城镇人口!$1:$1048576,MATCH($B94,城镇人口!$B:$B,0),MATCH(AF$1,城镇人口!$1:$1,0))</f>
        <v>1072285.5890866891</v>
      </c>
      <c r="AG94" s="40">
        <f>INDEX(人口源表!$1:$1048576,MATCH($B94,人口源表!$A:$A,0),MATCH(AG$1,人口源表!$1:$1,0))-INDEX(城镇人口!$1:$1048576,MATCH($B94,城镇人口!$B:$B,0),MATCH(AG$1,城镇人口!$1:$1,0))</f>
        <v>1044607.6725823972</v>
      </c>
      <c r="AH94" s="40">
        <f>INDEX(人口源表!$1:$1048576,MATCH($B94,人口源表!$A:$A,0),MATCH(AH$1,人口源表!$1:$1,0))-INDEX(城镇人口!$1:$1048576,MATCH($B94,城镇人口!$B:$B,0),MATCH(AH$1,城镇人口!$1:$1,0))</f>
        <v>1016888.9833087018</v>
      </c>
      <c r="AI94" s="40">
        <f>INDEX(人口源表!$1:$1048576,MATCH($B94,人口源表!$A:$A,0),MATCH(AI$1,人口源表!$1:$1,0))-INDEX(城镇人口!$1:$1048576,MATCH($B94,城镇人口!$B:$B,0),MATCH(AI$1,城镇人口!$1:$1,0))</f>
        <v>989160.66315354593</v>
      </c>
      <c r="AJ94" s="40">
        <f>INDEX(人口源表!$1:$1048576,MATCH($B94,人口源表!$A:$A,0),MATCH(AJ$1,人口源表!$1:$1,0))-INDEX(城镇人口!$1:$1048576,MATCH($B94,城镇人口!$B:$B,0),MATCH(AJ$1,城镇人口!$1:$1,0))</f>
        <v>961451.24762901198</v>
      </c>
      <c r="AK94" s="40">
        <f>INDEX(人口源表!$1:$1048576,MATCH($B94,人口源表!$A:$A,0),MATCH(AK$1,人口源表!$1:$1,0))-INDEX(城镇人口!$1:$1048576,MATCH($B94,城镇人口!$B:$B,0),MATCH(AK$1,城镇人口!$1:$1,0))</f>
        <v>933788.02590930089</v>
      </c>
      <c r="AL94" s="40">
        <f>INDEX(人口源表!$1:$1048576,MATCH($B94,人口源表!$A:$A,0),MATCH(AL$1,人口源表!$1:$1,0))-INDEX(城镇人口!$1:$1048576,MATCH($B94,城镇人口!$B:$B,0),MATCH(AL$1,城镇人口!$1:$1,0))</f>
        <v>906195.79569100123</v>
      </c>
      <c r="AM94" s="40">
        <f>INDEX(人口源表!$1:$1048576,MATCH($B94,人口源表!$A:$A,0),MATCH(AM$1,人口源表!$1:$1,0))-INDEX(城镇人口!$1:$1048576,MATCH($B94,城镇人口!$B:$B,0),MATCH(AM$1,城镇人口!$1:$1,0))</f>
        <v>878697.77086442802</v>
      </c>
      <c r="AN94" s="40">
        <f>INDEX(人口源表!$1:$1048576,MATCH($B94,人口源表!$A:$A,0),MATCH(AN$1,人口源表!$1:$1,0))-INDEX(城镇人口!$1:$1048576,MATCH($B94,城镇人口!$B:$B,0),MATCH(AN$1,城镇人口!$1:$1,0))</f>
        <v>851315.21597655676</v>
      </c>
      <c r="AO94" s="40">
        <f>INDEX(人口源表!$1:$1048576,MATCH($B94,人口源表!$A:$A,0),MATCH(AO$1,人口源表!$1:$1,0))-INDEX(城镇人口!$1:$1048576,MATCH($B94,城镇人口!$B:$B,0),MATCH(AO$1,城镇人口!$1:$1,0))</f>
        <v>824067.5158327464</v>
      </c>
      <c r="AP94" s="40">
        <f>INDEX(人口源表!$1:$1048576,MATCH($B94,人口源表!$A:$A,0),MATCH(AP$1,人口源表!$1:$1,0))-INDEX(城镇人口!$1:$1048576,MATCH($B94,城镇人口!$B:$B,0),MATCH(AP$1,城镇人口!$1:$1,0))</f>
        <v>796972.48981853388</v>
      </c>
      <c r="AQ94" s="40">
        <f>INDEX(人口源表!$1:$1048576,MATCH($B94,人口源表!$A:$A,0),MATCH(AQ$1,人口源表!$1:$1,0))-INDEX(城镇人口!$1:$1048576,MATCH($B94,城镇人口!$B:$B,0),MATCH(AQ$1,城镇人口!$1:$1,0))</f>
        <v>770046.43007168639</v>
      </c>
      <c r="AR94" s="40">
        <f>INDEX(人口源表!$1:$1048576,MATCH($B94,人口源表!$A:$A,0),MATCH(AR$1,人口源表!$1:$1,0))-INDEX(城镇人口!$1:$1048576,MATCH($B94,城镇人口!$B:$B,0),MATCH(AR$1,城镇人口!$1:$1,0))</f>
        <v>743303.7941992823</v>
      </c>
      <c r="AS94" s="40">
        <f>INDEX(人口源表!$1:$1048576,MATCH($B94,人口源表!$A:$A,0),MATCH(AS$1,人口源表!$1:$1,0))-INDEX(城镇人口!$1:$1048576,MATCH($B94,城镇人口!$B:$B,0),MATCH(AS$1,城镇人口!$1:$1,0))</f>
        <v>716757.51838361099</v>
      </c>
      <c r="AT94" s="40">
        <f>INDEX(人口源表!$1:$1048576,MATCH($B94,人口源表!$A:$A,0),MATCH(AT$1,人口源表!$1:$1,0))-INDEX(城镇人口!$1:$1048576,MATCH($B94,城镇人口!$B:$B,0),MATCH(AT$1,城镇人口!$1:$1,0))</f>
        <v>690419.07410802599</v>
      </c>
      <c r="AU94" s="40">
        <f>INDEX(人口源表!$1:$1048576,MATCH($B94,人口源表!$A:$A,0),MATCH(AU$1,人口源表!$1:$1,0))-INDEX(城镇人口!$1:$1048576,MATCH($B94,城镇人口!$B:$B,0),MATCH(AU$1,城镇人口!$1:$1,0))</f>
        <v>664298.63082816359</v>
      </c>
      <c r="AV94" s="40">
        <f>INDEX(人口源表!$1:$1048576,MATCH($B94,人口源表!$A:$A,0),MATCH(AV$1,人口源表!$1:$1,0))-INDEX(城镇人口!$1:$1048576,MATCH($B94,城镇人口!$B:$B,0),MATCH(AV$1,城镇人口!$1:$1,0))</f>
        <v>638404.79152004514</v>
      </c>
    </row>
    <row r="95" spans="1:48" x14ac:dyDescent="0.15">
      <c r="A95" s="4" t="s">
        <v>866</v>
      </c>
      <c r="B95" s="4" t="s">
        <v>212</v>
      </c>
      <c r="C95" s="34">
        <f>VLOOKUP(B95,'[1]2016省城人口总结（根）'!B:C,2,FALSE)/100</f>
        <v>0.55059999999999998</v>
      </c>
      <c r="D95" s="40">
        <f>INDEX(人口源表!$1:$1048576,MATCH($B95,人口源表!$A:$A,0),MATCH(D$1,人口源表!$1:$1,0))-INDEX(城镇人口!$1:$1048576,MATCH($B95,城镇人口!$B:$B,0),MATCH(D$1,城镇人口!$1:$1,0))</f>
        <v>964527.42012460204</v>
      </c>
      <c r="E95" s="40">
        <f>INDEX(人口源表!$1:$1048576,MATCH($B95,人口源表!$A:$A,0),MATCH(E$1,人口源表!$1:$1,0))-INDEX(城镇人口!$1:$1048576,MATCH($B95,城镇人口!$B:$B,0),MATCH(E$1,城镇人口!$1:$1,0))</f>
        <v>944539.09671733342</v>
      </c>
      <c r="F95" s="40">
        <f>INDEX(人口源表!$1:$1048576,MATCH($B95,人口源表!$A:$A,0),MATCH(F$1,人口源表!$1:$1,0))-INDEX(城镇人口!$1:$1048576,MATCH($B95,城镇人口!$B:$B,0),MATCH(F$1,城镇人口!$1:$1,0))</f>
        <v>923846.20684182434</v>
      </c>
      <c r="G95" s="40">
        <f>INDEX(人口源表!$1:$1048576,MATCH($B95,人口源表!$A:$A,0),MATCH(G$1,人口源表!$1:$1,0))-INDEX(城镇人口!$1:$1048576,MATCH($B95,城镇人口!$B:$B,0),MATCH(G$1,城镇人口!$1:$1,0))</f>
        <v>959032.71746684052</v>
      </c>
      <c r="H95" s="40">
        <f>INDEX(人口源表!$1:$1048576,MATCH($B95,人口源表!$A:$A,0),MATCH(H$1,人口源表!$1:$1,0))-INDEX(城镇人口!$1:$1048576,MATCH($B95,城镇人口!$B:$B,0),MATCH(H$1,城镇人口!$1:$1,0))</f>
        <v>935285.36099684169</v>
      </c>
      <c r="I95" s="40">
        <f>INDEX(人口源表!$1:$1048576,MATCH($B95,人口源表!$A:$A,0),MATCH(I$1,人口源表!$1:$1,0))-INDEX(城镇人口!$1:$1048576,MATCH($B95,城镇人口!$B:$B,0),MATCH(I$1,城镇人口!$1:$1,0))</f>
        <v>920755.89078946109</v>
      </c>
      <c r="J95" s="40">
        <f>INDEX(人口源表!$1:$1048576,MATCH($B95,人口源表!$A:$A,0),MATCH(J$1,人口源表!$1:$1,0))-INDEX(城镇人口!$1:$1048576,MATCH($B95,城镇人口!$B:$B,0),MATCH(J$1,城镇人口!$1:$1,0))</f>
        <v>906203.21461222181</v>
      </c>
      <c r="K95" s="40">
        <f>INDEX(人口源表!$1:$1048576,MATCH($B95,人口源表!$A:$A,0),MATCH(K$1,人口源表!$1:$1,0))-INDEX(城镇人口!$1:$1048576,MATCH($B95,城镇人口!$B:$B,0),MATCH(K$1,城镇人口!$1:$1,0))</f>
        <v>891559.68020926695</v>
      </c>
      <c r="L95" s="40">
        <f>INDEX(人口源表!$1:$1048576,MATCH($B95,人口源表!$A:$A,0),MATCH(L$1,人口源表!$1:$1,0))-INDEX(城镇人口!$1:$1048576,MATCH($B95,城镇人口!$B:$B,0),MATCH(L$1,城镇人口!$1:$1,0))</f>
        <v>876765.33702993952</v>
      </c>
      <c r="M95" s="40">
        <f>INDEX(人口源表!$1:$1048576,MATCH($B95,人口源表!$A:$A,0),MATCH(M$1,人口源表!$1:$1,0))-INDEX(城镇人口!$1:$1048576,MATCH($B95,城镇人口!$B:$B,0),MATCH(M$1,城镇人口!$1:$1,0))</f>
        <v>861768.10715682874</v>
      </c>
      <c r="N95" s="40">
        <f>INDEX(人口源表!$1:$1048576,MATCH($B95,人口源表!$A:$A,0),MATCH(N$1,人口源表!$1:$1,0))-INDEX(城镇人口!$1:$1048576,MATCH($B95,城镇人口!$B:$B,0),MATCH(N$1,城镇人口!$1:$1,0))</f>
        <v>846524.28655901575</v>
      </c>
      <c r="O95" s="40">
        <f>INDEX(人口源表!$1:$1048576,MATCH($B95,人口源表!$A:$A,0),MATCH(O$1,人口源表!$1:$1,0))-INDEX(城镇人口!$1:$1048576,MATCH($B95,城镇人口!$B:$B,0),MATCH(O$1,城镇人口!$1:$1,0))</f>
        <v>830997.85751929739</v>
      </c>
      <c r="P95" s="40">
        <f>INDEX(人口源表!$1:$1048576,MATCH($B95,人口源表!$A:$A,0),MATCH(P$1,人口源表!$1:$1,0))-INDEX(城镇人口!$1:$1048576,MATCH($B95,城镇人口!$B:$B,0),MATCH(P$1,城镇人口!$1:$1,0))</f>
        <v>815159.82850381406</v>
      </c>
      <c r="Q95" s="40">
        <f>INDEX(人口源表!$1:$1048576,MATCH($B95,人口源表!$A:$A,0),MATCH(Q$1,人口源表!$1:$1,0))-INDEX(城镇人口!$1:$1048576,MATCH($B95,城镇人口!$B:$B,0),MATCH(Q$1,城镇人口!$1:$1,0))</f>
        <v>798987.24676455883</v>
      </c>
      <c r="R95" s="40">
        <f>INDEX(人口源表!$1:$1048576,MATCH($B95,人口源表!$A:$A,0),MATCH(R$1,人口源表!$1:$1,0))-INDEX(城镇人口!$1:$1048576,MATCH($B95,城镇人口!$B:$B,0),MATCH(R$1,城镇人口!$1:$1,0))</f>
        <v>782465.42326798057</v>
      </c>
      <c r="S95" s="40">
        <f>INDEX(人口源表!$1:$1048576,MATCH($B95,人口源表!$A:$A,0),MATCH(S$1,人口源表!$1:$1,0))-INDEX(城镇人口!$1:$1048576,MATCH($B95,城镇人口!$B:$B,0),MATCH(S$1,城镇人口!$1:$1,0))</f>
        <v>772850.4181144617</v>
      </c>
      <c r="T95" s="40">
        <f>INDEX(人口源表!$1:$1048576,MATCH($B95,人口源表!$A:$A,0),MATCH(T$1,人口源表!$1:$1,0))-INDEX(城镇人口!$1:$1048576,MATCH($B95,城镇人口!$B:$B,0),MATCH(T$1,城镇人口!$1:$1,0))</f>
        <v>762932.37540166522</v>
      </c>
      <c r="U95" s="40">
        <f>INDEX(人口源表!$1:$1048576,MATCH($B95,人口源表!$A:$A,0),MATCH(U$1,人口源表!$1:$1,0))-INDEX(城镇人口!$1:$1048576,MATCH($B95,城镇人口!$B:$B,0),MATCH(U$1,城镇人口!$1:$1,0))</f>
        <v>752705.43464043527</v>
      </c>
      <c r="V95" s="40">
        <f>INDEX(人口源表!$1:$1048576,MATCH($B95,人口源表!$A:$A,0),MATCH(V$1,人口源表!$1:$1,0))-INDEX(城镇人口!$1:$1048576,MATCH($B95,城镇人口!$B:$B,0),MATCH(V$1,城镇人口!$1:$1,0))</f>
        <v>742167.09698175127</v>
      </c>
      <c r="W95" s="40">
        <f>INDEX(人口源表!$1:$1048576,MATCH($B95,人口源表!$A:$A,0),MATCH(W$1,人口源表!$1:$1,0))-INDEX(城镇人口!$1:$1048576,MATCH($B95,城镇人口!$B:$B,0),MATCH(W$1,城镇人口!$1:$1,0))</f>
        <v>731320.09793845168</v>
      </c>
      <c r="X95" s="40">
        <f>INDEX(人口源表!$1:$1048576,MATCH($B95,人口源表!$A:$A,0),MATCH(X$1,人口源表!$1:$1,0))-INDEX(城镇人口!$1:$1048576,MATCH($B95,城镇人口!$B:$B,0),MATCH(X$1,城镇人口!$1:$1,0))</f>
        <v>720170.53280235734</v>
      </c>
      <c r="Y95" s="40">
        <f>INDEX(人口源表!$1:$1048576,MATCH($B95,人口源表!$A:$A,0),MATCH(Y$1,人口源表!$1:$1,0))-INDEX(城镇人口!$1:$1048576,MATCH($B95,城镇人口!$B:$B,0),MATCH(Y$1,城镇人口!$1:$1,0))</f>
        <v>708729.99385260791</v>
      </c>
      <c r="Z95" s="40">
        <f>INDEX(人口源表!$1:$1048576,MATCH($B95,人口源表!$A:$A,0),MATCH(Z$1,人口源表!$1:$1,0))-INDEX(城镇人口!$1:$1048576,MATCH($B95,城镇人口!$B:$B,0),MATCH(Z$1,城镇人口!$1:$1,0))</f>
        <v>697012.07534816233</v>
      </c>
      <c r="AA95" s="40">
        <f>INDEX(人口源表!$1:$1048576,MATCH($B95,人口源表!$A:$A,0),MATCH(AA$1,人口源表!$1:$1,0))-INDEX(城镇人口!$1:$1048576,MATCH($B95,城镇人口!$B:$B,0),MATCH(AA$1,城镇人口!$1:$1,0))</f>
        <v>685035.78646453912</v>
      </c>
      <c r="AB95" s="40">
        <f>INDEX(人口源表!$1:$1048576,MATCH($B95,人口源表!$A:$A,0),MATCH(AB$1,人口源表!$1:$1,0))-INDEX(城镇人口!$1:$1048576,MATCH($B95,城镇人口!$B:$B,0),MATCH(AB$1,城镇人口!$1:$1,0))</f>
        <v>672822.10077395639</v>
      </c>
      <c r="AC95" s="40">
        <f>INDEX(人口源表!$1:$1048576,MATCH($B95,人口源表!$A:$A,0),MATCH(AC$1,人口源表!$1:$1,0))-INDEX(城镇人口!$1:$1048576,MATCH($B95,城镇人口!$B:$B,0),MATCH(AC$1,城镇人口!$1:$1,0))</f>
        <v>662172.6540441066</v>
      </c>
      <c r="AD95" s="40">
        <f>INDEX(人口源表!$1:$1048576,MATCH($B95,人口源表!$A:$A,0),MATCH(AD$1,人口源表!$1:$1,0))-INDEX(城镇人口!$1:$1048576,MATCH($B95,城镇人口!$B:$B,0),MATCH(AD$1,城镇人口!$1:$1,0))</f>
        <v>651325.63732612529</v>
      </c>
      <c r="AE95" s="40">
        <f>INDEX(人口源表!$1:$1048576,MATCH($B95,人口源表!$A:$A,0),MATCH(AE$1,人口源表!$1:$1,0))-INDEX(城镇人口!$1:$1048576,MATCH($B95,城镇人口!$B:$B,0),MATCH(AE$1,城镇人口!$1:$1,0))</f>
        <v>640308.98937957175</v>
      </c>
      <c r="AF95" s="40">
        <f>INDEX(人口源表!$1:$1048576,MATCH($B95,人口源表!$A:$A,0),MATCH(AF$1,人口源表!$1:$1,0))-INDEX(城镇人口!$1:$1048576,MATCH($B95,城镇人口!$B:$B,0),MATCH(AF$1,城镇人口!$1:$1,0))</f>
        <v>629154.57667782903</v>
      </c>
      <c r="AG95" s="40">
        <f>INDEX(人口源表!$1:$1048576,MATCH($B95,人口源表!$A:$A,0),MATCH(AG$1,人口源表!$1:$1,0))-INDEX(城镇人口!$1:$1048576,MATCH($B95,城镇人口!$B:$B,0),MATCH(AG$1,城镇人口!$1:$1,0))</f>
        <v>617896.17227187869</v>
      </c>
      <c r="AH95" s="40">
        <f>INDEX(人口源表!$1:$1048576,MATCH($B95,人口源表!$A:$A,0),MATCH(AH$1,人口源表!$1:$1,0))-INDEX(城镇人口!$1:$1048576,MATCH($B95,城镇人口!$B:$B,0),MATCH(AH$1,城镇人口!$1:$1,0))</f>
        <v>606570.2309968248</v>
      </c>
      <c r="AI95" s="40">
        <f>INDEX(人口源表!$1:$1048576,MATCH($B95,人口源表!$A:$A,0),MATCH(AI$1,人口源表!$1:$1,0))-INDEX(城镇人口!$1:$1048576,MATCH($B95,城镇人口!$B:$B,0),MATCH(AI$1,城镇人口!$1:$1,0))</f>
        <v>595216.61580658192</v>
      </c>
      <c r="AJ95" s="40">
        <f>INDEX(人口源表!$1:$1048576,MATCH($B95,人口源表!$A:$A,0),MATCH(AJ$1,人口源表!$1:$1,0))-INDEX(城镇人口!$1:$1048576,MATCH($B95,城镇人口!$B:$B,0),MATCH(AJ$1,城镇人口!$1:$1,0))</f>
        <v>583876.02781860414</v>
      </c>
      <c r="AK95" s="40">
        <f>INDEX(人口源表!$1:$1048576,MATCH($B95,人口源表!$A:$A,0),MATCH(AK$1,人口源表!$1:$1,0))-INDEX(城镇人口!$1:$1048576,MATCH($B95,城镇人口!$B:$B,0),MATCH(AK$1,城镇人口!$1:$1,0))</f>
        <v>572591.94915662915</v>
      </c>
      <c r="AL95" s="40">
        <f>INDEX(人口源表!$1:$1048576,MATCH($B95,人口源表!$A:$A,0),MATCH(AL$1,人口源表!$1:$1,0))-INDEX(城镇人口!$1:$1048576,MATCH($B95,城镇人口!$B:$B,0),MATCH(AL$1,城镇人口!$1:$1,0))</f>
        <v>561409.57425206667</v>
      </c>
      <c r="AM95" s="40">
        <f>INDEX(人口源表!$1:$1048576,MATCH($B95,人口源表!$A:$A,0),MATCH(AM$1,人口源表!$1:$1,0))-INDEX(城镇人口!$1:$1048576,MATCH($B95,城镇人口!$B:$B,0),MATCH(AM$1,城镇人口!$1:$1,0))</f>
        <v>550375.93577156402</v>
      </c>
      <c r="AN95" s="40">
        <f>INDEX(人口源表!$1:$1048576,MATCH($B95,人口源表!$A:$A,0),MATCH(AN$1,人口源表!$1:$1,0))-INDEX(城镇人口!$1:$1048576,MATCH($B95,城镇人口!$B:$B,0),MATCH(AN$1,城镇人口!$1:$1,0))</f>
        <v>539539.44370413804</v>
      </c>
      <c r="AO95" s="40">
        <f>INDEX(人口源表!$1:$1048576,MATCH($B95,人口源表!$A:$A,0),MATCH(AO$1,人口源表!$1:$1,0))-INDEX(城镇人口!$1:$1048576,MATCH($B95,城镇人口!$B:$B,0),MATCH(AO$1,城镇人口!$1:$1,0))</f>
        <v>528950.28401870001</v>
      </c>
      <c r="AP95" s="40">
        <f>INDEX(人口源表!$1:$1048576,MATCH($B95,人口源表!$A:$A,0),MATCH(AP$1,人口源表!$1:$1,0))-INDEX(城镇人口!$1:$1048576,MATCH($B95,城镇人口!$B:$B,0),MATCH(AP$1,城镇人口!$1:$1,0))</f>
        <v>518659.10862613306</v>
      </c>
      <c r="AQ95" s="40">
        <f>INDEX(人口源表!$1:$1048576,MATCH($B95,人口源表!$A:$A,0),MATCH(AQ$1,人口源表!$1:$1,0))-INDEX(城镇人口!$1:$1048576,MATCH($B95,城镇人口!$B:$B,0),MATCH(AQ$1,城镇人口!$1:$1,0))</f>
        <v>508718.55193363852</v>
      </c>
      <c r="AR95" s="40">
        <f>INDEX(人口源表!$1:$1048576,MATCH($B95,人口源表!$A:$A,0),MATCH(AR$1,人口源表!$1:$1,0))-INDEX(城镇人口!$1:$1048576,MATCH($B95,城镇人口!$B:$B,0),MATCH(AR$1,城镇人口!$1:$1,0))</f>
        <v>499181.36421147012</v>
      </c>
      <c r="AS95" s="40">
        <f>INDEX(人口源表!$1:$1048576,MATCH($B95,人口源表!$A:$A,0),MATCH(AS$1,人口源表!$1:$1,0))-INDEX(城镇人口!$1:$1048576,MATCH($B95,城镇人口!$B:$B,0),MATCH(AS$1,城镇人口!$1:$1,0))</f>
        <v>490101.34989632759</v>
      </c>
      <c r="AT95" s="40">
        <f>INDEX(人口源表!$1:$1048576,MATCH($B95,人口源表!$A:$A,0),MATCH(AT$1,人口源表!$1:$1,0))-INDEX(城镇人口!$1:$1048576,MATCH($B95,城镇人口!$B:$B,0),MATCH(AT$1,城镇人口!$1:$1,0))</f>
        <v>481532.36143405805</v>
      </c>
      <c r="AU95" s="40">
        <f>INDEX(人口源表!$1:$1048576,MATCH($B95,人口源表!$A:$A,0),MATCH(AU$1,人口源表!$1:$1,0))-INDEX(城镇人口!$1:$1048576,MATCH($B95,城镇人口!$B:$B,0),MATCH(AU$1,城镇人口!$1:$1,0))</f>
        <v>473529.1982074203</v>
      </c>
      <c r="AV95" s="40">
        <f>INDEX(人口源表!$1:$1048576,MATCH($B95,人口源表!$A:$A,0),MATCH(AV$1,人口源表!$1:$1,0))-INDEX(城镇人口!$1:$1048576,MATCH($B95,城镇人口!$B:$B,0),MATCH(AV$1,城镇人口!$1:$1,0))</f>
        <v>466146.07381485659</v>
      </c>
    </row>
    <row r="96" spans="1:48" x14ac:dyDescent="0.15">
      <c r="A96" s="4" t="s">
        <v>866</v>
      </c>
      <c r="B96" s="4" t="s">
        <v>214</v>
      </c>
      <c r="C96" s="34">
        <f>VLOOKUP(B96,'[1]2016省城人口总结（根）'!B:C,2,FALSE)/100</f>
        <v>0.68859999999999999</v>
      </c>
      <c r="D96" s="40">
        <f>INDEX(人口源表!$1:$1048576,MATCH($B96,人口源表!$A:$A,0),MATCH(D$1,人口源表!$1:$1,0))-INDEX(城镇人口!$1:$1048576,MATCH($B96,城镇人口!$B:$B,0),MATCH(D$1,城镇人口!$1:$1,0))</f>
        <v>360380.55790320679</v>
      </c>
      <c r="E96" s="40">
        <f>INDEX(人口源表!$1:$1048576,MATCH($B96,人口源表!$A:$A,0),MATCH(E$1,人口源表!$1:$1,0))-INDEX(城镇人口!$1:$1048576,MATCH($B96,城镇人口!$B:$B,0),MATCH(E$1,城镇人口!$1:$1,0))</f>
        <v>347931.84105957497</v>
      </c>
      <c r="F96" s="40">
        <f>INDEX(人口源表!$1:$1048576,MATCH($B96,人口源表!$A:$A,0),MATCH(F$1,人口源表!$1:$1,0))-INDEX(城镇人口!$1:$1048576,MATCH($B96,城镇人口!$B:$B,0),MATCH(F$1,城镇人口!$1:$1,0))</f>
        <v>334948.35906824365</v>
      </c>
      <c r="G96" s="40">
        <f>INDEX(人口源表!$1:$1048576,MATCH($B96,人口源表!$A:$A,0),MATCH(G$1,人口源表!$1:$1,0))-INDEX(城镇人口!$1:$1048576,MATCH($B96,城镇人口!$B:$B,0),MATCH(G$1,城镇人口!$1:$1,0))</f>
        <v>317764.53730623168</v>
      </c>
      <c r="H96" s="40">
        <f>INDEX(人口源表!$1:$1048576,MATCH($B96,人口源表!$A:$A,0),MATCH(H$1,人口源表!$1:$1,0))-INDEX(城镇人口!$1:$1048576,MATCH($B96,城镇人口!$B:$B,0),MATCH(H$1,城镇人口!$1:$1,0))</f>
        <v>304850.62513730035</v>
      </c>
      <c r="I96" s="40">
        <f>INDEX(人口源表!$1:$1048576,MATCH($B96,人口源表!$A:$A,0),MATCH(I$1,人口源表!$1:$1,0))-INDEX(城镇人口!$1:$1048576,MATCH($B96,城镇人口!$B:$B,0),MATCH(I$1,城镇人口!$1:$1,0))</f>
        <v>297198.91858215514</v>
      </c>
      <c r="J96" s="40">
        <f>INDEX(人口源表!$1:$1048576,MATCH($B96,人口源表!$A:$A,0),MATCH(J$1,人口源表!$1:$1,0))-INDEX(城镇人口!$1:$1048576,MATCH($B96,城镇人口!$B:$B,0),MATCH(J$1,城镇人口!$1:$1,0))</f>
        <v>289068.01398156059</v>
      </c>
      <c r="K96" s="40">
        <f>INDEX(人口源表!$1:$1048576,MATCH($B96,人口源表!$A:$A,0),MATCH(K$1,人口源表!$1:$1,0))-INDEX(城镇人口!$1:$1048576,MATCH($B96,城镇人口!$B:$B,0),MATCH(K$1,城镇人口!$1:$1,0))</f>
        <v>280510.30131876934</v>
      </c>
      <c r="L96" s="40">
        <f>INDEX(人口源表!$1:$1048576,MATCH($B96,人口源表!$A:$A,0),MATCH(L$1,人口源表!$1:$1,0))-INDEX(城镇人口!$1:$1048576,MATCH($B96,城镇人口!$B:$B,0),MATCH(L$1,城镇人口!$1:$1,0))</f>
        <v>271574.95623686502</v>
      </c>
      <c r="M96" s="40">
        <f>INDEX(人口源表!$1:$1048576,MATCH($B96,人口源表!$A:$A,0),MATCH(M$1,人口源表!$1:$1,0))-INDEX(城镇人口!$1:$1048576,MATCH($B96,城镇人口!$B:$B,0),MATCH(M$1,城镇人口!$1:$1,0))</f>
        <v>262308.48291853117</v>
      </c>
      <c r="N96" s="40">
        <f>INDEX(人口源表!$1:$1048576,MATCH($B96,人口源表!$A:$A,0),MATCH(N$1,人口源表!$1:$1,0))-INDEX(城镇人口!$1:$1048576,MATCH($B96,城镇人口!$B:$B,0),MATCH(N$1,城镇人口!$1:$1,0))</f>
        <v>252753.85929098655</v>
      </c>
      <c r="O96" s="40">
        <f>INDEX(人口源表!$1:$1048576,MATCH($B96,人口源表!$A:$A,0),MATCH(O$1,人口源表!$1:$1,0))-INDEX(城镇人口!$1:$1048576,MATCH($B96,城镇人口!$B:$B,0),MATCH(O$1,城镇人口!$1:$1,0))</f>
        <v>242952.18310070399</v>
      </c>
      <c r="P96" s="40">
        <f>INDEX(人口源表!$1:$1048576,MATCH($B96,人口源表!$A:$A,0),MATCH(P$1,人口源表!$1:$1,0))-INDEX(城镇人口!$1:$1048576,MATCH($B96,城镇人口!$B:$B,0),MATCH(P$1,城镇人口!$1:$1,0))</f>
        <v>232940.75534933072</v>
      </c>
      <c r="Q96" s="40">
        <f>INDEX(人口源表!$1:$1048576,MATCH($B96,人口源表!$A:$A,0),MATCH(Q$1,人口源表!$1:$1,0))-INDEX(城镇人口!$1:$1048576,MATCH($B96,城镇人口!$B:$B,0),MATCH(Q$1,城镇人口!$1:$1,0))</f>
        <v>222755.08985337091</v>
      </c>
      <c r="R96" s="40">
        <f>INDEX(人口源表!$1:$1048576,MATCH($B96,人口源表!$A:$A,0),MATCH(R$1,人口源表!$1:$1,0))-INDEX(城镇人口!$1:$1048576,MATCH($B96,城镇人口!$B:$B,0),MATCH(R$1,城镇人口!$1:$1,0))</f>
        <v>212427.32966629101</v>
      </c>
      <c r="S96" s="40">
        <f>INDEX(人口源表!$1:$1048576,MATCH($B96,人口源表!$A:$A,0),MATCH(S$1,人口源表!$1:$1,0))-INDEX(城镇人口!$1:$1048576,MATCH($B96,城镇人口!$B:$B,0),MATCH(S$1,城镇人口!$1:$1,0))</f>
        <v>206601.34479382786</v>
      </c>
      <c r="T96" s="40">
        <f>INDEX(人口源表!$1:$1048576,MATCH($B96,人口源表!$A:$A,0),MATCH(T$1,人口源表!$1:$1,0))-INDEX(城镇人口!$1:$1048576,MATCH($B96,城镇人口!$B:$B,0),MATCH(T$1,城镇人口!$1:$1,0))</f>
        <v>200702.08165939362</v>
      </c>
      <c r="U96" s="40">
        <f>INDEX(人口源表!$1:$1048576,MATCH($B96,人口源表!$A:$A,0),MATCH(U$1,人口源表!$1:$1,0))-INDEX(城镇人口!$1:$1048576,MATCH($B96,城镇人口!$B:$B,0),MATCH(U$1,城镇人口!$1:$1,0))</f>
        <v>194747.41354862368</v>
      </c>
      <c r="V96" s="40">
        <f>INDEX(人口源表!$1:$1048576,MATCH($B96,人口源表!$A:$A,0),MATCH(V$1,人口源表!$1:$1,0))-INDEX(城镇人口!$1:$1048576,MATCH($B96,城镇人口!$B:$B,0),MATCH(V$1,城镇人口!$1:$1,0))</f>
        <v>188754.12626205175</v>
      </c>
      <c r="W96" s="40">
        <f>INDEX(人口源表!$1:$1048576,MATCH($B96,人口源表!$A:$A,0),MATCH(W$1,人口源表!$1:$1,0))-INDEX(城镇人口!$1:$1048576,MATCH($B96,城镇人口!$B:$B,0),MATCH(W$1,城镇人口!$1:$1,0))</f>
        <v>182737.5956622049</v>
      </c>
      <c r="X96" s="40">
        <f>INDEX(人口源表!$1:$1048576,MATCH($B96,人口源表!$A:$A,0),MATCH(X$1,人口源表!$1:$1,0))-INDEX(城镇人口!$1:$1048576,MATCH($B96,城镇人口!$B:$B,0),MATCH(X$1,城镇人口!$1:$1,0))</f>
        <v>176711.51546987635</v>
      </c>
      <c r="Y96" s="40">
        <f>INDEX(人口源表!$1:$1048576,MATCH($B96,人口源表!$A:$A,0),MATCH(Y$1,人口源表!$1:$1,0))-INDEX(城镇人口!$1:$1048576,MATCH($B96,城镇人口!$B:$B,0),MATCH(Y$1,城镇人口!$1:$1,0))</f>
        <v>170688.46293409006</v>
      </c>
      <c r="Z96" s="40">
        <f>INDEX(人口源表!$1:$1048576,MATCH($B96,人口源表!$A:$A,0),MATCH(Z$1,人口源表!$1:$1,0))-INDEX(城镇人口!$1:$1048576,MATCH($B96,城镇人口!$B:$B,0),MATCH(Z$1,城镇人口!$1:$1,0))</f>
        <v>164679.62444283161</v>
      </c>
      <c r="AA96" s="40">
        <f>INDEX(人口源表!$1:$1048576,MATCH($B96,人口源表!$A:$A,0),MATCH(AA$1,人口源表!$1:$1,0))-INDEX(城镇人口!$1:$1048576,MATCH($B96,城镇人口!$B:$B,0),MATCH(AA$1,城镇人口!$1:$1,0))</f>
        <v>158694.870277212</v>
      </c>
      <c r="AB96" s="40">
        <f>INDEX(人口源表!$1:$1048576,MATCH($B96,人口源表!$A:$A,0),MATCH(AB$1,人口源表!$1:$1,0))-INDEX(城镇人口!$1:$1048576,MATCH($B96,城镇人口!$B:$B,0),MATCH(AB$1,城镇人口!$1:$1,0))</f>
        <v>152743.26447396015</v>
      </c>
      <c r="AC96" s="40">
        <f>INDEX(人口源表!$1:$1048576,MATCH($B96,人口源表!$A:$A,0),MATCH(AC$1,人口源表!$1:$1,0))-INDEX(城镇人口!$1:$1048576,MATCH($B96,城镇人口!$B:$B,0),MATCH(AC$1,城镇人口!$1:$1,0))</f>
        <v>147932.85261607345</v>
      </c>
      <c r="AD96" s="40">
        <f>INDEX(人口源表!$1:$1048576,MATCH($B96,人口源表!$A:$A,0),MATCH(AD$1,人口源表!$1:$1,0))-INDEX(城镇人口!$1:$1048576,MATCH($B96,城镇人口!$B:$B,0),MATCH(AD$1,城镇人口!$1:$1,0))</f>
        <v>143158.44476363366</v>
      </c>
      <c r="AE96" s="40">
        <f>INDEX(人口源表!$1:$1048576,MATCH($B96,人口源表!$A:$A,0),MATCH(AE$1,人口源表!$1:$1,0))-INDEX(城镇人口!$1:$1048576,MATCH($B96,城镇人口!$B:$B,0),MATCH(AE$1,城镇人口!$1:$1,0))</f>
        <v>138425.36111521826</v>
      </c>
      <c r="AF96" s="40">
        <f>INDEX(人口源表!$1:$1048576,MATCH($B96,人口源表!$A:$A,0),MATCH(AF$1,人口源表!$1:$1,0))-INDEX(城镇人口!$1:$1048576,MATCH($B96,城镇人口!$B:$B,0),MATCH(AF$1,城镇人口!$1:$1,0))</f>
        <v>133737.89504838875</v>
      </c>
      <c r="AG96" s="40">
        <f>INDEX(人口源表!$1:$1048576,MATCH($B96,人口源表!$A:$A,0),MATCH(AG$1,人口源表!$1:$1,0))-INDEX(城镇人口!$1:$1048576,MATCH($B96,城镇人口!$B:$B,0),MATCH(AG$1,城镇人口!$1:$1,0))</f>
        <v>129099.90505674446</v>
      </c>
      <c r="AH96" s="40">
        <f>INDEX(人口源表!$1:$1048576,MATCH($B96,人口源表!$A:$A,0),MATCH(AH$1,人口源表!$1:$1,0))-INDEX(城镇人口!$1:$1048576,MATCH($B96,城镇人口!$B:$B,0),MATCH(AH$1,城镇人口!$1:$1,0))</f>
        <v>124514.45292391453</v>
      </c>
      <c r="AI96" s="40">
        <f>INDEX(人口源表!$1:$1048576,MATCH($B96,人口源表!$A:$A,0),MATCH(AI$1,人口源表!$1:$1,0))-INDEX(城镇人口!$1:$1048576,MATCH($B96,城镇人口!$B:$B,0),MATCH(AI$1,城镇人口!$1:$1,0))</f>
        <v>119983.98869491648</v>
      </c>
      <c r="AJ96" s="40">
        <f>INDEX(人口源表!$1:$1048576,MATCH($B96,人口源表!$A:$A,0),MATCH(AJ$1,人口源表!$1:$1,0))-INDEX(城镇人口!$1:$1048576,MATCH($B96,城镇人口!$B:$B,0),MATCH(AJ$1,城镇人口!$1:$1,0))</f>
        <v>115510.16099420981</v>
      </c>
      <c r="AK96" s="40">
        <f>INDEX(人口源表!$1:$1048576,MATCH($B96,人口源表!$A:$A,0),MATCH(AK$1,人口源表!$1:$1,0))-INDEX(城镇人口!$1:$1048576,MATCH($B96,城镇人口!$B:$B,0),MATCH(AK$1,城镇人口!$1:$1,0))</f>
        <v>111094.24367263843</v>
      </c>
      <c r="AL96" s="40">
        <f>INDEX(人口源表!$1:$1048576,MATCH($B96,人口源表!$A:$A,0),MATCH(AL$1,人口源表!$1:$1,0))-INDEX(城镇人口!$1:$1048576,MATCH($B96,城镇人口!$B:$B,0),MATCH(AL$1,城镇人口!$1:$1,0))</f>
        <v>106737.05595277564</v>
      </c>
      <c r="AM96" s="40">
        <f>INDEX(人口源表!$1:$1048576,MATCH($B96,人口源表!$A:$A,0),MATCH(AM$1,人口源表!$1:$1,0))-INDEX(城镇人口!$1:$1048576,MATCH($B96,城镇人口!$B:$B,0),MATCH(AM$1,城镇人口!$1:$1,0))</f>
        <v>102439.0115286943</v>
      </c>
      <c r="AN96" s="40">
        <f>INDEX(人口源表!$1:$1048576,MATCH($B96,人口源表!$A:$A,0),MATCH(AN$1,人口源表!$1:$1,0))-INDEX(城镇人口!$1:$1048576,MATCH($B96,城镇人口!$B:$B,0),MATCH(AN$1,城镇人口!$1:$1,0))</f>
        <v>98199.852820056258</v>
      </c>
      <c r="AO96" s="40">
        <f>INDEX(人口源表!$1:$1048576,MATCH($B96,人口源表!$A:$A,0),MATCH(AO$1,人口源表!$1:$1,0))-INDEX(城镇人口!$1:$1048576,MATCH($B96,城镇人口!$B:$B,0),MATCH(AO$1,城镇人口!$1:$1,0))</f>
        <v>94019.464132277411</v>
      </c>
      <c r="AP96" s="40">
        <f>INDEX(人口源表!$1:$1048576,MATCH($B96,人口源表!$A:$A,0),MATCH(AP$1,人口源表!$1:$1,0))-INDEX(城镇人口!$1:$1048576,MATCH($B96,城镇人口!$B:$B,0),MATCH(AP$1,城镇人口!$1:$1,0))</f>
        <v>89896.969728138181</v>
      </c>
      <c r="AQ96" s="40">
        <f>INDEX(人口源表!$1:$1048576,MATCH($B96,人口源表!$A:$A,0),MATCH(AQ$1,人口源表!$1:$1,0))-INDEX(城镇人口!$1:$1048576,MATCH($B96,城镇人口!$B:$B,0),MATCH(AQ$1,城镇人口!$1:$1,0))</f>
        <v>85831.72483092756</v>
      </c>
      <c r="AR96" s="40">
        <f>INDEX(人口源表!$1:$1048576,MATCH($B96,人口源表!$A:$A,0),MATCH(AR$1,人口源表!$1:$1,0))-INDEX(城镇人口!$1:$1048576,MATCH($B96,城镇人口!$B:$B,0),MATCH(AR$1,城镇人口!$1:$1,0))</f>
        <v>81822.658900085371</v>
      </c>
      <c r="AS96" s="40">
        <f>INDEX(人口源表!$1:$1048576,MATCH($B96,人口源表!$A:$A,0),MATCH(AS$1,人口源表!$1:$1,0))-INDEX(城镇人口!$1:$1048576,MATCH($B96,城镇人口!$B:$B,0),MATCH(AS$1,城镇人口!$1:$1,0))</f>
        <v>77868.64395603002</v>
      </c>
      <c r="AT96" s="40">
        <f>INDEX(人口源表!$1:$1048576,MATCH($B96,人口源表!$A:$A,0),MATCH(AT$1,人口源表!$1:$1,0))-INDEX(城镇人口!$1:$1048576,MATCH($B96,城镇人口!$B:$B,0),MATCH(AT$1,城镇人口!$1:$1,0))</f>
        <v>73968.632792771794</v>
      </c>
      <c r="AU96" s="40">
        <f>INDEX(人口源表!$1:$1048576,MATCH($B96,人口源表!$A:$A,0),MATCH(AU$1,人口源表!$1:$1,0))-INDEX(城镇人口!$1:$1048576,MATCH($B96,城镇人口!$B:$B,0),MATCH(AU$1,城镇人口!$1:$1,0))</f>
        <v>70121.452085348195</v>
      </c>
      <c r="AV96" s="40">
        <f>INDEX(人口源表!$1:$1048576,MATCH($B96,人口源表!$A:$A,0),MATCH(AV$1,人口源表!$1:$1,0))-INDEX(城镇人口!$1:$1048576,MATCH($B96,城镇人口!$B:$B,0),MATCH(AV$1,城镇人口!$1:$1,0))</f>
        <v>66326.124968621298</v>
      </c>
    </row>
    <row r="97" spans="1:48" x14ac:dyDescent="0.15">
      <c r="A97" s="4" t="s">
        <v>866</v>
      </c>
      <c r="B97" s="4" t="s">
        <v>216</v>
      </c>
      <c r="C97" s="34">
        <f>VLOOKUP(B97,'[1]2016省城人口总结（根）'!B:C,2,FALSE)/100</f>
        <v>0.62659999999999993</v>
      </c>
      <c r="D97" s="40">
        <f>INDEX(人口源表!$1:$1048576,MATCH($B97,人口源表!$A:$A,0),MATCH(D$1,人口源表!$1:$1,0))-INDEX(城镇人口!$1:$1048576,MATCH($B97,城镇人口!$B:$B,0),MATCH(D$1,城镇人口!$1:$1,0))</f>
        <v>2313423.0059618969</v>
      </c>
      <c r="E97" s="40">
        <f>INDEX(人口源表!$1:$1048576,MATCH($B97,人口源表!$A:$A,0),MATCH(E$1,人口源表!$1:$1,0))-INDEX(城镇人口!$1:$1048576,MATCH($B97,城镇人口!$B:$B,0),MATCH(E$1,城镇人口!$1:$1,0))</f>
        <v>2256096.7623014124</v>
      </c>
      <c r="F97" s="40">
        <f>INDEX(人口源表!$1:$1048576,MATCH($B97,人口源表!$A:$A,0),MATCH(F$1,人口源表!$1:$1,0))-INDEX(城镇人口!$1:$1048576,MATCH($B97,城镇人口!$B:$B,0),MATCH(F$1,城镇人口!$1:$1,0))</f>
        <v>2195907.1516237925</v>
      </c>
      <c r="G97" s="40">
        <f>INDEX(人口源表!$1:$1048576,MATCH($B97,人口源表!$A:$A,0),MATCH(G$1,人口源表!$1:$1,0))-INDEX(城镇人口!$1:$1048576,MATCH($B97,城镇人口!$B:$B,0),MATCH(G$1,城镇人口!$1:$1,0))</f>
        <v>2248409.8455905253</v>
      </c>
      <c r="H97" s="40">
        <f>INDEX(人口源表!$1:$1048576,MATCH($B97,人口源表!$A:$A,0),MATCH(H$1,人口源表!$1:$1,0))-INDEX(城镇人口!$1:$1048576,MATCH($B97,城镇人口!$B:$B,0),MATCH(H$1,城镇人口!$1:$1,0))</f>
        <v>2183043.1130784294</v>
      </c>
      <c r="I97" s="40">
        <f>INDEX(人口源表!$1:$1048576,MATCH($B97,人口源表!$A:$A,0),MATCH(I$1,人口源表!$1:$1,0))-INDEX(城镇人口!$1:$1048576,MATCH($B97,城镇人口!$B:$B,0),MATCH(I$1,城镇人口!$1:$1,0))</f>
        <v>2146198.4756656429</v>
      </c>
      <c r="J97" s="40">
        <f>INDEX(人口源表!$1:$1048576,MATCH($B97,人口源表!$A:$A,0),MATCH(J$1,人口源表!$1:$1,0))-INDEX(城镇人口!$1:$1048576,MATCH($B97,城镇人口!$B:$B,0),MATCH(J$1,城镇人口!$1:$1,0))</f>
        <v>2107724.6699621556</v>
      </c>
      <c r="K97" s="40">
        <f>INDEX(人口源表!$1:$1048576,MATCH($B97,人口源表!$A:$A,0),MATCH(K$1,人口源表!$1:$1,0))-INDEX(城镇人口!$1:$1048576,MATCH($B97,城镇人口!$B:$B,0),MATCH(K$1,城镇人口!$1:$1,0))</f>
        <v>2067659.2949545207</v>
      </c>
      <c r="L97" s="40">
        <f>INDEX(人口源表!$1:$1048576,MATCH($B97,人口源表!$A:$A,0),MATCH(L$1,人口源表!$1:$1,0))-INDEX(城镇人口!$1:$1048576,MATCH($B97,城镇人口!$B:$B,0),MATCH(L$1,城镇人口!$1:$1,0))</f>
        <v>2026042.7331676157</v>
      </c>
      <c r="M97" s="40">
        <f>INDEX(人口源表!$1:$1048576,MATCH($B97,人口源表!$A:$A,0),MATCH(M$1,人口源表!$1:$1,0))-INDEX(城镇人口!$1:$1048576,MATCH($B97,城镇人口!$B:$B,0),MATCH(M$1,城镇人口!$1:$1,0))</f>
        <v>1982920.7441949872</v>
      </c>
      <c r="N97" s="40">
        <f>INDEX(人口源表!$1:$1048576,MATCH($B97,人口源表!$A:$A,0),MATCH(N$1,人口源表!$1:$1,0))-INDEX(城镇人口!$1:$1048576,MATCH($B97,城镇人口!$B:$B,0),MATCH(N$1,城镇人口!$1:$1,0))</f>
        <v>1938341.7721802397</v>
      </c>
      <c r="O97" s="40">
        <f>INDEX(人口源表!$1:$1048576,MATCH($B97,人口源表!$A:$A,0),MATCH(O$1,人口源表!$1:$1,0))-INDEX(城镇人口!$1:$1048576,MATCH($B97,城镇人口!$B:$B,0),MATCH(O$1,城镇人口!$1:$1,0))</f>
        <v>1892357.6771982126</v>
      </c>
      <c r="P97" s="40">
        <f>INDEX(人口源表!$1:$1048576,MATCH($B97,人口源表!$A:$A,0),MATCH(P$1,人口源表!$1:$1,0))-INDEX(城镇人口!$1:$1048576,MATCH($B97,城镇人口!$B:$B,0),MATCH(P$1,城镇人口!$1:$1,0))</f>
        <v>1845024.3335088193</v>
      </c>
      <c r="Q97" s="40">
        <f>INDEX(人口源表!$1:$1048576,MATCH($B97,人口源表!$A:$A,0),MATCH(Q$1,人口源表!$1:$1,0))-INDEX(城镇人口!$1:$1048576,MATCH($B97,城镇人口!$B:$B,0),MATCH(Q$1,城镇人口!$1:$1,0))</f>
        <v>1796399.6883286182</v>
      </c>
      <c r="R97" s="40">
        <f>INDEX(人口源表!$1:$1048576,MATCH($B97,人口源表!$A:$A,0),MATCH(R$1,人口源表!$1:$1,0))-INDEX(城镇人口!$1:$1048576,MATCH($B97,城镇人口!$B:$B,0),MATCH(R$1,城镇人口!$1:$1,0))</f>
        <v>1746544.9288183907</v>
      </c>
      <c r="S97" s="40">
        <f>INDEX(人口源表!$1:$1048576,MATCH($B97,人口源表!$A:$A,0),MATCH(S$1,人口源表!$1:$1,0))-INDEX(城镇人口!$1:$1048576,MATCH($B97,城镇人口!$B:$B,0),MATCH(S$1,城镇人口!$1:$1,0))</f>
        <v>1720421.6809871383</v>
      </c>
      <c r="T97" s="40">
        <f>INDEX(人口源表!$1:$1048576,MATCH($B97,人口源表!$A:$A,0),MATCH(T$1,人口源表!$1:$1,0))-INDEX(城镇人口!$1:$1048576,MATCH($B97,城镇人口!$B:$B,0),MATCH(T$1,城镇人口!$1:$1,0))</f>
        <v>1693515.4389457842</v>
      </c>
      <c r="U97" s="40">
        <f>INDEX(人口源表!$1:$1048576,MATCH($B97,人口源表!$A:$A,0),MATCH(U$1,人口源表!$1:$1,0))-INDEX(城镇人口!$1:$1048576,MATCH($B97,城镇人口!$B:$B,0),MATCH(U$1,城镇人口!$1:$1,0))</f>
        <v>1665865.8946504071</v>
      </c>
      <c r="V97" s="40">
        <f>INDEX(人口源表!$1:$1048576,MATCH($B97,人口源表!$A:$A,0),MATCH(V$1,人口源表!$1:$1,0))-INDEX(城镇人口!$1:$1048576,MATCH($B97,城镇人口!$B:$B,0),MATCH(V$1,城镇人口!$1:$1,0))</f>
        <v>1637515.1817875681</v>
      </c>
      <c r="W97" s="40">
        <f>INDEX(人口源表!$1:$1048576,MATCH($B97,人口源表!$A:$A,0),MATCH(W$1,人口源表!$1:$1,0))-INDEX(城镇人口!$1:$1048576,MATCH($B97,城镇人口!$B:$B,0),MATCH(W$1,城镇人口!$1:$1,0))</f>
        <v>1608505.9778441284</v>
      </c>
      <c r="X97" s="40">
        <f>INDEX(人口源表!$1:$1048576,MATCH($B97,人口源表!$A:$A,0),MATCH(X$1,人口源表!$1:$1,0))-INDEX(城镇人口!$1:$1048576,MATCH($B97,城镇人口!$B:$B,0),MATCH(X$1,城镇人口!$1:$1,0))</f>
        <v>1578882.606849324</v>
      </c>
      <c r="Y97" s="40">
        <f>INDEX(人口源表!$1:$1048576,MATCH($B97,人口源表!$A:$A,0),MATCH(Y$1,人口源表!$1:$1,0))-INDEX(城镇人口!$1:$1048576,MATCH($B97,城镇人口!$B:$B,0),MATCH(Y$1,城镇人口!$1:$1,0))</f>
        <v>1548690.1607051436</v>
      </c>
      <c r="Z97" s="40">
        <f>INDEX(人口源表!$1:$1048576,MATCH($B97,人口源表!$A:$A,0),MATCH(Z$1,人口源表!$1:$1,0))-INDEX(城镇人口!$1:$1048576,MATCH($B97,城镇人口!$B:$B,0),MATCH(Z$1,城镇人口!$1:$1,0))</f>
        <v>1517974.8338005552</v>
      </c>
      <c r="AA97" s="40">
        <f>INDEX(人口源表!$1:$1048576,MATCH($B97,人口源表!$A:$A,0),MATCH(AA$1,人口源表!$1:$1,0))-INDEX(城镇人口!$1:$1048576,MATCH($B97,城镇人口!$B:$B,0),MATCH(AA$1,城镇人口!$1:$1,0))</f>
        <v>1486783.5329681691</v>
      </c>
      <c r="AB97" s="40">
        <f>INDEX(人口源表!$1:$1048576,MATCH($B97,人口源表!$A:$A,0),MATCH(AB$1,人口源表!$1:$1,0))-INDEX(城镇人口!$1:$1048576,MATCH($B97,城镇人口!$B:$B,0),MATCH(AB$1,城镇人口!$1:$1,0))</f>
        <v>1455163.5082530398</v>
      </c>
      <c r="AC97" s="40">
        <f>INDEX(人口源表!$1:$1048576,MATCH($B97,人口源表!$A:$A,0),MATCH(AC$1,人口源表!$1:$1,0))-INDEX(城镇人口!$1:$1048576,MATCH($B97,城镇人口!$B:$B,0),MATCH(AC$1,城镇人口!$1:$1,0))</f>
        <v>1429418.3219436565</v>
      </c>
      <c r="AD97" s="40">
        <f>INDEX(人口源表!$1:$1048576,MATCH($B97,人口源表!$A:$A,0),MATCH(AD$1,人口源表!$1:$1,0))-INDEX(城镇人口!$1:$1048576,MATCH($B97,城镇人口!$B:$B,0),MATCH(AD$1,城镇人口!$1:$1,0))</f>
        <v>1403334.4296179982</v>
      </c>
      <c r="AE97" s="40">
        <f>INDEX(人口源表!$1:$1048576,MATCH($B97,人口源表!$A:$A,0),MATCH(AE$1,人口源表!$1:$1,0))-INDEX(城镇人口!$1:$1048576,MATCH($B97,城镇人口!$B:$B,0),MATCH(AE$1,城镇人口!$1:$1,0))</f>
        <v>1376954.4934001798</v>
      </c>
      <c r="AF97" s="40">
        <f>INDEX(人口源表!$1:$1048576,MATCH($B97,人口源表!$A:$A,0),MATCH(AF$1,人口源表!$1:$1,0))-INDEX(城镇人口!$1:$1048576,MATCH($B97,城镇人口!$B:$B,0),MATCH(AF$1,城镇人口!$1:$1,0))</f>
        <v>1350321.0356143555</v>
      </c>
      <c r="AG97" s="40">
        <f>INDEX(人口源表!$1:$1048576,MATCH($B97,人口源表!$A:$A,0),MATCH(AG$1,人口源表!$1:$1,0))-INDEX(城镇人口!$1:$1048576,MATCH($B97,城镇人口!$B:$B,0),MATCH(AG$1,城镇人口!$1:$1,0))</f>
        <v>1323476.7664084006</v>
      </c>
      <c r="AH97" s="40">
        <f>INDEX(人口源表!$1:$1048576,MATCH($B97,人口源表!$A:$A,0),MATCH(AH$1,人口源表!$1:$1,0))-INDEX(城镇人口!$1:$1048576,MATCH($B97,城镇人口!$B:$B,0),MATCH(AH$1,城镇人口!$1:$1,0))</f>
        <v>1296464.8745627347</v>
      </c>
      <c r="AI97" s="40">
        <f>INDEX(人口源表!$1:$1048576,MATCH($B97,人口源表!$A:$A,0),MATCH(AI$1,人口源表!$1:$1,0))-INDEX(城镇人口!$1:$1048576,MATCH($B97,城镇人口!$B:$B,0),MATCH(AI$1,城镇人口!$1:$1,0))</f>
        <v>1269328.0756933279</v>
      </c>
      <c r="AJ97" s="40">
        <f>INDEX(人口源表!$1:$1048576,MATCH($B97,人口源表!$A:$A,0),MATCH(AJ$1,人口源表!$1:$1,0))-INDEX(城镇人口!$1:$1048576,MATCH($B97,城镇人口!$B:$B,0),MATCH(AJ$1,城镇人口!$1:$1,0))</f>
        <v>1242109.3141106674</v>
      </c>
      <c r="AK97" s="40">
        <f>INDEX(人口源表!$1:$1048576,MATCH($B97,人口源表!$A:$A,0),MATCH(AK$1,人口源表!$1:$1,0))-INDEX(城镇人口!$1:$1048576,MATCH($B97,城镇人口!$B:$B,0),MATCH(AK$1,城镇人口!$1:$1,0))</f>
        <v>1214850.8323537763</v>
      </c>
      <c r="AL97" s="40">
        <f>INDEX(人口源表!$1:$1048576,MATCH($B97,人口源表!$A:$A,0),MATCH(AL$1,人口源表!$1:$1,0))-INDEX(城镇人口!$1:$1048576,MATCH($B97,城镇人口!$B:$B,0),MATCH(AL$1,城镇人口!$1:$1,0))</f>
        <v>1187594.8464232525</v>
      </c>
      <c r="AM97" s="40">
        <f>INDEX(人口源表!$1:$1048576,MATCH($B97,人口源表!$A:$A,0),MATCH(AM$1,人口源表!$1:$1,0))-INDEX(城镇人口!$1:$1048576,MATCH($B97,城镇人口!$B:$B,0),MATCH(AM$1,城镇人口!$1:$1,0))</f>
        <v>1160383.2030779002</v>
      </c>
      <c r="AN97" s="40">
        <f>INDEX(人口源表!$1:$1048576,MATCH($B97,人口源表!$A:$A,0),MATCH(AN$1,人口源表!$1:$1,0))-INDEX(城镇人口!$1:$1048576,MATCH($B97,城镇人口!$B:$B,0),MATCH(AN$1,城镇人口!$1:$1,0))</f>
        <v>1133256.310976848</v>
      </c>
      <c r="AO97" s="40">
        <f>INDEX(人口源表!$1:$1048576,MATCH($B97,人口源表!$A:$A,0),MATCH(AO$1,人口源表!$1:$1,0))-INDEX(城镇人口!$1:$1048576,MATCH($B97,城镇人口!$B:$B,0),MATCH(AO$1,城镇人口!$1:$1,0))</f>
        <v>1106254.7193163102</v>
      </c>
      <c r="AP97" s="40">
        <f>INDEX(人口源表!$1:$1048576,MATCH($B97,人口源表!$A:$A,0),MATCH(AP$1,人口源表!$1:$1,0))-INDEX(城镇人口!$1:$1048576,MATCH($B97,城镇人口!$B:$B,0),MATCH(AP$1,城镇人口!$1:$1,0))</f>
        <v>1079417.6565123787</v>
      </c>
      <c r="AQ97" s="40">
        <f>INDEX(人口源表!$1:$1048576,MATCH($B97,人口源表!$A:$A,0),MATCH(AQ$1,人口源表!$1:$1,0))-INDEX(城镇人口!$1:$1048576,MATCH($B97,城镇人口!$B:$B,0),MATCH(AQ$1,城镇人口!$1:$1,0))</f>
        <v>1052783.1082552662</v>
      </c>
      <c r="AR97" s="40">
        <f>INDEX(人口源表!$1:$1048576,MATCH($B97,人口源表!$A:$A,0),MATCH(AR$1,人口源表!$1:$1,0))-INDEX(城镇人口!$1:$1048576,MATCH($B97,城镇人口!$B:$B,0),MATCH(AR$1,城镇人口!$1:$1,0))</f>
        <v>1026388.0492567057</v>
      </c>
      <c r="AS97" s="40">
        <f>INDEX(人口源表!$1:$1048576,MATCH($B97,人口源表!$A:$A,0),MATCH(AS$1,人口源表!$1:$1,0))-INDEX(城镇人口!$1:$1048576,MATCH($B97,城镇人口!$B:$B,0),MATCH(AS$1,城镇人口!$1:$1,0))</f>
        <v>1000268.636379377</v>
      </c>
      <c r="AT97" s="40">
        <f>INDEX(人口源表!$1:$1048576,MATCH($B97,人口源表!$A:$A,0),MATCH(AT$1,人口源表!$1:$1,0))-INDEX(城镇人口!$1:$1048576,MATCH($B97,城镇人口!$B:$B,0),MATCH(AT$1,城镇人口!$1:$1,0))</f>
        <v>974458.69152582064</v>
      </c>
      <c r="AU97" s="40">
        <f>INDEX(人口源表!$1:$1048576,MATCH($B97,人口源表!$A:$A,0),MATCH(AU$1,人口源表!$1:$1,0))-INDEX(城镇人口!$1:$1048576,MATCH($B97,城镇人口!$B:$B,0),MATCH(AU$1,城镇人口!$1:$1,0))</f>
        <v>948991.1208254192</v>
      </c>
      <c r="AV97" s="40">
        <f>INDEX(人口源表!$1:$1048576,MATCH($B97,人口源表!$A:$A,0),MATCH(AV$1,人口源表!$1:$1,0))-INDEX(城镇人口!$1:$1048576,MATCH($B97,城镇人口!$B:$B,0),MATCH(AV$1,城镇人口!$1:$1,0))</f>
        <v>923896.75077285618</v>
      </c>
    </row>
    <row r="98" spans="1:48" x14ac:dyDescent="0.15">
      <c r="A98" s="4" t="s">
        <v>866</v>
      </c>
      <c r="B98" s="4" t="s">
        <v>218</v>
      </c>
      <c r="C98" s="34">
        <f>VLOOKUP(B98,'[1]2016省城人口总结（根）'!B:C,2,FALSE)/100</f>
        <v>0.59360000000000002</v>
      </c>
      <c r="D98" s="40">
        <f>INDEX(人口源表!$1:$1048576,MATCH($B98,人口源表!$A:$A,0),MATCH(D$1,人口源表!$1:$1,0))-INDEX(城镇人口!$1:$1048576,MATCH($B98,城镇人口!$B:$B,0),MATCH(D$1,城镇人口!$1:$1,0))</f>
        <v>877413.07095465506</v>
      </c>
      <c r="E98" s="40">
        <f>INDEX(人口源表!$1:$1048576,MATCH($B98,人口源表!$A:$A,0),MATCH(E$1,人口源表!$1:$1,0))-INDEX(城镇人口!$1:$1048576,MATCH($B98,城镇人口!$B:$B,0),MATCH(E$1,城镇人口!$1:$1,0))</f>
        <v>856639.63347340119</v>
      </c>
      <c r="F98" s="40">
        <f>INDEX(人口源表!$1:$1048576,MATCH($B98,人口源表!$A:$A,0),MATCH(F$1,人口源表!$1:$1,0))-INDEX(城镇人口!$1:$1048576,MATCH($B98,城镇人口!$B:$B,0),MATCH(F$1,城镇人口!$1:$1,0))</f>
        <v>835081.16532176104</v>
      </c>
      <c r="G98" s="40">
        <f>INDEX(人口源表!$1:$1048576,MATCH($B98,人口源表!$A:$A,0),MATCH(G$1,人口源表!$1:$1,0))-INDEX(城镇人口!$1:$1048576,MATCH($B98,城镇人口!$B:$B,0),MATCH(G$1,城镇人口!$1:$1,0))</f>
        <v>941669.9002936834</v>
      </c>
      <c r="H98" s="40">
        <f>INDEX(人口源表!$1:$1048576,MATCH($B98,人口源表!$A:$A,0),MATCH(H$1,人口源表!$1:$1,0))-INDEX(城镇人口!$1:$1048576,MATCH($B98,城镇人口!$B:$B,0),MATCH(H$1,城镇人口!$1:$1,0))</f>
        <v>914967.65831818525</v>
      </c>
      <c r="I98" s="40">
        <f>INDEX(人口源表!$1:$1048576,MATCH($B98,人口源表!$A:$A,0),MATCH(I$1,人口源表!$1:$1,0))-INDEX(城镇人口!$1:$1048576,MATCH($B98,城镇人口!$B:$B,0),MATCH(I$1,城镇人口!$1:$1,0))</f>
        <v>899156.63206041278</v>
      </c>
      <c r="J98" s="40">
        <f>INDEX(人口源表!$1:$1048576,MATCH($B98,人口源表!$A:$A,0),MATCH(J$1,人口源表!$1:$1,0))-INDEX(城镇人口!$1:$1048576,MATCH($B98,城镇人口!$B:$B,0),MATCH(J$1,城镇人口!$1:$1,0))</f>
        <v>883291.67124115233</v>
      </c>
      <c r="K98" s="40">
        <f>INDEX(人口源表!$1:$1048576,MATCH($B98,人口源表!$A:$A,0),MATCH(K$1,人口源表!$1:$1,0))-INDEX(城镇人口!$1:$1048576,MATCH($B98,城镇人口!$B:$B,0),MATCH(K$1,城镇人口!$1:$1,0))</f>
        <v>867303.56211598031</v>
      </c>
      <c r="L98" s="40">
        <f>INDEX(人口源表!$1:$1048576,MATCH($B98,人口源表!$A:$A,0),MATCH(L$1,人口源表!$1:$1,0))-INDEX(城镇人口!$1:$1048576,MATCH($B98,城镇人口!$B:$B,0),MATCH(L$1,城镇人口!$1:$1,0))</f>
        <v>851132.36071356456</v>
      </c>
      <c r="M98" s="40">
        <f>INDEX(人口源表!$1:$1048576,MATCH($B98,人口源表!$A:$A,0),MATCH(M$1,人口源表!$1:$1,0))-INDEX(城镇人口!$1:$1048576,MATCH($B98,城镇人口!$B:$B,0),MATCH(M$1,城镇人口!$1:$1,0))</f>
        <v>834726.71197453584</v>
      </c>
      <c r="N98" s="40">
        <f>INDEX(人口源表!$1:$1048576,MATCH($B98,人口源表!$A:$A,0),MATCH(N$1,人口源表!$1:$1,0))-INDEX(城镇人口!$1:$1048576,MATCH($B98,城镇人口!$B:$B,0),MATCH(N$1,城镇人口!$1:$1,0))</f>
        <v>818042.21966681397</v>
      </c>
      <c r="O98" s="40">
        <f>INDEX(人口源表!$1:$1048576,MATCH($B98,人口源表!$A:$A,0),MATCH(O$1,人口源表!$1:$1,0))-INDEX(城镇人口!$1:$1048576,MATCH($B98,城镇人口!$B:$B,0),MATCH(O$1,城镇人口!$1:$1,0))</f>
        <v>801042.20131175313</v>
      </c>
      <c r="P98" s="40">
        <f>INDEX(人口源表!$1:$1048576,MATCH($B98,人口源表!$A:$A,0),MATCH(P$1,人口源表!$1:$1,0))-INDEX(城镇人口!$1:$1048576,MATCH($B98,城镇人口!$B:$B,0),MATCH(P$1,城镇人口!$1:$1,0))</f>
        <v>783698.00112775271</v>
      </c>
      <c r="Q98" s="40">
        <f>INDEX(人口源表!$1:$1048576,MATCH($B98,人口源表!$A:$A,0),MATCH(Q$1,人口源表!$1:$1,0))-INDEX(城镇人口!$1:$1048576,MATCH($B98,城镇人口!$B:$B,0),MATCH(Q$1,城镇人口!$1:$1,0))</f>
        <v>765987.0718378392</v>
      </c>
      <c r="R98" s="40">
        <f>INDEX(人口源表!$1:$1048576,MATCH($B98,人口源表!$A:$A,0),MATCH(R$1,人口源表!$1:$1,0))-INDEX(城镇人口!$1:$1048576,MATCH($B98,城镇人口!$B:$B,0),MATCH(R$1,城镇人口!$1:$1,0))</f>
        <v>747894.23744836659</v>
      </c>
      <c r="S98" s="40">
        <f>INDEX(人口源表!$1:$1048576,MATCH($B98,人口源表!$A:$A,0),MATCH(S$1,人口源表!$1:$1,0))-INDEX(城镇人口!$1:$1048576,MATCH($B98,城镇人口!$B:$B,0),MATCH(S$1,城镇人口!$1:$1,0))</f>
        <v>738186.17804612755</v>
      </c>
      <c r="T98" s="40">
        <f>INDEX(人口源表!$1:$1048576,MATCH($B98,人口源表!$A:$A,0),MATCH(T$1,人口源表!$1:$1,0))-INDEX(城镇人口!$1:$1048576,MATCH($B98,城镇人口!$B:$B,0),MATCH(T$1,城镇人口!$1:$1,0))</f>
        <v>728186.56219128054</v>
      </c>
      <c r="U98" s="40">
        <f>INDEX(人口源表!$1:$1048576,MATCH($B98,人口源表!$A:$A,0),MATCH(U$1,人口源表!$1:$1,0))-INDEX(城镇人口!$1:$1048576,MATCH($B98,城镇人口!$B:$B,0),MATCH(U$1,城镇人口!$1:$1,0))</f>
        <v>717888.17674495163</v>
      </c>
      <c r="V98" s="40">
        <f>INDEX(人口源表!$1:$1048576,MATCH($B98,人口源表!$A:$A,0),MATCH(V$1,人口源表!$1:$1,0))-INDEX(城镇人口!$1:$1048576,MATCH($B98,城镇人口!$B:$B,0),MATCH(V$1,城镇人口!$1:$1,0))</f>
        <v>707287.87538552587</v>
      </c>
      <c r="W98" s="40">
        <f>INDEX(人口源表!$1:$1048576,MATCH($B98,人口源表!$A:$A,0),MATCH(W$1,人口源表!$1:$1,0))-INDEX(城镇人口!$1:$1048576,MATCH($B98,城镇人口!$B:$B,0),MATCH(W$1,城镇人口!$1:$1,0))</f>
        <v>696387.2355754415</v>
      </c>
      <c r="X98" s="40">
        <f>INDEX(人口源表!$1:$1048576,MATCH($B98,人口源表!$A:$A,0),MATCH(X$1,人口源表!$1:$1,0))-INDEX(城镇人口!$1:$1048576,MATCH($B98,城镇人口!$B:$B,0),MATCH(X$1,城镇人口!$1:$1,0))</f>
        <v>685190.65301526897</v>
      </c>
      <c r="Y98" s="40">
        <f>INDEX(人口源表!$1:$1048576,MATCH($B98,人口源表!$A:$A,0),MATCH(Y$1,人口源表!$1:$1,0))-INDEX(城镇人口!$1:$1048576,MATCH($B98,城镇人口!$B:$B,0),MATCH(Y$1,城镇人口!$1:$1,0))</f>
        <v>673707.1193442496</v>
      </c>
      <c r="Z98" s="40">
        <f>INDEX(人口源表!$1:$1048576,MATCH($B98,人口源表!$A:$A,0),MATCH(Z$1,人口源表!$1:$1,0))-INDEX(城镇人口!$1:$1048576,MATCH($B98,城镇人口!$B:$B,0),MATCH(Z$1,城镇人口!$1:$1,0))</f>
        <v>661948.33558426448</v>
      </c>
      <c r="AA98" s="40">
        <f>INDEX(人口源表!$1:$1048576,MATCH($B98,人口源表!$A:$A,0),MATCH(AA$1,人口源表!$1:$1,0))-INDEX(城镇人口!$1:$1048576,MATCH($B98,城镇人口!$B:$B,0),MATCH(AA$1,城镇人口!$1:$1,0))</f>
        <v>649929.88247811166</v>
      </c>
      <c r="AB98" s="40">
        <f>INDEX(人口源表!$1:$1048576,MATCH($B98,人口源表!$A:$A,0),MATCH(AB$1,人口源表!$1:$1,0))-INDEX(城镇人口!$1:$1048576,MATCH($B98,城镇人口!$B:$B,0),MATCH(AB$1,城镇人口!$1:$1,0))</f>
        <v>637670.1771260635</v>
      </c>
      <c r="AC98" s="40">
        <f>INDEX(人口源表!$1:$1048576,MATCH($B98,人口源表!$A:$A,0),MATCH(AC$1,人口源表!$1:$1,0))-INDEX(城镇人口!$1:$1048576,MATCH($B98,城镇人口!$B:$B,0),MATCH(AC$1,城镇人口!$1:$1,0))</f>
        <v>627379.1496528862</v>
      </c>
      <c r="AD98" s="40">
        <f>INDEX(人口源表!$1:$1048576,MATCH($B98,人口源表!$A:$A,0),MATCH(AD$1,人口源表!$1:$1,0))-INDEX(城镇人口!$1:$1048576,MATCH($B98,城镇人口!$B:$B,0),MATCH(AD$1,城镇人口!$1:$1,0))</f>
        <v>616884.48461243627</v>
      </c>
      <c r="AE98" s="40">
        <f>INDEX(人口源表!$1:$1048576,MATCH($B98,人口源表!$A:$A,0),MATCH(AE$1,人口源表!$1:$1,0))-INDEX(城镇人口!$1:$1048576,MATCH($B98,城镇人口!$B:$B,0),MATCH(AE$1,城镇人口!$1:$1,0))</f>
        <v>606208.81209371029</v>
      </c>
      <c r="AF98" s="40">
        <f>INDEX(人口源表!$1:$1048576,MATCH($B98,人口源表!$A:$A,0),MATCH(AF$1,人口源表!$1:$1,0))-INDEX(城镇人口!$1:$1048576,MATCH($B98,城镇人口!$B:$B,0),MATCH(AF$1,城镇人口!$1:$1,0))</f>
        <v>595378.48308499157</v>
      </c>
      <c r="AG98" s="40">
        <f>INDEX(人口源表!$1:$1048576,MATCH($B98,人口源表!$A:$A,0),MATCH(AG$1,人口源表!$1:$1,0))-INDEX(城镇人口!$1:$1048576,MATCH($B98,城镇人口!$B:$B,0),MATCH(AG$1,城镇人口!$1:$1,0))</f>
        <v>584420.83769944776</v>
      </c>
      <c r="AH98" s="40">
        <f>INDEX(人口源表!$1:$1048576,MATCH($B98,人口源表!$A:$A,0),MATCH(AH$1,人口源表!$1:$1,0))-INDEX(城镇人口!$1:$1048576,MATCH($B98,城镇人口!$B:$B,0),MATCH(AH$1,城镇人口!$1:$1,0))</f>
        <v>573366.31107553816</v>
      </c>
      <c r="AI98" s="40">
        <f>INDEX(人口源表!$1:$1048576,MATCH($B98,人口源表!$A:$A,0),MATCH(AI$1,人口源表!$1:$1,0))-INDEX(城镇人口!$1:$1048576,MATCH($B98,城镇人口!$B:$B,0),MATCH(AI$1,城镇人口!$1:$1,0))</f>
        <v>562246.01108640851</v>
      </c>
      <c r="AJ98" s="40">
        <f>INDEX(人口源表!$1:$1048576,MATCH($B98,人口源表!$A:$A,0),MATCH(AJ$1,人口源表!$1:$1,0))-INDEX(城镇人口!$1:$1048576,MATCH($B98,城镇人口!$B:$B,0),MATCH(AJ$1,城镇人口!$1:$1,0))</f>
        <v>551093.76963272667</v>
      </c>
      <c r="AK98" s="40">
        <f>INDEX(人口源表!$1:$1048576,MATCH($B98,人口源表!$A:$A,0),MATCH(AK$1,人口源表!$1:$1,0))-INDEX(城镇人口!$1:$1048576,MATCH($B98,城镇人口!$B:$B,0),MATCH(AK$1,城镇人口!$1:$1,0))</f>
        <v>539944.24200299196</v>
      </c>
      <c r="AL98" s="40">
        <f>INDEX(人口源表!$1:$1048576,MATCH($B98,人口源表!$A:$A,0),MATCH(AL$1,人口源表!$1:$1,0))-INDEX(城镇人口!$1:$1048576,MATCH($B98,城镇人口!$B:$B,0),MATCH(AL$1,城镇人口!$1:$1,0))</f>
        <v>528833.46809720807</v>
      </c>
      <c r="AM98" s="40">
        <f>INDEX(人口源表!$1:$1048576,MATCH($B98,人口源表!$A:$A,0),MATCH(AM$1,人口源表!$1:$1,0))-INDEX(城镇人口!$1:$1048576,MATCH($B98,城镇人口!$B:$B,0),MATCH(AM$1,城镇人口!$1:$1,0))</f>
        <v>517798.91715581203</v>
      </c>
      <c r="AN98" s="40">
        <f>INDEX(人口源表!$1:$1048576,MATCH($B98,人口源表!$A:$A,0),MATCH(AN$1,人口源表!$1:$1,0))-INDEX(城镇人口!$1:$1048576,MATCH($B98,城镇人口!$B:$B,0),MATCH(AN$1,城镇人口!$1:$1,0))</f>
        <v>506878.82726741862</v>
      </c>
      <c r="AO98" s="40">
        <f>INDEX(人口源表!$1:$1048576,MATCH($B98,人口源表!$A:$A,0),MATCH(AO$1,人口源表!$1:$1,0))-INDEX(城镇人口!$1:$1048576,MATCH($B98,城镇人口!$B:$B,0),MATCH(AO$1,城镇人口!$1:$1,0))</f>
        <v>496112.02890014532</v>
      </c>
      <c r="AP98" s="40">
        <f>INDEX(人口源表!$1:$1048576,MATCH($B98,人口源表!$A:$A,0),MATCH(AP$1,人口源表!$1:$1,0))-INDEX(城镇人口!$1:$1048576,MATCH($B98,城镇人口!$B:$B,0),MATCH(AP$1,城镇人口!$1:$1,0))</f>
        <v>485537.98926291545</v>
      </c>
      <c r="AQ98" s="40">
        <f>INDEX(人口源表!$1:$1048576,MATCH($B98,人口源表!$A:$A,0),MATCH(AQ$1,人口源表!$1:$1,0))-INDEX(城镇人口!$1:$1048576,MATCH($B98,城镇人口!$B:$B,0),MATCH(AQ$1,城镇人口!$1:$1,0))</f>
        <v>475196.83713401388</v>
      </c>
      <c r="AR98" s="40">
        <f>INDEX(人口源表!$1:$1048576,MATCH($B98,人口源表!$A:$A,0),MATCH(AR$1,人口源表!$1:$1,0))-INDEX(城镇人口!$1:$1048576,MATCH($B98,城镇人口!$B:$B,0),MATCH(AR$1,城镇人口!$1:$1,0))</f>
        <v>465128.28344719089</v>
      </c>
      <c r="AS98" s="40">
        <f>INDEX(人口源表!$1:$1048576,MATCH($B98,人口源表!$A:$A,0),MATCH(AS$1,人口源表!$1:$1,0))-INDEX(城镇人口!$1:$1048576,MATCH($B98,城镇人口!$B:$B,0),MATCH(AS$1,城镇人口!$1:$1,0))</f>
        <v>455372.53587646759</v>
      </c>
      <c r="AT98" s="40">
        <f>INDEX(人口源表!$1:$1048576,MATCH($B98,人口源表!$A:$A,0),MATCH(AT$1,人口源表!$1:$1,0))-INDEX(城镇人口!$1:$1048576,MATCH($B98,城镇人口!$B:$B,0),MATCH(AT$1,城镇人口!$1:$1,0))</f>
        <v>445969.43503374187</v>
      </c>
      <c r="AU98" s="40">
        <f>INDEX(人口源表!$1:$1048576,MATCH($B98,人口源表!$A:$A,0),MATCH(AU$1,人口源表!$1:$1,0))-INDEX(城镇人口!$1:$1048576,MATCH($B98,城镇人口!$B:$B,0),MATCH(AU$1,城镇人口!$1:$1,0))</f>
        <v>436958.4736951571</v>
      </c>
      <c r="AV98" s="40">
        <f>INDEX(人口源表!$1:$1048576,MATCH($B98,人口源表!$A:$A,0),MATCH(AV$1,人口源表!$1:$1,0))-INDEX(城镇人口!$1:$1048576,MATCH($B98,城镇人口!$B:$B,0),MATCH(AV$1,城镇人口!$1:$1,0))</f>
        <v>428378.38604125986</v>
      </c>
    </row>
    <row r="99" spans="1:48" x14ac:dyDescent="0.15">
      <c r="A99" s="4" t="s">
        <v>867</v>
      </c>
      <c r="B99" s="4" t="s">
        <v>220</v>
      </c>
      <c r="C99" s="34">
        <f>VLOOKUP(B99,'[1]2016省城人口总结（根）'!B:C,2,FALSE)/100</f>
        <v>0.73860000000000003</v>
      </c>
      <c r="D99" s="40">
        <f>INDEX(人口源表!$1:$1048576,MATCH($B99,人口源表!$A:$A,0),MATCH(D$1,人口源表!$1:$1,0))-INDEX(城镇人口!$1:$1048576,MATCH($B99,城镇人口!$B:$B,0),MATCH(D$1,城镇人口!$1:$1,0))</f>
        <v>2043340.7038320731</v>
      </c>
      <c r="E99" s="40">
        <f>INDEX(人口源表!$1:$1048576,MATCH($B99,人口源表!$A:$A,0),MATCH(E$1,人口源表!$1:$1,0))-INDEX(城镇人口!$1:$1048576,MATCH($B99,城镇人口!$B:$B,0),MATCH(E$1,城镇人口!$1:$1,0))</f>
        <v>1958576.9875259073</v>
      </c>
      <c r="F99" s="40">
        <f>INDEX(人口源表!$1:$1048576,MATCH($B99,人口源表!$A:$A,0),MATCH(F$1,人口源表!$1:$1,0))-INDEX(城镇人口!$1:$1048576,MATCH($B99,城镇人口!$B:$B,0),MATCH(F$1,城镇人口!$1:$1,0))</f>
        <v>1869927.5244054217</v>
      </c>
      <c r="G99" s="40">
        <f>INDEX(人口源表!$1:$1048576,MATCH($B99,人口源表!$A:$A,0),MATCH(G$1,人口源表!$1:$1,0))-INDEX(城镇人口!$1:$1048576,MATCH($B99,城镇人口!$B:$B,0),MATCH(G$1,城镇人口!$1:$1,0))</f>
        <v>2068132.1931284405</v>
      </c>
      <c r="H99" s="40">
        <f>INDEX(人口源表!$1:$1048576,MATCH($B99,人口源表!$A:$A,0),MATCH(H$1,人口源表!$1:$1,0))-INDEX(城镇人口!$1:$1048576,MATCH($B99,城镇人口!$B:$B,0),MATCH(H$1,城镇人口!$1:$1,0))</f>
        <v>1965997.27003075</v>
      </c>
      <c r="I99" s="40">
        <f>INDEX(人口源表!$1:$1048576,MATCH($B99,人口源表!$A:$A,0),MATCH(I$1,人口源表!$1:$1,0))-INDEX(城镇人口!$1:$1048576,MATCH($B99,城镇人口!$B:$B,0),MATCH(I$1,城镇人口!$1:$1,0))</f>
        <v>1909356.2933144728</v>
      </c>
      <c r="J99" s="40">
        <f>INDEX(人口源表!$1:$1048576,MATCH($B99,人口源表!$A:$A,0),MATCH(J$1,人口源表!$1:$1,0))-INDEX(城镇人口!$1:$1048576,MATCH($B99,城镇人口!$B:$B,0),MATCH(J$1,城镇人口!$1:$1,0))</f>
        <v>1848552.4506285908</v>
      </c>
      <c r="K99" s="40">
        <f>INDEX(人口源表!$1:$1048576,MATCH($B99,人口源表!$A:$A,0),MATCH(K$1,人口源表!$1:$1,0))-INDEX(城镇人口!$1:$1048576,MATCH($B99,城镇人口!$B:$B,0),MATCH(K$1,城镇人口!$1:$1,0))</f>
        <v>1783922.7580186985</v>
      </c>
      <c r="L99" s="40">
        <f>INDEX(人口源表!$1:$1048576,MATCH($B99,人口源表!$A:$A,0),MATCH(L$1,人口源表!$1:$1,0))-INDEX(城镇人口!$1:$1048576,MATCH($B99,城镇人口!$B:$B,0),MATCH(L$1,城镇人口!$1:$1,0))</f>
        <v>1715787.1105517605</v>
      </c>
      <c r="M99" s="40">
        <f>INDEX(人口源表!$1:$1048576,MATCH($B99,人口源表!$A:$A,0),MATCH(M$1,人口源表!$1:$1,0))-INDEX(城镇人口!$1:$1048576,MATCH($B99,城镇人口!$B:$B,0),MATCH(M$1,城镇人口!$1:$1,0))</f>
        <v>1644447.8214741386</v>
      </c>
      <c r="N99" s="40">
        <f>INDEX(人口源表!$1:$1048576,MATCH($B99,人口源表!$A:$A,0),MATCH(N$1,人口源表!$1:$1,0))-INDEX(城镇人口!$1:$1048576,MATCH($B99,城镇人口!$B:$B,0),MATCH(N$1,城镇人口!$1:$1,0))</f>
        <v>1570190.3381933384</v>
      </c>
      <c r="O99" s="40">
        <f>INDEX(人口源表!$1:$1048576,MATCH($B99,人口源表!$A:$A,0),MATCH(O$1,人口源表!$1:$1,0))-INDEX(城镇人口!$1:$1048576,MATCH($B99,城镇人口!$B:$B,0),MATCH(O$1,城镇人口!$1:$1,0))</f>
        <v>1493283.5673053674</v>
      </c>
      <c r="P99" s="40">
        <f>INDEX(人口源表!$1:$1048576,MATCH($B99,人口源表!$A:$A,0),MATCH(P$1,人口源表!$1:$1,0))-INDEX(城镇人口!$1:$1048576,MATCH($B99,城镇人口!$B:$B,0),MATCH(P$1,城镇人口!$1:$1,0))</f>
        <v>1413980.3572673872</v>
      </c>
      <c r="Q99" s="40">
        <f>INDEX(人口源表!$1:$1048576,MATCH($B99,人口源表!$A:$A,0),MATCH(Q$1,人口源表!$1:$1,0))-INDEX(城镇人口!$1:$1048576,MATCH($B99,城镇人口!$B:$B,0),MATCH(Q$1,城镇人口!$1:$1,0))</f>
        <v>1332517.5359102935</v>
      </c>
      <c r="R99" s="40">
        <f>INDEX(人口源表!$1:$1048576,MATCH($B99,人口源表!$A:$A,0),MATCH(R$1,人口源表!$1:$1,0))-INDEX(城镇人口!$1:$1048576,MATCH($B99,城镇人口!$B:$B,0),MATCH(R$1,城镇人口!$1:$1,0))</f>
        <v>1249116.191531131</v>
      </c>
      <c r="S99" s="40">
        <f>INDEX(人口源表!$1:$1048576,MATCH($B99,人口源表!$A:$A,0),MATCH(S$1,人口源表!$1:$1,0))-INDEX(城镇人口!$1:$1048576,MATCH($B99,城镇人口!$B:$B,0),MATCH(S$1,城镇人口!$1:$1,0))</f>
        <v>1206869.6191762816</v>
      </c>
      <c r="T99" s="40">
        <f>INDEX(人口源表!$1:$1048576,MATCH($B99,人口源表!$A:$A,0),MATCH(T$1,人口源表!$1:$1,0))-INDEX(城镇人口!$1:$1048576,MATCH($B99,城镇人口!$B:$B,0),MATCH(T$1,城镇人口!$1:$1,0))</f>
        <v>1163722.2318033203</v>
      </c>
      <c r="U99" s="40">
        <f>INDEX(人口源表!$1:$1048576,MATCH($B99,人口源表!$A:$A,0),MATCH(U$1,人口源表!$1:$1,0))-INDEX(城镇人口!$1:$1048576,MATCH($B99,城镇人口!$B:$B,0),MATCH(U$1,城镇人口!$1:$1,0))</f>
        <v>1119792.3525145277</v>
      </c>
      <c r="V99" s="40">
        <f>INDEX(人口源表!$1:$1048576,MATCH($B99,人口源表!$A:$A,0),MATCH(V$1,人口源表!$1:$1,0))-INDEX(城镇人口!$1:$1048576,MATCH($B99,城镇人口!$B:$B,0),MATCH(V$1,城镇人口!$1:$1,0))</f>
        <v>1075189.2527981699</v>
      </c>
      <c r="W99" s="40">
        <f>INDEX(人口源表!$1:$1048576,MATCH($B99,人口源表!$A:$A,0),MATCH(W$1,人口源表!$1:$1,0))-INDEX(城镇人口!$1:$1048576,MATCH($B99,城镇人口!$B:$B,0),MATCH(W$1,城镇人口!$1:$1,0))</f>
        <v>1030014.3737576231</v>
      </c>
      <c r="X99" s="40">
        <f>INDEX(人口源表!$1:$1048576,MATCH($B99,人口源表!$A:$A,0),MATCH(X$1,人口源表!$1:$1,0))-INDEX(城镇人口!$1:$1048576,MATCH($B99,城镇人口!$B:$B,0),MATCH(X$1,城镇人口!$1:$1,0))</f>
        <v>984360.92945567705</v>
      </c>
      <c r="Y99" s="40">
        <f>INDEX(人口源表!$1:$1048576,MATCH($B99,人口源表!$A:$A,0),MATCH(Y$1,人口源表!$1:$1,0))-INDEX(城镇人口!$1:$1048576,MATCH($B99,城镇人口!$B:$B,0),MATCH(Y$1,城镇人口!$1:$1,0))</f>
        <v>938314.34879721329</v>
      </c>
      <c r="Z99" s="40">
        <f>INDEX(人口源表!$1:$1048576,MATCH($B99,人口源表!$A:$A,0),MATCH(Z$1,人口源表!$1:$1,0))-INDEX(城镇人口!$1:$1048576,MATCH($B99,城镇人口!$B:$B,0),MATCH(Z$1,城镇人口!$1:$1,0))</f>
        <v>891952.87916558608</v>
      </c>
      <c r="AA99" s="40">
        <f>INDEX(人口源表!$1:$1048576,MATCH($B99,人口源表!$A:$A,0),MATCH(AA$1,人口源表!$1:$1,0))-INDEX(城镇人口!$1:$1048576,MATCH($B99,城镇人口!$B:$B,0),MATCH(AA$1,城镇人口!$1:$1,0))</f>
        <v>845347.41679647937</v>
      </c>
      <c r="AB99" s="40">
        <f>INDEX(人口源表!$1:$1048576,MATCH($B99,人口源表!$A:$A,0),MATCH(AB$1,人口源表!$1:$1,0))-INDEX(城镇人口!$1:$1048576,MATCH($B99,城镇人口!$B:$B,0),MATCH(AB$1,城镇人口!$1:$1,0))</f>
        <v>798562.38635490462</v>
      </c>
      <c r="AC99" s="40">
        <f>INDEX(人口源表!$1:$1048576,MATCH($B99,人口源表!$A:$A,0),MATCH(AC$1,人口源表!$1:$1,0))-INDEX(城镇人口!$1:$1048576,MATCH($B99,城镇人口!$B:$B,0),MATCH(AC$1,城镇人口!$1:$1,0))</f>
        <v>762535.30761109293</v>
      </c>
      <c r="AD99" s="40">
        <f>INDEX(人口源表!$1:$1048576,MATCH($B99,人口源表!$A:$A,0),MATCH(AD$1,人口源表!$1:$1,0))-INDEX(城镇人口!$1:$1048576,MATCH($B99,城镇人口!$B:$B,0),MATCH(AD$1,城镇人口!$1:$1,0))</f>
        <v>726455.69776637107</v>
      </c>
      <c r="AE99" s="40">
        <f>INDEX(人口源表!$1:$1048576,MATCH($B99,人口源表!$A:$A,0),MATCH(AE$1,人口源表!$1:$1,0))-INDEX(城镇人口!$1:$1048576,MATCH($B99,城镇人口!$B:$B,0),MATCH(AE$1,城镇人口!$1:$1,0))</f>
        <v>690363.22201357223</v>
      </c>
      <c r="AF99" s="40">
        <f>INDEX(人口源表!$1:$1048576,MATCH($B99,人口源表!$A:$A,0),MATCH(AF$1,人口源表!$1:$1,0))-INDEX(城镇人口!$1:$1048576,MATCH($B99,城镇人口!$B:$B,0),MATCH(AF$1,城镇人口!$1:$1,0))</f>
        <v>654292.85104812682</v>
      </c>
      <c r="AG99" s="40">
        <f>INDEX(人口源表!$1:$1048576,MATCH($B99,人口源表!$A:$A,0),MATCH(AG$1,人口源表!$1:$1,0))-INDEX(城镇人口!$1:$1048576,MATCH($B99,城镇人口!$B:$B,0),MATCH(AG$1,城镇人口!$1:$1,0))</f>
        <v>618275.63617289811</v>
      </c>
      <c r="AH99" s="40">
        <f>INDEX(人口源表!$1:$1048576,MATCH($B99,人口源表!$A:$A,0),MATCH(AH$1,人口源表!$1:$1,0))-INDEX(城镇人口!$1:$1048576,MATCH($B99,城镇人口!$B:$B,0),MATCH(AH$1,城镇人口!$1:$1,0))</f>
        <v>582338.47787394747</v>
      </c>
      <c r="AI99" s="40">
        <f>INDEX(人口源表!$1:$1048576,MATCH($B99,人口源表!$A:$A,0),MATCH(AI$1,人口源表!$1:$1,0))-INDEX(城镇人口!$1:$1048576,MATCH($B99,城镇人口!$B:$B,0),MATCH(AI$1,城镇人口!$1:$1,0))</f>
        <v>546504.68390143476</v>
      </c>
      <c r="AJ99" s="40">
        <f>INDEX(人口源表!$1:$1048576,MATCH($B99,人口源表!$A:$A,0),MATCH(AJ$1,人口源表!$1:$1,0))-INDEX(城镇人口!$1:$1048576,MATCH($B99,城镇人口!$B:$B,0),MATCH(AJ$1,城镇人口!$1:$1,0))</f>
        <v>510794.11892089434</v>
      </c>
      <c r="AK99" s="40">
        <f>INDEX(人口源表!$1:$1048576,MATCH($B99,人口源表!$A:$A,0),MATCH(AK$1,人口源表!$1:$1,0))-INDEX(城镇人口!$1:$1048576,MATCH($B99,城镇人口!$B:$B,0),MATCH(AK$1,城镇人口!$1:$1,0))</f>
        <v>475223.55276078172</v>
      </c>
      <c r="AL99" s="40">
        <f>INDEX(人口源表!$1:$1048576,MATCH($B99,人口源表!$A:$A,0),MATCH(AL$1,人口源表!$1:$1,0))-INDEX(城镇人口!$1:$1048576,MATCH($B99,城镇人口!$B:$B,0),MATCH(AL$1,城镇人口!$1:$1,0))</f>
        <v>439806.9906411916</v>
      </c>
      <c r="AM99" s="40">
        <f>INDEX(人口源表!$1:$1048576,MATCH($B99,人口源表!$A:$A,0),MATCH(AM$1,人口源表!$1:$1,0))-INDEX(城镇人口!$1:$1048576,MATCH($B99,城镇人口!$B:$B,0),MATCH(AM$1,城镇人口!$1:$1,0))</f>
        <v>404555.85384171829</v>
      </c>
      <c r="AN99" s="40">
        <f>INDEX(人口源表!$1:$1048576,MATCH($B99,人口源表!$A:$A,0),MATCH(AN$1,人口源表!$1:$1,0))-INDEX(城镇人口!$1:$1048576,MATCH($B99,城镇人口!$B:$B,0),MATCH(AN$1,城镇人口!$1:$1,0))</f>
        <v>369479.32721058652</v>
      </c>
      <c r="AO99" s="40">
        <f>INDEX(人口源表!$1:$1048576,MATCH($B99,人口源表!$A:$A,0),MATCH(AO$1,人口源表!$1:$1,0))-INDEX(城镇人口!$1:$1048576,MATCH($B99,城镇人口!$B:$B,0),MATCH(AO$1,城镇人口!$1:$1,0))</f>
        <v>334584.61542277969</v>
      </c>
      <c r="AP99" s="40">
        <f>INDEX(人口源表!$1:$1048576,MATCH($B99,人口源表!$A:$A,0),MATCH(AP$1,人口源表!$1:$1,0))-INDEX(城镇人口!$1:$1048576,MATCH($B99,城镇人口!$B:$B,0),MATCH(AP$1,城镇人口!$1:$1,0))</f>
        <v>299877.35602670722</v>
      </c>
      <c r="AQ99" s="40">
        <f>INDEX(人口源表!$1:$1048576,MATCH($B99,人口源表!$A:$A,0),MATCH(AQ$1,人口源表!$1:$1,0))-INDEX(城镇人口!$1:$1048576,MATCH($B99,城镇人口!$B:$B,0),MATCH(AQ$1,城镇人口!$1:$1,0))</f>
        <v>265361.76563851163</v>
      </c>
      <c r="AR99" s="40">
        <f>INDEX(人口源表!$1:$1048576,MATCH($B99,人口源表!$A:$A,0),MATCH(AR$1,人口源表!$1:$1,0))-INDEX(城镇人口!$1:$1048576,MATCH($B99,城镇人口!$B:$B,0),MATCH(AR$1,城镇人口!$1:$1,0))</f>
        <v>231041.05619406141</v>
      </c>
      <c r="AS99" s="40">
        <f>INDEX(人口源表!$1:$1048576,MATCH($B99,人口源表!$A:$A,0),MATCH(AS$1,人口源表!$1:$1,0))-INDEX(城镇人口!$1:$1048576,MATCH($B99,城镇人口!$B:$B,0),MATCH(AS$1,城镇人口!$1:$1,0))</f>
        <v>196917.65738278441</v>
      </c>
      <c r="AT99" s="40">
        <f>INDEX(人口源表!$1:$1048576,MATCH($B99,人口源表!$A:$A,0),MATCH(AT$1,人口源表!$1:$1,0))-INDEX(城镇人口!$1:$1048576,MATCH($B99,城镇人口!$B:$B,0),MATCH(AT$1,城镇人口!$1:$1,0))</f>
        <v>162993.65465375595</v>
      </c>
      <c r="AU99" s="40">
        <f>INDEX(人口源表!$1:$1048576,MATCH($B99,人口源表!$A:$A,0),MATCH(AU$1,人口源表!$1:$1,0))-INDEX(城镇人口!$1:$1048576,MATCH($B99,城镇人口!$B:$B,0),MATCH(AU$1,城镇人口!$1:$1,0))</f>
        <v>129270.96019627899</v>
      </c>
      <c r="AV99" s="40">
        <f>INDEX(人口源表!$1:$1048576,MATCH($B99,人口源表!$A:$A,0),MATCH(AV$1,人口源表!$1:$1,0))-INDEX(城镇人口!$1:$1048576,MATCH($B99,城镇人口!$B:$B,0),MATCH(AV$1,城镇人口!$1:$1,0))</f>
        <v>95751.728824362159</v>
      </c>
    </row>
    <row r="100" spans="1:48" x14ac:dyDescent="0.15">
      <c r="A100" s="4" t="s">
        <v>867</v>
      </c>
      <c r="B100" s="4" t="s">
        <v>222</v>
      </c>
      <c r="C100" s="34">
        <f>VLOOKUP(B100,'[1]2016省城人口总结（根）'!B:C,2,FALSE)/100</f>
        <v>0.64819999999999989</v>
      </c>
      <c r="D100" s="40">
        <f>INDEX(人口源表!$1:$1048576,MATCH($B100,人口源表!$A:$A,0),MATCH(D$1,人口源表!$1:$1,0))-INDEX(城镇人口!$1:$1048576,MATCH($B100,城镇人口!$B:$B,0),MATCH(D$1,城镇人口!$1:$1,0))</f>
        <v>1250230.632844524</v>
      </c>
      <c r="E100" s="40">
        <f>INDEX(人口源表!$1:$1048576,MATCH($B100,人口源表!$A:$A,0),MATCH(E$1,人口源表!$1:$1,0))-INDEX(城镇人口!$1:$1048576,MATCH($B100,城镇人口!$B:$B,0),MATCH(E$1,城镇人口!$1:$1,0))</f>
        <v>1216455.5403413889</v>
      </c>
      <c r="F100" s="40">
        <f>INDEX(人口源表!$1:$1048576,MATCH($B100,人口源表!$A:$A,0),MATCH(F$1,人口源表!$1:$1,0))-INDEX(城镇人口!$1:$1048576,MATCH($B100,城镇人口!$B:$B,0),MATCH(F$1,城镇人口!$1:$1,0))</f>
        <v>1181178.6455279565</v>
      </c>
      <c r="G100" s="40">
        <f>INDEX(人口源表!$1:$1048576,MATCH($B100,人口源表!$A:$A,0),MATCH(G$1,人口源表!$1:$1,0))-INDEX(城镇人口!$1:$1048576,MATCH($B100,城镇人口!$B:$B,0),MATCH(G$1,城镇人口!$1:$1,0))</f>
        <v>1151161.621070744</v>
      </c>
      <c r="H100" s="40">
        <f>INDEX(人口源表!$1:$1048576,MATCH($B100,人口源表!$A:$A,0),MATCH(H$1,人口源表!$1:$1,0))-INDEX(城镇人口!$1:$1048576,MATCH($B100,城镇人口!$B:$B,0),MATCH(H$1,城镇人口!$1:$1,0))</f>
        <v>1117080.9794090372</v>
      </c>
      <c r="I100" s="40">
        <f>INDEX(人口源表!$1:$1048576,MATCH($B100,人口源表!$A:$A,0),MATCH(I$1,人口源表!$1:$1,0))-INDEX(城镇人口!$1:$1048576,MATCH($B100,城镇人口!$B:$B,0),MATCH(I$1,城镇人口!$1:$1,0))</f>
        <v>1098469.8046741253</v>
      </c>
      <c r="J100" s="40">
        <f>INDEX(人口源表!$1:$1048576,MATCH($B100,人口源表!$A:$A,0),MATCH(J$1,人口源表!$1:$1,0))-INDEX(城镇人口!$1:$1048576,MATCH($B100,城镇人口!$B:$B,0),MATCH(J$1,城镇人口!$1:$1,0))</f>
        <v>1078305.3301470643</v>
      </c>
      <c r="K100" s="40">
        <f>INDEX(人口源表!$1:$1048576,MATCH($B100,人口源表!$A:$A,0),MATCH(K$1,人口源表!$1:$1,0))-INDEX(城镇人口!$1:$1048576,MATCH($B100,城镇人口!$B:$B,0),MATCH(K$1,城镇人口!$1:$1,0))</f>
        <v>1056690.6578274257</v>
      </c>
      <c r="L100" s="40">
        <f>INDEX(人口源表!$1:$1048576,MATCH($B100,人口源表!$A:$A,0),MATCH(L$1,人口源表!$1:$1,0))-INDEX(城镇人口!$1:$1048576,MATCH($B100,城镇人口!$B:$B,0),MATCH(L$1,城镇人口!$1:$1,0))</f>
        <v>1033725.8223193823</v>
      </c>
      <c r="M100" s="40">
        <f>INDEX(人口源表!$1:$1048576,MATCH($B100,人口源表!$A:$A,0),MATCH(M$1,人口源表!$1:$1,0))-INDEX(城镇人口!$1:$1048576,MATCH($B100,城镇人口!$B:$B,0),MATCH(M$1,城镇人口!$1:$1,0))</f>
        <v>1009508.6029655579</v>
      </c>
      <c r="N100" s="40">
        <f>INDEX(人口源表!$1:$1048576,MATCH($B100,人口源表!$A:$A,0),MATCH(N$1,人口源表!$1:$1,0))-INDEX(城镇人口!$1:$1048576,MATCH($B100,城镇人口!$B:$B,0),MATCH(N$1,城镇人口!$1:$1,0))</f>
        <v>984133.88591750013</v>
      </c>
      <c r="O100" s="40">
        <f>INDEX(人口源表!$1:$1048576,MATCH($B100,人口源表!$A:$A,0),MATCH(O$1,人口源表!$1:$1,0))-INDEX(城镇人口!$1:$1048576,MATCH($B100,城镇人口!$B:$B,0),MATCH(O$1,城镇人口!$1:$1,0))</f>
        <v>957692.8553331648</v>
      </c>
      <c r="P100" s="40">
        <f>INDEX(人口源表!$1:$1048576,MATCH($B100,人口源表!$A:$A,0),MATCH(P$1,人口源表!$1:$1,0))-INDEX(城镇人口!$1:$1048576,MATCH($B100,城镇人口!$B:$B,0),MATCH(P$1,城镇人口!$1:$1,0))</f>
        <v>930275.0579324211</v>
      </c>
      <c r="Q100" s="40">
        <f>INDEX(人口源表!$1:$1048576,MATCH($B100,人口源表!$A:$A,0),MATCH(Q$1,人口源表!$1:$1,0))-INDEX(城镇人口!$1:$1048576,MATCH($B100,城镇人口!$B:$B,0),MATCH(Q$1,城镇人口!$1:$1,0))</f>
        <v>901966.00296231825</v>
      </c>
      <c r="R100" s="40">
        <f>INDEX(人口源表!$1:$1048576,MATCH($B100,人口源表!$A:$A,0),MATCH(R$1,人口源表!$1:$1,0))-INDEX(城镇人口!$1:$1048576,MATCH($B100,城镇人口!$B:$B,0),MATCH(R$1,城镇人口!$1:$1,0))</f>
        <v>872849.1436357093</v>
      </c>
      <c r="S100" s="40">
        <f>INDEX(人口源表!$1:$1048576,MATCH($B100,人口源表!$A:$A,0),MATCH(S$1,人口源表!$1:$1,0))-INDEX(城镇人口!$1:$1048576,MATCH($B100,城镇人口!$B:$B,0),MATCH(S$1,城镇人口!$1:$1,0))</f>
        <v>857268.72300647479</v>
      </c>
      <c r="T100" s="40">
        <f>INDEX(人口源表!$1:$1048576,MATCH($B100,人口源表!$A:$A,0),MATCH(T$1,人口源表!$1:$1,0))-INDEX(城镇人口!$1:$1048576,MATCH($B100,城镇人口!$B:$B,0),MATCH(T$1,城镇人口!$1:$1,0))</f>
        <v>841191.66909645312</v>
      </c>
      <c r="U100" s="40">
        <f>INDEX(人口源表!$1:$1048576,MATCH($B100,人口源表!$A:$A,0),MATCH(U$1,人口源表!$1:$1,0))-INDEX(城镇人口!$1:$1048576,MATCH($B100,城镇人口!$B:$B,0),MATCH(U$1,城镇人口!$1:$1,0))</f>
        <v>824670.00141762197</v>
      </c>
      <c r="V100" s="40">
        <f>INDEX(人口源表!$1:$1048576,MATCH($B100,人口源表!$A:$A,0),MATCH(V$1,人口源表!$1:$1,0))-INDEX(城镇人口!$1:$1048576,MATCH($B100,城镇人口!$B:$B,0),MATCH(V$1,城镇人口!$1:$1,0))</f>
        <v>807754.23924175464</v>
      </c>
      <c r="W100" s="40">
        <f>INDEX(人口源表!$1:$1048576,MATCH($B100,人口源表!$A:$A,0),MATCH(W$1,人口源表!$1:$1,0))-INDEX(城镇人口!$1:$1048576,MATCH($B100,城镇人口!$B:$B,0),MATCH(W$1,城镇人口!$1:$1,0))</f>
        <v>790492.71559740789</v>
      </c>
      <c r="X100" s="40">
        <f>INDEX(人口源表!$1:$1048576,MATCH($B100,人口源表!$A:$A,0),MATCH(X$1,人口源表!$1:$1,0))-INDEX(城镇人口!$1:$1048576,MATCH($B100,城镇人口!$B:$B,0),MATCH(X$1,城镇人口!$1:$1,0))</f>
        <v>772931.8043591422</v>
      </c>
      <c r="Y100" s="40">
        <f>INDEX(人口源表!$1:$1048576,MATCH($B100,人口源表!$A:$A,0),MATCH(Y$1,人口源表!$1:$1,0))-INDEX(城镇人口!$1:$1048576,MATCH($B100,城镇人口!$B:$B,0),MATCH(Y$1,城镇人口!$1:$1,0))</f>
        <v>755116.12401388446</v>
      </c>
      <c r="Z100" s="40">
        <f>INDEX(人口源表!$1:$1048576,MATCH($B100,人口源表!$A:$A,0),MATCH(Z$1,人口源表!$1:$1,0))-INDEX(城镇人口!$1:$1048576,MATCH($B100,城镇人口!$B:$B,0),MATCH(Z$1,城镇人口!$1:$1,0))</f>
        <v>737088.31205238169</v>
      </c>
      <c r="AA100" s="40">
        <f>INDEX(人口源表!$1:$1048576,MATCH($B100,人口源表!$A:$A,0),MATCH(AA$1,人口源表!$1:$1,0))-INDEX(城镇人口!$1:$1048576,MATCH($B100,城镇人口!$B:$B,0),MATCH(AA$1,城镇人口!$1:$1,0))</f>
        <v>718889.02187927114</v>
      </c>
      <c r="AB100" s="40">
        <f>INDEX(人口源表!$1:$1048576,MATCH($B100,人口源表!$A:$A,0),MATCH(AB$1,人口源表!$1:$1,0))-INDEX(城镇人口!$1:$1048576,MATCH($B100,城镇人口!$B:$B,0),MATCH(AB$1,城镇人口!$1:$1,0))</f>
        <v>700556.91978796013</v>
      </c>
      <c r="AC100" s="40">
        <f>INDEX(人口源表!$1:$1048576,MATCH($B100,人口源表!$A:$A,0),MATCH(AC$1,人口源表!$1:$1,0))-INDEX(城镇人口!$1:$1048576,MATCH($B100,城镇人口!$B:$B,0),MATCH(AC$1,城镇人口!$1:$1,0))</f>
        <v>685668.63152781827</v>
      </c>
      <c r="AD100" s="40">
        <f>INDEX(人口源表!$1:$1048576,MATCH($B100,人口源表!$A:$A,0),MATCH(AD$1,人口源表!$1:$1,0))-INDEX(城镇人口!$1:$1048576,MATCH($B100,城镇人口!$B:$B,0),MATCH(AD$1,城镇人口!$1:$1,0))</f>
        <v>670707.44424379058</v>
      </c>
      <c r="AE100" s="40">
        <f>INDEX(人口源表!$1:$1048576,MATCH($B100,人口源表!$A:$A,0),MATCH(AE$1,人口源表!$1:$1,0))-INDEX(城镇人口!$1:$1048576,MATCH($B100,城镇人口!$B:$B,0),MATCH(AE$1,城镇人口!$1:$1,0))</f>
        <v>655703.50802331045</v>
      </c>
      <c r="AF100" s="40">
        <f>INDEX(人口源表!$1:$1048576,MATCH($B100,人口源表!$A:$A,0),MATCH(AF$1,人口源表!$1:$1,0))-INDEX(城镇人口!$1:$1048576,MATCH($B100,城镇人口!$B:$B,0),MATCH(AF$1,城镇人口!$1:$1,0))</f>
        <v>640685.58476793952</v>
      </c>
      <c r="AG100" s="40">
        <f>INDEX(人口源表!$1:$1048576,MATCH($B100,人口源表!$A:$A,0),MATCH(AG$1,人口源表!$1:$1,0))-INDEX(城镇人口!$1:$1048576,MATCH($B100,城镇人口!$B:$B,0),MATCH(AG$1,城镇人口!$1:$1,0))</f>
        <v>625681.21444973955</v>
      </c>
      <c r="AH100" s="40">
        <f>INDEX(人口源表!$1:$1048576,MATCH($B100,人口源表!$A:$A,0),MATCH(AH$1,人口源表!$1:$1,0))-INDEX(城镇人口!$1:$1048576,MATCH($B100,城镇人口!$B:$B,0),MATCH(AH$1,城镇人口!$1:$1,0))</f>
        <v>610715.62760584103</v>
      </c>
      <c r="AI100" s="40">
        <f>INDEX(人口源表!$1:$1048576,MATCH($B100,人口源表!$A:$A,0),MATCH(AI$1,人口源表!$1:$1,0))-INDEX(城镇人口!$1:$1048576,MATCH($B100,城镇人口!$B:$B,0),MATCH(AI$1,城镇人口!$1:$1,0))</f>
        <v>595813.3694062531</v>
      </c>
      <c r="AJ100" s="40">
        <f>INDEX(人口源表!$1:$1048576,MATCH($B100,人口源表!$A:$A,0),MATCH(AJ$1,人口源表!$1:$1,0))-INDEX(城镇人口!$1:$1048576,MATCH($B100,城镇人口!$B:$B,0),MATCH(AJ$1,城镇人口!$1:$1,0))</f>
        <v>580997.03265402326</v>
      </c>
      <c r="AK100" s="40">
        <f>INDEX(人口源表!$1:$1048576,MATCH($B100,人口源表!$A:$A,0),MATCH(AK$1,人口源表!$1:$1,0))-INDEX(城镇人口!$1:$1048576,MATCH($B100,城镇人口!$B:$B,0),MATCH(AK$1,城镇人口!$1:$1,0))</f>
        <v>566287.29102577642</v>
      </c>
      <c r="AL100" s="40">
        <f>INDEX(人口源表!$1:$1048576,MATCH($B100,人口源表!$A:$A,0),MATCH(AL$1,人口源表!$1:$1,0))-INDEX(城镇人口!$1:$1048576,MATCH($B100,城镇人口!$B:$B,0),MATCH(AL$1,城镇人口!$1:$1,0))</f>
        <v>551704.0804079459</v>
      </c>
      <c r="AM100" s="40">
        <f>INDEX(人口源表!$1:$1048576,MATCH($B100,人口源表!$A:$A,0),MATCH(AM$1,人口源表!$1:$1,0))-INDEX(城镇人口!$1:$1048576,MATCH($B100,城镇人口!$B:$B,0),MATCH(AM$1,城镇人口!$1:$1,0))</f>
        <v>537265.23626851337</v>
      </c>
      <c r="AN100" s="40">
        <f>INDEX(人口源表!$1:$1048576,MATCH($B100,人口源表!$A:$A,0),MATCH(AN$1,人口源表!$1:$1,0))-INDEX(城镇人口!$1:$1048576,MATCH($B100,城镇人口!$B:$B,0),MATCH(AN$1,城镇人口!$1:$1,0))</f>
        <v>522987.01608889922</v>
      </c>
      <c r="AO100" s="40">
        <f>INDEX(人口源表!$1:$1048576,MATCH($B100,人口源表!$A:$A,0),MATCH(AO$1,人口源表!$1:$1,0))-INDEX(城镇人口!$1:$1048576,MATCH($B100,城镇人口!$B:$B,0),MATCH(AO$1,城镇人口!$1:$1,0))</f>
        <v>508884.25632034056</v>
      </c>
      <c r="AP100" s="40">
        <f>INDEX(人口源表!$1:$1048576,MATCH($B100,人口源表!$A:$A,0),MATCH(AP$1,人口源表!$1:$1,0))-INDEX(城镇人口!$1:$1048576,MATCH($B100,城镇人口!$B:$B,0),MATCH(AP$1,城镇人口!$1:$1,0))</f>
        <v>494970.51029178966</v>
      </c>
      <c r="AQ100" s="40">
        <f>INDEX(人口源表!$1:$1048576,MATCH($B100,人口源表!$A:$A,0),MATCH(AQ$1,人口源表!$1:$1,0))-INDEX(城镇人口!$1:$1048576,MATCH($B100,城镇人口!$B:$B,0),MATCH(AQ$1,城镇人口!$1:$1,0))</f>
        <v>481257.42645303858</v>
      </c>
      <c r="AR100" s="40">
        <f>INDEX(人口源表!$1:$1048576,MATCH($B100,人口源表!$A:$A,0),MATCH(AR$1,人口源表!$1:$1,0))-INDEX(城镇人口!$1:$1048576,MATCH($B100,城镇人口!$B:$B,0),MATCH(AR$1,城镇人口!$1:$1,0))</f>
        <v>467755.07258838881</v>
      </c>
      <c r="AS100" s="40">
        <f>INDEX(人口源表!$1:$1048576,MATCH($B100,人口源表!$A:$A,0),MATCH(AS$1,人口源表!$1:$1,0))-INDEX(城镇人口!$1:$1048576,MATCH($B100,城镇人口!$B:$B,0),MATCH(AS$1,城镇人口!$1:$1,0))</f>
        <v>454472.0801467346</v>
      </c>
      <c r="AT100" s="40">
        <f>INDEX(人口源表!$1:$1048576,MATCH($B100,人口源表!$A:$A,0),MATCH(AT$1,人口源表!$1:$1,0))-INDEX(城镇人口!$1:$1048576,MATCH($B100,城镇人口!$B:$B,0),MATCH(AT$1,城镇人口!$1:$1,0))</f>
        <v>441415.63083510241</v>
      </c>
      <c r="AU100" s="40">
        <f>INDEX(人口源表!$1:$1048576,MATCH($B100,人口源表!$A:$A,0),MATCH(AU$1,人口源表!$1:$1,0))-INDEX(城镇人口!$1:$1048576,MATCH($B100,城镇人口!$B:$B,0),MATCH(AU$1,城镇人口!$1:$1,0))</f>
        <v>428591.17280694284</v>
      </c>
      <c r="AV100" s="40">
        <f>INDEX(人口源表!$1:$1048576,MATCH($B100,人口源表!$A:$A,0),MATCH(AV$1,人口源表!$1:$1,0))-INDEX(城镇人口!$1:$1048576,MATCH($B100,城镇人口!$B:$B,0),MATCH(AV$1,城镇人口!$1:$1,0))</f>
        <v>416002.57155213179</v>
      </c>
    </row>
    <row r="101" spans="1:48" x14ac:dyDescent="0.15">
      <c r="A101" s="4" t="s">
        <v>867</v>
      </c>
      <c r="B101" s="4" t="s">
        <v>224</v>
      </c>
      <c r="C101" s="34">
        <f>VLOOKUP(B101,'[1]2016省城人口总结（根）'!B:C,2,FALSE)/100</f>
        <v>0.55100000000000005</v>
      </c>
      <c r="D101" s="40">
        <f>INDEX(人口源表!$1:$1048576,MATCH($B101,人口源表!$A:$A,0),MATCH(D$1,人口源表!$1:$1,0))-INDEX(城镇人口!$1:$1048576,MATCH($B101,城镇人口!$B:$B,0),MATCH(D$1,城镇人口!$1:$1,0))</f>
        <v>1468627.6926194681</v>
      </c>
      <c r="E101" s="40">
        <f>INDEX(人口源表!$1:$1048576,MATCH($B101,人口源表!$A:$A,0),MATCH(E$1,人口源表!$1:$1,0))-INDEX(城镇人口!$1:$1048576,MATCH($B101,城镇人口!$B:$B,0),MATCH(E$1,城镇人口!$1:$1,0))</f>
        <v>1444258.6474370314</v>
      </c>
      <c r="F101" s="40">
        <f>INDEX(人口源表!$1:$1048576,MATCH($B101,人口源表!$A:$A,0),MATCH(F$1,人口源表!$1:$1,0))-INDEX(城镇人口!$1:$1048576,MATCH($B101,城镇人口!$B:$B,0),MATCH(F$1,城镇人口!$1:$1,0))</f>
        <v>1418629.2578682245</v>
      </c>
      <c r="G101" s="40">
        <f>INDEX(人口源表!$1:$1048576,MATCH($B101,人口源表!$A:$A,0),MATCH(G$1,人口源表!$1:$1,0))-INDEX(城镇人口!$1:$1048576,MATCH($B101,城镇人口!$B:$B,0),MATCH(G$1,城镇人口!$1:$1,0))</f>
        <v>1377784.3716412382</v>
      </c>
      <c r="H101" s="40">
        <f>INDEX(人口源表!$1:$1048576,MATCH($B101,人口源表!$A:$A,0),MATCH(H$1,人口源表!$1:$1,0))-INDEX(城镇人口!$1:$1048576,MATCH($B101,城镇人口!$B:$B,0),MATCH(H$1,城镇人口!$1:$1,0))</f>
        <v>1353113.2812695396</v>
      </c>
      <c r="I101" s="40">
        <f>INDEX(人口源表!$1:$1048576,MATCH($B101,人口源表!$A:$A,0),MATCH(I$1,人口源表!$1:$1,0))-INDEX(城镇人口!$1:$1048576,MATCH($B101,城镇人口!$B:$B,0),MATCH(I$1,城镇人口!$1:$1,0))</f>
        <v>1341074.870075918</v>
      </c>
      <c r="J101" s="40">
        <f>INDEX(人口源表!$1:$1048576,MATCH($B101,人口源表!$A:$A,0),MATCH(J$1,人口源表!$1:$1,0))-INDEX(城镇人口!$1:$1048576,MATCH($B101,城镇人口!$B:$B,0),MATCH(J$1,城镇人口!$1:$1,0))</f>
        <v>1328412.2132380297</v>
      </c>
      <c r="K101" s="40">
        <f>INDEX(人口源表!$1:$1048576,MATCH($B101,人口源表!$A:$A,0),MATCH(K$1,人口源表!$1:$1,0))-INDEX(城镇人口!$1:$1048576,MATCH($B101,城镇人口!$B:$B,0),MATCH(K$1,城镇人口!$1:$1,0))</f>
        <v>1315064.9293675232</v>
      </c>
      <c r="L101" s="40">
        <f>INDEX(人口源表!$1:$1048576,MATCH($B101,人口源表!$A:$A,0),MATCH(L$1,人口源表!$1:$1,0))-INDEX(城镇人口!$1:$1048576,MATCH($B101,城镇人口!$B:$B,0),MATCH(L$1,城镇人口!$1:$1,0))</f>
        <v>1300982.1872345859</v>
      </c>
      <c r="M101" s="40">
        <f>INDEX(人口源表!$1:$1048576,MATCH($B101,人口源表!$A:$A,0),MATCH(M$1,人口源表!$1:$1,0))-INDEX(城镇人口!$1:$1048576,MATCH($B101,城镇人口!$B:$B,0),MATCH(M$1,城镇人口!$1:$1,0))</f>
        <v>1286121.9985964212</v>
      </c>
      <c r="N101" s="40">
        <f>INDEX(人口源表!$1:$1048576,MATCH($B101,人口源表!$A:$A,0),MATCH(N$1,人口源表!$1:$1,0))-INDEX(城镇人口!$1:$1048576,MATCH($B101,城镇人口!$B:$B,0),MATCH(N$1,城镇人口!$1:$1,0))</f>
        <v>1270450.5373600163</v>
      </c>
      <c r="O101" s="40">
        <f>INDEX(人口源表!$1:$1048576,MATCH($B101,人口源表!$A:$A,0),MATCH(O$1,人口源表!$1:$1,0))-INDEX(城镇人口!$1:$1048576,MATCH($B101,城镇人口!$B:$B,0),MATCH(O$1,城镇人口!$1:$1,0))</f>
        <v>1253942.2221485032</v>
      </c>
      <c r="P101" s="40">
        <f>INDEX(人口源表!$1:$1048576,MATCH($B101,人口源表!$A:$A,0),MATCH(P$1,人口源表!$1:$1,0))-INDEX(城镇人口!$1:$1048576,MATCH($B101,城镇人口!$B:$B,0),MATCH(P$1,城镇人口!$1:$1,0))</f>
        <v>1236579.7514652503</v>
      </c>
      <c r="Q101" s="40">
        <f>INDEX(人口源表!$1:$1048576,MATCH($B101,人口源表!$A:$A,0),MATCH(Q$1,人口源表!$1:$1,0))-INDEX(城镇人口!$1:$1048576,MATCH($B101,城镇人口!$B:$B,0),MATCH(Q$1,城镇人口!$1:$1,0))</f>
        <v>1218353.0239554574</v>
      </c>
      <c r="R101" s="40">
        <f>INDEX(人口源表!$1:$1048576,MATCH($B101,人口源表!$A:$A,0),MATCH(R$1,人口源表!$1:$1,0))-INDEX(城镇人口!$1:$1048576,MATCH($B101,城镇人口!$B:$B,0),MATCH(R$1,城镇人口!$1:$1,0))</f>
        <v>1199258.8218844994</v>
      </c>
      <c r="S101" s="40">
        <f>INDEX(人口源表!$1:$1048576,MATCH($B101,人口源表!$A:$A,0),MATCH(S$1,人口源表!$1:$1,0))-INDEX(城镇人口!$1:$1048576,MATCH($B101,城镇人口!$B:$B,0),MATCH(S$1,城镇人口!$1:$1,0))</f>
        <v>1190515.5107661779</v>
      </c>
      <c r="T101" s="40">
        <f>INDEX(人口源表!$1:$1048576,MATCH($B101,人口源表!$A:$A,0),MATCH(T$1,人口源表!$1:$1,0))-INDEX(城镇人口!$1:$1048576,MATCH($B101,城镇人口!$B:$B,0),MATCH(T$1,城镇人口!$1:$1,0))</f>
        <v>1181123.1688421671</v>
      </c>
      <c r="U101" s="40">
        <f>INDEX(人口源表!$1:$1048576,MATCH($B101,人口源表!$A:$A,0),MATCH(U$1,人口源表!$1:$1,0))-INDEX(城镇人口!$1:$1048576,MATCH($B101,城镇人口!$B:$B,0),MATCH(U$1,城镇人口!$1:$1,0))</f>
        <v>1171085.0561247072</v>
      </c>
      <c r="V101" s="40">
        <f>INDEX(人口源表!$1:$1048576,MATCH($B101,人口源表!$A:$A,0),MATCH(V$1,人口源表!$1:$1,0))-INDEX(城镇人口!$1:$1048576,MATCH($B101,城镇人口!$B:$B,0),MATCH(V$1,城镇人口!$1:$1,0))</f>
        <v>1160408.4065783159</v>
      </c>
      <c r="W101" s="40">
        <f>INDEX(人口源表!$1:$1048576,MATCH($B101,人口源表!$A:$A,0),MATCH(W$1,人口源表!$1:$1,0))-INDEX(城镇人口!$1:$1048576,MATCH($B101,城镇人口!$B:$B,0),MATCH(W$1,城镇人口!$1:$1,0))</f>
        <v>1149106.2636806746</v>
      </c>
      <c r="X101" s="40">
        <f>INDEX(人口源表!$1:$1048576,MATCH($B101,人口源表!$A:$A,0),MATCH(X$1,人口源表!$1:$1,0))-INDEX(城镇人口!$1:$1048576,MATCH($B101,城镇人口!$B:$B,0),MATCH(X$1,城镇人口!$1:$1,0))</f>
        <v>1137195.5734388726</v>
      </c>
      <c r="Y101" s="40">
        <f>INDEX(人口源表!$1:$1048576,MATCH($B101,人口源表!$A:$A,0),MATCH(Y$1,人口源表!$1:$1,0))-INDEX(城镇人口!$1:$1048576,MATCH($B101,城镇人口!$B:$B,0),MATCH(Y$1,城镇人口!$1:$1,0))</f>
        <v>1124697.9799486827</v>
      </c>
      <c r="Z101" s="40">
        <f>INDEX(人口源表!$1:$1048576,MATCH($B101,人口源表!$A:$A,0),MATCH(Z$1,人口源表!$1:$1,0))-INDEX(城镇人口!$1:$1048576,MATCH($B101,城镇人口!$B:$B,0),MATCH(Z$1,城镇人口!$1:$1,0))</f>
        <v>1111638.9457216812</v>
      </c>
      <c r="AA101" s="40">
        <f>INDEX(人口源表!$1:$1048576,MATCH($B101,人口源表!$A:$A,0),MATCH(AA$1,人口源表!$1:$1,0))-INDEX(城镇人口!$1:$1048576,MATCH($B101,城镇人口!$B:$B,0),MATCH(AA$1,城镇人口!$1:$1,0))</f>
        <v>1098047.5470837378</v>
      </c>
      <c r="AB101" s="40">
        <f>INDEX(人口源表!$1:$1048576,MATCH($B101,人口源表!$A:$A,0),MATCH(AB$1,人口源表!$1:$1,0))-INDEX(城镇人口!$1:$1048576,MATCH($B101,城镇人口!$B:$B,0),MATCH(AB$1,城镇人口!$1:$1,0))</f>
        <v>1083957.2132111015</v>
      </c>
      <c r="AC101" s="40">
        <f>INDEX(人口源表!$1:$1048576,MATCH($B101,人口源表!$A:$A,0),MATCH(AC$1,人口源表!$1:$1,0))-INDEX(城镇人口!$1:$1048576,MATCH($B101,城镇人口!$B:$B,0),MATCH(AC$1,城镇人口!$1:$1,0))</f>
        <v>1072287.8793595256</v>
      </c>
      <c r="AD101" s="40">
        <f>INDEX(人口源表!$1:$1048576,MATCH($B101,人口源表!$A:$A,0),MATCH(AD$1,人口源表!$1:$1,0))-INDEX(城镇人口!$1:$1048576,MATCH($B101,城镇人口!$B:$B,0),MATCH(AD$1,城镇人口!$1:$1,0))</f>
        <v>1060203.5265007028</v>
      </c>
      <c r="AE101" s="40">
        <f>INDEX(人口源表!$1:$1048576,MATCH($B101,人口源表!$A:$A,0),MATCH(AE$1,人口源表!$1:$1,0))-INDEX(城镇人口!$1:$1048576,MATCH($B101,城镇人口!$B:$B,0),MATCH(AE$1,城镇人口!$1:$1,0))</f>
        <v>1047743.0567985866</v>
      </c>
      <c r="AF101" s="40">
        <f>INDEX(人口源表!$1:$1048576,MATCH($B101,人口源表!$A:$A,0),MATCH(AF$1,人口源表!$1:$1,0))-INDEX(城镇人口!$1:$1048576,MATCH($B101,城镇人口!$B:$B,0),MATCH(AF$1,城镇人口!$1:$1,0))</f>
        <v>1034949.3874171111</v>
      </c>
      <c r="AG101" s="40">
        <f>INDEX(人口源表!$1:$1048576,MATCH($B101,人口源表!$A:$A,0),MATCH(AG$1,人口源表!$1:$1,0))-INDEX(城镇人口!$1:$1048576,MATCH($B101,城镇人口!$B:$B,0),MATCH(AG$1,城镇人口!$1:$1,0))</f>
        <v>1021866.8119699331</v>
      </c>
      <c r="AH101" s="40">
        <f>INDEX(人口源表!$1:$1048576,MATCH($B101,人口源表!$A:$A,0),MATCH(AH$1,人口源表!$1:$1,0))-INDEX(城镇人口!$1:$1048576,MATCH($B101,城镇人口!$B:$B,0),MATCH(AH$1,城镇人口!$1:$1,0))</f>
        <v>1008543.8846414927</v>
      </c>
      <c r="AI101" s="40">
        <f>INDEX(人口源表!$1:$1048576,MATCH($B101,人口源表!$A:$A,0),MATCH(AI$1,人口源表!$1:$1,0))-INDEX(城镇人口!$1:$1048576,MATCH($B101,城镇人口!$B:$B,0),MATCH(AI$1,城镇人口!$1:$1,0))</f>
        <v>995030.79329564096</v>
      </c>
      <c r="AJ101" s="40">
        <f>INDEX(人口源表!$1:$1048576,MATCH($B101,人口源表!$A:$A,0),MATCH(AJ$1,人口源表!$1:$1,0))-INDEX(城镇人口!$1:$1048576,MATCH($B101,城镇人口!$B:$B,0),MATCH(AJ$1,城镇人口!$1:$1,0))</f>
        <v>981379.8034791965</v>
      </c>
      <c r="AK101" s="40">
        <f>INDEX(人口源表!$1:$1048576,MATCH($B101,人口源表!$A:$A,0),MATCH(AK$1,人口源表!$1:$1,0))-INDEX(城镇人口!$1:$1048576,MATCH($B101,城镇人口!$B:$B,0),MATCH(AK$1,城镇人口!$1:$1,0))</f>
        <v>967646.25289866515</v>
      </c>
      <c r="AL101" s="40">
        <f>INDEX(人口源表!$1:$1048576,MATCH($B101,人口源表!$A:$A,0),MATCH(AL$1,人口源表!$1:$1,0))-INDEX(城镇人口!$1:$1048576,MATCH($B101,城镇人口!$B:$B,0),MATCH(AL$1,城镇人口!$1:$1,0))</f>
        <v>953886.58671169216</v>
      </c>
      <c r="AM101" s="40">
        <f>INDEX(人口源表!$1:$1048576,MATCH($B101,人口源表!$A:$A,0),MATCH(AM$1,人口源表!$1:$1,0))-INDEX(城镇人口!$1:$1048576,MATCH($B101,城镇人口!$B:$B,0),MATCH(AM$1,城镇人口!$1:$1,0))</f>
        <v>940159.06652126973</v>
      </c>
      <c r="AN101" s="40">
        <f>INDEX(人口源表!$1:$1048576,MATCH($B101,人口源表!$A:$A,0),MATCH(AN$1,人口源表!$1:$1,0))-INDEX(城镇人口!$1:$1048576,MATCH($B101,城镇人口!$B:$B,0),MATCH(AN$1,城镇人口!$1:$1,0))</f>
        <v>926523.86141078873</v>
      </c>
      <c r="AO101" s="40">
        <f>INDEX(人口源表!$1:$1048576,MATCH($B101,人口源表!$A:$A,0),MATCH(AO$1,人口源表!$1:$1,0))-INDEX(城镇人口!$1:$1048576,MATCH($B101,城镇人口!$B:$B,0),MATCH(AO$1,城镇人口!$1:$1,0))</f>
        <v>913042.27690961072</v>
      </c>
      <c r="AP101" s="40">
        <f>INDEX(人口源表!$1:$1048576,MATCH($B101,人口源表!$A:$A,0),MATCH(AP$1,人口源表!$1:$1,0))-INDEX(城镇人口!$1:$1048576,MATCH($B101,城镇人口!$B:$B,0),MATCH(AP$1,城镇人口!$1:$1,0))</f>
        <v>899777.1283620731</v>
      </c>
      <c r="AQ101" s="40">
        <f>INDEX(人口源表!$1:$1048576,MATCH($B101,人口源表!$A:$A,0),MATCH(AQ$1,人口源表!$1:$1,0))-INDEX(城镇人口!$1:$1048576,MATCH($B101,城镇人口!$B:$B,0),MATCH(AQ$1,城镇人口!$1:$1,0))</f>
        <v>886791.97636715369</v>
      </c>
      <c r="AR101" s="40">
        <f>INDEX(人口源表!$1:$1048576,MATCH($B101,人口源表!$A:$A,0),MATCH(AR$1,人口源表!$1:$1,0))-INDEX(城镇人口!$1:$1048576,MATCH($B101,城镇人口!$B:$B,0),MATCH(AR$1,城镇人口!$1:$1,0))</f>
        <v>874150.93884307193</v>
      </c>
      <c r="AS101" s="40">
        <f>INDEX(人口源表!$1:$1048576,MATCH($B101,人口源表!$A:$A,0),MATCH(AS$1,人口源表!$1:$1,0))-INDEX(城镇人口!$1:$1048576,MATCH($B101,城镇人口!$B:$B,0),MATCH(AS$1,城镇人口!$1:$1,0))</f>
        <v>861918.77140906313</v>
      </c>
      <c r="AT101" s="40">
        <f>INDEX(人口源表!$1:$1048576,MATCH($B101,人口源表!$A:$A,0),MATCH(AT$1,人口源表!$1:$1,0))-INDEX(城镇人口!$1:$1048576,MATCH($B101,城镇人口!$B:$B,0),MATCH(AT$1,城镇人口!$1:$1,0))</f>
        <v>850161.19681030326</v>
      </c>
      <c r="AU101" s="40">
        <f>INDEX(人口源表!$1:$1048576,MATCH($B101,人口源表!$A:$A,0),MATCH(AU$1,人口源表!$1:$1,0))-INDEX(城镇人口!$1:$1048576,MATCH($B101,城镇人口!$B:$B,0),MATCH(AU$1,城镇人口!$1:$1,0))</f>
        <v>838943.08026631176</v>
      </c>
      <c r="AV101" s="40">
        <f>INDEX(人口源表!$1:$1048576,MATCH($B101,人口源表!$A:$A,0),MATCH(AV$1,人口源表!$1:$1,0))-INDEX(城镇人口!$1:$1048576,MATCH($B101,城镇人口!$B:$B,0),MATCH(AV$1,城镇人口!$1:$1,0))</f>
        <v>828330.37099278718</v>
      </c>
    </row>
    <row r="102" spans="1:48" x14ac:dyDescent="0.15">
      <c r="A102" s="4" t="s">
        <v>867</v>
      </c>
      <c r="B102" s="4" t="s">
        <v>226</v>
      </c>
      <c r="C102" s="34">
        <f>VLOOKUP(B102,'[1]2016省城人口总结（根）'!B:C,2,FALSE)/100</f>
        <v>0.6341</v>
      </c>
      <c r="D102" s="40">
        <f>INDEX(人口源表!$1:$1048576,MATCH($B102,人口源表!$A:$A,0),MATCH(D$1,人口源表!$1:$1,0))-INDEX(城镇人口!$1:$1048576,MATCH($B102,城镇人口!$B:$B,0),MATCH(D$1,城镇人口!$1:$1,0))</f>
        <v>888551.50141205173</v>
      </c>
      <c r="E102" s="40">
        <f>INDEX(人口源表!$1:$1048576,MATCH($B102,人口源表!$A:$A,0),MATCH(E$1,人口源表!$1:$1,0))-INDEX(城镇人口!$1:$1048576,MATCH($B102,城镇人口!$B:$B,0),MATCH(E$1,城镇人口!$1:$1,0))</f>
        <v>866890.67936113337</v>
      </c>
      <c r="F102" s="40">
        <f>INDEX(人口源表!$1:$1048576,MATCH($B102,人口源表!$A:$A,0),MATCH(F$1,人口源表!$1:$1,0))-INDEX(城镇人口!$1:$1048576,MATCH($B102,城镇人口!$B:$B,0),MATCH(F$1,城镇人口!$1:$1,0))</f>
        <v>844130.20973546035</v>
      </c>
      <c r="G102" s="40">
        <f>INDEX(人口源表!$1:$1048576,MATCH($B102,人口源表!$A:$A,0),MATCH(G$1,人口源表!$1:$1,0))-INDEX(城镇人口!$1:$1048576,MATCH($B102,城镇人口!$B:$B,0),MATCH(G$1,城镇人口!$1:$1,0))</f>
        <v>1005106.2686174738</v>
      </c>
      <c r="H102" s="40">
        <f>INDEX(人口源表!$1:$1048576,MATCH($B102,人口源表!$A:$A,0),MATCH(H$1,人口源表!$1:$1,0))-INDEX(城镇人口!$1:$1048576,MATCH($B102,城镇人口!$B:$B,0),MATCH(H$1,城镇人口!$1:$1,0))</f>
        <v>975618.98891197587</v>
      </c>
      <c r="I102" s="40">
        <f>INDEX(人口源表!$1:$1048576,MATCH($B102,人口源表!$A:$A,0),MATCH(I$1,人口源表!$1:$1,0))-INDEX(城镇人口!$1:$1048576,MATCH($B102,城镇人口!$B:$B,0),MATCH(I$1,城镇人口!$1:$1,0))</f>
        <v>959313.23353781132</v>
      </c>
      <c r="J102" s="40">
        <f>INDEX(人口源表!$1:$1048576,MATCH($B102,人口源表!$A:$A,0),MATCH(J$1,人口源表!$1:$1,0))-INDEX(城镇人口!$1:$1048576,MATCH($B102,城镇人口!$B:$B,0),MATCH(J$1,城镇人口!$1:$1,0))</f>
        <v>942213.27208857425</v>
      </c>
      <c r="K102" s="40">
        <f>INDEX(人口源表!$1:$1048576,MATCH($B102,人口源表!$A:$A,0),MATCH(K$1,人口源表!$1:$1,0))-INDEX(城镇人口!$1:$1048576,MATCH($B102,城镇人口!$B:$B,0),MATCH(K$1,城镇人口!$1:$1,0))</f>
        <v>924326.33784309076</v>
      </c>
      <c r="L102" s="40">
        <f>INDEX(人口源表!$1:$1048576,MATCH($B102,人口源表!$A:$A,0),MATCH(L$1,人口源表!$1:$1,0))-INDEX(城镇人口!$1:$1048576,MATCH($B102,城镇人口!$B:$B,0),MATCH(L$1,城镇人口!$1:$1,0))</f>
        <v>905663.60547724506</v>
      </c>
      <c r="M102" s="40">
        <f>INDEX(人口源表!$1:$1048576,MATCH($B102,人口源表!$A:$A,0),MATCH(M$1,人口源表!$1:$1,0))-INDEX(城镇人口!$1:$1048576,MATCH($B102,城镇人口!$B:$B,0),MATCH(M$1,城镇人口!$1:$1,0))</f>
        <v>886239.41324911546</v>
      </c>
      <c r="N102" s="40">
        <f>INDEX(人口源表!$1:$1048576,MATCH($B102,人口源表!$A:$A,0),MATCH(N$1,人口源表!$1:$1,0))-INDEX(城镇人口!$1:$1048576,MATCH($B102,城镇人口!$B:$B,0),MATCH(N$1,城镇人口!$1:$1,0))</f>
        <v>866072.24357846007</v>
      </c>
      <c r="O102" s="40">
        <f>INDEX(人口源表!$1:$1048576,MATCH($B102,人口源表!$A:$A,0),MATCH(O$1,人口源表!$1:$1,0))-INDEX(城镇人口!$1:$1048576,MATCH($B102,城镇人口!$B:$B,0),MATCH(O$1,城镇人口!$1:$1,0))</f>
        <v>845183.34457447752</v>
      </c>
      <c r="P102" s="40">
        <f>INDEX(人口源表!$1:$1048576,MATCH($B102,人口源表!$A:$A,0),MATCH(P$1,人口源表!$1:$1,0))-INDEX(城镇人口!$1:$1048576,MATCH($B102,城镇人口!$B:$B,0),MATCH(P$1,城镇人口!$1:$1,0))</f>
        <v>823596.84422684647</v>
      </c>
      <c r="Q102" s="40">
        <f>INDEX(人口源表!$1:$1048576,MATCH($B102,人口源表!$A:$A,0),MATCH(Q$1,人口源表!$1:$1,0))-INDEX(城镇人口!$1:$1048576,MATCH($B102,城镇人口!$B:$B,0),MATCH(Q$1,城镇人口!$1:$1,0))</f>
        <v>801340.07371741068</v>
      </c>
      <c r="R102" s="40">
        <f>INDEX(人口源表!$1:$1048576,MATCH($B102,人口源表!$A:$A,0),MATCH(R$1,人口源表!$1:$1,0))-INDEX(城镇人口!$1:$1048576,MATCH($B102,城镇人口!$B:$B,0),MATCH(R$1,城镇人口!$1:$1,0))</f>
        <v>778443.04359739739</v>
      </c>
      <c r="S102" s="40">
        <f>INDEX(人口源表!$1:$1048576,MATCH($B102,人口源表!$A:$A,0),MATCH(S$1,人口源表!$1:$1,0))-INDEX(城镇人口!$1:$1048576,MATCH($B102,城镇人口!$B:$B,0),MATCH(S$1,城镇人口!$1:$1,0))</f>
        <v>766569.67943170946</v>
      </c>
      <c r="T102" s="40">
        <f>INDEX(人口源表!$1:$1048576,MATCH($B102,人口源表!$A:$A,0),MATCH(T$1,人口源表!$1:$1,0))-INDEX(城镇人口!$1:$1048576,MATCH($B102,城镇人口!$B:$B,0),MATCH(T$1,城镇人口!$1:$1,0))</f>
        <v>754278.48036086187</v>
      </c>
      <c r="U102" s="40">
        <f>INDEX(人口源表!$1:$1048576,MATCH($B102,人口源表!$A:$A,0),MATCH(U$1,人口源表!$1:$1,0))-INDEX(城镇人口!$1:$1048576,MATCH($B102,城镇人口!$B:$B,0),MATCH(U$1,城镇人口!$1:$1,0))</f>
        <v>741589.93171229772</v>
      </c>
      <c r="V102" s="40">
        <f>INDEX(人口源表!$1:$1048576,MATCH($B102,人口源表!$A:$A,0),MATCH(V$1,人口源表!$1:$1,0))-INDEX(城镇人口!$1:$1048576,MATCH($B102,城镇人口!$B:$B,0),MATCH(V$1,城镇人口!$1:$1,0))</f>
        <v>728526.81650147447</v>
      </c>
      <c r="W102" s="40">
        <f>INDEX(人口源表!$1:$1048576,MATCH($B102,人口源表!$A:$A,0),MATCH(W$1,人口源表!$1:$1,0))-INDEX(城镇人口!$1:$1048576,MATCH($B102,城镇人口!$B:$B,0),MATCH(W$1,城镇人口!$1:$1,0))</f>
        <v>715112.63243263913</v>
      </c>
      <c r="X102" s="40">
        <f>INDEX(人口源表!$1:$1048576,MATCH($B102,人口源表!$A:$A,0),MATCH(X$1,人口源表!$1:$1,0))-INDEX(城镇人口!$1:$1048576,MATCH($B102,城镇人口!$B:$B,0),MATCH(X$1,城镇人口!$1:$1,0))</f>
        <v>701372.19542106893</v>
      </c>
      <c r="Y102" s="40">
        <f>INDEX(人口源表!$1:$1048576,MATCH($B102,人口源表!$A:$A,0),MATCH(Y$1,人口源表!$1:$1,0))-INDEX(城镇人口!$1:$1048576,MATCH($B102,城镇人口!$B:$B,0),MATCH(Y$1,城镇人口!$1:$1,0))</f>
        <v>687331.94839529553</v>
      </c>
      <c r="Z102" s="40">
        <f>INDEX(人口源表!$1:$1048576,MATCH($B102,人口源表!$A:$A,0),MATCH(Z$1,人口源表!$1:$1,0))-INDEX(城镇人口!$1:$1048576,MATCH($B102,城镇人口!$B:$B,0),MATCH(Z$1,城镇人口!$1:$1,0))</f>
        <v>673018.46017460153</v>
      </c>
      <c r="AA102" s="40">
        <f>INDEX(人口源表!$1:$1048576,MATCH($B102,人口源表!$A:$A,0),MATCH(AA$1,人口源表!$1:$1,0))-INDEX(城镇人口!$1:$1048576,MATCH($B102,城镇人口!$B:$B,0),MATCH(AA$1,城镇人口!$1:$1,0))</f>
        <v>658459.65719213104</v>
      </c>
      <c r="AB102" s="40">
        <f>INDEX(人口源表!$1:$1048576,MATCH($B102,人口源表!$A:$A,0),MATCH(AB$1,人口源表!$1:$1,0))-INDEX(城镇人口!$1:$1048576,MATCH($B102,城镇人口!$B:$B,0),MATCH(AB$1,城镇人口!$1:$1,0))</f>
        <v>643684.2144385986</v>
      </c>
      <c r="AC102" s="40">
        <f>INDEX(人口源表!$1:$1048576,MATCH($B102,人口源表!$A:$A,0),MATCH(AC$1,人口源表!$1:$1,0))-INDEX(城镇人口!$1:$1048576,MATCH($B102,城镇人口!$B:$B,0),MATCH(AC$1,城镇人口!$1:$1,0))</f>
        <v>631643.43084323034</v>
      </c>
      <c r="AD102" s="40">
        <f>INDEX(人口源表!$1:$1048576,MATCH($B102,人口源表!$A:$A,0),MATCH(AD$1,人口源表!$1:$1,0))-INDEX(城镇人口!$1:$1048576,MATCH($B102,城镇人口!$B:$B,0),MATCH(AD$1,城镇人口!$1:$1,0))</f>
        <v>619439.55424136063</v>
      </c>
      <c r="AE102" s="40">
        <f>INDEX(人口源表!$1:$1048576,MATCH($B102,人口源表!$A:$A,0),MATCH(AE$1,人口源表!$1:$1,0))-INDEX(城镇人口!$1:$1048576,MATCH($B102,城镇人口!$B:$B,0),MATCH(AE$1,城镇人口!$1:$1,0))</f>
        <v>607099.818671891</v>
      </c>
      <c r="AF102" s="40">
        <f>INDEX(人口源表!$1:$1048576,MATCH($B102,人口源表!$A:$A,0),MATCH(AF$1,人口源表!$1:$1,0))-INDEX(城镇人口!$1:$1048576,MATCH($B102,城镇人口!$B:$B,0),MATCH(AF$1,城镇人口!$1:$1,0))</f>
        <v>594650.69812831422</v>
      </c>
      <c r="AG102" s="40">
        <f>INDEX(人口源表!$1:$1048576,MATCH($B102,人口源表!$A:$A,0),MATCH(AG$1,人口源表!$1:$1,0))-INDEX(城镇人口!$1:$1048576,MATCH($B102,城镇人口!$B:$B,0),MATCH(AG$1,城镇人口!$1:$1,0))</f>
        <v>582120.0534200524</v>
      </c>
      <c r="AH102" s="40">
        <f>INDEX(人口源表!$1:$1048576,MATCH($B102,人口源表!$A:$A,0),MATCH(AH$1,人口源表!$1:$1,0))-INDEX(城镇人口!$1:$1048576,MATCH($B102,城镇人口!$B:$B,0),MATCH(AH$1,城镇人口!$1:$1,0))</f>
        <v>569535.38628230849</v>
      </c>
      <c r="AI102" s="40">
        <f>INDEX(人口源表!$1:$1048576,MATCH($B102,人口源表!$A:$A,0),MATCH(AI$1,人口源表!$1:$1,0))-INDEX(城镇人口!$1:$1048576,MATCH($B102,城镇人口!$B:$B,0),MATCH(AI$1,城镇人口!$1:$1,0))</f>
        <v>556924.15035765478</v>
      </c>
      <c r="AJ102" s="40">
        <f>INDEX(人口源表!$1:$1048576,MATCH($B102,人口源表!$A:$A,0),MATCH(AJ$1,人口源表!$1:$1,0))-INDEX(城镇人口!$1:$1048576,MATCH($B102,城镇人口!$B:$B,0),MATCH(AJ$1,城镇人口!$1:$1,0))</f>
        <v>544314.2130918554</v>
      </c>
      <c r="AK102" s="40">
        <f>INDEX(人口源表!$1:$1048576,MATCH($B102,人口源表!$A:$A,0),MATCH(AK$1,人口源表!$1:$1,0))-INDEX(城镇人口!$1:$1048576,MATCH($B102,城镇人口!$B:$B,0),MATCH(AK$1,城镇人口!$1:$1,0))</f>
        <v>531732.96494600736</v>
      </c>
      <c r="AL102" s="40">
        <f>INDEX(人口源表!$1:$1048576,MATCH($B102,人口源表!$A:$A,0),MATCH(AL$1,人口源表!$1:$1,0))-INDEX(城镇人口!$1:$1048576,MATCH($B102,城镇人口!$B:$B,0),MATCH(AL$1,城镇人口!$1:$1,0))</f>
        <v>519207.41137852008</v>
      </c>
      <c r="AM102" s="40">
        <f>INDEX(人口源表!$1:$1048576,MATCH($B102,人口源表!$A:$A,0),MATCH(AM$1,人口源表!$1:$1,0))-INDEX(城镇人口!$1:$1048576,MATCH($B102,城镇人口!$B:$B,0),MATCH(AM$1,城镇人口!$1:$1,0))</f>
        <v>506764.7825220353</v>
      </c>
      <c r="AN102" s="40">
        <f>INDEX(人口源表!$1:$1048576,MATCH($B102,人口源表!$A:$A,0),MATCH(AN$1,人口源表!$1:$1,0))-INDEX(城镇人口!$1:$1048576,MATCH($B102,城镇人口!$B:$B,0),MATCH(AN$1,城镇人口!$1:$1,0))</f>
        <v>494431.13186283037</v>
      </c>
      <c r="AO102" s="40">
        <f>INDEX(人口源表!$1:$1048576,MATCH($B102,人口源表!$A:$A,0),MATCH(AO$1,人口源表!$1:$1,0))-INDEX(城镇人口!$1:$1048576,MATCH($B102,城镇人口!$B:$B,0),MATCH(AO$1,城镇人口!$1:$1,0))</f>
        <v>482232.31063695066</v>
      </c>
      <c r="AP102" s="40">
        <f>INDEX(人口源表!$1:$1048576,MATCH($B102,人口源表!$A:$A,0),MATCH(AP$1,人口源表!$1:$1,0))-INDEX(城镇人口!$1:$1048576,MATCH($B102,城镇人口!$B:$B,0),MATCH(AP$1,城镇人口!$1:$1,0))</f>
        <v>470193.13196251215</v>
      </c>
      <c r="AQ102" s="40">
        <f>INDEX(人口源表!$1:$1048576,MATCH($B102,人口源表!$A:$A,0),MATCH(AQ$1,人口源表!$1:$1,0))-INDEX(城镇人口!$1:$1048576,MATCH($B102,城镇人口!$B:$B,0),MATCH(AQ$1,城镇人口!$1:$1,0))</f>
        <v>458337.77461801749</v>
      </c>
      <c r="AR102" s="40">
        <f>INDEX(人口源表!$1:$1048576,MATCH($B102,人口源表!$A:$A,0),MATCH(AR$1,人口源表!$1:$1,0))-INDEX(城镇人口!$1:$1048576,MATCH($B102,城镇人口!$B:$B,0),MATCH(AR$1,城镇人口!$1:$1,0))</f>
        <v>446689.4753942024</v>
      </c>
      <c r="AS102" s="40">
        <f>INDEX(人口源表!$1:$1048576,MATCH($B102,人口源表!$A:$A,0),MATCH(AS$1,人口源表!$1:$1,0))-INDEX(城镇人口!$1:$1048576,MATCH($B102,城镇人口!$B:$B,0),MATCH(AS$1,城镇人口!$1:$1,0))</f>
        <v>435270.07849998074</v>
      </c>
      <c r="AT102" s="40">
        <f>INDEX(人口源表!$1:$1048576,MATCH($B102,人口源表!$A:$A,0),MATCH(AT$1,人口源表!$1:$1,0))-INDEX(城镇人口!$1:$1048576,MATCH($B102,城镇人口!$B:$B,0),MATCH(AT$1,城镇人口!$1:$1,0))</f>
        <v>424100.4072758425</v>
      </c>
      <c r="AU102" s="40">
        <f>INDEX(人口源表!$1:$1048576,MATCH($B102,人口源表!$A:$A,0),MATCH(AU$1,人口源表!$1:$1,0))-INDEX(城镇人口!$1:$1048576,MATCH($B102,城镇人口!$B:$B,0),MATCH(AU$1,城镇人口!$1:$1,0))</f>
        <v>413199.80783298006</v>
      </c>
      <c r="AV102" s="40">
        <f>INDEX(人口源表!$1:$1048576,MATCH($B102,人口源表!$A:$A,0),MATCH(AV$1,人口源表!$1:$1,0))-INDEX(城镇人口!$1:$1048576,MATCH($B102,城镇人口!$B:$B,0),MATCH(AV$1,城镇人口!$1:$1,0))</f>
        <v>402586.18169704685</v>
      </c>
    </row>
    <row r="103" spans="1:48" x14ac:dyDescent="0.15">
      <c r="A103" s="4" t="s">
        <v>867</v>
      </c>
      <c r="B103" s="4" t="s">
        <v>228</v>
      </c>
      <c r="C103" s="34">
        <f>VLOOKUP(B103,'[1]2016省城人口总结（根）'!B:C,2,FALSE)/100</f>
        <v>0.67849999999999999</v>
      </c>
      <c r="D103" s="40">
        <f>INDEX(人口源表!$1:$1048576,MATCH($B103,人口源表!$A:$A,0),MATCH(D$1,人口源表!$1:$1,0))-INDEX(城镇人口!$1:$1048576,MATCH($B103,城镇人口!$B:$B,0),MATCH(D$1,城镇人口!$1:$1,0))</f>
        <v>760957.66266603768</v>
      </c>
      <c r="E103" s="40">
        <f>INDEX(人口源表!$1:$1048576,MATCH($B103,人口源表!$A:$A,0),MATCH(E$1,人口源表!$1:$1,0))-INDEX(城镇人口!$1:$1048576,MATCH($B103,城镇人口!$B:$B,0),MATCH(E$1,城镇人口!$1:$1,0))</f>
        <v>736399.0246046565</v>
      </c>
      <c r="F103" s="40">
        <f>INDEX(人口源表!$1:$1048576,MATCH($B103,人口源表!$A:$A,0),MATCH(F$1,人口源表!$1:$1,0))-INDEX(城镇人口!$1:$1048576,MATCH($B103,城镇人口!$B:$B,0),MATCH(F$1,城镇人口!$1:$1,0))</f>
        <v>710909.64546535676</v>
      </c>
      <c r="G103" s="40">
        <f>INDEX(人口源表!$1:$1048576,MATCH($B103,人口源表!$A:$A,0),MATCH(G$1,人口源表!$1:$1,0))-INDEX(城镇人口!$1:$1048576,MATCH($B103,城镇人口!$B:$B,0),MATCH(G$1,城镇人口!$1:$1,0))</f>
        <v>614451.05635999166</v>
      </c>
      <c r="H103" s="40">
        <f>INDEX(人口源表!$1:$1048576,MATCH($B103,人口源表!$A:$A,0),MATCH(H$1,人口源表!$1:$1,0))-INDEX(城镇人口!$1:$1048576,MATCH($B103,城镇人口!$B:$B,0),MATCH(H$1,城镇人口!$1:$1,0))</f>
        <v>592045.07701567421</v>
      </c>
      <c r="I103" s="40">
        <f>INDEX(人口源表!$1:$1048576,MATCH($B103,人口源表!$A:$A,0),MATCH(I$1,人口源表!$1:$1,0))-INDEX(城镇人口!$1:$1048576,MATCH($B103,城镇人口!$B:$B,0),MATCH(I$1,城镇人口!$1:$1,0))</f>
        <v>579456.94426154648</v>
      </c>
      <c r="J103" s="40">
        <f>INDEX(人口源表!$1:$1048576,MATCH($B103,人口源表!$A:$A,0),MATCH(J$1,人口源表!$1:$1,0))-INDEX(城镇人口!$1:$1048576,MATCH($B103,城镇人口!$B:$B,0),MATCH(J$1,城镇人口!$1:$1,0))</f>
        <v>566095.96861088555</v>
      </c>
      <c r="K103" s="40">
        <f>INDEX(人口源表!$1:$1048576,MATCH($B103,人口源表!$A:$A,0),MATCH(K$1,人口源表!$1:$1,0))-INDEX(城镇人口!$1:$1048576,MATCH($B103,城镇人口!$B:$B,0),MATCH(K$1,城镇人口!$1:$1,0))</f>
        <v>552006.33062688657</v>
      </c>
      <c r="L103" s="40">
        <f>INDEX(人口源表!$1:$1048576,MATCH($B103,人口源表!$A:$A,0),MATCH(L$1,人口源表!$1:$1,0))-INDEX(城镇人口!$1:$1048576,MATCH($B103,城镇人口!$B:$B,0),MATCH(L$1,城镇人口!$1:$1,0))</f>
        <v>537232.70749931643</v>
      </c>
      <c r="M103" s="40">
        <f>INDEX(人口源表!$1:$1048576,MATCH($B103,人口源表!$A:$A,0),MATCH(M$1,人口源表!$1:$1,0))-INDEX(城镇人口!$1:$1048576,MATCH($B103,城镇人口!$B:$B,0),MATCH(M$1,城镇人口!$1:$1,0))</f>
        <v>521819.39288412011</v>
      </c>
      <c r="N103" s="40">
        <f>INDEX(人口源表!$1:$1048576,MATCH($B103,人口源表!$A:$A,0),MATCH(N$1,人口源表!$1:$1,0))-INDEX(城镇人口!$1:$1048576,MATCH($B103,城镇人口!$B:$B,0),MATCH(N$1,城镇人口!$1:$1,0))</f>
        <v>505810.00808191393</v>
      </c>
      <c r="O103" s="40">
        <f>INDEX(人口源表!$1:$1048576,MATCH($B103,人口源表!$A:$A,0),MATCH(O$1,人口源表!$1:$1,0))-INDEX(城镇人口!$1:$1048576,MATCH($B103,城镇人口!$B:$B,0),MATCH(O$1,城镇人口!$1:$1,0))</f>
        <v>489248.14492998505</v>
      </c>
      <c r="P103" s="40">
        <f>INDEX(人口源表!$1:$1048576,MATCH($B103,人口源表!$A:$A,0),MATCH(P$1,人口源表!$1:$1,0))-INDEX(城镇人口!$1:$1048576,MATCH($B103,城镇人口!$B:$B,0),MATCH(P$1,城镇人口!$1:$1,0))</f>
        <v>472177.2261226112</v>
      </c>
      <c r="Q103" s="40">
        <f>INDEX(人口源表!$1:$1048576,MATCH($B103,人口源表!$A:$A,0),MATCH(Q$1,人口源表!$1:$1,0))-INDEX(城镇人口!$1:$1048576,MATCH($B103,城镇人口!$B:$B,0),MATCH(Q$1,城镇人口!$1:$1,0))</f>
        <v>454639.5369735118</v>
      </c>
      <c r="R103" s="40">
        <f>INDEX(人口源表!$1:$1048576,MATCH($B103,人口源表!$A:$A,0),MATCH(R$1,人口源表!$1:$1,0))-INDEX(城镇人口!$1:$1048576,MATCH($B103,城镇人口!$B:$B,0),MATCH(R$1,城镇人口!$1:$1,0))</f>
        <v>436677.02916708938</v>
      </c>
      <c r="S103" s="40">
        <f>INDEX(人口源表!$1:$1048576,MATCH($B103,人口源表!$A:$A,0),MATCH(S$1,人口源表!$1:$1,0))-INDEX(城镇人口!$1:$1048576,MATCH($B103,城镇人口!$B:$B,0),MATCH(S$1,城镇人口!$1:$1,0))</f>
        <v>427149.72552869073</v>
      </c>
      <c r="T103" s="40">
        <f>INDEX(人口源表!$1:$1048576,MATCH($B103,人口源表!$A:$A,0),MATCH(T$1,人口源表!$1:$1,0))-INDEX(城镇人口!$1:$1048576,MATCH($B103,城镇人口!$B:$B,0),MATCH(T$1,城镇人口!$1:$1,0))</f>
        <v>417372.60819777078</v>
      </c>
      <c r="U103" s="40">
        <f>INDEX(人口源表!$1:$1048576,MATCH($B103,人口源表!$A:$A,0),MATCH(U$1,人口源表!$1:$1,0))-INDEX(城镇人口!$1:$1048576,MATCH($B103,城镇人口!$B:$B,0),MATCH(U$1,城镇人口!$1:$1,0))</f>
        <v>407371.63092709146</v>
      </c>
      <c r="V103" s="40">
        <f>INDEX(人口源表!$1:$1048576,MATCH($B103,人口源表!$A:$A,0),MATCH(V$1,人口源表!$1:$1,0))-INDEX(城镇人口!$1:$1048576,MATCH($B103,城镇人口!$B:$B,0),MATCH(V$1,城镇人口!$1:$1,0))</f>
        <v>397171.93719498464</v>
      </c>
      <c r="W103" s="40">
        <f>INDEX(人口源表!$1:$1048576,MATCH($B103,人口源表!$A:$A,0),MATCH(W$1,人口源表!$1:$1,0))-INDEX(城镇人口!$1:$1048576,MATCH($B103,城镇人口!$B:$B,0),MATCH(W$1,城镇人口!$1:$1,0))</f>
        <v>386798.20535165095</v>
      </c>
      <c r="X103" s="40">
        <f>INDEX(人口源表!$1:$1048576,MATCH($B103,人口源表!$A:$A,0),MATCH(X$1,人口源表!$1:$1,0))-INDEX(城镇人口!$1:$1048576,MATCH($B103,城镇人口!$B:$B,0),MATCH(X$1,城镇人口!$1:$1,0))</f>
        <v>376274.77049227245</v>
      </c>
      <c r="Y103" s="40">
        <f>INDEX(人口源表!$1:$1048576,MATCH($B103,人口源表!$A:$A,0),MATCH(Y$1,人口源表!$1:$1,0))-INDEX(城镇人口!$1:$1048576,MATCH($B103,城镇人口!$B:$B,0),MATCH(Y$1,城镇人口!$1:$1,0))</f>
        <v>365625.21169096534</v>
      </c>
      <c r="Z103" s="40">
        <f>INDEX(人口源表!$1:$1048576,MATCH($B103,人口源表!$A:$A,0),MATCH(Z$1,人口源表!$1:$1,0))-INDEX(城镇人口!$1:$1048576,MATCH($B103,城镇人口!$B:$B,0),MATCH(Z$1,城镇人口!$1:$1,0))</f>
        <v>354872.15356330341</v>
      </c>
      <c r="AA103" s="40">
        <f>INDEX(人口源表!$1:$1048576,MATCH($B103,人口源表!$A:$A,0),MATCH(AA$1,人口源表!$1:$1,0))-INDEX(城镇人口!$1:$1048576,MATCH($B103,城镇人口!$B:$B,0),MATCH(AA$1,城镇人口!$1:$1,0))</f>
        <v>344037.89935200522</v>
      </c>
      <c r="AB103" s="40">
        <f>INDEX(人口源表!$1:$1048576,MATCH($B103,人口源表!$A:$A,0),MATCH(AB$1,人口源表!$1:$1,0))-INDEX(城镇人口!$1:$1048576,MATCH($B103,城镇人口!$B:$B,0),MATCH(AB$1,城镇人口!$1:$1,0))</f>
        <v>333143.70571590285</v>
      </c>
      <c r="AC103" s="40">
        <f>INDEX(人口源表!$1:$1048576,MATCH($B103,人口源表!$A:$A,0),MATCH(AC$1,人口源表!$1:$1,0))-INDEX(城镇人口!$1:$1048576,MATCH($B103,城镇人口!$B:$B,0),MATCH(AC$1,城镇人口!$1:$1,0))</f>
        <v>324393.4581677122</v>
      </c>
      <c r="AD103" s="40">
        <f>INDEX(人口源表!$1:$1048576,MATCH($B103,人口源表!$A:$A,0),MATCH(AD$1,人口源表!$1:$1,0))-INDEX(城镇人口!$1:$1048576,MATCH($B103,城镇人口!$B:$B,0),MATCH(AD$1,城镇人口!$1:$1,0))</f>
        <v>315614.13984811609</v>
      </c>
      <c r="AE103" s="40">
        <f>INDEX(人口源表!$1:$1048576,MATCH($B103,人口源表!$A:$A,0),MATCH(AE$1,人口源表!$1:$1,0))-INDEX(城镇人口!$1:$1048576,MATCH($B103,城镇人口!$B:$B,0),MATCH(AE$1,城镇人口!$1:$1,0))</f>
        <v>306823.0457464275</v>
      </c>
      <c r="AF103" s="40">
        <f>INDEX(人口源表!$1:$1048576,MATCH($B103,人口源表!$A:$A,0),MATCH(AF$1,人口源表!$1:$1,0))-INDEX(城镇人口!$1:$1048576,MATCH($B103,城镇人口!$B:$B,0),MATCH(AF$1,城镇人口!$1:$1,0))</f>
        <v>298036.09169486188</v>
      </c>
      <c r="AG103" s="40">
        <f>INDEX(人口源表!$1:$1048576,MATCH($B103,人口源表!$A:$A,0),MATCH(AG$1,人口源表!$1:$1,0))-INDEX(城镇人口!$1:$1048576,MATCH($B103,城镇人口!$B:$B,0),MATCH(AG$1,城镇人口!$1:$1,0))</f>
        <v>289269.12435335224</v>
      </c>
      <c r="AH103" s="40">
        <f>INDEX(人口源表!$1:$1048576,MATCH($B103,人口源表!$A:$A,0),MATCH(AH$1,人口源表!$1:$1,0))-INDEX(城镇人口!$1:$1048576,MATCH($B103,城镇人口!$B:$B,0),MATCH(AH$1,城镇人口!$1:$1,0))</f>
        <v>280536.98763563274</v>
      </c>
      <c r="AI103" s="40">
        <f>INDEX(人口源表!$1:$1048576,MATCH($B103,人口源表!$A:$A,0),MATCH(AI$1,人口源表!$1:$1,0))-INDEX(城镇人口!$1:$1048576,MATCH($B103,城镇人口!$B:$B,0),MATCH(AI$1,城镇人口!$1:$1,0))</f>
        <v>271853.51314976253</v>
      </c>
      <c r="AJ103" s="40">
        <f>INDEX(人口源表!$1:$1048576,MATCH($B103,人口源表!$A:$A,0),MATCH(AJ$1,人口源表!$1:$1,0))-INDEX(城镇人口!$1:$1048576,MATCH($B103,城镇人口!$B:$B,0),MATCH(AJ$1,城镇人口!$1:$1,0))</f>
        <v>263232.03629997885</v>
      </c>
      <c r="AK103" s="40">
        <f>INDEX(人口源表!$1:$1048576,MATCH($B103,人口源表!$A:$A,0),MATCH(AK$1,人口源表!$1:$1,0))-INDEX(城镇人口!$1:$1048576,MATCH($B103,城镇人口!$B:$B,0),MATCH(AK$1,城镇人口!$1:$1,0))</f>
        <v>254684.93661181699</v>
      </c>
      <c r="AL103" s="40">
        <f>INDEX(人口源表!$1:$1048576,MATCH($B103,人口源表!$A:$A,0),MATCH(AL$1,人口源表!$1:$1,0))-INDEX(城镇人口!$1:$1048576,MATCH($B103,城镇人口!$B:$B,0),MATCH(AL$1,城镇人口!$1:$1,0))</f>
        <v>246223.73589648958</v>
      </c>
      <c r="AM103" s="40">
        <f>INDEX(人口源表!$1:$1048576,MATCH($B103,人口源表!$A:$A,0),MATCH(AM$1,人口源表!$1:$1,0))-INDEX(城镇人口!$1:$1048576,MATCH($B103,城镇人口!$B:$B,0),MATCH(AM$1,城镇人口!$1:$1,0))</f>
        <v>237858.69006589381</v>
      </c>
      <c r="AN103" s="40">
        <f>INDEX(人口源表!$1:$1048576,MATCH($B103,人口源表!$A:$A,0),MATCH(AN$1,人口源表!$1:$1,0))-INDEX(城镇人口!$1:$1048576,MATCH($B103,城镇人口!$B:$B,0),MATCH(AN$1,城镇人口!$1:$1,0))</f>
        <v>229599.74097394524</v>
      </c>
      <c r="AO103" s="40">
        <f>INDEX(人口源表!$1:$1048576,MATCH($B103,人口源表!$A:$A,0),MATCH(AO$1,人口源表!$1:$1,0))-INDEX(城镇人口!$1:$1048576,MATCH($B103,城镇人口!$B:$B,0),MATCH(AO$1,城镇人口!$1:$1,0))</f>
        <v>221455.12500878237</v>
      </c>
      <c r="AP103" s="40">
        <f>INDEX(人口源表!$1:$1048576,MATCH($B103,人口源表!$A:$A,0),MATCH(AP$1,人口源表!$1:$1,0))-INDEX(城镇人口!$1:$1048576,MATCH($B103,城镇人口!$B:$B,0),MATCH(AP$1,城镇人口!$1:$1,0))</f>
        <v>213432.43250675197</v>
      </c>
      <c r="AQ103" s="40">
        <f>INDEX(人口源表!$1:$1048576,MATCH($B103,人口源表!$A:$A,0),MATCH(AQ$1,人口源表!$1:$1,0))-INDEX(城镇人口!$1:$1048576,MATCH($B103,城镇人口!$B:$B,0),MATCH(AQ$1,城镇人口!$1:$1,0))</f>
        <v>205538.07971497346</v>
      </c>
      <c r="AR103" s="40">
        <f>INDEX(人口源表!$1:$1048576,MATCH($B103,人口源表!$A:$A,0),MATCH(AR$1,人口源表!$1:$1,0))-INDEX(城镇人口!$1:$1048576,MATCH($B103,城镇人口!$B:$B,0),MATCH(AR$1,城镇人口!$1:$1,0))</f>
        <v>197777.38485033577</v>
      </c>
      <c r="AS103" s="40">
        <f>INDEX(人口源表!$1:$1048576,MATCH($B103,人口源表!$A:$A,0),MATCH(AS$1,人口源表!$1:$1,0))-INDEX(城镇人口!$1:$1048576,MATCH($B103,城镇人口!$B:$B,0),MATCH(AS$1,城镇人口!$1:$1,0))</f>
        <v>190154.4206035682</v>
      </c>
      <c r="AT103" s="40">
        <f>INDEX(人口源表!$1:$1048576,MATCH($B103,人口源表!$A:$A,0),MATCH(AT$1,人口源表!$1:$1,0))-INDEX(城镇人口!$1:$1048576,MATCH($B103,城镇人口!$B:$B,0),MATCH(AT$1,城镇人口!$1:$1,0))</f>
        <v>182671.98462005821</v>
      </c>
      <c r="AU103" s="40">
        <f>INDEX(人口源表!$1:$1048576,MATCH($B103,人口源表!$A:$A,0),MATCH(AU$1,人口源表!$1:$1,0))-INDEX(城镇人口!$1:$1048576,MATCH($B103,城镇人口!$B:$B,0),MATCH(AU$1,城镇人口!$1:$1,0))</f>
        <v>175331.85387020209</v>
      </c>
      <c r="AV103" s="40">
        <f>INDEX(人口源表!$1:$1048576,MATCH($B103,人口源表!$A:$A,0),MATCH(AV$1,人口源表!$1:$1,0))-INDEX(城镇人口!$1:$1048576,MATCH($B103,城镇人口!$B:$B,0),MATCH(AV$1,城镇人口!$1:$1,0))</f>
        <v>168134.33811131842</v>
      </c>
    </row>
    <row r="104" spans="1:48" x14ac:dyDescent="0.15">
      <c r="A104" s="4" t="s">
        <v>867</v>
      </c>
      <c r="B104" s="4" t="s">
        <v>230</v>
      </c>
      <c r="C104" s="34">
        <f>VLOOKUP(B104,'[1]2016省城人口总结（根）'!B:C,2,FALSE)/100</f>
        <v>0.63490000000000002</v>
      </c>
      <c r="D104" s="40">
        <f>INDEX(人口源表!$1:$1048576,MATCH($B104,人口源表!$A:$A,0),MATCH(D$1,人口源表!$1:$1,0))-INDEX(城镇人口!$1:$1048576,MATCH($B104,城镇人口!$B:$B,0),MATCH(D$1,城镇人口!$1:$1,0))</f>
        <v>802853.81084991596</v>
      </c>
      <c r="E104" s="40">
        <f>INDEX(人口源表!$1:$1048576,MATCH($B104,人口源表!$A:$A,0),MATCH(E$1,人口源表!$1:$1,0))-INDEX(城镇人口!$1:$1048576,MATCH($B104,城镇人口!$B:$B,0),MATCH(E$1,城镇人口!$1:$1,0))</f>
        <v>783859.23073514737</v>
      </c>
      <c r="F104" s="40">
        <f>INDEX(人口源表!$1:$1048576,MATCH($B104,人口源表!$A:$A,0),MATCH(F$1,人口源表!$1:$1,0))-INDEX(城镇人口!$1:$1048576,MATCH($B104,城镇人口!$B:$B,0),MATCH(F$1,城镇人口!$1:$1,0))</f>
        <v>763951.00191458943</v>
      </c>
      <c r="G104" s="40">
        <f>INDEX(人口源表!$1:$1048576,MATCH($B104,人口源表!$A:$A,0),MATCH(G$1,人口源表!$1:$1,0))-INDEX(城镇人口!$1:$1048576,MATCH($B104,城镇人口!$B:$B,0),MATCH(G$1,城镇人口!$1:$1,0))</f>
        <v>648227.9854126994</v>
      </c>
      <c r="H104" s="40">
        <f>INDEX(人口源表!$1:$1048576,MATCH($B104,人口源表!$A:$A,0),MATCH(H$1,人口源表!$1:$1,0))-INDEX(城镇人口!$1:$1048576,MATCH($B104,城镇人口!$B:$B,0),MATCH(H$1,城镇人口!$1:$1,0))</f>
        <v>631949.28726678062</v>
      </c>
      <c r="I104" s="40">
        <f>INDEX(人口源表!$1:$1048576,MATCH($B104,人口源表!$A:$A,0),MATCH(I$1,人口源表!$1:$1,0))-INDEX(城镇人口!$1:$1048576,MATCH($B104,城镇人口!$B:$B,0),MATCH(I$1,城镇人口!$1:$1,0))</f>
        <v>623942.36977639678</v>
      </c>
      <c r="J104" s="40">
        <f>INDEX(人口源表!$1:$1048576,MATCH($B104,人口源表!$A:$A,0),MATCH(J$1,人口源表!$1:$1,0))-INDEX(城镇人口!$1:$1048576,MATCH($B104,城镇人口!$B:$B,0),MATCH(J$1,城镇人口!$1:$1,0))</f>
        <v>615175.84738812083</v>
      </c>
      <c r="K104" s="40">
        <f>INDEX(人口源表!$1:$1048576,MATCH($B104,人口源表!$A:$A,0),MATCH(K$1,人口源表!$1:$1,0))-INDEX(城镇人口!$1:$1048576,MATCH($B104,城镇人口!$B:$B,0),MATCH(K$1,城镇人口!$1:$1,0))</f>
        <v>605670.72004644247</v>
      </c>
      <c r="L104" s="40">
        <f>INDEX(人口源表!$1:$1048576,MATCH($B104,人口源表!$A:$A,0),MATCH(L$1,人口源表!$1:$1,0))-INDEX(城镇人口!$1:$1048576,MATCH($B104,城镇人口!$B:$B,0),MATCH(L$1,城镇人口!$1:$1,0))</f>
        <v>595448.80575179076</v>
      </c>
      <c r="M104" s="40">
        <f>INDEX(人口源表!$1:$1048576,MATCH($B104,人口源表!$A:$A,0),MATCH(M$1,人口源表!$1:$1,0))-INDEX(城镇人口!$1:$1048576,MATCH($B104,城镇人口!$B:$B,0),MATCH(M$1,城镇人口!$1:$1,0))</f>
        <v>584533.00085370243</v>
      </c>
      <c r="N104" s="40">
        <f>INDEX(人口源表!$1:$1048576,MATCH($B104,人口源表!$A:$A,0),MATCH(N$1,人口源表!$1:$1,0))-INDEX(城镇人口!$1:$1048576,MATCH($B104,城镇人口!$B:$B,0),MATCH(N$1,城镇人口!$1:$1,0))</f>
        <v>572948.05459457566</v>
      </c>
      <c r="O104" s="40">
        <f>INDEX(人口源表!$1:$1048576,MATCH($B104,人口源表!$A:$A,0),MATCH(O$1,人口源表!$1:$1,0))-INDEX(城镇人口!$1:$1048576,MATCH($B104,城镇人口!$B:$B,0),MATCH(O$1,城镇人口!$1:$1,0))</f>
        <v>560719.58115881542</v>
      </c>
      <c r="P104" s="40">
        <f>INDEX(人口源表!$1:$1048576,MATCH($B104,人口源表!$A:$A,0),MATCH(P$1,人口源表!$1:$1,0))-INDEX(城镇人口!$1:$1048576,MATCH($B104,城镇人口!$B:$B,0),MATCH(P$1,城镇人口!$1:$1,0))</f>
        <v>547874.78452590434</v>
      </c>
      <c r="Q104" s="40">
        <f>INDEX(人口源表!$1:$1048576,MATCH($B104,人口源表!$A:$A,0),MATCH(Q$1,人口源表!$1:$1,0))-INDEX(城镇人口!$1:$1048576,MATCH($B104,城镇人口!$B:$B,0),MATCH(Q$1,城镇人口!$1:$1,0))</f>
        <v>534441.24875459587</v>
      </c>
      <c r="R104" s="40">
        <f>INDEX(人口源表!$1:$1048576,MATCH($B104,人口源表!$A:$A,0),MATCH(R$1,人口源表!$1:$1,0))-INDEX(城镇人口!$1:$1048576,MATCH($B104,城镇人口!$B:$B,0),MATCH(R$1,城镇人口!$1:$1,0))</f>
        <v>520447.89880733727</v>
      </c>
      <c r="S104" s="40">
        <f>INDEX(人口源表!$1:$1048576,MATCH($B104,人口源表!$A:$A,0),MATCH(S$1,人口源表!$1:$1,0))-INDEX(城镇人口!$1:$1048576,MATCH($B104,城镇人口!$B:$B,0),MATCH(S$1,城镇人口!$1:$1,0))</f>
        <v>513759.47684165416</v>
      </c>
      <c r="T104" s="40">
        <f>INDEX(人口源表!$1:$1048576,MATCH($B104,人口源表!$A:$A,0),MATCH(T$1,人口源表!$1:$1,0))-INDEX(城镇人口!$1:$1048576,MATCH($B104,城镇人口!$B:$B,0),MATCH(T$1,城镇人口!$1:$1,0))</f>
        <v>506713.95078975614</v>
      </c>
      <c r="U104" s="40">
        <f>INDEX(人口源表!$1:$1048576,MATCH($B104,人口源表!$A:$A,0),MATCH(U$1,人口源表!$1:$1,0))-INDEX(城镇人口!$1:$1048576,MATCH($B104,城镇人口!$B:$B,0),MATCH(U$1,城镇人口!$1:$1,0))</f>
        <v>499331.07867790409</v>
      </c>
      <c r="V104" s="40">
        <f>INDEX(人口源表!$1:$1048576,MATCH($B104,人口源表!$A:$A,0),MATCH(V$1,人口源表!$1:$1,0))-INDEX(城镇人口!$1:$1048576,MATCH($B104,城镇人口!$B:$B,0),MATCH(V$1,城镇人口!$1:$1,0))</f>
        <v>491630.07249336923</v>
      </c>
      <c r="W104" s="40">
        <f>INDEX(人口源表!$1:$1048576,MATCH($B104,人口源表!$A:$A,0),MATCH(W$1,人口源表!$1:$1,0))-INDEX(城镇人口!$1:$1048576,MATCH($B104,城镇人口!$B:$B,0),MATCH(W$1,城镇人口!$1:$1,0))</f>
        <v>483631.68985843845</v>
      </c>
      <c r="X104" s="40">
        <f>INDEX(人口源表!$1:$1048576,MATCH($B104,人口源表!$A:$A,0),MATCH(X$1,人口源表!$1:$1,0))-INDEX(城镇人口!$1:$1048576,MATCH($B104,城镇人口!$B:$B,0),MATCH(X$1,城镇人口!$1:$1,0))</f>
        <v>475356.48740400677</v>
      </c>
      <c r="Y104" s="40">
        <f>INDEX(人口源表!$1:$1048576,MATCH($B104,人口源表!$A:$A,0),MATCH(Y$1,人口源表!$1:$1,0))-INDEX(城镇人口!$1:$1048576,MATCH($B104,城镇人口!$B:$B,0),MATCH(Y$1,城镇人口!$1:$1,0))</f>
        <v>466825.24169968721</v>
      </c>
      <c r="Z104" s="40">
        <f>INDEX(人口源表!$1:$1048576,MATCH($B104,人口源表!$A:$A,0),MATCH(Z$1,人口源表!$1:$1,0))-INDEX(城镇人口!$1:$1048576,MATCH($B104,城镇人口!$B:$B,0),MATCH(Z$1,城镇人口!$1:$1,0))</f>
        <v>458058.88486038777</v>
      </c>
      <c r="AA104" s="40">
        <f>INDEX(人口源表!$1:$1048576,MATCH($B104,人口源表!$A:$A,0),MATCH(AA$1,人口源表!$1:$1,0))-INDEX(城镇人口!$1:$1048576,MATCH($B104,城镇人口!$B:$B,0),MATCH(AA$1,城镇人口!$1:$1,0))</f>
        <v>449078.65448898636</v>
      </c>
      <c r="AB104" s="40">
        <f>INDEX(人口源表!$1:$1048576,MATCH($B104,人口源表!$A:$A,0),MATCH(AB$1,人口源表!$1:$1,0))-INDEX(城镇人口!$1:$1048576,MATCH($B104,城镇人口!$B:$B,0),MATCH(AB$1,城镇人口!$1:$1,0))</f>
        <v>439905.79642800381</v>
      </c>
      <c r="AC104" s="40">
        <f>INDEX(人口源表!$1:$1048576,MATCH($B104,人口源表!$A:$A,0),MATCH(AC$1,人口源表!$1:$1,0))-INDEX(城镇人口!$1:$1048576,MATCH($B104,城镇人口!$B:$B,0),MATCH(AC$1,城镇人口!$1:$1,0))</f>
        <v>432574.87597916694</v>
      </c>
      <c r="AD104" s="40">
        <f>INDEX(人口源表!$1:$1048576,MATCH($B104,人口源表!$A:$A,0),MATCH(AD$1,人口源表!$1:$1,0))-INDEX(城镇人口!$1:$1048576,MATCH($B104,城镇人口!$B:$B,0),MATCH(AD$1,城镇人口!$1:$1,0))</f>
        <v>425099.29520693747</v>
      </c>
      <c r="AE104" s="40">
        <f>INDEX(人口源表!$1:$1048576,MATCH($B104,人口源表!$A:$A,0),MATCH(AE$1,人口源表!$1:$1,0))-INDEX(城镇人口!$1:$1048576,MATCH($B104,城镇人口!$B:$B,0),MATCH(AE$1,城镇人口!$1:$1,0))</f>
        <v>417497.63080437039</v>
      </c>
      <c r="AF104" s="40">
        <f>INDEX(人口源表!$1:$1048576,MATCH($B104,人口源表!$A:$A,0),MATCH(AF$1,人口源表!$1:$1,0))-INDEX(城镇人口!$1:$1048576,MATCH($B104,城镇人口!$B:$B,0),MATCH(AF$1,城镇人口!$1:$1,0))</f>
        <v>409788.81018164079</v>
      </c>
      <c r="AG104" s="40">
        <f>INDEX(人口源表!$1:$1048576,MATCH($B104,人口源表!$A:$A,0),MATCH(AG$1,人口源表!$1:$1,0))-INDEX(城镇人口!$1:$1048576,MATCH($B104,城镇人口!$B:$B,0),MATCH(AG$1,城镇人口!$1:$1,0))</f>
        <v>401991.44063828373</v>
      </c>
      <c r="AH104" s="40">
        <f>INDEX(人口源表!$1:$1048576,MATCH($B104,人口源表!$A:$A,0),MATCH(AH$1,人口源表!$1:$1,0))-INDEX(城镇人口!$1:$1048576,MATCH($B104,城镇人口!$B:$B,0),MATCH(AH$1,城镇人口!$1:$1,0))</f>
        <v>394124.54555877275</v>
      </c>
      <c r="AI104" s="40">
        <f>INDEX(人口源表!$1:$1048576,MATCH($B104,人口源表!$A:$A,0),MATCH(AI$1,人口源表!$1:$1,0))-INDEX(城镇人口!$1:$1048576,MATCH($B104,城镇人口!$B:$B,0),MATCH(AI$1,城镇人口!$1:$1,0))</f>
        <v>386206.13392502302</v>
      </c>
      <c r="AJ104" s="40">
        <f>INDEX(人口源表!$1:$1048576,MATCH($B104,人口源表!$A:$A,0),MATCH(AJ$1,人口源表!$1:$1,0))-INDEX(城镇人口!$1:$1048576,MATCH($B104,城镇人口!$B:$B,0),MATCH(AJ$1,城镇人口!$1:$1,0))</f>
        <v>378254.51841594256</v>
      </c>
      <c r="AK104" s="40">
        <f>INDEX(人口源表!$1:$1048576,MATCH($B104,人口源表!$A:$A,0),MATCH(AK$1,人口源表!$1:$1,0))-INDEX(城镇人口!$1:$1048576,MATCH($B104,城镇人口!$B:$B,0),MATCH(AK$1,城镇人口!$1:$1,0))</f>
        <v>370287.47891061311</v>
      </c>
      <c r="AL104" s="40">
        <f>INDEX(人口源表!$1:$1048576,MATCH($B104,人口源表!$A:$A,0),MATCH(AL$1,人口源表!$1:$1,0))-INDEX(城镇人口!$1:$1048576,MATCH($B104,城镇人口!$B:$B,0),MATCH(AL$1,城镇人口!$1:$1,0))</f>
        <v>362322.58535328298</v>
      </c>
      <c r="AM104" s="40">
        <f>INDEX(人口源表!$1:$1048576,MATCH($B104,人口源表!$A:$A,0),MATCH(AM$1,人口源表!$1:$1,0))-INDEX(城镇人口!$1:$1048576,MATCH($B104,城镇人口!$B:$B,0),MATCH(AM$1,城镇人口!$1:$1,0))</f>
        <v>354376.94909782289</v>
      </c>
      <c r="AN104" s="40">
        <f>INDEX(人口源表!$1:$1048576,MATCH($B104,人口源表!$A:$A,0),MATCH(AN$1,人口源表!$1:$1,0))-INDEX(城镇人口!$1:$1048576,MATCH($B104,城镇人口!$B:$B,0),MATCH(AN$1,城镇人口!$1:$1,0))</f>
        <v>346467.16700122389</v>
      </c>
      <c r="AO104" s="40">
        <f>INDEX(人口源表!$1:$1048576,MATCH($B104,人口源表!$A:$A,0),MATCH(AO$1,人口源表!$1:$1,0))-INDEX(城镇人口!$1:$1048576,MATCH($B104,城镇人口!$B:$B,0),MATCH(AO$1,城镇人口!$1:$1,0))</f>
        <v>338609.09311024169</v>
      </c>
      <c r="AP104" s="40">
        <f>INDEX(人口源表!$1:$1048576,MATCH($B104,人口源表!$A:$A,0),MATCH(AP$1,人口源表!$1:$1,0))-INDEX(城镇人口!$1:$1048576,MATCH($B104,城镇人口!$B:$B,0),MATCH(AP$1,城镇人口!$1:$1,0))</f>
        <v>330818.30322995572</v>
      </c>
      <c r="AQ104" s="40">
        <f>INDEX(人口源表!$1:$1048576,MATCH($B104,人口源表!$A:$A,0),MATCH(AQ$1,人口源表!$1:$1,0))-INDEX(城镇人口!$1:$1048576,MATCH($B104,城镇人口!$B:$B,0),MATCH(AQ$1,城镇人口!$1:$1,0))</f>
        <v>323109.6748800003</v>
      </c>
      <c r="AR104" s="40">
        <f>INDEX(人口源表!$1:$1048576,MATCH($B104,人口源表!$A:$A,0),MATCH(AR$1,人口源表!$1:$1,0))-INDEX(城镇人口!$1:$1048576,MATCH($B104,城镇人口!$B:$B,0),MATCH(AR$1,城镇人口!$1:$1,0))</f>
        <v>315497.16644429346</v>
      </c>
      <c r="AS104" s="40">
        <f>INDEX(人口源表!$1:$1048576,MATCH($B104,人口源表!$A:$A,0),MATCH(AS$1,人口源表!$1:$1,0))-INDEX(城镇人口!$1:$1048576,MATCH($B104,城镇人口!$B:$B,0),MATCH(AS$1,城镇人口!$1:$1,0))</f>
        <v>307993.93314796779</v>
      </c>
      <c r="AT104" s="40">
        <f>INDEX(人口源表!$1:$1048576,MATCH($B104,人口源表!$A:$A,0),MATCH(AT$1,人口源表!$1:$1,0))-INDEX(城镇人口!$1:$1048576,MATCH($B104,城镇人口!$B:$B,0),MATCH(AT$1,城镇人口!$1:$1,0))</f>
        <v>300612.73572890693</v>
      </c>
      <c r="AU104" s="40">
        <f>INDEX(人口源表!$1:$1048576,MATCH($B104,人口源表!$A:$A,0),MATCH(AU$1,人口源表!$1:$1,0))-INDEX(城镇人口!$1:$1048576,MATCH($B104,城镇人口!$B:$B,0),MATCH(AU$1,城镇人口!$1:$1,0))</f>
        <v>293364.76223345869</v>
      </c>
      <c r="AV104" s="40">
        <f>INDEX(人口源表!$1:$1048576,MATCH($B104,人口源表!$A:$A,0),MATCH(AV$1,人口源表!$1:$1,0))-INDEX(城镇人口!$1:$1048576,MATCH($B104,城镇人口!$B:$B,0),MATCH(AV$1,城镇人口!$1:$1,0))</f>
        <v>286260.82833410334</v>
      </c>
    </row>
    <row r="105" spans="1:48" x14ac:dyDescent="0.15">
      <c r="A105" s="4" t="s">
        <v>867</v>
      </c>
      <c r="B105" s="4" t="s">
        <v>232</v>
      </c>
      <c r="C105" s="34">
        <f>VLOOKUP(B105,'[1]2016省城人口总结（根）'!B:C,2,FALSE)/100</f>
        <v>0.55500000000000005</v>
      </c>
      <c r="D105" s="40">
        <f>INDEX(人口源表!$1:$1048576,MATCH($B105,人口源表!$A:$A,0),MATCH(D$1,人口源表!$1:$1,0))-INDEX(城镇人口!$1:$1048576,MATCH($B105,城镇人口!$B:$B,0),MATCH(D$1,城镇人口!$1:$1,0))</f>
        <v>332014.93437696091</v>
      </c>
      <c r="E105" s="40">
        <f>INDEX(人口源表!$1:$1048576,MATCH($B105,人口源表!$A:$A,0),MATCH(E$1,人口源表!$1:$1,0))-INDEX(城镇人口!$1:$1048576,MATCH($B105,城镇人口!$B:$B,0),MATCH(E$1,城镇人口!$1:$1,0))</f>
        <v>326172.24945322517</v>
      </c>
      <c r="F105" s="40">
        <f>INDEX(人口源表!$1:$1048576,MATCH($B105,人口源表!$A:$A,0),MATCH(F$1,人口源表!$1:$1,0))-INDEX(城镇人口!$1:$1048576,MATCH($B105,城镇人口!$B:$B,0),MATCH(F$1,城镇人口!$1:$1,0))</f>
        <v>320008.27190846577</v>
      </c>
      <c r="G105" s="40">
        <f>INDEX(人口源表!$1:$1048576,MATCH($B105,人口源表!$A:$A,0),MATCH(G$1,人口源表!$1:$1,0))-INDEX(城镇人口!$1:$1048576,MATCH($B105,城镇人口!$B:$B,0),MATCH(G$1,城镇人口!$1:$1,0))</f>
        <v>542639.28488483327</v>
      </c>
      <c r="H105" s="40">
        <f>INDEX(人口源表!$1:$1048576,MATCH($B105,人口源表!$A:$A,0),MATCH(H$1,人口源表!$1:$1,0))-INDEX(城镇人口!$1:$1048576,MATCH($B105,城镇人口!$B:$B,0),MATCH(H$1,城镇人口!$1:$1,0))</f>
        <v>532876.6192733096</v>
      </c>
      <c r="I105" s="40">
        <f>INDEX(人口源表!$1:$1048576,MATCH($B105,人口源表!$A:$A,0),MATCH(I$1,人口源表!$1:$1,0))-INDEX(城镇人口!$1:$1048576,MATCH($B105,城镇人口!$B:$B,0),MATCH(I$1,城镇人口!$1:$1,0))</f>
        <v>527955.39441847068</v>
      </c>
      <c r="J105" s="40">
        <f>INDEX(人口源表!$1:$1048576,MATCH($B105,人口源表!$A:$A,0),MATCH(J$1,人口源表!$1:$1,0))-INDEX(城镇人口!$1:$1048576,MATCH($B105,城镇人口!$B:$B,0),MATCH(J$1,城镇人口!$1:$1,0))</f>
        <v>522592.40570956841</v>
      </c>
      <c r="K105" s="40">
        <f>INDEX(人口源表!$1:$1048576,MATCH($B105,人口源表!$A:$A,0),MATCH(K$1,人口源表!$1:$1,0))-INDEX(城镇人口!$1:$1048576,MATCH($B105,城镇人口!$B:$B,0),MATCH(K$1,城镇人口!$1:$1,0))</f>
        <v>516790.24248875072</v>
      </c>
      <c r="L105" s="40">
        <f>INDEX(人口源表!$1:$1048576,MATCH($B105,人口源表!$A:$A,0),MATCH(L$1,人口源表!$1:$1,0))-INDEX(城镇人口!$1:$1048576,MATCH($B105,城镇人口!$B:$B,0),MATCH(L$1,城镇人口!$1:$1,0))</f>
        <v>510553.38563968439</v>
      </c>
      <c r="M105" s="40">
        <f>INDEX(人口源表!$1:$1048576,MATCH($B105,人口源表!$A:$A,0),MATCH(M$1,人口源表!$1:$1,0))-INDEX(城镇人口!$1:$1048576,MATCH($B105,城镇人口!$B:$B,0),MATCH(M$1,城镇人口!$1:$1,0))</f>
        <v>503889.25964888674</v>
      </c>
      <c r="N105" s="40">
        <f>INDEX(人口源表!$1:$1048576,MATCH($B105,人口源表!$A:$A,0),MATCH(N$1,人口源表!$1:$1,0))-INDEX(城镇人口!$1:$1048576,MATCH($B105,城镇人口!$B:$B,0),MATCH(N$1,城镇人口!$1:$1,0))</f>
        <v>496805.84229679464</v>
      </c>
      <c r="O105" s="40">
        <f>INDEX(人口源表!$1:$1048576,MATCH($B105,人口源表!$A:$A,0),MATCH(O$1,人口源表!$1:$1,0))-INDEX(城镇人口!$1:$1048576,MATCH($B105,城镇人口!$B:$B,0),MATCH(O$1,城镇人口!$1:$1,0))</f>
        <v>489313.85705956549</v>
      </c>
      <c r="P105" s="40">
        <f>INDEX(人口源表!$1:$1048576,MATCH($B105,人口源表!$A:$A,0),MATCH(P$1,人口源表!$1:$1,0))-INDEX(城镇人口!$1:$1048576,MATCH($B105,城镇人口!$B:$B,0),MATCH(P$1,城镇人口!$1:$1,0))</f>
        <v>481424.80886818538</v>
      </c>
      <c r="Q105" s="40">
        <f>INDEX(人口源表!$1:$1048576,MATCH($B105,人口源表!$A:$A,0),MATCH(Q$1,人口源表!$1:$1,0))-INDEX(城镇人口!$1:$1048576,MATCH($B105,城镇人口!$B:$B,0),MATCH(Q$1,城镇人口!$1:$1,0))</f>
        <v>473152.01230782946</v>
      </c>
      <c r="R105" s="40">
        <f>INDEX(人口源表!$1:$1048576,MATCH($B105,人口源表!$A:$A,0),MATCH(R$1,人口源表!$1:$1,0))-INDEX(城镇人口!$1:$1048576,MATCH($B105,城镇人口!$B:$B,0),MATCH(R$1,城镇人口!$1:$1,0))</f>
        <v>464510.81383354589</v>
      </c>
      <c r="S105" s="40">
        <f>INDEX(人口源表!$1:$1048576,MATCH($B105,人口源表!$A:$A,0),MATCH(S$1,人口源表!$1:$1,0))-INDEX(城镇人口!$1:$1048576,MATCH($B105,城镇人口!$B:$B,0),MATCH(S$1,城镇人口!$1:$1,0))</f>
        <v>459942.02315077512</v>
      </c>
      <c r="T105" s="40">
        <f>INDEX(人口源表!$1:$1048576,MATCH($B105,人口源表!$A:$A,0),MATCH(T$1,人口源表!$1:$1,0))-INDEX(城镇人口!$1:$1048576,MATCH($B105,城镇人口!$B:$B,0),MATCH(T$1,城镇人口!$1:$1,0))</f>
        <v>455096.96918597131</v>
      </c>
      <c r="U105" s="40">
        <f>INDEX(人口源表!$1:$1048576,MATCH($B105,人口源表!$A:$A,0),MATCH(U$1,人口源表!$1:$1,0))-INDEX(城镇人口!$1:$1048576,MATCH($B105,城镇人口!$B:$B,0),MATCH(U$1,城镇人口!$1:$1,0))</f>
        <v>449986.80042199616</v>
      </c>
      <c r="V105" s="40">
        <f>INDEX(人口源表!$1:$1048576,MATCH($B105,人口源表!$A:$A,0),MATCH(V$1,人口源表!$1:$1,0))-INDEX(城镇人口!$1:$1048576,MATCH($B105,城镇人口!$B:$B,0),MATCH(V$1,城镇人口!$1:$1,0))</f>
        <v>444624.91054705204</v>
      </c>
      <c r="W105" s="40">
        <f>INDEX(人口源表!$1:$1048576,MATCH($B105,人口源表!$A:$A,0),MATCH(W$1,人口源表!$1:$1,0))-INDEX(城镇人口!$1:$1048576,MATCH($B105,城镇人口!$B:$B,0),MATCH(W$1,城镇人口!$1:$1,0))</f>
        <v>439023.87195585633</v>
      </c>
      <c r="X105" s="40">
        <f>INDEX(人口源表!$1:$1048576,MATCH($B105,人口源表!$A:$A,0),MATCH(X$1,人口源表!$1:$1,0))-INDEX(城镇人口!$1:$1048576,MATCH($B105,城镇人口!$B:$B,0),MATCH(X$1,城镇人口!$1:$1,0))</f>
        <v>433199.03336578084</v>
      </c>
      <c r="Y105" s="40">
        <f>INDEX(人口源表!$1:$1048576,MATCH($B105,人口源表!$A:$A,0),MATCH(Y$1,人口源表!$1:$1,0))-INDEX(城镇人口!$1:$1048576,MATCH($B105,城镇人口!$B:$B,0),MATCH(Y$1,城镇人口!$1:$1,0))</f>
        <v>427164.83647529292</v>
      </c>
      <c r="Z105" s="40">
        <f>INDEX(人口源表!$1:$1048576,MATCH($B105,人口源表!$A:$A,0),MATCH(Z$1,人口源表!$1:$1,0))-INDEX(城镇人口!$1:$1048576,MATCH($B105,城镇人口!$B:$B,0),MATCH(Z$1,城镇人口!$1:$1,0))</f>
        <v>420938.33816310333</v>
      </c>
      <c r="AA105" s="40">
        <f>INDEX(人口源表!$1:$1048576,MATCH($B105,人口源表!$A:$A,0),MATCH(AA$1,人口源表!$1:$1,0))-INDEX(城镇人口!$1:$1048576,MATCH($B105,城镇人口!$B:$B,0),MATCH(AA$1,城镇人口!$1:$1,0))</f>
        <v>414535.28524695453</v>
      </c>
      <c r="AB105" s="40">
        <f>INDEX(人口源表!$1:$1048576,MATCH($B105,人口源表!$A:$A,0),MATCH(AB$1,人口源表!$1:$1,0))-INDEX(城镇人口!$1:$1048576,MATCH($B105,城镇人口!$B:$B,0),MATCH(AB$1,城镇人口!$1:$1,0))</f>
        <v>407973.577634849</v>
      </c>
      <c r="AC105" s="40">
        <f>INDEX(人口源表!$1:$1048576,MATCH($B105,人口源表!$A:$A,0),MATCH(AC$1,人口源表!$1:$1,0))-INDEX(城镇人口!$1:$1048576,MATCH($B105,城镇人口!$B:$B,0),MATCH(AC$1,城镇人口!$1:$1,0))</f>
        <v>402378.89074051112</v>
      </c>
      <c r="AD105" s="40">
        <f>INDEX(人口源表!$1:$1048576,MATCH($B105,人口源表!$A:$A,0),MATCH(AD$1,人口源表!$1:$1,0))-INDEX(城镇人口!$1:$1048576,MATCH($B105,城镇人口!$B:$B,0),MATCH(AD$1,城镇人口!$1:$1,0))</f>
        <v>396658.32844469603</v>
      </c>
      <c r="AE105" s="40">
        <f>INDEX(人口源表!$1:$1048576,MATCH($B105,人口源表!$A:$A,0),MATCH(AE$1,人口源表!$1:$1,0))-INDEX(城镇人口!$1:$1048576,MATCH($B105,城镇人口!$B:$B,0),MATCH(AE$1,城镇人口!$1:$1,0))</f>
        <v>390830.44173732505</v>
      </c>
      <c r="AF105" s="40">
        <f>INDEX(人口源表!$1:$1048576,MATCH($B105,人口源表!$A:$A,0),MATCH(AF$1,人口源表!$1:$1,0))-INDEX(城镇人口!$1:$1048576,MATCH($B105,城镇人口!$B:$B,0),MATCH(AF$1,城镇人口!$1:$1,0))</f>
        <v>384912.70656607347</v>
      </c>
      <c r="AG105" s="40">
        <f>INDEX(人口源表!$1:$1048576,MATCH($B105,人口源表!$A:$A,0),MATCH(AG$1,人口源表!$1:$1,0))-INDEX(城镇人口!$1:$1048576,MATCH($B105,城镇人口!$B:$B,0),MATCH(AG$1,城镇人口!$1:$1,0))</f>
        <v>378924.22319619951</v>
      </c>
      <c r="AH105" s="40">
        <f>INDEX(人口源表!$1:$1048576,MATCH($B105,人口源表!$A:$A,0),MATCH(AH$1,人口源表!$1:$1,0))-INDEX(城镇人口!$1:$1048576,MATCH($B105,城镇人口!$B:$B,0),MATCH(AH$1,城镇人口!$1:$1,0))</f>
        <v>372884.14482349146</v>
      </c>
      <c r="AI105" s="40">
        <f>INDEX(人口源表!$1:$1048576,MATCH($B105,人口源表!$A:$A,0),MATCH(AI$1,人口源表!$1:$1,0))-INDEX(城镇人口!$1:$1048576,MATCH($B105,城镇人口!$B:$B,0),MATCH(AI$1,城镇人口!$1:$1,0))</f>
        <v>366811.93804809661</v>
      </c>
      <c r="AJ105" s="40">
        <f>INDEX(人口源表!$1:$1048576,MATCH($B105,人口源表!$A:$A,0),MATCH(AJ$1,人口源表!$1:$1,0))-INDEX(城镇人口!$1:$1048576,MATCH($B105,城镇人口!$B:$B,0),MATCH(AJ$1,城镇人口!$1:$1,0))</f>
        <v>360727.62699721684</v>
      </c>
      <c r="AK105" s="40">
        <f>INDEX(人口源表!$1:$1048576,MATCH($B105,人口源表!$A:$A,0),MATCH(AK$1,人口源表!$1:$1,0))-INDEX(城镇人口!$1:$1048576,MATCH($B105,城镇人口!$B:$B,0),MATCH(AK$1,城镇人口!$1:$1,0))</f>
        <v>354651.44718131737</v>
      </c>
      <c r="AL105" s="40">
        <f>INDEX(人口源表!$1:$1048576,MATCH($B105,人口源表!$A:$A,0),MATCH(AL$1,人口源表!$1:$1,0))-INDEX(城镇人口!$1:$1048576,MATCH($B105,城镇人口!$B:$B,0),MATCH(AL$1,城镇人口!$1:$1,0))</f>
        <v>348603.51483339374</v>
      </c>
      <c r="AM105" s="40">
        <f>INDEX(人口源表!$1:$1048576,MATCH($B105,人口源表!$A:$A,0),MATCH(AM$1,人口源表!$1:$1,0))-INDEX(城镇人口!$1:$1048576,MATCH($B105,城镇人口!$B:$B,0),MATCH(AM$1,城镇人口!$1:$1,0))</f>
        <v>342604.91925352591</v>
      </c>
      <c r="AN105" s="40">
        <f>INDEX(人口源表!$1:$1048576,MATCH($B105,人口源表!$A:$A,0),MATCH(AN$1,人口源表!$1:$1,0))-INDEX(城镇人口!$1:$1048576,MATCH($B105,城镇人口!$B:$B,0),MATCH(AN$1,城镇人口!$1:$1,0))</f>
        <v>336676.24099636124</v>
      </c>
      <c r="AO105" s="40">
        <f>INDEX(人口源表!$1:$1048576,MATCH($B105,人口源表!$A:$A,0),MATCH(AO$1,人口源表!$1:$1,0))-INDEX(城镇人口!$1:$1048576,MATCH($B105,城镇人口!$B:$B,0),MATCH(AO$1,城镇人口!$1:$1,0))</f>
        <v>330838.08290869708</v>
      </c>
      <c r="AP105" s="40">
        <f>INDEX(人口源表!$1:$1048576,MATCH($B105,人口源表!$A:$A,0),MATCH(AP$1,人口源表!$1:$1,0))-INDEX(城镇人口!$1:$1048576,MATCH($B105,城镇人口!$B:$B,0),MATCH(AP$1,城镇人口!$1:$1,0))</f>
        <v>325111.84150832577</v>
      </c>
      <c r="AQ105" s="40">
        <f>INDEX(人口源表!$1:$1048576,MATCH($B105,人口源表!$A:$A,0),MATCH(AQ$1,人口源表!$1:$1,0))-INDEX(城镇人口!$1:$1048576,MATCH($B105,城镇人口!$B:$B,0),MATCH(AQ$1,城镇人口!$1:$1,0))</f>
        <v>319517.99343757669</v>
      </c>
      <c r="AR105" s="40">
        <f>INDEX(人口源表!$1:$1048576,MATCH($B105,人口源表!$A:$A,0),MATCH(AR$1,人口源表!$1:$1,0))-INDEX(城镇人口!$1:$1048576,MATCH($B105,城镇人口!$B:$B,0),MATCH(AR$1,城镇人口!$1:$1,0))</f>
        <v>314077.69371508702</v>
      </c>
      <c r="AS105" s="40">
        <f>INDEX(人口源表!$1:$1048576,MATCH($B105,人口源表!$A:$A,0),MATCH(AS$1,人口源表!$1:$1,0))-INDEX(城镇人口!$1:$1048576,MATCH($B105,城镇人口!$B:$B,0),MATCH(AS$1,城镇人口!$1:$1,0))</f>
        <v>308811.62399691204</v>
      </c>
      <c r="AT105" s="40">
        <f>INDEX(人口源表!$1:$1048576,MATCH($B105,人口源表!$A:$A,0),MATCH(AT$1,人口源表!$1:$1,0))-INDEX(城镇人口!$1:$1048576,MATCH($B105,城镇人口!$B:$B,0),MATCH(AT$1,城镇人口!$1:$1,0))</f>
        <v>303739.95547265362</v>
      </c>
      <c r="AU105" s="40">
        <f>INDEX(人口源表!$1:$1048576,MATCH($B105,人口源表!$A:$A,0),MATCH(AU$1,人口源表!$1:$1,0))-INDEX(城镇人口!$1:$1048576,MATCH($B105,城镇人口!$B:$B,0),MATCH(AU$1,城镇人口!$1:$1,0))</f>
        <v>298883.3493877477</v>
      </c>
      <c r="AV105" s="40">
        <f>INDEX(人口源表!$1:$1048576,MATCH($B105,人口源表!$A:$A,0),MATCH(AV$1,人口源表!$1:$1,0))-INDEX(城镇人口!$1:$1048576,MATCH($B105,城镇人口!$B:$B,0),MATCH(AV$1,城镇人口!$1:$1,0))</f>
        <v>294261.8364888567</v>
      </c>
    </row>
    <row r="106" spans="1:48" x14ac:dyDescent="0.15">
      <c r="A106" s="4" t="s">
        <v>867</v>
      </c>
      <c r="B106" s="4" t="s">
        <v>234</v>
      </c>
      <c r="C106" s="34">
        <f>VLOOKUP(B106,'[1]2016省城人口总结（根）'!B:C,2,FALSE)/100</f>
        <v>0.48549999999999999</v>
      </c>
      <c r="D106" s="40">
        <f>INDEX(人口源表!$1:$1048576,MATCH($B106,人口源表!$A:$A,0),MATCH(D$1,人口源表!$1:$1,0))-INDEX(城镇人口!$1:$1048576,MATCH($B106,城镇人口!$B:$B,0),MATCH(D$1,城镇人口!$1:$1,0))</f>
        <v>2805260.2609175523</v>
      </c>
      <c r="E106" s="40">
        <f>INDEX(人口源表!$1:$1048576,MATCH($B106,人口源表!$A:$A,0),MATCH(E$1,人口源表!$1:$1,0))-INDEX(城镇人口!$1:$1048576,MATCH($B106,城镇人口!$B:$B,0),MATCH(E$1,城镇人口!$1:$1,0))</f>
        <v>2771412.1536251912</v>
      </c>
      <c r="F106" s="40">
        <f>INDEX(人口源表!$1:$1048576,MATCH($B106,人口源表!$A:$A,0),MATCH(F$1,人口源表!$1:$1,0))-INDEX(城镇人口!$1:$1048576,MATCH($B106,城镇人口!$B:$B,0),MATCH(F$1,城镇人口!$1:$1,0))</f>
        <v>2735752.6791026676</v>
      </c>
      <c r="G106" s="40">
        <f>INDEX(人口源表!$1:$1048576,MATCH($B106,人口源表!$A:$A,0),MATCH(G$1,人口源表!$1:$1,0))-INDEX(城镇人口!$1:$1048576,MATCH($B106,城镇人口!$B:$B,0),MATCH(G$1,城镇人口!$1:$1,0))</f>
        <v>2025017.9126420347</v>
      </c>
      <c r="H106" s="40">
        <f>INDEX(人口源表!$1:$1048576,MATCH($B106,人口源表!$A:$A,0),MATCH(H$1,人口源表!$1:$1,0))-INDEX(城镇人口!$1:$1048576,MATCH($B106,城镇人口!$B:$B,0),MATCH(H$1,城镇人口!$1:$1,0))</f>
        <v>2001629.5777433901</v>
      </c>
      <c r="I106" s="40">
        <f>INDEX(人口源表!$1:$1048576,MATCH($B106,人口源表!$A:$A,0),MATCH(I$1,人口源表!$1:$1,0))-INDEX(城镇人口!$1:$1048576,MATCH($B106,城镇人口!$B:$B,0),MATCH(I$1,城镇人口!$1:$1,0))</f>
        <v>1991528.4370653657</v>
      </c>
      <c r="J106" s="40">
        <f>INDEX(人口源表!$1:$1048576,MATCH($B106,人口源表!$A:$A,0),MATCH(J$1,人口源表!$1:$1,0))-INDEX(城镇人口!$1:$1048576,MATCH($B106,城镇人口!$B:$B,0),MATCH(J$1,城镇人口!$1:$1,0))</f>
        <v>1980009.1348026362</v>
      </c>
      <c r="K106" s="40">
        <f>INDEX(人口源表!$1:$1048576,MATCH($B106,人口源表!$A:$A,0),MATCH(K$1,人口源表!$1:$1,0))-INDEX(城镇人口!$1:$1048576,MATCH($B106,城镇人口!$B:$B,0),MATCH(K$1,城镇人口!$1:$1,0))</f>
        <v>1967047.9779234156</v>
      </c>
      <c r="L106" s="40">
        <f>INDEX(人口源表!$1:$1048576,MATCH($B106,人口源表!$A:$A,0),MATCH(L$1,人口源表!$1:$1,0))-INDEX(城镇人口!$1:$1048576,MATCH($B106,城镇人口!$B:$B,0),MATCH(L$1,城镇人口!$1:$1,0))</f>
        <v>1952631.0245946953</v>
      </c>
      <c r="M106" s="40">
        <f>INDEX(人口源表!$1:$1048576,MATCH($B106,人口源表!$A:$A,0),MATCH(M$1,人口源表!$1:$1,0))-INDEX(城镇人口!$1:$1048576,MATCH($B106,城镇人口!$B:$B,0),MATCH(M$1,城镇人口!$1:$1,0))</f>
        <v>1936753.2917892337</v>
      </c>
      <c r="N106" s="40">
        <f>INDEX(人口源表!$1:$1048576,MATCH($B106,人口源表!$A:$A,0),MATCH(N$1,人口源表!$1:$1,0))-INDEX(城镇人口!$1:$1048576,MATCH($B106,城镇人口!$B:$B,0),MATCH(N$1,城镇人口!$1:$1,0))</f>
        <v>1919417.9847803335</v>
      </c>
      <c r="O106" s="40">
        <f>INDEX(人口源表!$1:$1048576,MATCH($B106,人口源表!$A:$A,0),MATCH(O$1,人口源表!$1:$1,0))-INDEX(城镇人口!$1:$1048576,MATCH($B106,城镇人口!$B:$B,0),MATCH(O$1,城镇人口!$1:$1,0))</f>
        <v>1900635.7494091853</v>
      </c>
      <c r="P106" s="40">
        <f>INDEX(人口源表!$1:$1048576,MATCH($B106,人口源表!$A:$A,0),MATCH(P$1,人口源表!$1:$1,0))-INDEX(城镇人口!$1:$1048576,MATCH($B106,城镇人口!$B:$B,0),MATCH(P$1,城镇人口!$1:$1,0))</f>
        <v>1880425.698334455</v>
      </c>
      <c r="Q106" s="40">
        <f>INDEX(人口源表!$1:$1048576,MATCH($B106,人口源表!$A:$A,0),MATCH(Q$1,人口源表!$1:$1,0))-INDEX(城镇人口!$1:$1048576,MATCH($B106,城镇人口!$B:$B,0),MATCH(Q$1,城镇人口!$1:$1,0))</f>
        <v>1858813.7352143032</v>
      </c>
      <c r="R106" s="40">
        <f>INDEX(人口源表!$1:$1048576,MATCH($B106,人口源表!$A:$A,0),MATCH(R$1,人口源表!$1:$1,0))-INDEX(城镇人口!$1:$1048576,MATCH($B106,城镇人口!$B:$B,0),MATCH(R$1,城镇人口!$1:$1,0))</f>
        <v>1835833.1006113598</v>
      </c>
      <c r="S106" s="40">
        <f>INDEX(人口源表!$1:$1048576,MATCH($B106,人口源表!$A:$A,0),MATCH(S$1,人口源表!$1:$1,0))-INDEX(城镇人口!$1:$1048576,MATCH($B106,城镇人口!$B:$B,0),MATCH(S$1,城镇人口!$1:$1,0))</f>
        <v>1823880.8175622718</v>
      </c>
      <c r="T106" s="40">
        <f>INDEX(人口源表!$1:$1048576,MATCH($B106,人口源表!$A:$A,0),MATCH(T$1,人口源表!$1:$1,0))-INDEX(城镇人口!$1:$1048576,MATCH($B106,城镇人口!$B:$B,0),MATCH(T$1,城镇人口!$1:$1,0))</f>
        <v>1810822.1829634015</v>
      </c>
      <c r="U106" s="40">
        <f>INDEX(人口源表!$1:$1048576,MATCH($B106,人口源表!$A:$A,0),MATCH(U$1,人口源表!$1:$1,0))-INDEX(城镇人口!$1:$1048576,MATCH($B106,城镇人口!$B:$B,0),MATCH(U$1,城镇人口!$1:$1,0))</f>
        <v>1796690.0187413488</v>
      </c>
      <c r="V106" s="40">
        <f>INDEX(人口源表!$1:$1048576,MATCH($B106,人口源表!$A:$A,0),MATCH(V$1,人口源表!$1:$1,0))-INDEX(城镇人口!$1:$1048576,MATCH($B106,城镇人口!$B:$B,0),MATCH(V$1,城镇人口!$1:$1,0))</f>
        <v>1781522.010167913</v>
      </c>
      <c r="W106" s="40">
        <f>INDEX(人口源表!$1:$1048576,MATCH($B106,人口源表!$A:$A,0),MATCH(W$1,人口源表!$1:$1,0))-INDEX(城镇人口!$1:$1048576,MATCH($B106,城镇人口!$B:$B,0),MATCH(W$1,城镇人口!$1:$1,0))</f>
        <v>1765362.1751077487</v>
      </c>
      <c r="X106" s="40">
        <f>INDEX(人口源表!$1:$1048576,MATCH($B106,人口源表!$A:$A,0),MATCH(X$1,人口源表!$1:$1,0))-INDEX(城镇人口!$1:$1048576,MATCH($B106,城镇人口!$B:$B,0),MATCH(X$1,城镇人口!$1:$1,0))</f>
        <v>1748258.580443555</v>
      </c>
      <c r="Y106" s="40">
        <f>INDEX(人口源表!$1:$1048576,MATCH($B106,人口源表!$A:$A,0),MATCH(Y$1,人口源表!$1:$1,0))-INDEX(城镇人口!$1:$1048576,MATCH($B106,城镇人口!$B:$B,0),MATCH(Y$1,城镇人口!$1:$1,0))</f>
        <v>1730263.9848017767</v>
      </c>
      <c r="Z106" s="40">
        <f>INDEX(人口源表!$1:$1048576,MATCH($B106,人口源表!$A:$A,0),MATCH(Z$1,人口源表!$1:$1,0))-INDEX(城镇人口!$1:$1048576,MATCH($B106,城镇人口!$B:$B,0),MATCH(Z$1,城镇人口!$1:$1,0))</f>
        <v>1711436.4431237755</v>
      </c>
      <c r="AA106" s="40">
        <f>INDEX(人口源表!$1:$1048576,MATCH($B106,人口源表!$A:$A,0),MATCH(AA$1,人口源表!$1:$1,0))-INDEX(城镇人口!$1:$1048576,MATCH($B106,城镇人口!$B:$B,0),MATCH(AA$1,城镇人口!$1:$1,0))</f>
        <v>1691838.272709948</v>
      </c>
      <c r="AB106" s="40">
        <f>INDEX(人口源表!$1:$1048576,MATCH($B106,人口源表!$A:$A,0),MATCH(AB$1,人口源表!$1:$1,0))-INDEX(城镇人口!$1:$1048576,MATCH($B106,城镇人口!$B:$B,0),MATCH(AB$1,城镇人口!$1:$1,0))</f>
        <v>1671534.6548737632</v>
      </c>
      <c r="AC106" s="40">
        <f>INDEX(人口源表!$1:$1048576,MATCH($B106,人口源表!$A:$A,0),MATCH(AC$1,人口源表!$1:$1,0))-INDEX(城镇人口!$1:$1048576,MATCH($B106,城镇人口!$B:$B,0),MATCH(AC$1,城镇人口!$1:$1,0))</f>
        <v>1653704.7007407774</v>
      </c>
      <c r="AD106" s="40">
        <f>INDEX(人口源表!$1:$1048576,MATCH($B106,人口源表!$A:$A,0),MATCH(AD$1,人口源表!$1:$1,0))-INDEX(城镇人口!$1:$1048576,MATCH($B106,城镇人口!$B:$B,0),MATCH(AD$1,城镇人口!$1:$1,0))</f>
        <v>1635307.8955916073</v>
      </c>
      <c r="AE106" s="40">
        <f>INDEX(人口源表!$1:$1048576,MATCH($B106,人口源表!$A:$A,0),MATCH(AE$1,人口源表!$1:$1,0))-INDEX(城镇人口!$1:$1048576,MATCH($B106,城镇人口!$B:$B,0),MATCH(AE$1,城镇人口!$1:$1,0))</f>
        <v>1616418.4153286605</v>
      </c>
      <c r="AF106" s="40">
        <f>INDEX(人口源表!$1:$1048576,MATCH($B106,人口源表!$A:$A,0),MATCH(AF$1,人口源表!$1:$1,0))-INDEX(城镇人口!$1:$1048576,MATCH($B106,城镇人口!$B:$B,0),MATCH(AF$1,城镇人口!$1:$1,0))</f>
        <v>1597113.6932726218</v>
      </c>
      <c r="AG106" s="40">
        <f>INDEX(人口源表!$1:$1048576,MATCH($B106,人口源表!$A:$A,0),MATCH(AG$1,人口源表!$1:$1,0))-INDEX(城镇人口!$1:$1048576,MATCH($B106,城镇人口!$B:$B,0),MATCH(AG$1,城镇人口!$1:$1,0))</f>
        <v>1577475.4246685067</v>
      </c>
      <c r="AH106" s="40">
        <f>INDEX(人口源表!$1:$1048576,MATCH($B106,人口源表!$A:$A,0),MATCH(AH$1,人口源表!$1:$1,0))-INDEX(城镇人口!$1:$1048576,MATCH($B106,城镇人口!$B:$B,0),MATCH(AH$1,城镇人口!$1:$1,0))</f>
        <v>1557588.2288704356</v>
      </c>
      <c r="AI106" s="40">
        <f>INDEX(人口源表!$1:$1048576,MATCH($B106,人口源表!$A:$A,0),MATCH(AI$1,人口源表!$1:$1,0))-INDEX(城镇人口!$1:$1048576,MATCH($B106,城镇人口!$B:$B,0),MATCH(AI$1,城镇人口!$1:$1,0))</f>
        <v>1537540.636306257</v>
      </c>
      <c r="AJ106" s="40">
        <f>INDEX(人口源表!$1:$1048576,MATCH($B106,人口源表!$A:$A,0),MATCH(AJ$1,人口源表!$1:$1,0))-INDEX(城镇人口!$1:$1048576,MATCH($B106,城镇人口!$B:$B,0),MATCH(AJ$1,城镇人口!$1:$1,0))</f>
        <v>1517423.0037387861</v>
      </c>
      <c r="AK106" s="40">
        <f>INDEX(人口源表!$1:$1048576,MATCH($B106,人口源表!$A:$A,0),MATCH(AK$1,人口源表!$1:$1,0))-INDEX(城镇人口!$1:$1048576,MATCH($B106,城镇人口!$B:$B,0),MATCH(AK$1,城镇人口!$1:$1,0))</f>
        <v>1497330.0115710353</v>
      </c>
      <c r="AL106" s="40">
        <f>INDEX(人口源表!$1:$1048576,MATCH($B106,人口源表!$A:$A,0),MATCH(AL$1,人口源表!$1:$1,0))-INDEX(城镇人口!$1:$1048576,MATCH($B106,城镇人口!$B:$B,0),MATCH(AL$1,城镇人口!$1:$1,0))</f>
        <v>1477358.2014630078</v>
      </c>
      <c r="AM106" s="40">
        <f>INDEX(人口源表!$1:$1048576,MATCH($B106,人口源表!$A:$A,0),MATCH(AM$1,人口源表!$1:$1,0))-INDEX(城镇人口!$1:$1048576,MATCH($B106,城镇人口!$B:$B,0),MATCH(AM$1,城镇人口!$1:$1,0))</f>
        <v>1457607.3109505014</v>
      </c>
      <c r="AN106" s="40">
        <f>INDEX(人口源表!$1:$1048576,MATCH($B106,人口源表!$A:$A,0),MATCH(AN$1,人口源表!$1:$1,0))-INDEX(城镇人口!$1:$1048576,MATCH($B106,城镇人口!$B:$B,0),MATCH(AN$1,城镇人口!$1:$1,0))</f>
        <v>1438178.2279097466</v>
      </c>
      <c r="AO106" s="40">
        <f>INDEX(人口源表!$1:$1048576,MATCH($B106,人口源表!$A:$A,0),MATCH(AO$1,人口源表!$1:$1,0))-INDEX(城镇人口!$1:$1048576,MATCH($B106,城镇人口!$B:$B,0),MATCH(AO$1,城镇人口!$1:$1,0))</f>
        <v>1419175.7812188528</v>
      </c>
      <c r="AP106" s="40">
        <f>INDEX(人口源表!$1:$1048576,MATCH($B106,人口源表!$A:$A,0),MATCH(AP$1,人口源表!$1:$1,0))-INDEX(城镇人口!$1:$1048576,MATCH($B106,城镇人口!$B:$B,0),MATCH(AP$1,城镇人口!$1:$1,0))</f>
        <v>1400705.2220864939</v>
      </c>
      <c r="AQ106" s="40">
        <f>INDEX(人口源表!$1:$1048576,MATCH($B106,人口源表!$A:$A,0),MATCH(AQ$1,人口源表!$1:$1,0))-INDEX(城镇人口!$1:$1048576,MATCH($B106,城镇人口!$B:$B,0),MATCH(AQ$1,城镇人口!$1:$1,0))</f>
        <v>1382874.622727735</v>
      </c>
      <c r="AR106" s="40">
        <f>INDEX(人口源表!$1:$1048576,MATCH($B106,人口源表!$A:$A,0),MATCH(AR$1,人口源表!$1:$1,0))-INDEX(城镇人口!$1:$1048576,MATCH($B106,城镇人口!$B:$B,0),MATCH(AR$1,城镇人口!$1:$1,0))</f>
        <v>1365793.2180408468</v>
      </c>
      <c r="AS106" s="40">
        <f>INDEX(人口源表!$1:$1048576,MATCH($B106,人口源表!$A:$A,0),MATCH(AS$1,人口源表!$1:$1,0))-INDEX(城镇人口!$1:$1048576,MATCH($B106,城镇人口!$B:$B,0),MATCH(AS$1,城镇人口!$1:$1,0))</f>
        <v>1349571.945384061</v>
      </c>
      <c r="AT106" s="40">
        <f>INDEX(人口源表!$1:$1048576,MATCH($B106,人口源表!$A:$A,0),MATCH(AT$1,人口源表!$1:$1,0))-INDEX(城镇人口!$1:$1048576,MATCH($B106,城镇人口!$B:$B,0),MATCH(AT$1,城镇人口!$1:$1,0))</f>
        <v>1334322.8894111053</v>
      </c>
      <c r="AU106" s="40">
        <f>INDEX(人口源表!$1:$1048576,MATCH($B106,人口源表!$A:$A,0),MATCH(AU$1,人口源表!$1:$1,0))-INDEX(城镇人口!$1:$1048576,MATCH($B106,城镇人口!$B:$B,0),MATCH(AU$1,城镇人口!$1:$1,0))</f>
        <v>1320159.443817446</v>
      </c>
      <c r="AV106" s="40">
        <f>INDEX(人口源表!$1:$1048576,MATCH($B106,人口源表!$A:$A,0),MATCH(AV$1,人口源表!$1:$1,0))-INDEX(城镇人口!$1:$1048576,MATCH($B106,城镇人口!$B:$B,0),MATCH(AV$1,城镇人口!$1:$1,0))</f>
        <v>1307195.0572446366</v>
      </c>
    </row>
    <row r="107" spans="1:48" x14ac:dyDescent="0.15">
      <c r="A107" s="4" t="s">
        <v>867</v>
      </c>
      <c r="B107" s="4" t="s">
        <v>236</v>
      </c>
      <c r="C107" s="34">
        <f>VLOOKUP(B107,'[1]2016省城人口总结（根）'!B:C,2,FALSE)/100</f>
        <v>0.50919999999999999</v>
      </c>
      <c r="D107" s="40">
        <f>INDEX(人口源表!$1:$1048576,MATCH($B107,人口源表!$A:$A,0),MATCH(D$1,人口源表!$1:$1,0))-INDEX(城镇人口!$1:$1048576,MATCH($B107,城镇人口!$B:$B,0),MATCH(D$1,城镇人口!$1:$1,0))</f>
        <v>682972.15706867795</v>
      </c>
      <c r="E107" s="40">
        <f>INDEX(人口源表!$1:$1048576,MATCH($B107,人口源表!$A:$A,0),MATCH(E$1,人口源表!$1:$1,0))-INDEX(城镇人口!$1:$1048576,MATCH($B107,城镇人口!$B:$B,0),MATCH(E$1,城镇人口!$1:$1,0))</f>
        <v>672712.30374071538</v>
      </c>
      <c r="F107" s="40">
        <f>INDEX(人口源表!$1:$1048576,MATCH($B107,人口源表!$A:$A,0),MATCH(F$1,人口源表!$1:$1,0))-INDEX(城镇人口!$1:$1048576,MATCH($B107,城镇人口!$B:$B,0),MATCH(F$1,城镇人口!$1:$1,0))</f>
        <v>661893.56909817341</v>
      </c>
      <c r="G107" s="40">
        <f>INDEX(人口源表!$1:$1048576,MATCH($B107,人口源表!$A:$A,0),MATCH(G$1,人口源表!$1:$1,0))-INDEX(城镇人口!$1:$1048576,MATCH($B107,城镇人口!$B:$B,0),MATCH(G$1,城镇人口!$1:$1,0))</f>
        <v>615379.18160962383</v>
      </c>
      <c r="H107" s="40">
        <f>INDEX(人口源表!$1:$1048576,MATCH($B107,人口源表!$A:$A,0),MATCH(H$1,人口源表!$1:$1,0))-INDEX(城镇人口!$1:$1048576,MATCH($B107,城镇人口!$B:$B,0),MATCH(H$1,城镇人口!$1:$1,0))</f>
        <v>605666.45882266795</v>
      </c>
      <c r="I107" s="40">
        <f>INDEX(人口源表!$1:$1048576,MATCH($B107,人口源表!$A:$A,0),MATCH(I$1,人口源表!$1:$1,0))-INDEX(城镇人口!$1:$1048576,MATCH($B107,城镇人口!$B:$B,0),MATCH(I$1,城镇人口!$1:$1,0))</f>
        <v>600359.26556746184</v>
      </c>
      <c r="J107" s="40">
        <f>INDEX(人口源表!$1:$1048576,MATCH($B107,人口源表!$A:$A,0),MATCH(J$1,人口源表!$1:$1,0))-INDEX(城镇人口!$1:$1048576,MATCH($B107,城镇人口!$B:$B,0),MATCH(J$1,城镇人口!$1:$1,0))</f>
        <v>594544.26134179579</v>
      </c>
      <c r="K107" s="40">
        <f>INDEX(人口源表!$1:$1048576,MATCH($B107,人口源表!$A:$A,0),MATCH(K$1,人口源表!$1:$1,0))-INDEX(城镇人口!$1:$1048576,MATCH($B107,城镇人口!$B:$B,0),MATCH(K$1,城镇人口!$1:$1,0))</f>
        <v>588236.75689899386</v>
      </c>
      <c r="L107" s="40">
        <f>INDEX(人口源表!$1:$1048576,MATCH($B107,人口源表!$A:$A,0),MATCH(L$1,人口源表!$1:$1,0))-INDEX(城镇人口!$1:$1048576,MATCH($B107,城镇人口!$B:$B,0),MATCH(L$1,城镇人口!$1:$1,0))</f>
        <v>581453.52448561555</v>
      </c>
      <c r="M107" s="40">
        <f>INDEX(人口源表!$1:$1048576,MATCH($B107,人口源表!$A:$A,0),MATCH(M$1,人口源表!$1:$1,0))-INDEX(城镇人口!$1:$1048576,MATCH($B107,城镇人口!$B:$B,0),MATCH(M$1,城镇人口!$1:$1,0))</f>
        <v>574212.28719773248</v>
      </c>
      <c r="N107" s="40">
        <f>INDEX(人口源表!$1:$1048576,MATCH($B107,人口源表!$A:$A,0),MATCH(N$1,人口源表!$1:$1,0))-INDEX(城镇人口!$1:$1048576,MATCH($B107,城镇人口!$B:$B,0),MATCH(N$1,城镇人口!$1:$1,0))</f>
        <v>566531.24015273107</v>
      </c>
      <c r="O107" s="40">
        <f>INDEX(人口源表!$1:$1048576,MATCH($B107,人口源表!$A:$A,0),MATCH(O$1,人口源表!$1:$1,0))-INDEX(城镇人口!$1:$1048576,MATCH($B107,城镇人口!$B:$B,0),MATCH(O$1,城镇人口!$1:$1,0))</f>
        <v>558430.26846012112</v>
      </c>
      <c r="P107" s="40">
        <f>INDEX(人口源表!$1:$1048576,MATCH($B107,人口源表!$A:$A,0),MATCH(P$1,人口源表!$1:$1,0))-INDEX(城镇人口!$1:$1048576,MATCH($B107,城镇人口!$B:$B,0),MATCH(P$1,城镇人口!$1:$1,0))</f>
        <v>549929.18831641111</v>
      </c>
      <c r="Q107" s="40">
        <f>INDEX(人口源表!$1:$1048576,MATCH($B107,人口源表!$A:$A,0),MATCH(Q$1,人口源表!$1:$1,0))-INDEX(城镇人口!$1:$1048576,MATCH($B107,城镇人口!$B:$B,0),MATCH(Q$1,城镇人口!$1:$1,0))</f>
        <v>541049.76410015312</v>
      </c>
      <c r="R107" s="40">
        <f>INDEX(人口源表!$1:$1048576,MATCH($B107,人口源表!$A:$A,0),MATCH(R$1,人口源表!$1:$1,0))-INDEX(城镇人口!$1:$1048576,MATCH($B107,城镇人口!$B:$B,0),MATCH(R$1,城镇人口!$1:$1,0))</f>
        <v>531812.76747165946</v>
      </c>
      <c r="S107" s="40">
        <f>INDEX(人口源表!$1:$1048576,MATCH($B107,人口源表!$A:$A,0),MATCH(S$1,人口源表!$1:$1,0))-INDEX(城镇人口!$1:$1048576,MATCH($B107,城镇人口!$B:$B,0),MATCH(S$1,城镇人口!$1:$1,0))</f>
        <v>526246.5742078753</v>
      </c>
      <c r="T107" s="40">
        <f>INDEX(人口源表!$1:$1048576,MATCH($B107,人口源表!$A:$A,0),MATCH(T$1,人口源表!$1:$1,0))-INDEX(城镇人口!$1:$1048576,MATCH($B107,城镇人口!$B:$B,0),MATCH(T$1,城镇人口!$1:$1,0))</f>
        <v>520400.01186852145</v>
      </c>
      <c r="U107" s="40">
        <f>INDEX(人口源表!$1:$1048576,MATCH($B107,人口源表!$A:$A,0),MATCH(U$1,人口源表!$1:$1,0))-INDEX(城镇人口!$1:$1048576,MATCH($B107,城镇人口!$B:$B,0),MATCH(U$1,城镇人口!$1:$1,0))</f>
        <v>514290.65546602744</v>
      </c>
      <c r="V107" s="40">
        <f>INDEX(人口源表!$1:$1048576,MATCH($B107,人口源表!$A:$A,0),MATCH(V$1,人口源表!$1:$1,0))-INDEX(城镇人口!$1:$1048576,MATCH($B107,城镇人口!$B:$B,0),MATCH(V$1,城镇人口!$1:$1,0))</f>
        <v>507935.41850865679</v>
      </c>
      <c r="W107" s="40">
        <f>INDEX(人口源表!$1:$1048576,MATCH($B107,人口源表!$A:$A,0),MATCH(W$1,人口源表!$1:$1,0))-INDEX(城镇人口!$1:$1048576,MATCH($B107,城镇人口!$B:$B,0),MATCH(W$1,城镇人口!$1:$1,0))</f>
        <v>501352.86303773266</v>
      </c>
      <c r="X107" s="40">
        <f>INDEX(人口源表!$1:$1048576,MATCH($B107,人口源表!$A:$A,0),MATCH(X$1,人口源表!$1:$1,0))-INDEX(城镇人口!$1:$1048576,MATCH($B107,城镇人口!$B:$B,0),MATCH(X$1,城镇人口!$1:$1,0))</f>
        <v>494560.83900188049</v>
      </c>
      <c r="Y107" s="40">
        <f>INDEX(人口源表!$1:$1048576,MATCH($B107,人口源表!$A:$A,0),MATCH(Y$1,人口源表!$1:$1,0))-INDEX(城镇人口!$1:$1048576,MATCH($B107,城镇人口!$B:$B,0),MATCH(Y$1,城镇人口!$1:$1,0))</f>
        <v>487579.13352980057</v>
      </c>
      <c r="Z107" s="40">
        <f>INDEX(人口源表!$1:$1048576,MATCH($B107,人口源表!$A:$A,0),MATCH(Z$1,人口源表!$1:$1,0))-INDEX(城镇人口!$1:$1048576,MATCH($B107,城镇人口!$B:$B,0),MATCH(Z$1,城镇人口!$1:$1,0))</f>
        <v>480426.38301195693</v>
      </c>
      <c r="AA107" s="40">
        <f>INDEX(人口源表!$1:$1048576,MATCH($B107,人口源表!$A:$A,0),MATCH(AA$1,人口源表!$1:$1,0))-INDEX(城镇人口!$1:$1048576,MATCH($B107,城镇人口!$B:$B,0),MATCH(AA$1,城镇人口!$1:$1,0))</f>
        <v>473122.69358792051</v>
      </c>
      <c r="AB107" s="40">
        <f>INDEX(人口源表!$1:$1048576,MATCH($B107,人口源表!$A:$A,0),MATCH(AB$1,人口源表!$1:$1,0))-INDEX(城镇人口!$1:$1048576,MATCH($B107,城镇人口!$B:$B,0),MATCH(AB$1,城镇人口!$1:$1,0))</f>
        <v>465688.08749009087</v>
      </c>
      <c r="AC107" s="40">
        <f>INDEX(人口源表!$1:$1048576,MATCH($B107,人口源表!$A:$A,0),MATCH(AC$1,人口源表!$1:$1,0))-INDEX(城镇人口!$1:$1048576,MATCH($B107,城镇人口!$B:$B,0),MATCH(AC$1,城镇人口!$1:$1,0))</f>
        <v>459120.63080222812</v>
      </c>
      <c r="AD107" s="40">
        <f>INDEX(人口源表!$1:$1048576,MATCH($B107,人口源表!$A:$A,0),MATCH(AD$1,人口源表!$1:$1,0))-INDEX(城镇人口!$1:$1048576,MATCH($B107,城镇人口!$B:$B,0),MATCH(AD$1,城镇人口!$1:$1,0))</f>
        <v>452456.60662822949</v>
      </c>
      <c r="AE107" s="40">
        <f>INDEX(人口源表!$1:$1048576,MATCH($B107,人口源表!$A:$A,0),MATCH(AE$1,人口源表!$1:$1,0))-INDEX(城镇人口!$1:$1048576,MATCH($B107,城镇人口!$B:$B,0),MATCH(AE$1,城镇人口!$1:$1,0))</f>
        <v>445715.06539681216</v>
      </c>
      <c r="AF107" s="40">
        <f>INDEX(人口源表!$1:$1048576,MATCH($B107,人口源表!$A:$A,0),MATCH(AF$1,人口源表!$1:$1,0))-INDEX(城镇人口!$1:$1048576,MATCH($B107,城镇人口!$B:$B,0),MATCH(AF$1,城镇人口!$1:$1,0))</f>
        <v>438916.4337945953</v>
      </c>
      <c r="AG107" s="40">
        <f>INDEX(人口源表!$1:$1048576,MATCH($B107,人口源表!$A:$A,0),MATCH(AG$1,人口源表!$1:$1,0))-INDEX(城镇人口!$1:$1048576,MATCH($B107,城镇人口!$B:$B,0),MATCH(AG$1,城镇人口!$1:$1,0))</f>
        <v>432081.38385266077</v>
      </c>
      <c r="AH107" s="40">
        <f>INDEX(人口源表!$1:$1048576,MATCH($B107,人口源表!$A:$A,0),MATCH(AH$1,人口源表!$1:$1,0))-INDEX(城镇人口!$1:$1048576,MATCH($B107,城镇人口!$B:$B,0),MATCH(AH$1,城镇人口!$1:$1,0))</f>
        <v>425230.45115139696</v>
      </c>
      <c r="AI107" s="40">
        <f>INDEX(人口源表!$1:$1048576,MATCH($B107,人口源表!$A:$A,0),MATCH(AI$1,人口源表!$1:$1,0))-INDEX(城镇人口!$1:$1048576,MATCH($B107,城镇人口!$B:$B,0),MATCH(AI$1,城镇人口!$1:$1,0))</f>
        <v>418385.0697812438</v>
      </c>
      <c r="AJ107" s="40">
        <f>INDEX(人口源表!$1:$1048576,MATCH($B107,人口源表!$A:$A,0),MATCH(AJ$1,人口源表!$1:$1,0))-INDEX(城镇人口!$1:$1048576,MATCH($B107,城镇人口!$B:$B,0),MATCH(AJ$1,城镇人口!$1:$1,0))</f>
        <v>411566.12594648439</v>
      </c>
      <c r="AK107" s="40">
        <f>INDEX(人口源表!$1:$1048576,MATCH($B107,人口源表!$A:$A,0),MATCH(AK$1,人口源表!$1:$1,0))-INDEX(城镇人口!$1:$1048576,MATCH($B107,城镇人口!$B:$B,0),MATCH(AK$1,城镇人口!$1:$1,0))</f>
        <v>404794.98987110099</v>
      </c>
      <c r="AL107" s="40">
        <f>INDEX(人口源表!$1:$1048576,MATCH($B107,人口源表!$A:$A,0),MATCH(AL$1,人口源表!$1:$1,0))-INDEX(城镇人口!$1:$1048576,MATCH($B107,城镇人口!$B:$B,0),MATCH(AL$1,城镇人口!$1:$1,0))</f>
        <v>398092.78708895948</v>
      </c>
      <c r="AM107" s="40">
        <f>INDEX(人口源表!$1:$1048576,MATCH($B107,人口源表!$A:$A,0),MATCH(AM$1,人口源表!$1:$1,0))-INDEX(城镇人口!$1:$1048576,MATCH($B107,城镇人口!$B:$B,0),MATCH(AM$1,城镇人口!$1:$1,0))</f>
        <v>391481.74354051868</v>
      </c>
      <c r="AN107" s="40">
        <f>INDEX(人口源表!$1:$1048576,MATCH($B107,人口源表!$A:$A,0),MATCH(AN$1,人口源表!$1:$1,0))-INDEX(城镇人口!$1:$1048576,MATCH($B107,城镇人口!$B:$B,0),MATCH(AN$1,城镇人口!$1:$1,0))</f>
        <v>384983.08810600906</v>
      </c>
      <c r="AO107" s="40">
        <f>INDEX(人口源表!$1:$1048576,MATCH($B107,人口源表!$A:$A,0),MATCH(AO$1,人口源表!$1:$1,0))-INDEX(城镇人口!$1:$1048576,MATCH($B107,城镇人口!$B:$B,0),MATCH(AO$1,城镇人口!$1:$1,0))</f>
        <v>378618.73776716564</v>
      </c>
      <c r="AP107" s="40">
        <f>INDEX(人口源表!$1:$1048576,MATCH($B107,人口源表!$A:$A,0),MATCH(AP$1,人口源表!$1:$1,0))-INDEX(城镇人口!$1:$1048576,MATCH($B107,城镇人口!$B:$B,0),MATCH(AP$1,城镇人口!$1:$1,0))</f>
        <v>372410.24154444842</v>
      </c>
      <c r="AQ107" s="40">
        <f>INDEX(人口源表!$1:$1048576,MATCH($B107,人口源表!$A:$A,0),MATCH(AQ$1,人口源表!$1:$1,0))-INDEX(城镇人口!$1:$1048576,MATCH($B107,城镇人口!$B:$B,0),MATCH(AQ$1,城镇人口!$1:$1,0))</f>
        <v>366379.09210877295</v>
      </c>
      <c r="AR107" s="40">
        <f>INDEX(人口源表!$1:$1048576,MATCH($B107,人口源表!$A:$A,0),MATCH(AR$1,人口源表!$1:$1,0))-INDEX(城镇人口!$1:$1048576,MATCH($B107,城镇人口!$B:$B,0),MATCH(AR$1,城镇人口!$1:$1,0))</f>
        <v>360547.02206252085</v>
      </c>
      <c r="AS107" s="40">
        <f>INDEX(人口源表!$1:$1048576,MATCH($B107,人口源表!$A:$A,0),MATCH(AS$1,人口源表!$1:$1,0))-INDEX(城镇人口!$1:$1048576,MATCH($B107,城镇人口!$B:$B,0),MATCH(AS$1,城镇人口!$1:$1,0))</f>
        <v>354935.63327983813</v>
      </c>
      <c r="AT107" s="40">
        <f>INDEX(人口源表!$1:$1048576,MATCH($B107,人口源表!$A:$A,0),MATCH(AT$1,人口源表!$1:$1,0))-INDEX(城镇人口!$1:$1048576,MATCH($B107,城镇人口!$B:$B,0),MATCH(AT$1,城镇人口!$1:$1,0))</f>
        <v>349566.04101836483</v>
      </c>
      <c r="AU107" s="40">
        <f>INDEX(人口源表!$1:$1048576,MATCH($B107,人口源表!$A:$A,0),MATCH(AU$1,人口源表!$1:$1,0))-INDEX(城镇人口!$1:$1048576,MATCH($B107,城镇人口!$B:$B,0),MATCH(AU$1,城镇人口!$1:$1,0))</f>
        <v>344459.81544058549</v>
      </c>
      <c r="AV107" s="40">
        <f>INDEX(人口源表!$1:$1048576,MATCH($B107,人口源表!$A:$A,0),MATCH(AV$1,人口源表!$1:$1,0))-INDEX(城镇人口!$1:$1048576,MATCH($B107,城镇人口!$B:$B,0),MATCH(AV$1,城镇人口!$1:$1,0))</f>
        <v>339637.332437729</v>
      </c>
    </row>
    <row r="108" spans="1:48" x14ac:dyDescent="0.15">
      <c r="A108" s="4" t="s">
        <v>867</v>
      </c>
      <c r="B108" s="4" t="s">
        <v>238</v>
      </c>
      <c r="C108" s="34">
        <f>VLOOKUP(B108,'[1]2016省城人口总结（根）'!B:C,2,FALSE)/100</f>
        <v>0.51759999999999995</v>
      </c>
      <c r="D108" s="40">
        <f>INDEX(人口源表!$1:$1048576,MATCH($B108,人口源表!$A:$A,0),MATCH(D$1,人口源表!$1:$1,0))-INDEX(城镇人口!$1:$1048576,MATCH($B108,城镇人口!$B:$B,0),MATCH(D$1,城镇人口!$1:$1,0))</f>
        <v>1944199.9094013716</v>
      </c>
      <c r="E108" s="40">
        <f>INDEX(人口源表!$1:$1048576,MATCH($B108,人口源表!$A:$A,0),MATCH(E$1,人口源表!$1:$1,0))-INDEX(城镇人口!$1:$1048576,MATCH($B108,城镇人口!$B:$B,0),MATCH(E$1,城镇人口!$1:$1,0))</f>
        <v>1915421.7398215081</v>
      </c>
      <c r="F108" s="40">
        <f>INDEX(人口源表!$1:$1048576,MATCH($B108,人口源表!$A:$A,0),MATCH(F$1,人口源表!$1:$1,0))-INDEX(城镇人口!$1:$1048576,MATCH($B108,城镇人口!$B:$B,0),MATCH(F$1,城镇人口!$1:$1,0))</f>
        <v>1885372.1745515019</v>
      </c>
      <c r="G108" s="40">
        <f>INDEX(人口源表!$1:$1048576,MATCH($B108,人口源表!$A:$A,0),MATCH(G$1,人口源表!$1:$1,0))-INDEX(城镇人口!$1:$1048576,MATCH($B108,城镇人口!$B:$B,0),MATCH(G$1,城镇人口!$1:$1,0))</f>
        <v>1805786.3700659424</v>
      </c>
      <c r="H108" s="40">
        <f>INDEX(人口源表!$1:$1048576,MATCH($B108,人口源表!$A:$A,0),MATCH(H$1,人口源表!$1:$1,0))-INDEX(城镇人口!$1:$1048576,MATCH($B108,城镇人口!$B:$B,0),MATCH(H$1,城镇人口!$1:$1,0))</f>
        <v>1779050.6076581101</v>
      </c>
      <c r="I108" s="40">
        <f>INDEX(人口源表!$1:$1048576,MATCH($B108,人口源表!$A:$A,0),MATCH(I$1,人口源表!$1:$1,0))-INDEX(城镇人口!$1:$1048576,MATCH($B108,城镇人口!$B:$B,0),MATCH(I$1,城镇人口!$1:$1,0))</f>
        <v>1766339.4915996576</v>
      </c>
      <c r="J108" s="40">
        <f>INDEX(人口源表!$1:$1048576,MATCH($B108,人口源表!$A:$A,0),MATCH(J$1,人口源表!$1:$1,0))-INDEX(城镇人口!$1:$1048576,MATCH($B108,城镇人口!$B:$B,0),MATCH(J$1,城镇人口!$1:$1,0))</f>
        <v>1752598.6601490243</v>
      </c>
      <c r="K108" s="40">
        <f>INDEX(人口源表!$1:$1048576,MATCH($B108,人口源表!$A:$A,0),MATCH(K$1,人口源表!$1:$1,0))-INDEX(城镇人口!$1:$1048576,MATCH($B108,城镇人口!$B:$B,0),MATCH(K$1,城镇人口!$1:$1,0))</f>
        <v>1737769.8598778066</v>
      </c>
      <c r="L108" s="40">
        <f>INDEX(人口源表!$1:$1048576,MATCH($B108,人口源表!$A:$A,0),MATCH(L$1,人口源表!$1:$1,0))-INDEX(城镇人口!$1:$1048576,MATCH($B108,城镇人口!$B:$B,0),MATCH(L$1,城镇人口!$1:$1,0))</f>
        <v>1721806.3878523801</v>
      </c>
      <c r="M108" s="40">
        <f>INDEX(人口源表!$1:$1048576,MATCH($B108,人口源表!$A:$A,0),MATCH(M$1,人口源表!$1:$1,0))-INDEX(城镇人口!$1:$1048576,MATCH($B108,城镇人口!$B:$B,0),MATCH(M$1,城镇人口!$1:$1,0))</f>
        <v>1704672.7077219756</v>
      </c>
      <c r="N108" s="40">
        <f>INDEX(人口源表!$1:$1048576,MATCH($B108,人口源表!$A:$A,0),MATCH(N$1,人口源表!$1:$1,0))-INDEX(城镇人口!$1:$1048576,MATCH($B108,城镇人口!$B:$B,0),MATCH(N$1,城镇人口!$1:$1,0))</f>
        <v>1686342.8165899464</v>
      </c>
      <c r="O108" s="40">
        <f>INDEX(人口源表!$1:$1048576,MATCH($B108,人口源表!$A:$A,0),MATCH(O$1,人口源表!$1:$1,0))-INDEX(城镇人口!$1:$1048576,MATCH($B108,城镇人口!$B:$B,0),MATCH(O$1,城镇人口!$1:$1,0))</f>
        <v>1666801.5490545975</v>
      </c>
      <c r="P108" s="40">
        <f>INDEX(人口源表!$1:$1048576,MATCH($B108,人口源表!$A:$A,0),MATCH(P$1,人口源表!$1:$1,0))-INDEX(城镇人口!$1:$1048576,MATCH($B108,城镇人口!$B:$B,0),MATCH(P$1,城镇人口!$1:$1,0))</f>
        <v>1646043.325854464</v>
      </c>
      <c r="Q108" s="40">
        <f>INDEX(人口源表!$1:$1048576,MATCH($B108,人口源表!$A:$A,0),MATCH(Q$1,人口源表!$1:$1,0))-INDEX(城镇人口!$1:$1048576,MATCH($B108,城镇人口!$B:$B,0),MATCH(Q$1,城镇人口!$1:$1,0))</f>
        <v>1624071.7488520513</v>
      </c>
      <c r="R108" s="40">
        <f>INDEX(人口源表!$1:$1048576,MATCH($B108,人口源表!$A:$A,0),MATCH(R$1,人口源表!$1:$1,0))-INDEX(城镇人口!$1:$1048576,MATCH($B108,城镇人口!$B:$B,0),MATCH(R$1,城镇人口!$1:$1,0))</f>
        <v>1600899.1830700375</v>
      </c>
      <c r="S108" s="40">
        <f>INDEX(人口源表!$1:$1048576,MATCH($B108,人口源表!$A:$A,0),MATCH(S$1,人口源表!$1:$1,0))-INDEX(城镇人口!$1:$1048576,MATCH($B108,城镇人口!$B:$B,0),MATCH(S$1,城镇人口!$1:$1,0))</f>
        <v>1589161.377452841</v>
      </c>
      <c r="T108" s="40">
        <f>INDEX(人口源表!$1:$1048576,MATCH($B108,人口源表!$A:$A,0),MATCH(T$1,人口源表!$1:$1,0))-INDEX(城镇人口!$1:$1048576,MATCH($B108,城镇人口!$B:$B,0),MATCH(T$1,城镇人口!$1:$1,0))</f>
        <v>1576460.7020568517</v>
      </c>
      <c r="U108" s="40">
        <f>INDEX(人口源表!$1:$1048576,MATCH($B108,人口源表!$A:$A,0),MATCH(U$1,人口源表!$1:$1,0))-INDEX(城镇人口!$1:$1048576,MATCH($B108,城镇人口!$B:$B,0),MATCH(U$1,城镇人口!$1:$1,0))</f>
        <v>1562814.806285006</v>
      </c>
      <c r="V108" s="40">
        <f>INDEX(人口源表!$1:$1048576,MATCH($B108,人口源表!$A:$A,0),MATCH(V$1,人口源表!$1:$1,0))-INDEX(城镇人口!$1:$1048576,MATCH($B108,城镇人口!$B:$B,0),MATCH(V$1,城镇人口!$1:$1,0))</f>
        <v>1548246.9279953595</v>
      </c>
      <c r="W108" s="40">
        <f>INDEX(人口源表!$1:$1048576,MATCH($B108,人口源表!$A:$A,0),MATCH(W$1,人口源表!$1:$1,0))-INDEX(城镇人口!$1:$1048576,MATCH($B108,城镇人口!$B:$B,0),MATCH(W$1,城镇人口!$1:$1,0))</f>
        <v>1532786.0511712618</v>
      </c>
      <c r="X108" s="40">
        <f>INDEX(人口源表!$1:$1048576,MATCH($B108,人口源表!$A:$A,0),MATCH(X$1,人口源表!$1:$1,0))-INDEX(城镇人口!$1:$1048576,MATCH($B108,城镇人口!$B:$B,0),MATCH(X$1,城镇人口!$1:$1,0))</f>
        <v>1516468.1507971776</v>
      </c>
      <c r="Y108" s="40">
        <f>INDEX(人口源表!$1:$1048576,MATCH($B108,人口源表!$A:$A,0),MATCH(Y$1,人口源表!$1:$1,0))-INDEX(城镇人口!$1:$1048576,MATCH($B108,城镇人口!$B:$B,0),MATCH(Y$1,城镇人口!$1:$1,0))</f>
        <v>1499334.059141878</v>
      </c>
      <c r="Z108" s="40">
        <f>INDEX(人口源表!$1:$1048576,MATCH($B108,人口源表!$A:$A,0),MATCH(Z$1,人口源表!$1:$1,0))-INDEX(城镇人口!$1:$1048576,MATCH($B108,城镇人口!$B:$B,0),MATCH(Z$1,城镇人口!$1:$1,0))</f>
        <v>1481431.056919063</v>
      </c>
      <c r="AA108" s="40">
        <f>INDEX(人口源表!$1:$1048576,MATCH($B108,人口源表!$A:$A,0),MATCH(AA$1,人口源表!$1:$1,0))-INDEX(城镇人口!$1:$1048576,MATCH($B108,城镇人口!$B:$B,0),MATCH(AA$1,城镇人口!$1:$1,0))</f>
        <v>1462810.0425324724</v>
      </c>
      <c r="AB108" s="40">
        <f>INDEX(人口源表!$1:$1048576,MATCH($B108,人口源表!$A:$A,0),MATCH(AB$1,人口源表!$1:$1,0))-INDEX(城镇人口!$1:$1048576,MATCH($B108,城镇人口!$B:$B,0),MATCH(AB$1,城镇人口!$1:$1,0))</f>
        <v>1443528.1869029892</v>
      </c>
      <c r="AC108" s="40">
        <f>INDEX(人口源表!$1:$1048576,MATCH($B108,人口源表!$A:$A,0),MATCH(AC$1,人口源表!$1:$1,0))-INDEX(城镇人口!$1:$1048576,MATCH($B108,城镇人口!$B:$B,0),MATCH(AC$1,城镇人口!$1:$1,0))</f>
        <v>1426828.4253402837</v>
      </c>
      <c r="AD108" s="40">
        <f>INDEX(人口源表!$1:$1048576,MATCH($B108,人口源表!$A:$A,0),MATCH(AD$1,人口源表!$1:$1,0))-INDEX(城镇人口!$1:$1048576,MATCH($B108,城镇人口!$B:$B,0),MATCH(AD$1,城镇人口!$1:$1,0))</f>
        <v>1409588.7137212395</v>
      </c>
      <c r="AE108" s="40">
        <f>INDEX(人口源表!$1:$1048576,MATCH($B108,人口源表!$A:$A,0),MATCH(AE$1,人口源表!$1:$1,0))-INDEX(城镇人口!$1:$1048576,MATCH($B108,城镇人口!$B:$B,0),MATCH(AE$1,城镇人口!$1:$1,0))</f>
        <v>1391875.0451782276</v>
      </c>
      <c r="AF108" s="40">
        <f>INDEX(人口源表!$1:$1048576,MATCH($B108,人口源表!$A:$A,0),MATCH(AF$1,人口源表!$1:$1,0))-INDEX(城镇人口!$1:$1048576,MATCH($B108,城镇人口!$B:$B,0),MATCH(AF$1,城镇人口!$1:$1,0))</f>
        <v>1373757.9224059461</v>
      </c>
      <c r="AG108" s="40">
        <f>INDEX(人口源表!$1:$1048576,MATCH($B108,人口源表!$A:$A,0),MATCH(AG$1,人口源表!$1:$1,0))-INDEX(城镇人口!$1:$1048576,MATCH($B108,城镇人口!$B:$B,0),MATCH(AG$1,城镇人口!$1:$1,0))</f>
        <v>1355310.7556673614</v>
      </c>
      <c r="AH108" s="40">
        <f>INDEX(人口源表!$1:$1048576,MATCH($B108,人口源表!$A:$A,0),MATCH(AH$1,人口源表!$1:$1,0))-INDEX(城镇人口!$1:$1048576,MATCH($B108,城镇人口!$B:$B,0),MATCH(AH$1,城镇人口!$1:$1,0))</f>
        <v>1336612.0837283074</v>
      </c>
      <c r="AI108" s="40">
        <f>INDEX(人口源表!$1:$1048576,MATCH($B108,人口源表!$A:$A,0),MATCH(AI$1,人口源表!$1:$1,0))-INDEX(城镇人口!$1:$1048576,MATCH($B108,城镇人口!$B:$B,0),MATCH(AI$1,城镇人口!$1:$1,0))</f>
        <v>1317742.930200554</v>
      </c>
      <c r="AJ108" s="40">
        <f>INDEX(人口源表!$1:$1048576,MATCH($B108,人口源表!$A:$A,0),MATCH(AJ$1,人口源表!$1:$1,0))-INDEX(城镇人口!$1:$1048576,MATCH($B108,城镇人口!$B:$B,0),MATCH(AJ$1,城镇人口!$1:$1,0))</f>
        <v>1298788.3103542416</v>
      </c>
      <c r="AK108" s="40">
        <f>INDEX(人口源表!$1:$1048576,MATCH($B108,人口源表!$A:$A,0),MATCH(AK$1,人口源表!$1:$1,0))-INDEX(城镇人口!$1:$1048576,MATCH($B108,城镇人口!$B:$B,0),MATCH(AK$1,城镇人口!$1:$1,0))</f>
        <v>1279836.6515698968</v>
      </c>
      <c r="AL108" s="40">
        <f>INDEX(人口源表!$1:$1048576,MATCH($B108,人口源表!$A:$A,0),MATCH(AL$1,人口源表!$1:$1,0))-INDEX(城镇人口!$1:$1048576,MATCH($B108,城镇人口!$B:$B,0),MATCH(AL$1,城镇人口!$1:$1,0))</f>
        <v>1260978.2289416678</v>
      </c>
      <c r="AM108" s="40">
        <f>INDEX(人口源表!$1:$1048576,MATCH($B108,人口源表!$A:$A,0),MATCH(AM$1,人口源表!$1:$1,0))-INDEX(城镇人口!$1:$1048576,MATCH($B108,城镇人口!$B:$B,0),MATCH(AM$1,城镇人口!$1:$1,0))</f>
        <v>1242307.2874303767</v>
      </c>
      <c r="AN108" s="40">
        <f>INDEX(人口源表!$1:$1048576,MATCH($B108,人口源表!$A:$A,0),MATCH(AN$1,人口源表!$1:$1,0))-INDEX(城镇人口!$1:$1048576,MATCH($B108,城镇人口!$B:$B,0),MATCH(AN$1,城镇人口!$1:$1,0))</f>
        <v>1223920.1275946572</v>
      </c>
      <c r="AO108" s="40">
        <f>INDEX(人口源表!$1:$1048576,MATCH($B108,人口源表!$A:$A,0),MATCH(AO$1,人口源表!$1:$1,0))-INDEX(城镇人口!$1:$1048576,MATCH($B108,城镇人口!$B:$B,0),MATCH(AO$1,城镇人口!$1:$1,0))</f>
        <v>1205914.5636405274</v>
      </c>
      <c r="AP108" s="40">
        <f>INDEX(人口源表!$1:$1048576,MATCH($B108,人口源表!$A:$A,0),MATCH(AP$1,人口源表!$1:$1,0))-INDEX(城镇人口!$1:$1048576,MATCH($B108,城镇人口!$B:$B,0),MATCH(AP$1,城镇人口!$1:$1,0))</f>
        <v>1188391.3280415726</v>
      </c>
      <c r="AQ108" s="40">
        <f>INDEX(人口源表!$1:$1048576,MATCH($B108,人口源表!$A:$A,0),MATCH(AQ$1,人口源表!$1:$1,0))-INDEX(城镇人口!$1:$1048576,MATCH($B108,城镇人口!$B:$B,0),MATCH(AQ$1,城镇人口!$1:$1,0))</f>
        <v>1171452.8395125992</v>
      </c>
      <c r="AR108" s="40">
        <f>INDEX(人口源表!$1:$1048576,MATCH($B108,人口源表!$A:$A,0),MATCH(AR$1,人口源表!$1:$1,0))-INDEX(城镇人口!$1:$1048576,MATCH($B108,城镇人口!$B:$B,0),MATCH(AR$1,城镇人口!$1:$1,0))</f>
        <v>1155202.6484879088</v>
      </c>
      <c r="AS108" s="40">
        <f>INDEX(人口源表!$1:$1048576,MATCH($B108,人口源表!$A:$A,0),MATCH(AS$1,人口源表!$1:$1,0))-INDEX(城镇人口!$1:$1048576,MATCH($B108,城镇人口!$B:$B,0),MATCH(AS$1,城镇人口!$1:$1,0))</f>
        <v>1139745.8392259879</v>
      </c>
      <c r="AT108" s="40">
        <f>INDEX(人口源表!$1:$1048576,MATCH($B108,人口源表!$A:$A,0),MATCH(AT$1,人口源表!$1:$1,0))-INDEX(城镇人口!$1:$1048576,MATCH($B108,城镇人口!$B:$B,0),MATCH(AT$1,城镇人口!$1:$1,0))</f>
        <v>1125188.1504781605</v>
      </c>
      <c r="AU108" s="40">
        <f>INDEX(人口源表!$1:$1048576,MATCH($B108,人口源表!$A:$A,0),MATCH(AU$1,人口源表!$1:$1,0))-INDEX(城镇人口!$1:$1048576,MATCH($B108,城镇人口!$B:$B,0),MATCH(AU$1,城镇人口!$1:$1,0))</f>
        <v>1111637.290350901</v>
      </c>
      <c r="AV108" s="40">
        <f>INDEX(人口源表!$1:$1048576,MATCH($B108,人口源表!$A:$A,0),MATCH(AV$1,人口源表!$1:$1,0))-INDEX(城镇人口!$1:$1048576,MATCH($B108,城镇人口!$B:$B,0),MATCH(AV$1,城镇人口!$1:$1,0))</f>
        <v>1099199.8753880169</v>
      </c>
    </row>
    <row r="109" spans="1:48" x14ac:dyDescent="0.15">
      <c r="A109" s="4" t="s">
        <v>867</v>
      </c>
      <c r="B109" s="4" t="s">
        <v>240</v>
      </c>
      <c r="C109" s="34">
        <f>VLOOKUP(B109,'[1]2016省城人口总结（根）'!B:C,2,FALSE)/100</f>
        <v>0.54349999999999998</v>
      </c>
      <c r="D109" s="40">
        <f>INDEX(人口源表!$1:$1048576,MATCH($B109,人口源表!$A:$A,0),MATCH(D$1,人口源表!$1:$1,0))-INDEX(城镇人口!$1:$1048576,MATCH($B109,城镇人口!$B:$B,0),MATCH(D$1,城镇人口!$1:$1,0))</f>
        <v>3576370.1125776693</v>
      </c>
      <c r="E109" s="40">
        <f>INDEX(人口源表!$1:$1048576,MATCH($B109,人口源表!$A:$A,0),MATCH(E$1,人口源表!$1:$1,0))-INDEX(城镇人口!$1:$1048576,MATCH($B109,城镇人口!$B:$B,0),MATCH(E$1,城镇人口!$1:$1,0))</f>
        <v>3515177.328251956</v>
      </c>
      <c r="F109" s="40">
        <f>INDEX(人口源表!$1:$1048576,MATCH($B109,人口源表!$A:$A,0),MATCH(F$1,人口源表!$1:$1,0))-INDEX(城镇人口!$1:$1048576,MATCH($B109,城镇人口!$B:$B,0),MATCH(F$1,城镇人口!$1:$1,0))</f>
        <v>3451182.1756407954</v>
      </c>
      <c r="G109" s="40">
        <f>INDEX(人口源表!$1:$1048576,MATCH($B109,人口源表!$A:$A,0),MATCH(G$1,人口源表!$1:$1,0))-INDEX(城镇人口!$1:$1048576,MATCH($B109,城镇人口!$B:$B,0),MATCH(G$1,城镇人口!$1:$1,0))</f>
        <v>3504495.8314744383</v>
      </c>
      <c r="H109" s="40">
        <f>INDEX(人口源表!$1:$1048576,MATCH($B109,人口源表!$A:$A,0),MATCH(H$1,人口源表!$1:$1,0))-INDEX(城镇人口!$1:$1048576,MATCH($B109,城镇人口!$B:$B,0),MATCH(H$1,城镇人口!$1:$1,0))</f>
        <v>3431865.7856827471</v>
      </c>
      <c r="I109" s="40">
        <f>INDEX(人口源表!$1:$1048576,MATCH($B109,人口源表!$A:$A,0),MATCH(I$1,人口源表!$1:$1,0))-INDEX(城镇人口!$1:$1048576,MATCH($B109,城镇人口!$B:$B,0),MATCH(I$1,城镇人口!$1:$1,0))</f>
        <v>3394026.9919768106</v>
      </c>
      <c r="J109" s="40">
        <f>INDEX(人口源表!$1:$1048576,MATCH($B109,人口源表!$A:$A,0),MATCH(J$1,人口源表!$1:$1,0))-INDEX(城镇人口!$1:$1048576,MATCH($B109,城镇人口!$B:$B,0),MATCH(J$1,城镇人口!$1:$1,0))</f>
        <v>3357845.1937850006</v>
      </c>
      <c r="K109" s="40">
        <f>INDEX(人口源表!$1:$1048576,MATCH($B109,人口源表!$A:$A,0),MATCH(K$1,人口源表!$1:$1,0))-INDEX(城镇人口!$1:$1048576,MATCH($B109,城镇人口!$B:$B,0),MATCH(K$1,城镇人口!$1:$1,0))</f>
        <v>3322719.1285421364</v>
      </c>
      <c r="L109" s="40">
        <f>INDEX(人口源表!$1:$1048576,MATCH($B109,人口源表!$A:$A,0),MATCH(L$1,人口源表!$1:$1,0))-INDEX(城镇人口!$1:$1048576,MATCH($B109,城镇人口!$B:$B,0),MATCH(L$1,城镇人口!$1:$1,0))</f>
        <v>3288102.4508178812</v>
      </c>
      <c r="M109" s="40">
        <f>INDEX(人口源表!$1:$1048576,MATCH($B109,人口源表!$A:$A,0),MATCH(M$1,人口源表!$1:$1,0))-INDEX(城镇人口!$1:$1048576,MATCH($B109,城镇人口!$B:$B,0),MATCH(M$1,城镇人口!$1:$1,0))</f>
        <v>3253502.2752925735</v>
      </c>
      <c r="N109" s="40">
        <f>INDEX(人口源表!$1:$1048576,MATCH($B109,人口源表!$A:$A,0),MATCH(N$1,人口源表!$1:$1,0))-INDEX(城镇人口!$1:$1048576,MATCH($B109,城镇人口!$B:$B,0),MATCH(N$1,城镇人口!$1:$1,0))</f>
        <v>3218477.6692996463</v>
      </c>
      <c r="O109" s="40">
        <f>INDEX(人口源表!$1:$1048576,MATCH($B109,人口源表!$A:$A,0),MATCH(O$1,人口源表!$1:$1,0))-INDEX(城镇人口!$1:$1048576,MATCH($B109,城镇人口!$B:$B,0),MATCH(O$1,城镇人口!$1:$1,0))</f>
        <v>3182636.9638214065</v>
      </c>
      <c r="P109" s="40">
        <f>INDEX(人口源表!$1:$1048576,MATCH($B109,人口源表!$A:$A,0),MATCH(P$1,人口源表!$1:$1,0))-INDEX(城镇人口!$1:$1048576,MATCH($B109,城镇人口!$B:$B,0),MATCH(P$1,城镇人口!$1:$1,0))</f>
        <v>3145637.7164165489</v>
      </c>
      <c r="Q109" s="40">
        <f>INDEX(人口源表!$1:$1048576,MATCH($B109,人口源表!$A:$A,0),MATCH(Q$1,人口源表!$1:$1,0))-INDEX(城镇人口!$1:$1048576,MATCH($B109,城镇人口!$B:$B,0),MATCH(Q$1,城镇人口!$1:$1,0))</f>
        <v>3107184.2870298289</v>
      </c>
      <c r="R109" s="40">
        <f>INDEX(人口源表!$1:$1048576,MATCH($B109,人口源表!$A:$A,0),MATCH(R$1,人口源表!$1:$1,0))-INDEX(城镇人口!$1:$1048576,MATCH($B109,城镇人口!$B:$B,0),MATCH(R$1,城镇人口!$1:$1,0))</f>
        <v>3067026.149045649</v>
      </c>
      <c r="S109" s="40">
        <f>INDEX(人口源表!$1:$1048576,MATCH($B109,人口源表!$A:$A,0),MATCH(S$1,人口源表!$1:$1,0))-INDEX(城镇人口!$1:$1048576,MATCH($B109,城镇人口!$B:$B,0),MATCH(S$1,城镇人口!$1:$1,0))</f>
        <v>3052608.0724004377</v>
      </c>
      <c r="T109" s="40">
        <f>INDEX(人口源表!$1:$1048576,MATCH($B109,人口源表!$A:$A,0),MATCH(T$1,人口源表!$1:$1,0))-INDEX(城镇人口!$1:$1048576,MATCH($B109,城镇人口!$B:$B,0),MATCH(T$1,城镇人口!$1:$1,0))</f>
        <v>3036747.02914974</v>
      </c>
      <c r="U109" s="40">
        <f>INDEX(人口源表!$1:$1048576,MATCH($B109,人口源表!$A:$A,0),MATCH(U$1,人口源表!$1:$1,0))-INDEX(城镇人口!$1:$1048576,MATCH($B109,城镇人口!$B:$B,0),MATCH(U$1,城镇人口!$1:$1,0))</f>
        <v>3019293.2741549956</v>
      </c>
      <c r="V109" s="40">
        <f>INDEX(人口源表!$1:$1048576,MATCH($B109,人口源表!$A:$A,0),MATCH(V$1,人口源表!$1:$1,0))-INDEX(城镇人口!$1:$1048576,MATCH($B109,城镇人口!$B:$B,0),MATCH(V$1,城镇人口!$1:$1,0))</f>
        <v>3000127.4117248645</v>
      </c>
      <c r="W109" s="40">
        <f>INDEX(人口源表!$1:$1048576,MATCH($B109,人口源表!$A:$A,0),MATCH(W$1,人口源表!$1:$1,0))-INDEX(城镇人口!$1:$1048576,MATCH($B109,城镇人口!$B:$B,0),MATCH(W$1,城镇人口!$1:$1,0))</f>
        <v>2979160.0499458658</v>
      </c>
      <c r="X109" s="40">
        <f>INDEX(人口源表!$1:$1048576,MATCH($B109,人口源表!$A:$A,0),MATCH(X$1,人口源表!$1:$1,0))-INDEX(城镇人口!$1:$1048576,MATCH($B109,城镇人口!$B:$B,0),MATCH(X$1,城镇人口!$1:$1,0))</f>
        <v>2956330.7232031766</v>
      </c>
      <c r="Y109" s="40">
        <f>INDEX(人口源表!$1:$1048576,MATCH($B109,人口源表!$A:$A,0),MATCH(Y$1,人口源表!$1:$1,0))-INDEX(城镇人口!$1:$1048576,MATCH($B109,城镇人口!$B:$B,0),MATCH(Y$1,城镇人口!$1:$1,0))</f>
        <v>2931608.1377994884</v>
      </c>
      <c r="Z109" s="40">
        <f>INDEX(人口源表!$1:$1048576,MATCH($B109,人口源表!$A:$A,0),MATCH(Z$1,人口源表!$1:$1,0))-INDEX(城镇人口!$1:$1048576,MATCH($B109,城镇人口!$B:$B,0),MATCH(Z$1,城镇人口!$1:$1,0))</f>
        <v>2904986.0104204686</v>
      </c>
      <c r="AA109" s="40">
        <f>INDEX(人口源表!$1:$1048576,MATCH($B109,人口源表!$A:$A,0),MATCH(AA$1,人口源表!$1:$1,0))-INDEX(城镇人口!$1:$1048576,MATCH($B109,城镇人口!$B:$B,0),MATCH(AA$1,城镇人口!$1:$1,0))</f>
        <v>2876484.6492672786</v>
      </c>
      <c r="AB109" s="40">
        <f>INDEX(人口源表!$1:$1048576,MATCH($B109,人口源表!$A:$A,0),MATCH(AB$1,人口源表!$1:$1,0))-INDEX(城镇人口!$1:$1048576,MATCH($B109,城镇人口!$B:$B,0),MATCH(AB$1,城镇人口!$1:$1,0))</f>
        <v>2846149.1092384299</v>
      </c>
      <c r="AC109" s="40">
        <f>INDEX(人口源表!$1:$1048576,MATCH($B109,人口源表!$A:$A,0),MATCH(AC$1,人口源表!$1:$1,0))-INDEX(城镇人口!$1:$1048576,MATCH($B109,城镇人口!$B:$B,0),MATCH(AC$1,城镇人口!$1:$1,0))</f>
        <v>2821314.5551452385</v>
      </c>
      <c r="AD109" s="40">
        <f>INDEX(人口源表!$1:$1048576,MATCH($B109,人口源表!$A:$A,0),MATCH(AD$1,人口源表!$1:$1,0))-INDEX(城镇人口!$1:$1048576,MATCH($B109,城镇人口!$B:$B,0),MATCH(AD$1,城镇人口!$1:$1,0))</f>
        <v>2794846.1706160549</v>
      </c>
      <c r="AE109" s="40">
        <f>INDEX(人口源表!$1:$1048576,MATCH($B109,人口源表!$A:$A,0),MATCH(AE$1,人口源表!$1:$1,0))-INDEX(城镇人口!$1:$1048576,MATCH($B109,城镇人口!$B:$B,0),MATCH(AE$1,城镇人口!$1:$1,0))</f>
        <v>2766843.3423554944</v>
      </c>
      <c r="AF109" s="40">
        <f>INDEX(人口源表!$1:$1048576,MATCH($B109,人口源表!$A:$A,0),MATCH(AF$1,人口源表!$1:$1,0))-INDEX(城镇人口!$1:$1048576,MATCH($B109,城镇人口!$B:$B,0),MATCH(AF$1,城镇人口!$1:$1,0))</f>
        <v>2737426.4125959575</v>
      </c>
      <c r="AG109" s="40">
        <f>INDEX(人口源表!$1:$1048576,MATCH($B109,人口源表!$A:$A,0),MATCH(AG$1,人口源表!$1:$1,0))-INDEX(城镇人口!$1:$1048576,MATCH($B109,城镇人口!$B:$B,0),MATCH(AG$1,城镇人口!$1:$1,0))</f>
        <v>2706734.1716576731</v>
      </c>
      <c r="AH109" s="40">
        <f>INDEX(人口源表!$1:$1048576,MATCH($B109,人口源表!$A:$A,0),MATCH(AH$1,人口源表!$1:$1,0))-INDEX(城镇人口!$1:$1048576,MATCH($B109,城镇人口!$B:$B,0),MATCH(AH$1,城镇人口!$1:$1,0))</f>
        <v>2674924.5123407682</v>
      </c>
      <c r="AI109" s="40">
        <f>INDEX(人口源表!$1:$1048576,MATCH($B109,人口源表!$A:$A,0),MATCH(AI$1,人口源表!$1:$1,0))-INDEX(城镇人口!$1:$1048576,MATCH($B109,城镇人口!$B:$B,0),MATCH(AI$1,城镇人口!$1:$1,0))</f>
        <v>2642173.1550176153</v>
      </c>
      <c r="AJ109" s="40">
        <f>INDEX(人口源表!$1:$1048576,MATCH($B109,人口源表!$A:$A,0),MATCH(AJ$1,人口源表!$1:$1,0))-INDEX(城镇人口!$1:$1048576,MATCH($B109,城镇人口!$B:$B,0),MATCH(AJ$1,城镇人口!$1:$1,0))</f>
        <v>2608672.073317904</v>
      </c>
      <c r="AK109" s="40">
        <f>INDEX(人口源表!$1:$1048576,MATCH($B109,人口源表!$A:$A,0),MATCH(AK$1,人口源表!$1:$1,0))-INDEX(城镇人口!$1:$1048576,MATCH($B109,城镇人口!$B:$B,0),MATCH(AK$1,城镇人口!$1:$1,0))</f>
        <v>2574628.8453906272</v>
      </c>
      <c r="AL109" s="40">
        <f>INDEX(人口源表!$1:$1048576,MATCH($B109,人口源表!$A:$A,0),MATCH(AL$1,人口源表!$1:$1,0))-INDEX(城镇人口!$1:$1048576,MATCH($B109,城镇人口!$B:$B,0),MATCH(AL$1,城镇人口!$1:$1,0))</f>
        <v>2540265.9787871595</v>
      </c>
      <c r="AM109" s="40">
        <f>INDEX(人口源表!$1:$1048576,MATCH($B109,人口源表!$A:$A,0),MATCH(AM$1,人口源表!$1:$1,0))-INDEX(城镇人口!$1:$1048576,MATCH($B109,城镇人口!$B:$B,0),MATCH(AM$1,城镇人口!$1:$1,0))</f>
        <v>2505820.2086646864</v>
      </c>
      <c r="AN109" s="40">
        <f>INDEX(人口源表!$1:$1048576,MATCH($B109,人口源表!$A:$A,0),MATCH(AN$1,人口源表!$1:$1,0))-INDEX(城镇人口!$1:$1048576,MATCH($B109,城镇人口!$B:$B,0),MATCH(AN$1,城镇人口!$1:$1,0))</f>
        <v>2471540.0068141911</v>
      </c>
      <c r="AO109" s="40">
        <f>INDEX(人口源表!$1:$1048576,MATCH($B109,人口源表!$A:$A,0),MATCH(AO$1,人口源表!$1:$1,0))-INDEX(城镇人口!$1:$1048576,MATCH($B109,城镇人口!$B:$B,0),MATCH(AO$1,城镇人口!$1:$1,0))</f>
        <v>2437686.069621291</v>
      </c>
      <c r="AP109" s="40">
        <f>INDEX(人口源表!$1:$1048576,MATCH($B109,人口源表!$A:$A,0),MATCH(AP$1,人口源表!$1:$1,0))-INDEX(城镇人口!$1:$1048576,MATCH($B109,城镇人口!$B:$B,0),MATCH(AP$1,城镇人口!$1:$1,0))</f>
        <v>2404529.6966411592</v>
      </c>
      <c r="AQ109" s="40">
        <f>INDEX(人口源表!$1:$1048576,MATCH($B109,人口源表!$A:$A,0),MATCH(AQ$1,人口源表!$1:$1,0))-INDEX(城镇人口!$1:$1048576,MATCH($B109,城镇人口!$B:$B,0),MATCH(AQ$1,城镇人口!$1:$1,0))</f>
        <v>2372352.3325830195</v>
      </c>
      <c r="AR109" s="40">
        <f>INDEX(人口源表!$1:$1048576,MATCH($B109,人口源表!$A:$A,0),MATCH(AR$1,人口源表!$1:$1,0))-INDEX(城镇人口!$1:$1048576,MATCH($B109,城镇人口!$B:$B,0),MATCH(AR$1,城镇人口!$1:$1,0))</f>
        <v>2341443.0847678594</v>
      </c>
      <c r="AS109" s="40">
        <f>INDEX(人口源表!$1:$1048576,MATCH($B109,人口源表!$A:$A,0),MATCH(AS$1,人口源表!$1:$1,0))-INDEX(城镇人口!$1:$1048576,MATCH($B109,城镇人口!$B:$B,0),MATCH(AS$1,城镇人口!$1:$1,0))</f>
        <v>2312099.3930972721</v>
      </c>
      <c r="AT109" s="40">
        <f>INDEX(人口源表!$1:$1048576,MATCH($B109,人口源表!$A:$A,0),MATCH(AT$1,人口源表!$1:$1,0))-INDEX(城镇人口!$1:$1048576,MATCH($B109,城镇人口!$B:$B,0),MATCH(AT$1,城镇人口!$1:$1,0))</f>
        <v>2284624.8155959761</v>
      </c>
      <c r="AU109" s="40">
        <f>INDEX(人口源表!$1:$1048576,MATCH($B109,人口源表!$A:$A,0),MATCH(AU$1,人口源表!$1:$1,0))-INDEX(城镇人口!$1:$1048576,MATCH($B109,城镇人口!$B:$B,0),MATCH(AU$1,城镇人口!$1:$1,0))</f>
        <v>2259328.516342666</v>
      </c>
      <c r="AV109" s="40">
        <f>INDEX(人口源表!$1:$1048576,MATCH($B109,人口源表!$A:$A,0),MATCH(AV$1,人口源表!$1:$1,0))-INDEX(城镇人口!$1:$1048576,MATCH($B109,城镇人口!$B:$B,0),MATCH(AV$1,城镇人口!$1:$1,0))</f>
        <v>2236523.6205982398</v>
      </c>
    </row>
    <row r="110" spans="1:48" x14ac:dyDescent="0.15">
      <c r="A110" s="4" t="s">
        <v>867</v>
      </c>
      <c r="B110" s="4" t="s">
        <v>242</v>
      </c>
      <c r="C110" s="34">
        <f>VLOOKUP(B110,'[1]2016省城人口总结（根）'!B:C,2,FALSE)/100</f>
        <v>0.41389999999999999</v>
      </c>
      <c r="D110" s="40">
        <f>INDEX(人口源表!$1:$1048576,MATCH($B110,人口源表!$A:$A,0),MATCH(D$1,人口源表!$1:$1,0))-INDEX(城镇人口!$1:$1048576,MATCH($B110,城镇人口!$B:$B,0),MATCH(D$1,城镇人口!$1:$1,0))</f>
        <v>3229938.641023933</v>
      </c>
      <c r="E110" s="40">
        <f>INDEX(人口源表!$1:$1048576,MATCH($B110,人口源表!$A:$A,0),MATCH(E$1,人口源表!$1:$1,0))-INDEX(城镇人口!$1:$1048576,MATCH($B110,城镇人口!$B:$B,0),MATCH(E$1,城镇人口!$1:$1,0))</f>
        <v>3204979.8576921001</v>
      </c>
      <c r="F110" s="40">
        <f>INDEX(人口源表!$1:$1048576,MATCH($B110,人口源表!$A:$A,0),MATCH(F$1,人口源表!$1:$1,0))-INDEX(城镇人口!$1:$1048576,MATCH($B110,城镇人口!$B:$B,0),MATCH(F$1,城镇人口!$1:$1,0))</f>
        <v>3178409.3038258967</v>
      </c>
      <c r="G110" s="40">
        <f>INDEX(人口源表!$1:$1048576,MATCH($B110,人口源表!$A:$A,0),MATCH(G$1,人口源表!$1:$1,0))-INDEX(城镇人口!$1:$1048576,MATCH($B110,城镇人口!$B:$B,0),MATCH(G$1,城镇人口!$1:$1,0))</f>
        <v>2987724.1440300187</v>
      </c>
      <c r="H110" s="40">
        <f>INDEX(人口源表!$1:$1048576,MATCH($B110,人口源表!$A:$A,0),MATCH(H$1,人口源表!$1:$1,0))-INDEX(城镇人口!$1:$1048576,MATCH($B110,城镇人口!$B:$B,0),MATCH(H$1,城镇人口!$1:$1,0))</f>
        <v>2966398.6797447181</v>
      </c>
      <c r="I110" s="40">
        <f>INDEX(人口源表!$1:$1048576,MATCH($B110,人口源表!$A:$A,0),MATCH(I$1,人口源表!$1:$1,0))-INDEX(城镇人口!$1:$1048576,MATCH($B110,城镇人口!$B:$B,0),MATCH(I$1,城镇人口!$1:$1,0))</f>
        <v>2960863.0366245196</v>
      </c>
      <c r="J110" s="40">
        <f>INDEX(人口源表!$1:$1048576,MATCH($B110,人口源表!$A:$A,0),MATCH(J$1,人口源表!$1:$1,0))-INDEX(城镇人口!$1:$1048576,MATCH($B110,城镇人口!$B:$B,0),MATCH(J$1,城镇人口!$1:$1,0))</f>
        <v>2954869.9925671229</v>
      </c>
      <c r="K110" s="40">
        <f>INDEX(人口源表!$1:$1048576,MATCH($B110,人口源表!$A:$A,0),MATCH(K$1,人口源表!$1:$1,0))-INDEX(城镇人口!$1:$1048576,MATCH($B110,城镇人口!$B:$B,0),MATCH(K$1,城镇人口!$1:$1,0))</f>
        <v>2948187.5799180996</v>
      </c>
      <c r="L110" s="40">
        <f>INDEX(人口源表!$1:$1048576,MATCH($B110,人口源表!$A:$A,0),MATCH(L$1,人口源表!$1:$1,0))-INDEX(城镇人口!$1:$1048576,MATCH($B110,城镇人口!$B:$B,0),MATCH(L$1,城镇人口!$1:$1,0))</f>
        <v>2940609.548245023</v>
      </c>
      <c r="M110" s="40">
        <f>INDEX(人口源表!$1:$1048576,MATCH($B110,人口源表!$A:$A,0),MATCH(M$1,人口源表!$1:$1,0))-INDEX(城镇人口!$1:$1048576,MATCH($B110,城镇人口!$B:$B,0),MATCH(M$1,城镇人口!$1:$1,0))</f>
        <v>2931950.4900165075</v>
      </c>
      <c r="N110" s="40">
        <f>INDEX(人口源表!$1:$1048576,MATCH($B110,人口源表!$A:$A,0),MATCH(N$1,人口源表!$1:$1,0))-INDEX(城镇人口!$1:$1048576,MATCH($B110,城镇人口!$B:$B,0),MATCH(N$1,城镇人口!$1:$1,0))</f>
        <v>2922046.4695664975</v>
      </c>
      <c r="O110" s="40">
        <f>INDEX(人口源表!$1:$1048576,MATCH($B110,人口源表!$A:$A,0),MATCH(O$1,人口源表!$1:$1,0))-INDEX(城镇人口!$1:$1048576,MATCH($B110,城镇人口!$B:$B,0),MATCH(O$1,城镇人口!$1:$1,0))</f>
        <v>2910756.6315209903</v>
      </c>
      <c r="P110" s="40">
        <f>INDEX(人口源表!$1:$1048576,MATCH($B110,人口源表!$A:$A,0),MATCH(P$1,人口源表!$1:$1,0))-INDEX(城镇人口!$1:$1048576,MATCH($B110,城镇人口!$B:$B,0),MATCH(P$1,城镇人口!$1:$1,0))</f>
        <v>2897958.9531332566</v>
      </c>
      <c r="Q110" s="40">
        <f>INDEX(人口源表!$1:$1048576,MATCH($B110,人口源表!$A:$A,0),MATCH(Q$1,人口源表!$1:$1,0))-INDEX(城镇人口!$1:$1048576,MATCH($B110,城镇人口!$B:$B,0),MATCH(Q$1,城镇人口!$1:$1,0))</f>
        <v>2883552.3670067443</v>
      </c>
      <c r="R110" s="40">
        <f>INDEX(人口源表!$1:$1048576,MATCH($B110,人口源表!$A:$A,0),MATCH(R$1,人口源表!$1:$1,0))-INDEX(城镇人口!$1:$1048576,MATCH($B110,城镇人口!$B:$B,0),MATCH(R$1,城镇人口!$1:$1,0))</f>
        <v>2867456.1689906325</v>
      </c>
      <c r="S110" s="40">
        <f>INDEX(人口源表!$1:$1048576,MATCH($B110,人口源表!$A:$A,0),MATCH(S$1,人口源表!$1:$1,0))-INDEX(城镇人口!$1:$1048576,MATCH($B110,城镇人口!$B:$B,0),MATCH(S$1,城镇人口!$1:$1,0))</f>
        <v>2863380.810307899</v>
      </c>
      <c r="T110" s="40">
        <f>INDEX(人口源表!$1:$1048576,MATCH($B110,人口源表!$A:$A,0),MATCH(T$1,人口源表!$1:$1,0))-INDEX(城镇人口!$1:$1048576,MATCH($B110,城镇人口!$B:$B,0),MATCH(T$1,城镇人口!$1:$1,0))</f>
        <v>2857797.1014249153</v>
      </c>
      <c r="U110" s="40">
        <f>INDEX(人口源表!$1:$1048576,MATCH($B110,人口源表!$A:$A,0),MATCH(U$1,人口源表!$1:$1,0))-INDEX(城镇人口!$1:$1048576,MATCH($B110,城镇人口!$B:$B,0),MATCH(U$1,城镇人口!$1:$1,0))</f>
        <v>2850661.7866809233</v>
      </c>
      <c r="V110" s="40">
        <f>INDEX(人口源表!$1:$1048576,MATCH($B110,人口源表!$A:$A,0),MATCH(V$1,人口源表!$1:$1,0))-INDEX(城镇人口!$1:$1048576,MATCH($B110,城镇人口!$B:$B,0),MATCH(V$1,城镇人口!$1:$1,0))</f>
        <v>2841949.5564514697</v>
      </c>
      <c r="W110" s="40">
        <f>INDEX(人口源表!$1:$1048576,MATCH($B110,人口源表!$A:$A,0),MATCH(W$1,人口源表!$1:$1,0))-INDEX(城镇人口!$1:$1048576,MATCH($B110,城镇人口!$B:$B,0),MATCH(W$1,城镇人口!$1:$1,0))</f>
        <v>2831648.6641180203</v>
      </c>
      <c r="X110" s="40">
        <f>INDEX(人口源表!$1:$1048576,MATCH($B110,人口源表!$A:$A,0),MATCH(X$1,人口源表!$1:$1,0))-INDEX(城镇人口!$1:$1048576,MATCH($B110,城镇人口!$B:$B,0),MATCH(X$1,城镇人口!$1:$1,0))</f>
        <v>2819763.1056900211</v>
      </c>
      <c r="Y110" s="40">
        <f>INDEX(人口源表!$1:$1048576,MATCH($B110,人口源表!$A:$A,0),MATCH(Y$1,人口源表!$1:$1,0))-INDEX(城镇人口!$1:$1048576,MATCH($B110,城镇人口!$B:$B,0),MATCH(Y$1,城镇人口!$1:$1,0))</f>
        <v>2806311.7582305283</v>
      </c>
      <c r="Z110" s="40">
        <f>INDEX(人口源表!$1:$1048576,MATCH($B110,人口源表!$A:$A,0),MATCH(Z$1,人口源表!$1:$1,0))-INDEX(城镇人口!$1:$1048576,MATCH($B110,城镇人口!$B:$B,0),MATCH(Z$1,城镇人口!$1:$1,0))</f>
        <v>2791327.5279017515</v>
      </c>
      <c r="AA110" s="40">
        <f>INDEX(人口源表!$1:$1048576,MATCH($B110,人口源表!$A:$A,0),MATCH(AA$1,人口源表!$1:$1,0))-INDEX(城镇人口!$1:$1048576,MATCH($B110,城镇人口!$B:$B,0),MATCH(AA$1,城镇人口!$1:$1,0))</f>
        <v>2774857.9731100928</v>
      </c>
      <c r="AB110" s="40">
        <f>INDEX(人口源表!$1:$1048576,MATCH($B110,人口源表!$A:$A,0),MATCH(AB$1,人口源表!$1:$1,0))-INDEX(城镇人口!$1:$1048576,MATCH($B110,城镇人口!$B:$B,0),MATCH(AB$1,城镇人口!$1:$1,0))</f>
        <v>2756963.4622911513</v>
      </c>
      <c r="AC110" s="40">
        <f>INDEX(人口源表!$1:$1048576,MATCH($B110,人口源表!$A:$A,0),MATCH(AC$1,人口源表!$1:$1,0))-INDEX(城镇人口!$1:$1048576,MATCH($B110,城镇人口!$B:$B,0),MATCH(AC$1,城镇人口!$1:$1,0))</f>
        <v>2741299.3941878662</v>
      </c>
      <c r="AD110" s="40">
        <f>INDEX(人口源表!$1:$1048576,MATCH($B110,人口源表!$A:$A,0),MATCH(AD$1,人口源表!$1:$1,0))-INDEX(城镇人口!$1:$1048576,MATCH($B110,城镇人口!$B:$B,0),MATCH(AD$1,城镇人口!$1:$1,0))</f>
        <v>2724387.3688363163</v>
      </c>
      <c r="AE110" s="40">
        <f>INDEX(人口源表!$1:$1048576,MATCH($B110,人口源表!$A:$A,0),MATCH(AE$1,人口源表!$1:$1,0))-INDEX(城镇人口!$1:$1048576,MATCH($B110,城镇人口!$B:$B,0),MATCH(AE$1,城镇人口!$1:$1,0))</f>
        <v>2706321.7695215368</v>
      </c>
      <c r="AF110" s="40">
        <f>INDEX(人口源表!$1:$1048576,MATCH($B110,人口源表!$A:$A,0),MATCH(AF$1,人口源表!$1:$1,0))-INDEX(城镇人口!$1:$1048576,MATCH($B110,城镇人口!$B:$B,0),MATCH(AF$1,城镇人口!$1:$1,0))</f>
        <v>2687210.1423039911</v>
      </c>
      <c r="AG110" s="40">
        <f>INDEX(人口源表!$1:$1048576,MATCH($B110,人口源表!$A:$A,0),MATCH(AG$1,人口源表!$1:$1,0))-INDEX(城镇人口!$1:$1048576,MATCH($B110,城镇人口!$B:$B,0),MATCH(AG$1,城镇人口!$1:$1,0))</f>
        <v>2667171.9371696194</v>
      </c>
      <c r="AH110" s="40">
        <f>INDEX(人口源表!$1:$1048576,MATCH($B110,人口源表!$A:$A,0),MATCH(AH$1,人口源表!$1:$1,0))-INDEX(城镇人口!$1:$1048576,MATCH($B110,城镇人口!$B:$B,0),MATCH(AH$1,城镇人口!$1:$1,0))</f>
        <v>2646338.2177118473</v>
      </c>
      <c r="AI110" s="40">
        <f>INDEX(人口源表!$1:$1048576,MATCH($B110,人口源表!$A:$A,0),MATCH(AI$1,人口源表!$1:$1,0))-INDEX(城镇人口!$1:$1048576,MATCH($B110,城镇人口!$B:$B,0),MATCH(AI$1,城镇人口!$1:$1,0))</f>
        <v>2624852.7840166376</v>
      </c>
      <c r="AJ110" s="40">
        <f>INDEX(人口源表!$1:$1048576,MATCH($B110,人口源表!$A:$A,0),MATCH(AJ$1,人口源表!$1:$1,0))-INDEX(城镇人口!$1:$1048576,MATCH($B110,城镇人口!$B:$B,0),MATCH(AJ$1,城镇人口!$1:$1,0))</f>
        <v>2602869.4952224307</v>
      </c>
      <c r="AK110" s="40">
        <f>INDEX(人口源表!$1:$1048576,MATCH($B110,人口源表!$A:$A,0),MATCH(AK$1,人口源表!$1:$1,0))-INDEX(城镇人口!$1:$1048576,MATCH($B110,城镇人口!$B:$B,0),MATCH(AK$1,城镇人口!$1:$1,0))</f>
        <v>2580554.3299574698</v>
      </c>
      <c r="AL110" s="40">
        <f>INDEX(人口源表!$1:$1048576,MATCH($B110,人口源表!$A:$A,0),MATCH(AL$1,人口源表!$1:$1,0))-INDEX(城镇人口!$1:$1048576,MATCH($B110,城镇人口!$B:$B,0),MATCH(AL$1,城镇人口!$1:$1,0))</f>
        <v>2558082.7220041384</v>
      </c>
      <c r="AM110" s="40">
        <f>INDEX(人口源表!$1:$1048576,MATCH($B110,人口源表!$A:$A,0),MATCH(AM$1,人口源表!$1:$1,0))-INDEX(城镇人口!$1:$1048576,MATCH($B110,城镇人口!$B:$B,0),MATCH(AM$1,城镇人口!$1:$1,0))</f>
        <v>2535642.0581937041</v>
      </c>
      <c r="AN110" s="40">
        <f>INDEX(人口源表!$1:$1048576,MATCH($B110,人口源表!$A:$A,0),MATCH(AN$1,人口源表!$1:$1,0))-INDEX(城镇人口!$1:$1048576,MATCH($B110,城镇人口!$B:$B,0),MATCH(AN$1,城镇人口!$1:$1,0))</f>
        <v>2513428.0928670736</v>
      </c>
      <c r="AO110" s="40">
        <f>INDEX(人口源表!$1:$1048576,MATCH($B110,人口源表!$A:$A,0),MATCH(AO$1,人口源表!$1:$1,0))-INDEX(城镇人口!$1:$1048576,MATCH($B110,城镇人口!$B:$B,0),MATCH(AO$1,城镇人口!$1:$1,0))</f>
        <v>2491647.8849252826</v>
      </c>
      <c r="AP110" s="40">
        <f>INDEX(人口源表!$1:$1048576,MATCH($B110,人口源表!$A:$A,0),MATCH(AP$1,人口源表!$1:$1,0))-INDEX(城镇人口!$1:$1048576,MATCH($B110,城镇人口!$B:$B,0),MATCH(AP$1,城镇人口!$1:$1,0))</f>
        <v>2470516.6915650009</v>
      </c>
      <c r="AQ110" s="40">
        <f>INDEX(人口源表!$1:$1048576,MATCH($B110,人口源表!$A:$A,0),MATCH(AQ$1,人口源表!$1:$1,0))-INDEX(城镇人口!$1:$1048576,MATCH($B110,城镇人口!$B:$B,0),MATCH(AQ$1,城镇人口!$1:$1,0))</f>
        <v>2450260.4037957485</v>
      </c>
      <c r="AR110" s="40">
        <f>INDEX(人口源表!$1:$1048576,MATCH($B110,人口源表!$A:$A,0),MATCH(AR$1,人口源表!$1:$1,0))-INDEX(城镇人口!$1:$1048576,MATCH($B110,城镇人口!$B:$B,0),MATCH(AR$1,城镇人口!$1:$1,0))</f>
        <v>2431112.0033531929</v>
      </c>
      <c r="AS110" s="40">
        <f>INDEX(人口源表!$1:$1048576,MATCH($B110,人口源表!$A:$A,0),MATCH(AS$1,人口源表!$1:$1,0))-INDEX(城镇人口!$1:$1048576,MATCH($B110,城镇人口!$B:$B,0),MATCH(AS$1,城镇人口!$1:$1,0))</f>
        <v>2413313.5249216072</v>
      </c>
      <c r="AT110" s="40">
        <f>INDEX(人口源表!$1:$1048576,MATCH($B110,人口源表!$A:$A,0),MATCH(AT$1,人口源表!$1:$1,0))-INDEX(城镇人口!$1:$1048576,MATCH($B110,城镇人口!$B:$B,0),MATCH(AT$1,城镇人口!$1:$1,0))</f>
        <v>2397116.1538054855</v>
      </c>
      <c r="AU110" s="40">
        <f>INDEX(人口源表!$1:$1048576,MATCH($B110,人口源表!$A:$A,0),MATCH(AU$1,人口源表!$1:$1,0))-INDEX(城镇人口!$1:$1048576,MATCH($B110,城镇人口!$B:$B,0),MATCH(AU$1,城镇人口!$1:$1,0))</f>
        <v>2382776.7252338403</v>
      </c>
      <c r="AV110" s="40">
        <f>INDEX(人口源表!$1:$1048576,MATCH($B110,人口源表!$A:$A,0),MATCH(AV$1,人口源表!$1:$1,0))-INDEX(城镇人口!$1:$1048576,MATCH($B110,城镇人口!$B:$B,0),MATCH(AV$1,城镇人口!$1:$1,0))</f>
        <v>2370561.8837023531</v>
      </c>
    </row>
    <row r="111" spans="1:48" x14ac:dyDescent="0.15">
      <c r="A111" s="4" t="s">
        <v>867</v>
      </c>
      <c r="B111" s="4" t="s">
        <v>244</v>
      </c>
      <c r="C111" s="34">
        <f>VLOOKUP(B111,'[1]2016省城人口总结（根）'!B:C,2,FALSE)/100</f>
        <v>0.45350000000000001</v>
      </c>
      <c r="D111" s="40">
        <f>INDEX(人口源表!$1:$1048576,MATCH($B111,人口源表!$A:$A,0),MATCH(D$1,人口源表!$1:$1,0))-INDEX(城镇人口!$1:$1048576,MATCH($B111,城镇人口!$B:$B,0),MATCH(D$1,城镇人口!$1:$1,0))</f>
        <v>3156229.5138933137</v>
      </c>
      <c r="E111" s="40">
        <f>INDEX(人口源表!$1:$1048576,MATCH($B111,人口源表!$A:$A,0),MATCH(E$1,人口源表!$1:$1,0))-INDEX(城镇人口!$1:$1048576,MATCH($B111,城镇人口!$B:$B,0),MATCH(E$1,城镇人口!$1:$1,0))</f>
        <v>3122173.1291517545</v>
      </c>
      <c r="F111" s="40">
        <f>INDEX(人口源表!$1:$1048576,MATCH($B111,人口源表!$A:$A,0),MATCH(F$1,人口源表!$1:$1,0))-INDEX(城镇人口!$1:$1048576,MATCH($B111,城镇人口!$B:$B,0),MATCH(F$1,城镇人口!$1:$1,0))</f>
        <v>3085849.6756371344</v>
      </c>
      <c r="G111" s="40">
        <f>INDEX(人口源表!$1:$1048576,MATCH($B111,人口源表!$A:$A,0),MATCH(G$1,人口源表!$1:$1,0))-INDEX(城镇人口!$1:$1048576,MATCH($B111,城镇人口!$B:$B,0),MATCH(G$1,城镇人口!$1:$1,0))</f>
        <v>2286544.9689438082</v>
      </c>
      <c r="H111" s="40">
        <f>INDEX(人口源表!$1:$1048576,MATCH($B111,人口源表!$A:$A,0),MATCH(H$1,人口源表!$1:$1,0))-INDEX(城镇人口!$1:$1048576,MATCH($B111,城镇人口!$B:$B,0),MATCH(H$1,城镇人口!$1:$1,0))</f>
        <v>2261750.7507486315</v>
      </c>
      <c r="I111" s="40">
        <f>INDEX(人口源表!$1:$1048576,MATCH($B111,人口源表!$A:$A,0),MATCH(I$1,人口源表!$1:$1,0))-INDEX(城镇人口!$1:$1048576,MATCH($B111,城镇人口!$B:$B,0),MATCH(I$1,城镇人口!$1:$1,0))</f>
        <v>2250639.3093302594</v>
      </c>
      <c r="J111" s="40">
        <f>INDEX(人口源表!$1:$1048576,MATCH($B111,人口源表!$A:$A,0),MATCH(J$1,人口源表!$1:$1,0))-INDEX(城镇人口!$1:$1048576,MATCH($B111,城镇人口!$B:$B,0),MATCH(J$1,城镇人口!$1:$1,0))</f>
        <v>2238627.2378159445</v>
      </c>
      <c r="K111" s="40">
        <f>INDEX(人口源表!$1:$1048576,MATCH($B111,人口源表!$A:$A,0),MATCH(K$1,人口源表!$1:$1,0))-INDEX(城镇人口!$1:$1048576,MATCH($B111,城镇人口!$B:$B,0),MATCH(K$1,城镇人口!$1:$1,0))</f>
        <v>2225624.3821667586</v>
      </c>
      <c r="L111" s="40">
        <f>INDEX(人口源表!$1:$1048576,MATCH($B111,人口源表!$A:$A,0),MATCH(L$1,人口源表!$1:$1,0))-INDEX(城镇人口!$1:$1048576,MATCH($B111,城镇人口!$B:$B,0),MATCH(L$1,城镇人口!$1:$1,0))</f>
        <v>2211552.7179210233</v>
      </c>
      <c r="M111" s="40">
        <f>INDEX(人口源表!$1:$1048576,MATCH($B111,人口源表!$A:$A,0),MATCH(M$1,人口源表!$1:$1,0))-INDEX(城镇人口!$1:$1048576,MATCH($B111,城镇人口!$B:$B,0),MATCH(M$1,城镇人口!$1:$1,0))</f>
        <v>2196346.5399893187</v>
      </c>
      <c r="N111" s="40">
        <f>INDEX(人口源表!$1:$1048576,MATCH($B111,人口源表!$A:$A,0),MATCH(N$1,人口源表!$1:$1,0))-INDEX(城镇人口!$1:$1048576,MATCH($B111,城镇人口!$B:$B,0),MATCH(N$1,城镇人口!$1:$1,0))</f>
        <v>2179952.6117923497</v>
      </c>
      <c r="O111" s="40">
        <f>INDEX(人口源表!$1:$1048576,MATCH($B111,人口源表!$A:$A,0),MATCH(O$1,人口源表!$1:$1,0))-INDEX(城镇人口!$1:$1048576,MATCH($B111,城镇人口!$B:$B,0),MATCH(O$1,城镇人口!$1:$1,0))</f>
        <v>2162328.3530371217</v>
      </c>
      <c r="P111" s="40">
        <f>INDEX(人口源表!$1:$1048576,MATCH($B111,人口源表!$A:$A,0),MATCH(P$1,人口源表!$1:$1,0))-INDEX(城镇人口!$1:$1048576,MATCH($B111,城镇人口!$B:$B,0),MATCH(P$1,城镇人口!$1:$1,0))</f>
        <v>2143443.9061648413</v>
      </c>
      <c r="Q111" s="40">
        <f>INDEX(人口源表!$1:$1048576,MATCH($B111,人口源表!$A:$A,0),MATCH(Q$1,人口源表!$1:$1,0))-INDEX(城镇人口!$1:$1048576,MATCH($B111,城镇人口!$B:$B,0),MATCH(Q$1,城镇人口!$1:$1,0))</f>
        <v>2123278.8718147217</v>
      </c>
      <c r="R111" s="40">
        <f>INDEX(人口源表!$1:$1048576,MATCH($B111,人口源表!$A:$A,0),MATCH(R$1,人口源表!$1:$1,0))-INDEX(城镇人口!$1:$1048576,MATCH($B111,城镇人口!$B:$B,0),MATCH(R$1,城镇人口!$1:$1,0))</f>
        <v>2101823.3978215973</v>
      </c>
      <c r="S111" s="40">
        <f>INDEX(人口源表!$1:$1048576,MATCH($B111,人口源表!$A:$A,0),MATCH(S$1,人口源表!$1:$1,0))-INDEX(城镇人口!$1:$1048576,MATCH($B111,城镇人口!$B:$B,0),MATCH(S$1,城镇人口!$1:$1,0))</f>
        <v>2091223.7502349536</v>
      </c>
      <c r="T111" s="40">
        <f>INDEX(人口源表!$1:$1048576,MATCH($B111,人口源表!$A:$A,0),MATCH(T$1,人口源表!$1:$1,0))-INDEX(城镇人口!$1:$1048576,MATCH($B111,城镇人口!$B:$B,0),MATCH(T$1,城镇人口!$1:$1,0))</f>
        <v>2079533.1149550639</v>
      </c>
      <c r="U111" s="40">
        <f>INDEX(人口源表!$1:$1048576,MATCH($B111,人口源表!$A:$A,0),MATCH(U$1,人口源表!$1:$1,0))-INDEX(城镇人口!$1:$1048576,MATCH($B111,城镇人口!$B:$B,0),MATCH(U$1,城镇人口!$1:$1,0))</f>
        <v>2066755.7492334573</v>
      </c>
      <c r="V111" s="40">
        <f>INDEX(人口源表!$1:$1048576,MATCH($B111,人口源表!$A:$A,0),MATCH(V$1,人口源表!$1:$1,0))-INDEX(城镇人口!$1:$1048576,MATCH($B111,城镇人口!$B:$B,0),MATCH(V$1,城镇人口!$1:$1,0))</f>
        <v>2052903.2019162183</v>
      </c>
      <c r="W111" s="40">
        <f>INDEX(人口源表!$1:$1048576,MATCH($B111,人口源表!$A:$A,0),MATCH(W$1,人口源表!$1:$1,0))-INDEX(城镇人口!$1:$1048576,MATCH($B111,城镇人口!$B:$B,0),MATCH(W$1,城镇人口!$1:$1,0))</f>
        <v>2037995.014956526</v>
      </c>
      <c r="X111" s="40">
        <f>INDEX(人口源表!$1:$1048576,MATCH($B111,人口源表!$A:$A,0),MATCH(X$1,人口源表!$1:$1,0))-INDEX(城镇人口!$1:$1048576,MATCH($B111,城镇人口!$B:$B,0),MATCH(X$1,城镇人口!$1:$1,0))</f>
        <v>2022058.9411299019</v>
      </c>
      <c r="Y111" s="40">
        <f>INDEX(人口源表!$1:$1048576,MATCH($B111,人口源表!$A:$A,0),MATCH(Y$1,人口源表!$1:$1,0))-INDEX(城镇人口!$1:$1048576,MATCH($B111,城镇人口!$B:$B,0),MATCH(Y$1,城镇人口!$1:$1,0))</f>
        <v>2005129.3615321498</v>
      </c>
      <c r="Z111" s="40">
        <f>INDEX(人口源表!$1:$1048576,MATCH($B111,人口源表!$A:$A,0),MATCH(Z$1,人口源表!$1:$1,0))-INDEX(城镇人口!$1:$1048576,MATCH($B111,城镇人口!$B:$B,0),MATCH(Z$1,城镇人口!$1:$1,0))</f>
        <v>1987249.7297336459</v>
      </c>
      <c r="AA111" s="40">
        <f>INDEX(人口源表!$1:$1048576,MATCH($B111,人口源表!$A:$A,0),MATCH(AA$1,人口源表!$1:$1,0))-INDEX(城镇人口!$1:$1048576,MATCH($B111,城镇人口!$B:$B,0),MATCH(AA$1,城镇人口!$1:$1,0))</f>
        <v>1968467.8807010497</v>
      </c>
      <c r="AB111" s="40">
        <f>INDEX(人口源表!$1:$1048576,MATCH($B111,人口源表!$A:$A,0),MATCH(AB$1,人口源表!$1:$1,0))-INDEX(城镇人口!$1:$1048576,MATCH($B111,城镇人口!$B:$B,0),MATCH(AB$1,城镇人口!$1:$1,0))</f>
        <v>1948840.673698673</v>
      </c>
      <c r="AC111" s="40">
        <f>INDEX(人口源表!$1:$1048576,MATCH($B111,人口源表!$A:$A,0),MATCH(AC$1,人口源表!$1:$1,0))-INDEX(城镇人口!$1:$1048576,MATCH($B111,城镇人口!$B:$B,0),MATCH(AC$1,城镇人口!$1:$1,0))</f>
        <v>1931509.4034870253</v>
      </c>
      <c r="AD111" s="40">
        <f>INDEX(人口源表!$1:$1048576,MATCH($B111,人口源表!$A:$A,0),MATCH(AD$1,人口源表!$1:$1,0))-INDEX(城镇人口!$1:$1048576,MATCH($B111,城镇人口!$B:$B,0),MATCH(AD$1,城镇人口!$1:$1,0))</f>
        <v>1913463.5712721627</v>
      </c>
      <c r="AE111" s="40">
        <f>INDEX(人口源表!$1:$1048576,MATCH($B111,人口源表!$A:$A,0),MATCH(AE$1,人口源表!$1:$1,0))-INDEX(城镇人口!$1:$1048576,MATCH($B111,城镇人口!$B:$B,0),MATCH(AE$1,城镇人口!$1:$1,0))</f>
        <v>1894773.6484247176</v>
      </c>
      <c r="AF111" s="40">
        <f>INDEX(人口源表!$1:$1048576,MATCH($B111,人口源表!$A:$A,0),MATCH(AF$1,人口源表!$1:$1,0))-INDEX(城镇人口!$1:$1048576,MATCH($B111,城镇人口!$B:$B,0),MATCH(AF$1,城镇人口!$1:$1,0))</f>
        <v>1875517.5782395825</v>
      </c>
      <c r="AG111" s="40">
        <f>INDEX(人口源表!$1:$1048576,MATCH($B111,人口源表!$A:$A,0),MATCH(AG$1,人口源表!$1:$1,0))-INDEX(城镇人口!$1:$1048576,MATCH($B111,城镇人口!$B:$B,0),MATCH(AG$1,城镇人口!$1:$1,0))</f>
        <v>1855778.4198801504</v>
      </c>
      <c r="AH111" s="40">
        <f>INDEX(人口源表!$1:$1048576,MATCH($B111,人口源表!$A:$A,0),MATCH(AH$1,人口源表!$1:$1,0))-INDEX(城镇人口!$1:$1048576,MATCH($B111,城镇人口!$B:$B,0),MATCH(AH$1,城镇人口!$1:$1,0))</f>
        <v>1835645.445248961</v>
      </c>
      <c r="AI111" s="40">
        <f>INDEX(人口源表!$1:$1048576,MATCH($B111,人口源表!$A:$A,0),MATCH(AI$1,人口源表!$1:$1,0))-INDEX(城镇人口!$1:$1048576,MATCH($B111,城镇人口!$B:$B,0),MATCH(AI$1,城镇人口!$1:$1,0))</f>
        <v>1815212.6649708203</v>
      </c>
      <c r="AJ111" s="40">
        <f>INDEX(人口源表!$1:$1048576,MATCH($B111,人口源表!$A:$A,0),MATCH(AJ$1,人口源表!$1:$1,0))-INDEX(城镇人口!$1:$1048576,MATCH($B111,城镇人口!$B:$B,0),MATCH(AJ$1,城镇人口!$1:$1,0))</f>
        <v>1794580.7470081113</v>
      </c>
      <c r="AK111" s="40">
        <f>INDEX(人口源表!$1:$1048576,MATCH($B111,人口源表!$A:$A,0),MATCH(AK$1,人口源表!$1:$1,0))-INDEX(城镇人口!$1:$1048576,MATCH($B111,城镇人口!$B:$B,0),MATCH(AK$1,城镇人口!$1:$1,0))</f>
        <v>1773854.2776413178</v>
      </c>
      <c r="AL111" s="40">
        <f>INDEX(人口源表!$1:$1048576,MATCH($B111,人口源表!$A:$A,0),MATCH(AL$1,人口源表!$1:$1,0))-INDEX(城镇人口!$1:$1048576,MATCH($B111,城镇人口!$B:$B,0),MATCH(AL$1,城镇人口!$1:$1,0))</f>
        <v>1753143.2497049416</v>
      </c>
      <c r="AM111" s="40">
        <f>INDEX(人口源表!$1:$1048576,MATCH($B111,人口源表!$A:$A,0),MATCH(AM$1,人口源表!$1:$1,0))-INDEX(城镇人口!$1:$1048576,MATCH($B111,城镇人口!$B:$B,0),MATCH(AM$1,城镇人口!$1:$1,0))</f>
        <v>1732562.8445342346</v>
      </c>
      <c r="AN111" s="40">
        <f>INDEX(人口源表!$1:$1048576,MATCH($B111,人口源表!$A:$A,0),MATCH(AN$1,人口源表!$1:$1,0))-INDEX(城镇人口!$1:$1048576,MATCH($B111,城镇人口!$B:$B,0),MATCH(AN$1,城镇人口!$1:$1,0))</f>
        <v>1712231.9795464482</v>
      </c>
      <c r="AO111" s="40">
        <f>INDEX(人口源表!$1:$1048576,MATCH($B111,人口源表!$A:$A,0),MATCH(AO$1,人口源表!$1:$1,0))-INDEX(城镇人口!$1:$1048576,MATCH($B111,城镇人口!$B:$B,0),MATCH(AO$1,城镇人口!$1:$1,0))</f>
        <v>1692274.7524524215</v>
      </c>
      <c r="AP111" s="40">
        <f>INDEX(人口源表!$1:$1048576,MATCH($B111,人口源表!$A:$A,0),MATCH(AP$1,人口源表!$1:$1,0))-INDEX(城镇人口!$1:$1048576,MATCH($B111,城镇人口!$B:$B,0),MATCH(AP$1,城镇人口!$1:$1,0))</f>
        <v>1672818.1740356479</v>
      </c>
      <c r="AQ111" s="40">
        <f>INDEX(人口源表!$1:$1048576,MATCH($B111,人口源表!$A:$A,0),MATCH(AQ$1,人口源表!$1:$1,0))-INDEX(城镇人口!$1:$1048576,MATCH($B111,城镇人口!$B:$B,0),MATCH(AQ$1,城镇人口!$1:$1,0))</f>
        <v>1653994.0051785945</v>
      </c>
      <c r="AR111" s="40">
        <f>INDEX(人口源表!$1:$1048576,MATCH($B111,人口源表!$A:$A,0),MATCH(AR$1,人口源表!$1:$1,0))-INDEX(城镇人口!$1:$1048576,MATCH($B111,城镇人口!$B:$B,0),MATCH(AR$1,城镇人口!$1:$1,0))</f>
        <v>1635938.1141887177</v>
      </c>
      <c r="AS111" s="40">
        <f>INDEX(人口源表!$1:$1048576,MATCH($B111,人口源表!$A:$A,0),MATCH(AS$1,人口源表!$1:$1,0))-INDEX(城镇人口!$1:$1048576,MATCH($B111,城镇人口!$B:$B,0),MATCH(AS$1,城镇人口!$1:$1,0))</f>
        <v>1618788.6466459185</v>
      </c>
      <c r="AT111" s="40">
        <f>INDEX(人口源表!$1:$1048576,MATCH($B111,人口源表!$A:$A,0),MATCH(AT$1,人口源表!$1:$1,0))-INDEX(城镇人口!$1:$1048576,MATCH($B111,城镇人口!$B:$B,0),MATCH(AT$1,城镇人口!$1:$1,0))</f>
        <v>1602687.821868998</v>
      </c>
      <c r="AU111" s="40">
        <f>INDEX(人口源表!$1:$1048576,MATCH($B111,人口源表!$A:$A,0),MATCH(AU$1,人口源表!$1:$1,0))-INDEX(城镇人口!$1:$1048576,MATCH($B111,城镇人口!$B:$B,0),MATCH(AU$1,城镇人口!$1:$1,0))</f>
        <v>1587780.1048339657</v>
      </c>
      <c r="AV111" s="40">
        <f>INDEX(人口源表!$1:$1048576,MATCH($B111,人口源表!$A:$A,0),MATCH(AV$1,人口源表!$1:$1,0))-INDEX(城镇人口!$1:$1048576,MATCH($B111,城镇人口!$B:$B,0),MATCH(AV$1,城镇人口!$1:$1,0))</f>
        <v>1574213.9639669778</v>
      </c>
    </row>
    <row r="112" spans="1:48" x14ac:dyDescent="0.15">
      <c r="A112" s="4" t="s">
        <v>867</v>
      </c>
      <c r="B112" s="4" t="s">
        <v>246</v>
      </c>
      <c r="C112" s="34">
        <f>VLOOKUP(B112,'[1]2016省城人口总结（根）'!B:C,2,FALSE)/100</f>
        <v>0.39640000000000003</v>
      </c>
      <c r="D112" s="40">
        <f>INDEX(人口源表!$1:$1048576,MATCH($B112,人口源表!$A:$A,0),MATCH(D$1,人口源表!$1:$1,0))-INDEX(城镇人口!$1:$1048576,MATCH($B112,城镇人口!$B:$B,0),MATCH(D$1,城镇人口!$1:$1,0))</f>
        <v>3039685.0738583384</v>
      </c>
      <c r="E112" s="40">
        <f>INDEX(人口源表!$1:$1048576,MATCH($B112,人口源表!$A:$A,0),MATCH(E$1,人口源表!$1:$1,0))-INDEX(城镇人口!$1:$1048576,MATCH($B112,城镇人口!$B:$B,0),MATCH(E$1,城镇人口!$1:$1,0))</f>
        <v>3017894.5217467351</v>
      </c>
      <c r="F112" s="40">
        <f>INDEX(人口源表!$1:$1048576,MATCH($B112,人口源表!$A:$A,0),MATCH(F$1,人口源表!$1:$1,0))-INDEX(城镇人口!$1:$1048576,MATCH($B112,城镇人口!$B:$B,0),MATCH(F$1,城镇人口!$1:$1,0))</f>
        <v>2994138.9241737174</v>
      </c>
      <c r="G112" s="40">
        <f>INDEX(人口源表!$1:$1048576,MATCH($B112,人口源表!$A:$A,0),MATCH(G$1,人口源表!$1:$1,0))-INDEX(城镇人口!$1:$1048576,MATCH($B112,城镇人口!$B:$B,0),MATCH(G$1,城镇人口!$1:$1,0))</f>
        <v>2904589.6402983707</v>
      </c>
      <c r="H112" s="40">
        <f>INDEX(人口源表!$1:$1048576,MATCH($B112,人口源表!$A:$A,0),MATCH(H$1,人口源表!$1:$1,0))-INDEX(城镇人口!$1:$1048576,MATCH($B112,城镇人口!$B:$B,0),MATCH(H$1,城镇人口!$1:$1,0))</f>
        <v>2877461.0773138115</v>
      </c>
      <c r="I112" s="40">
        <f>INDEX(人口源表!$1:$1048576,MATCH($B112,人口源表!$A:$A,0),MATCH(I$1,人口源表!$1:$1,0))-INDEX(城镇人口!$1:$1048576,MATCH($B112,城镇人口!$B:$B,0),MATCH(I$1,城镇人口!$1:$1,0))</f>
        <v>2866916.2059634468</v>
      </c>
      <c r="J112" s="40">
        <f>INDEX(人口源表!$1:$1048576,MATCH($B112,人口源表!$A:$A,0),MATCH(J$1,人口源表!$1:$1,0))-INDEX(城镇人口!$1:$1048576,MATCH($B112,城镇人口!$B:$B,0),MATCH(J$1,城镇人口!$1:$1,0))</f>
        <v>2858045.4888223601</v>
      </c>
      <c r="K112" s="40">
        <f>INDEX(人口源表!$1:$1048576,MATCH($B112,人口源表!$A:$A,0),MATCH(K$1,人口源表!$1:$1,0))-INDEX(城镇人口!$1:$1048576,MATCH($B112,城镇人口!$B:$B,0),MATCH(K$1,城镇人口!$1:$1,0))</f>
        <v>2850396.1542094196</v>
      </c>
      <c r="L112" s="40">
        <f>INDEX(人口源表!$1:$1048576,MATCH($B112,人口源表!$A:$A,0),MATCH(L$1,人口源表!$1:$1,0))-INDEX(城镇人口!$1:$1048576,MATCH($B112,城镇人口!$B:$B,0),MATCH(L$1,城镇人口!$1:$1,0))</f>
        <v>2843549.2510475316</v>
      </c>
      <c r="M112" s="40">
        <f>INDEX(人口源表!$1:$1048576,MATCH($B112,人口源表!$A:$A,0),MATCH(M$1,人口源表!$1:$1,0))-INDEX(城镇人口!$1:$1048576,MATCH($B112,城镇人口!$B:$B,0),MATCH(M$1,城镇人口!$1:$1,0))</f>
        <v>2837118.5073056407</v>
      </c>
      <c r="N112" s="40">
        <f>INDEX(人口源表!$1:$1048576,MATCH($B112,人口源表!$A:$A,0),MATCH(N$1,人口源表!$1:$1,0))-INDEX(城镇人口!$1:$1048576,MATCH($B112,城镇人口!$B:$B,0),MATCH(N$1,城镇人口!$1:$1,0))</f>
        <v>2830752.4937386094</v>
      </c>
      <c r="O112" s="40">
        <f>INDEX(人口源表!$1:$1048576,MATCH($B112,人口源表!$A:$A,0),MATCH(O$1,人口源表!$1:$1,0))-INDEX(城镇人口!$1:$1048576,MATCH($B112,城镇人口!$B:$B,0),MATCH(O$1,城镇人口!$1:$1,0))</f>
        <v>2824129.5428412175</v>
      </c>
      <c r="P112" s="40">
        <f>INDEX(人口源表!$1:$1048576,MATCH($B112,人口源表!$A:$A,0),MATCH(P$1,人口源表!$1:$1,0))-INDEX(城镇人口!$1:$1048576,MATCH($B112,城镇人口!$B:$B,0),MATCH(P$1,城镇人口!$1:$1,0))</f>
        <v>2816960.9737103716</v>
      </c>
      <c r="Q112" s="40">
        <f>INDEX(人口源表!$1:$1048576,MATCH($B112,人口源表!$A:$A,0),MATCH(Q$1,人口源表!$1:$1,0))-INDEX(城镇人口!$1:$1048576,MATCH($B112,城镇人口!$B:$B,0),MATCH(Q$1,城镇人口!$1:$1,0))</f>
        <v>2808988.2064816314</v>
      </c>
      <c r="R112" s="40">
        <f>INDEX(人口源表!$1:$1048576,MATCH($B112,人口源表!$A:$A,0),MATCH(R$1,人口源表!$1:$1,0))-INDEX(城镇人口!$1:$1048576,MATCH($B112,城镇人口!$B:$B,0),MATCH(R$1,城镇人口!$1:$1,0))</f>
        <v>2799983.1527930391</v>
      </c>
      <c r="S112" s="40">
        <f>INDEX(人口源表!$1:$1048576,MATCH($B112,人口源表!$A:$A,0),MATCH(S$1,人口源表!$1:$1,0))-INDEX(城镇人口!$1:$1048576,MATCH($B112,城镇人口!$B:$B,0),MATCH(S$1,城镇人口!$1:$1,0))</f>
        <v>2802147.4580525104</v>
      </c>
      <c r="T112" s="40">
        <f>INDEX(人口源表!$1:$1048576,MATCH($B112,人口源表!$A:$A,0),MATCH(T$1,人口源表!$1:$1,0))-INDEX(城镇人口!$1:$1048576,MATCH($B112,城镇人口!$B:$B,0),MATCH(T$1,城镇人口!$1:$1,0))</f>
        <v>2803217.497732067</v>
      </c>
      <c r="U112" s="40">
        <f>INDEX(人口源表!$1:$1048576,MATCH($B112,人口源表!$A:$A,0),MATCH(U$1,人口源表!$1:$1,0))-INDEX(城镇人口!$1:$1048576,MATCH($B112,城镇人口!$B:$B,0),MATCH(U$1,城镇人口!$1:$1,0))</f>
        <v>2803040.5230710544</v>
      </c>
      <c r="V112" s="40">
        <f>INDEX(人口源表!$1:$1048576,MATCH($B112,人口源表!$A:$A,0),MATCH(V$1,人口源表!$1:$1,0))-INDEX(城镇人口!$1:$1048576,MATCH($B112,城镇人口!$B:$B,0),MATCH(V$1,城镇人口!$1:$1,0))</f>
        <v>2801488.7953146938</v>
      </c>
      <c r="W112" s="40">
        <f>INDEX(人口源表!$1:$1048576,MATCH($B112,人口源表!$A:$A,0),MATCH(W$1,人口源表!$1:$1,0))-INDEX(城镇人口!$1:$1048576,MATCH($B112,城镇人口!$B:$B,0),MATCH(W$1,城镇人口!$1:$1,0))</f>
        <v>2798457.5627975091</v>
      </c>
      <c r="X112" s="40">
        <f>INDEX(人口源表!$1:$1048576,MATCH($B112,人口源表!$A:$A,0),MATCH(X$1,人口源表!$1:$1,0))-INDEX(城镇人口!$1:$1048576,MATCH($B112,城镇人口!$B:$B,0),MATCH(X$1,城镇人口!$1:$1,0))</f>
        <v>2793865.6607640297</v>
      </c>
      <c r="Y112" s="40">
        <f>INDEX(人口源表!$1:$1048576,MATCH($B112,人口源表!$A:$A,0),MATCH(Y$1,人口源表!$1:$1,0))-INDEX(城镇人口!$1:$1048576,MATCH($B112,城镇人口!$B:$B,0),MATCH(Y$1,城镇人口!$1:$1,0))</f>
        <v>2787655.0456988858</v>
      </c>
      <c r="Z112" s="40">
        <f>INDEX(人口源表!$1:$1048576,MATCH($B112,人口源表!$A:$A,0),MATCH(Z$1,人口源表!$1:$1,0))-INDEX(城镇人口!$1:$1048576,MATCH($B112,城镇人口!$B:$B,0),MATCH(Z$1,城镇人口!$1:$1,0))</f>
        <v>2779789.2975361194</v>
      </c>
      <c r="AA112" s="40">
        <f>INDEX(人口源表!$1:$1048576,MATCH($B112,人口源表!$A:$A,0),MATCH(AA$1,人口源表!$1:$1,0))-INDEX(城镇人口!$1:$1048576,MATCH($B112,城镇人口!$B:$B,0),MATCH(AA$1,城镇人口!$1:$1,0))</f>
        <v>2770253.6740693282</v>
      </c>
      <c r="AB112" s="40">
        <f>INDEX(人口源表!$1:$1048576,MATCH($B112,人口源表!$A:$A,0),MATCH(AB$1,人口源表!$1:$1,0))-INDEX(城镇人口!$1:$1048576,MATCH($B112,城镇人口!$B:$B,0),MATCH(AB$1,城镇人口!$1:$1,0))</f>
        <v>2759055.1437265067</v>
      </c>
      <c r="AC112" s="40">
        <f>INDEX(人口源表!$1:$1048576,MATCH($B112,人口源表!$A:$A,0),MATCH(AC$1,人口源表!$1:$1,0))-INDEX(城镇人口!$1:$1048576,MATCH($B112,城镇人口!$B:$B,0),MATCH(AC$1,城镇人口!$1:$1,0))</f>
        <v>2749513.9094534721</v>
      </c>
      <c r="AD112" s="40">
        <f>INDEX(人口源表!$1:$1048576,MATCH($B112,人口源表!$A:$A,0),MATCH(AD$1,人口源表!$1:$1,0))-INDEX(城镇人口!$1:$1048576,MATCH($B112,城镇人口!$B:$B,0),MATCH(AD$1,城镇人口!$1:$1,0))</f>
        <v>2738411.8707134048</v>
      </c>
      <c r="AE112" s="40">
        <f>INDEX(人口源表!$1:$1048576,MATCH($B112,人口源表!$A:$A,0),MATCH(AE$1,人口源表!$1:$1,0))-INDEX(城镇人口!$1:$1048576,MATCH($B112,城镇人口!$B:$B,0),MATCH(AE$1,城镇人口!$1:$1,0))</f>
        <v>2725811.9593049423</v>
      </c>
      <c r="AF112" s="40">
        <f>INDEX(人口源表!$1:$1048576,MATCH($B112,人口源表!$A:$A,0),MATCH(AF$1,人口源表!$1:$1,0))-INDEX(城镇人口!$1:$1048576,MATCH($B112,城镇人口!$B:$B,0),MATCH(AF$1,城镇人口!$1:$1,0))</f>
        <v>2711796.5485179098</v>
      </c>
      <c r="AG112" s="40">
        <f>INDEX(人口源表!$1:$1048576,MATCH($B112,人口源表!$A:$A,0),MATCH(AG$1,人口源表!$1:$1,0))-INDEX(城镇人口!$1:$1048576,MATCH($B112,城镇人口!$B:$B,0),MATCH(AG$1,城镇人口!$1:$1,0))</f>
        <v>2696467.07050286</v>
      </c>
      <c r="AH112" s="40">
        <f>INDEX(人口源表!$1:$1048576,MATCH($B112,人口源表!$A:$A,0),MATCH(AH$1,人口源表!$1:$1,0))-INDEX(城镇人口!$1:$1048576,MATCH($B112,城镇人口!$B:$B,0),MATCH(AH$1,城镇人口!$1:$1,0))</f>
        <v>2679943.1329706167</v>
      </c>
      <c r="AI112" s="40">
        <f>INDEX(人口源表!$1:$1048576,MATCH($B112,人口源表!$A:$A,0),MATCH(AI$1,人口源表!$1:$1,0))-INDEX(城镇人口!$1:$1048576,MATCH($B112,城镇人口!$B:$B,0),MATCH(AI$1,城镇人口!$1:$1,0))</f>
        <v>2662364.1152562853</v>
      </c>
      <c r="AJ112" s="40">
        <f>INDEX(人口源表!$1:$1048576,MATCH($B112,人口源表!$A:$A,0),MATCH(AJ$1,人口源表!$1:$1,0))-INDEX(城镇人口!$1:$1048576,MATCH($B112,城镇人口!$B:$B,0),MATCH(AJ$1,城镇人口!$1:$1,0))</f>
        <v>2643886.2813465078</v>
      </c>
      <c r="AK112" s="40">
        <f>INDEX(人口源表!$1:$1048576,MATCH($B112,人口源表!$A:$A,0),MATCH(AK$1,人口源表!$1:$1,0))-INDEX(城镇人口!$1:$1048576,MATCH($B112,城镇人口!$B:$B,0),MATCH(AK$1,城镇人口!$1:$1,0))</f>
        <v>2624683.8707110505</v>
      </c>
      <c r="AL112" s="40">
        <f>INDEX(人口源表!$1:$1048576,MATCH($B112,人口源表!$A:$A,0),MATCH(AL$1,人口源表!$1:$1,0))-INDEX(城镇人口!$1:$1048576,MATCH($B112,城镇人口!$B:$B,0),MATCH(AL$1,城镇人口!$1:$1,0))</f>
        <v>2604947.7067027134</v>
      </c>
      <c r="AM112" s="40">
        <f>INDEX(人口源表!$1:$1048576,MATCH($B112,人口源表!$A:$A,0),MATCH(AM$1,人口源表!$1:$1,0))-INDEX(城镇人口!$1:$1048576,MATCH($B112,城镇人口!$B:$B,0),MATCH(AM$1,城镇人口!$1:$1,0))</f>
        <v>2584887.2310543414</v>
      </c>
      <c r="AN112" s="40">
        <f>INDEX(人口源表!$1:$1048576,MATCH($B112,人口源表!$A:$A,0),MATCH(AN$1,人口源表!$1:$1,0))-INDEX(城镇人口!$1:$1048576,MATCH($B112,城镇人口!$B:$B,0),MATCH(AN$1,城镇人口!$1:$1,0))</f>
        <v>2564725.6878393982</v>
      </c>
      <c r="AO112" s="40">
        <f>INDEX(人口源表!$1:$1048576,MATCH($B112,人口源表!$A:$A,0),MATCH(AO$1,人口源表!$1:$1,0))-INDEX(城镇人口!$1:$1048576,MATCH($B112,城镇人口!$B:$B,0),MATCH(AO$1,城镇人口!$1:$1,0))</f>
        <v>2544704.0998399085</v>
      </c>
      <c r="AP112" s="40">
        <f>INDEX(人口源表!$1:$1048576,MATCH($B112,人口源表!$A:$A,0),MATCH(AP$1,人口源表!$1:$1,0))-INDEX(城镇人口!$1:$1048576,MATCH($B112,城镇人口!$B:$B,0),MATCH(AP$1,城镇人口!$1:$1,0))</f>
        <v>2525078.4019940821</v>
      </c>
      <c r="AQ112" s="40">
        <f>INDEX(人口源表!$1:$1048576,MATCH($B112,人口源表!$A:$A,0),MATCH(AQ$1,人口源表!$1:$1,0))-INDEX(城镇人口!$1:$1048576,MATCH($B112,城镇人口!$B:$B,0),MATCH(AQ$1,城镇人口!$1:$1,0))</f>
        <v>2506119.0235149479</v>
      </c>
      <c r="AR112" s="40">
        <f>INDEX(人口源表!$1:$1048576,MATCH($B112,人口源表!$A:$A,0),MATCH(AR$1,人口源表!$1:$1,0))-INDEX(城镇人口!$1:$1048576,MATCH($B112,城镇人口!$B:$B,0),MATCH(AR$1,城镇人口!$1:$1,0))</f>
        <v>2488112.8506621756</v>
      </c>
      <c r="AS112" s="40">
        <f>INDEX(人口源表!$1:$1048576,MATCH($B112,人口源表!$A:$A,0),MATCH(AS$1,人口源表!$1:$1,0))-INDEX(城镇人口!$1:$1048576,MATCH($B112,城镇人口!$B:$B,0),MATCH(AS$1,城镇人口!$1:$1,0))</f>
        <v>2471358.9497345262</v>
      </c>
      <c r="AT112" s="40">
        <f>INDEX(人口源表!$1:$1048576,MATCH($B112,人口源表!$A:$A,0),MATCH(AT$1,人口源表!$1:$1,0))-INDEX(城镇人口!$1:$1048576,MATCH($B112,城镇人口!$B:$B,0),MATCH(AT$1,城镇人口!$1:$1,0))</f>
        <v>2456171.0032011191</v>
      </c>
      <c r="AU112" s="40">
        <f>INDEX(人口源表!$1:$1048576,MATCH($B112,人口源表!$A:$A,0),MATCH(AU$1,人口源表!$1:$1,0))-INDEX(城镇人口!$1:$1048576,MATCH($B112,城镇人口!$B:$B,0),MATCH(AU$1,城镇人口!$1:$1,0))</f>
        <v>2442876.3721608492</v>
      </c>
      <c r="AV112" s="40">
        <f>INDEX(人口源表!$1:$1048576,MATCH($B112,人口源表!$A:$A,0),MATCH(AV$1,人口源表!$1:$1,0))-INDEX(城镇人口!$1:$1048576,MATCH($B112,城镇人口!$B:$B,0),MATCH(AV$1,城镇人口!$1:$1,0))</f>
        <v>2431814.6965596904</v>
      </c>
    </row>
    <row r="113" spans="1:48" x14ac:dyDescent="0.15">
      <c r="A113" s="4" t="s">
        <v>867</v>
      </c>
      <c r="B113" s="4" t="s">
        <v>248</v>
      </c>
      <c r="C113" s="34">
        <f>VLOOKUP(B113,'[1]2016省城人口总结（根）'!B:C,2,FALSE)/100</f>
        <v>0.53659999999999997</v>
      </c>
      <c r="D113" s="40">
        <f>INDEX(人口源表!$1:$1048576,MATCH($B113,人口源表!$A:$A,0),MATCH(D$1,人口源表!$1:$1,0))-INDEX(城镇人口!$1:$1048576,MATCH($B113,城镇人口!$B:$B,0),MATCH(D$1,城镇人口!$1:$1,0))</f>
        <v>668609.5657854313</v>
      </c>
      <c r="E113" s="40">
        <f>INDEX(人口源表!$1:$1048576,MATCH($B113,人口源表!$A:$A,0),MATCH(E$1,人口源表!$1:$1,0))-INDEX(城镇人口!$1:$1048576,MATCH($B113,城镇人口!$B:$B,0),MATCH(E$1,城镇人口!$1:$1,0))</f>
        <v>657833.59705855534</v>
      </c>
      <c r="F113" s="40">
        <f>INDEX(人口源表!$1:$1048576,MATCH($B113,人口源表!$A:$A,0),MATCH(F$1,人口源表!$1:$1,0))-INDEX(城镇人口!$1:$1048576,MATCH($B113,城镇人口!$B:$B,0),MATCH(F$1,城镇人口!$1:$1,0))</f>
        <v>646501.95841025957</v>
      </c>
      <c r="G113" s="40">
        <f>INDEX(人口源表!$1:$1048576,MATCH($B113,人口源表!$A:$A,0),MATCH(G$1,人口源表!$1:$1,0))-INDEX(城镇人口!$1:$1048576,MATCH($B113,城镇人口!$B:$B,0),MATCH(G$1,城镇人口!$1:$1,0))</f>
        <v>581911.31333694677</v>
      </c>
      <c r="H113" s="40">
        <f>INDEX(人口源表!$1:$1048576,MATCH($B113,人口源表!$A:$A,0),MATCH(H$1,人口源表!$1:$1,0))-INDEX(城镇人口!$1:$1048576,MATCH($B113,城镇人口!$B:$B,0),MATCH(H$1,城镇人口!$1:$1,0))</f>
        <v>571878.54785206437</v>
      </c>
      <c r="I113" s="40">
        <f>INDEX(人口源表!$1:$1048576,MATCH($B113,人口源表!$A:$A,0),MATCH(I$1,人口源表!$1:$1,0))-INDEX(城镇人口!$1:$1048576,MATCH($B113,城镇人口!$B:$B,0),MATCH(I$1,城镇人口!$1:$1,0))</f>
        <v>566730.18525461946</v>
      </c>
      <c r="J113" s="40">
        <f>INDEX(人口源表!$1:$1048576,MATCH($B113,人口源表!$A:$A,0),MATCH(J$1,人口源表!$1:$1,0))-INDEX(城镇人口!$1:$1048576,MATCH($B113,城镇人口!$B:$B,0),MATCH(J$1,城镇人口!$1:$1,0))</f>
        <v>561218.63910963538</v>
      </c>
      <c r="K113" s="40">
        <f>INDEX(人口源表!$1:$1048576,MATCH($B113,人口源表!$A:$A,0),MATCH(K$1,人口源表!$1:$1,0))-INDEX(城镇人口!$1:$1048576,MATCH($B113,城镇人口!$B:$B,0),MATCH(K$1,城镇人口!$1:$1,0))</f>
        <v>555334.46419756743</v>
      </c>
      <c r="L113" s="40">
        <f>INDEX(人口源表!$1:$1048576,MATCH($B113,人口源表!$A:$A,0),MATCH(L$1,人口源表!$1:$1,0))-INDEX(城镇人口!$1:$1048576,MATCH($B113,城镇人口!$B:$B,0),MATCH(L$1,城镇人口!$1:$1,0))</f>
        <v>549070.95668950502</v>
      </c>
      <c r="M113" s="40">
        <f>INDEX(人口源表!$1:$1048576,MATCH($B113,人口源表!$A:$A,0),MATCH(M$1,人口源表!$1:$1,0))-INDEX(城镇人口!$1:$1048576,MATCH($B113,城镇人口!$B:$B,0),MATCH(M$1,城镇人口!$1:$1,0))</f>
        <v>542425.2516954547</v>
      </c>
      <c r="N113" s="40">
        <f>INDEX(人口源表!$1:$1048576,MATCH($B113,人口源表!$A:$A,0),MATCH(N$1,人口源表!$1:$1,0))-INDEX(城镇人口!$1:$1048576,MATCH($B113,城镇人口!$B:$B,0),MATCH(N$1,城镇人口!$1:$1,0))</f>
        <v>535395.40288727463</v>
      </c>
      <c r="O113" s="40">
        <f>INDEX(人口源表!$1:$1048576,MATCH($B113,人口源表!$A:$A,0),MATCH(O$1,人口源表!$1:$1,0))-INDEX(城镇人口!$1:$1048576,MATCH($B113,城镇人口!$B:$B,0),MATCH(O$1,城镇人口!$1:$1,0))</f>
        <v>527983.86474107835</v>
      </c>
      <c r="P113" s="40">
        <f>INDEX(人口源表!$1:$1048576,MATCH($B113,人口源表!$A:$A,0),MATCH(P$1,人口源表!$1:$1,0))-INDEX(城镇人口!$1:$1048576,MATCH($B113,城镇人口!$B:$B,0),MATCH(P$1,城镇人口!$1:$1,0))</f>
        <v>520193.83202976105</v>
      </c>
      <c r="Q113" s="40">
        <f>INDEX(人口源表!$1:$1048576,MATCH($B113,人口源表!$A:$A,0),MATCH(Q$1,人口源表!$1:$1,0))-INDEX(城镇人口!$1:$1048576,MATCH($B113,城镇人口!$B:$B,0),MATCH(Q$1,城镇人口!$1:$1,0))</f>
        <v>512031.8616970065</v>
      </c>
      <c r="R113" s="40">
        <f>INDEX(人口源表!$1:$1048576,MATCH($B113,人口源表!$A:$A,0),MATCH(R$1,人口源表!$1:$1,0))-INDEX(城镇人口!$1:$1048576,MATCH($B113,城镇人口!$B:$B,0),MATCH(R$1,城镇人口!$1:$1,0))</f>
        <v>503506.57251805475</v>
      </c>
      <c r="S113" s="40">
        <f>INDEX(人口源表!$1:$1048576,MATCH($B113,人口源表!$A:$A,0),MATCH(S$1,人口源表!$1:$1,0))-INDEX(城镇人口!$1:$1048576,MATCH($B113,城镇人口!$B:$B,0),MATCH(S$1,城镇人口!$1:$1,0))</f>
        <v>498989.98769773392</v>
      </c>
      <c r="T113" s="40">
        <f>INDEX(人口源表!$1:$1048576,MATCH($B113,人口源表!$A:$A,0),MATCH(T$1,人口源表!$1:$1,0))-INDEX(城镇人口!$1:$1048576,MATCH($B113,城镇人口!$B:$B,0),MATCH(T$1,城镇人口!$1:$1,0))</f>
        <v>494191.10922338301</v>
      </c>
      <c r="U113" s="40">
        <f>INDEX(人口源表!$1:$1048576,MATCH($B113,人口源表!$A:$A,0),MATCH(U$1,人口源表!$1:$1,0))-INDEX(城镇人口!$1:$1048576,MATCH($B113,城镇人口!$B:$B,0),MATCH(U$1,城镇人口!$1:$1,0))</f>
        <v>489117.94960331905</v>
      </c>
      <c r="V113" s="40">
        <f>INDEX(人口源表!$1:$1048576,MATCH($B113,人口源表!$A:$A,0),MATCH(V$1,人口源表!$1:$1,0))-INDEX(城镇人口!$1:$1048576,MATCH($B113,城镇人口!$B:$B,0),MATCH(V$1,城镇人口!$1:$1,0))</f>
        <v>483779.96506275667</v>
      </c>
      <c r="W113" s="40">
        <f>INDEX(人口源表!$1:$1048576,MATCH($B113,人口源表!$A:$A,0),MATCH(W$1,人口源表!$1:$1,0))-INDEX(城镇人口!$1:$1048576,MATCH($B113,城镇人口!$B:$B,0),MATCH(W$1,城镇人口!$1:$1,0))</f>
        <v>478187.64108425146</v>
      </c>
      <c r="X113" s="40">
        <f>INDEX(人口源表!$1:$1048576,MATCH($B113,人口源表!$A:$A,0),MATCH(X$1,人口源表!$1:$1,0))-INDEX(城镇人口!$1:$1048576,MATCH($B113,城镇人口!$B:$B,0),MATCH(X$1,城镇人口!$1:$1,0))</f>
        <v>472353.82958575489</v>
      </c>
      <c r="Y113" s="40">
        <f>INDEX(人口源表!$1:$1048576,MATCH($B113,人口源表!$A:$A,0),MATCH(Y$1,人口源表!$1:$1,0))-INDEX(城镇人口!$1:$1048576,MATCH($B113,城镇人口!$B:$B,0),MATCH(Y$1,城镇人口!$1:$1,0))</f>
        <v>466291.91676874948</v>
      </c>
      <c r="Z113" s="40">
        <f>INDEX(人口源表!$1:$1048576,MATCH($B113,人口源表!$A:$A,0),MATCH(Z$1,人口源表!$1:$1,0))-INDEX(城镇人口!$1:$1048576,MATCH($B113,城镇人口!$B:$B,0),MATCH(Z$1,城镇人口!$1:$1,0))</f>
        <v>460016.80830255907</v>
      </c>
      <c r="AA113" s="40">
        <f>INDEX(人口源表!$1:$1048576,MATCH($B113,人口源表!$A:$A,0),MATCH(AA$1,人口源表!$1:$1,0))-INDEX(城镇人口!$1:$1048576,MATCH($B113,城镇人口!$B:$B,0),MATCH(AA$1,城镇人口!$1:$1,0))</f>
        <v>453545.18105685653</v>
      </c>
      <c r="AB113" s="40">
        <f>INDEX(人口源表!$1:$1048576,MATCH($B113,人口源表!$A:$A,0),MATCH(AB$1,人口源表!$1:$1,0))-INDEX(城镇人口!$1:$1048576,MATCH($B113,城镇人口!$B:$B,0),MATCH(AB$1,城镇人口!$1:$1,0))</f>
        <v>446894.04639807553</v>
      </c>
      <c r="AC113" s="40">
        <f>INDEX(人口源表!$1:$1048576,MATCH($B113,人口源表!$A:$A,0),MATCH(AC$1,人口源表!$1:$1,0))-INDEX(城镇人口!$1:$1048576,MATCH($B113,城镇人口!$B:$B,0),MATCH(AC$1,城镇人口!$1:$1,0))</f>
        <v>441174.44479920086</v>
      </c>
      <c r="AD113" s="40">
        <f>INDEX(人口源表!$1:$1048576,MATCH($B113,人口源表!$A:$A,0),MATCH(AD$1,人口源表!$1:$1,0))-INDEX(城镇人口!$1:$1048576,MATCH($B113,城镇人口!$B:$B,0),MATCH(AD$1,城镇人口!$1:$1,0))</f>
        <v>435310.17268858524</v>
      </c>
      <c r="AE113" s="40">
        <f>INDEX(人口源表!$1:$1048576,MATCH($B113,人口源表!$A:$A,0),MATCH(AE$1,人口源表!$1:$1,0))-INDEX(城镇人口!$1:$1048576,MATCH($B113,城镇人口!$B:$B,0),MATCH(AE$1,城镇人口!$1:$1,0))</f>
        <v>429319.93142984551</v>
      </c>
      <c r="AF113" s="40">
        <f>INDEX(人口源表!$1:$1048576,MATCH($B113,人口源表!$A:$A,0),MATCH(AF$1,人口源表!$1:$1,0))-INDEX(城镇人口!$1:$1048576,MATCH($B113,城镇人口!$B:$B,0),MATCH(AF$1,城镇人口!$1:$1,0))</f>
        <v>423224.25843674084</v>
      </c>
      <c r="AG113" s="40">
        <f>INDEX(人口源表!$1:$1048576,MATCH($B113,人口源表!$A:$A,0),MATCH(AG$1,人口源表!$1:$1,0))-INDEX(城镇人口!$1:$1048576,MATCH($B113,城镇人口!$B:$B,0),MATCH(AG$1,城镇人口!$1:$1,0))</f>
        <v>417043.50899084832</v>
      </c>
      <c r="AH113" s="40">
        <f>INDEX(人口源表!$1:$1048576,MATCH($B113,人口源表!$A:$A,0),MATCH(AH$1,人口源表!$1:$1,0))-INDEX(城镇人口!$1:$1048576,MATCH($B113,城镇人口!$B:$B,0),MATCH(AH$1,城镇人口!$1:$1,0))</f>
        <v>410799.74801346427</v>
      </c>
      <c r="AI113" s="40">
        <f>INDEX(人口源表!$1:$1048576,MATCH($B113,人口源表!$A:$A,0),MATCH(AI$1,人口源表!$1:$1,0))-INDEX(城镇人口!$1:$1048576,MATCH($B113,城镇人口!$B:$B,0),MATCH(AI$1,城镇人口!$1:$1,0))</f>
        <v>404514.76115761837</v>
      </c>
      <c r="AJ113" s="40">
        <f>INDEX(人口源表!$1:$1048576,MATCH($B113,人口源表!$A:$A,0),MATCH(AJ$1,人口源表!$1:$1,0))-INDEX(城镇人口!$1:$1048576,MATCH($B113,城镇人口!$B:$B,0),MATCH(AJ$1,城镇人口!$1:$1,0))</f>
        <v>398212.54089800734</v>
      </c>
      <c r="AK113" s="40">
        <f>INDEX(人口源表!$1:$1048576,MATCH($B113,人口源表!$A:$A,0),MATCH(AK$1,人口源表!$1:$1,0))-INDEX(城镇人口!$1:$1048576,MATCH($B113,城镇人口!$B:$B,0),MATCH(AK$1,城镇人口!$1:$1,0))</f>
        <v>391916.68022073898</v>
      </c>
      <c r="AL113" s="40">
        <f>INDEX(人口源表!$1:$1048576,MATCH($B113,人口源表!$A:$A,0),MATCH(AL$1,人口源表!$1:$1,0))-INDEX(城镇人口!$1:$1048576,MATCH($B113,城镇人口!$B:$B,0),MATCH(AL$1,城镇人口!$1:$1,0))</f>
        <v>385651.58446072554</v>
      </c>
      <c r="AM113" s="40">
        <f>INDEX(人口源表!$1:$1048576,MATCH($B113,人口源表!$A:$A,0),MATCH(AM$1,人口源表!$1:$1,0))-INDEX(城镇人口!$1:$1048576,MATCH($B113,城镇人口!$B:$B,0),MATCH(AM$1,城镇人口!$1:$1,0))</f>
        <v>379442.39917671506</v>
      </c>
      <c r="AN113" s="40">
        <f>INDEX(人口源表!$1:$1048576,MATCH($B113,人口源表!$A:$A,0),MATCH(AN$1,人口源表!$1:$1,0))-INDEX(城镇人口!$1:$1048576,MATCH($B113,城镇人口!$B:$B,0),MATCH(AN$1,城镇人口!$1:$1,0))</f>
        <v>373314.33190530923</v>
      </c>
      <c r="AO113" s="40">
        <f>INDEX(人口源表!$1:$1048576,MATCH($B113,人口源表!$A:$A,0),MATCH(AO$1,人口源表!$1:$1,0))-INDEX(城镇人口!$1:$1048576,MATCH($B113,城镇人口!$B:$B,0),MATCH(AO$1,城镇人口!$1:$1,0))</f>
        <v>367293.20481315965</v>
      </c>
      <c r="AP113" s="40">
        <f>INDEX(人口源表!$1:$1048576,MATCH($B113,人口源表!$A:$A,0),MATCH(AP$1,人口源表!$1:$1,0))-INDEX(城镇人口!$1:$1048576,MATCH($B113,城镇人口!$B:$B,0),MATCH(AP$1,城镇人口!$1:$1,0))</f>
        <v>361405.67777730001</v>
      </c>
      <c r="AQ113" s="40">
        <f>INDEX(人口源表!$1:$1048576,MATCH($B113,人口源表!$A:$A,0),MATCH(AQ$1,人口源表!$1:$1,0))-INDEX(城镇人口!$1:$1048576,MATCH($B113,城镇人口!$B:$B,0),MATCH(AQ$1,城镇人口!$1:$1,0))</f>
        <v>355677.68627183198</v>
      </c>
      <c r="AR113" s="40">
        <f>INDEX(人口源表!$1:$1048576,MATCH($B113,人口源表!$A:$A,0),MATCH(AR$1,人口源表!$1:$1,0))-INDEX(城镇人口!$1:$1048576,MATCH($B113,城镇人口!$B:$B,0),MATCH(AR$1,城镇人口!$1:$1,0))</f>
        <v>350136.1710418429</v>
      </c>
      <c r="AS113" s="40">
        <f>INDEX(人口源表!$1:$1048576,MATCH($B113,人口源表!$A:$A,0),MATCH(AS$1,人口源表!$1:$1,0))-INDEX(城镇人口!$1:$1048576,MATCH($B113,城镇人口!$B:$B,0),MATCH(AS$1,城镇人口!$1:$1,0))</f>
        <v>344808.10668703204</v>
      </c>
      <c r="AT113" s="40">
        <f>INDEX(人口源表!$1:$1048576,MATCH($B113,人口源表!$A:$A,0),MATCH(AT$1,人口源表!$1:$1,0))-INDEX(城镇人口!$1:$1048576,MATCH($B113,城镇人口!$B:$B,0),MATCH(AT$1,城镇人口!$1:$1,0))</f>
        <v>339720.15082118998</v>
      </c>
      <c r="AU113" s="40">
        <f>INDEX(人口源表!$1:$1048576,MATCH($B113,人口源表!$A:$A,0),MATCH(AU$1,人口源表!$1:$1,0))-INDEX(城镇人口!$1:$1048576,MATCH($B113,城镇人口!$B:$B,0),MATCH(AU$1,城镇人口!$1:$1,0))</f>
        <v>334899.16083854029</v>
      </c>
      <c r="AV113" s="40">
        <f>INDEX(人口源表!$1:$1048576,MATCH($B113,人口源表!$A:$A,0),MATCH(AV$1,人口源表!$1:$1,0))-INDEX(城镇人口!$1:$1048576,MATCH($B113,城镇人口!$B:$B,0),MATCH(AV$1,城镇人口!$1:$1,0))</f>
        <v>330371.83369066718</v>
      </c>
    </row>
    <row r="114" spans="1:48" x14ac:dyDescent="0.15">
      <c r="A114" s="4" t="s">
        <v>867</v>
      </c>
      <c r="B114" s="4" t="s">
        <v>250</v>
      </c>
      <c r="C114" s="34">
        <f>VLOOKUP(B114,'[1]2016省城人口总结（根）'!B:C,2,FALSE)/100</f>
        <v>0.53500000000000003</v>
      </c>
      <c r="D114" s="40">
        <f>INDEX(人口源表!$1:$1048576,MATCH($B114,人口源表!$A:$A,0),MATCH(D$1,人口源表!$1:$1,0))-INDEX(城镇人口!$1:$1048576,MATCH($B114,城镇人口!$B:$B,0),MATCH(D$1,城镇人口!$1:$1,0))</f>
        <v>1205957.1297165838</v>
      </c>
      <c r="E114" s="40">
        <f>INDEX(人口源表!$1:$1048576,MATCH($B114,人口源表!$A:$A,0),MATCH(E$1,人口源表!$1:$1,0))-INDEX(城镇人口!$1:$1048576,MATCH($B114,城镇人口!$B:$B,0),MATCH(E$1,城镇人口!$1:$1,0))</f>
        <v>1185381.2831985725</v>
      </c>
      <c r="F114" s="40">
        <f>INDEX(人口源表!$1:$1048576,MATCH($B114,人口源表!$A:$A,0),MATCH(F$1,人口源表!$1:$1,0))-INDEX(城镇人口!$1:$1048576,MATCH($B114,城镇人口!$B:$B,0),MATCH(F$1,城镇人口!$1:$1,0))</f>
        <v>1163763.950475208</v>
      </c>
      <c r="G114" s="40">
        <f>INDEX(人口源表!$1:$1048576,MATCH($B114,人口源表!$A:$A,0),MATCH(G$1,人口源表!$1:$1,0))-INDEX(城镇人口!$1:$1048576,MATCH($B114,城镇人口!$B:$B,0),MATCH(G$1,城镇人口!$1:$1,0))</f>
        <v>1089193.3782117174</v>
      </c>
      <c r="H114" s="40">
        <f>INDEX(人口源表!$1:$1048576,MATCH($B114,人口源表!$A:$A,0),MATCH(H$1,人口源表!$1:$1,0))-INDEX(城镇人口!$1:$1048576,MATCH($B114,城镇人口!$B:$B,0),MATCH(H$1,城镇人口!$1:$1,0))</f>
        <v>1069026.883287451</v>
      </c>
      <c r="I114" s="40">
        <f>INDEX(人口源表!$1:$1048576,MATCH($B114,人口源表!$A:$A,0),MATCH(I$1,人口源表!$1:$1,0))-INDEX(城镇人口!$1:$1048576,MATCH($B114,城镇人口!$B:$B,0),MATCH(I$1,城镇人口!$1:$1,0))</f>
        <v>1057797.6994261926</v>
      </c>
      <c r="J114" s="40">
        <f>INDEX(人口源表!$1:$1048576,MATCH($B114,人口源表!$A:$A,0),MATCH(J$1,人口源表!$1:$1,0))-INDEX(城镇人口!$1:$1048576,MATCH($B114,城镇人口!$B:$B,0),MATCH(J$1,城镇人口!$1:$1,0))</f>
        <v>1045783.4620613735</v>
      </c>
      <c r="K114" s="40">
        <f>INDEX(人口源表!$1:$1048576,MATCH($B114,人口源表!$A:$A,0),MATCH(K$1,人口源表!$1:$1,0))-INDEX(城镇人口!$1:$1048576,MATCH($B114,城镇人口!$B:$B,0),MATCH(K$1,城镇人口!$1:$1,0))</f>
        <v>1032998.3811354402</v>
      </c>
      <c r="L114" s="40">
        <f>INDEX(人口源表!$1:$1048576,MATCH($B114,人口源表!$A:$A,0),MATCH(L$1,人口源表!$1:$1,0))-INDEX(城镇人口!$1:$1048576,MATCH($B114,城镇人口!$B:$B,0),MATCH(L$1,城镇人口!$1:$1,0))</f>
        <v>1019458.2910611238</v>
      </c>
      <c r="M114" s="40">
        <f>INDEX(人口源表!$1:$1048576,MATCH($B114,人口源表!$A:$A,0),MATCH(M$1,人口源表!$1:$1,0))-INDEX(城镇人口!$1:$1048576,MATCH($B114,城镇人口!$B:$B,0),MATCH(M$1,城镇人口!$1:$1,0))</f>
        <v>1005182.9988226646</v>
      </c>
      <c r="N114" s="40">
        <f>INDEX(人口源表!$1:$1048576,MATCH($B114,人口源表!$A:$A,0),MATCH(N$1,人口源表!$1:$1,0))-INDEX(城镇人口!$1:$1048576,MATCH($B114,城镇人口!$B:$B,0),MATCH(N$1,城镇人口!$1:$1,0))</f>
        <v>990194.48960000789</v>
      </c>
      <c r="O114" s="40">
        <f>INDEX(人口源表!$1:$1048576,MATCH($B114,人口源表!$A:$A,0),MATCH(O$1,人口源表!$1:$1,0))-INDEX(城镇人口!$1:$1048576,MATCH($B114,城镇人口!$B:$B,0),MATCH(O$1,城镇人口!$1:$1,0))</f>
        <v>974517.20311220409</v>
      </c>
      <c r="P114" s="40">
        <f>INDEX(人口源表!$1:$1048576,MATCH($B114,人口源表!$A:$A,0),MATCH(P$1,人口源表!$1:$1,0))-INDEX(城镇人口!$1:$1048576,MATCH($B114,城镇人口!$B:$B,0),MATCH(P$1,城镇人口!$1:$1,0))</f>
        <v>958177.50922526629</v>
      </c>
      <c r="Q114" s="40">
        <f>INDEX(人口源表!$1:$1048576,MATCH($B114,人口源表!$A:$A,0),MATCH(Q$1,人口源表!$1:$1,0))-INDEX(城镇人口!$1:$1048576,MATCH($B114,城镇人口!$B:$B,0),MATCH(Q$1,城镇人口!$1:$1,0))</f>
        <v>941203.96435811976</v>
      </c>
      <c r="R114" s="40">
        <f>INDEX(人口源表!$1:$1048576,MATCH($B114,人口源表!$A:$A,0),MATCH(R$1,人口源表!$1:$1,0))-INDEX(城镇人口!$1:$1048576,MATCH($B114,城镇人口!$B:$B,0),MATCH(R$1,城镇人口!$1:$1,0))</f>
        <v>923627.52669857582</v>
      </c>
      <c r="S114" s="40">
        <f>INDEX(人口源表!$1:$1048576,MATCH($B114,人口源表!$A:$A,0),MATCH(S$1,人口源表!$1:$1,0))-INDEX(城镇人口!$1:$1048576,MATCH($B114,城镇人口!$B:$B,0),MATCH(S$1,城镇人口!$1:$1,0))</f>
        <v>913399.27666839445</v>
      </c>
      <c r="T114" s="40">
        <f>INDEX(人口源表!$1:$1048576,MATCH($B114,人口源表!$A:$A,0),MATCH(T$1,人口源表!$1:$1,0))-INDEX(城镇人口!$1:$1048576,MATCH($B114,城镇人口!$B:$B,0),MATCH(T$1,城镇人口!$1:$1,0))</f>
        <v>902705.33671797672</v>
      </c>
      <c r="U114" s="40">
        <f>INDEX(人口源表!$1:$1048576,MATCH($B114,人口源表!$A:$A,0),MATCH(U$1,人口源表!$1:$1,0))-INDEX(城镇人口!$1:$1048576,MATCH($B114,城镇人口!$B:$B,0),MATCH(U$1,城镇人口!$1:$1,0))</f>
        <v>891569.25977496407</v>
      </c>
      <c r="V114" s="40">
        <f>INDEX(人口源表!$1:$1048576,MATCH($B114,人口源表!$A:$A,0),MATCH(V$1,人口源表!$1:$1,0))-INDEX(城镇人口!$1:$1048576,MATCH($B114,城镇人口!$B:$B,0),MATCH(V$1,城镇人口!$1:$1,0))</f>
        <v>880016.8105909864</v>
      </c>
      <c r="W114" s="40">
        <f>INDEX(人口源表!$1:$1048576,MATCH($B114,人口源表!$A:$A,0),MATCH(W$1,人口源表!$1:$1,0))-INDEX(城镇人口!$1:$1048576,MATCH($B114,城镇人口!$B:$B,0),MATCH(W$1,城镇人口!$1:$1,0))</f>
        <v>868074.08988523041</v>
      </c>
      <c r="X114" s="40">
        <f>INDEX(人口源表!$1:$1048576,MATCH($B114,人口源表!$A:$A,0),MATCH(X$1,人口源表!$1:$1,0))-INDEX(城镇人口!$1:$1048576,MATCH($B114,城镇人口!$B:$B,0),MATCH(X$1,城镇人口!$1:$1,0))</f>
        <v>855769.23967263103</v>
      </c>
      <c r="Y114" s="40">
        <f>INDEX(人口源表!$1:$1048576,MATCH($B114,人口源表!$A:$A,0),MATCH(Y$1,人口源表!$1:$1,0))-INDEX(城镇人口!$1:$1048576,MATCH($B114,城镇人口!$B:$B,0),MATCH(Y$1,城镇人口!$1:$1,0))</f>
        <v>843131.28784197872</v>
      </c>
      <c r="Z114" s="40">
        <f>INDEX(人口源表!$1:$1048576,MATCH($B114,人口源表!$A:$A,0),MATCH(Z$1,人口源表!$1:$1,0))-INDEX(城镇人口!$1:$1048576,MATCH($B114,城镇人口!$B:$B,0),MATCH(Z$1,城镇人口!$1:$1,0))</f>
        <v>830190.76008117548</v>
      </c>
      <c r="AA114" s="40">
        <f>INDEX(人口源表!$1:$1048576,MATCH($B114,人口源表!$A:$A,0),MATCH(AA$1,人口源表!$1:$1,0))-INDEX(城镇人口!$1:$1048576,MATCH($B114,城镇人口!$B:$B,0),MATCH(AA$1,城镇人口!$1:$1,0))</f>
        <v>816978.55752994097</v>
      </c>
      <c r="AB114" s="40">
        <f>INDEX(人口源表!$1:$1048576,MATCH($B114,人口源表!$A:$A,0),MATCH(AB$1,人口源表!$1:$1,0))-INDEX(城镇人口!$1:$1048576,MATCH($B114,城镇人口!$B:$B,0),MATCH(AB$1,城镇人口!$1:$1,0))</f>
        <v>803526.90504300385</v>
      </c>
      <c r="AC114" s="40">
        <f>INDEX(人口源表!$1:$1048576,MATCH($B114,人口源表!$A:$A,0),MATCH(AC$1,人口源表!$1:$1,0))-INDEX(城镇人口!$1:$1048576,MATCH($B114,城镇人口!$B:$B,0),MATCH(AC$1,城镇人口!$1:$1,0))</f>
        <v>791812.91394929891</v>
      </c>
      <c r="AD114" s="40">
        <f>INDEX(人口源表!$1:$1048576,MATCH($B114,人口源表!$A:$A,0),MATCH(AD$1,人口源表!$1:$1,0))-INDEX(城镇人口!$1:$1048576,MATCH($B114,城镇人口!$B:$B,0),MATCH(AD$1,城镇人口!$1:$1,0))</f>
        <v>779913.45534995827</v>
      </c>
      <c r="AE114" s="40">
        <f>INDEX(人口源表!$1:$1048576,MATCH($B114,人口源表!$A:$A,0),MATCH(AE$1,人口源表!$1:$1,0))-INDEX(城镇人口!$1:$1048576,MATCH($B114,城镇人口!$B:$B,0),MATCH(AE$1,城镇人口!$1:$1,0))</f>
        <v>767861.52988586691</v>
      </c>
      <c r="AF114" s="40">
        <f>INDEX(人口源表!$1:$1048576,MATCH($B114,人口源表!$A:$A,0),MATCH(AF$1,人口源表!$1:$1,0))-INDEX(城镇人口!$1:$1048576,MATCH($B114,城镇人口!$B:$B,0),MATCH(AF$1,城镇人口!$1:$1,0))</f>
        <v>755690.65369982575</v>
      </c>
      <c r="AG114" s="40">
        <f>INDEX(人口源表!$1:$1048576,MATCH($B114,人口源表!$A:$A,0),MATCH(AG$1,人口源表!$1:$1,0))-INDEX(城镇人口!$1:$1048576,MATCH($B114,城镇人口!$B:$B,0),MATCH(AG$1,城镇人口!$1:$1,0))</f>
        <v>743434.15437300573</v>
      </c>
      <c r="AH114" s="40">
        <f>INDEX(人口源表!$1:$1048576,MATCH($B114,人口源表!$A:$A,0),MATCH(AH$1,人口源表!$1:$1,0))-INDEX(城镇人口!$1:$1048576,MATCH($B114,城镇人口!$B:$B,0),MATCH(AH$1,城镇人口!$1:$1,0))</f>
        <v>731127.37926799711</v>
      </c>
      <c r="AI114" s="40">
        <f>INDEX(人口源表!$1:$1048576,MATCH($B114,人口源表!$A:$A,0),MATCH(AI$1,人口源表!$1:$1,0))-INDEX(城镇人口!$1:$1048576,MATCH($B114,城镇人口!$B:$B,0),MATCH(AI$1,城镇人口!$1:$1,0))</f>
        <v>718805.34802901652</v>
      </c>
      <c r="AJ114" s="40">
        <f>INDEX(人口源表!$1:$1048576,MATCH($B114,人口源表!$A:$A,0),MATCH(AJ$1,人口源表!$1:$1,0))-INDEX(城镇人口!$1:$1048576,MATCH($B114,城镇人口!$B:$B,0),MATCH(AJ$1,城镇人口!$1:$1,0))</f>
        <v>706503.97820531996</v>
      </c>
      <c r="AK114" s="40">
        <f>INDEX(人口源表!$1:$1048576,MATCH($B114,人口源表!$A:$A,0),MATCH(AK$1,人口源表!$1:$1,0))-INDEX(城镇人口!$1:$1048576,MATCH($B114,城镇人口!$B:$B,0),MATCH(AK$1,城镇人口!$1:$1,0))</f>
        <v>694259.37324571679</v>
      </c>
      <c r="AL114" s="40">
        <f>INDEX(人口源表!$1:$1048576,MATCH($B114,人口源表!$A:$A,0),MATCH(AL$1,人口源表!$1:$1,0))-INDEX(城镇人口!$1:$1048576,MATCH($B114,城镇人口!$B:$B,0),MATCH(AL$1,城镇人口!$1:$1,0))</f>
        <v>682108.38047872693</v>
      </c>
      <c r="AM114" s="40">
        <f>INDEX(人口源表!$1:$1048576,MATCH($B114,人口源表!$A:$A,0),MATCH(AM$1,人口源表!$1:$1,0))-INDEX(城镇人口!$1:$1048576,MATCH($B114,城镇人口!$B:$B,0),MATCH(AM$1,城镇人口!$1:$1,0))</f>
        <v>670087.88778588572</v>
      </c>
      <c r="AN114" s="40">
        <f>INDEX(人口源表!$1:$1048576,MATCH($B114,人口源表!$A:$A,0),MATCH(AN$1,人口源表!$1:$1,0))-INDEX(城镇人口!$1:$1048576,MATCH($B114,城镇人口!$B:$B,0),MATCH(AN$1,城镇人口!$1:$1,0))</f>
        <v>658235.3696286201</v>
      </c>
      <c r="AO114" s="40">
        <f>INDEX(人口源表!$1:$1048576,MATCH($B114,人口源表!$A:$A,0),MATCH(AO$1,人口源表!$1:$1,0))-INDEX(城镇人口!$1:$1048576,MATCH($B114,城镇人口!$B:$B,0),MATCH(AO$1,城镇人口!$1:$1,0))</f>
        <v>646587.58820318943</v>
      </c>
      <c r="AP114" s="40">
        <f>INDEX(人口源表!$1:$1048576,MATCH($B114,人口源表!$A:$A,0),MATCH(AP$1,人口源表!$1:$1,0))-INDEX(城镇人口!$1:$1048576,MATCH($B114,城镇人口!$B:$B,0),MATCH(AP$1,城镇人口!$1:$1,0))</f>
        <v>635182.6511816883</v>
      </c>
      <c r="AQ114" s="40">
        <f>INDEX(人口源表!$1:$1048576,MATCH($B114,人口源表!$A:$A,0),MATCH(AQ$1,人口源表!$1:$1,0))-INDEX(城镇人口!$1:$1048576,MATCH($B114,城镇人口!$B:$B,0),MATCH(AQ$1,城镇人口!$1:$1,0))</f>
        <v>624057.80221867282</v>
      </c>
      <c r="AR114" s="40">
        <f>INDEX(人口源表!$1:$1048576,MATCH($B114,人口源表!$A:$A,0),MATCH(AR$1,人口源表!$1:$1,0))-INDEX(城镇人口!$1:$1048576,MATCH($B114,城镇人口!$B:$B,0),MATCH(AR$1,城镇人口!$1:$1,0))</f>
        <v>613250.55756438104</v>
      </c>
      <c r="AS114" s="40">
        <f>INDEX(人口源表!$1:$1048576,MATCH($B114,人口源表!$A:$A,0),MATCH(AS$1,人口源表!$1:$1,0))-INDEX(城镇人口!$1:$1048576,MATCH($B114,城镇人口!$B:$B,0),MATCH(AS$1,城镇人口!$1:$1,0))</f>
        <v>602797.73763573705</v>
      </c>
      <c r="AT114" s="40">
        <f>INDEX(人口源表!$1:$1048576,MATCH($B114,人口源表!$A:$A,0),MATCH(AT$1,人口源表!$1:$1,0))-INDEX(城镇人口!$1:$1048576,MATCH($B114,城镇人口!$B:$B,0),MATCH(AT$1,城镇人口!$1:$1,0))</f>
        <v>592736.85660422524</v>
      </c>
      <c r="AU114" s="40">
        <f>INDEX(人口源表!$1:$1048576,MATCH($B114,人口源表!$A:$A,0),MATCH(AU$1,人口源表!$1:$1,0))-INDEX(城镇人口!$1:$1048576,MATCH($B114,城镇人口!$B:$B,0),MATCH(AU$1,城镇人口!$1:$1,0))</f>
        <v>583104.28292825515</v>
      </c>
      <c r="AV114" s="40">
        <f>INDEX(人口源表!$1:$1048576,MATCH($B114,人口源表!$A:$A,0),MATCH(AV$1,人口源表!$1:$1,0))-INDEX(城镇人口!$1:$1048576,MATCH($B114,城镇人口!$B:$B,0),MATCH(AV$1,城镇人口!$1:$1,0))</f>
        <v>573936.61389835109</v>
      </c>
    </row>
    <row r="115" spans="1:48" x14ac:dyDescent="0.15">
      <c r="A115" s="4" t="s">
        <v>868</v>
      </c>
      <c r="B115" s="4" t="s">
        <v>252</v>
      </c>
      <c r="C115" s="34">
        <f>VLOOKUP(B115,'[1]2016省城人口总结（根）'!B:C,2,FALSE)/100</f>
        <v>0.69140000000000001</v>
      </c>
      <c r="D115" s="40">
        <f>INDEX(人口源表!$1:$1048576,MATCH($B115,人口源表!$A:$A,0),MATCH(D$1,人口源表!$1:$1,0))-INDEX(城镇人口!$1:$1048576,MATCH($B115,城镇人口!$B:$B,0),MATCH(D$1,城镇人口!$1:$1,0))</f>
        <v>2313267.0315598212</v>
      </c>
      <c r="E115" s="40">
        <f>INDEX(人口源表!$1:$1048576,MATCH($B115,人口源表!$A:$A,0),MATCH(E$1,人口源表!$1:$1,0))-INDEX(城镇人口!$1:$1048576,MATCH($B115,城镇人口!$B:$B,0),MATCH(E$1,城镇人口!$1:$1,0))</f>
        <v>2240805.5067410925</v>
      </c>
      <c r="F115" s="40">
        <f>INDEX(人口源表!$1:$1048576,MATCH($B115,人口源表!$A:$A,0),MATCH(F$1,人口源表!$1:$1,0))-INDEX(城镇人口!$1:$1048576,MATCH($B115,城镇人口!$B:$B,0),MATCH(F$1,城镇人口!$1:$1,0))</f>
        <v>2164424.4931069752</v>
      </c>
      <c r="G115" s="40">
        <f>INDEX(人口源表!$1:$1048576,MATCH($B115,人口源表!$A:$A,0),MATCH(G$1,人口源表!$1:$1,0))-INDEX(城镇人口!$1:$1048576,MATCH($B115,城镇人口!$B:$B,0),MATCH(G$1,城镇人口!$1:$1,0))</f>
        <v>2239120.0608159183</v>
      </c>
      <c r="H115" s="40">
        <f>INDEX(人口源表!$1:$1048576,MATCH($B115,人口源表!$A:$A,0),MATCH(H$1,人口源表!$1:$1,0))-INDEX(城镇人口!$1:$1048576,MATCH($B115,城镇人口!$B:$B,0),MATCH(H$1,城镇人口!$1:$1,0))</f>
        <v>2158275.8463149536</v>
      </c>
      <c r="I115" s="40">
        <f>INDEX(人口源表!$1:$1048576,MATCH($B115,人口源表!$A:$A,0),MATCH(I$1,人口源表!$1:$1,0))-INDEX(城镇人口!$1:$1048576,MATCH($B115,城镇人口!$B:$B,0),MATCH(I$1,城镇人口!$1:$1,0))</f>
        <v>2114762.7474099398</v>
      </c>
      <c r="J115" s="40">
        <f>INDEX(人口源表!$1:$1048576,MATCH($B115,人口源表!$A:$A,0),MATCH(J$1,人口源表!$1:$1,0))-INDEX(城镇人口!$1:$1048576,MATCH($B115,城镇人口!$B:$B,0),MATCH(J$1,城镇人口!$1:$1,0))</f>
        <v>2067442.354470145</v>
      </c>
      <c r="K115" s="40">
        <f>INDEX(人口源表!$1:$1048576,MATCH($B115,人口源表!$A:$A,0),MATCH(K$1,人口源表!$1:$1,0))-INDEX(城镇人口!$1:$1048576,MATCH($B115,城镇人口!$B:$B,0),MATCH(K$1,城镇人口!$1:$1,0))</f>
        <v>2016617.1146703521</v>
      </c>
      <c r="L115" s="40">
        <f>INDEX(人口源表!$1:$1048576,MATCH($B115,人口源表!$A:$A,0),MATCH(L$1,人口源表!$1:$1,0))-INDEX(城镇人口!$1:$1048576,MATCH($B115,城镇人口!$B:$B,0),MATCH(L$1,城镇人口!$1:$1,0))</f>
        <v>1962572.3008361571</v>
      </c>
      <c r="M115" s="40">
        <f>INDEX(人口源表!$1:$1048576,MATCH($B115,人口源表!$A:$A,0),MATCH(M$1,人口源表!$1:$1,0))-INDEX(城镇人口!$1:$1048576,MATCH($B115,城镇人口!$B:$B,0),MATCH(M$1,城镇人口!$1:$1,0))</f>
        <v>1905576.6601657737</v>
      </c>
      <c r="N115" s="40">
        <f>INDEX(人口源表!$1:$1048576,MATCH($B115,人口源表!$A:$A,0),MATCH(N$1,人口源表!$1:$1,0))-INDEX(城镇人口!$1:$1048576,MATCH($B115,城镇人口!$B:$B,0),MATCH(N$1,城镇人口!$1:$1,0))</f>
        <v>1845883.2470583525</v>
      </c>
      <c r="O115" s="40">
        <f>INDEX(人口源表!$1:$1048576,MATCH($B115,人口源表!$A:$A,0),MATCH(O$1,人口源表!$1:$1,0))-INDEX(城镇人口!$1:$1048576,MATCH($B115,城镇人口!$B:$B,0),MATCH(O$1,城镇人口!$1:$1,0))</f>
        <v>1783728.7280145464</v>
      </c>
      <c r="P115" s="40">
        <f>INDEX(人口源表!$1:$1048576,MATCH($B115,人口源表!$A:$A,0),MATCH(P$1,人口源表!$1:$1,0))-INDEX(城镇人口!$1:$1048576,MATCH($B115,城镇人口!$B:$B,0),MATCH(P$1,城镇人口!$1:$1,0))</f>
        <v>1719334.9281505533</v>
      </c>
      <c r="Q115" s="40">
        <f>INDEX(人口源表!$1:$1048576,MATCH($B115,人口源表!$A:$A,0),MATCH(Q$1,人口源表!$1:$1,0))-INDEX(城镇人口!$1:$1048576,MATCH($B115,城镇人口!$B:$B,0),MATCH(Q$1,城镇人口!$1:$1,0))</f>
        <v>1652909.2017091606</v>
      </c>
      <c r="R115" s="40">
        <f>INDEX(人口源表!$1:$1048576,MATCH($B115,人口源表!$A:$A,0),MATCH(R$1,人口源表!$1:$1,0))-INDEX(城镇人口!$1:$1048576,MATCH($B115,城镇人口!$B:$B,0),MATCH(R$1,城镇人口!$1:$1,0))</f>
        <v>1584643.7188321641</v>
      </c>
      <c r="S115" s="40">
        <f>INDEX(人口源表!$1:$1048576,MATCH($B115,人口源表!$A:$A,0),MATCH(S$1,人口源表!$1:$1,0))-INDEX(城镇人口!$1:$1048576,MATCH($B115,城镇人口!$B:$B,0),MATCH(S$1,城镇人口!$1:$1,0))</f>
        <v>1550121.2613601713</v>
      </c>
      <c r="T115" s="40">
        <f>INDEX(人口源表!$1:$1048576,MATCH($B115,人口源表!$A:$A,0),MATCH(T$1,人口源表!$1:$1,0))-INDEX(城镇人口!$1:$1048576,MATCH($B115,城镇人口!$B:$B,0),MATCH(T$1,城镇人口!$1:$1,0))</f>
        <v>1514638.8776870212</v>
      </c>
      <c r="U115" s="40">
        <f>INDEX(人口源表!$1:$1048576,MATCH($B115,人口源表!$A:$A,0),MATCH(U$1,人口源表!$1:$1,0))-INDEX(城镇人口!$1:$1048576,MATCH($B115,城镇人口!$B:$B,0),MATCH(U$1,城镇人口!$1:$1,0))</f>
        <v>1478306.5726902969</v>
      </c>
      <c r="V115" s="40">
        <f>INDEX(人口源表!$1:$1048576,MATCH($B115,人口源表!$A:$A,0),MATCH(V$1,人口源表!$1:$1,0))-INDEX(城镇人口!$1:$1048576,MATCH($B115,城镇人口!$B:$B,0),MATCH(V$1,城镇人口!$1:$1,0))</f>
        <v>1441226.1852009939</v>
      </c>
      <c r="W115" s="40">
        <f>INDEX(人口源表!$1:$1048576,MATCH($B115,人口源表!$A:$A,0),MATCH(W$1,人口源表!$1:$1,0))-INDEX(城镇人口!$1:$1048576,MATCH($B115,城镇人口!$B:$B,0),MATCH(W$1,城镇人口!$1:$1,0))</f>
        <v>1403491.2093579993</v>
      </c>
      <c r="X115" s="40">
        <f>INDEX(人口源表!$1:$1048576,MATCH($B115,人口源表!$A:$A,0),MATCH(X$1,人口源表!$1:$1,0))-INDEX(城镇人口!$1:$1048576,MATCH($B115,城镇人口!$B:$B,0),MATCH(X$1,城镇人口!$1:$1,0))</f>
        <v>1365187.9613584448</v>
      </c>
      <c r="Y115" s="40">
        <f>INDEX(人口源表!$1:$1048576,MATCH($B115,人口源表!$A:$A,0),MATCH(Y$1,人口源表!$1:$1,0))-INDEX(城镇人口!$1:$1048576,MATCH($B115,城镇人口!$B:$B,0),MATCH(Y$1,城镇人口!$1:$1,0))</f>
        <v>1326395.0866498435</v>
      </c>
      <c r="Z115" s="40">
        <f>INDEX(人口源表!$1:$1048576,MATCH($B115,人口源表!$A:$A,0),MATCH(Z$1,人口源表!$1:$1,0))-INDEX(城镇人口!$1:$1048576,MATCH($B115,城镇人口!$B:$B,0),MATCH(Z$1,城镇人口!$1:$1,0))</f>
        <v>1287184.2463231301</v>
      </c>
      <c r="AA115" s="40">
        <f>INDEX(人口源表!$1:$1048576,MATCH($B115,人口源表!$A:$A,0),MATCH(AA$1,人口源表!$1:$1,0))-INDEX(城镇人口!$1:$1048576,MATCH($B115,城镇人口!$B:$B,0),MATCH(AA$1,城镇人口!$1:$1,0))</f>
        <v>1247620.7585696951</v>
      </c>
      <c r="AB115" s="40">
        <f>INDEX(人口源表!$1:$1048576,MATCH($B115,人口源表!$A:$A,0),MATCH(AB$1,人口源表!$1:$1,0))-INDEX(城镇人口!$1:$1048576,MATCH($B115,城镇人口!$B:$B,0),MATCH(AB$1,城镇人口!$1:$1,0))</f>
        <v>1207763.3473738953</v>
      </c>
      <c r="AC115" s="40">
        <f>INDEX(人口源表!$1:$1048576,MATCH($B115,人口源表!$A:$A,0),MATCH(AC$1,人口源表!$1:$1,0))-INDEX(城镇人口!$1:$1048576,MATCH($B115,城镇人口!$B:$B,0),MATCH(AC$1,城镇人口!$1:$1,0))</f>
        <v>1176675.3163799513</v>
      </c>
      <c r="AD115" s="40">
        <f>INDEX(人口源表!$1:$1048576,MATCH($B115,人口源表!$A:$A,0),MATCH(AD$1,人口源表!$1:$1,0))-INDEX(城镇人口!$1:$1048576,MATCH($B115,城镇人口!$B:$B,0),MATCH(AD$1,城镇人口!$1:$1,0))</f>
        <v>1145417.0731586441</v>
      </c>
      <c r="AE115" s="40">
        <f>INDEX(人口源表!$1:$1048576,MATCH($B115,人口源表!$A:$A,0),MATCH(AE$1,人口源表!$1:$1,0))-INDEX(城镇人口!$1:$1048576,MATCH($B115,城镇人口!$B:$B,0),MATCH(AE$1,城镇人口!$1:$1,0))</f>
        <v>1114025.7387304902</v>
      </c>
      <c r="AF115" s="40">
        <f>INDEX(人口源表!$1:$1048576,MATCH($B115,人口源表!$A:$A,0),MATCH(AF$1,人口源表!$1:$1,0))-INDEX(城镇人口!$1:$1048576,MATCH($B115,城镇人口!$B:$B,0),MATCH(AF$1,城镇人口!$1:$1,0))</f>
        <v>1082534.2368259681</v>
      </c>
      <c r="AG115" s="40">
        <f>INDEX(人口源表!$1:$1048576,MATCH($B115,人口源表!$A:$A,0),MATCH(AG$1,人口源表!$1:$1,0))-INDEX(城镇人口!$1:$1048576,MATCH($B115,城镇人口!$B:$B,0),MATCH(AG$1,城镇人口!$1:$1,0))</f>
        <v>1050971.3217902817</v>
      </c>
      <c r="AH115" s="40">
        <f>INDEX(人口源表!$1:$1048576,MATCH($B115,人口源表!$A:$A,0),MATCH(AH$1,人口源表!$1:$1,0))-INDEX(城镇人口!$1:$1048576,MATCH($B115,城镇人口!$B:$B,0),MATCH(AH$1,城镇人口!$1:$1,0))</f>
        <v>1019362.1355136335</v>
      </c>
      <c r="AI115" s="40">
        <f>INDEX(人口源表!$1:$1048576,MATCH($B115,人口源表!$A:$A,0),MATCH(AI$1,人口源表!$1:$1,0))-INDEX(城镇人口!$1:$1048576,MATCH($B115,城镇人口!$B:$B,0),MATCH(AI$1,城镇人口!$1:$1,0))</f>
        <v>987728.25525052473</v>
      </c>
      <c r="AJ115" s="40">
        <f>INDEX(人口源表!$1:$1048576,MATCH($B115,人口源表!$A:$A,0),MATCH(AJ$1,人口源表!$1:$1,0))-INDEX(城镇人口!$1:$1048576,MATCH($B115,城镇人口!$B:$B,0),MATCH(AJ$1,城镇人口!$1:$1,0))</f>
        <v>956088.24427747354</v>
      </c>
      <c r="AK115" s="40">
        <f>INDEX(人口源表!$1:$1048576,MATCH($B115,人口源表!$A:$A,0),MATCH(AK$1,人口源表!$1:$1,0))-INDEX(城镇人口!$1:$1048576,MATCH($B115,城镇人口!$B:$B,0),MATCH(AK$1,城镇人口!$1:$1,0))</f>
        <v>924457.60826443508</v>
      </c>
      <c r="AL115" s="40">
        <f>INDEX(人口源表!$1:$1048576,MATCH($B115,人口源表!$A:$A,0),MATCH(AL$1,人口源表!$1:$1,0))-INDEX(城镇人口!$1:$1048576,MATCH($B115,城镇人口!$B:$B,0),MATCH(AL$1,城镇人口!$1:$1,0))</f>
        <v>892849.78936408646</v>
      </c>
      <c r="AM115" s="40">
        <f>INDEX(人口源表!$1:$1048576,MATCH($B115,人口源表!$A:$A,0),MATCH(AM$1,人口源表!$1:$1,0))-INDEX(城镇人口!$1:$1048576,MATCH($B115,城镇人口!$B:$B,0),MATCH(AM$1,城镇人口!$1:$1,0))</f>
        <v>861275.67986217979</v>
      </c>
      <c r="AN115" s="40">
        <f>INDEX(人口源表!$1:$1048576,MATCH($B115,人口源表!$A:$A,0),MATCH(AN$1,人口源表!$1:$1,0))-INDEX(城镇人口!$1:$1048576,MATCH($B115,城镇人口!$B:$B,0),MATCH(AN$1,城镇人口!$1:$1,0))</f>
        <v>829744.396848551</v>
      </c>
      <c r="AO115" s="40">
        <f>INDEX(人口源表!$1:$1048576,MATCH($B115,人口源表!$A:$A,0),MATCH(AO$1,人口源表!$1:$1,0))-INDEX(城镇人口!$1:$1048576,MATCH($B115,城镇人口!$B:$B,0),MATCH(AO$1,城镇人口!$1:$1,0))</f>
        <v>798263.48922149558</v>
      </c>
      <c r="AP115" s="40">
        <f>INDEX(人口源表!$1:$1048576,MATCH($B115,人口源表!$A:$A,0),MATCH(AP$1,人口源表!$1:$1,0))-INDEX(城镇人口!$1:$1048576,MATCH($B115,城镇人口!$B:$B,0),MATCH(AP$1,城镇人口!$1:$1,0))</f>
        <v>766839.16854330897</v>
      </c>
      <c r="AQ115" s="40">
        <f>INDEX(人口源表!$1:$1048576,MATCH($B115,人口源表!$A:$A,0),MATCH(AQ$1,人口源表!$1:$1,0))-INDEX(城镇人口!$1:$1048576,MATCH($B115,城镇人口!$B:$B,0),MATCH(AQ$1,城镇人口!$1:$1,0))</f>
        <v>735477.02052328084</v>
      </c>
      <c r="AR115" s="40">
        <f>INDEX(人口源表!$1:$1048576,MATCH($B115,人口源表!$A:$A,0),MATCH(AR$1,人口源表!$1:$1,0))-INDEX(城镇人口!$1:$1048576,MATCH($B115,城镇人口!$B:$B,0),MATCH(AR$1,城镇人口!$1:$1,0))</f>
        <v>704181.84734944068</v>
      </c>
      <c r="AS115" s="40">
        <f>INDEX(人口源表!$1:$1048576,MATCH($B115,人口源表!$A:$A,0),MATCH(AS$1,人口源表!$1:$1,0))-INDEX(城镇人口!$1:$1048576,MATCH($B115,城镇人口!$B:$B,0),MATCH(AS$1,城镇人口!$1:$1,0))</f>
        <v>672958.2073573824</v>
      </c>
      <c r="AT115" s="40">
        <f>INDEX(人口源表!$1:$1048576,MATCH($B115,人口源表!$A:$A,0),MATCH(AT$1,人口源表!$1:$1,0))-INDEX(城镇人口!$1:$1048576,MATCH($B115,城镇人口!$B:$B,0),MATCH(AT$1,城镇人口!$1:$1,0))</f>
        <v>641810.75547566172</v>
      </c>
      <c r="AU115" s="40">
        <f>INDEX(人口源表!$1:$1048576,MATCH($B115,人口源表!$A:$A,0),MATCH(AU$1,人口源表!$1:$1,0))-INDEX(城镇人口!$1:$1048576,MATCH($B115,城镇人口!$B:$B,0),MATCH(AU$1,城镇人口!$1:$1,0))</f>
        <v>610744.74250077643</v>
      </c>
      <c r="AV115" s="40">
        <f>INDEX(人口源表!$1:$1048576,MATCH($B115,人口源表!$A:$A,0),MATCH(AV$1,人口源表!$1:$1,0))-INDEX(城镇人口!$1:$1048576,MATCH($B115,城镇人口!$B:$B,0),MATCH(AV$1,城镇人口!$1:$1,0))</f>
        <v>579765.95822253823</v>
      </c>
    </row>
    <row r="116" spans="1:48" x14ac:dyDescent="0.15">
      <c r="A116" s="4" t="s">
        <v>868</v>
      </c>
      <c r="B116" s="4" t="s">
        <v>254</v>
      </c>
      <c r="C116" s="34">
        <f>VLOOKUP(B116,'[1]2016省城人口总结（根）'!B:C,2,FALSE)/100</f>
        <v>0.69140000000000001</v>
      </c>
      <c r="D116" s="40">
        <f>INDEX(人口源表!$1:$1048576,MATCH($B116,人口源表!$A:$A,0),MATCH(D$1,人口源表!$1:$1,0))-INDEX(城镇人口!$1:$1048576,MATCH($B116,城镇人口!$B:$B,0),MATCH(D$1,城镇人口!$1:$1,0))</f>
        <v>1190226.4408386294</v>
      </c>
      <c r="E116" s="40">
        <f>INDEX(人口源表!$1:$1048576,MATCH($B116,人口源表!$A:$A,0),MATCH(E$1,人口源表!$1:$1,0))-INDEX(城镇人口!$1:$1048576,MATCH($B116,城镇人口!$B:$B,0),MATCH(E$1,城镇人口!$1:$1,0))</f>
        <v>1158573.7106682737</v>
      </c>
      <c r="F116" s="40">
        <f>INDEX(人口源表!$1:$1048576,MATCH($B116,人口源表!$A:$A,0),MATCH(F$1,人口源表!$1:$1,0))-INDEX(城镇人口!$1:$1048576,MATCH($B116,城镇人口!$B:$B,0),MATCH(F$1,城镇人口!$1:$1,0))</f>
        <v>1124168.1554356148</v>
      </c>
      <c r="G116" s="40">
        <f>INDEX(人口源表!$1:$1048576,MATCH($B116,人口源表!$A:$A,0),MATCH(G$1,人口源表!$1:$1,0))-INDEX(城镇人口!$1:$1048576,MATCH($B116,城镇人口!$B:$B,0),MATCH(G$1,城镇人口!$1:$1,0))</f>
        <v>1385611.1049526446</v>
      </c>
      <c r="H116" s="40">
        <f>INDEX(人口源表!$1:$1048576,MATCH($B116,人口源表!$A:$A,0),MATCH(H$1,人口源表!$1:$1,0))-INDEX(城镇人口!$1:$1048576,MATCH($B116,城镇人口!$B:$B,0),MATCH(H$1,城镇人口!$1:$1,0))</f>
        <v>1344304.8046711995</v>
      </c>
      <c r="I116" s="40">
        <f>INDEX(人口源表!$1:$1048576,MATCH($B116,人口源表!$A:$A,0),MATCH(I$1,人口源表!$1:$1,0))-INDEX(城镇人口!$1:$1048576,MATCH($B116,城镇人口!$B:$B,0),MATCH(I$1,城镇人口!$1:$1,0))</f>
        <v>1324510.1690100809</v>
      </c>
      <c r="J116" s="40">
        <f>INDEX(人口源表!$1:$1048576,MATCH($B116,人口源表!$A:$A,0),MATCH(J$1,人口源表!$1:$1,0))-INDEX(城镇人口!$1:$1048576,MATCH($B116,城镇人口!$B:$B,0),MATCH(J$1,城镇人口!$1:$1,0))</f>
        <v>1300987.4361488628</v>
      </c>
      <c r="K116" s="40">
        <f>INDEX(人口源表!$1:$1048576,MATCH($B116,人口源表!$A:$A,0),MATCH(K$1,人口源表!$1:$1,0))-INDEX(城镇人口!$1:$1048576,MATCH($B116,城镇人口!$B:$B,0),MATCH(K$1,城镇人口!$1:$1,0))</f>
        <v>1274119.4470672775</v>
      </c>
      <c r="L116" s="40">
        <f>INDEX(人口源表!$1:$1048576,MATCH($B116,人口源表!$A:$A,0),MATCH(L$1,人口源表!$1:$1,0))-INDEX(城镇人口!$1:$1048576,MATCH($B116,城镇人口!$B:$B,0),MATCH(L$1,城镇人口!$1:$1,0))</f>
        <v>1244259.9582560724</v>
      </c>
      <c r="M116" s="40">
        <f>INDEX(人口源表!$1:$1048576,MATCH($B116,人口源表!$A:$A,0),MATCH(M$1,人口源表!$1:$1,0))-INDEX(城镇人口!$1:$1048576,MATCH($B116,城镇人口!$B:$B,0),MATCH(M$1,城镇人口!$1:$1,0))</f>
        <v>1211732.2055868451</v>
      </c>
      <c r="N116" s="40">
        <f>INDEX(人口源表!$1:$1048576,MATCH($B116,人口源表!$A:$A,0),MATCH(N$1,人口源表!$1:$1,0))-INDEX(城镇人口!$1:$1048576,MATCH($B116,城镇人口!$B:$B,0),MATCH(N$1,城镇人口!$1:$1,0))</f>
        <v>1176831.6157244109</v>
      </c>
      <c r="O116" s="40">
        <f>INDEX(人口源表!$1:$1048576,MATCH($B116,人口源表!$A:$A,0),MATCH(O$1,人口源表!$1:$1,0))-INDEX(城镇人口!$1:$1048576,MATCH($B116,城镇人口!$B:$B,0),MATCH(O$1,城镇人口!$1:$1,0))</f>
        <v>1139826.1593029136</v>
      </c>
      <c r="P116" s="40">
        <f>INDEX(人口源表!$1:$1048576,MATCH($B116,人口源表!$A:$A,0),MATCH(P$1,人口源表!$1:$1,0))-INDEX(城镇人口!$1:$1048576,MATCH($B116,城镇人口!$B:$B,0),MATCH(P$1,城镇人口!$1:$1,0))</f>
        <v>1100958.0752805239</v>
      </c>
      <c r="Q116" s="40">
        <f>INDEX(人口源表!$1:$1048576,MATCH($B116,人口源表!$A:$A,0),MATCH(Q$1,人口源表!$1:$1,0))-INDEX(城镇人口!$1:$1048576,MATCH($B116,城镇人口!$B:$B,0),MATCH(Q$1,城镇人口!$1:$1,0))</f>
        <v>1060443.9613434598</v>
      </c>
      <c r="R116" s="40">
        <f>INDEX(人口源表!$1:$1048576,MATCH($B116,人口源表!$A:$A,0),MATCH(R$1,人口源表!$1:$1,0))-INDEX(城镇人口!$1:$1048576,MATCH($B116,城镇人口!$B:$B,0),MATCH(R$1,城镇人口!$1:$1,0))</f>
        <v>1018476.6065185834</v>
      </c>
      <c r="S116" s="40">
        <f>INDEX(人口源表!$1:$1048576,MATCH($B116,人口源表!$A:$A,0),MATCH(S$1,人口源表!$1:$1,0))-INDEX(城镇人口!$1:$1048576,MATCH($B116,城镇人口!$B:$B,0),MATCH(S$1,城镇人口!$1:$1,0))</f>
        <v>998020.9133904269</v>
      </c>
      <c r="T116" s="40">
        <f>INDEX(人口源表!$1:$1048576,MATCH($B116,人口源表!$A:$A,0),MATCH(T$1,人口源表!$1:$1,0))-INDEX(城镇人口!$1:$1048576,MATCH($B116,城镇人口!$B:$B,0),MATCH(T$1,城镇人口!$1:$1,0))</f>
        <v>976855.1158598531</v>
      </c>
      <c r="U116" s="40">
        <f>INDEX(人口源表!$1:$1048576,MATCH($B116,人口源表!$A:$A,0),MATCH(U$1,人口源表!$1:$1,0))-INDEX(城镇人口!$1:$1048576,MATCH($B116,城镇人口!$B:$B,0),MATCH(U$1,城镇人口!$1:$1,0))</f>
        <v>955084.16273345798</v>
      </c>
      <c r="V116" s="40">
        <f>INDEX(人口源表!$1:$1048576,MATCH($B116,人口源表!$A:$A,0),MATCH(V$1,人口源表!$1:$1,0))-INDEX(城镇人口!$1:$1048576,MATCH($B116,城镇人口!$B:$B,0),MATCH(V$1,城镇人口!$1:$1,0))</f>
        <v>932799.40023380052</v>
      </c>
      <c r="W116" s="40">
        <f>INDEX(人口源表!$1:$1048576,MATCH($B116,人口源表!$A:$A,0),MATCH(W$1,人口源表!$1:$1,0))-INDEX(城镇人口!$1:$1048576,MATCH($B116,城镇人口!$B:$B,0),MATCH(W$1,城镇人口!$1:$1,0))</f>
        <v>910080.01244669594</v>
      </c>
      <c r="X116" s="40">
        <f>INDEX(人口源表!$1:$1048576,MATCH($B116,人口源表!$A:$A,0),MATCH(X$1,人口源表!$1:$1,0))-INDEX(城镇人口!$1:$1048576,MATCH($B116,城镇人口!$B:$B,0),MATCH(X$1,城镇人口!$1:$1,0))</f>
        <v>886992.79220631253</v>
      </c>
      <c r="Y116" s="40">
        <f>INDEX(人口源表!$1:$1048576,MATCH($B116,人口源表!$A:$A,0),MATCH(Y$1,人口源表!$1:$1,0))-INDEX(城镇人口!$1:$1048576,MATCH($B116,城镇人口!$B:$B,0),MATCH(Y$1,城镇人口!$1:$1,0))</f>
        <v>863594.22960513737</v>
      </c>
      <c r="Z116" s="40">
        <f>INDEX(人口源表!$1:$1048576,MATCH($B116,人口源表!$A:$A,0),MATCH(Z$1,人口源表!$1:$1,0))-INDEX(城镇人口!$1:$1048576,MATCH($B116,城镇人口!$B:$B,0),MATCH(Z$1,城镇人口!$1:$1,0))</f>
        <v>839930.16525595821</v>
      </c>
      <c r="AA116" s="40">
        <f>INDEX(人口源表!$1:$1048576,MATCH($B116,人口源表!$A:$A,0),MATCH(AA$1,人口源表!$1:$1,0))-INDEX(城镇人口!$1:$1048576,MATCH($B116,城镇人口!$B:$B,0),MATCH(AA$1,城镇人口!$1:$1,0))</f>
        <v>816037.23278201744</v>
      </c>
      <c r="AB116" s="40">
        <f>INDEX(人口源表!$1:$1048576,MATCH($B116,人口源表!$A:$A,0),MATCH(AB$1,人口源表!$1:$1,0))-INDEX(城镇人口!$1:$1048576,MATCH($B116,城镇人口!$B:$B,0),MATCH(AB$1,城镇人口!$1:$1,0))</f>
        <v>791943.36492587067</v>
      </c>
      <c r="AC116" s="40">
        <f>INDEX(人口源表!$1:$1048576,MATCH($B116,人口源表!$A:$A,0),MATCH(AC$1,人口源表!$1:$1,0))-INDEX(城镇人口!$1:$1048576,MATCH($B116,城镇人口!$B:$B,0),MATCH(AC$1,城镇人口!$1:$1,0))</f>
        <v>773592.5848066071</v>
      </c>
      <c r="AD116" s="40">
        <f>INDEX(人口源表!$1:$1048576,MATCH($B116,人口源表!$A:$A,0),MATCH(AD$1,人口源表!$1:$1,0))-INDEX(城镇人口!$1:$1048576,MATCH($B116,城镇人口!$B:$B,0),MATCH(AD$1,城镇人口!$1:$1,0))</f>
        <v>755122.41863369197</v>
      </c>
      <c r="AE116" s="40">
        <f>INDEX(人口源表!$1:$1048576,MATCH($B116,人口源表!$A:$A,0),MATCH(AE$1,人口源表!$1:$1,0))-INDEX(城镇人口!$1:$1048576,MATCH($B116,城镇人口!$B:$B,0),MATCH(AE$1,城镇人口!$1:$1,0))</f>
        <v>736539.35905658267</v>
      </c>
      <c r="AF116" s="40">
        <f>INDEX(人口源表!$1:$1048576,MATCH($B116,人口源表!$A:$A,0),MATCH(AF$1,人口源表!$1:$1,0))-INDEX(城镇人口!$1:$1048576,MATCH($B116,城镇人口!$B:$B,0),MATCH(AF$1,城镇人口!$1:$1,0))</f>
        <v>717843.92849066947</v>
      </c>
      <c r="AG116" s="40">
        <f>INDEX(人口源表!$1:$1048576,MATCH($B116,人口源表!$A:$A,0),MATCH(AG$1,人口源表!$1:$1,0))-INDEX(城镇人口!$1:$1048576,MATCH($B116,城镇人口!$B:$B,0),MATCH(AG$1,城镇人口!$1:$1,0))</f>
        <v>699032.54039331432</v>
      </c>
      <c r="AH116" s="40">
        <f>INDEX(人口源表!$1:$1048576,MATCH($B116,人口源表!$A:$A,0),MATCH(AH$1,人口源表!$1:$1,0))-INDEX(城镇人口!$1:$1048576,MATCH($B116,城镇人口!$B:$B,0),MATCH(AH$1,城镇人口!$1:$1,0))</f>
        <v>680097.36737546232</v>
      </c>
      <c r="AI116" s="40">
        <f>INDEX(人口源表!$1:$1048576,MATCH($B116,人口源表!$A:$A,0),MATCH(AI$1,人口源表!$1:$1,0))-INDEX(城镇人口!$1:$1048576,MATCH($B116,城镇人口!$B:$B,0),MATCH(AI$1,城镇人口!$1:$1,0))</f>
        <v>661027.04475156404</v>
      </c>
      <c r="AJ116" s="40">
        <f>INDEX(人口源表!$1:$1048576,MATCH($B116,人口源表!$A:$A,0),MATCH(AJ$1,人口源表!$1:$1,0))-INDEX(城镇人口!$1:$1048576,MATCH($B116,城镇人口!$B:$B,0),MATCH(AJ$1,城镇人口!$1:$1,0))</f>
        <v>641807.84169558063</v>
      </c>
      <c r="AK116" s="40">
        <f>INDEX(人口源表!$1:$1048576,MATCH($B116,人口源表!$A:$A,0),MATCH(AK$1,人口源表!$1:$1,0))-INDEX(城镇人口!$1:$1048576,MATCH($B116,城镇人口!$B:$B,0),MATCH(AK$1,城镇人口!$1:$1,0))</f>
        <v>622424.09080967866</v>
      </c>
      <c r="AL116" s="40">
        <f>INDEX(人口源表!$1:$1048576,MATCH($B116,人口源表!$A:$A,0),MATCH(AL$1,人口源表!$1:$1,0))-INDEX(城镇人口!$1:$1048576,MATCH($B116,城镇人口!$B:$B,0),MATCH(AL$1,城镇人口!$1:$1,0))</f>
        <v>602858.66519891471</v>
      </c>
      <c r="AM116" s="40">
        <f>INDEX(人口源表!$1:$1048576,MATCH($B116,人口源表!$A:$A,0),MATCH(AM$1,人口源表!$1:$1,0))-INDEX(城镇人口!$1:$1048576,MATCH($B116,城镇人口!$B:$B,0),MATCH(AM$1,城镇人口!$1:$1,0))</f>
        <v>583094.13287351932</v>
      </c>
      <c r="AN116" s="40">
        <f>INDEX(人口源表!$1:$1048576,MATCH($B116,人口源表!$A:$A,0),MATCH(AN$1,人口源表!$1:$1,0))-INDEX(城镇人口!$1:$1048576,MATCH($B116,城镇人口!$B:$B,0),MATCH(AN$1,城镇人口!$1:$1,0))</f>
        <v>563112.92489071283</v>
      </c>
      <c r="AO116" s="40">
        <f>INDEX(人口源表!$1:$1048576,MATCH($B116,人口源表!$A:$A,0),MATCH(AO$1,人口源表!$1:$1,0))-INDEX(城镇人口!$1:$1048576,MATCH($B116,城镇人口!$B:$B,0),MATCH(AO$1,城镇人口!$1:$1,0))</f>
        <v>542898.59372219443</v>
      </c>
      <c r="AP116" s="40">
        <f>INDEX(人口源表!$1:$1048576,MATCH($B116,人口源表!$A:$A,0),MATCH(AP$1,人口源表!$1:$1,0))-INDEX(城镇人口!$1:$1048576,MATCH($B116,城镇人口!$B:$B,0),MATCH(AP$1,城镇人口!$1:$1,0))</f>
        <v>522436.22047832888</v>
      </c>
      <c r="AQ116" s="40">
        <f>INDEX(人口源表!$1:$1048576,MATCH($B116,人口源表!$A:$A,0),MATCH(AQ$1,人口源表!$1:$1,0))-INDEX(城镇人口!$1:$1048576,MATCH($B116,城镇人口!$B:$B,0),MATCH(AQ$1,城镇人口!$1:$1,0))</f>
        <v>501713.25639759097</v>
      </c>
      <c r="AR116" s="40">
        <f>INDEX(人口源表!$1:$1048576,MATCH($B116,人口源表!$A:$A,0),MATCH(AR$1,人口源表!$1:$1,0))-INDEX(城镇人口!$1:$1048576,MATCH($B116,城镇人口!$B:$B,0),MATCH(AR$1,城镇人口!$1:$1,0))</f>
        <v>480720.08846476581</v>
      </c>
      <c r="AS116" s="40">
        <f>INDEX(人口源表!$1:$1048576,MATCH($B116,人口源表!$A:$A,0),MATCH(AS$1,人口源表!$1:$1,0))-INDEX(城镇人口!$1:$1048576,MATCH($B116,城镇人口!$B:$B,0),MATCH(AS$1,城镇人口!$1:$1,0))</f>
        <v>459451.2454804359</v>
      </c>
      <c r="AT116" s="40">
        <f>INDEX(人口源表!$1:$1048576,MATCH($B116,人口源表!$A:$A,0),MATCH(AT$1,人口源表!$1:$1,0))-INDEX(城镇人口!$1:$1048576,MATCH($B116,城镇人口!$B:$B,0),MATCH(AT$1,城镇人口!$1:$1,0))</f>
        <v>437905.69941956643</v>
      </c>
      <c r="AU116" s="40">
        <f>INDEX(人口源表!$1:$1048576,MATCH($B116,人口源表!$A:$A,0),MATCH(AU$1,人口源表!$1:$1,0))-INDEX(城镇人口!$1:$1048576,MATCH($B116,城镇人口!$B:$B,0),MATCH(AU$1,城镇人口!$1:$1,0))</f>
        <v>416087.66603536531</v>
      </c>
      <c r="AV116" s="40">
        <f>INDEX(人口源表!$1:$1048576,MATCH($B116,人口源表!$A:$A,0),MATCH(AV$1,人口源表!$1:$1,0))-INDEX(城镇人口!$1:$1048576,MATCH($B116,城镇人口!$B:$B,0),MATCH(AV$1,城镇人口!$1:$1,0))</f>
        <v>394007.784417958</v>
      </c>
    </row>
    <row r="117" spans="1:48" x14ac:dyDescent="0.15">
      <c r="A117" s="4" t="s">
        <v>868</v>
      </c>
      <c r="B117" s="4" t="s">
        <v>256</v>
      </c>
      <c r="C117" s="34">
        <f>VLOOKUP(B117,'[1]2016省城人口总结（根）'!B:C,2,FALSE)/100</f>
        <v>0.65959999999999996</v>
      </c>
      <c r="D117" s="40">
        <f>INDEX(人口源表!$1:$1048576,MATCH($B117,人口源表!$A:$A,0),MATCH(D$1,人口源表!$1:$1,0))-INDEX(城镇人口!$1:$1048576,MATCH($B117,城镇人口!$B:$B,0),MATCH(D$1,城镇人口!$1:$1,0))</f>
        <v>982318.90928120771</v>
      </c>
      <c r="E117" s="40">
        <f>INDEX(人口源表!$1:$1048576,MATCH($B117,人口源表!$A:$A,0),MATCH(E$1,人口源表!$1:$1,0))-INDEX(城镇人口!$1:$1048576,MATCH($B117,城镇人口!$B:$B,0),MATCH(E$1,城镇人口!$1:$1,0))</f>
        <v>955189.76835907716</v>
      </c>
      <c r="F117" s="40">
        <f>INDEX(人口源表!$1:$1048576,MATCH($B117,人口源表!$A:$A,0),MATCH(F$1,人口源表!$1:$1,0))-INDEX(城镇人口!$1:$1048576,MATCH($B117,城镇人口!$B:$B,0),MATCH(F$1,城镇人口!$1:$1,0))</f>
        <v>926875.80281483708</v>
      </c>
      <c r="G117" s="40">
        <f>INDEX(人口源表!$1:$1048576,MATCH($B117,人口源表!$A:$A,0),MATCH(G$1,人口源表!$1:$1,0))-INDEX(城镇人口!$1:$1048576,MATCH($B117,城镇人口!$B:$B,0),MATCH(G$1,城镇人口!$1:$1,0))</f>
        <v>975485.68239701353</v>
      </c>
      <c r="H117" s="40">
        <f>INDEX(人口源表!$1:$1048576,MATCH($B117,人口源表!$A:$A,0),MATCH(H$1,人口源表!$1:$1,0))-INDEX(城镇人口!$1:$1048576,MATCH($B117,城镇人口!$B:$B,0),MATCH(H$1,城镇人口!$1:$1,0))</f>
        <v>944978.64462597528</v>
      </c>
      <c r="I117" s="40">
        <f>INDEX(人口源表!$1:$1048576,MATCH($B117,人口源表!$A:$A,0),MATCH(I$1,人口源表!$1:$1,0))-INDEX(城镇人口!$1:$1048576,MATCH($B117,城镇人口!$B:$B,0),MATCH(I$1,城镇人口!$1:$1,0))</f>
        <v>928900.14215299115</v>
      </c>
      <c r="J117" s="40">
        <f>INDEX(人口源表!$1:$1048576,MATCH($B117,人口源表!$A:$A,0),MATCH(J$1,人口源表!$1:$1,0))-INDEX(城镇人口!$1:$1048576,MATCH($B117,城镇人口!$B:$B,0),MATCH(J$1,城镇人口!$1:$1,0))</f>
        <v>911899.07438968681</v>
      </c>
      <c r="K117" s="40">
        <f>INDEX(人口源表!$1:$1048576,MATCH($B117,人口源表!$A:$A,0),MATCH(K$1,人口源表!$1:$1,0))-INDEX(城镇人口!$1:$1048576,MATCH($B117,城镇人口!$B:$B,0),MATCH(K$1,城镇人口!$1:$1,0))</f>
        <v>893976.86090102</v>
      </c>
      <c r="L117" s="40">
        <f>INDEX(人口源表!$1:$1048576,MATCH($B117,人口源表!$A:$A,0),MATCH(L$1,人口源表!$1:$1,0))-INDEX(城镇人口!$1:$1048576,MATCH($B117,城镇人口!$B:$B,0),MATCH(L$1,城镇人口!$1:$1,0))</f>
        <v>875139.38630775921</v>
      </c>
      <c r="M117" s="40">
        <f>INDEX(人口源表!$1:$1048576,MATCH($B117,人口源表!$A:$A,0),MATCH(M$1,人口源表!$1:$1,0))-INDEX(城镇人口!$1:$1048576,MATCH($B117,城镇人口!$B:$B,0),MATCH(M$1,城镇人口!$1:$1,0))</f>
        <v>855397.57990170876</v>
      </c>
      <c r="N117" s="40">
        <f>INDEX(人口源表!$1:$1048576,MATCH($B117,人口源表!$A:$A,0),MATCH(N$1,人口源表!$1:$1,0))-INDEX(城镇人口!$1:$1048576,MATCH($B117,城镇人口!$B:$B,0),MATCH(N$1,城镇人口!$1:$1,0))</f>
        <v>834766.85146543337</v>
      </c>
      <c r="O117" s="40">
        <f>INDEX(人口源表!$1:$1048576,MATCH($B117,人口源表!$A:$A,0),MATCH(O$1,人口源表!$1:$1,0))-INDEX(城镇人口!$1:$1048576,MATCH($B117,城镇人口!$B:$B,0),MATCH(O$1,城镇人口!$1:$1,0))</f>
        <v>813266.07511007739</v>
      </c>
      <c r="P117" s="40">
        <f>INDEX(人口源表!$1:$1048576,MATCH($B117,人口源表!$A:$A,0),MATCH(P$1,人口源表!$1:$1,0))-INDEX(城镇人口!$1:$1048576,MATCH($B117,城镇人口!$B:$B,0),MATCH(P$1,城镇人口!$1:$1,0))</f>
        <v>790918.11549700843</v>
      </c>
      <c r="Q117" s="40">
        <f>INDEX(人口源表!$1:$1048576,MATCH($B117,人口源表!$A:$A,0),MATCH(Q$1,人口源表!$1:$1,0))-INDEX(城镇人口!$1:$1048576,MATCH($B117,城镇人口!$B:$B,0),MATCH(Q$1,城镇人口!$1:$1,0))</f>
        <v>767749.75407567108</v>
      </c>
      <c r="R117" s="40">
        <f>INDEX(人口源表!$1:$1048576,MATCH($B117,人口源表!$A:$A,0),MATCH(R$1,人口源表!$1:$1,0))-INDEX(城镇人口!$1:$1048576,MATCH($B117,城镇人口!$B:$B,0),MATCH(R$1,城镇人口!$1:$1,0))</f>
        <v>743790.45683158748</v>
      </c>
      <c r="S117" s="40">
        <f>INDEX(人口源表!$1:$1048576,MATCH($B117,人口源表!$A:$A,0),MATCH(S$1,人口源表!$1:$1,0))-INDEX(城镇人口!$1:$1048576,MATCH($B117,城镇人口!$B:$B,0),MATCH(S$1,城镇人口!$1:$1,0))</f>
        <v>732246.49028029572</v>
      </c>
      <c r="T117" s="40">
        <f>INDEX(人口源表!$1:$1048576,MATCH($B117,人口源表!$A:$A,0),MATCH(T$1,人口源表!$1:$1,0))-INDEX(城镇人口!$1:$1048576,MATCH($B117,城镇人口!$B:$B,0),MATCH(T$1,城镇人口!$1:$1,0))</f>
        <v>720221.76586075127</v>
      </c>
      <c r="U117" s="40">
        <f>INDEX(人口源表!$1:$1048576,MATCH($B117,人口源表!$A:$A,0),MATCH(U$1,人口源表!$1:$1,0))-INDEX(城镇人口!$1:$1048576,MATCH($B117,城镇人口!$B:$B,0),MATCH(U$1,城镇人口!$1:$1,0))</f>
        <v>707737.64514521649</v>
      </c>
      <c r="V117" s="40">
        <f>INDEX(人口源表!$1:$1048576,MATCH($B117,人口源表!$A:$A,0),MATCH(V$1,人口源表!$1:$1,0))-INDEX(城镇人口!$1:$1048576,MATCH($B117,城镇人口!$B:$B,0),MATCH(V$1,城镇人口!$1:$1,0))</f>
        <v>694816.73832361121</v>
      </c>
      <c r="W117" s="40">
        <f>INDEX(人口源表!$1:$1048576,MATCH($B117,人口源表!$A:$A,0),MATCH(W$1,人口源表!$1:$1,0))-INDEX(城镇人口!$1:$1048576,MATCH($B117,城镇人口!$B:$B,0),MATCH(W$1,城镇人口!$1:$1,0))</f>
        <v>681483.78861952387</v>
      </c>
      <c r="X117" s="40">
        <f>INDEX(人口源表!$1:$1048576,MATCH($B117,人口源表!$A:$A,0),MATCH(X$1,人口源表!$1:$1,0))-INDEX(城镇人口!$1:$1048576,MATCH($B117,城镇人口!$B:$B,0),MATCH(X$1,城镇人口!$1:$1,0))</f>
        <v>667764.26965529984</v>
      </c>
      <c r="Y117" s="40">
        <f>INDEX(人口源表!$1:$1048576,MATCH($B117,人口源表!$A:$A,0),MATCH(Y$1,人口源表!$1:$1,0))-INDEX(城镇人口!$1:$1048576,MATCH($B117,城镇人口!$B:$B,0),MATCH(Y$1,城镇人口!$1:$1,0))</f>
        <v>653685.24527202733</v>
      </c>
      <c r="Z117" s="40">
        <f>INDEX(人口源表!$1:$1048576,MATCH($B117,人口源表!$A:$A,0),MATCH(Z$1,人口源表!$1:$1,0))-INDEX(城镇人口!$1:$1048576,MATCH($B117,城镇人口!$B:$B,0),MATCH(Z$1,城镇人口!$1:$1,0))</f>
        <v>639274.78511750046</v>
      </c>
      <c r="AA117" s="40">
        <f>INDEX(人口源表!$1:$1048576,MATCH($B117,人口源表!$A:$A,0),MATCH(AA$1,人口源表!$1:$1,0))-INDEX(城镇人口!$1:$1048576,MATCH($B117,城镇人口!$B:$B,0),MATCH(AA$1,城镇人口!$1:$1,0))</f>
        <v>624561.98006048426</v>
      </c>
      <c r="AB117" s="40">
        <f>INDEX(人口源表!$1:$1048576,MATCH($B117,人口源表!$A:$A,0),MATCH(AB$1,人口源表!$1:$1,0))-INDEX(城镇人口!$1:$1048576,MATCH($B117,城镇人口!$B:$B,0),MATCH(AB$1,城镇人口!$1:$1,0))</f>
        <v>609576.20796343964</v>
      </c>
      <c r="AC117" s="40">
        <f>INDEX(人口源表!$1:$1048576,MATCH($B117,人口源表!$A:$A,0),MATCH(AC$1,人口源表!$1:$1,0))-INDEX(城镇人口!$1:$1048576,MATCH($B117,城镇人口!$B:$B,0),MATCH(AC$1,城镇人口!$1:$1,0))</f>
        <v>597739.68287375569</v>
      </c>
      <c r="AD117" s="40">
        <f>INDEX(人口源表!$1:$1048576,MATCH($B117,人口源表!$A:$A,0),MATCH(AD$1,人口源表!$1:$1,0))-INDEX(城镇人口!$1:$1048576,MATCH($B117,城镇人口!$B:$B,0),MATCH(AD$1,城镇人口!$1:$1,0))</f>
        <v>585702.29939374886</v>
      </c>
      <c r="AE117" s="40">
        <f>INDEX(人口源表!$1:$1048576,MATCH($B117,人口源表!$A:$A,0),MATCH(AE$1,人口源表!$1:$1,0))-INDEX(城镇人口!$1:$1048576,MATCH($B117,城镇人口!$B:$B,0),MATCH(AE$1,城镇人口!$1:$1,0))</f>
        <v>573491.24302027933</v>
      </c>
      <c r="AF117" s="40">
        <f>INDEX(人口源表!$1:$1048576,MATCH($B117,人口源表!$A:$A,0),MATCH(AF$1,人口源表!$1:$1,0))-INDEX(城镇人口!$1:$1048576,MATCH($B117,城镇人口!$B:$B,0),MATCH(AF$1,城镇人口!$1:$1,0))</f>
        <v>561134.31796483696</v>
      </c>
      <c r="AG117" s="40">
        <f>INDEX(人口源表!$1:$1048576,MATCH($B117,人口源表!$A:$A,0),MATCH(AG$1,人口源表!$1:$1,0))-INDEX(城镇人口!$1:$1048576,MATCH($B117,城镇人口!$B:$B,0),MATCH(AG$1,城镇人口!$1:$1,0))</f>
        <v>548658.9545279718</v>
      </c>
      <c r="AH117" s="40">
        <f>INDEX(人口源表!$1:$1048576,MATCH($B117,人口源表!$A:$A,0),MATCH(AH$1,人口源表!$1:$1,0))-INDEX(城镇人口!$1:$1048576,MATCH($B117,城镇人口!$B:$B,0),MATCH(AH$1,城镇人口!$1:$1,0))</f>
        <v>536093.25256100297</v>
      </c>
      <c r="AI117" s="40">
        <f>INDEX(人口源表!$1:$1048576,MATCH($B117,人口源表!$A:$A,0),MATCH(AI$1,人口源表!$1:$1,0))-INDEX(城镇人口!$1:$1048576,MATCH($B117,城镇人口!$B:$B,0),MATCH(AI$1,城镇人口!$1:$1,0))</f>
        <v>523464.66805539327</v>
      </c>
      <c r="AJ117" s="40">
        <f>INDEX(人口源表!$1:$1048576,MATCH($B117,人口源表!$A:$A,0),MATCH(AJ$1,人口源表!$1:$1,0))-INDEX(城镇人口!$1:$1048576,MATCH($B117,城镇人口!$B:$B,0),MATCH(AJ$1,城镇人口!$1:$1,0))</f>
        <v>510800.85386026092</v>
      </c>
      <c r="AK117" s="40">
        <f>INDEX(人口源表!$1:$1048576,MATCH($B117,人口源表!$A:$A,0),MATCH(AK$1,人口源表!$1:$1,0))-INDEX(城镇人口!$1:$1048576,MATCH($B117,城镇人口!$B:$B,0),MATCH(AK$1,城镇人口!$1:$1,0))</f>
        <v>498128.70790542709</v>
      </c>
      <c r="AL117" s="40">
        <f>INDEX(人口源表!$1:$1048576,MATCH($B117,人口源表!$A:$A,0),MATCH(AL$1,人口源表!$1:$1,0))-INDEX(城镇人口!$1:$1048576,MATCH($B117,城镇人口!$B:$B,0),MATCH(AL$1,城镇人口!$1:$1,0))</f>
        <v>485474.85843872605</v>
      </c>
      <c r="AM117" s="40">
        <f>INDEX(人口源表!$1:$1048576,MATCH($B117,人口源表!$A:$A,0),MATCH(AM$1,人口源表!$1:$1,0))-INDEX(城镇人口!$1:$1048576,MATCH($B117,城镇人口!$B:$B,0),MATCH(AM$1,城镇人口!$1:$1,0))</f>
        <v>472865.04878830072</v>
      </c>
      <c r="AN117" s="40">
        <f>INDEX(人口源表!$1:$1048576,MATCH($B117,人口源表!$A:$A,0),MATCH(AN$1,人口源表!$1:$1,0))-INDEX(城镇人口!$1:$1048576,MATCH($B117,城镇人口!$B:$B,0),MATCH(AN$1,城镇人口!$1:$1,0))</f>
        <v>460324.14942444302</v>
      </c>
      <c r="AO117" s="40">
        <f>INDEX(人口源表!$1:$1048576,MATCH($B117,人口源表!$A:$A,0),MATCH(AO$1,人口源表!$1:$1,0))-INDEX(城镇人口!$1:$1048576,MATCH($B117,城镇人口!$B:$B,0),MATCH(AO$1,城镇人口!$1:$1,0))</f>
        <v>447876.42839991814</v>
      </c>
      <c r="AP117" s="40">
        <f>INDEX(人口源表!$1:$1048576,MATCH($B117,人口源表!$A:$A,0),MATCH(AP$1,人口源表!$1:$1,0))-INDEX(城镇人口!$1:$1048576,MATCH($B117,城镇人口!$B:$B,0),MATCH(AP$1,城镇人口!$1:$1,0))</f>
        <v>435544.39833202679</v>
      </c>
      <c r="AQ117" s="40">
        <f>INDEX(人口源表!$1:$1048576,MATCH($B117,人口源表!$A:$A,0),MATCH(AQ$1,人口源表!$1:$1,0))-INDEX(城镇人口!$1:$1048576,MATCH($B117,城镇人口!$B:$B,0),MATCH(AQ$1,城镇人口!$1:$1,0))</f>
        <v>423349.92741288897</v>
      </c>
      <c r="AR117" s="40">
        <f>INDEX(人口源表!$1:$1048576,MATCH($B117,人口源表!$A:$A,0),MATCH(AR$1,人口源表!$1:$1,0))-INDEX(城镇人口!$1:$1048576,MATCH($B117,城镇人口!$B:$B,0),MATCH(AR$1,城镇人口!$1:$1,0))</f>
        <v>411312.8362362925</v>
      </c>
      <c r="AS117" s="40">
        <f>INDEX(人口源表!$1:$1048576,MATCH($B117,人口源表!$A:$A,0),MATCH(AS$1,人口源表!$1:$1,0))-INDEX(城镇人口!$1:$1048576,MATCH($B117,城镇人口!$B:$B,0),MATCH(AS$1,城镇人口!$1:$1,0))</f>
        <v>399451.69386705756</v>
      </c>
      <c r="AT117" s="40">
        <f>INDEX(人口源表!$1:$1048576,MATCH($B117,人口源表!$A:$A,0),MATCH(AT$1,人口源表!$1:$1,0))-INDEX(城镇人口!$1:$1048576,MATCH($B117,城镇人口!$B:$B,0),MATCH(AT$1,城镇人口!$1:$1,0))</f>
        <v>387783.24219887424</v>
      </c>
      <c r="AU117" s="40">
        <f>INDEX(人口源表!$1:$1048576,MATCH($B117,人口源表!$A:$A,0),MATCH(AU$1,人口源表!$1:$1,0))-INDEX(城镇人口!$1:$1048576,MATCH($B117,城镇人口!$B:$B,0),MATCH(AU$1,城镇人口!$1:$1,0))</f>
        <v>376321.87757702032</v>
      </c>
      <c r="AV117" s="40">
        <f>INDEX(人口源表!$1:$1048576,MATCH($B117,人口源表!$A:$A,0),MATCH(AV$1,人口源表!$1:$1,0))-INDEX(城镇人口!$1:$1048576,MATCH($B117,城镇人口!$B:$B,0),MATCH(AV$1,城镇人口!$1:$1,0))</f>
        <v>365080.58994120965</v>
      </c>
    </row>
    <row r="118" spans="1:48" x14ac:dyDescent="0.15">
      <c r="A118" s="4" t="s">
        <v>868</v>
      </c>
      <c r="B118" s="4" t="s">
        <v>258</v>
      </c>
      <c r="C118" s="34">
        <f>VLOOKUP(B118,'[1]2016省城人口总结（根）'!B:C,2,FALSE)/100</f>
        <v>0.59599999999999997</v>
      </c>
      <c r="D118" s="40">
        <f>INDEX(人口源表!$1:$1048576,MATCH($B118,人口源表!$A:$A,0),MATCH(D$1,人口源表!$1:$1,0))-INDEX(城镇人口!$1:$1048576,MATCH($B118,城镇人口!$B:$B,0),MATCH(D$1,城镇人口!$1:$1,0))</f>
        <v>1048358.6135533191</v>
      </c>
      <c r="E118" s="40">
        <f>INDEX(人口源表!$1:$1048576,MATCH($B118,人口源表!$A:$A,0),MATCH(E$1,人口源表!$1:$1,0))-INDEX(城镇人口!$1:$1048576,MATCH($B118,城镇人口!$B:$B,0),MATCH(E$1,城镇人口!$1:$1,0))</f>
        <v>1026097.1184422681</v>
      </c>
      <c r="F118" s="40">
        <f>INDEX(人口源表!$1:$1048576,MATCH($B118,人口源表!$A:$A,0),MATCH(F$1,人口源表!$1:$1,0))-INDEX(城镇人口!$1:$1048576,MATCH($B118,城镇人口!$B:$B,0),MATCH(F$1,城镇人口!$1:$1,0))</f>
        <v>1002684.819371691</v>
      </c>
      <c r="G118" s="40">
        <f>INDEX(人口源表!$1:$1048576,MATCH($B118,人口源表!$A:$A,0),MATCH(G$1,人口源表!$1:$1,0))-INDEX(城镇人口!$1:$1048576,MATCH($B118,城镇人口!$B:$B,0),MATCH(G$1,城镇人口!$1:$1,0))</f>
        <v>923465.70875898981</v>
      </c>
      <c r="H118" s="40">
        <f>INDEX(人口源表!$1:$1048576,MATCH($B118,人口源表!$A:$A,0),MATCH(H$1,人口源表!$1:$1,0))-INDEX(城镇人口!$1:$1048576,MATCH($B118,城镇人口!$B:$B,0),MATCH(H$1,城镇人口!$1:$1,0))</f>
        <v>900983.56874461495</v>
      </c>
      <c r="I118" s="40">
        <f>INDEX(人口源表!$1:$1048576,MATCH($B118,人口源表!$A:$A,0),MATCH(I$1,人口源表!$1:$1,0))-INDEX(城镇人口!$1:$1048576,MATCH($B118,城镇人口!$B:$B,0),MATCH(I$1,城镇人口!$1:$1,0))</f>
        <v>888729.88291698904</v>
      </c>
      <c r="J118" s="40">
        <f>INDEX(人口源表!$1:$1048576,MATCH($B118,人口源表!$A:$A,0),MATCH(J$1,人口源表!$1:$1,0))-INDEX(城镇人口!$1:$1048576,MATCH($B118,城镇人口!$B:$B,0),MATCH(J$1,城镇人口!$1:$1,0))</f>
        <v>875914.48074063216</v>
      </c>
      <c r="K118" s="40">
        <f>INDEX(人口源表!$1:$1048576,MATCH($B118,人口源表!$A:$A,0),MATCH(K$1,人口源表!$1:$1,0))-INDEX(城镇人口!$1:$1048576,MATCH($B118,城镇人口!$B:$B,0),MATCH(K$1,城镇人口!$1:$1,0))</f>
        <v>862525.73453444336</v>
      </c>
      <c r="L118" s="40">
        <f>INDEX(人口源表!$1:$1048576,MATCH($B118,人口源表!$A:$A,0),MATCH(L$1,人口源表!$1:$1,0))-INDEX(城镇人口!$1:$1048576,MATCH($B118,城镇人口!$B:$B,0),MATCH(L$1,城镇人口!$1:$1,0))</f>
        <v>848556.42189956177</v>
      </c>
      <c r="M118" s="40">
        <f>INDEX(人口源表!$1:$1048576,MATCH($B118,人口源表!$A:$A,0),MATCH(M$1,人口源表!$1:$1,0))-INDEX(城镇人口!$1:$1048576,MATCH($B118,城镇人口!$B:$B,0),MATCH(M$1,城镇人口!$1:$1,0))</f>
        <v>834002.88301895885</v>
      </c>
      <c r="N118" s="40">
        <f>INDEX(人口源表!$1:$1048576,MATCH($B118,人口源表!$A:$A,0),MATCH(N$1,人口源表!$1:$1,0))-INDEX(城镇人口!$1:$1048576,MATCH($B118,城镇人口!$B:$B,0),MATCH(N$1,城镇人口!$1:$1,0))</f>
        <v>818865.86822479847</v>
      </c>
      <c r="O118" s="40">
        <f>INDEX(人口源表!$1:$1048576,MATCH($B118,人口源表!$A:$A,0),MATCH(O$1,人口源表!$1:$1,0))-INDEX(城镇人口!$1:$1048576,MATCH($B118,城镇人口!$B:$B,0),MATCH(O$1,城镇人口!$1:$1,0))</f>
        <v>803149.36118224123</v>
      </c>
      <c r="P118" s="40">
        <f>INDEX(人口源表!$1:$1048576,MATCH($B118,人口源表!$A:$A,0),MATCH(P$1,人口源表!$1:$1,0))-INDEX(城镇人口!$1:$1048576,MATCH($B118,城镇人口!$B:$B,0),MATCH(P$1,城镇人口!$1:$1,0))</f>
        <v>786861.06566862878</v>
      </c>
      <c r="Q118" s="40">
        <f>INDEX(人口源表!$1:$1048576,MATCH($B118,人口源表!$A:$A,0),MATCH(Q$1,人口源表!$1:$1,0))-INDEX(城镇人口!$1:$1048576,MATCH($B118,城镇人口!$B:$B,0),MATCH(Q$1,城镇人口!$1:$1,0))</f>
        <v>770011.2918038764</v>
      </c>
      <c r="R118" s="40">
        <f>INDEX(人口源表!$1:$1048576,MATCH($B118,人口源表!$A:$A,0),MATCH(R$1,人口源表!$1:$1,0))-INDEX(城镇人口!$1:$1048576,MATCH($B118,城镇人口!$B:$B,0),MATCH(R$1,城镇人口!$1:$1,0))</f>
        <v>752614.91812887113</v>
      </c>
      <c r="S118" s="40">
        <f>INDEX(人口源表!$1:$1048576,MATCH($B118,人口源表!$A:$A,0),MATCH(S$1,人口源表!$1:$1,0))-INDEX(城镇人口!$1:$1048576,MATCH($B118,城镇人口!$B:$B,0),MATCH(S$1,城镇人口!$1:$1,0))</f>
        <v>743651.5327195155</v>
      </c>
      <c r="T118" s="40">
        <f>INDEX(人口源表!$1:$1048576,MATCH($B118,人口源表!$A:$A,0),MATCH(T$1,人口源表!$1:$1,0))-INDEX(城镇人口!$1:$1048576,MATCH($B118,城镇人口!$B:$B,0),MATCH(T$1,城镇人口!$1:$1,0))</f>
        <v>734303.61486133398</v>
      </c>
      <c r="U118" s="40">
        <f>INDEX(人口源表!$1:$1048576,MATCH($B118,人口源表!$A:$A,0),MATCH(U$1,人口源表!$1:$1,0))-INDEX(城镇人口!$1:$1048576,MATCH($B118,城镇人口!$B:$B,0),MATCH(U$1,城镇人口!$1:$1,0))</f>
        <v>724582.64452250721</v>
      </c>
      <c r="V118" s="40">
        <f>INDEX(人口源表!$1:$1048576,MATCH($B118,人口源表!$A:$A,0),MATCH(V$1,人口源表!$1:$1,0))-INDEX(城镇人口!$1:$1048576,MATCH($B118,城镇人口!$B:$B,0),MATCH(V$1,城镇人口!$1:$1,0))</f>
        <v>714500.83203279763</v>
      </c>
      <c r="W118" s="40">
        <f>INDEX(人口源表!$1:$1048576,MATCH($B118,人口源表!$A:$A,0),MATCH(W$1,人口源表!$1:$1,0))-INDEX(城镇人口!$1:$1048576,MATCH($B118,城镇人口!$B:$B,0),MATCH(W$1,城镇人口!$1:$1,0))</f>
        <v>704073.02906564227</v>
      </c>
      <c r="X118" s="40">
        <f>INDEX(人口源表!$1:$1048576,MATCH($B118,人口源表!$A:$A,0),MATCH(X$1,人口源表!$1:$1,0))-INDEX(城镇人口!$1:$1048576,MATCH($B118,城镇人口!$B:$B,0),MATCH(X$1,城镇人口!$1:$1,0))</f>
        <v>693315.74451630889</v>
      </c>
      <c r="Y118" s="40">
        <f>INDEX(人口源表!$1:$1048576,MATCH($B118,人口源表!$A:$A,0),MATCH(Y$1,人口源表!$1:$1,0))-INDEX(城镇人口!$1:$1048576,MATCH($B118,城镇人口!$B:$B,0),MATCH(Y$1,城镇人口!$1:$1,0))</f>
        <v>682247.03526207479</v>
      </c>
      <c r="Z118" s="40">
        <f>INDEX(人口源表!$1:$1048576,MATCH($B118,人口源表!$A:$A,0),MATCH(Z$1,人口源表!$1:$1,0))-INDEX(城镇人口!$1:$1048576,MATCH($B118,城镇人口!$B:$B,0),MATCH(Z$1,城镇人口!$1:$1,0))</f>
        <v>670886.39528308669</v>
      </c>
      <c r="AA118" s="40">
        <f>INDEX(人口源表!$1:$1048576,MATCH($B118,人口源表!$A:$A,0),MATCH(AA$1,人口源表!$1:$1,0))-INDEX(城镇人口!$1:$1048576,MATCH($B118,城镇人口!$B:$B,0),MATCH(AA$1,城镇人口!$1:$1,0))</f>
        <v>659254.90647848067</v>
      </c>
      <c r="AB118" s="40">
        <f>INDEX(人口源表!$1:$1048576,MATCH($B118,人口源表!$A:$A,0),MATCH(AB$1,人口源表!$1:$1,0))-INDEX(城镇人口!$1:$1048576,MATCH($B118,城镇人口!$B:$B,0),MATCH(AB$1,城镇人口!$1:$1,0))</f>
        <v>647374.84636441618</v>
      </c>
      <c r="AC118" s="40">
        <f>INDEX(人口源表!$1:$1048576,MATCH($B118,人口源表!$A:$A,0),MATCH(AC$1,人口源表!$1:$1,0))-INDEX(城镇人口!$1:$1048576,MATCH($B118,城镇人口!$B:$B,0),MATCH(AC$1,城镇人口!$1:$1,0))</f>
        <v>637528.88464897103</v>
      </c>
      <c r="AD118" s="40">
        <f>INDEX(人口源表!$1:$1048576,MATCH($B118,人口源表!$A:$A,0),MATCH(AD$1,人口源表!$1:$1,0))-INDEX(城镇人口!$1:$1048576,MATCH($B118,城镇人口!$B:$B,0),MATCH(AD$1,城镇人口!$1:$1,0))</f>
        <v>627479.56685003312</v>
      </c>
      <c r="AE118" s="40">
        <f>INDEX(人口源表!$1:$1048576,MATCH($B118,人口源表!$A:$A,0),MATCH(AE$1,人口源表!$1:$1,0))-INDEX(城镇人口!$1:$1048576,MATCH($B118,城镇人口!$B:$B,0),MATCH(AE$1,城镇人口!$1:$1,0))</f>
        <v>617249.94772570976</v>
      </c>
      <c r="AF118" s="40">
        <f>INDEX(人口源表!$1:$1048576,MATCH($B118,人口源表!$A:$A,0),MATCH(AF$1,人口源表!$1:$1,0))-INDEX(城镇人口!$1:$1048576,MATCH($B118,城镇人口!$B:$B,0),MATCH(AF$1,城镇人口!$1:$1,0))</f>
        <v>606862.97425300907</v>
      </c>
      <c r="AG118" s="40">
        <f>INDEX(人口源表!$1:$1048576,MATCH($B118,人口源表!$A:$A,0),MATCH(AG$1,人口源表!$1:$1,0))-INDEX(城镇人口!$1:$1048576,MATCH($B118,城镇人口!$B:$B,0),MATCH(AG$1,城镇人口!$1:$1,0))</f>
        <v>596343.90748637728</v>
      </c>
      <c r="AH118" s="40">
        <f>INDEX(人口源表!$1:$1048576,MATCH($B118,人口源表!$A:$A,0),MATCH(AH$1,人口源表!$1:$1,0))-INDEX(城镇人口!$1:$1048576,MATCH($B118,城镇人口!$B:$B,0),MATCH(AH$1,城镇人口!$1:$1,0))</f>
        <v>585717.71810517693</v>
      </c>
      <c r="AI118" s="40">
        <f>INDEX(人口源表!$1:$1048576,MATCH($B118,人口源表!$A:$A,0),MATCH(AI$1,人口源表!$1:$1,0))-INDEX(城镇人口!$1:$1048576,MATCH($B118,城镇人口!$B:$B,0),MATCH(AI$1,城镇人口!$1:$1,0))</f>
        <v>575010.24992547091</v>
      </c>
      <c r="AJ118" s="40">
        <f>INDEX(人口源表!$1:$1048576,MATCH($B118,人口源表!$A:$A,0),MATCH(AJ$1,人口源表!$1:$1,0))-INDEX(城镇人口!$1:$1048576,MATCH($B118,城镇人口!$B:$B,0),MATCH(AJ$1,城镇人口!$1:$1,0))</f>
        <v>564248.58592875837</v>
      </c>
      <c r="AK118" s="40">
        <f>INDEX(人口源表!$1:$1048576,MATCH($B118,人口源表!$A:$A,0),MATCH(AK$1,人口源表!$1:$1,0))-INDEX(城镇人口!$1:$1048576,MATCH($B118,城镇人口!$B:$B,0),MATCH(AK$1,城镇人口!$1:$1,0))</f>
        <v>553459.27107180725</v>
      </c>
      <c r="AL118" s="40">
        <f>INDEX(人口源表!$1:$1048576,MATCH($B118,人口源表!$A:$A,0),MATCH(AL$1,人口源表!$1:$1,0))-INDEX(城镇人口!$1:$1048576,MATCH($B118,城镇人口!$B:$B,0),MATCH(AL$1,城镇人口!$1:$1,0))</f>
        <v>542670.35531792347</v>
      </c>
      <c r="AM118" s="40">
        <f>INDEX(人口源表!$1:$1048576,MATCH($B118,人口源表!$A:$A,0),MATCH(AM$1,人口源表!$1:$1,0))-INDEX(城镇人口!$1:$1048576,MATCH($B118,城镇人口!$B:$B,0),MATCH(AM$1,城镇人口!$1:$1,0))</f>
        <v>531909.16888989904</v>
      </c>
      <c r="AN118" s="40">
        <f>INDEX(人口源表!$1:$1048576,MATCH($B118,人口源表!$A:$A,0),MATCH(AN$1,人口源表!$1:$1,0))-INDEX(城镇人口!$1:$1048576,MATCH($B118,城镇人口!$B:$B,0),MATCH(AN$1,城镇人口!$1:$1,0))</f>
        <v>521203.63483056217</v>
      </c>
      <c r="AO118" s="40">
        <f>INDEX(人口源表!$1:$1048576,MATCH($B118,人口源表!$A:$A,0),MATCH(AO$1,人口源表!$1:$1,0))-INDEX(城镇人口!$1:$1048576,MATCH($B118,城镇人口!$B:$B,0),MATCH(AO$1,城镇人口!$1:$1,0))</f>
        <v>510581.91815671185</v>
      </c>
      <c r="AP118" s="40">
        <f>INDEX(人口源表!$1:$1048576,MATCH($B118,人口源表!$A:$A,0),MATCH(AP$1,人口源表!$1:$1,0))-INDEX(城镇人口!$1:$1048576,MATCH($B118,城镇人口!$B:$B,0),MATCH(AP$1,城镇人口!$1:$1,0))</f>
        <v>500071.87157042325</v>
      </c>
      <c r="AQ118" s="40">
        <f>INDEX(人口源表!$1:$1048576,MATCH($B118,人口源表!$A:$A,0),MATCH(AQ$1,人口源表!$1:$1,0))-INDEX(城镇人口!$1:$1048576,MATCH($B118,城镇人口!$B:$B,0),MATCH(AQ$1,城镇人口!$1:$1,0))</f>
        <v>489701.5986184543</v>
      </c>
      <c r="AR118" s="40">
        <f>INDEX(人口源表!$1:$1048576,MATCH($B118,人口源表!$A:$A,0),MATCH(AR$1,人口源表!$1:$1,0))-INDEX(城镇人口!$1:$1048576,MATCH($B118,城镇人口!$B:$B,0),MATCH(AR$1,城镇人口!$1:$1,0))</f>
        <v>479498.46667823312</v>
      </c>
      <c r="AS118" s="40">
        <f>INDEX(人口源表!$1:$1048576,MATCH($B118,人口源表!$A:$A,0),MATCH(AS$1,人口源表!$1:$1,0))-INDEX(城镇人口!$1:$1048576,MATCH($B118,城镇人口!$B:$B,0),MATCH(AS$1,城镇人口!$1:$1,0))</f>
        <v>469489.87574072415</v>
      </c>
      <c r="AT118" s="40">
        <f>INDEX(人口源表!$1:$1048576,MATCH($B118,人口源表!$A:$A,0),MATCH(AT$1,人口源表!$1:$1,0))-INDEX(城镇人口!$1:$1048576,MATCH($B118,城镇人口!$B:$B,0),MATCH(AT$1,城镇人口!$1:$1,0))</f>
        <v>459702.70827987441</v>
      </c>
      <c r="AU118" s="40">
        <f>INDEX(人口源表!$1:$1048576,MATCH($B118,人口源表!$A:$A,0),MATCH(AU$1,人口源表!$1:$1,0))-INDEX(城镇人口!$1:$1048576,MATCH($B118,城镇人口!$B:$B,0),MATCH(AU$1,城镇人口!$1:$1,0))</f>
        <v>450162.81350068282</v>
      </c>
      <c r="AV118" s="40">
        <f>INDEX(人口源表!$1:$1048576,MATCH($B118,人口源表!$A:$A,0),MATCH(AV$1,人口源表!$1:$1,0))-INDEX(城镇人口!$1:$1048576,MATCH($B118,城镇人口!$B:$B,0),MATCH(AV$1,城镇人口!$1:$1,0))</f>
        <v>440896.34263566113</v>
      </c>
    </row>
    <row r="119" spans="1:48" x14ac:dyDescent="0.15">
      <c r="A119" s="4" t="s">
        <v>868</v>
      </c>
      <c r="B119" s="4" t="s">
        <v>260</v>
      </c>
      <c r="C119" s="34">
        <f>VLOOKUP(B119,'[1]2016省城人口总结（根）'!B:C,2,FALSE)/100</f>
        <v>0.69140000000000001</v>
      </c>
      <c r="D119" s="40">
        <f>INDEX(人口源表!$1:$1048576,MATCH($B119,人口源表!$A:$A,0),MATCH(D$1,人口源表!$1:$1,0))-INDEX(城镇人口!$1:$1048576,MATCH($B119,城镇人口!$B:$B,0),MATCH(D$1,城镇人口!$1:$1,0))</f>
        <v>2673244.7921063695</v>
      </c>
      <c r="E119" s="40">
        <f>INDEX(人口源表!$1:$1048576,MATCH($B119,人口源表!$A:$A,0),MATCH(E$1,人口源表!$1:$1,0))-INDEX(城镇人口!$1:$1048576,MATCH($B119,城镇人口!$B:$B,0),MATCH(E$1,城镇人口!$1:$1,0))</f>
        <v>2594389.7672875868</v>
      </c>
      <c r="F119" s="40">
        <f>INDEX(人口源表!$1:$1048576,MATCH($B119,人口源表!$A:$A,0),MATCH(F$1,人口源表!$1:$1,0))-INDEX(城镇人口!$1:$1048576,MATCH($B119,城镇人口!$B:$B,0),MATCH(F$1,城镇人口!$1:$1,0))</f>
        <v>2510649.2992776725</v>
      </c>
      <c r="G119" s="40">
        <f>INDEX(人口源表!$1:$1048576,MATCH($B119,人口源表!$A:$A,0),MATCH(G$1,人口源表!$1:$1,0))-INDEX(城镇人口!$1:$1048576,MATCH($B119,城镇人口!$B:$B,0),MATCH(G$1,城镇人口!$1:$1,0))</f>
        <v>2365606.1527083768</v>
      </c>
      <c r="H119" s="40">
        <f>INDEX(人口源表!$1:$1048576,MATCH($B119,人口源表!$A:$A,0),MATCH(H$1,人口源表!$1:$1,0))-INDEX(城镇人口!$1:$1048576,MATCH($B119,城镇人口!$B:$B,0),MATCH(H$1,城镇人口!$1:$1,0))</f>
        <v>2286182.0705985511</v>
      </c>
      <c r="I119" s="40">
        <f>INDEX(人口源表!$1:$1048576,MATCH($B119,人口源表!$A:$A,0),MATCH(I$1,人口源表!$1:$1,0))-INDEX(城镇人口!$1:$1048576,MATCH($B119,城镇人口!$B:$B,0),MATCH(I$1,城镇人口!$1:$1,0))</f>
        <v>2245796.2858690377</v>
      </c>
      <c r="J119" s="40">
        <f>INDEX(人口源表!$1:$1048576,MATCH($B119,人口源表!$A:$A,0),MATCH(J$1,人口源表!$1:$1,0))-INDEX(城镇人口!$1:$1048576,MATCH($B119,城镇人口!$B:$B,0),MATCH(J$1,城镇人口!$1:$1,0))</f>
        <v>2200980.9166544769</v>
      </c>
      <c r="K119" s="40">
        <f>INDEX(人口源表!$1:$1048576,MATCH($B119,人口源表!$A:$A,0),MATCH(K$1,人口源表!$1:$1,0))-INDEX(城镇人口!$1:$1048576,MATCH($B119,城镇人口!$B:$B,0),MATCH(K$1,城镇人口!$1:$1,0))</f>
        <v>2152049.9728918578</v>
      </c>
      <c r="L119" s="40">
        <f>INDEX(人口源表!$1:$1048576,MATCH($B119,人口源表!$A:$A,0),MATCH(L$1,人口源表!$1:$1,0))-INDEX(城镇人口!$1:$1048576,MATCH($B119,城镇人口!$B:$B,0),MATCH(L$1,城镇人口!$1:$1,0))</f>
        <v>2099301.1501845252</v>
      </c>
      <c r="M119" s="40">
        <f>INDEX(人口源表!$1:$1048576,MATCH($B119,人口源表!$A:$A,0),MATCH(M$1,人口源表!$1:$1,0))-INDEX(城镇人口!$1:$1048576,MATCH($B119,城镇人口!$B:$B,0),MATCH(M$1,城镇人口!$1:$1,0))</f>
        <v>2043015.4750554655</v>
      </c>
      <c r="N119" s="40">
        <f>INDEX(人口源表!$1:$1048576,MATCH($B119,人口源表!$A:$A,0),MATCH(N$1,人口源表!$1:$1,0))-INDEX(城镇人口!$1:$1048576,MATCH($B119,城镇人口!$B:$B,0),MATCH(N$1,城镇人口!$1:$1,0))</f>
        <v>1983457.3174457839</v>
      </c>
      <c r="O119" s="40">
        <f>INDEX(人口源表!$1:$1048576,MATCH($B119,人口源表!$A:$A,0),MATCH(O$1,人口源表!$1:$1,0))-INDEX(城镇人口!$1:$1048576,MATCH($B119,城镇人口!$B:$B,0),MATCH(O$1,城镇人口!$1:$1,0))</f>
        <v>1920876.1695925985</v>
      </c>
      <c r="P119" s="40">
        <f>INDEX(人口源表!$1:$1048576,MATCH($B119,人口源表!$A:$A,0),MATCH(P$1,人口源表!$1:$1,0))-INDEX(城镇人口!$1:$1048576,MATCH($B119,城镇人口!$B:$B,0),MATCH(P$1,城镇人口!$1:$1,0))</f>
        <v>1855505.5708390595</v>
      </c>
      <c r="Q119" s="40">
        <f>INDEX(人口源表!$1:$1048576,MATCH($B119,人口源表!$A:$A,0),MATCH(Q$1,人口源表!$1:$1,0))-INDEX(城镇人口!$1:$1048576,MATCH($B119,城镇人口!$B:$B,0),MATCH(Q$1,城镇人口!$1:$1,0))</f>
        <v>1787564.8648112593</v>
      </c>
      <c r="R119" s="40">
        <f>INDEX(人口源表!$1:$1048576,MATCH($B119,人口源表!$A:$A,0),MATCH(R$1,人口源表!$1:$1,0))-INDEX(城镇人口!$1:$1048576,MATCH($B119,城镇人口!$B:$B,0),MATCH(R$1,城镇人口!$1:$1,0))</f>
        <v>1717259.0399652114</v>
      </c>
      <c r="S119" s="40">
        <f>INDEX(人口源表!$1:$1048576,MATCH($B119,人口源表!$A:$A,0),MATCH(S$1,人口源表!$1:$1,0))-INDEX(城镇人口!$1:$1048576,MATCH($B119,城镇人口!$B:$B,0),MATCH(S$1,城镇人口!$1:$1,0))</f>
        <v>1683223.353701029</v>
      </c>
      <c r="T119" s="40">
        <f>INDEX(人口源表!$1:$1048576,MATCH($B119,人口源表!$A:$A,0),MATCH(T$1,人口源表!$1:$1,0))-INDEX(城镇人口!$1:$1048576,MATCH($B119,城镇人口!$B:$B,0),MATCH(T$1,城镇人口!$1:$1,0))</f>
        <v>1647925.496713737</v>
      </c>
      <c r="U119" s="40">
        <f>INDEX(人口源表!$1:$1048576,MATCH($B119,人口源表!$A:$A,0),MATCH(U$1,人口源表!$1:$1,0))-INDEX(城镇人口!$1:$1048576,MATCH($B119,城镇人口!$B:$B,0),MATCH(U$1,城镇人口!$1:$1,0))</f>
        <v>1611483.1898142649</v>
      </c>
      <c r="V119" s="40">
        <f>INDEX(人口源表!$1:$1048576,MATCH($B119,人口源表!$A:$A,0),MATCH(V$1,人口源表!$1:$1,0))-INDEX(城镇人口!$1:$1048576,MATCH($B119,城镇人口!$B:$B,0),MATCH(V$1,城镇人口!$1:$1,0))</f>
        <v>1574005.7545711771</v>
      </c>
      <c r="W119" s="40">
        <f>INDEX(人口源表!$1:$1048576,MATCH($B119,人口源表!$A:$A,0),MATCH(W$1,人口源表!$1:$1,0))-INDEX(城镇人口!$1:$1048576,MATCH($B119,城镇人口!$B:$B,0),MATCH(W$1,城镇人口!$1:$1,0))</f>
        <v>1535594.6265411759</v>
      </c>
      <c r="X119" s="40">
        <f>INDEX(人口源表!$1:$1048576,MATCH($B119,人口源表!$A:$A,0),MATCH(X$1,人口源表!$1:$1,0))-INDEX(城镇人口!$1:$1048576,MATCH($B119,城镇人口!$B:$B,0),MATCH(X$1,城镇人口!$1:$1,0))</f>
        <v>1496343.5326853236</v>
      </c>
      <c r="Y119" s="40">
        <f>INDEX(人口源表!$1:$1048576,MATCH($B119,人口源表!$A:$A,0),MATCH(Y$1,人口源表!$1:$1,0))-INDEX(城镇人口!$1:$1048576,MATCH($B119,城镇人口!$B:$B,0),MATCH(Y$1,城镇人口!$1:$1,0))</f>
        <v>1456339.0072201146</v>
      </c>
      <c r="Z119" s="40">
        <f>INDEX(人口源表!$1:$1048576,MATCH($B119,人口源表!$A:$A,0),MATCH(Z$1,人口源表!$1:$1,0))-INDEX(城镇人口!$1:$1048576,MATCH($B119,城镇人口!$B:$B,0),MATCH(Z$1,城镇人口!$1:$1,0))</f>
        <v>1415660.7381067816</v>
      </c>
      <c r="AA119" s="40">
        <f>INDEX(人口源表!$1:$1048576,MATCH($B119,人口源表!$A:$A,0),MATCH(AA$1,人口源表!$1:$1,0))-INDEX(城镇人口!$1:$1048576,MATCH($B119,城镇人口!$B:$B,0),MATCH(AA$1,城镇人口!$1:$1,0))</f>
        <v>1374381.48268204</v>
      </c>
      <c r="AB119" s="40">
        <f>INDEX(人口源表!$1:$1048576,MATCH($B119,人口源表!$A:$A,0),MATCH(AB$1,人口源表!$1:$1,0))-INDEX(城镇人口!$1:$1048576,MATCH($B119,城镇人口!$B:$B,0),MATCH(AB$1,城镇人口!$1:$1,0))</f>
        <v>1332568.053904946</v>
      </c>
      <c r="AC119" s="40">
        <f>INDEX(人口源表!$1:$1048576,MATCH($B119,人口源表!$A:$A,0),MATCH(AC$1,人口源表!$1:$1,0))-INDEX(城镇人口!$1:$1048576,MATCH($B119,城镇人口!$B:$B,0),MATCH(AC$1,城镇人口!$1:$1,0))</f>
        <v>1300238.0486560622</v>
      </c>
      <c r="AD119" s="40">
        <f>INDEX(人口源表!$1:$1048576,MATCH($B119,人口源表!$A:$A,0),MATCH(AD$1,人口源表!$1:$1,0))-INDEX(城镇人口!$1:$1048576,MATCH($B119,城镇人口!$B:$B,0),MATCH(AD$1,城镇人口!$1:$1,0))</f>
        <v>1267545.3392776977</v>
      </c>
      <c r="AE119" s="40">
        <f>INDEX(人口源表!$1:$1048576,MATCH($B119,人口源表!$A:$A,0),MATCH(AE$1,人口源表!$1:$1,0))-INDEX(城镇人口!$1:$1048576,MATCH($B119,城镇人口!$B:$B,0),MATCH(AE$1,城镇人口!$1:$1,0))</f>
        <v>1234533.3079151437</v>
      </c>
      <c r="AF119" s="40">
        <f>INDEX(人口源表!$1:$1048576,MATCH($B119,人口源表!$A:$A,0),MATCH(AF$1,人口源表!$1:$1,0))-INDEX(城镇人口!$1:$1048576,MATCH($B119,城镇人口!$B:$B,0),MATCH(AF$1,城镇人口!$1:$1,0))</f>
        <v>1201241.0302182809</v>
      </c>
      <c r="AG119" s="40">
        <f>INDEX(人口源表!$1:$1048576,MATCH($B119,人口源表!$A:$A,0),MATCH(AG$1,人口源表!$1:$1,0))-INDEX(城镇人口!$1:$1048576,MATCH($B119,城镇人口!$B:$B,0),MATCH(AG$1,城镇人口!$1:$1,0))</f>
        <v>1167703.7119001737</v>
      </c>
      <c r="AH119" s="40">
        <f>INDEX(人口源表!$1:$1048576,MATCH($B119,人口源表!$A:$A,0),MATCH(AH$1,人口源表!$1:$1,0))-INDEX(城镇人口!$1:$1048576,MATCH($B119,城镇人口!$B:$B,0),MATCH(AH$1,城镇人口!$1:$1,0))</f>
        <v>1133952.5013055578</v>
      </c>
      <c r="AI119" s="40">
        <f>INDEX(人口源表!$1:$1048576,MATCH($B119,人口源表!$A:$A,0),MATCH(AI$1,人口源表!$1:$1,0))-INDEX(城镇人口!$1:$1048576,MATCH($B119,城镇人口!$B:$B,0),MATCH(AI$1,城镇人口!$1:$1,0))</f>
        <v>1100015.9220730914</v>
      </c>
      <c r="AJ119" s="40">
        <f>INDEX(人口源表!$1:$1048576,MATCH($B119,人口源表!$A:$A,0),MATCH(AJ$1,人口源表!$1:$1,0))-INDEX(城镇人口!$1:$1048576,MATCH($B119,城镇人口!$B:$B,0),MATCH(AJ$1,城镇人口!$1:$1,0))</f>
        <v>1065918.9470155202</v>
      </c>
      <c r="AK119" s="40">
        <f>INDEX(人口源表!$1:$1048576,MATCH($B119,人口源表!$A:$A,0),MATCH(AK$1,人口源表!$1:$1,0))-INDEX(城镇人口!$1:$1048576,MATCH($B119,城镇人口!$B:$B,0),MATCH(AK$1,城镇人口!$1:$1,0))</f>
        <v>1031683.9485170254</v>
      </c>
      <c r="AL119" s="40">
        <f>INDEX(人口源表!$1:$1048576,MATCH($B119,人口源表!$A:$A,0),MATCH(AL$1,人口源表!$1:$1,0))-INDEX(城镇人口!$1:$1048576,MATCH($B119,城镇人口!$B:$B,0),MATCH(AL$1,城镇人口!$1:$1,0))</f>
        <v>997331.3364455821</v>
      </c>
      <c r="AM119" s="40">
        <f>INDEX(人口源表!$1:$1048576,MATCH($B119,人口源表!$A:$A,0),MATCH(AM$1,人口源表!$1:$1,0))-INDEX(城镇人口!$1:$1048576,MATCH($B119,城镇人口!$B:$B,0),MATCH(AM$1,城镇人口!$1:$1,0))</f>
        <v>962878.88065197133</v>
      </c>
      <c r="AN119" s="40">
        <f>INDEX(人口源表!$1:$1048576,MATCH($B119,人口源表!$A:$A,0),MATCH(AN$1,人口源表!$1:$1,0))-INDEX(城镇人口!$1:$1048576,MATCH($B119,城镇人口!$B:$B,0),MATCH(AN$1,城镇人口!$1:$1,0))</f>
        <v>928343.14716113545</v>
      </c>
      <c r="AO119" s="40">
        <f>INDEX(人口源表!$1:$1048576,MATCH($B119,人口源表!$A:$A,0),MATCH(AO$1,人口源表!$1:$1,0))-INDEX(城镇人口!$1:$1048576,MATCH($B119,城镇人口!$B:$B,0),MATCH(AO$1,城镇人口!$1:$1,0))</f>
        <v>893739.16613439843</v>
      </c>
      <c r="AP119" s="40">
        <f>INDEX(人口源表!$1:$1048576,MATCH($B119,人口源表!$A:$A,0),MATCH(AP$1,人口源表!$1:$1,0))-INDEX(城镇人口!$1:$1048576,MATCH($B119,城镇人口!$B:$B,0),MATCH(AP$1,城镇人口!$1:$1,0))</f>
        <v>859080.69867694285</v>
      </c>
      <c r="AQ119" s="40">
        <f>INDEX(人口源表!$1:$1048576,MATCH($B119,人口源表!$A:$A,0),MATCH(AQ$1,人口源表!$1:$1,0))-INDEX(城镇人口!$1:$1048576,MATCH($B119,城镇人口!$B:$B,0),MATCH(AQ$1,城镇人口!$1:$1,0))</f>
        <v>824381.25855735224</v>
      </c>
      <c r="AR119" s="40">
        <f>INDEX(人口源表!$1:$1048576,MATCH($B119,人口源表!$A:$A,0),MATCH(AR$1,人口源表!$1:$1,0))-INDEX(城镇人口!$1:$1048576,MATCH($B119,城镇人口!$B:$B,0),MATCH(AR$1,城镇人口!$1:$1,0))</f>
        <v>789653.67629360408</v>
      </c>
      <c r="AS119" s="40">
        <f>INDEX(人口源表!$1:$1048576,MATCH($B119,人口源表!$A:$A,0),MATCH(AS$1,人口源表!$1:$1,0))-INDEX(城镇人口!$1:$1048576,MATCH($B119,城镇人口!$B:$B,0),MATCH(AS$1,城镇人口!$1:$1,0))</f>
        <v>754910.84445317648</v>
      </c>
      <c r="AT119" s="40">
        <f>INDEX(人口源表!$1:$1048576,MATCH($B119,人口源表!$A:$A,0),MATCH(AT$1,人口源表!$1:$1,0))-INDEX(城镇人口!$1:$1048576,MATCH($B119,城镇人口!$B:$B,0),MATCH(AT$1,城镇人口!$1:$1,0))</f>
        <v>720166.06075601932</v>
      </c>
      <c r="AU119" s="40">
        <f>INDEX(人口源表!$1:$1048576,MATCH($B119,人口源表!$A:$A,0),MATCH(AU$1,人口源表!$1:$1,0))-INDEX(城镇人口!$1:$1048576,MATCH($B119,城镇人口!$B:$B,0),MATCH(AU$1,城镇人口!$1:$1,0))</f>
        <v>685433.37499909475</v>
      </c>
      <c r="AV119" s="40">
        <f>INDEX(人口源表!$1:$1048576,MATCH($B119,人口源表!$A:$A,0),MATCH(AV$1,人口源表!$1:$1,0))-INDEX(城镇人口!$1:$1048576,MATCH($B119,城镇人口!$B:$B,0),MATCH(AV$1,城镇人口!$1:$1,0))</f>
        <v>650727.79176447541</v>
      </c>
    </row>
    <row r="120" spans="1:48" x14ac:dyDescent="0.15">
      <c r="A120" s="4" t="s">
        <v>868</v>
      </c>
      <c r="B120" s="4" t="s">
        <v>262</v>
      </c>
      <c r="C120" s="34">
        <f>VLOOKUP(B120,'[1]2016省城人口总结（根）'!B:C,2,FALSE)/100</f>
        <v>0.65959999999999996</v>
      </c>
      <c r="D120" s="40">
        <f>INDEX(人口源表!$1:$1048576,MATCH($B120,人口源表!$A:$A,0),MATCH(D$1,人口源表!$1:$1,0))-INDEX(城镇人口!$1:$1048576,MATCH($B120,城镇人口!$B:$B,0),MATCH(D$1,城镇人口!$1:$1,0))</f>
        <v>1709986.0446470613</v>
      </c>
      <c r="E120" s="40">
        <f>INDEX(人口源表!$1:$1048576,MATCH($B120,人口源表!$A:$A,0),MATCH(E$1,人口源表!$1:$1,0))-INDEX(城镇人口!$1:$1048576,MATCH($B120,城镇人口!$B:$B,0),MATCH(E$1,城镇人口!$1:$1,0))</f>
        <v>1662904.7138997549</v>
      </c>
      <c r="F120" s="40">
        <f>INDEX(人口源表!$1:$1048576,MATCH($B120,人口源表!$A:$A,0),MATCH(F$1,人口源表!$1:$1,0))-INDEX(城镇人口!$1:$1048576,MATCH($B120,城镇人口!$B:$B,0),MATCH(F$1,城镇人口!$1:$1,0))</f>
        <v>1613498.6531344326</v>
      </c>
      <c r="G120" s="40">
        <f>INDEX(人口源表!$1:$1048576,MATCH($B120,人口源表!$A:$A,0),MATCH(G$1,人口源表!$1:$1,0))-INDEX(城镇人口!$1:$1048576,MATCH($B120,城镇人口!$B:$B,0),MATCH(G$1,城镇人口!$1:$1,0))</f>
        <v>1536305.3729233947</v>
      </c>
      <c r="H120" s="40">
        <f>INDEX(人口源表!$1:$1048576,MATCH($B120,人口源表!$A:$A,0),MATCH(H$1,人口源表!$1:$1,0))-INDEX(城镇人口!$1:$1048576,MATCH($B120,城镇人口!$B:$B,0),MATCH(H$1,城镇人口!$1:$1,0))</f>
        <v>1487619.6904903371</v>
      </c>
      <c r="I120" s="40">
        <f>INDEX(人口源表!$1:$1048576,MATCH($B120,人口源表!$A:$A,0),MATCH(I$1,人口源表!$1:$1,0))-INDEX(城镇人口!$1:$1048576,MATCH($B120,城镇人口!$B:$B,0),MATCH(I$1,城镇人口!$1:$1,0))</f>
        <v>1461495.7281441558</v>
      </c>
      <c r="J120" s="40">
        <f>INDEX(人口源表!$1:$1048576,MATCH($B120,人口源表!$A:$A,0),MATCH(J$1,人口源表!$1:$1,0))-INDEX(城镇人口!$1:$1048576,MATCH($B120,城镇人口!$B:$B,0),MATCH(J$1,城镇人口!$1:$1,0))</f>
        <v>1433797.8034537351</v>
      </c>
      <c r="K120" s="40">
        <f>INDEX(人口源表!$1:$1048576,MATCH($B120,人口源表!$A:$A,0),MATCH(K$1,人口源表!$1:$1,0))-INDEX(城镇人口!$1:$1048576,MATCH($B120,城镇人口!$B:$B,0),MATCH(K$1,城镇人口!$1:$1,0))</f>
        <v>1404567.1484571099</v>
      </c>
      <c r="L120" s="40">
        <f>INDEX(人口源表!$1:$1048576,MATCH($B120,人口源表!$A:$A,0),MATCH(L$1,人口源表!$1:$1,0))-INDEX(城镇人口!$1:$1048576,MATCH($B120,城镇人口!$B:$B,0),MATCH(L$1,城镇人口!$1:$1,0))</f>
        <v>1373847.6564449687</v>
      </c>
      <c r="M120" s="40">
        <f>INDEX(人口源表!$1:$1048576,MATCH($B120,人口源表!$A:$A,0),MATCH(M$1,人口源表!$1:$1,0))-INDEX(城镇人口!$1:$1048576,MATCH($B120,城镇人口!$B:$B,0),MATCH(M$1,城镇人口!$1:$1,0))</f>
        <v>1341686.8006691248</v>
      </c>
      <c r="N120" s="40">
        <f>INDEX(人口源表!$1:$1048576,MATCH($B120,人口源表!$A:$A,0),MATCH(N$1,人口源表!$1:$1,0))-INDEX(城镇人口!$1:$1048576,MATCH($B120,城镇人口!$B:$B,0),MATCH(N$1,城镇人口!$1:$1,0))</f>
        <v>1308135.1164837945</v>
      </c>
      <c r="O120" s="40">
        <f>INDEX(人口源表!$1:$1048576,MATCH($B120,人口源表!$A:$A,0),MATCH(O$1,人口源表!$1:$1,0))-INDEX(城镇人口!$1:$1048576,MATCH($B120,城镇人口!$B:$B,0),MATCH(O$1,城镇人口!$1:$1,0))</f>
        <v>1273246.2069506417</v>
      </c>
      <c r="P120" s="40">
        <f>INDEX(人口源表!$1:$1048576,MATCH($B120,人口源表!$A:$A,0),MATCH(P$1,人口源表!$1:$1,0))-INDEX(城镇人口!$1:$1048576,MATCH($B120,城镇人口!$B:$B,0),MATCH(P$1,城镇人口!$1:$1,0))</f>
        <v>1237075.7520268466</v>
      </c>
      <c r="Q120" s="40">
        <f>INDEX(人口源表!$1:$1048576,MATCH($B120,人口源表!$A:$A,0),MATCH(Q$1,人口源表!$1:$1,0))-INDEX(城镇人口!$1:$1048576,MATCH($B120,城镇人口!$B:$B,0),MATCH(Q$1,城镇人口!$1:$1,0))</f>
        <v>1199682.2442547269</v>
      </c>
      <c r="R120" s="40">
        <f>INDEX(人口源表!$1:$1048576,MATCH($B120,人口源表!$A:$A,0),MATCH(R$1,人口源表!$1:$1,0))-INDEX(城镇人口!$1:$1048576,MATCH($B120,城镇人口!$B:$B,0),MATCH(R$1,城镇人口!$1:$1,0))</f>
        <v>1161125.7694358234</v>
      </c>
      <c r="S120" s="40">
        <f>INDEX(人口源表!$1:$1048576,MATCH($B120,人口源表!$A:$A,0),MATCH(S$1,人口源表!$1:$1,0))-INDEX(城镇人口!$1:$1048576,MATCH($B120,城镇人口!$B:$B,0),MATCH(S$1,城镇人口!$1:$1,0))</f>
        <v>1142013.8371176994</v>
      </c>
      <c r="T120" s="40">
        <f>INDEX(人口源表!$1:$1048576,MATCH($B120,人口源表!$A:$A,0),MATCH(T$1,人口源表!$1:$1,0))-INDEX(城镇人口!$1:$1048576,MATCH($B120,城镇人口!$B:$B,0),MATCH(T$1,城镇人口!$1:$1,0))</f>
        <v>1122203.8306340193</v>
      </c>
      <c r="U120" s="40">
        <f>INDEX(人口源表!$1:$1048576,MATCH($B120,人口源表!$A:$A,0),MATCH(U$1,人口源表!$1:$1,0))-INDEX(城镇人口!$1:$1048576,MATCH($B120,城镇人口!$B:$B,0),MATCH(U$1,城镇人口!$1:$1,0))</f>
        <v>1101735.317006493</v>
      </c>
      <c r="V120" s="40">
        <f>INDEX(人口源表!$1:$1048576,MATCH($B120,人口源表!$A:$A,0),MATCH(V$1,人口源表!$1:$1,0))-INDEX(城镇人口!$1:$1048576,MATCH($B120,城镇人口!$B:$B,0),MATCH(V$1,城镇人口!$1:$1,0))</f>
        <v>1080648.2043647198</v>
      </c>
      <c r="W120" s="40">
        <f>INDEX(人口源表!$1:$1048576,MATCH($B120,人口源表!$A:$A,0),MATCH(W$1,人口源表!$1:$1,0))-INDEX(城镇人口!$1:$1048576,MATCH($B120,城镇人口!$B:$B,0),MATCH(W$1,城镇人口!$1:$1,0))</f>
        <v>1058984.0611658432</v>
      </c>
      <c r="X120" s="40">
        <f>INDEX(人口源表!$1:$1048576,MATCH($B120,人口源表!$A:$A,0),MATCH(X$1,人口源表!$1:$1,0))-INDEX(城镇人口!$1:$1048576,MATCH($B120,城镇人口!$B:$B,0),MATCH(X$1,城镇人口!$1:$1,0))</f>
        <v>1036784.3135311604</v>
      </c>
      <c r="Y120" s="40">
        <f>INDEX(人口源表!$1:$1048576,MATCH($B120,人口源表!$A:$A,0),MATCH(Y$1,人口源表!$1:$1,0))-INDEX(城镇人口!$1:$1048576,MATCH($B120,城镇人口!$B:$B,0),MATCH(Y$1,城镇人口!$1:$1,0))</f>
        <v>1014091.3316720016</v>
      </c>
      <c r="Z120" s="40">
        <f>INDEX(人口源表!$1:$1048576,MATCH($B120,人口源表!$A:$A,0),MATCH(Z$1,人口源表!$1:$1,0))-INDEX(城镇人口!$1:$1048576,MATCH($B120,城镇人口!$B:$B,0),MATCH(Z$1,城镇人口!$1:$1,0))</f>
        <v>990947.85960403644</v>
      </c>
      <c r="AA120" s="40">
        <f>INDEX(人口源表!$1:$1048576,MATCH($B120,人口源表!$A:$A,0),MATCH(AA$1,人口源表!$1:$1,0))-INDEX(城镇人口!$1:$1048576,MATCH($B120,城镇人口!$B:$B,0),MATCH(AA$1,城镇人口!$1:$1,0))</f>
        <v>967397.04492809623</v>
      </c>
      <c r="AB120" s="40">
        <f>INDEX(人口源表!$1:$1048576,MATCH($B120,人口源表!$A:$A,0),MATCH(AB$1,人口源表!$1:$1,0))-INDEX(城镇人口!$1:$1048576,MATCH($B120,城镇人口!$B:$B,0),MATCH(AB$1,城镇人口!$1:$1,0))</f>
        <v>943481.5385437943</v>
      </c>
      <c r="AC120" s="40">
        <f>INDEX(人口源表!$1:$1048576,MATCH($B120,人口源表!$A:$A,0),MATCH(AC$1,人口源表!$1:$1,0))-INDEX(城镇人口!$1:$1048576,MATCH($B120,城镇人口!$B:$B,0),MATCH(AC$1,城镇人口!$1:$1,0))</f>
        <v>924489.90985948592</v>
      </c>
      <c r="AD120" s="40">
        <f>INDEX(人口源表!$1:$1048576,MATCH($B120,人口源表!$A:$A,0),MATCH(AD$1,人口源表!$1:$1,0))-INDEX(城镇人口!$1:$1048576,MATCH($B120,城镇人口!$B:$B,0),MATCH(AD$1,城镇人口!$1:$1,0))</f>
        <v>905229.03701988887</v>
      </c>
      <c r="AE120" s="40">
        <f>INDEX(人口源表!$1:$1048576,MATCH($B120,人口源表!$A:$A,0),MATCH(AE$1,人口源表!$1:$1,0))-INDEX(城镇人口!$1:$1048576,MATCH($B120,城镇人口!$B:$B,0),MATCH(AE$1,城镇人口!$1:$1,0))</f>
        <v>885735.97562841512</v>
      </c>
      <c r="AF120" s="40">
        <f>INDEX(人口源表!$1:$1048576,MATCH($B120,人口源表!$A:$A,0),MATCH(AF$1,人口源表!$1:$1,0))-INDEX(城镇人口!$1:$1048576,MATCH($B120,城镇人口!$B:$B,0),MATCH(AF$1,城镇人口!$1:$1,0))</f>
        <v>866047.44254010543</v>
      </c>
      <c r="AG120" s="40">
        <f>INDEX(人口源表!$1:$1048576,MATCH($B120,人口源表!$A:$A,0),MATCH(AG$1,人口源表!$1:$1,0))-INDEX(城镇人口!$1:$1048576,MATCH($B120,城镇人口!$B:$B,0),MATCH(AG$1,城镇人口!$1:$1,0))</f>
        <v>846200.03889102023</v>
      </c>
      <c r="AH120" s="40">
        <f>INDEX(人口源表!$1:$1048576,MATCH($B120,人口源表!$A:$A,0),MATCH(AH$1,人口源表!$1:$1,0))-INDEX(城镇人口!$1:$1048576,MATCH($B120,城镇人口!$B:$B,0),MATCH(AH$1,城镇人口!$1:$1,0))</f>
        <v>826229.94831360783</v>
      </c>
      <c r="AI120" s="40">
        <f>INDEX(人口源表!$1:$1048576,MATCH($B120,人口源表!$A:$A,0),MATCH(AI$1,人口源表!$1:$1,0))-INDEX(城镇人口!$1:$1048576,MATCH($B120,城镇人口!$B:$B,0),MATCH(AI$1,城镇人口!$1:$1,0))</f>
        <v>806172.49377979431</v>
      </c>
      <c r="AJ120" s="40">
        <f>INDEX(人口源表!$1:$1048576,MATCH($B120,人口源表!$A:$A,0),MATCH(AJ$1,人口源表!$1:$1,0))-INDEX(城镇人口!$1:$1048576,MATCH($B120,城镇人口!$B:$B,0),MATCH(AJ$1,城镇人口!$1:$1,0))</f>
        <v>786062.82053220831</v>
      </c>
      <c r="AK120" s="40">
        <f>INDEX(人口源表!$1:$1048576,MATCH($B120,人口源表!$A:$A,0),MATCH(AK$1,人口源表!$1:$1,0))-INDEX(城镇人口!$1:$1048576,MATCH($B120,城镇人口!$B:$B,0),MATCH(AK$1,城镇人口!$1:$1,0))</f>
        <v>765934.80560500734</v>
      </c>
      <c r="AL120" s="40">
        <f>INDEX(人口源表!$1:$1048576,MATCH($B120,人口源表!$A:$A,0),MATCH(AL$1,人口源表!$1:$1,0))-INDEX(城镇人口!$1:$1048576,MATCH($B120,城镇人口!$B:$B,0),MATCH(AL$1,城镇人口!$1:$1,0))</f>
        <v>745821.87144179549</v>
      </c>
      <c r="AM120" s="40">
        <f>INDEX(人口源表!$1:$1048576,MATCH($B120,人口源表!$A:$A,0),MATCH(AM$1,人口源表!$1:$1,0))-INDEX(城镇人口!$1:$1048576,MATCH($B120,城镇人口!$B:$B,0),MATCH(AM$1,城镇人口!$1:$1,0))</f>
        <v>725756.07672807667</v>
      </c>
      <c r="AN120" s="40">
        <f>INDEX(人口源表!$1:$1048576,MATCH($B120,人口源表!$A:$A,0),MATCH(AN$1,人口源表!$1:$1,0))-INDEX(城镇人口!$1:$1048576,MATCH($B120,城镇人口!$B:$B,0),MATCH(AN$1,城镇人口!$1:$1,0))</f>
        <v>705768.30160965584</v>
      </c>
      <c r="AO120" s="40">
        <f>INDEX(人口源表!$1:$1048576,MATCH($B120,人口源表!$A:$A,0),MATCH(AO$1,人口源表!$1:$1,0))-INDEX(城镇人口!$1:$1048576,MATCH($B120,城镇人口!$B:$B,0),MATCH(AO$1,城镇人口!$1:$1,0))</f>
        <v>685888.25347859878</v>
      </c>
      <c r="AP120" s="40">
        <f>INDEX(人口源表!$1:$1048576,MATCH($B120,人口源表!$A:$A,0),MATCH(AP$1,人口源表!$1:$1,0))-INDEX(城镇人口!$1:$1048576,MATCH($B120,城镇人口!$B:$B,0),MATCH(AP$1,城镇人口!$1:$1,0))</f>
        <v>666144.04282116424</v>
      </c>
      <c r="AQ120" s="40">
        <f>INDEX(人口源表!$1:$1048576,MATCH($B120,人口源表!$A:$A,0),MATCH(AQ$1,人口源表!$1:$1,0))-INDEX(城镇人口!$1:$1048576,MATCH($B120,城镇人口!$B:$B,0),MATCH(AQ$1,城镇人口!$1:$1,0))</f>
        <v>646562.32886788435</v>
      </c>
      <c r="AR120" s="40">
        <f>INDEX(人口源表!$1:$1048576,MATCH($B120,人口源表!$A:$A,0),MATCH(AR$1,人口源表!$1:$1,0))-INDEX(城镇人口!$1:$1048576,MATCH($B120,城镇人口!$B:$B,0),MATCH(AR$1,城镇人口!$1:$1,0))</f>
        <v>627167.77563720196</v>
      </c>
      <c r="AS120" s="40">
        <f>INDEX(人口源表!$1:$1048576,MATCH($B120,人口源表!$A:$A,0),MATCH(AS$1,人口源表!$1:$1,0))-INDEX(城镇人口!$1:$1048576,MATCH($B120,城镇人口!$B:$B,0),MATCH(AS$1,城镇人口!$1:$1,0))</f>
        <v>607983.45116033871</v>
      </c>
      <c r="AT120" s="40">
        <f>INDEX(人口源表!$1:$1048576,MATCH($B120,人口源表!$A:$A,0),MATCH(AT$1,人口源表!$1:$1,0))-INDEX(城镇人口!$1:$1048576,MATCH($B120,城镇人口!$B:$B,0),MATCH(AT$1,城镇人口!$1:$1,0))</f>
        <v>589030.28382188221</v>
      </c>
      <c r="AU120" s="40">
        <f>INDEX(人口源表!$1:$1048576,MATCH($B120,人口源表!$A:$A,0),MATCH(AU$1,人口源表!$1:$1,0))-INDEX(城镇人口!$1:$1048576,MATCH($B120,城镇人口!$B:$B,0),MATCH(AU$1,城镇人口!$1:$1,0))</f>
        <v>570327.17604085431</v>
      </c>
      <c r="AV120" s="40">
        <f>INDEX(人口源表!$1:$1048576,MATCH($B120,人口源表!$A:$A,0),MATCH(AV$1,人口源表!$1:$1,0))-INDEX(城镇人口!$1:$1048576,MATCH($B120,城镇人口!$B:$B,0),MATCH(AV$1,城镇人口!$1:$1,0))</f>
        <v>551890.61031413916</v>
      </c>
    </row>
    <row r="121" spans="1:48" x14ac:dyDescent="0.15">
      <c r="A121" s="4" t="s">
        <v>868</v>
      </c>
      <c r="B121" s="4" t="s">
        <v>264</v>
      </c>
      <c r="C121" s="34">
        <f>VLOOKUP(B121,'[1]2016省城人口总结（根）'!B:C,2,FALSE)/100</f>
        <v>0.59599999999999997</v>
      </c>
      <c r="D121" s="40">
        <f>INDEX(人口源表!$1:$1048576,MATCH($B121,人口源表!$A:$A,0),MATCH(D$1,人口源表!$1:$1,0))-INDEX(城镇人口!$1:$1048576,MATCH($B121,城镇人口!$B:$B,0),MATCH(D$1,城镇人口!$1:$1,0))</f>
        <v>1097200.7230256796</v>
      </c>
      <c r="E121" s="40">
        <f>INDEX(人口源表!$1:$1048576,MATCH($B121,人口源表!$A:$A,0),MATCH(E$1,人口源表!$1:$1,0))-INDEX(城镇人口!$1:$1048576,MATCH($B121,城镇人口!$B:$B,0),MATCH(E$1,城镇人口!$1:$1,0))</f>
        <v>1071640.1554694686</v>
      </c>
      <c r="F121" s="40">
        <f>INDEX(人口源表!$1:$1048576,MATCH($B121,人口源表!$A:$A,0),MATCH(F$1,人口源表!$1:$1,0))-INDEX(城镇人口!$1:$1048576,MATCH($B121,城镇人口!$B:$B,0),MATCH(F$1,城镇人口!$1:$1,0))</f>
        <v>1044984.0617656424</v>
      </c>
      <c r="G121" s="40">
        <f>INDEX(人口源表!$1:$1048576,MATCH($B121,人口源表!$A:$A,0),MATCH(G$1,人口源表!$1:$1,0))-INDEX(城镇人口!$1:$1048576,MATCH($B121,城镇人口!$B:$B,0),MATCH(G$1,城镇人口!$1:$1,0))</f>
        <v>999721.44455216522</v>
      </c>
      <c r="H121" s="40">
        <f>INDEX(人口源表!$1:$1048576,MATCH($B121,人口源表!$A:$A,0),MATCH(H$1,人口源表!$1:$1,0))-INDEX(城镇人口!$1:$1048576,MATCH($B121,城镇人口!$B:$B,0),MATCH(H$1,城镇人口!$1:$1,0))</f>
        <v>971338.49371347972</v>
      </c>
      <c r="I121" s="40">
        <f>INDEX(人口源表!$1:$1048576,MATCH($B121,人口源表!$A:$A,0),MATCH(I$1,人口源表!$1:$1,0))-INDEX(城镇人口!$1:$1048576,MATCH($B121,城镇人口!$B:$B,0),MATCH(I$1,城镇人口!$1:$1,0))</f>
        <v>954726.458067531</v>
      </c>
      <c r="J121" s="40">
        <f>INDEX(人口源表!$1:$1048576,MATCH($B121,人口源表!$A:$A,0),MATCH(J$1,人口源表!$1:$1,0))-INDEX(城镇人口!$1:$1048576,MATCH($B121,城镇人口!$B:$B,0),MATCH(J$1,城镇人口!$1:$1,0))</f>
        <v>938117.81004682858</v>
      </c>
      <c r="K121" s="40">
        <f>INDEX(人口源表!$1:$1048576,MATCH($B121,人口源表!$A:$A,0),MATCH(K$1,人口源表!$1:$1,0))-INDEX(城镇人口!$1:$1048576,MATCH($B121,城镇人口!$B:$B,0),MATCH(K$1,城镇人口!$1:$1,0))</f>
        <v>921419.60862223362</v>
      </c>
      <c r="L121" s="40">
        <f>INDEX(人口源表!$1:$1048576,MATCH($B121,人口源表!$A:$A,0),MATCH(L$1,人口源表!$1:$1,0))-INDEX(城镇人口!$1:$1048576,MATCH($B121,城镇人口!$B:$B,0),MATCH(L$1,城镇人口!$1:$1,0))</f>
        <v>904549.87477261061</v>
      </c>
      <c r="M121" s="40">
        <f>INDEX(人口源表!$1:$1048576,MATCH($B121,人口源表!$A:$A,0),MATCH(M$1,人口源表!$1:$1,0))-INDEX(城镇人口!$1:$1048576,MATCH($B121,城镇人口!$B:$B,0),MATCH(M$1,城镇人口!$1:$1,0))</f>
        <v>887437.2438069419</v>
      </c>
      <c r="N121" s="40">
        <f>INDEX(人口源表!$1:$1048576,MATCH($B121,人口源表!$A:$A,0),MATCH(N$1,人口源表!$1:$1,0))-INDEX(城镇人口!$1:$1048576,MATCH($B121,城镇人口!$B:$B,0),MATCH(N$1,城镇人口!$1:$1,0))</f>
        <v>870021.57528955303</v>
      </c>
      <c r="O121" s="40">
        <f>INDEX(人口源表!$1:$1048576,MATCH($B121,人口源表!$A:$A,0),MATCH(O$1,人口源表!$1:$1,0))-INDEX(城镇人口!$1:$1048576,MATCH($B121,城镇人口!$B:$B,0),MATCH(O$1,城镇人口!$1:$1,0))</f>
        <v>852250.94850114174</v>
      </c>
      <c r="P121" s="40">
        <f>INDEX(人口源表!$1:$1048576,MATCH($B121,人口源表!$A:$A,0),MATCH(P$1,人口源表!$1:$1,0))-INDEX(城镇人口!$1:$1048576,MATCH($B121,城镇人口!$B:$B,0),MATCH(P$1,城镇人口!$1:$1,0))</f>
        <v>834084.54267542483</v>
      </c>
      <c r="Q121" s="40">
        <f>INDEX(人口源表!$1:$1048576,MATCH($B121,人口源表!$A:$A,0),MATCH(Q$1,人口源表!$1:$1,0))-INDEX(城镇人口!$1:$1048576,MATCH($B121,城镇人口!$B:$B,0),MATCH(Q$1,城镇人口!$1:$1,0))</f>
        <v>815489.04199988046</v>
      </c>
      <c r="R121" s="40">
        <f>INDEX(人口源表!$1:$1048576,MATCH($B121,人口源表!$A:$A,0),MATCH(R$1,人口源表!$1:$1,0))-INDEX(城镇人口!$1:$1048576,MATCH($B121,城镇人口!$B:$B,0),MATCH(R$1,城镇人口!$1:$1,0))</f>
        <v>796441.35452014767</v>
      </c>
      <c r="S121" s="40">
        <f>INDEX(人口源表!$1:$1048576,MATCH($B121,人口源表!$A:$A,0),MATCH(S$1,人口源表!$1:$1,0))-INDEX(城镇人口!$1:$1048576,MATCH($B121,城镇人口!$B:$B,0),MATCH(S$1,城镇人口!$1:$1,0))</f>
        <v>786404.10693548527</v>
      </c>
      <c r="T121" s="40">
        <f>INDEX(人口源表!$1:$1048576,MATCH($B121,人口源表!$A:$A,0),MATCH(T$1,人口源表!$1:$1,0))-INDEX(城镇人口!$1:$1048576,MATCH($B121,城镇人口!$B:$B,0),MATCH(T$1,城镇人口!$1:$1,0))</f>
        <v>776012.13753784518</v>
      </c>
      <c r="U121" s="40">
        <f>INDEX(人口源表!$1:$1048576,MATCH($B121,人口源表!$A:$A,0),MATCH(U$1,人口源表!$1:$1,0))-INDEX(城镇人口!$1:$1048576,MATCH($B121,城镇人口!$B:$B,0),MATCH(U$1,城镇人口!$1:$1,0))</f>
        <v>765253.21848302474</v>
      </c>
      <c r="V121" s="40">
        <f>INDEX(人口源表!$1:$1048576,MATCH($B121,人口源表!$A:$A,0),MATCH(V$1,人口源表!$1:$1,0))-INDEX(城镇人口!$1:$1048576,MATCH($B121,城镇人口!$B:$B,0),MATCH(V$1,城镇人口!$1:$1,0))</f>
        <v>754120.94498870848</v>
      </c>
      <c r="W121" s="40">
        <f>INDEX(人口源表!$1:$1048576,MATCH($B121,人口源表!$A:$A,0),MATCH(W$1,人口源表!$1:$1,0))-INDEX(城镇人口!$1:$1048576,MATCH($B121,城镇人口!$B:$B,0),MATCH(W$1,城镇人口!$1:$1,0))</f>
        <v>742613.90812426805</v>
      </c>
      <c r="X121" s="40">
        <f>INDEX(人口源表!$1:$1048576,MATCH($B121,人口源表!$A:$A,0),MATCH(X$1,人口源表!$1:$1,0))-INDEX(城镇人口!$1:$1048576,MATCH($B121,城镇人口!$B:$B,0),MATCH(X$1,城镇人口!$1:$1,0))</f>
        <v>730736.00394809223</v>
      </c>
      <c r="Y121" s="40">
        <f>INDEX(人口源表!$1:$1048576,MATCH($B121,人口源表!$A:$A,0),MATCH(Y$1,人口源表!$1:$1,0))-INDEX(城镇人口!$1:$1048576,MATCH($B121,城镇人口!$B:$B,0),MATCH(Y$1,城镇人口!$1:$1,0))</f>
        <v>718496.15411113552</v>
      </c>
      <c r="Z121" s="40">
        <f>INDEX(人口源表!$1:$1048576,MATCH($B121,人口源表!$A:$A,0),MATCH(Z$1,人口源表!$1:$1,0))-INDEX(城镇人口!$1:$1048576,MATCH($B121,城镇人口!$B:$B,0),MATCH(Z$1,城镇人口!$1:$1,0))</f>
        <v>705906.95413780771</v>
      </c>
      <c r="AA121" s="40">
        <f>INDEX(人口源表!$1:$1048576,MATCH($B121,人口源表!$A:$A,0),MATCH(AA$1,人口源表!$1:$1,0))-INDEX(城镇人口!$1:$1048576,MATCH($B121,城镇人口!$B:$B,0),MATCH(AA$1,城镇人口!$1:$1,0))</f>
        <v>692986.0389035549</v>
      </c>
      <c r="AB121" s="40">
        <f>INDEX(人口源表!$1:$1048576,MATCH($B121,人口源表!$A:$A,0),MATCH(AB$1,人口源表!$1:$1,0))-INDEX(城镇人口!$1:$1048576,MATCH($B121,城镇人口!$B:$B,0),MATCH(AB$1,城镇人口!$1:$1,0))</f>
        <v>679754.45589189744</v>
      </c>
      <c r="AC121" s="40">
        <f>INDEX(人口源表!$1:$1048576,MATCH($B121,人口源表!$A:$A,0),MATCH(AC$1,人口源表!$1:$1,0))-INDEX(城镇人口!$1:$1048576,MATCH($B121,城镇人口!$B:$B,0),MATCH(AC$1,城镇人口!$1:$1,0))</f>
        <v>668606.90957318456</v>
      </c>
      <c r="AD121" s="40">
        <f>INDEX(人口源表!$1:$1048576,MATCH($B121,人口源表!$A:$A,0),MATCH(AD$1,人口源表!$1:$1,0))-INDEX(城镇人口!$1:$1048576,MATCH($B121,城镇人口!$B:$B,0),MATCH(AD$1,城镇人口!$1:$1,0))</f>
        <v>657193.42790334439</v>
      </c>
      <c r="AE121" s="40">
        <f>INDEX(人口源表!$1:$1048576,MATCH($B121,人口源表!$A:$A,0),MATCH(AE$1,人口源表!$1:$1,0))-INDEX(城镇人口!$1:$1048576,MATCH($B121,城镇人口!$B:$B,0),MATCH(AE$1,城镇人口!$1:$1,0))</f>
        <v>645541.41102148942</v>
      </c>
      <c r="AF121" s="40">
        <f>INDEX(人口源表!$1:$1048576,MATCH($B121,人口源表!$A:$A,0),MATCH(AF$1,人口源表!$1:$1,0))-INDEX(城镇人口!$1:$1048576,MATCH($B121,城镇人口!$B:$B,0),MATCH(AF$1,城镇人口!$1:$1,0))</f>
        <v>633682.07973534288</v>
      </c>
      <c r="AG121" s="40">
        <f>INDEX(人口源表!$1:$1048576,MATCH($B121,人口源表!$A:$A,0),MATCH(AG$1,人口源表!$1:$1,0))-INDEX(城镇人口!$1:$1048576,MATCH($B121,城镇人口!$B:$B,0),MATCH(AG$1,城镇人口!$1:$1,0))</f>
        <v>621649.23166667903</v>
      </c>
      <c r="AH121" s="40">
        <f>INDEX(人口源表!$1:$1048576,MATCH($B121,人口源表!$A:$A,0),MATCH(AH$1,人口源表!$1:$1,0))-INDEX(城镇人口!$1:$1048576,MATCH($B121,城镇人口!$B:$B,0),MATCH(AH$1,城镇人口!$1:$1,0))</f>
        <v>609479.27654739236</v>
      </c>
      <c r="AI121" s="40">
        <f>INDEX(人口源表!$1:$1048576,MATCH($B121,人口源表!$A:$A,0),MATCH(AI$1,人口源表!$1:$1,0))-INDEX(城镇人口!$1:$1048576,MATCH($B121,城镇人口!$B:$B,0),MATCH(AI$1,城镇人口!$1:$1,0))</f>
        <v>597210.53234090679</v>
      </c>
      <c r="AJ121" s="40">
        <f>INDEX(人口源表!$1:$1048576,MATCH($B121,人口源表!$A:$A,0),MATCH(AJ$1,人口源表!$1:$1,0))-INDEX(城镇人口!$1:$1048576,MATCH($B121,城镇人口!$B:$B,0),MATCH(AJ$1,城镇人口!$1:$1,0))</f>
        <v>584884.4496061895</v>
      </c>
      <c r="AK121" s="40">
        <f>INDEX(人口源表!$1:$1048576,MATCH($B121,人口源表!$A:$A,0),MATCH(AK$1,人口源表!$1:$1,0))-INDEX(城镇人口!$1:$1048576,MATCH($B121,城镇人口!$B:$B,0),MATCH(AK$1,城镇人口!$1:$1,0))</f>
        <v>572543.92010249081</v>
      </c>
      <c r="AL121" s="40">
        <f>INDEX(人口源表!$1:$1048576,MATCH($B121,人口源表!$A:$A,0),MATCH(AL$1,人口源表!$1:$1,0))-INDEX(城镇人口!$1:$1048576,MATCH($B121,城镇人口!$B:$B,0),MATCH(AL$1,城镇人口!$1:$1,0))</f>
        <v>560233.07382896263</v>
      </c>
      <c r="AM121" s="40">
        <f>INDEX(人口源表!$1:$1048576,MATCH($B121,人口源表!$A:$A,0),MATCH(AM$1,人口源表!$1:$1,0))-INDEX(城镇人口!$1:$1048576,MATCH($B121,城镇人口!$B:$B,0),MATCH(AM$1,城镇人口!$1:$1,0))</f>
        <v>547998.4441169349</v>
      </c>
      <c r="AN121" s="40">
        <f>INDEX(人口源表!$1:$1048576,MATCH($B121,人口源表!$A:$A,0),MATCH(AN$1,人口源表!$1:$1,0))-INDEX(城镇人口!$1:$1048576,MATCH($B121,城镇人口!$B:$B,0),MATCH(AN$1,城镇人口!$1:$1,0))</f>
        <v>535887.09458883875</v>
      </c>
      <c r="AO121" s="40">
        <f>INDEX(人口源表!$1:$1048576,MATCH($B121,人口源表!$A:$A,0),MATCH(AO$1,人口源表!$1:$1,0))-INDEX(城镇人口!$1:$1048576,MATCH($B121,城镇人口!$B:$B,0),MATCH(AO$1,城镇人口!$1:$1,0))</f>
        <v>523947.31357635162</v>
      </c>
      <c r="AP121" s="40">
        <f>INDEX(人口源表!$1:$1048576,MATCH($B121,人口源表!$A:$A,0),MATCH(AP$1,人口源表!$1:$1,0))-INDEX(城镇人口!$1:$1048576,MATCH($B121,城镇人口!$B:$B,0),MATCH(AP$1,城镇人口!$1:$1,0))</f>
        <v>512228.35756812803</v>
      </c>
      <c r="AQ121" s="40">
        <f>INDEX(人口源表!$1:$1048576,MATCH($B121,人口源表!$A:$A,0),MATCH(AQ$1,人口源表!$1:$1,0))-INDEX(城镇人口!$1:$1048576,MATCH($B121,城镇人口!$B:$B,0),MATCH(AQ$1,城镇人口!$1:$1,0))</f>
        <v>500779.5418010524</v>
      </c>
      <c r="AR121" s="40">
        <f>INDEX(人口源表!$1:$1048576,MATCH($B121,人口源表!$A:$A,0),MATCH(AR$1,人口源表!$1:$1,0))-INDEX(城镇人口!$1:$1048576,MATCH($B121,城镇人口!$B:$B,0),MATCH(AR$1,城镇人口!$1:$1,0))</f>
        <v>489650.66352322791</v>
      </c>
      <c r="AS121" s="40">
        <f>INDEX(人口源表!$1:$1048576,MATCH($B121,人口源表!$A:$A,0),MATCH(AS$1,人口源表!$1:$1,0))-INDEX(城镇人口!$1:$1048576,MATCH($B121,城镇人口!$B:$B,0),MATCH(AS$1,城镇人口!$1:$1,0))</f>
        <v>478891.52648450714</v>
      </c>
      <c r="AT121" s="40">
        <f>INDEX(人口源表!$1:$1048576,MATCH($B121,人口源表!$A:$A,0),MATCH(AT$1,人口源表!$1:$1,0))-INDEX(城镇人口!$1:$1048576,MATCH($B121,城镇人口!$B:$B,0),MATCH(AT$1,城镇人口!$1:$1,0))</f>
        <v>468551.8959624141</v>
      </c>
      <c r="AU121" s="40">
        <f>INDEX(人口源表!$1:$1048576,MATCH($B121,人口源表!$A:$A,0),MATCH(AU$1,人口源表!$1:$1,0))-INDEX(城镇人口!$1:$1048576,MATCH($B121,城镇人口!$B:$B,0),MATCH(AU$1,城镇人口!$1:$1,0))</f>
        <v>458680.61392392102</v>
      </c>
      <c r="AV121" s="40">
        <f>INDEX(人口源表!$1:$1048576,MATCH($B121,人口源表!$A:$A,0),MATCH(AV$1,人口源表!$1:$1,0))-INDEX(城镇人口!$1:$1048576,MATCH($B121,城镇人口!$B:$B,0),MATCH(AV$1,城镇人口!$1:$1,0))</f>
        <v>449326.17782060825</v>
      </c>
    </row>
    <row r="122" spans="1:48" x14ac:dyDescent="0.15">
      <c r="A122" s="4" t="s">
        <v>868</v>
      </c>
      <c r="B122" s="4" t="s">
        <v>266</v>
      </c>
      <c r="C122" s="34">
        <f>VLOOKUP(B122,'[1]2016省城人口总结（根）'!B:C,2,FALSE)/100</f>
        <v>0.59599999999999997</v>
      </c>
      <c r="D122" s="40">
        <f>INDEX(人口源表!$1:$1048576,MATCH($B122,人口源表!$A:$A,0),MATCH(D$1,人口源表!$1:$1,0))-INDEX(城镇人口!$1:$1048576,MATCH($B122,城镇人口!$B:$B,0),MATCH(D$1,城镇人口!$1:$1,0))</f>
        <v>1070537.157638602</v>
      </c>
      <c r="E122" s="40">
        <f>INDEX(人口源表!$1:$1048576,MATCH($B122,人口源表!$A:$A,0),MATCH(E$1,人口源表!$1:$1,0))-INDEX(城镇人口!$1:$1048576,MATCH($B122,城镇人口!$B:$B,0),MATCH(E$1,城镇人口!$1:$1,0))</f>
        <v>1047359.788377896</v>
      </c>
      <c r="F122" s="40">
        <f>INDEX(人口源表!$1:$1048576,MATCH($B122,人口源表!$A:$A,0),MATCH(F$1,人口源表!$1:$1,0))-INDEX(城镇人口!$1:$1048576,MATCH($B122,城镇人口!$B:$B,0),MATCH(F$1,城镇人口!$1:$1,0))</f>
        <v>1023011.5471042704</v>
      </c>
      <c r="G122" s="40">
        <f>INDEX(人口源表!$1:$1048576,MATCH($B122,人口源表!$A:$A,0),MATCH(G$1,人口源表!$1:$1,0))-INDEX(城镇人口!$1:$1048576,MATCH($B122,城镇人口!$B:$B,0),MATCH(G$1,城镇人口!$1:$1,0))</f>
        <v>1012492.4756101519</v>
      </c>
      <c r="H122" s="40">
        <f>INDEX(人口源表!$1:$1048576,MATCH($B122,人口源表!$A:$A,0),MATCH(H$1,人口源表!$1:$1,0))-INDEX(城镇人口!$1:$1048576,MATCH($B122,城镇人口!$B:$B,0),MATCH(H$1,城镇人口!$1:$1,0))</f>
        <v>986909.22023900389</v>
      </c>
      <c r="I122" s="40">
        <f>INDEX(人口源表!$1:$1048576,MATCH($B122,人口源表!$A:$A,0),MATCH(I$1,人口源表!$1:$1,0))-INDEX(城镇人口!$1:$1048576,MATCH($B122,城镇人口!$B:$B,0),MATCH(I$1,城镇人口!$1:$1,0))</f>
        <v>972711.54212443205</v>
      </c>
      <c r="J122" s="40">
        <f>INDEX(人口源表!$1:$1048576,MATCH($B122,人口源表!$A:$A,0),MATCH(J$1,人口源表!$1:$1,0))-INDEX(城镇人口!$1:$1048576,MATCH($B122,城镇人口!$B:$B,0),MATCH(J$1,城镇人口!$1:$1,0))</f>
        <v>958051.59696971695</v>
      </c>
      <c r="K122" s="40">
        <f>INDEX(人口源表!$1:$1048576,MATCH($B122,人口源表!$A:$A,0),MATCH(K$1,人口源表!$1:$1,0))-INDEX(城镇人口!$1:$1048576,MATCH($B122,城镇人口!$B:$B,0),MATCH(K$1,城镇人口!$1:$1,0))</f>
        <v>942900.3107169345</v>
      </c>
      <c r="L122" s="40">
        <f>INDEX(人口源表!$1:$1048576,MATCH($B122,人口源表!$A:$A,0),MATCH(L$1,人口源表!$1:$1,0))-INDEX(城镇人口!$1:$1048576,MATCH($B122,城镇人口!$B:$B,0),MATCH(L$1,城镇人口!$1:$1,0))</f>
        <v>927234.83497917117</v>
      </c>
      <c r="M122" s="40">
        <f>INDEX(人口源表!$1:$1048576,MATCH($B122,人口源表!$A:$A,0),MATCH(M$1,人口源表!$1:$1,0))-INDEX(城镇人口!$1:$1048576,MATCH($B122,城镇人口!$B:$B,0),MATCH(M$1,城镇人口!$1:$1,0))</f>
        <v>911036.96624725335</v>
      </c>
      <c r="N122" s="40">
        <f>INDEX(人口源表!$1:$1048576,MATCH($B122,人口源表!$A:$A,0),MATCH(N$1,人口源表!$1:$1,0))-INDEX(城镇人口!$1:$1048576,MATCH($B122,城镇人口!$B:$B,0),MATCH(N$1,城镇人口!$1:$1,0))</f>
        <v>894293.65639740671</v>
      </c>
      <c r="O122" s="40">
        <f>INDEX(人口源表!$1:$1048576,MATCH($B122,人口源表!$A:$A,0),MATCH(O$1,人口源表!$1:$1,0))-INDEX(城镇人口!$1:$1048576,MATCH($B122,城镇人口!$B:$B,0),MATCH(O$1,城镇人口!$1:$1,0))</f>
        <v>876996.48802844668</v>
      </c>
      <c r="P122" s="40">
        <f>INDEX(人口源表!$1:$1048576,MATCH($B122,人口源表!$A:$A,0),MATCH(P$1,人口源表!$1:$1,0))-INDEX(城镇人口!$1:$1048576,MATCH($B122,城镇人口!$B:$B,0),MATCH(P$1,城镇人口!$1:$1,0))</f>
        <v>859142.73175677122</v>
      </c>
      <c r="Q122" s="40">
        <f>INDEX(人口源表!$1:$1048576,MATCH($B122,人口源表!$A:$A,0),MATCH(Q$1,人口源表!$1:$1,0))-INDEX(城镇人口!$1:$1048576,MATCH($B122,城镇人口!$B:$B,0),MATCH(Q$1,城镇人口!$1:$1,0))</f>
        <v>840732.90248642629</v>
      </c>
      <c r="R122" s="40">
        <f>INDEX(人口源表!$1:$1048576,MATCH($B122,人口源表!$A:$A,0),MATCH(R$1,人口源表!$1:$1,0))-INDEX(城镇人口!$1:$1048576,MATCH($B122,城镇人口!$B:$B,0),MATCH(R$1,城镇人口!$1:$1,0))</f>
        <v>821772.73788252124</v>
      </c>
      <c r="S122" s="40">
        <f>INDEX(人口源表!$1:$1048576,MATCH($B122,人口源表!$A:$A,0),MATCH(S$1,人口源表!$1:$1,0))-INDEX(城镇人口!$1:$1048576,MATCH($B122,城镇人口!$B:$B,0),MATCH(S$1,城镇人口!$1:$1,0))</f>
        <v>812059.33277523192</v>
      </c>
      <c r="T122" s="40">
        <f>INDEX(人口源表!$1:$1048576,MATCH($B122,人口源表!$A:$A,0),MATCH(T$1,人口源表!$1:$1,0))-INDEX(城镇人口!$1:$1048576,MATCH($B122,城镇人口!$B:$B,0),MATCH(T$1,城镇人口!$1:$1,0))</f>
        <v>801958.37953475141</v>
      </c>
      <c r="U122" s="40">
        <f>INDEX(人口源表!$1:$1048576,MATCH($B122,人口源表!$A:$A,0),MATCH(U$1,人口源表!$1:$1,0))-INDEX(城镇人口!$1:$1048576,MATCH($B122,城镇人口!$B:$B,0),MATCH(U$1,城镇人口!$1:$1,0))</f>
        <v>791475.23095382564</v>
      </c>
      <c r="V122" s="40">
        <f>INDEX(人口源表!$1:$1048576,MATCH($B122,人口源表!$A:$A,0),MATCH(V$1,人口源表!$1:$1,0))-INDEX(城镇人口!$1:$1048576,MATCH($B122,城镇人口!$B:$B,0),MATCH(V$1,城镇人口!$1:$1,0))</f>
        <v>780618.23967523966</v>
      </c>
      <c r="W122" s="40">
        <f>INDEX(人口源表!$1:$1048576,MATCH($B122,人口源表!$A:$A,0),MATCH(W$1,人口源表!$1:$1,0))-INDEX(城镇人口!$1:$1048576,MATCH($B122,城镇人口!$B:$B,0),MATCH(W$1,城镇人口!$1:$1,0))</f>
        <v>769397.76813632576</v>
      </c>
      <c r="X122" s="40">
        <f>INDEX(人口源表!$1:$1048576,MATCH($B122,人口源表!$A:$A,0),MATCH(X$1,人口源表!$1:$1,0))-INDEX(城镇人口!$1:$1048576,MATCH($B122,城镇人口!$B:$B,0),MATCH(X$1,城镇人口!$1:$1,0))</f>
        <v>757827.1811844944</v>
      </c>
      <c r="Y122" s="40">
        <f>INDEX(人口源表!$1:$1048576,MATCH($B122,人口源表!$A:$A,0),MATCH(Y$1,人口源表!$1:$1,0))-INDEX(城镇人口!$1:$1048576,MATCH($B122,城镇人口!$B:$B,0),MATCH(Y$1,城镇人口!$1:$1,0))</f>
        <v>745921.58469593595</v>
      </c>
      <c r="Z122" s="40">
        <f>INDEX(人口源表!$1:$1048576,MATCH($B122,人口源表!$A:$A,0),MATCH(Z$1,人口源表!$1:$1,0))-INDEX(城镇人口!$1:$1048576,MATCH($B122,城镇人口!$B:$B,0),MATCH(Z$1,城镇人口!$1:$1,0))</f>
        <v>733698.7851663474</v>
      </c>
      <c r="AA122" s="40">
        <f>INDEX(人口源表!$1:$1048576,MATCH($B122,人口源表!$A:$A,0),MATCH(AA$1,人口源表!$1:$1,0))-INDEX(城镇人口!$1:$1048576,MATCH($B122,城镇人口!$B:$B,0),MATCH(AA$1,城镇人口!$1:$1,0))</f>
        <v>721178.05287968158</v>
      </c>
      <c r="AB122" s="40">
        <f>INDEX(人口源表!$1:$1048576,MATCH($B122,人口源表!$A:$A,0),MATCH(AB$1,人口源表!$1:$1,0))-INDEX(城镇人口!$1:$1048576,MATCH($B122,城镇人口!$B:$B,0),MATCH(AB$1,城镇人口!$1:$1,0))</f>
        <v>708380.52874413319</v>
      </c>
      <c r="AC122" s="40">
        <f>INDEX(人口源表!$1:$1048576,MATCH($B122,人口源表!$A:$A,0),MATCH(AC$1,人口源表!$1:$1,0))-INDEX(城镇人口!$1:$1048576,MATCH($B122,城镇人口!$B:$B,0),MATCH(AC$1,城镇人口!$1:$1,0))</f>
        <v>697802.7800738865</v>
      </c>
      <c r="AD122" s="40">
        <f>INDEX(人口源表!$1:$1048576,MATCH($B122,人口源表!$A:$A,0),MATCH(AD$1,人口源表!$1:$1,0))-INDEX(城镇人口!$1:$1048576,MATCH($B122,城镇人口!$B:$B,0),MATCH(AD$1,城镇人口!$1:$1,0))</f>
        <v>686994.43755553127</v>
      </c>
      <c r="AE122" s="40">
        <f>INDEX(人口源表!$1:$1048576,MATCH($B122,人口源表!$A:$A,0),MATCH(AE$1,人口源表!$1:$1,0))-INDEX(城镇人口!$1:$1048576,MATCH($B122,城镇人口!$B:$B,0),MATCH(AE$1,城镇人口!$1:$1,0))</f>
        <v>675978.42837853846</v>
      </c>
      <c r="AF122" s="40">
        <f>INDEX(人口源表!$1:$1048576,MATCH($B122,人口源表!$A:$A,0),MATCH(AF$1,人口源表!$1:$1,0))-INDEX(城镇人口!$1:$1048576,MATCH($B122,城镇人口!$B:$B,0),MATCH(AF$1,城镇人口!$1:$1,0))</f>
        <v>664779.61128472001</v>
      </c>
      <c r="AG122" s="40">
        <f>INDEX(人口源表!$1:$1048576,MATCH($B122,人口源表!$A:$A,0),MATCH(AG$1,人口源表!$1:$1,0))-INDEX(城镇人口!$1:$1048576,MATCH($B122,城镇人口!$B:$B,0),MATCH(AG$1,城镇人口!$1:$1,0))</f>
        <v>653423.15581142483</v>
      </c>
      <c r="AH122" s="40">
        <f>INDEX(人口源表!$1:$1048576,MATCH($B122,人口源表!$A:$A,0),MATCH(AH$1,人口源表!$1:$1,0))-INDEX(城镇人口!$1:$1048576,MATCH($B122,城镇人口!$B:$B,0),MATCH(AH$1,城镇人口!$1:$1,0))</f>
        <v>641936.17822240852</v>
      </c>
      <c r="AI122" s="40">
        <f>INDEX(人口源表!$1:$1048576,MATCH($B122,人口源表!$A:$A,0),MATCH(AI$1,人口源表!$1:$1,0))-INDEX(城镇人口!$1:$1048576,MATCH($B122,城镇人口!$B:$B,0),MATCH(AI$1,城镇人口!$1:$1,0))</f>
        <v>630346.61783128441</v>
      </c>
      <c r="AJ122" s="40">
        <f>INDEX(人口源表!$1:$1048576,MATCH($B122,人口源表!$A:$A,0),MATCH(AJ$1,人口源表!$1:$1,0))-INDEX(城镇人口!$1:$1048576,MATCH($B122,城镇人口!$B:$B,0),MATCH(AJ$1,城镇人口!$1:$1,0))</f>
        <v>618682.89140412398</v>
      </c>
      <c r="AK122" s="40">
        <f>INDEX(人口源表!$1:$1048576,MATCH($B122,人口源表!$A:$A,0),MATCH(AK$1,人口源表!$1:$1,0))-INDEX(城镇人口!$1:$1048576,MATCH($B122,城镇人口!$B:$B,0),MATCH(AK$1,城镇人口!$1:$1,0))</f>
        <v>606974.96862857183</v>
      </c>
      <c r="AL122" s="40">
        <f>INDEX(人口源表!$1:$1048576,MATCH($B122,人口源表!$A:$A,0),MATCH(AL$1,人口源表!$1:$1,0))-INDEX(城镇人口!$1:$1048576,MATCH($B122,城镇人口!$B:$B,0),MATCH(AL$1,城镇人口!$1:$1,0))</f>
        <v>595253.04711608985</v>
      </c>
      <c r="AM122" s="40">
        <f>INDEX(人口源表!$1:$1048576,MATCH($B122,人口源表!$A:$A,0),MATCH(AM$1,人口源表!$1:$1,0))-INDEX(城镇人口!$1:$1048576,MATCH($B122,城镇人口!$B:$B,0),MATCH(AM$1,城镇人口!$1:$1,0))</f>
        <v>583548.13953582221</v>
      </c>
      <c r="AN122" s="40">
        <f>INDEX(人口源表!$1:$1048576,MATCH($B122,人口源表!$A:$A,0),MATCH(AN$1,人口源表!$1:$1,0))-INDEX(城镇人口!$1:$1048576,MATCH($B122,城镇人口!$B:$B,0),MATCH(AN$1,城镇人口!$1:$1,0))</f>
        <v>571891.25447982736</v>
      </c>
      <c r="AO122" s="40">
        <f>INDEX(人口源表!$1:$1048576,MATCH($B122,人口源表!$A:$A,0),MATCH(AO$1,人口源表!$1:$1,0))-INDEX(城镇人口!$1:$1048576,MATCH($B122,城镇人口!$B:$B,0),MATCH(AO$1,城镇人口!$1:$1,0))</f>
        <v>560313.9636360819</v>
      </c>
      <c r="AP122" s="40">
        <f>INDEX(人口源表!$1:$1048576,MATCH($B122,人口源表!$A:$A,0),MATCH(AP$1,人口源表!$1:$1,0))-INDEX(城镇人口!$1:$1048576,MATCH($B122,城镇人口!$B:$B,0),MATCH(AP$1,城镇人口!$1:$1,0))</f>
        <v>548848.25624827179</v>
      </c>
      <c r="AQ122" s="40">
        <f>INDEX(人口源表!$1:$1048576,MATCH($B122,人口源表!$A:$A,0),MATCH(AQ$1,人口源表!$1:$1,0))-INDEX(城镇人口!$1:$1048576,MATCH($B122,城镇人口!$B:$B,0),MATCH(AQ$1,城镇人口!$1:$1,0))</f>
        <v>537525.74194286764</v>
      </c>
      <c r="AR122" s="40">
        <f>INDEX(人口源表!$1:$1048576,MATCH($B122,人口源表!$A:$A,0),MATCH(AR$1,人口源表!$1:$1,0))-INDEX(城镇人口!$1:$1048576,MATCH($B122,城镇人口!$B:$B,0),MATCH(AR$1,城镇人口!$1:$1,0))</f>
        <v>526378.40118829045</v>
      </c>
      <c r="AS122" s="40">
        <f>INDEX(人口源表!$1:$1048576,MATCH($B122,人口源表!$A:$A,0),MATCH(AS$1,人口源表!$1:$1,0))-INDEX(城镇人口!$1:$1048576,MATCH($B122,城镇人口!$B:$B,0),MATCH(AS$1,城镇人口!$1:$1,0))</f>
        <v>515437.15587095101</v>
      </c>
      <c r="AT122" s="40">
        <f>INDEX(人口源表!$1:$1048576,MATCH($B122,人口源表!$A:$A,0),MATCH(AT$1,人口源表!$1:$1,0))-INDEX(城镇人口!$1:$1048576,MATCH($B122,城镇人口!$B:$B,0),MATCH(AT$1,城镇人口!$1:$1,0))</f>
        <v>504733.66198008647</v>
      </c>
      <c r="AU122" s="40">
        <f>INDEX(人口源表!$1:$1048576,MATCH($B122,人口源表!$A:$A,0),MATCH(AU$1,人口源表!$1:$1,0))-INDEX(城镇人口!$1:$1048576,MATCH($B122,城镇人口!$B:$B,0),MATCH(AU$1,城镇人口!$1:$1,0))</f>
        <v>494298.45861166273</v>
      </c>
      <c r="AV122" s="40">
        <f>INDEX(人口源表!$1:$1048576,MATCH($B122,人口源表!$A:$A,0),MATCH(AV$1,人口源表!$1:$1,0))-INDEX(城镇人口!$1:$1048576,MATCH($B122,城镇人口!$B:$B,0),MATCH(AV$1,城镇人口!$1:$1,0))</f>
        <v>484161.27655569604</v>
      </c>
    </row>
    <row r="123" spans="1:48" x14ac:dyDescent="0.15">
      <c r="A123" s="4" t="s">
        <v>868</v>
      </c>
      <c r="B123" s="4" t="s">
        <v>268</v>
      </c>
      <c r="C123" s="34">
        <f>VLOOKUP(B123,'[1]2016省城人口总结（根）'!B:C,2,FALSE)/100</f>
        <v>0.65959999999999996</v>
      </c>
      <c r="D123" s="40">
        <f>INDEX(人口源表!$1:$1048576,MATCH($B123,人口源表!$A:$A,0),MATCH(D$1,人口源表!$1:$1,0))-INDEX(城镇人口!$1:$1048576,MATCH($B123,城镇人口!$B:$B,0),MATCH(D$1,城镇人口!$1:$1,0))</f>
        <v>994957.4298344783</v>
      </c>
      <c r="E123" s="40">
        <f>INDEX(人口源表!$1:$1048576,MATCH($B123,人口源表!$A:$A,0),MATCH(E$1,人口源表!$1:$1,0))-INDEX(城镇人口!$1:$1048576,MATCH($B123,城镇人口!$B:$B,0),MATCH(E$1,城镇人口!$1:$1,0))</f>
        <v>966469.80272676027</v>
      </c>
      <c r="F123" s="40">
        <f>INDEX(人口源表!$1:$1048576,MATCH($B123,人口源表!$A:$A,0),MATCH(F$1,人口源表!$1:$1,0))-INDEX(城镇人口!$1:$1048576,MATCH($B123,城镇人口!$B:$B,0),MATCH(F$1,城镇人口!$1:$1,0))</f>
        <v>936757.4018111187</v>
      </c>
      <c r="G123" s="40">
        <f>INDEX(人口源表!$1:$1048576,MATCH($B123,人口源表!$A:$A,0),MATCH(G$1,人口源表!$1:$1,0))-INDEX(城镇人口!$1:$1048576,MATCH($B123,城镇人口!$B:$B,0),MATCH(G$1,城镇人口!$1:$1,0))</f>
        <v>957913.90379765397</v>
      </c>
      <c r="H123" s="40">
        <f>INDEX(人口源表!$1:$1048576,MATCH($B123,人口源表!$A:$A,0),MATCH(H$1,人口源表!$1:$1,0))-INDEX(城镇人口!$1:$1048576,MATCH($B123,城镇人口!$B:$B,0),MATCH(H$1,城镇人口!$1:$1,0))</f>
        <v>926149.22286829352</v>
      </c>
      <c r="I123" s="40">
        <f>INDEX(人口源表!$1:$1048576,MATCH($B123,人口源表!$A:$A,0),MATCH(I$1,人口源表!$1:$1,0))-INDEX(城镇人口!$1:$1048576,MATCH($B123,城镇人口!$B:$B,0),MATCH(I$1,城镇人口!$1:$1,0))</f>
        <v>908656.37697526673</v>
      </c>
      <c r="J123" s="40">
        <f>INDEX(人口源表!$1:$1048576,MATCH($B123,人口源表!$A:$A,0),MATCH(J$1,人口源表!$1:$1,0))-INDEX(城镇人口!$1:$1048576,MATCH($B123,城镇人口!$B:$B,0),MATCH(J$1,城镇人口!$1:$1,0))</f>
        <v>890362.4201573208</v>
      </c>
      <c r="K123" s="40">
        <f>INDEX(人口源表!$1:$1048576,MATCH($B123,人口源表!$A:$A,0),MATCH(K$1,人口源表!$1:$1,0))-INDEX(城镇人口!$1:$1048576,MATCH($B123,城镇人口!$B:$B,0),MATCH(K$1,城镇人口!$1:$1,0))</f>
        <v>871270.23767839186</v>
      </c>
      <c r="L123" s="40">
        <f>INDEX(人口源表!$1:$1048576,MATCH($B123,人口源表!$A:$A,0),MATCH(L$1,人口源表!$1:$1,0))-INDEX(城镇人口!$1:$1048576,MATCH($B123,城镇人口!$B:$B,0),MATCH(L$1,城镇人口!$1:$1,0))</f>
        <v>851387.75479566585</v>
      </c>
      <c r="M123" s="40">
        <f>INDEX(人口源表!$1:$1048576,MATCH($B123,人口源表!$A:$A,0),MATCH(M$1,人口源表!$1:$1,0))-INDEX(城镇人口!$1:$1048576,MATCH($B123,城镇人口!$B:$B,0),MATCH(M$1,城镇人口!$1:$1,0))</f>
        <v>830726.07549302885</v>
      </c>
      <c r="N123" s="40">
        <f>INDEX(人口源表!$1:$1048576,MATCH($B123,人口源表!$A:$A,0),MATCH(N$1,人口源表!$1:$1,0))-INDEX(城镇人口!$1:$1048576,MATCH($B123,城镇人口!$B:$B,0),MATCH(N$1,城镇人口!$1:$1,0))</f>
        <v>809300.88962081028</v>
      </c>
      <c r="O123" s="40">
        <f>INDEX(人口源表!$1:$1048576,MATCH($B123,人口源表!$A:$A,0),MATCH(O$1,人口源表!$1:$1,0))-INDEX(城镇人口!$1:$1048576,MATCH($B123,城镇人口!$B:$B,0),MATCH(O$1,城镇人口!$1:$1,0))</f>
        <v>787131.17233060813</v>
      </c>
      <c r="P123" s="40">
        <f>INDEX(人口源表!$1:$1048576,MATCH($B123,人口源表!$A:$A,0),MATCH(P$1,人口源表!$1:$1,0))-INDEX(城镇人口!$1:$1048576,MATCH($B123,城镇人口!$B:$B,0),MATCH(P$1,城镇人口!$1:$1,0))</f>
        <v>764239.23420544155</v>
      </c>
      <c r="Q123" s="40">
        <f>INDEX(人口源表!$1:$1048576,MATCH($B123,人口源表!$A:$A,0),MATCH(Q$1,人口源表!$1:$1,0))-INDEX(城镇人口!$1:$1048576,MATCH($B123,城镇人口!$B:$B,0),MATCH(Q$1,城镇人口!$1:$1,0))</f>
        <v>740651.17600933462</v>
      </c>
      <c r="R123" s="40">
        <f>INDEX(人口源表!$1:$1048576,MATCH($B123,人口源表!$A:$A,0),MATCH(R$1,人口源表!$1:$1,0))-INDEX(城镇人口!$1:$1048576,MATCH($B123,城镇人口!$B:$B,0),MATCH(R$1,城镇人口!$1:$1,0))</f>
        <v>716394.99188858038</v>
      </c>
      <c r="S123" s="40">
        <f>INDEX(人口源表!$1:$1048576,MATCH($B123,人口源表!$A:$A,0),MATCH(S$1,人口源表!$1:$1,0))-INDEX(城镇人口!$1:$1048576,MATCH($B123,城镇人口!$B:$B,0),MATCH(S$1,城镇人口!$1:$1,0))</f>
        <v>704170.76705311285</v>
      </c>
      <c r="T123" s="40">
        <f>INDEX(人口源表!$1:$1048576,MATCH($B123,人口源表!$A:$A,0),MATCH(T$1,人口源表!$1:$1,0))-INDEX(城镇人口!$1:$1048576,MATCH($B123,城镇人口!$B:$B,0),MATCH(T$1,城镇人口!$1:$1,0))</f>
        <v>691537.11334941071</v>
      </c>
      <c r="U123" s="40">
        <f>INDEX(人口源表!$1:$1048576,MATCH($B123,人口源表!$A:$A,0),MATCH(U$1,人口源表!$1:$1,0))-INDEX(城镇人口!$1:$1048576,MATCH($B123,城镇人口!$B:$B,0),MATCH(U$1,城镇人口!$1:$1,0))</f>
        <v>678513.60594154242</v>
      </c>
      <c r="V123" s="40">
        <f>INDEX(人口源表!$1:$1048576,MATCH($B123,人口源表!$A:$A,0),MATCH(V$1,人口源表!$1:$1,0))-INDEX(城镇人口!$1:$1048576,MATCH($B123,城镇人口!$B:$B,0),MATCH(V$1,城镇人口!$1:$1,0))</f>
        <v>665121.71784353536</v>
      </c>
      <c r="W123" s="40">
        <f>INDEX(人口源表!$1:$1048576,MATCH($B123,人口源表!$A:$A,0),MATCH(W$1,人口源表!$1:$1,0))-INDEX(城镇人口!$1:$1048576,MATCH($B123,城镇人口!$B:$B,0),MATCH(W$1,城镇人口!$1:$1,0))</f>
        <v>651384.03839254705</v>
      </c>
      <c r="X123" s="40">
        <f>INDEX(人口源表!$1:$1048576,MATCH($B123,人口源表!$A:$A,0),MATCH(X$1,人口源表!$1:$1,0))-INDEX(城镇人口!$1:$1048576,MATCH($B123,城镇人口!$B:$B,0),MATCH(X$1,城镇人口!$1:$1,0))</f>
        <v>637324.34836827591</v>
      </c>
      <c r="Y123" s="40">
        <f>INDEX(人口源表!$1:$1048576,MATCH($B123,人口源表!$A:$A,0),MATCH(Y$1,人口源表!$1:$1,0))-INDEX(城镇人口!$1:$1048576,MATCH($B123,城镇人口!$B:$B,0),MATCH(Y$1,城镇人口!$1:$1,0))</f>
        <v>622967.66919747135</v>
      </c>
      <c r="Z123" s="40">
        <f>INDEX(人口源表!$1:$1048576,MATCH($B123,人口源表!$A:$A,0),MATCH(Z$1,人口源表!$1:$1,0))-INDEX(城镇人口!$1:$1048576,MATCH($B123,城镇人口!$B:$B,0),MATCH(Z$1,城镇人口!$1:$1,0))</f>
        <v>608340.09699958423</v>
      </c>
      <c r="AA123" s="40">
        <f>INDEX(人口源表!$1:$1048576,MATCH($B123,人口源表!$A:$A,0),MATCH(AA$1,人口源表!$1:$1,0))-INDEX(城镇人口!$1:$1048576,MATCH($B123,城镇人口!$B:$B,0),MATCH(AA$1,城镇人口!$1:$1,0))</f>
        <v>593468.26467167353</v>
      </c>
      <c r="AB123" s="40">
        <f>INDEX(人口源表!$1:$1048576,MATCH($B123,人口源表!$A:$A,0),MATCH(AB$1,人口源表!$1:$1,0))-INDEX(城镇人口!$1:$1048576,MATCH($B123,城镇人口!$B:$B,0),MATCH(AB$1,城镇人口!$1:$1,0))</f>
        <v>578379.75373379327</v>
      </c>
      <c r="AC123" s="40">
        <f>INDEX(人口源表!$1:$1048576,MATCH($B123,人口源表!$A:$A,0),MATCH(AC$1,人口源表!$1:$1,0))-INDEX(城镇人口!$1:$1048576,MATCH($B123,城镇人口!$B:$B,0),MATCH(AC$1,城镇人口!$1:$1,0))</f>
        <v>566315.51460867748</v>
      </c>
      <c r="AD123" s="40">
        <f>INDEX(人口源表!$1:$1048576,MATCH($B123,人口源表!$A:$A,0),MATCH(AD$1,人口源表!$1:$1,0))-INDEX(城镇人口!$1:$1048576,MATCH($B123,城镇人口!$B:$B,0),MATCH(AD$1,城镇人口!$1:$1,0))</f>
        <v>554091.56979397219</v>
      </c>
      <c r="AE123" s="40">
        <f>INDEX(人口源表!$1:$1048576,MATCH($B123,人口源表!$A:$A,0),MATCH(AE$1,人口源表!$1:$1,0))-INDEX(城镇人口!$1:$1048576,MATCH($B123,城镇人口!$B:$B,0),MATCH(AE$1,城镇人口!$1:$1,0))</f>
        <v>541732.87673886539</v>
      </c>
      <c r="AF123" s="40">
        <f>INDEX(人口源表!$1:$1048576,MATCH($B123,人口源表!$A:$A,0),MATCH(AF$1,人口源表!$1:$1,0))-INDEX(城镇人口!$1:$1048576,MATCH($B123,城镇人口!$B:$B,0),MATCH(AF$1,城镇人口!$1:$1,0))</f>
        <v>529264.96404451178</v>
      </c>
      <c r="AG123" s="40">
        <f>INDEX(人口源表!$1:$1048576,MATCH($B123,人口源表!$A:$A,0),MATCH(AG$1,人口源表!$1:$1,0))-INDEX(城镇人口!$1:$1048576,MATCH($B123,城镇人口!$B:$B,0),MATCH(AG$1,城镇人口!$1:$1,0))</f>
        <v>516712.95566765917</v>
      </c>
      <c r="AH123" s="40">
        <f>INDEX(人口源表!$1:$1048576,MATCH($B123,人口源表!$A:$A,0),MATCH(AH$1,人口源表!$1:$1,0))-INDEX(城镇人口!$1:$1048576,MATCH($B123,城镇人口!$B:$B,0),MATCH(AH$1,城镇人口!$1:$1,0))</f>
        <v>504102.46943864506</v>
      </c>
      <c r="AI123" s="40">
        <f>INDEX(人口源表!$1:$1048576,MATCH($B123,人口源表!$A:$A,0),MATCH(AI$1,人口源表!$1:$1,0))-INDEX(城镇人口!$1:$1048576,MATCH($B123,城镇人口!$B:$B,0),MATCH(AI$1,城镇人口!$1:$1,0))</f>
        <v>491458.81304979743</v>
      </c>
      <c r="AJ123" s="40">
        <f>INDEX(人口源表!$1:$1048576,MATCH($B123,人口源表!$A:$A,0),MATCH(AJ$1,人口源表!$1:$1,0))-INDEX(城镇人口!$1:$1048576,MATCH($B123,城镇人口!$B:$B,0),MATCH(AJ$1,城镇人口!$1:$1,0))</f>
        <v>478807.18805778725</v>
      </c>
      <c r="AK123" s="40">
        <f>INDEX(人口源表!$1:$1048576,MATCH($B123,人口源表!$A:$A,0),MATCH(AK$1,人口源表!$1:$1,0))-INDEX(城镇人口!$1:$1048576,MATCH($B123,城镇人口!$B:$B,0),MATCH(AK$1,城镇人口!$1:$1,0))</f>
        <v>466172.54962740932</v>
      </c>
      <c r="AL123" s="40">
        <f>INDEX(人口源表!$1:$1048576,MATCH($B123,人口源表!$A:$A,0),MATCH(AL$1,人口源表!$1:$1,0))-INDEX(城镇人口!$1:$1048576,MATCH($B123,城镇人口!$B:$B,0),MATCH(AL$1,城镇人口!$1:$1,0))</f>
        <v>453579.16623910889</v>
      </c>
      <c r="AM123" s="40">
        <f>INDEX(人口源表!$1:$1048576,MATCH($B123,人口源表!$A:$A,0),MATCH(AM$1,人口源表!$1:$1,0))-INDEX(城镇人口!$1:$1048576,MATCH($B123,城镇人口!$B:$B,0),MATCH(AM$1,城镇人口!$1:$1,0))</f>
        <v>441050.6544592632</v>
      </c>
      <c r="AN123" s="40">
        <f>INDEX(人口源表!$1:$1048576,MATCH($B123,人口源表!$A:$A,0),MATCH(AN$1,人口源表!$1:$1,0))-INDEX(城镇人口!$1:$1048576,MATCH($B123,城镇人口!$B:$B,0),MATCH(AN$1,城镇人口!$1:$1,0))</f>
        <v>428610.27883414319</v>
      </c>
      <c r="AO123" s="40">
        <f>INDEX(人口源表!$1:$1048576,MATCH($B123,人口源表!$A:$A,0),MATCH(AO$1,人口源表!$1:$1,0))-INDEX(城镇人口!$1:$1048576,MATCH($B123,城镇人口!$B:$B,0),MATCH(AO$1,城镇人口!$1:$1,0))</f>
        <v>416280.07549715508</v>
      </c>
      <c r="AP123" s="40">
        <f>INDEX(人口源表!$1:$1048576,MATCH($B123,人口源表!$A:$A,0),MATCH(AP$1,人口源表!$1:$1,0))-INDEX(城镇人口!$1:$1048576,MATCH($B123,城镇人口!$B:$B,0),MATCH(AP$1,城镇人口!$1:$1,0))</f>
        <v>404081.02556194458</v>
      </c>
      <c r="AQ123" s="40">
        <f>INDEX(人口源表!$1:$1048576,MATCH($B123,人口源表!$A:$A,0),MATCH(AQ$1,人口源表!$1:$1,0))-INDEX(城镇人口!$1:$1048576,MATCH($B123,城镇人口!$B:$B,0),MATCH(AQ$1,城镇人口!$1:$1,0))</f>
        <v>392033.32147690095</v>
      </c>
      <c r="AR123" s="40">
        <f>INDEX(人口源表!$1:$1048576,MATCH($B123,人口源表!$A:$A,0),MATCH(AR$1,人口源表!$1:$1,0))-INDEX(城镇人口!$1:$1048576,MATCH($B123,城镇人口!$B:$B,0),MATCH(AR$1,城镇人口!$1:$1,0))</f>
        <v>380155.5345434742</v>
      </c>
      <c r="AS123" s="40">
        <f>INDEX(人口源表!$1:$1048576,MATCH($B123,人口源表!$A:$A,0),MATCH(AS$1,人口源表!$1:$1,0))-INDEX(城镇人口!$1:$1048576,MATCH($B123,城镇人口!$B:$B,0),MATCH(AS$1,城镇人口!$1:$1,0))</f>
        <v>368464.89118483197</v>
      </c>
      <c r="AT123" s="40">
        <f>INDEX(人口源表!$1:$1048576,MATCH($B123,人口源表!$A:$A,0),MATCH(AT$1,人口源表!$1:$1,0))-INDEX(城镇人口!$1:$1048576,MATCH($B123,城镇人口!$B:$B,0),MATCH(AT$1,城镇人口!$1:$1,0))</f>
        <v>356976.99585925369</v>
      </c>
      <c r="AU123" s="40">
        <f>INDEX(人口源表!$1:$1048576,MATCH($B123,人口源表!$A:$A,0),MATCH(AU$1,人口源表!$1:$1,0))-INDEX(城镇人口!$1:$1048576,MATCH($B123,城镇人口!$B:$B,0),MATCH(AU$1,城镇人口!$1:$1,0))</f>
        <v>345705.93197690044</v>
      </c>
      <c r="AV123" s="40">
        <f>INDEX(人口源表!$1:$1048576,MATCH($B123,人口源表!$A:$A,0),MATCH(AV$1,人口源表!$1:$1,0))-INDEX(城镇人口!$1:$1048576,MATCH($B123,城镇人口!$B:$B,0),MATCH(AV$1,城镇人口!$1:$1,0))</f>
        <v>334663.62177232606</v>
      </c>
    </row>
    <row r="124" spans="1:48" x14ac:dyDescent="0.15">
      <c r="A124" s="4" t="s">
        <v>869</v>
      </c>
      <c r="B124" s="4" t="s">
        <v>270</v>
      </c>
      <c r="C124" s="34">
        <f>VLOOKUP(B124,'[1]2016省城人口总结（根）'!B:C,2,FALSE)/100</f>
        <v>0.73649997533243039</v>
      </c>
      <c r="D124" s="40">
        <f>INDEX(人口源表!$1:$1048576,MATCH($B124,人口源表!$A:$A,0),MATCH(D$1,人口源表!$1:$1,0))-INDEX(城镇人口!$1:$1048576,MATCH($B124,城镇人口!$B:$B,0),MATCH(D$1,城镇人口!$1:$1,0))</f>
        <v>1393697.3436758164</v>
      </c>
      <c r="E124" s="40">
        <f>INDEX(人口源表!$1:$1048576,MATCH($B124,人口源表!$A:$A,0),MATCH(E$1,人口源表!$1:$1,0))-INDEX(城镇人口!$1:$1048576,MATCH($B124,城镇人口!$B:$B,0),MATCH(E$1,城镇人口!$1:$1,0))</f>
        <v>1337279.657686607</v>
      </c>
      <c r="F124" s="40">
        <f>INDEX(人口源表!$1:$1048576,MATCH($B124,人口源表!$A:$A,0),MATCH(F$1,人口源表!$1:$1,0))-INDEX(城镇人口!$1:$1048576,MATCH($B124,城镇人口!$B:$B,0),MATCH(F$1,城镇人口!$1:$1,0))</f>
        <v>1278347.1994004087</v>
      </c>
      <c r="G124" s="40">
        <f>INDEX(人口源表!$1:$1048576,MATCH($B124,人口源表!$A:$A,0),MATCH(G$1,人口源表!$1:$1,0))-INDEX(城镇人口!$1:$1048576,MATCH($B124,城镇人口!$B:$B,0),MATCH(G$1,城镇人口!$1:$1,0))</f>
        <v>1393516.9421952227</v>
      </c>
      <c r="H124" s="40">
        <f>INDEX(人口源表!$1:$1048576,MATCH($B124,人口源表!$A:$A,0),MATCH(H$1,人口源表!$1:$1,0))-INDEX(城镇人口!$1:$1048576,MATCH($B124,城镇人口!$B:$B,0),MATCH(H$1,城镇人口!$1:$1,0))</f>
        <v>1326511.3790970743</v>
      </c>
      <c r="I124" s="40">
        <f>INDEX(人口源表!$1:$1048576,MATCH($B124,人口源表!$A:$A,0),MATCH(I$1,人口源表!$1:$1,0))-INDEX(城镇人口!$1:$1048576,MATCH($B124,城镇人口!$B:$B,0),MATCH(I$1,城镇人口!$1:$1,0))</f>
        <v>1290299.2387397215</v>
      </c>
      <c r="J124" s="40">
        <f>INDEX(人口源表!$1:$1048576,MATCH($B124,人口源表!$A:$A,0),MATCH(J$1,人口源表!$1:$1,0))-INDEX(城镇人口!$1:$1048576,MATCH($B124,城镇人口!$B:$B,0),MATCH(J$1,城镇人口!$1:$1,0))</f>
        <v>1251700.1388043417</v>
      </c>
      <c r="K124" s="40">
        <f>INDEX(人口源表!$1:$1048576,MATCH($B124,人口源表!$A:$A,0),MATCH(K$1,人口源表!$1:$1,0))-INDEX(城镇人口!$1:$1048576,MATCH($B124,城镇人口!$B:$B,0),MATCH(K$1,城镇人口!$1:$1,0))</f>
        <v>1210808.4276868822</v>
      </c>
      <c r="L124" s="40">
        <f>INDEX(人口源表!$1:$1048576,MATCH($B124,人口源表!$A:$A,0),MATCH(L$1,人口源表!$1:$1,0))-INDEX(城镇人口!$1:$1048576,MATCH($B124,城镇人口!$B:$B,0),MATCH(L$1,城镇人口!$1:$1,0))</f>
        <v>1167720.7720276378</v>
      </c>
      <c r="M124" s="40">
        <f>INDEX(人口源表!$1:$1048576,MATCH($B124,人口源表!$A:$A,0),MATCH(M$1,人口源表!$1:$1,0))-INDEX(城镇人口!$1:$1048576,MATCH($B124,城镇人口!$B:$B,0),MATCH(M$1,城镇人口!$1:$1,0))</f>
        <v>1122535.6186453197</v>
      </c>
      <c r="N124" s="40">
        <f>INDEX(人口源表!$1:$1048576,MATCH($B124,人口源表!$A:$A,0),MATCH(N$1,人口源表!$1:$1,0))-INDEX(城镇人口!$1:$1048576,MATCH($B124,城镇人口!$B:$B,0),MATCH(N$1,城镇人口!$1:$1,0))</f>
        <v>1075352.5313737812</v>
      </c>
      <c r="O124" s="40">
        <f>INDEX(人口源表!$1:$1048576,MATCH($B124,人口源表!$A:$A,0),MATCH(O$1,人口源表!$1:$1,0))-INDEX(城镇人口!$1:$1048576,MATCH($B124,城镇人口!$B:$B,0),MATCH(O$1,城镇人口!$1:$1,0))</f>
        <v>1026272.5495945336</v>
      </c>
      <c r="P124" s="40">
        <f>INDEX(人口源表!$1:$1048576,MATCH($B124,人口源表!$A:$A,0),MATCH(P$1,人口源表!$1:$1,0))-INDEX(城镇人口!$1:$1048576,MATCH($B124,城镇人口!$B:$B,0),MATCH(P$1,城镇人口!$1:$1,0))</f>
        <v>975397.45528329257</v>
      </c>
      <c r="Q124" s="40">
        <f>INDEX(人口源表!$1:$1048576,MATCH($B124,人口源表!$A:$A,0),MATCH(Q$1,人口源表!$1:$1,0))-INDEX(城镇人口!$1:$1048576,MATCH($B124,城镇人口!$B:$B,0),MATCH(Q$1,城镇人口!$1:$1,0))</f>
        <v>922828.99099883344</v>
      </c>
      <c r="R124" s="40">
        <f>INDEX(人口源表!$1:$1048576,MATCH($B124,人口源表!$A:$A,0),MATCH(R$1,人口源表!$1:$1,0))-INDEX(城镇人口!$1:$1048576,MATCH($B124,城镇人口!$B:$B,0),MATCH(R$1,城镇人口!$1:$1,0))</f>
        <v>868669.51862850413</v>
      </c>
      <c r="S124" s="40">
        <f>INDEX(人口源表!$1:$1048576,MATCH($B124,人口源表!$A:$A,0),MATCH(S$1,人口源表!$1:$1,0))-INDEX(城镇人口!$1:$1048576,MATCH($B124,城镇人口!$B:$B,0),MATCH(S$1,城镇人口!$1:$1,0))</f>
        <v>842271.80882120971</v>
      </c>
      <c r="T124" s="40">
        <f>INDEX(人口源表!$1:$1048576,MATCH($B124,人口源表!$A:$A,0),MATCH(T$1,人口源表!$1:$1,0))-INDEX(城镇人口!$1:$1048576,MATCH($B124,城镇人口!$B:$B,0),MATCH(T$1,城镇人口!$1:$1,0))</f>
        <v>815084.84917689767</v>
      </c>
      <c r="U124" s="40">
        <f>INDEX(人口源表!$1:$1048576,MATCH($B124,人口源表!$A:$A,0),MATCH(U$1,人口源表!$1:$1,0))-INDEX(城镇人口!$1:$1048576,MATCH($B124,城镇人口!$B:$B,0),MATCH(U$1,城镇人口!$1:$1,0))</f>
        <v>787168.80614333414</v>
      </c>
      <c r="V124" s="40">
        <f>INDEX(人口源表!$1:$1048576,MATCH($B124,人口源表!$A:$A,0),MATCH(V$1,人口源表!$1:$1,0))-INDEX(城镇人口!$1:$1048576,MATCH($B124,城镇人口!$B:$B,0),MATCH(V$1,城镇人口!$1:$1,0))</f>
        <v>758583.89762942865</v>
      </c>
      <c r="W124" s="40">
        <f>INDEX(人口源表!$1:$1048576,MATCH($B124,人口源表!$A:$A,0),MATCH(W$1,人口源表!$1:$1,0))-INDEX(城镇人口!$1:$1048576,MATCH($B124,城镇人口!$B:$B,0),MATCH(W$1,城镇人口!$1:$1,0))</f>
        <v>729388.98452047817</v>
      </c>
      <c r="X124" s="40">
        <f>INDEX(人口源表!$1:$1048576,MATCH($B124,人口源表!$A:$A,0),MATCH(X$1,人口源表!$1:$1,0))-INDEX(城镇人口!$1:$1048576,MATCH($B124,城镇人口!$B:$B,0),MATCH(X$1,城镇人口!$1:$1,0))</f>
        <v>699641.97326613311</v>
      </c>
      <c r="Y124" s="40">
        <f>INDEX(人口源表!$1:$1048576,MATCH($B124,人口源表!$A:$A,0),MATCH(Y$1,人口源表!$1:$1,0))-INDEX(城镇人口!$1:$1048576,MATCH($B124,城镇人口!$B:$B,0),MATCH(Y$1,城镇人口!$1:$1,0))</f>
        <v>669399.58869400341</v>
      </c>
      <c r="Z124" s="40">
        <f>INDEX(人口源表!$1:$1048576,MATCH($B124,人口源表!$A:$A,0),MATCH(Z$1,人口源表!$1:$1,0))-INDEX(城镇人口!$1:$1048576,MATCH($B124,城镇人口!$B:$B,0),MATCH(Z$1,城镇人口!$1:$1,0))</f>
        <v>638716.86085243616</v>
      </c>
      <c r="AA124" s="40">
        <f>INDEX(人口源表!$1:$1048576,MATCH($B124,人口源表!$A:$A,0),MATCH(AA$1,人口源表!$1:$1,0))-INDEX(城镇人口!$1:$1048576,MATCH($B124,城镇人口!$B:$B,0),MATCH(AA$1,城镇人口!$1:$1,0))</f>
        <v>607647.13853513729</v>
      </c>
      <c r="AB124" s="40">
        <f>INDEX(人口源表!$1:$1048576,MATCH($B124,人口源表!$A:$A,0),MATCH(AB$1,人口源表!$1:$1,0))-INDEX(城镇人口!$1:$1048576,MATCH($B124,城镇人口!$B:$B,0),MATCH(AB$1,城镇人口!$1:$1,0))</f>
        <v>576242.04584079236</v>
      </c>
      <c r="AC124" s="40">
        <f>INDEX(人口源表!$1:$1048576,MATCH($B124,人口源表!$A:$A,0),MATCH(AC$1,人口源表!$1:$1,0))-INDEX(城镇人口!$1:$1048576,MATCH($B124,城镇人口!$B:$B,0),MATCH(AC$1,城镇人口!$1:$1,0))</f>
        <v>552154.84107038751</v>
      </c>
      <c r="AD124" s="40">
        <f>INDEX(人口源表!$1:$1048576,MATCH($B124,人口源表!$A:$A,0),MATCH(AD$1,人口源表!$1:$1,0))-INDEX(城镇人口!$1:$1048576,MATCH($B124,城镇人口!$B:$B,0),MATCH(AD$1,城镇人口!$1:$1,0))</f>
        <v>527869.57533194497</v>
      </c>
      <c r="AE124" s="40">
        <f>INDEX(人口源表!$1:$1048576,MATCH($B124,人口源表!$A:$A,0),MATCH(AE$1,人口源表!$1:$1,0))-INDEX(城镇人口!$1:$1048576,MATCH($B124,城镇人口!$B:$B,0),MATCH(AE$1,城镇人口!$1:$1,0))</f>
        <v>503424.07344445959</v>
      </c>
      <c r="AF124" s="40">
        <f>INDEX(人口源表!$1:$1048576,MATCH($B124,人口源表!$A:$A,0),MATCH(AF$1,人口源表!$1:$1,0))-INDEX(城镇人口!$1:$1048576,MATCH($B124,城镇人口!$B:$B,0),MATCH(AF$1,城镇人口!$1:$1,0))</f>
        <v>478854.01355038863</v>
      </c>
      <c r="AG124" s="40">
        <f>INDEX(人口源表!$1:$1048576,MATCH($B124,人口源表!$A:$A,0),MATCH(AG$1,人口源表!$1:$1,0))-INDEX(城镇人口!$1:$1048576,MATCH($B124,城镇人口!$B:$B,0),MATCH(AG$1,城镇人口!$1:$1,0))</f>
        <v>454192.86502835061</v>
      </c>
      <c r="AH124" s="40">
        <f>INDEX(人口源表!$1:$1048576,MATCH($B124,人口源表!$A:$A,0),MATCH(AH$1,人口源表!$1:$1,0))-INDEX(城镇人口!$1:$1048576,MATCH($B124,城镇人口!$B:$B,0),MATCH(AH$1,城镇人口!$1:$1,0))</f>
        <v>429471.86819557101</v>
      </c>
      <c r="AI124" s="40">
        <f>INDEX(人口源表!$1:$1048576,MATCH($B124,人口源表!$A:$A,0),MATCH(AI$1,人口源表!$1:$1,0))-INDEX(城镇人口!$1:$1048576,MATCH($B124,城镇人口!$B:$B,0),MATCH(AI$1,城镇人口!$1:$1,0))</f>
        <v>404719.8486324111</v>
      </c>
      <c r="AJ124" s="40">
        <f>INDEX(人口源表!$1:$1048576,MATCH($B124,人口源表!$A:$A,0),MATCH(AJ$1,人口源表!$1:$1,0))-INDEX(城镇人口!$1:$1048576,MATCH($B124,城镇人口!$B:$B,0),MATCH(AJ$1,城镇人口!$1:$1,0))</f>
        <v>379962.85794824641</v>
      </c>
      <c r="AK124" s="40">
        <f>INDEX(人口源表!$1:$1048576,MATCH($B124,人口源表!$A:$A,0),MATCH(AK$1,人口源表!$1:$1,0))-INDEX(城镇人口!$1:$1048576,MATCH($B124,城镇人口!$B:$B,0),MATCH(AK$1,城镇人口!$1:$1,0))</f>
        <v>355224.14467024803</v>
      </c>
      <c r="AL124" s="40">
        <f>INDEX(人口源表!$1:$1048576,MATCH($B124,人口源表!$A:$A,0),MATCH(AL$1,人口源表!$1:$1,0))-INDEX(城镇人口!$1:$1048576,MATCH($B124,城镇人口!$B:$B,0),MATCH(AL$1,城镇人口!$1:$1,0))</f>
        <v>330524.03082083911</v>
      </c>
      <c r="AM124" s="40">
        <f>INDEX(人口源表!$1:$1048576,MATCH($B124,人口源表!$A:$A,0),MATCH(AM$1,人口源表!$1:$1,0))-INDEX(城镇人口!$1:$1048576,MATCH($B124,城镇人口!$B:$B,0),MATCH(AM$1,城镇人口!$1:$1,0))</f>
        <v>305879.62571298797</v>
      </c>
      <c r="AN124" s="40">
        <f>INDEX(人口源表!$1:$1048576,MATCH($B124,人口源表!$A:$A,0),MATCH(AN$1,人口源表!$1:$1,0))-INDEX(城镇人口!$1:$1048576,MATCH($B124,城镇人口!$B:$B,0),MATCH(AN$1,城镇人口!$1:$1,0))</f>
        <v>281304.66659350134</v>
      </c>
      <c r="AO124" s="40">
        <f>INDEX(人口源表!$1:$1048576,MATCH($B124,人口源表!$A:$A,0),MATCH(AO$1,人口源表!$1:$1,0))-INDEX(城镇人口!$1:$1048576,MATCH($B124,城镇人口!$B:$B,0),MATCH(AO$1,城镇人口!$1:$1,0))</f>
        <v>256809.51472370513</v>
      </c>
      <c r="AP124" s="40">
        <f>INDEX(人口源表!$1:$1048576,MATCH($B124,人口源表!$A:$A,0),MATCH(AP$1,人口源表!$1:$1,0))-INDEX(城镇人口!$1:$1048576,MATCH($B124,城镇人口!$B:$B,0),MATCH(AP$1,城镇人口!$1:$1,0))</f>
        <v>232400.7062743064</v>
      </c>
      <c r="AQ124" s="40">
        <f>INDEX(人口源表!$1:$1048576,MATCH($B124,人口源表!$A:$A,0),MATCH(AQ$1,人口源表!$1:$1,0))-INDEX(城镇人口!$1:$1048576,MATCH($B124,城镇人口!$B:$B,0),MATCH(AQ$1,城镇人口!$1:$1,0))</f>
        <v>208080.91976934578</v>
      </c>
      <c r="AR124" s="40">
        <f>INDEX(人口源表!$1:$1048576,MATCH($B124,人口源表!$A:$A,0),MATCH(AR$1,人口源表!$1:$1,0))-INDEX(城镇人口!$1:$1048576,MATCH($B124,城镇人口!$B:$B,0),MATCH(AR$1,城镇人口!$1:$1,0))</f>
        <v>183848.84815570805</v>
      </c>
      <c r="AS124" s="40">
        <f>INDEX(人口源表!$1:$1048576,MATCH($B124,人口源表!$A:$A,0),MATCH(AS$1,人口源表!$1:$1,0))-INDEX(城镇人口!$1:$1048576,MATCH($B124,城镇人口!$B:$B,0),MATCH(AS$1,城镇人口!$1:$1,0))</f>
        <v>159698.85201600194</v>
      </c>
      <c r="AT124" s="40">
        <f>INDEX(人口源表!$1:$1048576,MATCH($B124,人口源表!$A:$A,0),MATCH(AT$1,人口源表!$1:$1,0))-INDEX(城镇人口!$1:$1048576,MATCH($B124,城镇人口!$B:$B,0),MATCH(AT$1,城镇人口!$1:$1,0))</f>
        <v>135620.93102800008</v>
      </c>
      <c r="AU124" s="40">
        <f>INDEX(人口源表!$1:$1048576,MATCH($B124,人口源表!$A:$A,0),MATCH(AU$1,人口源表!$1:$1,0))-INDEX(城镇人口!$1:$1048576,MATCH($B124,城镇人口!$B:$B,0),MATCH(AU$1,城镇人口!$1:$1,0))</f>
        <v>111600.46196333133</v>
      </c>
      <c r="AV124" s="40">
        <f>INDEX(人口源表!$1:$1048576,MATCH($B124,人口源表!$A:$A,0),MATCH(AV$1,人口源表!$1:$1,0))-INDEX(城镇人口!$1:$1048576,MATCH($B124,城镇人口!$B:$B,0),MATCH(AV$1,城镇人口!$1:$1,0))</f>
        <v>87617.978735533543</v>
      </c>
    </row>
    <row r="125" spans="1:48" x14ac:dyDescent="0.15">
      <c r="A125" s="4" t="s">
        <v>869</v>
      </c>
      <c r="B125" s="4" t="s">
        <v>272</v>
      </c>
      <c r="C125" s="34">
        <f>VLOOKUP(B125,'[1]2016省城人口总结（根）'!B:C,2,FALSE)/100</f>
        <v>0.66149992845471861</v>
      </c>
      <c r="D125" s="40">
        <f>INDEX(人口源表!$1:$1048576,MATCH($B125,人口源表!$A:$A,0),MATCH(D$1,人口源表!$1:$1,0))-INDEX(城镇人口!$1:$1048576,MATCH($B125,城镇人口!$B:$B,0),MATCH(D$1,城镇人口!$1:$1,0))</f>
        <v>563555.66009001411</v>
      </c>
      <c r="E125" s="40">
        <f>INDEX(人口源表!$1:$1048576,MATCH($B125,人口源表!$A:$A,0),MATCH(E$1,人口源表!$1:$1,0))-INDEX(城镇人口!$1:$1048576,MATCH($B125,城镇人口!$B:$B,0),MATCH(E$1,城镇人口!$1:$1,0))</f>
        <v>548063.60999036022</v>
      </c>
      <c r="F125" s="40">
        <f>INDEX(人口源表!$1:$1048576,MATCH($B125,人口源表!$A:$A,0),MATCH(F$1,人口源表!$1:$1,0))-INDEX(城镇人口!$1:$1048576,MATCH($B125,城镇人口!$B:$B,0),MATCH(F$1,城镇人口!$1:$1,0))</f>
        <v>531784.7299950202</v>
      </c>
      <c r="G125" s="40">
        <f>INDEX(人口源表!$1:$1048576,MATCH($B125,人口源表!$A:$A,0),MATCH(G$1,人口源表!$1:$1,0))-INDEX(城镇人口!$1:$1048576,MATCH($B125,城镇人口!$B:$B,0),MATCH(G$1,城镇人口!$1:$1,0))</f>
        <v>489174.91946764523</v>
      </c>
      <c r="H125" s="40">
        <f>INDEX(人口源表!$1:$1048576,MATCH($B125,人口源表!$A:$A,0),MATCH(H$1,人口源表!$1:$1,0))-INDEX(城镇人口!$1:$1048576,MATCH($B125,城镇人口!$B:$B,0),MATCH(H$1,城镇人口!$1:$1,0))</f>
        <v>473240.66045234725</v>
      </c>
      <c r="I125" s="40">
        <f>INDEX(人口源表!$1:$1048576,MATCH($B125,人口源表!$A:$A,0),MATCH(I$1,人口源表!$1:$1,0))-INDEX(城镇人口!$1:$1048576,MATCH($B125,城镇人口!$B:$B,0),MATCH(I$1,城镇人口!$1:$1,0))</f>
        <v>464800.38501689723</v>
      </c>
      <c r="J125" s="40">
        <f>INDEX(人口源表!$1:$1048576,MATCH($B125,人口源表!$A:$A,0),MATCH(J$1,人口源表!$1:$1,0))-INDEX(城镇人口!$1:$1048576,MATCH($B125,城镇人口!$B:$B,0),MATCH(J$1,城镇人口!$1:$1,0))</f>
        <v>456052.95199767966</v>
      </c>
      <c r="K125" s="40">
        <f>INDEX(人口源表!$1:$1048576,MATCH($B125,人口源表!$A:$A,0),MATCH(K$1,人口源表!$1:$1,0))-INDEX(城镇人口!$1:$1048576,MATCH($B125,城镇人口!$B:$B,0),MATCH(K$1,城镇人口!$1:$1,0))</f>
        <v>446971.08719536383</v>
      </c>
      <c r="L125" s="40">
        <f>INDEX(人口源表!$1:$1048576,MATCH($B125,人口源表!$A:$A,0),MATCH(L$1,人口源表!$1:$1,0))-INDEX(城镇人口!$1:$1048576,MATCH($B125,城镇人口!$B:$B,0),MATCH(L$1,城镇人口!$1:$1,0))</f>
        <v>437533.09163529286</v>
      </c>
      <c r="M125" s="40">
        <f>INDEX(人口源表!$1:$1048576,MATCH($B125,人口源表!$A:$A,0),MATCH(M$1,人口源表!$1:$1,0))-INDEX(城镇人口!$1:$1048576,MATCH($B125,城镇人口!$B:$B,0),MATCH(M$1,城镇人口!$1:$1,0))</f>
        <v>427721.00950287143</v>
      </c>
      <c r="N125" s="40">
        <f>INDEX(人口源表!$1:$1048576,MATCH($B125,人口源表!$A:$A,0),MATCH(N$1,人口源表!$1:$1,0))-INDEX(城镇人口!$1:$1048576,MATCH($B125,城镇人口!$B:$B,0),MATCH(N$1,城镇人口!$1:$1,0))</f>
        <v>417521.54214048944</v>
      </c>
      <c r="O125" s="40">
        <f>INDEX(人口源表!$1:$1048576,MATCH($B125,人口源表!$A:$A,0),MATCH(O$1,人口源表!$1:$1,0))-INDEX(城镇人口!$1:$1048576,MATCH($B125,城镇人口!$B:$B,0),MATCH(O$1,城镇人口!$1:$1,0))</f>
        <v>406926.0548103</v>
      </c>
      <c r="P125" s="40">
        <f>INDEX(人口源表!$1:$1048576,MATCH($B125,人口源表!$A:$A,0),MATCH(P$1,人口源表!$1:$1,0))-INDEX(城镇人口!$1:$1048576,MATCH($B125,城镇人口!$B:$B,0),MATCH(P$1,城镇人口!$1:$1,0))</f>
        <v>395928.89440943161</v>
      </c>
      <c r="Q125" s="40">
        <f>INDEX(人口源表!$1:$1048576,MATCH($B125,人口源表!$A:$A,0),MATCH(Q$1,人口源表!$1:$1,0))-INDEX(城镇人口!$1:$1048576,MATCH($B125,城镇人口!$B:$B,0),MATCH(Q$1,城镇人口!$1:$1,0))</f>
        <v>384529.13838602672</v>
      </c>
      <c r="R125" s="40">
        <f>INDEX(人口源表!$1:$1048576,MATCH($B125,人口源表!$A:$A,0),MATCH(R$1,人口源表!$1:$1,0))-INDEX(城镇人口!$1:$1048576,MATCH($B125,城镇人口!$B:$B,0),MATCH(R$1,城镇人口!$1:$1,0))</f>
        <v>372728.69551028893</v>
      </c>
      <c r="S125" s="40">
        <f>INDEX(人口源表!$1:$1048576,MATCH($B125,人口源表!$A:$A,0),MATCH(S$1,人口源表!$1:$1,0))-INDEX(城镇人口!$1:$1048576,MATCH($B125,城镇人口!$B:$B,0),MATCH(S$1,城镇人口!$1:$1,0))</f>
        <v>367228.42437004182</v>
      </c>
      <c r="T125" s="40">
        <f>INDEX(人口源表!$1:$1048576,MATCH($B125,人口源表!$A:$A,0),MATCH(T$1,人口源表!$1:$1,0))-INDEX(城镇人口!$1:$1048576,MATCH($B125,城镇人口!$B:$B,0),MATCH(T$1,城镇人口!$1:$1,0))</f>
        <v>361478.99171941867</v>
      </c>
      <c r="U125" s="40">
        <f>INDEX(人口源表!$1:$1048576,MATCH($B125,人口源表!$A:$A,0),MATCH(U$1,人口源表!$1:$1,0))-INDEX(城镇人口!$1:$1048576,MATCH($B125,城镇人口!$B:$B,0),MATCH(U$1,城镇人口!$1:$1,0))</f>
        <v>355483.22988894884</v>
      </c>
      <c r="V125" s="40">
        <f>INDEX(人口源表!$1:$1048576,MATCH($B125,人口源表!$A:$A,0),MATCH(V$1,人口源表!$1:$1,0))-INDEX(城镇人口!$1:$1048576,MATCH($B125,城镇人口!$B:$B,0),MATCH(V$1,城镇人口!$1:$1,0))</f>
        <v>349246.78529926273</v>
      </c>
      <c r="W125" s="40">
        <f>INDEX(人口源表!$1:$1048576,MATCH($B125,人口源表!$A:$A,0),MATCH(W$1,人口源表!$1:$1,0))-INDEX(城镇人口!$1:$1048576,MATCH($B125,城镇人口!$B:$B,0),MATCH(W$1,城镇人口!$1:$1,0))</f>
        <v>342776.31772781233</v>
      </c>
      <c r="X125" s="40">
        <f>INDEX(人口源表!$1:$1048576,MATCH($B125,人口源表!$A:$A,0),MATCH(X$1,人口源表!$1:$1,0))-INDEX(城镇人口!$1:$1048576,MATCH($B125,城镇人口!$B:$B,0),MATCH(X$1,城镇人口!$1:$1,0))</f>
        <v>336081.19587009633</v>
      </c>
      <c r="Y125" s="40">
        <f>INDEX(人口源表!$1:$1048576,MATCH($B125,人口源表!$A:$A,0),MATCH(Y$1,人口源表!$1:$1,0))-INDEX(城镇人口!$1:$1048576,MATCH($B125,城镇人口!$B:$B,0),MATCH(Y$1,城镇人口!$1:$1,0))</f>
        <v>329171.35484343418</v>
      </c>
      <c r="Z125" s="40">
        <f>INDEX(人口源表!$1:$1048576,MATCH($B125,人口源表!$A:$A,0),MATCH(Z$1,人口源表!$1:$1,0))-INDEX(城镇人口!$1:$1048576,MATCH($B125,城镇人口!$B:$B,0),MATCH(Z$1,城镇人口!$1:$1,0))</f>
        <v>322058.56285018567</v>
      </c>
      <c r="AA125" s="40">
        <f>INDEX(人口源表!$1:$1048576,MATCH($B125,人口源表!$A:$A,0),MATCH(AA$1,人口源表!$1:$1,0))-INDEX(城镇人口!$1:$1048576,MATCH($B125,城镇人口!$B:$B,0),MATCH(AA$1,城镇人口!$1:$1,0))</f>
        <v>314756.23963008076</v>
      </c>
      <c r="AB125" s="40">
        <f>INDEX(人口源表!$1:$1048576,MATCH($B125,人口源表!$A:$A,0),MATCH(AB$1,人口源表!$1:$1,0))-INDEX(城镇人口!$1:$1048576,MATCH($B125,城镇人口!$B:$B,0),MATCH(AB$1,城镇人口!$1:$1,0))</f>
        <v>307278.20232658111</v>
      </c>
      <c r="AC125" s="40">
        <f>INDEX(人口源表!$1:$1048576,MATCH($B125,人口源表!$A:$A,0),MATCH(AC$1,人口源表!$1:$1,0))-INDEX(城镇人口!$1:$1048576,MATCH($B125,城镇人口!$B:$B,0),MATCH(AC$1,城镇人口!$1:$1,0))</f>
        <v>301378.15205731452</v>
      </c>
      <c r="AD125" s="40">
        <f>INDEX(人口源表!$1:$1048576,MATCH($B125,人口源表!$A:$A,0),MATCH(AD$1,人口源表!$1:$1,0))-INDEX(城镇人口!$1:$1048576,MATCH($B125,城镇人口!$B:$B,0),MATCH(AD$1,城镇人口!$1:$1,0))</f>
        <v>295340.73565620207</v>
      </c>
      <c r="AE125" s="40">
        <f>INDEX(人口源表!$1:$1048576,MATCH($B125,人口源表!$A:$A,0),MATCH(AE$1,人口源表!$1:$1,0))-INDEX(城镇人口!$1:$1048576,MATCH($B125,城镇人口!$B:$B,0),MATCH(AE$1,城镇人口!$1:$1,0))</f>
        <v>289180.71922350582</v>
      </c>
      <c r="AF125" s="40">
        <f>INDEX(人口源表!$1:$1048576,MATCH($B125,人口源表!$A:$A,0),MATCH(AF$1,人口源表!$1:$1,0))-INDEX(城镇人口!$1:$1048576,MATCH($B125,城镇人口!$B:$B,0),MATCH(AF$1,城镇人口!$1:$1,0))</f>
        <v>282913.04990520258</v>
      </c>
      <c r="AG125" s="40">
        <f>INDEX(人口源表!$1:$1048576,MATCH($B125,人口源表!$A:$A,0),MATCH(AG$1,人口源表!$1:$1,0))-INDEX(城镇人口!$1:$1048576,MATCH($B125,城镇人口!$B:$B,0),MATCH(AG$1,城镇人口!$1:$1,0))</f>
        <v>276553.60177931422</v>
      </c>
      <c r="AH125" s="40">
        <f>INDEX(人口源表!$1:$1048576,MATCH($B125,人口源表!$A:$A,0),MATCH(AH$1,人口源表!$1:$1,0))-INDEX(城镇人口!$1:$1048576,MATCH($B125,城镇人口!$B:$B,0),MATCH(AH$1,城镇人口!$1:$1,0))</f>
        <v>270118.39038524753</v>
      </c>
      <c r="AI125" s="40">
        <f>INDEX(人口源表!$1:$1048576,MATCH($B125,人口源表!$A:$A,0),MATCH(AI$1,人口源表!$1:$1,0))-INDEX(城镇人口!$1:$1048576,MATCH($B125,城镇人口!$B:$B,0),MATCH(AI$1,城镇人口!$1:$1,0))</f>
        <v>263623.95628947089</v>
      </c>
      <c r="AJ125" s="40">
        <f>INDEX(人口源表!$1:$1048576,MATCH($B125,人口源表!$A:$A,0),MATCH(AJ$1,人口源表!$1:$1,0))-INDEX(城镇人口!$1:$1048576,MATCH($B125,城镇人口!$B:$B,0),MATCH(AJ$1,城镇人口!$1:$1,0))</f>
        <v>257087.2308680329</v>
      </c>
      <c r="AK125" s="40">
        <f>INDEX(人口源表!$1:$1048576,MATCH($B125,人口源表!$A:$A,0),MATCH(AK$1,人口源表!$1:$1,0))-INDEX(城镇人口!$1:$1048576,MATCH($B125,城镇人口!$B:$B,0),MATCH(AK$1,城镇人口!$1:$1,0))</f>
        <v>250525.10059063463</v>
      </c>
      <c r="AL125" s="40">
        <f>INDEX(人口源表!$1:$1048576,MATCH($B125,人口源表!$A:$A,0),MATCH(AL$1,人口源表!$1:$1,0))-INDEX(城镇人口!$1:$1048576,MATCH($B125,城镇人口!$B:$B,0),MATCH(AL$1,城镇人口!$1:$1,0))</f>
        <v>243954.3018522663</v>
      </c>
      <c r="AM125" s="40">
        <f>INDEX(人口源表!$1:$1048576,MATCH($B125,人口源表!$A:$A,0),MATCH(AM$1,人口源表!$1:$1,0))-INDEX(城镇人口!$1:$1048576,MATCH($B125,城镇人口!$B:$B,0),MATCH(AM$1,城镇人口!$1:$1,0))</f>
        <v>237391.60181222856</v>
      </c>
      <c r="AN125" s="40">
        <f>INDEX(人口源表!$1:$1048576,MATCH($B125,人口源表!$A:$A,0),MATCH(AN$1,人口源表!$1:$1,0))-INDEX(城镇人口!$1:$1048576,MATCH($B125,城镇人口!$B:$B,0),MATCH(AN$1,城镇人口!$1:$1,0))</f>
        <v>230853.65861507109</v>
      </c>
      <c r="AO125" s="40">
        <f>INDEX(人口源表!$1:$1048576,MATCH($B125,人口源表!$A:$A,0),MATCH(AO$1,人口源表!$1:$1,0))-INDEX(城镇人口!$1:$1048576,MATCH($B125,城镇人口!$B:$B,0),MATCH(AO$1,城镇人口!$1:$1,0))</f>
        <v>224356.60584680852</v>
      </c>
      <c r="AP125" s="40">
        <f>INDEX(人口源表!$1:$1048576,MATCH($B125,人口源表!$A:$A,0),MATCH(AP$1,人口源表!$1:$1,0))-INDEX(城镇人口!$1:$1048576,MATCH($B125,城镇人口!$B:$B,0),MATCH(AP$1,城镇人口!$1:$1,0))</f>
        <v>217915.94219268137</v>
      </c>
      <c r="AQ125" s="40">
        <f>INDEX(人口源表!$1:$1048576,MATCH($B125,人口源表!$A:$A,0),MATCH(AQ$1,人口源表!$1:$1,0))-INDEX(城镇人口!$1:$1048576,MATCH($B125,城镇人口!$B:$B,0),MATCH(AQ$1,城镇人口!$1:$1,0))</f>
        <v>211546.6810805893</v>
      </c>
      <c r="AR125" s="40">
        <f>INDEX(人口源表!$1:$1048576,MATCH($B125,人口源表!$A:$A,0),MATCH(AR$1,人口源表!$1:$1,0))-INDEX(城镇人口!$1:$1048576,MATCH($B125,城镇人口!$B:$B,0),MATCH(AR$1,城镇人口!$1:$1,0))</f>
        <v>205263.20514966897</v>
      </c>
      <c r="AS125" s="40">
        <f>INDEX(人口源表!$1:$1048576,MATCH($B125,人口源表!$A:$A,0),MATCH(AS$1,人口源表!$1:$1,0))-INDEX(城镇人口!$1:$1048576,MATCH($B125,城镇人口!$B:$B,0),MATCH(AS$1,城镇人口!$1:$1,0))</f>
        <v>199078.87107749004</v>
      </c>
      <c r="AT125" s="40">
        <f>INDEX(人口源表!$1:$1048576,MATCH($B125,人口源表!$A:$A,0),MATCH(AT$1,人口源表!$1:$1,0))-INDEX(城镇人口!$1:$1048576,MATCH($B125,城镇人口!$B:$B,0),MATCH(AT$1,城镇人口!$1:$1,0))</f>
        <v>193005.77315540332</v>
      </c>
      <c r="AU125" s="40">
        <f>INDEX(人口源表!$1:$1048576,MATCH($B125,人口源表!$A:$A,0),MATCH(AU$1,人口源表!$1:$1,0))-INDEX(城镇人口!$1:$1048576,MATCH($B125,城镇人口!$B:$B,0),MATCH(AU$1,城镇人口!$1:$1,0))</f>
        <v>187055.34735877393</v>
      </c>
      <c r="AV125" s="40">
        <f>INDEX(人口源表!$1:$1048576,MATCH($B125,人口源表!$A:$A,0),MATCH(AV$1,人口源表!$1:$1,0))-INDEX(城镇人口!$1:$1048576,MATCH($B125,城镇人口!$B:$B,0),MATCH(AV$1,城镇人口!$1:$1,0))</f>
        <v>181237.4856005758</v>
      </c>
    </row>
    <row r="126" spans="1:48" x14ac:dyDescent="0.15">
      <c r="A126" s="4" t="s">
        <v>869</v>
      </c>
      <c r="B126" s="4" t="s">
        <v>274</v>
      </c>
      <c r="C126" s="34">
        <f>VLOOKUP(B126,'[1]2016省城人口总结（根）'!B:C,2,FALSE)/100</f>
        <v>0.68389981862101834</v>
      </c>
      <c r="D126" s="40">
        <f>INDEX(人口源表!$1:$1048576,MATCH($B126,人口源表!$A:$A,0),MATCH(D$1,人口源表!$1:$1,0))-INDEX(城镇人口!$1:$1048576,MATCH($B126,城镇人口!$B:$B,0),MATCH(D$1,城镇人口!$1:$1,0))</f>
        <v>609319.48898715596</v>
      </c>
      <c r="E126" s="40">
        <f>INDEX(人口源表!$1:$1048576,MATCH($B126,人口源表!$A:$A,0),MATCH(E$1,人口源表!$1:$1,0))-INDEX(城镇人口!$1:$1048576,MATCH($B126,城镇人口!$B:$B,0),MATCH(E$1,城镇人口!$1:$1,0))</f>
        <v>589396.86161385174</v>
      </c>
      <c r="F126" s="40">
        <f>INDEX(人口源表!$1:$1048576,MATCH($B126,人口源表!$A:$A,0),MATCH(F$1,人口源表!$1:$1,0))-INDEX(城镇人口!$1:$1048576,MATCH($B126,城镇人口!$B:$B,0),MATCH(F$1,城镇人口!$1:$1,0))</f>
        <v>568633.20346700866</v>
      </c>
      <c r="G126" s="40">
        <f>INDEX(人口源表!$1:$1048576,MATCH($B126,人口源表!$A:$A,0),MATCH(G$1,人口源表!$1:$1,0))-INDEX(城镇人口!$1:$1048576,MATCH($B126,城镇人口!$B:$B,0),MATCH(G$1,城镇人口!$1:$1,0))</f>
        <v>504486.47017705254</v>
      </c>
      <c r="H126" s="40">
        <f>INDEX(人口源表!$1:$1048576,MATCH($B126,人口源表!$A:$A,0),MATCH(H$1,人口源表!$1:$1,0))-INDEX(城镇人口!$1:$1048576,MATCH($B126,城镇人口!$B:$B,0),MATCH(H$1,城镇人口!$1:$1,0))</f>
        <v>484295.50407032808</v>
      </c>
      <c r="I126" s="40">
        <f>INDEX(人口源表!$1:$1048576,MATCH($B126,人口源表!$A:$A,0),MATCH(I$1,人口源表!$1:$1,0))-INDEX(城镇人口!$1:$1048576,MATCH($B126,城镇人口!$B:$B,0),MATCH(I$1,城镇人口!$1:$1,0))</f>
        <v>472956.66957673011</v>
      </c>
      <c r="J126" s="40">
        <f>INDEX(人口源表!$1:$1048576,MATCH($B126,人口源表!$A:$A,0),MATCH(J$1,人口源表!$1:$1,0))-INDEX(城镇人口!$1:$1048576,MATCH($B126,城镇人口!$B:$B,0),MATCH(J$1,城镇人口!$1:$1,0))</f>
        <v>461438.82742215507</v>
      </c>
      <c r="K126" s="40">
        <f>INDEX(人口源表!$1:$1048576,MATCH($B126,人口源表!$A:$A,0),MATCH(K$1,人口源表!$1:$1,0))-INDEX(城镇人口!$1:$1048576,MATCH($B126,城镇人口!$B:$B,0),MATCH(K$1,城镇人口!$1:$1,0))</f>
        <v>449697.21905541723</v>
      </c>
      <c r="L126" s="40">
        <f>INDEX(人口源表!$1:$1048576,MATCH($B126,人口源表!$A:$A,0),MATCH(L$1,人口源表!$1:$1,0))-INDEX(城镇人口!$1:$1048576,MATCH($B126,城镇人口!$B:$B,0),MATCH(L$1,城镇人口!$1:$1,0))</f>
        <v>437693.82739753718</v>
      </c>
      <c r="M126" s="40">
        <f>INDEX(人口源表!$1:$1048576,MATCH($B126,人口源表!$A:$A,0),MATCH(M$1,人口源表!$1:$1,0))-INDEX(城镇人口!$1:$1048576,MATCH($B126,城镇人口!$B:$B,0),MATCH(M$1,城镇人口!$1:$1,0))</f>
        <v>425397.33740577009</v>
      </c>
      <c r="N126" s="40">
        <f>INDEX(人口源表!$1:$1048576,MATCH($B126,人口源表!$A:$A,0),MATCH(N$1,人口源表!$1:$1,0))-INDEX(城镇人口!$1:$1048576,MATCH($B126,城镇人口!$B:$B,0),MATCH(N$1,城镇人口!$1:$1,0))</f>
        <v>412782.37124497257</v>
      </c>
      <c r="O126" s="40">
        <f>INDEX(人口源表!$1:$1048576,MATCH($B126,人口源表!$A:$A,0),MATCH(O$1,人口源表!$1:$1,0))-INDEX(城镇人口!$1:$1048576,MATCH($B126,城镇人口!$B:$B,0),MATCH(O$1,城镇人口!$1:$1,0))</f>
        <v>399829.237239304</v>
      </c>
      <c r="P126" s="40">
        <f>INDEX(人口源表!$1:$1048576,MATCH($B126,人口源表!$A:$A,0),MATCH(P$1,人口源表!$1:$1,0))-INDEX(城镇人口!$1:$1048576,MATCH($B126,城镇人口!$B:$B,0),MATCH(P$1,城镇人口!$1:$1,0))</f>
        <v>386524.0857887161</v>
      </c>
      <c r="Q126" s="40">
        <f>INDEX(人口源表!$1:$1048576,MATCH($B126,人口源表!$A:$A,0),MATCH(Q$1,人口源表!$1:$1,0))-INDEX(城镇人口!$1:$1048576,MATCH($B126,城镇人口!$B:$B,0),MATCH(Q$1,城镇人口!$1:$1,0))</f>
        <v>372857.76258747093</v>
      </c>
      <c r="R126" s="40">
        <f>INDEX(人口源表!$1:$1048576,MATCH($B126,人口源表!$A:$A,0),MATCH(R$1,人口源表!$1:$1,0))-INDEX(城镇人口!$1:$1048576,MATCH($B126,城镇人口!$B:$B,0),MATCH(R$1,城镇人口!$1:$1,0))</f>
        <v>358826.95253777807</v>
      </c>
      <c r="S126" s="40">
        <f>INDEX(人口源表!$1:$1048576,MATCH($B126,人口源表!$A:$A,0),MATCH(S$1,人口源表!$1:$1,0))-INDEX(城镇人口!$1:$1048576,MATCH($B126,城镇人口!$B:$B,0),MATCH(S$1,城镇人口!$1:$1,0))</f>
        <v>352007.27514026919</v>
      </c>
      <c r="T126" s="40">
        <f>INDEX(人口源表!$1:$1048576,MATCH($B126,人口源表!$A:$A,0),MATCH(T$1,人口源表!$1:$1,0))-INDEX(城镇人口!$1:$1048576,MATCH($B126,城镇人口!$B:$B,0),MATCH(T$1,城镇人口!$1:$1,0))</f>
        <v>344967.89764865511</v>
      </c>
      <c r="U126" s="40">
        <f>INDEX(人口源表!$1:$1048576,MATCH($B126,人口源表!$A:$A,0),MATCH(U$1,人口源表!$1:$1,0))-INDEX(城镇人口!$1:$1048576,MATCH($B126,城镇人口!$B:$B,0),MATCH(U$1,城镇人口!$1:$1,0))</f>
        <v>337709.22126239096</v>
      </c>
      <c r="V126" s="40">
        <f>INDEX(人口源表!$1:$1048576,MATCH($B126,人口源表!$A:$A,0),MATCH(V$1,人口源表!$1:$1,0))-INDEX(城镇人口!$1:$1048576,MATCH($B126,城镇人口!$B:$B,0),MATCH(V$1,城镇人口!$1:$1,0))</f>
        <v>330234.16109427903</v>
      </c>
      <c r="W126" s="40">
        <f>INDEX(人口源表!$1:$1048576,MATCH($B126,人口源表!$A:$A,0),MATCH(W$1,人口源表!$1:$1,0))-INDEX(城镇人口!$1:$1048576,MATCH($B126,城镇人口!$B:$B,0),MATCH(W$1,城镇人口!$1:$1,0))</f>
        <v>322548.14334978512</v>
      </c>
      <c r="X126" s="40">
        <f>INDEX(人口源表!$1:$1048576,MATCH($B126,人口源表!$A:$A,0),MATCH(X$1,人口源表!$1:$1,0))-INDEX(城镇人口!$1:$1048576,MATCH($B126,城镇人口!$B:$B,0),MATCH(X$1,城镇人口!$1:$1,0))</f>
        <v>314658.90771220531</v>
      </c>
      <c r="Y126" s="40">
        <f>INDEX(人口源表!$1:$1048576,MATCH($B126,人口源表!$A:$A,0),MATCH(Y$1,人口源表!$1:$1,0))-INDEX(城镇人口!$1:$1048576,MATCH($B126,城镇人口!$B:$B,0),MATCH(Y$1,城镇人口!$1:$1,0))</f>
        <v>306575.98051202577</v>
      </c>
      <c r="Z126" s="40">
        <f>INDEX(人口源表!$1:$1048576,MATCH($B126,人口源表!$A:$A,0),MATCH(Z$1,人口源表!$1:$1,0))-INDEX(城镇人口!$1:$1048576,MATCH($B126,城镇人口!$B:$B,0),MATCH(Z$1,城镇人口!$1:$1,0))</f>
        <v>298311.30747537129</v>
      </c>
      <c r="AA126" s="40">
        <f>INDEX(人口源表!$1:$1048576,MATCH($B126,人口源表!$A:$A,0),MATCH(AA$1,人口源表!$1:$1,0))-INDEX(城镇人口!$1:$1048576,MATCH($B126,城镇人口!$B:$B,0),MATCH(AA$1,城镇人口!$1:$1,0))</f>
        <v>289877.90132076852</v>
      </c>
      <c r="AB126" s="40">
        <f>INDEX(人口源表!$1:$1048576,MATCH($B126,人口源表!$A:$A,0),MATCH(AB$1,人口源表!$1:$1,0))-INDEX(城镇人口!$1:$1048576,MATCH($B126,城镇人口!$B:$B,0),MATCH(AB$1,城镇人口!$1:$1,0))</f>
        <v>281290.76958629582</v>
      </c>
      <c r="AC126" s="40">
        <f>INDEX(人口源表!$1:$1048576,MATCH($B126,人口源表!$A:$A,0),MATCH(AC$1,人口源表!$1:$1,0))-INDEX(城镇人口!$1:$1048576,MATCH($B126,城镇人口!$B:$B,0),MATCH(AC$1,城镇人口!$1:$1,0))</f>
        <v>274512.98180846032</v>
      </c>
      <c r="AD126" s="40">
        <f>INDEX(人口源表!$1:$1048576,MATCH($B126,人口源表!$A:$A,0),MATCH(AD$1,人口源表!$1:$1,0))-INDEX(城镇人口!$1:$1048576,MATCH($B126,城镇人口!$B:$B,0),MATCH(AD$1,城镇人口!$1:$1,0))</f>
        <v>267618.3548905584</v>
      </c>
      <c r="AE126" s="40">
        <f>INDEX(人口源表!$1:$1048576,MATCH($B126,人口源表!$A:$A,0),MATCH(AE$1,人口源表!$1:$1,0))-INDEX(城镇人口!$1:$1048576,MATCH($B126,城镇人口!$B:$B,0),MATCH(AE$1,城镇人口!$1:$1,0))</f>
        <v>260622.13257762557</v>
      </c>
      <c r="AF126" s="40">
        <f>INDEX(人口源表!$1:$1048576,MATCH($B126,人口源表!$A:$A,0),MATCH(AF$1,人口源表!$1:$1,0))-INDEX(城镇人口!$1:$1048576,MATCH($B126,城镇人口!$B:$B,0),MATCH(AF$1,城镇人口!$1:$1,0))</f>
        <v>253540.26692551374</v>
      </c>
      <c r="AG126" s="40">
        <f>INDEX(人口源表!$1:$1048576,MATCH($B126,人口源表!$A:$A,0),MATCH(AG$1,人口源表!$1:$1,0))-INDEX(城镇人口!$1:$1048576,MATCH($B126,城镇人口!$B:$B,0),MATCH(AG$1,城镇人口!$1:$1,0))</f>
        <v>246389.40113127837</v>
      </c>
      <c r="AH126" s="40">
        <f>INDEX(人口源表!$1:$1048576,MATCH($B126,人口源表!$A:$A,0),MATCH(AH$1,人口源表!$1:$1,0))-INDEX(城镇人口!$1:$1048576,MATCH($B126,城镇人口!$B:$B,0),MATCH(AH$1,城镇人口!$1:$1,0))</f>
        <v>239186.56891581533</v>
      </c>
      <c r="AI126" s="40">
        <f>INDEX(人口源表!$1:$1048576,MATCH($B126,人口源表!$A:$A,0),MATCH(AI$1,人口源表!$1:$1,0))-INDEX(城镇人口!$1:$1048576,MATCH($B126,城镇人口!$B:$B,0),MATCH(AI$1,城镇人口!$1:$1,0))</f>
        <v>231949.29509617295</v>
      </c>
      <c r="AJ126" s="40">
        <f>INDEX(人口源表!$1:$1048576,MATCH($B126,人口源表!$A:$A,0),MATCH(AJ$1,人口源表!$1:$1,0))-INDEX(城镇人口!$1:$1048576,MATCH($B126,城镇人口!$B:$B,0),MATCH(AJ$1,城镇人口!$1:$1,0))</f>
        <v>224695.0323670865</v>
      </c>
      <c r="AK126" s="40">
        <f>INDEX(人口源表!$1:$1048576,MATCH($B126,人口源表!$A:$A,0),MATCH(AK$1,人口源表!$1:$1,0))-INDEX(城镇人口!$1:$1048576,MATCH($B126,城镇人口!$B:$B,0),MATCH(AK$1,城镇人口!$1:$1,0))</f>
        <v>217441.50392508088</v>
      </c>
      <c r="AL126" s="40">
        <f>INDEX(人口源表!$1:$1048576,MATCH($B126,人口源表!$A:$A,0),MATCH(AL$1,人口源表!$1:$1,0))-INDEX(城镇人口!$1:$1048576,MATCH($B126,城镇人口!$B:$B,0),MATCH(AL$1,城镇人口!$1:$1,0))</f>
        <v>210205.78593432251</v>
      </c>
      <c r="AM126" s="40">
        <f>INDEX(人口源表!$1:$1048576,MATCH($B126,人口源表!$A:$A,0),MATCH(AM$1,人口源表!$1:$1,0))-INDEX(城镇人口!$1:$1048576,MATCH($B126,城镇人口!$B:$B,0),MATCH(AM$1,城镇人口!$1:$1,0))</f>
        <v>203005.22610358754</v>
      </c>
      <c r="AN126" s="40">
        <f>INDEX(人口源表!$1:$1048576,MATCH($B126,人口源表!$A:$A,0),MATCH(AN$1,人口源表!$1:$1,0))-INDEX(城镇人口!$1:$1048576,MATCH($B126,城镇人口!$B:$B,0),MATCH(AN$1,城镇人口!$1:$1,0))</f>
        <v>195855.95590994856</v>
      </c>
      <c r="AO126" s="40">
        <f>INDEX(人口源表!$1:$1048576,MATCH($B126,人口源表!$A:$A,0),MATCH(AO$1,人口源表!$1:$1,0))-INDEX(城镇人口!$1:$1048576,MATCH($B126,城镇人口!$B:$B,0),MATCH(AO$1,城镇人口!$1:$1,0))</f>
        <v>188773.99467190052</v>
      </c>
      <c r="AP126" s="40">
        <f>INDEX(人口源表!$1:$1048576,MATCH($B126,人口源表!$A:$A,0),MATCH(AP$1,人口源表!$1:$1,0))-INDEX(城镇人口!$1:$1048576,MATCH($B126,城镇人口!$B:$B,0),MATCH(AP$1,城镇人口!$1:$1,0))</f>
        <v>181773.83112228801</v>
      </c>
      <c r="AQ126" s="40">
        <f>INDEX(人口源表!$1:$1048576,MATCH($B126,人口源表!$A:$A,0),MATCH(AQ$1,人口源表!$1:$1,0))-INDEX(城镇人口!$1:$1048576,MATCH($B126,城镇人口!$B:$B,0),MATCH(AQ$1,城镇人口!$1:$1,0))</f>
        <v>174869.45019031991</v>
      </c>
      <c r="AR126" s="40">
        <f>INDEX(人口源表!$1:$1048576,MATCH($B126,人口源表!$A:$A,0),MATCH(AR$1,人口源表!$1:$1,0))-INDEX(城镇人口!$1:$1048576,MATCH($B126,城镇人口!$B:$B,0),MATCH(AR$1,城镇人口!$1:$1,0))</f>
        <v>168073.27770197252</v>
      </c>
      <c r="AS126" s="40">
        <f>INDEX(人口源表!$1:$1048576,MATCH($B126,人口源表!$A:$A,0),MATCH(AS$1,人口源表!$1:$1,0))-INDEX(城镇人口!$1:$1048576,MATCH($B126,城镇人口!$B:$B,0),MATCH(AS$1,城镇人口!$1:$1,0))</f>
        <v>161396.32332601794</v>
      </c>
      <c r="AT126" s="40">
        <f>INDEX(人口源表!$1:$1048576,MATCH($B126,人口源表!$A:$A,0),MATCH(AT$1,人口源表!$1:$1,0))-INDEX(城镇人口!$1:$1048576,MATCH($B126,城镇人口!$B:$B,0),MATCH(AT$1,城镇人口!$1:$1,0))</f>
        <v>154847.89676303556</v>
      </c>
      <c r="AU126" s="40">
        <f>INDEX(人口源表!$1:$1048576,MATCH($B126,人口源表!$A:$A,0),MATCH(AU$1,人口源表!$1:$1,0))-INDEX(城镇人口!$1:$1048576,MATCH($B126,城镇人口!$B:$B,0),MATCH(AU$1,城镇人口!$1:$1,0))</f>
        <v>148435.69248312595</v>
      </c>
      <c r="AV126" s="40">
        <f>INDEX(人口源表!$1:$1048576,MATCH($B126,人口源表!$A:$A,0),MATCH(AV$1,人口源表!$1:$1,0))-INDEX(城镇人口!$1:$1048576,MATCH($B126,城镇人口!$B:$B,0),MATCH(AV$1,城镇人口!$1:$1,0))</f>
        <v>142165.137974757</v>
      </c>
    </row>
    <row r="127" spans="1:48" x14ac:dyDescent="0.15">
      <c r="A127" s="4" t="s">
        <v>869</v>
      </c>
      <c r="B127" s="4" t="s">
        <v>276</v>
      </c>
      <c r="C127" s="34">
        <f>VLOOKUP(B127,'[1]2016省城人口总结（根）'!B:C,2,FALSE)/100</f>
        <v>0.53537732046211628</v>
      </c>
      <c r="D127" s="40">
        <f>INDEX(人口源表!$1:$1048576,MATCH($B127,人口源表!$A:$A,0),MATCH(D$1,人口源表!$1:$1,0))-INDEX(城镇人口!$1:$1048576,MATCH($B127,城镇人口!$B:$B,0),MATCH(D$1,城镇人口!$1:$1,0))</f>
        <v>2300209.2715471918</v>
      </c>
      <c r="E127" s="40">
        <f>INDEX(人口源表!$1:$1048576,MATCH($B127,人口源表!$A:$A,0),MATCH(E$1,人口源表!$1:$1,0))-INDEX(城镇人口!$1:$1048576,MATCH($B127,城镇人口!$B:$B,0),MATCH(E$1,城镇人口!$1:$1,0))</f>
        <v>2268190.7637076471</v>
      </c>
      <c r="F127" s="40">
        <f>INDEX(人口源表!$1:$1048576,MATCH($B127,人口源表!$A:$A,0),MATCH(F$1,人口源表!$1:$1,0))-INDEX(城镇人口!$1:$1048576,MATCH($B127,城镇人口!$B:$B,0),MATCH(F$1,城镇人口!$1:$1,0))</f>
        <v>2233939.4903915608</v>
      </c>
      <c r="G127" s="40">
        <f>INDEX(人口源表!$1:$1048576,MATCH($B127,人口源表!$A:$A,0),MATCH(G$1,人口源表!$1:$1,0))-INDEX(城镇人口!$1:$1048576,MATCH($B127,城镇人口!$B:$B,0),MATCH(G$1,城镇人口!$1:$1,0))</f>
        <v>1996769.7107437314</v>
      </c>
      <c r="H127" s="40">
        <f>INDEX(人口源表!$1:$1048576,MATCH($B127,人口源表!$A:$A,0),MATCH(H$1,人口源表!$1:$1,0))-INDEX(城镇人口!$1:$1048576,MATCH($B127,城镇人口!$B:$B,0),MATCH(H$1,城镇人口!$1:$1,0))</f>
        <v>1965322.0316855134</v>
      </c>
      <c r="I127" s="40">
        <f>INDEX(人口源表!$1:$1048576,MATCH($B127,人口源表!$A:$A,0),MATCH(I$1,人口源表!$1:$1,0))-INDEX(城镇人口!$1:$1048576,MATCH($B127,城镇人口!$B:$B,0),MATCH(I$1,城镇人口!$1:$1,0))</f>
        <v>1951346.4490706935</v>
      </c>
      <c r="J127" s="40">
        <f>INDEX(人口源表!$1:$1048576,MATCH($B127,人口源表!$A:$A,0),MATCH(J$1,人口源表!$1:$1,0))-INDEX(城镇人口!$1:$1048576,MATCH($B127,城镇人口!$B:$B,0),MATCH(J$1,城镇人口!$1:$1,0))</f>
        <v>1936809.0332246576</v>
      </c>
      <c r="K127" s="40">
        <f>INDEX(人口源表!$1:$1048576,MATCH($B127,人口源表!$A:$A,0),MATCH(K$1,人口源表!$1:$1,0))-INDEX(城镇人口!$1:$1048576,MATCH($B127,城镇人口!$B:$B,0),MATCH(K$1,城镇人口!$1:$1,0))</f>
        <v>1921565.0556373126</v>
      </c>
      <c r="L127" s="40">
        <f>INDEX(人口源表!$1:$1048576,MATCH($B127,人口源表!$A:$A,0),MATCH(L$1,人口源表!$1:$1,0))-INDEX(城镇人口!$1:$1048576,MATCH($B127,城镇人口!$B:$B,0),MATCH(L$1,城镇人口!$1:$1,0))</f>
        <v>1905487.5480881766</v>
      </c>
      <c r="M127" s="40">
        <f>INDEX(人口源表!$1:$1048576,MATCH($B127,人口源表!$A:$A,0),MATCH(M$1,人口源表!$1:$1,0))-INDEX(城镇人口!$1:$1048576,MATCH($B127,城镇人口!$B:$B,0),MATCH(M$1,城镇人口!$1:$1,0))</f>
        <v>1888463.5664043133</v>
      </c>
      <c r="N127" s="40">
        <f>INDEX(人口源表!$1:$1048576,MATCH($B127,人口源表!$A:$A,0),MATCH(N$1,人口源表!$1:$1,0))-INDEX(城镇人口!$1:$1048576,MATCH($B127,城镇人口!$B:$B,0),MATCH(N$1,城镇人口!$1:$1,0))</f>
        <v>1870397.7809594269</v>
      </c>
      <c r="O127" s="40">
        <f>INDEX(人口源表!$1:$1048576,MATCH($B127,人口源表!$A:$A,0),MATCH(O$1,人口源表!$1:$1,0))-INDEX(城镇人口!$1:$1048576,MATCH($B127,城镇人口!$B:$B,0),MATCH(O$1,城镇人口!$1:$1,0))</f>
        <v>1851209.1297728415</v>
      </c>
      <c r="P127" s="40">
        <f>INDEX(人口源表!$1:$1048576,MATCH($B127,人口源表!$A:$A,0),MATCH(P$1,人口源表!$1:$1,0))-INDEX(城镇人口!$1:$1048576,MATCH($B127,城镇人口!$B:$B,0),MATCH(P$1,城镇人口!$1:$1,0))</f>
        <v>1830830.74675263</v>
      </c>
      <c r="Q127" s="40">
        <f>INDEX(人口源表!$1:$1048576,MATCH($B127,人口源表!$A:$A,0),MATCH(Q$1,人口源表!$1:$1,0))-INDEX(城镇人口!$1:$1048576,MATCH($B127,城镇人口!$B:$B,0),MATCH(Q$1,城镇人口!$1:$1,0))</f>
        <v>1809210.5847250293</v>
      </c>
      <c r="R127" s="40">
        <f>INDEX(人口源表!$1:$1048576,MATCH($B127,人口源表!$A:$A,0),MATCH(R$1,人口源表!$1:$1,0))-INDEX(城镇人口!$1:$1048576,MATCH($B127,城镇人口!$B:$B,0),MATCH(R$1,城镇人口!$1:$1,0))</f>
        <v>1786309.3379193367</v>
      </c>
      <c r="S127" s="40">
        <f>INDEX(人口源表!$1:$1048576,MATCH($B127,人口源表!$A:$A,0),MATCH(S$1,人口源表!$1:$1,0))-INDEX(城镇人口!$1:$1048576,MATCH($B127,城镇人口!$B:$B,0),MATCH(S$1,城镇人口!$1:$1,0))</f>
        <v>1777542.5389378043</v>
      </c>
      <c r="T127" s="40">
        <f>INDEX(人口源表!$1:$1048576,MATCH($B127,人口源表!$A:$A,0),MATCH(T$1,人口源表!$1:$1,0))-INDEX(城镇人口!$1:$1048576,MATCH($B127,城镇人口!$B:$B,0),MATCH(T$1,城镇人口!$1:$1,0))</f>
        <v>1767788.4071082873</v>
      </c>
      <c r="U127" s="40">
        <f>INDEX(人口源表!$1:$1048576,MATCH($B127,人口源表!$A:$A,0),MATCH(U$1,人口源表!$1:$1,0))-INDEX(城镇人口!$1:$1048576,MATCH($B127,城镇人口!$B:$B,0),MATCH(U$1,城镇人口!$1:$1,0))</f>
        <v>1757028.514396959</v>
      </c>
      <c r="V127" s="40">
        <f>INDEX(人口源表!$1:$1048576,MATCH($B127,人口源表!$A:$A,0),MATCH(V$1,人口源表!$1:$1,0))-INDEX(城镇人口!$1:$1048576,MATCH($B127,城镇人口!$B:$B,0),MATCH(V$1,城镇人口!$1:$1,0))</f>
        <v>1745252.7474844898</v>
      </c>
      <c r="W127" s="40">
        <f>INDEX(人口源表!$1:$1048576,MATCH($B127,人口源表!$A:$A,0),MATCH(W$1,人口源表!$1:$1,0))-INDEX(城镇人口!$1:$1048576,MATCH($B127,城镇人口!$B:$B,0),MATCH(W$1,城镇人口!$1:$1,0))</f>
        <v>1732461.1282012761</v>
      </c>
      <c r="X127" s="40">
        <f>INDEX(人口源表!$1:$1048576,MATCH($B127,人口源表!$A:$A,0),MATCH(X$1,人口源表!$1:$1,0))-INDEX(城镇人口!$1:$1048576,MATCH($B127,城镇人口!$B:$B,0),MATCH(X$1,城镇人口!$1:$1,0))</f>
        <v>1718661.3354761936</v>
      </c>
      <c r="Y127" s="40">
        <f>INDEX(人口源表!$1:$1048576,MATCH($B127,人口源表!$A:$A,0),MATCH(Y$1,人口源表!$1:$1,0))-INDEX(城镇人口!$1:$1048576,MATCH($B127,城镇人口!$B:$B,0),MATCH(Y$1,城镇人口!$1:$1,0))</f>
        <v>1703870.4769028779</v>
      </c>
      <c r="Z127" s="40">
        <f>INDEX(人口源表!$1:$1048576,MATCH($B127,人口源表!$A:$A,0),MATCH(Z$1,人口源表!$1:$1,0))-INDEX(城镇人口!$1:$1048576,MATCH($B127,城镇人口!$B:$B,0),MATCH(Z$1,城镇人口!$1:$1,0))</f>
        <v>1688112.2973825997</v>
      </c>
      <c r="AA127" s="40">
        <f>INDEX(人口源表!$1:$1048576,MATCH($B127,人口源表!$A:$A,0),MATCH(AA$1,人口源表!$1:$1,0))-INDEX(城镇人口!$1:$1048576,MATCH($B127,城镇人口!$B:$B,0),MATCH(AA$1,城镇人口!$1:$1,0))</f>
        <v>1671419.9324985268</v>
      </c>
      <c r="AB127" s="40">
        <f>INDEX(人口源表!$1:$1048576,MATCH($B127,人口源表!$A:$A,0),MATCH(AB$1,人口源表!$1:$1,0))-INDEX(城镇人口!$1:$1048576,MATCH($B127,城镇人口!$B:$B,0),MATCH(AB$1,城镇人口!$1:$1,0))</f>
        <v>1653832.7842741893</v>
      </c>
      <c r="AC127" s="40">
        <f>INDEX(人口源表!$1:$1048576,MATCH($B127,人口源表!$A:$A,0),MATCH(AC$1,人口源表!$1:$1,0))-INDEX(城镇人口!$1:$1048576,MATCH($B127,城镇人口!$B:$B,0),MATCH(AC$1,城镇人口!$1:$1,0))</f>
        <v>1639430.0611549406</v>
      </c>
      <c r="AD127" s="40">
        <f>INDEX(人口源表!$1:$1048576,MATCH($B127,人口源表!$A:$A,0),MATCH(AD$1,人口源表!$1:$1,0))-INDEX(城镇人口!$1:$1048576,MATCH($B127,城镇人口!$B:$B,0),MATCH(AD$1,城镇人口!$1:$1,0))</f>
        <v>1624253.7408345831</v>
      </c>
      <c r="AE127" s="40">
        <f>INDEX(人口源表!$1:$1048576,MATCH($B127,人口源表!$A:$A,0),MATCH(AE$1,人口源表!$1:$1,0))-INDEX(城镇人口!$1:$1048576,MATCH($B127,城镇人口!$B:$B,0),MATCH(AE$1,城镇人口!$1:$1,0))</f>
        <v>1608357.8927461831</v>
      </c>
      <c r="AF127" s="40">
        <f>INDEX(人口源表!$1:$1048576,MATCH($B127,人口源表!$A:$A,0),MATCH(AF$1,人口源表!$1:$1,0))-INDEX(城镇人口!$1:$1048576,MATCH($B127,城镇人口!$B:$B,0),MATCH(AF$1,城镇人口!$1:$1,0))</f>
        <v>1591802.7292500539</v>
      </c>
      <c r="AG127" s="40">
        <f>INDEX(人口源表!$1:$1048576,MATCH($B127,人口源表!$A:$A,0),MATCH(AG$1,人口源表!$1:$1,0))-INDEX(城镇人口!$1:$1048576,MATCH($B127,城镇人口!$B:$B,0),MATCH(AG$1,城镇人口!$1:$1,0))</f>
        <v>1574654.3157673166</v>
      </c>
      <c r="AH127" s="40">
        <f>INDEX(人口源表!$1:$1048576,MATCH($B127,人口源表!$A:$A,0),MATCH(AH$1,人口源表!$1:$1,0))-INDEX(城镇人口!$1:$1048576,MATCH($B127,城镇人口!$B:$B,0),MATCH(AH$1,城镇人口!$1:$1,0))</f>
        <v>1556983.9578830935</v>
      </c>
      <c r="AI127" s="40">
        <f>INDEX(人口源表!$1:$1048576,MATCH($B127,人口源表!$A:$A,0),MATCH(AI$1,人口源表!$1:$1,0))-INDEX(城镇人口!$1:$1048576,MATCH($B127,城镇人口!$B:$B,0),MATCH(AI$1,城镇人口!$1:$1,0))</f>
        <v>1538868.5522345947</v>
      </c>
      <c r="AJ127" s="40">
        <f>INDEX(人口源表!$1:$1048576,MATCH($B127,人口源表!$A:$A,0),MATCH(AJ$1,人口源表!$1:$1,0))-INDEX(城镇人口!$1:$1048576,MATCH($B127,城镇人口!$B:$B,0),MATCH(AJ$1,城镇人口!$1:$1,0))</f>
        <v>1520390.2740563578</v>
      </c>
      <c r="AK127" s="40">
        <f>INDEX(人口源表!$1:$1048576,MATCH($B127,人口源表!$A:$A,0),MATCH(AK$1,人口源表!$1:$1,0))-INDEX(城镇人口!$1:$1048576,MATCH($B127,城镇人口!$B:$B,0),MATCH(AK$1,城镇人口!$1:$1,0))</f>
        <v>1501635.325057541</v>
      </c>
      <c r="AL127" s="40">
        <f>INDEX(人口源表!$1:$1048576,MATCH($B127,人口源表!$A:$A,0),MATCH(AL$1,人口源表!$1:$1,0))-INDEX(城镇人口!$1:$1048576,MATCH($B127,城镇人口!$B:$B,0),MATCH(AL$1,城镇人口!$1:$1,0))</f>
        <v>1482694.8907795125</v>
      </c>
      <c r="AM127" s="40">
        <f>INDEX(人口源表!$1:$1048576,MATCH($B127,人口源表!$A:$A,0),MATCH(AM$1,人口源表!$1:$1,0))-INDEX(城镇人口!$1:$1048576,MATCH($B127,城镇人口!$B:$B,0),MATCH(AM$1,城镇人口!$1:$1,0))</f>
        <v>1463663.8843025826</v>
      </c>
      <c r="AN127" s="40">
        <f>INDEX(人口源表!$1:$1048576,MATCH($B127,人口源表!$A:$A,0),MATCH(AN$1,人口源表!$1:$1,0))-INDEX(城镇人口!$1:$1048576,MATCH($B127,城镇人口!$B:$B,0),MATCH(AN$1,城镇人口!$1:$1,0))</f>
        <v>1444640.9502991796</v>
      </c>
      <c r="AO127" s="40">
        <f>INDEX(人口源表!$1:$1048576,MATCH($B127,人口源表!$A:$A,0),MATCH(AO$1,人口源表!$1:$1,0))-INDEX(城镇人口!$1:$1048576,MATCH($B127,城镇人口!$B:$B,0),MATCH(AO$1,城镇人口!$1:$1,0))</f>
        <v>1425728.148418081</v>
      </c>
      <c r="AP127" s="40">
        <f>INDEX(人口源表!$1:$1048576,MATCH($B127,人口源表!$A:$A,0),MATCH(AP$1,人口源表!$1:$1,0))-INDEX(城镇人口!$1:$1048576,MATCH($B127,城镇人口!$B:$B,0),MATCH(AP$1,城镇人口!$1:$1,0))</f>
        <v>1407030.6331927949</v>
      </c>
      <c r="AQ127" s="40">
        <f>INDEX(人口源表!$1:$1048576,MATCH($B127,人口源表!$A:$A,0),MATCH(AQ$1,人口源表!$1:$1,0))-INDEX(城镇人口!$1:$1048576,MATCH($B127,城镇人口!$B:$B,0),MATCH(AQ$1,城镇人口!$1:$1,0))</f>
        <v>1388656.923154816</v>
      </c>
      <c r="AR127" s="40">
        <f>INDEX(人口源表!$1:$1048576,MATCH($B127,人口源表!$A:$A,0),MATCH(AR$1,人口源表!$1:$1,0))-INDEX(城镇人口!$1:$1048576,MATCH($B127,城镇人口!$B:$B,0),MATCH(AR$1,城镇人口!$1:$1,0))</f>
        <v>1370717.0786581207</v>
      </c>
      <c r="AS127" s="40">
        <f>INDEX(人口源表!$1:$1048576,MATCH($B127,人口源表!$A:$A,0),MATCH(AS$1,人口源表!$1:$1,0))-INDEX(城镇人口!$1:$1048576,MATCH($B127,城镇人口!$B:$B,0),MATCH(AS$1,城镇人口!$1:$1,0))</f>
        <v>1353323.5750803011</v>
      </c>
      <c r="AT127" s="40">
        <f>INDEX(人口源表!$1:$1048576,MATCH($B127,人口源表!$A:$A,0),MATCH(AT$1,人口源表!$1:$1,0))-INDEX(城镇人口!$1:$1048576,MATCH($B127,城镇人口!$B:$B,0),MATCH(AT$1,城镇人口!$1:$1,0))</f>
        <v>1336591.2436257945</v>
      </c>
      <c r="AU127" s="40">
        <f>INDEX(人口源表!$1:$1048576,MATCH($B127,人口源表!$A:$A,0),MATCH(AU$1,人口源表!$1:$1,0))-INDEX(城镇人口!$1:$1048576,MATCH($B127,城镇人口!$B:$B,0),MATCH(AU$1,城镇人口!$1:$1,0))</f>
        <v>1320635.7638334404</v>
      </c>
      <c r="AV127" s="40">
        <f>INDEX(人口源表!$1:$1048576,MATCH($B127,人口源表!$A:$A,0),MATCH(AV$1,人口源表!$1:$1,0))-INDEX(城镇人口!$1:$1048576,MATCH($B127,城镇人口!$B:$B,0),MATCH(AV$1,城镇人口!$1:$1,0))</f>
        <v>1305573.9146990888</v>
      </c>
    </row>
    <row r="128" spans="1:48" x14ac:dyDescent="0.15">
      <c r="A128" s="4" t="s">
        <v>869</v>
      </c>
      <c r="B128" s="4" t="s">
        <v>278</v>
      </c>
      <c r="C128" s="34">
        <f>VLOOKUP(B128,'[1]2016省城人口总结（根）'!B:C,2,FALSE)/100</f>
        <v>0.70220030655010146</v>
      </c>
      <c r="D128" s="40">
        <f>INDEX(人口源表!$1:$1048576,MATCH($B128,人口源表!$A:$A,0),MATCH(D$1,人口源表!$1:$1,0))-INDEX(城镇人口!$1:$1048576,MATCH($B128,城镇人口!$B:$B,0),MATCH(D$1,城镇人口!$1:$1,0))</f>
        <v>353700.78598421672</v>
      </c>
      <c r="E128" s="40">
        <f>INDEX(人口源表!$1:$1048576,MATCH($B128,人口源表!$A:$A,0),MATCH(E$1,人口源表!$1:$1,0))-INDEX(城镇人口!$1:$1048576,MATCH($B128,城镇人口!$B:$B,0),MATCH(E$1,城镇人口!$1:$1,0))</f>
        <v>341110.23777784931</v>
      </c>
      <c r="F128" s="40">
        <f>INDEX(人口源表!$1:$1048576,MATCH($B128,人口源表!$A:$A,0),MATCH(F$1,人口源表!$1:$1,0))-INDEX(城镇人口!$1:$1048576,MATCH($B128,城镇人口!$B:$B,0),MATCH(F$1,城镇人口!$1:$1,0))</f>
        <v>327977.58779715945</v>
      </c>
      <c r="G128" s="40">
        <f>INDEX(人口源表!$1:$1048576,MATCH($B128,人口源表!$A:$A,0),MATCH(G$1,人口源表!$1:$1,0))-INDEX(城镇人口!$1:$1048576,MATCH($B128,城镇人口!$B:$B,0),MATCH(G$1,城镇人口!$1:$1,0))</f>
        <v>312833.31019325461</v>
      </c>
      <c r="H128" s="40">
        <f>INDEX(人口源表!$1:$1048576,MATCH($B128,人口源表!$A:$A,0),MATCH(H$1,人口源表!$1:$1,0))-INDEX(城镇人口!$1:$1048576,MATCH($B128,城镇人口!$B:$B,0),MATCH(H$1,城镇人口!$1:$1,0))</f>
        <v>299136.79570772802</v>
      </c>
      <c r="I128" s="40">
        <f>INDEX(人口源表!$1:$1048576,MATCH($B128,人口源表!$A:$A,0),MATCH(I$1,人口源表!$1:$1,0))-INDEX(城镇人口!$1:$1048576,MATCH($B128,城镇人口!$B:$B,0),MATCH(I$1,城镇人口!$1:$1,0))</f>
        <v>291424.86958001251</v>
      </c>
      <c r="J128" s="40">
        <f>INDEX(人口源表!$1:$1048576,MATCH($B128,人口源表!$A:$A,0),MATCH(J$1,人口源表!$1:$1,0))-INDEX(城镇人口!$1:$1048576,MATCH($B128,城镇人口!$B:$B,0),MATCH(J$1,城镇人口!$1:$1,0))</f>
        <v>283535.34504850255</v>
      </c>
      <c r="K128" s="40">
        <f>INDEX(人口源表!$1:$1048576,MATCH($B128,人口源表!$A:$A,0),MATCH(K$1,人口源表!$1:$1,0))-INDEX(城镇人口!$1:$1048576,MATCH($B128,城镇人口!$B:$B,0),MATCH(K$1,城镇人口!$1:$1,0))</f>
        <v>275449.0831146721</v>
      </c>
      <c r="L128" s="40">
        <f>INDEX(人口源表!$1:$1048576,MATCH($B128,人口源表!$A:$A,0),MATCH(L$1,人口源表!$1:$1,0))-INDEX(城镇人口!$1:$1048576,MATCH($B128,城镇人口!$B:$B,0),MATCH(L$1,城镇人口!$1:$1,0))</f>
        <v>267149.52954849671</v>
      </c>
      <c r="M128" s="40">
        <f>INDEX(人口源表!$1:$1048576,MATCH($B128,人口源表!$A:$A,0),MATCH(M$1,人口源表!$1:$1,0))-INDEX(城镇人口!$1:$1048576,MATCH($B128,城镇人口!$B:$B,0),MATCH(M$1,城镇人口!$1:$1,0))</f>
        <v>258624.41894500423</v>
      </c>
      <c r="N128" s="40">
        <f>INDEX(人口源表!$1:$1048576,MATCH($B128,人口源表!$A:$A,0),MATCH(N$1,人口源表!$1:$1,0))-INDEX(城镇人口!$1:$1048576,MATCH($B128,城镇人口!$B:$B,0),MATCH(N$1,城镇人口!$1:$1,0))</f>
        <v>249864.46643851162</v>
      </c>
      <c r="O128" s="40">
        <f>INDEX(人口源表!$1:$1048576,MATCH($B128,人口源表!$A:$A,0),MATCH(O$1,人口源表!$1:$1,0))-INDEX(城镇人口!$1:$1048576,MATCH($B128,城镇人口!$B:$B,0),MATCH(O$1,城镇人口!$1:$1,0))</f>
        <v>240863.45674504398</v>
      </c>
      <c r="P128" s="40">
        <f>INDEX(人口源表!$1:$1048576,MATCH($B128,人口源表!$A:$A,0),MATCH(P$1,人口源表!$1:$1,0))-INDEX(城镇人口!$1:$1048576,MATCH($B128,城镇人口!$B:$B,0),MATCH(P$1,城镇人口!$1:$1,0))</f>
        <v>231618.28117037937</v>
      </c>
      <c r="Q128" s="40">
        <f>INDEX(人口源表!$1:$1048576,MATCH($B128,人口源表!$A:$A,0),MATCH(Q$1,人口源表!$1:$1,0))-INDEX(城镇人口!$1:$1048576,MATCH($B128,城镇人口!$B:$B,0),MATCH(Q$1,城镇人口!$1:$1,0))</f>
        <v>222128.74239458842</v>
      </c>
      <c r="R128" s="40">
        <f>INDEX(人口源表!$1:$1048576,MATCH($B128,人口源表!$A:$A,0),MATCH(R$1,人口源表!$1:$1,0))-INDEX(城镇人口!$1:$1048576,MATCH($B128,城镇人口!$B:$B,0),MATCH(R$1,城镇人口!$1:$1,0))</f>
        <v>212396.84233551682</v>
      </c>
      <c r="S128" s="40">
        <f>INDEX(人口源表!$1:$1048576,MATCH($B128,人口源表!$A:$A,0),MATCH(S$1,人口源表!$1:$1,0))-INDEX(城镇人口!$1:$1048576,MATCH($B128,城镇人口!$B:$B,0),MATCH(S$1,城镇人口!$1:$1,0))</f>
        <v>207615.46587807208</v>
      </c>
      <c r="T128" s="40">
        <f>INDEX(人口源表!$1:$1048576,MATCH($B128,人口源表!$A:$A,0),MATCH(T$1,人口源表!$1:$1,0))-INDEX(城镇人口!$1:$1048576,MATCH($B128,城镇人口!$B:$B,0),MATCH(T$1,城镇人口!$1:$1,0))</f>
        <v>202696.65740634967</v>
      </c>
      <c r="U128" s="40">
        <f>INDEX(人口源表!$1:$1048576,MATCH($B128,人口源表!$A:$A,0),MATCH(U$1,人口源表!$1:$1,0))-INDEX(城镇人口!$1:$1048576,MATCH($B128,城镇人口!$B:$B,0),MATCH(U$1,城镇人口!$1:$1,0))</f>
        <v>197643.31178087112</v>
      </c>
      <c r="V128" s="40">
        <f>INDEX(人口源表!$1:$1048576,MATCH($B128,人口源表!$A:$A,0),MATCH(V$1,人口源表!$1:$1,0))-INDEX(城镇人口!$1:$1048576,MATCH($B128,城镇人口!$B:$B,0),MATCH(V$1,城镇人口!$1:$1,0))</f>
        <v>192459.58187549631</v>
      </c>
      <c r="W128" s="40">
        <f>INDEX(人口源表!$1:$1048576,MATCH($B128,人口源表!$A:$A,0),MATCH(W$1,人口源表!$1:$1,0))-INDEX(城镇人口!$1:$1048576,MATCH($B128,城镇人口!$B:$B,0),MATCH(W$1,城镇人口!$1:$1,0))</f>
        <v>187150.77860892075</v>
      </c>
      <c r="X128" s="40">
        <f>INDEX(人口源表!$1:$1048576,MATCH($B128,人口源表!$A:$A,0),MATCH(X$1,人口源表!$1:$1,0))-INDEX(城镇人口!$1:$1048576,MATCH($B128,城镇人口!$B:$B,0),MATCH(X$1,城镇人口!$1:$1,0))</f>
        <v>181723.55940870056</v>
      </c>
      <c r="Y128" s="40">
        <f>INDEX(人口源表!$1:$1048576,MATCH($B128,人口源表!$A:$A,0),MATCH(Y$1,人口源表!$1:$1,0))-INDEX(城镇人口!$1:$1048576,MATCH($B128,城镇人口!$B:$B,0),MATCH(Y$1,城镇人口!$1:$1,0))</f>
        <v>176185.21958828066</v>
      </c>
      <c r="Z128" s="40">
        <f>INDEX(人口源表!$1:$1048576,MATCH($B128,人口源表!$A:$A,0),MATCH(Z$1,人口源表!$1:$1,0))-INDEX(城镇人口!$1:$1048576,MATCH($B128,城镇人口!$B:$B,0),MATCH(Z$1,城镇人口!$1:$1,0))</f>
        <v>170544.17591000628</v>
      </c>
      <c r="AA128" s="40">
        <f>INDEX(人口源表!$1:$1048576,MATCH($B128,人口源表!$A:$A,0),MATCH(AA$1,人口源表!$1:$1,0))-INDEX(城镇人口!$1:$1048576,MATCH($B128,城镇人口!$B:$B,0),MATCH(AA$1,城镇人口!$1:$1,0))</f>
        <v>164809.55302154226</v>
      </c>
      <c r="AB128" s="40">
        <f>INDEX(人口源表!$1:$1048576,MATCH($B128,人口源表!$A:$A,0),MATCH(AB$1,人口源表!$1:$1,0))-INDEX(城镇人口!$1:$1048576,MATCH($B128,城镇人口!$B:$B,0),MATCH(AB$1,城镇人口!$1:$1,0))</f>
        <v>158991.07522029663</v>
      </c>
      <c r="AC128" s="40">
        <f>INDEX(人口源表!$1:$1048576,MATCH($B128,人口源表!$A:$A,0),MATCH(AC$1,人口源表!$1:$1,0))-INDEX(城镇人口!$1:$1048576,MATCH($B128,城镇人口!$B:$B,0),MATCH(AC$1,城镇人口!$1:$1,0))</f>
        <v>154430.14397224388</v>
      </c>
      <c r="AD128" s="40">
        <f>INDEX(人口源表!$1:$1048576,MATCH($B128,人口源表!$A:$A,0),MATCH(AD$1,人口源表!$1:$1,0))-INDEX(城镇人口!$1:$1048576,MATCH($B128,城镇人口!$B:$B,0),MATCH(AD$1,城镇人口!$1:$1,0))</f>
        <v>149808.70785713126</v>
      </c>
      <c r="AE128" s="40">
        <f>INDEX(人口源表!$1:$1048576,MATCH($B128,人口源表!$A:$A,0),MATCH(AE$1,人口源表!$1:$1,0))-INDEX(城镇人口!$1:$1048576,MATCH($B128,城镇人口!$B:$B,0),MATCH(AE$1,城镇人口!$1:$1,0))</f>
        <v>145135.88444245304</v>
      </c>
      <c r="AF128" s="40">
        <f>INDEX(人口源表!$1:$1048576,MATCH($B128,人口源表!$A:$A,0),MATCH(AF$1,人口源表!$1:$1,0))-INDEX(城镇人口!$1:$1048576,MATCH($B128,城镇人口!$B:$B,0),MATCH(AF$1,城镇人口!$1:$1,0))</f>
        <v>140421.37871814962</v>
      </c>
      <c r="AG128" s="40">
        <f>INDEX(人口源表!$1:$1048576,MATCH($B128,人口源表!$A:$A,0),MATCH(AG$1,人口源表!$1:$1,0))-INDEX(城镇人口!$1:$1048576,MATCH($B128,城镇人口!$B:$B,0),MATCH(AG$1,城镇人口!$1:$1,0))</f>
        <v>135674.56802701904</v>
      </c>
      <c r="AH128" s="40">
        <f>INDEX(人口源表!$1:$1048576,MATCH($B128,人口源表!$A:$A,0),MATCH(AH$1,人口源表!$1:$1,0))-INDEX(城镇人口!$1:$1048576,MATCH($B128,城镇人口!$B:$B,0),MATCH(AH$1,城镇人口!$1:$1,0))</f>
        <v>130905.34371328005</v>
      </c>
      <c r="AI128" s="40">
        <f>INDEX(人口源表!$1:$1048576,MATCH($B128,人口源表!$A:$A,0),MATCH(AI$1,人口源表!$1:$1,0))-INDEX(城镇人口!$1:$1048576,MATCH($B128,城镇人口!$B:$B,0),MATCH(AI$1,城镇人口!$1:$1,0))</f>
        <v>126123.32850812632</v>
      </c>
      <c r="AJ128" s="40">
        <f>INDEX(人口源表!$1:$1048576,MATCH($B128,人口源表!$A:$A,0),MATCH(AJ$1,人口源表!$1:$1,0))-INDEX(城镇人口!$1:$1048576,MATCH($B128,城镇人口!$B:$B,0),MATCH(AJ$1,城镇人口!$1:$1,0))</f>
        <v>121338.32575201546</v>
      </c>
      <c r="AK128" s="40">
        <f>INDEX(人口源表!$1:$1048576,MATCH($B128,人口源表!$A:$A,0),MATCH(AK$1,人口源表!$1:$1,0))-INDEX(城镇人口!$1:$1048576,MATCH($B128,城镇人口!$B:$B,0),MATCH(AK$1,城镇人口!$1:$1,0))</f>
        <v>116559.59157470753</v>
      </c>
      <c r="AL128" s="40">
        <f>INDEX(人口源表!$1:$1048576,MATCH($B128,人口源表!$A:$A,0),MATCH(AL$1,人口源表!$1:$1,0))-INDEX(城镇人口!$1:$1048576,MATCH($B128,城镇人口!$B:$B,0),MATCH(AL$1,城镇人口!$1:$1,0))</f>
        <v>111796.45390324807</v>
      </c>
      <c r="AM128" s="40">
        <f>INDEX(人口源表!$1:$1048576,MATCH($B128,人口源表!$A:$A,0),MATCH(AM$1,人口源表!$1:$1,0))-INDEX(城镇人口!$1:$1048576,MATCH($B128,城镇人口!$B:$B,0),MATCH(AM$1,城镇人口!$1:$1,0))</f>
        <v>107057.51517673605</v>
      </c>
      <c r="AN128" s="40">
        <f>INDEX(人口源表!$1:$1048576,MATCH($B128,人口源表!$A:$A,0),MATCH(AN$1,人口源表!$1:$1,0))-INDEX(城镇人口!$1:$1048576,MATCH($B128,城镇人口!$B:$B,0),MATCH(AN$1,城镇人口!$1:$1,0))</f>
        <v>102351.04675478209</v>
      </c>
      <c r="AO128" s="40">
        <f>INDEX(人口源表!$1:$1048576,MATCH($B128,人口源表!$A:$A,0),MATCH(AO$1,人口源表!$1:$1,0))-INDEX(城镇人口!$1:$1048576,MATCH($B128,城镇人口!$B:$B,0),MATCH(AO$1,城镇人口!$1:$1,0))</f>
        <v>97684.859556782292</v>
      </c>
      <c r="AP128" s="40">
        <f>INDEX(人口源表!$1:$1048576,MATCH($B128,人口源表!$A:$A,0),MATCH(AP$1,人口源表!$1:$1,0))-INDEX(城镇人口!$1:$1048576,MATCH($B128,城镇人口!$B:$B,0),MATCH(AP$1,城镇人口!$1:$1,0))</f>
        <v>93065.689869512571</v>
      </c>
      <c r="AQ128" s="40">
        <f>INDEX(人口源表!$1:$1048576,MATCH($B128,人口源表!$A:$A,0),MATCH(AQ$1,人口源表!$1:$1,0))-INDEX(城镇人口!$1:$1048576,MATCH($B128,城镇人口!$B:$B,0),MATCH(AQ$1,城镇人口!$1:$1,0))</f>
        <v>88499.942113972502</v>
      </c>
      <c r="AR128" s="40">
        <f>INDEX(人口源表!$1:$1048576,MATCH($B128,人口源表!$A:$A,0),MATCH(AR$1,人口源表!$1:$1,0))-INDEX(城镇人口!$1:$1048576,MATCH($B128,城镇人口!$B:$B,0),MATCH(AR$1,城镇人口!$1:$1,0))</f>
        <v>83992.676520758076</v>
      </c>
      <c r="AS128" s="40">
        <f>INDEX(人口源表!$1:$1048576,MATCH($B128,人口源表!$A:$A,0),MATCH(AS$1,人口源表!$1:$1,0))-INDEX(城镇人口!$1:$1048576,MATCH($B128,城镇人口!$B:$B,0),MATCH(AS$1,城镇人口!$1:$1,0))</f>
        <v>79548.227639206918</v>
      </c>
      <c r="AT128" s="40">
        <f>INDEX(人口源表!$1:$1048576,MATCH($B128,人口源表!$A:$A,0),MATCH(AT$1,人口源表!$1:$1,0))-INDEX(城镇人口!$1:$1048576,MATCH($B128,城镇人口!$B:$B,0),MATCH(AT$1,城镇人口!$1:$1,0))</f>
        <v>75169.700721450849</v>
      </c>
      <c r="AU128" s="40">
        <f>INDEX(人口源表!$1:$1048576,MATCH($B128,人口源表!$A:$A,0),MATCH(AU$1,人口源表!$1:$1,0))-INDEX(城镇人口!$1:$1048576,MATCH($B128,城镇人口!$B:$B,0),MATCH(AU$1,城镇人口!$1:$1,0))</f>
        <v>70859.013521848712</v>
      </c>
      <c r="AV128" s="40">
        <f>INDEX(人口源表!$1:$1048576,MATCH($B128,人口源表!$A:$A,0),MATCH(AV$1,人口源表!$1:$1,0))-INDEX(城镇人口!$1:$1048576,MATCH($B128,城镇人口!$B:$B,0),MATCH(AV$1,城镇人口!$1:$1,0))</f>
        <v>66616.656522368081</v>
      </c>
    </row>
    <row r="129" spans="1:48" x14ac:dyDescent="0.15">
      <c r="A129" s="4" t="s">
        <v>869</v>
      </c>
      <c r="B129" s="4" t="s">
        <v>280</v>
      </c>
      <c r="C129" s="34">
        <f>VLOOKUP(B129,'[1]2016省城人口总结（根）'!B:C,2,FALSE)/100</f>
        <v>0.58839978745208188</v>
      </c>
      <c r="D129" s="40">
        <f>INDEX(人口源表!$1:$1048576,MATCH($B129,人口源表!$A:$A,0),MATCH(D$1,人口源表!$1:$1,0))-INDEX(城镇人口!$1:$1048576,MATCH($B129,城镇人口!$B:$B,0),MATCH(D$1,城镇人口!$1:$1,0))</f>
        <v>484042.43120824825</v>
      </c>
      <c r="E129" s="40">
        <f>INDEX(人口源表!$1:$1048576,MATCH($B129,人口源表!$A:$A,0),MATCH(E$1,人口源表!$1:$1,0))-INDEX(城镇人口!$1:$1048576,MATCH($B129,城镇人口!$B:$B,0),MATCH(E$1,城镇人口!$1:$1,0))</f>
        <v>474468.52805045422</v>
      </c>
      <c r="F129" s="40">
        <f>INDEX(人口源表!$1:$1048576,MATCH($B129,人口源表!$A:$A,0),MATCH(F$1,人口源表!$1:$1,0))-INDEX(城镇人口!$1:$1048576,MATCH($B129,城镇人口!$B:$B,0),MATCH(F$1,城镇人口!$1:$1,0))</f>
        <v>464347.1273209143</v>
      </c>
      <c r="G129" s="40">
        <f>INDEX(人口源表!$1:$1048576,MATCH($B129,人口源表!$A:$A,0),MATCH(G$1,人口源表!$1:$1,0))-INDEX(城镇人口!$1:$1048576,MATCH($B129,城镇人口!$B:$B,0),MATCH(G$1,城镇人口!$1:$1,0))</f>
        <v>438298.68379320845</v>
      </c>
      <c r="H129" s="40">
        <f>INDEX(人口源表!$1:$1048576,MATCH($B129,人口源表!$A:$A,0),MATCH(H$1,人口源表!$1:$1,0))-INDEX(城镇人口!$1:$1048576,MATCH($B129,城镇人口!$B:$B,0),MATCH(H$1,城镇人口!$1:$1,0))</f>
        <v>427640.27126178029</v>
      </c>
      <c r="I129" s="40">
        <f>INDEX(人口源表!$1:$1048576,MATCH($B129,人口源表!$A:$A,0),MATCH(I$1,人口源表!$1:$1,0))-INDEX(城镇人口!$1:$1048576,MATCH($B129,城镇人口!$B:$B,0),MATCH(I$1,城镇人口!$1:$1,0))</f>
        <v>422016.50552735408</v>
      </c>
      <c r="J129" s="40">
        <f>INDEX(人口源表!$1:$1048576,MATCH($B129,人口源表!$A:$A,0),MATCH(J$1,人口源表!$1:$1,0))-INDEX(城镇人口!$1:$1048576,MATCH($B129,城镇人口!$B:$B,0),MATCH(J$1,城镇人口!$1:$1,0))</f>
        <v>416423.48023827467</v>
      </c>
      <c r="K129" s="40">
        <f>INDEX(人口源表!$1:$1048576,MATCH($B129,人口源表!$A:$A,0),MATCH(K$1,人口源表!$1:$1,0))-INDEX(城镇人口!$1:$1048576,MATCH($B129,城镇人口!$B:$B,0),MATCH(K$1,城镇人口!$1:$1,0))</f>
        <v>410807.02834384283</v>
      </c>
      <c r="L129" s="40">
        <f>INDEX(人口源表!$1:$1048576,MATCH($B129,人口源表!$A:$A,0),MATCH(L$1,人口源表!$1:$1,0))-INDEX(城镇人口!$1:$1048576,MATCH($B129,城镇人口!$B:$B,0),MATCH(L$1,城镇人口!$1:$1,0))</f>
        <v>405118.10362152522</v>
      </c>
      <c r="M129" s="40">
        <f>INDEX(人口源表!$1:$1048576,MATCH($B129,人口源表!$A:$A,0),MATCH(M$1,人口源表!$1:$1,0))-INDEX(城镇人口!$1:$1048576,MATCH($B129,城镇人口!$B:$B,0),MATCH(M$1,城镇人口!$1:$1,0))</f>
        <v>399313.00055442681</v>
      </c>
      <c r="N129" s="40">
        <f>INDEX(人口源表!$1:$1048576,MATCH($B129,人口源表!$A:$A,0),MATCH(N$1,人口源表!$1:$1,0))-INDEX(城镇人口!$1:$1048576,MATCH($B129,城镇人口!$B:$B,0),MATCH(N$1,城镇人口!$1:$1,0))</f>
        <v>393353.19839226617</v>
      </c>
      <c r="O129" s="40">
        <f>INDEX(人口源表!$1:$1048576,MATCH($B129,人口源表!$A:$A,0),MATCH(O$1,人口源表!$1:$1,0))-INDEX(城镇人口!$1:$1048576,MATCH($B129,城镇人口!$B:$B,0),MATCH(O$1,城镇人口!$1:$1,0))</f>
        <v>387206.17515044857</v>
      </c>
      <c r="P129" s="40">
        <f>INDEX(人口源表!$1:$1048576,MATCH($B129,人口源表!$A:$A,0),MATCH(P$1,人口源表!$1:$1,0))-INDEX(城镇人口!$1:$1048576,MATCH($B129,城镇人口!$B:$B,0),MATCH(P$1,城镇人口!$1:$1,0))</f>
        <v>380843.54760432581</v>
      </c>
      <c r="Q129" s="40">
        <f>INDEX(人口源表!$1:$1048576,MATCH($B129,人口源表!$A:$A,0),MATCH(Q$1,人口源表!$1:$1,0))-INDEX(城镇人口!$1:$1048576,MATCH($B129,城镇人口!$B:$B,0),MATCH(Q$1,城镇人口!$1:$1,0))</f>
        <v>374242.52258875815</v>
      </c>
      <c r="R129" s="40">
        <f>INDEX(人口源表!$1:$1048576,MATCH($B129,人口源表!$A:$A,0),MATCH(R$1,人口源表!$1:$1,0))-INDEX(城镇人口!$1:$1048576,MATCH($B129,城镇人口!$B:$B,0),MATCH(R$1,城镇人口!$1:$1,0))</f>
        <v>367383.78655772004</v>
      </c>
      <c r="S129" s="40">
        <f>INDEX(人口源表!$1:$1048576,MATCH($B129,人口源表!$A:$A,0),MATCH(S$1,人口源表!$1:$1,0))-INDEX(城镇人口!$1:$1048576,MATCH($B129,城镇人口!$B:$B,0),MATCH(S$1,城镇人口!$1:$1,0))</f>
        <v>364460.73607179383</v>
      </c>
      <c r="T129" s="40">
        <f>INDEX(人口源表!$1:$1048576,MATCH($B129,人口源表!$A:$A,0),MATCH(T$1,人口源表!$1:$1,0))-INDEX(城镇人口!$1:$1048576,MATCH($B129,城镇人口!$B:$B,0),MATCH(T$1,城镇人口!$1:$1,0))</f>
        <v>361344.97600724071</v>
      </c>
      <c r="U129" s="40">
        <f>INDEX(人口源表!$1:$1048576,MATCH($B129,人口源表!$A:$A,0),MATCH(U$1,人口源表!$1:$1,0))-INDEX(城镇人口!$1:$1048576,MATCH($B129,城镇人口!$B:$B,0),MATCH(U$1,城镇人口!$1:$1,0))</f>
        <v>358026.50677985023</v>
      </c>
      <c r="V129" s="40">
        <f>INDEX(人口源表!$1:$1048576,MATCH($B129,人口源表!$A:$A,0),MATCH(V$1,人口源表!$1:$1,0))-INDEX(城镇人口!$1:$1048576,MATCH($B129,城镇人口!$B:$B,0),MATCH(V$1,城镇人口!$1:$1,0))</f>
        <v>354497.82693079684</v>
      </c>
      <c r="W129" s="40">
        <f>INDEX(人口源表!$1:$1048576,MATCH($B129,人口源表!$A:$A,0),MATCH(W$1,人口源表!$1:$1,0))-INDEX(城镇人口!$1:$1048576,MATCH($B129,城镇人口!$B:$B,0),MATCH(W$1,城镇人口!$1:$1,0))</f>
        <v>350754.1230684492</v>
      </c>
      <c r="X129" s="40">
        <f>INDEX(人口源表!$1:$1048576,MATCH($B129,人口源表!$A:$A,0),MATCH(X$1,人口源表!$1:$1,0))-INDEX(城镇人口!$1:$1048576,MATCH($B129,城镇人口!$B:$B,0),MATCH(X$1,城镇人口!$1:$1,0))</f>
        <v>346794.0040149343</v>
      </c>
      <c r="Y129" s="40">
        <f>INDEX(人口源表!$1:$1048576,MATCH($B129,人口源表!$A:$A,0),MATCH(Y$1,人口源表!$1:$1,0))-INDEX(城镇人口!$1:$1048576,MATCH($B129,城镇人口!$B:$B,0),MATCH(Y$1,城镇人口!$1:$1,0))</f>
        <v>342617.64899008337</v>
      </c>
      <c r="Z129" s="40">
        <f>INDEX(人口源表!$1:$1048576,MATCH($B129,人口源表!$A:$A,0),MATCH(Z$1,人口源表!$1:$1,0))-INDEX(城镇人口!$1:$1048576,MATCH($B129,城镇人口!$B:$B,0),MATCH(Z$1,城镇人口!$1:$1,0))</f>
        <v>338228.67553752149</v>
      </c>
      <c r="AA129" s="40">
        <f>INDEX(人口源表!$1:$1048576,MATCH($B129,人口源表!$A:$A,0),MATCH(AA$1,人口源表!$1:$1,0))-INDEX(城镇人口!$1:$1048576,MATCH($B129,城镇人口!$B:$B,0),MATCH(AA$1,城镇人口!$1:$1,0))</f>
        <v>333632.30874311144</v>
      </c>
      <c r="AB129" s="40">
        <f>INDEX(人口源表!$1:$1048576,MATCH($B129,人口源表!$A:$A,0),MATCH(AB$1,人口源表!$1:$1,0))-INDEX(城镇人口!$1:$1048576,MATCH($B129,城镇人口!$B:$B,0),MATCH(AB$1,城镇人口!$1:$1,0))</f>
        <v>328836.10042012122</v>
      </c>
      <c r="AC129" s="40">
        <f>INDEX(人口源表!$1:$1048576,MATCH($B129,人口源表!$A:$A,0),MATCH(AC$1,人口源表!$1:$1,0))-INDEX(城镇人口!$1:$1048576,MATCH($B129,城镇人口!$B:$B,0),MATCH(AC$1,城镇人口!$1:$1,0))</f>
        <v>324946.60723484505</v>
      </c>
      <c r="AD129" s="40">
        <f>INDEX(人口源表!$1:$1048576,MATCH($B129,人口源表!$A:$A,0),MATCH(AD$1,人口源表!$1:$1,0))-INDEX(城镇人口!$1:$1048576,MATCH($B129,城镇人口!$B:$B,0),MATCH(AD$1,城镇人口!$1:$1,0))</f>
        <v>320883.9341120735</v>
      </c>
      <c r="AE129" s="40">
        <f>INDEX(人口源表!$1:$1048576,MATCH($B129,人口源表!$A:$A,0),MATCH(AE$1,人口源表!$1:$1,0))-INDEX(城镇人口!$1:$1048576,MATCH($B129,城镇人口!$B:$B,0),MATCH(AE$1,城镇人口!$1:$1,0))</f>
        <v>316659.24645678699</v>
      </c>
      <c r="AF129" s="40">
        <f>INDEX(人口源表!$1:$1048576,MATCH($B129,人口源表!$A:$A,0),MATCH(AF$1,人口源表!$1:$1,0))-INDEX(城镇人口!$1:$1048576,MATCH($B129,城镇人口!$B:$B,0),MATCH(AF$1,城镇人口!$1:$1,0))</f>
        <v>312286.34366833162</v>
      </c>
      <c r="AG129" s="40">
        <f>INDEX(人口源表!$1:$1048576,MATCH($B129,人口源表!$A:$A,0),MATCH(AG$1,人口源表!$1:$1,0))-INDEX(城镇人口!$1:$1048576,MATCH($B129,城镇人口!$B:$B,0),MATCH(AG$1,城镇人口!$1:$1,0))</f>
        <v>307780.22708486393</v>
      </c>
      <c r="AH129" s="40">
        <f>INDEX(人口源表!$1:$1048576,MATCH($B129,人口源表!$A:$A,0),MATCH(AH$1,人口源表!$1:$1,0))-INDEX(城镇人口!$1:$1048576,MATCH($B129,城镇人口!$B:$B,0),MATCH(AH$1,城镇人口!$1:$1,0))</f>
        <v>303157.2649354696</v>
      </c>
      <c r="AI129" s="40">
        <f>INDEX(人口源表!$1:$1048576,MATCH($B129,人口源表!$A:$A,0),MATCH(AI$1,人口源表!$1:$1,0))-INDEX(城镇人口!$1:$1048576,MATCH($B129,城镇人口!$B:$B,0),MATCH(AI$1,城镇人口!$1:$1,0))</f>
        <v>298435.58900584874</v>
      </c>
      <c r="AJ129" s="40">
        <f>INDEX(人口源表!$1:$1048576,MATCH($B129,人口源表!$A:$A,0),MATCH(AJ$1,人口源表!$1:$1,0))-INDEX(城镇人口!$1:$1048576,MATCH($B129,城镇人口!$B:$B,0),MATCH(AJ$1,城镇人口!$1:$1,0))</f>
        <v>293634.46911563235</v>
      </c>
      <c r="AK129" s="40">
        <f>INDEX(人口源表!$1:$1048576,MATCH($B129,人口源表!$A:$A,0),MATCH(AK$1,人口源表!$1:$1,0))-INDEX(城镇人口!$1:$1048576,MATCH($B129,城镇人口!$B:$B,0),MATCH(AK$1,城镇人口!$1:$1,0))</f>
        <v>288773.96413143363</v>
      </c>
      <c r="AL129" s="40">
        <f>INDEX(人口源表!$1:$1048576,MATCH($B129,人口源表!$A:$A,0),MATCH(AL$1,人口源表!$1:$1,0))-INDEX(城镇人口!$1:$1048576,MATCH($B129,城镇人口!$B:$B,0),MATCH(AL$1,城镇人口!$1:$1,0))</f>
        <v>283875.55324726657</v>
      </c>
      <c r="AM129" s="40">
        <f>INDEX(人口源表!$1:$1048576,MATCH($B129,人口源表!$A:$A,0),MATCH(AM$1,人口源表!$1:$1,0))-INDEX(城镇人口!$1:$1048576,MATCH($B129,城镇人口!$B:$B,0),MATCH(AM$1,城镇人口!$1:$1,0))</f>
        <v>278962.00008093368</v>
      </c>
      <c r="AN129" s="40">
        <f>INDEX(人口源表!$1:$1048576,MATCH($B129,人口源表!$A:$A,0),MATCH(AN$1,人口源表!$1:$1,0))-INDEX(城镇人口!$1:$1048576,MATCH($B129,城镇人口!$B:$B,0),MATCH(AN$1,城镇人口!$1:$1,0))</f>
        <v>274056.03851231304</v>
      </c>
      <c r="AO129" s="40">
        <f>INDEX(人口源表!$1:$1048576,MATCH($B129,人口源表!$A:$A,0),MATCH(AO$1,人口源表!$1:$1,0))-INDEX(城镇人口!$1:$1048576,MATCH($B129,城镇人口!$B:$B,0),MATCH(AO$1,城镇人口!$1:$1,0))</f>
        <v>269181.70061763912</v>
      </c>
      <c r="AP129" s="40">
        <f>INDEX(人口源表!$1:$1048576,MATCH($B129,人口源表!$A:$A,0),MATCH(AP$1,人口源表!$1:$1,0))-INDEX(城镇人口!$1:$1048576,MATCH($B129,城镇人口!$B:$B,0),MATCH(AP$1,城镇人口!$1:$1,0))</f>
        <v>264363.47355077881</v>
      </c>
      <c r="AQ129" s="40">
        <f>INDEX(人口源表!$1:$1048576,MATCH($B129,人口源表!$A:$A,0),MATCH(AQ$1,人口源表!$1:$1,0))-INDEX(城镇人口!$1:$1048576,MATCH($B129,城镇人口!$B:$B,0),MATCH(AQ$1,城镇人口!$1:$1,0))</f>
        <v>259626.18700330914</v>
      </c>
      <c r="AR129" s="40">
        <f>INDEX(人口源表!$1:$1048576,MATCH($B129,人口源表!$A:$A,0),MATCH(AR$1,人口源表!$1:$1,0))-INDEX(城镇人口!$1:$1048576,MATCH($B129,城镇人口!$B:$B,0),MATCH(AR$1,城镇人口!$1:$1,0))</f>
        <v>254995.34693774255</v>
      </c>
      <c r="AS129" s="40">
        <f>INDEX(人口源表!$1:$1048576,MATCH($B129,人口源表!$A:$A,0),MATCH(AS$1,人口源表!$1:$1,0))-INDEX(城镇人口!$1:$1048576,MATCH($B129,城镇人口!$B:$B,0),MATCH(AS$1,城镇人口!$1:$1,0))</f>
        <v>250496.10800309817</v>
      </c>
      <c r="AT129" s="40">
        <f>INDEX(人口源表!$1:$1048576,MATCH($B129,人口源表!$A:$A,0),MATCH(AT$1,人口源表!$1:$1,0))-INDEX(城镇人口!$1:$1048576,MATCH($B129,城镇人口!$B:$B,0),MATCH(AT$1,城镇人口!$1:$1,0))</f>
        <v>246154.49375258898</v>
      </c>
      <c r="AU129" s="40">
        <f>INDEX(人口源表!$1:$1048576,MATCH($B129,人口源表!$A:$A,0),MATCH(AU$1,人口源表!$1:$1,0))-INDEX(城镇人口!$1:$1048576,MATCH($B129,城镇人口!$B:$B,0),MATCH(AU$1,城镇人口!$1:$1,0))</f>
        <v>241995.71555931435</v>
      </c>
      <c r="AV129" s="40">
        <f>INDEX(人口源表!$1:$1048576,MATCH($B129,人口源表!$A:$A,0),MATCH(AV$1,人口源表!$1:$1,0))-INDEX(城镇人口!$1:$1048576,MATCH($B129,城镇人口!$B:$B,0),MATCH(AV$1,城镇人口!$1:$1,0))</f>
        <v>238045.36963956873</v>
      </c>
    </row>
    <row r="130" spans="1:48" x14ac:dyDescent="0.15">
      <c r="A130" s="4" t="s">
        <v>869</v>
      </c>
      <c r="B130" s="4" t="s">
        <v>282</v>
      </c>
      <c r="C130" s="34">
        <f>VLOOKUP(B130,'[1]2016省城人口总结（根）'!B:C,2,FALSE)/100</f>
        <v>0.4848694266040865</v>
      </c>
      <c r="D130" s="40">
        <f>INDEX(人口源表!$1:$1048576,MATCH($B130,人口源表!$A:$A,0),MATCH(D$1,人口源表!$1:$1,0))-INDEX(城镇人口!$1:$1048576,MATCH($B130,城镇人口!$B:$B,0),MATCH(D$1,城镇人口!$1:$1,0))</f>
        <v>4479676.1569506759</v>
      </c>
      <c r="E130" s="40">
        <f>INDEX(人口源表!$1:$1048576,MATCH($B130,人口源表!$A:$A,0),MATCH(E$1,人口源表!$1:$1,0))-INDEX(城镇人口!$1:$1048576,MATCH($B130,城镇人口!$B:$B,0),MATCH(E$1,城镇人口!$1:$1,0))</f>
        <v>4428526.429970976</v>
      </c>
      <c r="F130" s="40">
        <f>INDEX(人口源表!$1:$1048576,MATCH($B130,人口源表!$A:$A,0),MATCH(F$1,人口源表!$1:$1,0))-INDEX(城镇人口!$1:$1048576,MATCH($B130,城镇人口!$B:$B,0),MATCH(F$1,城镇人口!$1:$1,0))</f>
        <v>4374165.2850285619</v>
      </c>
      <c r="G130" s="40">
        <f>INDEX(人口源表!$1:$1048576,MATCH($B130,人口源表!$A:$A,0),MATCH(G$1,人口源表!$1:$1,0))-INDEX(城镇人口!$1:$1048576,MATCH($B130,城镇人口!$B:$B,0),MATCH(G$1,城镇人口!$1:$1,0))</f>
        <v>4376197.9894009884</v>
      </c>
      <c r="H130" s="40">
        <f>INDEX(人口源表!$1:$1048576,MATCH($B130,人口源表!$A:$A,0),MATCH(H$1,人口源表!$1:$1,0))-INDEX(城镇人口!$1:$1048576,MATCH($B130,城镇人口!$B:$B,0),MATCH(H$1,城镇人口!$1:$1,0))</f>
        <v>4316785.2115447</v>
      </c>
      <c r="I130" s="40">
        <f>INDEX(人口源表!$1:$1048576,MATCH($B130,人口源表!$A:$A,0),MATCH(I$1,人口源表!$1:$1,0))-INDEX(城镇人口!$1:$1048576,MATCH($B130,城镇人口!$B:$B,0),MATCH(I$1,城镇人口!$1:$1,0))</f>
        <v>4291568.7408389654</v>
      </c>
      <c r="J130" s="40">
        <f>INDEX(人口源表!$1:$1048576,MATCH($B130,人口源表!$A:$A,0),MATCH(J$1,人口源表!$1:$1,0))-INDEX(城镇人口!$1:$1048576,MATCH($B130,城镇人口!$B:$B,0),MATCH(J$1,城镇人口!$1:$1,0))</f>
        <v>4268137.7297248738</v>
      </c>
      <c r="K130" s="40">
        <f>INDEX(人口源表!$1:$1048576,MATCH($B130,人口源表!$A:$A,0),MATCH(K$1,人口源表!$1:$1,0))-INDEX(城镇人口!$1:$1048576,MATCH($B130,城镇人口!$B:$B,0),MATCH(K$1,城镇人口!$1:$1,0))</f>
        <v>4245774.2532563265</v>
      </c>
      <c r="L130" s="40">
        <f>INDEX(人口源表!$1:$1048576,MATCH($B130,人口源表!$A:$A,0),MATCH(L$1,人口源表!$1:$1,0))-INDEX(城镇人口!$1:$1048576,MATCH($B130,城镇人口!$B:$B,0),MATCH(L$1,城镇人口!$1:$1,0))</f>
        <v>4223820.2266897121</v>
      </c>
      <c r="M130" s="40">
        <f>INDEX(人口源表!$1:$1048576,MATCH($B130,人口源表!$A:$A,0),MATCH(M$1,人口源表!$1:$1,0))-INDEX(城镇人口!$1:$1048576,MATCH($B130,城镇人口!$B:$B,0),MATCH(M$1,城镇人口!$1:$1,0))</f>
        <v>4201680.6567945732</v>
      </c>
      <c r="N130" s="40">
        <f>INDEX(人口源表!$1:$1048576,MATCH($B130,人口源表!$A:$A,0),MATCH(N$1,人口源表!$1:$1,0))-INDEX(城镇人口!$1:$1048576,MATCH($B130,城镇人口!$B:$B,0),MATCH(N$1,城镇人口!$1:$1,0))</f>
        <v>4178817.5331252543</v>
      </c>
      <c r="O130" s="40">
        <f>INDEX(人口源表!$1:$1048576,MATCH($B130,人口源表!$A:$A,0),MATCH(O$1,人口源表!$1:$1,0))-INDEX(城镇人口!$1:$1048576,MATCH($B130,城镇人口!$B:$B,0),MATCH(O$1,城镇人口!$1:$1,0))</f>
        <v>4154752.4283464644</v>
      </c>
      <c r="P130" s="40">
        <f>INDEX(人口源表!$1:$1048576,MATCH($B130,人口源表!$A:$A,0),MATCH(P$1,人口源表!$1:$1,0))-INDEX(城镇人口!$1:$1048576,MATCH($B130,城镇人口!$B:$B,0),MATCH(P$1,城镇人口!$1:$1,0))</f>
        <v>4129061.7374762101</v>
      </c>
      <c r="Q130" s="40">
        <f>INDEX(人口源表!$1:$1048576,MATCH($B130,人口源表!$A:$A,0),MATCH(Q$1,人口源表!$1:$1,0))-INDEX(城镇人口!$1:$1048576,MATCH($B130,城镇人口!$B:$B,0),MATCH(Q$1,城镇人口!$1:$1,0))</f>
        <v>4101377.2887212792</v>
      </c>
      <c r="R130" s="40">
        <f>INDEX(人口源表!$1:$1048576,MATCH($B130,人口源表!$A:$A,0),MATCH(R$1,人口源表!$1:$1,0))-INDEX(城镇人口!$1:$1048576,MATCH($B130,城镇人口!$B:$B,0),MATCH(R$1,城镇人口!$1:$1,0))</f>
        <v>4071382.4618945112</v>
      </c>
      <c r="S130" s="40">
        <f>INDEX(人口源表!$1:$1048576,MATCH($B130,人口源表!$A:$A,0),MATCH(S$1,人口源表!$1:$1,0))-INDEX(城镇人口!$1:$1048576,MATCH($B130,城镇人口!$B:$B,0),MATCH(S$1,城镇人口!$1:$1,0))</f>
        <v>4066279.152406483</v>
      </c>
      <c r="T130" s="40">
        <f>INDEX(人口源表!$1:$1048576,MATCH($B130,人口源表!$A:$A,0),MATCH(T$1,人口源表!$1:$1,0))-INDEX(城镇人口!$1:$1048576,MATCH($B130,城镇人口!$B:$B,0),MATCH(T$1,城镇人口!$1:$1,0))</f>
        <v>4059077.4683585586</v>
      </c>
      <c r="U130" s="40">
        <f>INDEX(人口源表!$1:$1048576,MATCH($B130,人口源表!$A:$A,0),MATCH(U$1,人口源表!$1:$1,0))-INDEX(城镇人口!$1:$1048576,MATCH($B130,城镇人口!$B:$B,0),MATCH(U$1,城镇人口!$1:$1,0))</f>
        <v>4049581.4976682905</v>
      </c>
      <c r="V130" s="40">
        <f>INDEX(人口源表!$1:$1048576,MATCH($B130,人口源表!$A:$A,0),MATCH(V$1,人口源表!$1:$1,0))-INDEX(城镇人口!$1:$1048576,MATCH($B130,城镇人口!$B:$B,0),MATCH(V$1,城镇人口!$1:$1,0))</f>
        <v>4037633.5439714482</v>
      </c>
      <c r="W130" s="40">
        <f>INDEX(人口源表!$1:$1048576,MATCH($B130,人口源表!$A:$A,0),MATCH(W$1,人口源表!$1:$1,0))-INDEX(城镇人口!$1:$1048576,MATCH($B130,城镇人口!$B:$B,0),MATCH(W$1,城镇人口!$1:$1,0))</f>
        <v>4023114.747895834</v>
      </c>
      <c r="X130" s="40">
        <f>INDEX(人口源表!$1:$1048576,MATCH($B130,人口源表!$A:$A,0),MATCH(X$1,人口源表!$1:$1,0))-INDEX(城镇人口!$1:$1048576,MATCH($B130,城镇人口!$B:$B,0),MATCH(X$1,城镇人口!$1:$1,0))</f>
        <v>4005943.1643349277</v>
      </c>
      <c r="Y130" s="40">
        <f>INDEX(人口源表!$1:$1048576,MATCH($B130,人口源表!$A:$A,0),MATCH(Y$1,人口源表!$1:$1,0))-INDEX(城镇人口!$1:$1048576,MATCH($B130,城镇人口!$B:$B,0),MATCH(Y$1,城镇人口!$1:$1,0))</f>
        <v>3986072.2648851713</v>
      </c>
      <c r="Z130" s="40">
        <f>INDEX(人口源表!$1:$1048576,MATCH($B130,人口源表!$A:$A,0),MATCH(Z$1,人口源表!$1:$1,0))-INDEX(城镇人口!$1:$1048576,MATCH($B130,城镇人口!$B:$B,0),MATCH(Z$1,城镇人口!$1:$1,0))</f>
        <v>3963489.8451003684</v>
      </c>
      <c r="AA130" s="40">
        <f>INDEX(人口源表!$1:$1048576,MATCH($B130,人口源表!$A:$A,0),MATCH(AA$1,人口源表!$1:$1,0))-INDEX(城镇人口!$1:$1048576,MATCH($B130,城镇人口!$B:$B,0),MATCH(AA$1,城镇人口!$1:$1,0))</f>
        <v>3938218.1172261182</v>
      </c>
      <c r="AB130" s="40">
        <f>INDEX(人口源表!$1:$1048576,MATCH($B130,人口源表!$A:$A,0),MATCH(AB$1,人口源表!$1:$1,0))-INDEX(城镇人口!$1:$1048576,MATCH($B130,城镇人口!$B:$B,0),MATCH(AB$1,城镇人口!$1:$1,0))</f>
        <v>3910311.3458776316</v>
      </c>
      <c r="AC130" s="40">
        <f>INDEX(人口源表!$1:$1048576,MATCH($B130,人口源表!$A:$A,0),MATCH(AC$1,人口源表!$1:$1,0))-INDEX(城镇人口!$1:$1048576,MATCH($B130,城镇人口!$B:$B,0),MATCH(AC$1,城镇人口!$1:$1,0))</f>
        <v>3887135.1252247095</v>
      </c>
      <c r="AD130" s="40">
        <f>INDEX(人口源表!$1:$1048576,MATCH($B130,人口源表!$A:$A,0),MATCH(AD$1,人口源表!$1:$1,0))-INDEX(城镇人口!$1:$1048576,MATCH($B130,城镇人口!$B:$B,0),MATCH(AD$1,城镇人口!$1:$1,0))</f>
        <v>3861577.0594781172</v>
      </c>
      <c r="AE130" s="40">
        <f>INDEX(人口源表!$1:$1048576,MATCH($B130,人口源表!$A:$A,0),MATCH(AE$1,人口源表!$1:$1,0))-INDEX(城镇人口!$1:$1048576,MATCH($B130,城镇人口!$B:$B,0),MATCH(AE$1,城镇人口!$1:$1,0))</f>
        <v>3833768.6345911287</v>
      </c>
      <c r="AF130" s="40">
        <f>INDEX(人口源表!$1:$1048576,MATCH($B130,人口源表!$A:$A,0),MATCH(AF$1,人口源表!$1:$1,0))-INDEX(城镇人口!$1:$1048576,MATCH($B130,城镇人口!$B:$B,0),MATCH(AF$1,城镇人口!$1:$1,0))</f>
        <v>3803870.5760637335</v>
      </c>
      <c r="AG130" s="40">
        <f>INDEX(人口源表!$1:$1048576,MATCH($B130,人口源表!$A:$A,0),MATCH(AG$1,人口源表!$1:$1,0))-INDEX(城镇人口!$1:$1048576,MATCH($B130,城镇人口!$B:$B,0),MATCH(AG$1,城镇人口!$1:$1,0))</f>
        <v>3772070.7496918859</v>
      </c>
      <c r="AH130" s="40">
        <f>INDEX(人口源表!$1:$1048576,MATCH($B130,人口源表!$A:$A,0),MATCH(AH$1,人口源表!$1:$1,0))-INDEX(城镇人口!$1:$1048576,MATCH($B130,城镇人口!$B:$B,0),MATCH(AH$1,城镇人口!$1:$1,0))</f>
        <v>3738583.6292323656</v>
      </c>
      <c r="AI130" s="40">
        <f>INDEX(人口源表!$1:$1048576,MATCH($B130,人口源表!$A:$A,0),MATCH(AI$1,人口源表!$1:$1,0))-INDEX(城镇人口!$1:$1048576,MATCH($B130,城镇人口!$B:$B,0),MATCH(AI$1,城镇人口!$1:$1,0))</f>
        <v>3703649.7398606418</v>
      </c>
      <c r="AJ130" s="40">
        <f>INDEX(人口源表!$1:$1048576,MATCH($B130,人口源表!$A:$A,0),MATCH(AJ$1,人口源表!$1:$1,0))-INDEX(城镇人口!$1:$1048576,MATCH($B130,城镇人口!$B:$B,0),MATCH(AJ$1,城镇人口!$1:$1,0))</f>
        <v>3667533.5599266877</v>
      </c>
      <c r="AK130" s="40">
        <f>INDEX(人口源表!$1:$1048576,MATCH($B130,人口源表!$A:$A,0),MATCH(AK$1,人口源表!$1:$1,0))-INDEX(城镇人口!$1:$1048576,MATCH($B130,城镇人口!$B:$B,0),MATCH(AK$1,城镇人口!$1:$1,0))</f>
        <v>3630524.0928732166</v>
      </c>
      <c r="AL130" s="40">
        <f>INDEX(人口源表!$1:$1048576,MATCH($B130,人口源表!$A:$A,0),MATCH(AL$1,人口源表!$1:$1,0))-INDEX(城镇人口!$1:$1048576,MATCH($B130,城镇人口!$B:$B,0),MATCH(AL$1,城镇人口!$1:$1,0))</f>
        <v>3592932.0008201478</v>
      </c>
      <c r="AM130" s="40">
        <f>INDEX(人口源表!$1:$1048576,MATCH($B130,人口源表!$A:$A,0),MATCH(AM$1,人口源表!$1:$1,0))-INDEX(城镇人口!$1:$1048576,MATCH($B130,城镇人口!$B:$B,0),MATCH(AM$1,城镇人口!$1:$1,0))</f>
        <v>3555090.8926905422</v>
      </c>
      <c r="AN130" s="40">
        <f>INDEX(人口源表!$1:$1048576,MATCH($B130,人口源表!$A:$A,0),MATCH(AN$1,人口源表!$1:$1,0))-INDEX(城镇人口!$1:$1048576,MATCH($B130,城镇人口!$B:$B,0),MATCH(AN$1,城镇人口!$1:$1,0))</f>
        <v>3517354.8177539138</v>
      </c>
      <c r="AO130" s="40">
        <f>INDEX(人口源表!$1:$1048576,MATCH($B130,人口源表!$A:$A,0),MATCH(AO$1,人口源表!$1:$1,0))-INDEX(城镇人口!$1:$1048576,MATCH($B130,城镇人口!$B:$B,0),MATCH(AO$1,城镇人口!$1:$1,0))</f>
        <v>3480096.9073741902</v>
      </c>
      <c r="AP130" s="40">
        <f>INDEX(人口源表!$1:$1048576,MATCH($B130,人口源表!$A:$A,0),MATCH(AP$1,人口源表!$1:$1,0))-INDEX(城镇人口!$1:$1048576,MATCH($B130,城镇人口!$B:$B,0),MATCH(AP$1,城镇人口!$1:$1,0))</f>
        <v>3443709.8458020119</v>
      </c>
      <c r="AQ130" s="40">
        <f>INDEX(人口源表!$1:$1048576,MATCH($B130,人口源表!$A:$A,0),MATCH(AQ$1,人口源表!$1:$1,0))-INDEX(城镇人口!$1:$1048576,MATCH($B130,城镇人口!$B:$B,0),MATCH(AQ$1,城镇人口!$1:$1,0))</f>
        <v>3408603.7334763911</v>
      </c>
      <c r="AR130" s="40">
        <f>INDEX(人口源表!$1:$1048576,MATCH($B130,人口源表!$A:$A,0),MATCH(AR$1,人口源表!$1:$1,0))-INDEX(城镇人口!$1:$1048576,MATCH($B130,城镇人口!$B:$B,0),MATCH(AR$1,城镇人口!$1:$1,0))</f>
        <v>3375205.7837334024</v>
      </c>
      <c r="AS130" s="40">
        <f>INDEX(人口源表!$1:$1048576,MATCH($B130,人口源表!$A:$A,0),MATCH(AS$1,人口源表!$1:$1,0))-INDEX(城镇人口!$1:$1048576,MATCH($B130,城镇人口!$B:$B,0),MATCH(AS$1,城镇人口!$1:$1,0))</f>
        <v>3343958.5476728501</v>
      </c>
      <c r="AT130" s="40">
        <f>INDEX(人口源表!$1:$1048576,MATCH($B130,人口源表!$A:$A,0),MATCH(AT$1,人口源表!$1:$1,0))-INDEX(城镇人口!$1:$1048576,MATCH($B130,城镇人口!$B:$B,0),MATCH(AT$1,城镇人口!$1:$1,0))</f>
        <v>3315318.5119991032</v>
      </c>
      <c r="AU130" s="40">
        <f>INDEX(人口源表!$1:$1048576,MATCH($B130,人口源表!$A:$A,0),MATCH(AU$1,人口源表!$1:$1,0))-INDEX(城镇人口!$1:$1048576,MATCH($B130,城镇人口!$B:$B,0),MATCH(AU$1,城镇人口!$1:$1,0))</f>
        <v>3289757.1715471093</v>
      </c>
      <c r="AV130" s="40">
        <f>INDEX(人口源表!$1:$1048576,MATCH($B130,人口源表!$A:$A,0),MATCH(AV$1,人口源表!$1:$1,0))-INDEX(城镇人口!$1:$1048576,MATCH($B130,城镇人口!$B:$B,0),MATCH(AV$1,城镇人口!$1:$1,0))</f>
        <v>3267757.4443983426</v>
      </c>
    </row>
    <row r="131" spans="1:48" x14ac:dyDescent="0.15">
      <c r="A131" s="4" t="s">
        <v>869</v>
      </c>
      <c r="B131" s="4" t="s">
        <v>284</v>
      </c>
      <c r="C131" s="34">
        <f>VLOOKUP(B131,'[1]2016省城人口总结（根）'!B:C,2,FALSE)/100</f>
        <v>0.49117969764114217</v>
      </c>
      <c r="D131" s="40">
        <f>INDEX(人口源表!$1:$1048576,MATCH($B131,人口源表!$A:$A,0),MATCH(D$1,人口源表!$1:$1,0))-INDEX(城镇人口!$1:$1048576,MATCH($B131,城镇人口!$B:$B,0),MATCH(D$1,城镇人口!$1:$1,0))</f>
        <v>2561790.5584166995</v>
      </c>
      <c r="E131" s="40">
        <f>INDEX(人口源表!$1:$1048576,MATCH($B131,人口源表!$A:$A,0),MATCH(E$1,人口源表!$1:$1,0))-INDEX(城镇人口!$1:$1048576,MATCH($B131,城镇人口!$B:$B,0),MATCH(E$1,城镇人口!$1:$1,0))</f>
        <v>2532572.6988408519</v>
      </c>
      <c r="F131" s="40">
        <f>INDEX(人口源表!$1:$1048576,MATCH($B131,人口源表!$A:$A,0),MATCH(F$1,人口源表!$1:$1,0))-INDEX(城镇人口!$1:$1048576,MATCH($B131,城镇人口!$B:$B,0),MATCH(F$1,城镇人口!$1:$1,0))</f>
        <v>2500984.2108150939</v>
      </c>
      <c r="G131" s="40">
        <f>INDEX(人口源表!$1:$1048576,MATCH($B131,人口源表!$A:$A,0),MATCH(G$1,人口源表!$1:$1,0))-INDEX(城镇人口!$1:$1048576,MATCH($B131,城镇人口!$B:$B,0),MATCH(G$1,城镇人口!$1:$1,0))</f>
        <v>2150495.0156334285</v>
      </c>
      <c r="H131" s="40">
        <f>INDEX(人口源表!$1:$1048576,MATCH($B131,人口源表!$A:$A,0),MATCH(H$1,人口源表!$1:$1,0))-INDEX(城镇人口!$1:$1048576,MATCH($B131,城镇人口!$B:$B,0),MATCH(H$1,城镇人口!$1:$1,0))</f>
        <v>2120613.781664677</v>
      </c>
      <c r="I131" s="40">
        <f>INDEX(人口源表!$1:$1048576,MATCH($B131,人口源表!$A:$A,0),MATCH(I$1,人口源表!$1:$1,0))-INDEX(城镇人口!$1:$1048576,MATCH($B131,城镇人口!$B:$B,0),MATCH(I$1,城镇人口!$1:$1,0))</f>
        <v>2107101.852023189</v>
      </c>
      <c r="J131" s="40">
        <f>INDEX(人口源表!$1:$1048576,MATCH($B131,人口源表!$A:$A,0),MATCH(J$1,人口源表!$1:$1,0))-INDEX(城镇人口!$1:$1048576,MATCH($B131,城镇人口!$B:$B,0),MATCH(J$1,城镇人口!$1:$1,0))</f>
        <v>2093747.5965924715</v>
      </c>
      <c r="K131" s="40">
        <f>INDEX(人口源表!$1:$1048576,MATCH($B131,人口源表!$A:$A,0),MATCH(K$1,人口源表!$1:$1,0))-INDEX(城镇人口!$1:$1048576,MATCH($B131,城镇人口!$B:$B,0),MATCH(K$1,城镇人口!$1:$1,0))</f>
        <v>2080321.1584487637</v>
      </c>
      <c r="L131" s="40">
        <f>INDEX(人口源表!$1:$1048576,MATCH($B131,人口源表!$A:$A,0),MATCH(L$1,人口源表!$1:$1,0))-INDEX(城镇人口!$1:$1048576,MATCH($B131,城镇人口!$B:$B,0),MATCH(L$1,城镇人口!$1:$1,0))</f>
        <v>2066613.991774349</v>
      </c>
      <c r="M131" s="40">
        <f>INDEX(人口源表!$1:$1048576,MATCH($B131,人口源表!$A:$A,0),MATCH(M$1,人口源表!$1:$1,0))-INDEX(城镇人口!$1:$1048576,MATCH($B131,城镇人口!$B:$B,0),MATCH(M$1,城镇人口!$1:$1,0))</f>
        <v>2052438.3550296016</v>
      </c>
      <c r="N131" s="40">
        <f>INDEX(人口源表!$1:$1048576,MATCH($B131,人口源表!$A:$A,0),MATCH(N$1,人口源表!$1:$1,0))-INDEX(城镇人口!$1:$1048576,MATCH($B131,城镇人口!$B:$B,0),MATCH(N$1,城镇人口!$1:$1,0))</f>
        <v>2037625.9022353105</v>
      </c>
      <c r="O131" s="40">
        <f>INDEX(人口源表!$1:$1048576,MATCH($B131,人口源表!$A:$A,0),MATCH(O$1,人口源表!$1:$1,0))-INDEX(城镇人口!$1:$1048576,MATCH($B131,城镇人口!$B:$B,0),MATCH(O$1,城镇人口!$1:$1,0))</f>
        <v>2022028.9430538286</v>
      </c>
      <c r="P131" s="40">
        <f>INDEX(人口源表!$1:$1048576,MATCH($B131,人口源表!$A:$A,0),MATCH(P$1,人口源表!$1:$1,0))-INDEX(城镇人口!$1:$1048576,MATCH($B131,城镇人口!$B:$B,0),MATCH(P$1,城镇人口!$1:$1,0))</f>
        <v>2005517.672022853</v>
      </c>
      <c r="Q131" s="40">
        <f>INDEX(人口源表!$1:$1048576,MATCH($B131,人口源表!$A:$A,0),MATCH(Q$1,人口源表!$1:$1,0))-INDEX(城镇人口!$1:$1048576,MATCH($B131,城镇人口!$B:$B,0),MATCH(Q$1,城镇人口!$1:$1,0))</f>
        <v>1987981.3757633232</v>
      </c>
      <c r="R131" s="40">
        <f>INDEX(人口源表!$1:$1048576,MATCH($B131,人口源表!$A:$A,0),MATCH(R$1,人口源表!$1:$1,0))-INDEX(城镇人口!$1:$1048576,MATCH($B131,城镇人口!$B:$B,0),MATCH(R$1,城镇人口!$1:$1,0))</f>
        <v>1969326.9682025206</v>
      </c>
      <c r="S131" s="40">
        <f>INDEX(人口源表!$1:$1048576,MATCH($B131,人口源表!$A:$A,0),MATCH(S$1,人口源表!$1:$1,0))-INDEX(城镇人口!$1:$1048576,MATCH($B131,城镇人口!$B:$B,0),MATCH(S$1,城镇人口!$1:$1,0))</f>
        <v>1963152.2807712541</v>
      </c>
      <c r="T131" s="40">
        <f>INDEX(人口源表!$1:$1048576,MATCH($B131,人口源表!$A:$A,0),MATCH(T$1,人口源表!$1:$1,0))-INDEX(城镇人口!$1:$1048576,MATCH($B131,城镇人口!$B:$B,0),MATCH(T$1,城镇人口!$1:$1,0))</f>
        <v>1956023.2411186779</v>
      </c>
      <c r="U131" s="40">
        <f>INDEX(人口源表!$1:$1048576,MATCH($B131,人口源表!$A:$A,0),MATCH(U$1,人口源表!$1:$1,0))-INDEX(城镇人口!$1:$1048576,MATCH($B131,城镇人口!$B:$B,0),MATCH(U$1,城镇人口!$1:$1,0))</f>
        <v>1947882.634098547</v>
      </c>
      <c r="V131" s="40">
        <f>INDEX(人口源表!$1:$1048576,MATCH($B131,人口源表!$A:$A,0),MATCH(V$1,人口源表!$1:$1,0))-INDEX(城镇人口!$1:$1048576,MATCH($B131,城镇人口!$B:$B,0),MATCH(V$1,城镇人口!$1:$1,0))</f>
        <v>1938686.0940074599</v>
      </c>
      <c r="W131" s="40">
        <f>INDEX(人口源表!$1:$1048576,MATCH($B131,人口源表!$A:$A,0),MATCH(W$1,人口源表!$1:$1,0))-INDEX(城镇人口!$1:$1048576,MATCH($B131,城镇人口!$B:$B,0),MATCH(W$1,城镇人口!$1:$1,0))</f>
        <v>1928402.9618151868</v>
      </c>
      <c r="X131" s="40">
        <f>INDEX(人口源表!$1:$1048576,MATCH($B131,人口源表!$A:$A,0),MATCH(X$1,人口源表!$1:$1,0))-INDEX(城镇人口!$1:$1048576,MATCH($B131,城镇人口!$B:$B,0),MATCH(X$1,城镇人口!$1:$1,0))</f>
        <v>1917013.8679262013</v>
      </c>
      <c r="Y131" s="40">
        <f>INDEX(人口源表!$1:$1048576,MATCH($B131,人口源表!$A:$A,0),MATCH(Y$1,人口源表!$1:$1,0))-INDEX(城镇人口!$1:$1048576,MATCH($B131,城镇人口!$B:$B,0),MATCH(Y$1,城镇人口!$1:$1,0))</f>
        <v>1904511.9888354065</v>
      </c>
      <c r="Z131" s="40">
        <f>INDEX(人口源表!$1:$1048576,MATCH($B131,人口源表!$A:$A,0),MATCH(Z$1,人口源表!$1:$1,0))-INDEX(城镇人口!$1:$1048576,MATCH($B131,城镇人口!$B:$B,0),MATCH(Z$1,城镇人口!$1:$1,0))</f>
        <v>1890901.454955406</v>
      </c>
      <c r="AA131" s="40">
        <f>INDEX(人口源表!$1:$1048576,MATCH($B131,人口源表!$A:$A,0),MATCH(AA$1,人口源表!$1:$1,0))-INDEX(城镇人口!$1:$1048576,MATCH($B131,城镇人口!$B:$B,0),MATCH(AA$1,城镇人口!$1:$1,0))</f>
        <v>1876198.5570275267</v>
      </c>
      <c r="AB131" s="40">
        <f>INDEX(人口源表!$1:$1048576,MATCH($B131,人口源表!$A:$A,0),MATCH(AB$1,人口源表!$1:$1,0))-INDEX(城镇人口!$1:$1048576,MATCH($B131,城镇人口!$B:$B,0),MATCH(AB$1,城镇人口!$1:$1,0))</f>
        <v>1860429.7551420503</v>
      </c>
      <c r="AC131" s="40">
        <f>INDEX(人口源表!$1:$1048576,MATCH($B131,人口源表!$A:$A,0),MATCH(AC$1,人口源表!$1:$1,0))-INDEX(城镇人口!$1:$1048576,MATCH($B131,城镇人口!$B:$B,0),MATCH(AC$1,城镇人口!$1:$1,0))</f>
        <v>1847207.4025635715</v>
      </c>
      <c r="AD131" s="40">
        <f>INDEX(人口源表!$1:$1048576,MATCH($B131,人口源表!$A:$A,0),MATCH(AD$1,人口源表!$1:$1,0))-INDEX(城镇人口!$1:$1048576,MATCH($B131,城镇人口!$B:$B,0),MATCH(AD$1,城镇人口!$1:$1,0))</f>
        <v>1833021.898893476</v>
      </c>
      <c r="AE131" s="40">
        <f>INDEX(人口源表!$1:$1048576,MATCH($B131,人口源表!$A:$A,0),MATCH(AE$1,人口源表!$1:$1,0))-INDEX(城镇人口!$1:$1048576,MATCH($B131,城镇人口!$B:$B,0),MATCH(AE$1,城镇人口!$1:$1,0))</f>
        <v>1817923.6742464001</v>
      </c>
      <c r="AF131" s="40">
        <f>INDEX(人口源表!$1:$1048576,MATCH($B131,人口源表!$A:$A,0),MATCH(AF$1,人口源表!$1:$1,0))-INDEX(城镇人口!$1:$1048576,MATCH($B131,城镇人口!$B:$B,0),MATCH(AF$1,城镇人口!$1:$1,0))</f>
        <v>1801973.5164059941</v>
      </c>
      <c r="AG131" s="40">
        <f>INDEX(人口源表!$1:$1048576,MATCH($B131,人口源表!$A:$A,0),MATCH(AG$1,人口源表!$1:$1,0))-INDEX(城镇人口!$1:$1048576,MATCH($B131,城镇人口!$B:$B,0),MATCH(AG$1,城镇人口!$1:$1,0))</f>
        <v>1785240.7122603748</v>
      </c>
      <c r="AH131" s="40">
        <f>INDEX(人口源表!$1:$1048576,MATCH($B131,人口源表!$A:$A,0),MATCH(AH$1,人口源表!$1:$1,0))-INDEX(城镇人口!$1:$1048576,MATCH($B131,城镇人口!$B:$B,0),MATCH(AH$1,城镇人口!$1:$1,0))</f>
        <v>1767803.8732038056</v>
      </c>
      <c r="AI131" s="40">
        <f>INDEX(人口源表!$1:$1048576,MATCH($B131,人口源表!$A:$A,0),MATCH(AI$1,人口源表!$1:$1,0))-INDEX(城镇人口!$1:$1048576,MATCH($B131,城镇人口!$B:$B,0),MATCH(AI$1,城镇人口!$1:$1,0))</f>
        <v>1749749.0996775562</v>
      </c>
      <c r="AJ131" s="40">
        <f>INDEX(人口源表!$1:$1048576,MATCH($B131,人口源表!$A:$A,0),MATCH(AJ$1,人口源表!$1:$1,0))-INDEX(城镇人口!$1:$1048576,MATCH($B131,城镇人口!$B:$B,0),MATCH(AJ$1,城镇人口!$1:$1,0))</f>
        <v>1731171.5396222733</v>
      </c>
      <c r="AK131" s="40">
        <f>INDEX(人口源表!$1:$1048576,MATCH($B131,人口源表!$A:$A,0),MATCH(AK$1,人口源表!$1:$1,0))-INDEX(城镇人口!$1:$1048576,MATCH($B131,城镇人口!$B:$B,0),MATCH(AK$1,城镇人口!$1:$1,0))</f>
        <v>1712174.2905005338</v>
      </c>
      <c r="AL131" s="40">
        <f>INDEX(人口源表!$1:$1048576,MATCH($B131,人口源表!$A:$A,0),MATCH(AL$1,人口源表!$1:$1,0))-INDEX(城镇人口!$1:$1048576,MATCH($B131,城镇人口!$B:$B,0),MATCH(AL$1,城镇人口!$1:$1,0))</f>
        <v>1692866.2264286089</v>
      </c>
      <c r="AM131" s="40">
        <f>INDEX(人口源表!$1:$1048576,MATCH($B131,人口源表!$A:$A,0),MATCH(AM$1,人口源表!$1:$1,0))-INDEX(城镇人口!$1:$1048576,MATCH($B131,城镇人口!$B:$B,0),MATCH(AM$1,城镇人口!$1:$1,0))</f>
        <v>1673365.3545141043</v>
      </c>
      <c r="AN131" s="40">
        <f>INDEX(人口源表!$1:$1048576,MATCH($B131,人口源表!$A:$A,0),MATCH(AN$1,人口源表!$1:$1,0))-INDEX(城镇人口!$1:$1048576,MATCH($B131,城镇人口!$B:$B,0),MATCH(AN$1,城镇人口!$1:$1,0))</f>
        <v>1653795.5137644517</v>
      </c>
      <c r="AO131" s="40">
        <f>INDEX(人口源表!$1:$1048576,MATCH($B131,人口源表!$A:$A,0),MATCH(AO$1,人口源表!$1:$1,0))-INDEX(城镇人口!$1:$1048576,MATCH($B131,城镇人口!$B:$B,0),MATCH(AO$1,城镇人口!$1:$1,0))</f>
        <v>1634286.4185512899</v>
      </c>
      <c r="AP131" s="40">
        <f>INDEX(人口源表!$1:$1048576,MATCH($B131,人口源表!$A:$A,0),MATCH(AP$1,人口源表!$1:$1,0))-INDEX(城镇人口!$1:$1048576,MATCH($B131,城镇人口!$B:$B,0),MATCH(AP$1,城镇人口!$1:$1,0))</f>
        <v>1614975.1115859561</v>
      </c>
      <c r="AQ131" s="40">
        <f>INDEX(人口源表!$1:$1048576,MATCH($B131,人口源表!$A:$A,0),MATCH(AQ$1,人口源表!$1:$1,0))-INDEX(城镇人口!$1:$1048576,MATCH($B131,城镇人口!$B:$B,0),MATCH(AQ$1,城镇人口!$1:$1,0))</f>
        <v>1596003.087184615</v>
      </c>
      <c r="AR131" s="40">
        <f>INDEX(人口源表!$1:$1048576,MATCH($B131,人口源表!$A:$A,0),MATCH(AR$1,人口源表!$1:$1,0))-INDEX(城镇人口!$1:$1048576,MATCH($B131,城镇人口!$B:$B,0),MATCH(AR$1,城镇人口!$1:$1,0))</f>
        <v>1577518.0885360045</v>
      </c>
      <c r="AS131" s="40">
        <f>INDEX(人口源表!$1:$1048576,MATCH($B131,人口源表!$A:$A,0),MATCH(AS$1,人口源表!$1:$1,0))-INDEX(城镇人口!$1:$1048576,MATCH($B131,城镇人口!$B:$B,0),MATCH(AS$1,城镇人口!$1:$1,0))</f>
        <v>1559672.6674846155</v>
      </c>
      <c r="AT131" s="40">
        <f>INDEX(人口源表!$1:$1048576,MATCH($B131,人口源表!$A:$A,0),MATCH(AT$1,人口源表!$1:$1,0))-INDEX(城镇人口!$1:$1048576,MATCH($B131,城镇人口!$B:$B,0),MATCH(AT$1,城镇人口!$1:$1,0))</f>
        <v>1542623.4783971584</v>
      </c>
      <c r="AU131" s="40">
        <f>INDEX(人口源表!$1:$1048576,MATCH($B131,人口源表!$A:$A,0),MATCH(AU$1,人口源表!$1:$1,0))-INDEX(城镇人口!$1:$1048576,MATCH($B131,城镇人口!$B:$B,0),MATCH(AU$1,城镇人口!$1:$1,0))</f>
        <v>1526532.3061569119</v>
      </c>
      <c r="AV131" s="40">
        <f>INDEX(人口源表!$1:$1048576,MATCH($B131,人口源表!$A:$A,0),MATCH(AV$1,人口源表!$1:$1,0))-INDEX(城镇人口!$1:$1048576,MATCH($B131,城镇人口!$B:$B,0),MATCH(AV$1,城镇人口!$1:$1,0))</f>
        <v>1511563.9514116519</v>
      </c>
    </row>
    <row r="132" spans="1:48" x14ac:dyDescent="0.15">
      <c r="A132" s="4" t="s">
        <v>869</v>
      </c>
      <c r="B132" s="4" t="s">
        <v>286</v>
      </c>
      <c r="C132" s="34">
        <f>VLOOKUP(B132,'[1]2016省城人口总结（根）'!B:C,2,FALSE)/100</f>
        <v>0.47869553889147665</v>
      </c>
      <c r="D132" s="40">
        <f>INDEX(人口源表!$1:$1048576,MATCH($B132,人口源表!$A:$A,0),MATCH(D$1,人口源表!$1:$1,0))-INDEX(城镇人口!$1:$1048576,MATCH($B132,城镇人口!$B:$B,0),MATCH(D$1,城镇人口!$1:$1,0))</f>
        <v>2941945.6420892258</v>
      </c>
      <c r="E132" s="40">
        <f>INDEX(人口源表!$1:$1048576,MATCH($B132,人口源表!$A:$A,0),MATCH(E$1,人口源表!$1:$1,0))-INDEX(城镇人口!$1:$1048576,MATCH($B132,城镇人口!$B:$B,0),MATCH(E$1,城镇人口!$1:$1,0))</f>
        <v>2909972.077511848</v>
      </c>
      <c r="F132" s="40">
        <f>INDEX(人口源表!$1:$1048576,MATCH($B132,人口源表!$A:$A,0),MATCH(F$1,人口源表!$1:$1,0))-INDEX(城镇人口!$1:$1048576,MATCH($B132,城镇人口!$B:$B,0),MATCH(F$1,城镇人口!$1:$1,0))</f>
        <v>2875681.2765977238</v>
      </c>
      <c r="G132" s="40">
        <f>INDEX(人口源表!$1:$1048576,MATCH($B132,人口源表!$A:$A,0),MATCH(G$1,人口源表!$1:$1,0))-INDEX(城镇人口!$1:$1048576,MATCH($B132,城镇人口!$B:$B,0),MATCH(G$1,城镇人口!$1:$1,0))</f>
        <v>2474423.85370071</v>
      </c>
      <c r="H132" s="40">
        <f>INDEX(人口源表!$1:$1048576,MATCH($B132,人口源表!$A:$A,0),MATCH(H$1,人口源表!$1:$1,0))-INDEX(城镇人口!$1:$1048576,MATCH($B132,城镇人口!$B:$B,0),MATCH(H$1,城镇人口!$1:$1,0))</f>
        <v>2443003.2930565267</v>
      </c>
      <c r="I132" s="40">
        <f>INDEX(人口源表!$1:$1048576,MATCH($B132,人口源表!$A:$A,0),MATCH(I$1,人口源表!$1:$1,0))-INDEX(城镇人口!$1:$1048576,MATCH($B132,城镇人口!$B:$B,0),MATCH(I$1,城镇人口!$1:$1,0))</f>
        <v>2429615.014208117</v>
      </c>
      <c r="J132" s="40">
        <f>INDEX(人口源表!$1:$1048576,MATCH($B132,人口源表!$A:$A,0),MATCH(J$1,人口源表!$1:$1,0))-INDEX(城镇人口!$1:$1048576,MATCH($B132,城镇人口!$B:$B,0),MATCH(J$1,城镇人口!$1:$1,0))</f>
        <v>2416510.0795507161</v>
      </c>
      <c r="K132" s="40">
        <f>INDEX(人口源表!$1:$1048576,MATCH($B132,人口源表!$A:$A,0),MATCH(K$1,人口源表!$1:$1,0))-INDEX(城镇人口!$1:$1048576,MATCH($B132,城镇人口!$B:$B,0),MATCH(K$1,城镇人口!$1:$1,0))</f>
        <v>2403393.0180583186</v>
      </c>
      <c r="L132" s="40">
        <f>INDEX(人口源表!$1:$1048576,MATCH($B132,人口源表!$A:$A,0),MATCH(L$1,人口源表!$1:$1,0))-INDEX(城镇人口!$1:$1048576,MATCH($B132,城镇人口!$B:$B,0),MATCH(L$1,城镇人口!$1:$1,0))</f>
        <v>2389995.8367560152</v>
      </c>
      <c r="M132" s="40">
        <f>INDEX(人口源表!$1:$1048576,MATCH($B132,人口源表!$A:$A,0),MATCH(M$1,人口源表!$1:$1,0))-INDEX(城镇人口!$1:$1048576,MATCH($B132,城镇人口!$B:$B,0),MATCH(M$1,城镇人口!$1:$1,0))</f>
        <v>2376075.5247431118</v>
      </c>
      <c r="N132" s="40">
        <f>INDEX(人口源表!$1:$1048576,MATCH($B132,人口源表!$A:$A,0),MATCH(N$1,人口源表!$1:$1,0))-INDEX(城镇人口!$1:$1048576,MATCH($B132,城镇人口!$B:$B,0),MATCH(N$1,城镇人口!$1:$1,0))</f>
        <v>2361416.6843660045</v>
      </c>
      <c r="O132" s="40">
        <f>INDEX(人口源表!$1:$1048576,MATCH($B132,人口源表!$A:$A,0),MATCH(O$1,人口源表!$1:$1,0))-INDEX(城镇人口!$1:$1048576,MATCH($B132,城镇人口!$B:$B,0),MATCH(O$1,城镇人口!$1:$1,0))</f>
        <v>2345828.5031210203</v>
      </c>
      <c r="P132" s="40">
        <f>INDEX(人口源表!$1:$1048576,MATCH($B132,人口源表!$A:$A,0),MATCH(P$1,人口源表!$1:$1,0))-INDEX(城镇人口!$1:$1048576,MATCH($B132,城镇人口!$B:$B,0),MATCH(P$1,城镇人口!$1:$1,0))</f>
        <v>2329144.0917892056</v>
      </c>
      <c r="Q132" s="40">
        <f>INDEX(人口源表!$1:$1048576,MATCH($B132,人口源表!$A:$A,0),MATCH(Q$1,人口源表!$1:$1,0))-INDEX(城镇人口!$1:$1048576,MATCH($B132,城镇人口!$B:$B,0),MATCH(Q$1,城镇人口!$1:$1,0))</f>
        <v>2311221.5599346827</v>
      </c>
      <c r="R132" s="40">
        <f>INDEX(人口源表!$1:$1048576,MATCH($B132,人口源表!$A:$A,0),MATCH(R$1,人口源表!$1:$1,0))-INDEX(城镇人口!$1:$1048576,MATCH($B132,城镇人口!$B:$B,0),MATCH(R$1,城镇人口!$1:$1,0))</f>
        <v>2291941.025347806</v>
      </c>
      <c r="S132" s="40">
        <f>INDEX(人口源表!$1:$1048576,MATCH($B132,人口源表!$A:$A,0),MATCH(S$1,人口源表!$1:$1,0))-INDEX(城镇人口!$1:$1048576,MATCH($B132,城镇人口!$B:$B,0),MATCH(S$1,城镇人口!$1:$1,0))</f>
        <v>2286191.5758954789</v>
      </c>
      <c r="T132" s="40">
        <f>INDEX(人口源表!$1:$1048576,MATCH($B132,人口源表!$A:$A,0),MATCH(T$1,人口源表!$1:$1,0))-INDEX(城镇人口!$1:$1048576,MATCH($B132,城镇人口!$B:$B,0),MATCH(T$1,城镇人口!$1:$1,0))</f>
        <v>2279243.9936974957</v>
      </c>
      <c r="U132" s="40">
        <f>INDEX(人口源表!$1:$1048576,MATCH($B132,人口源表!$A:$A,0),MATCH(U$1,人口源表!$1:$1,0))-INDEX(城镇人口!$1:$1048576,MATCH($B132,城镇人口!$B:$B,0),MATCH(U$1,城镇人口!$1:$1,0))</f>
        <v>2271026.7788395109</v>
      </c>
      <c r="V132" s="40">
        <f>INDEX(人口源表!$1:$1048576,MATCH($B132,人口源表!$A:$A,0),MATCH(V$1,人口源表!$1:$1,0))-INDEX(城镇人口!$1:$1048576,MATCH($B132,城镇人口!$B:$B,0),MATCH(V$1,城镇人口!$1:$1,0))</f>
        <v>2261484.5918293111</v>
      </c>
      <c r="W132" s="40">
        <f>INDEX(人口源表!$1:$1048576,MATCH($B132,人口源表!$A:$A,0),MATCH(W$1,人口源表!$1:$1,0))-INDEX(城镇人口!$1:$1048576,MATCH($B132,城镇人口!$B:$B,0),MATCH(W$1,城镇人口!$1:$1,0))</f>
        <v>2250579.9241178147</v>
      </c>
      <c r="X132" s="40">
        <f>INDEX(人口源表!$1:$1048576,MATCH($B132,人口源表!$A:$A,0),MATCH(X$1,人口源表!$1:$1,0))-INDEX(城镇人口!$1:$1048576,MATCH($B132,城镇人口!$B:$B,0),MATCH(X$1,城镇人口!$1:$1,0))</f>
        <v>2238290.0866187387</v>
      </c>
      <c r="Y132" s="40">
        <f>INDEX(人口源表!$1:$1048576,MATCH($B132,人口源表!$A:$A,0),MATCH(Y$1,人口源表!$1:$1,0))-INDEX(城镇人口!$1:$1048576,MATCH($B132,城镇人口!$B:$B,0),MATCH(Y$1,城镇人口!$1:$1,0))</f>
        <v>2224609.6801355863</v>
      </c>
      <c r="Z132" s="40">
        <f>INDEX(人口源表!$1:$1048576,MATCH($B132,人口源表!$A:$A,0),MATCH(Z$1,人口源表!$1:$1,0))-INDEX(城镇人口!$1:$1048576,MATCH($B132,城镇人口!$B:$B,0),MATCH(Z$1,城镇人口!$1:$1,0))</f>
        <v>2209548.0008150153</v>
      </c>
      <c r="AA132" s="40">
        <f>INDEX(人口源表!$1:$1048576,MATCH($B132,人口源表!$A:$A,0),MATCH(AA$1,人口源表!$1:$1,0))-INDEX(城镇人口!$1:$1048576,MATCH($B132,城镇人口!$B:$B,0),MATCH(AA$1,城镇人口!$1:$1,0))</f>
        <v>2193128.5674393494</v>
      </c>
      <c r="AB132" s="40">
        <f>INDEX(人口源表!$1:$1048576,MATCH($B132,人口源表!$A:$A,0),MATCH(AB$1,人口源表!$1:$1,0))-INDEX(城镇人口!$1:$1048576,MATCH($B132,城镇人口!$B:$B,0),MATCH(AB$1,城镇人口!$1:$1,0))</f>
        <v>2175390.2630854859</v>
      </c>
      <c r="AC132" s="40">
        <f>INDEX(人口源表!$1:$1048576,MATCH($B132,人口源表!$A:$A,0),MATCH(AC$1,人口源表!$1:$1,0))-INDEX(城镇人口!$1:$1048576,MATCH($B132,城镇人口!$B:$B,0),MATCH(AC$1,城镇人口!$1:$1,0))</f>
        <v>2160302.9354432668</v>
      </c>
      <c r="AD132" s="40">
        <f>INDEX(人口源表!$1:$1048576,MATCH($B132,人口源表!$A:$A,0),MATCH(AD$1,人口源表!$1:$1,0))-INDEX(城镇人口!$1:$1048576,MATCH($B132,城镇人口!$B:$B,0),MATCH(AD$1,城镇人口!$1:$1,0))</f>
        <v>2144032.5782933454</v>
      </c>
      <c r="AE132" s="40">
        <f>INDEX(人口源表!$1:$1048576,MATCH($B132,人口源表!$A:$A,0),MATCH(AE$1,人口源表!$1:$1,0))-INDEX(城镇人口!$1:$1048576,MATCH($B132,城镇人口!$B:$B,0),MATCH(AE$1,城镇人口!$1:$1,0))</f>
        <v>2126651.2414720803</v>
      </c>
      <c r="AF132" s="40">
        <f>INDEX(人口源表!$1:$1048576,MATCH($B132,人口源表!$A:$A,0),MATCH(AF$1,人口源表!$1:$1,0))-INDEX(城镇人口!$1:$1048576,MATCH($B132,城镇人口!$B:$B,0),MATCH(AF$1,城镇人口!$1:$1,0))</f>
        <v>2108243.0164354024</v>
      </c>
      <c r="AG132" s="40">
        <f>INDEX(人口源表!$1:$1048576,MATCH($B132,人口源表!$A:$A,0),MATCH(AG$1,人口源表!$1:$1,0))-INDEX(城镇人口!$1:$1048576,MATCH($B132,城镇人口!$B:$B,0),MATCH(AG$1,城镇人口!$1:$1,0))</f>
        <v>2088905.2268391792</v>
      </c>
      <c r="AH132" s="40">
        <f>INDEX(人口源表!$1:$1048576,MATCH($B132,人口源表!$A:$A,0),MATCH(AH$1,人口源表!$1:$1,0))-INDEX(城镇人口!$1:$1048576,MATCH($B132,城镇人口!$B:$B,0),MATCH(AH$1,城镇人口!$1:$1,0))</f>
        <v>2068745.2501301514</v>
      </c>
      <c r="AI132" s="40">
        <f>INDEX(人口源表!$1:$1048576,MATCH($B132,人口源表!$A:$A,0),MATCH(AI$1,人口源表!$1:$1,0))-INDEX(城镇人口!$1:$1048576,MATCH($B132,城镇人口!$B:$B,0),MATCH(AI$1,城镇人口!$1:$1,0))</f>
        <v>2047883.6627283785</v>
      </c>
      <c r="AJ132" s="40">
        <f>INDEX(人口源表!$1:$1048576,MATCH($B132,人口源表!$A:$A,0),MATCH(AJ$1,人口源表!$1:$1,0))-INDEX(城镇人口!$1:$1048576,MATCH($B132,城镇人口!$B:$B,0),MATCH(AJ$1,城镇人口!$1:$1,0))</f>
        <v>2026451.0615646602</v>
      </c>
      <c r="AK132" s="40">
        <f>INDEX(人口源表!$1:$1048576,MATCH($B132,人口源表!$A:$A,0),MATCH(AK$1,人口源表!$1:$1,0))-INDEX(城镇人口!$1:$1048576,MATCH($B132,城镇人口!$B:$B,0),MATCH(AK$1,城镇人口!$1:$1,0))</f>
        <v>2004588.4415149079</v>
      </c>
      <c r="AL132" s="40">
        <f>INDEX(人口源表!$1:$1048576,MATCH($B132,人口源表!$A:$A,0),MATCH(AL$1,人口源表!$1:$1,0))-INDEX(城镇人口!$1:$1048576,MATCH($B132,城镇人口!$B:$B,0),MATCH(AL$1,城镇人口!$1:$1,0))</f>
        <v>1982447.1580728721</v>
      </c>
      <c r="AM132" s="40">
        <f>INDEX(人口源表!$1:$1048576,MATCH($B132,人口源表!$A:$A,0),MATCH(AM$1,人口源表!$1:$1,0))-INDEX(城镇人口!$1:$1048576,MATCH($B132,城镇人口!$B:$B,0),MATCH(AM$1,城镇人口!$1:$1,0))</f>
        <v>1960188.8714021505</v>
      </c>
      <c r="AN132" s="40">
        <f>INDEX(人口源表!$1:$1048576,MATCH($B132,人口源表!$A:$A,0),MATCH(AN$1,人口源表!$1:$1,0))-INDEX(城镇人口!$1:$1048576,MATCH($B132,城镇人口!$B:$B,0),MATCH(AN$1,城镇人口!$1:$1,0))</f>
        <v>1937982.8261387814</v>
      </c>
      <c r="AO132" s="40">
        <f>INDEX(人口源表!$1:$1048576,MATCH($B132,人口源表!$A:$A,0),MATCH(AO$1,人口源表!$1:$1,0))-INDEX(城镇人口!$1:$1048576,MATCH($B132,城镇人口!$B:$B,0),MATCH(AO$1,城镇人口!$1:$1,0))</f>
        <v>1916009.2197390185</v>
      </c>
      <c r="AP132" s="40">
        <f>INDEX(人口源表!$1:$1048576,MATCH($B132,人口源表!$A:$A,0),MATCH(AP$1,人口源表!$1:$1,0))-INDEX(城镇人口!$1:$1048576,MATCH($B132,城镇人口!$B:$B,0),MATCH(AP$1,城镇人口!$1:$1,0))</f>
        <v>1894454.9610209442</v>
      </c>
      <c r="AQ132" s="40">
        <f>INDEX(人口源表!$1:$1048576,MATCH($B132,人口源表!$A:$A,0),MATCH(AQ$1,人口源表!$1:$1,0))-INDEX(城镇人口!$1:$1048576,MATCH($B132,城镇人口!$B:$B,0),MATCH(AQ$1,城镇人口!$1:$1,0))</f>
        <v>1873515.1276583569</v>
      </c>
      <c r="AR132" s="40">
        <f>INDEX(人口源表!$1:$1048576,MATCH($B132,人口源表!$A:$A,0),MATCH(AR$1,人口源表!$1:$1,0))-INDEX(城镇人口!$1:$1048576,MATCH($B132,城镇人口!$B:$B,0),MATCH(AR$1,城镇人口!$1:$1,0))</f>
        <v>1853393.2427454768</v>
      </c>
      <c r="AS132" s="40">
        <f>INDEX(人口源表!$1:$1048576,MATCH($B132,人口源表!$A:$A,0),MATCH(AS$1,人口源表!$1:$1,0))-INDEX(城镇人口!$1:$1048576,MATCH($B132,城镇人口!$B:$B,0),MATCH(AS$1,城镇人口!$1:$1,0))</f>
        <v>1834298.5889607985</v>
      </c>
      <c r="AT132" s="40">
        <f>INDEX(人口源表!$1:$1048576,MATCH($B132,人口源表!$A:$A,0),MATCH(AT$1,人口源表!$1:$1,0))-INDEX(城镇人口!$1:$1048576,MATCH($B132,城镇人口!$B:$B,0),MATCH(AT$1,城镇人口!$1:$1,0))</f>
        <v>1816447.9679296101</v>
      </c>
      <c r="AU132" s="40">
        <f>INDEX(人口源表!$1:$1048576,MATCH($B132,人口源表!$A:$A,0),MATCH(AU$1,人口源表!$1:$1,0))-INDEX(城镇人口!$1:$1048576,MATCH($B132,城镇人口!$B:$B,0),MATCH(AU$1,城镇人口!$1:$1,0))</f>
        <v>1800063.3942273082</v>
      </c>
      <c r="AV132" s="40">
        <f>INDEX(人口源表!$1:$1048576,MATCH($B132,人口源表!$A:$A,0),MATCH(AV$1,人口源表!$1:$1,0))-INDEX(城镇人口!$1:$1048576,MATCH($B132,城镇人口!$B:$B,0),MATCH(AV$1,城镇人口!$1:$1,0))</f>
        <v>1785373.4452067907</v>
      </c>
    </row>
    <row r="133" spans="1:48" x14ac:dyDescent="0.15">
      <c r="A133" s="4" t="s">
        <v>869</v>
      </c>
      <c r="B133" s="4" t="s">
        <v>288</v>
      </c>
      <c r="C133" s="34">
        <f>VLOOKUP(B133,'[1]2016省城人口总结（根）'!B:C,2,FALSE)/100</f>
        <v>0.48009996808642197</v>
      </c>
      <c r="D133" s="40">
        <f>INDEX(人口源表!$1:$1048576,MATCH($B133,人口源表!$A:$A,0),MATCH(D$1,人口源表!$1:$1,0))-INDEX(城镇人口!$1:$1048576,MATCH($B133,城镇人口!$B:$B,0),MATCH(D$1,城镇人口!$1:$1,0))</f>
        <v>2132208.623123657</v>
      </c>
      <c r="E133" s="40">
        <f>INDEX(人口源表!$1:$1048576,MATCH($B133,人口源表!$A:$A,0),MATCH(E$1,人口源表!$1:$1,0))-INDEX(城镇人口!$1:$1048576,MATCH($B133,城镇人口!$B:$B,0),MATCH(E$1,城镇人口!$1:$1,0))</f>
        <v>2110892.9018926285</v>
      </c>
      <c r="F133" s="40">
        <f>INDEX(人口源表!$1:$1048576,MATCH($B133,人口源表!$A:$A,0),MATCH(F$1,人口源表!$1:$1,0))-INDEX(城镇人口!$1:$1048576,MATCH($B133,城镇人口!$B:$B,0),MATCH(F$1,城镇人口!$1:$1,0))</f>
        <v>2087732.4165226351</v>
      </c>
      <c r="G133" s="40">
        <f>INDEX(人口源表!$1:$1048576,MATCH($B133,人口源表!$A:$A,0),MATCH(G$1,人口源表!$1:$1,0))-INDEX(城镇人口!$1:$1048576,MATCH($B133,城镇人口!$B:$B,0),MATCH(G$1,城镇人口!$1:$1,0))</f>
        <v>1778496.7143611442</v>
      </c>
      <c r="H133" s="40">
        <f>INDEX(人口源表!$1:$1048576,MATCH($B133,人口源表!$A:$A,0),MATCH(H$1,人口源表!$1:$1,0))-INDEX(城镇人口!$1:$1048576,MATCH($B133,城镇人口!$B:$B,0),MATCH(H$1,城镇人口!$1:$1,0))</f>
        <v>1758115.7997254115</v>
      </c>
      <c r="I133" s="40">
        <f>INDEX(人口源表!$1:$1048576,MATCH($B133,人口源表!$A:$A,0),MATCH(I$1,人口源表!$1:$1,0))-INDEX(城镇人口!$1:$1048576,MATCH($B133,城镇人口!$B:$B,0),MATCH(I$1,城镇人口!$1:$1,0))</f>
        <v>1750425.3302358056</v>
      </c>
      <c r="J133" s="40">
        <f>INDEX(人口源表!$1:$1048576,MATCH($B133,人口源表!$A:$A,0),MATCH(J$1,人口源表!$1:$1,0))-INDEX(城镇人口!$1:$1048576,MATCH($B133,城镇人口!$B:$B,0),MATCH(J$1,城镇人口!$1:$1,0))</f>
        <v>1742638.0112075005</v>
      </c>
      <c r="K133" s="40">
        <f>INDEX(人口源表!$1:$1048576,MATCH($B133,人口源表!$A:$A,0),MATCH(K$1,人口源表!$1:$1,0))-INDEX(城镇人口!$1:$1048576,MATCH($B133,城镇人口!$B:$B,0),MATCH(K$1,城镇人口!$1:$1,0))</f>
        <v>1734580.5416970192</v>
      </c>
      <c r="L133" s="40">
        <f>INDEX(人口源表!$1:$1048576,MATCH($B133,人口源表!$A:$A,0),MATCH(L$1,人口源表!$1:$1,0))-INDEX(城镇人口!$1:$1048576,MATCH($B133,城镇人口!$B:$B,0),MATCH(L$1,城镇人口!$1:$1,0))</f>
        <v>1726096.6533544341</v>
      </c>
      <c r="M133" s="40">
        <f>INDEX(人口源表!$1:$1048576,MATCH($B133,人口源表!$A:$A,0),MATCH(M$1,人口源表!$1:$1,0))-INDEX(城镇人口!$1:$1048576,MATCH($B133,城镇人口!$B:$B,0),MATCH(M$1,城镇人口!$1:$1,0))</f>
        <v>1717045.314361955</v>
      </c>
      <c r="N133" s="40">
        <f>INDEX(人口源表!$1:$1048576,MATCH($B133,人口源表!$A:$A,0),MATCH(N$1,人口源表!$1:$1,0))-INDEX(城镇人口!$1:$1048576,MATCH($B133,城镇人口!$B:$B,0),MATCH(N$1,城镇人口!$1:$1,0))</f>
        <v>1707301.7451097467</v>
      </c>
      <c r="O133" s="40">
        <f>INDEX(人口源表!$1:$1048576,MATCH($B133,人口源表!$A:$A,0),MATCH(O$1,人口源表!$1:$1,0))-INDEX(城镇人口!$1:$1048576,MATCH($B133,城镇人口!$B:$B,0),MATCH(O$1,城镇人口!$1:$1,0))</f>
        <v>1696756.9756360918</v>
      </c>
      <c r="P133" s="40">
        <f>INDEX(人口源表!$1:$1048576,MATCH($B133,人口源表!$A:$A,0),MATCH(P$1,人口源表!$1:$1,0))-INDEX(城镇人口!$1:$1048576,MATCH($B133,城镇人口!$B:$B,0),MATCH(P$1,城镇人口!$1:$1,0))</f>
        <v>1685315.6129046027</v>
      </c>
      <c r="Q133" s="40">
        <f>INDEX(人口源表!$1:$1048576,MATCH($B133,人口源表!$A:$A,0),MATCH(Q$1,人口源表!$1:$1,0))-INDEX(城镇人口!$1:$1048576,MATCH($B133,城镇人口!$B:$B,0),MATCH(Q$1,城镇人口!$1:$1,0))</f>
        <v>1672898.1090454324</v>
      </c>
      <c r="R133" s="40">
        <f>INDEX(人口源表!$1:$1048576,MATCH($B133,人口源表!$A:$A,0),MATCH(R$1,人口源表!$1:$1,0))-INDEX(城镇人口!$1:$1048576,MATCH($B133,城镇人口!$B:$B,0),MATCH(R$1,城镇人口!$1:$1,0))</f>
        <v>1659438.488617334</v>
      </c>
      <c r="S133" s="40">
        <f>INDEX(人口源表!$1:$1048576,MATCH($B133,人口源表!$A:$A,0),MATCH(S$1,人口源表!$1:$1,0))-INDEX(城镇人口!$1:$1048576,MATCH($B133,城镇人口!$B:$B,0),MATCH(S$1,城镇人口!$1:$1,0))</f>
        <v>1655811.2659738343</v>
      </c>
      <c r="T133" s="40">
        <f>INDEX(人口源表!$1:$1048576,MATCH($B133,人口源表!$A:$A,0),MATCH(T$1,人口源表!$1:$1,0))-INDEX(城镇人口!$1:$1048576,MATCH($B133,城镇人口!$B:$B,0),MATCH(T$1,城镇人口!$1:$1,0))</f>
        <v>1651299.8988894317</v>
      </c>
      <c r="U133" s="40">
        <f>INDEX(人口源表!$1:$1048576,MATCH($B133,人口源表!$A:$A,0),MATCH(U$1,人口源表!$1:$1,0))-INDEX(城镇人口!$1:$1048576,MATCH($B133,城镇人口!$B:$B,0),MATCH(U$1,城镇人口!$1:$1,0))</f>
        <v>1645865.1485176291</v>
      </c>
      <c r="V133" s="40">
        <f>INDEX(人口源表!$1:$1048576,MATCH($B133,人口源表!$A:$A,0),MATCH(V$1,人口源表!$1:$1,0))-INDEX(城镇人口!$1:$1048576,MATCH($B133,城镇人口!$B:$B,0),MATCH(V$1,城镇人口!$1:$1,0))</f>
        <v>1639477.7816495299</v>
      </c>
      <c r="W133" s="40">
        <f>INDEX(人口源表!$1:$1048576,MATCH($B133,人口源表!$A:$A,0),MATCH(W$1,人口源表!$1:$1,0))-INDEX(城镇人口!$1:$1048576,MATCH($B133,城镇人口!$B:$B,0),MATCH(W$1,城镇人口!$1:$1,0))</f>
        <v>1632119.1371646649</v>
      </c>
      <c r="X133" s="40">
        <f>INDEX(人口源表!$1:$1048576,MATCH($B133,人口源表!$A:$A,0),MATCH(X$1,人口源表!$1:$1,0))-INDEX(城镇人口!$1:$1048576,MATCH($B133,城镇人口!$B:$B,0),MATCH(X$1,城镇人口!$1:$1,0))</f>
        <v>1623779.9917617869</v>
      </c>
      <c r="Y133" s="40">
        <f>INDEX(人口源表!$1:$1048576,MATCH($B133,人口源表!$A:$A,0),MATCH(Y$1,人口源表!$1:$1,0))-INDEX(城镇人口!$1:$1048576,MATCH($B133,城镇人口!$B:$B,0),MATCH(Y$1,城镇人口!$1:$1,0))</f>
        <v>1614461.5185975363</v>
      </c>
      <c r="Z133" s="40">
        <f>INDEX(人口源表!$1:$1048576,MATCH($B133,人口源表!$A:$A,0),MATCH(Z$1,人口源表!$1:$1,0))-INDEX(城镇人口!$1:$1048576,MATCH($B133,城镇人口!$B:$B,0),MATCH(Z$1,城镇人口!$1:$1,0))</f>
        <v>1604173.3219009666</v>
      </c>
      <c r="AA133" s="40">
        <f>INDEX(人口源表!$1:$1048576,MATCH($B133,人口源表!$A:$A,0),MATCH(AA$1,人口源表!$1:$1,0))-INDEX(城镇人口!$1:$1048576,MATCH($B133,城镇人口!$B:$B,0),MATCH(AA$1,城镇人口!$1:$1,0))</f>
        <v>1592933.5704983245</v>
      </c>
      <c r="AB133" s="40">
        <f>INDEX(人口源表!$1:$1048576,MATCH($B133,人口源表!$A:$A,0),MATCH(AB$1,人口源表!$1:$1,0))-INDEX(城镇人口!$1:$1048576,MATCH($B133,城镇人口!$B:$B,0),MATCH(AB$1,城镇人口!$1:$1,0))</f>
        <v>1580769.9166736868</v>
      </c>
      <c r="AC133" s="40">
        <f>INDEX(人口源表!$1:$1048576,MATCH($B133,人口源表!$A:$A,0),MATCH(AC$1,人口源表!$1:$1,0))-INDEX(城镇人口!$1:$1048576,MATCH($B133,城镇人口!$B:$B,0),MATCH(AC$1,城镇人口!$1:$1,0))</f>
        <v>1570587.2550338125</v>
      </c>
      <c r="AD133" s="40">
        <f>INDEX(人口源表!$1:$1048576,MATCH($B133,人口源表!$A:$A,0),MATCH(AD$1,人口源表!$1:$1,0))-INDEX(城镇人口!$1:$1048576,MATCH($B133,城镇人口!$B:$B,0),MATCH(AD$1,城镇人口!$1:$1,0))</f>
        <v>1559577.0428146883</v>
      </c>
      <c r="AE133" s="40">
        <f>INDEX(人口源表!$1:$1048576,MATCH($B133,人口源表!$A:$A,0),MATCH(AE$1,人口源表!$1:$1,0))-INDEX(城镇人口!$1:$1048576,MATCH($B133,城镇人口!$B:$B,0),MATCH(AE$1,城镇人口!$1:$1,0))</f>
        <v>1547785.9718535612</v>
      </c>
      <c r="AF133" s="40">
        <f>INDEX(人口源表!$1:$1048576,MATCH($B133,人口源表!$A:$A,0),MATCH(AF$1,人口源表!$1:$1,0))-INDEX(城镇人口!$1:$1048576,MATCH($B133,城镇人口!$B:$B,0),MATCH(AF$1,城镇人口!$1:$1,0))</f>
        <v>1535268.3694312111</v>
      </c>
      <c r="AG133" s="40">
        <f>INDEX(人口源表!$1:$1048576,MATCH($B133,人口源表!$A:$A,0),MATCH(AG$1,人口源表!$1:$1,0))-INDEX(城镇人口!$1:$1048576,MATCH($B133,城镇人口!$B:$B,0),MATCH(AG$1,城镇人口!$1:$1,0))</f>
        <v>1522086.3444558419</v>
      </c>
      <c r="AH133" s="40">
        <f>INDEX(人口源表!$1:$1048576,MATCH($B133,人口源表!$A:$A,0),MATCH(AH$1,人口源表!$1:$1,0))-INDEX(城镇人口!$1:$1048576,MATCH($B133,城镇人口!$B:$B,0),MATCH(AH$1,城镇人口!$1:$1,0))</f>
        <v>1508309.1371015497</v>
      </c>
      <c r="AI133" s="40">
        <f>INDEX(人口源表!$1:$1048576,MATCH($B133,人口源表!$A:$A,0),MATCH(AI$1,人口源表!$1:$1,0))-INDEX(城镇人口!$1:$1048576,MATCH($B133,城镇人口!$B:$B,0),MATCH(AI$1,城镇人口!$1:$1,0))</f>
        <v>1494011.70389242</v>
      </c>
      <c r="AJ133" s="40">
        <f>INDEX(人口源表!$1:$1048576,MATCH($B133,人口源表!$A:$A,0),MATCH(AJ$1,人口源表!$1:$1,0))-INDEX(城镇人口!$1:$1048576,MATCH($B133,城镇人口!$B:$B,0),MATCH(AJ$1,城镇人口!$1:$1,0))</f>
        <v>1479276.8102256744</v>
      </c>
      <c r="AK133" s="40">
        <f>INDEX(人口源表!$1:$1048576,MATCH($B133,人口源表!$A:$A,0),MATCH(AK$1,人口源表!$1:$1,0))-INDEX(城镇人口!$1:$1048576,MATCH($B133,城镇人口!$B:$B,0),MATCH(AK$1,城镇人口!$1:$1,0))</f>
        <v>1464193.2060985146</v>
      </c>
      <c r="AL133" s="40">
        <f>INDEX(人口源表!$1:$1048576,MATCH($B133,人口源表!$A:$A,0),MATCH(AL$1,人口源表!$1:$1,0))-INDEX(城镇人口!$1:$1048576,MATCH($B133,城镇人口!$B:$B,0),MATCH(AL$1,城镇人口!$1:$1,0))</f>
        <v>1448855.3774766824</v>
      </c>
      <c r="AM133" s="40">
        <f>INDEX(人口源表!$1:$1048576,MATCH($B133,人口源表!$A:$A,0),MATCH(AM$1,人口源表!$1:$1,0))-INDEX(城镇人口!$1:$1048576,MATCH($B133,城镇人口!$B:$B,0),MATCH(AM$1,城镇人口!$1:$1,0))</f>
        <v>1433364.0517767724</v>
      </c>
      <c r="AN133" s="40">
        <f>INDEX(人口源表!$1:$1048576,MATCH($B133,人口源表!$A:$A,0),MATCH(AN$1,人口源表!$1:$1,0))-INDEX(城镇人口!$1:$1048576,MATCH($B133,城镇人口!$B:$B,0),MATCH(AN$1,城镇人口!$1:$1,0))</f>
        <v>1417825.1680918387</v>
      </c>
      <c r="AO133" s="40">
        <f>INDEX(人口源表!$1:$1048576,MATCH($B133,人口源表!$A:$A,0),MATCH(AO$1,人口源表!$1:$1,0))-INDEX(城镇人口!$1:$1048576,MATCH($B133,城镇人口!$B:$B,0),MATCH(AO$1,城镇人口!$1:$1,0))</f>
        <v>1402350.3675283953</v>
      </c>
      <c r="AP133" s="40">
        <f>INDEX(人口源表!$1:$1048576,MATCH($B133,人口源表!$A:$A,0),MATCH(AP$1,人口源表!$1:$1,0))-INDEX(城镇人口!$1:$1048576,MATCH($B133,城镇人口!$B:$B,0),MATCH(AP$1,城镇人口!$1:$1,0))</f>
        <v>1387055.5955018573</v>
      </c>
      <c r="AQ133" s="40">
        <f>INDEX(人口源表!$1:$1048576,MATCH($B133,人口源表!$A:$A,0),MATCH(AQ$1,人口源表!$1:$1,0))-INDEX(城镇人口!$1:$1048576,MATCH($B133,城镇人口!$B:$B,0),MATCH(AQ$1,城镇人口!$1:$1,0))</f>
        <v>1372061.9576125192</v>
      </c>
      <c r="AR133" s="40">
        <f>INDEX(人口源表!$1:$1048576,MATCH($B133,人口源表!$A:$A,0),MATCH(AR$1,人口源表!$1:$1,0))-INDEX(城镇人口!$1:$1048576,MATCH($B133,城镇人口!$B:$B,0),MATCH(AR$1,城镇人口!$1:$1,0))</f>
        <v>1357495.4300752277</v>
      </c>
      <c r="AS133" s="40">
        <f>INDEX(人口源表!$1:$1048576,MATCH($B133,人口源表!$A:$A,0),MATCH(AS$1,人口源表!$1:$1,0))-INDEX(城镇人口!$1:$1048576,MATCH($B133,城镇人口!$B:$B,0),MATCH(AS$1,城镇人口!$1:$1,0))</f>
        <v>1343485.4742609761</v>
      </c>
      <c r="AT133" s="40">
        <f>INDEX(人口源表!$1:$1048576,MATCH($B133,人口源表!$A:$A,0),MATCH(AT$1,人口源表!$1:$1,0))-INDEX(城镇人口!$1:$1048576,MATCH($B133,城镇人口!$B:$B,0),MATCH(AT$1,城镇人口!$1:$1,0))</f>
        <v>1330165.500397996</v>
      </c>
      <c r="AU133" s="40">
        <f>INDEX(人口源表!$1:$1048576,MATCH($B133,人口源表!$A:$A,0),MATCH(AU$1,人口源表!$1:$1,0))-INDEX(城镇人口!$1:$1048576,MATCH($B133,城镇人口!$B:$B,0),MATCH(AU$1,城镇人口!$1:$1,0))</f>
        <v>1317672.9401460891</v>
      </c>
      <c r="AV133" s="40">
        <f>INDEX(人口源表!$1:$1048576,MATCH($B133,人口源表!$A:$A,0),MATCH(AV$1,人口源表!$1:$1,0))-INDEX(城镇人口!$1:$1048576,MATCH($B133,城镇人口!$B:$B,0),MATCH(AV$1,城镇人口!$1:$1,0))</f>
        <v>1306147.8734804038</v>
      </c>
    </row>
    <row r="134" spans="1:48" x14ac:dyDescent="0.15">
      <c r="A134" s="4" t="s">
        <v>869</v>
      </c>
      <c r="B134" s="4" t="s">
        <v>290</v>
      </c>
      <c r="C134" s="34">
        <f>VLOOKUP(B134,'[1]2016省城人口总结（根）'!B:C,2,FALSE)/100</f>
        <v>0.5027000185585172</v>
      </c>
      <c r="D134" s="40">
        <f>INDEX(人口源表!$1:$1048576,MATCH($B134,人口源表!$A:$A,0),MATCH(D$1,人口源表!$1:$1,0))-INDEX(城镇人口!$1:$1048576,MATCH($B134,城镇人口!$B:$B,0),MATCH(D$1,城镇人口!$1:$1,0))</f>
        <v>3415401.3545144824</v>
      </c>
      <c r="E134" s="40">
        <f>INDEX(人口源表!$1:$1048576,MATCH($B134,人口源表!$A:$A,0),MATCH(E$1,人口源表!$1:$1,0))-INDEX(城镇人口!$1:$1048576,MATCH($B134,城镇人口!$B:$B,0),MATCH(E$1,城镇人口!$1:$1,0))</f>
        <v>3373439.4826113265</v>
      </c>
      <c r="F134" s="40">
        <f>INDEX(人口源表!$1:$1048576,MATCH($B134,人口源表!$A:$A,0),MATCH(F$1,人口源表!$1:$1,0))-INDEX(城镇人口!$1:$1048576,MATCH($B134,城镇人口!$B:$B,0),MATCH(F$1,城镇人口!$1:$1,0))</f>
        <v>3328574.515149931</v>
      </c>
      <c r="G134" s="40">
        <f>INDEX(人口源表!$1:$1048576,MATCH($B134,人口源表!$A:$A,0),MATCH(G$1,人口源表!$1:$1,0))-INDEX(城镇人口!$1:$1048576,MATCH($B134,城镇人口!$B:$B,0),MATCH(G$1,城镇人口!$1:$1,0))</f>
        <v>3045411.8685482848</v>
      </c>
      <c r="H134" s="40">
        <f>INDEX(人口源表!$1:$1048576,MATCH($B134,人口源表!$A:$A,0),MATCH(H$1,人口源表!$1:$1,0))-INDEX(城镇人口!$1:$1048576,MATCH($B134,城镇人口!$B:$B,0),MATCH(H$1,城镇人口!$1:$1,0))</f>
        <v>3000021.5920441551</v>
      </c>
      <c r="I134" s="40">
        <f>INDEX(人口源表!$1:$1048576,MATCH($B134,人口源表!$A:$A,0),MATCH(I$1,人口源表!$1:$1,0))-INDEX(城镇人口!$1:$1048576,MATCH($B134,城镇人口!$B:$B,0),MATCH(I$1,城镇人口!$1:$1,0))</f>
        <v>2979631.4827010105</v>
      </c>
      <c r="J134" s="40">
        <f>INDEX(人口源表!$1:$1048576,MATCH($B134,人口源表!$A:$A,0),MATCH(J$1,人口源表!$1:$1,0))-INDEX(城镇人口!$1:$1048576,MATCH($B134,城镇人口!$B:$B,0),MATCH(J$1,城镇人口!$1:$1,0))</f>
        <v>2960041.7145492714</v>
      </c>
      <c r="K134" s="40">
        <f>INDEX(人口源表!$1:$1048576,MATCH($B134,人口源表!$A:$A,0),MATCH(K$1,人口源表!$1:$1,0))-INDEX(城镇人口!$1:$1048576,MATCH($B134,城镇人口!$B:$B,0),MATCH(K$1,城镇人口!$1:$1,0))</f>
        <v>2940820.3562055742</v>
      </c>
      <c r="L134" s="40">
        <f>INDEX(人口源表!$1:$1048576,MATCH($B134,人口源表!$A:$A,0),MATCH(L$1,人口源表!$1:$1,0))-INDEX(城镇人口!$1:$1048576,MATCH($B134,城镇人口!$B:$B,0),MATCH(L$1,城镇人口!$1:$1,0))</f>
        <v>2921574.6303095431</v>
      </c>
      <c r="M134" s="40">
        <f>INDEX(人口源表!$1:$1048576,MATCH($B134,人口源表!$A:$A,0),MATCH(M$1,人口源表!$1:$1,0))-INDEX(城镇人口!$1:$1048576,MATCH($B134,城镇人口!$B:$B,0),MATCH(M$1,城镇人口!$1:$1,0))</f>
        <v>2901947.7794265407</v>
      </c>
      <c r="N134" s="40">
        <f>INDEX(人口源表!$1:$1048576,MATCH($B134,人口源表!$A:$A,0),MATCH(N$1,人口源表!$1:$1,0))-INDEX(城镇人口!$1:$1048576,MATCH($B134,城镇人口!$B:$B,0),MATCH(N$1,城镇人口!$1:$1,0))</f>
        <v>2881622.5052873553</v>
      </c>
      <c r="O134" s="40">
        <f>INDEX(人口源表!$1:$1048576,MATCH($B134,人口源表!$A:$A,0),MATCH(O$1,人口源表!$1:$1,0))-INDEX(城镇人口!$1:$1048576,MATCH($B134,城镇人口!$B:$B,0),MATCH(O$1,城镇人口!$1:$1,0))</f>
        <v>2860314.2972687469</v>
      </c>
      <c r="P134" s="40">
        <f>INDEX(人口源表!$1:$1048576,MATCH($B134,人口源表!$A:$A,0),MATCH(P$1,人口源表!$1:$1,0))-INDEX(城镇人口!$1:$1048576,MATCH($B134,城镇人口!$B:$B,0),MATCH(P$1,城镇人口!$1:$1,0))</f>
        <v>2837776.0305187977</v>
      </c>
      <c r="Q134" s="40">
        <f>INDEX(人口源表!$1:$1048576,MATCH($B134,人口源表!$A:$A,0),MATCH(Q$1,人口源表!$1:$1,0))-INDEX(城镇人口!$1:$1048576,MATCH($B134,城镇人口!$B:$B,0),MATCH(Q$1,城镇人口!$1:$1,0))</f>
        <v>2813793.0209793136</v>
      </c>
      <c r="R134" s="40">
        <f>INDEX(人口源表!$1:$1048576,MATCH($B134,人口源表!$A:$A,0),MATCH(R$1,人口源表!$1:$1,0))-INDEX(城镇人口!$1:$1048576,MATCH($B134,城镇人口!$B:$B,0),MATCH(R$1,城镇人口!$1:$1,0))</f>
        <v>2788183.6345351147</v>
      </c>
      <c r="S134" s="40">
        <f>INDEX(人口源表!$1:$1048576,MATCH($B134,人口源表!$A:$A,0),MATCH(S$1,人口源表!$1:$1,0))-INDEX(城镇人口!$1:$1048576,MATCH($B134,城镇人口!$B:$B,0),MATCH(S$1,城镇人口!$1:$1,0))</f>
        <v>2781297.961731114</v>
      </c>
      <c r="T134" s="40">
        <f>INDEX(人口源表!$1:$1048576,MATCH($B134,人口源表!$A:$A,0),MATCH(T$1,人口源表!$1:$1,0))-INDEX(城镇人口!$1:$1048576,MATCH($B134,城镇人口!$B:$B,0),MATCH(T$1,城镇人口!$1:$1,0))</f>
        <v>2773006.8776710904</v>
      </c>
      <c r="U134" s="40">
        <f>INDEX(人口源表!$1:$1048576,MATCH($B134,人口源表!$A:$A,0),MATCH(U$1,人口源表!$1:$1,0))-INDEX(城镇人口!$1:$1048576,MATCH($B134,城镇人口!$B:$B,0),MATCH(U$1,城镇人口!$1:$1,0))</f>
        <v>2763199.8047286449</v>
      </c>
      <c r="V134" s="40">
        <f>INDEX(人口源表!$1:$1048576,MATCH($B134,人口源表!$A:$A,0),MATCH(V$1,人口源表!$1:$1,0))-INDEX(城镇人口!$1:$1048576,MATCH($B134,城镇人口!$B:$B,0),MATCH(V$1,城镇人口!$1:$1,0))</f>
        <v>2751788.9699467178</v>
      </c>
      <c r="W134" s="40">
        <f>INDEX(人口源表!$1:$1048576,MATCH($B134,人口源表!$A:$A,0),MATCH(W$1,人口源表!$1:$1,0))-INDEX(城镇人口!$1:$1048576,MATCH($B134,城镇人口!$B:$B,0),MATCH(W$1,城镇人口!$1:$1,0))</f>
        <v>2738709.5274905432</v>
      </c>
      <c r="X134" s="40">
        <f>INDEX(人口源表!$1:$1048576,MATCH($B134,人口源表!$A:$A,0),MATCH(X$1,人口源表!$1:$1,0))-INDEX(城镇人口!$1:$1048576,MATCH($B134,城镇人口!$B:$B,0),MATCH(X$1,城镇人口!$1:$1,0))</f>
        <v>2723919.246499151</v>
      </c>
      <c r="Y134" s="40">
        <f>INDEX(人口源表!$1:$1048576,MATCH($B134,人口源表!$A:$A,0),MATCH(Y$1,人口源表!$1:$1,0))-INDEX(城镇人口!$1:$1048576,MATCH($B134,城镇人口!$B:$B,0),MATCH(Y$1,城镇人口!$1:$1,0))</f>
        <v>2707397.7849993883</v>
      </c>
      <c r="Z134" s="40">
        <f>INDEX(人口源表!$1:$1048576,MATCH($B134,人口源表!$A:$A,0),MATCH(Z$1,人口源表!$1:$1,0))-INDEX(城镇人口!$1:$1048576,MATCH($B134,城镇人口!$B:$B,0),MATCH(Z$1,城镇人口!$1:$1,0))</f>
        <v>2689144.043916557</v>
      </c>
      <c r="AA134" s="40">
        <f>INDEX(人口源表!$1:$1048576,MATCH($B134,人口源表!$A:$A,0),MATCH(AA$1,人口源表!$1:$1,0))-INDEX(城镇人口!$1:$1048576,MATCH($B134,城镇人口!$B:$B,0),MATCH(AA$1,城镇人口!$1:$1,0))</f>
        <v>2669178.9039910026</v>
      </c>
      <c r="AB134" s="40">
        <f>INDEX(人口源表!$1:$1048576,MATCH($B134,人口源表!$A:$A,0),MATCH(AB$1,人口源表!$1:$1,0))-INDEX(城镇人口!$1:$1048576,MATCH($B134,城镇人口!$B:$B,0),MATCH(AB$1,城镇人口!$1:$1,0))</f>
        <v>2647541.4001465943</v>
      </c>
      <c r="AC134" s="40">
        <f>INDEX(人口源表!$1:$1048576,MATCH($B134,人口源表!$A:$A,0),MATCH(AC$1,人口源表!$1:$1,0))-INDEX(城镇人口!$1:$1048576,MATCH($B134,城镇人口!$B:$B,0),MATCH(AC$1,城镇人口!$1:$1,0))</f>
        <v>2629699.6661593458</v>
      </c>
      <c r="AD134" s="40">
        <f>INDEX(人口源表!$1:$1048576,MATCH($B134,人口源表!$A:$A,0),MATCH(AD$1,人口源表!$1:$1,0))-INDEX(城镇人口!$1:$1048576,MATCH($B134,城镇人口!$B:$B,0),MATCH(AD$1,城镇人口!$1:$1,0))</f>
        <v>2610355.5578027554</v>
      </c>
      <c r="AE134" s="40">
        <f>INDEX(人口源表!$1:$1048576,MATCH($B134,人口源表!$A:$A,0),MATCH(AE$1,人口源表!$1:$1,0))-INDEX(城镇人口!$1:$1048576,MATCH($B134,城镇人口!$B:$B,0),MATCH(AE$1,城镇人口!$1:$1,0))</f>
        <v>2589592.4988579126</v>
      </c>
      <c r="AF134" s="40">
        <f>INDEX(人口源表!$1:$1048576,MATCH($B134,人口源表!$A:$A,0),MATCH(AF$1,人口源表!$1:$1,0))-INDEX(城镇人口!$1:$1048576,MATCH($B134,城镇人口!$B:$B,0),MATCH(AF$1,城镇人口!$1:$1,0))</f>
        <v>2567511.3559492519</v>
      </c>
      <c r="AG134" s="40">
        <f>INDEX(人口源表!$1:$1048576,MATCH($B134,人口源表!$A:$A,0),MATCH(AG$1,人口源表!$1:$1,0))-INDEX(城镇人口!$1:$1048576,MATCH($B134,城镇人口!$B:$B,0),MATCH(AG$1,城镇人口!$1:$1,0))</f>
        <v>2544229.0894636726</v>
      </c>
      <c r="AH134" s="40">
        <f>INDEX(人口源表!$1:$1048576,MATCH($B134,人口源表!$A:$A,0),MATCH(AH$1,人口源表!$1:$1,0))-INDEX(城镇人口!$1:$1048576,MATCH($B134,城镇人口!$B:$B,0),MATCH(AH$1,城镇人口!$1:$1,0))</f>
        <v>2519878.1488793734</v>
      </c>
      <c r="AI134" s="40">
        <f>INDEX(人口源表!$1:$1048576,MATCH($B134,人口源表!$A:$A,0),MATCH(AI$1,人口源表!$1:$1,0))-INDEX(城镇人口!$1:$1048576,MATCH($B134,城镇人口!$B:$B,0),MATCH(AI$1,城镇人口!$1:$1,0))</f>
        <v>2494605.1435229667</v>
      </c>
      <c r="AJ134" s="40">
        <f>INDEX(人口源表!$1:$1048576,MATCH($B134,人口源表!$A:$A,0),MATCH(AJ$1,人口源表!$1:$1,0))-INDEX(城镇人口!$1:$1048576,MATCH($B134,城镇人口!$B:$B,0),MATCH(AJ$1,城镇人口!$1:$1,0))</f>
        <v>2468572.0308535462</v>
      </c>
      <c r="AK134" s="40">
        <f>INDEX(人口源表!$1:$1048576,MATCH($B134,人口源表!$A:$A,0),MATCH(AK$1,人口源表!$1:$1,0))-INDEX(城镇人口!$1:$1048576,MATCH($B134,城镇人口!$B:$B,0),MATCH(AK$1,城镇人口!$1:$1,0))</f>
        <v>2441953.6848004563</v>
      </c>
      <c r="AL134" s="40">
        <f>INDEX(人口源表!$1:$1048576,MATCH($B134,人口源表!$A:$A,0),MATCH(AL$1,人口源表!$1:$1,0))-INDEX(城镇人口!$1:$1048576,MATCH($B134,城镇人口!$B:$B,0),MATCH(AL$1,城镇人口!$1:$1,0))</f>
        <v>2414938.3427405888</v>
      </c>
      <c r="AM134" s="40">
        <f>INDEX(人口源表!$1:$1048576,MATCH($B134,人口源表!$A:$A,0),MATCH(AM$1,人口源表!$1:$1,0))-INDEX(城镇人口!$1:$1048576,MATCH($B134,城镇人口!$B:$B,0),MATCH(AM$1,城镇人口!$1:$1,0))</f>
        <v>2387726.6050358592</v>
      </c>
      <c r="AN134" s="40">
        <f>INDEX(人口源表!$1:$1048576,MATCH($B134,人口源表!$A:$A,0),MATCH(AN$1,人口源表!$1:$1,0))-INDEX(城镇人口!$1:$1048576,MATCH($B134,城镇人口!$B:$B,0),MATCH(AN$1,城镇人口!$1:$1,0))</f>
        <v>2360530.442076575</v>
      </c>
      <c r="AO134" s="40">
        <f>INDEX(人口源表!$1:$1048576,MATCH($B134,人口源表!$A:$A,0),MATCH(AO$1,人口源表!$1:$1,0))-INDEX(城镇人口!$1:$1048576,MATCH($B134,城镇人口!$B:$B,0),MATCH(AO$1,城镇人口!$1:$1,0))</f>
        <v>2333572.8974761656</v>
      </c>
      <c r="AP134" s="40">
        <f>INDEX(人口源表!$1:$1048576,MATCH($B134,人口源表!$A:$A,0),MATCH(AP$1,人口源表!$1:$1,0))-INDEX(城镇人口!$1:$1048576,MATCH($B134,城镇人口!$B:$B,0),MATCH(AP$1,城镇人口!$1:$1,0))</f>
        <v>2307088.1111534126</v>
      </c>
      <c r="AQ134" s="40">
        <f>INDEX(人口源表!$1:$1048576,MATCH($B134,人口源表!$A:$A,0),MATCH(AQ$1,人口源表!$1:$1,0))-INDEX(城镇人口!$1:$1048576,MATCH($B134,城镇人口!$B:$B,0),MATCH(AQ$1,城镇人口!$1:$1,0))</f>
        <v>2281319.2695522113</v>
      </c>
      <c r="AR134" s="40">
        <f>INDEX(人口源表!$1:$1048576,MATCH($B134,人口源表!$A:$A,0),MATCH(AR$1,人口源表!$1:$1,0))-INDEX(城镇人口!$1:$1048576,MATCH($B134,城镇人口!$B:$B,0),MATCH(AR$1,城镇人口!$1:$1,0))</f>
        <v>2256518.9657211564</v>
      </c>
      <c r="AS134" s="40">
        <f>INDEX(人口源表!$1:$1048576,MATCH($B134,人口源表!$A:$A,0),MATCH(AS$1,人口源表!$1:$1,0))-INDEX(城镇人口!$1:$1048576,MATCH($B134,城镇人口!$B:$B,0),MATCH(AS$1,城镇人口!$1:$1,0))</f>
        <v>2232947.8357171305</v>
      </c>
      <c r="AT134" s="40">
        <f>INDEX(人口源表!$1:$1048576,MATCH($B134,人口源表!$A:$A,0),MATCH(AT$1,人口源表!$1:$1,0))-INDEX(城镇人口!$1:$1048576,MATCH($B134,城镇人口!$B:$B,0),MATCH(AT$1,城镇人口!$1:$1,0))</f>
        <v>2210874.5447378252</v>
      </c>
      <c r="AU134" s="40">
        <f>INDEX(人口源表!$1:$1048576,MATCH($B134,人口源表!$A:$A,0),MATCH(AU$1,人口源表!$1:$1,0))-INDEX(城镇人口!$1:$1048576,MATCH($B134,城镇人口!$B:$B,0),MATCH(AU$1,城镇人口!$1:$1,0))</f>
        <v>2190574.7477969043</v>
      </c>
      <c r="AV134" s="40">
        <f>INDEX(人口源表!$1:$1048576,MATCH($B134,人口源表!$A:$A,0),MATCH(AV$1,人口源表!$1:$1,0))-INDEX(城镇人口!$1:$1048576,MATCH($B134,城镇人口!$B:$B,0),MATCH(AV$1,城镇人口!$1:$1,0))</f>
        <v>2172329.7310908549</v>
      </c>
    </row>
    <row r="135" spans="1:48" x14ac:dyDescent="0.15">
      <c r="A135" s="4" t="s">
        <v>7</v>
      </c>
      <c r="B135" s="4" t="s">
        <v>11</v>
      </c>
      <c r="C135" s="34">
        <f>VLOOKUP(B135,'[1]2016省城人口总结（根）'!B:C,2,FALSE)/100</f>
        <v>0.80546102621843341</v>
      </c>
      <c r="D135" s="40">
        <f>INDEX(人口源表!$1:$1048576,MATCH($B135,人口源表!$A:$A,0),MATCH(D$1,人口源表!$1:$1,0))-INDEX(城镇人口!$1:$1048576,MATCH($B135,城镇人口!$B:$B,0),MATCH(D$1,城镇人口!$1:$1,0))</f>
        <v>1391585.5641722055</v>
      </c>
      <c r="E135" s="40">
        <f>INDEX(人口源表!$1:$1048576,MATCH($B135,人口源表!$A:$A,0),MATCH(E$1,人口源表!$1:$1,0))-INDEX(城镇人口!$1:$1048576,MATCH($B135,城镇人口!$B:$B,0),MATCH(E$1,城镇人口!$1:$1,0))</f>
        <v>1301585.5357373487</v>
      </c>
      <c r="F135" s="40">
        <f>INDEX(人口源表!$1:$1048576,MATCH($B135,人口源表!$A:$A,0),MATCH(F$1,人口源表!$1:$1,0))-INDEX(城镇人口!$1:$1048576,MATCH($B135,城镇人口!$B:$B,0),MATCH(F$1,城镇人口!$1:$1,0))</f>
        <v>1207945.3225543741</v>
      </c>
      <c r="G135" s="40">
        <f>INDEX(人口源表!$1:$1048576,MATCH($B135,人口源表!$A:$A,0),MATCH(G$1,人口源表!$1:$1,0))-INDEX(城镇人口!$1:$1048576,MATCH($B135,城镇人口!$B:$B,0),MATCH(G$1,城镇人口!$1:$1,0))</f>
        <v>1393610.4378034202</v>
      </c>
      <c r="H135" s="40">
        <f>INDEX(人口源表!$1:$1048576,MATCH($B135,人口源表!$A:$A,0),MATCH(H$1,人口源表!$1:$1,0))-INDEX(城镇人口!$1:$1048576,MATCH($B135,城镇人口!$B:$B,0),MATCH(H$1,城镇人口!$1:$1,0))</f>
        <v>1272695.7921400024</v>
      </c>
      <c r="I135" s="40">
        <f>INDEX(人口源表!$1:$1048576,MATCH($B135,人口源表!$A:$A,0),MATCH(I$1,人口源表!$1:$1,0))-INDEX(城镇人口!$1:$1048576,MATCH($B135,城镇人口!$B:$B,0),MATCH(I$1,城镇人口!$1:$1,0))</f>
        <v>1201837.2627325058</v>
      </c>
      <c r="J135" s="40">
        <f>INDEX(人口源表!$1:$1048576,MATCH($B135,人口源表!$A:$A,0),MATCH(J$1,人口源表!$1:$1,0))-INDEX(城镇人口!$1:$1048576,MATCH($B135,城镇人口!$B:$B,0),MATCH(J$1,城镇人口!$1:$1,0))</f>
        <v>1127734.5353085371</v>
      </c>
      <c r="K135" s="40">
        <f>INDEX(人口源表!$1:$1048576,MATCH($B135,人口源表!$A:$A,0),MATCH(K$1,人口源表!$1:$1,0))-INDEX(城镇人口!$1:$1048576,MATCH($B135,城镇人口!$B:$B,0),MATCH(K$1,城镇人口!$1:$1,0))</f>
        <v>1050736.8077906165</v>
      </c>
      <c r="L135" s="40">
        <f>INDEX(人口源表!$1:$1048576,MATCH($B135,人口源表!$A:$A,0),MATCH(L$1,人口源表!$1:$1,0))-INDEX(城镇人口!$1:$1048576,MATCH($B135,城镇人口!$B:$B,0),MATCH(L$1,城镇人口!$1:$1,0))</f>
        <v>971168.38595913537</v>
      </c>
      <c r="M135" s="40">
        <f>INDEX(人口源表!$1:$1048576,MATCH($B135,人口源表!$A:$A,0),MATCH(M$1,人口源表!$1:$1,0))-INDEX(城镇人口!$1:$1048576,MATCH($B135,城镇人口!$B:$B,0),MATCH(M$1,城镇人口!$1:$1,0))</f>
        <v>889329.20358612947</v>
      </c>
      <c r="N135" s="40">
        <f>INDEX(人口源表!$1:$1048576,MATCH($B135,人口源表!$A:$A,0),MATCH(N$1,人口源表!$1:$1,0))-INDEX(城镇人口!$1:$1048576,MATCH($B135,城镇人口!$B:$B,0),MATCH(N$1,城镇人口!$1:$1,0))</f>
        <v>805495.90449106134</v>
      </c>
      <c r="O135" s="40">
        <f>INDEX(人口源表!$1:$1048576,MATCH($B135,人口源表!$A:$A,0),MATCH(O$1,人口源表!$1:$1,0))-INDEX(城镇人口!$1:$1048576,MATCH($B135,城镇人口!$B:$B,0),MATCH(O$1,城镇人口!$1:$1,0))</f>
        <v>719922.409308061</v>
      </c>
      <c r="P135" s="40">
        <f>INDEX(人口源表!$1:$1048576,MATCH($B135,人口源表!$A:$A,0),MATCH(P$1,人口源表!$1:$1,0))-INDEX(城镇人口!$1:$1048576,MATCH($B135,城镇人口!$B:$B,0),MATCH(P$1,城镇人口!$1:$1,0))</f>
        <v>632840.82065710984</v>
      </c>
      <c r="Q135" s="40">
        <f>INDEX(人口源表!$1:$1048576,MATCH($B135,人口源表!$A:$A,0),MATCH(Q$1,人口源表!$1:$1,0))-INDEX(城镇人口!$1:$1048576,MATCH($B135,城镇人口!$B:$B,0),MATCH(Q$1,城镇人口!$1:$1,0))</f>
        <v>544462.18740666471</v>
      </c>
      <c r="R135" s="40">
        <f>INDEX(人口源表!$1:$1048576,MATCH($B135,人口源表!$A:$A,0),MATCH(R$1,人口源表!$1:$1,0))-INDEX(城镇人口!$1:$1048576,MATCH($B135,城镇人口!$B:$B,0),MATCH(R$1,城镇人口!$1:$1,0))</f>
        <v>454977.45142465644</v>
      </c>
      <c r="S135" s="40">
        <f>INDEX(人口源表!$1:$1048576,MATCH($B135,人口源表!$A:$A,0),MATCH(S$1,人口源表!$1:$1,0))-INDEX(城镇人口!$1:$1048576,MATCH($B135,城镇人口!$B:$B,0),MATCH(S$1,城镇人口!$1:$1,0))</f>
        <v>409455.00199018046</v>
      </c>
      <c r="T135" s="40">
        <f>INDEX(人口源表!$1:$1048576,MATCH($B135,人口源表!$A:$A,0),MATCH(T$1,人口源表!$1:$1,0))-INDEX(城镇人口!$1:$1048576,MATCH($B135,城镇人口!$B:$B,0),MATCH(T$1,城镇人口!$1:$1,0))</f>
        <v>363656.90654756501</v>
      </c>
      <c r="U135" s="40">
        <f>INDEX(人口源表!$1:$1048576,MATCH($B135,人口源表!$A:$A,0),MATCH(U$1,人口源表!$1:$1,0))-INDEX(城镇人口!$1:$1048576,MATCH($B135,城镇人口!$B:$B,0),MATCH(U$1,城镇人口!$1:$1,0))</f>
        <v>317664.46643645875</v>
      </c>
      <c r="V135" s="40">
        <f>INDEX(人口源表!$1:$1048576,MATCH($B135,人口源表!$A:$A,0),MATCH(V$1,人口源表!$1:$1,0))-INDEX(城镇人口!$1:$1048576,MATCH($B135,城镇人口!$B:$B,0),MATCH(V$1,城镇人口!$1:$1,0))</f>
        <v>271549.59897730127</v>
      </c>
      <c r="W135" s="40">
        <f>INDEX(人口源表!$1:$1048576,MATCH($B135,人口源表!$A:$A,0),MATCH(W$1,人口源表!$1:$1,0))-INDEX(城镇人口!$1:$1048576,MATCH($B135,城镇人口!$B:$B,0),MATCH(W$1,城镇人口!$1:$1,0))</f>
        <v>225375.3836880438</v>
      </c>
      <c r="X135" s="40">
        <f>INDEX(人口源表!$1:$1048576,MATCH($B135,人口源表!$A:$A,0),MATCH(X$1,人口源表!$1:$1,0))-INDEX(城镇人口!$1:$1048576,MATCH($B135,城镇人口!$B:$B,0),MATCH(X$1,城镇人口!$1:$1,0))</f>
        <v>179196.79199369252</v>
      </c>
      <c r="Y135" s="40">
        <f>INDEX(人口源表!$1:$1048576,MATCH($B135,人口源表!$A:$A,0),MATCH(Y$1,人口源表!$1:$1,0))-INDEX(城镇人口!$1:$1048576,MATCH($B135,城镇人口!$B:$B,0),MATCH(Y$1,城镇人口!$1:$1,0))</f>
        <v>133061.18044163287</v>
      </c>
      <c r="Z135" s="40">
        <f>INDEX(人口源表!$1:$1048576,MATCH($B135,人口源表!$A:$A,0),MATCH(Z$1,人口源表!$1:$1,0))-INDEX(城镇人口!$1:$1048576,MATCH($B135,城镇人口!$B:$B,0),MATCH(Z$1,城镇人口!$1:$1,0))</f>
        <v>87009.034875662997</v>
      </c>
      <c r="AA135" s="40">
        <f>INDEX(人口源表!$1:$1048576,MATCH($B135,人口源表!$A:$A,0),MATCH(AA$1,人口源表!$1:$1,0))-INDEX(城镇人口!$1:$1048576,MATCH($B135,城镇人口!$B:$B,0),MATCH(AA$1,城镇人口!$1:$1,0))</f>
        <v>41074.536756543443</v>
      </c>
      <c r="AB135" s="40">
        <f>INDEX(人口源表!$1:$1048576,MATCH($B135,人口源表!$A:$A,0),MATCH(AB$1,人口源表!$1:$1,0))-INDEX(城镇人口!$1:$1048576,MATCH($B135,城镇人口!$B:$B,0),MATCH(AB$1,城镇人口!$1:$1,0))</f>
        <v>0</v>
      </c>
      <c r="AC135" s="40">
        <f>INDEX(人口源表!$1:$1048576,MATCH($B135,人口源表!$A:$A,0),MATCH(AC$1,人口源表!$1:$1,0))-INDEX(城镇人口!$1:$1048576,MATCH($B135,城镇人口!$B:$B,0),MATCH(AC$1,城镇人口!$1:$1,0))</f>
        <v>0</v>
      </c>
      <c r="AD135" s="40">
        <f>INDEX(人口源表!$1:$1048576,MATCH($B135,人口源表!$A:$A,0),MATCH(AD$1,人口源表!$1:$1,0))-INDEX(城镇人口!$1:$1048576,MATCH($B135,城镇人口!$B:$B,0),MATCH(AD$1,城镇人口!$1:$1,0))</f>
        <v>0</v>
      </c>
      <c r="AE135" s="40">
        <f>INDEX(人口源表!$1:$1048576,MATCH($B135,人口源表!$A:$A,0),MATCH(AE$1,人口源表!$1:$1,0))-INDEX(城镇人口!$1:$1048576,MATCH($B135,城镇人口!$B:$B,0),MATCH(AE$1,城镇人口!$1:$1,0))</f>
        <v>0</v>
      </c>
      <c r="AF135" s="40">
        <f>INDEX(人口源表!$1:$1048576,MATCH($B135,人口源表!$A:$A,0),MATCH(AF$1,人口源表!$1:$1,0))-INDEX(城镇人口!$1:$1048576,MATCH($B135,城镇人口!$B:$B,0),MATCH(AF$1,城镇人口!$1:$1,0))</f>
        <v>0</v>
      </c>
      <c r="AG135" s="40">
        <f>INDEX(人口源表!$1:$1048576,MATCH($B135,人口源表!$A:$A,0),MATCH(AG$1,人口源表!$1:$1,0))-INDEX(城镇人口!$1:$1048576,MATCH($B135,城镇人口!$B:$B,0),MATCH(AG$1,城镇人口!$1:$1,0))</f>
        <v>0</v>
      </c>
      <c r="AH135" s="40">
        <f>INDEX(人口源表!$1:$1048576,MATCH($B135,人口源表!$A:$A,0),MATCH(AH$1,人口源表!$1:$1,0))-INDEX(城镇人口!$1:$1048576,MATCH($B135,城镇人口!$B:$B,0),MATCH(AH$1,城镇人口!$1:$1,0))</f>
        <v>0</v>
      </c>
      <c r="AI135" s="40">
        <f>INDEX(人口源表!$1:$1048576,MATCH($B135,人口源表!$A:$A,0),MATCH(AI$1,人口源表!$1:$1,0))-INDEX(城镇人口!$1:$1048576,MATCH($B135,城镇人口!$B:$B,0),MATCH(AI$1,城镇人口!$1:$1,0))</f>
        <v>0</v>
      </c>
      <c r="AJ135" s="40">
        <f>INDEX(人口源表!$1:$1048576,MATCH($B135,人口源表!$A:$A,0),MATCH(AJ$1,人口源表!$1:$1,0))-INDEX(城镇人口!$1:$1048576,MATCH($B135,城镇人口!$B:$B,0),MATCH(AJ$1,城镇人口!$1:$1,0))</f>
        <v>0</v>
      </c>
      <c r="AK135" s="40">
        <f>INDEX(人口源表!$1:$1048576,MATCH($B135,人口源表!$A:$A,0),MATCH(AK$1,人口源表!$1:$1,0))-INDEX(城镇人口!$1:$1048576,MATCH($B135,城镇人口!$B:$B,0),MATCH(AK$1,城镇人口!$1:$1,0))</f>
        <v>0</v>
      </c>
      <c r="AL135" s="40">
        <f>INDEX(人口源表!$1:$1048576,MATCH($B135,人口源表!$A:$A,0),MATCH(AL$1,人口源表!$1:$1,0))-INDEX(城镇人口!$1:$1048576,MATCH($B135,城镇人口!$B:$B,0),MATCH(AL$1,城镇人口!$1:$1,0))</f>
        <v>0</v>
      </c>
      <c r="AM135" s="40">
        <f>INDEX(人口源表!$1:$1048576,MATCH($B135,人口源表!$A:$A,0),MATCH(AM$1,人口源表!$1:$1,0))-INDEX(城镇人口!$1:$1048576,MATCH($B135,城镇人口!$B:$B,0),MATCH(AM$1,城镇人口!$1:$1,0))</f>
        <v>0</v>
      </c>
      <c r="AN135" s="40">
        <f>INDEX(人口源表!$1:$1048576,MATCH($B135,人口源表!$A:$A,0),MATCH(AN$1,人口源表!$1:$1,0))-INDEX(城镇人口!$1:$1048576,MATCH($B135,城镇人口!$B:$B,0),MATCH(AN$1,城镇人口!$1:$1,0))</f>
        <v>0</v>
      </c>
      <c r="AO135" s="40">
        <f>INDEX(人口源表!$1:$1048576,MATCH($B135,人口源表!$A:$A,0),MATCH(AO$1,人口源表!$1:$1,0))-INDEX(城镇人口!$1:$1048576,MATCH($B135,城镇人口!$B:$B,0),MATCH(AO$1,城镇人口!$1:$1,0))</f>
        <v>0</v>
      </c>
      <c r="AP135" s="40">
        <f>INDEX(人口源表!$1:$1048576,MATCH($B135,人口源表!$A:$A,0),MATCH(AP$1,人口源表!$1:$1,0))-INDEX(城镇人口!$1:$1048576,MATCH($B135,城镇人口!$B:$B,0),MATCH(AP$1,城镇人口!$1:$1,0))</f>
        <v>0</v>
      </c>
      <c r="AQ135" s="40">
        <f>INDEX(人口源表!$1:$1048576,MATCH($B135,人口源表!$A:$A,0),MATCH(AQ$1,人口源表!$1:$1,0))-INDEX(城镇人口!$1:$1048576,MATCH($B135,城镇人口!$B:$B,0),MATCH(AQ$1,城镇人口!$1:$1,0))</f>
        <v>0</v>
      </c>
      <c r="AR135" s="40">
        <f>INDEX(人口源表!$1:$1048576,MATCH($B135,人口源表!$A:$A,0),MATCH(AR$1,人口源表!$1:$1,0))-INDEX(城镇人口!$1:$1048576,MATCH($B135,城镇人口!$B:$B,0),MATCH(AR$1,城镇人口!$1:$1,0))</f>
        <v>0</v>
      </c>
      <c r="AS135" s="40">
        <f>INDEX(人口源表!$1:$1048576,MATCH($B135,人口源表!$A:$A,0),MATCH(AS$1,人口源表!$1:$1,0))-INDEX(城镇人口!$1:$1048576,MATCH($B135,城镇人口!$B:$B,0),MATCH(AS$1,城镇人口!$1:$1,0))</f>
        <v>0</v>
      </c>
      <c r="AT135" s="40">
        <f>INDEX(人口源表!$1:$1048576,MATCH($B135,人口源表!$A:$A,0),MATCH(AT$1,人口源表!$1:$1,0))-INDEX(城镇人口!$1:$1048576,MATCH($B135,城镇人口!$B:$B,0),MATCH(AT$1,城镇人口!$1:$1,0))</f>
        <v>0</v>
      </c>
      <c r="AU135" s="40">
        <f>INDEX(人口源表!$1:$1048576,MATCH($B135,人口源表!$A:$A,0),MATCH(AU$1,人口源表!$1:$1,0))-INDEX(城镇人口!$1:$1048576,MATCH($B135,城镇人口!$B:$B,0),MATCH(AU$1,城镇人口!$1:$1,0))</f>
        <v>0</v>
      </c>
      <c r="AV135" s="40">
        <f>INDEX(人口源表!$1:$1048576,MATCH($B135,人口源表!$A:$A,0),MATCH(AV$1,人口源表!$1:$1,0))-INDEX(城镇人口!$1:$1048576,MATCH($B135,城镇人口!$B:$B,0),MATCH(AV$1,城镇人口!$1:$1,0))</f>
        <v>0</v>
      </c>
    </row>
    <row r="136" spans="1:48" x14ac:dyDescent="0.15">
      <c r="A136" s="4" t="s">
        <v>7</v>
      </c>
      <c r="B136" s="4" t="s">
        <v>9</v>
      </c>
      <c r="C136" s="34">
        <f>VLOOKUP(B136,'[1]2016省城人口总结（根）'!B:C,2,FALSE)/100</f>
        <v>0.72889769665362891</v>
      </c>
      <c r="D136" s="40">
        <f>INDEX(人口源表!$1:$1048576,MATCH($B136,人口源表!$A:$A,0),MATCH(D$1,人口源表!$1:$1,0))-INDEX(城镇人口!$1:$1048576,MATCH($B136,城镇人口!$B:$B,0),MATCH(D$1,城镇人口!$1:$1,0))</f>
        <v>2460572.4441380678</v>
      </c>
      <c r="E136" s="40">
        <f>INDEX(人口源表!$1:$1048576,MATCH($B136,人口源表!$A:$A,0),MATCH(E$1,人口源表!$1:$1,0))-INDEX(城镇人口!$1:$1048576,MATCH($B136,城镇人口!$B:$B,0),MATCH(E$1,城镇人口!$1:$1,0))</f>
        <v>2359472.4498900874</v>
      </c>
      <c r="F136" s="40">
        <f>INDEX(人口源表!$1:$1048576,MATCH($B136,人口源表!$A:$A,0),MATCH(F$1,人口源表!$1:$1,0))-INDEX(城镇人口!$1:$1048576,MATCH($B136,城镇人口!$B:$B,0),MATCH(F$1,城镇人口!$1:$1,0))</f>
        <v>2254035.7047484806</v>
      </c>
      <c r="G136" s="40">
        <f>INDEX(人口源表!$1:$1048576,MATCH($B136,人口源表!$A:$A,0),MATCH(G$1,人口源表!$1:$1,0))-INDEX(城镇人口!$1:$1048576,MATCH($B136,城镇人口!$B:$B,0),MATCH(G$1,城镇人口!$1:$1,0))</f>
        <v>2333740.7219925513</v>
      </c>
      <c r="H136" s="40">
        <f>INDEX(人口源表!$1:$1048576,MATCH($B136,人口源表!$A:$A,0),MATCH(H$1,人口源表!$1:$1,0))-INDEX(城镇人口!$1:$1048576,MATCH($B136,城镇人口!$B:$B,0),MATCH(H$1,城镇人口!$1:$1,0))</f>
        <v>2217709.8444224466</v>
      </c>
      <c r="I136" s="40">
        <f>INDEX(人口源表!$1:$1048576,MATCH($B136,人口源表!$A:$A,0),MATCH(I$1,人口源表!$1:$1,0))-INDEX(城镇人口!$1:$1048576,MATCH($B136,城镇人口!$B:$B,0),MATCH(I$1,城镇人口!$1:$1,0))</f>
        <v>2150849.8554575434</v>
      </c>
      <c r="J136" s="40">
        <f>INDEX(人口源表!$1:$1048576,MATCH($B136,人口源表!$A:$A,0),MATCH(J$1,人口源表!$1:$1,0))-INDEX(城镇人口!$1:$1048576,MATCH($B136,城镇人口!$B:$B,0),MATCH(J$1,城镇人口!$1:$1,0))</f>
        <v>2080268.2732381988</v>
      </c>
      <c r="K136" s="40">
        <f>INDEX(人口源表!$1:$1048576,MATCH($B136,人口源表!$A:$A,0),MATCH(K$1,人口源表!$1:$1,0))-INDEX(城镇人口!$1:$1048576,MATCH($B136,城镇人口!$B:$B,0),MATCH(K$1,城镇人口!$1:$1,0))</f>
        <v>2006309.1756710866</v>
      </c>
      <c r="L136" s="40">
        <f>INDEX(人口源表!$1:$1048576,MATCH($B136,人口源表!$A:$A,0),MATCH(L$1,人口源表!$1:$1,0))-INDEX(城镇人口!$1:$1048576,MATCH($B136,城镇人口!$B:$B,0),MATCH(L$1,城镇人口!$1:$1,0))</f>
        <v>1929297.1127860388</v>
      </c>
      <c r="M136" s="40">
        <f>INDEX(人口源表!$1:$1048576,MATCH($B136,人口源表!$A:$A,0),MATCH(M$1,人口源表!$1:$1,0))-INDEX(城镇人口!$1:$1048576,MATCH($B136,城镇人口!$B:$B,0),MATCH(M$1,城镇人口!$1:$1,0))</f>
        <v>1849537.8935028855</v>
      </c>
      <c r="N136" s="40">
        <f>INDEX(人口源表!$1:$1048576,MATCH($B136,人口源表!$A:$A,0),MATCH(N$1,人口源表!$1:$1,0))-INDEX(城镇人口!$1:$1048576,MATCH($B136,城镇人口!$B:$B,0),MATCH(N$1,城镇人口!$1:$1,0))</f>
        <v>1767318.42946258</v>
      </c>
      <c r="O136" s="40">
        <f>INDEX(人口源表!$1:$1048576,MATCH($B136,人口源表!$A:$A,0),MATCH(O$1,人口源表!$1:$1,0))-INDEX(城镇人口!$1:$1048576,MATCH($B136,城镇人口!$B:$B,0),MATCH(O$1,城镇人口!$1:$1,0))</f>
        <v>1682907.5623530988</v>
      </c>
      <c r="P136" s="40">
        <f>INDEX(人口源表!$1:$1048576,MATCH($B136,人口源表!$A:$A,0),MATCH(P$1,人口源表!$1:$1,0))-INDEX(城镇人口!$1:$1048576,MATCH($B136,城镇人口!$B:$B,0),MATCH(P$1,城镇人口!$1:$1,0))</f>
        <v>1596556.0316031873</v>
      </c>
      <c r="Q136" s="40">
        <f>INDEX(人口源表!$1:$1048576,MATCH($B136,人口源表!$A:$A,0),MATCH(Q$1,人口源表!$1:$1,0))-INDEX(城镇人口!$1:$1048576,MATCH($B136,城镇人口!$B:$B,0),MATCH(Q$1,城镇人口!$1:$1,0))</f>
        <v>1508497.7881386969</v>
      </c>
      <c r="R136" s="40">
        <f>INDEX(人口源表!$1:$1048576,MATCH($B136,人口源表!$A:$A,0),MATCH(R$1,人口源表!$1:$1,0))-INDEX(城镇人口!$1:$1048576,MATCH($B136,城镇人口!$B:$B,0),MATCH(R$1,城镇人口!$1:$1,0))</f>
        <v>1418949.8254932147</v>
      </c>
      <c r="S136" s="40">
        <f>INDEX(人口源表!$1:$1048576,MATCH($B136,人口源表!$A:$A,0),MATCH(S$1,人口源表!$1:$1,0))-INDEX(城镇人口!$1:$1048576,MATCH($B136,城镇人口!$B:$B,0),MATCH(S$1,城镇人口!$1:$1,0))</f>
        <v>1372103.6323203072</v>
      </c>
      <c r="T136" s="40">
        <f>INDEX(人口源表!$1:$1048576,MATCH($B136,人口源表!$A:$A,0),MATCH(T$1,人口源表!$1:$1,0))-INDEX(城镇人口!$1:$1048576,MATCH($B136,城镇人口!$B:$B,0),MATCH(T$1,城镇人口!$1:$1,0))</f>
        <v>1324593.1506209802</v>
      </c>
      <c r="U136" s="40">
        <f>INDEX(人口源表!$1:$1048576,MATCH($B136,人口源表!$A:$A,0),MATCH(U$1,人口源表!$1:$1,0))-INDEX(城镇人口!$1:$1048576,MATCH($B136,城镇人口!$B:$B,0),MATCH(U$1,城镇人口!$1:$1,0))</f>
        <v>1276534.0990044102</v>
      </c>
      <c r="V136" s="40">
        <f>INDEX(人口源表!$1:$1048576,MATCH($B136,人口源表!$A:$A,0),MATCH(V$1,人口源表!$1:$1,0))-INDEX(城镇人口!$1:$1048576,MATCH($B136,城镇人口!$B:$B,0),MATCH(V$1,城镇人口!$1:$1,0))</f>
        <v>1228032.5337885804</v>
      </c>
      <c r="W136" s="40">
        <f>INDEX(人口源表!$1:$1048576,MATCH($B136,人口源表!$A:$A,0),MATCH(W$1,人口源表!$1:$1,0))-INDEX(城镇人口!$1:$1048576,MATCH($B136,城镇人口!$B:$B,0),MATCH(W$1,城镇人口!$1:$1,0))</f>
        <v>1179185.9905565679</v>
      </c>
      <c r="X136" s="40">
        <f>INDEX(人口源表!$1:$1048576,MATCH($B136,人口源表!$A:$A,0),MATCH(X$1,人口源表!$1:$1,0))-INDEX(城镇人口!$1:$1048576,MATCH($B136,城镇人口!$B:$B,0),MATCH(X$1,城镇人口!$1:$1,0))</f>
        <v>1130083.23656548</v>
      </c>
      <c r="Y136" s="40">
        <f>INDEX(人口源表!$1:$1048576,MATCH($B136,人口源表!$A:$A,0),MATCH(Y$1,人口源表!$1:$1,0))-INDEX(城镇人口!$1:$1048576,MATCH($B136,城镇人口!$B:$B,0),MATCH(Y$1,城镇人口!$1:$1,0))</f>
        <v>1080805.241769556</v>
      </c>
      <c r="Z136" s="40">
        <f>INDEX(人口源表!$1:$1048576,MATCH($B136,人口源表!$A:$A,0),MATCH(Z$1,人口源表!$1:$1,0))-INDEX(城镇人口!$1:$1048576,MATCH($B136,城镇人口!$B:$B,0),MATCH(Z$1,城镇人口!$1:$1,0))</f>
        <v>1031424.9871333372</v>
      </c>
      <c r="AA136" s="40">
        <f>INDEX(人口源表!$1:$1048576,MATCH($B136,人口源表!$A:$A,0),MATCH(AA$1,人口源表!$1:$1,0))-INDEX(城镇人口!$1:$1048576,MATCH($B136,城镇人口!$B:$B,0),MATCH(AA$1,城镇人口!$1:$1,0))</f>
        <v>982008.10632733628</v>
      </c>
      <c r="AB136" s="40">
        <f>INDEX(人口源表!$1:$1048576,MATCH($B136,人口源表!$A:$A,0),MATCH(AB$1,人口源表!$1:$1,0))-INDEX(城镇人口!$1:$1048576,MATCH($B136,城镇人口!$B:$B,0),MATCH(AB$1,城镇人口!$1:$1,0))</f>
        <v>932613.57496220991</v>
      </c>
      <c r="AC136" s="40">
        <f>INDEX(人口源表!$1:$1048576,MATCH($B136,人口源表!$A:$A,0),MATCH(AC$1,人口源表!$1:$1,0))-INDEX(城镇人口!$1:$1048576,MATCH($B136,城镇人口!$B:$B,0),MATCH(AC$1,城镇人口!$1:$1,0))</f>
        <v>894213.91525052488</v>
      </c>
      <c r="AD136" s="40">
        <f>INDEX(人口源表!$1:$1048576,MATCH($B136,人口源表!$A:$A,0),MATCH(AD$1,人口源表!$1:$1,0))-INDEX(城镇人口!$1:$1048576,MATCH($B136,城镇人口!$B:$B,0),MATCH(AD$1,城镇人口!$1:$1,0))</f>
        <v>855910.92512062378</v>
      </c>
      <c r="AE136" s="40">
        <f>INDEX(人口源表!$1:$1048576,MATCH($B136,人口源表!$A:$A,0),MATCH(AE$1,人口源表!$1:$1,0))-INDEX(城镇人口!$1:$1048576,MATCH($B136,城镇人口!$B:$B,0),MATCH(AE$1,城镇人口!$1:$1,0))</f>
        <v>817739.90100014582</v>
      </c>
      <c r="AF136" s="40">
        <f>INDEX(人口源表!$1:$1048576,MATCH($B136,人口源表!$A:$A,0),MATCH(AF$1,人口源表!$1:$1,0))-INDEX(城镇人口!$1:$1048576,MATCH($B136,城镇人口!$B:$B,0),MATCH(AF$1,城镇人口!$1:$1,0))</f>
        <v>779731.35591031052</v>
      </c>
      <c r="AG136" s="40">
        <f>INDEX(人口源表!$1:$1048576,MATCH($B136,人口源表!$A:$A,0),MATCH(AG$1,人口源表!$1:$1,0))-INDEX(城镇人口!$1:$1048576,MATCH($B136,城镇人口!$B:$B,0),MATCH(AG$1,城镇人口!$1:$1,0))</f>
        <v>741911.87246227078</v>
      </c>
      <c r="AH136" s="40">
        <f>INDEX(人口源表!$1:$1048576,MATCH($B136,人口源表!$A:$A,0),MATCH(AH$1,人口源表!$1:$1,0))-INDEX(城镇人口!$1:$1048576,MATCH($B136,城镇人口!$B:$B,0),MATCH(AH$1,城镇人口!$1:$1,0))</f>
        <v>704304.02207046561</v>
      </c>
      <c r="AI136" s="40">
        <f>INDEX(人口源表!$1:$1048576,MATCH($B136,人口源表!$A:$A,0),MATCH(AI$1,人口源表!$1:$1,0))-INDEX(城镇人口!$1:$1048576,MATCH($B136,城镇人口!$B:$B,0),MATCH(AI$1,城镇人口!$1:$1,0))</f>
        <v>666927.02607291378</v>
      </c>
      <c r="AJ136" s="40">
        <f>INDEX(人口源表!$1:$1048576,MATCH($B136,人口源表!$A:$A,0),MATCH(AJ$1,人口源表!$1:$1,0))-INDEX(城镇人口!$1:$1048576,MATCH($B136,城镇人口!$B:$B,0),MATCH(AJ$1,城镇人口!$1:$1,0))</f>
        <v>629797.00252238289</v>
      </c>
      <c r="AK136" s="40">
        <f>INDEX(人口源表!$1:$1048576,MATCH($B136,人口源表!$A:$A,0),MATCH(AK$1,人口源表!$1:$1,0))-INDEX(城镇人口!$1:$1048576,MATCH($B136,城镇人口!$B:$B,0),MATCH(AK$1,城镇人口!$1:$1,0))</f>
        <v>592927.04750473797</v>
      </c>
      <c r="AL136" s="40">
        <f>INDEX(人口源表!$1:$1048576,MATCH($B136,人口源表!$A:$A,0),MATCH(AL$1,人口源表!$1:$1,0))-INDEX(城镇人口!$1:$1048576,MATCH($B136,城镇人口!$B:$B,0),MATCH(AL$1,城镇人口!$1:$1,0))</f>
        <v>556328.00374526344</v>
      </c>
      <c r="AM136" s="40">
        <f>INDEX(人口源表!$1:$1048576,MATCH($B136,人口源表!$A:$A,0),MATCH(AM$1,人口源表!$1:$1,0))-INDEX(城镇人口!$1:$1048576,MATCH($B136,城镇人口!$B:$B,0),MATCH(AM$1,城镇人口!$1:$1,0))</f>
        <v>520008.54305321723</v>
      </c>
      <c r="AN136" s="40">
        <f>INDEX(人口源表!$1:$1048576,MATCH($B136,人口源表!$A:$A,0),MATCH(AN$1,人口源表!$1:$1,0))-INDEX(城镇人口!$1:$1048576,MATCH($B136,城镇人口!$B:$B,0),MATCH(AN$1,城镇人口!$1:$1,0))</f>
        <v>483975.75980973803</v>
      </c>
      <c r="AO136" s="40">
        <f>INDEX(人口源表!$1:$1048576,MATCH($B136,人口源表!$A:$A,0),MATCH(AO$1,人口源表!$1:$1,0))-INDEX(城镇人口!$1:$1048576,MATCH($B136,城镇人口!$B:$B,0),MATCH(AO$1,城镇人口!$1:$1,0))</f>
        <v>448235.19115126319</v>
      </c>
      <c r="AP136" s="40">
        <f>INDEX(人口源表!$1:$1048576,MATCH($B136,人口源表!$A:$A,0),MATCH(AP$1,人口源表!$1:$1,0))-INDEX(城镇人口!$1:$1048576,MATCH($B136,城镇人口!$B:$B,0),MATCH(AP$1,城镇人口!$1:$1,0))</f>
        <v>412791.42589784041</v>
      </c>
      <c r="AQ136" s="40">
        <f>INDEX(人口源表!$1:$1048576,MATCH($B136,人口源表!$A:$A,0),MATCH(AQ$1,人口源表!$1:$1,0))-INDEX(城镇人口!$1:$1048576,MATCH($B136,城镇人口!$B:$B,0),MATCH(AQ$1,城镇人口!$1:$1,0))</f>
        <v>377648.46391159296</v>
      </c>
      <c r="AR136" s="40">
        <f>INDEX(人口源表!$1:$1048576,MATCH($B136,人口源表!$A:$A,0),MATCH(AR$1,人口源表!$1:$1,0))-INDEX(城镇人口!$1:$1048576,MATCH($B136,城镇人口!$B:$B,0),MATCH(AR$1,城镇人口!$1:$1,0))</f>
        <v>342810.04112058133</v>
      </c>
      <c r="AS136" s="40">
        <f>INDEX(人口源表!$1:$1048576,MATCH($B136,人口源表!$A:$A,0),MATCH(AS$1,人口源表!$1:$1,0))-INDEX(城镇人口!$1:$1048576,MATCH($B136,城镇人口!$B:$B,0),MATCH(AS$1,城镇人口!$1:$1,0))</f>
        <v>308280.08472201414</v>
      </c>
      <c r="AT136" s="40">
        <f>INDEX(人口源表!$1:$1048576,MATCH($B136,人口源表!$A:$A,0),MATCH(AT$1,人口源表!$1:$1,0))-INDEX(城镇人口!$1:$1048576,MATCH($B136,城镇人口!$B:$B,0),MATCH(AT$1,城镇人口!$1:$1,0))</f>
        <v>274062.91110761464</v>
      </c>
      <c r="AU136" s="40">
        <f>INDEX(人口源表!$1:$1048576,MATCH($B136,人口源表!$A:$A,0),MATCH(AU$1,人口源表!$1:$1,0))-INDEX(城镇人口!$1:$1048576,MATCH($B136,城镇人口!$B:$B,0),MATCH(AU$1,城镇人口!$1:$1,0))</f>
        <v>240163.83965681121</v>
      </c>
      <c r="AV136" s="40">
        <f>INDEX(人口源表!$1:$1048576,MATCH($B136,人口源表!$A:$A,0),MATCH(AV$1,人口源表!$1:$1,0))-INDEX(城镇人口!$1:$1048576,MATCH($B136,城镇人口!$B:$B,0),MATCH(AV$1,城镇人口!$1:$1,0))</f>
        <v>206589.44140460342</v>
      </c>
    </row>
    <row r="137" spans="1:48" x14ac:dyDescent="0.15">
      <c r="A137" s="4" t="s">
        <v>7</v>
      </c>
      <c r="B137" s="4" t="s">
        <v>13</v>
      </c>
      <c r="C137" s="34">
        <f>VLOOKUP(B137,'[1]2016省城人口总结（根）'!B:C,2,FALSE)/100</f>
        <v>0.70469646034692446</v>
      </c>
      <c r="D137" s="40">
        <f>INDEX(人口源表!$1:$1048576,MATCH($B137,人口源表!$A:$A,0),MATCH(D$1,人口源表!$1:$1,0))-INDEX(城镇人口!$1:$1048576,MATCH($B137,城镇人口!$B:$B,0),MATCH(D$1,城镇人口!$1:$1,0))</f>
        <v>1379931.0689093955</v>
      </c>
      <c r="E137" s="40">
        <f>INDEX(人口源表!$1:$1048576,MATCH($B137,人口源表!$A:$A,0),MATCH(E$1,人口源表!$1:$1,0))-INDEX(城镇人口!$1:$1048576,MATCH($B137,城镇人口!$B:$B,0),MATCH(E$1,城镇人口!$1:$1,0))</f>
        <v>1328803.2258893405</v>
      </c>
      <c r="F137" s="40">
        <f>INDEX(人口源表!$1:$1048576,MATCH($B137,人口源表!$A:$A,0),MATCH(F$1,人口源表!$1:$1,0))-INDEX(城镇人口!$1:$1048576,MATCH($B137,城镇人口!$B:$B,0),MATCH(F$1,城镇人口!$1:$1,0))</f>
        <v>1275701.4919693116</v>
      </c>
      <c r="G137" s="40">
        <f>INDEX(人口源表!$1:$1048576,MATCH($B137,人口源表!$A:$A,0),MATCH(G$1,人口源表!$1:$1,0))-INDEX(城镇人口!$1:$1048576,MATCH($B137,城镇人口!$B:$B,0),MATCH(G$1,城镇人口!$1:$1,0))</f>
        <v>1211098.6290321453</v>
      </c>
      <c r="H137" s="40">
        <f>INDEX(人口源表!$1:$1048576,MATCH($B137,人口源表!$A:$A,0),MATCH(H$1,人口源表!$1:$1,0))-INDEX(城镇人口!$1:$1048576,MATCH($B137,城镇人口!$B:$B,0),MATCH(H$1,城镇人口!$1:$1,0))</f>
        <v>1157615.4613775406</v>
      </c>
      <c r="I137" s="40">
        <f>INDEX(人口源表!$1:$1048576,MATCH($B137,人口源表!$A:$A,0),MATCH(I$1,人口源表!$1:$1,0))-INDEX(城镇人口!$1:$1048576,MATCH($B137,城镇人口!$B:$B,0),MATCH(I$1,城镇人口!$1:$1,0))</f>
        <v>1126705.9006100483</v>
      </c>
      <c r="J137" s="40">
        <f>INDEX(人口源表!$1:$1048576,MATCH($B137,人口源表!$A:$A,0),MATCH(J$1,人口源表!$1:$1,0))-INDEX(城镇人口!$1:$1048576,MATCH($B137,城镇人口!$B:$B,0),MATCH(J$1,城镇人口!$1:$1,0))</f>
        <v>1094368.5661292821</v>
      </c>
      <c r="K137" s="40">
        <f>INDEX(人口源表!$1:$1048576,MATCH($B137,人口源表!$A:$A,0),MATCH(K$1,人口源表!$1:$1,0))-INDEX(城镇人口!$1:$1048576,MATCH($B137,城镇人口!$B:$B,0),MATCH(K$1,城镇人口!$1:$1,0))</f>
        <v>1060692.4980961573</v>
      </c>
      <c r="L137" s="40">
        <f>INDEX(人口源表!$1:$1048576,MATCH($B137,人口源表!$A:$A,0),MATCH(L$1,人口源表!$1:$1,0))-INDEX(城镇人口!$1:$1048576,MATCH($B137,城镇人口!$B:$B,0),MATCH(L$1,城镇人口!$1:$1,0))</f>
        <v>1025765.5970718819</v>
      </c>
      <c r="M137" s="40">
        <f>INDEX(人口源表!$1:$1048576,MATCH($B137,人口源表!$A:$A,0),MATCH(M$1,人口源表!$1:$1,0))-INDEX(城镇人口!$1:$1048576,MATCH($B137,城镇人口!$B:$B,0),MATCH(M$1,城镇人口!$1:$1,0))</f>
        <v>989675.82969453512</v>
      </c>
      <c r="N137" s="40">
        <f>INDEX(人口源表!$1:$1048576,MATCH($B137,人口源表!$A:$A,0),MATCH(N$1,人口源表!$1:$1,0))-INDEX(城镇人口!$1:$1048576,MATCH($B137,城镇人口!$B:$B,0),MATCH(N$1,城镇人口!$1:$1,0))</f>
        <v>952510.15085358918</v>
      </c>
      <c r="O137" s="40">
        <f>INDEX(人口源表!$1:$1048576,MATCH($B137,人口源表!$A:$A,0),MATCH(O$1,人口源表!$1:$1,0))-INDEX(城镇人口!$1:$1048576,MATCH($B137,城镇人口!$B:$B,0),MATCH(O$1,城镇人口!$1:$1,0))</f>
        <v>914354.37677588174</v>
      </c>
      <c r="P137" s="40">
        <f>INDEX(人口源表!$1:$1048576,MATCH($B137,人口源表!$A:$A,0),MATCH(P$1,人口源表!$1:$1,0))-INDEX(城镇人口!$1:$1048576,MATCH($B137,城镇人口!$B:$B,0),MATCH(P$1,城镇人口!$1:$1,0))</f>
        <v>875293.42194986949</v>
      </c>
      <c r="Q137" s="40">
        <f>INDEX(人口源表!$1:$1048576,MATCH($B137,人口源表!$A:$A,0),MATCH(Q$1,人口源表!$1:$1,0))-INDEX(城镇人口!$1:$1048576,MATCH($B137,城镇人口!$B:$B,0),MATCH(Q$1,城镇人口!$1:$1,0))</f>
        <v>835410.73261713516</v>
      </c>
      <c r="R137" s="40">
        <f>INDEX(人口源表!$1:$1048576,MATCH($B137,人口源表!$A:$A,0),MATCH(R$1,人口源表!$1:$1,0))-INDEX(城镇人口!$1:$1048576,MATCH($B137,城镇人口!$B:$B,0),MATCH(R$1,城镇人口!$1:$1,0))</f>
        <v>794788.48210301343</v>
      </c>
      <c r="S137" s="40">
        <f>INDEX(人口源表!$1:$1048576,MATCH($B137,人口源表!$A:$A,0),MATCH(S$1,人口源表!$1:$1,0))-INDEX(城镇人口!$1:$1048576,MATCH($B137,城镇人口!$B:$B,0),MATCH(S$1,城镇人口!$1:$1,0))</f>
        <v>773250.26958019612</v>
      </c>
      <c r="T137" s="40">
        <f>INDEX(人口源表!$1:$1048576,MATCH($B137,人口源表!$A:$A,0),MATCH(T$1,人口源表!$1:$1,0))-INDEX(城镇人口!$1:$1048576,MATCH($B137,城镇人口!$B:$B,0),MATCH(T$1,城镇人口!$1:$1,0))</f>
        <v>751317.14862253796</v>
      </c>
      <c r="U137" s="40">
        <f>INDEX(人口源表!$1:$1048576,MATCH($B137,人口源表!$A:$A,0),MATCH(U$1,人口源表!$1:$1,0))-INDEX(城镇人口!$1:$1048576,MATCH($B137,城镇人口!$B:$B,0),MATCH(U$1,城镇人口!$1:$1,0))</f>
        <v>729037.10142518301</v>
      </c>
      <c r="V137" s="40">
        <f>INDEX(人口源表!$1:$1048576,MATCH($B137,人口源表!$A:$A,0),MATCH(V$1,人口源表!$1:$1,0))-INDEX(城镇人口!$1:$1048576,MATCH($B137,城镇人口!$B:$B,0),MATCH(V$1,城镇人口!$1:$1,0))</f>
        <v>706457.2942270101</v>
      </c>
      <c r="W137" s="40">
        <f>INDEX(人口源表!$1:$1048576,MATCH($B137,人口源表!$A:$A,0),MATCH(W$1,人口源表!$1:$1,0))-INDEX(城镇人口!$1:$1048576,MATCH($B137,城镇人口!$B:$B,0),MATCH(W$1,城镇人口!$1:$1,0))</f>
        <v>683623.21917431895</v>
      </c>
      <c r="X137" s="40">
        <f>INDEX(人口源表!$1:$1048576,MATCH($B137,人口源表!$A:$A,0),MATCH(X$1,人口源表!$1:$1,0))-INDEX(城镇人口!$1:$1048576,MATCH($B137,城镇人口!$B:$B,0),MATCH(X$1,城镇人口!$1:$1,0))</f>
        <v>660579.38186445693</v>
      </c>
      <c r="Y137" s="40">
        <f>INDEX(人口源表!$1:$1048576,MATCH($B137,人口源表!$A:$A,0),MATCH(Y$1,人口源表!$1:$1,0))-INDEX(城镇人口!$1:$1048576,MATCH($B137,城镇人口!$B:$B,0),MATCH(Y$1,城镇人口!$1:$1,0))</f>
        <v>637368.75873937737</v>
      </c>
      <c r="Z137" s="40">
        <f>INDEX(人口源表!$1:$1048576,MATCH($B137,人口源表!$A:$A,0),MATCH(Z$1,人口源表!$1:$1,0))-INDEX(城镇人口!$1:$1048576,MATCH($B137,城镇人口!$B:$B,0),MATCH(Z$1,城镇人口!$1:$1,0))</f>
        <v>614033.13029147731</v>
      </c>
      <c r="AA137" s="40">
        <f>INDEX(人口源表!$1:$1048576,MATCH($B137,人口源表!$A:$A,0),MATCH(AA$1,人口源表!$1:$1,0))-INDEX(城镇人口!$1:$1048576,MATCH($B137,城镇人口!$B:$B,0),MATCH(AA$1,城镇人口!$1:$1,0))</f>
        <v>590612.17432079278</v>
      </c>
      <c r="AB137" s="40">
        <f>INDEX(人口源表!$1:$1048576,MATCH($B137,人口源表!$A:$A,0),MATCH(AB$1,人口源表!$1:$1,0))-INDEX(城镇人口!$1:$1048576,MATCH($B137,城镇人口!$B:$B,0),MATCH(AB$1,城镇人口!$1:$1,0))</f>
        <v>567144.33456874127</v>
      </c>
      <c r="AC137" s="40">
        <f>INDEX(人口源表!$1:$1048576,MATCH($B137,人口源表!$A:$A,0),MATCH(AC$1,人口源表!$1:$1,0))-INDEX(城镇人口!$1:$1048576,MATCH($B137,城镇人口!$B:$B,0),MATCH(AC$1,城镇人口!$1:$1,0))</f>
        <v>548532.01225459995</v>
      </c>
      <c r="AD137" s="40">
        <f>INDEX(人口源表!$1:$1048576,MATCH($B137,人口源表!$A:$A,0),MATCH(AD$1,人口源表!$1:$1,0))-INDEX(城镇人口!$1:$1048576,MATCH($B137,城镇人口!$B:$B,0),MATCH(AD$1,城镇人口!$1:$1,0))</f>
        <v>529920.16206296906</v>
      </c>
      <c r="AE137" s="40">
        <f>INDEX(人口源表!$1:$1048576,MATCH($B137,人口源表!$A:$A,0),MATCH(AE$1,人口源表!$1:$1,0))-INDEX(城镇人口!$1:$1048576,MATCH($B137,城镇人口!$B:$B,0),MATCH(AE$1,城镇人口!$1:$1,0))</f>
        <v>511337.39741882123</v>
      </c>
      <c r="AF137" s="40">
        <f>INDEX(人口源表!$1:$1048576,MATCH($B137,人口源表!$A:$A,0),MATCH(AF$1,人口源表!$1:$1,0))-INDEX(城镇人口!$1:$1048576,MATCH($B137,城镇人口!$B:$B,0),MATCH(AF$1,城镇人口!$1:$1,0))</f>
        <v>492811.23776771827</v>
      </c>
      <c r="AG137" s="40">
        <f>INDEX(人口源表!$1:$1048576,MATCH($B137,人口源表!$A:$A,0),MATCH(AG$1,人口源表!$1:$1,0))-INDEX(城镇人口!$1:$1048576,MATCH($B137,城镇人口!$B:$B,0),MATCH(AG$1,城镇人口!$1:$1,0))</f>
        <v>474367.34300288977</v>
      </c>
      <c r="AH137" s="40">
        <f>INDEX(人口源表!$1:$1048576,MATCH($B137,人口源表!$A:$A,0),MATCH(AH$1,人口源表!$1:$1,0))-INDEX(城镇人口!$1:$1048576,MATCH($B137,城镇人口!$B:$B,0),MATCH(AH$1,城镇人口!$1:$1,0))</f>
        <v>456029.91431848938</v>
      </c>
      <c r="AI137" s="40">
        <f>INDEX(人口源表!$1:$1048576,MATCH($B137,人口源表!$A:$A,0),MATCH(AI$1,人口源表!$1:$1,0))-INDEX(城镇人口!$1:$1048576,MATCH($B137,城镇人口!$B:$B,0),MATCH(AI$1,城镇人口!$1:$1,0))</f>
        <v>437821.60876499163</v>
      </c>
      <c r="AJ137" s="40">
        <f>INDEX(人口源表!$1:$1048576,MATCH($B137,人口源表!$A:$A,0),MATCH(AJ$1,人口源表!$1:$1,0))-INDEX(城镇人口!$1:$1048576,MATCH($B137,城镇人口!$B:$B,0),MATCH(AJ$1,城镇人口!$1:$1,0))</f>
        <v>419763.25710758008</v>
      </c>
      <c r="AK137" s="40">
        <f>INDEX(人口源表!$1:$1048576,MATCH($B137,人口源表!$A:$A,0),MATCH(AK$1,人口源表!$1:$1,0))-INDEX(城镇人口!$1:$1048576,MATCH($B137,城镇人口!$B:$B,0),MATCH(AK$1,城镇人口!$1:$1,0))</f>
        <v>401873.81058566459</v>
      </c>
      <c r="AL137" s="40">
        <f>INDEX(人口源表!$1:$1048576,MATCH($B137,人口源表!$A:$A,0),MATCH(AL$1,人口源表!$1:$1,0))-INDEX(城镇人口!$1:$1048576,MATCH($B137,城镇人口!$B:$B,0),MATCH(AL$1,城镇人口!$1:$1,0))</f>
        <v>384170.46930927178</v>
      </c>
      <c r="AM137" s="40">
        <f>INDEX(人口源表!$1:$1048576,MATCH($B137,人口源表!$A:$A,0),MATCH(AM$1,人口源表!$1:$1,0))-INDEX(城镇人口!$1:$1048576,MATCH($B137,城镇人口!$B:$B,0),MATCH(AM$1,城镇人口!$1:$1,0))</f>
        <v>366668.41837193491</v>
      </c>
      <c r="AN137" s="40">
        <f>INDEX(人口源表!$1:$1048576,MATCH($B137,人口源表!$A:$A,0),MATCH(AN$1,人口源表!$1:$1,0))-INDEX(城镇人口!$1:$1048576,MATCH($B137,城镇人口!$B:$B,0),MATCH(AN$1,城镇人口!$1:$1,0))</f>
        <v>349381.0253989757</v>
      </c>
      <c r="AO137" s="40">
        <f>INDEX(人口源表!$1:$1048576,MATCH($B137,人口源表!$A:$A,0),MATCH(AO$1,人口源表!$1:$1,0))-INDEX(城镇人口!$1:$1048576,MATCH($B137,城镇人口!$B:$B,0),MATCH(AO$1,城镇人口!$1:$1,0))</f>
        <v>332319.24852261366</v>
      </c>
      <c r="AP137" s="40">
        <f>INDEX(人口源表!$1:$1048576,MATCH($B137,人口源表!$A:$A,0),MATCH(AP$1,人口源表!$1:$1,0))-INDEX(城镇人口!$1:$1048576,MATCH($B137,城镇人口!$B:$B,0),MATCH(AP$1,城镇人口!$1:$1,0))</f>
        <v>315492.17286954029</v>
      </c>
      <c r="AQ137" s="40">
        <f>INDEX(人口源表!$1:$1048576,MATCH($B137,人口源表!$A:$A,0),MATCH(AQ$1,人口源表!$1:$1,0))-INDEX(城镇人口!$1:$1048576,MATCH($B137,城镇人口!$B:$B,0),MATCH(AQ$1,城镇人口!$1:$1,0))</f>
        <v>298906.66277177865</v>
      </c>
      <c r="AR137" s="40">
        <f>INDEX(人口源表!$1:$1048576,MATCH($B137,人口源表!$A:$A,0),MATCH(AR$1,人口源表!$1:$1,0))-INDEX(城镇人口!$1:$1048576,MATCH($B137,城镇人口!$B:$B,0),MATCH(AR$1,城镇人口!$1:$1,0))</f>
        <v>282567.07548586139</v>
      </c>
      <c r="AS137" s="40">
        <f>INDEX(人口源表!$1:$1048576,MATCH($B137,人口源表!$A:$A,0),MATCH(AS$1,人口源表!$1:$1,0))-INDEX(城镇人口!$1:$1048576,MATCH($B137,城镇人口!$B:$B,0),MATCH(AS$1,城镇人口!$1:$1,0))</f>
        <v>266475.70546733029</v>
      </c>
      <c r="AT137" s="40">
        <f>INDEX(人口源表!$1:$1048576,MATCH($B137,人口源表!$A:$A,0),MATCH(AT$1,人口源表!$1:$1,0))-INDEX(城镇人口!$1:$1048576,MATCH($B137,城镇人口!$B:$B,0),MATCH(AT$1,城镇人口!$1:$1,0))</f>
        <v>250632.06782703893</v>
      </c>
      <c r="AU137" s="40">
        <f>INDEX(人口源表!$1:$1048576,MATCH($B137,人口源表!$A:$A,0),MATCH(AU$1,人口源表!$1:$1,0))-INDEX(城镇人口!$1:$1048576,MATCH($B137,城镇人口!$B:$B,0),MATCH(AU$1,城镇人口!$1:$1,0))</f>
        <v>235033.50660883589</v>
      </c>
      <c r="AV137" s="40">
        <f>INDEX(人口源表!$1:$1048576,MATCH($B137,人口源表!$A:$A,0),MATCH(AV$1,人口源表!$1:$1,0))-INDEX(城镇人口!$1:$1048576,MATCH($B137,城镇人口!$B:$B,0),MATCH(AV$1,城镇人口!$1:$1,0))</f>
        <v>219674.46602488356</v>
      </c>
    </row>
    <row r="138" spans="1:48" x14ac:dyDescent="0.15">
      <c r="A138" s="4" t="s">
        <v>7</v>
      </c>
      <c r="B138" s="4" t="s">
        <v>21</v>
      </c>
      <c r="C138" s="34">
        <f>VLOOKUP(B138,'[1]2016省城人口总结（根）'!B:C,2,FALSE)/100</f>
        <v>0.56830425988354272</v>
      </c>
      <c r="D138" s="40">
        <f>INDEX(人口源表!$1:$1048576,MATCH($B138,人口源表!$A:$A,0),MATCH(D$1,人口源表!$1:$1,0))-INDEX(城镇人口!$1:$1048576,MATCH($B138,城镇人口!$B:$B,0),MATCH(D$1,城镇人口!$1:$1,0))</f>
        <v>1678301.7947387453</v>
      </c>
      <c r="E138" s="40">
        <f>INDEX(人口源表!$1:$1048576,MATCH($B138,人口源表!$A:$A,0),MATCH(E$1,人口源表!$1:$1,0))-INDEX(城镇人口!$1:$1048576,MATCH($B138,城镇人口!$B:$B,0),MATCH(E$1,城镇人口!$1:$1,0))</f>
        <v>1649491.3702560049</v>
      </c>
      <c r="F138" s="40">
        <f>INDEX(人口源表!$1:$1048576,MATCH($B138,人口源表!$A:$A,0),MATCH(F$1,人口源表!$1:$1,0))-INDEX(城镇人口!$1:$1048576,MATCH($B138,城镇人口!$B:$B,0),MATCH(F$1,城镇人口!$1:$1,0))</f>
        <v>1618900.8000126029</v>
      </c>
      <c r="G138" s="40">
        <f>INDEX(人口源表!$1:$1048576,MATCH($B138,人口源表!$A:$A,0),MATCH(G$1,人口源表!$1:$1,0))-INDEX(城镇人口!$1:$1048576,MATCH($B138,城镇人口!$B:$B,0),MATCH(G$1,城镇人口!$1:$1,0))</f>
        <v>1539770.4941583336</v>
      </c>
      <c r="H138" s="40">
        <f>INDEX(人口源表!$1:$1048576,MATCH($B138,人口源表!$A:$A,0),MATCH(H$1,人口源表!$1:$1,0))-INDEX(城镇人口!$1:$1048576,MATCH($B138,城镇人口!$B:$B,0),MATCH(H$1,城镇人口!$1:$1,0))</f>
        <v>1511337.0807336243</v>
      </c>
      <c r="I138" s="40">
        <f>INDEX(人口源表!$1:$1048576,MATCH($B138,人口源表!$A:$A,0),MATCH(I$1,人口源表!$1:$1,0))-INDEX(城镇人口!$1:$1048576,MATCH($B138,城镇人口!$B:$B,0),MATCH(I$1,城镇人口!$1:$1,0))</f>
        <v>1497334.8151296983</v>
      </c>
      <c r="J138" s="40">
        <f>INDEX(人口源表!$1:$1048576,MATCH($B138,人口源表!$A:$A,0),MATCH(J$1,人口源表!$1:$1,0))-INDEX(城镇人口!$1:$1048576,MATCH($B138,城镇人口!$B:$B,0),MATCH(J$1,城镇人口!$1:$1,0))</f>
        <v>1481918.64155014</v>
      </c>
      <c r="K138" s="40">
        <f>INDEX(人口源表!$1:$1048576,MATCH($B138,人口源表!$A:$A,0),MATCH(K$1,人口源表!$1:$1,0))-INDEX(城镇人口!$1:$1048576,MATCH($B138,城镇人口!$B:$B,0),MATCH(K$1,城镇人口!$1:$1,0))</f>
        <v>1465135.245462711</v>
      </c>
      <c r="L138" s="40">
        <f>INDEX(人口源表!$1:$1048576,MATCH($B138,人口源表!$A:$A,0),MATCH(L$1,人口源表!$1:$1,0))-INDEX(城镇人口!$1:$1048576,MATCH($B138,城镇人口!$B:$B,0),MATCH(L$1,城镇人口!$1:$1,0))</f>
        <v>1447031.7560675391</v>
      </c>
      <c r="M138" s="40">
        <f>INDEX(人口源表!$1:$1048576,MATCH($B138,人口源表!$A:$A,0),MATCH(M$1,人口源表!$1:$1,0))-INDEX(城镇人口!$1:$1048576,MATCH($B138,城镇人口!$B:$B,0),MATCH(M$1,城镇人口!$1:$1,0))</f>
        <v>1427656.79353547</v>
      </c>
      <c r="N138" s="40">
        <f>INDEX(人口源表!$1:$1048576,MATCH($B138,人口源表!$A:$A,0),MATCH(N$1,人口源表!$1:$1,0))-INDEX(城镇人口!$1:$1048576,MATCH($B138,城镇人口!$B:$B,0),MATCH(N$1,城镇人口!$1:$1,0))</f>
        <v>1407060.6908873152</v>
      </c>
      <c r="O138" s="40">
        <f>INDEX(人口源表!$1:$1048576,MATCH($B138,人口源表!$A:$A,0),MATCH(O$1,人口源表!$1:$1,0))-INDEX(城镇人口!$1:$1048576,MATCH($B138,城镇人口!$B:$B,0),MATCH(O$1,城镇人口!$1:$1,0))</f>
        <v>1385293.9323086748</v>
      </c>
      <c r="P138" s="40">
        <f>INDEX(人口源表!$1:$1048576,MATCH($B138,人口源表!$A:$A,0),MATCH(P$1,人口源表!$1:$1,0))-INDEX(城镇人口!$1:$1048576,MATCH($B138,城镇人口!$B:$B,0),MATCH(P$1,城镇人口!$1:$1,0))</f>
        <v>1362408.134401632</v>
      </c>
      <c r="Q138" s="40">
        <f>INDEX(人口源表!$1:$1048576,MATCH($B138,人口源表!$A:$A,0),MATCH(Q$1,人口源表!$1:$1,0))-INDEX(城镇人口!$1:$1048576,MATCH($B138,城镇人口!$B:$B,0),MATCH(Q$1,城镇人口!$1:$1,0))</f>
        <v>1338455.5674005402</v>
      </c>
      <c r="R138" s="40">
        <f>INDEX(人口源表!$1:$1048576,MATCH($B138,人口源表!$A:$A,0),MATCH(R$1,人口源表!$1:$1,0))-INDEX(城镇人口!$1:$1048576,MATCH($B138,城镇人口!$B:$B,0),MATCH(R$1,城镇人口!$1:$1,0))</f>
        <v>1313489.3688643919</v>
      </c>
      <c r="S138" s="40">
        <f>INDEX(人口源表!$1:$1048576,MATCH($B138,人口源表!$A:$A,0),MATCH(S$1,人口源表!$1:$1,0))-INDEX(城镇人口!$1:$1048576,MATCH($B138,城镇人口!$B:$B,0),MATCH(S$1,城镇人口!$1:$1,0))</f>
        <v>1301002.5897679953</v>
      </c>
      <c r="T138" s="40">
        <f>INDEX(人口源表!$1:$1048576,MATCH($B138,人口源表!$A:$A,0),MATCH(T$1,人口源表!$1:$1,0))-INDEX(城镇人口!$1:$1048576,MATCH($B138,城镇人口!$B:$B,0),MATCH(T$1,城镇人口!$1:$1,0))</f>
        <v>1287818.2013871861</v>
      </c>
      <c r="U138" s="40">
        <f>INDEX(人口源表!$1:$1048576,MATCH($B138,人口源表!$A:$A,0),MATCH(U$1,人口源表!$1:$1,0))-INDEX(城镇人口!$1:$1048576,MATCH($B138,城镇人口!$B:$B,0),MATCH(U$1,城镇人口!$1:$1,0))</f>
        <v>1273973.5039577992</v>
      </c>
      <c r="V138" s="40">
        <f>INDEX(人口源表!$1:$1048576,MATCH($B138,人口源表!$A:$A,0),MATCH(V$1,人口源表!$1:$1,0))-INDEX(城镇人口!$1:$1048576,MATCH($B138,城镇人口!$B:$B,0),MATCH(V$1,城镇人口!$1:$1,0))</f>
        <v>1259507.0868077804</v>
      </c>
      <c r="W138" s="40">
        <f>INDEX(人口源表!$1:$1048576,MATCH($B138,人口源表!$A:$A,0),MATCH(W$1,人口源表!$1:$1,0))-INDEX(城镇人口!$1:$1048576,MATCH($B138,城镇人口!$B:$B,0),MATCH(W$1,城镇人口!$1:$1,0))</f>
        <v>1244457.1600027578</v>
      </c>
      <c r="X138" s="40">
        <f>INDEX(人口源表!$1:$1048576,MATCH($B138,人口源表!$A:$A,0),MATCH(X$1,人口源表!$1:$1,0))-INDEX(城镇人口!$1:$1048576,MATCH($B138,城镇人口!$B:$B,0),MATCH(X$1,城镇人口!$1:$1,0))</f>
        <v>1228863.0678135026</v>
      </c>
      <c r="Y138" s="40">
        <f>INDEX(人口源表!$1:$1048576,MATCH($B138,人口源表!$A:$A,0),MATCH(Y$1,人口源表!$1:$1,0))-INDEX(城镇人口!$1:$1048576,MATCH($B138,城镇人口!$B:$B,0),MATCH(Y$1,城镇人口!$1:$1,0))</f>
        <v>1212763.3479027734</v>
      </c>
      <c r="Z138" s="40">
        <f>INDEX(人口源表!$1:$1048576,MATCH($B138,人口源表!$A:$A,0),MATCH(Z$1,人口源表!$1:$1,0))-INDEX(城镇人口!$1:$1048576,MATCH($B138,城镇人口!$B:$B,0),MATCH(Z$1,城镇人口!$1:$1,0))</f>
        <v>1196197.2259121155</v>
      </c>
      <c r="AA138" s="40">
        <f>INDEX(人口源表!$1:$1048576,MATCH($B138,人口源表!$A:$A,0),MATCH(AA$1,人口源表!$1:$1,0))-INDEX(城镇人口!$1:$1048576,MATCH($B138,城镇人口!$B:$B,0),MATCH(AA$1,城镇人口!$1:$1,0))</f>
        <v>1179204.5171728944</v>
      </c>
      <c r="AB138" s="40">
        <f>INDEX(人口源表!$1:$1048576,MATCH($B138,人口源表!$A:$A,0),MATCH(AB$1,人口源表!$1:$1,0))-INDEX(城镇人口!$1:$1048576,MATCH($B138,城镇人口!$B:$B,0),MATCH(AB$1,城镇人口!$1:$1,0))</f>
        <v>1161824.0566285145</v>
      </c>
      <c r="AC138" s="40">
        <f>INDEX(人口源表!$1:$1048576,MATCH($B138,人口源表!$A:$A,0),MATCH(AC$1,人口源表!$1:$1,0))-INDEX(城镇人口!$1:$1048576,MATCH($B138,城镇人口!$B:$B,0),MATCH(AC$1,城镇人口!$1:$1,0))</f>
        <v>1147513.6764936419</v>
      </c>
      <c r="AD138" s="40">
        <f>INDEX(人口源表!$1:$1048576,MATCH($B138,人口源表!$A:$A,0),MATCH(AD$1,人口源表!$1:$1,0))-INDEX(城镇人口!$1:$1048576,MATCH($B138,城镇人口!$B:$B,0),MATCH(AD$1,城镇人口!$1:$1,0))</f>
        <v>1132899.1681497539</v>
      </c>
      <c r="AE138" s="40">
        <f>INDEX(人口源表!$1:$1048576,MATCH($B138,人口源表!$A:$A,0),MATCH(AE$1,人口源表!$1:$1,0))-INDEX(城镇人口!$1:$1048576,MATCH($B138,城镇人口!$B:$B,0),MATCH(AE$1,城镇人口!$1:$1,0))</f>
        <v>1118016.686952482</v>
      </c>
      <c r="AF138" s="40">
        <f>INDEX(人口源表!$1:$1048576,MATCH($B138,人口源表!$A:$A,0),MATCH(AF$1,人口源表!$1:$1,0))-INDEX(城镇人口!$1:$1048576,MATCH($B138,城镇人口!$B:$B,0),MATCH(AF$1,城镇人口!$1:$1,0))</f>
        <v>1102902.0252740146</v>
      </c>
      <c r="AG138" s="40">
        <f>INDEX(人口源表!$1:$1048576,MATCH($B138,人口源表!$A:$A,0),MATCH(AG$1,人口源表!$1:$1,0))-INDEX(城镇人口!$1:$1048576,MATCH($B138,城镇人口!$B:$B,0),MATCH(AG$1,城镇人口!$1:$1,0))</f>
        <v>1087591.4184895121</v>
      </c>
      <c r="AH138" s="40">
        <f>INDEX(人口源表!$1:$1048576,MATCH($B138,人口源表!$A:$A,0),MATCH(AH$1,人口源表!$1:$1,0))-INDEX(城镇人口!$1:$1048576,MATCH($B138,城镇人口!$B:$B,0),MATCH(AH$1,城镇人口!$1:$1,0))</f>
        <v>1072120.3561023623</v>
      </c>
      <c r="AI138" s="40">
        <f>INDEX(人口源表!$1:$1048576,MATCH($B138,人口源表!$A:$A,0),MATCH(AI$1,人口源表!$1:$1,0))-INDEX(城镇人口!$1:$1048576,MATCH($B138,城镇人口!$B:$B,0),MATCH(AI$1,城镇人口!$1:$1,0))</f>
        <v>1056524.6592112328</v>
      </c>
      <c r="AJ138" s="40">
        <f>INDEX(人口源表!$1:$1048576,MATCH($B138,人口源表!$A:$A,0),MATCH(AJ$1,人口源表!$1:$1,0))-INDEX(城镇人口!$1:$1048576,MATCH($B138,城镇人口!$B:$B,0),MATCH(AJ$1,城镇人口!$1:$1,0))</f>
        <v>1040839.8571789907</v>
      </c>
      <c r="AK138" s="40">
        <f>INDEX(人口源表!$1:$1048576,MATCH($B138,人口源表!$A:$A,0),MATCH(AK$1,人口源表!$1:$1,0))-INDEX(城镇人口!$1:$1048576,MATCH($B138,城镇人口!$B:$B,0),MATCH(AK$1,城镇人口!$1:$1,0))</f>
        <v>1025101.1358772372</v>
      </c>
      <c r="AL138" s="40">
        <f>INDEX(人口源表!$1:$1048576,MATCH($B138,人口源表!$A:$A,0),MATCH(AL$1,人口源表!$1:$1,0))-INDEX(城镇人口!$1:$1048576,MATCH($B138,城镇人口!$B:$B,0),MATCH(AL$1,城镇人口!$1:$1,0))</f>
        <v>1009343.2853848692</v>
      </c>
      <c r="AM138" s="40">
        <f>INDEX(人口源表!$1:$1048576,MATCH($B138,人口源表!$A:$A,0),MATCH(AM$1,人口源表!$1:$1,0))-INDEX(城镇人口!$1:$1048576,MATCH($B138,城镇人口!$B:$B,0),MATCH(AM$1,城镇人口!$1:$1,0))</f>
        <v>993600.91137453774</v>
      </c>
      <c r="AN138" s="40">
        <f>INDEX(人口源表!$1:$1048576,MATCH($B138,人口源表!$A:$A,0),MATCH(AN$1,人口源表!$1:$1,0))-INDEX(城镇人口!$1:$1048576,MATCH($B138,城镇人口!$B:$B,0),MATCH(AN$1,城镇人口!$1:$1,0))</f>
        <v>977908.10637097294</v>
      </c>
      <c r="AO138" s="40">
        <f>INDEX(人口源表!$1:$1048576,MATCH($B138,人口源表!$A:$A,0),MATCH(AO$1,人口源表!$1:$1,0))-INDEX(城镇人口!$1:$1048576,MATCH($B138,城镇人口!$B:$B,0),MATCH(AO$1,城镇人口!$1:$1,0))</f>
        <v>962298.39567916142</v>
      </c>
      <c r="AP138" s="40">
        <f>INDEX(人口源表!$1:$1048576,MATCH($B138,人口源表!$A:$A,0),MATCH(AP$1,人口源表!$1:$1,0))-INDEX(城镇人口!$1:$1048576,MATCH($B138,城镇人口!$B:$B,0),MATCH(AP$1,城镇人口!$1:$1,0))</f>
        <v>946804.93863219675</v>
      </c>
      <c r="AQ138" s="40">
        <f>INDEX(人口源表!$1:$1048576,MATCH($B138,人口源表!$A:$A,0),MATCH(AQ$1,人口源表!$1:$1,0))-INDEX(城镇人口!$1:$1048576,MATCH($B138,城镇人口!$B:$B,0),MATCH(AQ$1,城镇人口!$1:$1,0))</f>
        <v>931459.95319706807</v>
      </c>
      <c r="AR138" s="40">
        <f>INDEX(人口源表!$1:$1048576,MATCH($B138,人口源表!$A:$A,0),MATCH(AR$1,人口源表!$1:$1,0))-INDEX(城镇人口!$1:$1048576,MATCH($B138,城镇人口!$B:$B,0),MATCH(AR$1,城镇人口!$1:$1,0))</f>
        <v>916295.17469378095</v>
      </c>
      <c r="AS138" s="40">
        <f>INDEX(人口源表!$1:$1048576,MATCH($B138,人口源表!$A:$A,0),MATCH(AS$1,人口源表!$1:$1,0))-INDEX(城镇人口!$1:$1048576,MATCH($B138,城镇人口!$B:$B,0),MATCH(AS$1,城镇人口!$1:$1,0))</f>
        <v>901342.03273611469</v>
      </c>
      <c r="AT138" s="40">
        <f>INDEX(人口源表!$1:$1048576,MATCH($B138,人口源表!$A:$A,0),MATCH(AT$1,人口源表!$1:$1,0))-INDEX(城镇人口!$1:$1048576,MATCH($B138,城镇人口!$B:$B,0),MATCH(AT$1,城镇人口!$1:$1,0))</f>
        <v>886630.34280606173</v>
      </c>
      <c r="AU138" s="40">
        <f>INDEX(人口源表!$1:$1048576,MATCH($B138,人口源表!$A:$A,0),MATCH(AU$1,人口源表!$1:$1,0))-INDEX(城镇人口!$1:$1048576,MATCH($B138,城镇人口!$B:$B,0),MATCH(AU$1,城镇人口!$1:$1,0))</f>
        <v>872189.74162512878</v>
      </c>
      <c r="AV138" s="40">
        <f>INDEX(人口源表!$1:$1048576,MATCH($B138,人口源表!$A:$A,0),MATCH(AV$1,人口源表!$1:$1,0))-INDEX(城镇人口!$1:$1048576,MATCH($B138,城镇人口!$B:$B,0),MATCH(AV$1,城镇人口!$1:$1,0))</f>
        <v>858048.39167518727</v>
      </c>
    </row>
    <row r="139" spans="1:48" x14ac:dyDescent="0.15">
      <c r="A139" s="4" t="s">
        <v>7</v>
      </c>
      <c r="B139" s="4" t="s">
        <v>8</v>
      </c>
      <c r="C139" s="34">
        <f>VLOOKUP(B139,'[1]2016省城人口总结（根）'!B:C,2,FALSE)/100</f>
        <v>0.68031356878195193</v>
      </c>
      <c r="D139" s="40">
        <f>INDEX(人口源表!$1:$1048576,MATCH($B139,人口源表!$A:$A,0),MATCH(D$1,人口源表!$1:$1,0))-INDEX(城镇人口!$1:$1048576,MATCH($B139,城镇人口!$B:$B,0),MATCH(D$1,城镇人口!$1:$1,0))</f>
        <v>678407.89976411825</v>
      </c>
      <c r="E139" s="40">
        <f>INDEX(人口源表!$1:$1048576,MATCH($B139,人口源表!$A:$A,0),MATCH(E$1,人口源表!$1:$1,0))-INDEX(城镇人口!$1:$1048576,MATCH($B139,城镇人口!$B:$B,0),MATCH(E$1,城镇人口!$1:$1,0))</f>
        <v>657079.35739725898</v>
      </c>
      <c r="F139" s="40">
        <f>INDEX(人口源表!$1:$1048576,MATCH($B139,人口源表!$A:$A,0),MATCH(F$1,人口源表!$1:$1,0))-INDEX(城镇人口!$1:$1048576,MATCH($B139,城镇人口!$B:$B,0),MATCH(F$1,城镇人口!$1:$1,0))</f>
        <v>634716.18247054378</v>
      </c>
      <c r="G139" s="40">
        <f>INDEX(人口源表!$1:$1048576,MATCH($B139,人口源表!$A:$A,0),MATCH(G$1,人口源表!$1:$1,0))-INDEX(城镇人口!$1:$1048576,MATCH($B139,城镇人口!$B:$B,0),MATCH(G$1,城镇人口!$1:$1,0))</f>
        <v>620235.54992778413</v>
      </c>
      <c r="H139" s="40">
        <f>INDEX(人口源表!$1:$1048576,MATCH($B139,人口源表!$A:$A,0),MATCH(H$1,人口源表!$1:$1,0))-INDEX(城镇人口!$1:$1048576,MATCH($B139,城镇人口!$B:$B,0),MATCH(H$1,城镇人口!$1:$1,0))</f>
        <v>597022.03902343241</v>
      </c>
      <c r="I139" s="40">
        <f>INDEX(人口源表!$1:$1048576,MATCH($B139,人口源表!$A:$A,0),MATCH(I$1,人口源表!$1:$1,0))-INDEX(城镇人口!$1:$1048576,MATCH($B139,城镇人口!$B:$B,0),MATCH(I$1,城镇人口!$1:$1,0))</f>
        <v>583863.54106661142</v>
      </c>
      <c r="J139" s="40">
        <f>INDEX(人口源表!$1:$1048576,MATCH($B139,人口源表!$A:$A,0),MATCH(J$1,人口源表!$1:$1,0))-INDEX(城镇人口!$1:$1048576,MATCH($B139,城镇人口!$B:$B,0),MATCH(J$1,城镇人口!$1:$1,0))</f>
        <v>569972.76159844873</v>
      </c>
      <c r="K139" s="40">
        <f>INDEX(人口源表!$1:$1048576,MATCH($B139,人口源表!$A:$A,0),MATCH(K$1,人口源表!$1:$1,0))-INDEX(城镇人口!$1:$1048576,MATCH($B139,城镇人口!$B:$B,0),MATCH(K$1,城镇人口!$1:$1,0))</f>
        <v>555397.58859245572</v>
      </c>
      <c r="L139" s="40">
        <f>INDEX(人口源表!$1:$1048576,MATCH($B139,人口源表!$A:$A,0),MATCH(L$1,人口源表!$1:$1,0))-INDEX(城镇人口!$1:$1048576,MATCH($B139,城镇人口!$B:$B,0),MATCH(L$1,城镇人口!$1:$1,0))</f>
        <v>540183.96655403916</v>
      </c>
      <c r="M139" s="40">
        <f>INDEX(人口源表!$1:$1048576,MATCH($B139,人口源表!$A:$A,0),MATCH(M$1,人口源表!$1:$1,0))-INDEX(城镇人口!$1:$1048576,MATCH($B139,城镇人口!$B:$B,0),MATCH(M$1,城镇人口!$1:$1,0))</f>
        <v>524377.14971483569</v>
      </c>
      <c r="N139" s="40">
        <f>INDEX(人口源表!$1:$1048576,MATCH($B139,人口源表!$A:$A,0),MATCH(N$1,人口源表!$1:$1,0))-INDEX(城镇人口!$1:$1048576,MATCH($B139,城镇人口!$B:$B,0),MATCH(N$1,城镇人口!$1:$1,0))</f>
        <v>508020.45415702113</v>
      </c>
      <c r="O139" s="40">
        <f>INDEX(人口源表!$1:$1048576,MATCH($B139,人口源表!$A:$A,0),MATCH(O$1,人口源表!$1:$1,0))-INDEX(城镇人口!$1:$1048576,MATCH($B139,城镇人口!$B:$B,0),MATCH(O$1,城镇人口!$1:$1,0))</f>
        <v>491155.99625356682</v>
      </c>
      <c r="P139" s="40">
        <f>INDEX(人口源表!$1:$1048576,MATCH($B139,人口源表!$A:$A,0),MATCH(P$1,人口源表!$1:$1,0))-INDEX(城镇人口!$1:$1048576,MATCH($B139,城镇人口!$B:$B,0),MATCH(P$1,城镇人口!$1:$1,0))</f>
        <v>473824.4457706355</v>
      </c>
      <c r="Q139" s="40">
        <f>INDEX(人口源表!$1:$1048576,MATCH($B139,人口源表!$A:$A,0),MATCH(Q$1,人口源表!$1:$1,0))-INDEX(城镇人口!$1:$1048576,MATCH($B139,城镇人口!$B:$B,0),MATCH(Q$1,城镇人口!$1:$1,0))</f>
        <v>456065.4375440029</v>
      </c>
      <c r="R139" s="40">
        <f>INDEX(人口源表!$1:$1048576,MATCH($B139,人口源表!$A:$A,0),MATCH(R$1,人口源表!$1:$1,0))-INDEX(城镇人口!$1:$1048576,MATCH($B139,城镇人口!$B:$B,0),MATCH(R$1,城镇人口!$1:$1,0))</f>
        <v>437916.5156818456</v>
      </c>
      <c r="S139" s="40">
        <f>INDEX(人口源表!$1:$1048576,MATCH($B139,人口源表!$A:$A,0),MATCH(S$1,人口源表!$1:$1,0))-INDEX(城镇人口!$1:$1048576,MATCH($B139,城镇人口!$B:$B,0),MATCH(S$1,城镇人口!$1:$1,0))</f>
        <v>428381.275363327</v>
      </c>
      <c r="T139" s="40">
        <f>INDEX(人口源表!$1:$1048576,MATCH($B139,人口源表!$A:$A,0),MATCH(T$1,人口源表!$1:$1,0))-INDEX(城镇人口!$1:$1048576,MATCH($B139,城镇人口!$B:$B,0),MATCH(T$1,城镇人口!$1:$1,0))</f>
        <v>418630.73487406666</v>
      </c>
      <c r="U139" s="40">
        <f>INDEX(人口源表!$1:$1048576,MATCH($B139,人口源表!$A:$A,0),MATCH(U$1,人口源表!$1:$1,0))-INDEX(城镇人口!$1:$1048576,MATCH($B139,城镇人口!$B:$B,0),MATCH(U$1,城镇人口!$1:$1,0))</f>
        <v>408686.96758203418</v>
      </c>
      <c r="V139" s="40">
        <f>INDEX(人口源表!$1:$1048576,MATCH($B139,人口源表!$A:$A,0),MATCH(V$1,人口源表!$1:$1,0))-INDEX(城镇人口!$1:$1048576,MATCH($B139,城镇人口!$B:$B,0),MATCH(V$1,城镇人口!$1:$1,0))</f>
        <v>398571.86333101965</v>
      </c>
      <c r="W139" s="40">
        <f>INDEX(人口源表!$1:$1048576,MATCH($B139,人口源表!$A:$A,0),MATCH(W$1,人口源表!$1:$1,0))-INDEX(城镇人口!$1:$1048576,MATCH($B139,城镇人口!$B:$B,0),MATCH(W$1,城镇人口!$1:$1,0))</f>
        <v>388306.17860641889</v>
      </c>
      <c r="X139" s="40">
        <f>INDEX(人口源表!$1:$1048576,MATCH($B139,人口源表!$A:$A,0),MATCH(X$1,人口源表!$1:$1,0))-INDEX(城镇人口!$1:$1048576,MATCH($B139,城镇人口!$B:$B,0),MATCH(X$1,城镇人口!$1:$1,0))</f>
        <v>377909.7391048565</v>
      </c>
      <c r="Y139" s="40">
        <f>INDEX(人口源表!$1:$1048576,MATCH($B139,人口源表!$A:$A,0),MATCH(Y$1,人口源表!$1:$1,0))-INDEX(城镇人口!$1:$1048576,MATCH($B139,城镇人口!$B:$B,0),MATCH(Y$1,城镇人口!$1:$1,0))</f>
        <v>367401.28298683488</v>
      </c>
      <c r="Z139" s="40">
        <f>INDEX(人口源表!$1:$1048576,MATCH($B139,人口源表!$A:$A,0),MATCH(Z$1,人口源表!$1:$1,0))-INDEX(城镇人口!$1:$1048576,MATCH($B139,城镇人口!$B:$B,0),MATCH(Z$1,城镇人口!$1:$1,0))</f>
        <v>356799.14594763517</v>
      </c>
      <c r="AA139" s="40">
        <f>INDEX(人口源表!$1:$1048576,MATCH($B139,人口源表!$A:$A,0),MATCH(AA$1,人口源表!$1:$1,0))-INDEX(城镇人口!$1:$1048576,MATCH($B139,城镇人口!$B:$B,0),MATCH(AA$1,城镇人口!$1:$1,0))</f>
        <v>346120.4141193789</v>
      </c>
      <c r="AB139" s="40">
        <f>INDEX(人口源表!$1:$1048576,MATCH($B139,人口源表!$A:$A,0),MATCH(AB$1,人口源表!$1:$1,0))-INDEX(城镇人口!$1:$1048576,MATCH($B139,城镇人口!$B:$B,0),MATCH(AB$1,城镇人口!$1:$1,0))</f>
        <v>335381.44189021643</v>
      </c>
      <c r="AC139" s="40">
        <f>INDEX(人口源表!$1:$1048576,MATCH($B139,人口源表!$A:$A,0),MATCH(AC$1,人口源表!$1:$1,0))-INDEX(城镇人口!$1:$1048576,MATCH($B139,城镇人口!$B:$B,0),MATCH(AC$1,城镇人口!$1:$1,0))</f>
        <v>326835.94721103134</v>
      </c>
      <c r="AD139" s="40">
        <f>INDEX(人口源表!$1:$1048576,MATCH($B139,人口源表!$A:$A,0),MATCH(AD$1,人口源表!$1:$1,0))-INDEX(城镇人口!$1:$1048576,MATCH($B139,城镇人口!$B:$B,0),MATCH(AD$1,城镇人口!$1:$1,0))</f>
        <v>318256.40582337859</v>
      </c>
      <c r="AE139" s="40">
        <f>INDEX(人口源表!$1:$1048576,MATCH($B139,人口源表!$A:$A,0),MATCH(AE$1,人口源表!$1:$1,0))-INDEX(城镇人口!$1:$1048576,MATCH($B139,城镇人口!$B:$B,0),MATCH(AE$1,城镇人口!$1:$1,0))</f>
        <v>309654.53498454089</v>
      </c>
      <c r="AF139" s="40">
        <f>INDEX(人口源表!$1:$1048576,MATCH($B139,人口源表!$A:$A,0),MATCH(AF$1,人口源表!$1:$1,0))-INDEX(城镇人口!$1:$1048576,MATCH($B139,城镇人口!$B:$B,0),MATCH(AF$1,城镇人口!$1:$1,0))</f>
        <v>301042.09284230229</v>
      </c>
      <c r="AG139" s="40">
        <f>INDEX(人口源表!$1:$1048576,MATCH($B139,人口源表!$A:$A,0),MATCH(AG$1,人口源表!$1:$1,0))-INDEX(城镇人口!$1:$1048576,MATCH($B139,城镇人口!$B:$B,0),MATCH(AG$1,城镇人口!$1:$1,0))</f>
        <v>292429.83642965788</v>
      </c>
      <c r="AH139" s="40">
        <f>INDEX(人口源表!$1:$1048576,MATCH($B139,人口源表!$A:$A,0),MATCH(AH$1,人口源表!$1:$1,0))-INDEX(城镇人口!$1:$1048576,MATCH($B139,城镇人口!$B:$B,0),MATCH(AH$1,城镇人口!$1:$1,0))</f>
        <v>283827.7003792841</v>
      </c>
      <c r="AI139" s="40">
        <f>INDEX(人口源表!$1:$1048576,MATCH($B139,人口源表!$A:$A,0),MATCH(AI$1,人口源表!$1:$1,0))-INDEX(城镇人口!$1:$1048576,MATCH($B139,城镇人口!$B:$B,0),MATCH(AI$1,城镇人口!$1:$1,0))</f>
        <v>275245.35374195129</v>
      </c>
      <c r="AJ139" s="40">
        <f>INDEX(人口源表!$1:$1048576,MATCH($B139,人口源表!$A:$A,0),MATCH(AJ$1,人口源表!$1:$1,0))-INDEX(城镇人口!$1:$1048576,MATCH($B139,城镇人口!$B:$B,0),MATCH(AJ$1,城镇人口!$1:$1,0))</f>
        <v>266691.38750813901</v>
      </c>
      <c r="AK139" s="40">
        <f>INDEX(人口源表!$1:$1048576,MATCH($B139,人口源表!$A:$A,0),MATCH(AK$1,人口源表!$1:$1,0))-INDEX(城镇人口!$1:$1048576,MATCH($B139,城镇人口!$B:$B,0),MATCH(AK$1,城镇人口!$1:$1,0))</f>
        <v>258174.25569401472</v>
      </c>
      <c r="AL139" s="40">
        <f>INDEX(人口源表!$1:$1048576,MATCH($B139,人口源表!$A:$A,0),MATCH(AL$1,人口源表!$1:$1,0))-INDEX(城镇人口!$1:$1048576,MATCH($B139,城镇人口!$B:$B,0),MATCH(AL$1,城镇人口!$1:$1,0))</f>
        <v>249701.36324856197</v>
      </c>
      <c r="AM139" s="40">
        <f>INDEX(人口源表!$1:$1048576,MATCH($B139,人口源表!$A:$A,0),MATCH(AM$1,人口源表!$1:$1,0))-INDEX(城镇人口!$1:$1048576,MATCH($B139,城镇人口!$B:$B,0),MATCH(AM$1,城镇人口!$1:$1,0))</f>
        <v>241279.72300259094</v>
      </c>
      <c r="AN139" s="40">
        <f>INDEX(人口源表!$1:$1048576,MATCH($B139,人口源表!$A:$A,0),MATCH(AN$1,人口源表!$1:$1,0))-INDEX(城镇人口!$1:$1048576,MATCH($B139,城镇人口!$B:$B,0),MATCH(AN$1,城镇人口!$1:$1,0))</f>
        <v>232915.70237864531</v>
      </c>
      <c r="AO139" s="40">
        <f>INDEX(人口源表!$1:$1048576,MATCH($B139,人口源表!$A:$A,0),MATCH(AO$1,人口源表!$1:$1,0))-INDEX(城镇人口!$1:$1048576,MATCH($B139,城镇人口!$B:$B,0),MATCH(AO$1,城镇人口!$1:$1,0))</f>
        <v>224614.92244530795</v>
      </c>
      <c r="AP139" s="40">
        <f>INDEX(人口源表!$1:$1048576,MATCH($B139,人口源表!$A:$A,0),MATCH(AP$1,人口源表!$1:$1,0))-INDEX(城镇人口!$1:$1048576,MATCH($B139,城镇人口!$B:$B,0),MATCH(AP$1,城镇人口!$1:$1,0))</f>
        <v>216382.50487049134</v>
      </c>
      <c r="AQ139" s="40">
        <f>INDEX(人口源表!$1:$1048576,MATCH($B139,人口源表!$A:$A,0),MATCH(AQ$1,人口源表!$1:$1,0))-INDEX(城镇人口!$1:$1048576,MATCH($B139,城镇人口!$B:$B,0),MATCH(AQ$1,城镇人口!$1:$1,0))</f>
        <v>208223.17304848158</v>
      </c>
      <c r="AR139" s="40">
        <f>INDEX(人口源表!$1:$1048576,MATCH($B139,人口源表!$A:$A,0),MATCH(AR$1,人口源表!$1:$1,0))-INDEX(城镇人口!$1:$1048576,MATCH($B139,城镇人口!$B:$B,0),MATCH(AR$1,城镇人口!$1:$1,0))</f>
        <v>200140.71799384709</v>
      </c>
      <c r="AS139" s="40">
        <f>INDEX(人口源表!$1:$1048576,MATCH($B139,人口源表!$A:$A,0),MATCH(AS$1,人口源表!$1:$1,0))-INDEX(城镇人口!$1:$1048576,MATCH($B139,城镇人口!$B:$B,0),MATCH(AS$1,城镇人口!$1:$1,0))</f>
        <v>192138.55663570575</v>
      </c>
      <c r="AT139" s="40">
        <f>INDEX(人口源表!$1:$1048576,MATCH($B139,人口源表!$A:$A,0),MATCH(AT$1,人口源表!$1:$1,0))-INDEX(城镇人口!$1:$1048576,MATCH($B139,城镇人口!$B:$B,0),MATCH(AT$1,城镇人口!$1:$1,0))</f>
        <v>184219.61465501483</v>
      </c>
      <c r="AU139" s="40">
        <f>INDEX(人口源表!$1:$1048576,MATCH($B139,人口源表!$A:$A,0),MATCH(AU$1,人口源表!$1:$1,0))-INDEX(城镇人口!$1:$1048576,MATCH($B139,城镇人口!$B:$B,0),MATCH(AU$1,城镇人口!$1:$1,0))</f>
        <v>176386.04494126537</v>
      </c>
      <c r="AV139" s="40">
        <f>INDEX(人口源表!$1:$1048576,MATCH($B139,人口源表!$A:$A,0),MATCH(AV$1,人口源表!$1:$1,0))-INDEX(城镇人口!$1:$1048576,MATCH($B139,城镇人口!$B:$B,0),MATCH(AV$1,城镇人口!$1:$1,0))</f>
        <v>168639.71868002531</v>
      </c>
    </row>
    <row r="140" spans="1:48" x14ac:dyDescent="0.15">
      <c r="A140" s="4" t="s">
        <v>7</v>
      </c>
      <c r="B140" s="4" t="s">
        <v>10</v>
      </c>
      <c r="C140" s="34">
        <f>VLOOKUP(B140,'[1]2016省城人口总结（根）'!B:C,2,FALSE)/100</f>
        <v>0.63459377123442817</v>
      </c>
      <c r="D140" s="40">
        <f>INDEX(人口源表!$1:$1048576,MATCH($B140,人口源表!$A:$A,0),MATCH(D$1,人口源表!$1:$1,0))-INDEX(城镇人口!$1:$1048576,MATCH($B140,城镇人口!$B:$B,0),MATCH(D$1,城镇人口!$1:$1,0))</f>
        <v>2618362.3981028004</v>
      </c>
      <c r="E140" s="40">
        <f>INDEX(人口源表!$1:$1048576,MATCH($B140,人口源表!$A:$A,0),MATCH(E$1,人口源表!$1:$1,0))-INDEX(城镇人口!$1:$1048576,MATCH($B140,城镇人口!$B:$B,0),MATCH(E$1,城镇人口!$1:$1,0))</f>
        <v>2549906.2355600763</v>
      </c>
      <c r="F140" s="40">
        <f>INDEX(人口源表!$1:$1048576,MATCH($B140,人口源表!$A:$A,0),MATCH(F$1,人口源表!$1:$1,0))-INDEX(城镇人口!$1:$1048576,MATCH($B140,城镇人口!$B:$B,0),MATCH(F$1,城镇人口!$1:$1,0))</f>
        <v>2478319.5485826256</v>
      </c>
      <c r="G140" s="40">
        <f>INDEX(人口源表!$1:$1048576,MATCH($B140,人口源表!$A:$A,0),MATCH(G$1,人口源表!$1:$1,0))-INDEX(城镇人口!$1:$1048576,MATCH($B140,城镇人口!$B:$B,0),MATCH(G$1,城镇人口!$1:$1,0))</f>
        <v>2347633.2910076939</v>
      </c>
      <c r="H140" s="40">
        <f>INDEX(人口源表!$1:$1048576,MATCH($B140,人口源表!$A:$A,0),MATCH(H$1,人口源表!$1:$1,0))-INDEX(城镇人口!$1:$1048576,MATCH($B140,城镇人口!$B:$B,0),MATCH(H$1,城镇人口!$1:$1,0))</f>
        <v>2280229.9262449369</v>
      </c>
      <c r="I140" s="40">
        <f>INDEX(人口源表!$1:$1048576,MATCH($B140,人口源表!$A:$A,0),MATCH(I$1,人口源表!$1:$1,0))-INDEX(城镇人口!$1:$1048576,MATCH($B140,城镇人口!$B:$B,0),MATCH(I$1,城镇人口!$1:$1,0))</f>
        <v>2241535.5245942269</v>
      </c>
      <c r="J140" s="40">
        <f>INDEX(人口源表!$1:$1048576,MATCH($B140,人口源表!$A:$A,0),MATCH(J$1,人口源表!$1:$1,0))-INDEX(城镇人口!$1:$1048576,MATCH($B140,城镇人口!$B:$B,0),MATCH(J$1,城镇人口!$1:$1,0))</f>
        <v>2199196.4345431831</v>
      </c>
      <c r="K140" s="40">
        <f>INDEX(人口源表!$1:$1048576,MATCH($B140,人口源表!$A:$A,0),MATCH(K$1,人口源表!$1:$1,0))-INDEX(城镇人口!$1:$1048576,MATCH($B140,城镇人口!$B:$B,0),MATCH(K$1,城镇人口!$1:$1,0))</f>
        <v>2153566.0837376183</v>
      </c>
      <c r="L140" s="40">
        <f>INDEX(人口源表!$1:$1048576,MATCH($B140,人口源表!$A:$A,0),MATCH(L$1,人口源表!$1:$1,0))-INDEX(城镇人口!$1:$1048576,MATCH($B140,城镇人口!$B:$B,0),MATCH(L$1,城镇人口!$1:$1,0))</f>
        <v>2104978.6700912789</v>
      </c>
      <c r="M140" s="40">
        <f>INDEX(人口源表!$1:$1048576,MATCH($B140,人口源表!$A:$A,0),MATCH(M$1,人口源表!$1:$1,0))-INDEX(城镇人口!$1:$1048576,MATCH($B140,城镇人口!$B:$B,0),MATCH(M$1,城镇人口!$1:$1,0))</f>
        <v>2053751.5530995904</v>
      </c>
      <c r="N140" s="40">
        <f>INDEX(人口源表!$1:$1048576,MATCH($B140,人口源表!$A:$A,0),MATCH(N$1,人口源表!$1:$1,0))-INDEX(城镇人口!$1:$1048576,MATCH($B140,城镇人口!$B:$B,0),MATCH(N$1,城镇人口!$1:$1,0))</f>
        <v>2000182.8908243002</v>
      </c>
      <c r="O140" s="40">
        <f>INDEX(人口源表!$1:$1048576,MATCH($B140,人口源表!$A:$A,0),MATCH(O$1,人口源表!$1:$1,0))-INDEX(城镇人口!$1:$1048576,MATCH($B140,城镇人口!$B:$B,0),MATCH(O$1,城镇人口!$1:$1,0))</f>
        <v>1944554.3000903605</v>
      </c>
      <c r="P140" s="40">
        <f>INDEX(人口源表!$1:$1048576,MATCH($B140,人口源表!$A:$A,0),MATCH(P$1,人口源表!$1:$1,0))-INDEX(城镇人口!$1:$1048576,MATCH($B140,城镇人口!$B:$B,0),MATCH(P$1,城镇人口!$1:$1,0))</f>
        <v>1887130.006696525</v>
      </c>
      <c r="Q140" s="40">
        <f>INDEX(人口源表!$1:$1048576,MATCH($B140,人口源表!$A:$A,0),MATCH(Q$1,人口源表!$1:$1,0))-INDEX(城镇人口!$1:$1048576,MATCH($B140,城镇人口!$B:$B,0),MATCH(Q$1,城镇人口!$1:$1,0))</f>
        <v>1828157.211487513</v>
      </c>
      <c r="R140" s="40">
        <f>INDEX(人口源表!$1:$1048576,MATCH($B140,人口源表!$A:$A,0),MATCH(R$1,人口源表!$1:$1,0))-INDEX(城镇人口!$1:$1048576,MATCH($B140,城镇人口!$B:$B,0),MATCH(R$1,城镇人口!$1:$1,0))</f>
        <v>1767866.4704955509</v>
      </c>
      <c r="S140" s="40">
        <f>INDEX(人口源表!$1:$1048576,MATCH($B140,人口源表!$A:$A,0),MATCH(S$1,人口源表!$1:$1,0))-INDEX(城镇人口!$1:$1048576,MATCH($B140,城镇人口!$B:$B,0),MATCH(S$1,城镇人口!$1:$1,0))</f>
        <v>1732849.734010878</v>
      </c>
      <c r="T140" s="40">
        <f>INDEX(人口源表!$1:$1048576,MATCH($B140,人口源表!$A:$A,0),MATCH(T$1,人口源表!$1:$1,0))-INDEX(城镇人口!$1:$1048576,MATCH($B140,城镇人口!$B:$B,0),MATCH(T$1,城镇人口!$1:$1,0))</f>
        <v>1697034.4917319445</v>
      </c>
      <c r="U140" s="40">
        <f>INDEX(人口源表!$1:$1048576,MATCH($B140,人口源表!$A:$A,0),MATCH(U$1,人口源表!$1:$1,0))-INDEX(城镇人口!$1:$1048576,MATCH($B140,城镇人口!$B:$B,0),MATCH(U$1,城镇人口!$1:$1,0))</f>
        <v>1660563.5607090387</v>
      </c>
      <c r="V140" s="40">
        <f>INDEX(人口源表!$1:$1048576,MATCH($B140,人口源表!$A:$A,0),MATCH(V$1,人口源表!$1:$1,0))-INDEX(城镇人口!$1:$1048576,MATCH($B140,城镇人口!$B:$B,0),MATCH(V$1,城镇人口!$1:$1,0))</f>
        <v>1623569.4799009105</v>
      </c>
      <c r="W140" s="40">
        <f>INDEX(人口源表!$1:$1048576,MATCH($B140,人口源表!$A:$A,0),MATCH(W$1,人口源表!$1:$1,0))-INDEX(城镇人口!$1:$1048576,MATCH($B140,城镇人口!$B:$B,0),MATCH(W$1,城镇人口!$1:$1,0))</f>
        <v>1586175.4924644455</v>
      </c>
      <c r="X140" s="40">
        <f>INDEX(人口源表!$1:$1048576,MATCH($B140,人口源表!$A:$A,0),MATCH(X$1,人口源表!$1:$1,0))-INDEX(城镇人口!$1:$1048576,MATCH($B140,城镇人口!$B:$B,0),MATCH(X$1,城镇人口!$1:$1,0))</f>
        <v>1548494.417834945</v>
      </c>
      <c r="Y140" s="40">
        <f>INDEX(人口源表!$1:$1048576,MATCH($B140,人口源表!$A:$A,0),MATCH(Y$1,人口源表!$1:$1,0))-INDEX(城镇人口!$1:$1048576,MATCH($B140,城镇人口!$B:$B,0),MATCH(Y$1,城镇人口!$1:$1,0))</f>
        <v>1510630.3480300289</v>
      </c>
      <c r="Z140" s="40">
        <f>INDEX(人口源表!$1:$1048576,MATCH($B140,人口源表!$A:$A,0),MATCH(Z$1,人口源表!$1:$1,0))-INDEX(城镇人口!$1:$1048576,MATCH($B140,城镇人口!$B:$B,0),MATCH(Z$1,城镇人口!$1:$1,0))</f>
        <v>1472678.2338545872</v>
      </c>
      <c r="AA140" s="40">
        <f>INDEX(人口源表!$1:$1048576,MATCH($B140,人口源表!$A:$A,0),MATCH(AA$1,人口源表!$1:$1,0))-INDEX(城镇人口!$1:$1048576,MATCH($B140,城镇人口!$B:$B,0),MATCH(AA$1,城镇人口!$1:$1,0))</f>
        <v>1434724.407950636</v>
      </c>
      <c r="AB140" s="40">
        <f>INDEX(人口源表!$1:$1048576,MATCH($B140,人口源表!$A:$A,0),MATCH(AB$1,人口源表!$1:$1,0))-INDEX(城镇人口!$1:$1048576,MATCH($B140,城镇人口!$B:$B,0),MATCH(AB$1,城镇人口!$1:$1,0))</f>
        <v>1396846.8775076978</v>
      </c>
      <c r="AC140" s="40">
        <f>INDEX(人口源表!$1:$1048576,MATCH($B140,人口源表!$A:$A,0),MATCH(AC$1,人口源表!$1:$1,0))-INDEX(城镇人口!$1:$1048576,MATCH($B140,城镇人口!$B:$B,0),MATCH(AC$1,城镇人口!$1:$1,0))</f>
        <v>1365455.9070708388</v>
      </c>
      <c r="AD140" s="40">
        <f>INDEX(人口源表!$1:$1048576,MATCH($B140,人口源表!$A:$A,0),MATCH(AD$1,人口源表!$1:$1,0))-INDEX(城镇人口!$1:$1048576,MATCH($B140,城镇人口!$B:$B,0),MATCH(AD$1,城镇人口!$1:$1,0))</f>
        <v>1334217.5107916333</v>
      </c>
      <c r="AE140" s="40">
        <f>INDEX(人口源表!$1:$1048576,MATCH($B140,人口源表!$A:$A,0),MATCH(AE$1,人口源表!$1:$1,0))-INDEX(城镇人口!$1:$1048576,MATCH($B140,城镇人口!$B:$B,0),MATCH(AE$1,城镇人口!$1:$1,0))</f>
        <v>1303184.1609554477</v>
      </c>
      <c r="AF140" s="40">
        <f>INDEX(人口源表!$1:$1048576,MATCH($B140,人口源表!$A:$A,0),MATCH(AF$1,人口源表!$1:$1,0))-INDEX(城镇人口!$1:$1048576,MATCH($B140,城镇人口!$B:$B,0),MATCH(AF$1,城镇人口!$1:$1,0))</f>
        <v>1272402.4491081433</v>
      </c>
      <c r="AG140" s="40">
        <f>INDEX(人口源表!$1:$1048576,MATCH($B140,人口源表!$A:$A,0),MATCH(AG$1,人口源表!$1:$1,0))-INDEX(城镇人口!$1:$1048576,MATCH($B140,城镇人口!$B:$B,0),MATCH(AG$1,城镇人口!$1:$1,0))</f>
        <v>1241911.9246534212</v>
      </c>
      <c r="AH140" s="40">
        <f>INDEX(人口源表!$1:$1048576,MATCH($B140,人口源表!$A:$A,0),MATCH(AH$1,人口源表!$1:$1,0))-INDEX(城镇人口!$1:$1048576,MATCH($B140,城镇人口!$B:$B,0),MATCH(AH$1,城镇人口!$1:$1,0))</f>
        <v>1211747.1628618808</v>
      </c>
      <c r="AI140" s="40">
        <f>INDEX(人口源表!$1:$1048576,MATCH($B140,人口源表!$A:$A,0),MATCH(AI$1,人口源表!$1:$1,0))-INDEX(城镇人口!$1:$1048576,MATCH($B140,城镇人口!$B:$B,0),MATCH(AI$1,城镇人口!$1:$1,0))</f>
        <v>1181936.6214446053</v>
      </c>
      <c r="AJ140" s="40">
        <f>INDEX(人口源表!$1:$1048576,MATCH($B140,人口源表!$A:$A,0),MATCH(AJ$1,人口源表!$1:$1,0))-INDEX(城镇人口!$1:$1048576,MATCH($B140,城镇人口!$B:$B,0),MATCH(AJ$1,城镇人口!$1:$1,0))</f>
        <v>1152503.87919378</v>
      </c>
      <c r="AK140" s="40">
        <f>INDEX(人口源表!$1:$1048576,MATCH($B140,人口源表!$A:$A,0),MATCH(AK$1,人口源表!$1:$1,0))-INDEX(城镇人口!$1:$1048576,MATCH($B140,城镇人口!$B:$B,0),MATCH(AK$1,城镇人口!$1:$1,0))</f>
        <v>1123466.9404508928</v>
      </c>
      <c r="AL140" s="40">
        <f>INDEX(人口源表!$1:$1048576,MATCH($B140,人口源表!$A:$A,0),MATCH(AL$1,人口源表!$1:$1,0))-INDEX(城镇人口!$1:$1048576,MATCH($B140,城镇人口!$B:$B,0),MATCH(AL$1,城镇人口!$1:$1,0))</f>
        <v>1094839.2679601619</v>
      </c>
      <c r="AM140" s="40">
        <f>INDEX(人口源表!$1:$1048576,MATCH($B140,人口源表!$A:$A,0),MATCH(AM$1,人口源表!$1:$1,0))-INDEX(城镇人口!$1:$1048576,MATCH($B140,城镇人口!$B:$B,0),MATCH(AM$1,城镇人口!$1:$1,0))</f>
        <v>1066630.0315269865</v>
      </c>
      <c r="AN140" s="40">
        <f>INDEX(人口源表!$1:$1048576,MATCH($B140,人口源表!$A:$A,0),MATCH(AN$1,人口源表!$1:$1,0))-INDEX(城镇人口!$1:$1048576,MATCH($B140,城镇人口!$B:$B,0),MATCH(AN$1,城镇人口!$1:$1,0))</f>
        <v>1038843.6582667567</v>
      </c>
      <c r="AO140" s="40">
        <f>INDEX(人口源表!$1:$1048576,MATCH($B140,人口源表!$A:$A,0),MATCH(AO$1,人口源表!$1:$1,0))-INDEX(城镇人口!$1:$1048576,MATCH($B140,城镇人口!$B:$B,0),MATCH(AO$1,城镇人口!$1:$1,0))</f>
        <v>1011480.8380387435</v>
      </c>
      <c r="AP140" s="40">
        <f>INDEX(人口源表!$1:$1048576,MATCH($B140,人口源表!$A:$A,0),MATCH(AP$1,人口源表!$1:$1,0))-INDEX(城镇人口!$1:$1048576,MATCH($B140,城镇人口!$B:$B,0),MATCH(AP$1,城镇人口!$1:$1,0))</f>
        <v>984538.61215438414</v>
      </c>
      <c r="AQ140" s="40">
        <f>INDEX(人口源表!$1:$1048576,MATCH($B140,人口源表!$A:$A,0),MATCH(AQ$1,人口源表!$1:$1,0))-INDEX(城镇人口!$1:$1048576,MATCH($B140,城镇人口!$B:$B,0),MATCH(AQ$1,城镇人口!$1:$1,0))</f>
        <v>958010.48382650036</v>
      </c>
      <c r="AR140" s="40">
        <f>INDEX(人口源表!$1:$1048576,MATCH($B140,人口源表!$A:$A,0),MATCH(AR$1,人口源表!$1:$1,0))-INDEX(城镇人口!$1:$1048576,MATCH($B140,城镇人口!$B:$B,0),MATCH(AR$1,城镇人口!$1:$1,0))</f>
        <v>931886.87625562213</v>
      </c>
      <c r="AS140" s="40">
        <f>INDEX(人口源表!$1:$1048576,MATCH($B140,人口源表!$A:$A,0),MATCH(AS$1,人口源表!$1:$1,0))-INDEX(城镇人口!$1:$1048576,MATCH($B140,城镇人口!$B:$B,0),MATCH(AS$1,城镇人口!$1:$1,0))</f>
        <v>906155.25582213793</v>
      </c>
      <c r="AT140" s="40">
        <f>INDEX(人口源表!$1:$1048576,MATCH($B140,人口源表!$A:$A,0),MATCH(AT$1,人口源表!$1:$1,0))-INDEX(城镇人口!$1:$1048576,MATCH($B140,城镇人口!$B:$B,0),MATCH(AT$1,城镇人口!$1:$1,0))</f>
        <v>880800.74695183244</v>
      </c>
      <c r="AU140" s="40">
        <f>INDEX(人口源表!$1:$1048576,MATCH($B140,人口源表!$A:$A,0),MATCH(AU$1,人口源表!$1:$1,0))-INDEX(城镇人口!$1:$1048576,MATCH($B140,城镇人口!$B:$B,0),MATCH(AU$1,城镇人口!$1:$1,0))</f>
        <v>855806.09900592268</v>
      </c>
      <c r="AV140" s="40">
        <f>INDEX(人口源表!$1:$1048576,MATCH($B140,人口源表!$A:$A,0),MATCH(AV$1,人口源表!$1:$1,0))-INDEX(城镇人口!$1:$1048576,MATCH($B140,城镇人口!$B:$B,0),MATCH(AV$1,城镇人口!$1:$1,0))</f>
        <v>831151.99478780665</v>
      </c>
    </row>
    <row r="141" spans="1:48" x14ac:dyDescent="0.15">
      <c r="A141" s="4" t="s">
        <v>7</v>
      </c>
      <c r="B141" s="4" t="s">
        <v>16</v>
      </c>
      <c r="C141" s="34">
        <f>VLOOKUP(B141,'[1]2016省城人口总结（根）'!B:C,2,FALSE)/100</f>
        <v>0.59510048092337287</v>
      </c>
      <c r="D141" s="40">
        <f>INDEX(人口源表!$1:$1048576,MATCH($B141,人口源表!$A:$A,0),MATCH(D$1,人口源表!$1:$1,0))-INDEX(城镇人口!$1:$1048576,MATCH($B141,城镇人口!$B:$B,0),MATCH(D$1,城镇人口!$1:$1,0))</f>
        <v>3802912.324894052</v>
      </c>
      <c r="E141" s="40">
        <f>INDEX(人口源表!$1:$1048576,MATCH($B141,人口源表!$A:$A,0),MATCH(E$1,人口源表!$1:$1,0))-INDEX(城镇人口!$1:$1048576,MATCH($B141,城镇人口!$B:$B,0),MATCH(E$1,城镇人口!$1:$1,0))</f>
        <v>3722415.9562859545</v>
      </c>
      <c r="F141" s="40">
        <f>INDEX(人口源表!$1:$1048576,MATCH($B141,人口源表!$A:$A,0),MATCH(F$1,人口源表!$1:$1,0))-INDEX(城镇人口!$1:$1048576,MATCH($B141,城镇人口!$B:$B,0),MATCH(F$1,城镇人口!$1:$1,0))</f>
        <v>3637788.1411076393</v>
      </c>
      <c r="G141" s="40">
        <f>INDEX(人口源表!$1:$1048576,MATCH($B141,人口源表!$A:$A,0),MATCH(G$1,人口源表!$1:$1,0))-INDEX(城镇人口!$1:$1048576,MATCH($B141,城镇人口!$B:$B,0),MATCH(G$1,城镇人口!$1:$1,0))</f>
        <v>3492851.7452470027</v>
      </c>
      <c r="H141" s="40">
        <f>INDEX(人口源表!$1:$1048576,MATCH($B141,人口源表!$A:$A,0),MATCH(H$1,人口源表!$1:$1,0))-INDEX(城镇人口!$1:$1048576,MATCH($B141,城镇人口!$B:$B,0),MATCH(H$1,城镇人口!$1:$1,0))</f>
        <v>3410308.8686230732</v>
      </c>
      <c r="I141" s="40">
        <f>INDEX(人口源表!$1:$1048576,MATCH($B141,人口源表!$A:$A,0),MATCH(I$1,人口源表!$1:$1,0))-INDEX(城镇人口!$1:$1048576,MATCH($B141,城镇人口!$B:$B,0),MATCH(I$1,城镇人口!$1:$1,0))</f>
        <v>3364857.9313560585</v>
      </c>
      <c r="J141" s="40">
        <f>INDEX(人口源表!$1:$1048576,MATCH($B141,人口源表!$A:$A,0),MATCH(J$1,人口源表!$1:$1,0))-INDEX(城镇人口!$1:$1048576,MATCH($B141,城镇人口!$B:$B,0),MATCH(J$1,城镇人口!$1:$1,0))</f>
        <v>3316074.8860225845</v>
      </c>
      <c r="K141" s="40">
        <f>INDEX(人口源表!$1:$1048576,MATCH($B141,人口源表!$A:$A,0),MATCH(K$1,人口源表!$1:$1,0))-INDEX(城镇人口!$1:$1048576,MATCH($B141,城镇人口!$B:$B,0),MATCH(K$1,城镇人口!$1:$1,0))</f>
        <v>3264123.7401863495</v>
      </c>
      <c r="L141" s="40">
        <f>INDEX(人口源表!$1:$1048576,MATCH($B141,人口源表!$A:$A,0),MATCH(L$1,人口源表!$1:$1,0))-INDEX(城镇人口!$1:$1048576,MATCH($B141,城镇人口!$B:$B,0),MATCH(L$1,城镇人口!$1:$1,0))</f>
        <v>3209168.3476296719</v>
      </c>
      <c r="M141" s="40">
        <f>INDEX(人口源表!$1:$1048576,MATCH($B141,人口源表!$A:$A,0),MATCH(M$1,人口源表!$1:$1,0))-INDEX(城镇人口!$1:$1048576,MATCH($B141,城镇人口!$B:$B,0),MATCH(M$1,城镇人口!$1:$1,0))</f>
        <v>3151371.5165564828</v>
      </c>
      <c r="N141" s="40">
        <f>INDEX(人口源表!$1:$1048576,MATCH($B141,人口源表!$A:$A,0),MATCH(N$1,人口源表!$1:$1,0))-INDEX(城镇人口!$1:$1048576,MATCH($B141,城镇人口!$B:$B,0),MATCH(N$1,城镇人口!$1:$1,0))</f>
        <v>3090896.4609906683</v>
      </c>
      <c r="O141" s="40">
        <f>INDEX(人口源表!$1:$1048576,MATCH($B141,人口源表!$A:$A,0),MATCH(O$1,人口源表!$1:$1,0))-INDEX(城镇人口!$1:$1048576,MATCH($B141,城镇人口!$B:$B,0),MATCH(O$1,城镇人口!$1:$1,0))</f>
        <v>3027903.918201983</v>
      </c>
      <c r="P141" s="40">
        <f>INDEX(人口源表!$1:$1048576,MATCH($B141,人口源表!$A:$A,0),MATCH(P$1,人口源表!$1:$1,0))-INDEX(城镇人口!$1:$1048576,MATCH($B141,城镇人口!$B:$B,0),MATCH(P$1,城镇人口!$1:$1,0))</f>
        <v>2962555.1749704918</v>
      </c>
      <c r="Q141" s="40">
        <f>INDEX(人口源表!$1:$1048576,MATCH($B141,人口源表!$A:$A,0),MATCH(Q$1,人口源表!$1:$1,0))-INDEX(城镇人口!$1:$1048576,MATCH($B141,城镇人口!$B:$B,0),MATCH(Q$1,城镇人口!$1:$1,0))</f>
        <v>2895008.907853812</v>
      </c>
      <c r="R141" s="40">
        <f>INDEX(人口源表!$1:$1048576,MATCH($B141,人口源表!$A:$A,0),MATCH(R$1,人口源表!$1:$1,0))-INDEX(城镇人口!$1:$1048576,MATCH($B141,城镇人口!$B:$B,0),MATCH(R$1,城镇人口!$1:$1,0))</f>
        <v>2825422.8385744952</v>
      </c>
      <c r="S141" s="40">
        <f>INDEX(人口源表!$1:$1048576,MATCH($B141,人口源表!$A:$A,0),MATCH(S$1,人口源表!$1:$1,0))-INDEX(城镇人口!$1:$1048576,MATCH($B141,城镇人口!$B:$B,0),MATCH(S$1,城镇人口!$1:$1,0))</f>
        <v>2787376.1358353933</v>
      </c>
      <c r="T141" s="40">
        <f>INDEX(人口源表!$1:$1048576,MATCH($B141,人口源表!$A:$A,0),MATCH(T$1,人口源表!$1:$1,0))-INDEX(城镇人口!$1:$1048576,MATCH($B141,城镇人口!$B:$B,0),MATCH(T$1,城镇人口!$1:$1,0))</f>
        <v>2747957.4719727542</v>
      </c>
      <c r="U141" s="40">
        <f>INDEX(人口源表!$1:$1048576,MATCH($B141,人口源表!$A:$A,0),MATCH(U$1,人口源表!$1:$1,0))-INDEX(城镇人口!$1:$1048576,MATCH($B141,城镇人口!$B:$B,0),MATCH(U$1,城镇人口!$1:$1,0))</f>
        <v>2707273.5604505017</v>
      </c>
      <c r="V141" s="40">
        <f>INDEX(人口源表!$1:$1048576,MATCH($B141,人口源表!$A:$A,0),MATCH(V$1,人口源表!$1:$1,0))-INDEX(城镇人口!$1:$1048576,MATCH($B141,城镇人口!$B:$B,0),MATCH(V$1,城镇人口!$1:$1,0))</f>
        <v>2665430.6651150165</v>
      </c>
      <c r="W141" s="40">
        <f>INDEX(人口源表!$1:$1048576,MATCH($B141,人口源表!$A:$A,0),MATCH(W$1,人口源表!$1:$1,0))-INDEX(城镇人口!$1:$1048576,MATCH($B141,城镇人口!$B:$B,0),MATCH(W$1,城镇人口!$1:$1,0))</f>
        <v>2622533.8842949187</v>
      </c>
      <c r="X141" s="40">
        <f>INDEX(人口源表!$1:$1048576,MATCH($B141,人口源表!$A:$A,0),MATCH(X$1,人口源表!$1:$1,0))-INDEX(城镇人口!$1:$1048576,MATCH($B141,城镇人口!$B:$B,0),MATCH(X$1,城镇人口!$1:$1,0))</f>
        <v>2578686.2005551495</v>
      </c>
      <c r="Y141" s="40">
        <f>INDEX(人口源表!$1:$1048576,MATCH($B141,人口源表!$A:$A,0),MATCH(Y$1,人口源表!$1:$1,0))-INDEX(城镇人口!$1:$1048576,MATCH($B141,城镇人口!$B:$B,0),MATCH(Y$1,城镇人口!$1:$1,0))</f>
        <v>2533990.311625272</v>
      </c>
      <c r="Z141" s="40">
        <f>INDEX(人口源表!$1:$1048576,MATCH($B141,人口源表!$A:$A,0),MATCH(Z$1,人口源表!$1:$1,0))-INDEX(城镇人口!$1:$1048576,MATCH($B141,城镇人口!$B:$B,0),MATCH(Z$1,城镇人口!$1:$1,0))</f>
        <v>2488546.0174958678</v>
      </c>
      <c r="AA141" s="40">
        <f>INDEX(人口源表!$1:$1048576,MATCH($B141,人口源表!$A:$A,0),MATCH(AA$1,人口源表!$1:$1,0))-INDEX(城镇人口!$1:$1048576,MATCH($B141,城镇人口!$B:$B,0),MATCH(AA$1,城镇人口!$1:$1,0))</f>
        <v>2442452.5626741126</v>
      </c>
      <c r="AB141" s="40">
        <f>INDEX(人口源表!$1:$1048576,MATCH($B141,人口源表!$A:$A,0),MATCH(AB$1,人口源表!$1:$1,0))-INDEX(城镇人口!$1:$1048576,MATCH($B141,城镇人口!$B:$B,0),MATCH(AB$1,城镇人口!$1:$1,0))</f>
        <v>2395806.8676398173</v>
      </c>
      <c r="AC141" s="40">
        <f>INDEX(人口源表!$1:$1048576,MATCH($B141,人口源表!$A:$A,0),MATCH(AC$1,人口源表!$1:$1,0))-INDEX(城镇人口!$1:$1048576,MATCH($B141,城镇人口!$B:$B,0),MATCH(AC$1,城镇人口!$1:$1,0))</f>
        <v>2357008.6750056185</v>
      </c>
      <c r="AD141" s="40">
        <f>INDEX(人口源表!$1:$1048576,MATCH($B141,人口源表!$A:$A,0),MATCH(AD$1,人口源表!$1:$1,0))-INDEX(城镇人口!$1:$1048576,MATCH($B141,城镇人口!$B:$B,0),MATCH(AD$1,城镇人口!$1:$1,0))</f>
        <v>2317821.0342964325</v>
      </c>
      <c r="AE141" s="40">
        <f>INDEX(人口源表!$1:$1048576,MATCH($B141,人口源表!$A:$A,0),MATCH(AE$1,人口源表!$1:$1,0))-INDEX(城镇人口!$1:$1048576,MATCH($B141,城镇人口!$B:$B,0),MATCH(AE$1,城镇人口!$1:$1,0))</f>
        <v>2278328.9273201693</v>
      </c>
      <c r="AF141" s="40">
        <f>INDEX(人口源表!$1:$1048576,MATCH($B141,人口源表!$A:$A,0),MATCH(AF$1,人口源表!$1:$1,0))-INDEX(城镇人口!$1:$1048576,MATCH($B141,城镇人口!$B:$B,0),MATCH(AF$1,城镇人口!$1:$1,0))</f>
        <v>2238614.3509243513</v>
      </c>
      <c r="AG141" s="40">
        <f>INDEX(人口源表!$1:$1048576,MATCH($B141,人口源表!$A:$A,0),MATCH(AG$1,人口源表!$1:$1,0))-INDEX(城镇人口!$1:$1048576,MATCH($B141,城镇人口!$B:$B,0),MATCH(AG$1,城镇人口!$1:$1,0))</f>
        <v>2198759.2658454441</v>
      </c>
      <c r="AH141" s="40">
        <f>INDEX(人口源表!$1:$1048576,MATCH($B141,人口源表!$A:$A,0),MATCH(AH$1,人口源表!$1:$1,0))-INDEX(城镇人口!$1:$1048576,MATCH($B141,城镇人口!$B:$B,0),MATCH(AH$1,城镇人口!$1:$1,0))</f>
        <v>2158842.7311716666</v>
      </c>
      <c r="AI141" s="40">
        <f>INDEX(人口源表!$1:$1048576,MATCH($B141,人口源表!$A:$A,0),MATCH(AI$1,人口源表!$1:$1,0))-INDEX(城镇人口!$1:$1048576,MATCH($B141,城镇人口!$B:$B,0),MATCH(AI$1,城镇人口!$1:$1,0))</f>
        <v>2118942.5640037749</v>
      </c>
      <c r="AJ141" s="40">
        <f>INDEX(人口源表!$1:$1048576,MATCH($B141,人口源表!$A:$A,0),MATCH(AJ$1,人口源表!$1:$1,0))-INDEX(城镇人口!$1:$1048576,MATCH($B141,城镇人口!$B:$B,0),MATCH(AJ$1,城镇人口!$1:$1,0))</f>
        <v>2079134.4967725957</v>
      </c>
      <c r="AK141" s="40">
        <f>INDEX(人口源表!$1:$1048576,MATCH($B141,人口源表!$A:$A,0),MATCH(AK$1,人口源表!$1:$1,0))-INDEX(城镇人口!$1:$1048576,MATCH($B141,城镇人口!$B:$B,0),MATCH(AK$1,城镇人口!$1:$1,0))</f>
        <v>2039492.3262040559</v>
      </c>
      <c r="AL141" s="40">
        <f>INDEX(人口源表!$1:$1048576,MATCH($B141,人口源表!$A:$A,0),MATCH(AL$1,人口源表!$1:$1,0))-INDEX(城镇人口!$1:$1048576,MATCH($B141,城镇人口!$B:$B,0),MATCH(AL$1,城镇人口!$1:$1,0))</f>
        <v>2000088.0441174665</v>
      </c>
      <c r="AM141" s="40">
        <f>INDEX(人口源表!$1:$1048576,MATCH($B141,人口源表!$A:$A,0),MATCH(AM$1,人口源表!$1:$1,0))-INDEX(城镇人口!$1:$1048576,MATCH($B141,城镇人口!$B:$B,0),MATCH(AM$1,城镇人口!$1:$1,0))</f>
        <v>1960991.031635779</v>
      </c>
      <c r="AN141" s="40">
        <f>INDEX(人口源表!$1:$1048576,MATCH($B141,人口源表!$A:$A,0),MATCH(AN$1,人口源表!$1:$1,0))-INDEX(城镇人口!$1:$1048576,MATCH($B141,城镇人口!$B:$B,0),MATCH(AN$1,城镇人口!$1:$1,0))</f>
        <v>1922268.6643205425</v>
      </c>
      <c r="AO141" s="40">
        <f>INDEX(人口源表!$1:$1048576,MATCH($B141,人口源表!$A:$A,0),MATCH(AO$1,人口源表!$1:$1,0))-INDEX(城镇人口!$1:$1048576,MATCH($B141,城镇人口!$B:$B,0),MATCH(AO$1,城镇人口!$1:$1,0))</f>
        <v>1883985.745465369</v>
      </c>
      <c r="AP141" s="40">
        <f>INDEX(人口源表!$1:$1048576,MATCH($B141,人口源表!$A:$A,0),MATCH(AP$1,人口源表!$1:$1,0))-INDEX(城镇人口!$1:$1048576,MATCH($B141,城镇人口!$B:$B,0),MATCH(AP$1,城镇人口!$1:$1,0))</f>
        <v>1846204.6356785093</v>
      </c>
      <c r="AQ141" s="40">
        <f>INDEX(人口源表!$1:$1048576,MATCH($B141,人口源表!$A:$A,0),MATCH(AQ$1,人口源表!$1:$1,0))-INDEX(城镇人口!$1:$1048576,MATCH($B141,城镇人口!$B:$B,0),MATCH(AQ$1,城镇人口!$1:$1,0))</f>
        <v>1808985.146068952</v>
      </c>
      <c r="AR141" s="40">
        <f>INDEX(人口源表!$1:$1048576,MATCH($B141,人口源表!$A:$A,0),MATCH(AR$1,人口源表!$1:$1,0))-INDEX(城镇人口!$1:$1048576,MATCH($B141,城镇人口!$B:$B,0),MATCH(AR$1,城镇人口!$1:$1,0))</f>
        <v>1772384.430350435</v>
      </c>
      <c r="AS141" s="40">
        <f>INDEX(人口源表!$1:$1048576,MATCH($B141,人口源表!$A:$A,0),MATCH(AS$1,人口源表!$1:$1,0))-INDEX(城镇人口!$1:$1048576,MATCH($B141,城镇人口!$B:$B,0),MATCH(AS$1,城镇人口!$1:$1,0))</f>
        <v>1736456.6639017276</v>
      </c>
      <c r="AT141" s="40">
        <f>INDEX(人口源表!$1:$1048576,MATCH($B141,人口源表!$A:$A,0),MATCH(AT$1,人口源表!$1:$1,0))-INDEX(城镇人口!$1:$1048576,MATCH($B141,城镇人口!$B:$B,0),MATCH(AT$1,城镇人口!$1:$1,0))</f>
        <v>1701253.1575166807</v>
      </c>
      <c r="AU141" s="40">
        <f>INDEX(人口源表!$1:$1048576,MATCH($B141,人口源表!$A:$A,0),MATCH(AU$1,人口源表!$1:$1,0))-INDEX(城镇人口!$1:$1048576,MATCH($B141,城镇人口!$B:$B,0),MATCH(AU$1,城镇人口!$1:$1,0))</f>
        <v>1666822.4523192933</v>
      </c>
      <c r="AV141" s="40">
        <f>INDEX(人口源表!$1:$1048576,MATCH($B141,人口源表!$A:$A,0),MATCH(AV$1,人口源表!$1:$1,0))-INDEX(城镇人口!$1:$1048576,MATCH($B141,城镇人口!$B:$B,0),MATCH(AV$1,城镇人口!$1:$1,0))</f>
        <v>1633209.5835770182</v>
      </c>
    </row>
    <row r="142" spans="1:48" x14ac:dyDescent="0.15">
      <c r="A142" s="4" t="s">
        <v>7</v>
      </c>
      <c r="B142" s="4" t="s">
        <v>18</v>
      </c>
      <c r="C142" s="34">
        <f>VLOOKUP(B142,'[1]2016省城人口总结（根）'!B:C,2,FALSE)/100</f>
        <v>0.56609928181557012</v>
      </c>
      <c r="D142" s="40">
        <f>INDEX(人口源表!$1:$1048576,MATCH($B142,人口源表!$A:$A,0),MATCH(D$1,人口源表!$1:$1,0))-INDEX(城镇人口!$1:$1048576,MATCH($B142,城镇人口!$B:$B,0),MATCH(D$1,城镇人口!$1:$1,0))</f>
        <v>3663736.3598953001</v>
      </c>
      <c r="E142" s="40">
        <f>INDEX(人口源表!$1:$1048576,MATCH($B142,人口源表!$A:$A,0),MATCH(E$1,人口源表!$1:$1,0))-INDEX(城镇人口!$1:$1048576,MATCH($B142,城镇人口!$B:$B,0),MATCH(E$1,城镇人口!$1:$1,0))</f>
        <v>3598917.303017769</v>
      </c>
      <c r="F142" s="40">
        <f>INDEX(人口源表!$1:$1048576,MATCH($B142,人口源表!$A:$A,0),MATCH(F$1,人口源表!$1:$1,0))-INDEX(城镇人口!$1:$1048576,MATCH($B142,城镇人口!$B:$B,0),MATCH(F$1,城镇人口!$1:$1,0))</f>
        <v>3529804.8787062569</v>
      </c>
      <c r="G142" s="40">
        <f>INDEX(人口源表!$1:$1048576,MATCH($B142,人口源表!$A:$A,0),MATCH(G$1,人口源表!$1:$1,0))-INDEX(城镇人口!$1:$1048576,MATCH($B142,城镇人口!$B:$B,0),MATCH(G$1,城镇人口!$1:$1,0))</f>
        <v>3365539.1616238961</v>
      </c>
      <c r="H142" s="40">
        <f>INDEX(人口源表!$1:$1048576,MATCH($B142,人口源表!$A:$A,0),MATCH(H$1,人口源表!$1:$1,0))-INDEX(城镇人口!$1:$1048576,MATCH($B142,城镇人口!$B:$B,0),MATCH(H$1,城镇人口!$1:$1,0))</f>
        <v>3295853.7893896736</v>
      </c>
      <c r="I142" s="40">
        <f>INDEX(人口源表!$1:$1048576,MATCH($B142,人口源表!$A:$A,0),MATCH(I$1,人口源表!$1:$1,0))-INDEX(城镇人口!$1:$1048576,MATCH($B142,城镇人口!$B:$B,0),MATCH(I$1,城镇人口!$1:$1,0))</f>
        <v>3258487.8467114186</v>
      </c>
      <c r="J142" s="40">
        <f>INDEX(人口源表!$1:$1048576,MATCH($B142,人口源表!$A:$A,0),MATCH(J$1,人口源表!$1:$1,0))-INDEX(城镇人口!$1:$1048576,MATCH($B142,城镇人口!$B:$B,0),MATCH(J$1,城镇人口!$1:$1,0))</f>
        <v>3219050.7544150827</v>
      </c>
      <c r="K142" s="40">
        <f>INDEX(人口源表!$1:$1048576,MATCH($B142,人口源表!$A:$A,0),MATCH(K$1,人口源表!$1:$1,0))-INDEX(城镇人口!$1:$1048576,MATCH($B142,城镇人口!$B:$B,0),MATCH(K$1,城镇人口!$1:$1,0))</f>
        <v>3177555.6382992454</v>
      </c>
      <c r="L142" s="40">
        <f>INDEX(人口源表!$1:$1048576,MATCH($B142,人口源表!$A:$A,0),MATCH(L$1,人口源表!$1:$1,0))-INDEX(城镇人口!$1:$1048576,MATCH($B142,城镇人口!$B:$B,0),MATCH(L$1,城镇人口!$1:$1,0))</f>
        <v>3134023.1123270942</v>
      </c>
      <c r="M142" s="40">
        <f>INDEX(人口源表!$1:$1048576,MATCH($B142,人口源表!$A:$A,0),MATCH(M$1,人口源表!$1:$1,0))-INDEX(城镇人口!$1:$1048576,MATCH($B142,城镇人口!$B:$B,0),MATCH(M$1,城镇人口!$1:$1,0))</f>
        <v>3088480.2423111293</v>
      </c>
      <c r="N142" s="40">
        <f>INDEX(人口源表!$1:$1048576,MATCH($B142,人口源表!$A:$A,0),MATCH(N$1,人口源表!$1:$1,0))-INDEX(城镇人口!$1:$1048576,MATCH($B142,城镇人口!$B:$B,0),MATCH(N$1,城镇人口!$1:$1,0))</f>
        <v>3040961.3615657575</v>
      </c>
      <c r="O142" s="40">
        <f>INDEX(人口源表!$1:$1048576,MATCH($B142,人口源表!$A:$A,0),MATCH(O$1,人口源表!$1:$1,0))-INDEX(城镇人口!$1:$1048576,MATCH($B142,城镇人口!$B:$B,0),MATCH(O$1,城镇人口!$1:$1,0))</f>
        <v>2991506.6582735851</v>
      </c>
      <c r="P142" s="40">
        <f>INDEX(人口源表!$1:$1048576,MATCH($B142,人口源表!$A:$A,0),MATCH(P$1,人口源表!$1:$1,0))-INDEX(城镇人口!$1:$1048576,MATCH($B142,城镇人口!$B:$B,0),MATCH(P$1,城镇人口!$1:$1,0))</f>
        <v>2940162.5892746802</v>
      </c>
      <c r="Q142" s="40">
        <f>INDEX(人口源表!$1:$1048576,MATCH($B142,人口源表!$A:$A,0),MATCH(Q$1,人口源表!$1:$1,0))-INDEX(城镇人口!$1:$1048576,MATCH($B142,城镇人口!$B:$B,0),MATCH(Q$1,城镇人口!$1:$1,0))</f>
        <v>2886980.1804479053</v>
      </c>
      <c r="R142" s="40">
        <f>INDEX(人口源表!$1:$1048576,MATCH($B142,人口源表!$A:$A,0),MATCH(R$1,人口源表!$1:$1,0))-INDEX(城镇人口!$1:$1048576,MATCH($B142,城镇人口!$B:$B,0),MATCH(R$1,城镇人口!$1:$1,0))</f>
        <v>2832017.7783541791</v>
      </c>
      <c r="S142" s="40">
        <f>INDEX(人口源表!$1:$1048576,MATCH($B142,人口源表!$A:$A,0),MATCH(S$1,人口源表!$1:$1,0))-INDEX(城镇人口!$1:$1048576,MATCH($B142,城镇人口!$B:$B,0),MATCH(S$1,城镇人口!$1:$1,0))</f>
        <v>2803958.9014214762</v>
      </c>
      <c r="T142" s="40">
        <f>INDEX(人口源表!$1:$1048576,MATCH($B142,人口源表!$A:$A,0),MATCH(T$1,人口源表!$1:$1,0))-INDEX(城镇人口!$1:$1048576,MATCH($B142,城镇人口!$B:$B,0),MATCH(T$1,城镇人口!$1:$1,0))</f>
        <v>2774666.8199417684</v>
      </c>
      <c r="U142" s="40">
        <f>INDEX(人口源表!$1:$1048576,MATCH($B142,人口源表!$A:$A,0),MATCH(U$1,人口源表!$1:$1,0))-INDEX(城镇人口!$1:$1048576,MATCH($B142,城镇人口!$B:$B,0),MATCH(U$1,城镇人口!$1:$1,0))</f>
        <v>2744184.0706588384</v>
      </c>
      <c r="V142" s="40">
        <f>INDEX(人口源表!$1:$1048576,MATCH($B142,人口源表!$A:$A,0),MATCH(V$1,人口源表!$1:$1,0))-INDEX(城镇人口!$1:$1048576,MATCH($B142,城镇人口!$B:$B,0),MATCH(V$1,城镇人口!$1:$1,0))</f>
        <v>2712555.6561757708</v>
      </c>
      <c r="W142" s="40">
        <f>INDEX(人口源表!$1:$1048576,MATCH($B142,人口源表!$A:$A,0),MATCH(W$1,人口源表!$1:$1,0))-INDEX(城镇人口!$1:$1048576,MATCH($B142,城镇人口!$B:$B,0),MATCH(W$1,城镇人口!$1:$1,0))</f>
        <v>2679831.1050761128</v>
      </c>
      <c r="X142" s="40">
        <f>INDEX(人口源表!$1:$1048576,MATCH($B142,人口源表!$A:$A,0),MATCH(X$1,人口源表!$1:$1,0))-INDEX(城镇人口!$1:$1048576,MATCH($B142,城镇人口!$B:$B,0),MATCH(X$1,城镇人口!$1:$1,0))</f>
        <v>2646062.3468123022</v>
      </c>
      <c r="Y142" s="40">
        <f>INDEX(人口源表!$1:$1048576,MATCH($B142,人口源表!$A:$A,0),MATCH(Y$1,人口源表!$1:$1,0))-INDEX(城镇人口!$1:$1048576,MATCH($B142,城镇人口!$B:$B,0),MATCH(Y$1,城镇人口!$1:$1,0))</f>
        <v>2611304.4720633039</v>
      </c>
      <c r="Z142" s="40">
        <f>INDEX(人口源表!$1:$1048576,MATCH($B142,人口源表!$A:$A,0),MATCH(Z$1,人口源表!$1:$1,0))-INDEX(城镇人口!$1:$1048576,MATCH($B142,城镇人口!$B:$B,0),MATCH(Z$1,城镇人口!$1:$1,0))</f>
        <v>2575614.9093910269</v>
      </c>
      <c r="AA142" s="40">
        <f>INDEX(人口源表!$1:$1048576,MATCH($B142,人口源表!$A:$A,0),MATCH(AA$1,人口源表!$1:$1,0))-INDEX(城镇人口!$1:$1048576,MATCH($B142,城镇人口!$B:$B,0),MATCH(AA$1,城镇人口!$1:$1,0))</f>
        <v>2539053.8417077037</v>
      </c>
      <c r="AB142" s="40">
        <f>INDEX(人口源表!$1:$1048576,MATCH($B142,人口源表!$A:$A,0),MATCH(AB$1,人口源表!$1:$1,0))-INDEX(城镇人口!$1:$1048576,MATCH($B142,城镇人口!$B:$B,0),MATCH(AB$1,城镇人口!$1:$1,0))</f>
        <v>2501683.9844192145</v>
      </c>
      <c r="AC142" s="40">
        <f>INDEX(人口源表!$1:$1048576,MATCH($B142,人口源表!$A:$A,0),MATCH(AC$1,人口源表!$1:$1,0))-INDEX(城镇人口!$1:$1048576,MATCH($B142,城镇人口!$B:$B,0),MATCH(AC$1,城镇人口!$1:$1,0))</f>
        <v>2470833.2085103141</v>
      </c>
      <c r="AD142" s="40">
        <f>INDEX(人口源表!$1:$1048576,MATCH($B142,人口源表!$A:$A,0),MATCH(AD$1,人口源表!$1:$1,0))-INDEX(城镇人口!$1:$1048576,MATCH($B142,城镇人口!$B:$B,0),MATCH(AD$1,城镇人口!$1:$1,0))</f>
        <v>2439313.4151454521</v>
      </c>
      <c r="AE142" s="40">
        <f>INDEX(人口源表!$1:$1048576,MATCH($B142,人口源表!$A:$A,0),MATCH(AE$1,人口源表!$1:$1,0))-INDEX(城镇人口!$1:$1048576,MATCH($B142,城镇人口!$B:$B,0),MATCH(AE$1,城镇人口!$1:$1,0))</f>
        <v>2407186.1882568216</v>
      </c>
      <c r="AF142" s="40">
        <f>INDEX(人口源表!$1:$1048576,MATCH($B142,人口源表!$A:$A,0),MATCH(AF$1,人口源表!$1:$1,0))-INDEX(城镇人口!$1:$1048576,MATCH($B142,城镇人口!$B:$B,0),MATCH(AF$1,城镇人口!$1:$1,0))</f>
        <v>2374514.6173104756</v>
      </c>
      <c r="AG142" s="40">
        <f>INDEX(人口源表!$1:$1048576,MATCH($B142,人口源表!$A:$A,0),MATCH(AG$1,人口源表!$1:$1,0))-INDEX(城镇人口!$1:$1048576,MATCH($B142,城镇人口!$B:$B,0),MATCH(AG$1,城镇人口!$1:$1,0))</f>
        <v>2341363.7163738525</v>
      </c>
      <c r="AH142" s="40">
        <f>INDEX(人口源表!$1:$1048576,MATCH($B142,人口源表!$A:$A,0),MATCH(AH$1,人口源表!$1:$1,0))-INDEX(城镇人口!$1:$1048576,MATCH($B142,城镇人口!$B:$B,0),MATCH(AH$1,城镇人口!$1:$1,0))</f>
        <v>2307799.6861235611</v>
      </c>
      <c r="AI142" s="40">
        <f>INDEX(人口源表!$1:$1048576,MATCH($B142,人口源表!$A:$A,0),MATCH(AI$1,人口源表!$1:$1,0))-INDEX(城镇人口!$1:$1048576,MATCH($B142,城镇人口!$B:$B,0),MATCH(AI$1,城镇人口!$1:$1,0))</f>
        <v>2273890.8747059181</v>
      </c>
      <c r="AJ142" s="40">
        <f>INDEX(人口源表!$1:$1048576,MATCH($B142,人口源表!$A:$A,0),MATCH(AJ$1,人口源表!$1:$1,0))-INDEX(城镇人口!$1:$1048576,MATCH($B142,城镇人口!$B:$B,0),MATCH(AJ$1,城镇人口!$1:$1,0))</f>
        <v>2239705.6430894146</v>
      </c>
      <c r="AK142" s="40">
        <f>INDEX(人口源表!$1:$1048576,MATCH($B142,人口源表!$A:$A,0),MATCH(AK$1,人口源表!$1:$1,0))-INDEX(城镇人口!$1:$1048576,MATCH($B142,城镇人口!$B:$B,0),MATCH(AK$1,城镇人口!$1:$1,0))</f>
        <v>2205314.4317133641</v>
      </c>
      <c r="AL142" s="40">
        <f>INDEX(人口源表!$1:$1048576,MATCH($B142,人口源表!$A:$A,0),MATCH(AL$1,人口源表!$1:$1,0))-INDEX(城镇人口!$1:$1048576,MATCH($B142,城镇人口!$B:$B,0),MATCH(AL$1,城镇人口!$1:$1,0))</f>
        <v>2170787.9164303495</v>
      </c>
      <c r="AM142" s="40">
        <f>INDEX(人口源表!$1:$1048576,MATCH($B142,人口源表!$A:$A,0),MATCH(AM$1,人口源表!$1:$1,0))-INDEX(城镇人口!$1:$1048576,MATCH($B142,城镇人口!$B:$B,0),MATCH(AM$1,城镇人口!$1:$1,0))</f>
        <v>2136197.6649162034</v>
      </c>
      <c r="AN142" s="40">
        <f>INDEX(人口源表!$1:$1048576,MATCH($B142,人口源表!$A:$A,0),MATCH(AN$1,人口源表!$1:$1,0))-INDEX(城镇人口!$1:$1048576,MATCH($B142,城镇人口!$B:$B,0),MATCH(AN$1,城镇人口!$1:$1,0))</f>
        <v>2101615.4201316275</v>
      </c>
      <c r="AO142" s="40">
        <f>INDEX(人口源表!$1:$1048576,MATCH($B142,人口源表!$A:$A,0),MATCH(AO$1,人口源表!$1:$1,0))-INDEX(城镇人口!$1:$1048576,MATCH($B142,城镇人口!$B:$B,0),MATCH(AO$1,城镇人口!$1:$1,0))</f>
        <v>2067113.722806301</v>
      </c>
      <c r="AP142" s="40">
        <f>INDEX(人口源表!$1:$1048576,MATCH($B142,人口源表!$A:$A,0),MATCH(AP$1,人口源表!$1:$1,0))-INDEX(城镇人口!$1:$1048576,MATCH($B142,城镇人口!$B:$B,0),MATCH(AP$1,城镇人口!$1:$1,0))</f>
        <v>2032764.6706569437</v>
      </c>
      <c r="AQ142" s="40">
        <f>INDEX(人口源表!$1:$1048576,MATCH($B142,人口源表!$A:$A,0),MATCH(AQ$1,人口源表!$1:$1,0))-INDEX(城镇人口!$1:$1048576,MATCH($B142,城镇人口!$B:$B,0),MATCH(AQ$1,城镇人口!$1:$1,0))</f>
        <v>1998640.7902627261</v>
      </c>
      <c r="AR142" s="40">
        <f>INDEX(人口源表!$1:$1048576,MATCH($B142,人口源表!$A:$A,0),MATCH(AR$1,人口源表!$1:$1,0))-INDEX(城镇人口!$1:$1048576,MATCH($B142,城镇人口!$B:$B,0),MATCH(AR$1,城镇人口!$1:$1,0))</f>
        <v>1964814.3209613897</v>
      </c>
      <c r="AS142" s="40">
        <f>INDEX(人口源表!$1:$1048576,MATCH($B142,人口源表!$A:$A,0),MATCH(AS$1,人口源表!$1:$1,0))-INDEX(城镇人口!$1:$1048576,MATCH($B142,城镇人口!$B:$B,0),MATCH(AS$1,城镇人口!$1:$1,0))</f>
        <v>1931356.5302643143</v>
      </c>
      <c r="AT142" s="40">
        <f>INDEX(人口源表!$1:$1048576,MATCH($B142,人口源表!$A:$A,0),MATCH(AT$1,人口源表!$1:$1,0))-INDEX(城镇人口!$1:$1048576,MATCH($B142,城镇人口!$B:$B,0),MATCH(AT$1,城镇人口!$1:$1,0))</f>
        <v>1898338.5463999631</v>
      </c>
      <c r="AU142" s="40">
        <f>INDEX(人口源表!$1:$1048576,MATCH($B142,人口源表!$A:$A,0),MATCH(AU$1,人口源表!$1:$1,0))-INDEX(城镇人口!$1:$1048576,MATCH($B142,城镇人口!$B:$B,0),MATCH(AU$1,城镇人口!$1:$1,0))</f>
        <v>1865830.897634591</v>
      </c>
      <c r="AV142" s="40">
        <f>INDEX(人口源表!$1:$1048576,MATCH($B142,人口源表!$A:$A,0),MATCH(AV$1,人口源表!$1:$1,0))-INDEX(城镇人口!$1:$1048576,MATCH($B142,城镇人口!$B:$B,0),MATCH(AV$1,城镇人口!$1:$1,0))</f>
        <v>1833902.5826635649</v>
      </c>
    </row>
    <row r="143" spans="1:48" x14ac:dyDescent="0.15">
      <c r="A143" s="4" t="s">
        <v>7</v>
      </c>
      <c r="B143" s="4" t="s">
        <v>19</v>
      </c>
      <c r="C143" s="34">
        <f>VLOOKUP(B143,'[1]2016省城人口总结（根）'!B:C,2,FALSE)/100</f>
        <v>0.60419140738638377</v>
      </c>
      <c r="D143" s="40">
        <f>INDEX(人口源表!$1:$1048576,MATCH($B143,人口源表!$A:$A,0),MATCH(D$1,人口源表!$1:$1,0))-INDEX(城镇人口!$1:$1048576,MATCH($B143,城镇人口!$B:$B,0),MATCH(D$1,城镇人口!$1:$1,0))</f>
        <v>2266541.4869580045</v>
      </c>
      <c r="E143" s="40">
        <f>INDEX(人口源表!$1:$1048576,MATCH($B143,人口源表!$A:$A,0),MATCH(E$1,人口源表!$1:$1,0))-INDEX(城镇人口!$1:$1048576,MATCH($B143,城镇人口!$B:$B,0),MATCH(E$1,城镇人口!$1:$1,0))</f>
        <v>2216739.7915692637</v>
      </c>
      <c r="F143" s="40">
        <f>INDEX(人口源表!$1:$1048576,MATCH($B143,人口源表!$A:$A,0),MATCH(F$1,人口源表!$1:$1,0))-INDEX(城镇人口!$1:$1048576,MATCH($B143,城镇人口!$B:$B,0),MATCH(F$1,城镇人口!$1:$1,0))</f>
        <v>2163968.8477139249</v>
      </c>
      <c r="G143" s="40">
        <f>INDEX(人口源表!$1:$1048576,MATCH($B143,人口源表!$A:$A,0),MATCH(G$1,人口源表!$1:$1,0))-INDEX(城镇人口!$1:$1048576,MATCH($B143,城镇人口!$B:$B,0),MATCH(G$1,城镇人口!$1:$1,0))</f>
        <v>1986542.5123651279</v>
      </c>
      <c r="H143" s="40">
        <f>INDEX(人口源表!$1:$1048576,MATCH($B143,人口源表!$A:$A,0),MATCH(H$1,人口源表!$1:$1,0))-INDEX(城镇人口!$1:$1048576,MATCH($B143,城镇人口!$B:$B,0),MATCH(H$1,城镇人口!$1:$1,0))</f>
        <v>1934951.4154892848</v>
      </c>
      <c r="I143" s="40">
        <f>INDEX(人口源表!$1:$1048576,MATCH($B143,人口源表!$A:$A,0),MATCH(I$1,人口源表!$1:$1,0))-INDEX(城镇人口!$1:$1048576,MATCH($B143,城镇人口!$B:$B,0),MATCH(I$1,城镇人口!$1:$1,0))</f>
        <v>1905573.9694562727</v>
      </c>
      <c r="J143" s="40">
        <f>INDEX(人口源表!$1:$1048576,MATCH($B143,人口源表!$A:$A,0),MATCH(J$1,人口源表!$1:$1,0))-INDEX(城镇人口!$1:$1048576,MATCH($B143,城镇人口!$B:$B,0),MATCH(J$1,城镇人口!$1:$1,0))</f>
        <v>1874458.7409973736</v>
      </c>
      <c r="K143" s="40">
        <f>INDEX(人口源表!$1:$1048576,MATCH($B143,人口源表!$A:$A,0),MATCH(K$1,人口源表!$1:$1,0))-INDEX(城镇人口!$1:$1048576,MATCH($B143,城镇人口!$B:$B,0),MATCH(K$1,城镇人口!$1:$1,0))</f>
        <v>1841705.5264208089</v>
      </c>
      <c r="L143" s="40">
        <f>INDEX(人口源表!$1:$1048576,MATCH($B143,人口源表!$A:$A,0),MATCH(L$1,人口源表!$1:$1,0))-INDEX(城镇人口!$1:$1048576,MATCH($B143,城镇人口!$B:$B,0),MATCH(L$1,城镇人口!$1:$1,0))</f>
        <v>1807410.9346528975</v>
      </c>
      <c r="M143" s="40">
        <f>INDEX(人口源表!$1:$1048576,MATCH($B143,人口源表!$A:$A,0),MATCH(M$1,人口源表!$1:$1,0))-INDEX(城镇人口!$1:$1048576,MATCH($B143,城镇人口!$B:$B,0),MATCH(M$1,城镇人口!$1:$1,0))</f>
        <v>1771669.7473408841</v>
      </c>
      <c r="N143" s="40">
        <f>INDEX(人口源表!$1:$1048576,MATCH($B143,人口源表!$A:$A,0),MATCH(N$1,人口源表!$1:$1,0))-INDEX(城镇人口!$1:$1048576,MATCH($B143,城镇人口!$B:$B,0),MATCH(N$1,城镇人口!$1:$1,0))</f>
        <v>1734574.8632301139</v>
      </c>
      <c r="O143" s="40">
        <f>INDEX(人口源表!$1:$1048576,MATCH($B143,人口源表!$A:$A,0),MATCH(O$1,人口源表!$1:$1,0))-INDEX(城镇人口!$1:$1048576,MATCH($B143,城镇人口!$B:$B,0),MATCH(O$1,城镇人口!$1:$1,0))</f>
        <v>1696217.2413266711</v>
      </c>
      <c r="P143" s="40">
        <f>INDEX(人口源表!$1:$1048576,MATCH($B143,人口源表!$A:$A,0),MATCH(P$1,人口源表!$1:$1,0))-INDEX(城镇人口!$1:$1048576,MATCH($B143,城镇人口!$B:$B,0),MATCH(P$1,城镇人口!$1:$1,0))</f>
        <v>1656685.2426681789</v>
      </c>
      <c r="Q143" s="40">
        <f>INDEX(人口源表!$1:$1048576,MATCH($B143,人口源表!$A:$A,0),MATCH(Q$1,人口源表!$1:$1,0))-INDEX(城镇人口!$1:$1048576,MATCH($B143,城镇人口!$B:$B,0),MATCH(Q$1,城镇人口!$1:$1,0))</f>
        <v>1616064.9340603719</v>
      </c>
      <c r="R143" s="40">
        <f>INDEX(人口源表!$1:$1048576,MATCH($B143,人口源表!$A:$A,0),MATCH(R$1,人口源表!$1:$1,0))-INDEX(城镇人口!$1:$1048576,MATCH($B143,城镇人口!$B:$B,0),MATCH(R$1,城镇人口!$1:$1,0))</f>
        <v>1574440.9222333715</v>
      </c>
      <c r="S143" s="40">
        <f>INDEX(人口源表!$1:$1048576,MATCH($B143,人口源表!$A:$A,0),MATCH(S$1,人口源表!$1:$1,0))-INDEX(城镇人口!$1:$1048576,MATCH($B143,城镇人口!$B:$B,0),MATCH(S$1,城镇人口!$1:$1,0))</f>
        <v>1551505.4479709305</v>
      </c>
      <c r="T143" s="40">
        <f>INDEX(人口源表!$1:$1048576,MATCH($B143,人口源表!$A:$A,0),MATCH(T$1,人口源表!$1:$1,0))-INDEX(城镇人口!$1:$1048576,MATCH($B143,城镇人口!$B:$B,0),MATCH(T$1,城镇人口!$1:$1,0))</f>
        <v>1527921.579554833</v>
      </c>
      <c r="U143" s="40">
        <f>INDEX(人口源表!$1:$1048576,MATCH($B143,人口源表!$A:$A,0),MATCH(U$1,人口源表!$1:$1,0))-INDEX(城镇人口!$1:$1048576,MATCH($B143,城镇人口!$B:$B,0),MATCH(U$1,城镇人口!$1:$1,0))</f>
        <v>1503744.3050597068</v>
      </c>
      <c r="V143" s="40">
        <f>INDEX(人口源表!$1:$1048576,MATCH($B143,人口源表!$A:$A,0),MATCH(V$1,人口源表!$1:$1,0))-INDEX(城镇人口!$1:$1048576,MATCH($B143,城镇人口!$B:$B,0),MATCH(V$1,城镇人口!$1:$1,0))</f>
        <v>1479026.9939603535</v>
      </c>
      <c r="W143" s="40">
        <f>INDEX(人口源表!$1:$1048576,MATCH($B143,人口源表!$A:$A,0),MATCH(W$1,人口源表!$1:$1,0))-INDEX(城镇人口!$1:$1048576,MATCH($B143,城镇人口!$B:$B,0),MATCH(W$1,城镇人口!$1:$1,0))</f>
        <v>1453821.3974722968</v>
      </c>
      <c r="X143" s="40">
        <f>INDEX(人口源表!$1:$1048576,MATCH($B143,人口源表!$A:$A,0),MATCH(X$1,人口源表!$1:$1,0))-INDEX(城镇人口!$1:$1048576,MATCH($B143,城镇人口!$B:$B,0),MATCH(X$1,城镇人口!$1:$1,0))</f>
        <v>1428177.9133013678</v>
      </c>
      <c r="Y143" s="40">
        <f>INDEX(人口源表!$1:$1048576,MATCH($B143,人口源表!$A:$A,0),MATCH(Y$1,人口源表!$1:$1,0))-INDEX(城镇人口!$1:$1048576,MATCH($B143,城镇人口!$B:$B,0),MATCH(Y$1,城镇人口!$1:$1,0))</f>
        <v>1402145.5677723759</v>
      </c>
      <c r="Z143" s="40">
        <f>INDEX(人口源表!$1:$1048576,MATCH($B143,人口源表!$A:$A,0),MATCH(Z$1,人口源表!$1:$1,0))-INDEX(城镇人口!$1:$1048576,MATCH($B143,城镇人口!$B:$B,0),MATCH(Z$1,城镇人口!$1:$1,0))</f>
        <v>1375771.2269407189</v>
      </c>
      <c r="AA143" s="40">
        <f>INDEX(人口源表!$1:$1048576,MATCH($B143,人口源表!$A:$A,0),MATCH(AA$1,人口源表!$1:$1,0))-INDEX(城镇人口!$1:$1048576,MATCH($B143,城镇人口!$B:$B,0),MATCH(AA$1,城镇人口!$1:$1,0))</f>
        <v>1349100.9002279378</v>
      </c>
      <c r="AB143" s="40">
        <f>INDEX(人口源表!$1:$1048576,MATCH($B143,人口源表!$A:$A,0),MATCH(AB$1,人口源表!$1:$1,0))-INDEX(城镇人口!$1:$1048576,MATCH($B143,城镇人口!$B:$B,0),MATCH(AB$1,城镇人口!$1:$1,0))</f>
        <v>1322178.9367276235</v>
      </c>
      <c r="AC143" s="40">
        <f>INDEX(人口源表!$1:$1048576,MATCH($B143,人口源表!$A:$A,0),MATCH(AC$1,人口源表!$1:$1,0))-INDEX(城镇人口!$1:$1048576,MATCH($B143,城镇人口!$B:$B,0),MATCH(AC$1,城镇人口!$1:$1,0))</f>
        <v>1299911.469282615</v>
      </c>
      <c r="AD143" s="40">
        <f>INDEX(人口源表!$1:$1048576,MATCH($B143,人口源表!$A:$A,0),MATCH(AD$1,人口源表!$1:$1,0))-INDEX(城镇人口!$1:$1048576,MATCH($B143,城镇人口!$B:$B,0),MATCH(AD$1,城镇人口!$1:$1,0))</f>
        <v>1277461.8660763777</v>
      </c>
      <c r="AE143" s="40">
        <f>INDEX(人口源表!$1:$1048576,MATCH($B143,人口源表!$A:$A,0),MATCH(AE$1,人口源表!$1:$1,0))-INDEX(城镇人口!$1:$1048576,MATCH($B143,城镇人口!$B:$B,0),MATCH(AE$1,城镇人口!$1:$1,0))</f>
        <v>1254865.721001002</v>
      </c>
      <c r="AF143" s="40">
        <f>INDEX(人口源表!$1:$1048576,MATCH($B143,人口源表!$A:$A,0),MATCH(AF$1,人口源表!$1:$1,0))-INDEX(城镇人口!$1:$1048576,MATCH($B143,城镇人口!$B:$B,0),MATCH(AF$1,城镇人口!$1:$1,0))</f>
        <v>1232158.018082838</v>
      </c>
      <c r="AG143" s="40">
        <f>INDEX(人口源表!$1:$1048576,MATCH($B143,人口源表!$A:$A,0),MATCH(AG$1,人口源表!$1:$1,0))-INDEX(城镇人口!$1:$1048576,MATCH($B143,城镇人口!$B:$B,0),MATCH(AG$1,城镇人口!$1:$1,0))</f>
        <v>1209372.1512972536</v>
      </c>
      <c r="AH143" s="40">
        <f>INDEX(人口源表!$1:$1048576,MATCH($B143,人口源表!$A:$A,0),MATCH(AH$1,人口源表!$1:$1,0))-INDEX(城镇人口!$1:$1048576,MATCH($B143,城镇人口!$B:$B,0),MATCH(AH$1,城镇人口!$1:$1,0))</f>
        <v>1186540.6396781234</v>
      </c>
      <c r="AI143" s="40">
        <f>INDEX(人口源表!$1:$1048576,MATCH($B143,人口源表!$A:$A,0),MATCH(AI$1,人口源表!$1:$1,0))-INDEX(城镇人口!$1:$1048576,MATCH($B143,城镇人口!$B:$B,0),MATCH(AI$1,城镇人口!$1:$1,0))</f>
        <v>1163693.9548717751</v>
      </c>
      <c r="AJ143" s="40">
        <f>INDEX(人口源表!$1:$1048576,MATCH($B143,人口源表!$A:$A,0),MATCH(AJ$1,人口源表!$1:$1,0))-INDEX(城镇人口!$1:$1048576,MATCH($B143,城镇人口!$B:$B,0),MATCH(AJ$1,城镇人口!$1:$1,0))</f>
        <v>1140862.1542938952</v>
      </c>
      <c r="AK143" s="40">
        <f>INDEX(人口源表!$1:$1048576,MATCH($B143,人口源表!$A:$A,0),MATCH(AK$1,人口源表!$1:$1,0))-INDEX(城镇人口!$1:$1048576,MATCH($B143,城镇人口!$B:$B,0),MATCH(AK$1,城镇人口!$1:$1,0))</f>
        <v>1118073.7086846083</v>
      </c>
      <c r="AL143" s="40">
        <f>INDEX(人口源表!$1:$1048576,MATCH($B143,人口源表!$A:$A,0),MATCH(AL$1,人口源表!$1:$1,0))-INDEX(城镇人口!$1:$1048576,MATCH($B143,城镇人口!$B:$B,0),MATCH(AL$1,城镇人口!$1:$1,0))</f>
        <v>1095355.9619040433</v>
      </c>
      <c r="AM143" s="40">
        <f>INDEX(人口源表!$1:$1048576,MATCH($B143,人口源表!$A:$A,0),MATCH(AM$1,人口源表!$1:$1,0))-INDEX(城镇人口!$1:$1048576,MATCH($B143,城镇人口!$B:$B,0),MATCH(AM$1,城镇人口!$1:$1,0))</f>
        <v>1072734.4668353735</v>
      </c>
      <c r="AN143" s="40">
        <f>INDEX(人口源表!$1:$1048576,MATCH($B143,人口源表!$A:$A,0),MATCH(AN$1,人口源表!$1:$1,0))-INDEX(城镇人口!$1:$1048576,MATCH($B143,城镇人口!$B:$B,0),MATCH(AN$1,城镇人口!$1:$1,0))</f>
        <v>1050234.0929118972</v>
      </c>
      <c r="AO143" s="40">
        <f>INDEX(人口源表!$1:$1048576,MATCH($B143,人口源表!$A:$A,0),MATCH(AO$1,人口源表!$1:$1,0))-INDEX(城镇人口!$1:$1048576,MATCH($B143,城镇人口!$B:$B,0),MATCH(AO$1,城镇人口!$1:$1,0))</f>
        <v>1027878.35031523</v>
      </c>
      <c r="AP143" s="40">
        <f>INDEX(人口源表!$1:$1048576,MATCH($B143,人口源表!$A:$A,0),MATCH(AP$1,人口源表!$1:$1,0))-INDEX(城镇人口!$1:$1048576,MATCH($B143,城镇人口!$B:$B,0),MATCH(AP$1,城镇人口!$1:$1,0))</f>
        <v>1005689.3939319234</v>
      </c>
      <c r="AQ143" s="40">
        <f>INDEX(人口源表!$1:$1048576,MATCH($B143,人口源表!$A:$A,0),MATCH(AQ$1,人口源表!$1:$1,0))-INDEX(城镇人口!$1:$1048576,MATCH($B143,城镇人口!$B:$B,0),MATCH(AQ$1,城镇人口!$1:$1,0))</f>
        <v>983688.02739563212</v>
      </c>
      <c r="AR143" s="40">
        <f>INDEX(人口源表!$1:$1048576,MATCH($B143,人口源表!$A:$A,0),MATCH(AR$1,人口源表!$1:$1,0))-INDEX(城镇人口!$1:$1048576,MATCH($B143,城镇人口!$B:$B,0),MATCH(AR$1,城镇人口!$1:$1,0))</f>
        <v>961893.91013516486</v>
      </c>
      <c r="AS143" s="40">
        <f>INDEX(人口源表!$1:$1048576,MATCH($B143,人口源表!$A:$A,0),MATCH(AS$1,人口源表!$1:$1,0))-INDEX(城镇人口!$1:$1048576,MATCH($B143,城镇人口!$B:$B,0),MATCH(AS$1,城镇人口!$1:$1,0))</f>
        <v>940325.34665045422</v>
      </c>
      <c r="AT143" s="40">
        <f>INDEX(人口源表!$1:$1048576,MATCH($B143,人口源表!$A:$A,0),MATCH(AT$1,人口源表!$1:$1,0))-INDEX(城镇人口!$1:$1048576,MATCH($B143,城镇人口!$B:$B,0),MATCH(AT$1,城镇人口!$1:$1,0))</f>
        <v>918999.4876014404</v>
      </c>
      <c r="AU143" s="40">
        <f>INDEX(人口源表!$1:$1048576,MATCH($B143,人口源表!$A:$A,0),MATCH(AU$1,人口源表!$1:$1,0))-INDEX(城镇人口!$1:$1048576,MATCH($B143,城镇人口!$B:$B,0),MATCH(AU$1,城镇人口!$1:$1,0))</f>
        <v>897931.93120849738</v>
      </c>
      <c r="AV143" s="40">
        <f>INDEX(人口源表!$1:$1048576,MATCH($B143,人口源表!$A:$A,0),MATCH(AV$1,人口源表!$1:$1,0))-INDEX(城镇人口!$1:$1048576,MATCH($B143,城镇人口!$B:$B,0),MATCH(AV$1,城镇人口!$1:$1,0))</f>
        <v>877137.50602618745</v>
      </c>
    </row>
    <row r="144" spans="1:48" x14ac:dyDescent="0.15">
      <c r="A144" s="4" t="s">
        <v>7</v>
      </c>
      <c r="B144" s="4" t="s">
        <v>12</v>
      </c>
      <c r="C144" s="34">
        <f>VLOOKUP(B144,'[1]2016省城人口总结（根）'!B:C,2,FALSE)/100</f>
        <v>0.66358403859113968</v>
      </c>
      <c r="D144" s="40">
        <f>INDEX(人口源表!$1:$1048576,MATCH($B144,人口源表!$A:$A,0),MATCH(D$1,人口源表!$1:$1,0))-INDEX(城镇人口!$1:$1048576,MATCH($B144,城镇人口!$B:$B,0),MATCH(D$1,城镇人口!$1:$1,0))</f>
        <v>967678.55912734661</v>
      </c>
      <c r="E144" s="40">
        <f>INDEX(人口源表!$1:$1048576,MATCH($B144,人口源表!$A:$A,0),MATCH(E$1,人口源表!$1:$1,0))-INDEX(城镇人口!$1:$1048576,MATCH($B144,城镇人口!$B:$B,0),MATCH(E$1,城镇人口!$1:$1,0))</f>
        <v>938377.33259484335</v>
      </c>
      <c r="F144" s="40">
        <f>INDEX(人口源表!$1:$1048576,MATCH($B144,人口源表!$A:$A,0),MATCH(F$1,人口源表!$1:$1,0))-INDEX(城镇人口!$1:$1048576,MATCH($B144,城镇人口!$B:$B,0),MATCH(F$1,城镇人口!$1:$1,0))</f>
        <v>907862.47570214025</v>
      </c>
      <c r="G144" s="40">
        <f>INDEX(人口源表!$1:$1048576,MATCH($B144,人口源表!$A:$A,0),MATCH(G$1,人口源表!$1:$1,0))-INDEX(城镇人口!$1:$1048576,MATCH($B144,城镇人口!$B:$B,0),MATCH(G$1,城镇人口!$1:$1,0))</f>
        <v>872328.26380586741</v>
      </c>
      <c r="H144" s="40">
        <f>INDEX(人口源表!$1:$1048576,MATCH($B144,人口源表!$A:$A,0),MATCH(H$1,人口源表!$1:$1,0))-INDEX(城镇人口!$1:$1048576,MATCH($B144,城镇人口!$B:$B,0),MATCH(H$1,城镇人口!$1:$1,0))</f>
        <v>843045.80532270228</v>
      </c>
      <c r="I144" s="40">
        <f>INDEX(人口源表!$1:$1048576,MATCH($B144,人口源表!$A:$A,0),MATCH(I$1,人口源表!$1:$1,0))-INDEX(城镇人口!$1:$1048576,MATCH($B144,城镇人口!$B:$B,0),MATCH(I$1,城镇人口!$1:$1,0))</f>
        <v>826066.14087777887</v>
      </c>
      <c r="J144" s="40">
        <f>INDEX(人口源表!$1:$1048576,MATCH($B144,人口源表!$A:$A,0),MATCH(J$1,人口源表!$1:$1,0))-INDEX(城镇人口!$1:$1048576,MATCH($B144,城镇人口!$B:$B,0),MATCH(J$1,城镇人口!$1:$1,0))</f>
        <v>807562.62892344967</v>
      </c>
      <c r="K144" s="40">
        <f>INDEX(人口源表!$1:$1048576,MATCH($B144,人口源表!$A:$A,0),MATCH(K$1,人口源表!$1:$1,0))-INDEX(城镇人口!$1:$1048576,MATCH($B144,城镇人口!$B:$B,0),MATCH(K$1,城镇人口!$1:$1,0))</f>
        <v>787699.13601242984</v>
      </c>
      <c r="L144" s="40">
        <f>INDEX(人口源表!$1:$1048576,MATCH($B144,人口源表!$A:$A,0),MATCH(L$1,人口源表!$1:$1,0))-INDEX(城镇人口!$1:$1048576,MATCH($B144,城镇人口!$B:$B,0),MATCH(L$1,城镇人口!$1:$1,0))</f>
        <v>766629.72120872326</v>
      </c>
      <c r="M144" s="40">
        <f>INDEX(人口源表!$1:$1048576,MATCH($B144,人口源表!$A:$A,0),MATCH(M$1,人口源表!$1:$1,0))-INDEX(城镇人口!$1:$1048576,MATCH($B144,城镇人口!$B:$B,0),MATCH(M$1,城镇人口!$1:$1,0))</f>
        <v>744498.85495588928</v>
      </c>
      <c r="N144" s="40">
        <f>INDEX(人口源表!$1:$1048576,MATCH($B144,人口源表!$A:$A,0),MATCH(N$1,人口源表!$1:$1,0))-INDEX(城镇人口!$1:$1048576,MATCH($B144,城镇人口!$B:$B,0),MATCH(N$1,城镇人口!$1:$1,0))</f>
        <v>721442.38550659269</v>
      </c>
      <c r="O144" s="40">
        <f>INDEX(人口源表!$1:$1048576,MATCH($B144,人口源表!$A:$A,0),MATCH(O$1,人口源表!$1:$1,0))-INDEX(城镇人口!$1:$1048576,MATCH($B144,城镇人口!$B:$B,0),MATCH(O$1,城镇人口!$1:$1,0))</f>
        <v>697587.18379283184</v>
      </c>
      <c r="P144" s="40">
        <f>INDEX(人口源表!$1:$1048576,MATCH($B144,人口源表!$A:$A,0),MATCH(P$1,人口源表!$1:$1,0))-INDEX(城镇人口!$1:$1048576,MATCH($B144,城镇人口!$B:$B,0),MATCH(P$1,城镇人口!$1:$1,0))</f>
        <v>673051.11624475196</v>
      </c>
      <c r="Q144" s="40">
        <f>INDEX(人口源表!$1:$1048576,MATCH($B144,人口源表!$A:$A,0),MATCH(Q$1,人口源表!$1:$1,0))-INDEX(城镇人口!$1:$1048576,MATCH($B144,城镇人口!$B:$B,0),MATCH(Q$1,城镇人口!$1:$1,0))</f>
        <v>647943.74226299627</v>
      </c>
      <c r="R144" s="40">
        <f>INDEX(人口源表!$1:$1048576,MATCH($B144,人口源表!$A:$A,0),MATCH(R$1,人口源表!$1:$1,0))-INDEX(城镇人口!$1:$1048576,MATCH($B144,城镇人口!$B:$B,0),MATCH(R$1,城镇人口!$1:$1,0))</f>
        <v>622366.71182165574</v>
      </c>
      <c r="S144" s="40">
        <f>INDEX(人口源表!$1:$1048576,MATCH($B144,人口源表!$A:$A,0),MATCH(S$1,人口源表!$1:$1,0))-INDEX(城镇人口!$1:$1048576,MATCH($B144,城镇人口!$B:$B,0),MATCH(S$1,城镇人口!$1:$1,0))</f>
        <v>607656.30744015612</v>
      </c>
      <c r="T144" s="40">
        <f>INDEX(人口源表!$1:$1048576,MATCH($B144,人口源表!$A:$A,0),MATCH(T$1,人口源表!$1:$1,0))-INDEX(城镇人口!$1:$1048576,MATCH($B144,城镇人口!$B:$B,0),MATCH(T$1,城镇人口!$1:$1,0))</f>
        <v>592683.43155604647</v>
      </c>
      <c r="U144" s="40">
        <f>INDEX(人口源表!$1:$1048576,MATCH($B144,人口源表!$A:$A,0),MATCH(U$1,人口源表!$1:$1,0))-INDEX(城镇人口!$1:$1048576,MATCH($B144,城镇人口!$B:$B,0),MATCH(U$1,城镇人口!$1:$1,0))</f>
        <v>577508.34426272055</v>
      </c>
      <c r="V144" s="40">
        <f>INDEX(人口源表!$1:$1048576,MATCH($B144,人口源表!$A:$A,0),MATCH(V$1,人口源表!$1:$1,0))-INDEX(城镇人口!$1:$1048576,MATCH($B144,城镇人口!$B:$B,0),MATCH(V$1,城镇人口!$1:$1,0))</f>
        <v>562185.33214487089</v>
      </c>
      <c r="W144" s="40">
        <f>INDEX(人口源表!$1:$1048576,MATCH($B144,人口源表!$A:$A,0),MATCH(W$1,人口源表!$1:$1,0))-INDEX(城镇人口!$1:$1048576,MATCH($B144,城镇人口!$B:$B,0),MATCH(W$1,城镇人口!$1:$1,0))</f>
        <v>546764.93050013203</v>
      </c>
      <c r="X144" s="40">
        <f>INDEX(人口源表!$1:$1048576,MATCH($B144,人口源表!$A:$A,0),MATCH(X$1,人口源表!$1:$1,0))-INDEX(城镇人口!$1:$1048576,MATCH($B144,城镇人口!$B:$B,0),MATCH(X$1,城镇人口!$1:$1,0))</f>
        <v>531292.83645737404</v>
      </c>
      <c r="Y144" s="40">
        <f>INDEX(人口源表!$1:$1048576,MATCH($B144,人口源表!$A:$A,0),MATCH(Y$1,人口源表!$1:$1,0))-INDEX(城镇人口!$1:$1048576,MATCH($B144,城镇人口!$B:$B,0),MATCH(Y$1,城镇人口!$1:$1,0))</f>
        <v>515809.90849293442</v>
      </c>
      <c r="Z144" s="40">
        <f>INDEX(人口源表!$1:$1048576,MATCH($B144,人口源表!$A:$A,0),MATCH(Z$1,人口源表!$1:$1,0))-INDEX(城镇人口!$1:$1048576,MATCH($B144,城镇人口!$B:$B,0),MATCH(Z$1,城镇人口!$1:$1,0))</f>
        <v>500353.11279770872</v>
      </c>
      <c r="AA144" s="40">
        <f>INDEX(人口源表!$1:$1048576,MATCH($B144,人口源表!$A:$A,0),MATCH(AA$1,人口源表!$1:$1,0))-INDEX(城镇人口!$1:$1048576,MATCH($B144,城镇人口!$B:$B,0),MATCH(AA$1,城镇人口!$1:$1,0))</f>
        <v>484955.47593065491</v>
      </c>
      <c r="AB144" s="40">
        <f>INDEX(人口源表!$1:$1048576,MATCH($B144,人口源表!$A:$A,0),MATCH(AB$1,人口源表!$1:$1,0))-INDEX(城镇人口!$1:$1048576,MATCH($B144,城镇人口!$B:$B,0),MATCH(AB$1,城镇人口!$1:$1,0))</f>
        <v>469645.88849609205</v>
      </c>
      <c r="AC144" s="40">
        <f>INDEX(人口源表!$1:$1048576,MATCH($B144,人口源表!$A:$A,0),MATCH(AC$1,人口源表!$1:$1,0))-INDEX(城镇人口!$1:$1048576,MATCH($B144,城镇人口!$B:$B,0),MATCH(AC$1,城镇人口!$1:$1,0))</f>
        <v>457134.05447653122</v>
      </c>
      <c r="AD144" s="40">
        <f>INDEX(人口源表!$1:$1048576,MATCH($B144,人口源表!$A:$A,0),MATCH(AD$1,人口源表!$1:$1,0))-INDEX(城镇人口!$1:$1048576,MATCH($B144,城镇人口!$B:$B,0),MATCH(AD$1,城镇人口!$1:$1,0))</f>
        <v>444730.88719028374</v>
      </c>
      <c r="AE144" s="40">
        <f>INDEX(人口源表!$1:$1048576,MATCH($B144,人口源表!$A:$A,0),MATCH(AE$1,人口源表!$1:$1,0))-INDEX(城镇人口!$1:$1048576,MATCH($B144,城镇人口!$B:$B,0),MATCH(AE$1,城镇人口!$1:$1,0))</f>
        <v>432454.09866192564</v>
      </c>
      <c r="AF144" s="40">
        <f>INDEX(人口源表!$1:$1048576,MATCH($B144,人口源表!$A:$A,0),MATCH(AF$1,人口源表!$1:$1,0))-INDEX(城镇人口!$1:$1048576,MATCH($B144,城镇人口!$B:$B,0),MATCH(AF$1,城镇人口!$1:$1,0))</f>
        <v>420319.03523677541</v>
      </c>
      <c r="AG144" s="40">
        <f>INDEX(人口源表!$1:$1048576,MATCH($B144,人口源表!$A:$A,0),MATCH(AG$1,人口源表!$1:$1,0))-INDEX(城镇人口!$1:$1048576,MATCH($B144,城镇人口!$B:$B,0),MATCH(AG$1,城镇人口!$1:$1,0))</f>
        <v>408337.65599088324</v>
      </c>
      <c r="AH144" s="40">
        <f>INDEX(人口源表!$1:$1048576,MATCH($B144,人口源表!$A:$A,0),MATCH(AH$1,人口源表!$1:$1,0))-INDEX(城镇人口!$1:$1048576,MATCH($B144,城镇人口!$B:$B,0),MATCH(AH$1,城镇人口!$1:$1,0))</f>
        <v>396519.84186548134</v>
      </c>
      <c r="AI144" s="40">
        <f>INDEX(人口源表!$1:$1048576,MATCH($B144,人口源表!$A:$A,0),MATCH(AI$1,人口源表!$1:$1,0))-INDEX(城镇人口!$1:$1048576,MATCH($B144,城镇人口!$B:$B,0),MATCH(AI$1,城镇人口!$1:$1,0))</f>
        <v>384873.19025654811</v>
      </c>
      <c r="AJ144" s="40">
        <f>INDEX(人口源表!$1:$1048576,MATCH($B144,人口源表!$A:$A,0),MATCH(AJ$1,人口源表!$1:$1,0))-INDEX(城镇人口!$1:$1048576,MATCH($B144,城镇人口!$B:$B,0),MATCH(AJ$1,城镇人口!$1:$1,0))</f>
        <v>373402.54802554706</v>
      </c>
      <c r="AK144" s="40">
        <f>INDEX(人口源表!$1:$1048576,MATCH($B144,人口源表!$A:$A,0),MATCH(AK$1,人口源表!$1:$1,0))-INDEX(城镇人口!$1:$1048576,MATCH($B144,城镇人口!$B:$B,0),MATCH(AK$1,城镇人口!$1:$1,0))</f>
        <v>362111.09618606837</v>
      </c>
      <c r="AL144" s="40">
        <f>INDEX(人口源表!$1:$1048576,MATCH($B144,人口源表!$A:$A,0),MATCH(AL$1,人口源表!$1:$1,0))-INDEX(城镇人口!$1:$1048576,MATCH($B144,城镇人口!$B:$B,0),MATCH(AL$1,城镇人口!$1:$1,0))</f>
        <v>351000.02416455955</v>
      </c>
      <c r="AM144" s="40">
        <f>INDEX(人口源表!$1:$1048576,MATCH($B144,人口源表!$A:$A,0),MATCH(AM$1,人口源表!$1:$1,0))-INDEX(城镇人口!$1:$1048576,MATCH($B144,城镇人口!$B:$B,0),MATCH(AM$1,城镇人口!$1:$1,0))</f>
        <v>340068.40425664536</v>
      </c>
      <c r="AN144" s="40">
        <f>INDEX(人口源表!$1:$1048576,MATCH($B144,人口源表!$A:$A,0),MATCH(AN$1,人口源表!$1:$1,0))-INDEX(城镇人口!$1:$1048576,MATCH($B144,城镇人口!$B:$B,0),MATCH(AN$1,城镇人口!$1:$1,0))</f>
        <v>329313.93260499556</v>
      </c>
      <c r="AO144" s="40">
        <f>INDEX(人口源表!$1:$1048576,MATCH($B144,人口源表!$A:$A,0),MATCH(AO$1,人口源表!$1:$1,0))-INDEX(城镇人口!$1:$1048576,MATCH($B144,城镇人口!$B:$B,0),MATCH(AO$1,城镇人口!$1:$1,0))</f>
        <v>318732.92234991933</v>
      </c>
      <c r="AP144" s="40">
        <f>INDEX(人口源表!$1:$1048576,MATCH($B144,人口源表!$A:$A,0),MATCH(AP$1,人口源表!$1:$1,0))-INDEX(城镇人口!$1:$1048576,MATCH($B144,城镇人口!$B:$B,0),MATCH(AP$1,城镇人口!$1:$1,0))</f>
        <v>308320.05555426935</v>
      </c>
      <c r="AQ144" s="40">
        <f>INDEX(人口源表!$1:$1048576,MATCH($B144,人口源表!$A:$A,0),MATCH(AQ$1,人口源表!$1:$1,0))-INDEX(城镇人口!$1:$1048576,MATCH($B144,城镇人口!$B:$B,0),MATCH(AQ$1,城镇人口!$1:$1,0))</f>
        <v>298068.96286567301</v>
      </c>
      <c r="AR144" s="40">
        <f>INDEX(人口源表!$1:$1048576,MATCH($B144,人口源表!$A:$A,0),MATCH(AR$1,人口源表!$1:$1,0))-INDEX(城镇人口!$1:$1048576,MATCH($B144,城镇人口!$B:$B,0),MATCH(AR$1,城镇人口!$1:$1,0))</f>
        <v>287972.49708043598</v>
      </c>
      <c r="AS144" s="40">
        <f>INDEX(人口源表!$1:$1048576,MATCH($B144,人口源表!$A:$A,0),MATCH(AS$1,人口源表!$1:$1,0))-INDEX(城镇人口!$1:$1048576,MATCH($B144,城镇人口!$B:$B,0),MATCH(AS$1,城镇人口!$1:$1,0))</f>
        <v>278022.26099560922</v>
      </c>
      <c r="AT144" s="40">
        <f>INDEX(人口源表!$1:$1048576,MATCH($B144,人口源表!$A:$A,0),MATCH(AT$1,人口源表!$1:$1,0))-INDEX(城镇人口!$1:$1048576,MATCH($B144,城镇人口!$B:$B,0),MATCH(AT$1,城镇人口!$1:$1,0))</f>
        <v>268209.41568154073</v>
      </c>
      <c r="AU144" s="40">
        <f>INDEX(人口源表!$1:$1048576,MATCH($B144,人口源表!$A:$A,0),MATCH(AU$1,人口源表!$1:$1,0))-INDEX(城镇人口!$1:$1048576,MATCH($B144,城镇人口!$B:$B,0),MATCH(AU$1,城镇人口!$1:$1,0))</f>
        <v>258524.70369009324</v>
      </c>
      <c r="AV144" s="40">
        <f>INDEX(人口源表!$1:$1048576,MATCH($B144,人口源表!$A:$A,0),MATCH(AV$1,人口源表!$1:$1,0))-INDEX(城镇人口!$1:$1048576,MATCH($B144,城镇人口!$B:$B,0),MATCH(AV$1,城镇人口!$1:$1,0))</f>
        <v>248958.38254386932</v>
      </c>
    </row>
    <row r="145" spans="1:48" x14ac:dyDescent="0.15">
      <c r="A145" s="4" t="s">
        <v>7</v>
      </c>
      <c r="B145" s="4" t="s">
        <v>14</v>
      </c>
      <c r="C145" s="34">
        <f>VLOOKUP(B145,'[1]2016省城人口总结（根）'!B:C,2,FALSE)/100</f>
        <v>0.58221190582882354</v>
      </c>
      <c r="D145" s="40">
        <f>INDEX(人口源表!$1:$1048576,MATCH($B145,人口源表!$A:$A,0),MATCH(D$1,人口源表!$1:$1,0))-INDEX(城镇人口!$1:$1048576,MATCH($B145,城镇人口!$B:$B,0),MATCH(D$1,城镇人口!$1:$1,0))</f>
        <v>1205784.0964676149</v>
      </c>
      <c r="E145" s="40">
        <f>INDEX(人口源表!$1:$1048576,MATCH($B145,人口源表!$A:$A,0),MATCH(E$1,人口源表!$1:$1,0))-INDEX(城镇人口!$1:$1048576,MATCH($B145,城镇人口!$B:$B,0),MATCH(E$1,城镇人口!$1:$1,0))</f>
        <v>1181051.7031980036</v>
      </c>
      <c r="F145" s="40">
        <f>INDEX(人口源表!$1:$1048576,MATCH($B145,人口源表!$A:$A,0),MATCH(F$1,人口源表!$1:$1,0))-INDEX(城镇人口!$1:$1048576,MATCH($B145,城镇人口!$B:$B,0),MATCH(F$1,城镇人口!$1:$1,0))</f>
        <v>1155105.6421655333</v>
      </c>
      <c r="G145" s="40">
        <f>INDEX(人口源表!$1:$1048576,MATCH($B145,人口源表!$A:$A,0),MATCH(G$1,人口源表!$1:$1,0))-INDEX(城镇人口!$1:$1048576,MATCH($B145,城镇人口!$B:$B,0),MATCH(G$1,城镇人口!$1:$1,0))</f>
        <v>1146265.0412377599</v>
      </c>
      <c r="H145" s="40">
        <f>INDEX(人口源表!$1:$1048576,MATCH($B145,人口源表!$A:$A,0),MATCH(H$1,人口源表!$1:$1,0))-INDEX(城镇人口!$1:$1048576,MATCH($B145,城镇人口!$B:$B,0),MATCH(H$1,城镇人口!$1:$1,0))</f>
        <v>1119358.8126494917</v>
      </c>
      <c r="I145" s="40">
        <f>INDEX(人口源表!$1:$1048576,MATCH($B145,人口源表!$A:$A,0),MATCH(I$1,人口源表!$1:$1,0))-INDEX(城镇人口!$1:$1048576,MATCH($B145,城镇人口!$B:$B,0),MATCH(I$1,城镇人口!$1:$1,0))</f>
        <v>1104294.8548751464</v>
      </c>
      <c r="J145" s="40">
        <f>INDEX(人口源表!$1:$1048576,MATCH($B145,人口源表!$A:$A,0),MATCH(J$1,人口源表!$1:$1,0))-INDEX(城镇人口!$1:$1048576,MATCH($B145,城镇人口!$B:$B,0),MATCH(J$1,城镇人口!$1:$1,0))</f>
        <v>1088497.8746549687</v>
      </c>
      <c r="K145" s="40">
        <f>INDEX(人口源表!$1:$1048576,MATCH($B145,人口源表!$A:$A,0),MATCH(K$1,人口源表!$1:$1,0))-INDEX(城镇人口!$1:$1048576,MATCH($B145,城镇人口!$B:$B,0),MATCH(K$1,城镇人口!$1:$1,0))</f>
        <v>1071972.1804652105</v>
      </c>
      <c r="L145" s="40">
        <f>INDEX(人口源表!$1:$1048576,MATCH($B145,人口源表!$A:$A,0),MATCH(L$1,人口源表!$1:$1,0))-INDEX(城镇人口!$1:$1048576,MATCH($B145,城镇人口!$B:$B,0),MATCH(L$1,城镇人口!$1:$1,0))</f>
        <v>1054724.9506876748</v>
      </c>
      <c r="M145" s="40">
        <f>INDEX(人口源表!$1:$1048576,MATCH($B145,人口源表!$A:$A,0),MATCH(M$1,人口源表!$1:$1,0))-INDEX(城镇人口!$1:$1048576,MATCH($B145,城镇人口!$B:$B,0),MATCH(M$1,城镇人口!$1:$1,0))</f>
        <v>1036767.1734717453</v>
      </c>
      <c r="N145" s="40">
        <f>INDEX(人口源表!$1:$1048576,MATCH($B145,人口源表!$A:$A,0),MATCH(N$1,人口源表!$1:$1,0))-INDEX(城镇人口!$1:$1048576,MATCH($B145,城镇人口!$B:$B,0),MATCH(N$1,城镇人口!$1:$1,0))</f>
        <v>1018113.787850871</v>
      </c>
      <c r="O145" s="40">
        <f>INDEX(人口源表!$1:$1048576,MATCH($B145,人口源表!$A:$A,0),MATCH(O$1,人口源表!$1:$1,0))-INDEX(城镇人口!$1:$1048576,MATCH($B145,城镇人口!$B:$B,0),MATCH(O$1,城镇人口!$1:$1,0))</f>
        <v>998781.4533867524</v>
      </c>
      <c r="P145" s="40">
        <f>INDEX(人口源表!$1:$1048576,MATCH($B145,人口源表!$A:$A,0),MATCH(P$1,人口源表!$1:$1,0))-INDEX(城镇人口!$1:$1048576,MATCH($B145,城镇人口!$B:$B,0),MATCH(P$1,城镇人口!$1:$1,0))</f>
        <v>978790.78480559611</v>
      </c>
      <c r="Q145" s="40">
        <f>INDEX(人口源表!$1:$1048576,MATCH($B145,人口源表!$A:$A,0),MATCH(Q$1,人口源表!$1:$1,0))-INDEX(城镇人口!$1:$1048576,MATCH($B145,城镇人口!$B:$B,0),MATCH(Q$1,城镇人口!$1:$1,0))</f>
        <v>958165.11382261268</v>
      </c>
      <c r="R145" s="40">
        <f>INDEX(人口源表!$1:$1048576,MATCH($B145,人口源表!$A:$A,0),MATCH(R$1,人口源表!$1:$1,0))-INDEX(城镇人口!$1:$1048576,MATCH($B145,城镇人口!$B:$B,0),MATCH(R$1,城镇人口!$1:$1,0))</f>
        <v>936929.98883777438</v>
      </c>
      <c r="S145" s="40">
        <f>INDEX(人口源表!$1:$1048576,MATCH($B145,人口源表!$A:$A,0),MATCH(S$1,人口源表!$1:$1,0))-INDEX(城镇人口!$1:$1048576,MATCH($B145,城镇人口!$B:$B,0),MATCH(S$1,城镇人口!$1:$1,0))</f>
        <v>925431.69157976238</v>
      </c>
      <c r="T145" s="40">
        <f>INDEX(人口源表!$1:$1048576,MATCH($B145,人口源表!$A:$A,0),MATCH(T$1,人口源表!$1:$1,0))-INDEX(城镇人口!$1:$1048576,MATCH($B145,城镇人口!$B:$B,0),MATCH(T$1,城镇人口!$1:$1,0))</f>
        <v>913501.21783372434</v>
      </c>
      <c r="U145" s="40">
        <f>INDEX(人口源表!$1:$1048576,MATCH($B145,人口源表!$A:$A,0),MATCH(U$1,人口源表!$1:$1,0))-INDEX(城镇人口!$1:$1048576,MATCH($B145,城镇人口!$B:$B,0),MATCH(U$1,城镇人口!$1:$1,0))</f>
        <v>901158.43254034151</v>
      </c>
      <c r="V145" s="40">
        <f>INDEX(人口源表!$1:$1048576,MATCH($B145,人口源表!$A:$A,0),MATCH(V$1,人口源表!$1:$1,0))-INDEX(城镇人口!$1:$1048576,MATCH($B145,城镇人口!$B:$B,0),MATCH(V$1,城镇人口!$1:$1,0))</f>
        <v>888424.25272507966</v>
      </c>
      <c r="W145" s="40">
        <f>INDEX(人口源表!$1:$1048576,MATCH($B145,人口源表!$A:$A,0),MATCH(W$1,人口源表!$1:$1,0))-INDEX(城镇人口!$1:$1048576,MATCH($B145,城镇人口!$B:$B,0),MATCH(W$1,城镇人口!$1:$1,0))</f>
        <v>875321.16419682023</v>
      </c>
      <c r="X145" s="40">
        <f>INDEX(人口源表!$1:$1048576,MATCH($B145,人口源表!$A:$A,0),MATCH(X$1,人口源表!$1:$1,0))-INDEX(城镇人口!$1:$1048576,MATCH($B145,城镇人口!$B:$B,0),MATCH(X$1,城镇人口!$1:$1,0))</f>
        <v>861873.69484403497</v>
      </c>
      <c r="Y145" s="40">
        <f>INDEX(人口源表!$1:$1048576,MATCH($B145,人口源表!$A:$A,0),MATCH(Y$1,人口源表!$1:$1,0))-INDEX(城镇人口!$1:$1048576,MATCH($B145,城镇人口!$B:$B,0),MATCH(Y$1,城镇人口!$1:$1,0))</f>
        <v>848106.83100932837</v>
      </c>
      <c r="Z145" s="40">
        <f>INDEX(人口源表!$1:$1048576,MATCH($B145,人口源表!$A:$A,0),MATCH(Z$1,人口源表!$1:$1,0))-INDEX(城镇人口!$1:$1048576,MATCH($B145,城镇人口!$B:$B,0),MATCH(Z$1,城镇人口!$1:$1,0))</f>
        <v>834047.94627038529</v>
      </c>
      <c r="AA145" s="40">
        <f>INDEX(人口源表!$1:$1048576,MATCH($B145,人口源表!$A:$A,0),MATCH(AA$1,人口源表!$1:$1,0))-INDEX(城镇人口!$1:$1048576,MATCH($B145,城镇人口!$B:$B,0),MATCH(AA$1,城镇人口!$1:$1,0))</f>
        <v>819724.37306188606</v>
      </c>
      <c r="AB145" s="40">
        <f>INDEX(人口源表!$1:$1048576,MATCH($B145,人口源表!$A:$A,0),MATCH(AB$1,人口源表!$1:$1,0))-INDEX(城镇人口!$1:$1048576,MATCH($B145,城镇人口!$B:$B,0),MATCH(AB$1,城镇人口!$1:$1,0))</f>
        <v>805165.0194181446</v>
      </c>
      <c r="AC145" s="40">
        <f>INDEX(人口源表!$1:$1048576,MATCH($B145,人口源表!$A:$A,0),MATCH(AC$1,人口源表!$1:$1,0))-INDEX(城镇人口!$1:$1048576,MATCH($B145,城镇人口!$B:$B,0),MATCH(AC$1,城镇人口!$1:$1,0))</f>
        <v>792973.21126963804</v>
      </c>
      <c r="AD145" s="40">
        <f>INDEX(人口源表!$1:$1048576,MATCH($B145,人口源表!$A:$A,0),MATCH(AD$1,人口源表!$1:$1,0))-INDEX(城镇人口!$1:$1048576,MATCH($B145,城镇人口!$B:$B,0),MATCH(AD$1,城镇人口!$1:$1,0))</f>
        <v>780598.90201295167</v>
      </c>
      <c r="AE145" s="40">
        <f>INDEX(人口源表!$1:$1048576,MATCH($B145,人口源表!$A:$A,0),MATCH(AE$1,人口源表!$1:$1,0))-INDEX(城镇人口!$1:$1048576,MATCH($B145,城镇人口!$B:$B,0),MATCH(AE$1,城镇人口!$1:$1,0))</f>
        <v>768071.43536163331</v>
      </c>
      <c r="AF145" s="40">
        <f>INDEX(人口源表!$1:$1048576,MATCH($B145,人口源表!$A:$A,0),MATCH(AF$1,人口源表!$1:$1,0))-INDEX(城镇人口!$1:$1048576,MATCH($B145,城镇人口!$B:$B,0),MATCH(AF$1,城镇人口!$1:$1,0))</f>
        <v>755420.11549325311</v>
      </c>
      <c r="AG145" s="40">
        <f>INDEX(人口源表!$1:$1048576,MATCH($B145,人口源表!$A:$A,0),MATCH(AG$1,人口源表!$1:$1,0))-INDEX(城镇人口!$1:$1048576,MATCH($B145,城镇人口!$B:$B,0),MATCH(AG$1,城镇人口!$1:$1,0))</f>
        <v>742675.20970511343</v>
      </c>
      <c r="AH145" s="40">
        <f>INDEX(人口源表!$1:$1048576,MATCH($B145,人口源表!$A:$A,0),MATCH(AH$1,人口源表!$1:$1,0))-INDEX(城镇人口!$1:$1048576,MATCH($B145,城镇人口!$B:$B,0),MATCH(AH$1,城镇人口!$1:$1,0))</f>
        <v>729867.58244284312</v>
      </c>
      <c r="AI145" s="40">
        <f>INDEX(人口源表!$1:$1048576,MATCH($B145,人口源表!$A:$A,0),MATCH(AI$1,人口源表!$1:$1,0))-INDEX(城镇人口!$1:$1048576,MATCH($B145,城镇人口!$B:$B,0),MATCH(AI$1,城镇人口!$1:$1,0))</f>
        <v>717028.85988595895</v>
      </c>
      <c r="AJ145" s="40">
        <f>INDEX(人口源表!$1:$1048576,MATCH($B145,人口源表!$A:$A,0),MATCH(AJ$1,人口源表!$1:$1,0))-INDEX(城镇人口!$1:$1048576,MATCH($B145,城镇人口!$B:$B,0),MATCH(AJ$1,城镇人口!$1:$1,0))</f>
        <v>704190.55794242676</v>
      </c>
      <c r="AK145" s="40">
        <f>INDEX(人口源表!$1:$1048576,MATCH($B145,人口源表!$A:$A,0),MATCH(AK$1,人口源表!$1:$1,0))-INDEX(城镇人口!$1:$1048576,MATCH($B145,城镇人口!$B:$B,0),MATCH(AK$1,城镇人口!$1:$1,0))</f>
        <v>691385.02283060877</v>
      </c>
      <c r="AL145" s="40">
        <f>INDEX(人口源表!$1:$1048576,MATCH($B145,人口源表!$A:$A,0),MATCH(AL$1,人口源表!$1:$1,0))-INDEX(城镇人口!$1:$1048576,MATCH($B145,城镇人口!$B:$B,0),MATCH(AL$1,城镇人口!$1:$1,0))</f>
        <v>678644.55980281858</v>
      </c>
      <c r="AM145" s="40">
        <f>INDEX(人口源表!$1:$1048576,MATCH($B145,人口源表!$A:$A,0),MATCH(AM$1,人口源表!$1:$1,0))-INDEX(城镇人口!$1:$1048576,MATCH($B145,城镇人口!$B:$B,0),MATCH(AM$1,城镇人口!$1:$1,0))</f>
        <v>666001.84263288532</v>
      </c>
      <c r="AN145" s="40">
        <f>INDEX(人口源表!$1:$1048576,MATCH($B145,人口源表!$A:$A,0),MATCH(AN$1,人口源表!$1:$1,0))-INDEX(城镇人口!$1:$1048576,MATCH($B145,城镇人口!$B:$B,0),MATCH(AN$1,城镇人口!$1:$1,0))</f>
        <v>653489.31454482395</v>
      </c>
      <c r="AO145" s="40">
        <f>INDEX(人口源表!$1:$1048576,MATCH($B145,人口源表!$A:$A,0),MATCH(AO$1,人口源表!$1:$1,0))-INDEX(城镇人口!$1:$1048576,MATCH($B145,城镇人口!$B:$B,0),MATCH(AO$1,城镇人口!$1:$1,0))</f>
        <v>641139.10322723235</v>
      </c>
      <c r="AP145" s="40">
        <f>INDEX(人口源表!$1:$1048576,MATCH($B145,人口源表!$A:$A,0),MATCH(AP$1,人口源表!$1:$1,0))-INDEX(城镇人口!$1:$1048576,MATCH($B145,城镇人口!$B:$B,0),MATCH(AP$1,城镇人口!$1:$1,0))</f>
        <v>628983.88563798345</v>
      </c>
      <c r="AQ145" s="40">
        <f>INDEX(人口源表!$1:$1048576,MATCH($B145,人口源表!$A:$A,0),MATCH(AQ$1,人口源表!$1:$1,0))-INDEX(城镇人口!$1:$1048576,MATCH($B145,城镇人口!$B:$B,0),MATCH(AQ$1,城镇人口!$1:$1,0))</f>
        <v>617055.80450513493</v>
      </c>
      <c r="AR145" s="40">
        <f>INDEX(人口源表!$1:$1048576,MATCH($B145,人口源表!$A:$A,0),MATCH(AR$1,人口源表!$1:$1,0))-INDEX(城镇人口!$1:$1048576,MATCH($B145,城镇人口!$B:$B,0),MATCH(AR$1,城镇人口!$1:$1,0))</f>
        <v>605386.14823918603</v>
      </c>
      <c r="AS145" s="40">
        <f>INDEX(人口源表!$1:$1048576,MATCH($B145,人口源表!$A:$A,0),MATCH(AS$1,人口源表!$1:$1,0))-INDEX(城镇人口!$1:$1048576,MATCH($B145,城镇人口!$B:$B,0),MATCH(AS$1,城镇人口!$1:$1,0))</f>
        <v>594006.19238425768</v>
      </c>
      <c r="AT145" s="40">
        <f>INDEX(人口源表!$1:$1048576,MATCH($B145,人口源表!$A:$A,0),MATCH(AT$1,人口源表!$1:$1,0))-INDEX(城镇人口!$1:$1048576,MATCH($B145,城镇人口!$B:$B,0),MATCH(AT$1,城镇人口!$1:$1,0))</f>
        <v>582946.83995963447</v>
      </c>
      <c r="AU145" s="40">
        <f>INDEX(人口源表!$1:$1048576,MATCH($B145,人口源表!$A:$A,0),MATCH(AU$1,人口源表!$1:$1,0))-INDEX(城镇人口!$1:$1048576,MATCH($B145,城镇人口!$B:$B,0),MATCH(AU$1,城镇人口!$1:$1,0))</f>
        <v>572237.60827589151</v>
      </c>
      <c r="AV145" s="40">
        <f>INDEX(人口源表!$1:$1048576,MATCH($B145,人口源表!$A:$A,0),MATCH(AV$1,人口源表!$1:$1,0))-INDEX(城镇人口!$1:$1048576,MATCH($B145,城镇人口!$B:$B,0),MATCH(AV$1,城镇人口!$1:$1,0))</f>
        <v>561907.66714995052</v>
      </c>
    </row>
    <row r="146" spans="1:48" x14ac:dyDescent="0.15">
      <c r="A146" s="4" t="s">
        <v>7</v>
      </c>
      <c r="B146" s="4" t="s">
        <v>20</v>
      </c>
      <c r="C146" s="34">
        <f>VLOOKUP(B146,'[1]2016省城人口总结（根）'!B:C,2,FALSE)/100</f>
        <v>0.57200275782821031</v>
      </c>
      <c r="D146" s="40">
        <f>INDEX(人口源表!$1:$1048576,MATCH($B146,人口源表!$A:$A,0),MATCH(D$1,人口源表!$1:$1,0))-INDEX(城镇人口!$1:$1048576,MATCH($B146,城镇人口!$B:$B,0),MATCH(D$1,城镇人口!$1:$1,0))</f>
        <v>4469847.9883407168</v>
      </c>
      <c r="E146" s="40">
        <f>INDEX(人口源表!$1:$1048576,MATCH($B146,人口源表!$A:$A,0),MATCH(E$1,人口源表!$1:$1,0))-INDEX(城镇人口!$1:$1048576,MATCH($B146,城镇人口!$B:$B,0),MATCH(E$1,城镇人口!$1:$1,0))</f>
        <v>4385281.9382976042</v>
      </c>
      <c r="F146" s="40">
        <f>INDEX(人口源表!$1:$1048576,MATCH($B146,人口源表!$A:$A,0),MATCH(F$1,人口源表!$1:$1,0))-INDEX(城镇人口!$1:$1048576,MATCH($B146,城镇人口!$B:$B,0),MATCH(F$1,城镇人口!$1:$1,0))</f>
        <v>4295719.1807246916</v>
      </c>
      <c r="G146" s="40">
        <f>INDEX(人口源表!$1:$1048576,MATCH($B146,人口源表!$A:$A,0),MATCH(G$1,人口源表!$1:$1,0))-INDEX(城镇人口!$1:$1048576,MATCH($B146,城镇人口!$B:$B,0),MATCH(G$1,城镇人口!$1:$1,0))</f>
        <v>4374380.1293052975</v>
      </c>
      <c r="H146" s="40">
        <f>INDEX(人口源表!$1:$1048576,MATCH($B146,人口源表!$A:$A,0),MATCH(H$1,人口源表!$1:$1,0))-INDEX(城镇人口!$1:$1048576,MATCH($B146,城镇人口!$B:$B,0),MATCH(H$1,城镇人口!$1:$1,0))</f>
        <v>4275385.6789060151</v>
      </c>
      <c r="I146" s="40">
        <f>INDEX(人口源表!$1:$1048576,MATCH($B146,人口源表!$A:$A,0),MATCH(I$1,人口源表!$1:$1,0))-INDEX(城镇人口!$1:$1048576,MATCH($B146,城镇人口!$B:$B,0),MATCH(I$1,城镇人口!$1:$1,0))</f>
        <v>4220848.8271818385</v>
      </c>
      <c r="J146" s="40">
        <f>INDEX(人口源表!$1:$1048576,MATCH($B146,人口源表!$A:$A,0),MATCH(J$1,人口源表!$1:$1,0))-INDEX(城镇人口!$1:$1048576,MATCH($B146,城镇人口!$B:$B,0),MATCH(J$1,城镇人口!$1:$1,0))</f>
        <v>4164727.9590162523</v>
      </c>
      <c r="K146" s="40">
        <f>INDEX(人口源表!$1:$1048576,MATCH($B146,人口源表!$A:$A,0),MATCH(K$1,人口源表!$1:$1,0))-INDEX(城镇人口!$1:$1048576,MATCH($B146,城镇人口!$B:$B,0),MATCH(K$1,城镇人口!$1:$1,0))</f>
        <v>4106882.4048764315</v>
      </c>
      <c r="L146" s="40">
        <f>INDEX(人口源表!$1:$1048576,MATCH($B146,人口源表!$A:$A,0),MATCH(L$1,人口源表!$1:$1,0))-INDEX(城镇人口!$1:$1048576,MATCH($B146,城镇人口!$B:$B,0),MATCH(L$1,城镇人口!$1:$1,0))</f>
        <v>4047193.1226986106</v>
      </c>
      <c r="M146" s="40">
        <f>INDEX(人口源表!$1:$1048576,MATCH($B146,人口源表!$A:$A,0),MATCH(M$1,人口源表!$1:$1,0))-INDEX(城镇人口!$1:$1048576,MATCH($B146,城镇人口!$B:$B,0),MATCH(M$1,城镇人口!$1:$1,0))</f>
        <v>3985561.6520955022</v>
      </c>
      <c r="N146" s="40">
        <f>INDEX(人口源表!$1:$1048576,MATCH($B146,人口源表!$A:$A,0),MATCH(N$1,人口源表!$1:$1,0))-INDEX(城镇人口!$1:$1048576,MATCH($B146,城镇人口!$B:$B,0),MATCH(N$1,城镇人口!$1:$1,0))</f>
        <v>3921911.1863324912</v>
      </c>
      <c r="O146" s="40">
        <f>INDEX(人口源表!$1:$1048576,MATCH($B146,人口源表!$A:$A,0),MATCH(O$1,人口源表!$1:$1,0))-INDEX(城镇人口!$1:$1048576,MATCH($B146,城镇人口!$B:$B,0),MATCH(O$1,城镇人口!$1:$1,0))</f>
        <v>3856182.9554124931</v>
      </c>
      <c r="P146" s="40">
        <f>INDEX(人口源表!$1:$1048576,MATCH($B146,人口源表!$A:$A,0),MATCH(P$1,人口源表!$1:$1,0))-INDEX(城镇人口!$1:$1048576,MATCH($B146,城镇人口!$B:$B,0),MATCH(P$1,城镇人口!$1:$1,0))</f>
        <v>3788338.2935302118</v>
      </c>
      <c r="Q146" s="40">
        <f>INDEX(人口源表!$1:$1048576,MATCH($B146,人口源表!$A:$A,0),MATCH(Q$1,人口源表!$1:$1,0))-INDEX(城镇人口!$1:$1048576,MATCH($B146,城镇人口!$B:$B,0),MATCH(Q$1,城镇人口!$1:$1,0))</f>
        <v>3718355.736880566</v>
      </c>
      <c r="R146" s="40">
        <f>INDEX(人口源表!$1:$1048576,MATCH($B146,人口源表!$A:$A,0),MATCH(R$1,人口源表!$1:$1,0))-INDEX(城镇人口!$1:$1048576,MATCH($B146,城镇人口!$B:$B,0),MATCH(R$1,城镇人口!$1:$1,0))</f>
        <v>3646231.8972246479</v>
      </c>
      <c r="S146" s="40">
        <f>INDEX(人口源表!$1:$1048576,MATCH($B146,人口源表!$A:$A,0),MATCH(S$1,人口源表!$1:$1,0))-INDEX(城镇人口!$1:$1048576,MATCH($B146,城镇人口!$B:$B,0),MATCH(S$1,城镇人口!$1:$1,0))</f>
        <v>3610027.496242133</v>
      </c>
      <c r="T146" s="40">
        <f>INDEX(人口源表!$1:$1048576,MATCH($B146,人口源表!$A:$A,0),MATCH(T$1,人口源表!$1:$1,0))-INDEX(城镇人口!$1:$1048576,MATCH($B146,城镇人口!$B:$B,0),MATCH(T$1,城镇人口!$1:$1,0))</f>
        <v>3572303.6215982437</v>
      </c>
      <c r="U146" s="40">
        <f>INDEX(人口源表!$1:$1048576,MATCH($B146,人口源表!$A:$A,0),MATCH(U$1,人口源表!$1:$1,0))-INDEX(城镇人口!$1:$1048576,MATCH($B146,城镇人口!$B:$B,0),MATCH(U$1,城镇人口!$1:$1,0))</f>
        <v>3533066.7960980926</v>
      </c>
      <c r="V146" s="40">
        <f>INDEX(人口源表!$1:$1048576,MATCH($B146,人口源表!$A:$A,0),MATCH(V$1,人口源表!$1:$1,0))-INDEX(城镇人口!$1:$1048576,MATCH($B146,城镇人口!$B:$B,0),MATCH(V$1,城镇人口!$1:$1,0))</f>
        <v>3492334.7473244257</v>
      </c>
      <c r="W146" s="40">
        <f>INDEX(人口源表!$1:$1048576,MATCH($B146,人口源表!$A:$A,0),MATCH(W$1,人口源表!$1:$1,0))-INDEX(城镇人口!$1:$1048576,MATCH($B146,城镇人口!$B:$B,0),MATCH(W$1,城镇人口!$1:$1,0))</f>
        <v>3450135.9124191813</v>
      </c>
      <c r="X146" s="40">
        <f>INDEX(人口源表!$1:$1048576,MATCH($B146,人口源表!$A:$A,0),MATCH(X$1,人口源表!$1:$1,0))-INDEX(城镇人口!$1:$1048576,MATCH($B146,城镇人口!$B:$B,0),MATCH(X$1,城镇人口!$1:$1,0))</f>
        <v>3406509.2388319662</v>
      </c>
      <c r="Y146" s="40">
        <f>INDEX(人口源表!$1:$1048576,MATCH($B146,人口源表!$A:$A,0),MATCH(Y$1,人口源表!$1:$1,0))-INDEX(城镇人口!$1:$1048576,MATCH($B146,城镇人口!$B:$B,0),MATCH(Y$1,城镇人口!$1:$1,0))</f>
        <v>3361503.656507561</v>
      </c>
      <c r="Z146" s="40">
        <f>INDEX(人口源表!$1:$1048576,MATCH($B146,人口源表!$A:$A,0),MATCH(Z$1,人口源表!$1:$1,0))-INDEX(城镇人口!$1:$1048576,MATCH($B146,城镇人口!$B:$B,0),MATCH(Z$1,城镇人口!$1:$1,0))</f>
        <v>3315176.9490248291</v>
      </c>
      <c r="AA146" s="40">
        <f>INDEX(人口源表!$1:$1048576,MATCH($B146,人口源表!$A:$A,0),MATCH(AA$1,人口源表!$1:$1,0))-INDEX(城镇人口!$1:$1048576,MATCH($B146,城镇人口!$B:$B,0),MATCH(AA$1,城镇人口!$1:$1,0))</f>
        <v>3267595.8309197668</v>
      </c>
      <c r="AB146" s="40">
        <f>INDEX(人口源表!$1:$1048576,MATCH($B146,人口源表!$A:$A,0),MATCH(AB$1,人口源表!$1:$1,0))-INDEX(城镇人口!$1:$1048576,MATCH($B146,城镇人口!$B:$B,0),MATCH(AB$1,城镇人口!$1:$1,0))</f>
        <v>3218835.6854639063</v>
      </c>
      <c r="AC146" s="40">
        <f>INDEX(人口源表!$1:$1048576,MATCH($B146,人口源表!$A:$A,0),MATCH(AC$1,人口源表!$1:$1,0))-INDEX(城镇人口!$1:$1048576,MATCH($B146,城镇人口!$B:$B,0),MATCH(AC$1,城镇人口!$1:$1,0))</f>
        <v>3178662.9343245793</v>
      </c>
      <c r="AD146" s="40">
        <f>INDEX(人口源表!$1:$1048576,MATCH($B146,人口源表!$A:$A,0),MATCH(AD$1,人口源表!$1:$1,0))-INDEX(城镇人口!$1:$1048576,MATCH($B146,城镇人口!$B:$B,0),MATCH(AD$1,城镇人口!$1:$1,0))</f>
        <v>3137498.119068061</v>
      </c>
      <c r="AE146" s="40">
        <f>INDEX(人口源表!$1:$1048576,MATCH($B146,人口源表!$A:$A,0),MATCH(AE$1,人口源表!$1:$1,0))-INDEX(城镇人口!$1:$1048576,MATCH($B146,城镇人口!$B:$B,0),MATCH(AE$1,城镇人口!$1:$1,0))</f>
        <v>3095427.4164864337</v>
      </c>
      <c r="AF146" s="40">
        <f>INDEX(人口源表!$1:$1048576,MATCH($B146,人口源表!$A:$A,0),MATCH(AF$1,人口源表!$1:$1,0))-INDEX(城镇人口!$1:$1048576,MATCH($B146,城镇人口!$B:$B,0),MATCH(AF$1,城镇人口!$1:$1,0))</f>
        <v>3052543.7648185613</v>
      </c>
      <c r="AG146" s="40">
        <f>INDEX(人口源表!$1:$1048576,MATCH($B146,人口源表!$A:$A,0),MATCH(AG$1,人口源表!$1:$1,0))-INDEX(城镇人口!$1:$1048576,MATCH($B146,城镇人口!$B:$B,0),MATCH(AG$1,城镇人口!$1:$1,0))</f>
        <v>3008946.6997728217</v>
      </c>
      <c r="AH146" s="40">
        <f>INDEX(人口源表!$1:$1048576,MATCH($B146,人口源表!$A:$A,0),MATCH(AH$1,人口源表!$1:$1,0))-INDEX(城镇人口!$1:$1048576,MATCH($B146,城镇人口!$B:$B,0),MATCH(AH$1,城镇人口!$1:$1,0))</f>
        <v>2964740.5297392737</v>
      </c>
      <c r="AI146" s="40">
        <f>INDEX(人口源表!$1:$1048576,MATCH($B146,人口源表!$A:$A,0),MATCH(AI$1,人口源表!$1:$1,0))-INDEX(城镇人口!$1:$1048576,MATCH($B146,城镇人口!$B:$B,0),MATCH(AI$1,城镇人口!$1:$1,0))</f>
        <v>2920036.1047745254</v>
      </c>
      <c r="AJ146" s="40">
        <f>INDEX(人口源表!$1:$1048576,MATCH($B146,人口源表!$A:$A,0),MATCH(AJ$1,人口源表!$1:$1,0))-INDEX(城镇人口!$1:$1048576,MATCH($B146,城镇人口!$B:$B,0),MATCH(AJ$1,城镇人口!$1:$1,0))</f>
        <v>2874947.8972150628</v>
      </c>
      <c r="AK146" s="40">
        <f>INDEX(人口源表!$1:$1048576,MATCH($B146,人口源表!$A:$A,0),MATCH(AK$1,人口源表!$1:$1,0))-INDEX(城镇人口!$1:$1048576,MATCH($B146,城镇人口!$B:$B,0),MATCH(AK$1,城镇人口!$1:$1,0))</f>
        <v>2829595.4657539818</v>
      </c>
      <c r="AL146" s="40">
        <f>INDEX(人口源表!$1:$1048576,MATCH($B146,人口源表!$A:$A,0),MATCH(AL$1,人口源表!$1:$1,0))-INDEX(城镇人口!$1:$1048576,MATCH($B146,城镇人口!$B:$B,0),MATCH(AL$1,城镇人口!$1:$1,0))</f>
        <v>2784101.9142795429</v>
      </c>
      <c r="AM146" s="40">
        <f>INDEX(人口源表!$1:$1048576,MATCH($B146,人口源表!$A:$A,0),MATCH(AM$1,人口源表!$1:$1,0))-INDEX(城镇人口!$1:$1048576,MATCH($B146,城镇人口!$B:$B,0),MATCH(AM$1,城镇人口!$1:$1,0))</f>
        <v>2738594.2281846134</v>
      </c>
      <c r="AN146" s="40">
        <f>INDEX(人口源表!$1:$1048576,MATCH($B146,人口源表!$A:$A,0),MATCH(AN$1,人口源表!$1:$1,0))-INDEX(城镇人口!$1:$1048576,MATCH($B146,城镇人口!$B:$B,0),MATCH(AN$1,城镇人口!$1:$1,0))</f>
        <v>2693202.272273303</v>
      </c>
      <c r="AO146" s="40">
        <f>INDEX(人口源表!$1:$1048576,MATCH($B146,人口源表!$A:$A,0),MATCH(AO$1,人口源表!$1:$1,0))-INDEX(城镇人口!$1:$1048576,MATCH($B146,城镇人口!$B:$B,0),MATCH(AO$1,城镇人口!$1:$1,0))</f>
        <v>2648058.070782627</v>
      </c>
      <c r="AP146" s="40">
        <f>INDEX(人口源表!$1:$1048576,MATCH($B146,人口源表!$A:$A,0),MATCH(AP$1,人口源表!$1:$1,0))-INDEX(城镇人口!$1:$1048576,MATCH($B146,城镇人口!$B:$B,0),MATCH(AP$1,城镇人口!$1:$1,0))</f>
        <v>2603296.1033519562</v>
      </c>
      <c r="AQ146" s="40">
        <f>INDEX(人口源表!$1:$1048576,MATCH($B146,人口源表!$A:$A,0),MATCH(AQ$1,人口源表!$1:$1,0))-INDEX(城镇人口!$1:$1048576,MATCH($B146,城镇人口!$B:$B,0),MATCH(AQ$1,城镇人口!$1:$1,0))</f>
        <v>2559052.0558670573</v>
      </c>
      <c r="AR146" s="40">
        <f>INDEX(人口源表!$1:$1048576,MATCH($B146,人口源表!$A:$A,0),MATCH(AR$1,人口源表!$1:$1,0))-INDEX(城镇人口!$1:$1048576,MATCH($B146,城镇人口!$B:$B,0),MATCH(AR$1,城镇人口!$1:$1,0))</f>
        <v>2515463.0891210735</v>
      </c>
      <c r="AS146" s="40">
        <f>INDEX(人口源表!$1:$1048576,MATCH($B146,人口源表!$A:$A,0),MATCH(AS$1,人口源表!$1:$1,0))-INDEX(城镇人口!$1:$1048576,MATCH($B146,城镇人口!$B:$B,0),MATCH(AS$1,城镇人口!$1:$1,0))</f>
        <v>2472666.8384932503</v>
      </c>
      <c r="AT146" s="40">
        <f>INDEX(人口源表!$1:$1048576,MATCH($B146,人口源表!$A:$A,0),MATCH(AT$1,人口源表!$1:$1,0))-INDEX(城镇人口!$1:$1048576,MATCH($B146,城镇人口!$B:$B,0),MATCH(AT$1,城镇人口!$1:$1,0))</f>
        <v>2430800.6819795258</v>
      </c>
      <c r="AU146" s="40">
        <f>INDEX(人口源表!$1:$1048576,MATCH($B146,人口源表!$A:$A,0),MATCH(AU$1,人口源表!$1:$1,0))-INDEX(城镇人口!$1:$1048576,MATCH($B146,城镇人口!$B:$B,0),MATCH(AU$1,城镇人口!$1:$1,0))</f>
        <v>2390001.9673639676</v>
      </c>
      <c r="AV146" s="40">
        <f>INDEX(人口源表!$1:$1048576,MATCH($B146,人口源表!$A:$A,0),MATCH(AV$1,人口源表!$1:$1,0))-INDEX(城镇人口!$1:$1048576,MATCH($B146,城镇人口!$B:$B,0),MATCH(AV$1,城镇人口!$1:$1,0))</f>
        <v>2350407.0126896547</v>
      </c>
    </row>
    <row r="147" spans="1:48" x14ac:dyDescent="0.15">
      <c r="A147" s="4" t="s">
        <v>7</v>
      </c>
      <c r="B147" s="4" t="s">
        <v>17</v>
      </c>
      <c r="C147" s="34">
        <f>VLOOKUP(B147,'[1]2016省城人口总结（根）'!B:C,2,FALSE)/100</f>
        <v>0.55129659720663637</v>
      </c>
      <c r="D147" s="40">
        <f>INDEX(人口源表!$1:$1048576,MATCH($B147,人口源表!$A:$A,0),MATCH(D$1,人口源表!$1:$1,0))-INDEX(城镇人口!$1:$1048576,MATCH($B147,城镇人口!$B:$B,0),MATCH(D$1,城镇人口!$1:$1,0))</f>
        <v>2609387.7442237507</v>
      </c>
      <c r="E147" s="40">
        <f>INDEX(人口源表!$1:$1048576,MATCH($B147,人口源表!$A:$A,0),MATCH(E$1,人口源表!$1:$1,0))-INDEX(城镇人口!$1:$1048576,MATCH($B147,城镇人口!$B:$B,0),MATCH(E$1,城镇人口!$1:$1,0))</f>
        <v>2566112.7688974091</v>
      </c>
      <c r="F147" s="40">
        <f>INDEX(人口源表!$1:$1048576,MATCH($B147,人口源表!$A:$A,0),MATCH(F$1,人口源表!$1:$1,0))-INDEX(城镇人口!$1:$1048576,MATCH($B147,城镇人口!$B:$B,0),MATCH(F$1,城镇人口!$1:$1,0))</f>
        <v>2519769.8328609597</v>
      </c>
      <c r="G147" s="40">
        <f>INDEX(人口源表!$1:$1048576,MATCH($B147,人口源表!$A:$A,0),MATCH(G$1,人口源表!$1:$1,0))-INDEX(城镇人口!$1:$1048576,MATCH($B147,城镇人口!$B:$B,0),MATCH(G$1,城镇人口!$1:$1,0))</f>
        <v>2348204.6714426293</v>
      </c>
      <c r="H147" s="40">
        <f>INDEX(人口源表!$1:$1048576,MATCH($B147,人口源表!$A:$A,0),MATCH(H$1,人口源表!$1:$1,0))-INDEX(城镇人口!$1:$1048576,MATCH($B147,城镇人口!$B:$B,0),MATCH(H$1,城镇人口!$1:$1,0))</f>
        <v>2301619.3315225327</v>
      </c>
      <c r="I147" s="40">
        <f>INDEX(人口源表!$1:$1048576,MATCH($B147,人口源表!$A:$A,0),MATCH(I$1,人口源表!$1:$1,0))-INDEX(城镇人口!$1:$1048576,MATCH($B147,城镇人口!$B:$B,0),MATCH(I$1,城镇人口!$1:$1,0))</f>
        <v>2276116.9509136868</v>
      </c>
      <c r="J147" s="40">
        <f>INDEX(人口源表!$1:$1048576,MATCH($B147,人口源表!$A:$A,0),MATCH(J$1,人口源表!$1:$1,0))-INDEX(城镇人口!$1:$1048576,MATCH($B147,城镇人口!$B:$B,0),MATCH(J$1,城镇人口!$1:$1,0))</f>
        <v>2249206.770215651</v>
      </c>
      <c r="K147" s="40">
        <f>INDEX(人口源表!$1:$1048576,MATCH($B147,人口源表!$A:$A,0),MATCH(K$1,人口源表!$1:$1,0))-INDEX(城镇人口!$1:$1048576,MATCH($B147,城镇人口!$B:$B,0),MATCH(K$1,城镇人口!$1:$1,0))</f>
        <v>2220907.0552382297</v>
      </c>
      <c r="L147" s="40">
        <f>INDEX(人口源表!$1:$1048576,MATCH($B147,人口源表!$A:$A,0),MATCH(L$1,人口源表!$1:$1,0))-INDEX(城镇人口!$1:$1048576,MATCH($B147,城镇人口!$B:$B,0),MATCH(L$1,城镇人口!$1:$1,0))</f>
        <v>2191240.3218235238</v>
      </c>
      <c r="M147" s="40">
        <f>INDEX(人口源表!$1:$1048576,MATCH($B147,人口源表!$A:$A,0),MATCH(M$1,人口源表!$1:$1,0))-INDEX(城镇人口!$1:$1048576,MATCH($B147,城镇人口!$B:$B,0),MATCH(M$1,城镇人口!$1:$1,0))</f>
        <v>2160232.7741706716</v>
      </c>
      <c r="N147" s="40">
        <f>INDEX(人口源表!$1:$1048576,MATCH($B147,人口源表!$A:$A,0),MATCH(N$1,人口源表!$1:$1,0))-INDEX(城镇人口!$1:$1048576,MATCH($B147,城镇人口!$B:$B,0),MATCH(N$1,城镇人口!$1:$1,0))</f>
        <v>2127914.5223910199</v>
      </c>
      <c r="O147" s="40">
        <f>INDEX(人口源表!$1:$1048576,MATCH($B147,人口源表!$A:$A,0),MATCH(O$1,人口源表!$1:$1,0))-INDEX(城镇人口!$1:$1048576,MATCH($B147,城镇人口!$B:$B,0),MATCH(O$1,城镇人口!$1:$1,0))</f>
        <v>2094318.6544242925</v>
      </c>
      <c r="P147" s="40">
        <f>INDEX(人口源表!$1:$1048576,MATCH($B147,人口源表!$A:$A,0),MATCH(P$1,人口源表!$1:$1,0))-INDEX(城镇人口!$1:$1048576,MATCH($B147,城镇人口!$B:$B,0),MATCH(P$1,城镇人口!$1:$1,0))</f>
        <v>2059482.1844928325</v>
      </c>
      <c r="Q147" s="40">
        <f>INDEX(人口源表!$1:$1048576,MATCH($B147,人口源表!$A:$A,0),MATCH(Q$1,人口源表!$1:$1,0))-INDEX(城镇人口!$1:$1048576,MATCH($B147,城镇人口!$B:$B,0),MATCH(Q$1,城镇人口!$1:$1,0))</f>
        <v>2023444.7524437294</v>
      </c>
      <c r="R147" s="40">
        <f>INDEX(人口源表!$1:$1048576,MATCH($B147,人口源表!$A:$A,0),MATCH(R$1,人口源表!$1:$1,0))-INDEX(城镇人口!$1:$1048576,MATCH($B147,城镇人口!$B:$B,0),MATCH(R$1,城镇人口!$1:$1,0))</f>
        <v>1986249.8714775564</v>
      </c>
      <c r="S147" s="40">
        <f>INDEX(人口源表!$1:$1048576,MATCH($B147,人口源表!$A:$A,0),MATCH(S$1,人口源表!$1:$1,0))-INDEX(城镇人口!$1:$1048576,MATCH($B147,城镇人口!$B:$B,0),MATCH(S$1,城镇人口!$1:$1,0))</f>
        <v>1966496.2589967186</v>
      </c>
      <c r="T147" s="40">
        <f>INDEX(人口源表!$1:$1048576,MATCH($B147,人口源表!$A:$A,0),MATCH(T$1,人口源表!$1:$1,0))-INDEX(城镇人口!$1:$1048576,MATCH($B147,城镇人口!$B:$B,0),MATCH(T$1,城镇人口!$1:$1,0))</f>
        <v>1945920.0055465763</v>
      </c>
      <c r="U147" s="40">
        <f>INDEX(人口源表!$1:$1048576,MATCH($B147,人口源表!$A:$A,0),MATCH(U$1,人口源表!$1:$1,0))-INDEX(城镇人口!$1:$1048576,MATCH($B147,城镇人口!$B:$B,0),MATCH(U$1,城镇人口!$1:$1,0))</f>
        <v>1924552.0140849138</v>
      </c>
      <c r="V147" s="40">
        <f>INDEX(人口源表!$1:$1048576,MATCH($B147,人口源表!$A:$A,0),MATCH(V$1,人口源表!$1:$1,0))-INDEX(城镇人口!$1:$1048576,MATCH($B147,城镇人口!$B:$B,0),MATCH(V$1,城镇人口!$1:$1,0))</f>
        <v>1902426.3870770908</v>
      </c>
      <c r="W147" s="40">
        <f>INDEX(人口源表!$1:$1048576,MATCH($B147,人口源表!$A:$A,0),MATCH(W$1,人口源表!$1:$1,0))-INDEX(城镇人口!$1:$1048576,MATCH($B147,城镇人口!$B:$B,0),MATCH(W$1,城镇人口!$1:$1,0))</f>
        <v>1879577.9330598922</v>
      </c>
      <c r="X147" s="40">
        <f>INDEX(人口源表!$1:$1048576,MATCH($B147,人口源表!$A:$A,0),MATCH(X$1,人口源表!$1:$1,0))-INDEX(城镇人口!$1:$1048576,MATCH($B147,城镇人口!$B:$B,0),MATCH(X$1,城镇人口!$1:$1,0))</f>
        <v>1856043.7556576491</v>
      </c>
      <c r="Y147" s="40">
        <f>INDEX(人口源表!$1:$1048576,MATCH($B147,人口源表!$A:$A,0),MATCH(Y$1,人口源表!$1:$1,0))-INDEX(城镇人口!$1:$1048576,MATCH($B147,城镇人口!$B:$B,0),MATCH(Y$1,城镇人口!$1:$1,0))</f>
        <v>1831862.4635192901</v>
      </c>
      <c r="Z147" s="40">
        <f>INDEX(人口源表!$1:$1048576,MATCH($B147,人口源表!$A:$A,0),MATCH(Z$1,人口源表!$1:$1,0))-INDEX(城镇人口!$1:$1048576,MATCH($B147,城镇人口!$B:$B,0),MATCH(Z$1,城镇人口!$1:$1,0))</f>
        <v>1807074.0626570759</v>
      </c>
      <c r="AA147" s="40">
        <f>INDEX(人口源表!$1:$1048576,MATCH($B147,人口源表!$A:$A,0),MATCH(AA$1,人口源表!$1:$1,0))-INDEX(城镇人口!$1:$1048576,MATCH($B147,城镇人口!$B:$B,0),MATCH(AA$1,城镇人口!$1:$1,0))</f>
        <v>1781720.4844111139</v>
      </c>
      <c r="AB147" s="40">
        <f>INDEX(人口源表!$1:$1048576,MATCH($B147,人口源表!$A:$A,0),MATCH(AB$1,人口源表!$1:$1,0))-INDEX(城镇人口!$1:$1048576,MATCH($B147,城镇人口!$B:$B,0),MATCH(AB$1,城镇人口!$1:$1,0))</f>
        <v>1755844.1797284638</v>
      </c>
      <c r="AC147" s="40">
        <f>INDEX(人口源表!$1:$1048576,MATCH($B147,人口源表!$A:$A,0),MATCH(AC$1,人口源表!$1:$1,0))-INDEX(城镇人口!$1:$1048576,MATCH($B147,城镇人口!$B:$B,0),MATCH(AC$1,城镇人口!$1:$1,0))</f>
        <v>1734161.2449722276</v>
      </c>
      <c r="AD147" s="40">
        <f>INDEX(人口源表!$1:$1048576,MATCH($B147,人口源表!$A:$A,0),MATCH(AD$1,人口源表!$1:$1,0))-INDEX(城镇人口!$1:$1048576,MATCH($B147,城镇人口!$B:$B,0),MATCH(AD$1,城镇人口!$1:$1,0))</f>
        <v>1712043.505802176</v>
      </c>
      <c r="AE147" s="40">
        <f>INDEX(人口源表!$1:$1048576,MATCH($B147,人口源表!$A:$A,0),MATCH(AE$1,人口源表!$1:$1,0))-INDEX(城镇人口!$1:$1048576,MATCH($B147,城镇人口!$B:$B,0),MATCH(AE$1,城镇人口!$1:$1,0))</f>
        <v>1689533.274603778</v>
      </c>
      <c r="AF147" s="40">
        <f>INDEX(人口源表!$1:$1048576,MATCH($B147,人口源表!$A:$A,0),MATCH(AF$1,人口源表!$1:$1,0))-INDEX(城镇人口!$1:$1048576,MATCH($B147,城镇人口!$B:$B,0),MATCH(AF$1,城镇人口!$1:$1,0))</f>
        <v>1666672.8838461959</v>
      </c>
      <c r="AG147" s="40">
        <f>INDEX(人口源表!$1:$1048576,MATCH($B147,人口源表!$A:$A,0),MATCH(AG$1,人口源表!$1:$1,0))-INDEX(城镇人口!$1:$1048576,MATCH($B147,城镇人口!$B:$B,0),MATCH(AG$1,城镇人口!$1:$1,0))</f>
        <v>1643506.4511813675</v>
      </c>
      <c r="AH147" s="40">
        <f>INDEX(人口源表!$1:$1048576,MATCH($B147,人口源表!$A:$A,0),MATCH(AH$1,人口源表!$1:$1,0))-INDEX(城镇人口!$1:$1048576,MATCH($B147,城镇人口!$B:$B,0),MATCH(AH$1,城镇人口!$1:$1,0))</f>
        <v>1620078.8532651304</v>
      </c>
      <c r="AI147" s="40">
        <f>INDEX(人口源表!$1:$1048576,MATCH($B147,人口源表!$A:$A,0),MATCH(AI$1,人口源表!$1:$1,0))-INDEX(城镇人口!$1:$1048576,MATCH($B147,城镇人口!$B:$B,0),MATCH(AI$1,城镇人口!$1:$1,0))</f>
        <v>1596435.6364663709</v>
      </c>
      <c r="AJ147" s="40">
        <f>INDEX(人口源表!$1:$1048576,MATCH($B147,人口源表!$A:$A,0),MATCH(AJ$1,人口源表!$1:$1,0))-INDEX(城镇人口!$1:$1048576,MATCH($B147,城镇人口!$B:$B,0),MATCH(AJ$1,城镇人口!$1:$1,0))</f>
        <v>1572623.2208731668</v>
      </c>
      <c r="AK147" s="40">
        <f>INDEX(人口源表!$1:$1048576,MATCH($B147,人口源表!$A:$A,0),MATCH(AK$1,人口源表!$1:$1,0))-INDEX(城镇人口!$1:$1048576,MATCH($B147,城镇人口!$B:$B,0),MATCH(AK$1,城镇人口!$1:$1,0))</f>
        <v>1548688.2125251479</v>
      </c>
      <c r="AL147" s="40">
        <f>INDEX(人口源表!$1:$1048576,MATCH($B147,人口源表!$A:$A,0),MATCH(AL$1,人口源表!$1:$1,0))-INDEX(城镇人口!$1:$1048576,MATCH($B147,城镇人口!$B:$B,0),MATCH(AL$1,城镇人口!$1:$1,0))</f>
        <v>1524678.1912474078</v>
      </c>
      <c r="AM147" s="40">
        <f>INDEX(人口源表!$1:$1048576,MATCH($B147,人口源表!$A:$A,0),MATCH(AM$1,人口源表!$1:$1,0))-INDEX(城镇人口!$1:$1048576,MATCH($B147,城镇人口!$B:$B,0),MATCH(AM$1,城镇人口!$1:$1,0))</f>
        <v>1500640.7318350594</v>
      </c>
      <c r="AN147" s="40">
        <f>INDEX(人口源表!$1:$1048576,MATCH($B147,人口源表!$A:$A,0),MATCH(AN$1,人口源表!$1:$1,0))-INDEX(城镇人口!$1:$1048576,MATCH($B147,城镇人口!$B:$B,0),MATCH(AN$1,城镇人口!$1:$1,0))</f>
        <v>1476624.457331676</v>
      </c>
      <c r="AO147" s="40">
        <f>INDEX(人口源表!$1:$1048576,MATCH($B147,人口源表!$A:$A,0),MATCH(AO$1,人口源表!$1:$1,0))-INDEX(城镇人口!$1:$1048576,MATCH($B147,城镇人口!$B:$B,0),MATCH(AO$1,城镇人口!$1:$1,0))</f>
        <v>1452676.9370948267</v>
      </c>
      <c r="AP147" s="40">
        <f>INDEX(人口源表!$1:$1048576,MATCH($B147,人口源表!$A:$A,0),MATCH(AP$1,人口源表!$1:$1,0))-INDEX(城镇人口!$1:$1048576,MATCH($B147,城镇人口!$B:$B,0),MATCH(AP$1,城镇人口!$1:$1,0))</f>
        <v>1428847.1477210452</v>
      </c>
      <c r="AQ147" s="40">
        <f>INDEX(人口源表!$1:$1048576,MATCH($B147,人口源表!$A:$A,0),MATCH(AQ$1,人口源表!$1:$1,0))-INDEX(城镇人口!$1:$1048576,MATCH($B147,城镇人口!$B:$B,0),MATCH(AQ$1,城镇人口!$1:$1,0))</f>
        <v>1405183.1042290633</v>
      </c>
      <c r="AR147" s="40">
        <f>INDEX(人口源表!$1:$1048576,MATCH($B147,人口源表!$A:$A,0),MATCH(AR$1,人口源表!$1:$1,0))-INDEX(城镇人口!$1:$1048576,MATCH($B147,城镇人口!$B:$B,0),MATCH(AR$1,城镇人口!$1:$1,0))</f>
        <v>1381733.4383706488</v>
      </c>
      <c r="AS147" s="40">
        <f>INDEX(人口源表!$1:$1048576,MATCH($B147,人口源表!$A:$A,0),MATCH(AS$1,人口源表!$1:$1,0))-INDEX(城镇人口!$1:$1048576,MATCH($B147,城镇人口!$B:$B,0),MATCH(AS$1,城镇人口!$1:$1,0))</f>
        <v>1358546.178046267</v>
      </c>
      <c r="AT147" s="40">
        <f>INDEX(人口源表!$1:$1048576,MATCH($B147,人口源表!$A:$A,0),MATCH(AT$1,人口源表!$1:$1,0))-INDEX(城镇人口!$1:$1048576,MATCH($B147,城镇人口!$B:$B,0),MATCH(AT$1,城镇人口!$1:$1,0))</f>
        <v>1335668.6600780203</v>
      </c>
      <c r="AU147" s="40">
        <f>INDEX(人口源表!$1:$1048576,MATCH($B147,人口源表!$A:$A,0),MATCH(AU$1,人口源表!$1:$1,0))-INDEX(城镇人口!$1:$1048576,MATCH($B147,城镇人口!$B:$B,0),MATCH(AU$1,城镇人口!$1:$1,0))</f>
        <v>1313148.7642840957</v>
      </c>
      <c r="AV147" s="40">
        <f>INDEX(人口源表!$1:$1048576,MATCH($B147,人口源表!$A:$A,0),MATCH(AV$1,人口源表!$1:$1,0))-INDEX(城镇人口!$1:$1048576,MATCH($B147,城镇人口!$B:$B,0),MATCH(AV$1,城镇人口!$1:$1,0))</f>
        <v>1291032.9233858455</v>
      </c>
    </row>
    <row r="148" spans="1:48" x14ac:dyDescent="0.15">
      <c r="A148" s="4" t="s">
        <v>7</v>
      </c>
      <c r="B148" s="4" t="s">
        <v>23</v>
      </c>
      <c r="C148" s="34">
        <f>VLOOKUP(B148,'[1]2016省城人口总结（根）'!B:C,2,FALSE)/100</f>
        <v>0.49859204876755897</v>
      </c>
      <c r="D148" s="40">
        <f>INDEX(人口源表!$1:$1048576,MATCH($B148,人口源表!$A:$A,0),MATCH(D$1,人口源表!$1:$1,0))-INDEX(城镇人口!$1:$1048576,MATCH($B148,城镇人口!$B:$B,0),MATCH(D$1,城镇人口!$1:$1,0))</f>
        <v>3045723.5141108935</v>
      </c>
      <c r="E148" s="40">
        <f>INDEX(人口源表!$1:$1048576,MATCH($B148,人口源表!$A:$A,0),MATCH(E$1,人口源表!$1:$1,0))-INDEX(城镇人口!$1:$1048576,MATCH($B148,城镇人口!$B:$B,0),MATCH(E$1,城镇人口!$1:$1,0))</f>
        <v>3009124.3301260797</v>
      </c>
      <c r="F148" s="40">
        <f>INDEX(人口源表!$1:$1048576,MATCH($B148,人口源表!$A:$A,0),MATCH(F$1,人口源表!$1:$1,0))-INDEX(城镇人口!$1:$1048576,MATCH($B148,城镇人口!$B:$B,0),MATCH(F$1,城镇人口!$1:$1,0))</f>
        <v>2969134.1209116997</v>
      </c>
      <c r="G148" s="40">
        <f>INDEX(人口源表!$1:$1048576,MATCH($B148,人口源表!$A:$A,0),MATCH(G$1,人口源表!$1:$1,0))-INDEX(城镇人口!$1:$1048576,MATCH($B148,城镇人口!$B:$B,0),MATCH(G$1,城镇人口!$1:$1,0))</f>
        <v>2817488.7479833602</v>
      </c>
      <c r="H148" s="40">
        <f>INDEX(人口源表!$1:$1048576,MATCH($B148,人口源表!$A:$A,0),MATCH(H$1,人口源表!$1:$1,0))-INDEX(城镇人口!$1:$1048576,MATCH($B148,城镇人口!$B:$B,0),MATCH(H$1,城镇人口!$1:$1,0))</f>
        <v>2777025.5352234677</v>
      </c>
      <c r="I148" s="40">
        <f>INDEX(人口源表!$1:$1048576,MATCH($B148,人口源表!$A:$A,0),MATCH(I$1,人口源表!$1:$1,0))-INDEX(城镇人口!$1:$1048576,MATCH($B148,城镇人口!$B:$B,0),MATCH(I$1,城镇人口!$1:$1,0))</f>
        <v>2756545.2359738238</v>
      </c>
      <c r="J148" s="40">
        <f>INDEX(人口源表!$1:$1048576,MATCH($B148,人口源表!$A:$A,0),MATCH(J$1,人口源表!$1:$1,0))-INDEX(城镇人口!$1:$1048576,MATCH($B148,城镇人口!$B:$B,0),MATCH(J$1,城镇人口!$1:$1,0))</f>
        <v>2734487.329669775</v>
      </c>
      <c r="K148" s="40">
        <f>INDEX(人口源表!$1:$1048576,MATCH($B148,人口源表!$A:$A,0),MATCH(K$1,人口源表!$1:$1,0))-INDEX(城镇人口!$1:$1048576,MATCH($B148,城镇人口!$B:$B,0),MATCH(K$1,城镇人口!$1:$1,0))</f>
        <v>2710868.2323253821</v>
      </c>
      <c r="L148" s="40">
        <f>INDEX(人口源表!$1:$1048576,MATCH($B148,人口源表!$A:$A,0),MATCH(L$1,人口源表!$1:$1,0))-INDEX(城镇人口!$1:$1048576,MATCH($B148,城镇人口!$B:$B,0),MATCH(L$1,城镇人口!$1:$1,0))</f>
        <v>2685708.2527712537</v>
      </c>
      <c r="M148" s="40">
        <f>INDEX(人口源表!$1:$1048576,MATCH($B148,人口源表!$A:$A,0),MATCH(M$1,人口源表!$1:$1,0))-INDEX(城镇人口!$1:$1048576,MATCH($B148,城镇人口!$B:$B,0),MATCH(M$1,城镇人口!$1:$1,0))</f>
        <v>2659031.451900952</v>
      </c>
      <c r="N148" s="40">
        <f>INDEX(人口源表!$1:$1048576,MATCH($B148,人口源表!$A:$A,0),MATCH(N$1,人口源表!$1:$1,0))-INDEX(城镇人口!$1:$1048576,MATCH($B148,城镇人口!$B:$B,0),MATCH(N$1,城镇人口!$1:$1,0))</f>
        <v>2630865.063596766</v>
      </c>
      <c r="O148" s="40">
        <f>INDEX(人口源表!$1:$1048576,MATCH($B148,人口源表!$A:$A,0),MATCH(O$1,人口源表!$1:$1,0))-INDEX(城镇人口!$1:$1048576,MATCH($B148,城镇人口!$B:$B,0),MATCH(O$1,城镇人口!$1:$1,0))</f>
        <v>2601239.3731150664</v>
      </c>
      <c r="P148" s="40">
        <f>INDEX(人口源表!$1:$1048576,MATCH($B148,人口源表!$A:$A,0),MATCH(P$1,人口源表!$1:$1,0))-INDEX(城镇人口!$1:$1048576,MATCH($B148,城镇人口!$B:$B,0),MATCH(P$1,城镇人口!$1:$1,0))</f>
        <v>2570187.1691609705</v>
      </c>
      <c r="Q148" s="40">
        <f>INDEX(人口源表!$1:$1048576,MATCH($B148,人口源表!$A:$A,0),MATCH(Q$1,人口源表!$1:$1,0))-INDEX(城镇人口!$1:$1048576,MATCH($B148,城镇人口!$B:$B,0),MATCH(Q$1,城镇人口!$1:$1,0))</f>
        <v>2537745.7264181785</v>
      </c>
      <c r="R148" s="40">
        <f>INDEX(人口源表!$1:$1048576,MATCH($B148,人口源表!$A:$A,0),MATCH(R$1,人口源表!$1:$1,0))-INDEX(城镇人口!$1:$1048576,MATCH($B148,城镇人口!$B:$B,0),MATCH(R$1,城镇人口!$1:$1,0))</f>
        <v>2503953.6802566783</v>
      </c>
      <c r="S148" s="40">
        <f>INDEX(人口源表!$1:$1048576,MATCH($B148,人口源表!$A:$A,0),MATCH(S$1,人口源表!$1:$1,0))-INDEX(城镇人口!$1:$1048576,MATCH($B148,城镇人口!$B:$B,0),MATCH(S$1,城镇人口!$1:$1,0))</f>
        <v>2486815.7822878365</v>
      </c>
      <c r="T148" s="40">
        <f>INDEX(人口源表!$1:$1048576,MATCH($B148,人口源表!$A:$A,0),MATCH(T$1,人口源表!$1:$1,0))-INDEX(城镇人口!$1:$1048576,MATCH($B148,城镇人口!$B:$B,0),MATCH(T$1,城镇人口!$1:$1,0))</f>
        <v>2468681.3979813727</v>
      </c>
      <c r="U148" s="40">
        <f>INDEX(人口源表!$1:$1048576,MATCH($B148,人口源表!$A:$A,0),MATCH(U$1,人口源表!$1:$1,0))-INDEX(城镇人口!$1:$1048576,MATCH($B148,城镇人口!$B:$B,0),MATCH(U$1,城镇人口!$1:$1,0))</f>
        <v>2449580.5688118786</v>
      </c>
      <c r="V148" s="40">
        <f>INDEX(人口源表!$1:$1048576,MATCH($B148,人口源表!$A:$A,0),MATCH(V$1,人口源表!$1:$1,0))-INDEX(城镇人口!$1:$1048576,MATCH($B148,城镇人口!$B:$B,0),MATCH(V$1,城镇人口!$1:$1,0))</f>
        <v>2429545.6012853216</v>
      </c>
      <c r="W148" s="40">
        <f>INDEX(人口源表!$1:$1048576,MATCH($B148,人口源表!$A:$A,0),MATCH(W$1,人口源表!$1:$1,0))-INDEX(城镇人口!$1:$1048576,MATCH($B148,城镇人口!$B:$B,0),MATCH(W$1,城镇人口!$1:$1,0))</f>
        <v>2408610.5784491114</v>
      </c>
      <c r="X148" s="40">
        <f>INDEX(人口源表!$1:$1048576,MATCH($B148,人口源表!$A:$A,0),MATCH(X$1,人口源表!$1:$1,0))-INDEX(城镇人口!$1:$1048576,MATCH($B148,城镇人口!$B:$B,0),MATCH(X$1,城镇人口!$1:$1,0))</f>
        <v>2386810.8881440167</v>
      </c>
      <c r="Y148" s="40">
        <f>INDEX(人口源表!$1:$1048576,MATCH($B148,人口源表!$A:$A,0),MATCH(Y$1,人口源表!$1:$1,0))-INDEX(城镇人口!$1:$1048576,MATCH($B148,城镇人口!$B:$B,0),MATCH(Y$1,城镇人口!$1:$1,0))</f>
        <v>2364184.7176237595</v>
      </c>
      <c r="Z148" s="40">
        <f>INDEX(人口源表!$1:$1048576,MATCH($B148,人口源表!$A:$A,0),MATCH(Z$1,人口源表!$1:$1,0))-INDEX(城镇人口!$1:$1048576,MATCH($B148,城镇人口!$B:$B,0),MATCH(Z$1,城镇人口!$1:$1,0))</f>
        <v>2340770.605859709</v>
      </c>
      <c r="AA148" s="40">
        <f>INDEX(人口源表!$1:$1048576,MATCH($B148,人口源表!$A:$A,0),MATCH(AA$1,人口源表!$1:$1,0))-INDEX(城镇人口!$1:$1048576,MATCH($B148,城镇人口!$B:$B,0),MATCH(AA$1,城镇人口!$1:$1,0))</f>
        <v>2316610.0930653061</v>
      </c>
      <c r="AB148" s="40">
        <f>INDEX(人口源表!$1:$1048576,MATCH($B148,人口源表!$A:$A,0),MATCH(AB$1,人口源表!$1:$1,0))-INDEX(城镇人口!$1:$1048576,MATCH($B148,城镇人口!$B:$B,0),MATCH(AB$1,城镇人口!$1:$1,0))</f>
        <v>2291744.5302769719</v>
      </c>
      <c r="AC148" s="40">
        <f>INDEX(人口源表!$1:$1048576,MATCH($B148,人口源表!$A:$A,0),MATCH(AC$1,人口源表!$1:$1,0))-INDEX(城镇人口!$1:$1048576,MATCH($B148,城镇人口!$B:$B,0),MATCH(AC$1,城镇人口!$1:$1,0))</f>
        <v>2270789.9425868583</v>
      </c>
      <c r="AD148" s="40">
        <f>INDEX(人口源表!$1:$1048576,MATCH($B148,人口源表!$A:$A,0),MATCH(AD$1,人口源表!$1:$1,0))-INDEX(城镇人口!$1:$1048576,MATCH($B148,城镇人口!$B:$B,0),MATCH(AD$1,城镇人口!$1:$1,0))</f>
        <v>2249228.6304514729</v>
      </c>
      <c r="AE148" s="40">
        <f>INDEX(人口源表!$1:$1048576,MATCH($B148,人口源表!$A:$A,0),MATCH(AE$1,人口源表!$1:$1,0))-INDEX(城镇人口!$1:$1048576,MATCH($B148,城镇人口!$B:$B,0),MATCH(AE$1,城镇人口!$1:$1,0))</f>
        <v>2227103.5140008284</v>
      </c>
      <c r="AF148" s="40">
        <f>INDEX(人口源表!$1:$1048576,MATCH($B148,人口源表!$A:$A,0),MATCH(AF$1,人口源表!$1:$1,0))-INDEX(城镇人口!$1:$1048576,MATCH($B148,城镇人口!$B:$B,0),MATCH(AF$1,城镇人口!$1:$1,0))</f>
        <v>2204457.9447563333</v>
      </c>
      <c r="AG148" s="40">
        <f>INDEX(人口源表!$1:$1048576,MATCH($B148,人口源表!$A:$A,0),MATCH(AG$1,人口源表!$1:$1,0))-INDEX(城镇人口!$1:$1048576,MATCH($B148,城镇人口!$B:$B,0),MATCH(AG$1,城镇人口!$1:$1,0))</f>
        <v>2181336.7700615022</v>
      </c>
      <c r="AH148" s="40">
        <f>INDEX(人口源表!$1:$1048576,MATCH($B148,人口源表!$A:$A,0),MATCH(AH$1,人口源表!$1:$1,0))-INDEX(城镇人口!$1:$1048576,MATCH($B148,城镇人口!$B:$B,0),MATCH(AH$1,城镇人口!$1:$1,0))</f>
        <v>2157785.8881330197</v>
      </c>
      <c r="AI148" s="40">
        <f>INDEX(人口源表!$1:$1048576,MATCH($B148,人口源表!$A:$A,0),MATCH(AI$1,人口源表!$1:$1,0))-INDEX(城镇人口!$1:$1048576,MATCH($B148,城镇人口!$B:$B,0),MATCH(AI$1,城镇人口!$1:$1,0))</f>
        <v>2133852.9089880926</v>
      </c>
      <c r="AJ148" s="40">
        <f>INDEX(人口源表!$1:$1048576,MATCH($B148,人口源表!$A:$A,0),MATCH(AJ$1,人口源表!$1:$1,0))-INDEX(城镇人口!$1:$1048576,MATCH($B148,城镇人口!$B:$B,0),MATCH(AJ$1,城镇人口!$1:$1,0))</f>
        <v>2109585.2536996691</v>
      </c>
      <c r="AK148" s="40">
        <f>INDEX(人口源表!$1:$1048576,MATCH($B148,人口源表!$A:$A,0),MATCH(AK$1,人口源表!$1:$1,0))-INDEX(城镇人口!$1:$1048576,MATCH($B148,城镇人口!$B:$B,0),MATCH(AK$1,城镇人口!$1:$1,0))</f>
        <v>2085032.6368181221</v>
      </c>
      <c r="AL148" s="40">
        <f>INDEX(人口源表!$1:$1048576,MATCH($B148,人口源表!$A:$A,0),MATCH(AL$1,人口源表!$1:$1,0))-INDEX(城镇人口!$1:$1048576,MATCH($B148,城镇人口!$B:$B,0),MATCH(AL$1,城镇人口!$1:$1,0))</f>
        <v>2060244.8070864063</v>
      </c>
      <c r="AM148" s="40">
        <f>INDEX(人口源表!$1:$1048576,MATCH($B148,人口源表!$A:$A,0),MATCH(AM$1,人口源表!$1:$1,0))-INDEX(城镇人口!$1:$1048576,MATCH($B148,城镇人口!$B:$B,0),MATCH(AM$1,城镇人口!$1:$1,0))</f>
        <v>2035272.2100781156</v>
      </c>
      <c r="AN148" s="40">
        <f>INDEX(人口源表!$1:$1048576,MATCH($B148,人口源表!$A:$A,0),MATCH(AN$1,人口源表!$1:$1,0))-INDEX(城镇人口!$1:$1048576,MATCH($B148,城镇人口!$B:$B,0),MATCH(AN$1,城镇人口!$1:$1,0))</f>
        <v>2010166.973202229</v>
      </c>
      <c r="AO148" s="40">
        <f>INDEX(人口源表!$1:$1048576,MATCH($B148,人口源表!$A:$A,0),MATCH(AO$1,人口源表!$1:$1,0))-INDEX(城镇人口!$1:$1048576,MATCH($B148,城镇人口!$B:$B,0),MATCH(AO$1,城镇人口!$1:$1,0))</f>
        <v>1984981.3986600703</v>
      </c>
      <c r="AP148" s="40">
        <f>INDEX(人口源表!$1:$1048576,MATCH($B148,人口源表!$A:$A,0),MATCH(AP$1,人口源表!$1:$1,0))-INDEX(城镇人口!$1:$1048576,MATCH($B148,城镇人口!$B:$B,0),MATCH(AP$1,城镇人口!$1:$1,0))</f>
        <v>1959767.2083916222</v>
      </c>
      <c r="AQ148" s="40">
        <f>INDEX(人口源表!$1:$1048576,MATCH($B148,人口源表!$A:$A,0),MATCH(AQ$1,人口源表!$1:$1,0))-INDEX(城镇人口!$1:$1048576,MATCH($B148,城镇人口!$B:$B,0),MATCH(AQ$1,城镇人口!$1:$1,0))</f>
        <v>1934578.6096385061</v>
      </c>
      <c r="AR148" s="40">
        <f>INDEX(人口源表!$1:$1048576,MATCH($B148,人口源表!$A:$A,0),MATCH(AR$1,人口源表!$1:$1,0))-INDEX(城镇人口!$1:$1048576,MATCH($B148,城镇人口!$B:$B,0),MATCH(AR$1,城镇人口!$1:$1,0))</f>
        <v>1909469.0665551401</v>
      </c>
      <c r="AS148" s="40">
        <f>INDEX(人口源表!$1:$1048576,MATCH($B148,人口源表!$A:$A,0),MATCH(AS$1,人口源表!$1:$1,0))-INDEX(城镇人口!$1:$1048576,MATCH($B148,城镇人口!$B:$B,0),MATCH(AS$1,城镇人口!$1:$1,0))</f>
        <v>1884492.6208763807</v>
      </c>
      <c r="AT148" s="40">
        <f>INDEX(人口源表!$1:$1048576,MATCH($B148,人口源表!$A:$A,0),MATCH(AT$1,人口源表!$1:$1,0))-INDEX(城镇人口!$1:$1048576,MATCH($B148,城镇人口!$B:$B,0),MATCH(AT$1,城镇人口!$1:$1,0))</f>
        <v>1859703.1288854009</v>
      </c>
      <c r="AU148" s="40">
        <f>INDEX(人口源表!$1:$1048576,MATCH($B148,人口源表!$A:$A,0),MATCH(AU$1,人口源表!$1:$1,0))-INDEX(城镇人口!$1:$1048576,MATCH($B148,城镇人口!$B:$B,0),MATCH(AU$1,城镇人口!$1:$1,0))</f>
        <v>1835155.5359985936</v>
      </c>
      <c r="AV148" s="40">
        <f>INDEX(人口源表!$1:$1048576,MATCH($B148,人口源表!$A:$A,0),MATCH(AV$1,人口源表!$1:$1,0))-INDEX(城镇人口!$1:$1048576,MATCH($B148,城镇人口!$B:$B,0),MATCH(AV$1,城镇人口!$1:$1,0))</f>
        <v>1810904.4324368667</v>
      </c>
    </row>
    <row r="149" spans="1:48" x14ac:dyDescent="0.15">
      <c r="A149" s="4" t="s">
        <v>7</v>
      </c>
      <c r="B149" s="4" t="s">
        <v>15</v>
      </c>
      <c r="C149" s="34">
        <f>VLOOKUP(B149,'[1]2016省城人口总结（根）'!B:C,2,FALSE)/100</f>
        <v>0.58191148804934456</v>
      </c>
      <c r="D149" s="40">
        <f>INDEX(人口源表!$1:$1048576,MATCH($B149,人口源表!$A:$A,0),MATCH(D$1,人口源表!$1:$1,0))-INDEX(城镇人口!$1:$1048576,MATCH($B149,城镇人口!$B:$B,0),MATCH(D$1,城镇人口!$1:$1,0))</f>
        <v>1624712.9543983522</v>
      </c>
      <c r="E149" s="40">
        <f>INDEX(人口源表!$1:$1048576,MATCH($B149,人口源表!$A:$A,0),MATCH(E$1,人口源表!$1:$1,0))-INDEX(城镇人口!$1:$1048576,MATCH($B149,城镇人口!$B:$B,0),MATCH(E$1,城镇人口!$1:$1,0))</f>
        <v>1592325.4504094929</v>
      </c>
      <c r="F149" s="40">
        <f>INDEX(人口源表!$1:$1048576,MATCH($B149,人口源表!$A:$A,0),MATCH(F$1,人口源表!$1:$1,0))-INDEX(城镇人口!$1:$1048576,MATCH($B149,城镇人口!$B:$B,0),MATCH(F$1,城镇人口!$1:$1,0))</f>
        <v>1558101.1460939921</v>
      </c>
      <c r="G149" s="40">
        <f>INDEX(人口源表!$1:$1048576,MATCH($B149,人口源表!$A:$A,0),MATCH(G$1,人口源表!$1:$1,0))-INDEX(城镇人口!$1:$1048576,MATCH($B149,城镇人口!$B:$B,0),MATCH(G$1,城镇人口!$1:$1,0))</f>
        <v>1517872.3535144418</v>
      </c>
      <c r="H149" s="40">
        <f>INDEX(人口源表!$1:$1048576,MATCH($B149,人口源表!$A:$A,0),MATCH(H$1,人口源表!$1:$1,0))-INDEX(城镇人口!$1:$1048576,MATCH($B149,城镇人口!$B:$B,0),MATCH(H$1,城镇人口!$1:$1,0))</f>
        <v>1482756.3485924592</v>
      </c>
      <c r="I149" s="40">
        <f>INDEX(人口源表!$1:$1048576,MATCH($B149,人口源表!$A:$A,0),MATCH(I$1,人口源表!$1:$1,0))-INDEX(城镇人口!$1:$1048576,MATCH($B149,城镇人口!$B:$B,0),MATCH(I$1,城镇人口!$1:$1,0))</f>
        <v>1463112.5089791212</v>
      </c>
      <c r="J149" s="40">
        <f>INDEX(人口源表!$1:$1048576,MATCH($B149,人口源表!$A:$A,0),MATCH(J$1,人口源表!$1:$1,0))-INDEX(城镇人口!$1:$1048576,MATCH($B149,城镇人口!$B:$B,0),MATCH(J$1,城镇人口!$1:$1,0))</f>
        <v>1442345.1501785703</v>
      </c>
      <c r="K149" s="40">
        <f>INDEX(人口源表!$1:$1048576,MATCH($B149,人口源表!$A:$A,0),MATCH(K$1,人口源表!$1:$1,0))-INDEX(城镇人口!$1:$1048576,MATCH($B149,城镇人口!$B:$B,0),MATCH(K$1,城镇人口!$1:$1,0))</f>
        <v>1420489.6303041484</v>
      </c>
      <c r="L149" s="40">
        <f>INDEX(人口源表!$1:$1048576,MATCH($B149,人口源表!$A:$A,0),MATCH(L$1,人口源表!$1:$1,0))-INDEX(城镇人口!$1:$1048576,MATCH($B149,城镇人口!$B:$B,0),MATCH(L$1,城镇人口!$1:$1,0))</f>
        <v>1397583.5537116267</v>
      </c>
      <c r="M149" s="40">
        <f>INDEX(人口源表!$1:$1048576,MATCH($B149,人口源表!$A:$A,0),MATCH(M$1,人口源表!$1:$1,0))-INDEX(城镇人口!$1:$1048576,MATCH($B149,城镇人口!$B:$B,0),MATCH(M$1,城镇人口!$1:$1,0))</f>
        <v>1373666.615723527</v>
      </c>
      <c r="N149" s="40">
        <f>INDEX(人口源表!$1:$1048576,MATCH($B149,人口源表!$A:$A,0),MATCH(N$1,人口源表!$1:$1,0))-INDEX(城镇人口!$1:$1048576,MATCH($B149,城镇人口!$B:$B,0),MATCH(N$1,城镇人口!$1:$1,0))</f>
        <v>1348779.7642314406</v>
      </c>
      <c r="O149" s="40">
        <f>INDEX(人口源表!$1:$1048576,MATCH($B149,人口源表!$A:$A,0),MATCH(O$1,人口源表!$1:$1,0))-INDEX(城镇人口!$1:$1048576,MATCH($B149,城镇人口!$B:$B,0),MATCH(O$1,城镇人口!$1:$1,0))</f>
        <v>1322965.1008274471</v>
      </c>
      <c r="P149" s="40">
        <f>INDEX(人口源表!$1:$1048576,MATCH($B149,人口源表!$A:$A,0),MATCH(P$1,人口源表!$1:$1,0))-INDEX(城镇人口!$1:$1048576,MATCH($B149,城镇人口!$B:$B,0),MATCH(P$1,城镇人口!$1:$1,0))</f>
        <v>1296266.4306838675</v>
      </c>
      <c r="Q149" s="40">
        <f>INDEX(人口源表!$1:$1048576,MATCH($B149,人口源表!$A:$A,0),MATCH(Q$1,人口源表!$1:$1,0))-INDEX(城镇人口!$1:$1048576,MATCH($B149,城镇人口!$B:$B,0),MATCH(Q$1,城镇人口!$1:$1,0))</f>
        <v>1268729.0901491935</v>
      </c>
      <c r="R149" s="40">
        <f>INDEX(人口源表!$1:$1048576,MATCH($B149,人口源表!$A:$A,0),MATCH(R$1,人口源表!$1:$1,0))-INDEX(城镇人口!$1:$1048576,MATCH($B149,城镇人口!$B:$B,0),MATCH(R$1,城镇人口!$1:$1,0))</f>
        <v>1240399.1444760226</v>
      </c>
      <c r="S149" s="40">
        <f>INDEX(人口源表!$1:$1048576,MATCH($B149,人口源表!$A:$A,0),MATCH(S$1,人口源表!$1:$1,0))-INDEX(城镇人口!$1:$1048576,MATCH($B149,城镇人口!$B:$B,0),MATCH(S$1,城镇人口!$1:$1,0))</f>
        <v>1224958.0842039953</v>
      </c>
      <c r="T149" s="40">
        <f>INDEX(人口源表!$1:$1048576,MATCH($B149,人口源表!$A:$A,0),MATCH(T$1,人口源表!$1:$1,0))-INDEX(城镇人口!$1:$1048576,MATCH($B149,城镇人口!$B:$B,0),MATCH(T$1,城镇人口!$1:$1,0))</f>
        <v>1208971.6000581719</v>
      </c>
      <c r="U149" s="40">
        <f>INDEX(人口源表!$1:$1048576,MATCH($B149,人口源表!$A:$A,0),MATCH(U$1,人口源表!$1:$1,0))-INDEX(城镇人口!$1:$1048576,MATCH($B149,城镇人口!$B:$B,0),MATCH(U$1,城镇人口!$1:$1,0))</f>
        <v>1192472.3872301052</v>
      </c>
      <c r="V149" s="40">
        <f>INDEX(人口源表!$1:$1048576,MATCH($B149,人口源表!$A:$A,0),MATCH(V$1,人口源表!$1:$1,0))-INDEX(城镇人口!$1:$1048576,MATCH($B149,城镇人口!$B:$B,0),MATCH(V$1,城镇人口!$1:$1,0))</f>
        <v>1175493.5149998884</v>
      </c>
      <c r="W149" s="40">
        <f>INDEX(人口源表!$1:$1048576,MATCH($B149,人口源表!$A:$A,0),MATCH(W$1,人口源表!$1:$1,0))-INDEX(城镇人口!$1:$1048576,MATCH($B149,城镇人口!$B:$B,0),MATCH(W$1,城镇人口!$1:$1,0))</f>
        <v>1158068.071897171</v>
      </c>
      <c r="X149" s="40">
        <f>INDEX(人口源表!$1:$1048576,MATCH($B149,人口源表!$A:$A,0),MATCH(X$1,人口源表!$1:$1,0))-INDEX(城镇人口!$1:$1048576,MATCH($B149,城镇人口!$B:$B,0),MATCH(X$1,城镇人口!$1:$1,0))</f>
        <v>1140230.5798378475</v>
      </c>
      <c r="Y149" s="40">
        <f>INDEX(人口源表!$1:$1048576,MATCH($B149,人口源表!$A:$A,0),MATCH(Y$1,人口源表!$1:$1,0))-INDEX(城镇人口!$1:$1048576,MATCH($B149,城镇人口!$B:$B,0),MATCH(Y$1,城镇人口!$1:$1,0))</f>
        <v>1122015.7102164938</v>
      </c>
      <c r="Z149" s="40">
        <f>INDEX(人口源表!$1:$1048576,MATCH($B149,人口源表!$A:$A,0),MATCH(Z$1,人口源表!$1:$1,0))-INDEX(城镇人口!$1:$1048576,MATCH($B149,城镇人口!$B:$B,0),MATCH(Z$1,城镇人口!$1:$1,0))</f>
        <v>1103458.2208843692</v>
      </c>
      <c r="AA149" s="40">
        <f>INDEX(人口源表!$1:$1048576,MATCH($B149,人口源表!$A:$A,0),MATCH(AA$1,人口源表!$1:$1,0))-INDEX(城镇人口!$1:$1048576,MATCH($B149,城镇人口!$B:$B,0),MATCH(AA$1,城镇人口!$1:$1,0))</f>
        <v>1084593.7345273602</v>
      </c>
      <c r="AB149" s="40">
        <f>INDEX(人口源表!$1:$1048576,MATCH($B149,人口源表!$A:$A,0),MATCH(AB$1,人口源表!$1:$1,0))-INDEX(城镇人口!$1:$1048576,MATCH($B149,城镇人口!$B:$B,0),MATCH(AB$1,城镇人口!$1:$1,0))</f>
        <v>1065457.5112070497</v>
      </c>
      <c r="AC149" s="40">
        <f>INDEX(人口源表!$1:$1048576,MATCH($B149,人口源表!$A:$A,0),MATCH(AC$1,人口源表!$1:$1,0))-INDEX(城镇人口!$1:$1048576,MATCH($B149,城镇人口!$B:$B,0),MATCH(AC$1,城镇人口!$1:$1,0))</f>
        <v>1049484.488235482</v>
      </c>
      <c r="AD149" s="40">
        <f>INDEX(人口源表!$1:$1048576,MATCH($B149,人口源表!$A:$A,0),MATCH(AD$1,人口源表!$1:$1,0))-INDEX(城镇人口!$1:$1048576,MATCH($B149,城镇人口!$B:$B,0),MATCH(AD$1,城镇人口!$1:$1,0))</f>
        <v>1033303.0501668844</v>
      </c>
      <c r="AE149" s="40">
        <f>INDEX(人口源表!$1:$1048576,MATCH($B149,人口源表!$A:$A,0),MATCH(AE$1,人口源表!$1:$1,0))-INDEX(城镇人口!$1:$1048576,MATCH($B149,城镇人口!$B:$B,0),MATCH(AE$1,城镇人口!$1:$1,0))</f>
        <v>1016946.3179631624</v>
      </c>
      <c r="AF149" s="40">
        <f>INDEX(人口源表!$1:$1048576,MATCH($B149,人口源表!$A:$A,0),MATCH(AF$1,人口源表!$1:$1,0))-INDEX(城镇人口!$1:$1048576,MATCH($B149,城镇人口!$B:$B,0),MATCH(AF$1,城镇人口!$1:$1,0))</f>
        <v>1000446.75279671</v>
      </c>
      <c r="AG149" s="40">
        <f>INDEX(人口源表!$1:$1048576,MATCH($B149,人口源表!$A:$A,0),MATCH(AG$1,人口源表!$1:$1,0))-INDEX(城镇人口!$1:$1048576,MATCH($B149,城镇人口!$B:$B,0),MATCH(AG$1,城镇人口!$1:$1,0))</f>
        <v>983837.97736837808</v>
      </c>
      <c r="AH149" s="40">
        <f>INDEX(人口源表!$1:$1048576,MATCH($B149,人口源表!$A:$A,0),MATCH(AH$1,人口源表!$1:$1,0))-INDEX(城镇人口!$1:$1048576,MATCH($B149,城镇人口!$B:$B,0),MATCH(AH$1,城镇人口!$1:$1,0))</f>
        <v>967152.30973570747</v>
      </c>
      <c r="AI149" s="40">
        <f>INDEX(人口源表!$1:$1048576,MATCH($B149,人口源表!$A:$A,0),MATCH(AI$1,人口源表!$1:$1,0))-INDEX(城镇人口!$1:$1048576,MATCH($B149,城镇人口!$B:$B,0),MATCH(AI$1,城镇人口!$1:$1,0))</f>
        <v>950423.08812441491</v>
      </c>
      <c r="AJ149" s="40">
        <f>INDEX(人口源表!$1:$1048576,MATCH($B149,人口源表!$A:$A,0),MATCH(AJ$1,人口源表!$1:$1,0))-INDEX(城镇人口!$1:$1048576,MATCH($B149,城镇人口!$B:$B,0),MATCH(AJ$1,城镇人口!$1:$1,0))</f>
        <v>933683.01854526578</v>
      </c>
      <c r="AK149" s="40">
        <f>INDEX(人口源表!$1:$1048576,MATCH($B149,人口源表!$A:$A,0),MATCH(AK$1,人口源表!$1:$1,0))-INDEX(城镇人口!$1:$1048576,MATCH($B149,城镇人口!$B:$B,0),MATCH(AK$1,城镇人口!$1:$1,0))</f>
        <v>916964.89261060115</v>
      </c>
      <c r="AL149" s="40">
        <f>INDEX(人口源表!$1:$1048576,MATCH($B149,人口源表!$A:$A,0),MATCH(AL$1,人口源表!$1:$1,0))-INDEX(城镇人口!$1:$1048576,MATCH($B149,城镇人口!$B:$B,0),MATCH(AL$1,城镇人口!$1:$1,0))</f>
        <v>900301.25640075793</v>
      </c>
      <c r="AM149" s="40">
        <f>INDEX(人口源表!$1:$1048576,MATCH($B149,人口源表!$A:$A,0),MATCH(AM$1,人口源表!$1:$1,0))-INDEX(城镇人口!$1:$1048576,MATCH($B149,城镇人口!$B:$B,0),MATCH(AM$1,城镇人口!$1:$1,0))</f>
        <v>883724.09542679088</v>
      </c>
      <c r="AN149" s="40">
        <f>INDEX(人口源表!$1:$1048576,MATCH($B149,人口源表!$A:$A,0),MATCH(AN$1,人口源表!$1:$1,0))-INDEX(城镇人口!$1:$1048576,MATCH($B149,城镇人口!$B:$B,0),MATCH(AN$1,城镇人口!$1:$1,0))</f>
        <v>867265.02346859872</v>
      </c>
      <c r="AO149" s="40">
        <f>INDEX(人口源表!$1:$1048576,MATCH($B149,人口源表!$A:$A,0),MATCH(AO$1,人口源表!$1:$1,0))-INDEX(城镇人口!$1:$1048576,MATCH($B149,城镇人口!$B:$B,0),MATCH(AO$1,城镇人口!$1:$1,0))</f>
        <v>850955.4537312123</v>
      </c>
      <c r="AP149" s="40">
        <f>INDEX(人口源表!$1:$1048576,MATCH($B149,人口源表!$A:$A,0),MATCH(AP$1,人口源表!$1:$1,0))-INDEX(城镇人口!$1:$1048576,MATCH($B149,城镇人口!$B:$B,0),MATCH(AP$1,城镇人口!$1:$1,0))</f>
        <v>834826.27595187165</v>
      </c>
      <c r="AQ149" s="40">
        <f>INDEX(人口源表!$1:$1048576,MATCH($B149,人口源表!$A:$A,0),MATCH(AQ$1,人口源表!$1:$1,0))-INDEX(城镇人口!$1:$1048576,MATCH($B149,城镇人口!$B:$B,0),MATCH(AQ$1,城镇人口!$1:$1,0))</f>
        <v>818907.31463778857</v>
      </c>
      <c r="AR149" s="40">
        <f>INDEX(人口源表!$1:$1048576,MATCH($B149,人口源表!$A:$A,0),MATCH(AR$1,人口源表!$1:$1,0))-INDEX(城镇人口!$1:$1048576,MATCH($B149,城镇人口!$B:$B,0),MATCH(AR$1,城镇人口!$1:$1,0))</f>
        <v>803228.44733657641</v>
      </c>
      <c r="AS149" s="40">
        <f>INDEX(人口源表!$1:$1048576,MATCH($B149,人口源表!$A:$A,0),MATCH(AS$1,人口源表!$1:$1,0))-INDEX(城镇人口!$1:$1048576,MATCH($B149,城镇人口!$B:$B,0),MATCH(AS$1,城镇人口!$1:$1,0))</f>
        <v>787818.11204424966</v>
      </c>
      <c r="AT149" s="40">
        <f>INDEX(人口源表!$1:$1048576,MATCH($B149,人口源表!$A:$A,0),MATCH(AT$1,人口源表!$1:$1,0))-INDEX(城镇人口!$1:$1048576,MATCH($B149,城镇人口!$B:$B,0),MATCH(AT$1,城镇人口!$1:$1,0))</f>
        <v>772704.40958459117</v>
      </c>
      <c r="AU149" s="40">
        <f>INDEX(人口源表!$1:$1048576,MATCH($B149,人口源表!$A:$A,0),MATCH(AU$1,人口源表!$1:$1,0))-INDEX(城镇人口!$1:$1048576,MATCH($B149,城镇人口!$B:$B,0),MATCH(AU$1,城镇人口!$1:$1,0))</f>
        <v>757914.32944858819</v>
      </c>
      <c r="AV149" s="40">
        <f>INDEX(人口源表!$1:$1048576,MATCH($B149,人口源表!$A:$A,0),MATCH(AV$1,人口源表!$1:$1,0))-INDEX(城镇人口!$1:$1048576,MATCH($B149,城镇人口!$B:$B,0),MATCH(AV$1,城镇人口!$1:$1,0))</f>
        <v>743474.35123005463</v>
      </c>
    </row>
    <row r="150" spans="1:48" x14ac:dyDescent="0.15">
      <c r="A150" s="4" t="s">
        <v>7</v>
      </c>
      <c r="B150" s="4" t="s">
        <v>22</v>
      </c>
      <c r="C150" s="34">
        <f>VLOOKUP(B150,'[1]2016省城人口总结（根）'!B:C,2,FALSE)/100</f>
        <v>0.48720424929835543</v>
      </c>
      <c r="D150" s="40">
        <f>INDEX(人口源表!$1:$1048576,MATCH($B150,人口源表!$A:$A,0),MATCH(D$1,人口源表!$1:$1,0))-INDEX(城镇人口!$1:$1048576,MATCH($B150,城镇人口!$B:$B,0),MATCH(D$1,城镇人口!$1:$1,0))</f>
        <v>4407854.9907004833</v>
      </c>
      <c r="E150" s="40">
        <f>INDEX(人口源表!$1:$1048576,MATCH($B150,人口源表!$A:$A,0),MATCH(E$1,人口源表!$1:$1,0))-INDEX(城镇人口!$1:$1048576,MATCH($B150,城镇人口!$B:$B,0),MATCH(E$1,城镇人口!$1:$1,0))</f>
        <v>4351245.941073807</v>
      </c>
      <c r="F150" s="40">
        <f>INDEX(人口源表!$1:$1048576,MATCH($B150,人口源表!$A:$A,0),MATCH(F$1,人口源表!$1:$1,0))-INDEX(城镇人口!$1:$1048576,MATCH($B150,城镇人口!$B:$B,0),MATCH(F$1,城镇人口!$1:$1,0))</f>
        <v>4290791.7986516664</v>
      </c>
      <c r="G150" s="40">
        <f>INDEX(人口源表!$1:$1048576,MATCH($B150,人口源表!$A:$A,0),MATCH(G$1,人口源表!$1:$1,0))-INDEX(城镇人口!$1:$1048576,MATCH($B150,城镇人口!$B:$B,0),MATCH(G$1,城镇人口!$1:$1,0))</f>
        <v>4280456.5995969512</v>
      </c>
      <c r="H150" s="40">
        <f>INDEX(人口源表!$1:$1048576,MATCH($B150,人口源表!$A:$A,0),MATCH(H$1,人口源表!$1:$1,0))-INDEX(城镇人口!$1:$1048576,MATCH($B150,城镇人口!$B:$B,0),MATCH(H$1,城镇人口!$1:$1,0))</f>
        <v>4210823.8076945757</v>
      </c>
      <c r="I150" s="40">
        <f>INDEX(人口源表!$1:$1048576,MATCH($B150,人口源表!$A:$A,0),MATCH(I$1,人口源表!$1:$1,0))-INDEX(城镇人口!$1:$1048576,MATCH($B150,城镇人口!$B:$B,0),MATCH(I$1,城镇人口!$1:$1,0))</f>
        <v>4173911.1155703813</v>
      </c>
      <c r="J150" s="40">
        <f>INDEX(人口源表!$1:$1048576,MATCH($B150,人口源表!$A:$A,0),MATCH(J$1,人口源表!$1:$1,0))-INDEX(城镇人口!$1:$1048576,MATCH($B150,城镇人口!$B:$B,0),MATCH(J$1,城镇人口!$1:$1,0))</f>
        <v>4137978.7780282162</v>
      </c>
      <c r="K150" s="40">
        <f>INDEX(人口源表!$1:$1048576,MATCH($B150,人口源表!$A:$A,0),MATCH(K$1,人口源表!$1:$1,0))-INDEX(城镇人口!$1:$1048576,MATCH($B150,城镇人口!$B:$B,0),MATCH(K$1,城镇人口!$1:$1,0))</f>
        <v>4102568.0742153637</v>
      </c>
      <c r="L150" s="40">
        <f>INDEX(人口源表!$1:$1048576,MATCH($B150,人口源表!$A:$A,0),MATCH(L$1,人口源表!$1:$1,0))-INDEX(城镇人口!$1:$1048576,MATCH($B150,城镇人口!$B:$B,0),MATCH(L$1,城镇人口!$1:$1,0))</f>
        <v>4067260.3077863958</v>
      </c>
      <c r="M150" s="40">
        <f>INDEX(人口源表!$1:$1048576,MATCH($B150,人口源表!$A:$A,0),MATCH(M$1,人口源表!$1:$1,0))-INDEX(城镇人口!$1:$1048576,MATCH($B150,城镇人口!$B:$B,0),MATCH(M$1,城镇人口!$1:$1,0))</f>
        <v>4031676.7944217501</v>
      </c>
      <c r="N150" s="40">
        <f>INDEX(人口源表!$1:$1048576,MATCH($B150,人口源表!$A:$A,0),MATCH(N$1,人口源表!$1:$1,0))-INDEX(城镇人口!$1:$1048576,MATCH($B150,城镇人口!$B:$B,0),MATCH(N$1,城镇人口!$1:$1,0))</f>
        <v>3995475.1780424435</v>
      </c>
      <c r="O150" s="40">
        <f>INDEX(人口源表!$1:$1048576,MATCH($B150,人口源表!$A:$A,0),MATCH(O$1,人口源表!$1:$1,0))-INDEX(城镇人口!$1:$1048576,MATCH($B150,城镇人口!$B:$B,0),MATCH(O$1,城镇人口!$1:$1,0))</f>
        <v>3958351.2062384337</v>
      </c>
      <c r="P150" s="40">
        <f>INDEX(人口源表!$1:$1048576,MATCH($B150,人口源表!$A:$A,0),MATCH(P$1,人口源表!$1:$1,0))-INDEX(城镇人口!$1:$1048576,MATCH($B150,城镇人口!$B:$B,0),MATCH(P$1,城镇人口!$1:$1,0))</f>
        <v>3920035.9184189644</v>
      </c>
      <c r="Q150" s="40">
        <f>INDEX(人口源表!$1:$1048576,MATCH($B150,人口源表!$A:$A,0),MATCH(Q$1,人口源表!$1:$1,0))-INDEX(城镇人口!$1:$1048576,MATCH($B150,城镇人口!$B:$B,0),MATCH(Q$1,城镇人口!$1:$1,0))</f>
        <v>3880295.9432375766</v>
      </c>
      <c r="R150" s="40">
        <f>INDEX(人口源表!$1:$1048576,MATCH($B150,人口源表!$A:$A,0),MATCH(R$1,人口源表!$1:$1,0))-INDEX(城镇人口!$1:$1048576,MATCH($B150,城镇人口!$B:$B,0),MATCH(R$1,城镇人口!$1:$1,0))</f>
        <v>3838931.5387552129</v>
      </c>
      <c r="S150" s="40">
        <f>INDEX(人口源表!$1:$1048576,MATCH($B150,人口源表!$A:$A,0),MATCH(S$1,人口源表!$1:$1,0))-INDEX(城镇人口!$1:$1048576,MATCH($B150,城镇人口!$B:$B,0),MATCH(S$1,城镇人口!$1:$1,0))</f>
        <v>3821885.4251887808</v>
      </c>
      <c r="T150" s="40">
        <f>INDEX(人口源表!$1:$1048576,MATCH($B150,人口源表!$A:$A,0),MATCH(T$1,人口源表!$1:$1,0))-INDEX(城镇人口!$1:$1048576,MATCH($B150,城镇人口!$B:$B,0),MATCH(T$1,城镇人口!$1:$1,0))</f>
        <v>3803411.1854293589</v>
      </c>
      <c r="U150" s="40">
        <f>INDEX(人口源表!$1:$1048576,MATCH($B150,人口源表!$A:$A,0),MATCH(U$1,人口源表!$1:$1,0))-INDEX(城镇人口!$1:$1048576,MATCH($B150,城镇人口!$B:$B,0),MATCH(U$1,城镇人口!$1:$1,0))</f>
        <v>3783384.1873675156</v>
      </c>
      <c r="V150" s="40">
        <f>INDEX(人口源表!$1:$1048576,MATCH($B150,人口源表!$A:$A,0),MATCH(V$1,人口源表!$1:$1,0))-INDEX(城镇人口!$1:$1048576,MATCH($B150,城镇人口!$B:$B,0),MATCH(V$1,城镇人口!$1:$1,0))</f>
        <v>3761702.7530824058</v>
      </c>
      <c r="W150" s="40">
        <f>INDEX(人口源表!$1:$1048576,MATCH($B150,人口源表!$A:$A,0),MATCH(W$1,人口源表!$1:$1,0))-INDEX(城镇人口!$1:$1048576,MATCH($B150,城镇人口!$B:$B,0),MATCH(W$1,城镇人口!$1:$1,0))</f>
        <v>3738290.8296742616</v>
      </c>
      <c r="X150" s="40">
        <f>INDEX(人口源表!$1:$1048576,MATCH($B150,人口源表!$A:$A,0),MATCH(X$1,人口源表!$1:$1,0))-INDEX(城镇人口!$1:$1048576,MATCH($B150,城镇人口!$B:$B,0),MATCH(X$1,城镇人口!$1:$1,0))</f>
        <v>3713095.2210862981</v>
      </c>
      <c r="Y150" s="40">
        <f>INDEX(人口源表!$1:$1048576,MATCH($B150,人口源表!$A:$A,0),MATCH(Y$1,人口源表!$1:$1,0))-INDEX(城镇人口!$1:$1048576,MATCH($B150,城镇人口!$B:$B,0),MATCH(Y$1,城镇人口!$1:$1,0))</f>
        <v>3686085.3204542734</v>
      </c>
      <c r="Z150" s="40">
        <f>INDEX(人口源表!$1:$1048576,MATCH($B150,人口源表!$A:$A,0),MATCH(Z$1,人口源表!$1:$1,0))-INDEX(城镇人口!$1:$1048576,MATCH($B150,城镇人口!$B:$B,0),MATCH(Z$1,城镇人口!$1:$1,0))</f>
        <v>3657253.615928757</v>
      </c>
      <c r="AA150" s="40">
        <f>INDEX(人口源表!$1:$1048576,MATCH($B150,人口源表!$A:$A,0),MATCH(AA$1,人口源表!$1:$1,0))-INDEX(城镇人口!$1:$1048576,MATCH($B150,城镇人口!$B:$B,0),MATCH(AA$1,城镇人口!$1:$1,0))</f>
        <v>3626612.5515350262</v>
      </c>
      <c r="AB150" s="40">
        <f>INDEX(人口源表!$1:$1048576,MATCH($B150,人口源表!$A:$A,0),MATCH(AB$1,人口源表!$1:$1,0))-INDEX(城镇人口!$1:$1048576,MATCH($B150,城镇人口!$B:$B,0),MATCH(AB$1,城镇人口!$1:$1,0))</f>
        <v>3594196.6175646819</v>
      </c>
      <c r="AC150" s="40">
        <f>INDEX(人口源表!$1:$1048576,MATCH($B150,人口源表!$A:$A,0),MATCH(AC$1,人口源表!$1:$1,0))-INDEX(城镇人口!$1:$1048576,MATCH($B150,城镇人口!$B:$B,0),MATCH(AC$1,城镇人口!$1:$1,0))</f>
        <v>3566822.0193777634</v>
      </c>
      <c r="AD150" s="40">
        <f>INDEX(人口源表!$1:$1048576,MATCH($B150,人口源表!$A:$A,0),MATCH(AD$1,人口源表!$1:$1,0))-INDEX(城镇人口!$1:$1048576,MATCH($B150,城镇人口!$B:$B,0),MATCH(AD$1,城镇人口!$1:$1,0))</f>
        <v>3537827.4447637014</v>
      </c>
      <c r="AE150" s="40">
        <f>INDEX(人口源表!$1:$1048576,MATCH($B150,人口源表!$A:$A,0),MATCH(AE$1,人口源表!$1:$1,0))-INDEX(城镇人口!$1:$1048576,MATCH($B150,城镇人口!$B:$B,0),MATCH(AE$1,城镇人口!$1:$1,0))</f>
        <v>3507294.7900466826</v>
      </c>
      <c r="AF150" s="40">
        <f>INDEX(人口源表!$1:$1048576,MATCH($B150,人口源表!$A:$A,0),MATCH(AF$1,人口源表!$1:$1,0))-INDEX(城镇人口!$1:$1048576,MATCH($B150,城镇人口!$B:$B,0),MATCH(AF$1,城镇人口!$1:$1,0))</f>
        <v>3475324.9567574179</v>
      </c>
      <c r="AG150" s="40">
        <f>INDEX(人口源表!$1:$1048576,MATCH($B150,人口源表!$A:$A,0),MATCH(AG$1,人口源表!$1:$1,0))-INDEX(城镇人口!$1:$1048576,MATCH($B150,城镇人口!$B:$B,0),MATCH(AG$1,城镇人口!$1:$1,0))</f>
        <v>3442035.3222509213</v>
      </c>
      <c r="AH150" s="40">
        <f>INDEX(人口源表!$1:$1048576,MATCH($B150,人口源表!$A:$A,0),MATCH(AH$1,人口源表!$1:$1,0))-INDEX(城镇人口!$1:$1048576,MATCH($B150,城镇人口!$B:$B,0),MATCH(AH$1,城镇人口!$1:$1,0))</f>
        <v>3407561.0831091246</v>
      </c>
      <c r="AI150" s="40">
        <f>INDEX(人口源表!$1:$1048576,MATCH($B150,人口源表!$A:$A,0),MATCH(AI$1,人口源表!$1:$1,0))-INDEX(城镇人口!$1:$1048576,MATCH($B150,城镇人口!$B:$B,0),MATCH(AI$1,城镇人口!$1:$1,0))</f>
        <v>3372052.7356428513</v>
      </c>
      <c r="AJ150" s="40">
        <f>INDEX(人口源表!$1:$1048576,MATCH($B150,人口源表!$A:$A,0),MATCH(AJ$1,人口源表!$1:$1,0))-INDEX(城镇人口!$1:$1048576,MATCH($B150,城镇人口!$B:$B,0),MATCH(AJ$1,城镇人口!$1:$1,0))</f>
        <v>3335677.7591400789</v>
      </c>
      <c r="AK150" s="40">
        <f>INDEX(人口源表!$1:$1048576,MATCH($B150,人口源表!$A:$A,0),MATCH(AK$1,人口源表!$1:$1,0))-INDEX(城镇人口!$1:$1048576,MATCH($B150,城镇人口!$B:$B,0),MATCH(AK$1,城镇人口!$1:$1,0))</f>
        <v>3298617.7204721961</v>
      </c>
      <c r="AL150" s="40">
        <f>INDEX(人口源表!$1:$1048576,MATCH($B150,人口源表!$A:$A,0),MATCH(AL$1,人口源表!$1:$1,0))-INDEX(城镇人口!$1:$1048576,MATCH($B150,城镇人口!$B:$B,0),MATCH(AL$1,城镇人口!$1:$1,0))</f>
        <v>3261068.4292434333</v>
      </c>
      <c r="AM150" s="40">
        <f>INDEX(人口源表!$1:$1048576,MATCH($B150,人口源表!$A:$A,0),MATCH(AM$1,人口源表!$1:$1,0))-INDEX(城镇人口!$1:$1048576,MATCH($B150,城镇人口!$B:$B,0),MATCH(AM$1,城镇人口!$1:$1,0))</f>
        <v>3223240.4272182621</v>
      </c>
      <c r="AN150" s="40">
        <f>INDEX(人口源表!$1:$1048576,MATCH($B150,人口源表!$A:$A,0),MATCH(AN$1,人口源表!$1:$1,0))-INDEX(城镇人口!$1:$1048576,MATCH($B150,城镇人口!$B:$B,0),MATCH(AN$1,城镇人口!$1:$1,0))</f>
        <v>3185356.8600886259</v>
      </c>
      <c r="AO150" s="40">
        <f>INDEX(人口源表!$1:$1048576,MATCH($B150,人口源表!$A:$A,0),MATCH(AO$1,人口源表!$1:$1,0))-INDEX(城镇人口!$1:$1048576,MATCH($B150,城镇人口!$B:$B,0),MATCH(AO$1,城镇人口!$1:$1,0))</f>
        <v>3147653.5860378137</v>
      </c>
      <c r="AP150" s="40">
        <f>INDEX(人口源表!$1:$1048576,MATCH($B150,人口源表!$A:$A,0),MATCH(AP$1,人口源表!$1:$1,0))-INDEX(城镇人口!$1:$1048576,MATCH($B150,城镇人口!$B:$B,0),MATCH(AP$1,城镇人口!$1:$1,0))</f>
        <v>3110378.1624896089</v>
      </c>
      <c r="AQ150" s="40">
        <f>INDEX(人口源表!$1:$1048576,MATCH($B150,人口源表!$A:$A,0),MATCH(AQ$1,人口源表!$1:$1,0))-INDEX(城镇人口!$1:$1048576,MATCH($B150,城镇人口!$B:$B,0),MATCH(AQ$1,城镇人口!$1:$1,0))</f>
        <v>3073789.9191261921</v>
      </c>
      <c r="AR150" s="40">
        <f>INDEX(人口源表!$1:$1048576,MATCH($B150,人口源表!$A:$A,0),MATCH(AR$1,人口源表!$1:$1,0))-INDEX(城镇人口!$1:$1048576,MATCH($B150,城镇人口!$B:$B,0),MATCH(AR$1,城镇人口!$1:$1,0))</f>
        <v>3038157.8513105605</v>
      </c>
      <c r="AS150" s="40">
        <f>INDEX(人口源表!$1:$1048576,MATCH($B150,人口源表!$A:$A,0),MATCH(AS$1,人口源表!$1:$1,0))-INDEX(城镇人口!$1:$1048576,MATCH($B150,城镇人口!$B:$B,0),MATCH(AS$1,城镇人口!$1:$1,0))</f>
        <v>3003761.7577226786</v>
      </c>
      <c r="AT150" s="40">
        <f>INDEX(人口源表!$1:$1048576,MATCH($B150,人口源表!$A:$A,0),MATCH(AT$1,人口源表!$1:$1,0))-INDEX(城镇人口!$1:$1048576,MATCH($B150,城镇人口!$B:$B,0),MATCH(AT$1,城镇人口!$1:$1,0))</f>
        <v>2970890.4788828054</v>
      </c>
      <c r="AU150" s="40">
        <f>INDEX(人口源表!$1:$1048576,MATCH($B150,人口源表!$A:$A,0),MATCH(AU$1,人口源表!$1:$1,0))-INDEX(城镇人口!$1:$1048576,MATCH($B150,城镇人口!$B:$B,0),MATCH(AU$1,城镇人口!$1:$1,0))</f>
        <v>2939841.2218023697</v>
      </c>
      <c r="AV150" s="40">
        <f>INDEX(人口源表!$1:$1048576,MATCH($B150,人口源表!$A:$A,0),MATCH(AV$1,人口源表!$1:$1,0))-INDEX(城镇人口!$1:$1048576,MATCH($B150,城镇人口!$B:$B,0),MATCH(AV$1,城镇人口!$1:$1,0))</f>
        <v>2910918.8772885529</v>
      </c>
    </row>
    <row r="151" spans="1:48" x14ac:dyDescent="0.15">
      <c r="A151" s="4" t="s">
        <v>870</v>
      </c>
      <c r="B151" s="4" t="s">
        <v>308</v>
      </c>
      <c r="C151" s="34">
        <f>VLOOKUP(B151,'[1]2016省城人口总结（根）'!B:C,2,FALSE)/100</f>
        <v>0.72379370314379998</v>
      </c>
      <c r="D151" s="40">
        <f>INDEX(人口源表!$1:$1048576,MATCH($B151,人口源表!$A:$A,0),MATCH(D$1,人口源表!$1:$1,0))-INDEX(城镇人口!$1:$1048576,MATCH($B151,城镇人口!$B:$B,0),MATCH(D$1,城镇人口!$1:$1,0))</f>
        <v>2540293.7999498947</v>
      </c>
      <c r="E151" s="40">
        <f>INDEX(人口源表!$1:$1048576,MATCH($B151,人口源表!$A:$A,0),MATCH(E$1,人口源表!$1:$1,0))-INDEX(城镇人口!$1:$1048576,MATCH($B151,城镇人口!$B:$B,0),MATCH(E$1,城镇人口!$1:$1,0))</f>
        <v>2448175.023298448</v>
      </c>
      <c r="F151" s="40">
        <f>INDEX(人口源表!$1:$1048576,MATCH($B151,人口源表!$A:$A,0),MATCH(F$1,人口源表!$1:$1,0))-INDEX(城镇人口!$1:$1048576,MATCH($B151,城镇人口!$B:$B,0),MATCH(F$1,城镇人口!$1:$1,0))</f>
        <v>2350763.2056188788</v>
      </c>
      <c r="G151" s="40">
        <f>INDEX(人口源表!$1:$1048576,MATCH($B151,人口源表!$A:$A,0),MATCH(G$1,人口源表!$1:$1,0))-INDEX(城镇人口!$1:$1048576,MATCH($B151,城镇人口!$B:$B,0),MATCH(G$1,城镇人口!$1:$1,0))</f>
        <v>2971645.1869680062</v>
      </c>
      <c r="H151" s="40">
        <f>INDEX(人口源表!$1:$1048576,MATCH($B151,人口源表!$A:$A,0),MATCH(H$1,人口源表!$1:$1,0))-INDEX(城镇人口!$1:$1048576,MATCH($B151,城镇人口!$B:$B,0),MATCH(H$1,城镇人口!$1:$1,0))</f>
        <v>2843500.8471042477</v>
      </c>
      <c r="I151" s="40">
        <f>INDEX(人口源表!$1:$1048576,MATCH($B151,人口源表!$A:$A,0),MATCH(I$1,人口源表!$1:$1,0))-INDEX(城镇人口!$1:$1048576,MATCH($B151,城镇人口!$B:$B,0),MATCH(I$1,城镇人口!$1:$1,0))</f>
        <v>2774894.5489587709</v>
      </c>
      <c r="J151" s="40">
        <f>INDEX(人口源表!$1:$1048576,MATCH($B151,人口源表!$A:$A,0),MATCH(J$1,人口源表!$1:$1,0))-INDEX(城镇人口!$1:$1048576,MATCH($B151,城镇人口!$B:$B,0),MATCH(J$1,城镇人口!$1:$1,0))</f>
        <v>2700456.6376717426</v>
      </c>
      <c r="K151" s="40">
        <f>INDEX(人口源表!$1:$1048576,MATCH($B151,人口源表!$A:$A,0),MATCH(K$1,人口源表!$1:$1,0))-INDEX(城镇人口!$1:$1048576,MATCH($B151,城镇人口!$B:$B,0),MATCH(K$1,城镇人口!$1:$1,0))</f>
        <v>2620616.1976255905</v>
      </c>
      <c r="L151" s="40">
        <f>INDEX(人口源表!$1:$1048576,MATCH($B151,人口源表!$A:$A,0),MATCH(L$1,人口源表!$1:$1,0))-INDEX(城镇人口!$1:$1048576,MATCH($B151,城镇人口!$B:$B,0),MATCH(L$1,城镇人口!$1:$1,0))</f>
        <v>2535777.8958880808</v>
      </c>
      <c r="M151" s="40">
        <f>INDEX(人口源表!$1:$1048576,MATCH($B151,人口源表!$A:$A,0),MATCH(M$1,人口源表!$1:$1,0))-INDEX(城镇人口!$1:$1048576,MATCH($B151,城镇人口!$B:$B,0),MATCH(M$1,城镇人口!$1:$1,0))</f>
        <v>2446322.7764377426</v>
      </c>
      <c r="N151" s="40">
        <f>INDEX(人口源表!$1:$1048576,MATCH($B151,人口源表!$A:$A,0),MATCH(N$1,人口源表!$1:$1,0))-INDEX(城镇人口!$1:$1048576,MATCH($B151,城镇人口!$B:$B,0),MATCH(N$1,城镇人口!$1:$1,0))</f>
        <v>2352609.2065770105</v>
      </c>
      <c r="O151" s="40">
        <f>INDEX(人口源表!$1:$1048576,MATCH($B151,人口源表!$A:$A,0),MATCH(O$1,人口源表!$1:$1,0))-INDEX(城镇人口!$1:$1048576,MATCH($B151,城镇人口!$B:$B,0),MATCH(O$1,城镇人口!$1:$1,0))</f>
        <v>2254972.3884432148</v>
      </c>
      <c r="P151" s="40">
        <f>INDEX(人口源表!$1:$1048576,MATCH($B151,人口源表!$A:$A,0),MATCH(P$1,人口源表!$1:$1,0))-INDEX(城镇人口!$1:$1048576,MATCH($B151,城镇人口!$B:$B,0),MATCH(P$1,城镇人口!$1:$1,0))</f>
        <v>2153726.1281358749</v>
      </c>
      <c r="Q151" s="40">
        <f>INDEX(人口源表!$1:$1048576,MATCH($B151,人口源表!$A:$A,0),MATCH(Q$1,人口源表!$1:$1,0))-INDEX(城镇人口!$1:$1048576,MATCH($B151,城镇人口!$B:$B,0),MATCH(Q$1,城镇人口!$1:$1,0))</f>
        <v>2049162.9531946331</v>
      </c>
      <c r="R151" s="40">
        <f>INDEX(人口源表!$1:$1048576,MATCH($B151,人口源表!$A:$A,0),MATCH(R$1,人口源表!$1:$1,0))-INDEX(城镇人口!$1:$1048576,MATCH($B151,城镇人口!$B:$B,0),MATCH(R$1,城镇人口!$1:$1,0))</f>
        <v>1941554.8381603714</v>
      </c>
      <c r="S151" s="40">
        <f>INDEX(人口源表!$1:$1048576,MATCH($B151,人口源表!$A:$A,0),MATCH(S$1,人口源表!$1:$1,0))-INDEX(城镇人口!$1:$1048576,MATCH($B151,城镇人口!$B:$B,0),MATCH(S$1,城镇人口!$1:$1,0))</f>
        <v>1888686.5638787504</v>
      </c>
      <c r="T151" s="40">
        <f>INDEX(人口源表!$1:$1048576,MATCH($B151,人口源表!$A:$A,0),MATCH(T$1,人口源表!$1:$1,0))-INDEX(城镇人口!$1:$1048576,MATCH($B151,城镇人口!$B:$B,0),MATCH(T$1,城镇人口!$1:$1,0))</f>
        <v>1834342.0688776914</v>
      </c>
      <c r="U151" s="40">
        <f>INDEX(人口源表!$1:$1048576,MATCH($B151,人口源表!$A:$A,0),MATCH(U$1,人口源表!$1:$1,0))-INDEX(城镇人口!$1:$1048576,MATCH($B151,城镇人口!$B:$B,0),MATCH(U$1,城镇人口!$1:$1,0))</f>
        <v>1778670.9719686396</v>
      </c>
      <c r="V151" s="40">
        <f>INDEX(人口源表!$1:$1048576,MATCH($B151,人口源表!$A:$A,0),MATCH(V$1,人口源表!$1:$1,0))-INDEX(城镇人口!$1:$1048576,MATCH($B151,城镇人口!$B:$B,0),MATCH(V$1,城镇人口!$1:$1,0))</f>
        <v>1721811.1820100639</v>
      </c>
      <c r="W151" s="40">
        <f>INDEX(人口源表!$1:$1048576,MATCH($B151,人口源表!$A:$A,0),MATCH(W$1,人口源表!$1:$1,0))-INDEX(城镇人口!$1:$1048576,MATCH($B151,城镇人口!$B:$B,0),MATCH(W$1,城镇人口!$1:$1,0))</f>
        <v>1663889.9425593726</v>
      </c>
      <c r="X151" s="40">
        <f>INDEX(人口源表!$1:$1048576,MATCH($B151,人口源表!$A:$A,0),MATCH(X$1,人口源表!$1:$1,0))-INDEX(城镇人口!$1:$1048576,MATCH($B151,城镇人口!$B:$B,0),MATCH(X$1,城镇人口!$1:$1,0))</f>
        <v>1605024.1866285186</v>
      </c>
      <c r="Y151" s="40">
        <f>INDEX(人口源表!$1:$1048576,MATCH($B151,人口源表!$A:$A,0),MATCH(Y$1,人口源表!$1:$1,0))-INDEX(城镇人口!$1:$1048576,MATCH($B151,城镇人口!$B:$B,0),MATCH(Y$1,城镇人口!$1:$1,0))</f>
        <v>1545320.9254470151</v>
      </c>
      <c r="Z151" s="40">
        <f>INDEX(人口源表!$1:$1048576,MATCH($B151,人口源表!$A:$A,0),MATCH(Z$1,人口源表!$1:$1,0))-INDEX(城镇人口!$1:$1048576,MATCH($B151,城镇人口!$B:$B,0),MATCH(Z$1,城镇人口!$1:$1,0))</f>
        <v>1484877.8914931938</v>
      </c>
      <c r="AA151" s="40">
        <f>INDEX(人口源表!$1:$1048576,MATCH($B151,人口源表!$A:$A,0),MATCH(AA$1,人口源表!$1:$1,0))-INDEX(城镇人口!$1:$1048576,MATCH($B151,城镇人口!$B:$B,0),MATCH(AA$1,城镇人口!$1:$1,0))</f>
        <v>1423783.9524331335</v>
      </c>
      <c r="AB151" s="40">
        <f>INDEX(人口源表!$1:$1048576,MATCH($B151,人口源表!$A:$A,0),MATCH(AB$1,人口源表!$1:$1,0))-INDEX(城镇人口!$1:$1048576,MATCH($B151,城镇人口!$B:$B,0),MATCH(AB$1,城镇人口!$1:$1,0))</f>
        <v>1362119.7619416546</v>
      </c>
      <c r="AC151" s="40">
        <f>INDEX(人口源表!$1:$1048576,MATCH($B151,人口源表!$A:$A,0),MATCH(AC$1,人口源表!$1:$1,0))-INDEX(城镇人口!$1:$1048576,MATCH($B151,城镇人口!$B:$B,0),MATCH(AC$1,城镇人口!$1:$1,0))</f>
        <v>1314862.9043653421</v>
      </c>
      <c r="AD151" s="40">
        <f>INDEX(人口源表!$1:$1048576,MATCH($B151,人口源表!$A:$A,0),MATCH(AD$1,人口源表!$1:$1,0))-INDEX(城镇人口!$1:$1048576,MATCH($B151,城镇人口!$B:$B,0),MATCH(AD$1,城镇人口!$1:$1,0))</f>
        <v>1267264.3621795494</v>
      </c>
      <c r="AE151" s="40">
        <f>INDEX(人口源表!$1:$1048576,MATCH($B151,人口源表!$A:$A,0),MATCH(AE$1,人口源表!$1:$1,0))-INDEX(城镇人口!$1:$1048576,MATCH($B151,城镇人口!$B:$B,0),MATCH(AE$1,城镇人口!$1:$1,0))</f>
        <v>1219374.7437846903</v>
      </c>
      <c r="AF151" s="40">
        <f>INDEX(人口源表!$1:$1048576,MATCH($B151,人口源表!$A:$A,0),MATCH(AF$1,人口源表!$1:$1,0))-INDEX(城镇人口!$1:$1048576,MATCH($B151,城镇人口!$B:$B,0),MATCH(AF$1,城镇人口!$1:$1,0))</f>
        <v>1171239.2117528208</v>
      </c>
      <c r="AG151" s="40">
        <f>INDEX(人口源表!$1:$1048576,MATCH($B151,人口源表!$A:$A,0),MATCH(AG$1,人口源表!$1:$1,0))-INDEX(城镇人口!$1:$1048576,MATCH($B151,城镇人口!$B:$B,0),MATCH(AG$1,城镇人口!$1:$1,0))</f>
        <v>1122898.1213155612</v>
      </c>
      <c r="AH151" s="40">
        <f>INDEX(人口源表!$1:$1048576,MATCH($B151,人口源表!$A:$A,0),MATCH(AH$1,人口源表!$1:$1,0))-INDEX(城镇人口!$1:$1048576,MATCH($B151,城镇人口!$B:$B,0),MATCH(AH$1,城镇人口!$1:$1,0))</f>
        <v>1074387.5424326137</v>
      </c>
      <c r="AI151" s="40">
        <f>INDEX(人口源表!$1:$1048576,MATCH($B151,人口源表!$A:$A,0),MATCH(AI$1,人口源表!$1:$1,0))-INDEX(城镇人口!$1:$1048576,MATCH($B151,城镇人口!$B:$B,0),MATCH(AI$1,城镇人口!$1:$1,0))</f>
        <v>1025739.4584160261</v>
      </c>
      <c r="AJ151" s="40">
        <f>INDEX(人口源表!$1:$1048576,MATCH($B151,人口源表!$A:$A,0),MATCH(AJ$1,人口源表!$1:$1,0))-INDEX(城镇人口!$1:$1048576,MATCH($B151,城镇人口!$B:$B,0),MATCH(AJ$1,城镇人口!$1:$1,0))</f>
        <v>976982.39939112589</v>
      </c>
      <c r="AK151" s="40">
        <f>INDEX(人口源表!$1:$1048576,MATCH($B151,人口源表!$A:$A,0),MATCH(AK$1,人口源表!$1:$1,0))-INDEX(城镇人口!$1:$1048576,MATCH($B151,城镇人口!$B:$B,0),MATCH(AK$1,城镇人口!$1:$1,0))</f>
        <v>928141.89949034899</v>
      </c>
      <c r="AL151" s="40">
        <f>INDEX(人口源表!$1:$1048576,MATCH($B151,人口源表!$A:$A,0),MATCH(AL$1,人口源表!$1:$1,0))-INDEX(城镇人口!$1:$1048576,MATCH($B151,城镇人口!$B:$B,0),MATCH(AL$1,城镇人口!$1:$1,0))</f>
        <v>879241.02572244965</v>
      </c>
      <c r="AM151" s="40">
        <f>INDEX(人口源表!$1:$1048576,MATCH($B151,人口源表!$A:$A,0),MATCH(AM$1,人口源表!$1:$1,0))-INDEX(城镇人口!$1:$1048576,MATCH($B151,城镇人口!$B:$B,0),MATCH(AM$1,城镇人口!$1:$1,0))</f>
        <v>830300.51339929551</v>
      </c>
      <c r="AN151" s="40">
        <f>INDEX(人口源表!$1:$1048576,MATCH($B151,人口源表!$A:$A,0),MATCH(AN$1,人口源表!$1:$1,0))-INDEX(城镇人口!$1:$1048576,MATCH($B151,城镇人口!$B:$B,0),MATCH(AN$1,城镇人口!$1:$1,0))</f>
        <v>781339.72546065785</v>
      </c>
      <c r="AO151" s="40">
        <f>INDEX(人口源表!$1:$1048576,MATCH($B151,人口源表!$A:$A,0),MATCH(AO$1,人口源表!$1:$1,0))-INDEX(城镇人口!$1:$1048576,MATCH($B151,城镇人口!$B:$B,0),MATCH(AO$1,城镇人口!$1:$1,0))</f>
        <v>732376.79877965525</v>
      </c>
      <c r="AP151" s="40">
        <f>INDEX(人口源表!$1:$1048576,MATCH($B151,人口源表!$A:$A,0),MATCH(AP$1,人口源表!$1:$1,0))-INDEX(城镇人口!$1:$1048576,MATCH($B151,城镇人口!$B:$B,0),MATCH(AP$1,城镇人口!$1:$1,0))</f>
        <v>683429.32041670568</v>
      </c>
      <c r="AQ151" s="40">
        <f>INDEX(人口源表!$1:$1048576,MATCH($B151,人口源表!$A:$A,0),MATCH(AQ$1,人口源表!$1:$1,0))-INDEX(城镇人口!$1:$1048576,MATCH($B151,城镇人口!$B:$B,0),MATCH(AQ$1,城镇人口!$1:$1,0))</f>
        <v>634514.65309643559</v>
      </c>
      <c r="AR151" s="40">
        <f>INDEX(人口源表!$1:$1048576,MATCH($B151,人口源表!$A:$A,0),MATCH(AR$1,人口源表!$1:$1,0))-INDEX(城镇人口!$1:$1048576,MATCH($B151,城镇人口!$B:$B,0),MATCH(AR$1,城镇人口!$1:$1,0))</f>
        <v>585650.6013511233</v>
      </c>
      <c r="AS151" s="40">
        <f>INDEX(人口源表!$1:$1048576,MATCH($B151,人口源表!$A:$A,0),MATCH(AS$1,人口源表!$1:$1,0))-INDEX(城镇人口!$1:$1048576,MATCH($B151,城镇人口!$B:$B,0),MATCH(AS$1,城镇人口!$1:$1,0))</f>
        <v>536855.81115492992</v>
      </c>
      <c r="AT151" s="40">
        <f>INDEX(人口源表!$1:$1048576,MATCH($B151,人口源表!$A:$A,0),MATCH(AT$1,人口源表!$1:$1,0))-INDEX(城镇人口!$1:$1048576,MATCH($B151,城镇人口!$B:$B,0),MATCH(AT$1,城镇人口!$1:$1,0))</f>
        <v>488150.29416425154</v>
      </c>
      <c r="AU151" s="40">
        <f>INDEX(人口源表!$1:$1048576,MATCH($B151,人口源表!$A:$A,0),MATCH(AU$1,人口源表!$1:$1,0))-INDEX(城镇人口!$1:$1048576,MATCH($B151,城镇人口!$B:$B,0),MATCH(AU$1,城镇人口!$1:$1,0))</f>
        <v>439556.02640233748</v>
      </c>
      <c r="AV151" s="40">
        <f>INDEX(人口源表!$1:$1048576,MATCH($B151,人口源表!$A:$A,0),MATCH(AV$1,人口源表!$1:$1,0))-INDEX(城镇人口!$1:$1048576,MATCH($B151,城镇人口!$B:$B,0),MATCH(AV$1,城镇人口!$1:$1,0))</f>
        <v>391097.41720617749</v>
      </c>
    </row>
    <row r="152" spans="1:48" x14ac:dyDescent="0.15">
      <c r="A152" s="4" t="s">
        <v>870</v>
      </c>
      <c r="B152" s="4" t="s">
        <v>310</v>
      </c>
      <c r="C152" s="34">
        <f>VLOOKUP(B152,'[1]2016省城人口总结（根）'!B:C,2,FALSE)/100</f>
        <v>0.47242857237117003</v>
      </c>
      <c r="D152" s="40">
        <f>INDEX(人口源表!$1:$1048576,MATCH($B152,人口源表!$A:$A,0),MATCH(D$1,人口源表!$1:$1,0))-INDEX(城镇人口!$1:$1048576,MATCH($B152,城镇人口!$B:$B,0),MATCH(D$1,城镇人口!$1:$1,0))</f>
        <v>2577593.1019911496</v>
      </c>
      <c r="E152" s="40">
        <f>INDEX(人口源表!$1:$1048576,MATCH($B152,人口源表!$A:$A,0),MATCH(E$1,人口源表!$1:$1,0))-INDEX(城镇人口!$1:$1048576,MATCH($B152,城镇人口!$B:$B,0),MATCH(E$1,城镇人口!$1:$1,0))</f>
        <v>2552035.2035340471</v>
      </c>
      <c r="F152" s="40">
        <f>INDEX(人口源表!$1:$1048576,MATCH($B152,人口源表!$A:$A,0),MATCH(F$1,人口源表!$1:$1,0))-INDEX(城镇人口!$1:$1048576,MATCH($B152,城镇人口!$B:$B,0),MATCH(F$1,城镇人口!$1:$1,0))</f>
        <v>2524344.0274798512</v>
      </c>
      <c r="G152" s="40">
        <f>INDEX(人口源表!$1:$1048576,MATCH($B152,人口源表!$A:$A,0),MATCH(G$1,人口源表!$1:$1,0))-INDEX(城镇人口!$1:$1048576,MATCH($B152,城镇人口!$B:$B,0),MATCH(G$1,城镇人口!$1:$1,0))</f>
        <v>2412961.4866918307</v>
      </c>
      <c r="H152" s="40">
        <f>INDEX(人口源表!$1:$1048576,MATCH($B152,人口源表!$A:$A,0),MATCH(H$1,人口源表!$1:$1,0))-INDEX(城镇人口!$1:$1048576,MATCH($B152,城镇人口!$B:$B,0),MATCH(H$1,城镇人口!$1:$1,0))</f>
        <v>2385671.4477737253</v>
      </c>
      <c r="I152" s="40">
        <f>INDEX(人口源表!$1:$1048576,MATCH($B152,人口源表!$A:$A,0),MATCH(I$1,人口源表!$1:$1,0))-INDEX(城镇人口!$1:$1048576,MATCH($B152,城镇人口!$B:$B,0),MATCH(I$1,城镇人口!$1:$1,0))</f>
        <v>2374863.7218034458</v>
      </c>
      <c r="J152" s="40">
        <f>INDEX(人口源表!$1:$1048576,MATCH($B152,人口源表!$A:$A,0),MATCH(J$1,人口源表!$1:$1,0))-INDEX(城镇人口!$1:$1048576,MATCH($B152,城镇人口!$B:$B,0),MATCH(J$1,城镇人口!$1:$1,0))</f>
        <v>2363778.6879350874</v>
      </c>
      <c r="K152" s="40">
        <f>INDEX(人口源表!$1:$1048576,MATCH($B152,人口源表!$A:$A,0),MATCH(K$1,人口源表!$1:$1,0))-INDEX(城镇人口!$1:$1048576,MATCH($B152,城镇人口!$B:$B,0),MATCH(K$1,城镇人口!$1:$1,0))</f>
        <v>2352224.8436140507</v>
      </c>
      <c r="L152" s="40">
        <f>INDEX(人口源表!$1:$1048576,MATCH($B152,人口源表!$A:$A,0),MATCH(L$1,人口源表!$1:$1,0))-INDEX(城镇人口!$1:$1048576,MATCH($B152,城镇人口!$B:$B,0),MATCH(L$1,城镇人口!$1:$1,0))</f>
        <v>2340030.4577094908</v>
      </c>
      <c r="M152" s="40">
        <f>INDEX(人口源表!$1:$1048576,MATCH($B152,人口源表!$A:$A,0),MATCH(M$1,人口源表!$1:$1,0))-INDEX(城镇人口!$1:$1048576,MATCH($B152,城镇人口!$B:$B,0),MATCH(M$1,城镇人口!$1:$1,0))</f>
        <v>2327042.1377217406</v>
      </c>
      <c r="N152" s="40">
        <f>INDEX(人口源表!$1:$1048576,MATCH($B152,人口源表!$A:$A,0),MATCH(N$1,人口源表!$1:$1,0))-INDEX(城镇人口!$1:$1048576,MATCH($B152,城镇人口!$B:$B,0),MATCH(N$1,城镇人口!$1:$1,0))</f>
        <v>2313123.9075142331</v>
      </c>
      <c r="O152" s="40">
        <f>INDEX(人口源表!$1:$1048576,MATCH($B152,人口源表!$A:$A,0),MATCH(O$1,人口源表!$1:$1,0))-INDEX(城镇人口!$1:$1048576,MATCH($B152,城镇人口!$B:$B,0),MATCH(O$1,城镇人口!$1:$1,0))</f>
        <v>2298158.1342422329</v>
      </c>
      <c r="P152" s="40">
        <f>INDEX(人口源表!$1:$1048576,MATCH($B152,人口源表!$A:$A,0),MATCH(P$1,人口源表!$1:$1,0))-INDEX(城镇人口!$1:$1048576,MATCH($B152,城镇人口!$B:$B,0),MATCH(P$1,城镇人口!$1:$1,0))</f>
        <v>2282043.6263252776</v>
      </c>
      <c r="Q152" s="40">
        <f>INDEX(人口源表!$1:$1048576,MATCH($B152,人口源表!$A:$A,0),MATCH(Q$1,人口源表!$1:$1,0))-INDEX(城镇人口!$1:$1048576,MATCH($B152,城镇人口!$B:$B,0),MATCH(Q$1,城镇人口!$1:$1,0))</f>
        <v>2264696.4954712782</v>
      </c>
      <c r="R152" s="40">
        <f>INDEX(人口源表!$1:$1048576,MATCH($B152,人口源表!$A:$A,0),MATCH(R$1,人口源表!$1:$1,0))-INDEX(城镇人口!$1:$1048576,MATCH($B152,城镇人口!$B:$B,0),MATCH(R$1,城镇人口!$1:$1,0))</f>
        <v>2246047.3695668364</v>
      </c>
      <c r="S152" s="40">
        <f>INDEX(人口源表!$1:$1048576,MATCH($B152,人口源表!$A:$A,0),MATCH(S$1,人口源表!$1:$1,0))-INDEX(城镇人口!$1:$1048576,MATCH($B152,城镇人口!$B:$B,0),MATCH(S$1,城镇人口!$1:$1,0))</f>
        <v>2240291.9021192444</v>
      </c>
      <c r="T152" s="40">
        <f>INDEX(人口源表!$1:$1048576,MATCH($B152,人口源表!$A:$A,0),MATCH(T$1,人口源表!$1:$1,0))-INDEX(城镇人口!$1:$1048576,MATCH($B152,城镇人口!$B:$B,0),MATCH(T$1,城镇人口!$1:$1,0))</f>
        <v>2233453.9578373777</v>
      </c>
      <c r="U152" s="40">
        <f>INDEX(人口源表!$1:$1048576,MATCH($B152,人口源表!$A:$A,0),MATCH(U$1,人口源表!$1:$1,0))-INDEX(城镇人口!$1:$1048576,MATCH($B152,城镇人口!$B:$B,0),MATCH(U$1,城镇人口!$1:$1,0))</f>
        <v>2225495.7356479508</v>
      </c>
      <c r="V152" s="40">
        <f>INDEX(人口源表!$1:$1048576,MATCH($B152,人口源表!$A:$A,0),MATCH(V$1,人口源表!$1:$1,0))-INDEX(城镇人口!$1:$1048576,MATCH($B152,城镇人口!$B:$B,0),MATCH(V$1,城镇人口!$1:$1,0))</f>
        <v>2216391.7809964395</v>
      </c>
      <c r="W152" s="40">
        <f>INDEX(人口源表!$1:$1048576,MATCH($B152,人口源表!$A:$A,0),MATCH(W$1,人口源表!$1:$1,0))-INDEX(城镇人口!$1:$1048576,MATCH($B152,城镇人口!$B:$B,0),MATCH(W$1,城镇人口!$1:$1,0))</f>
        <v>2206128.2213966926</v>
      </c>
      <c r="X152" s="40">
        <f>INDEX(人口源表!$1:$1048576,MATCH($B152,人口源表!$A:$A,0),MATCH(X$1,人口源表!$1:$1,0))-INDEX(城镇人口!$1:$1048576,MATCH($B152,城镇人口!$B:$B,0),MATCH(X$1,城镇人口!$1:$1,0))</f>
        <v>2194702.014000379</v>
      </c>
      <c r="Y152" s="40">
        <f>INDEX(人口源表!$1:$1048576,MATCH($B152,人口源表!$A:$A,0),MATCH(Y$1,人口源表!$1:$1,0))-INDEX(城镇人口!$1:$1048576,MATCH($B152,城镇人口!$B:$B,0),MATCH(Y$1,城镇人口!$1:$1,0))</f>
        <v>2182121.8929525651</v>
      </c>
      <c r="Z152" s="40">
        <f>INDEX(人口源表!$1:$1048576,MATCH($B152,人口源表!$A:$A,0),MATCH(Z$1,人口源表!$1:$1,0))-INDEX(城镇人口!$1:$1048576,MATCH($B152,城镇人口!$B:$B,0),MATCH(Z$1,城镇人口!$1:$1,0))</f>
        <v>2168406.7459298493</v>
      </c>
      <c r="AA152" s="40">
        <f>INDEX(人口源表!$1:$1048576,MATCH($B152,人口源表!$A:$A,0),MATCH(AA$1,人口源表!$1:$1,0))-INDEX(城镇人口!$1:$1048576,MATCH($B152,城镇人口!$B:$B,0),MATCH(AA$1,城镇人口!$1:$1,0))</f>
        <v>2153585.7017653408</v>
      </c>
      <c r="AB152" s="40">
        <f>INDEX(人口源表!$1:$1048576,MATCH($B152,人口源表!$A:$A,0),MATCH(AB$1,人口源表!$1:$1,0))-INDEX(城镇人口!$1:$1048576,MATCH($B152,城镇人口!$B:$B,0),MATCH(AB$1,城镇人口!$1:$1,0))</f>
        <v>2137699.0219297661</v>
      </c>
      <c r="AC152" s="40">
        <f>INDEX(人口源表!$1:$1048576,MATCH($B152,人口源表!$A:$A,0),MATCH(AC$1,人口源表!$1:$1,0))-INDEX(城镇人口!$1:$1048576,MATCH($B152,城镇人口!$B:$B,0),MATCH(AC$1,城镇人口!$1:$1,0))</f>
        <v>2124526.141655155</v>
      </c>
      <c r="AD152" s="40">
        <f>INDEX(人口源表!$1:$1048576,MATCH($B152,人口源表!$A:$A,0),MATCH(AD$1,人口源表!$1:$1,0))-INDEX(城镇人口!$1:$1048576,MATCH($B152,城镇人口!$B:$B,0),MATCH(AD$1,城镇人口!$1:$1,0))</f>
        <v>2110418.5046097101</v>
      </c>
      <c r="AE152" s="40">
        <f>INDEX(人口源表!$1:$1048576,MATCH($B152,人口源表!$A:$A,0),MATCH(AE$1,人口源表!$1:$1,0))-INDEX(城镇人口!$1:$1048576,MATCH($B152,城镇人口!$B:$B,0),MATCH(AE$1,城镇人口!$1:$1,0))</f>
        <v>2095438.1013038619</v>
      </c>
      <c r="AF152" s="40">
        <f>INDEX(人口源表!$1:$1048576,MATCH($B152,人口源表!$A:$A,0),MATCH(AF$1,人口源表!$1:$1,0))-INDEX(城镇人口!$1:$1048576,MATCH($B152,城镇人口!$B:$B,0),MATCH(AF$1,城镇人口!$1:$1,0))</f>
        <v>2079657.7199390028</v>
      </c>
      <c r="AG152" s="40">
        <f>INDEX(人口源表!$1:$1048576,MATCH($B152,人口源表!$A:$A,0),MATCH(AG$1,人口源表!$1:$1,0))-INDEX(城镇人口!$1:$1048576,MATCH($B152,城镇人口!$B:$B,0),MATCH(AG$1,城镇人口!$1:$1,0))</f>
        <v>2063156.5914486409</v>
      </c>
      <c r="AH152" s="40">
        <f>INDEX(人口源表!$1:$1048576,MATCH($B152,人口源表!$A:$A,0),MATCH(AH$1,人口源表!$1:$1,0))-INDEX(城镇人口!$1:$1048576,MATCH($B152,城镇人口!$B:$B,0),MATCH(AH$1,城镇人口!$1:$1,0))</f>
        <v>2046023.7616055794</v>
      </c>
      <c r="AI152" s="40">
        <f>INDEX(人口源表!$1:$1048576,MATCH($B152,人口源表!$A:$A,0),MATCH(AI$1,人口源表!$1:$1,0))-INDEX(城镇人口!$1:$1048576,MATCH($B152,城镇人口!$B:$B,0),MATCH(AI$1,城镇人口!$1:$1,0))</f>
        <v>2028356.1708799498</v>
      </c>
      <c r="AJ152" s="40">
        <f>INDEX(人口源表!$1:$1048576,MATCH($B152,人口源表!$A:$A,0),MATCH(AJ$1,人口源表!$1:$1,0))-INDEX(城镇人口!$1:$1048576,MATCH($B152,城镇人口!$B:$B,0),MATCH(AJ$1,城镇人口!$1:$1,0))</f>
        <v>2010257.5755916131</v>
      </c>
      <c r="AK152" s="40">
        <f>INDEX(人口源表!$1:$1048576,MATCH($B152,人口源表!$A:$A,0),MATCH(AK$1,人口源表!$1:$1,0))-INDEX(城镇人口!$1:$1048576,MATCH($B152,城镇人口!$B:$B,0),MATCH(AK$1,城镇人口!$1:$1,0))</f>
        <v>1991839.8509268719</v>
      </c>
      <c r="AL152" s="40">
        <f>INDEX(人口源表!$1:$1048576,MATCH($B152,人口源表!$A:$A,0),MATCH(AL$1,人口源表!$1:$1,0))-INDEX(城镇人口!$1:$1048576,MATCH($B152,城镇人口!$B:$B,0),MATCH(AL$1,城镇人口!$1:$1,0))</f>
        <v>1973222.6734034778</v>
      </c>
      <c r="AM152" s="40">
        <f>INDEX(人口源表!$1:$1048576,MATCH($B152,人口源表!$A:$A,0),MATCH(AM$1,人口源表!$1:$1,0))-INDEX(城镇人口!$1:$1048576,MATCH($B152,城镇人口!$B:$B,0),MATCH(AM$1,城镇人口!$1:$1,0))</f>
        <v>1954530.8696285225</v>
      </c>
      <c r="AN152" s="40">
        <f>INDEX(人口源表!$1:$1048576,MATCH($B152,人口源表!$A:$A,0),MATCH(AN$1,人口源表!$1:$1,0))-INDEX(城镇人口!$1:$1048576,MATCH($B152,城镇人口!$B:$B,0),MATCH(AN$1,城镇人口!$1:$1,0))</f>
        <v>1935897.2493509627</v>
      </c>
      <c r="AO152" s="40">
        <f>INDEX(人口源表!$1:$1048576,MATCH($B152,人口源表!$A:$A,0),MATCH(AO$1,人口源表!$1:$1,0))-INDEX(城镇人口!$1:$1048576,MATCH($B152,城镇人口!$B:$B,0),MATCH(AO$1,城镇人口!$1:$1,0))</f>
        <v>1917459.9521923647</v>
      </c>
      <c r="AP152" s="40">
        <f>INDEX(人口源表!$1:$1048576,MATCH($B152,人口源表!$A:$A,0),MATCH(AP$1,人口源表!$1:$1,0))-INDEX(城镇人口!$1:$1048576,MATCH($B152,城镇人口!$B:$B,0),MATCH(AP$1,城镇人口!$1:$1,0))</f>
        <v>1899364.0697834301</v>
      </c>
      <c r="AQ152" s="40">
        <f>INDEX(人口源表!$1:$1048576,MATCH($B152,人口源表!$A:$A,0),MATCH(AQ$1,人口源表!$1:$1,0))-INDEX(城镇人口!$1:$1048576,MATCH($B152,城镇人口!$B:$B,0),MATCH(AQ$1,城镇人口!$1:$1,0))</f>
        <v>1881759.0248464481</v>
      </c>
      <c r="AR152" s="40">
        <f>INDEX(人口源表!$1:$1048576,MATCH($B152,人口源表!$A:$A,0),MATCH(AR$1,人口源表!$1:$1,0))-INDEX(城镇人口!$1:$1048576,MATCH($B152,城镇人口!$B:$B,0),MATCH(AR$1,城镇人口!$1:$1,0))</f>
        <v>1864800.1749792802</v>
      </c>
      <c r="AS152" s="40">
        <f>INDEX(人口源表!$1:$1048576,MATCH($B152,人口源表!$A:$A,0),MATCH(AS$1,人口源表!$1:$1,0))-INDEX(城镇人口!$1:$1048576,MATCH($B152,城镇人口!$B:$B,0),MATCH(AS$1,城镇人口!$1:$1,0))</f>
        <v>1848648.0965201282</v>
      </c>
      <c r="AT152" s="40">
        <f>INDEX(人口源表!$1:$1048576,MATCH($B152,人口源表!$A:$A,0),MATCH(AT$1,人口源表!$1:$1,0))-INDEX(城镇人口!$1:$1048576,MATCH($B152,城镇人口!$B:$B,0),MATCH(AT$1,城镇人口!$1:$1,0))</f>
        <v>1833467.5067968071</v>
      </c>
      <c r="AU152" s="40">
        <f>INDEX(人口源表!$1:$1048576,MATCH($B152,人口源表!$A:$A,0),MATCH(AU$1,人口源表!$1:$1,0))-INDEX(城镇人口!$1:$1048576,MATCH($B152,城镇人口!$B:$B,0),MATCH(AU$1,城镇人口!$1:$1,0))</f>
        <v>1819427.6898468491</v>
      </c>
      <c r="AV152" s="40">
        <f>INDEX(人口源表!$1:$1048576,MATCH($B152,人口源表!$A:$A,0),MATCH(AV$1,人口源表!$1:$1,0))-INDEX(城镇人口!$1:$1048576,MATCH($B152,城镇人口!$B:$B,0),MATCH(AV$1,城镇人口!$1:$1,0))</f>
        <v>1806701.4210483157</v>
      </c>
    </row>
    <row r="153" spans="1:48" x14ac:dyDescent="0.15">
      <c r="A153" s="4" t="s">
        <v>870</v>
      </c>
      <c r="B153" s="4" t="s">
        <v>312</v>
      </c>
      <c r="C153" s="34">
        <f>VLOOKUP(B153,'[1]2016省城人口总结（根）'!B:C,2,FALSE)/100</f>
        <v>0.55710000000000004</v>
      </c>
      <c r="D153" s="40">
        <f>INDEX(人口源表!$1:$1048576,MATCH($B153,人口源表!$A:$A,0),MATCH(D$1,人口源表!$1:$1,0))-INDEX(城镇人口!$1:$1048576,MATCH($B153,城镇人口!$B:$B,0),MATCH(D$1,城镇人口!$1:$1,0))</f>
        <v>3013826.7619610839</v>
      </c>
      <c r="E153" s="40">
        <f>INDEX(人口源表!$1:$1048576,MATCH($B153,人口源表!$A:$A,0),MATCH(E$1,人口源表!$1:$1,0))-INDEX(城镇人口!$1:$1048576,MATCH($B153,城镇人口!$B:$B,0),MATCH(E$1,城镇人口!$1:$1,0))</f>
        <v>2965719.1361413714</v>
      </c>
      <c r="F153" s="40">
        <f>INDEX(人口源表!$1:$1048576,MATCH($B153,人口源表!$A:$A,0),MATCH(F$1,人口源表!$1:$1,0))-INDEX(城镇人口!$1:$1048576,MATCH($B153,城镇人口!$B:$B,0),MATCH(F$1,城镇人口!$1:$1,0))</f>
        <v>2915002.9802632593</v>
      </c>
      <c r="G153" s="40">
        <f>INDEX(人口源表!$1:$1048576,MATCH($B153,人口源表!$A:$A,0),MATCH(G$1,人口源表!$1:$1,0))-INDEX(城镇人口!$1:$1048576,MATCH($B153,城镇人口!$B:$B,0),MATCH(G$1,城镇人口!$1:$1,0))</f>
        <v>2899515.6718324213</v>
      </c>
      <c r="H153" s="40">
        <f>INDEX(人口源表!$1:$1048576,MATCH($B153,人口源表!$A:$A,0),MATCH(H$1,人口源表!$1:$1,0))-INDEX(城镇人口!$1:$1048576,MATCH($B153,城镇人口!$B:$B,0),MATCH(H$1,城镇人口!$1:$1,0))</f>
        <v>2850749.3237294434</v>
      </c>
      <c r="I153" s="40">
        <f>INDEX(人口源表!$1:$1048576,MATCH($B153,人口源表!$A:$A,0),MATCH(I$1,人口源表!$1:$1,0))-INDEX(城镇人口!$1:$1048576,MATCH($B153,城镇人口!$B:$B,0),MATCH(I$1,城镇人口!$1:$1,0))</f>
        <v>2829106.3004148128</v>
      </c>
      <c r="J153" s="40">
        <f>INDEX(人口源表!$1:$1048576,MATCH($B153,人口源表!$A:$A,0),MATCH(J$1,人口源表!$1:$1,0))-INDEX(城镇人口!$1:$1048576,MATCH($B153,城镇人口!$B:$B,0),MATCH(J$1,城镇人口!$1:$1,0))</f>
        <v>2805918.1419436773</v>
      </c>
      <c r="K153" s="40">
        <f>INDEX(人口源表!$1:$1048576,MATCH($B153,人口源表!$A:$A,0),MATCH(K$1,人口源表!$1:$1,0))-INDEX(城镇人口!$1:$1048576,MATCH($B153,城镇人口!$B:$B,0),MATCH(K$1,城镇人口!$1:$1,0))</f>
        <v>2781034.8141913628</v>
      </c>
      <c r="L153" s="40">
        <f>INDEX(人口源表!$1:$1048576,MATCH($B153,人口源表!$A:$A,0),MATCH(L$1,人口源表!$1:$1,0))-INDEX(城镇人口!$1:$1048576,MATCH($B153,城镇人口!$B:$B,0),MATCH(L$1,城镇人口!$1:$1,0))</f>
        <v>2754329.3165344791</v>
      </c>
      <c r="M153" s="40">
        <f>INDEX(人口源表!$1:$1048576,MATCH($B153,人口源表!$A:$A,0),MATCH(M$1,人口源表!$1:$1,0))-INDEX(城镇人口!$1:$1048576,MATCH($B153,城镇人口!$B:$B,0),MATCH(M$1,城镇人口!$1:$1,0))</f>
        <v>2725697.6664951304</v>
      </c>
      <c r="N153" s="40">
        <f>INDEX(人口源表!$1:$1048576,MATCH($B153,人口源表!$A:$A,0),MATCH(N$1,人口源表!$1:$1,0))-INDEX(城镇人口!$1:$1048576,MATCH($B153,城镇人口!$B:$B,0),MATCH(N$1,城镇人口!$1:$1,0))</f>
        <v>2695056.5796314599</v>
      </c>
      <c r="O153" s="40">
        <f>INDEX(人口源表!$1:$1048576,MATCH($B153,人口源表!$A:$A,0),MATCH(O$1,人口源表!$1:$1,0))-INDEX(城镇人口!$1:$1048576,MATCH($B153,城镇人口!$B:$B,0),MATCH(O$1,城镇人口!$1:$1,0))</f>
        <v>2662343.4393730126</v>
      </c>
      <c r="P153" s="40">
        <f>INDEX(人口源表!$1:$1048576,MATCH($B153,人口源表!$A:$A,0),MATCH(P$1,人口源表!$1:$1,0))-INDEX(城镇人口!$1:$1048576,MATCH($B153,城镇人口!$B:$B,0),MATCH(P$1,城镇人口!$1:$1,0))</f>
        <v>2627515.4560191212</v>
      </c>
      <c r="Q153" s="40">
        <f>INDEX(人口源表!$1:$1048576,MATCH($B153,人口源表!$A:$A,0),MATCH(Q$1,人口源表!$1:$1,0))-INDEX(城镇人口!$1:$1048576,MATCH($B153,城镇人口!$B:$B,0),MATCH(Q$1,城镇人口!$1:$1,0))</f>
        <v>2590549.4946667617</v>
      </c>
      <c r="R153" s="40">
        <f>INDEX(人口源表!$1:$1048576,MATCH($B153,人口源表!$A:$A,0),MATCH(R$1,人口源表!$1:$1,0))-INDEX(城镇人口!$1:$1048576,MATCH($B153,城镇人口!$B:$B,0),MATCH(R$1,城镇人口!$1:$1,0))</f>
        <v>2551439.0635642381</v>
      </c>
      <c r="S153" s="40">
        <f>INDEX(人口源表!$1:$1048576,MATCH($B153,人口源表!$A:$A,0),MATCH(S$1,人口源表!$1:$1,0))-INDEX(城镇人口!$1:$1048576,MATCH($B153,城镇人口!$B:$B,0),MATCH(S$1,城镇人口!$1:$1,0))</f>
        <v>2534855.862170863</v>
      </c>
      <c r="T153" s="40">
        <f>INDEX(人口源表!$1:$1048576,MATCH($B153,人口源表!$A:$A,0),MATCH(T$1,人口源表!$1:$1,0))-INDEX(城镇人口!$1:$1048576,MATCH($B153,城镇人口!$B:$B,0),MATCH(T$1,城镇人口!$1:$1,0))</f>
        <v>2516668.1918705413</v>
      </c>
      <c r="U153" s="40">
        <f>INDEX(人口源表!$1:$1048576,MATCH($B153,人口源表!$A:$A,0),MATCH(U$1,人口源表!$1:$1,0))-INDEX(城镇人口!$1:$1048576,MATCH($B153,城镇人口!$B:$B,0),MATCH(U$1,城镇人口!$1:$1,0))</f>
        <v>2496884.8519135807</v>
      </c>
      <c r="V153" s="40">
        <f>INDEX(人口源表!$1:$1048576,MATCH($B153,人口源表!$A:$A,0),MATCH(V$1,人口源表!$1:$1,0))-INDEX(城镇人口!$1:$1048576,MATCH($B153,城镇人口!$B:$B,0),MATCH(V$1,城镇人口!$1:$1,0))</f>
        <v>2475528.3384362021</v>
      </c>
      <c r="W153" s="40">
        <f>INDEX(人口源表!$1:$1048576,MATCH($B153,人口源表!$A:$A,0),MATCH(W$1,人口源表!$1:$1,0))-INDEX(城镇人口!$1:$1048576,MATCH($B153,城镇人口!$B:$B,0),MATCH(W$1,城镇人口!$1:$1,0))</f>
        <v>2452631.9657408027</v>
      </c>
      <c r="X153" s="40">
        <f>INDEX(人口源表!$1:$1048576,MATCH($B153,人口源表!$A:$A,0),MATCH(X$1,人口源表!$1:$1,0))-INDEX(城镇人口!$1:$1048576,MATCH($B153,城镇人口!$B:$B,0),MATCH(X$1,城镇人口!$1:$1,0))</f>
        <v>2428240.3367654709</v>
      </c>
      <c r="Y153" s="40">
        <f>INDEX(人口源表!$1:$1048576,MATCH($B153,人口源表!$A:$A,0),MATCH(Y$1,人口源表!$1:$1,0))-INDEX(城镇人口!$1:$1048576,MATCH($B153,城镇人口!$B:$B,0),MATCH(Y$1,城镇人口!$1:$1,0))</f>
        <v>2402409.1084827567</v>
      </c>
      <c r="Z153" s="40">
        <f>INDEX(人口源表!$1:$1048576,MATCH($B153,人口源表!$A:$A,0),MATCH(Z$1,人口源表!$1:$1,0))-INDEX(城镇人口!$1:$1048576,MATCH($B153,城镇人口!$B:$B,0),MATCH(Z$1,城镇人口!$1:$1,0))</f>
        <v>2375204.0987929236</v>
      </c>
      <c r="AA153" s="40">
        <f>INDEX(人口源表!$1:$1048576,MATCH($B153,人口源表!$A:$A,0),MATCH(AA$1,人口源表!$1:$1,0))-INDEX(城镇人口!$1:$1048576,MATCH($B153,城镇人口!$B:$B,0),MATCH(AA$1,城镇人口!$1:$1,0))</f>
        <v>2346700.0938496087</v>
      </c>
      <c r="AB153" s="40">
        <f>INDEX(人口源表!$1:$1048576,MATCH($B153,人口源表!$A:$A,0),MATCH(AB$1,人口源表!$1:$1,0))-INDEX(城镇人口!$1:$1048576,MATCH($B153,城镇人口!$B:$B,0),MATCH(AB$1,城镇人口!$1:$1,0))</f>
        <v>2316981.8441011133</v>
      </c>
      <c r="AC153" s="40">
        <f>INDEX(人口源表!$1:$1048576,MATCH($B153,人口源表!$A:$A,0),MATCH(AC$1,人口源表!$1:$1,0))-INDEX(城镇人口!$1:$1048576,MATCH($B153,城镇人口!$B:$B,0),MATCH(AC$1,城镇人口!$1:$1,0))</f>
        <v>2292530.6236482337</v>
      </c>
      <c r="AD153" s="40">
        <f>INDEX(人口源表!$1:$1048576,MATCH($B153,人口源表!$A:$A,0),MATCH(AD$1,人口源表!$1:$1,0))-INDEX(城镇人口!$1:$1048576,MATCH($B153,城镇人口!$B:$B,0),MATCH(AD$1,城镇人口!$1:$1,0))</f>
        <v>2267081.149750825</v>
      </c>
      <c r="AE153" s="40">
        <f>INDEX(人口源表!$1:$1048576,MATCH($B153,人口源表!$A:$A,0),MATCH(AE$1,人口源表!$1:$1,0))-INDEX(城镇人口!$1:$1048576,MATCH($B153,城镇人口!$B:$B,0),MATCH(AE$1,城镇人口!$1:$1,0))</f>
        <v>2240733.3736448651</v>
      </c>
      <c r="AF153" s="40">
        <f>INDEX(人口源表!$1:$1048576,MATCH($B153,人口源表!$A:$A,0),MATCH(AF$1,人口源表!$1:$1,0))-INDEX(城镇人口!$1:$1048576,MATCH($B153,城镇人口!$B:$B,0),MATCH(AF$1,城镇人口!$1:$1,0))</f>
        <v>2213594.0821334925</v>
      </c>
      <c r="AG153" s="40">
        <f>INDEX(人口源表!$1:$1048576,MATCH($B153,人口源表!$A:$A,0),MATCH(AG$1,人口源表!$1:$1,0))-INDEX(城镇人口!$1:$1048576,MATCH($B153,城镇人口!$B:$B,0),MATCH(AG$1,城镇人口!$1:$1,0))</f>
        <v>2185777.6433190005</v>
      </c>
      <c r="AH153" s="40">
        <f>INDEX(人口源表!$1:$1048576,MATCH($B153,人口源表!$A:$A,0),MATCH(AH$1,人口源表!$1:$1,0))-INDEX(城镇人口!$1:$1048576,MATCH($B153,城镇人口!$B:$B,0),MATCH(AH$1,城镇人口!$1:$1,0))</f>
        <v>2157404.346203194</v>
      </c>
      <c r="AI153" s="40">
        <f>INDEX(人口源表!$1:$1048576,MATCH($B153,人口源表!$A:$A,0),MATCH(AI$1,人口源表!$1:$1,0))-INDEX(城镇人口!$1:$1048576,MATCH($B153,城镇人口!$B:$B,0),MATCH(AI$1,城镇人口!$1:$1,0))</f>
        <v>2128601.1150275227</v>
      </c>
      <c r="AJ153" s="40">
        <f>INDEX(人口源表!$1:$1048576,MATCH($B153,人口源表!$A:$A,0),MATCH(AJ$1,人口源表!$1:$1,0))-INDEX(城镇人口!$1:$1048576,MATCH($B153,城镇人口!$B:$B,0),MATCH(AJ$1,城镇人口!$1:$1,0))</f>
        <v>2099499.2860083701</v>
      </c>
      <c r="AK153" s="40">
        <f>INDEX(人口源表!$1:$1048576,MATCH($B153,人口源表!$A:$A,0),MATCH(AK$1,人口源表!$1:$1,0))-INDEX(城镇人口!$1:$1048576,MATCH($B153,城镇人口!$B:$B,0),MATCH(AK$1,城镇人口!$1:$1,0))</f>
        <v>2070236.7375943838</v>
      </c>
      <c r="AL153" s="40">
        <f>INDEX(人口源表!$1:$1048576,MATCH($B153,人口源表!$A:$A,0),MATCH(AL$1,人口源表!$1:$1,0))-INDEX(城镇人口!$1:$1048576,MATCH($B153,城镇人口!$B:$B,0),MATCH(AL$1,城镇人口!$1:$1,0))</f>
        <v>2040955.0855853809</v>
      </c>
      <c r="AM153" s="40">
        <f>INDEX(人口源表!$1:$1048576,MATCH($B153,人口源表!$A:$A,0),MATCH(AM$1,人口源表!$1:$1,0))-INDEX(城镇人口!$1:$1048576,MATCH($B153,城镇人口!$B:$B,0),MATCH(AM$1,城镇人口!$1:$1,0))</f>
        <v>2011799.7896224717</v>
      </c>
      <c r="AN153" s="40">
        <f>INDEX(人口源表!$1:$1048576,MATCH($B153,人口源表!$A:$A,0),MATCH(AN$1,人口源表!$1:$1,0))-INDEX(城镇人口!$1:$1048576,MATCH($B153,城镇人口!$B:$B,0),MATCH(AN$1,城镇人口!$1:$1,0))</f>
        <v>1982920.4981378028</v>
      </c>
      <c r="AO153" s="40">
        <f>INDEX(人口源表!$1:$1048576,MATCH($B153,人口源表!$A:$A,0),MATCH(AO$1,人口源表!$1:$1,0))-INDEX(城镇人口!$1:$1048576,MATCH($B153,城镇人口!$B:$B,0),MATCH(AO$1,城镇人口!$1:$1,0))</f>
        <v>1954469.6991162542</v>
      </c>
      <c r="AP153" s="40">
        <f>INDEX(人口源表!$1:$1048576,MATCH($B153,人口源表!$A:$A,0),MATCH(AP$1,人口源表!$1:$1,0))-INDEX(城镇人口!$1:$1048576,MATCH($B153,城镇人口!$B:$B,0),MATCH(AP$1,城镇人口!$1:$1,0))</f>
        <v>1926602.7671589674</v>
      </c>
      <c r="AQ153" s="40">
        <f>INDEX(人口源表!$1:$1048576,MATCH($B153,人口源表!$A:$A,0),MATCH(AQ$1,人口源表!$1:$1,0))-INDEX(城镇人口!$1:$1048576,MATCH($B153,城镇人口!$B:$B,0),MATCH(AQ$1,城镇人口!$1:$1,0))</f>
        <v>1899476.6331399539</v>
      </c>
      <c r="AR153" s="40">
        <f>INDEX(人口源表!$1:$1048576,MATCH($B153,人口源表!$A:$A,0),MATCH(AR$1,人口源表!$1:$1,0))-INDEX(城镇人口!$1:$1048576,MATCH($B153,城镇人口!$B:$B,0),MATCH(AR$1,城镇人口!$1:$1,0))</f>
        <v>1873250.0880857399</v>
      </c>
      <c r="AS153" s="40">
        <f>INDEX(人口源表!$1:$1048576,MATCH($B153,人口源表!$A:$A,0),MATCH(AS$1,人口源表!$1:$1,0))-INDEX(城镇人口!$1:$1048576,MATCH($B153,城镇人口!$B:$B,0),MATCH(AS$1,城镇人口!$1:$1,0))</f>
        <v>1848082.9827658581</v>
      </c>
      <c r="AT153" s="40">
        <f>INDEX(人口源表!$1:$1048576,MATCH($B153,人口源表!$A:$A,0),MATCH(AT$1,人口源表!$1:$1,0))-INDEX(城镇人口!$1:$1048576,MATCH($B153,城镇人口!$B:$B,0),MATCH(AT$1,城镇人口!$1:$1,0))</f>
        <v>1824135.4381390763</v>
      </c>
      <c r="AU153" s="40">
        <f>INDEX(人口源表!$1:$1048576,MATCH($B153,人口源表!$A:$A,0),MATCH(AU$1,人口源表!$1:$1,0))-INDEX(城镇人口!$1:$1048576,MATCH($B153,城镇人口!$B:$B,0),MATCH(AU$1,城镇人口!$1:$1,0))</f>
        <v>1801568.093628115</v>
      </c>
      <c r="AV153" s="40">
        <f>INDEX(人口源表!$1:$1048576,MATCH($B153,人口源表!$A:$A,0),MATCH(AV$1,人口源表!$1:$1,0))-INDEX(城镇人口!$1:$1048576,MATCH($B153,城镇人口!$B:$B,0),MATCH(AV$1,城镇人口!$1:$1,0))</f>
        <v>1780540.5220466461</v>
      </c>
    </row>
    <row r="154" spans="1:48" x14ac:dyDescent="0.15">
      <c r="A154" s="4" t="s">
        <v>870</v>
      </c>
      <c r="B154" s="4" t="s">
        <v>314</v>
      </c>
      <c r="C154" s="34">
        <f>VLOOKUP(B154,'[1]2016省城人口总结（根）'!B:C,2,FALSE)/100</f>
        <v>0.52158538060747195</v>
      </c>
      <c r="D154" s="40">
        <f>INDEX(人口源表!$1:$1048576,MATCH($B154,人口源表!$A:$A,0),MATCH(D$1,人口源表!$1:$1,0))-INDEX(城镇人口!$1:$1048576,MATCH($B154,城镇人口!$B:$B,0),MATCH(D$1,城镇人口!$1:$1,0))</f>
        <v>2457479.0841822154</v>
      </c>
      <c r="E154" s="40">
        <f>INDEX(人口源表!$1:$1048576,MATCH($B154,人口源表!$A:$A,0),MATCH(E$1,人口源表!$1:$1,0))-INDEX(城镇人口!$1:$1048576,MATCH($B154,城镇人口!$B:$B,0),MATCH(E$1,城镇人口!$1:$1,0))</f>
        <v>2422678.9594443301</v>
      </c>
      <c r="F154" s="40">
        <f>INDEX(人口源表!$1:$1048576,MATCH($B154,人口源表!$A:$A,0),MATCH(F$1,人口源表!$1:$1,0))-INDEX(城镇人口!$1:$1048576,MATCH($B154,城镇人口!$B:$B,0),MATCH(F$1,城镇人口!$1:$1,0))</f>
        <v>2385234.8104205634</v>
      </c>
      <c r="G154" s="40">
        <f>INDEX(人口源表!$1:$1048576,MATCH($B154,人口源表!$A:$A,0),MATCH(G$1,人口源表!$1:$1,0))-INDEX(城镇人口!$1:$1048576,MATCH($B154,城镇人口!$B:$B,0),MATCH(G$1,城镇人口!$1:$1,0))</f>
        <v>2244362.0305360411</v>
      </c>
      <c r="H154" s="40">
        <f>INDEX(人口源表!$1:$1048576,MATCH($B154,人口源表!$A:$A,0),MATCH(H$1,人口源表!$1:$1,0))-INDEX(城镇人口!$1:$1048576,MATCH($B154,城镇人口!$B:$B,0),MATCH(H$1,城镇人口!$1:$1,0))</f>
        <v>2204135.8983973586</v>
      </c>
      <c r="I154" s="40">
        <f>INDEX(人口源表!$1:$1048576,MATCH($B154,人口源表!$A:$A,0),MATCH(I$1,人口源表!$1:$1,0))-INDEX(城镇人口!$1:$1048576,MATCH($B154,城镇人口!$B:$B,0),MATCH(I$1,城镇人口!$1:$1,0))</f>
        <v>2183294.676613159</v>
      </c>
      <c r="J154" s="40">
        <f>INDEX(人口源表!$1:$1048576,MATCH($B154,人口源表!$A:$A,0),MATCH(J$1,人口源表!$1:$1,0))-INDEX(城镇人口!$1:$1048576,MATCH($B154,城镇人口!$B:$B,0),MATCH(J$1,城镇人口!$1:$1,0))</f>
        <v>2162656.0862667901</v>
      </c>
      <c r="K154" s="40">
        <f>INDEX(人口源表!$1:$1048576,MATCH($B154,人口源表!$A:$A,0),MATCH(K$1,人口源表!$1:$1,0))-INDEX(城镇人口!$1:$1048576,MATCH($B154,城镇人口!$B:$B,0),MATCH(K$1,城镇人口!$1:$1,0))</f>
        <v>2142001.8091096343</v>
      </c>
      <c r="L154" s="40">
        <f>INDEX(人口源表!$1:$1048576,MATCH($B154,人口源表!$A:$A,0),MATCH(L$1,人口源表!$1:$1,0))-INDEX(城镇人口!$1:$1048576,MATCH($B154,城镇人口!$B:$B,0),MATCH(L$1,城镇人口!$1:$1,0))</f>
        <v>2121132.259705327</v>
      </c>
      <c r="M154" s="40">
        <f>INDEX(人口源表!$1:$1048576,MATCH($B154,人口源表!$A:$A,0),MATCH(M$1,人口源表!$1:$1,0))-INDEX(城镇人口!$1:$1048576,MATCH($B154,城镇人口!$B:$B,0),MATCH(M$1,城镇人口!$1:$1,0))</f>
        <v>2099869.4979668381</v>
      </c>
      <c r="N154" s="40">
        <f>INDEX(人口源表!$1:$1048576,MATCH($B154,人口源表!$A:$A,0),MATCH(N$1,人口源表!$1:$1,0))-INDEX(城镇人口!$1:$1048576,MATCH($B154,城镇人口!$B:$B,0),MATCH(N$1,城镇人口!$1:$1,0))</f>
        <v>2078053.3230980672</v>
      </c>
      <c r="O154" s="40">
        <f>INDEX(人口源表!$1:$1048576,MATCH($B154,人口源表!$A:$A,0),MATCH(O$1,人口源表!$1:$1,0))-INDEX(城镇人口!$1:$1048576,MATCH($B154,城镇人口!$B:$B,0),MATCH(O$1,城镇人口!$1:$1,0))</f>
        <v>2055543.6565155159</v>
      </c>
      <c r="P154" s="40">
        <f>INDEX(人口源表!$1:$1048576,MATCH($B154,人口源表!$A:$A,0),MATCH(P$1,人口源表!$1:$1,0))-INDEX(城镇人口!$1:$1048576,MATCH($B154,城镇人口!$B:$B,0),MATCH(P$1,城镇人口!$1:$1,0))</f>
        <v>2032217.1176231224</v>
      </c>
      <c r="Q154" s="40">
        <f>INDEX(人口源表!$1:$1048576,MATCH($B154,人口源表!$A:$A,0),MATCH(Q$1,人口源表!$1:$1,0))-INDEX(城镇人口!$1:$1048576,MATCH($B154,城镇人口!$B:$B,0),MATCH(Q$1,城镇人口!$1:$1,0))</f>
        <v>2007970.0673031323</v>
      </c>
      <c r="R154" s="40">
        <f>INDEX(人口源表!$1:$1048576,MATCH($B154,人口源表!$A:$A,0),MATCH(R$1,人口源表!$1:$1,0))-INDEX(城镇人口!$1:$1048576,MATCH($B154,城镇人口!$B:$B,0),MATCH(R$1,城镇人口!$1:$1,0))</f>
        <v>1982713.633398273</v>
      </c>
      <c r="S154" s="40">
        <f>INDEX(人口源表!$1:$1048576,MATCH($B154,人口源表!$A:$A,0),MATCH(S$1,人口源表!$1:$1,0))-INDEX(城镇人口!$1:$1048576,MATCH($B154,城镇人口!$B:$B,0),MATCH(S$1,城镇人口!$1:$1,0))</f>
        <v>1972350.2281173044</v>
      </c>
      <c r="T154" s="40">
        <f>INDEX(人口源表!$1:$1048576,MATCH($B154,人口源表!$A:$A,0),MATCH(T$1,人口源表!$1:$1,0))-INDEX(城镇人口!$1:$1048576,MATCH($B154,城镇人口!$B:$B,0),MATCH(T$1,城镇人口!$1:$1,0))</f>
        <v>1961170.4086251641</v>
      </c>
      <c r="U154" s="40">
        <f>INDEX(人口源表!$1:$1048576,MATCH($B154,人口源表!$A:$A,0),MATCH(U$1,人口源表!$1:$1,0))-INDEX(城镇人口!$1:$1048576,MATCH($B154,城镇人口!$B:$B,0),MATCH(U$1,城镇人口!$1:$1,0))</f>
        <v>1949120.9554974227</v>
      </c>
      <c r="V154" s="40">
        <f>INDEX(人口源表!$1:$1048576,MATCH($B154,人口源表!$A:$A,0),MATCH(V$1,人口源表!$1:$1,0))-INDEX(城镇人口!$1:$1048576,MATCH($B154,城镇人口!$B:$B,0),MATCH(V$1,城镇人口!$1:$1,0))</f>
        <v>1936160.3602505708</v>
      </c>
      <c r="W154" s="40">
        <f>INDEX(人口源表!$1:$1048576,MATCH($B154,人口源表!$A:$A,0),MATCH(W$1,人口源表!$1:$1,0))-INDEX(城镇人口!$1:$1048576,MATCH($B154,城镇人口!$B:$B,0),MATCH(W$1,城镇人口!$1:$1,0))</f>
        <v>1922258.4621080006</v>
      </c>
      <c r="X154" s="40">
        <f>INDEX(人口源表!$1:$1048576,MATCH($B154,人口源表!$A:$A,0),MATCH(X$1,人口源表!$1:$1,0))-INDEX(城镇人口!$1:$1048576,MATCH($B154,城镇人口!$B:$B,0),MATCH(X$1,城镇人口!$1:$1,0))</f>
        <v>1907396.44406864</v>
      </c>
      <c r="Y154" s="40">
        <f>INDEX(人口源表!$1:$1048576,MATCH($B154,人口源表!$A:$A,0),MATCH(Y$1,人口源表!$1:$1,0))-INDEX(城镇人口!$1:$1048576,MATCH($B154,城镇人口!$B:$B,0),MATCH(Y$1,城镇人口!$1:$1,0))</f>
        <v>1891566.8042559708</v>
      </c>
      <c r="Z154" s="40">
        <f>INDEX(人口源表!$1:$1048576,MATCH($B154,人口源表!$A:$A,0),MATCH(Z$1,人口源表!$1:$1,0))-INDEX(城镇人口!$1:$1048576,MATCH($B154,城镇人口!$B:$B,0),MATCH(Z$1,城镇人口!$1:$1,0))</f>
        <v>1874771.5094657345</v>
      </c>
      <c r="AA154" s="40">
        <f>INDEX(人口源表!$1:$1048576,MATCH($B154,人口源表!$A:$A,0),MATCH(AA$1,人口源表!$1:$1,0))-INDEX(城镇人口!$1:$1048576,MATCH($B154,城镇人口!$B:$B,0),MATCH(AA$1,城镇人口!$1:$1,0))</f>
        <v>1857024.1280264319</v>
      </c>
      <c r="AB154" s="40">
        <f>INDEX(人口源表!$1:$1048576,MATCH($B154,人口源表!$A:$A,0),MATCH(AB$1,人口源表!$1:$1,0))-INDEX(城镇人口!$1:$1048576,MATCH($B154,城镇人口!$B:$B,0),MATCH(AB$1,城镇人口!$1:$1,0))</f>
        <v>1838346.1881961306</v>
      </c>
      <c r="AC154" s="40">
        <f>INDEX(人口源表!$1:$1048576,MATCH($B154,人口源表!$A:$A,0),MATCH(AC$1,人口源表!$1:$1,0))-INDEX(城镇人口!$1:$1048576,MATCH($B154,城镇人口!$B:$B,0),MATCH(AC$1,城镇人口!$1:$1,0))</f>
        <v>1822923.8534395816</v>
      </c>
      <c r="AD154" s="40">
        <f>INDEX(人口源表!$1:$1048576,MATCH($B154,人口源表!$A:$A,0),MATCH(AD$1,人口源表!$1:$1,0))-INDEX(城镇人口!$1:$1048576,MATCH($B154,城镇人口!$B:$B,0),MATCH(AD$1,城镇人口!$1:$1,0))</f>
        <v>1806663.8100608261</v>
      </c>
      <c r="AE154" s="40">
        <f>INDEX(人口源表!$1:$1048576,MATCH($B154,人口源表!$A:$A,0),MATCH(AE$1,人口源表!$1:$1,0))-INDEX(城镇人口!$1:$1048576,MATCH($B154,城镇人口!$B:$B,0),MATCH(AE$1,城镇人口!$1:$1,0))</f>
        <v>1789609.1873555835</v>
      </c>
      <c r="AF154" s="40">
        <f>INDEX(人口源表!$1:$1048576,MATCH($B154,人口源表!$A:$A,0),MATCH(AF$1,人口源表!$1:$1,0))-INDEX(城镇人口!$1:$1048576,MATCH($B154,城镇人口!$B:$B,0),MATCH(AF$1,城镇人口!$1:$1,0))</f>
        <v>1771812.1001920439</v>
      </c>
      <c r="AG154" s="40">
        <f>INDEX(人口源表!$1:$1048576,MATCH($B154,人口源表!$A:$A,0),MATCH(AG$1,人口源表!$1:$1,0))-INDEX(城镇人口!$1:$1048576,MATCH($B154,城镇人口!$B:$B,0),MATCH(AG$1,城镇人口!$1:$1,0))</f>
        <v>1753331.5967913098</v>
      </c>
      <c r="AH154" s="40">
        <f>INDEX(人口源表!$1:$1048576,MATCH($B154,人口源表!$A:$A,0),MATCH(AH$1,人口源表!$1:$1,0))-INDEX(城镇人口!$1:$1048576,MATCH($B154,城镇人口!$B:$B,0),MATCH(AH$1,城镇人口!$1:$1,0))</f>
        <v>1734234.7130019194</v>
      </c>
      <c r="AI154" s="40">
        <f>INDEX(人口源表!$1:$1048576,MATCH($B154,人口源表!$A:$A,0),MATCH(AI$1,人口源表!$1:$1,0))-INDEX(城镇人口!$1:$1048576,MATCH($B154,城镇人口!$B:$B,0),MATCH(AI$1,城镇人口!$1:$1,0))</f>
        <v>1714595.4544333941</v>
      </c>
      <c r="AJ154" s="40">
        <f>INDEX(人口源表!$1:$1048576,MATCH($B154,人口源表!$A:$A,0),MATCH(AJ$1,人口源表!$1:$1,0))-INDEX(城镇人口!$1:$1048576,MATCH($B154,城镇人口!$B:$B,0),MATCH(AJ$1,城镇人口!$1:$1,0))</f>
        <v>1694495.4663064592</v>
      </c>
      <c r="AK154" s="40">
        <f>INDEX(人口源表!$1:$1048576,MATCH($B154,人口源表!$A:$A,0),MATCH(AK$1,人口源表!$1:$1,0))-INDEX(城镇人口!$1:$1048576,MATCH($B154,城镇人口!$B:$B,0),MATCH(AK$1,城镇人口!$1:$1,0))</f>
        <v>1674022.3458335544</v>
      </c>
      <c r="AL154" s="40">
        <f>INDEX(人口源表!$1:$1048576,MATCH($B154,人口源表!$A:$A,0),MATCH(AL$1,人口源表!$1:$1,0))-INDEX(城镇人口!$1:$1048576,MATCH($B154,城镇人口!$B:$B,0),MATCH(AL$1,城镇人口!$1:$1,0))</f>
        <v>1653269.6474350756</v>
      </c>
      <c r="AM154" s="40">
        <f>INDEX(人口源表!$1:$1048576,MATCH($B154,人口源表!$A:$A,0),MATCH(AM$1,人口源表!$1:$1,0))-INDEX(城镇人口!$1:$1048576,MATCH($B154,城镇人口!$B:$B,0),MATCH(AM$1,城镇人口!$1:$1,0))</f>
        <v>1632337.1938882442</v>
      </c>
      <c r="AN154" s="40">
        <f>INDEX(人口源表!$1:$1048576,MATCH($B154,人口源表!$A:$A,0),MATCH(AN$1,人口源表!$1:$1,0))-INDEX(城镇人口!$1:$1048576,MATCH($B154,城镇人口!$B:$B,0),MATCH(AN$1,城镇人口!$1:$1,0))</f>
        <v>1611330.3866443755</v>
      </c>
      <c r="AO154" s="40">
        <f>INDEX(人口源表!$1:$1048576,MATCH($B154,人口源表!$A:$A,0),MATCH(AO$1,人口源表!$1:$1,0))-INDEX(城镇人口!$1:$1048576,MATCH($B154,城镇人口!$B:$B,0),MATCH(AO$1,城镇人口!$1:$1,0))</f>
        <v>1590359.2077893345</v>
      </c>
      <c r="AP154" s="40">
        <f>INDEX(人口源表!$1:$1048576,MATCH($B154,人口源表!$A:$A,0),MATCH(AP$1,人口源表!$1:$1,0))-INDEX(城镇人口!$1:$1048576,MATCH($B154,城镇人口!$B:$B,0),MATCH(AP$1,城镇人口!$1:$1,0))</f>
        <v>1569539.4682260333</v>
      </c>
      <c r="AQ154" s="40">
        <f>INDEX(人口源表!$1:$1048576,MATCH($B154,人口源表!$A:$A,0),MATCH(AQ$1,人口源表!$1:$1,0))-INDEX(城镇人口!$1:$1048576,MATCH($B154,城镇人口!$B:$B,0),MATCH(AQ$1,城镇人口!$1:$1,0))</f>
        <v>1548990.2011231603</v>
      </c>
      <c r="AR154" s="40">
        <f>INDEX(人口源表!$1:$1048576,MATCH($B154,人口源表!$A:$A,0),MATCH(AR$1,人口源表!$1:$1,0))-INDEX(城镇人口!$1:$1048576,MATCH($B154,城镇人口!$B:$B,0),MATCH(AR$1,城镇人口!$1:$1,0))</f>
        <v>1528835.5260178465</v>
      </c>
      <c r="AS154" s="40">
        <f>INDEX(人口源表!$1:$1048576,MATCH($B154,人口源表!$A:$A,0),MATCH(AS$1,人口源表!$1:$1,0))-INDEX(城镇人口!$1:$1048576,MATCH($B154,城镇人口!$B:$B,0),MATCH(AS$1,城镇人口!$1:$1,0))</f>
        <v>1509202.3795365687</v>
      </c>
      <c r="AT154" s="40">
        <f>INDEX(人口源表!$1:$1048576,MATCH($B154,人口源表!$A:$A,0),MATCH(AT$1,人口源表!$1:$1,0))-INDEX(城镇人口!$1:$1048576,MATCH($B154,城镇人口!$B:$B,0),MATCH(AT$1,城镇人口!$1:$1,0))</f>
        <v>1490221.4023190076</v>
      </c>
      <c r="AU154" s="40">
        <f>INDEX(人口源表!$1:$1048576,MATCH($B154,人口源表!$A:$A,0),MATCH(AU$1,人口源表!$1:$1,0))-INDEX(城镇人口!$1:$1048576,MATCH($B154,城镇人口!$B:$B,0),MATCH(AU$1,城镇人口!$1:$1,0))</f>
        <v>1472026.5431757448</v>
      </c>
      <c r="AV154" s="40">
        <f>INDEX(人口源表!$1:$1048576,MATCH($B154,人口源表!$A:$A,0),MATCH(AV$1,人口源表!$1:$1,0))-INDEX(城镇人口!$1:$1048576,MATCH($B154,城镇人口!$B:$B,0),MATCH(AV$1,城镇人口!$1:$1,0))</f>
        <v>1454753.7545466782</v>
      </c>
    </row>
    <row r="155" spans="1:48" x14ac:dyDescent="0.15">
      <c r="A155" s="4" t="s">
        <v>870</v>
      </c>
      <c r="B155" s="4" t="s">
        <v>316</v>
      </c>
      <c r="C155" s="34">
        <f>VLOOKUP(B155,'[1]2016省城人口总结（根）'!B:C,2,FALSE)/100</f>
        <v>0.49869474602265795</v>
      </c>
      <c r="D155" s="40">
        <f>INDEX(人口源表!$1:$1048576,MATCH($B155,人口源表!$A:$A,0),MATCH(D$1,人口源表!$1:$1,0))-INDEX(城镇人口!$1:$1048576,MATCH($B155,城镇人口!$B:$B,0),MATCH(D$1,城镇人口!$1:$1,0))</f>
        <v>2718514.2066465323</v>
      </c>
      <c r="E155" s="40">
        <f>INDEX(人口源表!$1:$1048576,MATCH($B155,人口源表!$A:$A,0),MATCH(E$1,人口源表!$1:$1,0))-INDEX(城镇人口!$1:$1048576,MATCH($B155,城镇人口!$B:$B,0),MATCH(E$1,城镇人口!$1:$1,0))</f>
        <v>2686351.9706877624</v>
      </c>
      <c r="F155" s="40">
        <f>INDEX(人口源表!$1:$1048576,MATCH($B155,人口源表!$A:$A,0),MATCH(F$1,人口源表!$1:$1,0))-INDEX(城镇人口!$1:$1048576,MATCH($B155,城镇人口!$B:$B,0),MATCH(F$1,城镇人口!$1:$1,0))</f>
        <v>2651549.1777730831</v>
      </c>
      <c r="G155" s="40">
        <f>INDEX(人口源表!$1:$1048576,MATCH($B155,人口源表!$A:$A,0),MATCH(G$1,人口源表!$1:$1,0))-INDEX(城镇人口!$1:$1048576,MATCH($B155,城镇人口!$B:$B,0),MATCH(G$1,城镇人口!$1:$1,0))</f>
        <v>2593556.1157692289</v>
      </c>
      <c r="H155" s="40">
        <f>INDEX(人口源表!$1:$1048576,MATCH($B155,人口源表!$A:$A,0),MATCH(H$1,人口源表!$1:$1,0))-INDEX(城镇人口!$1:$1048576,MATCH($B155,城镇人口!$B:$B,0),MATCH(H$1,城镇人口!$1:$1,0))</f>
        <v>2555069.6711773514</v>
      </c>
      <c r="I155" s="40">
        <f>INDEX(人口源表!$1:$1048576,MATCH($B155,人口源表!$A:$A,0),MATCH(I$1,人口源表!$1:$1,0))-INDEX(城镇人口!$1:$1048576,MATCH($B155,城镇人口!$B:$B,0),MATCH(I$1,城镇人口!$1:$1,0))</f>
        <v>2536994.3700781208</v>
      </c>
      <c r="J155" s="40">
        <f>INDEX(人口源表!$1:$1048576,MATCH($B155,人口源表!$A:$A,0),MATCH(J$1,人口源表!$1:$1,0))-INDEX(城镇人口!$1:$1048576,MATCH($B155,城镇人口!$B:$B,0),MATCH(J$1,城镇人口!$1:$1,0))</f>
        <v>2519163.9920455427</v>
      </c>
      <c r="K155" s="40">
        <f>INDEX(人口源表!$1:$1048576,MATCH($B155,人口源表!$A:$A,0),MATCH(K$1,人口源表!$1:$1,0))-INDEX(城镇人口!$1:$1048576,MATCH($B155,城镇人口!$B:$B,0),MATCH(K$1,城镇人口!$1:$1,0))</f>
        <v>2501306.7135942243</v>
      </c>
      <c r="L155" s="40">
        <f>INDEX(人口源表!$1:$1048576,MATCH($B155,人口源表!$A:$A,0),MATCH(L$1,人口源表!$1:$1,0))-INDEX(城镇人口!$1:$1048576,MATCH($B155,城镇人口!$B:$B,0),MATCH(L$1,城镇人口!$1:$1,0))</f>
        <v>2483174.5017055459</v>
      </c>
      <c r="M155" s="40">
        <f>INDEX(人口源表!$1:$1048576,MATCH($B155,人口源表!$A:$A,0),MATCH(M$1,人口源表!$1:$1,0))-INDEX(城镇人口!$1:$1048576,MATCH($B155,城镇人口!$B:$B,0),MATCH(M$1,城镇人口!$1:$1,0))</f>
        <v>2464544.7833432611</v>
      </c>
      <c r="N155" s="40">
        <f>INDEX(人口源表!$1:$1048576,MATCH($B155,人口源表!$A:$A,0),MATCH(N$1,人口源表!$1:$1,0))-INDEX(城镇人口!$1:$1048576,MATCH($B155,城镇人口!$B:$B,0),MATCH(N$1,城镇人口!$1:$1,0))</f>
        <v>2445218.0251668338</v>
      </c>
      <c r="O155" s="40">
        <f>INDEX(人口源表!$1:$1048576,MATCH($B155,人口源表!$A:$A,0),MATCH(O$1,人口源表!$1:$1,0))-INDEX(城镇人口!$1:$1048576,MATCH($B155,城镇人口!$B:$B,0),MATCH(O$1,城镇人口!$1:$1,0))</f>
        <v>2425017.994018055</v>
      </c>
      <c r="P155" s="40">
        <f>INDEX(人口源表!$1:$1048576,MATCH($B155,人口源表!$A:$A,0),MATCH(P$1,人口源表!$1:$1,0))-INDEX(城镇人口!$1:$1048576,MATCH($B155,城镇人口!$B:$B,0),MATCH(P$1,城镇人口!$1:$1,0))</f>
        <v>2403791.9283924308</v>
      </c>
      <c r="Q155" s="40">
        <f>INDEX(人口源表!$1:$1048576,MATCH($B155,人口源表!$A:$A,0),MATCH(Q$1,人口源表!$1:$1,0))-INDEX(城镇人口!$1:$1048576,MATCH($B155,城镇人口!$B:$B,0),MATCH(Q$1,城镇人口!$1:$1,0))</f>
        <v>2381406.8693762482</v>
      </c>
      <c r="R155" s="40">
        <f>INDEX(人口源表!$1:$1048576,MATCH($B155,人口源表!$A:$A,0),MATCH(R$1,人口源表!$1:$1,0))-INDEX(城镇人口!$1:$1048576,MATCH($B155,城镇人口!$B:$B,0),MATCH(R$1,城镇人口!$1:$1,0))</f>
        <v>2357752.7826033146</v>
      </c>
      <c r="S155" s="40">
        <f>INDEX(人口源表!$1:$1048576,MATCH($B155,人口源表!$A:$A,0),MATCH(S$1,人口源表!$1:$1,0))-INDEX(城镇人口!$1:$1048576,MATCH($B155,城镇人口!$B:$B,0),MATCH(S$1,城镇人口!$1:$1,0))</f>
        <v>2349719.5431523644</v>
      </c>
      <c r="T155" s="40">
        <f>INDEX(人口源表!$1:$1048576,MATCH($B155,人口源表!$A:$A,0),MATCH(T$1,人口源表!$1:$1,0))-INDEX(城镇人口!$1:$1048576,MATCH($B155,城镇人口!$B:$B,0),MATCH(T$1,城镇人口!$1:$1,0))</f>
        <v>2340627.5168067627</v>
      </c>
      <c r="U155" s="40">
        <f>INDEX(人口源表!$1:$1048576,MATCH($B155,人口源表!$A:$A,0),MATCH(U$1,人口源表!$1:$1,0))-INDEX(城镇人口!$1:$1048576,MATCH($B155,城镇人口!$B:$B,0),MATCH(U$1,城镇人口!$1:$1,0))</f>
        <v>2330409.177018445</v>
      </c>
      <c r="V155" s="40">
        <f>INDEX(人口源表!$1:$1048576,MATCH($B155,人口源表!$A:$A,0),MATCH(V$1,人口源表!$1:$1,0))-INDEX(城镇人口!$1:$1048576,MATCH($B155,城镇人口!$B:$B,0),MATCH(V$1,城镇人口!$1:$1,0))</f>
        <v>2319012.8600098086</v>
      </c>
      <c r="W155" s="40">
        <f>INDEX(人口源表!$1:$1048576,MATCH($B155,人口源表!$A:$A,0),MATCH(W$1,人口源表!$1:$1,0))-INDEX(城镇人口!$1:$1048576,MATCH($B155,城镇人口!$B:$B,0),MATCH(W$1,城镇人口!$1:$1,0))</f>
        <v>2306401.5102509032</v>
      </c>
      <c r="X155" s="40">
        <f>INDEX(人口源表!$1:$1048576,MATCH($B155,人口源表!$A:$A,0),MATCH(X$1,人口源表!$1:$1,0))-INDEX(城镇人口!$1:$1048576,MATCH($B155,城镇人口!$B:$B,0),MATCH(X$1,城镇人口!$1:$1,0))</f>
        <v>2292552.6334021413</v>
      </c>
      <c r="Y155" s="40">
        <f>INDEX(人口源表!$1:$1048576,MATCH($B155,人口源表!$A:$A,0),MATCH(Y$1,人口源表!$1:$1,0))-INDEX(城镇人口!$1:$1048576,MATCH($B155,城镇人口!$B:$B,0),MATCH(Y$1,城镇人口!$1:$1,0))</f>
        <v>2277457.4448179915</v>
      </c>
      <c r="Z155" s="40">
        <f>INDEX(人口源表!$1:$1048576,MATCH($B155,人口源表!$A:$A,0),MATCH(Z$1,人口源表!$1:$1,0))-INDEX(城镇人口!$1:$1048576,MATCH($B155,城镇人口!$B:$B,0),MATCH(Z$1,城镇人口!$1:$1,0))</f>
        <v>2261121.1893714792</v>
      </c>
      <c r="AA155" s="40">
        <f>INDEX(人口源表!$1:$1048576,MATCH($B155,人口源表!$A:$A,0),MATCH(AA$1,人口源表!$1:$1,0))-INDEX(城镇人口!$1:$1048576,MATCH($B155,城镇人口!$B:$B,0),MATCH(AA$1,城镇人口!$1:$1,0))</f>
        <v>2243561.1158464239</v>
      </c>
      <c r="AB155" s="40">
        <f>INDEX(人口源表!$1:$1048576,MATCH($B155,人口源表!$A:$A,0),MATCH(AB$1,人口源表!$1:$1,0))-INDEX(城镇人口!$1:$1048576,MATCH($B155,城镇人口!$B:$B,0),MATCH(AB$1,城镇人口!$1:$1,0))</f>
        <v>2224807.9427046087</v>
      </c>
      <c r="AC155" s="40">
        <f>INDEX(人口源表!$1:$1048576,MATCH($B155,人口源表!$A:$A,0),MATCH(AC$1,人口源表!$1:$1,0))-INDEX(城镇人口!$1:$1048576,MATCH($B155,城镇人口!$B:$B,0),MATCH(AC$1,城镇人口!$1:$1,0))</f>
        <v>2209354.4353989172</v>
      </c>
      <c r="AD155" s="40">
        <f>INDEX(人口源表!$1:$1048576,MATCH($B155,人口源表!$A:$A,0),MATCH(AD$1,人口源表!$1:$1,0))-INDEX(城镇人口!$1:$1048576,MATCH($B155,城镇人口!$B:$B,0),MATCH(AD$1,城镇人口!$1:$1,0))</f>
        <v>2192831.7479872764</v>
      </c>
      <c r="AE155" s="40">
        <f>INDEX(人口源表!$1:$1048576,MATCH($B155,人口源表!$A:$A,0),MATCH(AE$1,人口源表!$1:$1,0))-INDEX(城镇人口!$1:$1048576,MATCH($B155,城镇人口!$B:$B,0),MATCH(AE$1,城镇人口!$1:$1,0))</f>
        <v>2175299.3111510104</v>
      </c>
      <c r="AF155" s="40">
        <f>INDEX(人口源表!$1:$1048576,MATCH($B155,人口源表!$A:$A,0),MATCH(AF$1,人口源表!$1:$1,0))-INDEX(城镇人口!$1:$1048576,MATCH($B155,城镇人口!$B:$B,0),MATCH(AF$1,城镇人口!$1:$1,0))</f>
        <v>2156826.4550144677</v>
      </c>
      <c r="AG155" s="40">
        <f>INDEX(人口源表!$1:$1048576,MATCH($B155,人口源表!$A:$A,0),MATCH(AG$1,人口源表!$1:$1,0))-INDEX(城镇人口!$1:$1048576,MATCH($B155,城镇人口!$B:$B,0),MATCH(AG$1,城镇人口!$1:$1,0))</f>
        <v>2137494.2694006567</v>
      </c>
      <c r="AH155" s="40">
        <f>INDEX(人口源表!$1:$1048576,MATCH($B155,人口源表!$A:$A,0),MATCH(AH$1,人口源表!$1:$1,0))-INDEX(城镇人口!$1:$1048576,MATCH($B155,城镇人口!$B:$B,0),MATCH(AH$1,城镇人口!$1:$1,0))</f>
        <v>2117393.3441253323</v>
      </c>
      <c r="AI155" s="40">
        <f>INDEX(人口源表!$1:$1048576,MATCH($B155,人口源表!$A:$A,0),MATCH(AI$1,人口源表!$1:$1,0))-INDEX(城镇人口!$1:$1048576,MATCH($B155,城镇人口!$B:$B,0),MATCH(AI$1,城镇人口!$1:$1,0))</f>
        <v>2096623.0321786194</v>
      </c>
      <c r="AJ155" s="40">
        <f>INDEX(人口源表!$1:$1048576,MATCH($B155,人口源表!$A:$A,0),MATCH(AJ$1,人口源表!$1:$1,0))-INDEX(城镇人口!$1:$1048576,MATCH($B155,城镇人口!$B:$B,0),MATCH(AJ$1,城镇人口!$1:$1,0))</f>
        <v>2075293.97759395</v>
      </c>
      <c r="AK155" s="40">
        <f>INDEX(人口源表!$1:$1048576,MATCH($B155,人口源表!$A:$A,0),MATCH(AK$1,人口源表!$1:$1,0))-INDEX(城镇人口!$1:$1048576,MATCH($B155,城镇人口!$B:$B,0),MATCH(AK$1,城镇人口!$1:$1,0))</f>
        <v>2053524.058118063</v>
      </c>
      <c r="AL155" s="40">
        <f>INDEX(人口源表!$1:$1048576,MATCH($B155,人口源表!$A:$A,0),MATCH(AL$1,人口源表!$1:$1,0))-INDEX(城镇人口!$1:$1048576,MATCH($B155,城镇人口!$B:$B,0),MATCH(AL$1,城镇人口!$1:$1,0))</f>
        <v>2031440.5329820472</v>
      </c>
      <c r="AM155" s="40">
        <f>INDEX(人口源表!$1:$1048576,MATCH($B155,人口源表!$A:$A,0),MATCH(AM$1,人口源表!$1:$1,0))-INDEX(城镇人口!$1:$1048576,MATCH($B155,城镇人口!$B:$B,0),MATCH(AM$1,城镇人口!$1:$1,0))</f>
        <v>2009178.1870004022</v>
      </c>
      <c r="AN155" s="40">
        <f>INDEX(人口源表!$1:$1048576,MATCH($B155,人口源表!$A:$A,0),MATCH(AN$1,人口源表!$1:$1,0))-INDEX(城镇人口!$1:$1048576,MATCH($B155,城镇人口!$B:$B,0),MATCH(AN$1,城镇人口!$1:$1,0))</f>
        <v>1986880.3436295567</v>
      </c>
      <c r="AO155" s="40">
        <f>INDEX(人口源表!$1:$1048576,MATCH($B155,人口源表!$A:$A,0),MATCH(AO$1,人口源表!$1:$1,0))-INDEX(城镇人口!$1:$1048576,MATCH($B155,城镇人口!$B:$B,0),MATCH(AO$1,城镇人口!$1:$1,0))</f>
        <v>1964696.669697165</v>
      </c>
      <c r="AP155" s="40">
        <f>INDEX(人口源表!$1:$1048576,MATCH($B155,人口源表!$A:$A,0),MATCH(AP$1,人口源表!$1:$1,0))-INDEX(城镇人口!$1:$1048576,MATCH($B155,城镇人口!$B:$B,0),MATCH(AP$1,城镇人口!$1:$1,0))</f>
        <v>1942784.1720268046</v>
      </c>
      <c r="AQ155" s="40">
        <f>INDEX(人口源表!$1:$1048576,MATCH($B155,人口源表!$A:$A,0),MATCH(AQ$1,人口源表!$1:$1,0))-INDEX(城镇人口!$1:$1048576,MATCH($B155,城镇人口!$B:$B,0),MATCH(AQ$1,城镇人口!$1:$1,0))</f>
        <v>1921306.4078492071</v>
      </c>
      <c r="AR155" s="40">
        <f>INDEX(人口源表!$1:$1048576,MATCH($B155,人口源表!$A:$A,0),MATCH(AR$1,人口源表!$1:$1,0))-INDEX(城镇人口!$1:$1048576,MATCH($B155,城镇人口!$B:$B,0),MATCH(AR$1,城镇人口!$1:$1,0))</f>
        <v>1900432.3630567663</v>
      </c>
      <c r="AS155" s="40">
        <f>INDEX(人口源表!$1:$1048576,MATCH($B155,人口源表!$A:$A,0),MATCH(AS$1,人口源表!$1:$1,0))-INDEX(城镇人口!$1:$1048576,MATCH($B155,城镇人口!$B:$B,0),MATCH(AS$1,城镇人口!$1:$1,0))</f>
        <v>1880337.053511614</v>
      </c>
      <c r="AT155" s="40">
        <f>INDEX(人口源表!$1:$1048576,MATCH($B155,人口源表!$A:$A,0),MATCH(AT$1,人口源表!$1:$1,0))-INDEX(城镇人口!$1:$1048576,MATCH($B155,城镇人口!$B:$B,0),MATCH(AT$1,城镇人口!$1:$1,0))</f>
        <v>1861200.3913573395</v>
      </c>
      <c r="AU155" s="40">
        <f>INDEX(人口源表!$1:$1048576,MATCH($B155,人口源表!$A:$A,0),MATCH(AU$1,人口源表!$1:$1,0))-INDEX(城镇人口!$1:$1048576,MATCH($B155,城镇人口!$B:$B,0),MATCH(AU$1,城镇人口!$1:$1,0))</f>
        <v>1843207.0801883424</v>
      </c>
      <c r="AV155" s="40">
        <f>INDEX(人口源表!$1:$1048576,MATCH($B155,人口源表!$A:$A,0),MATCH(AV$1,人口源表!$1:$1,0))-INDEX(城镇人口!$1:$1048576,MATCH($B155,城镇人口!$B:$B,0),MATCH(AV$1,城镇人口!$1:$1,0))</f>
        <v>1826546.1582763665</v>
      </c>
    </row>
    <row r="156" spans="1:48" x14ac:dyDescent="0.15">
      <c r="A156" s="4" t="s">
        <v>870</v>
      </c>
      <c r="B156" s="4" t="s">
        <v>318</v>
      </c>
      <c r="C156" s="34">
        <f>VLOOKUP(B156,'[1]2016省城人口总结（根）'!B:C,2,FALSE)/100</f>
        <v>0.58566332954702294</v>
      </c>
      <c r="D156" s="40">
        <f>INDEX(人口源表!$1:$1048576,MATCH($B156,人口源表!$A:$A,0),MATCH(D$1,人口源表!$1:$1,0))-INDEX(城镇人口!$1:$1048576,MATCH($B156,城镇人口!$B:$B,0),MATCH(D$1,城镇人口!$1:$1,0))</f>
        <v>680837.4663042567</v>
      </c>
      <c r="E156" s="40">
        <f>INDEX(人口源表!$1:$1048576,MATCH($B156,人口源表!$A:$A,0),MATCH(E$1,人口源表!$1:$1,0))-INDEX(城镇人口!$1:$1048576,MATCH($B156,城镇人口!$B:$B,0),MATCH(E$1,城镇人口!$1:$1,0))</f>
        <v>668435.10514831578</v>
      </c>
      <c r="F156" s="40">
        <f>INDEX(人口源表!$1:$1048576,MATCH($B156,人口源表!$A:$A,0),MATCH(F$1,人口源表!$1:$1,0))-INDEX(城镇人口!$1:$1048576,MATCH($B156,城镇人口!$B:$B,0),MATCH(F$1,城镇人口!$1:$1,0))</f>
        <v>655318.58314164577</v>
      </c>
      <c r="G156" s="40">
        <f>INDEX(人口源表!$1:$1048576,MATCH($B156,人口源表!$A:$A,0),MATCH(G$1,人口源表!$1:$1,0))-INDEX(城镇人口!$1:$1048576,MATCH($B156,城镇人口!$B:$B,0),MATCH(G$1,城镇人口!$1:$1,0))</f>
        <v>597328.73387698596</v>
      </c>
      <c r="H156" s="40">
        <f>INDEX(人口源表!$1:$1048576,MATCH($B156,人口源表!$A:$A,0),MATCH(H$1,人口源表!$1:$1,0))-INDEX(城镇人口!$1:$1048576,MATCH($B156,城镇人口!$B:$B,0),MATCH(H$1,城镇人口!$1:$1,0))</f>
        <v>584782.230941955</v>
      </c>
      <c r="I156" s="40">
        <f>INDEX(人口源表!$1:$1048576,MATCH($B156,人口源表!$A:$A,0),MATCH(I$1,人口源表!$1:$1,0))-INDEX(城镇人口!$1:$1048576,MATCH($B156,城镇人口!$B:$B,0),MATCH(I$1,城镇人口!$1:$1,0))</f>
        <v>578826.45297240303</v>
      </c>
      <c r="J156" s="40">
        <f>INDEX(人口源表!$1:$1048576,MATCH($B156,人口源表!$A:$A,0),MATCH(J$1,人口源表!$1:$1,0))-INDEX(城镇人口!$1:$1048576,MATCH($B156,城镇人口!$B:$B,0),MATCH(J$1,城镇人口!$1:$1,0))</f>
        <v>572738.20350662898</v>
      </c>
      <c r="K156" s="40">
        <f>INDEX(人口源表!$1:$1048576,MATCH($B156,人口源表!$A:$A,0),MATCH(K$1,人口源表!$1:$1,0))-INDEX(城镇人口!$1:$1048576,MATCH($B156,城镇人口!$B:$B,0),MATCH(K$1,城镇人口!$1:$1,0))</f>
        <v>566457.16669260827</v>
      </c>
      <c r="L156" s="40">
        <f>INDEX(人口源表!$1:$1048576,MATCH($B156,人口源表!$A:$A,0),MATCH(L$1,人口源表!$1:$1,0))-INDEX(城镇人口!$1:$1048576,MATCH($B156,城镇人口!$B:$B,0),MATCH(L$1,城镇人口!$1:$1,0))</f>
        <v>559929.11741993111</v>
      </c>
      <c r="M156" s="40">
        <f>INDEX(人口源表!$1:$1048576,MATCH($B156,人口源表!$A:$A,0),MATCH(M$1,人口源表!$1:$1,0))-INDEX(城镇人口!$1:$1048576,MATCH($B156,城镇人口!$B:$B,0),MATCH(M$1,城镇人口!$1:$1,0))</f>
        <v>553106.81032637437</v>
      </c>
      <c r="N156" s="40">
        <f>INDEX(人口源表!$1:$1048576,MATCH($B156,人口源表!$A:$A,0),MATCH(N$1,人口源表!$1:$1,0))-INDEX(城镇人口!$1:$1048576,MATCH($B156,城镇人口!$B:$B,0),MATCH(N$1,城镇人口!$1:$1,0))</f>
        <v>545950.0754753279</v>
      </c>
      <c r="O156" s="40">
        <f>INDEX(人口源表!$1:$1048576,MATCH($B156,人口源表!$A:$A,0),MATCH(O$1,人口源表!$1:$1,0))-INDEX(城镇人口!$1:$1048576,MATCH($B156,城镇人口!$B:$B,0),MATCH(O$1,城镇人口!$1:$1,0))</f>
        <v>538424.55302397581</v>
      </c>
      <c r="P156" s="40">
        <f>INDEX(人口源表!$1:$1048576,MATCH($B156,人口源表!$A:$A,0),MATCH(P$1,人口源表!$1:$1,0))-INDEX(城镇人口!$1:$1048576,MATCH($B156,城镇人口!$B:$B,0),MATCH(P$1,城镇人口!$1:$1,0))</f>
        <v>530502.46878639306</v>
      </c>
      <c r="Q156" s="40">
        <f>INDEX(人口源表!$1:$1048576,MATCH($B156,人口源表!$A:$A,0),MATCH(Q$1,人口源表!$1:$1,0))-INDEX(城镇人口!$1:$1048576,MATCH($B156,城镇人口!$B:$B,0),MATCH(Q$1,城镇人口!$1:$1,0))</f>
        <v>522161.07790871896</v>
      </c>
      <c r="R156" s="40">
        <f>INDEX(人口源表!$1:$1048576,MATCH($B156,人口源表!$A:$A,0),MATCH(R$1,人口源表!$1:$1,0))-INDEX(城镇人口!$1:$1048576,MATCH($B156,城镇人口!$B:$B,0),MATCH(R$1,城镇人口!$1:$1,0))</f>
        <v>513384.34236217826</v>
      </c>
      <c r="S156" s="40">
        <f>INDEX(人口源表!$1:$1048576,MATCH($B156,人口源表!$A:$A,0),MATCH(S$1,人口源表!$1:$1,0))-INDEX(城镇人口!$1:$1048576,MATCH($B156,城镇人口!$B:$B,0),MATCH(S$1,城镇人口!$1:$1,0))</f>
        <v>509957.50779581419</v>
      </c>
      <c r="T156" s="40">
        <f>INDEX(人口源表!$1:$1048576,MATCH($B156,人口源表!$A:$A,0),MATCH(T$1,人口源表!$1:$1,0))-INDEX(城镇人口!$1:$1048576,MATCH($B156,城镇人口!$B:$B,0),MATCH(T$1,城镇人口!$1:$1,0))</f>
        <v>506212.33676944533</v>
      </c>
      <c r="U156" s="40">
        <f>INDEX(人口源表!$1:$1048576,MATCH($B156,人口源表!$A:$A,0),MATCH(U$1,人口源表!$1:$1,0))-INDEX(城镇人口!$1:$1048576,MATCH($B156,城镇人口!$B:$B,0),MATCH(U$1,城镇人口!$1:$1,0))</f>
        <v>502141.3331947343</v>
      </c>
      <c r="V156" s="40">
        <f>INDEX(人口源表!$1:$1048576,MATCH($B156,人口源表!$A:$A,0),MATCH(V$1,人口源表!$1:$1,0))-INDEX(城镇人口!$1:$1048576,MATCH($B156,城镇人口!$B:$B,0),MATCH(V$1,城镇人口!$1:$1,0))</f>
        <v>497739.56012047525</v>
      </c>
      <c r="W156" s="40">
        <f>INDEX(人口源表!$1:$1048576,MATCH($B156,人口源表!$A:$A,0),MATCH(W$1,人口源表!$1:$1,0))-INDEX(城镇人口!$1:$1048576,MATCH($B156,城镇人口!$B:$B,0),MATCH(W$1,城镇人口!$1:$1,0))</f>
        <v>493006.57644352689</v>
      </c>
      <c r="X156" s="40">
        <f>INDEX(人口源表!$1:$1048576,MATCH($B156,人口源表!$A:$A,0),MATCH(X$1,人口源表!$1:$1,0))-INDEX(城镇人口!$1:$1048576,MATCH($B156,城镇人口!$B:$B,0),MATCH(X$1,城镇人口!$1:$1,0))</f>
        <v>487943.91991511337</v>
      </c>
      <c r="Y156" s="40">
        <f>INDEX(人口源表!$1:$1048576,MATCH($B156,人口源表!$A:$A,0),MATCH(Y$1,人口源表!$1:$1,0))-INDEX(城镇人口!$1:$1048576,MATCH($B156,城镇人口!$B:$B,0),MATCH(Y$1,城镇人口!$1:$1,0))</f>
        <v>482557.57426693151</v>
      </c>
      <c r="Z156" s="40">
        <f>INDEX(人口源表!$1:$1048576,MATCH($B156,人口源表!$A:$A,0),MATCH(Z$1,人口源表!$1:$1,0))-INDEX(城镇人口!$1:$1048576,MATCH($B156,城镇人口!$B:$B,0),MATCH(Z$1,城镇人口!$1:$1,0))</f>
        <v>476855.48613046156</v>
      </c>
      <c r="AA156" s="40">
        <f>INDEX(人口源表!$1:$1048576,MATCH($B156,人口源表!$A:$A,0),MATCH(AA$1,人口源表!$1:$1,0))-INDEX(城镇人口!$1:$1048576,MATCH($B156,城镇人口!$B:$B,0),MATCH(AA$1,城镇人口!$1:$1,0))</f>
        <v>470849.39305725298</v>
      </c>
      <c r="AB156" s="40">
        <f>INDEX(人口源表!$1:$1048576,MATCH($B156,人口源表!$A:$A,0),MATCH(AB$1,人口源表!$1:$1,0))-INDEX(城镇人口!$1:$1048576,MATCH($B156,城镇人口!$B:$B,0),MATCH(AB$1,城镇人口!$1:$1,0))</f>
        <v>464552.68279101164</v>
      </c>
      <c r="AC156" s="40">
        <f>INDEX(人口源表!$1:$1048576,MATCH($B156,人口源表!$A:$A,0),MATCH(AC$1,人口源表!$1:$1,0))-INDEX(城镇人口!$1:$1048576,MATCH($B156,城镇人口!$B:$B,0),MATCH(AC$1,城镇人口!$1:$1,0))</f>
        <v>459505.80200006836</v>
      </c>
      <c r="AD156" s="40">
        <f>INDEX(人口源表!$1:$1048576,MATCH($B156,人口源表!$A:$A,0),MATCH(AD$1,人口源表!$1:$1,0))-INDEX(城镇人口!$1:$1048576,MATCH($B156,城镇人口!$B:$B,0),MATCH(AD$1,城镇人口!$1:$1,0))</f>
        <v>454213.09581318777</v>
      </c>
      <c r="AE156" s="40">
        <f>INDEX(人口源表!$1:$1048576,MATCH($B156,人口源表!$A:$A,0),MATCH(AE$1,人口源表!$1:$1,0))-INDEX(城镇人口!$1:$1048576,MATCH($B156,城镇人口!$B:$B,0),MATCH(AE$1,城镇人口!$1:$1,0))</f>
        <v>448692.43119525979</v>
      </c>
      <c r="AF156" s="40">
        <f>INDEX(人口源表!$1:$1048576,MATCH($B156,人口源表!$A:$A,0),MATCH(AF$1,人口源表!$1:$1,0))-INDEX(城镇人口!$1:$1048576,MATCH($B156,城镇人口!$B:$B,0),MATCH(AF$1,城镇人口!$1:$1,0))</f>
        <v>442964.68564722268</v>
      </c>
      <c r="AG156" s="40">
        <f>INDEX(人口源表!$1:$1048576,MATCH($B156,人口源表!$A:$A,0),MATCH(AG$1,人口源表!$1:$1,0))-INDEX(城镇人口!$1:$1048576,MATCH($B156,城镇人口!$B:$B,0),MATCH(AG$1,城镇人口!$1:$1,0))</f>
        <v>437052.5276141346</v>
      </c>
      <c r="AH156" s="40">
        <f>INDEX(人口源表!$1:$1048576,MATCH($B156,人口源表!$A:$A,0),MATCH(AH$1,人口源表!$1:$1,0))-INDEX(城镇人口!$1:$1048576,MATCH($B156,城镇人口!$B:$B,0),MATCH(AH$1,城镇人口!$1:$1,0))</f>
        <v>430980.02958688745</v>
      </c>
      <c r="AI156" s="40">
        <f>INDEX(人口源表!$1:$1048576,MATCH($B156,人口源表!$A:$A,0),MATCH(AI$1,人口源表!$1:$1,0))-INDEX(城镇人口!$1:$1048576,MATCH($B156,城镇人口!$B:$B,0),MATCH(AI$1,城镇人口!$1:$1,0))</f>
        <v>424773.56203505956</v>
      </c>
      <c r="AJ156" s="40">
        <f>INDEX(人口源表!$1:$1048576,MATCH($B156,人口源表!$A:$A,0),MATCH(AJ$1,人口源表!$1:$1,0))-INDEX(城镇人口!$1:$1048576,MATCH($B156,城镇人口!$B:$B,0),MATCH(AJ$1,城镇人口!$1:$1,0))</f>
        <v>418460.11567661888</v>
      </c>
      <c r="AK156" s="40">
        <f>INDEX(人口源表!$1:$1048576,MATCH($B156,人口源表!$A:$A,0),MATCH(AK$1,人口源表!$1:$1,0))-INDEX(城镇人口!$1:$1048576,MATCH($B156,城镇人口!$B:$B,0),MATCH(AK$1,城镇人口!$1:$1,0))</f>
        <v>412068.94038570533</v>
      </c>
      <c r="AL156" s="40">
        <f>INDEX(人口源表!$1:$1048576,MATCH($B156,人口源表!$A:$A,0),MATCH(AL$1,人口源表!$1:$1,0))-INDEX(城镇人口!$1:$1048576,MATCH($B156,城镇人口!$B:$B,0),MATCH(AL$1,城镇人口!$1:$1,0))</f>
        <v>405630.37317579449</v>
      </c>
      <c r="AM156" s="40">
        <f>INDEX(人口源表!$1:$1048576,MATCH($B156,人口源表!$A:$A,0),MATCH(AM$1,人口源表!$1:$1,0))-INDEX(城镇人口!$1:$1048576,MATCH($B156,城镇人口!$B:$B,0),MATCH(AM$1,城镇人口!$1:$1,0))</f>
        <v>399174.97414323851</v>
      </c>
      <c r="AN156" s="40">
        <f>INDEX(人口源表!$1:$1048576,MATCH($B156,人口源表!$A:$A,0),MATCH(AN$1,人口源表!$1:$1,0))-INDEX(城镇人口!$1:$1048576,MATCH($B156,城镇人口!$B:$B,0),MATCH(AN$1,城镇人口!$1:$1,0))</f>
        <v>392735.57920560148</v>
      </c>
      <c r="AO156" s="40">
        <f>INDEX(人口源表!$1:$1048576,MATCH($B156,人口源表!$A:$A,0),MATCH(AO$1,人口源表!$1:$1,0))-INDEX(城镇人口!$1:$1048576,MATCH($B156,城镇人口!$B:$B,0),MATCH(AO$1,城镇人口!$1:$1,0))</f>
        <v>386344.94817837863</v>
      </c>
      <c r="AP156" s="40">
        <f>INDEX(人口源表!$1:$1048576,MATCH($B156,人口源表!$A:$A,0),MATCH(AP$1,人口源表!$1:$1,0))-INDEX(城镇人口!$1:$1048576,MATCH($B156,城镇人口!$B:$B,0),MATCH(AP$1,城镇人口!$1:$1,0))</f>
        <v>380036.59688671469</v>
      </c>
      <c r="AQ156" s="40">
        <f>INDEX(人口源表!$1:$1048576,MATCH($B156,人口源表!$A:$A,0),MATCH(AQ$1,人口源表!$1:$1,0))-INDEX(城镇人口!$1:$1048576,MATCH($B156,城镇人口!$B:$B,0),MATCH(AQ$1,城镇人口!$1:$1,0))</f>
        <v>373844.63774652593</v>
      </c>
      <c r="AR156" s="40">
        <f>INDEX(人口源表!$1:$1048576,MATCH($B156,人口源表!$A:$A,0),MATCH(AR$1,人口源表!$1:$1,0))-INDEX(城镇人口!$1:$1048576,MATCH($B156,城镇人口!$B:$B,0),MATCH(AR$1,城镇人口!$1:$1,0))</f>
        <v>367803.39123584796</v>
      </c>
      <c r="AS156" s="40">
        <f>INDEX(人口源表!$1:$1048576,MATCH($B156,人口源表!$A:$A,0),MATCH(AS$1,人口源表!$1:$1,0))-INDEX(城镇人口!$1:$1048576,MATCH($B156,城镇人口!$B:$B,0),MATCH(AS$1,城镇人口!$1:$1,0))</f>
        <v>361947.68643084471</v>
      </c>
      <c r="AT156" s="40">
        <f>INDEX(人口源表!$1:$1048576,MATCH($B156,人口源表!$A:$A,0),MATCH(AT$1,人口源表!$1:$1,0))-INDEX(城镇人口!$1:$1048576,MATCH($B156,城镇人口!$B:$B,0),MATCH(AT$1,城镇人口!$1:$1,0))</f>
        <v>356312.01721300394</v>
      </c>
      <c r="AU156" s="40">
        <f>INDEX(人口源表!$1:$1048576,MATCH($B156,人口源表!$A:$A,0),MATCH(AU$1,人口源表!$1:$1,0))-INDEX(城镇人口!$1:$1048576,MATCH($B156,城镇人口!$B:$B,0),MATCH(AU$1,城镇人口!$1:$1,0))</f>
        <v>350930.84230230981</v>
      </c>
      <c r="AV156" s="40">
        <f>INDEX(人口源表!$1:$1048576,MATCH($B156,人口源表!$A:$A,0),MATCH(AV$1,人口源表!$1:$1,0))-INDEX(城镇人口!$1:$1048576,MATCH($B156,城镇人口!$B:$B,0),MATCH(AV$1,城镇人口!$1:$1,0))</f>
        <v>345838.63281656965</v>
      </c>
    </row>
    <row r="157" spans="1:48" x14ac:dyDescent="0.15">
      <c r="A157" s="4" t="s">
        <v>870</v>
      </c>
      <c r="B157" s="4" t="s">
        <v>320</v>
      </c>
      <c r="C157" s="34">
        <f>VLOOKUP(B157,'[1]2016省城人口总结（根）'!B:C,2,FALSE)/100</f>
        <v>0.51796905798363202</v>
      </c>
      <c r="D157" s="40">
        <f>INDEX(人口源表!$1:$1048576,MATCH($B157,人口源表!$A:$A,0),MATCH(D$1,人口源表!$1:$1,0))-INDEX(城镇人口!$1:$1048576,MATCH($B157,城镇人口!$B:$B,0),MATCH(D$1,城镇人口!$1:$1,0))</f>
        <v>2885875.3856160007</v>
      </c>
      <c r="E157" s="40">
        <f>INDEX(人口源表!$1:$1048576,MATCH($B157,人口源表!$A:$A,0),MATCH(E$1,人口源表!$1:$1,0))-INDEX(城镇人口!$1:$1048576,MATCH($B157,城镇人口!$B:$B,0),MATCH(E$1,城镇人口!$1:$1,0))</f>
        <v>2849097.1174915973</v>
      </c>
      <c r="F157" s="40">
        <f>INDEX(人口源表!$1:$1048576,MATCH($B157,人口源表!$A:$A,0),MATCH(F$1,人口源表!$1:$1,0))-INDEX(城镇人口!$1:$1048576,MATCH($B157,城镇人口!$B:$B,0),MATCH(F$1,城镇人口!$1:$1,0))</f>
        <v>2809458.4167788615</v>
      </c>
      <c r="G157" s="40">
        <f>INDEX(人口源表!$1:$1048576,MATCH($B157,人口源表!$A:$A,0),MATCH(G$1,人口源表!$1:$1,0))-INDEX(城镇人口!$1:$1048576,MATCH($B157,城镇人口!$B:$B,0),MATCH(G$1,城镇人口!$1:$1,0))</f>
        <v>2829651.5384038375</v>
      </c>
      <c r="H157" s="40">
        <f>INDEX(人口源表!$1:$1048576,MATCH($B157,人口源表!$A:$A,0),MATCH(H$1,人口源表!$1:$1,0))-INDEX(城镇人口!$1:$1048576,MATCH($B157,城镇人口!$B:$B,0),MATCH(H$1,城镇人口!$1:$1,0))</f>
        <v>2787324.4876790261</v>
      </c>
      <c r="I157" s="40">
        <f>INDEX(人口源表!$1:$1048576,MATCH($B157,人口源表!$A:$A,0),MATCH(I$1,人口源表!$1:$1,0))-INDEX(城镇人口!$1:$1048576,MATCH($B157,城镇人口!$B:$B,0),MATCH(I$1,城镇人口!$1:$1,0))</f>
        <v>2768222.0855371631</v>
      </c>
      <c r="J157" s="40">
        <f>INDEX(人口源表!$1:$1048576,MATCH($B157,人口源表!$A:$A,0),MATCH(J$1,人口源表!$1:$1,0))-INDEX(城镇人口!$1:$1048576,MATCH($B157,城镇人口!$B:$B,0),MATCH(J$1,城镇人口!$1:$1,0))</f>
        <v>2748594.7984303921</v>
      </c>
      <c r="K157" s="40">
        <f>INDEX(人口源表!$1:$1048576,MATCH($B157,人口源表!$A:$A,0),MATCH(K$1,人口源表!$1:$1,0))-INDEX(城镇人口!$1:$1048576,MATCH($B157,城镇人口!$B:$B,0),MATCH(K$1,城镇人口!$1:$1,0))</f>
        <v>2728234.2793961335</v>
      </c>
      <c r="L157" s="40">
        <f>INDEX(人口源表!$1:$1048576,MATCH($B157,人口源表!$A:$A,0),MATCH(L$1,人口源表!$1:$1,0))-INDEX(城镇人口!$1:$1048576,MATCH($B157,城镇人口!$B:$B,0),MATCH(L$1,城镇人口!$1:$1,0))</f>
        <v>2706953.0461467234</v>
      </c>
      <c r="M157" s="40">
        <f>INDEX(人口源表!$1:$1048576,MATCH($B157,人口源表!$A:$A,0),MATCH(M$1,人口源表!$1:$1,0))-INDEX(城镇人口!$1:$1048576,MATCH($B157,城镇人口!$B:$B,0),MATCH(M$1,城镇人口!$1:$1,0))</f>
        <v>2684586.4864444248</v>
      </c>
      <c r="N157" s="40">
        <f>INDEX(人口源表!$1:$1048576,MATCH($B157,人口源表!$A:$A,0),MATCH(N$1,人口源表!$1:$1,0))-INDEX(城镇人口!$1:$1048576,MATCH($B157,城镇人口!$B:$B,0),MATCH(N$1,城镇人口!$1:$1,0))</f>
        <v>2660989.6949260738</v>
      </c>
      <c r="O157" s="40">
        <f>INDEX(人口源表!$1:$1048576,MATCH($B157,人口源表!$A:$A,0),MATCH(O$1,人口源表!$1:$1,0))-INDEX(城镇人口!$1:$1048576,MATCH($B157,城镇人口!$B:$B,0),MATCH(O$1,城镇人口!$1:$1,0))</f>
        <v>2636039.3693581503</v>
      </c>
      <c r="P157" s="40">
        <f>INDEX(人口源表!$1:$1048576,MATCH($B157,人口源表!$A:$A,0),MATCH(P$1,人口源表!$1:$1,0))-INDEX(城镇人口!$1:$1048576,MATCH($B157,城镇人口!$B:$B,0),MATCH(P$1,城镇人口!$1:$1,0))</f>
        <v>2609630.6750523732</v>
      </c>
      <c r="Q157" s="40">
        <f>INDEX(人口源表!$1:$1048576,MATCH($B157,人口源表!$A:$A,0),MATCH(Q$1,人口源表!$1:$1,0))-INDEX(城镇人口!$1:$1048576,MATCH($B157,城镇人口!$B:$B,0),MATCH(Q$1,城镇人口!$1:$1,0))</f>
        <v>2581678.6346333395</v>
      </c>
      <c r="R157" s="40">
        <f>INDEX(人口源表!$1:$1048576,MATCH($B157,人口源表!$A:$A,0),MATCH(R$1,人口源表!$1:$1,0))-INDEX(城镇人口!$1:$1048576,MATCH($B157,城镇人口!$B:$B,0),MATCH(R$1,城镇人口!$1:$1,0))</f>
        <v>2552115.8254676256</v>
      </c>
      <c r="S157" s="40">
        <f>INDEX(人口源表!$1:$1048576,MATCH($B157,人口源表!$A:$A,0),MATCH(S$1,人口源表!$1:$1,0))-INDEX(城镇人口!$1:$1048576,MATCH($B157,城镇人口!$B:$B,0),MATCH(S$1,城镇人口!$1:$1,0))</f>
        <v>2541101.3577915458</v>
      </c>
      <c r="T157" s="40">
        <f>INDEX(人口源表!$1:$1048576,MATCH($B157,人口源表!$A:$A,0),MATCH(T$1,人口源表!$1:$1,0))-INDEX(城镇人口!$1:$1048576,MATCH($B157,城镇人口!$B:$B,0),MATCH(T$1,城镇人口!$1:$1,0))</f>
        <v>2528827.5846873582</v>
      </c>
      <c r="U157" s="40">
        <f>INDEX(人口源表!$1:$1048576,MATCH($B157,人口源表!$A:$A,0),MATCH(U$1,人口源表!$1:$1,0))-INDEX(城镇人口!$1:$1048576,MATCH($B157,城镇人口!$B:$B,0),MATCH(U$1,城镇人口!$1:$1,0))</f>
        <v>2515258.0602423158</v>
      </c>
      <c r="V157" s="40">
        <f>INDEX(人口源表!$1:$1048576,MATCH($B157,人口源表!$A:$A,0),MATCH(V$1,人口源表!$1:$1,0))-INDEX(城镇人口!$1:$1048576,MATCH($B157,城镇人口!$B:$B,0),MATCH(V$1,城镇人口!$1:$1,0))</f>
        <v>2500369.0415894226</v>
      </c>
      <c r="W157" s="40">
        <f>INDEX(人口源表!$1:$1048576,MATCH($B157,人口源表!$A:$A,0),MATCH(W$1,人口源表!$1:$1,0))-INDEX(城镇人口!$1:$1048576,MATCH($B157,城镇人口!$B:$B,0),MATCH(W$1,城镇人口!$1:$1,0))</f>
        <v>2484150.9404042768</v>
      </c>
      <c r="X157" s="40">
        <f>INDEX(人口源表!$1:$1048576,MATCH($B157,人口源表!$A:$A,0),MATCH(X$1,人口源表!$1:$1,0))-INDEX(城镇人口!$1:$1048576,MATCH($B157,城镇人口!$B:$B,0),MATCH(X$1,城镇人口!$1:$1,0))</f>
        <v>2466604.5036804499</v>
      </c>
      <c r="Y157" s="40">
        <f>INDEX(人口源表!$1:$1048576,MATCH($B157,人口源表!$A:$A,0),MATCH(Y$1,人口源表!$1:$1,0))-INDEX(城镇人口!$1:$1048576,MATCH($B157,城镇人口!$B:$B,0),MATCH(Y$1,城镇人口!$1:$1,0))</f>
        <v>2447743.7479974469</v>
      </c>
      <c r="Z157" s="40">
        <f>INDEX(人口源表!$1:$1048576,MATCH($B157,人口源表!$A:$A,0),MATCH(Z$1,人口源表!$1:$1,0))-INDEX(城镇人口!$1:$1048576,MATCH($B157,城镇人口!$B:$B,0),MATCH(Z$1,城镇人口!$1:$1,0))</f>
        <v>2427592.5464173816</v>
      </c>
      <c r="AA157" s="40">
        <f>INDEX(人口源表!$1:$1048576,MATCH($B157,人口源表!$A:$A,0),MATCH(AA$1,人口源表!$1:$1,0))-INDEX(城镇人口!$1:$1048576,MATCH($B157,城镇人口!$B:$B,0),MATCH(AA$1,城镇人口!$1:$1,0))</f>
        <v>2406187.1173316594</v>
      </c>
      <c r="AB157" s="40">
        <f>INDEX(人口源表!$1:$1048576,MATCH($B157,人口源表!$A:$A,0),MATCH(AB$1,人口源表!$1:$1,0))-INDEX(城镇人口!$1:$1048576,MATCH($B157,城镇人口!$B:$B,0),MATCH(AB$1,城镇人口!$1:$1,0))</f>
        <v>2383573.0048022242</v>
      </c>
      <c r="AC157" s="40">
        <f>INDEX(人口源表!$1:$1048576,MATCH($B157,人口源表!$A:$A,0),MATCH(AC$1,人口源表!$1:$1,0))-INDEX(城镇人口!$1:$1048576,MATCH($B157,城镇人口!$B:$B,0),MATCH(AC$1,城镇人口!$1:$1,0))</f>
        <v>2365089.5125603983</v>
      </c>
      <c r="AD157" s="40">
        <f>INDEX(人口源表!$1:$1048576,MATCH($B157,人口源表!$A:$A,0),MATCH(AD$1,人口源表!$1:$1,0))-INDEX(城镇人口!$1:$1048576,MATCH($B157,城镇人口!$B:$B,0),MATCH(AD$1,城镇人口!$1:$1,0))</f>
        <v>2345550.0730106486</v>
      </c>
      <c r="AE157" s="40">
        <f>INDEX(人口源表!$1:$1048576,MATCH($B157,人口源表!$A:$A,0),MATCH(AE$1,人口源表!$1:$1,0))-INDEX(城镇人口!$1:$1048576,MATCH($B157,城镇人口!$B:$B,0),MATCH(AE$1,城镇人口!$1:$1,0))</f>
        <v>2325021.7777284104</v>
      </c>
      <c r="AF157" s="40">
        <f>INDEX(人口源表!$1:$1048576,MATCH($B157,人口源表!$A:$A,0),MATCH(AF$1,人口源表!$1:$1,0))-INDEX(城镇人口!$1:$1048576,MATCH($B157,城镇人口!$B:$B,0),MATCH(AF$1,城镇人口!$1:$1,0))</f>
        <v>2303581.346079546</v>
      </c>
      <c r="AG157" s="40">
        <f>INDEX(人口源表!$1:$1048576,MATCH($B157,人口源表!$A:$A,0),MATCH(AG$1,人口源表!$1:$1,0))-INDEX(城镇人口!$1:$1048576,MATCH($B157,城镇人口!$B:$B,0),MATCH(AG$1,城镇人口!$1:$1,0))</f>
        <v>2281314.0436678277</v>
      </c>
      <c r="AH157" s="40">
        <f>INDEX(人口源表!$1:$1048576,MATCH($B157,人口源表!$A:$A,0),MATCH(AH$1,人口源表!$1:$1,0))-INDEX(城镇人口!$1:$1048576,MATCH($B157,城镇人口!$B:$B,0),MATCH(AH$1,城镇人口!$1:$1,0))</f>
        <v>2258312.6260416331</v>
      </c>
      <c r="AI157" s="40">
        <f>INDEX(人口源表!$1:$1048576,MATCH($B157,人口源表!$A:$A,0),MATCH(AI$1,人口源表!$1:$1,0))-INDEX(城镇人口!$1:$1048576,MATCH($B157,城镇人口!$B:$B,0),MATCH(AI$1,城镇人口!$1:$1,0))</f>
        <v>2234678.005132976</v>
      </c>
      <c r="AJ157" s="40">
        <f>INDEX(人口源表!$1:$1048576,MATCH($B157,人口源表!$A:$A,0),MATCH(AJ$1,人口源表!$1:$1,0))-INDEX(城镇人口!$1:$1048576,MATCH($B157,城镇人口!$B:$B,0),MATCH(AJ$1,城镇人口!$1:$1,0))</f>
        <v>2210518.8561491044</v>
      </c>
      <c r="AK157" s="40">
        <f>INDEX(人口源表!$1:$1048576,MATCH($B157,人口源表!$A:$A,0),MATCH(AK$1,人口源表!$1:$1,0))-INDEX(城镇人口!$1:$1048576,MATCH($B157,城镇人口!$B:$B,0),MATCH(AK$1,城镇人口!$1:$1,0))</f>
        <v>2185950.2167889131</v>
      </c>
      <c r="AL157" s="40">
        <f>INDEX(人口源表!$1:$1048576,MATCH($B157,人口源表!$A:$A,0),MATCH(AL$1,人口源表!$1:$1,0))-INDEX(城镇人口!$1:$1048576,MATCH($B157,城镇人口!$B:$B,0),MATCH(AL$1,城镇人口!$1:$1,0))</f>
        <v>2161093.7868363187</v>
      </c>
      <c r="AM157" s="40">
        <f>INDEX(人口源表!$1:$1048576,MATCH($B157,人口源表!$A:$A,0),MATCH(AM$1,人口源表!$1:$1,0))-INDEX(城镇人口!$1:$1048576,MATCH($B157,城镇人口!$B:$B,0),MATCH(AM$1,城镇人口!$1:$1,0))</f>
        <v>2136077.8640974918</v>
      </c>
      <c r="AN157" s="40">
        <f>INDEX(人口源表!$1:$1048576,MATCH($B157,人口源表!$A:$A,0),MATCH(AN$1,人口源表!$1:$1,0))-INDEX(城镇人口!$1:$1048576,MATCH($B157,城镇人口!$B:$B,0),MATCH(AN$1,城镇人口!$1:$1,0))</f>
        <v>2111036.607068859</v>
      </c>
      <c r="AO157" s="40">
        <f>INDEX(人口源表!$1:$1048576,MATCH($B157,人口源表!$A:$A,0),MATCH(AO$1,人口源表!$1:$1,0))-INDEX(城镇人口!$1:$1048576,MATCH($B157,城镇人口!$B:$B,0),MATCH(AO$1,城镇人口!$1:$1,0))</f>
        <v>2086109.3083061967</v>
      </c>
      <c r="AP157" s="40">
        <f>INDEX(人口源表!$1:$1048576,MATCH($B157,人口源表!$A:$A,0),MATCH(AP$1,人口源表!$1:$1,0))-INDEX(城镇人口!$1:$1048576,MATCH($B157,城镇人口!$B:$B,0),MATCH(AP$1,城镇人口!$1:$1,0))</f>
        <v>2061440.6440325724</v>
      </c>
      <c r="AQ157" s="40">
        <f>INDEX(人口源表!$1:$1048576,MATCH($B157,人口源表!$A:$A,0),MATCH(AQ$1,人口源表!$1:$1,0))-INDEX(城镇人口!$1:$1048576,MATCH($B157,城镇人口!$B:$B,0),MATCH(AQ$1,城镇人口!$1:$1,0))</f>
        <v>2037178.9733363166</v>
      </c>
      <c r="AR157" s="40">
        <f>INDEX(人口源表!$1:$1048576,MATCH($B157,人口源表!$A:$A,0),MATCH(AR$1,人口源表!$1:$1,0))-INDEX(城镇人口!$1:$1048576,MATCH($B157,城镇人口!$B:$B,0),MATCH(AR$1,城镇人口!$1:$1,0))</f>
        <v>2013477.8610098427</v>
      </c>
      <c r="AS157" s="40">
        <f>INDEX(人口源表!$1:$1048576,MATCH($B157,人口源表!$A:$A,0),MATCH(AS$1,人口源表!$1:$1,0))-INDEX(城镇人口!$1:$1048576,MATCH($B157,城镇人口!$B:$B,0),MATCH(AS$1,城镇人口!$1:$1,0))</f>
        <v>1990494.6767105116</v>
      </c>
      <c r="AT157" s="40">
        <f>INDEX(人口源表!$1:$1048576,MATCH($B157,人口源表!$A:$A,0),MATCH(AT$1,人口源表!$1:$1,0))-INDEX(城镇人口!$1:$1048576,MATCH($B157,城镇人口!$B:$B,0),MATCH(AT$1,城镇人口!$1:$1,0))</f>
        <v>1968389.235658302</v>
      </c>
      <c r="AU157" s="40">
        <f>INDEX(人口源表!$1:$1048576,MATCH($B157,人口源表!$A:$A,0),MATCH(AU$1,人口源表!$1:$1,0))-INDEX(城镇人口!$1:$1048576,MATCH($B157,城镇人口!$B:$B,0),MATCH(AU$1,城镇人口!$1:$1,0))</f>
        <v>1947324.9527238254</v>
      </c>
      <c r="AV157" s="40">
        <f>INDEX(人口源表!$1:$1048576,MATCH($B157,人口源表!$A:$A,0),MATCH(AV$1,人口源表!$1:$1,0))-INDEX(城镇人口!$1:$1048576,MATCH($B157,城镇人口!$B:$B,0),MATCH(AV$1,城镇人口!$1:$1,0))</f>
        <v>1927467.7700008042</v>
      </c>
    </row>
    <row r="158" spans="1:48" x14ac:dyDescent="0.15">
      <c r="A158" s="4" t="s">
        <v>870</v>
      </c>
      <c r="B158" s="4" t="s">
        <v>322</v>
      </c>
      <c r="C158" s="34">
        <f>VLOOKUP(B158,'[1]2016省城人口总结（根）'!B:C,2,FALSE)/100</f>
        <v>0.57810000000000006</v>
      </c>
      <c r="D158" s="40">
        <f>INDEX(人口源表!$1:$1048576,MATCH($B158,人口源表!$A:$A,0),MATCH(D$1,人口源表!$1:$1,0))-INDEX(城镇人口!$1:$1048576,MATCH($B158,城镇人口!$B:$B,0),MATCH(D$1,城镇人口!$1:$1,0))</f>
        <v>1556966.9060529368</v>
      </c>
      <c r="E158" s="40">
        <f>INDEX(人口源表!$1:$1048576,MATCH($B158,人口源表!$A:$A,0),MATCH(E$1,人口源表!$1:$1,0))-INDEX(城镇人口!$1:$1048576,MATCH($B158,城镇人口!$B:$B,0),MATCH(E$1,城镇人口!$1:$1,0))</f>
        <v>1530392.9494162677</v>
      </c>
      <c r="F158" s="40">
        <f>INDEX(人口源表!$1:$1048576,MATCH($B158,人口源表!$A:$A,0),MATCH(F$1,人口源表!$1:$1,0))-INDEX(城镇人口!$1:$1048576,MATCH($B158,城镇人口!$B:$B,0),MATCH(F$1,城镇人口!$1:$1,0))</f>
        <v>1502331.8303628848</v>
      </c>
      <c r="G158" s="40">
        <f>INDEX(人口源表!$1:$1048576,MATCH($B158,人口源表!$A:$A,0),MATCH(G$1,人口源表!$1:$1,0))-INDEX(城镇人口!$1:$1048576,MATCH($B158,城镇人口!$B:$B,0),MATCH(G$1,城镇人口!$1:$1,0))</f>
        <v>1367141.3367021312</v>
      </c>
      <c r="H158" s="40">
        <f>INDEX(人口源表!$1:$1048576,MATCH($B158,人口源表!$A:$A,0),MATCH(H$1,人口源表!$1:$1,0))-INDEX(城镇人口!$1:$1048576,MATCH($B158,城镇人口!$B:$B,0),MATCH(H$1,城镇人口!$1:$1,0))</f>
        <v>1343338.6479228931</v>
      </c>
      <c r="I158" s="40">
        <f>INDEX(人口源表!$1:$1048576,MATCH($B158,人口源表!$A:$A,0),MATCH(I$1,人口源表!$1:$1,0))-INDEX(城镇人口!$1:$1048576,MATCH($B158,城镇人口!$B:$B,0),MATCH(I$1,城镇人口!$1:$1,0))</f>
        <v>1333052.1908769514</v>
      </c>
      <c r="J158" s="40">
        <f>INDEX(人口源表!$1:$1048576,MATCH($B158,人口源表!$A:$A,0),MATCH(J$1,人口源表!$1:$1,0))-INDEX(城镇人口!$1:$1048576,MATCH($B158,城镇人口!$B:$B,0),MATCH(J$1,城镇人口!$1:$1,0))</f>
        <v>1321536.6765948902</v>
      </c>
      <c r="K158" s="40">
        <f>INDEX(人口源表!$1:$1048576,MATCH($B158,人口源表!$A:$A,0),MATCH(K$1,人口源表!$1:$1,0))-INDEX(城镇人口!$1:$1048576,MATCH($B158,城镇人口!$B:$B,0),MATCH(K$1,城镇人口!$1:$1,0))</f>
        <v>1308782.7023815573</v>
      </c>
      <c r="L158" s="40">
        <f>INDEX(人口源表!$1:$1048576,MATCH($B158,人口源表!$A:$A,0),MATCH(L$1,人口源表!$1:$1,0))-INDEX(城镇人口!$1:$1048576,MATCH($B158,城镇人口!$B:$B,0),MATCH(L$1,城镇人口!$1:$1,0))</f>
        <v>1294786.6341509284</v>
      </c>
      <c r="M158" s="40">
        <f>INDEX(人口源表!$1:$1048576,MATCH($B158,人口源表!$A:$A,0),MATCH(M$1,人口源表!$1:$1,0))-INDEX(城镇人口!$1:$1048576,MATCH($B158,城镇人口!$B:$B,0),MATCH(M$1,城镇人口!$1:$1,0))</f>
        <v>1279552.8678256944</v>
      </c>
      <c r="N158" s="40">
        <f>INDEX(人口源表!$1:$1048576,MATCH($B158,人口源表!$A:$A,0),MATCH(N$1,人口源表!$1:$1,0))-INDEX(城镇人口!$1:$1048576,MATCH($B158,城镇人口!$B:$B,0),MATCH(N$1,城镇人口!$1:$1,0))</f>
        <v>1263091.3458646755</v>
      </c>
      <c r="O158" s="40">
        <f>INDEX(人口源表!$1:$1048576,MATCH($B158,人口源表!$A:$A,0),MATCH(O$1,人口源表!$1:$1,0))-INDEX(城镇人口!$1:$1048576,MATCH($B158,城镇人口!$B:$B,0),MATCH(O$1,城镇人口!$1:$1,0))</f>
        <v>1245417.655293365</v>
      </c>
      <c r="P158" s="40">
        <f>INDEX(人口源表!$1:$1048576,MATCH($B158,人口源表!$A:$A,0),MATCH(P$1,人口源表!$1:$1,0))-INDEX(城镇人口!$1:$1048576,MATCH($B158,城镇人口!$B:$B,0),MATCH(P$1,城镇人口!$1:$1,0))</f>
        <v>1226553.7387725692</v>
      </c>
      <c r="Q158" s="40">
        <f>INDEX(人口源表!$1:$1048576,MATCH($B158,人口源表!$A:$A,0),MATCH(Q$1,人口源表!$1:$1,0))-INDEX(城镇人口!$1:$1048576,MATCH($B158,城镇人口!$B:$B,0),MATCH(Q$1,城镇人口!$1:$1,0))</f>
        <v>1206526.8581251404</v>
      </c>
      <c r="R158" s="40">
        <f>INDEX(人口源表!$1:$1048576,MATCH($B158,人口源表!$A:$A,0),MATCH(R$1,人口源表!$1:$1,0))-INDEX(城镇人口!$1:$1048576,MATCH($B158,城镇人口!$B:$B,0),MATCH(R$1,城镇人口!$1:$1,0))</f>
        <v>1185368.943676027</v>
      </c>
      <c r="S158" s="40">
        <f>INDEX(人口源表!$1:$1048576,MATCH($B158,人口源表!$A:$A,0),MATCH(S$1,人口源表!$1:$1,0))-INDEX(城镇人口!$1:$1048576,MATCH($B158,城镇人口!$B:$B,0),MATCH(S$1,城镇人口!$1:$1,0))</f>
        <v>1175931.8569860435</v>
      </c>
      <c r="T158" s="40">
        <f>INDEX(人口源表!$1:$1048576,MATCH($B158,人口源表!$A:$A,0),MATCH(T$1,人口源表!$1:$1,0))-INDEX(城镇人口!$1:$1048576,MATCH($B158,城镇人口!$B:$B,0),MATCH(T$1,城镇人口!$1:$1,0))</f>
        <v>1165692.7294813204</v>
      </c>
      <c r="U158" s="40">
        <f>INDEX(人口源表!$1:$1048576,MATCH($B158,人口源表!$A:$A,0),MATCH(U$1,人口源表!$1:$1,0))-INDEX(城镇人口!$1:$1048576,MATCH($B158,城镇人口!$B:$B,0),MATCH(U$1,城镇人口!$1:$1,0))</f>
        <v>1154677.4917268758</v>
      </c>
      <c r="V158" s="40">
        <f>INDEX(人口源表!$1:$1048576,MATCH($B158,人口源表!$A:$A,0),MATCH(V$1,人口源表!$1:$1,0))-INDEX(城镇人口!$1:$1048576,MATCH($B158,城镇人口!$B:$B,0),MATCH(V$1,城镇人口!$1:$1,0))</f>
        <v>1142915.7199146957</v>
      </c>
      <c r="W158" s="40">
        <f>INDEX(人口源表!$1:$1048576,MATCH($B158,人口源表!$A:$A,0),MATCH(W$1,人口源表!$1:$1,0))-INDEX(城镇人口!$1:$1048576,MATCH($B158,城镇人口!$B:$B,0),MATCH(W$1,城镇人口!$1:$1,0))</f>
        <v>1130441.0251880814</v>
      </c>
      <c r="X158" s="40">
        <f>INDEX(人口源表!$1:$1048576,MATCH($B158,人口源表!$A:$A,0),MATCH(X$1,人口源表!$1:$1,0))-INDEX(城镇人口!$1:$1048576,MATCH($B158,城镇人口!$B:$B,0),MATCH(X$1,城镇人口!$1:$1,0))</f>
        <v>1117288.4368994893</v>
      </c>
      <c r="Y158" s="40">
        <f>INDEX(人口源表!$1:$1048576,MATCH($B158,人口源表!$A:$A,0),MATCH(Y$1,人口源表!$1:$1,0))-INDEX(城镇人口!$1:$1048576,MATCH($B158,城镇人口!$B:$B,0),MATCH(Y$1,城镇人口!$1:$1,0))</f>
        <v>1103497.2173528331</v>
      </c>
      <c r="Z158" s="40">
        <f>INDEX(人口源表!$1:$1048576,MATCH($B158,人口源表!$A:$A,0),MATCH(Z$1,人口源表!$1:$1,0))-INDEX(城镇人口!$1:$1048576,MATCH($B158,城镇人口!$B:$B,0),MATCH(Z$1,城镇人口!$1:$1,0))</f>
        <v>1089108.2600870682</v>
      </c>
      <c r="AA158" s="40">
        <f>INDEX(人口源表!$1:$1048576,MATCH($B158,人口源表!$A:$A,0),MATCH(AA$1,人口源表!$1:$1,0))-INDEX(城镇人口!$1:$1048576,MATCH($B158,城镇人口!$B:$B,0),MATCH(AA$1,城镇人口!$1:$1,0))</f>
        <v>1074164.794734031</v>
      </c>
      <c r="AB158" s="40">
        <f>INDEX(人口源表!$1:$1048576,MATCH($B158,人口源表!$A:$A,0),MATCH(AB$1,人口源表!$1:$1,0))-INDEX(城镇人口!$1:$1048576,MATCH($B158,城镇人口!$B:$B,0),MATCH(AB$1,城镇人口!$1:$1,0))</f>
        <v>1058712.743432981</v>
      </c>
      <c r="AC158" s="40">
        <f>INDEX(人口源表!$1:$1048576,MATCH($B158,人口源表!$A:$A,0),MATCH(AC$1,人口源表!$1:$1,0))-INDEX(城镇人口!$1:$1048576,MATCH($B158,城镇人口!$B:$B,0),MATCH(AC$1,城镇人口!$1:$1,0))</f>
        <v>1046108.4822713793</v>
      </c>
      <c r="AD158" s="40">
        <f>INDEX(人口源表!$1:$1048576,MATCH($B158,人口源表!$A:$A,0),MATCH(AD$1,人口源表!$1:$1,0))-INDEX(城镇人口!$1:$1048576,MATCH($B158,城镇人口!$B:$B,0),MATCH(AD$1,城镇人口!$1:$1,0))</f>
        <v>1033103.2990975189</v>
      </c>
      <c r="AE158" s="40">
        <f>INDEX(人口源表!$1:$1048576,MATCH($B158,人口源表!$A:$A,0),MATCH(AE$1,人口源表!$1:$1,0))-INDEX(城镇人口!$1:$1048576,MATCH($B158,城镇人口!$B:$B,0),MATCH(AE$1,城镇人口!$1:$1,0))</f>
        <v>1019743.9465242173</v>
      </c>
      <c r="AF158" s="40">
        <f>INDEX(人口源表!$1:$1048576,MATCH($B158,人口源表!$A:$A,0),MATCH(AF$1,人口源表!$1:$1,0))-INDEX(城镇人口!$1:$1048576,MATCH($B158,城镇人口!$B:$B,0),MATCH(AF$1,城镇人口!$1:$1,0))</f>
        <v>1006079.412658609</v>
      </c>
      <c r="AG158" s="40">
        <f>INDEX(人口源表!$1:$1048576,MATCH($B158,人口源表!$A:$A,0),MATCH(AG$1,人口源表!$1:$1,0))-INDEX(城镇人口!$1:$1048576,MATCH($B158,城镇人口!$B:$B,0),MATCH(AG$1,城镇人口!$1:$1,0))</f>
        <v>992160.19349433715</v>
      </c>
      <c r="AH158" s="40">
        <f>INDEX(人口源表!$1:$1048576,MATCH($B158,人口源表!$A:$A,0),MATCH(AH$1,人口源表!$1:$1,0))-INDEX(城镇人口!$1:$1048576,MATCH($B158,城镇人口!$B:$B,0),MATCH(AH$1,城镇人口!$1:$1,0))</f>
        <v>978037.33078673529</v>
      </c>
      <c r="AI158" s="40">
        <f>INDEX(人口源表!$1:$1048576,MATCH($B158,人口源表!$A:$A,0),MATCH(AI$1,人口源表!$1:$1,0))-INDEX(城镇人口!$1:$1048576,MATCH($B158,城镇人口!$B:$B,0),MATCH(AI$1,城镇人口!$1:$1,0))</f>
        <v>963764.38806862663</v>
      </c>
      <c r="AJ158" s="40">
        <f>INDEX(人口源表!$1:$1048576,MATCH($B158,人口源表!$A:$A,0),MATCH(AJ$1,人口源表!$1:$1,0))-INDEX(城镇人口!$1:$1048576,MATCH($B158,城镇人口!$B:$B,0),MATCH(AJ$1,城镇人口!$1:$1,0))</f>
        <v>949394.87258533994</v>
      </c>
      <c r="AK158" s="40">
        <f>INDEX(人口源表!$1:$1048576,MATCH($B158,人口源表!$A:$A,0),MATCH(AK$1,人口源表!$1:$1,0))-INDEX(城镇人口!$1:$1048576,MATCH($B158,城镇人口!$B:$B,0),MATCH(AK$1,城镇人口!$1:$1,0))</f>
        <v>934983.40561290924</v>
      </c>
      <c r="AL158" s="40">
        <f>INDEX(人口源表!$1:$1048576,MATCH($B158,人口源表!$A:$A,0),MATCH(AL$1,人口源表!$1:$1,0))-INDEX(城镇人口!$1:$1048576,MATCH($B158,城镇人口!$B:$B,0),MATCH(AL$1,城镇人口!$1:$1,0))</f>
        <v>920585.53567968495</v>
      </c>
      <c r="AM158" s="40">
        <f>INDEX(人口源表!$1:$1048576,MATCH($B158,人口源表!$A:$A,0),MATCH(AM$1,人口源表!$1:$1,0))-INDEX(城镇人口!$1:$1048576,MATCH($B158,城镇人口!$B:$B,0),MATCH(AM$1,城镇人口!$1:$1,0))</f>
        <v>906257.04663281189</v>
      </c>
      <c r="AN158" s="40">
        <f>INDEX(人口源表!$1:$1048576,MATCH($B158,人口源表!$A:$A,0),MATCH(AN$1,人口源表!$1:$1,0))-INDEX(城镇人口!$1:$1048576,MATCH($B158,城镇人口!$B:$B,0),MATCH(AN$1,城镇人口!$1:$1,0))</f>
        <v>892054.54117869446</v>
      </c>
      <c r="AO158" s="40">
        <f>INDEX(人口源表!$1:$1048576,MATCH($B158,人口源表!$A:$A,0),MATCH(AO$1,人口源表!$1:$1,0))-INDEX(城镇人口!$1:$1048576,MATCH($B158,城镇人口!$B:$B,0),MATCH(AO$1,城镇人口!$1:$1,0))</f>
        <v>878034.00446413504</v>
      </c>
      <c r="AP158" s="40">
        <f>INDEX(人口源表!$1:$1048576,MATCH($B158,人口源表!$A:$A,0),MATCH(AP$1,人口源表!$1:$1,0))-INDEX(城镇人口!$1:$1048576,MATCH($B158,城镇人口!$B:$B,0),MATCH(AP$1,城镇人口!$1:$1,0))</f>
        <v>864251.88128619315</v>
      </c>
      <c r="AQ158" s="40">
        <f>INDEX(人口源表!$1:$1048576,MATCH($B158,人口源表!$A:$A,0),MATCH(AQ$1,人口源表!$1:$1,0))-INDEX(城镇人口!$1:$1048576,MATCH($B158,城镇人口!$B:$B,0),MATCH(AQ$1,城镇人口!$1:$1,0))</f>
        <v>850764.62498624902</v>
      </c>
      <c r="AR158" s="40">
        <f>INDEX(人口源表!$1:$1048576,MATCH($B158,人口源表!$A:$A,0),MATCH(AR$1,人口源表!$1:$1,0))-INDEX(城镇人口!$1:$1048576,MATCH($B158,城镇人口!$B:$B,0),MATCH(AR$1,城镇人口!$1:$1,0))</f>
        <v>837627.54922043486</v>
      </c>
      <c r="AS158" s="40">
        <f>INDEX(人口源表!$1:$1048576,MATCH($B158,人口源表!$A:$A,0),MATCH(AS$1,人口源表!$1:$1,0))-INDEX(城镇人口!$1:$1048576,MATCH($B158,城镇人口!$B:$B,0),MATCH(AS$1,城镇人口!$1:$1,0))</f>
        <v>824896.09124400141</v>
      </c>
      <c r="AT158" s="40">
        <f>INDEX(人口源表!$1:$1048576,MATCH($B158,人口源表!$A:$A,0),MATCH(AT$1,人口源表!$1:$1,0))-INDEX(城镇人口!$1:$1048576,MATCH($B158,城镇人口!$B:$B,0),MATCH(AT$1,城镇人口!$1:$1,0))</f>
        <v>812624.42240780592</v>
      </c>
      <c r="AU158" s="40">
        <f>INDEX(人口源表!$1:$1048576,MATCH($B158,人口源表!$A:$A,0),MATCH(AU$1,人口源表!$1:$1,0))-INDEX(城镇人口!$1:$1048576,MATCH($B158,城镇人口!$B:$B,0),MATCH(AU$1,城镇人口!$1:$1,0))</f>
        <v>800866.20119729079</v>
      </c>
      <c r="AV158" s="40">
        <f>INDEX(人口源表!$1:$1048576,MATCH($B158,人口源表!$A:$A,0),MATCH(AV$1,人口源表!$1:$1,0))-INDEX(城镇人口!$1:$1048576,MATCH($B158,城镇人口!$B:$B,0),MATCH(AV$1,城镇人口!$1:$1,0))</f>
        <v>789673.67435228219</v>
      </c>
    </row>
    <row r="159" spans="1:48" x14ac:dyDescent="0.15">
      <c r="A159" s="4" t="s">
        <v>870</v>
      </c>
      <c r="B159" s="4" t="s">
        <v>324</v>
      </c>
      <c r="C159" s="34">
        <f>VLOOKUP(B159,'[1]2016省城人口总结（根）'!B:C,2,FALSE)/100</f>
        <v>0.434</v>
      </c>
      <c r="D159" s="40">
        <f>INDEX(人口源表!$1:$1048576,MATCH($B159,人口源表!$A:$A,0),MATCH(D$1,人口源表!$1:$1,0))-INDEX(城镇人口!$1:$1048576,MATCH($B159,城镇人口!$B:$B,0),MATCH(D$1,城镇人口!$1:$1,0))</f>
        <v>2134081.7766120471</v>
      </c>
      <c r="E159" s="40">
        <f>INDEX(人口源表!$1:$1048576,MATCH($B159,人口源表!$A:$A,0),MATCH(E$1,人口源表!$1:$1,0))-INDEX(城镇人口!$1:$1048576,MATCH($B159,城镇人口!$B:$B,0),MATCH(E$1,城镇人口!$1:$1,0))</f>
        <v>2118138.4304769887</v>
      </c>
      <c r="F159" s="40">
        <f>INDEX(人口源表!$1:$1048576,MATCH($B159,人口源表!$A:$A,0),MATCH(F$1,人口源表!$1:$1,0))-INDEX(城镇人口!$1:$1048576,MATCH($B159,城镇人口!$B:$B,0),MATCH(F$1,城镇人口!$1:$1,0))</f>
        <v>2100478.1659023622</v>
      </c>
      <c r="G159" s="40">
        <f>INDEX(人口源表!$1:$1048576,MATCH($B159,人口源表!$A:$A,0),MATCH(G$1,人口源表!$1:$1,0))-INDEX(城镇人口!$1:$1048576,MATCH($B159,城镇人口!$B:$B,0),MATCH(G$1,城镇人口!$1:$1,0))</f>
        <v>2038803.2866224628</v>
      </c>
      <c r="H159" s="40">
        <f>INDEX(人口源表!$1:$1048576,MATCH($B159,人口源表!$A:$A,0),MATCH(H$1,人口源表!$1:$1,0))-INDEX(城镇人口!$1:$1048576,MATCH($B159,城镇人口!$B:$B,0),MATCH(H$1,城镇人口!$1:$1,0))</f>
        <v>2020561.2186151561</v>
      </c>
      <c r="I159" s="40">
        <f>INDEX(人口源表!$1:$1048576,MATCH($B159,人口源表!$A:$A,0),MATCH(I$1,人口源表!$1:$1,0))-INDEX(城镇人口!$1:$1048576,MATCH($B159,城镇人口!$B:$B,0),MATCH(I$1,城镇人口!$1:$1,0))</f>
        <v>2014432.3316989648</v>
      </c>
      <c r="J159" s="40">
        <f>INDEX(人口源表!$1:$1048576,MATCH($B159,人口源表!$A:$A,0),MATCH(J$1,人口源表!$1:$1,0))-INDEX(城镇人口!$1:$1048576,MATCH($B159,城镇人口!$B:$B,0),MATCH(J$1,城镇人口!$1:$1,0))</f>
        <v>2008323.121123964</v>
      </c>
      <c r="K159" s="40">
        <f>INDEX(人口源表!$1:$1048576,MATCH($B159,人口源表!$A:$A,0),MATCH(K$1,人口源表!$1:$1,0))-INDEX(城镇人口!$1:$1048576,MATCH($B159,城镇人口!$B:$B,0),MATCH(K$1,城镇人口!$1:$1,0))</f>
        <v>2002047.0384530874</v>
      </c>
      <c r="L159" s="40">
        <f>INDEX(人口源表!$1:$1048576,MATCH($B159,人口源表!$A:$A,0),MATCH(L$1,人口源表!$1:$1,0))-INDEX(城镇人口!$1:$1048576,MATCH($B159,城镇人口!$B:$B,0),MATCH(L$1,城镇人口!$1:$1,0))</f>
        <v>1995435.4275715565</v>
      </c>
      <c r="M159" s="40">
        <f>INDEX(人口源表!$1:$1048576,MATCH($B159,人口源表!$A:$A,0),MATCH(M$1,人口源表!$1:$1,0))-INDEX(城镇人口!$1:$1048576,MATCH($B159,城镇人口!$B:$B,0),MATCH(M$1,城镇人口!$1:$1,0))</f>
        <v>1988335.5856680081</v>
      </c>
      <c r="N159" s="40">
        <f>INDEX(人口源表!$1:$1048576,MATCH($B159,人口源表!$A:$A,0),MATCH(N$1,人口源表!$1:$1,0))-INDEX(城镇人口!$1:$1048576,MATCH($B159,城镇人口!$B:$B,0),MATCH(N$1,城镇人口!$1:$1,0))</f>
        <v>1980609.4056013878</v>
      </c>
      <c r="O159" s="40">
        <f>INDEX(人口源表!$1:$1048576,MATCH($B159,人口源表!$A:$A,0),MATCH(O$1,人口源表!$1:$1,0))-INDEX(城镇人口!$1:$1048576,MATCH($B159,城镇人口!$B:$B,0),MATCH(O$1,城镇人口!$1:$1,0))</f>
        <v>1972136.5855946296</v>
      </c>
      <c r="P159" s="40">
        <f>INDEX(人口源表!$1:$1048576,MATCH($B159,人口源表!$A:$A,0),MATCH(P$1,人口源表!$1:$1,0))-INDEX(城镇人口!$1:$1048576,MATCH($B159,城镇人口!$B:$B,0),MATCH(P$1,城镇人口!$1:$1,0))</f>
        <v>1962810.1607924521</v>
      </c>
      <c r="Q159" s="40">
        <f>INDEX(人口源表!$1:$1048576,MATCH($B159,人口源表!$A:$A,0),MATCH(Q$1,人口源表!$1:$1,0))-INDEX(城镇人口!$1:$1048576,MATCH($B159,城镇人口!$B:$B,0),MATCH(Q$1,城镇人口!$1:$1,0))</f>
        <v>1952538.16660126</v>
      </c>
      <c r="R159" s="40">
        <f>INDEX(人口源表!$1:$1048576,MATCH($B159,人口源表!$A:$A,0),MATCH(R$1,人口源表!$1:$1,0))-INDEX(城镇人口!$1:$1048576,MATCH($B159,城镇人口!$B:$B,0),MATCH(R$1,城镇人口!$1:$1,0))</f>
        <v>1941244.1955125597</v>
      </c>
      <c r="S159" s="40">
        <f>INDEX(人口源表!$1:$1048576,MATCH($B159,人口源表!$A:$A,0),MATCH(S$1,人口源表!$1:$1,0))-INDEX(城镇人口!$1:$1048576,MATCH($B159,城镇人口!$B:$B,0),MATCH(S$1,城镇人口!$1:$1,0))</f>
        <v>1939126.0225741016</v>
      </c>
      <c r="T159" s="40">
        <f>INDEX(人口源表!$1:$1048576,MATCH($B159,人口源表!$A:$A,0),MATCH(T$1,人口源表!$1:$1,0))-INDEX(城镇人口!$1:$1048576,MATCH($B159,城镇人口!$B:$B,0),MATCH(T$1,城镇人口!$1:$1,0))</f>
        <v>1936104.2230612175</v>
      </c>
      <c r="U159" s="40">
        <f>INDEX(人口源表!$1:$1048576,MATCH($B159,人口源表!$A:$A,0),MATCH(U$1,人口源表!$1:$1,0))-INDEX(城镇人口!$1:$1048576,MATCH($B159,城镇人口!$B:$B,0),MATCH(U$1,城镇人口!$1:$1,0))</f>
        <v>1932132.2426921702</v>
      </c>
      <c r="V159" s="40">
        <f>INDEX(人口源表!$1:$1048576,MATCH($B159,人口源表!$A:$A,0),MATCH(V$1,人口源表!$1:$1,0))-INDEX(城镇人口!$1:$1048576,MATCH($B159,城镇人口!$B:$B,0),MATCH(V$1,城镇人口!$1:$1,0))</f>
        <v>1927174.4408960128</v>
      </c>
      <c r="W159" s="40">
        <f>INDEX(人口源表!$1:$1048576,MATCH($B159,人口源表!$A:$A,0),MATCH(W$1,人口源表!$1:$1,0))-INDEX(城镇人口!$1:$1048576,MATCH($B159,城镇人口!$B:$B,0),MATCH(W$1,城镇人口!$1:$1,0))</f>
        <v>1921207.2684902595</v>
      </c>
      <c r="X159" s="40">
        <f>INDEX(人口源表!$1:$1048576,MATCH($B159,人口源表!$A:$A,0),MATCH(X$1,人口源表!$1:$1,0))-INDEX(城镇人口!$1:$1048576,MATCH($B159,城镇人口!$B:$B,0),MATCH(X$1,城镇人口!$1:$1,0))</f>
        <v>1914215.6787803755</v>
      </c>
      <c r="Y159" s="40">
        <f>INDEX(人口源表!$1:$1048576,MATCH($B159,人口源表!$A:$A,0),MATCH(Y$1,人口源表!$1:$1,0))-INDEX(城镇人口!$1:$1048576,MATCH($B159,城镇人口!$B:$B,0),MATCH(Y$1,城镇人口!$1:$1,0))</f>
        <v>1906196.6788479979</v>
      </c>
      <c r="Z159" s="40">
        <f>INDEX(人口源表!$1:$1048576,MATCH($B159,人口源表!$A:$A,0),MATCH(Z$1,人口源表!$1:$1,0))-INDEX(城镇人口!$1:$1048576,MATCH($B159,城镇人口!$B:$B,0),MATCH(Z$1,城镇人口!$1:$1,0))</f>
        <v>1897157.6215475816</v>
      </c>
      <c r="AA159" s="40">
        <f>INDEX(人口源表!$1:$1048576,MATCH($B159,人口源表!$A:$A,0),MATCH(AA$1,人口源表!$1:$1,0))-INDEX(城镇人口!$1:$1048576,MATCH($B159,城镇人口!$B:$B,0),MATCH(AA$1,城镇人口!$1:$1,0))</f>
        <v>1887114.5408516265</v>
      </c>
      <c r="AB159" s="40">
        <f>INDEX(人口源表!$1:$1048576,MATCH($B159,人口源表!$A:$A,0),MATCH(AB$1,人口源表!$1:$1,0))-INDEX(城镇人口!$1:$1048576,MATCH($B159,城镇人口!$B:$B,0),MATCH(AB$1,城镇人口!$1:$1,0))</f>
        <v>1876093.2967360481</v>
      </c>
      <c r="AC159" s="40">
        <f>INDEX(人口源表!$1:$1048576,MATCH($B159,人口源表!$A:$A,0),MATCH(AC$1,人口源表!$1:$1,0))-INDEX(城镇人口!$1:$1048576,MATCH($B159,城镇人口!$B:$B,0),MATCH(AC$1,城镇人口!$1:$1,0))</f>
        <v>1866827.8749074759</v>
      </c>
      <c r="AD159" s="40">
        <f>INDEX(人口源表!$1:$1048576,MATCH($B159,人口源表!$A:$A,0),MATCH(AD$1,人口源表!$1:$1,0))-INDEX(城镇人口!$1:$1048576,MATCH($B159,城镇人口!$B:$B,0),MATCH(AD$1,城镇人口!$1:$1,0))</f>
        <v>1856682.6158490763</v>
      </c>
      <c r="AE159" s="40">
        <f>INDEX(人口源表!$1:$1048576,MATCH($B159,人口源表!$A:$A,0),MATCH(AE$1,人口源表!$1:$1,0))-INDEX(城镇人口!$1:$1048576,MATCH($B159,城镇人口!$B:$B,0),MATCH(AE$1,城镇人口!$1:$1,0))</f>
        <v>1845708.5493198619</v>
      </c>
      <c r="AF159" s="40">
        <f>INDEX(人口源表!$1:$1048576,MATCH($B159,人口源表!$A:$A,0),MATCH(AF$1,人口源表!$1:$1,0))-INDEX(城镇人口!$1:$1048576,MATCH($B159,城镇人口!$B:$B,0),MATCH(AF$1,城镇人口!$1:$1,0))</f>
        <v>1833963.3200894427</v>
      </c>
      <c r="AG159" s="40">
        <f>INDEX(人口源表!$1:$1048576,MATCH($B159,人口源表!$A:$A,0),MATCH(AG$1,人口源表!$1:$1,0))-INDEX(城镇人口!$1:$1048576,MATCH($B159,城镇人口!$B:$B,0),MATCH(AG$1,城镇人口!$1:$1,0))</f>
        <v>1821514.6219655974</v>
      </c>
      <c r="AH159" s="40">
        <f>INDEX(人口源表!$1:$1048576,MATCH($B159,人口源表!$A:$A,0),MATCH(AH$1,人口源表!$1:$1,0))-INDEX(城镇人口!$1:$1048576,MATCH($B159,城镇人口!$B:$B,0),MATCH(AH$1,城镇人口!$1:$1,0))</f>
        <v>1808437.6988186506</v>
      </c>
      <c r="AI159" s="40">
        <f>INDEX(人口源表!$1:$1048576,MATCH($B159,人口源表!$A:$A,0),MATCH(AI$1,人口源表!$1:$1,0))-INDEX(城镇人口!$1:$1048576,MATCH($B159,城镇人口!$B:$B,0),MATCH(AI$1,城镇人口!$1:$1,0))</f>
        <v>1794815.5841737441</v>
      </c>
      <c r="AJ159" s="40">
        <f>INDEX(人口源表!$1:$1048576,MATCH($B159,人口源表!$A:$A,0),MATCH(AJ$1,人口源表!$1:$1,0))-INDEX(城镇人口!$1:$1048576,MATCH($B159,城镇人口!$B:$B,0),MATCH(AJ$1,城镇人口!$1:$1,0))</f>
        <v>1780739.7704013265</v>
      </c>
      <c r="AK159" s="40">
        <f>INDEX(人口源表!$1:$1048576,MATCH($B159,人口源表!$A:$A,0),MATCH(AK$1,人口源表!$1:$1,0))-INDEX(城镇人口!$1:$1048576,MATCH($B159,城镇人口!$B:$B,0),MATCH(AK$1,城镇人口!$1:$1,0))</f>
        <v>1766309.0810080217</v>
      </c>
      <c r="AL159" s="40">
        <f>INDEX(人口源表!$1:$1048576,MATCH($B159,人口源表!$A:$A,0),MATCH(AL$1,人口源表!$1:$1,0))-INDEX(城镇人口!$1:$1048576,MATCH($B159,城镇人口!$B:$B,0),MATCH(AL$1,城镇人口!$1:$1,0))</f>
        <v>1751629.4459106619</v>
      </c>
      <c r="AM159" s="40">
        <f>INDEX(人口源表!$1:$1048576,MATCH($B159,人口源表!$A:$A,0),MATCH(AM$1,人口源表!$1:$1,0))-INDEX(城镇人口!$1:$1048576,MATCH($B159,城镇人口!$B:$B,0),MATCH(AM$1,城镇人口!$1:$1,0))</f>
        <v>1736814.1123394025</v>
      </c>
      <c r="AN159" s="40">
        <f>INDEX(人口源表!$1:$1048576,MATCH($B159,人口源表!$A:$A,0),MATCH(AN$1,人口源表!$1:$1,0))-INDEX(城镇人口!$1:$1048576,MATCH($B159,城镇人口!$B:$B,0),MATCH(AN$1,城镇人口!$1:$1,0))</f>
        <v>1721982.9685235457</v>
      </c>
      <c r="AO159" s="40">
        <f>INDEX(人口源表!$1:$1048576,MATCH($B159,人口源表!$A:$A,0),MATCH(AO$1,人口源表!$1:$1,0))-INDEX(城镇人口!$1:$1048576,MATCH($B159,城镇人口!$B:$B,0),MATCH(AO$1,城镇人口!$1:$1,0))</f>
        <v>1707263.1791011551</v>
      </c>
      <c r="AP159" s="40">
        <f>INDEX(人口源表!$1:$1048576,MATCH($B159,人口源表!$A:$A,0),MATCH(AP$1,人口源表!$1:$1,0))-INDEX(城镇人口!$1:$1048576,MATCH($B159,城镇人口!$B:$B,0),MATCH(AP$1,城镇人口!$1:$1,0))</f>
        <v>1692787.6336728157</v>
      </c>
      <c r="AQ159" s="40">
        <f>INDEX(人口源表!$1:$1048576,MATCH($B159,人口源表!$A:$A,0),MATCH(AQ$1,人口源表!$1:$1,0))-INDEX(城镇人口!$1:$1048576,MATCH($B159,城镇人口!$B:$B,0),MATCH(AQ$1,城镇人口!$1:$1,0))</f>
        <v>1678695.5790787814</v>
      </c>
      <c r="AR159" s="40">
        <f>INDEX(人口源表!$1:$1048576,MATCH($B159,人口源表!$A:$A,0),MATCH(AR$1,人口源表!$1:$1,0))-INDEX(城镇人口!$1:$1048576,MATCH($B159,城镇人口!$B:$B,0),MATCH(AR$1,城镇人口!$1:$1,0))</f>
        <v>1665132.7959463275</v>
      </c>
      <c r="AS159" s="40">
        <f>INDEX(人口源表!$1:$1048576,MATCH($B159,人口源表!$A:$A,0),MATCH(AS$1,人口源表!$1:$1,0))-INDEX(城镇人口!$1:$1048576,MATCH($B159,城镇人口!$B:$B,0),MATCH(AS$1,城镇人口!$1:$1,0))</f>
        <v>1652250.0583976987</v>
      </c>
      <c r="AT159" s="40">
        <f>INDEX(人口源表!$1:$1048576,MATCH($B159,人口源表!$A:$A,0),MATCH(AT$1,人口源表!$1:$1,0))-INDEX(城镇人口!$1:$1048576,MATCH($B159,城镇人口!$B:$B,0),MATCH(AT$1,城镇人口!$1:$1,0))</f>
        <v>1640202.8992293039</v>
      </c>
      <c r="AU159" s="40">
        <f>INDEX(人口源表!$1:$1048576,MATCH($B159,人口源表!$A:$A,0),MATCH(AU$1,人口源表!$1:$1,0))-INDEX(城镇人口!$1:$1048576,MATCH($B159,城镇人口!$B:$B,0),MATCH(AU$1,城镇人口!$1:$1,0))</f>
        <v>1629153.8982106168</v>
      </c>
      <c r="AV159" s="40">
        <f>INDEX(人口源表!$1:$1048576,MATCH($B159,人口源表!$A:$A,0),MATCH(AV$1,人口源表!$1:$1,0))-INDEX(城镇人口!$1:$1048576,MATCH($B159,城镇人口!$B:$B,0),MATCH(AV$1,城镇人口!$1:$1,0))</f>
        <v>1619269.0265646745</v>
      </c>
    </row>
    <row r="160" spans="1:48" x14ac:dyDescent="0.15">
      <c r="A160" s="4" t="s">
        <v>870</v>
      </c>
      <c r="B160" s="4" t="s">
        <v>326</v>
      </c>
      <c r="C160" s="34">
        <f>VLOOKUP(B160,'[1]2016省城人口总结（根）'!B:C,2,FALSE)/100</f>
        <v>0.50741714784107406</v>
      </c>
      <c r="D160" s="40">
        <f>INDEX(人口源表!$1:$1048576,MATCH($B160,人口源表!$A:$A,0),MATCH(D$1,人口源表!$1:$1,0))-INDEX(城镇人口!$1:$1048576,MATCH($B160,城镇人口!$B:$B,0),MATCH(D$1,城镇人口!$1:$1,0))</f>
        <v>2207914.6300666723</v>
      </c>
      <c r="E160" s="40">
        <f>INDEX(人口源表!$1:$1048576,MATCH($B160,人口源表!$A:$A,0),MATCH(E$1,人口源表!$1:$1,0))-INDEX(城镇人口!$1:$1048576,MATCH($B160,城镇人口!$B:$B,0),MATCH(E$1,城镇人口!$1:$1,0))</f>
        <v>2178936.8888682262</v>
      </c>
      <c r="F160" s="40">
        <f>INDEX(人口源表!$1:$1048576,MATCH($B160,人口源表!$A:$A,0),MATCH(F$1,人口源表!$1:$1,0))-INDEX(城镇人口!$1:$1048576,MATCH($B160,城镇人口!$B:$B,0),MATCH(F$1,城镇人口!$1:$1,0))</f>
        <v>2147959.5602333592</v>
      </c>
      <c r="G160" s="40">
        <f>INDEX(人口源表!$1:$1048576,MATCH($B160,人口源表!$A:$A,0),MATCH(G$1,人口源表!$1:$1,0))-INDEX(城镇人口!$1:$1048576,MATCH($B160,城镇人口!$B:$B,0),MATCH(G$1,城镇人口!$1:$1,0))</f>
        <v>2033337.5542504601</v>
      </c>
      <c r="H160" s="40">
        <f>INDEX(人口源表!$1:$1048576,MATCH($B160,人口源表!$A:$A,0),MATCH(H$1,人口源表!$1:$1,0))-INDEX(城镇人口!$1:$1048576,MATCH($B160,城镇人口!$B:$B,0),MATCH(H$1,城镇人口!$1:$1,0))</f>
        <v>2002162.7995259897</v>
      </c>
      <c r="I160" s="40">
        <f>INDEX(人口源表!$1:$1048576,MATCH($B160,人口源表!$A:$A,0),MATCH(I$1,人口源表!$1:$1,0))-INDEX(城镇人口!$1:$1048576,MATCH($B160,城镇人口!$B:$B,0),MATCH(I$1,城镇人口!$1:$1,0))</f>
        <v>1987060.9734702134</v>
      </c>
      <c r="J160" s="40">
        <f>INDEX(人口源表!$1:$1048576,MATCH($B160,人口源表!$A:$A,0),MATCH(J$1,人口源表!$1:$1,0))-INDEX(城镇人口!$1:$1048576,MATCH($B160,城镇人口!$B:$B,0),MATCH(J$1,城镇人口!$1:$1,0))</f>
        <v>1971699.6731160404</v>
      </c>
      <c r="K160" s="40">
        <f>INDEX(人口源表!$1:$1048576,MATCH($B160,人口源表!$A:$A,0),MATCH(K$1,人口源表!$1:$1,0))-INDEX(城镇人口!$1:$1048576,MATCH($B160,城镇人口!$B:$B,0),MATCH(K$1,城镇人口!$1:$1,0))</f>
        <v>1955923.5450728554</v>
      </c>
      <c r="L160" s="40">
        <f>INDEX(人口源表!$1:$1048576,MATCH($B160,人口源表!$A:$A,0),MATCH(L$1,人口源表!$1:$1,0))-INDEX(城镇人口!$1:$1048576,MATCH($B160,城镇人口!$B:$B,0),MATCH(L$1,城镇人口!$1:$1,0))</f>
        <v>1939593.8505491484</v>
      </c>
      <c r="M160" s="40">
        <f>INDEX(人口源表!$1:$1048576,MATCH($B160,人口源表!$A:$A,0),MATCH(M$1,人口源表!$1:$1,0))-INDEX(城镇人口!$1:$1048576,MATCH($B160,城镇人口!$B:$B,0),MATCH(M$1,城镇人口!$1:$1,0))</f>
        <v>1922588.0220883219</v>
      </c>
      <c r="N160" s="40">
        <f>INDEX(人口源表!$1:$1048576,MATCH($B160,人口源表!$A:$A,0),MATCH(N$1,人口源表!$1:$1,0))-INDEX(城镇人口!$1:$1048576,MATCH($B160,城镇人口!$B:$B,0),MATCH(N$1,城镇人口!$1:$1,0))</f>
        <v>1904798.3577090842</v>
      </c>
      <c r="O160" s="40">
        <f>INDEX(人口源表!$1:$1048576,MATCH($B160,人口源表!$A:$A,0),MATCH(O$1,人口源表!$1:$1,0))-INDEX(城镇人口!$1:$1048576,MATCH($B160,城镇人口!$B:$B,0),MATCH(O$1,城镇人口!$1:$1,0))</f>
        <v>1886132.8587862654</v>
      </c>
      <c r="P160" s="40">
        <f>INDEX(人口源表!$1:$1048576,MATCH($B160,人口源表!$A:$A,0),MATCH(P$1,人口源表!$1:$1,0))-INDEX(城镇人口!$1:$1048576,MATCH($B160,城镇人口!$B:$B,0),MATCH(P$1,城镇人口!$1:$1,0))</f>
        <v>1866513.8881631158</v>
      </c>
      <c r="Q160" s="40">
        <f>INDEX(人口源表!$1:$1048576,MATCH($B160,人口源表!$A:$A,0),MATCH(Q$1,人口源表!$1:$1,0))-INDEX(城镇人口!$1:$1048576,MATCH($B160,城镇人口!$B:$B,0),MATCH(Q$1,城镇人口!$1:$1,0))</f>
        <v>1845877.288058192</v>
      </c>
      <c r="R160" s="40">
        <f>INDEX(人口源表!$1:$1048576,MATCH($B160,人口源表!$A:$A,0),MATCH(R$1,人口源表!$1:$1,0))-INDEX(城镇人口!$1:$1048576,MATCH($B160,城镇人口!$B:$B,0),MATCH(R$1,城镇人口!$1:$1,0))</f>
        <v>1824173.1193715781</v>
      </c>
      <c r="S160" s="40">
        <f>INDEX(人口源表!$1:$1048576,MATCH($B160,人口源表!$A:$A,0),MATCH(S$1,人口源表!$1:$1,0))-INDEX(城镇人口!$1:$1048576,MATCH($B160,城镇人口!$B:$B,0),MATCH(S$1,城镇人口!$1:$1,0))</f>
        <v>1815058.4318601172</v>
      </c>
      <c r="T160" s="40">
        <f>INDEX(人口源表!$1:$1048576,MATCH($B160,人口源表!$A:$A,0),MATCH(T$1,人口源表!$1:$1,0))-INDEX(城镇人口!$1:$1048576,MATCH($B160,城镇人口!$B:$B,0),MATCH(T$1,城镇人口!$1:$1,0))</f>
        <v>1805077.7336522327</v>
      </c>
      <c r="U160" s="40">
        <f>INDEX(人口源表!$1:$1048576,MATCH($B160,人口源表!$A:$A,0),MATCH(U$1,人口源表!$1:$1,0))-INDEX(城镇人口!$1:$1048576,MATCH($B160,城镇人口!$B:$B,0),MATCH(U$1,城镇人口!$1:$1,0))</f>
        <v>1794204.2995807417</v>
      </c>
      <c r="V160" s="40">
        <f>INDEX(人口源表!$1:$1048576,MATCH($B160,人口源表!$A:$A,0),MATCH(V$1,人口源表!$1:$1,0))-INDEX(城镇人口!$1:$1048576,MATCH($B160,城镇人口!$B:$B,0),MATCH(V$1,城镇人口!$1:$1,0))</f>
        <v>1782420.2715638662</v>
      </c>
      <c r="W160" s="40">
        <f>INDEX(人口源表!$1:$1048576,MATCH($B160,人口源表!$A:$A,0),MATCH(W$1,人口源表!$1:$1,0))-INDEX(城镇人口!$1:$1048576,MATCH($B160,城镇人口!$B:$B,0),MATCH(W$1,城镇人口!$1:$1,0))</f>
        <v>1769718.6973685394</v>
      </c>
      <c r="X160" s="40">
        <f>INDEX(人口源表!$1:$1048576,MATCH($B160,人口源表!$A:$A,0),MATCH(X$1,人口源表!$1:$1,0))-INDEX(城镇人口!$1:$1048576,MATCH($B160,城镇人口!$B:$B,0),MATCH(X$1,城镇人口!$1:$1,0))</f>
        <v>1756101.2508302345</v>
      </c>
      <c r="Y160" s="40">
        <f>INDEX(人口源表!$1:$1048576,MATCH($B160,人口源表!$A:$A,0),MATCH(Y$1,人口源表!$1:$1,0))-INDEX(城镇人口!$1:$1048576,MATCH($B160,城镇人口!$B:$B,0),MATCH(Y$1,城镇人口!$1:$1,0))</f>
        <v>1741577.9344624109</v>
      </c>
      <c r="Z160" s="40">
        <f>INDEX(人口源表!$1:$1048576,MATCH($B160,人口源表!$A:$A,0),MATCH(Z$1,人口源表!$1:$1,0))-INDEX(城镇人口!$1:$1048576,MATCH($B160,城镇人口!$B:$B,0),MATCH(Z$1,城镇人口!$1:$1,0))</f>
        <v>1726167.9054262298</v>
      </c>
      <c r="AA160" s="40">
        <f>INDEX(人口源表!$1:$1048576,MATCH($B160,人口源表!$A:$A,0),MATCH(AA$1,人口源表!$1:$1,0))-INDEX(城镇人口!$1:$1048576,MATCH($B160,城镇人口!$B:$B,0),MATCH(AA$1,城镇人口!$1:$1,0))</f>
        <v>1709898.0037173009</v>
      </c>
      <c r="AB160" s="40">
        <f>INDEX(人口源表!$1:$1048576,MATCH($B160,人口源表!$A:$A,0),MATCH(AB$1,人口源表!$1:$1,0))-INDEX(城镇人口!$1:$1048576,MATCH($B160,城镇人口!$B:$B,0),MATCH(AB$1,城镇人口!$1:$1,0))</f>
        <v>1692803.919399742</v>
      </c>
      <c r="AC160" s="40">
        <f>INDEX(人口源表!$1:$1048576,MATCH($B160,人口源表!$A:$A,0),MATCH(AC$1,人口源表!$1:$1,0))-INDEX(城镇人口!$1:$1048576,MATCH($B160,城镇人口!$B:$B,0),MATCH(AC$1,城镇人口!$1:$1,0))</f>
        <v>1678469.4823037102</v>
      </c>
      <c r="AD160" s="40">
        <f>INDEX(人口源表!$1:$1048576,MATCH($B160,人口源表!$A:$A,0),MATCH(AD$1,人口源表!$1:$1,0))-INDEX(城镇人口!$1:$1048576,MATCH($B160,城镇人口!$B:$B,0),MATCH(AD$1,城镇人口!$1:$1,0))</f>
        <v>1663416.2879512799</v>
      </c>
      <c r="AE160" s="40">
        <f>INDEX(人口源表!$1:$1048576,MATCH($B160,人口源表!$A:$A,0),MATCH(AE$1,人口源表!$1:$1,0))-INDEX(城镇人口!$1:$1048576,MATCH($B160,城镇人口!$B:$B,0),MATCH(AE$1,城镇人口!$1:$1,0))</f>
        <v>1647696.3625647216</v>
      </c>
      <c r="AF160" s="40">
        <f>INDEX(人口源表!$1:$1048576,MATCH($B160,人口源表!$A:$A,0),MATCH(AF$1,人口源表!$1:$1,0))-INDEX(城镇人口!$1:$1048576,MATCH($B160,城镇人口!$B:$B,0),MATCH(AF$1,城镇人口!$1:$1,0))</f>
        <v>1631368.7637183638</v>
      </c>
      <c r="AG160" s="40">
        <f>INDEX(人口源表!$1:$1048576,MATCH($B160,人口源表!$A:$A,0),MATCH(AG$1,人口源表!$1:$1,0))-INDEX(城镇人口!$1:$1048576,MATCH($B160,城镇人口!$B:$B,0),MATCH(AG$1,城镇人口!$1:$1,0))</f>
        <v>1614498.9484969093</v>
      </c>
      <c r="AH160" s="40">
        <f>INDEX(人口源表!$1:$1048576,MATCH($B160,人口源表!$A:$A,0),MATCH(AH$1,人口源表!$1:$1,0))-INDEX(城镇人口!$1:$1048576,MATCH($B160,城镇人口!$B:$B,0),MATCH(AH$1,城镇人口!$1:$1,0))</f>
        <v>1597158.8637374369</v>
      </c>
      <c r="AI160" s="40">
        <f>INDEX(人口源表!$1:$1048576,MATCH($B160,人口源表!$A:$A,0),MATCH(AI$1,人口源表!$1:$1,0))-INDEX(城镇人口!$1:$1048576,MATCH($B160,城镇人口!$B:$B,0),MATCH(AI$1,城镇人口!$1:$1,0))</f>
        <v>1579425.9600858628</v>
      </c>
      <c r="AJ160" s="40">
        <f>INDEX(人口源表!$1:$1048576,MATCH($B160,人口源表!$A:$A,0),MATCH(AJ$1,人口源表!$1:$1,0))-INDEX(城镇人口!$1:$1048576,MATCH($B160,城镇人口!$B:$B,0),MATCH(AJ$1,城镇人口!$1:$1,0))</f>
        <v>1561384.3348568077</v>
      </c>
      <c r="AK160" s="40">
        <f>INDEX(人口源表!$1:$1048576,MATCH($B160,人口源表!$A:$A,0),MATCH(AK$1,人口源表!$1:$1,0))-INDEX(城镇人口!$1:$1048576,MATCH($B160,城镇人口!$B:$B,0),MATCH(AK$1,城镇人口!$1:$1,0))</f>
        <v>1543122.6813137257</v>
      </c>
      <c r="AL160" s="40">
        <f>INDEX(人口源表!$1:$1048576,MATCH($B160,人口源表!$A:$A,0),MATCH(AL$1,人口源表!$1:$1,0))-INDEX(城镇人口!$1:$1048576,MATCH($B160,城镇人口!$B:$B,0),MATCH(AL$1,城镇人口!$1:$1,0))</f>
        <v>1524734.7269821088</v>
      </c>
      <c r="AM160" s="40">
        <f>INDEX(人口源表!$1:$1048576,MATCH($B160,人口源表!$A:$A,0),MATCH(AM$1,人口源表!$1:$1,0))-INDEX(城镇人口!$1:$1048576,MATCH($B160,城镇人口!$B:$B,0),MATCH(AM$1,城镇人口!$1:$1,0))</f>
        <v>1506319.9826324685</v>
      </c>
      <c r="AN160" s="40">
        <f>INDEX(人口源表!$1:$1048576,MATCH($B160,人口源表!$A:$A,0),MATCH(AN$1,人口源表!$1:$1,0))-INDEX(城镇人口!$1:$1048576,MATCH($B160,城镇人口!$B:$B,0),MATCH(AN$1,城镇人口!$1:$1,0))</f>
        <v>1487982.0594615866</v>
      </c>
      <c r="AO160" s="40">
        <f>INDEX(人口源表!$1:$1048576,MATCH($B160,人口源表!$A:$A,0),MATCH(AO$1,人口源表!$1:$1,0))-INDEX(城镇人口!$1:$1048576,MATCH($B160,城镇人口!$B:$B,0),MATCH(AO$1,城镇人口!$1:$1,0))</f>
        <v>1469828.3948181588</v>
      </c>
      <c r="AP160" s="40">
        <f>INDEX(人口源表!$1:$1048576,MATCH($B160,人口源表!$A:$A,0),MATCH(AP$1,人口源表!$1:$1,0))-INDEX(城镇人口!$1:$1048576,MATCH($B160,城镇人口!$B:$B,0),MATCH(AP$1,城镇人口!$1:$1,0))</f>
        <v>1451970.9817474233</v>
      </c>
      <c r="AQ160" s="40">
        <f>INDEX(人口源表!$1:$1048576,MATCH($B160,人口源表!$A:$A,0),MATCH(AQ$1,人口源表!$1:$1,0))-INDEX(城镇人口!$1:$1048576,MATCH($B160,城镇人口!$B:$B,0),MATCH(AQ$1,城镇人口!$1:$1,0))</f>
        <v>1434525.7180022043</v>
      </c>
      <c r="AR160" s="40">
        <f>INDEX(人口源表!$1:$1048576,MATCH($B160,人口源表!$A:$A,0),MATCH(AR$1,人口源表!$1:$1,0))-INDEX(城镇人口!$1:$1048576,MATCH($B160,城镇人口!$B:$B,0),MATCH(AR$1,城镇人口!$1:$1,0))</f>
        <v>1417611.4360678829</v>
      </c>
      <c r="AS160" s="40">
        <f>INDEX(人口源表!$1:$1048576,MATCH($B160,人口源表!$A:$A,0),MATCH(AS$1,人口源表!$1:$1,0))-INDEX(城镇人口!$1:$1048576,MATCH($B160,城镇人口!$B:$B,0),MATCH(AS$1,城镇人口!$1:$1,0))</f>
        <v>1401349.9442978823</v>
      </c>
      <c r="AT160" s="40">
        <f>INDEX(人口源表!$1:$1048576,MATCH($B160,人口源表!$A:$A,0),MATCH(AT$1,人口源表!$1:$1,0))-INDEX(城镇人口!$1:$1048576,MATCH($B160,城镇人口!$B:$B,0),MATCH(AT$1,城镇人口!$1:$1,0))</f>
        <v>1385866.7007982116</v>
      </c>
      <c r="AU160" s="40">
        <f>INDEX(人口源表!$1:$1048576,MATCH($B160,人口源表!$A:$A,0),MATCH(AU$1,人口源表!$1:$1,0))-INDEX(城镇人口!$1:$1048576,MATCH($B160,城镇人口!$B:$B,0),MATCH(AU$1,城镇人口!$1:$1,0))</f>
        <v>1371288.531354276</v>
      </c>
      <c r="AV160" s="40">
        <f>INDEX(人口源表!$1:$1048576,MATCH($B160,人口源表!$A:$A,0),MATCH(AV$1,人口源表!$1:$1,0))-INDEX(城镇人口!$1:$1048576,MATCH($B160,城镇人口!$B:$B,0),MATCH(AV$1,城镇人口!$1:$1,0))</f>
        <v>1357745.2807405549</v>
      </c>
    </row>
    <row r="161" spans="1:48" x14ac:dyDescent="0.15">
      <c r="A161" s="4" t="s">
        <v>870</v>
      </c>
      <c r="B161" s="4" t="s">
        <v>328</v>
      </c>
      <c r="C161" s="34">
        <f>VLOOKUP(B161,'[1]2016省城人口总结（根）'!B:C,2,FALSE)/100</f>
        <v>0.50590000000000002</v>
      </c>
      <c r="D161" s="40">
        <f>INDEX(人口源表!$1:$1048576,MATCH($B161,人口源表!$A:$A,0),MATCH(D$1,人口源表!$1:$1,0))-INDEX(城镇人口!$1:$1048576,MATCH($B161,城镇人口!$B:$B,0),MATCH(D$1,城镇人口!$1:$1,0))</f>
        <v>1305744.3567333519</v>
      </c>
      <c r="E161" s="40">
        <f>INDEX(人口源表!$1:$1048576,MATCH($B161,人口源表!$A:$A,0),MATCH(E$1,人口源表!$1:$1,0))-INDEX(城镇人口!$1:$1048576,MATCH($B161,城镇人口!$B:$B,0),MATCH(E$1,城镇人口!$1:$1,0))</f>
        <v>1289139.7902721982</v>
      </c>
      <c r="F161" s="40">
        <f>INDEX(人口源表!$1:$1048576,MATCH($B161,人口源表!$A:$A,0),MATCH(F$1,人口源表!$1:$1,0))-INDEX(城镇人口!$1:$1048576,MATCH($B161,城镇人口!$B:$B,0),MATCH(F$1,城镇人口!$1:$1,0))</f>
        <v>1271398.8707991568</v>
      </c>
      <c r="G161" s="40">
        <f>INDEX(人口源表!$1:$1048576,MATCH($B161,人口源表!$A:$A,0),MATCH(G$1,人口源表!$1:$1,0))-INDEX(城镇人口!$1:$1048576,MATCH($B161,城镇人口!$B:$B,0),MATCH(G$1,城镇人口!$1:$1,0))</f>
        <v>1101061.9569755434</v>
      </c>
      <c r="H161" s="40">
        <f>INDEX(人口源表!$1:$1048576,MATCH($B161,人口源表!$A:$A,0),MATCH(H$1,人口源表!$1:$1,0))-INDEX(城镇人口!$1:$1048576,MATCH($B161,城镇人口!$B:$B,0),MATCH(H$1,城镇人口!$1:$1,0))</f>
        <v>1086031.461633106</v>
      </c>
      <c r="I161" s="40">
        <f>INDEX(人口源表!$1:$1048576,MATCH($B161,人口源表!$A:$A,0),MATCH(I$1,人口源表!$1:$1,0))-INDEX(城镇人口!$1:$1048576,MATCH($B161,城镇人口!$B:$B,0),MATCH(I$1,城镇人口!$1:$1,0))</f>
        <v>1079161.832187756</v>
      </c>
      <c r="J161" s="40">
        <f>INDEX(人口源表!$1:$1048576,MATCH($B161,人口源表!$A:$A,0),MATCH(J$1,人口源表!$1:$1,0))-INDEX(城镇人口!$1:$1048576,MATCH($B161,城镇人口!$B:$B,0),MATCH(J$1,城镇人口!$1:$1,0))</f>
        <v>1071725.1866874145</v>
      </c>
      <c r="K161" s="40">
        <f>INDEX(人口源表!$1:$1048576,MATCH($B161,人口源表!$A:$A,0),MATCH(K$1,人口源表!$1:$1,0))-INDEX(城镇人口!$1:$1048576,MATCH($B161,城镇人口!$B:$B,0),MATCH(K$1,城镇人口!$1:$1,0))</f>
        <v>1063694.5200354678</v>
      </c>
      <c r="L161" s="40">
        <f>INDEX(人口源表!$1:$1048576,MATCH($B161,人口源表!$A:$A,0),MATCH(L$1,人口源表!$1:$1,0))-INDEX(城镇人口!$1:$1048576,MATCH($B161,城镇人口!$B:$B,0),MATCH(L$1,城镇人口!$1:$1,0))</f>
        <v>1055046.9281020688</v>
      </c>
      <c r="M161" s="40">
        <f>INDEX(人口源表!$1:$1048576,MATCH($B161,人口源表!$A:$A,0),MATCH(M$1,人口源表!$1:$1,0))-INDEX(城镇人口!$1:$1048576,MATCH($B161,城镇人口!$B:$B,0),MATCH(M$1,城镇人口!$1:$1,0))</f>
        <v>1045765.2382920715</v>
      </c>
      <c r="N161" s="40">
        <f>INDEX(人口源表!$1:$1048576,MATCH($B161,人口源表!$A:$A,0),MATCH(N$1,人口源表!$1:$1,0))-INDEX(城镇人口!$1:$1048576,MATCH($B161,城镇人口!$B:$B,0),MATCH(N$1,城镇人口!$1:$1,0))</f>
        <v>1035836.5218588531</v>
      </c>
      <c r="O161" s="40">
        <f>INDEX(人口源表!$1:$1048576,MATCH($B161,人口源表!$A:$A,0),MATCH(O$1,人口源表!$1:$1,0))-INDEX(城镇人口!$1:$1048576,MATCH($B161,城镇人口!$B:$B,0),MATCH(O$1,城镇人口!$1:$1,0))</f>
        <v>1025253.2213004739</v>
      </c>
      <c r="P161" s="40">
        <f>INDEX(人口源表!$1:$1048576,MATCH($B161,人口源表!$A:$A,0),MATCH(P$1,人口源表!$1:$1,0))-INDEX(城镇人口!$1:$1048576,MATCH($B161,城镇人口!$B:$B,0),MATCH(P$1,城镇人口!$1:$1,0))</f>
        <v>1014011.2713322795</v>
      </c>
      <c r="Q161" s="40">
        <f>INDEX(人口源表!$1:$1048576,MATCH($B161,人口源表!$A:$A,0),MATCH(Q$1,人口源表!$1:$1,0))-INDEX(城镇人口!$1:$1048576,MATCH($B161,城镇人口!$B:$B,0),MATCH(Q$1,城镇人口!$1:$1,0))</f>
        <v>1002111.6180724169</v>
      </c>
      <c r="R161" s="40">
        <f>INDEX(人口源表!$1:$1048576,MATCH($B161,人口源表!$A:$A,0),MATCH(R$1,人口源表!$1:$1,0))-INDEX(城镇人口!$1:$1048576,MATCH($B161,城镇人口!$B:$B,0),MATCH(R$1,城镇人口!$1:$1,0))</f>
        <v>989557.9729499158</v>
      </c>
      <c r="S161" s="40">
        <f>INDEX(人口源表!$1:$1048576,MATCH($B161,人口源表!$A:$A,0),MATCH(S$1,人口源表!$1:$1,0))-INDEX(城镇人口!$1:$1048576,MATCH($B161,城镇人口!$B:$B,0),MATCH(S$1,城镇人口!$1:$1,0))</f>
        <v>983726.05965127819</v>
      </c>
      <c r="T161" s="40">
        <f>INDEX(人口源表!$1:$1048576,MATCH($B161,人口源表!$A:$A,0),MATCH(T$1,人口源表!$1:$1,0))-INDEX(城镇人口!$1:$1048576,MATCH($B161,城镇人口!$B:$B,0),MATCH(T$1,城镇人口!$1:$1,0))</f>
        <v>977388.35608696705</v>
      </c>
      <c r="U161" s="40">
        <f>INDEX(人口源表!$1:$1048576,MATCH($B161,人口源表!$A:$A,0),MATCH(U$1,人口源表!$1:$1,0))-INDEX(城镇人口!$1:$1048576,MATCH($B161,城镇人口!$B:$B,0),MATCH(U$1,城镇人口!$1:$1,0))</f>
        <v>970550.77361333393</v>
      </c>
      <c r="V161" s="40">
        <f>INDEX(人口源表!$1:$1048576,MATCH($B161,人口源表!$A:$A,0),MATCH(V$1,人口源表!$1:$1,0))-INDEX(城镇人口!$1:$1048576,MATCH($B161,城镇人口!$B:$B,0),MATCH(V$1,城镇人口!$1:$1,0))</f>
        <v>963224.1262718502</v>
      </c>
      <c r="W161" s="40">
        <f>INDEX(人口源表!$1:$1048576,MATCH($B161,人口源表!$A:$A,0),MATCH(W$1,人口源表!$1:$1,0))-INDEX(城镇人口!$1:$1048576,MATCH($B161,城镇人口!$B:$B,0),MATCH(W$1,城镇人口!$1:$1,0))</f>
        <v>955420.853645219</v>
      </c>
      <c r="X161" s="40">
        <f>INDEX(人口源表!$1:$1048576,MATCH($B161,人口源表!$A:$A,0),MATCH(X$1,人口源表!$1:$1,0))-INDEX(城镇人口!$1:$1048576,MATCH($B161,城镇人口!$B:$B,0),MATCH(X$1,城镇人口!$1:$1,0))</f>
        <v>947156.88012154493</v>
      </c>
      <c r="Y161" s="40">
        <f>INDEX(人口源表!$1:$1048576,MATCH($B161,人口源表!$A:$A,0),MATCH(Y$1,人口源表!$1:$1,0))-INDEX(城镇人口!$1:$1048576,MATCH($B161,城镇人口!$B:$B,0),MATCH(Y$1,城镇人口!$1:$1,0))</f>
        <v>938449.57162184734</v>
      </c>
      <c r="Z161" s="40">
        <f>INDEX(人口源表!$1:$1048576,MATCH($B161,人口源表!$A:$A,0),MATCH(Z$1,人口源表!$1:$1,0))-INDEX(城镇人口!$1:$1048576,MATCH($B161,城镇人口!$B:$B,0),MATCH(Z$1,城镇人口!$1:$1,0))</f>
        <v>929320.31702795299</v>
      </c>
      <c r="AA161" s="40">
        <f>INDEX(人口源表!$1:$1048576,MATCH($B161,人口源表!$A:$A,0),MATCH(AA$1,人口源表!$1:$1,0))-INDEX(城镇人口!$1:$1048576,MATCH($B161,城镇人口!$B:$B,0),MATCH(AA$1,城镇人口!$1:$1,0))</f>
        <v>919792.10670285556</v>
      </c>
      <c r="AB161" s="40">
        <f>INDEX(人口源表!$1:$1048576,MATCH($B161,人口源表!$A:$A,0),MATCH(AB$1,人口源表!$1:$1,0))-INDEX(城镇人口!$1:$1048576,MATCH($B161,城镇人口!$B:$B,0),MATCH(AB$1,城镇人口!$1:$1,0))</f>
        <v>909890.19368809578</v>
      </c>
      <c r="AC161" s="40">
        <f>INDEX(人口源表!$1:$1048576,MATCH($B161,人口源表!$A:$A,0),MATCH(AC$1,人口源表!$1:$1,0))-INDEX(城镇人口!$1:$1048576,MATCH($B161,城镇人口!$B:$B,0),MATCH(AC$1,城镇人口!$1:$1,0))</f>
        <v>901529.32881313353</v>
      </c>
      <c r="AD161" s="40">
        <f>INDEX(人口源表!$1:$1048576,MATCH($B161,人口源表!$A:$A,0),MATCH(AD$1,人口源表!$1:$1,0))-INDEX(城镇人口!$1:$1048576,MATCH($B161,城镇人口!$B:$B,0),MATCH(AD$1,城镇人口!$1:$1,0))</f>
        <v>892857.10820234451</v>
      </c>
      <c r="AE161" s="40">
        <f>INDEX(人口源表!$1:$1048576,MATCH($B161,人口源表!$A:$A,0),MATCH(AE$1,人口源表!$1:$1,0))-INDEX(城镇人口!$1:$1048576,MATCH($B161,城镇人口!$B:$B,0),MATCH(AE$1,城镇人口!$1:$1,0))</f>
        <v>883902.52694476326</v>
      </c>
      <c r="AF161" s="40">
        <f>INDEX(人口源表!$1:$1048576,MATCH($B161,人口源表!$A:$A,0),MATCH(AF$1,人口源表!$1:$1,0))-INDEX(城镇人口!$1:$1048576,MATCH($B161,城镇人口!$B:$B,0),MATCH(AF$1,城镇人口!$1:$1,0))</f>
        <v>874697.6545662221</v>
      </c>
      <c r="AG161" s="40">
        <f>INDEX(人口源表!$1:$1048576,MATCH($B161,人口源表!$A:$A,0),MATCH(AG$1,人口源表!$1:$1,0))-INDEX(城镇人口!$1:$1048576,MATCH($B161,城镇人口!$B:$B,0),MATCH(AG$1,城镇人口!$1:$1,0))</f>
        <v>865276.4305104292</v>
      </c>
      <c r="AH161" s="40">
        <f>INDEX(人口源表!$1:$1048576,MATCH($B161,人口源表!$A:$A,0),MATCH(AH$1,人口源表!$1:$1,0))-INDEX(城镇人口!$1:$1048576,MATCH($B161,城镇人口!$B:$B,0),MATCH(AH$1,城镇人口!$1:$1,0))</f>
        <v>855673.8589149809</v>
      </c>
      <c r="AI161" s="40">
        <f>INDEX(人口源表!$1:$1048576,MATCH($B161,人口源表!$A:$A,0),MATCH(AI$1,人口源表!$1:$1,0))-INDEX(城镇人口!$1:$1048576,MATCH($B161,城镇人口!$B:$B,0),MATCH(AI$1,城镇人口!$1:$1,0))</f>
        <v>845927.36035987269</v>
      </c>
      <c r="AJ161" s="40">
        <f>INDEX(人口源表!$1:$1048576,MATCH($B161,人口源表!$A:$A,0),MATCH(AJ$1,人口源表!$1:$1,0))-INDEX(城镇人口!$1:$1048576,MATCH($B161,城镇人口!$B:$B,0),MATCH(AJ$1,城镇人口!$1:$1,0))</f>
        <v>836076.30258108163</v>
      </c>
      <c r="AK161" s="40">
        <f>INDEX(人口源表!$1:$1048576,MATCH($B161,人口源表!$A:$A,0),MATCH(AK$1,人口源表!$1:$1,0))-INDEX(城镇人口!$1:$1048576,MATCH($B161,城镇人口!$B:$B,0),MATCH(AK$1,城镇人口!$1:$1,0))</f>
        <v>826160.49471397791</v>
      </c>
      <c r="AL161" s="40">
        <f>INDEX(人口源表!$1:$1048576,MATCH($B161,人口源表!$A:$A,0),MATCH(AL$1,人口源表!$1:$1,0))-INDEX(城镇人口!$1:$1048576,MATCH($B161,城镇人口!$B:$B,0),MATCH(AL$1,城镇人口!$1:$1,0))</f>
        <v>816221.86660815682</v>
      </c>
      <c r="AM161" s="40">
        <f>INDEX(人口源表!$1:$1048576,MATCH($B161,人口源表!$A:$A,0),MATCH(AM$1,人口源表!$1:$1,0))-INDEX(城镇人口!$1:$1048576,MATCH($B161,城镇人口!$B:$B,0),MATCH(AM$1,城镇人口!$1:$1,0))</f>
        <v>806304.34856146877</v>
      </c>
      <c r="AN161" s="40">
        <f>INDEX(人口源表!$1:$1048576,MATCH($B161,人口源表!$A:$A,0),MATCH(AN$1,人口源表!$1:$1,0))-INDEX(城镇人口!$1:$1048576,MATCH($B161,城镇人口!$B:$B,0),MATCH(AN$1,城镇人口!$1:$1,0))</f>
        <v>796451.69436060288</v>
      </c>
      <c r="AO161" s="40">
        <f>INDEX(人口源表!$1:$1048576,MATCH($B161,人口源表!$A:$A,0),MATCH(AO$1,人口源表!$1:$1,0))-INDEX(城镇人口!$1:$1048576,MATCH($B161,城镇人口!$B:$B,0),MATCH(AO$1,城镇人口!$1:$1,0))</f>
        <v>786709.81329475273</v>
      </c>
      <c r="AP161" s="40">
        <f>INDEX(人口源表!$1:$1048576,MATCH($B161,人口源表!$A:$A,0),MATCH(AP$1,人口源表!$1:$1,0))-INDEX(城镇人口!$1:$1048576,MATCH($B161,城镇人口!$B:$B,0),MATCH(AP$1,城镇人口!$1:$1,0))</f>
        <v>777125.95881256764</v>
      </c>
      <c r="AQ161" s="40">
        <f>INDEX(人口源表!$1:$1048576,MATCH($B161,人口源表!$A:$A,0),MATCH(AQ$1,人口源表!$1:$1,0))-INDEX(城镇人口!$1:$1048576,MATCH($B161,城镇人口!$B:$B,0),MATCH(AQ$1,城镇人口!$1:$1,0))</f>
        <v>767747.2754575517</v>
      </c>
      <c r="AR161" s="40">
        <f>INDEX(人口源表!$1:$1048576,MATCH($B161,人口源表!$A:$A,0),MATCH(AR$1,人口源表!$1:$1,0))-INDEX(城镇人口!$1:$1048576,MATCH($B161,城镇人口!$B:$B,0),MATCH(AR$1,城镇人口!$1:$1,0))</f>
        <v>758622.39805593062</v>
      </c>
      <c r="AS161" s="40">
        <f>INDEX(人口源表!$1:$1048576,MATCH($B161,人口源表!$A:$A,0),MATCH(AS$1,人口源表!$1:$1,0))-INDEX(城镇人口!$1:$1048576,MATCH($B161,城镇人口!$B:$B,0),MATCH(AS$1,城镇人口!$1:$1,0))</f>
        <v>749800.66422665329</v>
      </c>
      <c r="AT161" s="40">
        <f>INDEX(人口源表!$1:$1048576,MATCH($B161,人口源表!$A:$A,0),MATCH(AT$1,人口源表!$1:$1,0))-INDEX(城镇人口!$1:$1048576,MATCH($B161,城镇人口!$B:$B,0),MATCH(AT$1,城镇人口!$1:$1,0))</f>
        <v>741332.33845915925</v>
      </c>
      <c r="AU161" s="40">
        <f>INDEX(人口源表!$1:$1048576,MATCH($B161,人口源表!$A:$A,0),MATCH(AU$1,人口源表!$1:$1,0))-INDEX(城镇人口!$1:$1048576,MATCH($B161,城镇人口!$B:$B,0),MATCH(AU$1,城镇人口!$1:$1,0))</f>
        <v>733267.51981338114</v>
      </c>
      <c r="AV161" s="40">
        <f>INDEX(人口源表!$1:$1048576,MATCH($B161,人口源表!$A:$A,0),MATCH(AV$1,人口源表!$1:$1,0))-INDEX(城镇人口!$1:$1048576,MATCH($B161,城镇人口!$B:$B,0),MATCH(AV$1,城镇人口!$1:$1,0))</f>
        <v>725657.35143945087</v>
      </c>
    </row>
    <row r="162" spans="1:48" x14ac:dyDescent="0.15">
      <c r="A162" s="4" t="s">
        <v>870</v>
      </c>
      <c r="B162" s="4" t="s">
        <v>330</v>
      </c>
      <c r="C162" s="34">
        <f>VLOOKUP(B162,'[1]2016省城人口总结（根）'!B:C,2,FALSE)/100</f>
        <v>0.54469999999999996</v>
      </c>
      <c r="D162" s="40">
        <f>INDEX(人口源表!$1:$1048576,MATCH($B162,人口源表!$A:$A,0),MATCH(D$1,人口源表!$1:$1,0))-INDEX(城镇人口!$1:$1048576,MATCH($B162,城镇人口!$B:$B,0),MATCH(D$1,城镇人口!$1:$1,0))</f>
        <v>1061682.0000905164</v>
      </c>
      <c r="E162" s="40">
        <f>INDEX(人口源表!$1:$1048576,MATCH($B162,人口源表!$A:$A,0),MATCH(E$1,人口源表!$1:$1,0))-INDEX(城镇人口!$1:$1048576,MATCH($B162,城镇人口!$B:$B,0),MATCH(E$1,城镇人口!$1:$1,0))</f>
        <v>1046365.0179398176</v>
      </c>
      <c r="F162" s="40">
        <f>INDEX(人口源表!$1:$1048576,MATCH($B162,人口源表!$A:$A,0),MATCH(F$1,人口源表!$1:$1,0))-INDEX(城镇人口!$1:$1048576,MATCH($B162,城镇人口!$B:$B,0),MATCH(F$1,城镇人口!$1:$1,0))</f>
        <v>1029983.516713734</v>
      </c>
      <c r="G162" s="40">
        <f>INDEX(人口源表!$1:$1048576,MATCH($B162,人口源表!$A:$A,0),MATCH(G$1,人口源表!$1:$1,0))-INDEX(城镇人口!$1:$1048576,MATCH($B162,城镇人口!$B:$B,0),MATCH(G$1,城镇人口!$1:$1,0))</f>
        <v>861436.56074982928</v>
      </c>
      <c r="H162" s="40">
        <f>INDEX(人口源表!$1:$1048576,MATCH($B162,人口源表!$A:$A,0),MATCH(H$1,人口源表!$1:$1,0))-INDEX(城镇人口!$1:$1048576,MATCH($B162,城镇人口!$B:$B,0),MATCH(H$1,城镇人口!$1:$1,0))</f>
        <v>849044.42311196309</v>
      </c>
      <c r="I162" s="40">
        <f>INDEX(人口源表!$1:$1048576,MATCH($B162,人口源表!$A:$A,0),MATCH(I$1,人口源表!$1:$1,0))-INDEX(城镇人口!$1:$1048576,MATCH($B162,城镇人口!$B:$B,0),MATCH(I$1,城镇人口!$1:$1,0))</f>
        <v>843675.78578401776</v>
      </c>
      <c r="J162" s="40">
        <f>INDEX(人口源表!$1:$1048576,MATCH($B162,人口源表!$A:$A,0),MATCH(J$1,人口源表!$1:$1,0))-INDEX(城镇人口!$1:$1048576,MATCH($B162,城镇人口!$B:$B,0),MATCH(J$1,城镇人口!$1:$1,0))</f>
        <v>837344.32656648825</v>
      </c>
      <c r="K162" s="40">
        <f>INDEX(人口源表!$1:$1048576,MATCH($B162,人口源表!$A:$A,0),MATCH(K$1,人口源表!$1:$1,0))-INDEX(城镇人口!$1:$1048576,MATCH($B162,城镇人口!$B:$B,0),MATCH(K$1,城镇人口!$1:$1,0))</f>
        <v>830087.02502523968</v>
      </c>
      <c r="L162" s="40">
        <f>INDEX(人口源表!$1:$1048576,MATCH($B162,人口源表!$A:$A,0),MATCH(L$1,人口源表!$1:$1,0))-INDEX(城镇人口!$1:$1048576,MATCH($B162,城镇人口!$B:$B,0),MATCH(L$1,城镇人口!$1:$1,0))</f>
        <v>821943.03220755886</v>
      </c>
      <c r="M162" s="40">
        <f>INDEX(人口源表!$1:$1048576,MATCH($B162,人口源表!$A:$A,0),MATCH(M$1,人口源表!$1:$1,0))-INDEX(城镇人口!$1:$1048576,MATCH($B162,城镇人口!$B:$B,0),MATCH(M$1,城镇人口!$1:$1,0))</f>
        <v>812950.76691762172</v>
      </c>
      <c r="N162" s="40">
        <f>INDEX(人口源表!$1:$1048576,MATCH($B162,人口源表!$A:$A,0),MATCH(N$1,人口源表!$1:$1,0))-INDEX(城镇人口!$1:$1048576,MATCH($B162,城镇人口!$B:$B,0),MATCH(N$1,城镇人口!$1:$1,0))</f>
        <v>803149.45925104874</v>
      </c>
      <c r="O162" s="40">
        <f>INDEX(人口源表!$1:$1048576,MATCH($B162,人口源表!$A:$A,0),MATCH(O$1,人口源表!$1:$1,0))-INDEX(城镇人口!$1:$1048576,MATCH($B162,城镇人口!$B:$B,0),MATCH(O$1,城镇人口!$1:$1,0))</f>
        <v>792578.29483636282</v>
      </c>
      <c r="P162" s="40">
        <f>INDEX(人口源表!$1:$1048576,MATCH($B162,人口源表!$A:$A,0),MATCH(P$1,人口源表!$1:$1,0))-INDEX(城镇人口!$1:$1048576,MATCH($B162,城镇人口!$B:$B,0),MATCH(P$1,城镇人口!$1:$1,0))</f>
        <v>781277.10695088678</v>
      </c>
      <c r="Q162" s="40">
        <f>INDEX(人口源表!$1:$1048576,MATCH($B162,人口源表!$A:$A,0),MATCH(Q$1,人口源表!$1:$1,0))-INDEX(城镇人口!$1:$1048576,MATCH($B162,城镇人口!$B:$B,0),MATCH(Q$1,城镇人口!$1:$1,0))</f>
        <v>769285.17821886926</v>
      </c>
      <c r="R162" s="40">
        <f>INDEX(人口源表!$1:$1048576,MATCH($B162,人口源表!$A:$A,0),MATCH(R$1,人口源表!$1:$1,0))-INDEX(城镇人口!$1:$1048576,MATCH($B162,城镇人口!$B:$B,0),MATCH(R$1,城镇人口!$1:$1,0))</f>
        <v>756641.93539136439</v>
      </c>
      <c r="S162" s="40">
        <f>INDEX(人口源表!$1:$1048576,MATCH($B162,人口源表!$A:$A,0),MATCH(S$1,人口源表!$1:$1,0))-INDEX(城镇人口!$1:$1048576,MATCH($B162,城镇人口!$B:$B,0),MATCH(S$1,城镇人口!$1:$1,0))</f>
        <v>750225.15947390813</v>
      </c>
      <c r="T162" s="40">
        <f>INDEX(人口源表!$1:$1048576,MATCH($B162,人口源表!$A:$A,0),MATCH(T$1,人口源表!$1:$1,0))-INDEX(城镇人口!$1:$1048576,MATCH($B162,城镇人口!$B:$B,0),MATCH(T$1,城镇人口!$1:$1,0))</f>
        <v>743338.68091954105</v>
      </c>
      <c r="U162" s="40">
        <f>INDEX(人口源表!$1:$1048576,MATCH($B162,人口源表!$A:$A,0),MATCH(U$1,人口源表!$1:$1,0))-INDEX(城镇人口!$1:$1048576,MATCH($B162,城镇人口!$B:$B,0),MATCH(U$1,城镇人口!$1:$1,0))</f>
        <v>736010.48888987722</v>
      </c>
      <c r="V162" s="40">
        <f>INDEX(人口源表!$1:$1048576,MATCH($B162,人口源表!$A:$A,0),MATCH(V$1,人口源表!$1:$1,0))-INDEX(城镇人口!$1:$1048576,MATCH($B162,城镇人口!$B:$B,0),MATCH(V$1,城镇人口!$1:$1,0))</f>
        <v>728270.13643634855</v>
      </c>
      <c r="W162" s="40">
        <f>INDEX(人口源表!$1:$1048576,MATCH($B162,人口源表!$A:$A,0),MATCH(W$1,人口源表!$1:$1,0))-INDEX(城镇人口!$1:$1048576,MATCH($B162,城镇人口!$B:$B,0),MATCH(W$1,城镇人口!$1:$1,0))</f>
        <v>720146.25490642409</v>
      </c>
      <c r="X162" s="40">
        <f>INDEX(人口源表!$1:$1048576,MATCH($B162,人口源表!$A:$A,0),MATCH(X$1,人口源表!$1:$1,0))-INDEX(城镇人口!$1:$1048576,MATCH($B162,城镇人口!$B:$B,0),MATCH(X$1,城镇人口!$1:$1,0))</f>
        <v>711667.90973019716</v>
      </c>
      <c r="Y162" s="40">
        <f>INDEX(人口源表!$1:$1048576,MATCH($B162,人口源表!$A:$A,0),MATCH(Y$1,人口源表!$1:$1,0))-INDEX(城镇人口!$1:$1048576,MATCH($B162,城镇人口!$B:$B,0),MATCH(Y$1,城镇人口!$1:$1,0))</f>
        <v>702863.54269220913</v>
      </c>
      <c r="Z162" s="40">
        <f>INDEX(人口源表!$1:$1048576,MATCH($B162,人口源表!$A:$A,0),MATCH(Z$1,人口源表!$1:$1,0))-INDEX(城镇人口!$1:$1048576,MATCH($B162,城镇人口!$B:$B,0),MATCH(Z$1,城镇人口!$1:$1,0))</f>
        <v>693761.95402320148</v>
      </c>
      <c r="AA162" s="40">
        <f>INDEX(人口源表!$1:$1048576,MATCH($B162,人口源表!$A:$A,0),MATCH(AA$1,人口源表!$1:$1,0))-INDEX(城镇人口!$1:$1048576,MATCH($B162,城镇人口!$B:$B,0),MATCH(AA$1,城镇人口!$1:$1,0))</f>
        <v>684391.59031878738</v>
      </c>
      <c r="AB162" s="40">
        <f>INDEX(人口源表!$1:$1048576,MATCH($B162,人口源表!$A:$A,0),MATCH(AB$1,人口源表!$1:$1,0))-INDEX(城镇人口!$1:$1048576,MATCH($B162,城镇人口!$B:$B,0),MATCH(AB$1,城镇人口!$1:$1,0))</f>
        <v>674781.16558746807</v>
      </c>
      <c r="AC162" s="40">
        <f>INDEX(人口源表!$1:$1048576,MATCH($B162,人口源表!$A:$A,0),MATCH(AC$1,人口源表!$1:$1,0))-INDEX(城镇人口!$1:$1048576,MATCH($B162,城镇人口!$B:$B,0),MATCH(AC$1,城镇人口!$1:$1,0))</f>
        <v>666687.96752838395</v>
      </c>
      <c r="AD162" s="40">
        <f>INDEX(人口源表!$1:$1048576,MATCH($B162,人口源表!$A:$A,0),MATCH(AD$1,人口源表!$1:$1,0))-INDEX(城镇人口!$1:$1048576,MATCH($B162,城镇人口!$B:$B,0),MATCH(AD$1,城镇人口!$1:$1,0))</f>
        <v>658410.12973316875</v>
      </c>
      <c r="AE162" s="40">
        <f>INDEX(人口源表!$1:$1048576,MATCH($B162,人口源表!$A:$A,0),MATCH(AE$1,人口源表!$1:$1,0))-INDEX(城镇人口!$1:$1048576,MATCH($B162,城镇人口!$B:$B,0),MATCH(AE$1,城镇人口!$1:$1,0))</f>
        <v>649974.03750980529</v>
      </c>
      <c r="AF162" s="40">
        <f>INDEX(人口源表!$1:$1048576,MATCH($B162,人口源表!$A:$A,0),MATCH(AF$1,人口源表!$1:$1,0))-INDEX(城镇人口!$1:$1048576,MATCH($B162,城镇人口!$B:$B,0),MATCH(AF$1,城镇人口!$1:$1,0))</f>
        <v>641405.42386247218</v>
      </c>
      <c r="AG162" s="40">
        <f>INDEX(人口源表!$1:$1048576,MATCH($B162,人口源表!$A:$A,0),MATCH(AG$1,人口源表!$1:$1,0))-INDEX(城镇人口!$1:$1048576,MATCH($B162,城镇人口!$B:$B,0),MATCH(AG$1,城镇人口!$1:$1,0))</f>
        <v>632730.6053877743</v>
      </c>
      <c r="AH162" s="40">
        <f>INDEX(人口源表!$1:$1048576,MATCH($B162,人口源表!$A:$A,0),MATCH(AH$1,人口源表!$1:$1,0))-INDEX(城镇人口!$1:$1048576,MATCH($B162,城镇人口!$B:$B,0),MATCH(AH$1,城镇人口!$1:$1,0))</f>
        <v>623974.57630984695</v>
      </c>
      <c r="AI162" s="40">
        <f>INDEX(人口源表!$1:$1048576,MATCH($B162,人口源表!$A:$A,0),MATCH(AI$1,人口源表!$1:$1,0))-INDEX(城镇人口!$1:$1048576,MATCH($B162,城镇人口!$B:$B,0),MATCH(AI$1,城镇人口!$1:$1,0))</f>
        <v>615163.47048059828</v>
      </c>
      <c r="AJ162" s="40">
        <f>INDEX(人口源表!$1:$1048576,MATCH($B162,人口源表!$A:$A,0),MATCH(AJ$1,人口源表!$1:$1,0))-INDEX(城镇人口!$1:$1048576,MATCH($B162,城镇人口!$B:$B,0),MATCH(AJ$1,城镇人口!$1:$1,0))</f>
        <v>606321.75176285114</v>
      </c>
      <c r="AK162" s="40">
        <f>INDEX(人口源表!$1:$1048576,MATCH($B162,人口源表!$A:$A,0),MATCH(AK$1,人口源表!$1:$1,0))-INDEX(城镇人口!$1:$1048576,MATCH($B162,城镇人口!$B:$B,0),MATCH(AK$1,城镇人口!$1:$1,0))</f>
        <v>597474.94697695319</v>
      </c>
      <c r="AL162" s="40">
        <f>INDEX(人口源表!$1:$1048576,MATCH($B162,人口源表!$A:$A,0),MATCH(AL$1,人口源表!$1:$1,0))-INDEX(城镇人口!$1:$1048576,MATCH($B162,城镇人口!$B:$B,0),MATCH(AL$1,城镇人口!$1:$1,0))</f>
        <v>588647.77504002722</v>
      </c>
      <c r="AM162" s="40">
        <f>INDEX(人口源表!$1:$1048576,MATCH($B162,人口源表!$A:$A,0),MATCH(AM$1,人口源表!$1:$1,0))-INDEX(城镇人口!$1:$1048576,MATCH($B162,城镇人口!$B:$B,0),MATCH(AM$1,城镇人口!$1:$1,0))</f>
        <v>579864.13930064905</v>
      </c>
      <c r="AN162" s="40">
        <f>INDEX(人口源表!$1:$1048576,MATCH($B162,人口源表!$A:$A,0),MATCH(AN$1,人口源表!$1:$1,0))-INDEX(城镇人口!$1:$1048576,MATCH($B162,城镇人口!$B:$B,0),MATCH(AN$1,城镇人口!$1:$1,0))</f>
        <v>571147.99623326445</v>
      </c>
      <c r="AO162" s="40">
        <f>INDEX(人口源表!$1:$1048576,MATCH($B162,人口源表!$A:$A,0),MATCH(AO$1,人口源表!$1:$1,0))-INDEX(城镇人口!$1:$1048576,MATCH($B162,城镇人口!$B:$B,0),MATCH(AO$1,城镇人口!$1:$1,0))</f>
        <v>562523.59709517029</v>
      </c>
      <c r="AP162" s="40">
        <f>INDEX(人口源表!$1:$1048576,MATCH($B162,人口源表!$A:$A,0),MATCH(AP$1,人口源表!$1:$1,0))-INDEX(城镇人口!$1:$1048576,MATCH($B162,城镇人口!$B:$B,0),MATCH(AP$1,城镇人口!$1:$1,0))</f>
        <v>554013.41866599745</v>
      </c>
      <c r="AQ162" s="40">
        <f>INDEX(人口源表!$1:$1048576,MATCH($B162,人口源表!$A:$A,0),MATCH(AQ$1,人口源表!$1:$1,0))-INDEX(城镇人口!$1:$1048576,MATCH($B162,城镇人口!$B:$B,0),MATCH(AQ$1,城镇人口!$1:$1,0))</f>
        <v>545640.7518981772</v>
      </c>
      <c r="AR162" s="40">
        <f>INDEX(人口源表!$1:$1048576,MATCH($B162,人口源表!$A:$A,0),MATCH(AR$1,人口源表!$1:$1,0))-INDEX(城镇人口!$1:$1048576,MATCH($B162,城镇人口!$B:$B,0),MATCH(AR$1,城镇人口!$1:$1,0))</f>
        <v>537427.64275089861</v>
      </c>
      <c r="AS162" s="40">
        <f>INDEX(人口源表!$1:$1048576,MATCH($B162,人口源表!$A:$A,0),MATCH(AS$1,人口源表!$1:$1,0))-INDEX(城镇人口!$1:$1048576,MATCH($B162,城镇人口!$B:$B,0),MATCH(AS$1,城镇人口!$1:$1,0))</f>
        <v>529395.73277734895</v>
      </c>
      <c r="AT162" s="40">
        <f>INDEX(人口源表!$1:$1048576,MATCH($B162,人口源表!$A:$A,0),MATCH(AT$1,人口源表!$1:$1,0))-INDEX(城镇人口!$1:$1048576,MATCH($B162,城镇人口!$B:$B,0),MATCH(AT$1,城镇人口!$1:$1,0))</f>
        <v>521566.49889689707</v>
      </c>
      <c r="AU162" s="40">
        <f>INDEX(人口源表!$1:$1048576,MATCH($B162,人口源表!$A:$A,0),MATCH(AU$1,人口源表!$1:$1,0))-INDEX(城镇人口!$1:$1048576,MATCH($B162,城镇人口!$B:$B,0),MATCH(AU$1,城镇人口!$1:$1,0))</f>
        <v>513960.65667828172</v>
      </c>
      <c r="AV162" s="40">
        <f>INDEX(人口源表!$1:$1048576,MATCH($B162,人口源表!$A:$A,0),MATCH(AV$1,人口源表!$1:$1,0))-INDEX(城镇人口!$1:$1048576,MATCH($B162,城镇人口!$B:$B,0),MATCH(AV$1,城镇人口!$1:$1,0))</f>
        <v>506597.8664753281</v>
      </c>
    </row>
    <row r="163" spans="1:48" x14ac:dyDescent="0.15">
      <c r="A163" s="4" t="s">
        <v>870</v>
      </c>
      <c r="B163" s="4" t="s">
        <v>332</v>
      </c>
      <c r="C163" s="34">
        <f>VLOOKUP(B163,'[1]2016省城人口总结（根）'!B:C,2,FALSE)/100</f>
        <v>0.44334797242940999</v>
      </c>
      <c r="D163" s="40">
        <f>INDEX(人口源表!$1:$1048576,MATCH($B163,人口源表!$A:$A,0),MATCH(D$1,人口源表!$1:$1,0))-INDEX(城镇人口!$1:$1048576,MATCH($B163,城镇人口!$B:$B,0),MATCH(D$1,城镇人口!$1:$1,0))</f>
        <v>5975342.5008561229</v>
      </c>
      <c r="E163" s="40">
        <f>INDEX(人口源表!$1:$1048576,MATCH($B163,人口源表!$A:$A,0),MATCH(E$1,人口源表!$1:$1,0))-INDEX(城镇人口!$1:$1048576,MATCH($B163,城镇人口!$B:$B,0),MATCH(E$1,城镇人口!$1:$1,0))</f>
        <v>5918068.4107598942</v>
      </c>
      <c r="F163" s="40">
        <f>INDEX(人口源表!$1:$1048576,MATCH($B163,人口源表!$A:$A,0),MATCH(F$1,人口源表!$1:$1,0))-INDEX(城镇人口!$1:$1048576,MATCH($B163,城镇人口!$B:$B,0),MATCH(F$1,城镇人口!$1:$1,0))</f>
        <v>5855253.8372013848</v>
      </c>
      <c r="G163" s="40">
        <f>INDEX(人口源表!$1:$1048576,MATCH($B163,人口源表!$A:$A,0),MATCH(G$1,人口源表!$1:$1,0))-INDEX(城镇人口!$1:$1048576,MATCH($B163,城镇人口!$B:$B,0),MATCH(G$1,城镇人口!$1:$1,0))</f>
        <v>5176528.5786051257</v>
      </c>
      <c r="H163" s="40">
        <f>INDEX(人口源表!$1:$1048576,MATCH($B163,人口源表!$A:$A,0),MATCH(H$1,人口源表!$1:$1,0))-INDEX(城镇人口!$1:$1048576,MATCH($B163,城镇人口!$B:$B,0),MATCH(H$1,城镇人口!$1:$1,0))</f>
        <v>5105829.4616004778</v>
      </c>
      <c r="I163" s="40">
        <f>INDEX(人口源表!$1:$1048576,MATCH($B163,人口源表!$A:$A,0),MATCH(I$1,人口源表!$1:$1,0))-INDEX(城镇人口!$1:$1048576,MATCH($B163,城镇人口!$B:$B,0),MATCH(I$1,城镇人口!$1:$1,0))</f>
        <v>5070101.5922414865</v>
      </c>
      <c r="J163" s="40">
        <f>INDEX(人口源表!$1:$1048576,MATCH($B163,人口源表!$A:$A,0),MATCH(J$1,人口源表!$1:$1,0))-INDEX(城镇人口!$1:$1048576,MATCH($B163,城镇人口!$B:$B,0),MATCH(J$1,城镇人口!$1:$1,0))</f>
        <v>5037118.8473036066</v>
      </c>
      <c r="K163" s="40">
        <f>INDEX(人口源表!$1:$1048576,MATCH($B163,人口源表!$A:$A,0),MATCH(K$1,人口源表!$1:$1,0))-INDEX(城镇人口!$1:$1048576,MATCH($B163,城镇人口!$B:$B,0),MATCH(K$1,城镇人口!$1:$1,0))</f>
        <v>5006124.2807636317</v>
      </c>
      <c r="L163" s="40">
        <f>INDEX(人口源表!$1:$1048576,MATCH($B163,人口源表!$A:$A,0),MATCH(L$1,人口源表!$1:$1,0))-INDEX(城镇人口!$1:$1048576,MATCH($B163,城镇人口!$B:$B,0),MATCH(L$1,城镇人口!$1:$1,0))</f>
        <v>4976419.4040844366</v>
      </c>
      <c r="M163" s="40">
        <f>INDEX(人口源表!$1:$1048576,MATCH($B163,人口源表!$A:$A,0),MATCH(M$1,人口源表!$1:$1,0))-INDEX(城镇人口!$1:$1048576,MATCH($B163,城镇人口!$B:$B,0),MATCH(M$1,城镇人口!$1:$1,0))</f>
        <v>4947364.5555458115</v>
      </c>
      <c r="N163" s="40">
        <f>INDEX(人口源表!$1:$1048576,MATCH($B163,人口源表!$A:$A,0),MATCH(N$1,人口源表!$1:$1,0))-INDEX(城镇人口!$1:$1048576,MATCH($B163,城镇人口!$B:$B,0),MATCH(N$1,城镇人口!$1:$1,0))</f>
        <v>4918376.1608829694</v>
      </c>
      <c r="O163" s="40">
        <f>INDEX(人口源表!$1:$1048576,MATCH($B163,人口源表!$A:$A,0),MATCH(O$1,人口源表!$1:$1,0))-INDEX(城镇人口!$1:$1048576,MATCH($B163,城镇人口!$B:$B,0),MATCH(O$1,城镇人口!$1:$1,0))</f>
        <v>4888926.498953254</v>
      </c>
      <c r="P163" s="40">
        <f>INDEX(人口源表!$1:$1048576,MATCH($B163,人口源表!$A:$A,0),MATCH(P$1,人口源表!$1:$1,0))-INDEX(城镇人口!$1:$1048576,MATCH($B163,城镇人口!$B:$B,0),MATCH(P$1,城镇人口!$1:$1,0))</f>
        <v>4858541.905308526</v>
      </c>
      <c r="Q163" s="40">
        <f>INDEX(人口源表!$1:$1048576,MATCH($B163,人口源表!$A:$A,0),MATCH(Q$1,人口源表!$1:$1,0))-INDEX(城镇人口!$1:$1048576,MATCH($B163,城镇人口!$B:$B,0),MATCH(Q$1,城镇人口!$1:$1,0))</f>
        <v>4826802.4059713213</v>
      </c>
      <c r="R163" s="40">
        <f>INDEX(人口源表!$1:$1048576,MATCH($B163,人口源表!$A:$A,0),MATCH(R$1,人口源表!$1:$1,0))-INDEX(城镇人口!$1:$1048576,MATCH($B163,城镇人口!$B:$B,0),MATCH(R$1,城镇人口!$1:$1,0))</f>
        <v>4793338.3877207376</v>
      </c>
      <c r="S163" s="40">
        <f>INDEX(人口源表!$1:$1048576,MATCH($B163,人口源表!$A:$A,0),MATCH(S$1,人口源表!$1:$1,0))-INDEX(城镇人口!$1:$1048576,MATCH($B163,城镇人口!$B:$B,0),MATCH(S$1,城镇人口!$1:$1,0))</f>
        <v>4784301.8208186226</v>
      </c>
      <c r="T163" s="40">
        <f>INDEX(人口源表!$1:$1048576,MATCH($B163,人口源表!$A:$A,0),MATCH(T$1,人口源表!$1:$1,0))-INDEX(城镇人口!$1:$1048576,MATCH($B163,城镇人口!$B:$B,0),MATCH(T$1,城镇人口!$1:$1,0))</f>
        <v>4773526.1881931173</v>
      </c>
      <c r="U163" s="40">
        <f>INDEX(人口源表!$1:$1048576,MATCH($B163,人口源表!$A:$A,0),MATCH(U$1,人口源表!$1:$1,0))-INDEX(城镇人口!$1:$1048576,MATCH($B163,城镇人口!$B:$B,0),MATCH(U$1,城镇人口!$1:$1,0))</f>
        <v>4760768.7045686059</v>
      </c>
      <c r="V163" s="40">
        <f>INDEX(人口源表!$1:$1048576,MATCH($B163,人口源表!$A:$A,0),MATCH(V$1,人口源表!$1:$1,0))-INDEX(城镇人口!$1:$1048576,MATCH($B163,城镇人口!$B:$B,0),MATCH(V$1,城镇人口!$1:$1,0))</f>
        <v>4745824.9409367619</v>
      </c>
      <c r="W163" s="40">
        <f>INDEX(人口源表!$1:$1048576,MATCH($B163,人口源表!$A:$A,0),MATCH(W$1,人口源表!$1:$1,0))-INDEX(城镇人口!$1:$1048576,MATCH($B163,城镇人口!$B:$B,0),MATCH(W$1,城镇人口!$1:$1,0))</f>
        <v>4728530.7567343423</v>
      </c>
      <c r="X163" s="40">
        <f>INDEX(人口源表!$1:$1048576,MATCH($B163,人口源表!$A:$A,0),MATCH(X$1,人口源表!$1:$1,0))-INDEX(城镇人口!$1:$1048576,MATCH($B163,城镇人口!$B:$B,0),MATCH(X$1,城镇人口!$1:$1,0))</f>
        <v>4708759.0604317514</v>
      </c>
      <c r="Y163" s="40">
        <f>INDEX(人口源表!$1:$1048576,MATCH($B163,人口源表!$A:$A,0),MATCH(Y$1,人口源表!$1:$1,0))-INDEX(城镇人口!$1:$1048576,MATCH($B163,城镇人口!$B:$B,0),MATCH(Y$1,城镇人口!$1:$1,0))</f>
        <v>4686418.4665414039</v>
      </c>
      <c r="Z163" s="40">
        <f>INDEX(人口源表!$1:$1048576,MATCH($B163,人口源表!$A:$A,0),MATCH(Z$1,人口源表!$1:$1,0))-INDEX(城镇人口!$1:$1048576,MATCH($B163,城镇人口!$B:$B,0),MATCH(Z$1,城镇人口!$1:$1,0))</f>
        <v>4661454.6838488718</v>
      </c>
      <c r="AA163" s="40">
        <f>INDEX(人口源表!$1:$1048576,MATCH($B163,人口源表!$A:$A,0),MATCH(AA$1,人口源表!$1:$1,0))-INDEX(城镇人口!$1:$1048576,MATCH($B163,城镇人口!$B:$B,0),MATCH(AA$1,城镇人口!$1:$1,0))</f>
        <v>4633848.6441113856</v>
      </c>
      <c r="AB163" s="40">
        <f>INDEX(人口源表!$1:$1048576,MATCH($B163,人口源表!$A:$A,0),MATCH(AB$1,人口源表!$1:$1,0))-INDEX(城镇人口!$1:$1048576,MATCH($B163,城镇人口!$B:$B,0),MATCH(AB$1,城镇人口!$1:$1,0))</f>
        <v>4603614.6489107106</v>
      </c>
      <c r="AC163" s="40">
        <f>INDEX(人口源表!$1:$1048576,MATCH($B163,人口源表!$A:$A,0),MATCH(AC$1,人口源表!$1:$1,0))-INDEX(城镇人口!$1:$1048576,MATCH($B163,城镇人口!$B:$B,0),MATCH(AC$1,城镇人口!$1:$1,0))</f>
        <v>4577732.3639324829</v>
      </c>
      <c r="AD163" s="40">
        <f>INDEX(人口源表!$1:$1048576,MATCH($B163,人口源表!$A:$A,0),MATCH(AD$1,人口源表!$1:$1,0))-INDEX(城镇人口!$1:$1048576,MATCH($B163,城镇人口!$B:$B,0),MATCH(AD$1,城镇人口!$1:$1,0))</f>
        <v>4549388.1976299211</v>
      </c>
      <c r="AE163" s="40">
        <f>INDEX(人口源表!$1:$1048576,MATCH($B163,人口源表!$A:$A,0),MATCH(AE$1,人口源表!$1:$1,0))-INDEX(城镇人口!$1:$1048576,MATCH($B163,城镇人口!$B:$B,0),MATCH(AE$1,城镇人口!$1:$1,0))</f>
        <v>4518682.2880485859</v>
      </c>
      <c r="AF163" s="40">
        <f>INDEX(人口源表!$1:$1048576,MATCH($B163,人口源表!$A:$A,0),MATCH(AF$1,人口源表!$1:$1,0))-INDEX(城镇人口!$1:$1048576,MATCH($B163,城镇人口!$B:$B,0),MATCH(AF$1,城镇人口!$1:$1,0))</f>
        <v>4485745.0860890858</v>
      </c>
      <c r="AG163" s="40">
        <f>INDEX(人口源表!$1:$1048576,MATCH($B163,人口源表!$A:$A,0),MATCH(AG$1,人口源表!$1:$1,0))-INDEX(城镇人口!$1:$1048576,MATCH($B163,城镇人口!$B:$B,0),MATCH(AG$1,城镇人口!$1:$1,0))</f>
        <v>4450736.1582384203</v>
      </c>
      <c r="AH163" s="40">
        <f>INDEX(人口源表!$1:$1048576,MATCH($B163,人口源表!$A:$A,0),MATCH(AH$1,人口源表!$1:$1,0))-INDEX(城镇人口!$1:$1048576,MATCH($B163,城镇人口!$B:$B,0),MATCH(AH$1,城镇人口!$1:$1,0))</f>
        <v>4413845.1770199761</v>
      </c>
      <c r="AI163" s="40">
        <f>INDEX(人口源表!$1:$1048576,MATCH($B163,人口源表!$A:$A,0),MATCH(AI$1,人口源表!$1:$1,0))-INDEX(城镇人口!$1:$1048576,MATCH($B163,城镇人口!$B:$B,0),MATCH(AI$1,城镇人口!$1:$1,0))</f>
        <v>4375289.3752578851</v>
      </c>
      <c r="AJ163" s="40">
        <f>INDEX(人口源表!$1:$1048576,MATCH($B163,人口源表!$A:$A,0),MATCH(AJ$1,人口源表!$1:$1,0))-INDEX(城镇人口!$1:$1048576,MATCH($B163,城镇人口!$B:$B,0),MATCH(AJ$1,城镇人口!$1:$1,0))</f>
        <v>4335313.2047394561</v>
      </c>
      <c r="AK163" s="40">
        <f>INDEX(人口源表!$1:$1048576,MATCH($B163,人口源表!$A:$A,0),MATCH(AK$1,人口源表!$1:$1,0))-INDEX(城镇人口!$1:$1048576,MATCH($B163,城镇人口!$B:$B,0),MATCH(AK$1,城镇人口!$1:$1,0))</f>
        <v>4294187.9733886151</v>
      </c>
      <c r="AL163" s="40">
        <f>INDEX(人口源表!$1:$1048576,MATCH($B163,人口源表!$A:$A,0),MATCH(AL$1,人口源表!$1:$1,0))-INDEX(城镇人口!$1:$1048576,MATCH($B163,城镇人口!$B:$B,0),MATCH(AL$1,城镇人口!$1:$1,0))</f>
        <v>4252211.0325348461</v>
      </c>
      <c r="AM163" s="40">
        <f>INDEX(人口源表!$1:$1048576,MATCH($B163,人口源表!$A:$A,0),MATCH(AM$1,人口源表!$1:$1,0))-INDEX(城镇人口!$1:$1048576,MATCH($B163,城镇人口!$B:$B,0),MATCH(AM$1,城镇人口!$1:$1,0))</f>
        <v>4209703.6770926295</v>
      </c>
      <c r="AN163" s="40">
        <f>INDEX(人口源表!$1:$1048576,MATCH($B163,人口源表!$A:$A,0),MATCH(AN$1,人口源表!$1:$1,0))-INDEX(城镇人口!$1:$1048576,MATCH($B163,城镇人口!$B:$B,0),MATCH(AN$1,城镇人口!$1:$1,0))</f>
        <v>4167012.8902234826</v>
      </c>
      <c r="AO163" s="40">
        <f>INDEX(人口源表!$1:$1048576,MATCH($B163,人口源表!$A:$A,0),MATCH(AO$1,人口源表!$1:$1,0))-INDEX(城镇人口!$1:$1048576,MATCH($B163,城镇人口!$B:$B,0),MATCH(AO$1,城镇人口!$1:$1,0))</f>
        <v>4124507.9408218572</v>
      </c>
      <c r="AP163" s="40">
        <f>INDEX(人口源表!$1:$1048576,MATCH($B163,人口源表!$A:$A,0),MATCH(AP$1,人口源表!$1:$1,0))-INDEX(城镇人口!$1:$1048576,MATCH($B163,城镇人口!$B:$B,0),MATCH(AP$1,城镇人口!$1:$1,0))</f>
        <v>4082580.8253253065</v>
      </c>
      <c r="AQ163" s="40">
        <f>INDEX(人口源表!$1:$1048576,MATCH($B163,人口源表!$A:$A,0),MATCH(AQ$1,人口源表!$1:$1,0))-INDEX(城镇人口!$1:$1048576,MATCH($B163,城镇人口!$B:$B,0),MATCH(AQ$1,城镇人口!$1:$1,0))</f>
        <v>4041644.5745879449</v>
      </c>
      <c r="AR163" s="40">
        <f>INDEX(人口源表!$1:$1048576,MATCH($B163,人口源表!$A:$A,0),MATCH(AR$1,人口源表!$1:$1,0))-INDEX(城镇人口!$1:$1048576,MATCH($B163,城镇人口!$B:$B,0),MATCH(AR$1,城镇人口!$1:$1,0))</f>
        <v>4002134.0683462098</v>
      </c>
      <c r="AS163" s="40">
        <f>INDEX(人口源表!$1:$1048576,MATCH($B163,人口源表!$A:$A,0),MATCH(AS$1,人口源表!$1:$1,0))-INDEX(城镇人口!$1:$1048576,MATCH($B163,城镇人口!$B:$B,0),MATCH(AS$1,城镇人口!$1:$1,0))</f>
        <v>3964503.8971321611</v>
      </c>
      <c r="AT163" s="40">
        <f>INDEX(人口源表!$1:$1048576,MATCH($B163,人口源表!$A:$A,0),MATCH(AT$1,人口源表!$1:$1,0))-INDEX(城镇人口!$1:$1048576,MATCH($B163,城镇人口!$B:$B,0),MATCH(AT$1,城镇人口!$1:$1,0))</f>
        <v>3929226.6648657443</v>
      </c>
      <c r="AU163" s="40">
        <f>INDEX(人口源表!$1:$1048576,MATCH($B163,人口源表!$A:$A,0),MATCH(AU$1,人口源表!$1:$1,0))-INDEX(城镇人口!$1:$1048576,MATCH($B163,城镇人口!$B:$B,0),MATCH(AU$1,城镇人口!$1:$1,0))</f>
        <v>3896793.7593737133</v>
      </c>
      <c r="AV163" s="40">
        <f>INDEX(人口源表!$1:$1048576,MATCH($B163,人口源表!$A:$A,0),MATCH(AV$1,人口源表!$1:$1,0))-INDEX(城镇人口!$1:$1048576,MATCH($B163,城镇人口!$B:$B,0),MATCH(AV$1,城镇人口!$1:$1,0))</f>
        <v>3867714.028776722</v>
      </c>
    </row>
    <row r="164" spans="1:48" x14ac:dyDescent="0.15">
      <c r="A164" s="4" t="s">
        <v>870</v>
      </c>
      <c r="B164" s="4" t="s">
        <v>334</v>
      </c>
      <c r="C164" s="34">
        <f>VLOOKUP(B164,'[1]2016省城人口总结（根）'!B:C,2,FALSE)/100</f>
        <v>0.41363998791490997</v>
      </c>
      <c r="D164" s="40">
        <f>INDEX(人口源表!$1:$1048576,MATCH($B164,人口源表!$A:$A,0),MATCH(D$1,人口源表!$1:$1,0))-INDEX(城镇人口!$1:$1048576,MATCH($B164,城镇人口!$B:$B,0),MATCH(D$1,城镇人口!$1:$1,0))</f>
        <v>4472485.8768490721</v>
      </c>
      <c r="E164" s="40">
        <f>INDEX(人口源表!$1:$1048576,MATCH($B164,人口源表!$A:$A,0),MATCH(E$1,人口源表!$1:$1,0))-INDEX(城镇人口!$1:$1048576,MATCH($B164,城镇人口!$B:$B,0),MATCH(E$1,城镇人口!$1:$1,0))</f>
        <v>4445099.8098850641</v>
      </c>
      <c r="F164" s="40">
        <f>INDEX(人口源表!$1:$1048576,MATCH($B164,人口源表!$A:$A,0),MATCH(F$1,人口源表!$1:$1,0))-INDEX(城镇人口!$1:$1048576,MATCH($B164,城镇人口!$B:$B,0),MATCH(F$1,城镇人口!$1:$1,0))</f>
        <v>4415601.1772428481</v>
      </c>
      <c r="G164" s="40">
        <f>INDEX(人口源表!$1:$1048576,MATCH($B164,人口源表!$A:$A,0),MATCH(G$1,人口源表!$1:$1,0))-INDEX(城镇人口!$1:$1048576,MATCH($B164,城镇人口!$B:$B,0),MATCH(G$1,城镇人口!$1:$1,0))</f>
        <v>4375106.0125006046</v>
      </c>
      <c r="H164" s="40">
        <f>INDEX(人口源表!$1:$1048576,MATCH($B164,人口源表!$A:$A,0),MATCH(H$1,人口源表!$1:$1,0))-INDEX(城镇人口!$1:$1048576,MATCH($B164,城镇人口!$B:$B,0),MATCH(H$1,城镇人口!$1:$1,0))</f>
        <v>4357280.8073116913</v>
      </c>
      <c r="I164" s="40">
        <f>INDEX(人口源表!$1:$1048576,MATCH($B164,人口源表!$A:$A,0),MATCH(I$1,人口源表!$1:$1,0))-INDEX(城镇人口!$1:$1048576,MATCH($B164,城镇人口!$B:$B,0),MATCH(I$1,城镇人口!$1:$1,0))</f>
        <v>4361086.5371743571</v>
      </c>
      <c r="J164" s="40">
        <f>INDEX(人口源表!$1:$1048576,MATCH($B164,人口源表!$A:$A,0),MATCH(J$1,人口源表!$1:$1,0))-INDEX(城镇人口!$1:$1048576,MATCH($B164,城镇人口!$B:$B,0),MATCH(J$1,城镇人口!$1:$1,0))</f>
        <v>4362881.3699139459</v>
      </c>
      <c r="K164" s="40">
        <f>INDEX(人口源表!$1:$1048576,MATCH($B164,人口源表!$A:$A,0),MATCH(K$1,人口源表!$1:$1,0))-INDEX(城镇人口!$1:$1048576,MATCH($B164,城镇人口!$B:$B,0),MATCH(K$1,城镇人口!$1:$1,0))</f>
        <v>4362446.5466484893</v>
      </c>
      <c r="L164" s="40">
        <f>INDEX(人口源表!$1:$1048576,MATCH($B164,人口源表!$A:$A,0),MATCH(L$1,人口源表!$1:$1,0))-INDEX(城镇人口!$1:$1048576,MATCH($B164,城镇人口!$B:$B,0),MATCH(L$1,城镇人口!$1:$1,0))</f>
        <v>4359593.0151446592</v>
      </c>
      <c r="M164" s="40">
        <f>INDEX(人口源表!$1:$1048576,MATCH($B164,人口源表!$A:$A,0),MATCH(M$1,人口源表!$1:$1,0))-INDEX(城镇人口!$1:$1048576,MATCH($B164,城镇人口!$B:$B,0),MATCH(M$1,城镇人口!$1:$1,0))</f>
        <v>4354156.9653811669</v>
      </c>
      <c r="N164" s="40">
        <f>INDEX(人口源表!$1:$1048576,MATCH($B164,人口源表!$A:$A,0),MATCH(N$1,人口源表!$1:$1,0))-INDEX(城镇人口!$1:$1048576,MATCH($B164,城镇人口!$B:$B,0),MATCH(N$1,城镇人口!$1:$1,0))</f>
        <v>4346001.3696986437</v>
      </c>
      <c r="O164" s="40">
        <f>INDEX(人口源表!$1:$1048576,MATCH($B164,人口源表!$A:$A,0),MATCH(O$1,人口源表!$1:$1,0))-INDEX(城镇人口!$1:$1048576,MATCH($B164,城镇人口!$B:$B,0),MATCH(O$1,城镇人口!$1:$1,0))</f>
        <v>4335013.7119271886</v>
      </c>
      <c r="P164" s="40">
        <f>INDEX(人口源表!$1:$1048576,MATCH($B164,人口源表!$A:$A,0),MATCH(P$1,人口源表!$1:$1,0))-INDEX(城镇人口!$1:$1048576,MATCH($B164,城镇人口!$B:$B,0),MATCH(P$1,城镇人口!$1:$1,0))</f>
        <v>4321107.4250369985</v>
      </c>
      <c r="Q164" s="40">
        <f>INDEX(人口源表!$1:$1048576,MATCH($B164,人口源表!$A:$A,0),MATCH(Q$1,人口源表!$1:$1,0))-INDEX(城镇人口!$1:$1048576,MATCH($B164,城镇人口!$B:$B,0),MATCH(Q$1,城镇人口!$1:$1,0))</f>
        <v>4304219.5805487605</v>
      </c>
      <c r="R164" s="40">
        <f>INDEX(人口源表!$1:$1048576,MATCH($B164,人口源表!$A:$A,0),MATCH(R$1,人口源表!$1:$1,0))-INDEX(城镇人口!$1:$1048576,MATCH($B164,城镇人口!$B:$B,0),MATCH(R$1,城镇人口!$1:$1,0))</f>
        <v>4284311.1965860464</v>
      </c>
      <c r="S164" s="40">
        <f>INDEX(人口源表!$1:$1048576,MATCH($B164,人口源表!$A:$A,0),MATCH(S$1,人口源表!$1:$1,0))-INDEX(城镇人口!$1:$1048576,MATCH($B164,城镇人口!$B:$B,0),MATCH(S$1,城镇人口!$1:$1,0))</f>
        <v>4281935.1918493398</v>
      </c>
      <c r="T164" s="40">
        <f>INDEX(人口源表!$1:$1048576,MATCH($B164,人口源表!$A:$A,0),MATCH(T$1,人口源表!$1:$1,0))-INDEX(城镇人口!$1:$1048576,MATCH($B164,城镇人口!$B:$B,0),MATCH(T$1,城镇人口!$1:$1,0))</f>
        <v>4276987.4143465431</v>
      </c>
      <c r="U164" s="40">
        <f>INDEX(人口源表!$1:$1048576,MATCH($B164,人口源表!$A:$A,0),MATCH(U$1,人口源表!$1:$1,0))-INDEX(城镇人口!$1:$1048576,MATCH($B164,城镇人口!$B:$B,0),MATCH(U$1,城镇人口!$1:$1,0))</f>
        <v>4269466.8547405377</v>
      </c>
      <c r="V164" s="40">
        <f>INDEX(人口源表!$1:$1048576,MATCH($B164,人口源表!$A:$A,0),MATCH(V$1,人口源表!$1:$1,0))-INDEX(城镇人口!$1:$1048576,MATCH($B164,城镇人口!$B:$B,0),MATCH(V$1,城镇人口!$1:$1,0))</f>
        <v>4259391.0199322607</v>
      </c>
      <c r="W164" s="40">
        <f>INDEX(人口源表!$1:$1048576,MATCH($B164,人口源表!$A:$A,0),MATCH(W$1,人口源表!$1:$1,0))-INDEX(城镇人口!$1:$1048576,MATCH($B164,城镇人口!$B:$B,0),MATCH(W$1,城镇人口!$1:$1,0))</f>
        <v>4246796.0063713305</v>
      </c>
      <c r="X164" s="40">
        <f>INDEX(人口源表!$1:$1048576,MATCH($B164,人口源表!$A:$A,0),MATCH(X$1,人口源表!$1:$1,0))-INDEX(城镇人口!$1:$1048576,MATCH($B164,城镇人口!$B:$B,0),MATCH(X$1,城镇人口!$1:$1,0))</f>
        <v>4231736.0555479191</v>
      </c>
      <c r="Y164" s="40">
        <f>INDEX(人口源表!$1:$1048576,MATCH($B164,人口源表!$A:$A,0),MATCH(Y$1,人口源表!$1:$1,0))-INDEX(城镇人口!$1:$1048576,MATCH($B164,城镇人口!$B:$B,0),MATCH(Y$1,城镇人口!$1:$1,0))</f>
        <v>4214283.1027774783</v>
      </c>
      <c r="Z164" s="40">
        <f>INDEX(人口源表!$1:$1048576,MATCH($B164,人口源表!$A:$A,0),MATCH(Z$1,人口源表!$1:$1,0))-INDEX(城镇人口!$1:$1048576,MATCH($B164,城镇人口!$B:$B,0),MATCH(Z$1,城镇人口!$1:$1,0))</f>
        <v>4194526.3191998638</v>
      </c>
      <c r="AA164" s="40">
        <f>INDEX(人口源表!$1:$1048576,MATCH($B164,人口源表!$A:$A,0),MATCH(AA$1,人口源表!$1:$1,0))-INDEX(城镇人口!$1:$1048576,MATCH($B164,城镇人口!$B:$B,0),MATCH(AA$1,城镇人口!$1:$1,0))</f>
        <v>4172570.6694181915</v>
      </c>
      <c r="AB164" s="40">
        <f>INDEX(人口源表!$1:$1048576,MATCH($B164,人口源表!$A:$A,0),MATCH(AB$1,人口源表!$1:$1,0))-INDEX(城镇人口!$1:$1048576,MATCH($B164,城镇人口!$B:$B,0),MATCH(AB$1,城镇人口!$1:$1,0))</f>
        <v>4148538.8962081</v>
      </c>
      <c r="AC164" s="40">
        <f>INDEX(人口源表!$1:$1048576,MATCH($B164,人口源表!$A:$A,0),MATCH(AC$1,人口源表!$1:$1,0))-INDEX(城镇人口!$1:$1048576,MATCH($B164,城镇人口!$B:$B,0),MATCH(AC$1,城镇人口!$1:$1,0))</f>
        <v>4127954.4249592014</v>
      </c>
      <c r="AD164" s="40">
        <f>INDEX(人口源表!$1:$1048576,MATCH($B164,人口源表!$A:$A,0),MATCH(AD$1,人口源表!$1:$1,0))-INDEX(城镇人口!$1:$1048576,MATCH($B164,城镇人口!$B:$B,0),MATCH(AD$1,城镇人口!$1:$1,0))</f>
        <v>4105615.9430642128</v>
      </c>
      <c r="AE164" s="40">
        <f>INDEX(人口源表!$1:$1048576,MATCH($B164,人口源表!$A:$A,0),MATCH(AE$1,人口源表!$1:$1,0))-INDEX(城镇人口!$1:$1048576,MATCH($B164,城镇人口!$B:$B,0),MATCH(AE$1,城镇人口!$1:$1,0))</f>
        <v>4081685.5580750564</v>
      </c>
      <c r="AF164" s="40">
        <f>INDEX(人口源表!$1:$1048576,MATCH($B164,人口源表!$A:$A,0),MATCH(AF$1,人口源表!$1:$1,0))-INDEX(城镇人口!$1:$1048576,MATCH($B164,城镇人口!$B:$B,0),MATCH(AF$1,城镇人口!$1:$1,0))</f>
        <v>4056339.4970150022</v>
      </c>
      <c r="AG164" s="40">
        <f>INDEX(人口源表!$1:$1048576,MATCH($B164,人口源表!$A:$A,0),MATCH(AG$1,人口源表!$1:$1,0))-INDEX(城镇人口!$1:$1048576,MATCH($B164,城镇人口!$B:$B,0),MATCH(AG$1,城镇人口!$1:$1,0))</f>
        <v>4029768.7042068113</v>
      </c>
      <c r="AH164" s="40">
        <f>INDEX(人口源表!$1:$1048576,MATCH($B164,人口源表!$A:$A,0),MATCH(AH$1,人口源表!$1:$1,0))-INDEX(城镇人口!$1:$1048576,MATCH($B164,城镇人口!$B:$B,0),MATCH(AH$1,城镇人口!$1:$1,0))</f>
        <v>4002178.9370155893</v>
      </c>
      <c r="AI164" s="40">
        <f>INDEX(人口源表!$1:$1048576,MATCH($B164,人口源表!$A:$A,0),MATCH(AI$1,人口源表!$1:$1,0))-INDEX(城镇人口!$1:$1048576,MATCH($B164,城镇人口!$B:$B,0),MATCH(AI$1,城镇人口!$1:$1,0))</f>
        <v>3973788.9555984689</v>
      </c>
      <c r="AJ164" s="40">
        <f>INDEX(人口源表!$1:$1048576,MATCH($B164,人口源表!$A:$A,0),MATCH(AJ$1,人口源表!$1:$1,0))-INDEX(城镇人口!$1:$1048576,MATCH($B164,城镇人口!$B:$B,0),MATCH(AJ$1,城镇人口!$1:$1,0))</f>
        <v>3944832.5080128703</v>
      </c>
      <c r="AK164" s="40">
        <f>INDEX(人口源表!$1:$1048576,MATCH($B164,人口源表!$A:$A,0),MATCH(AK$1,人口源表!$1:$1,0))-INDEX(城镇人口!$1:$1048576,MATCH($B164,城镇人口!$B:$B,0),MATCH(AK$1,城镇人口!$1:$1,0))</f>
        <v>3915555.0979791125</v>
      </c>
      <c r="AL164" s="40">
        <f>INDEX(人口源表!$1:$1048576,MATCH($B164,人口源表!$A:$A,0),MATCH(AL$1,人口源表!$1:$1,0))-INDEX(城镇人口!$1:$1048576,MATCH($B164,城镇人口!$B:$B,0),MATCH(AL$1,城镇人口!$1:$1,0))</f>
        <v>3886215.0185278598</v>
      </c>
      <c r="AM164" s="40">
        <f>INDEX(人口源表!$1:$1048576,MATCH($B164,人口源表!$A:$A,0),MATCH(AM$1,人口源表!$1:$1,0))-INDEX(城镇人口!$1:$1048576,MATCH($B164,城镇人口!$B:$B,0),MATCH(AM$1,城镇人口!$1:$1,0))</f>
        <v>3857083.4164827736</v>
      </c>
      <c r="AN164" s="40">
        <f>INDEX(人口源表!$1:$1048576,MATCH($B164,人口源表!$A:$A,0),MATCH(AN$1,人口源表!$1:$1,0))-INDEX(城镇人口!$1:$1048576,MATCH($B164,城镇人口!$B:$B,0),MATCH(AN$1,城镇人口!$1:$1,0))</f>
        <v>3828443.4155324586</v>
      </c>
      <c r="AO164" s="40">
        <f>INDEX(人口源表!$1:$1048576,MATCH($B164,人口源表!$A:$A,0),MATCH(AO$1,人口源表!$1:$1,0))-INDEX(城镇人口!$1:$1048576,MATCH($B164,城镇人口!$B:$B,0),MATCH(AO$1,城镇人口!$1:$1,0))</f>
        <v>3800589.2469283286</v>
      </c>
      <c r="AP164" s="40">
        <f>INDEX(人口源表!$1:$1048576,MATCH($B164,人口源表!$A:$A,0),MATCH(AP$1,人口源表!$1:$1,0))-INDEX(城镇人口!$1:$1048576,MATCH($B164,城镇人口!$B:$B,0),MATCH(AP$1,城镇人口!$1:$1,0))</f>
        <v>3773826.3047223361</v>
      </c>
      <c r="AQ164" s="40">
        <f>INDEX(人口源表!$1:$1048576,MATCH($B164,人口源表!$A:$A,0),MATCH(AQ$1,人口源表!$1:$1,0))-INDEX(城镇人口!$1:$1048576,MATCH($B164,城镇人口!$B:$B,0),MATCH(AQ$1,城镇人口!$1:$1,0))</f>
        <v>3748470.7280165209</v>
      </c>
      <c r="AR164" s="40">
        <f>INDEX(人口源表!$1:$1048576,MATCH($B164,人口源表!$A:$A,0),MATCH(AR$1,人口源表!$1:$1,0))-INDEX(城镇人口!$1:$1048576,MATCH($B164,城镇人口!$B:$B,0),MATCH(AR$1,城镇人口!$1:$1,0))</f>
        <v>3724848.5243725413</v>
      </c>
      <c r="AS164" s="40">
        <f>INDEX(人口源表!$1:$1048576,MATCH($B164,人口源表!$A:$A,0),MATCH(AS$1,人口源表!$1:$1,0))-INDEX(城镇人口!$1:$1048576,MATCH($B164,城镇人口!$B:$B,0),MATCH(AS$1,城镇人口!$1:$1,0))</f>
        <v>3703296.0577332247</v>
      </c>
      <c r="AT164" s="40">
        <f>INDEX(人口源表!$1:$1048576,MATCH($B164,人口源表!$A:$A,0),MATCH(AT$1,人口源表!$1:$1,0))-INDEX(城镇人口!$1:$1048576,MATCH($B164,城镇人口!$B:$B,0),MATCH(AT$1,城镇人口!$1:$1,0))</f>
        <v>3684159.1565184481</v>
      </c>
      <c r="AU164" s="40">
        <f>INDEX(人口源表!$1:$1048576,MATCH($B164,人口源表!$A:$A,0),MATCH(AU$1,人口源表!$1:$1,0))-INDEX(城镇人口!$1:$1048576,MATCH($B164,城镇人口!$B:$B,0),MATCH(AU$1,城镇人口!$1:$1,0))</f>
        <v>3667792.2293890584</v>
      </c>
      <c r="AV164" s="40">
        <f>INDEX(人口源表!$1:$1048576,MATCH($B164,人口源表!$A:$A,0),MATCH(AV$1,人口源表!$1:$1,0))-INDEX(城镇人口!$1:$1048576,MATCH($B164,城镇人口!$B:$B,0),MATCH(AV$1,城镇人口!$1:$1,0))</f>
        <v>3654558.2808590122</v>
      </c>
    </row>
    <row r="165" spans="1:48" x14ac:dyDescent="0.15">
      <c r="A165" s="4" t="s">
        <v>870</v>
      </c>
      <c r="B165" s="4" t="s">
        <v>336</v>
      </c>
      <c r="C165" s="34">
        <f>VLOOKUP(B165,'[1]2016省城人口总结（根）'!B:C,2,FALSE)/100</f>
        <v>0.45782309888881995</v>
      </c>
      <c r="D165" s="40">
        <f>INDEX(人口源表!$1:$1048576,MATCH($B165,人口源表!$A:$A,0),MATCH(D$1,人口源表!$1:$1,0))-INDEX(城镇人口!$1:$1048576,MATCH($B165,城镇人口!$B:$B,0),MATCH(D$1,城镇人口!$1:$1,0))</f>
        <v>3399597.116416072</v>
      </c>
      <c r="E165" s="40">
        <f>INDEX(人口源表!$1:$1048576,MATCH($B165,人口源表!$A:$A,0),MATCH(E$1,人口源表!$1:$1,0))-INDEX(城镇人口!$1:$1048576,MATCH($B165,城镇人口!$B:$B,0),MATCH(E$1,城镇人口!$1:$1,0))</f>
        <v>3361633.3225874994</v>
      </c>
      <c r="F165" s="40">
        <f>INDEX(人口源表!$1:$1048576,MATCH($B165,人口源表!$A:$A,0),MATCH(F$1,人口源表!$1:$1,0))-INDEX(城镇人口!$1:$1048576,MATCH($B165,城镇人口!$B:$B,0),MATCH(F$1,城镇人口!$1:$1,0))</f>
        <v>3321836.3298021411</v>
      </c>
      <c r="G165" s="40">
        <f>INDEX(人口源表!$1:$1048576,MATCH($B165,人口源表!$A:$A,0),MATCH(G$1,人口源表!$1:$1,0))-INDEX(城镇人口!$1:$1048576,MATCH($B165,城镇人口!$B:$B,0),MATCH(G$1,城镇人口!$1:$1,0))</f>
        <v>3221988.5733794961</v>
      </c>
      <c r="H165" s="40">
        <f>INDEX(人口源表!$1:$1048576,MATCH($B165,人口源表!$A:$A,0),MATCH(H$1,人口源表!$1:$1,0))-INDEX(城镇人口!$1:$1048576,MATCH($B165,城镇人口!$B:$B,0),MATCH(H$1,城镇人口!$1:$1,0))</f>
        <v>3180656.7353878124</v>
      </c>
      <c r="I165" s="40">
        <f>INDEX(人口源表!$1:$1048576,MATCH($B165,人口源表!$A:$A,0),MATCH(I$1,人口源表!$1:$1,0))-INDEX(城镇人口!$1:$1048576,MATCH($B165,城镇人口!$B:$B,0),MATCH(I$1,城镇人口!$1:$1,0))</f>
        <v>3162000.2753691715</v>
      </c>
      <c r="J165" s="40">
        <f>INDEX(人口源表!$1:$1048576,MATCH($B165,人口源表!$A:$A,0),MATCH(J$1,人口源表!$1:$1,0))-INDEX(城镇人口!$1:$1048576,MATCH($B165,城镇人口!$B:$B,0),MATCH(J$1,城镇人口!$1:$1,0))</f>
        <v>3144671.8664630014</v>
      </c>
      <c r="K165" s="40">
        <f>INDEX(人口源表!$1:$1048576,MATCH($B165,人口源表!$A:$A,0),MATCH(K$1,人口源表!$1:$1,0))-INDEX(城镇人口!$1:$1048576,MATCH($B165,城镇人口!$B:$B,0),MATCH(K$1,城镇人口!$1:$1,0))</f>
        <v>3128149.8591887588</v>
      </c>
      <c r="L165" s="40">
        <f>INDEX(人口源表!$1:$1048576,MATCH($B165,人口源表!$A:$A,0),MATCH(L$1,人口源表!$1:$1,0))-INDEX(城镇人口!$1:$1048576,MATCH($B165,城镇人口!$B:$B,0),MATCH(L$1,城镇人口!$1:$1,0))</f>
        <v>3111959.0501229321</v>
      </c>
      <c r="M165" s="40">
        <f>INDEX(人口源表!$1:$1048576,MATCH($B165,人口源表!$A:$A,0),MATCH(M$1,人口源表!$1:$1,0))-INDEX(城镇人口!$1:$1048576,MATCH($B165,城镇人口!$B:$B,0),MATCH(M$1,城镇人口!$1:$1,0))</f>
        <v>3095669.1414095019</v>
      </c>
      <c r="N165" s="40">
        <f>INDEX(人口源表!$1:$1048576,MATCH($B165,人口源表!$A:$A,0),MATCH(N$1,人口源表!$1:$1,0))-INDEX(城镇人口!$1:$1048576,MATCH($B165,城镇人口!$B:$B,0),MATCH(N$1,城镇人口!$1:$1,0))</f>
        <v>3078893.1951168501</v>
      </c>
      <c r="O165" s="40">
        <f>INDEX(人口源表!$1:$1048576,MATCH($B165,人口源表!$A:$A,0),MATCH(O$1,人口源表!$1:$1,0))-INDEX(城镇人口!$1:$1048576,MATCH($B165,城镇人口!$B:$B,0),MATCH(O$1,城镇人口!$1:$1,0))</f>
        <v>3061286.557517576</v>
      </c>
      <c r="P165" s="40">
        <f>INDEX(人口源表!$1:$1048576,MATCH($B165,人口源表!$A:$A,0),MATCH(P$1,人口源表!$1:$1,0))-INDEX(城镇人口!$1:$1048576,MATCH($B165,城镇人口!$B:$B,0),MATCH(P$1,城镇人口!$1:$1,0))</f>
        <v>3042546.686369047</v>
      </c>
      <c r="Q165" s="40">
        <f>INDEX(人口源表!$1:$1048576,MATCH($B165,人口源表!$A:$A,0),MATCH(Q$1,人口源表!$1:$1,0))-INDEX(城镇人口!$1:$1048576,MATCH($B165,城镇人口!$B:$B,0),MATCH(Q$1,城镇人口!$1:$1,0))</f>
        <v>3022409.6270492868</v>
      </c>
      <c r="R165" s="40">
        <f>INDEX(人口源表!$1:$1048576,MATCH($B165,人口源表!$A:$A,0),MATCH(R$1,人口源表!$1:$1,0))-INDEX(城镇人口!$1:$1048576,MATCH($B165,城镇人口!$B:$B,0),MATCH(R$1,城镇人口!$1:$1,0))</f>
        <v>3000652.5764211603</v>
      </c>
      <c r="S165" s="40">
        <f>INDEX(人口源表!$1:$1048576,MATCH($B165,人口源表!$A:$A,0),MATCH(S$1,人口源表!$1:$1,0))-INDEX(城镇人口!$1:$1048576,MATCH($B165,城镇人口!$B:$B,0),MATCH(S$1,城镇人口!$1:$1,0))</f>
        <v>2994844.5473136371</v>
      </c>
      <c r="T165" s="40">
        <f>INDEX(人口源表!$1:$1048576,MATCH($B165,人口源表!$A:$A,0),MATCH(T$1,人口源表!$1:$1,0))-INDEX(城镇人口!$1:$1048576,MATCH($B165,城镇人口!$B:$B,0),MATCH(T$1,城镇人口!$1:$1,0))</f>
        <v>2987473.1081781429</v>
      </c>
      <c r="U165" s="40">
        <f>INDEX(人口源表!$1:$1048576,MATCH($B165,人口源表!$A:$A,0),MATCH(U$1,人口源表!$1:$1,0))-INDEX(城镇人口!$1:$1048576,MATCH($B165,城镇人口!$B:$B,0),MATCH(U$1,城镇人口!$1:$1,0))</f>
        <v>2978402.1647388996</v>
      </c>
      <c r="V165" s="40">
        <f>INDEX(人口源表!$1:$1048576,MATCH($B165,人口源表!$A:$A,0),MATCH(V$1,人口源表!$1:$1,0))-INDEX(城镇人口!$1:$1048576,MATCH($B165,城镇人口!$B:$B,0),MATCH(V$1,城镇人口!$1:$1,0))</f>
        <v>2967526.1570565985</v>
      </c>
      <c r="W165" s="40">
        <f>INDEX(人口源表!$1:$1048576,MATCH($B165,人口源表!$A:$A,0),MATCH(W$1,人口源表!$1:$1,0))-INDEX(城镇人口!$1:$1048576,MATCH($B165,城镇人口!$B:$B,0),MATCH(W$1,城镇人口!$1:$1,0))</f>
        <v>2954768.8504042798</v>
      </c>
      <c r="X165" s="40">
        <f>INDEX(人口源表!$1:$1048576,MATCH($B165,人口源表!$A:$A,0),MATCH(X$1,人口源表!$1:$1,0))-INDEX(城镇人口!$1:$1048576,MATCH($B165,城镇人口!$B:$B,0),MATCH(X$1,城镇人口!$1:$1,0))</f>
        <v>2940081.6885285801</v>
      </c>
      <c r="Y165" s="40">
        <f>INDEX(人口源表!$1:$1048576,MATCH($B165,人口源表!$A:$A,0),MATCH(Y$1,人口源表!$1:$1,0))-INDEX(城镇人口!$1:$1048576,MATCH($B165,城镇人口!$B:$B,0),MATCH(Y$1,城镇人口!$1:$1,0))</f>
        <v>2923444.3674878334</v>
      </c>
      <c r="Z165" s="40">
        <f>INDEX(人口源表!$1:$1048576,MATCH($B165,人口源表!$A:$A,0),MATCH(Z$1,人口源表!$1:$1,0))-INDEX(城镇人口!$1:$1048576,MATCH($B165,城镇人口!$B:$B,0),MATCH(Z$1,城镇人口!$1:$1,0))</f>
        <v>2904862.7259856183</v>
      </c>
      <c r="AA165" s="40">
        <f>INDEX(人口源表!$1:$1048576,MATCH($B165,人口源表!$A:$A,0),MATCH(AA$1,人口源表!$1:$1,0))-INDEX(城镇人口!$1:$1048576,MATCH($B165,城镇人口!$B:$B,0),MATCH(AA$1,城镇人口!$1:$1,0))</f>
        <v>2884368.8449426778</v>
      </c>
      <c r="AB165" s="40">
        <f>INDEX(人口源表!$1:$1048576,MATCH($B165,人口源表!$A:$A,0),MATCH(AB$1,人口源表!$1:$1,0))-INDEX(城镇人口!$1:$1048576,MATCH($B165,城镇人口!$B:$B,0),MATCH(AB$1,城镇人口!$1:$1,0))</f>
        <v>2862020.2388643608</v>
      </c>
      <c r="AC165" s="40">
        <f>INDEX(人口源表!$1:$1048576,MATCH($B165,人口源表!$A:$A,0),MATCH(AC$1,人口源表!$1:$1,0))-INDEX(城镇人口!$1:$1048576,MATCH($B165,城镇人口!$B:$B,0),MATCH(AC$1,城镇人口!$1:$1,0))</f>
        <v>2842531.2362751835</v>
      </c>
      <c r="AD165" s="40">
        <f>INDEX(人口源表!$1:$1048576,MATCH($B165,人口源表!$A:$A,0),MATCH(AD$1,人口源表!$1:$1,0))-INDEX(城镇人口!$1:$1048576,MATCH($B165,城镇人口!$B:$B,0),MATCH(AD$1,城镇人口!$1:$1,0))</f>
        <v>2821392.2420048798</v>
      </c>
      <c r="AE165" s="40">
        <f>INDEX(人口源表!$1:$1048576,MATCH($B165,人口源表!$A:$A,0),MATCH(AE$1,人口源表!$1:$1,0))-INDEX(城镇人口!$1:$1048576,MATCH($B165,城镇人口!$B:$B,0),MATCH(AE$1,城镇人口!$1:$1,0))</f>
        <v>2798723.5482236538</v>
      </c>
      <c r="AF165" s="40">
        <f>INDEX(人口源表!$1:$1048576,MATCH($B165,人口源表!$A:$A,0),MATCH(AF$1,人口源表!$1:$1,0))-INDEX(城镇人口!$1:$1048576,MATCH($B165,城镇人口!$B:$B,0),MATCH(AF$1,城镇人口!$1:$1,0))</f>
        <v>2774669.0546853631</v>
      </c>
      <c r="AG165" s="40">
        <f>INDEX(人口源表!$1:$1048576,MATCH($B165,人口源表!$A:$A,0),MATCH(AG$1,人口源表!$1:$1,0))-INDEX(城镇人口!$1:$1048576,MATCH($B165,城镇人口!$B:$B,0),MATCH(AG$1,城镇人口!$1:$1,0))</f>
        <v>2749392.2345653083</v>
      </c>
      <c r="AH165" s="40">
        <f>INDEX(人口源表!$1:$1048576,MATCH($B165,人口源表!$A:$A,0),MATCH(AH$1,人口源表!$1:$1,0))-INDEX(城镇人口!$1:$1048576,MATCH($B165,城镇人口!$B:$B,0),MATCH(AH$1,城镇人口!$1:$1,0))</f>
        <v>2723080.1457776539</v>
      </c>
      <c r="AI165" s="40">
        <f>INDEX(人口源表!$1:$1048576,MATCH($B165,人口源表!$A:$A,0),MATCH(AI$1,人口源表!$1:$1,0))-INDEX(城镇人口!$1:$1048576,MATCH($B165,城镇人口!$B:$B,0),MATCH(AI$1,城镇人口!$1:$1,0))</f>
        <v>2695938.5522407982</v>
      </c>
      <c r="AJ165" s="40">
        <f>INDEX(人口源表!$1:$1048576,MATCH($B165,人口源表!$A:$A,0),MATCH(AJ$1,人口源表!$1:$1,0))-INDEX(城镇人口!$1:$1048576,MATCH($B165,城镇人口!$B:$B,0),MATCH(AJ$1,城镇人口!$1:$1,0))</f>
        <v>2668194.6199101331</v>
      </c>
      <c r="AK165" s="40">
        <f>INDEX(人口源表!$1:$1048576,MATCH($B165,人口源表!$A:$A,0),MATCH(AK$1,人口源表!$1:$1,0))-INDEX(城镇人口!$1:$1048576,MATCH($B165,城镇人口!$B:$B,0),MATCH(AK$1,城镇人口!$1:$1,0))</f>
        <v>2640093.7358498736</v>
      </c>
      <c r="AL165" s="40">
        <f>INDEX(人口源表!$1:$1048576,MATCH($B165,人口源表!$A:$A,0),MATCH(AL$1,人口源表!$1:$1,0))-INDEX(城镇人口!$1:$1048576,MATCH($B165,城镇人口!$B:$B,0),MATCH(AL$1,城镇人口!$1:$1,0))</f>
        <v>2611900.4942549067</v>
      </c>
      <c r="AM165" s="40">
        <f>INDEX(人口源表!$1:$1048576,MATCH($B165,人口源表!$A:$A,0),MATCH(AM$1,人口源表!$1:$1,0))-INDEX(城镇人口!$1:$1048576,MATCH($B165,城镇人口!$B:$B,0),MATCH(AM$1,城镇人口!$1:$1,0))</f>
        <v>2583897.1781791216</v>
      </c>
      <c r="AN165" s="40">
        <f>INDEX(人口源表!$1:$1048576,MATCH($B165,人口源表!$A:$A,0),MATCH(AN$1,人口源表!$1:$1,0))-INDEX(城镇人口!$1:$1048576,MATCH($B165,城镇人口!$B:$B,0),MATCH(AN$1,城镇人口!$1:$1,0))</f>
        <v>2556383.0703755682</v>
      </c>
      <c r="AO165" s="40">
        <f>INDEX(人口源表!$1:$1048576,MATCH($B165,人口源表!$A:$A,0),MATCH(AO$1,人口源表!$1:$1,0))-INDEX(城镇人口!$1:$1048576,MATCH($B165,城镇人口!$B:$B,0),MATCH(AO$1,城镇人口!$1:$1,0))</f>
        <v>2529674.5621308126</v>
      </c>
      <c r="AP165" s="40">
        <f>INDEX(人口源表!$1:$1048576,MATCH($B165,人口源表!$A:$A,0),MATCH(AP$1,人口源表!$1:$1,0))-INDEX(城镇人口!$1:$1048576,MATCH($B165,城镇人口!$B:$B,0),MATCH(AP$1,城镇人口!$1:$1,0))</f>
        <v>2504102.4236025955</v>
      </c>
      <c r="AQ165" s="40">
        <f>INDEX(人口源表!$1:$1048576,MATCH($B165,人口源表!$A:$A,0),MATCH(AQ$1,人口源表!$1:$1,0))-INDEX(城镇人口!$1:$1048576,MATCH($B165,城镇人口!$B:$B,0),MATCH(AQ$1,城镇人口!$1:$1,0))</f>
        <v>2480014.7099595652</v>
      </c>
      <c r="AR165" s="40">
        <f>INDEX(人口源表!$1:$1048576,MATCH($B165,人口源表!$A:$A,0),MATCH(AR$1,人口源表!$1:$1,0))-INDEX(城镇人口!$1:$1048576,MATCH($B165,城镇人口!$B:$B,0),MATCH(AR$1,城镇人口!$1:$1,0))</f>
        <v>2457771.2212634878</v>
      </c>
      <c r="AS165" s="40">
        <f>INDEX(人口源表!$1:$1048576,MATCH($B165,人口源表!$A:$A,0),MATCH(AS$1,人口源表!$1:$1,0))-INDEX(城镇人口!$1:$1048576,MATCH($B165,城镇人口!$B:$B,0),MATCH(AS$1,城镇人口!$1:$1,0))</f>
        <v>2437747.9611448962</v>
      </c>
      <c r="AT165" s="40">
        <f>INDEX(人口源表!$1:$1048576,MATCH($B165,人口源表!$A:$A,0),MATCH(AT$1,人口源表!$1:$1,0))-INDEX(城镇人口!$1:$1048576,MATCH($B165,城镇人口!$B:$B,0),MATCH(AT$1,城镇人口!$1:$1,0))</f>
        <v>2420331.6236977326</v>
      </c>
      <c r="AU165" s="40">
        <f>INDEX(人口源表!$1:$1048576,MATCH($B165,人口源表!$A:$A,0),MATCH(AU$1,人口源表!$1:$1,0))-INDEX(城镇人口!$1:$1048576,MATCH($B165,城镇人口!$B:$B,0),MATCH(AU$1,城镇人口!$1:$1,0))</f>
        <v>2405922.4089969904</v>
      </c>
      <c r="AV165" s="40">
        <f>INDEX(人口源表!$1:$1048576,MATCH($B165,人口源表!$A:$A,0),MATCH(AV$1,人口源表!$1:$1,0))-INDEX(城镇人口!$1:$1048576,MATCH($B165,城镇人口!$B:$B,0),MATCH(AV$1,城镇人口!$1:$1,0))</f>
        <v>2394931.290846522</v>
      </c>
    </row>
    <row r="166" spans="1:48" x14ac:dyDescent="0.15">
      <c r="A166" s="4" t="s">
        <v>870</v>
      </c>
      <c r="B166" s="4" t="s">
        <v>338</v>
      </c>
      <c r="C166" s="34">
        <f>VLOOKUP(B166,'[1]2016省城人口总结（根）'!B:C,2,FALSE)/100</f>
        <v>0.40869283730316197</v>
      </c>
      <c r="D166" s="40">
        <f>INDEX(人口源表!$1:$1048576,MATCH($B166,人口源表!$A:$A,0),MATCH(D$1,人口源表!$1:$1,0))-INDEX(城镇人口!$1:$1048576,MATCH($B166,城镇人口!$B:$B,0),MATCH(D$1,城镇人口!$1:$1,0))</f>
        <v>5460483.0476623699</v>
      </c>
      <c r="E166" s="40">
        <f>INDEX(人口源表!$1:$1048576,MATCH($B166,人口源表!$A:$A,0),MATCH(E$1,人口源表!$1:$1,0))-INDEX(城镇人口!$1:$1048576,MATCH($B166,城镇人口!$B:$B,0),MATCH(E$1,城镇人口!$1:$1,0))</f>
        <v>5424801.8459387319</v>
      </c>
      <c r="F166" s="40">
        <f>INDEX(人口源表!$1:$1048576,MATCH($B166,人口源表!$A:$A,0),MATCH(F$1,人口源表!$1:$1,0))-INDEX(城镇人口!$1:$1048576,MATCH($B166,城镇人口!$B:$B,0),MATCH(F$1,城镇人口!$1:$1,0))</f>
        <v>5387052.0601125788</v>
      </c>
      <c r="G166" s="40">
        <f>INDEX(人口源表!$1:$1048576,MATCH($B166,人口源表!$A:$A,0),MATCH(G$1,人口源表!$1:$1,0))-INDEX(城镇人口!$1:$1048576,MATCH($B166,城镇人口!$B:$B,0),MATCH(G$1,城镇人口!$1:$1,0))</f>
        <v>5106502.4369072299</v>
      </c>
      <c r="H166" s="40">
        <f>INDEX(人口源表!$1:$1048576,MATCH($B166,人口源表!$A:$A,0),MATCH(H$1,人口源表!$1:$1,0))-INDEX(城镇人口!$1:$1048576,MATCH($B166,城镇人口!$B:$B,0),MATCH(H$1,城镇人口!$1:$1,0))</f>
        <v>5079133.612804478</v>
      </c>
      <c r="I166" s="40">
        <f>INDEX(人口源表!$1:$1048576,MATCH($B166,人口源表!$A:$A,0),MATCH(I$1,人口源表!$1:$1,0))-INDEX(城镇人口!$1:$1048576,MATCH($B166,城镇人口!$B:$B,0),MATCH(I$1,城镇人口!$1:$1,0))</f>
        <v>5078959.4882450029</v>
      </c>
      <c r="J166" s="40">
        <f>INDEX(人口源表!$1:$1048576,MATCH($B166,人口源表!$A:$A,0),MATCH(J$1,人口源表!$1:$1,0))-INDEX(城镇人口!$1:$1048576,MATCH($B166,城镇人口!$B:$B,0),MATCH(J$1,城镇人口!$1:$1,0))</f>
        <v>5078632.535038488</v>
      </c>
      <c r="K166" s="40">
        <f>INDEX(人口源表!$1:$1048576,MATCH($B166,人口源表!$A:$A,0),MATCH(K$1,人口源表!$1:$1,0))-INDEX(城镇人口!$1:$1048576,MATCH($B166,城镇人口!$B:$B,0),MATCH(K$1,城镇人口!$1:$1,0))</f>
        <v>5077593.8390775658</v>
      </c>
      <c r="L166" s="40">
        <f>INDEX(人口源表!$1:$1048576,MATCH($B166,人口源表!$A:$A,0),MATCH(L$1,人口源表!$1:$1,0))-INDEX(城镇人口!$1:$1048576,MATCH($B166,城镇人口!$B:$B,0),MATCH(L$1,城镇人口!$1:$1,0))</f>
        <v>5075338.1752785435</v>
      </c>
      <c r="M166" s="40">
        <f>INDEX(人口源表!$1:$1048576,MATCH($B166,人口源表!$A:$A,0),MATCH(M$1,人口源表!$1:$1,0))-INDEX(城镇人口!$1:$1048576,MATCH($B166,城镇人口!$B:$B,0),MATCH(M$1,城镇人口!$1:$1,0))</f>
        <v>5071409.6391151454</v>
      </c>
      <c r="N166" s="40">
        <f>INDEX(人口源表!$1:$1048576,MATCH($B166,人口源表!$A:$A,0),MATCH(N$1,人口源表!$1:$1,0))-INDEX(城镇人口!$1:$1048576,MATCH($B166,城镇人口!$B:$B,0),MATCH(N$1,城镇人口!$1:$1,0))</f>
        <v>5065404.9079790488</v>
      </c>
      <c r="O166" s="40">
        <f>INDEX(人口源表!$1:$1048576,MATCH($B166,人口源表!$A:$A,0),MATCH(O$1,人口源表!$1:$1,0))-INDEX(城镇人口!$1:$1048576,MATCH($B166,城镇人口!$B:$B,0),MATCH(O$1,城镇人口!$1:$1,0))</f>
        <v>5056968.8076829873</v>
      </c>
      <c r="P166" s="40">
        <f>INDEX(人口源表!$1:$1048576,MATCH($B166,人口源表!$A:$A,0),MATCH(P$1,人口源表!$1:$1,0))-INDEX(城镇人口!$1:$1048576,MATCH($B166,城镇人口!$B:$B,0),MATCH(P$1,城镇人口!$1:$1,0))</f>
        <v>5045794.2189773228</v>
      </c>
      <c r="Q166" s="40">
        <f>INDEX(人口源表!$1:$1048576,MATCH($B166,人口源表!$A:$A,0),MATCH(Q$1,人口源表!$1:$1,0))-INDEX(城镇人口!$1:$1048576,MATCH($B166,城镇人口!$B:$B,0),MATCH(Q$1,城镇人口!$1:$1,0))</f>
        <v>5031619.8020433495</v>
      </c>
      <c r="R166" s="40">
        <f>INDEX(人口源表!$1:$1048576,MATCH($B166,人口源表!$A:$A,0),MATCH(R$1,人口源表!$1:$1,0))-INDEX(城镇人口!$1:$1048576,MATCH($B166,城镇人口!$B:$B,0),MATCH(R$1,城镇人口!$1:$1,0))</f>
        <v>5014232.391400707</v>
      </c>
      <c r="S166" s="40">
        <f>INDEX(人口源表!$1:$1048576,MATCH($B166,人口源表!$A:$A,0),MATCH(S$1,人口源表!$1:$1,0))-INDEX(城镇人口!$1:$1048576,MATCH($B166,城镇人口!$B:$B,0),MATCH(S$1,城镇人口!$1:$1,0))</f>
        <v>5017001.8693815153</v>
      </c>
      <c r="T166" s="40">
        <f>INDEX(人口源表!$1:$1048576,MATCH($B166,人口源表!$A:$A,0),MATCH(T$1,人口源表!$1:$1,0))-INDEX(城镇人口!$1:$1048576,MATCH($B166,城镇人口!$B:$B,0),MATCH(T$1,城镇人口!$1:$1,0))</f>
        <v>5016836.034690096</v>
      </c>
      <c r="U166" s="40">
        <f>INDEX(人口源表!$1:$1048576,MATCH($B166,人口源表!$A:$A,0),MATCH(U$1,人口源表!$1:$1,0))-INDEX(城镇人口!$1:$1048576,MATCH($B166,城镇人口!$B:$B,0),MATCH(U$1,城镇人口!$1:$1,0))</f>
        <v>5013617.7839672361</v>
      </c>
      <c r="V166" s="40">
        <f>INDEX(人口源表!$1:$1048576,MATCH($B166,人口源表!$A:$A,0),MATCH(V$1,人口源表!$1:$1,0))-INDEX(城镇人口!$1:$1048576,MATCH($B166,城镇人口!$B:$B,0),MATCH(V$1,城镇人口!$1:$1,0))</f>
        <v>5007267.7745898031</v>
      </c>
      <c r="W166" s="40">
        <f>INDEX(人口源表!$1:$1048576,MATCH($B166,人口源表!$A:$A,0),MATCH(W$1,人口源表!$1:$1,0))-INDEX(城镇人口!$1:$1048576,MATCH($B166,城镇人口!$B:$B,0),MATCH(W$1,城镇人口!$1:$1,0))</f>
        <v>4997742.6167765222</v>
      </c>
      <c r="X166" s="40">
        <f>INDEX(人口源表!$1:$1048576,MATCH($B166,人口源表!$A:$A,0),MATCH(X$1,人口源表!$1:$1,0))-INDEX(城镇人口!$1:$1048576,MATCH($B166,城镇人口!$B:$B,0),MATCH(X$1,城镇人口!$1:$1,0))</f>
        <v>4985033.5855902554</v>
      </c>
      <c r="Y166" s="40">
        <f>INDEX(人口源表!$1:$1048576,MATCH($B166,人口源表!$A:$A,0),MATCH(Y$1,人口源表!$1:$1,0))-INDEX(城镇人口!$1:$1048576,MATCH($B166,城镇人口!$B:$B,0),MATCH(Y$1,城镇人口!$1:$1,0))</f>
        <v>4969166.8355482975</v>
      </c>
      <c r="Z166" s="40">
        <f>INDEX(人口源表!$1:$1048576,MATCH($B166,人口源表!$A:$A,0),MATCH(Z$1,人口源表!$1:$1,0))-INDEX(城镇人口!$1:$1048576,MATCH($B166,城镇人口!$B:$B,0),MATCH(Z$1,城镇人口!$1:$1,0))</f>
        <v>4950201.5838206001</v>
      </c>
      <c r="AA166" s="40">
        <f>INDEX(人口源表!$1:$1048576,MATCH($B166,人口源表!$A:$A,0),MATCH(AA$1,人口源表!$1:$1,0))-INDEX(城镇人口!$1:$1048576,MATCH($B166,城镇人口!$B:$B,0),MATCH(AA$1,城镇人口!$1:$1,0))</f>
        <v>4928229.3008924834</v>
      </c>
      <c r="AB166" s="40">
        <f>INDEX(人口源表!$1:$1048576,MATCH($B166,人口源表!$A:$A,0),MATCH(AB$1,人口源表!$1:$1,0))-INDEX(城镇人口!$1:$1048576,MATCH($B166,城镇人口!$B:$B,0),MATCH(AB$1,城镇人口!$1:$1,0))</f>
        <v>4903374.858387867</v>
      </c>
      <c r="AC166" s="40">
        <f>INDEX(人口源表!$1:$1048576,MATCH($B166,人口源表!$A:$A,0),MATCH(AC$1,人口源表!$1:$1,0))-INDEX(城镇人口!$1:$1048576,MATCH($B166,城镇人口!$B:$B,0),MATCH(AC$1,城镇人口!$1:$1,0))</f>
        <v>4882007.5958387014</v>
      </c>
      <c r="AD166" s="40">
        <f>INDEX(人口源表!$1:$1048576,MATCH($B166,人口源表!$A:$A,0),MATCH(AD$1,人口源表!$1:$1,0))-INDEX(城镇人口!$1:$1048576,MATCH($B166,城镇人口!$B:$B,0),MATCH(AD$1,城镇人口!$1:$1,0))</f>
        <v>4858140.1088323202</v>
      </c>
      <c r="AE166" s="40">
        <f>INDEX(人口源表!$1:$1048576,MATCH($B166,人口源表!$A:$A,0),MATCH(AE$1,人口源表!$1:$1,0))-INDEX(城镇人口!$1:$1048576,MATCH($B166,城镇人口!$B:$B,0),MATCH(AE$1,城镇人口!$1:$1,0))</f>
        <v>4831978.8008324271</v>
      </c>
      <c r="AF166" s="40">
        <f>INDEX(人口源表!$1:$1048576,MATCH($B166,人口源表!$A:$A,0),MATCH(AF$1,人口源表!$1:$1,0))-INDEX(城镇人口!$1:$1048576,MATCH($B166,城镇人口!$B:$B,0),MATCH(AF$1,城镇人口!$1:$1,0))</f>
        <v>4803757.9992438043</v>
      </c>
      <c r="AG166" s="40">
        <f>INDEX(人口源表!$1:$1048576,MATCH($B166,人口源表!$A:$A,0),MATCH(AG$1,人口源表!$1:$1,0))-INDEX(城镇人口!$1:$1048576,MATCH($B166,城镇人口!$B:$B,0),MATCH(AG$1,城镇人口!$1:$1,0))</f>
        <v>4773742.2142569199</v>
      </c>
      <c r="AH166" s="40">
        <f>INDEX(人口源表!$1:$1048576,MATCH($B166,人口源表!$A:$A,0),MATCH(AH$1,人口源表!$1:$1,0))-INDEX(城镇人口!$1:$1048576,MATCH($B166,城镇人口!$B:$B,0),MATCH(AH$1,城镇人口!$1:$1,0))</f>
        <v>4742223.5129256509</v>
      </c>
      <c r="AI166" s="40">
        <f>INDEX(人口源表!$1:$1048576,MATCH($B166,人口源表!$A:$A,0),MATCH(AI$1,人口源表!$1:$1,0))-INDEX(城镇人口!$1:$1048576,MATCH($B166,城镇人口!$B:$B,0),MATCH(AI$1,城镇人口!$1:$1,0))</f>
        <v>4709520.8475346826</v>
      </c>
      <c r="AJ166" s="40">
        <f>INDEX(人口源表!$1:$1048576,MATCH($B166,人口源表!$A:$A,0),MATCH(AJ$1,人口源表!$1:$1,0))-INDEX(城镇人口!$1:$1048576,MATCH($B166,城镇人口!$B:$B,0),MATCH(AJ$1,城镇人口!$1:$1,0))</f>
        <v>4675979.853322519</v>
      </c>
      <c r="AK166" s="40">
        <f>INDEX(人口源表!$1:$1048576,MATCH($B166,人口源表!$A:$A,0),MATCH(AK$1,人口源表!$1:$1,0))-INDEX(城镇人口!$1:$1048576,MATCH($B166,城镇人口!$B:$B,0),MATCH(AK$1,城镇人口!$1:$1,0))</f>
        <v>4641973.1016875617</v>
      </c>
      <c r="AL166" s="40">
        <f>INDEX(人口源表!$1:$1048576,MATCH($B166,人口源表!$A:$A,0),MATCH(AL$1,人口源表!$1:$1,0))-INDEX(城镇人口!$1:$1048576,MATCH($B166,城镇人口!$B:$B,0),MATCH(AL$1,城镇人口!$1:$1,0))</f>
        <v>4607897.011847076</v>
      </c>
      <c r="AM166" s="40">
        <f>INDEX(人口源表!$1:$1048576,MATCH($B166,人口源表!$A:$A,0),MATCH(AM$1,人口源表!$1:$1,0))-INDEX(城镇人口!$1:$1048576,MATCH($B166,城镇人口!$B:$B,0),MATCH(AM$1,城镇人口!$1:$1,0))</f>
        <v>4574173.5229315879</v>
      </c>
      <c r="AN166" s="40">
        <f>INDEX(人口源表!$1:$1048576,MATCH($B166,人口源表!$A:$A,0),MATCH(AN$1,人口源表!$1:$1,0))-INDEX(城镇人口!$1:$1048576,MATCH($B166,城镇人口!$B:$B,0),MATCH(AN$1,城镇人口!$1:$1,0))</f>
        <v>4541247.4787494726</v>
      </c>
      <c r="AO166" s="40">
        <f>INDEX(人口源表!$1:$1048576,MATCH($B166,人口源表!$A:$A,0),MATCH(AO$1,人口源表!$1:$1,0))-INDEX(城镇人口!$1:$1048576,MATCH($B166,城镇人口!$B:$B,0),MATCH(AO$1,城镇人口!$1:$1,0))</f>
        <v>4509588.7213131385</v>
      </c>
      <c r="AP166" s="40">
        <f>INDEX(人口源表!$1:$1048576,MATCH($B166,人口源表!$A:$A,0),MATCH(AP$1,人口源表!$1:$1,0))-INDEX(城镇人口!$1:$1048576,MATCH($B166,城镇人口!$B:$B,0),MATCH(AP$1,城镇人口!$1:$1,0))</f>
        <v>4479686.6662704833</v>
      </c>
      <c r="AQ166" s="40">
        <f>INDEX(人口源表!$1:$1048576,MATCH($B166,人口源表!$A:$A,0),MATCH(AQ$1,人口源表!$1:$1,0))-INDEX(城镇人口!$1:$1048576,MATCH($B166,城镇人口!$B:$B,0),MATCH(AQ$1,城镇人口!$1:$1,0))</f>
        <v>4452054.7108712252</v>
      </c>
      <c r="AR166" s="40">
        <f>INDEX(人口源表!$1:$1048576,MATCH($B166,人口源表!$A:$A,0),MATCH(AR$1,人口源表!$1:$1,0))-INDEX(城镇人口!$1:$1048576,MATCH($B166,城镇人口!$B:$B,0),MATCH(AR$1,城镇人口!$1:$1,0))</f>
        <v>4427225.7450449169</v>
      </c>
      <c r="AS166" s="40">
        <f>INDEX(人口源表!$1:$1048576,MATCH($B166,人口源表!$A:$A,0),MATCH(AS$1,人口源表!$1:$1,0))-INDEX(城镇人口!$1:$1048576,MATCH($B166,城镇人口!$B:$B,0),MATCH(AS$1,城镇人口!$1:$1,0))</f>
        <v>4405753.7156741312</v>
      </c>
      <c r="AT166" s="40">
        <f>INDEX(人口源表!$1:$1048576,MATCH($B166,人口源表!$A:$A,0),MATCH(AT$1,人口源表!$1:$1,0))-INDEX(城镇人口!$1:$1048576,MATCH($B166,城镇人口!$B:$B,0),MATCH(AT$1,城镇人口!$1:$1,0))</f>
        <v>4388210.5541593386</v>
      </c>
      <c r="AU166" s="40">
        <f>INDEX(人口源表!$1:$1048576,MATCH($B166,人口源表!$A:$A,0),MATCH(AU$1,人口源表!$1:$1,0))-INDEX(城镇人口!$1:$1048576,MATCH($B166,城镇人口!$B:$B,0),MATCH(AU$1,城镇人口!$1:$1,0))</f>
        <v>4375188.1586771049</v>
      </c>
      <c r="AV166" s="40">
        <f>INDEX(人口源表!$1:$1048576,MATCH($B166,人口源表!$A:$A,0),MATCH(AV$1,人口源表!$1:$1,0))-INDEX(城镇人口!$1:$1048576,MATCH($B166,城镇人口!$B:$B,0),MATCH(AV$1,城镇人口!$1:$1,0))</f>
        <v>4367295.7678326964</v>
      </c>
    </row>
    <row r="167" spans="1:48" x14ac:dyDescent="0.15">
      <c r="A167" s="4" t="s">
        <v>870</v>
      </c>
      <c r="B167" s="4" t="s">
        <v>340</v>
      </c>
      <c r="C167" s="34">
        <f>VLOOKUP(B167,'[1]2016省城人口总结（根）'!B:C,2,FALSE)/100</f>
        <v>0.41162812099922397</v>
      </c>
      <c r="D167" s="40">
        <f>INDEX(人口源表!$1:$1048576,MATCH($B167,人口源表!$A:$A,0),MATCH(D$1,人口源表!$1:$1,0))-INDEX(城镇人口!$1:$1048576,MATCH($B167,城镇人口!$B:$B,0),MATCH(D$1,城镇人口!$1:$1,0))</f>
        <v>4377932.786714334</v>
      </c>
      <c r="E167" s="40">
        <f>INDEX(人口源表!$1:$1048576,MATCH($B167,人口源表!$A:$A,0),MATCH(E$1,人口源表!$1:$1,0))-INDEX(城镇人口!$1:$1048576,MATCH($B167,城镇人口!$B:$B,0),MATCH(E$1,城镇人口!$1:$1,0))</f>
        <v>4341607.551890525</v>
      </c>
      <c r="F167" s="40">
        <f>INDEX(人口源表!$1:$1048576,MATCH($B167,人口源表!$A:$A,0),MATCH(F$1,人口源表!$1:$1,0))-INDEX(城镇人口!$1:$1048576,MATCH($B167,城镇人口!$B:$B,0),MATCH(F$1,城镇人口!$1:$1,0))</f>
        <v>4303035.6362146642</v>
      </c>
      <c r="G167" s="40">
        <f>INDEX(人口源表!$1:$1048576,MATCH($B167,人口源表!$A:$A,0),MATCH(G$1,人口源表!$1:$1,0))-INDEX(城镇人口!$1:$1048576,MATCH($B167,城镇人口!$B:$B,0),MATCH(G$1,城镇人口!$1:$1,0))</f>
        <v>3958257.3087359024</v>
      </c>
      <c r="H167" s="40">
        <f>INDEX(人口源表!$1:$1048576,MATCH($B167,人口源表!$A:$A,0),MATCH(H$1,人口源表!$1:$1,0))-INDEX(城镇人口!$1:$1048576,MATCH($B167,城镇人口!$B:$B,0),MATCH(H$1,城镇人口!$1:$1,0))</f>
        <v>3921763.6560468446</v>
      </c>
      <c r="I167" s="40">
        <f>INDEX(人口源表!$1:$1048576,MATCH($B167,人口源表!$A:$A,0),MATCH(I$1,人口源表!$1:$1,0))-INDEX(城镇人口!$1:$1048576,MATCH($B167,城镇人口!$B:$B,0),MATCH(I$1,城镇人口!$1:$1,0))</f>
        <v>3908015.2113083489</v>
      </c>
      <c r="J167" s="40">
        <f>INDEX(人口源表!$1:$1048576,MATCH($B167,人口源表!$A:$A,0),MATCH(J$1,人口源表!$1:$1,0))-INDEX(城镇人口!$1:$1048576,MATCH($B167,城镇人口!$B:$B,0),MATCH(J$1,城镇人口!$1:$1,0))</f>
        <v>3895435.5517180669</v>
      </c>
      <c r="K167" s="40">
        <f>INDEX(人口源表!$1:$1048576,MATCH($B167,人口源表!$A:$A,0),MATCH(K$1,人口源表!$1:$1,0))-INDEX(城镇人口!$1:$1048576,MATCH($B167,城镇人口!$B:$B,0),MATCH(K$1,城镇人口!$1:$1,0))</f>
        <v>3883480.7739186692</v>
      </c>
      <c r="L167" s="40">
        <f>INDEX(人口源表!$1:$1048576,MATCH($B167,人口源表!$A:$A,0),MATCH(L$1,人口源表!$1:$1,0))-INDEX(城镇人口!$1:$1048576,MATCH($B167,城镇人口!$B:$B,0),MATCH(L$1,城镇人口!$1:$1,0))</f>
        <v>3871653.3179449872</v>
      </c>
      <c r="M167" s="40">
        <f>INDEX(人口源表!$1:$1048576,MATCH($B167,人口源表!$A:$A,0),MATCH(M$1,人口源表!$1:$1,0))-INDEX(城镇人口!$1:$1048576,MATCH($B167,城镇人口!$B:$B,0),MATCH(M$1,城镇人口!$1:$1,0))</f>
        <v>3859502.1304554725</v>
      </c>
      <c r="N167" s="40">
        <f>INDEX(人口源表!$1:$1048576,MATCH($B167,人口源表!$A:$A,0),MATCH(N$1,人口源表!$1:$1,0))-INDEX(城镇人口!$1:$1048576,MATCH($B167,城镇人口!$B:$B,0),MATCH(N$1,城镇人口!$1:$1,0))</f>
        <v>3846617.9482973125</v>
      </c>
      <c r="O167" s="40">
        <f>INDEX(人口源表!$1:$1048576,MATCH($B167,人口源表!$A:$A,0),MATCH(O$1,人口源表!$1:$1,0))-INDEX(城镇人口!$1:$1048576,MATCH($B167,城镇人口!$B:$B,0),MATCH(O$1,城镇人口!$1:$1,0))</f>
        <v>3832637.718873166</v>
      </c>
      <c r="P167" s="40">
        <f>INDEX(人口源表!$1:$1048576,MATCH($B167,人口源表!$A:$A,0),MATCH(P$1,人口源表!$1:$1,0))-INDEX(城镇人口!$1:$1048576,MATCH($B167,城镇人口!$B:$B,0),MATCH(P$1,城镇人口!$1:$1,0))</f>
        <v>3817238.2449243907</v>
      </c>
      <c r="Q167" s="40">
        <f>INDEX(人口源表!$1:$1048576,MATCH($B167,人口源表!$A:$A,0),MATCH(Q$1,人口源表!$1:$1,0))-INDEX(城镇人口!$1:$1048576,MATCH($B167,城镇人口!$B:$B,0),MATCH(Q$1,城镇人口!$1:$1,0))</f>
        <v>3800139.4092314392</v>
      </c>
      <c r="R167" s="40">
        <f>INDEX(人口源表!$1:$1048576,MATCH($B167,人口源表!$A:$A,0),MATCH(R$1,人口源表!$1:$1,0))-INDEX(城镇人口!$1:$1048576,MATCH($B167,城镇人口!$B:$B,0),MATCH(R$1,城镇人口!$1:$1,0))</f>
        <v>3781099.9473660137</v>
      </c>
      <c r="S167" s="40">
        <f>INDEX(人口源表!$1:$1048576,MATCH($B167,人口源表!$A:$A,0),MATCH(S$1,人口源表!$1:$1,0))-INDEX(城镇人口!$1:$1048576,MATCH($B167,城镇人口!$B:$B,0),MATCH(S$1,城镇人口!$1:$1,0))</f>
        <v>3777895.5680024819</v>
      </c>
      <c r="T167" s="40">
        <f>INDEX(人口源表!$1:$1048576,MATCH($B167,人口源表!$A:$A,0),MATCH(T$1,人口源表!$1:$1,0))-INDEX(城镇人口!$1:$1048576,MATCH($B167,城镇人口!$B:$B,0),MATCH(T$1,城镇人口!$1:$1,0))</f>
        <v>3772780.8341193022</v>
      </c>
      <c r="U167" s="40">
        <f>INDEX(人口源表!$1:$1048576,MATCH($B167,人口源表!$A:$A,0),MATCH(U$1,人口源表!$1:$1,0))-INDEX(城镇人口!$1:$1048576,MATCH($B167,城镇人口!$B:$B,0),MATCH(U$1,城镇人口!$1:$1,0))</f>
        <v>3765607.4783587665</v>
      </c>
      <c r="V167" s="40">
        <f>INDEX(人口源表!$1:$1048576,MATCH($B167,人口源表!$A:$A,0),MATCH(V$1,人口源表!$1:$1,0))-INDEX(城镇人口!$1:$1048576,MATCH($B167,城镇人口!$B:$B,0),MATCH(V$1,城镇人口!$1:$1,0))</f>
        <v>3756260.0237376704</v>
      </c>
      <c r="W167" s="40">
        <f>INDEX(人口源表!$1:$1048576,MATCH($B167,人口源表!$A:$A,0),MATCH(W$1,人口源表!$1:$1,0))-INDEX(城镇人口!$1:$1048576,MATCH($B167,城镇人口!$B:$B,0),MATCH(W$1,城镇人口!$1:$1,0))</f>
        <v>3744655.1078030281</v>
      </c>
      <c r="X167" s="40">
        <f>INDEX(人口源表!$1:$1048576,MATCH($B167,人口源表!$A:$A,0),MATCH(X$1,人口源表!$1:$1,0))-INDEX(城镇人口!$1:$1048576,MATCH($B167,城镇人口!$B:$B,0),MATCH(X$1,城镇人口!$1:$1,0))</f>
        <v>3730738.801266226</v>
      </c>
      <c r="Y167" s="40">
        <f>INDEX(人口源表!$1:$1048576,MATCH($B167,人口源表!$A:$A,0),MATCH(Y$1,人口源表!$1:$1,0))-INDEX(城镇人口!$1:$1048576,MATCH($B167,城镇人口!$B:$B,0),MATCH(Y$1,城镇人口!$1:$1,0))</f>
        <v>3714488.4428560655</v>
      </c>
      <c r="Z167" s="40">
        <f>INDEX(人口源表!$1:$1048576,MATCH($B167,人口源表!$A:$A,0),MATCH(Z$1,人口源表!$1:$1,0))-INDEX(城镇人口!$1:$1048576,MATCH($B167,城镇人口!$B:$B,0),MATCH(Z$1,城镇人口!$1:$1,0))</f>
        <v>3695909.9448700487</v>
      </c>
      <c r="AA167" s="40">
        <f>INDEX(人口源表!$1:$1048576,MATCH($B167,人口源表!$A:$A,0),MATCH(AA$1,人口源表!$1:$1,0))-INDEX(城镇人口!$1:$1048576,MATCH($B167,城镇人口!$B:$B,0),MATCH(AA$1,城镇人口!$1:$1,0))</f>
        <v>3675038.5871991455</v>
      </c>
      <c r="AB167" s="40">
        <f>INDEX(人口源表!$1:$1048576,MATCH($B167,人口源表!$A:$A,0),MATCH(AB$1,人口源表!$1:$1,0))-INDEX(城镇人口!$1:$1048576,MATCH($B167,城镇人口!$B:$B,0),MATCH(AB$1,城镇人口!$1:$1,0))</f>
        <v>3651936.3344462914</v>
      </c>
      <c r="AC167" s="40">
        <f>INDEX(人口源表!$1:$1048576,MATCH($B167,人口源表!$A:$A,0),MATCH(AC$1,人口源表!$1:$1,0))-INDEX(城镇人口!$1:$1048576,MATCH($B167,城镇人口!$B:$B,0),MATCH(AC$1,城镇人口!$1:$1,0))</f>
        <v>3631385.584264297</v>
      </c>
      <c r="AD167" s="40">
        <f>INDEX(人口源表!$1:$1048576,MATCH($B167,人口源表!$A:$A,0),MATCH(AD$1,人口源表!$1:$1,0))-INDEX(城镇人口!$1:$1048576,MATCH($B167,城镇人口!$B:$B,0),MATCH(AD$1,城镇人口!$1:$1,0))</f>
        <v>3608831.400975001</v>
      </c>
      <c r="AE167" s="40">
        <f>INDEX(人口源表!$1:$1048576,MATCH($B167,人口源表!$A:$A,0),MATCH(AE$1,人口源表!$1:$1,0))-INDEX(城镇人口!$1:$1048576,MATCH($B167,城镇人口!$B:$B,0),MATCH(AE$1,城镇人口!$1:$1,0))</f>
        <v>3584409.415407896</v>
      </c>
      <c r="AF167" s="40">
        <f>INDEX(人口源表!$1:$1048576,MATCH($B167,人口源表!$A:$A,0),MATCH(AF$1,人口源表!$1:$1,0))-INDEX(城镇人口!$1:$1048576,MATCH($B167,城镇人口!$B:$B,0),MATCH(AF$1,城镇人口!$1:$1,0))</f>
        <v>3558279.6091495748</v>
      </c>
      <c r="AG167" s="40">
        <f>INDEX(人口源表!$1:$1048576,MATCH($B167,人口源表!$A:$A,0),MATCH(AG$1,人口源表!$1:$1,0))-INDEX(城镇人口!$1:$1048576,MATCH($B167,城镇人口!$B:$B,0),MATCH(AG$1,城镇人口!$1:$1,0))</f>
        <v>3530628.1652141809</v>
      </c>
      <c r="AH167" s="40">
        <f>INDEX(人口源表!$1:$1048576,MATCH($B167,人口源表!$A:$A,0),MATCH(AH$1,人口源表!$1:$1,0))-INDEX(城镇人口!$1:$1048576,MATCH($B167,城镇人口!$B:$B,0),MATCH(AH$1,城镇人口!$1:$1,0))</f>
        <v>3501665.4375693058</v>
      </c>
      <c r="AI167" s="40">
        <f>INDEX(人口源表!$1:$1048576,MATCH($B167,人口源表!$A:$A,0),MATCH(AI$1,人口源表!$1:$1,0))-INDEX(城镇人口!$1:$1048576,MATCH($B167,城镇人口!$B:$B,0),MATCH(AI$1,城镇人口!$1:$1,0))</f>
        <v>3471625.8496177141</v>
      </c>
      <c r="AJ167" s="40">
        <f>INDEX(人口源表!$1:$1048576,MATCH($B167,人口源表!$A:$A,0),MATCH(AJ$1,人口源表!$1:$1,0))-INDEX(城镇人口!$1:$1048576,MATCH($B167,城镇人口!$B:$B,0),MATCH(AJ$1,城镇人口!$1:$1,0))</f>
        <v>3440766.8282459043</v>
      </c>
      <c r="AK167" s="40">
        <f>INDEX(人口源表!$1:$1048576,MATCH($B167,人口源表!$A:$A,0),MATCH(AK$1,人口源表!$1:$1,0))-INDEX(城镇人口!$1:$1048576,MATCH($B167,城镇人口!$B:$B,0),MATCH(AK$1,城镇人口!$1:$1,0))</f>
        <v>3409368.6853472893</v>
      </c>
      <c r="AL167" s="40">
        <f>INDEX(人口源表!$1:$1048576,MATCH($B167,人口源表!$A:$A,0),MATCH(AL$1,人口源表!$1:$1,0))-INDEX(城镇人口!$1:$1048576,MATCH($B167,城镇人口!$B:$B,0),MATCH(AL$1,城镇人口!$1:$1,0))</f>
        <v>3377733.5426708106</v>
      </c>
      <c r="AM167" s="40">
        <f>INDEX(人口源表!$1:$1048576,MATCH($B167,人口源表!$A:$A,0),MATCH(AM$1,人口源表!$1:$1,0))-INDEX(城镇人口!$1:$1048576,MATCH($B167,城镇人口!$B:$B,0),MATCH(AM$1,城镇人口!$1:$1,0))</f>
        <v>3346185.6632085568</v>
      </c>
      <c r="AN167" s="40">
        <f>INDEX(人口源表!$1:$1048576,MATCH($B167,人口源表!$A:$A,0),MATCH(AN$1,人口源表!$1:$1,0))-INDEX(城镇人口!$1:$1048576,MATCH($B167,城镇人口!$B:$B,0),MATCH(AN$1,城镇人口!$1:$1,0))</f>
        <v>3315069.4264544751</v>
      </c>
      <c r="AO167" s="40">
        <f>INDEX(人口源表!$1:$1048576,MATCH($B167,人口源表!$A:$A,0),MATCH(AO$1,人口源表!$1:$1,0))-INDEX(城镇人口!$1:$1048576,MATCH($B167,城镇人口!$B:$B,0),MATCH(AO$1,城镇人口!$1:$1,0))</f>
        <v>3284750.5744059305</v>
      </c>
      <c r="AP167" s="40">
        <f>INDEX(人口源表!$1:$1048576,MATCH($B167,人口源表!$A:$A,0),MATCH(AP$1,人口源表!$1:$1,0))-INDEX(城镇人口!$1:$1048576,MATCH($B167,城镇人口!$B:$B,0),MATCH(AP$1,城镇人口!$1:$1,0))</f>
        <v>3255613.2530416925</v>
      </c>
      <c r="AQ167" s="40">
        <f>INDEX(人口源表!$1:$1048576,MATCH($B167,人口源表!$A:$A,0),MATCH(AQ$1,人口源表!$1:$1,0))-INDEX(城镇人口!$1:$1048576,MATCH($B167,城镇人口!$B:$B,0),MATCH(AQ$1,城镇人口!$1:$1,0))</f>
        <v>3228061.2385697011</v>
      </c>
      <c r="AR167" s="40">
        <f>INDEX(人口源表!$1:$1048576,MATCH($B167,人口源表!$A:$A,0),MATCH(AR$1,人口源表!$1:$1,0))-INDEX(城镇人口!$1:$1048576,MATCH($B167,城镇人口!$B:$B,0),MATCH(AR$1,城镇人口!$1:$1,0))</f>
        <v>3202516.8232618845</v>
      </c>
      <c r="AS167" s="40">
        <f>INDEX(人口源表!$1:$1048576,MATCH($B167,人口源表!$A:$A,0),MATCH(AS$1,人口源表!$1:$1,0))-INDEX(城镇人口!$1:$1048576,MATCH($B167,城镇人口!$B:$B,0),MATCH(AS$1,城镇人口!$1:$1,0))</f>
        <v>3179419.7063883315</v>
      </c>
      <c r="AT167" s="40">
        <f>INDEX(人口源表!$1:$1048576,MATCH($B167,人口源表!$A:$A,0),MATCH(AT$1,人口源表!$1:$1,0))-INDEX(城镇人口!$1:$1048576,MATCH($B167,城镇人口!$B:$B,0),MATCH(AT$1,城镇人口!$1:$1,0))</f>
        <v>3159227.2489199643</v>
      </c>
      <c r="AU167" s="40">
        <f>INDEX(人口源表!$1:$1048576,MATCH($B167,人口源表!$A:$A,0),MATCH(AU$1,人口源表!$1:$1,0))-INDEX(城镇人口!$1:$1048576,MATCH($B167,城镇人口!$B:$B,0),MATCH(AU$1,城镇人口!$1:$1,0))</f>
        <v>3142411.9916390944</v>
      </c>
      <c r="AV167" s="40">
        <f>INDEX(人口源表!$1:$1048576,MATCH($B167,人口源表!$A:$A,0),MATCH(AV$1,人口源表!$1:$1,0))-INDEX(城镇人口!$1:$1048576,MATCH($B167,城镇人口!$B:$B,0),MATCH(AV$1,城镇人口!$1:$1,0))</f>
        <v>3129463.254080398</v>
      </c>
    </row>
    <row r="168" spans="1:48" x14ac:dyDescent="0.15">
      <c r="A168" s="4" t="s">
        <v>870</v>
      </c>
      <c r="B168" s="4" t="s">
        <v>342</v>
      </c>
      <c r="C168" s="34">
        <f>VLOOKUP(B168,'[1]2016省城人口总结（根）'!B:C,2,FALSE)/100</f>
        <v>0.60960556002909005</v>
      </c>
      <c r="D168" s="40">
        <f>INDEX(人口源表!$1:$1048576,MATCH($B168,人口源表!$A:$A,0),MATCH(D$1,人口源表!$1:$1,0))-INDEX(城镇人口!$1:$1048576,MATCH($B168,城镇人口!$B:$B,0),MATCH(D$1,城镇人口!$1:$1,0))</f>
        <v>276255.95546424633</v>
      </c>
      <c r="E168" s="40">
        <f>INDEX(人口源表!$1:$1048576,MATCH($B168,人口源表!$A:$A,0),MATCH(E$1,人口源表!$1:$1,0))-INDEX(城镇人口!$1:$1048576,MATCH($B168,城镇人口!$B:$B,0),MATCH(E$1,城镇人口!$1:$1,0))</f>
        <v>270730.09670870786</v>
      </c>
      <c r="F168" s="40">
        <f>INDEX(人口源表!$1:$1048576,MATCH($B168,人口源表!$A:$A,0),MATCH(F$1,人口源表!$1:$1,0))-INDEX(城镇人口!$1:$1048576,MATCH($B168,城镇人口!$B:$B,0),MATCH(F$1,城镇人口!$1:$1,0))</f>
        <v>264881.74654144386</v>
      </c>
      <c r="G168" s="40">
        <f>INDEX(人口源表!$1:$1048576,MATCH($B168,人口源表!$A:$A,0),MATCH(G$1,人口源表!$1:$1,0))-INDEX(城镇人口!$1:$1048576,MATCH($B168,城镇人口!$B:$B,0),MATCH(G$1,城镇人口!$1:$1,0))</f>
        <v>258477.70515691006</v>
      </c>
      <c r="H168" s="40">
        <f>INDEX(人口源表!$1:$1048576,MATCH($B168,人口源表!$A:$A,0),MATCH(H$1,人口源表!$1:$1,0))-INDEX(城镇人口!$1:$1048576,MATCH($B168,城镇人口!$B:$B,0),MATCH(H$1,城镇人口!$1:$1,0))</f>
        <v>252953.58064775699</v>
      </c>
      <c r="I168" s="40">
        <f>INDEX(人口源表!$1:$1048576,MATCH($B168,人口源表!$A:$A,0),MATCH(I$1,人口源表!$1:$1,0))-INDEX(城镇人口!$1:$1048576,MATCH($B168,城镇人口!$B:$B,0),MATCH(I$1,城镇人口!$1:$1,0))</f>
        <v>250338.80275609461</v>
      </c>
      <c r="J168" s="40">
        <f>INDEX(人口源表!$1:$1048576,MATCH($B168,人口源表!$A:$A,0),MATCH(J$1,人口源表!$1:$1,0))-INDEX(城镇人口!$1:$1048576,MATCH($B168,城镇人口!$B:$B,0),MATCH(J$1,城镇人口!$1:$1,0))</f>
        <v>247433.1337474641</v>
      </c>
      <c r="K168" s="40">
        <f>INDEX(人口源表!$1:$1048576,MATCH($B168,人口源表!$A:$A,0),MATCH(K$1,人口源表!$1:$1,0))-INDEX(城镇人口!$1:$1048576,MATCH($B168,城镇人口!$B:$B,0),MATCH(K$1,城镇人口!$1:$1,0))</f>
        <v>244243.83110508433</v>
      </c>
      <c r="L168" s="40">
        <f>INDEX(人口源表!$1:$1048576,MATCH($B168,人口源表!$A:$A,0),MATCH(L$1,人口源表!$1:$1,0))-INDEX(城镇人口!$1:$1048576,MATCH($B168,城镇人口!$B:$B,0),MATCH(L$1,城镇人口!$1:$1,0))</f>
        <v>240779.02001544798</v>
      </c>
      <c r="M168" s="40">
        <f>INDEX(人口源表!$1:$1048576,MATCH($B168,人口源表!$A:$A,0),MATCH(M$1,人口源表!$1:$1,0))-INDEX(城镇人口!$1:$1048576,MATCH($B168,城镇人口!$B:$B,0),MATCH(M$1,城镇人口!$1:$1,0))</f>
        <v>237047.94437662483</v>
      </c>
      <c r="N168" s="40">
        <f>INDEX(人口源表!$1:$1048576,MATCH($B168,人口源表!$A:$A,0),MATCH(N$1,人口源表!$1:$1,0))-INDEX(城镇人口!$1:$1048576,MATCH($B168,城镇人口!$B:$B,0),MATCH(N$1,城镇人口!$1:$1,0))</f>
        <v>233059.32839556294</v>
      </c>
      <c r="O168" s="40">
        <f>INDEX(人口源表!$1:$1048576,MATCH($B168,人口源表!$A:$A,0),MATCH(O$1,人口源表!$1:$1,0))-INDEX(城镇人口!$1:$1048576,MATCH($B168,城镇人口!$B:$B,0),MATCH(O$1,城镇人口!$1:$1,0))</f>
        <v>228823.55240051623</v>
      </c>
      <c r="P168" s="40">
        <f>INDEX(人口源表!$1:$1048576,MATCH($B168,人口源表!$A:$A,0),MATCH(P$1,人口源表!$1:$1,0))-INDEX(城镇人口!$1:$1048576,MATCH($B168,城镇人口!$B:$B,0),MATCH(P$1,城镇人口!$1:$1,0))</f>
        <v>224350.1299891317</v>
      </c>
      <c r="Q168" s="40">
        <f>INDEX(人口源表!$1:$1048576,MATCH($B168,人口源表!$A:$A,0),MATCH(Q$1,人口源表!$1:$1,0))-INDEX(城镇人口!$1:$1048576,MATCH($B168,城镇人口!$B:$B,0),MATCH(Q$1,城镇人口!$1:$1,0))</f>
        <v>219650.39357852272</v>
      </c>
      <c r="R168" s="40">
        <f>INDEX(人口源表!$1:$1048576,MATCH($B168,人口源表!$A:$A,0),MATCH(R$1,人口源表!$1:$1,0))-INDEX(城镇人口!$1:$1048576,MATCH($B168,城镇人口!$B:$B,0),MATCH(R$1,城镇人口!$1:$1,0))</f>
        <v>214735.0445525141</v>
      </c>
      <c r="S168" s="40">
        <f>INDEX(人口源表!$1:$1048576,MATCH($B168,人口源表!$A:$A,0),MATCH(S$1,人口源表!$1:$1,0))-INDEX(城镇人口!$1:$1048576,MATCH($B168,城镇人口!$B:$B,0),MATCH(S$1,城镇人口!$1:$1,0))</f>
        <v>212386.70738150994</v>
      </c>
      <c r="T168" s="40">
        <f>INDEX(人口源表!$1:$1048576,MATCH($B168,人口源表!$A:$A,0),MATCH(T$1,人口源表!$1:$1,0))-INDEX(城镇人口!$1:$1048576,MATCH($B168,城镇人口!$B:$B,0),MATCH(T$1,城镇人口!$1:$1,0))</f>
        <v>209895.36107284657</v>
      </c>
      <c r="U168" s="40">
        <f>INDEX(人口源表!$1:$1048576,MATCH($B168,人口源表!$A:$A,0),MATCH(U$1,人口源表!$1:$1,0))-INDEX(城镇人口!$1:$1048576,MATCH($B168,城镇人口!$B:$B,0),MATCH(U$1,城镇人口!$1:$1,0))</f>
        <v>207268.27851914789</v>
      </c>
      <c r="V168" s="40">
        <f>INDEX(人口源表!$1:$1048576,MATCH($B168,人口源表!$A:$A,0),MATCH(V$1,人口源表!$1:$1,0))-INDEX(城镇人口!$1:$1048576,MATCH($B168,城镇人口!$B:$B,0),MATCH(V$1,城镇人口!$1:$1,0))</f>
        <v>204513.69321579696</v>
      </c>
      <c r="W168" s="40">
        <f>INDEX(人口源表!$1:$1048576,MATCH($B168,人口源表!$A:$A,0),MATCH(W$1,人口源表!$1:$1,0))-INDEX(城镇人口!$1:$1048576,MATCH($B168,城镇人口!$B:$B,0),MATCH(W$1,城镇人口!$1:$1,0))</f>
        <v>201639.41723083297</v>
      </c>
      <c r="X168" s="40">
        <f>INDEX(人口源表!$1:$1048576,MATCH($B168,人口源表!$A:$A,0),MATCH(X$1,人口源表!$1:$1,0))-INDEX(城镇人口!$1:$1048576,MATCH($B168,城镇人口!$B:$B,0),MATCH(X$1,城镇人口!$1:$1,0))</f>
        <v>198654.14611717686</v>
      </c>
      <c r="Y168" s="40">
        <f>INDEX(人口源表!$1:$1048576,MATCH($B168,人口源表!$A:$A,0),MATCH(Y$1,人口源表!$1:$1,0))-INDEX(城镇人口!$1:$1048576,MATCH($B168,城镇人口!$B:$B,0),MATCH(Y$1,城镇人口!$1:$1,0))</f>
        <v>195566.36659459223</v>
      </c>
      <c r="Z168" s="40">
        <f>INDEX(人口源表!$1:$1048576,MATCH($B168,人口源表!$A:$A,0),MATCH(Z$1,人口源表!$1:$1,0))-INDEX(城镇人口!$1:$1048576,MATCH($B168,城镇人口!$B:$B,0),MATCH(Z$1,城镇人口!$1:$1,0))</f>
        <v>192384.3537592194</v>
      </c>
      <c r="AA168" s="40">
        <f>INDEX(人口源表!$1:$1048576,MATCH($B168,人口源表!$A:$A,0),MATCH(AA$1,人口源表!$1:$1,0))-INDEX(城镇人口!$1:$1048576,MATCH($B168,城镇人口!$B:$B,0),MATCH(AA$1,城镇人口!$1:$1,0))</f>
        <v>189116.90787665825</v>
      </c>
      <c r="AB168" s="40">
        <f>INDEX(人口源表!$1:$1048576,MATCH($B168,人口源表!$A:$A,0),MATCH(AB$1,人口源表!$1:$1,0))-INDEX(城镇人口!$1:$1048576,MATCH($B168,城镇人口!$B:$B,0),MATCH(AB$1,城镇人口!$1:$1,0))</f>
        <v>185772.80948365491</v>
      </c>
      <c r="AC168" s="40">
        <f>INDEX(人口源表!$1:$1048576,MATCH($B168,人口源表!$A:$A,0),MATCH(AC$1,人口源表!$1:$1,0))-INDEX(城镇人口!$1:$1048576,MATCH($B168,城镇人口!$B:$B,0),MATCH(AC$1,城镇人口!$1:$1,0))</f>
        <v>183071.14869330439</v>
      </c>
      <c r="AD168" s="40">
        <f>INDEX(人口源表!$1:$1048576,MATCH($B168,人口源表!$A:$A,0),MATCH(AD$1,人口源表!$1:$1,0))-INDEX(城镇人口!$1:$1048576,MATCH($B168,城镇人口!$B:$B,0),MATCH(AD$1,城镇人口!$1:$1,0))</f>
        <v>180312.20658889855</v>
      </c>
      <c r="AE168" s="40">
        <f>INDEX(人口源表!$1:$1048576,MATCH($B168,人口源表!$A:$A,0),MATCH(AE$1,人口源表!$1:$1,0))-INDEX(城镇人口!$1:$1048576,MATCH($B168,城镇人口!$B:$B,0),MATCH(AE$1,城镇人口!$1:$1,0))</f>
        <v>177503.87714927259</v>
      </c>
      <c r="AF168" s="40">
        <f>INDEX(人口源表!$1:$1048576,MATCH($B168,人口源表!$A:$A,0),MATCH(AF$1,人口源表!$1:$1,0))-INDEX(城镇人口!$1:$1048576,MATCH($B168,城镇人口!$B:$B,0),MATCH(AF$1,城镇人口!$1:$1,0))</f>
        <v>174653.79425659473</v>
      </c>
      <c r="AG168" s="40">
        <f>INDEX(人口源表!$1:$1048576,MATCH($B168,人口源表!$A:$A,0),MATCH(AG$1,人口源表!$1:$1,0))-INDEX(城镇人口!$1:$1048576,MATCH($B168,城镇人口!$B:$B,0),MATCH(AG$1,城镇人口!$1:$1,0))</f>
        <v>171770.69951590593</v>
      </c>
      <c r="AH168" s="40">
        <f>INDEX(人口源表!$1:$1048576,MATCH($B168,人口源表!$A:$A,0),MATCH(AH$1,人口源表!$1:$1,0))-INDEX(城镇人口!$1:$1048576,MATCH($B168,城镇人口!$B:$B,0),MATCH(AH$1,城镇人口!$1:$1,0))</f>
        <v>168862.09767259948</v>
      </c>
      <c r="AI168" s="40">
        <f>INDEX(人口源表!$1:$1048576,MATCH($B168,人口源表!$A:$A,0),MATCH(AI$1,人口源表!$1:$1,0))-INDEX(城镇人口!$1:$1048576,MATCH($B168,城镇人口!$B:$B,0),MATCH(AI$1,城镇人口!$1:$1,0))</f>
        <v>165936.53739525948</v>
      </c>
      <c r="AJ168" s="40">
        <f>INDEX(人口源表!$1:$1048576,MATCH($B168,人口源表!$A:$A,0),MATCH(AJ$1,人口源表!$1:$1,0))-INDEX(城镇人口!$1:$1048576,MATCH($B168,城镇人口!$B:$B,0),MATCH(AJ$1,城镇人口!$1:$1,0))</f>
        <v>163001.54391203495</v>
      </c>
      <c r="AK168" s="40">
        <f>INDEX(人口源表!$1:$1048576,MATCH($B168,人口源表!$A:$A,0),MATCH(AK$1,人口源表!$1:$1,0))-INDEX(城镇人口!$1:$1048576,MATCH($B168,城镇人口!$B:$B,0),MATCH(AK$1,城镇人口!$1:$1,0))</f>
        <v>160064.95978291985</v>
      </c>
      <c r="AL168" s="40">
        <f>INDEX(人口源表!$1:$1048576,MATCH($B168,人口源表!$A:$A,0),MATCH(AL$1,人口源表!$1:$1,0))-INDEX(城镇人口!$1:$1048576,MATCH($B168,城镇人口!$B:$B,0),MATCH(AL$1,城镇人口!$1:$1,0))</f>
        <v>157135.11116891226</v>
      </c>
      <c r="AM168" s="40">
        <f>INDEX(人口源表!$1:$1048576,MATCH($B168,人口源表!$A:$A,0),MATCH(AM$1,人口源表!$1:$1,0))-INDEX(城镇人口!$1:$1048576,MATCH($B168,城镇人口!$B:$B,0),MATCH(AM$1,城镇人口!$1:$1,0))</f>
        <v>154219.05888415629</v>
      </c>
      <c r="AN168" s="40">
        <f>INDEX(人口源表!$1:$1048576,MATCH($B168,人口源表!$A:$A,0),MATCH(AN$1,人口源表!$1:$1,0))-INDEX(城镇人口!$1:$1048576,MATCH($B168,城镇人口!$B:$B,0),MATCH(AN$1,城镇人口!$1:$1,0))</f>
        <v>151324.731829372</v>
      </c>
      <c r="AO168" s="40">
        <f>INDEX(人口源表!$1:$1048576,MATCH($B168,人口源表!$A:$A,0),MATCH(AO$1,人口源表!$1:$1,0))-INDEX(城镇人口!$1:$1048576,MATCH($B168,城镇人口!$B:$B,0),MATCH(AO$1,城镇人口!$1:$1,0))</f>
        <v>148459.40017690579</v>
      </c>
      <c r="AP168" s="40">
        <f>INDEX(人口源表!$1:$1048576,MATCH($B168,人口源表!$A:$A,0),MATCH(AP$1,人口源表!$1:$1,0))-INDEX(城镇人口!$1:$1048576,MATCH($B168,城镇人口!$B:$B,0),MATCH(AP$1,城镇人口!$1:$1,0))</f>
        <v>145629.88788854959</v>
      </c>
      <c r="AQ168" s="40">
        <f>INDEX(人口源表!$1:$1048576,MATCH($B168,人口源表!$A:$A,0),MATCH(AQ$1,人口源表!$1:$1,0))-INDEX(城镇人口!$1:$1048576,MATCH($B168,城镇人口!$B:$B,0),MATCH(AQ$1,城镇人口!$1:$1,0))</f>
        <v>142843.56250451389</v>
      </c>
      <c r="AR168" s="40">
        <f>INDEX(人口源表!$1:$1048576,MATCH($B168,人口源表!$A:$A,0),MATCH(AR$1,人口源表!$1:$1,0))-INDEX(城镇人口!$1:$1048576,MATCH($B168,城镇人口!$B:$B,0),MATCH(AR$1,城镇人口!$1:$1,0))</f>
        <v>140107.08073481394</v>
      </c>
      <c r="AS168" s="40">
        <f>INDEX(人口源表!$1:$1048576,MATCH($B168,人口源表!$A:$A,0),MATCH(AS$1,人口源表!$1:$1,0))-INDEX(城镇人口!$1:$1048576,MATCH($B168,城镇人口!$B:$B,0),MATCH(AS$1,城镇人口!$1:$1,0))</f>
        <v>137426.59153298044</v>
      </c>
      <c r="AT168" s="40">
        <f>INDEX(人口源表!$1:$1048576,MATCH($B168,人口源表!$A:$A,0),MATCH(AT$1,人口源表!$1:$1,0))-INDEX(城镇人口!$1:$1048576,MATCH($B168,城镇人口!$B:$B,0),MATCH(AT$1,城镇人口!$1:$1,0))</f>
        <v>134808.49014730472</v>
      </c>
      <c r="AU168" s="40">
        <f>INDEX(人口源表!$1:$1048576,MATCH($B168,人口源表!$A:$A,0),MATCH(AU$1,人口源表!$1:$1,0))-INDEX(城镇人口!$1:$1048576,MATCH($B168,城镇人口!$B:$B,0),MATCH(AU$1,城镇人口!$1:$1,0))</f>
        <v>132258.41900071653</v>
      </c>
      <c r="AV168" s="40">
        <f>INDEX(人口源表!$1:$1048576,MATCH($B168,人口源表!$A:$A,0),MATCH(AV$1,人口源表!$1:$1,0))-INDEX(城镇人口!$1:$1048576,MATCH($B168,城镇人口!$B:$B,0),MATCH(AV$1,城镇人口!$1:$1,0))</f>
        <v>129782.19563581748</v>
      </c>
    </row>
    <row r="169" spans="1:48" x14ac:dyDescent="0.15">
      <c r="A169" s="4" t="s">
        <v>871</v>
      </c>
      <c r="B169" s="4" t="s">
        <v>344</v>
      </c>
      <c r="C169" s="34">
        <f>VLOOKUP(B169,'[1]2016省城人口总结（根）'!B:C,2,FALSE)/100</f>
        <v>0.66269999999999996</v>
      </c>
      <c r="D169" s="40">
        <f>INDEX(人口源表!$1:$1048576,MATCH($B169,人口源表!$A:$A,0),MATCH(D$1,人口源表!$1:$1,0))-INDEX(城镇人口!$1:$1048576,MATCH($B169,城镇人口!$B:$B,0),MATCH(D$1,城镇人口!$1:$1,0))</f>
        <v>3486414.8662807364</v>
      </c>
      <c r="E169" s="40">
        <f>INDEX(人口源表!$1:$1048576,MATCH($B169,人口源表!$A:$A,0),MATCH(E$1,人口源表!$1:$1,0))-INDEX(城镇人口!$1:$1048576,MATCH($B169,城镇人口!$B:$B,0),MATCH(E$1,城镇人口!$1:$1,0))</f>
        <v>3398100.0087481868</v>
      </c>
      <c r="F169" s="40">
        <f>INDEX(人口源表!$1:$1048576,MATCH($B169,人口源表!$A:$A,0),MATCH(F$1,人口源表!$1:$1,0))-INDEX(城镇人口!$1:$1048576,MATCH($B169,城镇人口!$B:$B,0),MATCH(F$1,城镇人口!$1:$1,0))</f>
        <v>3304073.6267012283</v>
      </c>
      <c r="G169" s="40">
        <f>INDEX(人口源表!$1:$1048576,MATCH($B169,人口源表!$A:$A,0),MATCH(G$1,人口源表!$1:$1,0))-INDEX(城镇人口!$1:$1048576,MATCH($B169,城镇人口!$B:$B,0),MATCH(G$1,城镇人口!$1:$1,0))</f>
        <v>3682531.3384251818</v>
      </c>
      <c r="H169" s="40">
        <f>INDEX(人口源表!$1:$1048576,MATCH($B169,人口源表!$A:$A,0),MATCH(H$1,人口源表!$1:$1,0))-INDEX(城镇人口!$1:$1048576,MATCH($B169,城镇人口!$B:$B,0),MATCH(H$1,城镇人口!$1:$1,0))</f>
        <v>3587230.1501758173</v>
      </c>
      <c r="I169" s="40">
        <f>INDEX(人口源表!$1:$1048576,MATCH($B169,人口源表!$A:$A,0),MATCH(I$1,人口源表!$1:$1,0))-INDEX(城镇人口!$1:$1048576,MATCH($B169,城镇人口!$B:$B,0),MATCH(I$1,城镇人口!$1:$1,0))</f>
        <v>3540081.7989959717</v>
      </c>
      <c r="J169" s="40">
        <f>INDEX(人口源表!$1:$1048576,MATCH($B169,人口源表!$A:$A,0),MATCH(J$1,人口源表!$1:$1,0))-INDEX(城镇人口!$1:$1048576,MATCH($B169,城镇人口!$B:$B,0),MATCH(J$1,城镇人口!$1:$1,0))</f>
        <v>3483337.5991858579</v>
      </c>
      <c r="K169" s="40">
        <f>INDEX(人口源表!$1:$1048576,MATCH($B169,人口源表!$A:$A,0),MATCH(K$1,人口源表!$1:$1,0))-INDEX(城镇人口!$1:$1048576,MATCH($B169,城镇人口!$B:$B,0),MATCH(K$1,城镇人口!$1:$1,0))</f>
        <v>3418017.5244293828</v>
      </c>
      <c r="L169" s="40">
        <f>INDEX(人口源表!$1:$1048576,MATCH($B169,人口源表!$A:$A,0),MATCH(L$1,人口源表!$1:$1,0))-INDEX(城镇人口!$1:$1048576,MATCH($B169,城镇人口!$B:$B,0),MATCH(L$1,城镇人口!$1:$1,0))</f>
        <v>3345072.1040527932</v>
      </c>
      <c r="M169" s="40">
        <f>INDEX(人口源表!$1:$1048576,MATCH($B169,人口源表!$A:$A,0),MATCH(M$1,人口源表!$1:$1,0))-INDEX(城镇人口!$1:$1048576,MATCH($B169,城镇人口!$B:$B,0),MATCH(M$1,城镇人口!$1:$1,0))</f>
        <v>3265384.6779959034</v>
      </c>
      <c r="N169" s="40">
        <f>INDEX(人口源表!$1:$1048576,MATCH($B169,人口源表!$A:$A,0),MATCH(N$1,人口源表!$1:$1,0))-INDEX(城镇人口!$1:$1048576,MATCH($B169,城镇人口!$B:$B,0),MATCH(N$1,城镇人口!$1:$1,0))</f>
        <v>3179772.1421441548</v>
      </c>
      <c r="O169" s="40">
        <f>INDEX(人口源表!$1:$1048576,MATCH($B169,人口源表!$A:$A,0),MATCH(O$1,人口源表!$1:$1,0))-INDEX(城镇人口!$1:$1048576,MATCH($B169,城镇人口!$B:$B,0),MATCH(O$1,城镇人口!$1:$1,0))</f>
        <v>3088987.8572121635</v>
      </c>
      <c r="P169" s="40">
        <f>INDEX(人口源表!$1:$1048576,MATCH($B169,人口源表!$A:$A,0),MATCH(P$1,人口源表!$1:$1,0))-INDEX(城镇人口!$1:$1048576,MATCH($B169,城镇人口!$B:$B,0),MATCH(P$1,城镇人口!$1:$1,0))</f>
        <v>2993722.8189960718</v>
      </c>
      <c r="Q169" s="40">
        <f>INDEX(人口源表!$1:$1048576,MATCH($B169,人口源表!$A:$A,0),MATCH(Q$1,人口源表!$1:$1,0))-INDEX(城镇人口!$1:$1048576,MATCH($B169,城镇人口!$B:$B,0),MATCH(Q$1,城镇人口!$1:$1,0))</f>
        <v>2894608.157009488</v>
      </c>
      <c r="R169" s="40">
        <f>INDEX(人口源表!$1:$1048576,MATCH($B169,人口源表!$A:$A,0),MATCH(R$1,人口源表!$1:$1,0))-INDEX(城镇人口!$1:$1048576,MATCH($B169,城镇人口!$B:$B,0),MATCH(R$1,城镇人口!$1:$1,0))</f>
        <v>2792217.1785825416</v>
      </c>
      <c r="S169" s="40">
        <f>INDEX(人口源表!$1:$1048576,MATCH($B169,人口源表!$A:$A,0),MATCH(S$1,人口源表!$1:$1,0))-INDEX(城镇人口!$1:$1048576,MATCH($B169,城镇人口!$B:$B,0),MATCH(S$1,城镇人口!$1:$1,0))</f>
        <v>2737401.1207471639</v>
      </c>
      <c r="T169" s="40">
        <f>INDEX(人口源表!$1:$1048576,MATCH($B169,人口源表!$A:$A,0),MATCH(T$1,人口源表!$1:$1,0))-INDEX(城镇人口!$1:$1048576,MATCH($B169,城镇人口!$B:$B,0),MATCH(T$1,城镇人口!$1:$1,0))</f>
        <v>2680818.2878297493</v>
      </c>
      <c r="U169" s="40">
        <f>INDEX(人口源表!$1:$1048576,MATCH($B169,人口源表!$A:$A,0),MATCH(U$1,人口源表!$1:$1,0))-INDEX(城镇人口!$1:$1048576,MATCH($B169,城镇人口!$B:$B,0),MATCH(U$1,城镇人口!$1:$1,0))</f>
        <v>2622802.9561042357</v>
      </c>
      <c r="V169" s="40">
        <f>INDEX(人口源表!$1:$1048576,MATCH($B169,人口源表!$A:$A,0),MATCH(V$1,人口源表!$1:$1,0))-INDEX(城镇人口!$1:$1048576,MATCH($B169,城镇人口!$B:$B,0),MATCH(V$1,城镇人口!$1:$1,0))</f>
        <v>2563655.5298052579</v>
      </c>
      <c r="W169" s="40">
        <f>INDEX(人口源表!$1:$1048576,MATCH($B169,人口源表!$A:$A,0),MATCH(W$1,人口源表!$1:$1,0))-INDEX(城镇人口!$1:$1048576,MATCH($B169,城镇人口!$B:$B,0),MATCH(W$1,城镇人口!$1:$1,0))</f>
        <v>2503643.5409709401</v>
      </c>
      <c r="X169" s="40">
        <f>INDEX(人口源表!$1:$1048576,MATCH($B169,人口源表!$A:$A,0),MATCH(X$1,人口源表!$1:$1,0))-INDEX(城镇人口!$1:$1048576,MATCH($B169,城镇人口!$B:$B,0),MATCH(X$1,城镇人口!$1:$1,0))</f>
        <v>2443003.6848597173</v>
      </c>
      <c r="Y169" s="40">
        <f>INDEX(人口源表!$1:$1048576,MATCH($B169,人口源表!$A:$A,0),MATCH(Y$1,人口源表!$1:$1,0))-INDEX(城镇人口!$1:$1048576,MATCH($B169,城镇人口!$B:$B,0),MATCH(Y$1,城镇人口!$1:$1,0))</f>
        <v>2381942.6713584252</v>
      </c>
      <c r="Z169" s="40">
        <f>INDEX(人口源表!$1:$1048576,MATCH($B169,人口源表!$A:$A,0),MATCH(Z$1,人口源表!$1:$1,0))-INDEX(城镇人口!$1:$1048576,MATCH($B169,城镇人口!$B:$B,0),MATCH(Z$1,城镇人口!$1:$1,0))</f>
        <v>2320639.0965596922</v>
      </c>
      <c r="AA169" s="40">
        <f>INDEX(人口源表!$1:$1048576,MATCH($B169,人口源表!$A:$A,0),MATCH(AA$1,人口源表!$1:$1,0))-INDEX(城镇人口!$1:$1048576,MATCH($B169,城镇人口!$B:$B,0),MATCH(AA$1,城镇人口!$1:$1,0))</f>
        <v>2259244.5652017742</v>
      </c>
      <c r="AB169" s="40">
        <f>INDEX(人口源表!$1:$1048576,MATCH($B169,人口源表!$A:$A,0),MATCH(AB$1,人口源表!$1:$1,0))-INDEX(城镇人口!$1:$1048576,MATCH($B169,城镇人口!$B:$B,0),MATCH(AB$1,城镇人口!$1:$1,0))</f>
        <v>2197885.9462471344</v>
      </c>
      <c r="AC169" s="40">
        <f>INDEX(人口源表!$1:$1048576,MATCH($B169,人口源表!$A:$A,0),MATCH(AC$1,人口源表!$1:$1,0))-INDEX(城镇人口!$1:$1048576,MATCH($B169,城镇人口!$B:$B,0),MATCH(AC$1,城镇人口!$1:$1,0))</f>
        <v>2149190.605894465</v>
      </c>
      <c r="AD169" s="40">
        <f>INDEX(人口源表!$1:$1048576,MATCH($B169,人口源表!$A:$A,0),MATCH(AD$1,人口源表!$1:$1,0))-INDEX(城镇人口!$1:$1048576,MATCH($B169,城镇人口!$B:$B,0),MATCH(AD$1,城镇人口!$1:$1,0))</f>
        <v>2100706.0379342064</v>
      </c>
      <c r="AE169" s="40">
        <f>INDEX(人口源表!$1:$1048576,MATCH($B169,人口源表!$A:$A,0),MATCH(AE$1,人口源表!$1:$1,0))-INDEX(城镇人口!$1:$1048576,MATCH($B169,城镇人口!$B:$B,0),MATCH(AE$1,城镇人口!$1:$1,0))</f>
        <v>2052492.5598549694</v>
      </c>
      <c r="AF169" s="40">
        <f>INDEX(人口源表!$1:$1048576,MATCH($B169,人口源表!$A:$A,0),MATCH(AF$1,人口源表!$1:$1,0))-INDEX(城镇人口!$1:$1048576,MATCH($B169,城镇人口!$B:$B,0),MATCH(AF$1,城镇人口!$1:$1,0))</f>
        <v>2004592.8073651809</v>
      </c>
      <c r="AG169" s="40">
        <f>INDEX(人口源表!$1:$1048576,MATCH($B169,人口源表!$A:$A,0),MATCH(AG$1,人口源表!$1:$1,0))-INDEX(城镇人口!$1:$1048576,MATCH($B169,城镇人口!$B:$B,0),MATCH(AG$1,城镇人口!$1:$1,0))</f>
        <v>1957032.646794714</v>
      </c>
      <c r="AH169" s="40">
        <f>INDEX(人口源表!$1:$1048576,MATCH($B169,人口源表!$A:$A,0),MATCH(AH$1,人口源表!$1:$1,0))-INDEX(城镇人口!$1:$1048576,MATCH($B169,城镇人口!$B:$B,0),MATCH(AH$1,城镇人口!$1:$1,0))</f>
        <v>1909822.9296697211</v>
      </c>
      <c r="AI169" s="40">
        <f>INDEX(人口源表!$1:$1048576,MATCH($B169,人口源表!$A:$A,0),MATCH(AI$1,人口源表!$1:$1,0))-INDEX(城镇人口!$1:$1048576,MATCH($B169,城镇人口!$B:$B,0),MATCH(AI$1,城镇人口!$1:$1,0))</f>
        <v>1862960.4305220712</v>
      </c>
      <c r="AJ169" s="40">
        <f>INDEX(人口源表!$1:$1048576,MATCH($B169,人口源表!$A:$A,0),MATCH(AJ$1,人口源表!$1:$1,0))-INDEX(城镇人口!$1:$1048576,MATCH($B169,城镇人口!$B:$B,0),MATCH(AJ$1,城镇人口!$1:$1,0))</f>
        <v>1816428.9887895528</v>
      </c>
      <c r="AK169" s="40">
        <f>INDEX(人口源表!$1:$1048576,MATCH($B169,人口源表!$A:$A,0),MATCH(AK$1,人口源表!$1:$1,0))-INDEX(城镇人口!$1:$1048576,MATCH($B169,城镇人口!$B:$B,0),MATCH(AK$1,城镇人口!$1:$1,0))</f>
        <v>1770201.1299698334</v>
      </c>
      <c r="AL169" s="40">
        <f>INDEX(人口源表!$1:$1048576,MATCH($B169,人口源表!$A:$A,0),MATCH(AL$1,人口源表!$1:$1,0))-INDEX(城镇人口!$1:$1048576,MATCH($B169,城镇人口!$B:$B,0),MATCH(AL$1,城镇人口!$1:$1,0))</f>
        <v>1724239.3727377523</v>
      </c>
      <c r="AM169" s="40">
        <f>INDEX(人口源表!$1:$1048576,MATCH($B169,人口源表!$A:$A,0),MATCH(AM$1,人口源表!$1:$1,0))-INDEX(城镇人口!$1:$1048576,MATCH($B169,城镇人口!$B:$B,0),MATCH(AM$1,城镇人口!$1:$1,0))</f>
        <v>1678497.4087937158</v>
      </c>
      <c r="AN169" s="40">
        <f>INDEX(人口源表!$1:$1048576,MATCH($B169,人口源表!$A:$A,0),MATCH(AN$1,人口源表!$1:$1,0))-INDEX(城镇人口!$1:$1048576,MATCH($B169,城镇人口!$B:$B,0),MATCH(AN$1,城镇人口!$1:$1,0))</f>
        <v>1632921.4558025636</v>
      </c>
      <c r="AO169" s="40">
        <f>INDEX(人口源表!$1:$1048576,MATCH($B169,人口源表!$A:$A,0),MATCH(AO$1,人口源表!$1:$1,0))-INDEX(城镇人口!$1:$1048576,MATCH($B169,城镇人口!$B:$B,0),MATCH(AO$1,城镇人口!$1:$1,0))</f>
        <v>1587451.4899885468</v>
      </c>
      <c r="AP169" s="40">
        <f>INDEX(人口源表!$1:$1048576,MATCH($B169,人口源表!$A:$A,0),MATCH(AP$1,人口源表!$1:$1,0))-INDEX(城镇人口!$1:$1048576,MATCH($B169,城镇人口!$B:$B,0),MATCH(AP$1,城镇人口!$1:$1,0))</f>
        <v>1542023.3073438946</v>
      </c>
      <c r="AQ169" s="40">
        <f>INDEX(人口源表!$1:$1048576,MATCH($B169,人口源表!$A:$A,0),MATCH(AQ$1,人口源表!$1:$1,0))-INDEX(城镇人口!$1:$1048576,MATCH($B169,城镇人口!$B:$B,0),MATCH(AQ$1,城镇人口!$1:$1,0))</f>
        <v>1496568.8251441661</v>
      </c>
      <c r="AR169" s="40">
        <f>INDEX(人口源表!$1:$1048576,MATCH($B169,人口源表!$A:$A,0),MATCH(AR$1,人口源表!$1:$1,0))-INDEX(城镇人口!$1:$1048576,MATCH($B169,城镇人口!$B:$B,0),MATCH(AR$1,城镇人口!$1:$1,0))</f>
        <v>1451018.4419301208</v>
      </c>
      <c r="AS169" s="40">
        <f>INDEX(人口源表!$1:$1048576,MATCH($B169,人口源表!$A:$A,0),MATCH(AS$1,人口源表!$1:$1,0))-INDEX(城镇人口!$1:$1048576,MATCH($B169,城镇人口!$B:$B,0),MATCH(AS$1,城镇人口!$1:$1,0))</f>
        <v>1405302.0511749443</v>
      </c>
      <c r="AT169" s="40">
        <f>INDEX(人口源表!$1:$1048576,MATCH($B169,人口源表!$A:$A,0),MATCH(AT$1,人口源表!$1:$1,0))-INDEX(城镇人口!$1:$1048576,MATCH($B169,城镇人口!$B:$B,0),MATCH(AT$1,城镇人口!$1:$1,0))</f>
        <v>1359350.487208331</v>
      </c>
      <c r="AU169" s="40">
        <f>INDEX(人口源表!$1:$1048576,MATCH($B169,人口源表!$A:$A,0),MATCH(AU$1,人口源表!$1:$1,0))-INDEX(城镇人口!$1:$1048576,MATCH($B169,城镇人口!$B:$B,0),MATCH(AU$1,城镇人口!$1:$1,0))</f>
        <v>1313096.8713500816</v>
      </c>
      <c r="AV169" s="40">
        <f>INDEX(人口源表!$1:$1048576,MATCH($B169,人口源表!$A:$A,0),MATCH(AV$1,人口源表!$1:$1,0))-INDEX(城镇人口!$1:$1048576,MATCH($B169,城镇人口!$B:$B,0),MATCH(AV$1,城镇人口!$1:$1,0))</f>
        <v>1266478.5565622784</v>
      </c>
    </row>
    <row r="170" spans="1:48" x14ac:dyDescent="0.15">
      <c r="A170" s="4" t="s">
        <v>871</v>
      </c>
      <c r="B170" s="4" t="s">
        <v>346</v>
      </c>
      <c r="C170" s="34">
        <f>VLOOKUP(B170,'[1]2016省城人口总结（根）'!B:C,2,FALSE)/100</f>
        <v>0.54649999999999999</v>
      </c>
      <c r="D170" s="40">
        <f>INDEX(人口源表!$1:$1048576,MATCH($B170,人口源表!$A:$A,0),MATCH(D$1,人口源表!$1:$1,0))-INDEX(城镇人口!$1:$1048576,MATCH($B170,城镇人口!$B:$B,0),MATCH(D$1,城镇人口!$1:$1,0))</f>
        <v>1150597.9835989592</v>
      </c>
      <c r="E170" s="40">
        <f>INDEX(人口源表!$1:$1048576,MATCH($B170,人口源表!$A:$A,0),MATCH(E$1,人口源表!$1:$1,0))-INDEX(城镇人口!$1:$1048576,MATCH($B170,城镇人口!$B:$B,0),MATCH(E$1,城镇人口!$1:$1,0))</f>
        <v>1133865.9817402516</v>
      </c>
      <c r="F170" s="40">
        <f>INDEX(人口源表!$1:$1048576,MATCH($B170,人口源表!$A:$A,0),MATCH(F$1,人口源表!$1:$1,0))-INDEX(城镇人口!$1:$1048576,MATCH($B170,城镇人口!$B:$B,0),MATCH(F$1,城镇人口!$1:$1,0))</f>
        <v>1116040.8644911973</v>
      </c>
      <c r="G170" s="40">
        <f>INDEX(人口源表!$1:$1048576,MATCH($B170,人口源表!$A:$A,0),MATCH(G$1,人口源表!$1:$1,0))-INDEX(城镇人口!$1:$1048576,MATCH($B170,城镇人口!$B:$B,0),MATCH(G$1,城镇人口!$1:$1,0))</f>
        <v>1041127.9241111053</v>
      </c>
      <c r="H170" s="40">
        <f>INDEX(人口源表!$1:$1048576,MATCH($B170,人口源表!$A:$A,0),MATCH(H$1,人口源表!$1:$1,0))-INDEX(城镇人口!$1:$1048576,MATCH($B170,城镇人口!$B:$B,0),MATCH(H$1,城镇人口!$1:$1,0))</f>
        <v>1025464.5322989544</v>
      </c>
      <c r="I170" s="40">
        <f>INDEX(人口源表!$1:$1048576,MATCH($B170,人口源表!$A:$A,0),MATCH(I$1,人口源表!$1:$1,0))-INDEX(城镇人口!$1:$1048576,MATCH($B170,城镇人口!$B:$B,0),MATCH(I$1,城镇人口!$1:$1,0))</f>
        <v>1018787.7862201938</v>
      </c>
      <c r="J170" s="40">
        <f>INDEX(人口源表!$1:$1048576,MATCH($B170,人口源表!$A:$A,0),MATCH(J$1,人口源表!$1:$1,0))-INDEX(城镇人口!$1:$1048576,MATCH($B170,城镇人口!$B:$B,0),MATCH(J$1,城镇人口!$1:$1,0))</f>
        <v>1011311.5205781544</v>
      </c>
      <c r="K170" s="40">
        <f>INDEX(人口源表!$1:$1048576,MATCH($B170,人口源表!$A:$A,0),MATCH(K$1,人口源表!$1:$1,0))-INDEX(城镇人口!$1:$1048576,MATCH($B170,城镇人口!$B:$B,0),MATCH(K$1,城镇人口!$1:$1,0))</f>
        <v>1003028.5902044741</v>
      </c>
      <c r="L170" s="40">
        <f>INDEX(人口源表!$1:$1048576,MATCH($B170,人口源表!$A:$A,0),MATCH(L$1,人口源表!$1:$1,0))-INDEX(城镇人口!$1:$1048576,MATCH($B170,城镇人口!$B:$B,0),MATCH(L$1,城镇人口!$1:$1,0))</f>
        <v>993935.82406360796</v>
      </c>
      <c r="M170" s="40">
        <f>INDEX(人口源表!$1:$1048576,MATCH($B170,人口源表!$A:$A,0),MATCH(M$1,人口源表!$1:$1,0))-INDEX(城镇人口!$1:$1048576,MATCH($B170,城镇人口!$B:$B,0),MATCH(M$1,城镇人口!$1:$1,0))</f>
        <v>984033.49540728028</v>
      </c>
      <c r="N170" s="40">
        <f>INDEX(人口源表!$1:$1048576,MATCH($B170,人口源表!$A:$A,0),MATCH(N$1,人口源表!$1:$1,0))-INDEX(城镇人口!$1:$1048576,MATCH($B170,城镇人口!$B:$B,0),MATCH(N$1,城镇人口!$1:$1,0))</f>
        <v>973326.34159632749</v>
      </c>
      <c r="O170" s="40">
        <f>INDEX(人口源表!$1:$1048576,MATCH($B170,人口源表!$A:$A,0),MATCH(O$1,人口源表!$1:$1,0))-INDEX(城镇人口!$1:$1048576,MATCH($B170,城镇人口!$B:$B,0),MATCH(O$1,城镇人口!$1:$1,0))</f>
        <v>961822.22921289154</v>
      </c>
      <c r="P170" s="40">
        <f>INDEX(人口源表!$1:$1048576,MATCH($B170,人口源表!$A:$A,0),MATCH(P$1,人口源表!$1:$1,0))-INDEX(城镇人口!$1:$1048576,MATCH($B170,城镇人口!$B:$B,0),MATCH(P$1,城镇人口!$1:$1,0))</f>
        <v>949532.75972977187</v>
      </c>
      <c r="Q170" s="40">
        <f>INDEX(人口源表!$1:$1048576,MATCH($B170,人口源表!$A:$A,0),MATCH(Q$1,人口源表!$1:$1,0))-INDEX(城镇人口!$1:$1048576,MATCH($B170,城镇人口!$B:$B,0),MATCH(Q$1,城镇人口!$1:$1,0))</f>
        <v>936472.35273145558</v>
      </c>
      <c r="R170" s="40">
        <f>INDEX(人口源表!$1:$1048576,MATCH($B170,人口源表!$A:$A,0),MATCH(R$1,人口源表!$1:$1,0))-INDEX(城镇人口!$1:$1048576,MATCH($B170,城镇人口!$B:$B,0),MATCH(R$1,城镇人口!$1:$1,0))</f>
        <v>922659.17062701751</v>
      </c>
      <c r="S170" s="40">
        <f>INDEX(人口源表!$1:$1048576,MATCH($B170,人口源表!$A:$A,0),MATCH(S$1,人口源表!$1:$1,0))-INDEX(城镇人口!$1:$1048576,MATCH($B170,城镇人口!$B:$B,0),MATCH(S$1,城镇人口!$1:$1,0))</f>
        <v>916546.81242422084</v>
      </c>
      <c r="T170" s="40">
        <f>INDEX(人口源表!$1:$1048576,MATCH($B170,人口源表!$A:$A,0),MATCH(T$1,人口源表!$1:$1,0))-INDEX(城镇人口!$1:$1048576,MATCH($B170,城镇人口!$B:$B,0),MATCH(T$1,城镇人口!$1:$1,0))</f>
        <v>909886.37183133955</v>
      </c>
      <c r="U170" s="40">
        <f>INDEX(人口源表!$1:$1048576,MATCH($B170,人口源表!$A:$A,0),MATCH(U$1,人口源表!$1:$1,0))-INDEX(城镇人口!$1:$1048576,MATCH($B170,城镇人口!$B:$B,0),MATCH(U$1,城镇人口!$1:$1,0))</f>
        <v>902692.77328626043</v>
      </c>
      <c r="V170" s="40">
        <f>INDEX(人口源表!$1:$1048576,MATCH($B170,人口源表!$A:$A,0),MATCH(V$1,人口源表!$1:$1,0))-INDEX(城镇人口!$1:$1048576,MATCH($B170,城镇人口!$B:$B,0),MATCH(V$1,城镇人口!$1:$1,0))</f>
        <v>894983.02372419392</v>
      </c>
      <c r="W170" s="40">
        <f>INDEX(人口源表!$1:$1048576,MATCH($B170,人口源表!$A:$A,0),MATCH(W$1,人口源表!$1:$1,0))-INDEX(城镇人口!$1:$1048576,MATCH($B170,城镇人口!$B:$B,0),MATCH(W$1,城镇人口!$1:$1,0))</f>
        <v>886777.12730548717</v>
      </c>
      <c r="X170" s="40">
        <f>INDEX(人口源表!$1:$1048576,MATCH($B170,人口源表!$A:$A,0),MATCH(X$1,人口源表!$1:$1,0))-INDEX(城镇人口!$1:$1048576,MATCH($B170,城镇人口!$B:$B,0),MATCH(X$1,城镇人口!$1:$1,0))</f>
        <v>878096.26253543585</v>
      </c>
      <c r="Y170" s="40">
        <f>INDEX(人口源表!$1:$1048576,MATCH($B170,人口源表!$A:$A,0),MATCH(Y$1,人口源表!$1:$1,0))-INDEX(城镇人口!$1:$1048576,MATCH($B170,城镇人口!$B:$B,0),MATCH(Y$1,城镇人口!$1:$1,0))</f>
        <v>868963.37562568812</v>
      </c>
      <c r="Z170" s="40">
        <f>INDEX(人口源表!$1:$1048576,MATCH($B170,人口源表!$A:$A,0),MATCH(Z$1,人口源表!$1:$1,0))-INDEX(城镇人口!$1:$1048576,MATCH($B170,城镇人口!$B:$B,0),MATCH(Z$1,城镇人口!$1:$1,0))</f>
        <v>859403.73270347272</v>
      </c>
      <c r="AA170" s="40">
        <f>INDEX(人口源表!$1:$1048576,MATCH($B170,人口源表!$A:$A,0),MATCH(AA$1,人口源表!$1:$1,0))-INDEX(城镇人口!$1:$1048576,MATCH($B170,城镇人口!$B:$B,0),MATCH(AA$1,城镇人口!$1:$1,0))</f>
        <v>849443.48294515256</v>
      </c>
      <c r="AB170" s="40">
        <f>INDEX(人口源表!$1:$1048576,MATCH($B170,人口源表!$A:$A,0),MATCH(AB$1,人口源表!$1:$1,0))-INDEX(城镇人口!$1:$1048576,MATCH($B170,城镇人口!$B:$B,0),MATCH(AB$1,城镇人口!$1:$1,0))</f>
        <v>839110.86996420892</v>
      </c>
      <c r="AC170" s="40">
        <f>INDEX(人口源表!$1:$1048576,MATCH($B170,人口源表!$A:$A,0),MATCH(AC$1,人口源表!$1:$1,0))-INDEX(城镇人口!$1:$1048576,MATCH($B170,城镇人口!$B:$B,0),MATCH(AC$1,城镇人口!$1:$1,0))</f>
        <v>830611.60955985636</v>
      </c>
      <c r="AD170" s="40">
        <f>INDEX(人口源表!$1:$1048576,MATCH($B170,人口源表!$A:$A,0),MATCH(AD$1,人口源表!$1:$1,0))-INDEX(城镇人口!$1:$1048576,MATCH($B170,城镇人口!$B:$B,0),MATCH(AD$1,城镇人口!$1:$1,0))</f>
        <v>821807.91828714288</v>
      </c>
      <c r="AE170" s="40">
        <f>INDEX(人口源表!$1:$1048576,MATCH($B170,人口源表!$A:$A,0),MATCH(AE$1,人口源表!$1:$1,0))-INDEX(城镇人口!$1:$1048576,MATCH($B170,城镇人口!$B:$B,0),MATCH(AE$1,城镇人口!$1:$1,0))</f>
        <v>812729.35838313634</v>
      </c>
      <c r="AF170" s="40">
        <f>INDEX(人口源表!$1:$1048576,MATCH($B170,人口源表!$A:$A,0),MATCH(AF$1,人口源表!$1:$1,0))-INDEX(城镇人口!$1:$1048576,MATCH($B170,城镇人口!$B:$B,0),MATCH(AF$1,城镇人口!$1:$1,0))</f>
        <v>803406.68990048463</v>
      </c>
      <c r="AG170" s="40">
        <f>INDEX(人口源表!$1:$1048576,MATCH($B170,人口源表!$A:$A,0),MATCH(AG$1,人口源表!$1:$1,0))-INDEX(城镇人口!$1:$1048576,MATCH($B170,城镇人口!$B:$B,0),MATCH(AG$1,城镇人口!$1:$1,0))</f>
        <v>793872.09455434326</v>
      </c>
      <c r="AH170" s="40">
        <f>INDEX(人口源表!$1:$1048576,MATCH($B170,人口源表!$A:$A,0),MATCH(AH$1,人口源表!$1:$1,0))-INDEX(城镇人口!$1:$1048576,MATCH($B170,城镇人口!$B:$B,0),MATCH(AH$1,城镇人口!$1:$1,0))</f>
        <v>784158.77167861559</v>
      </c>
      <c r="AI170" s="40">
        <f>INDEX(人口源表!$1:$1048576,MATCH($B170,人口源表!$A:$A,0),MATCH(AI$1,人口源表!$1:$1,0))-INDEX(城镇人口!$1:$1048576,MATCH($B170,城镇人口!$B:$B,0),MATCH(AI$1,城镇人口!$1:$1,0))</f>
        <v>774300.54880248895</v>
      </c>
      <c r="AJ170" s="40">
        <f>INDEX(人口源表!$1:$1048576,MATCH($B170,人口源表!$A:$A,0),MATCH(AJ$1,人口源表!$1:$1,0))-INDEX(城镇人口!$1:$1048576,MATCH($B170,城镇人口!$B:$B,0),MATCH(AJ$1,城镇人口!$1:$1,0))</f>
        <v>764332.40827594907</v>
      </c>
      <c r="AK170" s="40">
        <f>INDEX(人口源表!$1:$1048576,MATCH($B170,人口源表!$A:$A,0),MATCH(AK$1,人口源表!$1:$1,0))-INDEX(城镇人口!$1:$1048576,MATCH($B170,城镇人口!$B:$B,0),MATCH(AK$1,城镇人口!$1:$1,0))</f>
        <v>754290.38589102053</v>
      </c>
      <c r="AL170" s="40">
        <f>INDEX(人口源表!$1:$1048576,MATCH($B170,人口源表!$A:$A,0),MATCH(AL$1,人口源表!$1:$1,0))-INDEX(城镇人口!$1:$1048576,MATCH($B170,城镇人口!$B:$B,0),MATCH(AL$1,城镇人口!$1:$1,0))</f>
        <v>744211.17326488812</v>
      </c>
      <c r="AM170" s="40">
        <f>INDEX(人口源表!$1:$1048576,MATCH($B170,人口源表!$A:$A,0),MATCH(AM$1,人口源表!$1:$1,0))-INDEX(城镇人口!$1:$1048576,MATCH($B170,城镇人口!$B:$B,0),MATCH(AM$1,城镇人口!$1:$1,0))</f>
        <v>734131.73504559021</v>
      </c>
      <c r="AN170" s="40">
        <f>INDEX(人口源表!$1:$1048576,MATCH($B170,人口源表!$A:$A,0),MATCH(AN$1,人口源表!$1:$1,0))-INDEX(城镇人口!$1:$1048576,MATCH($B170,城镇人口!$B:$B,0),MATCH(AN$1,城镇人口!$1:$1,0))</f>
        <v>724089.81054116599</v>
      </c>
      <c r="AO170" s="40">
        <f>INDEX(人口源表!$1:$1048576,MATCH($B170,人口源表!$A:$A,0),MATCH(AO$1,人口源表!$1:$1,0))-INDEX(城镇人口!$1:$1048576,MATCH($B170,城镇人口!$B:$B,0),MATCH(AO$1,城镇人口!$1:$1,0))</f>
        <v>714123.80813298654</v>
      </c>
      <c r="AP170" s="40">
        <f>INDEX(人口源表!$1:$1048576,MATCH($B170,人口源表!$A:$A,0),MATCH(AP$1,人口源表!$1:$1,0))-INDEX(城镇人口!$1:$1048576,MATCH($B170,城镇人口!$B:$B,0),MATCH(AP$1,城镇人口!$1:$1,0))</f>
        <v>704272.41410462675</v>
      </c>
      <c r="AQ170" s="40">
        <f>INDEX(人口源表!$1:$1048576,MATCH($B170,人口源表!$A:$A,0),MATCH(AQ$1,人口源表!$1:$1,0))-INDEX(城镇人口!$1:$1048576,MATCH($B170,城镇人口!$B:$B,0),MATCH(AQ$1,城镇人口!$1:$1,0))</f>
        <v>694573.93476121873</v>
      </c>
      <c r="AR170" s="40">
        <f>INDEX(人口源表!$1:$1048576,MATCH($B170,人口源表!$A:$A,0),MATCH(AR$1,人口源表!$1:$1,0))-INDEX(城镇人口!$1:$1048576,MATCH($B170,城镇人口!$B:$B,0),MATCH(AR$1,城镇人口!$1:$1,0))</f>
        <v>685067.34420135734</v>
      </c>
      <c r="AS170" s="40">
        <f>INDEX(人口源表!$1:$1048576,MATCH($B170,人口源表!$A:$A,0),MATCH(AS$1,人口源表!$1:$1,0))-INDEX(城镇人口!$1:$1048576,MATCH($B170,城镇人口!$B:$B,0),MATCH(AS$1,城镇人口!$1:$1,0))</f>
        <v>675792.16088957526</v>
      </c>
      <c r="AT170" s="40">
        <f>INDEX(人口源表!$1:$1048576,MATCH($B170,人口源表!$A:$A,0),MATCH(AT$1,人口源表!$1:$1,0))-INDEX(城镇人口!$1:$1048576,MATCH($B170,城镇人口!$B:$B,0),MATCH(AT$1,城镇人口!$1:$1,0))</f>
        <v>666786.95497714262</v>
      </c>
      <c r="AU170" s="40">
        <f>INDEX(人口源表!$1:$1048576,MATCH($B170,人口源表!$A:$A,0),MATCH(AU$1,人口源表!$1:$1,0))-INDEX(城镇人口!$1:$1048576,MATCH($B170,城镇人口!$B:$B,0),MATCH(AU$1,城镇人口!$1:$1,0))</f>
        <v>658090.64486831659</v>
      </c>
      <c r="AV170" s="40">
        <f>INDEX(人口源表!$1:$1048576,MATCH($B170,人口源表!$A:$A,0),MATCH(AV$1,人口源表!$1:$1,0))-INDEX(城镇人口!$1:$1048576,MATCH($B170,城镇人口!$B:$B,0),MATCH(AV$1,城镇人口!$1:$1,0))</f>
        <v>649741.83406418841</v>
      </c>
    </row>
    <row r="171" spans="1:48" x14ac:dyDescent="0.15">
      <c r="A171" s="4" t="s">
        <v>871</v>
      </c>
      <c r="B171" s="4" t="s">
        <v>348</v>
      </c>
      <c r="C171" s="34">
        <f>VLOOKUP(B171,'[1]2016省城人口总结（根）'!B:C,2,FALSE)/100</f>
        <v>0.54649999999999999</v>
      </c>
      <c r="D171" s="40">
        <f>INDEX(人口源表!$1:$1048576,MATCH($B171,人口源表!$A:$A,0),MATCH(D$1,人口源表!$1:$1,0))-INDEX(城镇人口!$1:$1048576,MATCH($B171,城镇人口!$B:$B,0),MATCH(D$1,城镇人口!$1:$1,0))</f>
        <v>1579147.3563138256</v>
      </c>
      <c r="E171" s="40">
        <f>INDEX(人口源表!$1:$1048576,MATCH($B171,人口源表!$A:$A,0),MATCH(E$1,人口源表!$1:$1,0))-INDEX(城镇人口!$1:$1048576,MATCH($B171,城镇人口!$B:$B,0),MATCH(E$1,城镇人口!$1:$1,0))</f>
        <v>1555188.7569348402</v>
      </c>
      <c r="F171" s="40">
        <f>INDEX(人口源表!$1:$1048576,MATCH($B171,人口源表!$A:$A,0),MATCH(F$1,人口源表!$1:$1,0))-INDEX(城镇人口!$1:$1048576,MATCH($B171,城镇人口!$B:$B,0),MATCH(F$1,城镇人口!$1:$1,0))</f>
        <v>1529610.7708086681</v>
      </c>
      <c r="G171" s="40">
        <f>INDEX(人口源表!$1:$1048576,MATCH($B171,人口源表!$A:$A,0),MATCH(G$1,人口源表!$1:$1,0))-INDEX(城镇人口!$1:$1048576,MATCH($B171,城镇人口!$B:$B,0),MATCH(G$1,城镇人口!$1:$1,0))</f>
        <v>1354470.249392804</v>
      </c>
      <c r="H171" s="40">
        <f>INDEX(人口源表!$1:$1048576,MATCH($B171,人口源表!$A:$A,0),MATCH(H$1,人口源表!$1:$1,0))-INDEX(城镇人口!$1:$1048576,MATCH($B171,城镇人口!$B:$B,0),MATCH(H$1,城镇人口!$1:$1,0))</f>
        <v>1332753.418146237</v>
      </c>
      <c r="I171" s="40">
        <f>INDEX(人口源表!$1:$1048576,MATCH($B171,人口源表!$A:$A,0),MATCH(I$1,人口源表!$1:$1,0))-INDEX(城镇人口!$1:$1048576,MATCH($B171,城镇人口!$B:$B,0),MATCH(I$1,城镇人口!$1:$1,0))</f>
        <v>1322399.1183268374</v>
      </c>
      <c r="J171" s="40">
        <f>INDEX(人口源表!$1:$1048576,MATCH($B171,人口源表!$A:$A,0),MATCH(J$1,人口源表!$1:$1,0))-INDEX(城镇人口!$1:$1048576,MATCH($B171,城镇人口!$B:$B,0),MATCH(J$1,城镇人口!$1:$1,0))</f>
        <v>1310738.1905799326</v>
      </c>
      <c r="K171" s="40">
        <f>INDEX(人口源表!$1:$1048576,MATCH($B171,人口源表!$A:$A,0),MATCH(K$1,人口源表!$1:$1,0))-INDEX(城镇人口!$1:$1048576,MATCH($B171,城镇人口!$B:$B,0),MATCH(K$1,城镇人口!$1:$1,0))</f>
        <v>1297817.1061771736</v>
      </c>
      <c r="L171" s="40">
        <f>INDEX(人口源表!$1:$1048576,MATCH($B171,人口源表!$A:$A,0),MATCH(L$1,人口源表!$1:$1,0))-INDEX(城镇人口!$1:$1048576,MATCH($B171,城镇人口!$B:$B,0),MATCH(L$1,城镇人口!$1:$1,0))</f>
        <v>1283684.9925455539</v>
      </c>
      <c r="M171" s="40">
        <f>INDEX(人口源表!$1:$1048576,MATCH($B171,人口源表!$A:$A,0),MATCH(M$1,人口源表!$1:$1,0))-INDEX(城镇人口!$1:$1048576,MATCH($B171,城镇人口!$B:$B,0),MATCH(M$1,城镇人口!$1:$1,0))</f>
        <v>1268389.9428543255</v>
      </c>
      <c r="N171" s="40">
        <f>INDEX(人口源表!$1:$1048576,MATCH($B171,人口源表!$A:$A,0),MATCH(N$1,人口源表!$1:$1,0))-INDEX(城镇人口!$1:$1048576,MATCH($B171,城镇人口!$B:$B,0),MATCH(N$1,城镇人口!$1:$1,0))</f>
        <v>1251982.1003463441</v>
      </c>
      <c r="O171" s="40">
        <f>INDEX(人口源表!$1:$1048576,MATCH($B171,人口源表!$A:$A,0),MATCH(O$1,人口源表!$1:$1,0))-INDEX(城镇人口!$1:$1048576,MATCH($B171,城镇人口!$B:$B,0),MATCH(O$1,城镇人口!$1:$1,0))</f>
        <v>1234511.5950014717</v>
      </c>
      <c r="P171" s="40">
        <f>INDEX(人口源表!$1:$1048576,MATCH($B171,人口源表!$A:$A,0),MATCH(P$1,人口源表!$1:$1,0))-INDEX(城镇人口!$1:$1048576,MATCH($B171,城镇人口!$B:$B,0),MATCH(P$1,城镇人口!$1:$1,0))</f>
        <v>1216028.8638363867</v>
      </c>
      <c r="Q171" s="40">
        <f>INDEX(人口源表!$1:$1048576,MATCH($B171,人口源表!$A:$A,0),MATCH(Q$1,人口源表!$1:$1,0))-INDEX(城镇人口!$1:$1048576,MATCH($B171,城镇人口!$B:$B,0),MATCH(Q$1,城镇人口!$1:$1,0))</f>
        <v>1196584.9319154699</v>
      </c>
      <c r="R171" s="40">
        <f>INDEX(人口源表!$1:$1048576,MATCH($B171,人口源表!$A:$A,0),MATCH(R$1,人口源表!$1:$1,0))-INDEX(城镇人口!$1:$1048576,MATCH($B171,城镇人口!$B:$B,0),MATCH(R$1,城镇人口!$1:$1,0))</f>
        <v>1176231.2985296668</v>
      </c>
      <c r="S171" s="40">
        <f>INDEX(人口源表!$1:$1048576,MATCH($B171,人口源表!$A:$A,0),MATCH(S$1,人口源表!$1:$1,0))-INDEX(城镇人口!$1:$1048576,MATCH($B171,城镇人口!$B:$B,0),MATCH(S$1,城镇人口!$1:$1,0))</f>
        <v>1165745.6279038899</v>
      </c>
      <c r="T171" s="40">
        <f>INDEX(人口源表!$1:$1048576,MATCH($B171,人口源表!$A:$A,0),MATCH(T$1,人口源表!$1:$1,0))-INDEX(城镇人口!$1:$1048576,MATCH($B171,城镇人口!$B:$B,0),MATCH(T$1,城镇人口!$1:$1,0))</f>
        <v>1154608.0493773152</v>
      </c>
      <c r="U171" s="40">
        <f>INDEX(人口源表!$1:$1048576,MATCH($B171,人口源表!$A:$A,0),MATCH(U$1,人口源表!$1:$1,0))-INDEX(城镇人口!$1:$1048576,MATCH($B171,城镇人口!$B:$B,0),MATCH(U$1,城镇人口!$1:$1,0))</f>
        <v>1142855.6404506969</v>
      </c>
      <c r="V171" s="40">
        <f>INDEX(人口源表!$1:$1048576,MATCH($B171,人口源表!$A:$A,0),MATCH(V$1,人口源表!$1:$1,0))-INDEX(城镇人口!$1:$1048576,MATCH($B171,城镇人口!$B:$B,0),MATCH(V$1,城镇人口!$1:$1,0))</f>
        <v>1130525.8810330629</v>
      </c>
      <c r="W171" s="40">
        <f>INDEX(人口源表!$1:$1048576,MATCH($B171,人口源表!$A:$A,0),MATCH(W$1,人口源表!$1:$1,0))-INDEX(城镇人口!$1:$1048576,MATCH($B171,城镇人口!$B:$B,0),MATCH(W$1,城镇人口!$1:$1,0))</f>
        <v>1117656.2577038351</v>
      </c>
      <c r="X171" s="40">
        <f>INDEX(人口源表!$1:$1048576,MATCH($B171,人口源表!$A:$A,0),MATCH(X$1,人口源表!$1:$1,0))-INDEX(城镇人口!$1:$1048576,MATCH($B171,城镇人口!$B:$B,0),MATCH(X$1,城镇人口!$1:$1,0))</f>
        <v>1104284.8907087129</v>
      </c>
      <c r="Y171" s="40">
        <f>INDEX(人口源表!$1:$1048576,MATCH($B171,人口源表!$A:$A,0),MATCH(Y$1,人口源表!$1:$1,0))-INDEX(城镇人口!$1:$1048576,MATCH($B171,城镇人口!$B:$B,0),MATCH(Y$1,城镇人口!$1:$1,0))</f>
        <v>1090449.7954823808</v>
      </c>
      <c r="Z171" s="40">
        <f>INDEX(人口源表!$1:$1048576,MATCH($B171,人口源表!$A:$A,0),MATCH(Z$1,人口源表!$1:$1,0))-INDEX(城镇人口!$1:$1048576,MATCH($B171,城镇人口!$B:$B,0),MATCH(Z$1,城镇人口!$1:$1,0))</f>
        <v>1076188.8389917598</v>
      </c>
      <c r="AA171" s="40">
        <f>INDEX(人口源表!$1:$1048576,MATCH($B171,人口源表!$A:$A,0),MATCH(AA$1,人口源表!$1:$1,0))-INDEX(城镇人口!$1:$1048576,MATCH($B171,城镇人口!$B:$B,0),MATCH(AA$1,城镇人口!$1:$1,0))</f>
        <v>1061539.6954723424</v>
      </c>
      <c r="AB171" s="40">
        <f>INDEX(人口源表!$1:$1048576,MATCH($B171,人口源表!$A:$A,0),MATCH(AB$1,人口源表!$1:$1,0))-INDEX(城镇人口!$1:$1048576,MATCH($B171,城镇人口!$B:$B,0),MATCH(AB$1,城镇人口!$1:$1,0))</f>
        <v>1046540.7650235612</v>
      </c>
      <c r="AC171" s="40">
        <f>INDEX(人口源表!$1:$1048576,MATCH($B171,人口源表!$A:$A,0),MATCH(AC$1,人口源表!$1:$1,0))-INDEX(城镇人口!$1:$1048576,MATCH($B171,城镇人口!$B:$B,0),MATCH(AC$1,城镇人口!$1:$1,0))</f>
        <v>1033938.4264103519</v>
      </c>
      <c r="AD171" s="40">
        <f>INDEX(人口源表!$1:$1048576,MATCH($B171,人口源表!$A:$A,0),MATCH(AD$1,人口源表!$1:$1,0))-INDEX(城镇人口!$1:$1048576,MATCH($B171,城镇人口!$B:$B,0),MATCH(AD$1,城镇人口!$1:$1,0))</f>
        <v>1021061.1438842816</v>
      </c>
      <c r="AE171" s="40">
        <f>INDEX(人口源表!$1:$1048576,MATCH($B171,人口源表!$A:$A,0),MATCH(AE$1,人口源表!$1:$1,0))-INDEX(城镇人口!$1:$1048576,MATCH($B171,城镇人口!$B:$B,0),MATCH(AE$1,城镇人口!$1:$1,0))</f>
        <v>1007943.474226715</v>
      </c>
      <c r="AF171" s="40">
        <f>INDEX(人口源表!$1:$1048576,MATCH($B171,人口源表!$A:$A,0),MATCH(AF$1,人口源表!$1:$1,0))-INDEX(城镇人口!$1:$1048576,MATCH($B171,城镇人口!$B:$B,0),MATCH(AF$1,城镇人口!$1:$1,0))</f>
        <v>994620.39673896926</v>
      </c>
      <c r="AG171" s="40">
        <f>INDEX(人口源表!$1:$1048576,MATCH($B171,人口源表!$A:$A,0),MATCH(AG$1,人口源表!$1:$1,0))-INDEX(城镇人口!$1:$1048576,MATCH($B171,城镇人口!$B:$B,0),MATCH(AG$1,城镇人口!$1:$1,0))</f>
        <v>981126.94508911017</v>
      </c>
      <c r="AH171" s="40">
        <f>INDEX(人口源表!$1:$1048576,MATCH($B171,人口源表!$A:$A,0),MATCH(AH$1,人口源表!$1:$1,0))-INDEX(城镇人口!$1:$1048576,MATCH($B171,城镇人口!$B:$B,0),MATCH(AH$1,城镇人口!$1:$1,0))</f>
        <v>967497.54850268364</v>
      </c>
      <c r="AI171" s="40">
        <f>INDEX(人口源表!$1:$1048576,MATCH($B171,人口源表!$A:$A,0),MATCH(AI$1,人口源表!$1:$1,0))-INDEX(城镇人口!$1:$1048576,MATCH($B171,城镇人口!$B:$B,0),MATCH(AI$1,城镇人口!$1:$1,0))</f>
        <v>953766.61601302586</v>
      </c>
      <c r="AJ171" s="40">
        <f>INDEX(人口源表!$1:$1048576,MATCH($B171,人口源表!$A:$A,0),MATCH(AJ$1,人口源表!$1:$1,0))-INDEX(城镇人口!$1:$1048576,MATCH($B171,城镇人口!$B:$B,0),MATCH(AJ$1,城镇人口!$1:$1,0))</f>
        <v>939968.48814411182</v>
      </c>
      <c r="AK171" s="40">
        <f>INDEX(人口源表!$1:$1048576,MATCH($B171,人口源表!$A:$A,0),MATCH(AK$1,人口源表!$1:$1,0))-INDEX(城镇人口!$1:$1048576,MATCH($B171,城镇人口!$B:$B,0),MATCH(AK$1,城镇人口!$1:$1,0))</f>
        <v>926137.38807995012</v>
      </c>
      <c r="AL171" s="40">
        <f>INDEX(人口源表!$1:$1048576,MATCH($B171,人口源表!$A:$A,0),MATCH(AL$1,人口源表!$1:$1,0))-INDEX(城镇人口!$1:$1048576,MATCH($B171,城镇人口!$B:$B,0),MATCH(AL$1,城镇人口!$1:$1,0))</f>
        <v>912307.07719098078</v>
      </c>
      <c r="AM171" s="40">
        <f>INDEX(人口源表!$1:$1048576,MATCH($B171,人口源表!$A:$A,0),MATCH(AM$1,人口源表!$1:$1,0))-INDEX(城镇人口!$1:$1048576,MATCH($B171,城镇人口!$B:$B,0),MATCH(AM$1,城镇人口!$1:$1,0))</f>
        <v>898510.81845102832</v>
      </c>
      <c r="AN171" s="40">
        <f>INDEX(人口源表!$1:$1048576,MATCH($B171,人口源表!$A:$A,0),MATCH(AN$1,人口源表!$1:$1,0))-INDEX(城镇人口!$1:$1048576,MATCH($B171,城镇人口!$B:$B,0),MATCH(AN$1,城镇人口!$1:$1,0))</f>
        <v>884781.62927793572</v>
      </c>
      <c r="AO171" s="40">
        <f>INDEX(人口源表!$1:$1048576,MATCH($B171,人口源表!$A:$A,0),MATCH(AO$1,人口源表!$1:$1,0))-INDEX(城镇人口!$1:$1048576,MATCH($B171,城镇人口!$B:$B,0),MATCH(AO$1,城镇人口!$1:$1,0))</f>
        <v>871152.23080656677</v>
      </c>
      <c r="AP171" s="40">
        <f>INDEX(人口源表!$1:$1048576,MATCH($B171,人口源表!$A:$A,0),MATCH(AP$1,人口源表!$1:$1,0))-INDEX(城镇人口!$1:$1048576,MATCH($B171,城镇人口!$B:$B,0),MATCH(AP$1,城镇人口!$1:$1,0))</f>
        <v>857654.71219293168</v>
      </c>
      <c r="AQ171" s="40">
        <f>INDEX(人口源表!$1:$1048576,MATCH($B171,人口源表!$A:$A,0),MATCH(AQ$1,人口源表!$1:$1,0))-INDEX(城镇人口!$1:$1048576,MATCH($B171,城镇人口!$B:$B,0),MATCH(AQ$1,城镇人口!$1:$1,0))</f>
        <v>844320.49230358424</v>
      </c>
      <c r="AR171" s="40">
        <f>INDEX(人口源表!$1:$1048576,MATCH($B171,人口源表!$A:$A,0),MATCH(AR$1,人口源表!$1:$1,0))-INDEX(城镇人口!$1:$1048576,MATCH($B171,城镇人口!$B:$B,0),MATCH(AR$1,城镇人口!$1:$1,0))</f>
        <v>831181.1181011484</v>
      </c>
      <c r="AS171" s="40">
        <f>INDEX(人口源表!$1:$1048576,MATCH($B171,人口源表!$A:$A,0),MATCH(AS$1,人口源表!$1:$1,0))-INDEX(城镇人口!$1:$1048576,MATCH($B171,城镇人口!$B:$B,0),MATCH(AS$1,城镇人口!$1:$1,0))</f>
        <v>818266.80322244205</v>
      </c>
      <c r="AT171" s="40">
        <f>INDEX(人口源表!$1:$1048576,MATCH($B171,人口源表!$A:$A,0),MATCH(AT$1,人口源表!$1:$1,0))-INDEX(城镇人口!$1:$1048576,MATCH($B171,城镇人口!$B:$B,0),MATCH(AT$1,城镇人口!$1:$1,0))</f>
        <v>805607.5097923507</v>
      </c>
      <c r="AU171" s="40">
        <f>INDEX(人口源表!$1:$1048576,MATCH($B171,人口源表!$A:$A,0),MATCH(AU$1,人口源表!$1:$1,0))-INDEX(城镇人口!$1:$1048576,MATCH($B171,城镇人口!$B:$B,0),MATCH(AU$1,城镇人口!$1:$1,0))</f>
        <v>793231.79766559415</v>
      </c>
      <c r="AV171" s="40">
        <f>INDEX(人口源表!$1:$1048576,MATCH($B171,人口源表!$A:$A,0),MATCH(AV$1,人口源表!$1:$1,0))-INDEX(城镇人口!$1:$1048576,MATCH($B171,城镇人口!$B:$B,0),MATCH(AV$1,城镇人口!$1:$1,0))</f>
        <v>781168.68797057681</v>
      </c>
    </row>
    <row r="172" spans="1:48" x14ac:dyDescent="0.15">
      <c r="A172" s="4" t="s">
        <v>871</v>
      </c>
      <c r="B172" s="4" t="s">
        <v>350</v>
      </c>
      <c r="C172" s="34">
        <f>VLOOKUP(B172,'[1]2016省城人口总结（根）'!B:C,2,FALSE)/100</f>
        <v>0.60460000000000003</v>
      </c>
      <c r="D172" s="40">
        <f>INDEX(人口源表!$1:$1048576,MATCH($B172,人口源表!$A:$A,0),MATCH(D$1,人口源表!$1:$1,0))-INDEX(城镇人口!$1:$1048576,MATCH($B172,城镇人口!$B:$B,0),MATCH(D$1,城镇人口!$1:$1,0))</f>
        <v>1653777.9572563032</v>
      </c>
      <c r="E172" s="40">
        <f>INDEX(人口源表!$1:$1048576,MATCH($B172,人口源表!$A:$A,0),MATCH(E$1,人口源表!$1:$1,0))-INDEX(城镇人口!$1:$1048576,MATCH($B172,城镇人口!$B:$B,0),MATCH(E$1,城镇人口!$1:$1,0))</f>
        <v>1616549.6095479089</v>
      </c>
      <c r="F172" s="40">
        <f>INDEX(人口源表!$1:$1048576,MATCH($B172,人口源表!$A:$A,0),MATCH(F$1,人口源表!$1:$1,0))-INDEX(城镇人口!$1:$1048576,MATCH($B172,城镇人口!$B:$B,0),MATCH(F$1,城镇人口!$1:$1,0))</f>
        <v>1577430.0306644631</v>
      </c>
      <c r="G172" s="40">
        <f>INDEX(人口源表!$1:$1048576,MATCH($B172,人口源表!$A:$A,0),MATCH(G$1,人口源表!$1:$1,0))-INDEX(城镇人口!$1:$1048576,MATCH($B172,城镇人口!$B:$B,0),MATCH(G$1,城镇人口!$1:$1,0))</f>
        <v>1453920.4031860698</v>
      </c>
      <c r="H172" s="40">
        <f>INDEX(人口源表!$1:$1048576,MATCH($B172,人口源表!$A:$A,0),MATCH(H$1,人口源表!$1:$1,0))-INDEX(城镇人口!$1:$1048576,MATCH($B172,城镇人口!$B:$B,0),MATCH(H$1,城镇人口!$1:$1,0))</f>
        <v>1418833.4203095306</v>
      </c>
      <c r="I172" s="40">
        <f>INDEX(人口源表!$1:$1048576,MATCH($B172,人口源表!$A:$A,0),MATCH(I$1,人口源表!$1:$1,0))-INDEX(城镇人口!$1:$1048576,MATCH($B172,城镇人口!$B:$B,0),MATCH(I$1,城镇人口!$1:$1,0))</f>
        <v>1399045.1388765224</v>
      </c>
      <c r="J172" s="40">
        <f>INDEX(人口源表!$1:$1048576,MATCH($B172,人口源表!$A:$A,0),MATCH(J$1,人口源表!$1:$1,0))-INDEX(城镇人口!$1:$1048576,MATCH($B172,城镇人口!$B:$B,0),MATCH(J$1,城镇人口!$1:$1,0))</f>
        <v>1377115.3544164645</v>
      </c>
      <c r="K172" s="40">
        <f>INDEX(人口源表!$1:$1048576,MATCH($B172,人口源表!$A:$A,0),MATCH(K$1,人口源表!$1:$1,0))-INDEX(城镇人口!$1:$1048576,MATCH($B172,城镇人口!$B:$B,0),MATCH(K$1,城镇人口!$1:$1,0))</f>
        <v>1353231.9474490001</v>
      </c>
      <c r="L172" s="40">
        <f>INDEX(人口源表!$1:$1048576,MATCH($B172,人口源表!$A:$A,0),MATCH(L$1,人口源表!$1:$1,0))-INDEX(城镇人口!$1:$1048576,MATCH($B172,城镇人口!$B:$B,0),MATCH(L$1,城镇人口!$1:$1,0))</f>
        <v>1327573.2107157009</v>
      </c>
      <c r="M172" s="40">
        <f>INDEX(人口源表!$1:$1048576,MATCH($B172,人口源表!$A:$A,0),MATCH(M$1,人口源表!$1:$1,0))-INDEX(城镇人口!$1:$1048576,MATCH($B172,城镇人口!$B:$B,0),MATCH(M$1,城镇人口!$1:$1,0))</f>
        <v>1300309.655581749</v>
      </c>
      <c r="N172" s="40">
        <f>INDEX(人口源表!$1:$1048576,MATCH($B172,人口源表!$A:$A,0),MATCH(N$1,人口源表!$1:$1,0))-INDEX(城镇人口!$1:$1048576,MATCH($B172,城镇人口!$B:$B,0),MATCH(N$1,城镇人口!$1:$1,0))</f>
        <v>1271603.1149180592</v>
      </c>
      <c r="O172" s="40">
        <f>INDEX(人口源表!$1:$1048576,MATCH($B172,人口源表!$A:$A,0),MATCH(O$1,人口源表!$1:$1,0))-INDEX(城镇人口!$1:$1048576,MATCH($B172,城镇人口!$B:$B,0),MATCH(O$1,城镇人口!$1:$1,0))</f>
        <v>1241607.1984812147</v>
      </c>
      <c r="P172" s="40">
        <f>INDEX(人口源表!$1:$1048576,MATCH($B172,人口源表!$A:$A,0),MATCH(P$1,人口源表!$1:$1,0))-INDEX(城镇人口!$1:$1048576,MATCH($B172,城镇人口!$B:$B,0),MATCH(P$1,城镇人口!$1:$1,0))</f>
        <v>1210467.113405291</v>
      </c>
      <c r="Q172" s="40">
        <f>INDEX(人口源表!$1:$1048576,MATCH($B172,人口源表!$A:$A,0),MATCH(Q$1,人口源表!$1:$1,0))-INDEX(城镇人口!$1:$1048576,MATCH($B172,城镇人口!$B:$B,0),MATCH(Q$1,城镇人口!$1:$1,0))</f>
        <v>1178320.9947621413</v>
      </c>
      <c r="R172" s="40">
        <f>INDEX(人口源表!$1:$1048576,MATCH($B172,人口源表!$A:$A,0),MATCH(R$1,人口源表!$1:$1,0))-INDEX(城镇人口!$1:$1048576,MATCH($B172,城镇人口!$B:$B,0),MATCH(R$1,城镇人口!$1:$1,0))</f>
        <v>1145297.6462618471</v>
      </c>
      <c r="S172" s="40">
        <f>INDEX(人口源表!$1:$1048576,MATCH($B172,人口源表!$A:$A,0),MATCH(S$1,人口源表!$1:$1,0))-INDEX(城镇人口!$1:$1048576,MATCH($B172,城镇人口!$B:$B,0),MATCH(S$1,城镇人口!$1:$1,0))</f>
        <v>1125783.0894314065</v>
      </c>
      <c r="T172" s="40">
        <f>INDEX(人口源表!$1:$1048576,MATCH($B172,人口源表!$A:$A,0),MATCH(T$1,人口源表!$1:$1,0))-INDEX(城镇人口!$1:$1048576,MATCH($B172,城镇人口!$B:$B,0),MATCH(T$1,城镇人口!$1:$1,0))</f>
        <v>1105693.1518148826</v>
      </c>
      <c r="U172" s="40">
        <f>INDEX(人口源表!$1:$1048576,MATCH($B172,人口源表!$A:$A,0),MATCH(U$1,人口源表!$1:$1,0))-INDEX(城镇人口!$1:$1048576,MATCH($B172,城镇人口!$B:$B,0),MATCH(U$1,城镇人口!$1:$1,0))</f>
        <v>1085110.6126787518</v>
      </c>
      <c r="V172" s="40">
        <f>INDEX(人口源表!$1:$1048576,MATCH($B172,人口源表!$A:$A,0),MATCH(V$1,人口源表!$1:$1,0))-INDEX(城镇人口!$1:$1048576,MATCH($B172,城镇人口!$B:$B,0),MATCH(V$1,城镇人口!$1:$1,0))</f>
        <v>1064114.6584233996</v>
      </c>
      <c r="W172" s="40">
        <f>INDEX(人口源表!$1:$1048576,MATCH($B172,人口源表!$A:$A,0),MATCH(W$1,人口源表!$1:$1,0))-INDEX(城镇人口!$1:$1048576,MATCH($B172,城镇人口!$B:$B,0),MATCH(W$1,城镇人口!$1:$1,0))</f>
        <v>1042778.2265990647</v>
      </c>
      <c r="X172" s="40">
        <f>INDEX(人口源表!$1:$1048576,MATCH($B172,人口源表!$A:$A,0),MATCH(X$1,人口源表!$1:$1,0))-INDEX(城镇人口!$1:$1048576,MATCH($B172,城镇人口!$B:$B,0),MATCH(X$1,城镇人口!$1:$1,0))</f>
        <v>1021170.0551107107</v>
      </c>
      <c r="Y172" s="40">
        <f>INDEX(人口源表!$1:$1048576,MATCH($B172,人口源表!$A:$A,0),MATCH(Y$1,人口源表!$1:$1,0))-INDEX(城镇人口!$1:$1048576,MATCH($B172,城镇人口!$B:$B,0),MATCH(Y$1,城镇人口!$1:$1,0))</f>
        <v>999354.49890493462</v>
      </c>
      <c r="Z172" s="40">
        <f>INDEX(人口源表!$1:$1048576,MATCH($B172,人口源表!$A:$A,0),MATCH(Z$1,人口源表!$1:$1,0))-INDEX(城镇人口!$1:$1048576,MATCH($B172,城镇人口!$B:$B,0),MATCH(Z$1,城镇人口!$1:$1,0))</f>
        <v>977390.85728456033</v>
      </c>
      <c r="AA172" s="40">
        <f>INDEX(人口源表!$1:$1048576,MATCH($B172,人口源表!$A:$A,0),MATCH(AA$1,人口源表!$1:$1,0))-INDEX(城镇人口!$1:$1048576,MATCH($B172,城镇人口!$B:$B,0),MATCH(AA$1,城镇人口!$1:$1,0))</f>
        <v>955334.28609868465</v>
      </c>
      <c r="AB172" s="40">
        <f>INDEX(人口源表!$1:$1048576,MATCH($B172,人口源表!$A:$A,0),MATCH(AB$1,人口源表!$1:$1,0))-INDEX(城镇人口!$1:$1048576,MATCH($B172,城镇人口!$B:$B,0),MATCH(AB$1,城镇人口!$1:$1,0))</f>
        <v>933235.40020457795</v>
      </c>
      <c r="AC172" s="40">
        <f>INDEX(人口源表!$1:$1048576,MATCH($B172,人口源表!$A:$A,0),MATCH(AC$1,人口源表!$1:$1,0))-INDEX(城镇人口!$1:$1048576,MATCH($B172,城镇人口!$B:$B,0),MATCH(AC$1,城镇人口!$1:$1,0))</f>
        <v>914572.15420456929</v>
      </c>
      <c r="AD172" s="40">
        <f>INDEX(人口源表!$1:$1048576,MATCH($B172,人口源表!$A:$A,0),MATCH(AD$1,人口源表!$1:$1,0))-INDEX(城镇人口!$1:$1048576,MATCH($B172,城镇人口!$B:$B,0),MATCH(AD$1,城镇人口!$1:$1,0))</f>
        <v>895924.14143638592</v>
      </c>
      <c r="AE172" s="40">
        <f>INDEX(人口源表!$1:$1048576,MATCH($B172,人口源表!$A:$A,0),MATCH(AE$1,人口源表!$1:$1,0))-INDEX(城镇人口!$1:$1048576,MATCH($B172,城镇人口!$B:$B,0),MATCH(AE$1,城镇人口!$1:$1,0))</f>
        <v>877328.11834562244</v>
      </c>
      <c r="AF172" s="40">
        <f>INDEX(人口源表!$1:$1048576,MATCH($B172,人口源表!$A:$A,0),MATCH(AF$1,人口源表!$1:$1,0))-INDEX(城镇人口!$1:$1048576,MATCH($B172,城镇人口!$B:$B,0),MATCH(AF$1,城镇人口!$1:$1,0))</f>
        <v>858817.25328614237</v>
      </c>
      <c r="AG172" s="40">
        <f>INDEX(人口源表!$1:$1048576,MATCH($B172,人口源表!$A:$A,0),MATCH(AG$1,人口源表!$1:$1,0))-INDEX(城镇人口!$1:$1048576,MATCH($B172,城镇人口!$B:$B,0),MATCH(AG$1,城镇人口!$1:$1,0))</f>
        <v>840421.94624405447</v>
      </c>
      <c r="AH172" s="40">
        <f>INDEX(人口源表!$1:$1048576,MATCH($B172,人口源表!$A:$A,0),MATCH(AH$1,人口源表!$1:$1,0))-INDEX(城镇人口!$1:$1048576,MATCH($B172,城镇人口!$B:$B,0),MATCH(AH$1,城镇人口!$1:$1,0))</f>
        <v>822169.20695715863</v>
      </c>
      <c r="AI172" s="40">
        <f>INDEX(人口源表!$1:$1048576,MATCH($B172,人口源表!$A:$A,0),MATCH(AI$1,人口源表!$1:$1,0))-INDEX(城镇人口!$1:$1048576,MATCH($B172,城镇人口!$B:$B,0),MATCH(AI$1,城镇人口!$1:$1,0))</f>
        <v>804082.54392988514</v>
      </c>
      <c r="AJ172" s="40">
        <f>INDEX(人口源表!$1:$1048576,MATCH($B172,人口源表!$A:$A,0),MATCH(AJ$1,人口源表!$1:$1,0))-INDEX(城镇人口!$1:$1048576,MATCH($B172,城镇人口!$B:$B,0),MATCH(AJ$1,城镇人口!$1:$1,0))</f>
        <v>786183.22848035209</v>
      </c>
      <c r="AK172" s="40">
        <f>INDEX(人口源表!$1:$1048576,MATCH($B172,人口源表!$A:$A,0),MATCH(AK$1,人口源表!$1:$1,0))-INDEX(城镇人口!$1:$1048576,MATCH($B172,城镇人口!$B:$B,0),MATCH(AK$1,城镇人口!$1:$1,0))</f>
        <v>768489.01851873053</v>
      </c>
      <c r="AL172" s="40">
        <f>INDEX(人口源表!$1:$1048576,MATCH($B172,人口源表!$A:$A,0),MATCH(AL$1,人口源表!$1:$1,0))-INDEX(城镇人口!$1:$1048576,MATCH($B172,城镇人口!$B:$B,0),MATCH(AL$1,城镇人口!$1:$1,0))</f>
        <v>751015.63077042857</v>
      </c>
      <c r="AM172" s="40">
        <f>INDEX(人口源表!$1:$1048576,MATCH($B172,人口源表!$A:$A,0),MATCH(AM$1,人口源表!$1:$1,0))-INDEX(城镇人口!$1:$1048576,MATCH($B172,城镇人口!$B:$B,0),MATCH(AM$1,城镇人口!$1:$1,0))</f>
        <v>733775.50193028944</v>
      </c>
      <c r="AN172" s="40">
        <f>INDEX(人口源表!$1:$1048576,MATCH($B172,人口源表!$A:$A,0),MATCH(AN$1,人口源表!$1:$1,0))-INDEX(城镇人口!$1:$1048576,MATCH($B172,城镇人口!$B:$B,0),MATCH(AN$1,城镇人口!$1:$1,0))</f>
        <v>716778.79978901567</v>
      </c>
      <c r="AO172" s="40">
        <f>INDEX(人口源表!$1:$1048576,MATCH($B172,人口源表!$A:$A,0),MATCH(AO$1,人口源表!$1:$1,0))-INDEX(城镇人口!$1:$1048576,MATCH($B172,城镇人口!$B:$B,0),MATCH(AO$1,城镇人口!$1:$1,0))</f>
        <v>700033.30836602207</v>
      </c>
      <c r="AP172" s="40">
        <f>INDEX(人口源表!$1:$1048576,MATCH($B172,人口源表!$A:$A,0),MATCH(AP$1,人口源表!$1:$1,0))-INDEX(城镇人口!$1:$1048576,MATCH($B172,城镇人口!$B:$B,0),MATCH(AP$1,城镇人口!$1:$1,0))</f>
        <v>683544.54036230873</v>
      </c>
      <c r="AQ172" s="40">
        <f>INDEX(人口源表!$1:$1048576,MATCH($B172,人口源表!$A:$A,0),MATCH(AQ$1,人口源表!$1:$1,0))-INDEX(城镇人口!$1:$1048576,MATCH($B172,城镇人口!$B:$B,0),MATCH(AQ$1,城镇人口!$1:$1,0))</f>
        <v>667315.85090989759</v>
      </c>
      <c r="AR172" s="40">
        <f>INDEX(人口源表!$1:$1048576,MATCH($B172,人口源表!$A:$A,0),MATCH(AR$1,人口源表!$1:$1,0))-INDEX(城镇人口!$1:$1048576,MATCH($B172,城镇人口!$B:$B,0),MATCH(AR$1,城镇人口!$1:$1,0))</f>
        <v>651348.35024893563</v>
      </c>
      <c r="AS172" s="40">
        <f>INDEX(人口源表!$1:$1048576,MATCH($B172,人口源表!$A:$A,0),MATCH(AS$1,人口源表!$1:$1,0))-INDEX(城镇人口!$1:$1048576,MATCH($B172,城镇人口!$B:$B,0),MATCH(AS$1,城镇人口!$1:$1,0))</f>
        <v>635641.43388726003</v>
      </c>
      <c r="AT172" s="40">
        <f>INDEX(人口源表!$1:$1048576,MATCH($B172,人口源表!$A:$A,0),MATCH(AT$1,人口源表!$1:$1,0))-INDEX(城镇人口!$1:$1048576,MATCH($B172,城镇人口!$B:$B,0),MATCH(AT$1,城镇人口!$1:$1,0))</f>
        <v>620192.29626565706</v>
      </c>
      <c r="AU172" s="40">
        <f>INDEX(人口源表!$1:$1048576,MATCH($B172,人口源表!$A:$A,0),MATCH(AU$1,人口源表!$1:$1,0))-INDEX(城镇人口!$1:$1048576,MATCH($B172,城镇人口!$B:$B,0),MATCH(AU$1,城镇人口!$1:$1,0))</f>
        <v>604997.04673287552</v>
      </c>
      <c r="AV172" s="40">
        <f>INDEX(人口源表!$1:$1048576,MATCH($B172,人口源表!$A:$A,0),MATCH(AV$1,人口源表!$1:$1,0))-INDEX(城镇人口!$1:$1048576,MATCH($B172,城镇人口!$B:$B,0),MATCH(AV$1,城镇人口!$1:$1,0))</f>
        <v>590049.45257726498</v>
      </c>
    </row>
    <row r="173" spans="1:48" x14ac:dyDescent="0.15">
      <c r="A173" s="4" t="s">
        <v>871</v>
      </c>
      <c r="B173" s="4" t="s">
        <v>352</v>
      </c>
      <c r="C173" s="34">
        <f>VLOOKUP(B173,'[1]2016省城人口总结（根）'!B:C,2,FALSE)/100</f>
        <v>0.60460000000000003</v>
      </c>
      <c r="D173" s="40">
        <f>INDEX(人口源表!$1:$1048576,MATCH($B173,人口源表!$A:$A,0),MATCH(D$1,人口源表!$1:$1,0))-INDEX(城镇人口!$1:$1048576,MATCH($B173,城镇人口!$B:$B,0),MATCH(D$1,城镇人口!$1:$1,0))</f>
        <v>2263501.6019026572</v>
      </c>
      <c r="E173" s="40">
        <f>INDEX(人口源表!$1:$1048576,MATCH($B173,人口源表!$A:$A,0),MATCH(E$1,人口源表!$1:$1,0))-INDEX(城镇人口!$1:$1048576,MATCH($B173,城镇人口!$B:$B,0),MATCH(E$1,城镇人口!$1:$1,0))</f>
        <v>2215950.4886680418</v>
      </c>
      <c r="F173" s="40">
        <f>INDEX(人口源表!$1:$1048576,MATCH($B173,人口源表!$A:$A,0),MATCH(F$1,人口源表!$1:$1,0))-INDEX(城镇人口!$1:$1048576,MATCH($B173,城镇人口!$B:$B,0),MATCH(F$1,城镇人口!$1:$1,0))</f>
        <v>2165758.9183239262</v>
      </c>
      <c r="G173" s="40">
        <f>INDEX(人口源表!$1:$1048576,MATCH($B173,人口源表!$A:$A,0),MATCH(G$1,人口源表!$1:$1,0))-INDEX(城镇人口!$1:$1048576,MATCH($B173,城镇人口!$B:$B,0),MATCH(G$1,城镇人口!$1:$1,0))</f>
        <v>1901872.1365444213</v>
      </c>
      <c r="H173" s="40">
        <f>INDEX(人口源表!$1:$1048576,MATCH($B173,人口源表!$A:$A,0),MATCH(H$1,人口源表!$1:$1,0))-INDEX(城镇人口!$1:$1048576,MATCH($B173,城镇人口!$B:$B,0),MATCH(H$1,城镇人口!$1:$1,0))</f>
        <v>1858001.0399328815</v>
      </c>
      <c r="I173" s="40">
        <f>INDEX(人口源表!$1:$1048576,MATCH($B173,人口源表!$A:$A,0),MATCH(I$1,人口源表!$1:$1,0))-INDEX(城镇人口!$1:$1048576,MATCH($B173,城镇人口!$B:$B,0),MATCH(I$1,城镇人口!$1:$1,0))</f>
        <v>1835064.4019297576</v>
      </c>
      <c r="J173" s="40">
        <f>INDEX(人口源表!$1:$1048576,MATCH($B173,人口源表!$A:$A,0),MATCH(J$1,人口源表!$1:$1,0))-INDEX(城镇人口!$1:$1048576,MATCH($B173,城镇人口!$B:$B,0),MATCH(J$1,城镇人口!$1:$1,0))</f>
        <v>1810079.9839454973</v>
      </c>
      <c r="K173" s="40">
        <f>INDEX(人口源表!$1:$1048576,MATCH($B173,人口源表!$A:$A,0),MATCH(K$1,人口源表!$1:$1,0))-INDEX(城镇人口!$1:$1048576,MATCH($B173,城镇人口!$B:$B,0),MATCH(K$1,城镇人口!$1:$1,0))</f>
        <v>1783136.1735537178</v>
      </c>
      <c r="L173" s="40">
        <f>INDEX(人口源表!$1:$1048576,MATCH($B173,人口源表!$A:$A,0),MATCH(L$1,人口源表!$1:$1,0))-INDEX(城镇人口!$1:$1048576,MATCH($B173,城镇人口!$B:$B,0),MATCH(L$1,城镇人口!$1:$1,0))</f>
        <v>1754322.5369203468</v>
      </c>
      <c r="M173" s="40">
        <f>INDEX(人口源表!$1:$1048576,MATCH($B173,人口源表!$A:$A,0),MATCH(M$1,人口源表!$1:$1,0))-INDEX(城镇人口!$1:$1048576,MATCH($B173,城镇人口!$B:$B,0),MATCH(M$1,城镇人口!$1:$1,0))</f>
        <v>1723728.9877781947</v>
      </c>
      <c r="N173" s="40">
        <f>INDEX(人口源表!$1:$1048576,MATCH($B173,人口源表!$A:$A,0),MATCH(N$1,人口源表!$1:$1,0))-INDEX(城镇人口!$1:$1048576,MATCH($B173,城镇人口!$B:$B,0),MATCH(N$1,城镇人口!$1:$1,0))</f>
        <v>1691446.2859875285</v>
      </c>
      <c r="O173" s="40">
        <f>INDEX(人口源表!$1:$1048576,MATCH($B173,人口源表!$A:$A,0),MATCH(O$1,人口源表!$1:$1,0))-INDEX(城镇人口!$1:$1048576,MATCH($B173,城镇人口!$B:$B,0),MATCH(O$1,城镇人口!$1:$1,0))</f>
        <v>1657565.8369299937</v>
      </c>
      <c r="P173" s="40">
        <f>INDEX(人口源表!$1:$1048576,MATCH($B173,人口源表!$A:$A,0),MATCH(P$1,人口源表!$1:$1,0))-INDEX(城镇人口!$1:$1048576,MATCH($B173,城镇人口!$B:$B,0),MATCH(P$1,城镇人口!$1:$1,0))</f>
        <v>1622178.8858529343</v>
      </c>
      <c r="Q173" s="40">
        <f>INDEX(人口源表!$1:$1048576,MATCH($B173,人口源表!$A:$A,0),MATCH(Q$1,人口源表!$1:$1,0))-INDEX(城镇人口!$1:$1048576,MATCH($B173,城镇人口!$B:$B,0),MATCH(Q$1,城镇人口!$1:$1,0))</f>
        <v>1585377.545887351</v>
      </c>
      <c r="R173" s="40">
        <f>INDEX(人口源表!$1:$1048576,MATCH($B173,人口源表!$A:$A,0),MATCH(R$1,人口源表!$1:$1,0))-INDEX(城镇人口!$1:$1048576,MATCH($B173,城镇人口!$B:$B,0),MATCH(R$1,城镇人口!$1:$1,0))</f>
        <v>1547252.7970186286</v>
      </c>
      <c r="S173" s="40">
        <f>INDEX(人口源表!$1:$1048576,MATCH($B173,人口源表!$A:$A,0),MATCH(S$1,人口源表!$1:$1,0))-INDEX(城镇人口!$1:$1048576,MATCH($B173,城镇人口!$B:$B,0),MATCH(S$1,城镇人口!$1:$1,0))</f>
        <v>1527246.3662113398</v>
      </c>
      <c r="T173" s="40">
        <f>INDEX(人口源表!$1:$1048576,MATCH($B173,人口源表!$A:$A,0),MATCH(T$1,人口源表!$1:$1,0))-INDEX(城镇人口!$1:$1048576,MATCH($B173,城镇人口!$B:$B,0),MATCH(T$1,城镇人口!$1:$1,0))</f>
        <v>1506351.2758475016</v>
      </c>
      <c r="U173" s="40">
        <f>INDEX(人口源表!$1:$1048576,MATCH($B173,人口源表!$A:$A,0),MATCH(U$1,人口源表!$1:$1,0))-INDEX(城镇人口!$1:$1048576,MATCH($B173,城镇人口!$B:$B,0),MATCH(U$1,城镇人口!$1:$1,0))</f>
        <v>1484629.922315646</v>
      </c>
      <c r="V173" s="40">
        <f>INDEX(人口源表!$1:$1048576,MATCH($B173,人口源表!$A:$A,0),MATCH(V$1,人口源表!$1:$1,0))-INDEX(城镇人口!$1:$1048576,MATCH($B173,城镇人口!$B:$B,0),MATCH(V$1,城镇人口!$1:$1,0))</f>
        <v>1462143.9034548975</v>
      </c>
      <c r="W173" s="40">
        <f>INDEX(人口源表!$1:$1048576,MATCH($B173,人口源表!$A:$A,0),MATCH(W$1,人口源表!$1:$1,0))-INDEX(城镇人口!$1:$1048576,MATCH($B173,城镇人口!$B:$B,0),MATCH(W$1,城镇人口!$1:$1,0))</f>
        <v>1438955.3014785182</v>
      </c>
      <c r="X173" s="40">
        <f>INDEX(人口源表!$1:$1048576,MATCH($B173,人口源表!$A:$A,0),MATCH(X$1,人口源表!$1:$1,0))-INDEX(城镇人口!$1:$1048576,MATCH($B173,城镇人口!$B:$B,0),MATCH(X$1,城镇人口!$1:$1,0))</f>
        <v>1415125.2170642768</v>
      </c>
      <c r="Y173" s="40">
        <f>INDEX(人口源表!$1:$1048576,MATCH($B173,人口源表!$A:$A,0),MATCH(Y$1,人口源表!$1:$1,0))-INDEX(城镇人口!$1:$1048576,MATCH($B173,城镇人口!$B:$B,0),MATCH(Y$1,城镇人口!$1:$1,0))</f>
        <v>1390715.013169514</v>
      </c>
      <c r="Z173" s="40">
        <f>INDEX(人口源表!$1:$1048576,MATCH($B173,人口源表!$A:$A,0),MATCH(Z$1,人口源表!$1:$1,0))-INDEX(城镇人口!$1:$1048576,MATCH($B173,城镇人口!$B:$B,0),MATCH(Z$1,城镇人口!$1:$1,0))</f>
        <v>1365784.6262459718</v>
      </c>
      <c r="AA173" s="40">
        <f>INDEX(人口源表!$1:$1048576,MATCH($B173,人口源表!$A:$A,0),MATCH(AA$1,人口源表!$1:$1,0))-INDEX(城镇人口!$1:$1048576,MATCH($B173,城镇人口!$B:$B,0),MATCH(AA$1,城镇人口!$1:$1,0))</f>
        <v>1340394.0418314026</v>
      </c>
      <c r="AB173" s="40">
        <f>INDEX(人口源表!$1:$1048576,MATCH($B173,人口源表!$A:$A,0),MATCH(AB$1,人口源表!$1:$1,0))-INDEX(城镇人口!$1:$1048576,MATCH($B173,城镇人口!$B:$B,0),MATCH(AB$1,城镇人口!$1:$1,0))</f>
        <v>1314602.6432224959</v>
      </c>
      <c r="AC173" s="40">
        <f>INDEX(人口源表!$1:$1048576,MATCH($B173,人口源表!$A:$A,0),MATCH(AC$1,人口源表!$1:$1,0))-INDEX(城镇人口!$1:$1048576,MATCH($B173,城镇人口!$B:$B,0),MATCH(AC$1,城镇人口!$1:$1,0))</f>
        <v>1293320.9277962432</v>
      </c>
      <c r="AD173" s="40">
        <f>INDEX(人口源表!$1:$1048576,MATCH($B173,人口源表!$A:$A,0),MATCH(AD$1,人口源表!$1:$1,0))-INDEX(城镇人口!$1:$1048576,MATCH($B173,城镇人口!$B:$B,0),MATCH(AD$1,城镇人口!$1:$1,0))</f>
        <v>1271745.6089990246</v>
      </c>
      <c r="AE173" s="40">
        <f>INDEX(人口源表!$1:$1048576,MATCH($B173,人口源表!$A:$A,0),MATCH(AE$1,人口源表!$1:$1,0))-INDEX(城镇人口!$1:$1048576,MATCH($B173,城镇人口!$B:$B,0),MATCH(AE$1,城镇人口!$1:$1,0))</f>
        <v>1249928.3015966793</v>
      </c>
      <c r="AF173" s="40">
        <f>INDEX(人口源表!$1:$1048576,MATCH($B173,人口源表!$A:$A,0),MATCH(AF$1,人口源表!$1:$1,0))-INDEX(城镇人口!$1:$1048576,MATCH($B173,城镇人口!$B:$B,0),MATCH(AF$1,城镇人口!$1:$1,0))</f>
        <v>1227920.6017023386</v>
      </c>
      <c r="AG173" s="40">
        <f>INDEX(人口源表!$1:$1048576,MATCH($B173,人口源表!$A:$A,0),MATCH(AG$1,人口源表!$1:$1,0))-INDEX(城镇人口!$1:$1048576,MATCH($B173,城镇人口!$B:$B,0),MATCH(AG$1,城镇人口!$1:$1,0))</f>
        <v>1205772.796368286</v>
      </c>
      <c r="AH173" s="40">
        <f>INDEX(人口源表!$1:$1048576,MATCH($B173,人口源表!$A:$A,0),MATCH(AH$1,人口源表!$1:$1,0))-INDEX(城镇人口!$1:$1048576,MATCH($B173,城镇人口!$B:$B,0),MATCH(AH$1,城镇人口!$1:$1,0))</f>
        <v>1183534.2813407984</v>
      </c>
      <c r="AI173" s="40">
        <f>INDEX(人口源表!$1:$1048576,MATCH($B173,人口源表!$A:$A,0),MATCH(AI$1,人口源表!$1:$1,0))-INDEX(城镇人口!$1:$1048576,MATCH($B173,城镇人口!$B:$B,0),MATCH(AI$1,城镇人口!$1:$1,0))</f>
        <v>1161254.1725471322</v>
      </c>
      <c r="AJ173" s="40">
        <f>INDEX(人口源表!$1:$1048576,MATCH($B173,人口源表!$A:$A,0),MATCH(AJ$1,人口源表!$1:$1,0))-INDEX(城镇人口!$1:$1048576,MATCH($B173,城镇人口!$B:$B,0),MATCH(AJ$1,城镇人口!$1:$1,0))</f>
        <v>1138980.2822238542</v>
      </c>
      <c r="AK173" s="40">
        <f>INDEX(人口源表!$1:$1048576,MATCH($B173,人口源表!$A:$A,0),MATCH(AK$1,人口源表!$1:$1,0))-INDEX(城镇人口!$1:$1048576,MATCH($B173,城镇人口!$B:$B,0),MATCH(AK$1,城镇人口!$1:$1,0))</f>
        <v>1116759.2793745245</v>
      </c>
      <c r="AL173" s="40">
        <f>INDEX(人口源表!$1:$1048576,MATCH($B173,人口源表!$A:$A,0),MATCH(AL$1,人口源表!$1:$1,0))-INDEX(城镇人口!$1:$1048576,MATCH($B173,城镇人口!$B:$B,0),MATCH(AL$1,城镇人口!$1:$1,0))</f>
        <v>1094636.6118271458</v>
      </c>
      <c r="AM173" s="40">
        <f>INDEX(人口源表!$1:$1048576,MATCH($B173,人口源表!$A:$A,0),MATCH(AM$1,人口源表!$1:$1,0))-INDEX(城镇人口!$1:$1048576,MATCH($B173,城镇人口!$B:$B,0),MATCH(AM$1,城镇人口!$1:$1,0))</f>
        <v>1072657.0792257842</v>
      </c>
      <c r="AN173" s="40">
        <f>INDEX(人口源表!$1:$1048576,MATCH($B173,人口源表!$A:$A,0),MATCH(AN$1,人口源表!$1:$1,0))-INDEX(城镇人口!$1:$1048576,MATCH($B173,城镇人口!$B:$B,0),MATCH(AN$1,城镇人口!$1:$1,0))</f>
        <v>1050863.4234157051</v>
      </c>
      <c r="AO173" s="40">
        <f>INDEX(人口源表!$1:$1048576,MATCH($B173,人口源表!$A:$A,0),MATCH(AO$1,人口源表!$1:$1,0))-INDEX(城镇人口!$1:$1048576,MATCH($B173,城镇人口!$B:$B,0),MATCH(AO$1,城镇人口!$1:$1,0))</f>
        <v>1029297.348824868</v>
      </c>
      <c r="AP173" s="40">
        <f>INDEX(人口源表!$1:$1048576,MATCH($B173,人口源表!$A:$A,0),MATCH(AP$1,人口源表!$1:$1,0))-INDEX(城镇人口!$1:$1048576,MATCH($B173,城镇人口!$B:$B,0),MATCH(AP$1,城镇人口!$1:$1,0))</f>
        <v>1007999.4115078473</v>
      </c>
      <c r="AQ173" s="40">
        <f>INDEX(人口源表!$1:$1048576,MATCH($B173,人口源表!$A:$A,0),MATCH(AQ$1,人口源表!$1:$1,0))-INDEX(城镇人口!$1:$1048576,MATCH($B173,城镇人口!$B:$B,0),MATCH(AQ$1,城镇人口!$1:$1,0))</f>
        <v>987007.67475893022</v>
      </c>
      <c r="AR173" s="40">
        <f>INDEX(人口源表!$1:$1048576,MATCH($B173,人口源表!$A:$A,0),MATCH(AR$1,人口源表!$1:$1,0))-INDEX(城镇人口!$1:$1048576,MATCH($B173,城镇人口!$B:$B,0),MATCH(AR$1,城镇人口!$1:$1,0))</f>
        <v>966359.70948097389</v>
      </c>
      <c r="AS173" s="40">
        <f>INDEX(人口源表!$1:$1048576,MATCH($B173,人口源表!$A:$A,0),MATCH(AS$1,人口源表!$1:$1,0))-INDEX(城镇人口!$1:$1048576,MATCH($B173,城镇人口!$B:$B,0),MATCH(AS$1,城镇人口!$1:$1,0))</f>
        <v>946090.62585524376</v>
      </c>
      <c r="AT173" s="40">
        <f>INDEX(人口源表!$1:$1048576,MATCH($B173,人口源表!$A:$A,0),MATCH(AT$1,人口源表!$1:$1,0))-INDEX(城镇人口!$1:$1048576,MATCH($B173,城镇人口!$B:$B,0),MATCH(AT$1,城镇人口!$1:$1,0))</f>
        <v>926233.4260350978</v>
      </c>
      <c r="AU173" s="40">
        <f>INDEX(人口源表!$1:$1048576,MATCH($B173,人口源表!$A:$A,0),MATCH(AU$1,人口源表!$1:$1,0))-INDEX(城镇人口!$1:$1048576,MATCH($B173,城镇人口!$B:$B,0),MATCH(AU$1,城镇人口!$1:$1,0))</f>
        <v>906820.09342165105</v>
      </c>
      <c r="AV173" s="40">
        <f>INDEX(人口源表!$1:$1048576,MATCH($B173,人口源表!$A:$A,0),MATCH(AV$1,人口源表!$1:$1,0))-INDEX(城镇人口!$1:$1048576,MATCH($B173,城镇人口!$B:$B,0),MATCH(AV$1,城镇人口!$1:$1,0))</f>
        <v>887879.71749657812</v>
      </c>
    </row>
    <row r="174" spans="1:48" x14ac:dyDescent="0.15">
      <c r="A174" s="4" t="s">
        <v>871</v>
      </c>
      <c r="B174" s="4" t="s">
        <v>354</v>
      </c>
      <c r="C174" s="34">
        <f>VLOOKUP(B174,'[1]2016省城人口总结（根）'!B:C,2,FALSE)/100</f>
        <v>0.54649999999999999</v>
      </c>
      <c r="D174" s="40">
        <f>INDEX(人口源表!$1:$1048576,MATCH($B174,人口源表!$A:$A,0),MATCH(D$1,人口源表!$1:$1,0))-INDEX(城镇人口!$1:$1048576,MATCH($B174,城镇人口!$B:$B,0),MATCH(D$1,城镇人口!$1:$1,0))</f>
        <v>495103.56537801679</v>
      </c>
      <c r="E174" s="40">
        <f>INDEX(人口源表!$1:$1048576,MATCH($B174,人口源表!$A:$A,0),MATCH(E$1,人口源表!$1:$1,0))-INDEX(城镇人口!$1:$1048576,MATCH($B174,城镇人口!$B:$B,0),MATCH(E$1,城镇人口!$1:$1,0))</f>
        <v>487835.7319110703</v>
      </c>
      <c r="F174" s="40">
        <f>INDEX(人口源表!$1:$1048576,MATCH($B174,人口源表!$A:$A,0),MATCH(F$1,人口源表!$1:$1,0))-INDEX(城镇人口!$1:$1048576,MATCH($B174,城镇人口!$B:$B,0),MATCH(F$1,城镇人口!$1:$1,0))</f>
        <v>480102.26255018241</v>
      </c>
      <c r="G174" s="40">
        <f>INDEX(人口源表!$1:$1048576,MATCH($B174,人口源表!$A:$A,0),MATCH(G$1,人口源表!$1:$1,0))-INDEX(城镇人口!$1:$1048576,MATCH($B174,城镇人口!$B:$B,0),MATCH(G$1,城镇人口!$1:$1,0))</f>
        <v>454818.86281279486</v>
      </c>
      <c r="H174" s="40">
        <f>INDEX(人口源表!$1:$1048576,MATCH($B174,人口源表!$A:$A,0),MATCH(H$1,人口源表!$1:$1,0))-INDEX(城镇人口!$1:$1048576,MATCH($B174,城镇人口!$B:$B,0),MATCH(H$1,城镇人口!$1:$1,0))</f>
        <v>448279.22106450645</v>
      </c>
      <c r="I174" s="40">
        <f>INDEX(人口源表!$1:$1048576,MATCH($B174,人口源表!$A:$A,0),MATCH(I$1,人口源表!$1:$1,0))-INDEX(城镇人口!$1:$1048576,MATCH($B174,城镇人口!$B:$B,0),MATCH(I$1,城镇人口!$1:$1,0))</f>
        <v>445476.25675252755</v>
      </c>
      <c r="J174" s="40">
        <f>INDEX(人口源表!$1:$1048576,MATCH($B174,人口源表!$A:$A,0),MATCH(J$1,人口源表!$1:$1,0))-INDEX(城镇人口!$1:$1048576,MATCH($B174,城镇人口!$B:$B,0),MATCH(J$1,城镇人口!$1:$1,0))</f>
        <v>442159.53491749894</v>
      </c>
      <c r="K174" s="40">
        <f>INDEX(人口源表!$1:$1048576,MATCH($B174,人口源表!$A:$A,0),MATCH(K$1,人口源表!$1:$1,0))-INDEX(城镇人口!$1:$1048576,MATCH($B174,城镇人口!$B:$B,0),MATCH(K$1,城镇人口!$1:$1,0))</f>
        <v>438348.76410811639</v>
      </c>
      <c r="L174" s="40">
        <f>INDEX(人口源表!$1:$1048576,MATCH($B174,人口源表!$A:$A,0),MATCH(L$1,人口源表!$1:$1,0))-INDEX(城镇人口!$1:$1048576,MATCH($B174,城镇人口!$B:$B,0),MATCH(L$1,城镇人口!$1:$1,0))</f>
        <v>434065.11716257047</v>
      </c>
      <c r="M174" s="40">
        <f>INDEX(人口源表!$1:$1048576,MATCH($B174,人口源表!$A:$A,0),MATCH(M$1,人口源表!$1:$1,0))-INDEX(城镇人口!$1:$1048576,MATCH($B174,城镇人口!$B:$B,0),MATCH(M$1,城镇人口!$1:$1,0))</f>
        <v>429328.79156899871</v>
      </c>
      <c r="N174" s="40">
        <f>INDEX(人口源表!$1:$1048576,MATCH($B174,人口源表!$A:$A,0),MATCH(N$1,人口源表!$1:$1,0))-INDEX(城镇人口!$1:$1048576,MATCH($B174,城镇人口!$B:$B,0),MATCH(N$1,城镇人口!$1:$1,0))</f>
        <v>424160.58110773901</v>
      </c>
      <c r="O174" s="40">
        <f>INDEX(人口源表!$1:$1048576,MATCH($B174,人口源表!$A:$A,0),MATCH(O$1,人口源表!$1:$1,0))-INDEX(城镇人口!$1:$1048576,MATCH($B174,城镇人口!$B:$B,0),MATCH(O$1,城镇人口!$1:$1,0))</f>
        <v>418581.06115131825</v>
      </c>
      <c r="P174" s="40">
        <f>INDEX(人口源表!$1:$1048576,MATCH($B174,人口源表!$A:$A,0),MATCH(P$1,人口源表!$1:$1,0))-INDEX(城镇人口!$1:$1048576,MATCH($B174,城镇人口!$B:$B,0),MATCH(P$1,城镇人口!$1:$1,0))</f>
        <v>412611.31481170503</v>
      </c>
      <c r="Q174" s="40">
        <f>INDEX(人口源表!$1:$1048576,MATCH($B174,人口源表!$A:$A,0),MATCH(Q$1,人口源表!$1:$1,0))-INDEX(城镇人口!$1:$1048576,MATCH($B174,城镇人口!$B:$B,0),MATCH(Q$1,城镇人口!$1:$1,0))</f>
        <v>406272.50120388146</v>
      </c>
      <c r="R174" s="40">
        <f>INDEX(人口源表!$1:$1048576,MATCH($B174,人口源表!$A:$A,0),MATCH(R$1,人口源表!$1:$1,0))-INDEX(城镇人口!$1:$1048576,MATCH($B174,城镇人口!$B:$B,0),MATCH(R$1,城镇人口!$1:$1,0))</f>
        <v>399586.168365121</v>
      </c>
      <c r="S174" s="40">
        <f>INDEX(人口源表!$1:$1048576,MATCH($B174,人口源表!$A:$A,0),MATCH(S$1,人口源表!$1:$1,0))-INDEX(城镇人口!$1:$1048576,MATCH($B174,城镇人口!$B:$B,0),MATCH(S$1,城镇人口!$1:$1,0))</f>
        <v>396217.96742416348</v>
      </c>
      <c r="T174" s="40">
        <f>INDEX(人口源表!$1:$1048576,MATCH($B174,人口源表!$A:$A,0),MATCH(T$1,人口源表!$1:$1,0))-INDEX(城镇人口!$1:$1048576,MATCH($B174,城镇人口!$B:$B,0),MATCH(T$1,城镇人口!$1:$1,0))</f>
        <v>392599.41460749065</v>
      </c>
      <c r="U174" s="40">
        <f>INDEX(人口源表!$1:$1048576,MATCH($B174,人口源表!$A:$A,0),MATCH(U$1,人口源表!$1:$1,0))-INDEX(城镇人口!$1:$1048576,MATCH($B174,城镇人口!$B:$B,0),MATCH(U$1,城镇人口!$1:$1,0))</f>
        <v>388746.07002255262</v>
      </c>
      <c r="V174" s="40">
        <f>INDEX(人口源表!$1:$1048576,MATCH($B174,人口源表!$A:$A,0),MATCH(V$1,人口源表!$1:$1,0))-INDEX(城镇人口!$1:$1048576,MATCH($B174,城镇人口!$B:$B,0),MATCH(V$1,城镇人口!$1:$1,0))</f>
        <v>384673.20296150504</v>
      </c>
      <c r="W174" s="40">
        <f>INDEX(人口源表!$1:$1048576,MATCH($B174,人口源表!$A:$A,0),MATCH(W$1,人口源表!$1:$1,0))-INDEX(城镇人口!$1:$1048576,MATCH($B174,城镇人口!$B:$B,0),MATCH(W$1,城镇人口!$1:$1,0))</f>
        <v>380396.12588181172</v>
      </c>
      <c r="X174" s="40">
        <f>INDEX(人口源表!$1:$1048576,MATCH($B174,人口源表!$A:$A,0),MATCH(X$1,人口源表!$1:$1,0))-INDEX(城镇人口!$1:$1048576,MATCH($B174,城镇人口!$B:$B,0),MATCH(X$1,城镇人口!$1:$1,0))</f>
        <v>375930.50848288287</v>
      </c>
      <c r="Y174" s="40">
        <f>INDEX(人口源表!$1:$1048576,MATCH($B174,人口源表!$A:$A,0),MATCH(Y$1,人口源表!$1:$1,0))-INDEX(城镇人口!$1:$1048576,MATCH($B174,城镇人口!$B:$B,0),MATCH(Y$1,城镇人口!$1:$1,0))</f>
        <v>371291.67781309586</v>
      </c>
      <c r="Z174" s="40">
        <f>INDEX(人口源表!$1:$1048576,MATCH($B174,人口源表!$A:$A,0),MATCH(Z$1,人口源表!$1:$1,0))-INDEX(城镇人口!$1:$1048576,MATCH($B174,城镇人口!$B:$B,0),MATCH(Z$1,城镇人口!$1:$1,0))</f>
        <v>366494.94164699863</v>
      </c>
      <c r="AA174" s="40">
        <f>INDEX(人口源表!$1:$1048576,MATCH($B174,人口源表!$A:$A,0),MATCH(AA$1,人口源表!$1:$1,0))-INDEX(城镇人口!$1:$1048576,MATCH($B174,城镇人口!$B:$B,0),MATCH(AA$1,城镇人口!$1:$1,0))</f>
        <v>361556.21618790762</v>
      </c>
      <c r="AB174" s="40">
        <f>INDEX(人口源表!$1:$1048576,MATCH($B174,人口源表!$A:$A,0),MATCH(AB$1,人口源表!$1:$1,0))-INDEX(城镇人口!$1:$1048576,MATCH($B174,城镇人口!$B:$B,0),MATCH(AB$1,城镇人口!$1:$1,0))</f>
        <v>356490.04368321423</v>
      </c>
      <c r="AC174" s="40">
        <f>INDEX(人口源表!$1:$1048576,MATCH($B174,人口源表!$A:$A,0),MATCH(AC$1,人口源表!$1:$1,0))-INDEX(城镇人口!$1:$1048576,MATCH($B174,城镇人口!$B:$B,0),MATCH(AC$1,城镇人口!$1:$1,0))</f>
        <v>352234.83245343168</v>
      </c>
      <c r="AD174" s="40">
        <f>INDEX(人口源表!$1:$1048576,MATCH($B174,人口源表!$A:$A,0),MATCH(AD$1,人口源表!$1:$1,0))-INDEX(城镇人口!$1:$1048576,MATCH($B174,城镇人口!$B:$B,0),MATCH(AD$1,城镇人口!$1:$1,0))</f>
        <v>347882.68801210378</v>
      </c>
      <c r="AE174" s="40">
        <f>INDEX(人口源表!$1:$1048576,MATCH($B174,人口源表!$A:$A,0),MATCH(AE$1,人口源表!$1:$1,0))-INDEX(城镇人口!$1:$1048576,MATCH($B174,城镇人口!$B:$B,0),MATCH(AE$1,城镇人口!$1:$1,0))</f>
        <v>343447.96559989674</v>
      </c>
      <c r="AF174" s="40">
        <f>INDEX(人口源表!$1:$1048576,MATCH($B174,人口源表!$A:$A,0),MATCH(AF$1,人口源表!$1:$1,0))-INDEX(城镇人口!$1:$1048576,MATCH($B174,城镇人口!$B:$B,0),MATCH(AF$1,城镇人口!$1:$1,0))</f>
        <v>338944.65798991313</v>
      </c>
      <c r="AG174" s="40">
        <f>INDEX(人口源表!$1:$1048576,MATCH($B174,人口源表!$A:$A,0),MATCH(AG$1,人口源表!$1:$1,0))-INDEX(城镇人口!$1:$1048576,MATCH($B174,城镇人口!$B:$B,0),MATCH(AG$1,城镇人口!$1:$1,0))</f>
        <v>334386.08374200854</v>
      </c>
      <c r="AH174" s="40">
        <f>INDEX(人口源表!$1:$1048576,MATCH($B174,人口源表!$A:$A,0),MATCH(AH$1,人口源表!$1:$1,0))-INDEX(城镇人口!$1:$1048576,MATCH($B174,城镇人口!$B:$B,0),MATCH(AH$1,城镇人口!$1:$1,0))</f>
        <v>329786.73066927376</v>
      </c>
      <c r="AI174" s="40">
        <f>INDEX(人口源表!$1:$1048576,MATCH($B174,人口源表!$A:$A,0),MATCH(AI$1,人口源表!$1:$1,0))-INDEX(城镇人口!$1:$1048576,MATCH($B174,城镇人口!$B:$B,0),MATCH(AI$1,城镇人口!$1:$1,0))</f>
        <v>325160.06568973663</v>
      </c>
      <c r="AJ174" s="40">
        <f>INDEX(人口源表!$1:$1048576,MATCH($B174,人口源表!$A:$A,0),MATCH(AJ$1,人口源表!$1:$1,0))-INDEX(城镇人口!$1:$1048576,MATCH($B174,城镇人口!$B:$B,0),MATCH(AJ$1,城镇人口!$1:$1,0))</f>
        <v>320520.05919846147</v>
      </c>
      <c r="AK174" s="40">
        <f>INDEX(人口源表!$1:$1048576,MATCH($B174,人口源表!$A:$A,0),MATCH(AK$1,人口源表!$1:$1,0))-INDEX(城镇人口!$1:$1048576,MATCH($B174,城镇人口!$B:$B,0),MATCH(AK$1,城镇人口!$1:$1,0))</f>
        <v>315879.65285186481</v>
      </c>
      <c r="AL174" s="40">
        <f>INDEX(人口源表!$1:$1048576,MATCH($B174,人口源表!$A:$A,0),MATCH(AL$1,人口源表!$1:$1,0))-INDEX(城镇人口!$1:$1048576,MATCH($B174,城镇人口!$B:$B,0),MATCH(AL$1,城镇人口!$1:$1,0))</f>
        <v>311252.55267881777</v>
      </c>
      <c r="AM174" s="40">
        <f>INDEX(人口源表!$1:$1048576,MATCH($B174,人口源表!$A:$A,0),MATCH(AM$1,人口源表!$1:$1,0))-INDEX(城镇人口!$1:$1048576,MATCH($B174,城镇人口!$B:$B,0),MATCH(AM$1,城镇人口!$1:$1,0))</f>
        <v>306652.0021128651</v>
      </c>
      <c r="AN174" s="40">
        <f>INDEX(人口源表!$1:$1048576,MATCH($B174,人口源表!$A:$A,0),MATCH(AN$1,人口源表!$1:$1,0))-INDEX(城镇人口!$1:$1048576,MATCH($B174,城镇人口!$B:$B,0),MATCH(AN$1,城镇人口!$1:$1,0))</f>
        <v>302090.77761485206</v>
      </c>
      <c r="AO174" s="40">
        <f>INDEX(人口源表!$1:$1048576,MATCH($B174,人口源表!$A:$A,0),MATCH(AO$1,人口源表!$1:$1,0))-INDEX(城镇人口!$1:$1048576,MATCH($B174,城镇人口!$B:$B,0),MATCH(AO$1,城镇人口!$1:$1,0))</f>
        <v>297581.47138494346</v>
      </c>
      <c r="AP174" s="40">
        <f>INDEX(人口源表!$1:$1048576,MATCH($B174,人口源表!$A:$A,0),MATCH(AP$1,人口源表!$1:$1,0))-INDEX(城镇人口!$1:$1048576,MATCH($B174,城镇人口!$B:$B,0),MATCH(AP$1,城镇人口!$1:$1,0))</f>
        <v>293137.04234991071</v>
      </c>
      <c r="AQ174" s="40">
        <f>INDEX(人口源表!$1:$1048576,MATCH($B174,人口源表!$A:$A,0),MATCH(AQ$1,人口源表!$1:$1,0))-INDEX(城镇人口!$1:$1048576,MATCH($B174,城镇人口!$B:$B,0),MATCH(AQ$1,城镇人口!$1:$1,0))</f>
        <v>288769.64416934713</v>
      </c>
      <c r="AR174" s="40">
        <f>INDEX(人口源表!$1:$1048576,MATCH($B174,人口源表!$A:$A,0),MATCH(AR$1,人口源表!$1:$1,0))-INDEX(城镇人口!$1:$1048576,MATCH($B174,城镇人口!$B:$B,0),MATCH(AR$1,城镇人口!$1:$1,0))</f>
        <v>284491.47094424989</v>
      </c>
      <c r="AS174" s="40">
        <f>INDEX(人口源表!$1:$1048576,MATCH($B174,人口源表!$A:$A,0),MATCH(AS$1,人口源表!$1:$1,0))-INDEX(城镇人口!$1:$1048576,MATCH($B174,城镇人口!$B:$B,0),MATCH(AS$1,城镇人口!$1:$1,0))</f>
        <v>280313.89624962269</v>
      </c>
      <c r="AT174" s="40">
        <f>INDEX(人口源表!$1:$1048576,MATCH($B174,人口源表!$A:$A,0),MATCH(AT$1,人口源表!$1:$1,0))-INDEX(城镇人口!$1:$1048576,MATCH($B174,城镇人口!$B:$B,0),MATCH(AT$1,城镇人口!$1:$1,0))</f>
        <v>276248.84959341574</v>
      </c>
      <c r="AU174" s="40">
        <f>INDEX(人口源表!$1:$1048576,MATCH($B174,人口源表!$A:$A,0),MATCH(AU$1,人口源表!$1:$1,0))-INDEX(城镇人口!$1:$1048576,MATCH($B174,城镇人口!$B:$B,0),MATCH(AU$1,城镇人口!$1:$1,0))</f>
        <v>272307.13155056094</v>
      </c>
      <c r="AV174" s="40">
        <f>INDEX(人口源表!$1:$1048576,MATCH($B174,人口源表!$A:$A,0),MATCH(AV$1,人口源表!$1:$1,0))-INDEX(城镇人口!$1:$1048576,MATCH($B174,城镇人口!$B:$B,0),MATCH(AV$1,城镇人口!$1:$1,0))</f>
        <v>268500.04433944484</v>
      </c>
    </row>
    <row r="175" spans="1:48" x14ac:dyDescent="0.15">
      <c r="A175" s="4" t="s">
        <v>871</v>
      </c>
      <c r="B175" s="4" t="s">
        <v>356</v>
      </c>
      <c r="C175" s="34">
        <f>VLOOKUP(B175,'[1]2016省城人口总结（根）'!B:C,2,FALSE)/100</f>
        <v>0.54649999999999999</v>
      </c>
      <c r="D175" s="40">
        <f>INDEX(人口源表!$1:$1048576,MATCH($B175,人口源表!$A:$A,0),MATCH(D$1,人口源表!$1:$1,0))-INDEX(城镇人口!$1:$1048576,MATCH($B175,城镇人口!$B:$B,0),MATCH(D$1,城镇人口!$1:$1,0))</f>
        <v>1352217.8130464186</v>
      </c>
      <c r="E175" s="40">
        <f>INDEX(人口源表!$1:$1048576,MATCH($B175,人口源表!$A:$A,0),MATCH(E$1,人口源表!$1:$1,0))-INDEX(城镇人口!$1:$1048576,MATCH($B175,城镇人口!$B:$B,0),MATCH(E$1,城镇人口!$1:$1,0))</f>
        <v>1331352.0235266108</v>
      </c>
      <c r="F175" s="40">
        <f>INDEX(人口源表!$1:$1048576,MATCH($B175,人口源表!$A:$A,0),MATCH(F$1,人口源表!$1:$1,0))-INDEX(城镇人口!$1:$1048576,MATCH($B175,城镇人口!$B:$B,0),MATCH(F$1,城镇人口!$1:$1,0))</f>
        <v>1309127.1188992322</v>
      </c>
      <c r="G175" s="40">
        <f>INDEX(人口源表!$1:$1048576,MATCH($B175,人口源表!$A:$A,0),MATCH(G$1,人口源表!$1:$1,0))-INDEX(城镇人口!$1:$1048576,MATCH($B175,城镇人口!$B:$B,0),MATCH(G$1,城镇人口!$1:$1,0))</f>
        <v>1094903.658404574</v>
      </c>
      <c r="H175" s="40">
        <f>INDEX(人口源表!$1:$1048576,MATCH($B175,人口源表!$A:$A,0),MATCH(H$1,人口源表!$1:$1,0))-INDEX(城镇人口!$1:$1048576,MATCH($B175,城镇人口!$B:$B,0),MATCH(H$1,城镇人口!$1:$1,0))</f>
        <v>1078543.9992533922</v>
      </c>
      <c r="I175" s="40">
        <f>INDEX(人口源表!$1:$1048576,MATCH($B175,人口源表!$A:$A,0),MATCH(I$1,人口源表!$1:$1,0))-INDEX(城镇人口!$1:$1048576,MATCH($B175,城镇人口!$B:$B,0),MATCH(I$1,城镇人口!$1:$1,0))</f>
        <v>1070710.1930285692</v>
      </c>
      <c r="J175" s="40">
        <f>INDEX(人口源表!$1:$1048576,MATCH($B175,人口源表!$A:$A,0),MATCH(J$1,人口源表!$1:$1,0))-INDEX(城镇人口!$1:$1048576,MATCH($B175,城镇人口!$B:$B,0),MATCH(J$1,城镇人口!$1:$1,0))</f>
        <v>1061244.1503371615</v>
      </c>
      <c r="K175" s="40">
        <f>INDEX(人口源表!$1:$1048576,MATCH($B175,人口源表!$A:$A,0),MATCH(K$1,人口源表!$1:$1,0))-INDEX(城镇人口!$1:$1048576,MATCH($B175,城镇人口!$B:$B,0),MATCH(K$1,城镇人口!$1:$1,0))</f>
        <v>1050262.621335231</v>
      </c>
      <c r="L175" s="40">
        <f>INDEX(人口源表!$1:$1048576,MATCH($B175,人口源表!$A:$A,0),MATCH(L$1,人口源表!$1:$1,0))-INDEX(城镇人口!$1:$1048576,MATCH($B175,城镇人口!$B:$B,0),MATCH(L$1,城镇人口!$1:$1,0))</f>
        <v>1037877.5137376443</v>
      </c>
      <c r="M175" s="40">
        <f>INDEX(人口源表!$1:$1048576,MATCH($B175,人口源表!$A:$A,0),MATCH(M$1,人口源表!$1:$1,0))-INDEX(城镇人口!$1:$1048576,MATCH($B175,城镇人口!$B:$B,0),MATCH(M$1,城镇人口!$1:$1,0))</f>
        <v>1024197.120777091</v>
      </c>
      <c r="N175" s="40">
        <f>INDEX(人口源表!$1:$1048576,MATCH($B175,人口源表!$A:$A,0),MATCH(N$1,人口源表!$1:$1,0))-INDEX(城镇人口!$1:$1048576,MATCH($B175,城镇人口!$B:$B,0),MATCH(N$1,城镇人口!$1:$1,0))</f>
        <v>1009324.585729717</v>
      </c>
      <c r="O175" s="40">
        <f>INDEX(人口源表!$1:$1048576,MATCH($B175,人口源表!$A:$A,0),MATCH(O$1,人口源表!$1:$1,0))-INDEX(城镇人口!$1:$1048576,MATCH($B175,城镇人口!$B:$B,0),MATCH(O$1,城镇人口!$1:$1,0))</f>
        <v>993360.24733951758</v>
      </c>
      <c r="P175" s="40">
        <f>INDEX(人口源表!$1:$1048576,MATCH($B175,人口源表!$A:$A,0),MATCH(P$1,人口源表!$1:$1,0))-INDEX(城镇人口!$1:$1048576,MATCH($B175,城镇人口!$B:$B,0),MATCH(P$1,城镇人口!$1:$1,0))</f>
        <v>976398.99366742349</v>
      </c>
      <c r="Q175" s="40">
        <f>INDEX(人口源表!$1:$1048576,MATCH($B175,人口源表!$A:$A,0),MATCH(Q$1,人口源表!$1:$1,0))-INDEX(城镇人口!$1:$1048576,MATCH($B175,城镇人口!$B:$B,0),MATCH(Q$1,城镇人口!$1:$1,0))</f>
        <v>958532.20715099992</v>
      </c>
      <c r="R175" s="40">
        <f>INDEX(人口源表!$1:$1048576,MATCH($B175,人口源表!$A:$A,0),MATCH(R$1,人口源表!$1:$1,0))-INDEX(城镇人口!$1:$1048576,MATCH($B175,城镇人口!$B:$B,0),MATCH(R$1,城镇人口!$1:$1,0))</f>
        <v>939847.39771420974</v>
      </c>
      <c r="S175" s="40">
        <f>INDEX(人口源表!$1:$1048576,MATCH($B175,人口源表!$A:$A,0),MATCH(S$1,人口源表!$1:$1,0))-INDEX(城镇人口!$1:$1048576,MATCH($B175,城镇人口!$B:$B,0),MATCH(S$1,城镇人口!$1:$1,0))</f>
        <v>928974.85133620538</v>
      </c>
      <c r="T175" s="40">
        <f>INDEX(人口源表!$1:$1048576,MATCH($B175,人口源表!$A:$A,0),MATCH(T$1,人口源表!$1:$1,0))-INDEX(城镇人口!$1:$1048576,MATCH($B175,城镇人口!$B:$B,0),MATCH(T$1,城镇人口!$1:$1,0))</f>
        <v>917521.04810555163</v>
      </c>
      <c r="U175" s="40">
        <f>INDEX(人口源表!$1:$1048576,MATCH($B175,人口源表!$A:$A,0),MATCH(U$1,人口源表!$1:$1,0))-INDEX(城镇人口!$1:$1048576,MATCH($B175,城镇人口!$B:$B,0),MATCH(U$1,城镇人口!$1:$1,0))</f>
        <v>905546.53248248529</v>
      </c>
      <c r="V175" s="40">
        <f>INDEX(人口源表!$1:$1048576,MATCH($B175,人口源表!$A:$A,0),MATCH(V$1,人口源表!$1:$1,0))-INDEX(城镇人口!$1:$1048576,MATCH($B175,城镇人口!$B:$B,0),MATCH(V$1,城镇人口!$1:$1,0))</f>
        <v>893108.62941650767</v>
      </c>
      <c r="W175" s="40">
        <f>INDEX(人口源表!$1:$1048576,MATCH($B175,人口源表!$A:$A,0),MATCH(W$1,人口源表!$1:$1,0))-INDEX(城镇人口!$1:$1048576,MATCH($B175,城镇人口!$B:$B,0),MATCH(W$1,城镇人口!$1:$1,0))</f>
        <v>880262.18284680368</v>
      </c>
      <c r="X175" s="40">
        <f>INDEX(人口源表!$1:$1048576,MATCH($B175,人口源表!$A:$A,0),MATCH(X$1,人口源表!$1:$1,0))-INDEX(城镇人口!$1:$1048576,MATCH($B175,城镇人口!$B:$B,0),MATCH(X$1,城镇人口!$1:$1,0))</f>
        <v>867059.58637829125</v>
      </c>
      <c r="Y175" s="40">
        <f>INDEX(人口源表!$1:$1048576,MATCH($B175,人口源表!$A:$A,0),MATCH(Y$1,人口源表!$1:$1,0))-INDEX(城镇人口!$1:$1048576,MATCH($B175,城镇人口!$B:$B,0),MATCH(Y$1,城镇人口!$1:$1,0))</f>
        <v>853550.81450952729</v>
      </c>
      <c r="Z175" s="40">
        <f>INDEX(人口源表!$1:$1048576,MATCH($B175,人口源表!$A:$A,0),MATCH(Z$1,人口源表!$1:$1,0))-INDEX(城镇人口!$1:$1048576,MATCH($B175,城镇人口!$B:$B,0),MATCH(Z$1,城镇人口!$1:$1,0))</f>
        <v>839782.47073319531</v>
      </c>
      <c r="AA175" s="40">
        <f>INDEX(人口源表!$1:$1048576,MATCH($B175,人口源表!$A:$A,0),MATCH(AA$1,人口源表!$1:$1,0))-INDEX(城镇人口!$1:$1048576,MATCH($B175,城镇人口!$B:$B,0),MATCH(AA$1,城镇人口!$1:$1,0))</f>
        <v>825799.49297107547</v>
      </c>
      <c r="AB175" s="40">
        <f>INDEX(人口源表!$1:$1048576,MATCH($B175,人口源表!$A:$A,0),MATCH(AB$1,人口源表!$1:$1,0))-INDEX(城镇人口!$1:$1048576,MATCH($B175,城镇人口!$B:$B,0),MATCH(AB$1,城镇人口!$1:$1,0))</f>
        <v>811643.54744268628</v>
      </c>
      <c r="AC175" s="40">
        <f>INDEX(人口源表!$1:$1048576,MATCH($B175,人口源表!$A:$A,0),MATCH(AC$1,人口源表!$1:$1,0))-INDEX(城镇人口!$1:$1048576,MATCH($B175,城镇人口!$B:$B,0),MATCH(AC$1,城镇人口!$1:$1,0))</f>
        <v>799449.20187852555</v>
      </c>
      <c r="AD175" s="40">
        <f>INDEX(人口源表!$1:$1048576,MATCH($B175,人口源表!$A:$A,0),MATCH(AD$1,人口源表!$1:$1,0))-INDEX(城镇人口!$1:$1048576,MATCH($B175,城镇人口!$B:$B,0),MATCH(AD$1,城镇人口!$1:$1,0))</f>
        <v>787146.47198816412</v>
      </c>
      <c r="AE175" s="40">
        <f>INDEX(人口源表!$1:$1048576,MATCH($B175,人口源表!$A:$A,0),MATCH(AE$1,人口源表!$1:$1,0))-INDEX(城镇人口!$1:$1048576,MATCH($B175,城镇人口!$B:$B,0),MATCH(AE$1,城镇人口!$1:$1,0))</f>
        <v>774768.31538882782</v>
      </c>
      <c r="AF175" s="40">
        <f>INDEX(人口源表!$1:$1048576,MATCH($B175,人口源表!$A:$A,0),MATCH(AF$1,人口源表!$1:$1,0))-INDEX(城镇人口!$1:$1048576,MATCH($B175,城镇人口!$B:$B,0),MATCH(AF$1,城镇人口!$1:$1,0))</f>
        <v>762346.48182684369</v>
      </c>
      <c r="AG175" s="40">
        <f>INDEX(人口源表!$1:$1048576,MATCH($B175,人口源表!$A:$A,0),MATCH(AG$1,人口源表!$1:$1,0))-INDEX(城镇人口!$1:$1048576,MATCH($B175,城镇人口!$B:$B,0),MATCH(AG$1,城镇人口!$1:$1,0))</f>
        <v>749909.97628211626</v>
      </c>
      <c r="AH175" s="40">
        <f>INDEX(人口源表!$1:$1048576,MATCH($B175,人口源表!$A:$A,0),MATCH(AH$1,人口源表!$1:$1,0))-INDEX(城镇人口!$1:$1048576,MATCH($B175,城镇人口!$B:$B,0),MATCH(AH$1,城镇人口!$1:$1,0))</f>
        <v>737486.65695247054</v>
      </c>
      <c r="AI175" s="40">
        <f>INDEX(人口源表!$1:$1048576,MATCH($B175,人口源表!$A:$A,0),MATCH(AI$1,人口源表!$1:$1,0))-INDEX(城镇人口!$1:$1048576,MATCH($B175,城镇人口!$B:$B,0),MATCH(AI$1,城镇人口!$1:$1,0))</f>
        <v>725102.02818154427</v>
      </c>
      <c r="AJ175" s="40">
        <f>INDEX(人口源表!$1:$1048576,MATCH($B175,人口源表!$A:$A,0),MATCH(AJ$1,人口源表!$1:$1,0))-INDEX(城镇人口!$1:$1048576,MATCH($B175,城镇人口!$B:$B,0),MATCH(AJ$1,城镇人口!$1:$1,0))</f>
        <v>712779.29817990004</v>
      </c>
      <c r="AK175" s="40">
        <f>INDEX(人口源表!$1:$1048576,MATCH($B175,人口源表!$A:$A,0),MATCH(AK$1,人口源表!$1:$1,0))-INDEX(城镇人口!$1:$1048576,MATCH($B175,城镇人口!$B:$B,0),MATCH(AK$1,城镇人口!$1:$1,0))</f>
        <v>700540.62851958396</v>
      </c>
      <c r="AL175" s="40">
        <f>INDEX(人口源表!$1:$1048576,MATCH($B175,人口源表!$A:$A,0),MATCH(AL$1,人口源表!$1:$1,0))-INDEX(城镇人口!$1:$1048576,MATCH($B175,城镇人口!$B:$B,0),MATCH(AL$1,城镇人口!$1:$1,0))</f>
        <v>688405.95977520756</v>
      </c>
      <c r="AM175" s="40">
        <f>INDEX(人口源表!$1:$1048576,MATCH($B175,人口源表!$A:$A,0),MATCH(AM$1,人口源表!$1:$1,0))-INDEX(城镇人口!$1:$1048576,MATCH($B175,城镇人口!$B:$B,0),MATCH(AM$1,城镇人口!$1:$1,0))</f>
        <v>676393.65584750264</v>
      </c>
      <c r="AN175" s="40">
        <f>INDEX(人口源表!$1:$1048576,MATCH($B175,人口源表!$A:$A,0),MATCH(AN$1,人口源表!$1:$1,0))-INDEX(城镇人口!$1:$1048576,MATCH($B175,城镇人口!$B:$B,0),MATCH(AN$1,城镇人口!$1:$1,0))</f>
        <v>664519.95777424308</v>
      </c>
      <c r="AO175" s="40">
        <f>INDEX(人口源表!$1:$1048576,MATCH($B175,人口源表!$A:$A,0),MATCH(AO$1,人口源表!$1:$1,0))-INDEX(城镇人口!$1:$1048576,MATCH($B175,城镇人口!$B:$B,0),MATCH(AO$1,城镇人口!$1:$1,0))</f>
        <v>652800.19280996197</v>
      </c>
      <c r="AP175" s="40">
        <f>INDEX(人口源表!$1:$1048576,MATCH($B175,人口源表!$A:$A,0),MATCH(AP$1,人口源表!$1:$1,0))-INDEX(城镇人口!$1:$1048576,MATCH($B175,城镇人口!$B:$B,0),MATCH(AP$1,城镇人口!$1:$1,0))</f>
        <v>641247.35979726701</v>
      </c>
      <c r="AQ175" s="40">
        <f>INDEX(人口源表!$1:$1048576,MATCH($B175,人口源表!$A:$A,0),MATCH(AQ$1,人口源表!$1:$1,0))-INDEX(城镇人口!$1:$1048576,MATCH($B175,城镇人口!$B:$B,0),MATCH(AQ$1,城镇人口!$1:$1,0))</f>
        <v>629872.76773928548</v>
      </c>
      <c r="AR175" s="40">
        <f>INDEX(人口源表!$1:$1048576,MATCH($B175,人口源表!$A:$A,0),MATCH(AR$1,人口源表!$1:$1,0))-INDEX(城镇人口!$1:$1048576,MATCH($B175,城镇人口!$B:$B,0),MATCH(AR$1,城镇人口!$1:$1,0))</f>
        <v>618687.20080539584</v>
      </c>
      <c r="AS175" s="40">
        <f>INDEX(人口源表!$1:$1048576,MATCH($B175,人口源表!$A:$A,0),MATCH(AS$1,人口源表!$1:$1,0))-INDEX(城镇人口!$1:$1048576,MATCH($B175,城镇人口!$B:$B,0),MATCH(AS$1,城镇人口!$1:$1,0))</f>
        <v>607698.97925502807</v>
      </c>
      <c r="AT175" s="40">
        <f>INDEX(人口源表!$1:$1048576,MATCH($B175,人口源表!$A:$A,0),MATCH(AT$1,人口源表!$1:$1,0))-INDEX(城镇人口!$1:$1048576,MATCH($B175,城镇人口!$B:$B,0),MATCH(AT$1,城镇人口!$1:$1,0))</f>
        <v>596915.14432481071</v>
      </c>
      <c r="AU175" s="40">
        <f>INDEX(人口源表!$1:$1048576,MATCH($B175,人口源表!$A:$A,0),MATCH(AU$1,人口源表!$1:$1,0))-INDEX(城镇人口!$1:$1048576,MATCH($B175,城镇人口!$B:$B,0),MATCH(AU$1,城镇人口!$1:$1,0))</f>
        <v>586341.49505484942</v>
      </c>
      <c r="AV175" s="40">
        <f>INDEX(人口源表!$1:$1048576,MATCH($B175,人口源表!$A:$A,0),MATCH(AV$1,人口源表!$1:$1,0))-INDEX(城镇人口!$1:$1048576,MATCH($B175,城镇人口!$B:$B,0),MATCH(AV$1,城镇人口!$1:$1,0))</f>
        <v>575982.62554782815</v>
      </c>
    </row>
    <row r="176" spans="1:48" x14ac:dyDescent="0.15">
      <c r="A176" s="4" t="s">
        <v>871</v>
      </c>
      <c r="B176" s="4" t="s">
        <v>358</v>
      </c>
      <c r="C176" s="34">
        <f>VLOOKUP(B176,'[1]2016省城人口总结（根）'!B:C,2,FALSE)/100</f>
        <v>0.54649999999999999</v>
      </c>
      <c r="D176" s="40">
        <f>INDEX(人口源表!$1:$1048576,MATCH($B176,人口源表!$A:$A,0),MATCH(D$1,人口源表!$1:$1,0))-INDEX(城镇人口!$1:$1048576,MATCH($B176,城镇人口!$B:$B,0),MATCH(D$1,城镇人口!$1:$1,0))</f>
        <v>2265654.0460062758</v>
      </c>
      <c r="E176" s="40">
        <f>INDEX(人口源表!$1:$1048576,MATCH($B176,人口源表!$A:$A,0),MATCH(E$1,人口源表!$1:$1,0))-INDEX(城镇人口!$1:$1048576,MATCH($B176,城镇人口!$B:$B,0),MATCH(E$1,城镇人口!$1:$1,0))</f>
        <v>2231268.6912537846</v>
      </c>
      <c r="F176" s="40">
        <f>INDEX(人口源表!$1:$1048576,MATCH($B176,人口源表!$A:$A,0),MATCH(F$1,人口源表!$1:$1,0))-INDEX(城镇人口!$1:$1048576,MATCH($B176,城镇人口!$B:$B,0),MATCH(F$1,城镇人口!$1:$1,0))</f>
        <v>2194776.3201304497</v>
      </c>
      <c r="G176" s="40">
        <f>INDEX(人口源表!$1:$1048576,MATCH($B176,人口源表!$A:$A,0),MATCH(G$1,人口源表!$1:$1,0))-INDEX(城镇人口!$1:$1048576,MATCH($B176,城镇人口!$B:$B,0),MATCH(G$1,城镇人口!$1:$1,0))</f>
        <v>1800365.601921787</v>
      </c>
      <c r="H176" s="40">
        <f>INDEX(人口源表!$1:$1048576,MATCH($B176,人口源表!$A:$A,0),MATCH(H$1,人口源表!$1:$1,0))-INDEX(城镇人口!$1:$1048576,MATCH($B176,城镇人口!$B:$B,0),MATCH(H$1,城镇人口!$1:$1,0))</f>
        <v>1773568.7675018115</v>
      </c>
      <c r="I176" s="40">
        <f>INDEX(人口源表!$1:$1048576,MATCH($B176,人口源表!$A:$A,0),MATCH(I$1,人口源表!$1:$1,0))-INDEX(城镇人口!$1:$1048576,MATCH($B176,城镇人口!$B:$B,0),MATCH(I$1,城镇人口!$1:$1,0))</f>
        <v>1761453.5128033012</v>
      </c>
      <c r="J176" s="40">
        <f>INDEX(人口源表!$1:$1048576,MATCH($B176,人口源表!$A:$A,0),MATCH(J$1,人口源表!$1:$1,0))-INDEX(城镇人口!$1:$1048576,MATCH($B176,城镇人口!$B:$B,0),MATCH(J$1,城镇人口!$1:$1,0))</f>
        <v>1747221.4899865869</v>
      </c>
      <c r="K176" s="40">
        <f>INDEX(人口源表!$1:$1048576,MATCH($B176,人口源表!$A:$A,0),MATCH(K$1,人口源表!$1:$1,0))-INDEX(城镇人口!$1:$1048576,MATCH($B176,城镇人口!$B:$B,0),MATCH(K$1,城镇人口!$1:$1,0))</f>
        <v>1730974.3298773062</v>
      </c>
      <c r="L176" s="40">
        <f>INDEX(人口源表!$1:$1048576,MATCH($B176,人口源表!$A:$A,0),MATCH(L$1,人口源表!$1:$1,0))-INDEX(城镇人口!$1:$1048576,MATCH($B176,城镇人口!$B:$B,0),MATCH(L$1,城镇人口!$1:$1,0))</f>
        <v>1712814.6144630699</v>
      </c>
      <c r="M176" s="40">
        <f>INDEX(人口源表!$1:$1048576,MATCH($B176,人口源表!$A:$A,0),MATCH(M$1,人口源表!$1:$1,0))-INDEX(城镇人口!$1:$1048576,MATCH($B176,城镇人口!$B:$B,0),MATCH(M$1,城镇人口!$1:$1,0))</f>
        <v>1692842.17989835</v>
      </c>
      <c r="N176" s="40">
        <f>INDEX(人口源表!$1:$1048576,MATCH($B176,人口源表!$A:$A,0),MATCH(N$1,人口源表!$1:$1,0))-INDEX(城镇人口!$1:$1048576,MATCH($B176,城镇人口!$B:$B,0),MATCH(N$1,城镇人口!$1:$1,0))</f>
        <v>1671156.4356154436</v>
      </c>
      <c r="O176" s="40">
        <f>INDEX(人口源表!$1:$1048576,MATCH($B176,人口源表!$A:$A,0),MATCH(O$1,人口源表!$1:$1,0))-INDEX(城镇人口!$1:$1048576,MATCH($B176,城镇人口!$B:$B,0),MATCH(O$1,城镇人口!$1:$1,0))</f>
        <v>1647856.5958023695</v>
      </c>
      <c r="P176" s="40">
        <f>INDEX(人口源表!$1:$1048576,MATCH($B176,人口源表!$A:$A,0),MATCH(P$1,人口源表!$1:$1,0))-INDEX(城镇人口!$1:$1048576,MATCH($B176,城镇人口!$B:$B,0),MATCH(P$1,城镇人口!$1:$1,0))</f>
        <v>1623039.667950301</v>
      </c>
      <c r="Q176" s="40">
        <f>INDEX(人口源表!$1:$1048576,MATCH($B176,人口源表!$A:$A,0),MATCH(Q$1,人口源表!$1:$1,0))-INDEX(城镇人口!$1:$1048576,MATCH($B176,城镇人口!$B:$B,0),MATCH(Q$1,城镇人口!$1:$1,0))</f>
        <v>1596801.8716501896</v>
      </c>
      <c r="R176" s="40">
        <f>INDEX(人口源表!$1:$1048576,MATCH($B176,人口源表!$A:$A,0),MATCH(R$1,人口源表!$1:$1,0))-INDEX(城镇人口!$1:$1048576,MATCH($B176,城镇人口!$B:$B,0),MATCH(R$1,城镇人口!$1:$1,0))</f>
        <v>1569237.4243877125</v>
      </c>
      <c r="S176" s="40">
        <f>INDEX(人口源表!$1:$1048576,MATCH($B176,人口源表!$A:$A,0),MATCH(S$1,人口源表!$1:$1,0))-INDEX(城镇人口!$1:$1048576,MATCH($B176,城镇人口!$B:$B,0),MATCH(S$1,城镇人口!$1:$1,0))</f>
        <v>1554744.4390979754</v>
      </c>
      <c r="T176" s="40">
        <f>INDEX(人口源表!$1:$1048576,MATCH($B176,人口源表!$A:$A,0),MATCH(T$1,人口源表!$1:$1,0))-INDEX(城镇人口!$1:$1048576,MATCH($B176,城镇人口!$B:$B,0),MATCH(T$1,城镇人口!$1:$1,0))</f>
        <v>1539304.0076058446</v>
      </c>
      <c r="U176" s="40">
        <f>INDEX(人口源表!$1:$1048576,MATCH($B176,人口源表!$A:$A,0),MATCH(U$1,人口源表!$1:$1,0))-INDEX(城镇人口!$1:$1048576,MATCH($B176,城镇人口!$B:$B,0),MATCH(U$1,城镇人口!$1:$1,0))</f>
        <v>1522984.632161607</v>
      </c>
      <c r="V176" s="40">
        <f>INDEX(人口源表!$1:$1048576,MATCH($B176,人口源表!$A:$A,0),MATCH(V$1,人口源表!$1:$1,0))-INDEX(城镇人口!$1:$1048576,MATCH($B176,城镇人口!$B:$B,0),MATCH(V$1,城镇人口!$1:$1,0))</f>
        <v>1505853.0414636703</v>
      </c>
      <c r="W176" s="40">
        <f>INDEX(人口源表!$1:$1048576,MATCH($B176,人口源表!$A:$A,0),MATCH(W$1,人口源表!$1:$1,0))-INDEX(城镇人口!$1:$1048576,MATCH($B176,城镇人口!$B:$B,0),MATCH(W$1,城镇人口!$1:$1,0))</f>
        <v>1487976.2154678763</v>
      </c>
      <c r="X176" s="40">
        <f>INDEX(人口源表!$1:$1048576,MATCH($B176,人口源表!$A:$A,0),MATCH(X$1,人口源表!$1:$1,0))-INDEX(城镇人口!$1:$1048576,MATCH($B176,城镇人口!$B:$B,0),MATCH(X$1,城镇人口!$1:$1,0))</f>
        <v>1469419.276270688</v>
      </c>
      <c r="Y176" s="40">
        <f>INDEX(人口源表!$1:$1048576,MATCH($B176,人口源表!$A:$A,0),MATCH(Y$1,人口源表!$1:$1,0))-INDEX(城镇人口!$1:$1048576,MATCH($B176,城镇人口!$B:$B,0),MATCH(Y$1,城镇人口!$1:$1,0))</f>
        <v>1450246.1472482979</v>
      </c>
      <c r="Z176" s="40">
        <f>INDEX(人口源表!$1:$1048576,MATCH($B176,人口源表!$A:$A,0),MATCH(Z$1,人口源表!$1:$1,0))-INDEX(城镇人口!$1:$1048576,MATCH($B176,城镇人口!$B:$B,0),MATCH(Z$1,城镇人口!$1:$1,0))</f>
        <v>1430520.827906047</v>
      </c>
      <c r="AA176" s="40">
        <f>INDEX(人口源表!$1:$1048576,MATCH($B176,人口源表!$A:$A,0),MATCH(AA$1,人口源表!$1:$1,0))-INDEX(城镇人口!$1:$1048576,MATCH($B176,城镇人口!$B:$B,0),MATCH(AA$1,城镇人口!$1:$1,0))</f>
        <v>1410305.3422709382</v>
      </c>
      <c r="AB176" s="40">
        <f>INDEX(人口源表!$1:$1048576,MATCH($B176,人口源表!$A:$A,0),MATCH(AB$1,人口源表!$1:$1,0))-INDEX(城镇人口!$1:$1048576,MATCH($B176,城镇人口!$B:$B,0),MATCH(AB$1,城镇人口!$1:$1,0))</f>
        <v>1389660.6978177647</v>
      </c>
      <c r="AC176" s="40">
        <f>INDEX(人口源表!$1:$1048576,MATCH($B176,人口源表!$A:$A,0),MATCH(AC$1,人口源表!$1:$1,0))-INDEX(城镇人口!$1:$1048576,MATCH($B176,城镇人口!$B:$B,0),MATCH(AC$1,城镇人口!$1:$1,0))</f>
        <v>1372242.5529527287</v>
      </c>
      <c r="AD176" s="40">
        <f>INDEX(人口源表!$1:$1048576,MATCH($B176,人口源表!$A:$A,0),MATCH(AD$1,人口源表!$1:$1,0))-INDEX(城镇人口!$1:$1048576,MATCH($B176,城镇人口!$B:$B,0),MATCH(AD$1,城镇人口!$1:$1,0))</f>
        <v>1354510.1480640126</v>
      </c>
      <c r="AE176" s="40">
        <f>INDEX(人口源表!$1:$1048576,MATCH($B176,人口源表!$A:$A,0),MATCH(AE$1,人口源表!$1:$1,0))-INDEX(城镇人口!$1:$1048576,MATCH($B176,城镇人口!$B:$B,0),MATCH(AE$1,城镇人口!$1:$1,0))</f>
        <v>1336517.9027798437</v>
      </c>
      <c r="AF176" s="40">
        <f>INDEX(人口源表!$1:$1048576,MATCH($B176,人口源表!$A:$A,0),MATCH(AF$1,人口源表!$1:$1,0))-INDEX(城镇人口!$1:$1048576,MATCH($B176,城镇人口!$B:$B,0),MATCH(AF$1,城镇人口!$1:$1,0))</f>
        <v>1318319.1385024851</v>
      </c>
      <c r="AG176" s="40">
        <f>INDEX(人口源表!$1:$1048576,MATCH($B176,人口源表!$A:$A,0),MATCH(AG$1,人口源表!$1:$1,0))-INDEX(城镇人口!$1:$1048576,MATCH($B176,城镇人口!$B:$B,0),MATCH(AG$1,城镇人口!$1:$1,0))</f>
        <v>1299966.3601719369</v>
      </c>
      <c r="AH176" s="40">
        <f>INDEX(人口源表!$1:$1048576,MATCH($B176,人口源表!$A:$A,0),MATCH(AH$1,人口源表!$1:$1,0))-INDEX(城镇人口!$1:$1048576,MATCH($B176,城镇人口!$B:$B,0),MATCH(AH$1,城镇人口!$1:$1,0))</f>
        <v>1281511.8277878352</v>
      </c>
      <c r="AI176" s="40">
        <f>INDEX(人口源表!$1:$1048576,MATCH($B176,人口源表!$A:$A,0),MATCH(AI$1,人口源表!$1:$1,0))-INDEX(城镇人口!$1:$1048576,MATCH($B176,城镇人口!$B:$B,0),MATCH(AI$1,城镇人口!$1:$1,0))</f>
        <v>1263005.6718144142</v>
      </c>
      <c r="AJ176" s="40">
        <f>INDEX(人口源表!$1:$1048576,MATCH($B176,人口源表!$A:$A,0),MATCH(AJ$1,人口源表!$1:$1,0))-INDEX(城镇人口!$1:$1048576,MATCH($B176,城镇人口!$B:$B,0),MATCH(AJ$1,城镇人口!$1:$1,0))</f>
        <v>1244497.7074075304</v>
      </c>
      <c r="AK176" s="40">
        <f>INDEX(人口源表!$1:$1048576,MATCH($B176,人口源表!$A:$A,0),MATCH(AK$1,人口源表!$1:$1,0))-INDEX(城镇人口!$1:$1048576,MATCH($B176,城镇人口!$B:$B,0),MATCH(AK$1,城镇人口!$1:$1,0))</f>
        <v>1226036.473921007</v>
      </c>
      <c r="AL176" s="40">
        <f>INDEX(人口源表!$1:$1048576,MATCH($B176,人口源表!$A:$A,0),MATCH(AL$1,人口源表!$1:$1,0))-INDEX(城镇人口!$1:$1048576,MATCH($B176,城镇人口!$B:$B,0),MATCH(AL$1,城镇人口!$1:$1,0))</f>
        <v>1207668.9116132096</v>
      </c>
      <c r="AM176" s="40">
        <f>INDEX(人口源表!$1:$1048576,MATCH($B176,人口源表!$A:$A,0),MATCH(AM$1,人口源表!$1:$1,0))-INDEX(城镇人口!$1:$1048576,MATCH($B176,城镇人口!$B:$B,0),MATCH(AM$1,城镇人口!$1:$1,0))</f>
        <v>1189441.8088418292</v>
      </c>
      <c r="AN176" s="40">
        <f>INDEX(人口源表!$1:$1048576,MATCH($B176,人口源表!$A:$A,0),MATCH(AN$1,人口源表!$1:$1,0))-INDEX(城镇人口!$1:$1048576,MATCH($B176,城镇人口!$B:$B,0),MATCH(AN$1,城镇人口!$1:$1,0))</f>
        <v>1171399.9813170242</v>
      </c>
      <c r="AO176" s="40">
        <f>INDEX(人口源表!$1:$1048576,MATCH($B176,人口源表!$A:$A,0),MATCH(AO$1,人口源表!$1:$1,0))-INDEX(城镇人口!$1:$1048576,MATCH($B176,城镇人口!$B:$B,0),MATCH(AO$1,城镇人口!$1:$1,0))</f>
        <v>1153587.1309810244</v>
      </c>
      <c r="AP176" s="40">
        <f>INDEX(人口源表!$1:$1048576,MATCH($B176,人口源表!$A:$A,0),MATCH(AP$1,人口源表!$1:$1,0))-INDEX(城镇人口!$1:$1048576,MATCH($B176,城镇人口!$B:$B,0),MATCH(AP$1,城镇人口!$1:$1,0))</f>
        <v>1136046.0876712739</v>
      </c>
      <c r="AQ176" s="40">
        <f>INDEX(人口源表!$1:$1048576,MATCH($B176,人口源表!$A:$A,0),MATCH(AQ$1,人口源表!$1:$1,0))-INDEX(城镇人口!$1:$1048576,MATCH($B176,城镇人口!$B:$B,0),MATCH(AQ$1,城镇人口!$1:$1,0))</f>
        <v>1118817.9072250854</v>
      </c>
      <c r="AR176" s="40">
        <f>INDEX(人口源表!$1:$1048576,MATCH($B176,人口源表!$A:$A,0),MATCH(AR$1,人口源表!$1:$1,0))-INDEX(城镇人口!$1:$1048576,MATCH($B176,城镇人口!$B:$B,0),MATCH(AR$1,城镇人口!$1:$1,0))</f>
        <v>1101942.1338642552</v>
      </c>
      <c r="AS176" s="40">
        <f>INDEX(人口源表!$1:$1048576,MATCH($B176,人口源表!$A:$A,0),MATCH(AS$1,人口源表!$1:$1,0))-INDEX(城镇人口!$1:$1048576,MATCH($B176,城镇人口!$B:$B,0),MATCH(AS$1,城镇人口!$1:$1,0))</f>
        <v>1085457.8750773128</v>
      </c>
      <c r="AT176" s="40">
        <f>INDEX(人口源表!$1:$1048576,MATCH($B176,人口源表!$A:$A,0),MATCH(AT$1,人口源表!$1:$1,0))-INDEX(城镇人口!$1:$1048576,MATCH($B176,城镇人口!$B:$B,0),MATCH(AT$1,城镇人口!$1:$1,0))</f>
        <v>1069401.8013342042</v>
      </c>
      <c r="AU176" s="40">
        <f>INDEX(人口源表!$1:$1048576,MATCH($B176,人口源表!$A:$A,0),MATCH(AU$1,人口源表!$1:$1,0))-INDEX(城镇人口!$1:$1048576,MATCH($B176,城镇人口!$B:$B,0),MATCH(AU$1,城镇人口!$1:$1,0))</f>
        <v>1053809.7808947549</v>
      </c>
      <c r="AV176" s="40">
        <f>INDEX(人口源表!$1:$1048576,MATCH($B176,人口源表!$A:$A,0),MATCH(AV$1,人口源表!$1:$1,0))-INDEX(城镇人口!$1:$1048576,MATCH($B176,城镇人口!$B:$B,0),MATCH(AV$1,城镇人口!$1:$1,0))</f>
        <v>1038715.734883639</v>
      </c>
    </row>
    <row r="177" spans="1:48" x14ac:dyDescent="0.15">
      <c r="A177" s="4" t="s">
        <v>871</v>
      </c>
      <c r="B177" s="4" t="s">
        <v>360</v>
      </c>
      <c r="C177" s="34">
        <f>VLOOKUP(B177,'[1]2016省城人口总结（根）'!B:C,2,FALSE)/100</f>
        <v>0.60460000000000003</v>
      </c>
      <c r="D177" s="40">
        <f>INDEX(人口源表!$1:$1048576,MATCH($B177,人口源表!$A:$A,0),MATCH(D$1,人口源表!$1:$1,0))-INDEX(城镇人口!$1:$1048576,MATCH($B177,城镇人口!$B:$B,0),MATCH(D$1,城镇人口!$1:$1,0))</f>
        <v>2326953.9640120617</v>
      </c>
      <c r="E177" s="40">
        <f>INDEX(人口源表!$1:$1048576,MATCH($B177,人口源表!$A:$A,0),MATCH(E$1,人口源表!$1:$1,0))-INDEX(城镇人口!$1:$1048576,MATCH($B177,城镇人口!$B:$B,0),MATCH(E$1,城镇人口!$1:$1,0))</f>
        <v>2276274.127180269</v>
      </c>
      <c r="F177" s="40">
        <f>INDEX(人口源表!$1:$1048576,MATCH($B177,人口源表!$A:$A,0),MATCH(F$1,人口源表!$1:$1,0))-INDEX(城镇人口!$1:$1048576,MATCH($B177,城镇人口!$B:$B,0),MATCH(F$1,城镇人口!$1:$1,0))</f>
        <v>2223009.7701157425</v>
      </c>
      <c r="G177" s="40">
        <f>INDEX(人口源表!$1:$1048576,MATCH($B177,人口源表!$A:$A,0),MATCH(G$1,人口源表!$1:$1,0))-INDEX(城镇人口!$1:$1048576,MATCH($B177,城镇人口!$B:$B,0),MATCH(G$1,城镇人口!$1:$1,0))</f>
        <v>1891759.0560426749</v>
      </c>
      <c r="H177" s="40">
        <f>INDEX(人口源表!$1:$1048576,MATCH($B177,人口源表!$A:$A,0),MATCH(H$1,人口源表!$1:$1,0))-INDEX(城镇人口!$1:$1048576,MATCH($B177,城镇人口!$B:$B,0),MATCH(H$1,城镇人口!$1:$1,0))</f>
        <v>1847463.7861197041</v>
      </c>
      <c r="I177" s="40">
        <f>INDEX(人口源表!$1:$1048576,MATCH($B177,人口源表!$A:$A,0),MATCH(I$1,人口源表!$1:$1,0))-INDEX(城镇人口!$1:$1048576,MATCH($B177,城镇人口!$B:$B,0),MATCH(I$1,城镇人口!$1:$1,0))</f>
        <v>1823623.4145752573</v>
      </c>
      <c r="J177" s="40">
        <f>INDEX(人口源表!$1:$1048576,MATCH($B177,人口源表!$A:$A,0),MATCH(J$1,人口源表!$1:$1,0))-INDEX(城镇人口!$1:$1048576,MATCH($B177,城镇人口!$B:$B,0),MATCH(J$1,城镇人口!$1:$1,0))</f>
        <v>1797443.4262467446</v>
      </c>
      <c r="K177" s="40">
        <f>INDEX(人口源表!$1:$1048576,MATCH($B177,人口源表!$A:$A,0),MATCH(K$1,人口源表!$1:$1,0))-INDEX(城镇人口!$1:$1048576,MATCH($B177,城镇人口!$B:$B,0),MATCH(K$1,城镇人口!$1:$1,0))</f>
        <v>1769070.7088148566</v>
      </c>
      <c r="L177" s="40">
        <f>INDEX(人口源表!$1:$1048576,MATCH($B177,人口源表!$A:$A,0),MATCH(L$1,人口源表!$1:$1,0))-INDEX(城镇人口!$1:$1048576,MATCH($B177,城镇人口!$B:$B,0),MATCH(L$1,城镇人口!$1:$1,0))</f>
        <v>1738650.3345697387</v>
      </c>
      <c r="M177" s="40">
        <f>INDEX(人口源表!$1:$1048576,MATCH($B177,人口源表!$A:$A,0),MATCH(M$1,人口源表!$1:$1,0))-INDEX(城镇人口!$1:$1048576,MATCH($B177,城镇人口!$B:$B,0),MATCH(M$1,城镇人口!$1:$1,0))</f>
        <v>1706322.7717910274</v>
      </c>
      <c r="N177" s="40">
        <f>INDEX(人口源表!$1:$1048576,MATCH($B177,人口源表!$A:$A,0),MATCH(N$1,人口源表!$1:$1,0))-INDEX(城镇人口!$1:$1048576,MATCH($B177,城镇人口!$B:$B,0),MATCH(N$1,城镇人口!$1:$1,0))</f>
        <v>1672225.4906586148</v>
      </c>
      <c r="O177" s="40">
        <f>INDEX(人口源表!$1:$1048576,MATCH($B177,人口源表!$A:$A,0),MATCH(O$1,人口源表!$1:$1,0))-INDEX(城镇人口!$1:$1048576,MATCH($B177,城镇人口!$B:$B,0),MATCH(O$1,城镇人口!$1:$1,0))</f>
        <v>1636491.9128691922</v>
      </c>
      <c r="P177" s="40">
        <f>INDEX(人口源表!$1:$1048576,MATCH($B177,人口源表!$A:$A,0),MATCH(P$1,人口源表!$1:$1,0))-INDEX(城镇人口!$1:$1048576,MATCH($B177,城镇人口!$B:$B,0),MATCH(P$1,城镇人口!$1:$1,0))</f>
        <v>1599251.681394035</v>
      </c>
      <c r="Q177" s="40">
        <f>INDEX(人口源表!$1:$1048576,MATCH($B177,人口源表!$A:$A,0),MATCH(Q$1,人口源表!$1:$1,0))-INDEX(城镇人口!$1:$1048576,MATCH($B177,城镇人口!$B:$B,0),MATCH(Q$1,城镇人口!$1:$1,0))</f>
        <v>1560630.8881737613</v>
      </c>
      <c r="R177" s="40">
        <f>INDEX(人口源表!$1:$1048576,MATCH($B177,人口源表!$A:$A,0),MATCH(R$1,人口源表!$1:$1,0))-INDEX(城镇人口!$1:$1048576,MATCH($B177,城镇人口!$B:$B,0),MATCH(R$1,城镇人口!$1:$1,0))</f>
        <v>1520751.6872368525</v>
      </c>
      <c r="S177" s="40">
        <f>INDEX(人口源表!$1:$1048576,MATCH($B177,人口源表!$A:$A,0),MATCH(S$1,人口源表!$1:$1,0))-INDEX(城镇人口!$1:$1048576,MATCH($B177,城镇人口!$B:$B,0),MATCH(S$1,城镇人口!$1:$1,0))</f>
        <v>1498720.8200733699</v>
      </c>
      <c r="T177" s="40">
        <f>INDEX(人口源表!$1:$1048576,MATCH($B177,人口源表!$A:$A,0),MATCH(T$1,人口源表!$1:$1,0))-INDEX(城镇人口!$1:$1048576,MATCH($B177,城镇人口!$B:$B,0),MATCH(T$1,城镇人口!$1:$1,0))</f>
        <v>1475850.9815098052</v>
      </c>
      <c r="U177" s="40">
        <f>INDEX(人口源表!$1:$1048576,MATCH($B177,人口源表!$A:$A,0),MATCH(U$1,人口源表!$1:$1,0))-INDEX(城镇人口!$1:$1048576,MATCH($B177,城镇人口!$B:$B,0),MATCH(U$1,城镇人口!$1:$1,0))</f>
        <v>1452222.8012672644</v>
      </c>
      <c r="V177" s="40">
        <f>INDEX(人口源表!$1:$1048576,MATCH($B177,人口源表!$A:$A,0),MATCH(V$1,人口源表!$1:$1,0))-INDEX(城镇人口!$1:$1048576,MATCH($B177,城镇人口!$B:$B,0),MATCH(V$1,城镇人口!$1:$1,0))</f>
        <v>1427914.6621469171</v>
      </c>
      <c r="W177" s="40">
        <f>INDEX(人口源表!$1:$1048576,MATCH($B177,人口源表!$A:$A,0),MATCH(W$1,人口源表!$1:$1,0))-INDEX(城镇人口!$1:$1048576,MATCH($B177,城镇人口!$B:$B,0),MATCH(W$1,城镇人口!$1:$1,0))</f>
        <v>1403002.6706082667</v>
      </c>
      <c r="X177" s="40">
        <f>INDEX(人口源表!$1:$1048576,MATCH($B177,人口源表!$A:$A,0),MATCH(X$1,人口源表!$1:$1,0))-INDEX(城镇人口!$1:$1048576,MATCH($B177,城镇人口!$B:$B,0),MATCH(X$1,城镇人口!$1:$1,0))</f>
        <v>1377560.3632243015</v>
      </c>
      <c r="Y177" s="40">
        <f>INDEX(人口源表!$1:$1048576,MATCH($B177,人口源表!$A:$A,0),MATCH(Y$1,人口源表!$1:$1,0))-INDEX(城镇人口!$1:$1048576,MATCH($B177,城镇人口!$B:$B,0),MATCH(Y$1,城镇人口!$1:$1,0))</f>
        <v>1351658.4349184148</v>
      </c>
      <c r="Z177" s="40">
        <f>INDEX(人口源表!$1:$1048576,MATCH($B177,人口源表!$A:$A,0),MATCH(Z$1,人口源表!$1:$1,0))-INDEX(城镇人口!$1:$1048576,MATCH($B177,城镇人口!$B:$B,0),MATCH(Z$1,城镇人口!$1:$1,0))</f>
        <v>1325365.2586929984</v>
      </c>
      <c r="AA177" s="40">
        <f>INDEX(人口源表!$1:$1048576,MATCH($B177,人口源表!$A:$A,0),MATCH(AA$1,人口源表!$1:$1,0))-INDEX(城镇人口!$1:$1048576,MATCH($B177,城镇人口!$B:$B,0),MATCH(AA$1,城镇人口!$1:$1,0))</f>
        <v>1298746.8555438234</v>
      </c>
      <c r="AB177" s="40">
        <f>INDEX(人口源表!$1:$1048576,MATCH($B177,人口源表!$A:$A,0),MATCH(AB$1,人口源表!$1:$1,0))-INDEX(城镇人口!$1:$1048576,MATCH($B177,城镇人口!$B:$B,0),MATCH(AB$1,城镇人口!$1:$1,0))</f>
        <v>1271866.1171047036</v>
      </c>
      <c r="AC177" s="40">
        <f>INDEX(人口源表!$1:$1048576,MATCH($B177,人口源表!$A:$A,0),MATCH(AC$1,人口源表!$1:$1,0))-INDEX(城镇人口!$1:$1048576,MATCH($B177,城镇人口!$B:$B,0),MATCH(AC$1,城镇人口!$1:$1,0))</f>
        <v>1249471.8594995649</v>
      </c>
      <c r="AD177" s="40">
        <f>INDEX(人口源表!$1:$1048576,MATCH($B177,人口源表!$A:$A,0),MATCH(AD$1,人口源表!$1:$1,0))-INDEX(城镇人口!$1:$1048576,MATCH($B177,城镇人口!$B:$B,0),MATCH(AD$1,城镇人口!$1:$1,0))</f>
        <v>1226913.0142830336</v>
      </c>
      <c r="AE177" s="40">
        <f>INDEX(人口源表!$1:$1048576,MATCH($B177,人口源表!$A:$A,0),MATCH(AE$1,人口源表!$1:$1,0))-INDEX(城镇人口!$1:$1048576,MATCH($B177,城镇人口!$B:$B,0),MATCH(AE$1,城镇人口!$1:$1,0))</f>
        <v>1204241.8435684713</v>
      </c>
      <c r="AF177" s="40">
        <f>INDEX(人口源表!$1:$1048576,MATCH($B177,人口源表!$A:$A,0),MATCH(AF$1,人口源表!$1:$1,0))-INDEX(城镇人口!$1:$1048576,MATCH($B177,城镇人口!$B:$B,0),MATCH(AF$1,城镇人口!$1:$1,0))</f>
        <v>1181507.7825567322</v>
      </c>
      <c r="AG177" s="40">
        <f>INDEX(人口源表!$1:$1048576,MATCH($B177,人口源表!$A:$A,0),MATCH(AG$1,人口源表!$1:$1,0))-INDEX(城镇人口!$1:$1048576,MATCH($B177,城镇人口!$B:$B,0),MATCH(AG$1,城镇人口!$1:$1,0))</f>
        <v>1158758.8874128209</v>
      </c>
      <c r="AH177" s="40">
        <f>INDEX(人口源表!$1:$1048576,MATCH($B177,人口源表!$A:$A,0),MATCH(AH$1,人口源表!$1:$1,0))-INDEX(城镇人口!$1:$1048576,MATCH($B177,城镇人口!$B:$B,0),MATCH(AH$1,城镇人口!$1:$1,0))</f>
        <v>1136040.6295684129</v>
      </c>
      <c r="AI177" s="40">
        <f>INDEX(人口源表!$1:$1048576,MATCH($B177,人口源表!$A:$A,0),MATCH(AI$1,人口源表!$1:$1,0))-INDEX(城镇人口!$1:$1048576,MATCH($B177,城镇人口!$B:$B,0),MATCH(AI$1,城镇人口!$1:$1,0))</f>
        <v>1113397.0658674617</v>
      </c>
      <c r="AJ177" s="40">
        <f>INDEX(人口源表!$1:$1048576,MATCH($B177,人口源表!$A:$A,0),MATCH(AJ$1,人口源表!$1:$1,0))-INDEX(城镇人口!$1:$1048576,MATCH($B177,城镇人口!$B:$B,0),MATCH(AJ$1,城镇人口!$1:$1,0))</f>
        <v>1090869.4354713112</v>
      </c>
      <c r="AK177" s="40">
        <f>INDEX(人口源表!$1:$1048576,MATCH($B177,人口源表!$A:$A,0),MATCH(AK$1,人口源表!$1:$1,0))-INDEX(城镇人口!$1:$1048576,MATCH($B177,城镇人口!$B:$B,0),MATCH(AK$1,城镇人口!$1:$1,0))</f>
        <v>1068497.3156341468</v>
      </c>
      <c r="AL177" s="40">
        <f>INDEX(人口源表!$1:$1048576,MATCH($B177,人口源表!$A:$A,0),MATCH(AL$1,人口源表!$1:$1,0))-INDEX(城镇人口!$1:$1048576,MATCH($B177,城镇人口!$B:$B,0),MATCH(AL$1,城镇人口!$1:$1,0))</f>
        <v>1046317.928627729</v>
      </c>
      <c r="AM177" s="40">
        <f>INDEX(人口源表!$1:$1048576,MATCH($B177,人口源表!$A:$A,0),MATCH(AM$1,人口源表!$1:$1,0))-INDEX(城镇人口!$1:$1048576,MATCH($B177,城镇人口!$B:$B,0),MATCH(AM$1,城镇人口!$1:$1,0))</f>
        <v>1024366.5875254506</v>
      </c>
      <c r="AN177" s="40">
        <f>INDEX(人口源表!$1:$1048576,MATCH($B177,人口源表!$A:$A,0),MATCH(AN$1,人口源表!$1:$1,0))-INDEX(城镇人口!$1:$1048576,MATCH($B177,城镇人口!$B:$B,0),MATCH(AN$1,城镇人口!$1:$1,0))</f>
        <v>1002676.4638784421</v>
      </c>
      <c r="AO177" s="40">
        <f>INDEX(人口源表!$1:$1048576,MATCH($B177,人口源表!$A:$A,0),MATCH(AO$1,人口源表!$1:$1,0))-INDEX(城镇人口!$1:$1048576,MATCH($B177,城镇人口!$B:$B,0),MATCH(AO$1,城镇人口!$1:$1,0))</f>
        <v>981278.58436364215</v>
      </c>
      <c r="AP177" s="40">
        <f>INDEX(人口源表!$1:$1048576,MATCH($B177,人口源表!$A:$A,0),MATCH(AP$1,人口源表!$1:$1,0))-INDEX(城镇人口!$1:$1048576,MATCH($B177,城镇人口!$B:$B,0),MATCH(AP$1,城镇人口!$1:$1,0))</f>
        <v>960202.03582340479</v>
      </c>
      <c r="AQ177" s="40">
        <f>INDEX(人口源表!$1:$1048576,MATCH($B177,人口源表!$A:$A,0),MATCH(AQ$1,人口源表!$1:$1,0))-INDEX(城镇人口!$1:$1048576,MATCH($B177,城镇人口!$B:$B,0),MATCH(AQ$1,城镇人口!$1:$1,0))</f>
        <v>939473.33092319779</v>
      </c>
      <c r="AR177" s="40">
        <f>INDEX(人口源表!$1:$1048576,MATCH($B177,人口源表!$A:$A,0),MATCH(AR$1,人口源表!$1:$1,0))-INDEX(城镇人口!$1:$1048576,MATCH($B177,城镇人口!$B:$B,0),MATCH(AR$1,城镇人口!$1:$1,0))</f>
        <v>919117.44664161373</v>
      </c>
      <c r="AS177" s="40">
        <f>INDEX(人口源表!$1:$1048576,MATCH($B177,人口源表!$A:$A,0),MATCH(AS$1,人口源表!$1:$1,0))-INDEX(城镇人口!$1:$1048576,MATCH($B177,城镇人口!$B:$B,0),MATCH(AS$1,城镇人口!$1:$1,0))</f>
        <v>899156.57980964473</v>
      </c>
      <c r="AT177" s="40">
        <f>INDEX(人口源表!$1:$1048576,MATCH($B177,人口源表!$A:$A,0),MATCH(AT$1,人口源表!$1:$1,0))-INDEX(城镇人口!$1:$1048576,MATCH($B177,城镇人口!$B:$B,0),MATCH(AT$1,城镇人口!$1:$1,0))</f>
        <v>879611.17074204516</v>
      </c>
      <c r="AU177" s="40">
        <f>INDEX(人口源表!$1:$1048576,MATCH($B177,人口源表!$A:$A,0),MATCH(AU$1,人口源表!$1:$1,0))-INDEX(城镇人口!$1:$1048576,MATCH($B177,城镇人口!$B:$B,0),MATCH(AU$1,城镇人口!$1:$1,0))</f>
        <v>860499.67656666972</v>
      </c>
      <c r="AV177" s="40">
        <f>INDEX(人口源表!$1:$1048576,MATCH($B177,人口源表!$A:$A,0),MATCH(AV$1,人口源表!$1:$1,0))-INDEX(城镇人口!$1:$1048576,MATCH($B177,城镇人口!$B:$B,0),MATCH(AV$1,城镇人口!$1:$1,0))</f>
        <v>841838.17221067892</v>
      </c>
    </row>
    <row r="178" spans="1:48" x14ac:dyDescent="0.15">
      <c r="A178" s="4" t="s">
        <v>871</v>
      </c>
      <c r="B178" s="4" t="s">
        <v>362</v>
      </c>
      <c r="C178" s="34">
        <f>VLOOKUP(B178,'[1]2016省城人口总结（根）'!B:C,2,FALSE)/100</f>
        <v>0.60460000000000003</v>
      </c>
      <c r="D178" s="40">
        <f>INDEX(人口源表!$1:$1048576,MATCH($B178,人口源表!$A:$A,0),MATCH(D$1,人口源表!$1:$1,0))-INDEX(城镇人口!$1:$1048576,MATCH($B178,城镇人口!$B:$B,0),MATCH(D$1,城镇人口!$1:$1,0))</f>
        <v>2506681.9915928072</v>
      </c>
      <c r="E178" s="40">
        <f>INDEX(人口源表!$1:$1048576,MATCH($B178,人口源表!$A:$A,0),MATCH(E$1,人口源表!$1:$1,0))-INDEX(城镇人口!$1:$1048576,MATCH($B178,城镇人口!$B:$B,0),MATCH(E$1,城镇人口!$1:$1,0))</f>
        <v>2451701.1550347931</v>
      </c>
      <c r="F178" s="40">
        <f>INDEX(人口源表!$1:$1048576,MATCH($B178,人口源表!$A:$A,0),MATCH(F$1,人口源表!$1:$1,0))-INDEX(城镇人口!$1:$1048576,MATCH($B178,城镇人口!$B:$B,0),MATCH(F$1,城镇人口!$1:$1,0))</f>
        <v>2394391.2064843415</v>
      </c>
      <c r="G178" s="40">
        <f>INDEX(人口源表!$1:$1048576,MATCH($B178,人口源表!$A:$A,0),MATCH(G$1,人口源表!$1:$1,0))-INDEX(城镇人口!$1:$1048576,MATCH($B178,城镇人口!$B:$B,0),MATCH(G$1,城镇人口!$1:$1,0))</f>
        <v>2127638.2317855293</v>
      </c>
      <c r="H178" s="40">
        <f>INDEX(人口源表!$1:$1048576,MATCH($B178,人口源表!$A:$A,0),MATCH(H$1,人口源表!$1:$1,0))-INDEX(城镇人口!$1:$1048576,MATCH($B178,城镇人口!$B:$B,0),MATCH(H$1,城镇人口!$1:$1,0))</f>
        <v>2077584.8497445569</v>
      </c>
      <c r="I178" s="40">
        <f>INDEX(人口源表!$1:$1048576,MATCH($B178,人口源表!$A:$A,0),MATCH(I$1,人口源表!$1:$1,0))-INDEX(城镇人口!$1:$1048576,MATCH($B178,城镇人口!$B:$B,0),MATCH(I$1,城镇人口!$1:$1,0))</f>
        <v>2051479.2575271381</v>
      </c>
      <c r="J178" s="40">
        <f>INDEX(人口源表!$1:$1048576,MATCH($B178,人口源表!$A:$A,0),MATCH(J$1,人口源表!$1:$1,0))-INDEX(城镇人口!$1:$1048576,MATCH($B178,城镇人口!$B:$B,0),MATCH(J$1,城镇人口!$1:$1,0))</f>
        <v>2023515.1686169263</v>
      </c>
      <c r="K178" s="40">
        <f>INDEX(人口源表!$1:$1048576,MATCH($B178,人口源表!$A:$A,0),MATCH(K$1,人口源表!$1:$1,0))-INDEX(城镇人口!$1:$1048576,MATCH($B178,城镇人口!$B:$B,0),MATCH(K$1,城镇人口!$1:$1,0))</f>
        <v>1993703.4831402991</v>
      </c>
      <c r="L178" s="40">
        <f>INDEX(人口源表!$1:$1048576,MATCH($B178,人口源表!$A:$A,0),MATCH(L$1,人口源表!$1:$1,0))-INDEX(城镇人口!$1:$1048576,MATCH($B178,城镇人口!$B:$B,0),MATCH(L$1,城镇人口!$1:$1,0))</f>
        <v>1962065.7736612111</v>
      </c>
      <c r="M178" s="40">
        <f>INDEX(人口源表!$1:$1048576,MATCH($B178,人口源表!$A:$A,0),MATCH(M$1,人口源表!$1:$1,0))-INDEX(城镇人口!$1:$1048576,MATCH($B178,城镇人口!$B:$B,0),MATCH(M$1,城镇人口!$1:$1,0))</f>
        <v>1928631.7859688527</v>
      </c>
      <c r="N178" s="40">
        <f>INDEX(人口源表!$1:$1048576,MATCH($B178,人口源表!$A:$A,0),MATCH(N$1,人口源表!$1:$1,0))-INDEX(城镇人口!$1:$1048576,MATCH($B178,城镇人口!$B:$B,0),MATCH(N$1,城镇人口!$1:$1,0))</f>
        <v>1893440.300261606</v>
      </c>
      <c r="O178" s="40">
        <f>INDEX(人口源表!$1:$1048576,MATCH($B178,人口源表!$A:$A,0),MATCH(O$1,人口源表!$1:$1,0))-INDEX(城镇人口!$1:$1048576,MATCH($B178,城镇人口!$B:$B,0),MATCH(O$1,城镇人口!$1:$1,0))</f>
        <v>1856539.2017710656</v>
      </c>
      <c r="P178" s="40">
        <f>INDEX(人口源表!$1:$1048576,MATCH($B178,人口源表!$A:$A,0),MATCH(P$1,人口源表!$1:$1,0))-INDEX(城镇人口!$1:$1048576,MATCH($B178,城镇人口!$B:$B,0),MATCH(P$1,城镇人口!$1:$1,0))</f>
        <v>1817982.455003839</v>
      </c>
      <c r="Q178" s="40">
        <f>INDEX(人口源表!$1:$1048576,MATCH($B178,人口源表!$A:$A,0),MATCH(Q$1,人口源表!$1:$1,0))-INDEX(城镇人口!$1:$1048576,MATCH($B178,城镇人口!$B:$B,0),MATCH(Q$1,城镇人口!$1:$1,0))</f>
        <v>1777832.3687609723</v>
      </c>
      <c r="R178" s="40">
        <f>INDEX(人口源表!$1:$1048576,MATCH($B178,人口源表!$A:$A,0),MATCH(R$1,人口源表!$1:$1,0))-INDEX(城镇人口!$1:$1048576,MATCH($B178,城镇人口!$B:$B,0),MATCH(R$1,城镇人口!$1:$1,0))</f>
        <v>1736157.4701193394</v>
      </c>
      <c r="S178" s="40">
        <f>INDEX(人口源表!$1:$1048576,MATCH($B178,人口源表!$A:$A,0),MATCH(S$1,人口源表!$1:$1,0))-INDEX(城镇人口!$1:$1048576,MATCH($B178,城镇人口!$B:$B,0),MATCH(S$1,城镇人口!$1:$1,0))</f>
        <v>1714757.755643432</v>
      </c>
      <c r="T178" s="40">
        <f>INDEX(人口源表!$1:$1048576,MATCH($B178,人口源表!$A:$A,0),MATCH(T$1,人口源表!$1:$1,0))-INDEX(城镇人口!$1:$1048576,MATCH($B178,城镇人口!$B:$B,0),MATCH(T$1,城镇人口!$1:$1,0))</f>
        <v>1692297.2931578811</v>
      </c>
      <c r="U178" s="40">
        <f>INDEX(人口源表!$1:$1048576,MATCH($B178,人口源表!$A:$A,0),MATCH(U$1,人口源表!$1:$1,0))-INDEX(城镇人口!$1:$1048576,MATCH($B178,城镇人口!$B:$B,0),MATCH(U$1,城镇人口!$1:$1,0))</f>
        <v>1668827.2956417464</v>
      </c>
      <c r="V178" s="40">
        <f>INDEX(人口源表!$1:$1048576,MATCH($B178,人口源表!$A:$A,0),MATCH(V$1,人口源表!$1:$1,0))-INDEX(城镇人口!$1:$1048576,MATCH($B178,城镇人口!$B:$B,0),MATCH(V$1,城镇人口!$1:$1,0))</f>
        <v>1644403.9648226807</v>
      </c>
      <c r="W178" s="40">
        <f>INDEX(人口源表!$1:$1048576,MATCH($B178,人口源表!$A:$A,0),MATCH(W$1,人口源表!$1:$1,0))-INDEX(城镇人口!$1:$1048576,MATCH($B178,城镇人口!$B:$B,0),MATCH(W$1,城镇人口!$1:$1,0))</f>
        <v>1619087.0498729227</v>
      </c>
      <c r="X178" s="40">
        <f>INDEX(人口源表!$1:$1048576,MATCH($B178,人口源表!$A:$A,0),MATCH(X$1,人口源表!$1:$1,0))-INDEX(城镇人口!$1:$1048576,MATCH($B178,城镇人口!$B:$B,0),MATCH(X$1,城镇人口!$1:$1,0))</f>
        <v>1592939.5437525772</v>
      </c>
      <c r="Y178" s="40">
        <f>INDEX(人口源表!$1:$1048576,MATCH($B178,人口源表!$A:$A,0),MATCH(Y$1,人口源表!$1:$1,0))-INDEX(城镇人口!$1:$1048576,MATCH($B178,城镇人口!$B:$B,0),MATCH(Y$1,城镇人口!$1:$1,0))</f>
        <v>1566028.1554677589</v>
      </c>
      <c r="Z178" s="40">
        <f>INDEX(人口源表!$1:$1048576,MATCH($B178,人口源表!$A:$A,0),MATCH(Z$1,人口源表!$1:$1,0))-INDEX(城镇人口!$1:$1048576,MATCH($B178,城镇人口!$B:$B,0),MATCH(Z$1,城镇人口!$1:$1,0))</f>
        <v>1538422.1725278525</v>
      </c>
      <c r="AA178" s="40">
        <f>INDEX(人口源表!$1:$1048576,MATCH($B178,人口源表!$A:$A,0),MATCH(AA$1,人口源表!$1:$1,0))-INDEX(城镇人口!$1:$1048576,MATCH($B178,城镇人口!$B:$B,0),MATCH(AA$1,城镇人口!$1:$1,0))</f>
        <v>1510193.3957733391</v>
      </c>
      <c r="AB178" s="40">
        <f>INDEX(人口源表!$1:$1048576,MATCH($B178,人口源表!$A:$A,0),MATCH(AB$1,人口源表!$1:$1,0))-INDEX(城镇人口!$1:$1048576,MATCH($B178,城镇人口!$B:$B,0),MATCH(AB$1,城镇人口!$1:$1,0))</f>
        <v>1481415.7981243338</v>
      </c>
      <c r="AC178" s="40">
        <f>INDEX(人口源表!$1:$1048576,MATCH($B178,人口源表!$A:$A,0),MATCH(AC$1,人口源表!$1:$1,0))-INDEX(城镇人口!$1:$1048576,MATCH($B178,城镇人口!$B:$B,0),MATCH(AC$1,城镇人口!$1:$1,0))</f>
        <v>1457634.5018956289</v>
      </c>
      <c r="AD178" s="40">
        <f>INDEX(人口源表!$1:$1048576,MATCH($B178,人口源表!$A:$A,0),MATCH(AD$1,人口源表!$1:$1,0))-INDEX(城镇人口!$1:$1048576,MATCH($B178,城镇人口!$B:$B,0),MATCH(AD$1,城镇人口!$1:$1,0))</f>
        <v>1433449.3312640609</v>
      </c>
      <c r="AE178" s="40">
        <f>INDEX(人口源表!$1:$1048576,MATCH($B178,人口源表!$A:$A,0),MATCH(AE$1,人口源表!$1:$1,0))-INDEX(城镇人口!$1:$1048576,MATCH($B178,城镇人口!$B:$B,0),MATCH(AE$1,城镇人口!$1:$1,0))</f>
        <v>1408933.6230925629</v>
      </c>
      <c r="AF178" s="40">
        <f>INDEX(人口源表!$1:$1048576,MATCH($B178,人口源表!$A:$A,0),MATCH(AF$1,人口源表!$1:$1,0))-INDEX(城镇人口!$1:$1048576,MATCH($B178,城镇人口!$B:$B,0),MATCH(AF$1,城镇人口!$1:$1,0))</f>
        <v>1384161.7915309556</v>
      </c>
      <c r="AG178" s="40">
        <f>INDEX(人口源表!$1:$1048576,MATCH($B178,人口源表!$A:$A,0),MATCH(AG$1,人口源表!$1:$1,0))-INDEX(城镇人口!$1:$1048576,MATCH($B178,城镇人口!$B:$B,0),MATCH(AG$1,城镇人口!$1:$1,0))</f>
        <v>1359209.3232861152</v>
      </c>
      <c r="AH178" s="40">
        <f>INDEX(人口源表!$1:$1048576,MATCH($B178,人口源表!$A:$A,0),MATCH(AH$1,人口源表!$1:$1,0))-INDEX(城镇人口!$1:$1048576,MATCH($B178,城镇人口!$B:$B,0),MATCH(AH$1,城镇人口!$1:$1,0))</f>
        <v>1334153.4484748105</v>
      </c>
      <c r="AI178" s="40">
        <f>INDEX(人口源表!$1:$1048576,MATCH($B178,人口源表!$A:$A,0),MATCH(AI$1,人口源表!$1:$1,0))-INDEX(城镇人口!$1:$1048576,MATCH($B178,城镇人口!$B:$B,0),MATCH(AI$1,城镇人口!$1:$1,0))</f>
        <v>1309071.9076280268</v>
      </c>
      <c r="AJ178" s="40">
        <f>INDEX(人口源表!$1:$1048576,MATCH($B178,人口源表!$A:$A,0),MATCH(AJ$1,人口源表!$1:$1,0))-INDEX(城镇人口!$1:$1048576,MATCH($B178,城镇人口!$B:$B,0),MATCH(AJ$1,城镇人口!$1:$1,0))</f>
        <v>1284042.689118851</v>
      </c>
      <c r="AK178" s="40">
        <f>INDEX(人口源表!$1:$1048576,MATCH($B178,人口源表!$A:$A,0),MATCH(AK$1,人口源表!$1:$1,0))-INDEX(城镇人口!$1:$1048576,MATCH($B178,城镇人口!$B:$B,0),MATCH(AK$1,城镇人口!$1:$1,0))</f>
        <v>1259143.9868494533</v>
      </c>
      <c r="AL178" s="40">
        <f>INDEX(人口源表!$1:$1048576,MATCH($B178,人口源表!$A:$A,0),MATCH(AL$1,人口源表!$1:$1,0))-INDEX(城镇人口!$1:$1048576,MATCH($B178,城镇人口!$B:$B,0),MATCH(AL$1,城镇人口!$1:$1,0))</f>
        <v>1234454.3576693349</v>
      </c>
      <c r="AM178" s="40">
        <f>INDEX(人口源表!$1:$1048576,MATCH($B178,人口源表!$A:$A,0),MATCH(AM$1,人口源表!$1:$1,0))-INDEX(城镇人口!$1:$1048576,MATCH($B178,城镇人口!$B:$B,0),MATCH(AM$1,城镇人口!$1:$1,0))</f>
        <v>1210051.536953209</v>
      </c>
      <c r="AN178" s="40">
        <f>INDEX(人口源表!$1:$1048576,MATCH($B178,人口源表!$A:$A,0),MATCH(AN$1,人口源表!$1:$1,0))-INDEX(城镇人口!$1:$1048576,MATCH($B178,城镇人口!$B:$B,0),MATCH(AN$1,城镇人口!$1:$1,0))</f>
        <v>1186012.8216509167</v>
      </c>
      <c r="AO178" s="40">
        <f>INDEX(人口源表!$1:$1048576,MATCH($B178,人口源表!$A:$A,0),MATCH(AO$1,人口源表!$1:$1,0))-INDEX(城镇人口!$1:$1048576,MATCH($B178,城镇人口!$B:$B,0),MATCH(AO$1,城镇人口!$1:$1,0))</f>
        <v>1162414.5518850153</v>
      </c>
      <c r="AP178" s="40">
        <f>INDEX(人口源表!$1:$1048576,MATCH($B178,人口源表!$A:$A,0),MATCH(AP$1,人口源表!$1:$1,0))-INDEX(城镇人口!$1:$1048576,MATCH($B178,城镇人口!$B:$B,0),MATCH(AP$1,城镇人口!$1:$1,0))</f>
        <v>1139332.0237904312</v>
      </c>
      <c r="AQ178" s="40">
        <f>INDEX(人口源表!$1:$1048576,MATCH($B178,人口源表!$A:$A,0),MATCH(AQ$1,人口源表!$1:$1,0))-INDEX(城镇人口!$1:$1048576,MATCH($B178,城镇人口!$B:$B,0),MATCH(AQ$1,城镇人口!$1:$1,0))</f>
        <v>1116838.3543838887</v>
      </c>
      <c r="AR178" s="40">
        <f>INDEX(人口源表!$1:$1048576,MATCH($B178,人口源表!$A:$A,0),MATCH(AR$1,人口源表!$1:$1,0))-INDEX(城镇人口!$1:$1048576,MATCH($B178,城镇人口!$B:$B,0),MATCH(AR$1,城镇人口!$1:$1,0))</f>
        <v>1095005.4387619942</v>
      </c>
      <c r="AS178" s="40">
        <f>INDEX(人口源表!$1:$1048576,MATCH($B178,人口源表!$A:$A,0),MATCH(AS$1,人口源表!$1:$1,0))-INDEX(城镇人口!$1:$1048576,MATCH($B178,城镇人口!$B:$B,0),MATCH(AS$1,城镇人口!$1:$1,0))</f>
        <v>1073903.001953329</v>
      </c>
      <c r="AT178" s="40">
        <f>INDEX(人口源表!$1:$1048576,MATCH($B178,人口源表!$A:$A,0),MATCH(AT$1,人口源表!$1:$1,0))-INDEX(城镇人口!$1:$1048576,MATCH($B178,城镇人口!$B:$B,0),MATCH(AT$1,城镇人口!$1:$1,0))</f>
        <v>1053597.8976870263</v>
      </c>
      <c r="AU178" s="40">
        <f>INDEX(人口源表!$1:$1048576,MATCH($B178,人口源表!$A:$A,0),MATCH(AU$1,人口源表!$1:$1,0))-INDEX(城镇人口!$1:$1048576,MATCH($B178,城镇人口!$B:$B,0),MATCH(AU$1,城镇人口!$1:$1,0))</f>
        <v>1034154.6001768308</v>
      </c>
      <c r="AV178" s="40">
        <f>INDEX(人口源表!$1:$1048576,MATCH($B178,人口源表!$A:$A,0),MATCH(AV$1,人口源表!$1:$1,0))-INDEX(城镇人口!$1:$1048576,MATCH($B178,城镇人口!$B:$B,0),MATCH(AV$1,城镇人口!$1:$1,0))</f>
        <v>1015634.2879517497</v>
      </c>
    </row>
    <row r="179" spans="1:48" x14ac:dyDescent="0.15">
      <c r="A179" s="4" t="s">
        <v>871</v>
      </c>
      <c r="B179" s="4" t="s">
        <v>364</v>
      </c>
      <c r="C179" s="34">
        <f>VLOOKUP(B179,'[1]2016省城人口总结（根）'!B:C,2,FALSE)/100</f>
        <v>0.54649999999999999</v>
      </c>
      <c r="D179" s="40">
        <f>INDEX(人口源表!$1:$1048576,MATCH($B179,人口源表!$A:$A,0),MATCH(D$1,人口源表!$1:$1,0))-INDEX(城镇人口!$1:$1048576,MATCH($B179,城镇人口!$B:$B,0),MATCH(D$1,城镇人口!$1:$1,0))</f>
        <v>1161213.328151538</v>
      </c>
      <c r="E179" s="40">
        <f>INDEX(人口源表!$1:$1048576,MATCH($B179,人口源表!$A:$A,0),MATCH(E$1,人口源表!$1:$1,0))-INDEX(城镇人口!$1:$1048576,MATCH($B179,城镇人口!$B:$B,0),MATCH(E$1,城镇人口!$1:$1,0))</f>
        <v>1143249.0694234914</v>
      </c>
      <c r="F179" s="40">
        <f>INDEX(人口源表!$1:$1048576,MATCH($B179,人口源表!$A:$A,0),MATCH(F$1,人口源表!$1:$1,0))-INDEX(城镇人口!$1:$1048576,MATCH($B179,城镇人口!$B:$B,0),MATCH(F$1,城镇人口!$1:$1,0))</f>
        <v>1124231.1672603227</v>
      </c>
      <c r="G179" s="40">
        <f>INDEX(人口源表!$1:$1048576,MATCH($B179,人口源表!$A:$A,0),MATCH(G$1,人口源表!$1:$1,0))-INDEX(城镇人口!$1:$1048576,MATCH($B179,城镇人口!$B:$B,0),MATCH(G$1,城镇人口!$1:$1,0))</f>
        <v>1122952.5596906648</v>
      </c>
      <c r="H179" s="40">
        <f>INDEX(人口源表!$1:$1048576,MATCH($B179,人口源表!$A:$A,0),MATCH(H$1,人口源表!$1:$1,0))-INDEX(城镇人口!$1:$1048576,MATCH($B179,城镇人口!$B:$B,0),MATCH(H$1,城镇人口!$1:$1,0))</f>
        <v>1104048.6760640189</v>
      </c>
      <c r="I179" s="40">
        <f>INDEX(人口源表!$1:$1048576,MATCH($B179,人口源表!$A:$A,0),MATCH(I$1,人口源表!$1:$1,0))-INDEX(城镇人口!$1:$1048576,MATCH($B179,城镇人口!$B:$B,0),MATCH(I$1,城镇人口!$1:$1,0))</f>
        <v>1095182.230371865</v>
      </c>
      <c r="J179" s="40">
        <f>INDEX(人口源表!$1:$1048576,MATCH($B179,人口源表!$A:$A,0),MATCH(J$1,人口源表!$1:$1,0))-INDEX(城镇人口!$1:$1048576,MATCH($B179,城镇人口!$B:$B,0),MATCH(J$1,城镇人口!$1:$1,0))</f>
        <v>1085753.9932056605</v>
      </c>
      <c r="K179" s="40">
        <f>INDEX(人口源表!$1:$1048576,MATCH($B179,人口源表!$A:$A,0),MATCH(K$1,人口源表!$1:$1,0))-INDEX(城镇人口!$1:$1048576,MATCH($B179,城镇人口!$B:$B,0),MATCH(K$1,城镇人口!$1:$1,0))</f>
        <v>1075714.5299162837</v>
      </c>
      <c r="L179" s="40">
        <f>INDEX(人口源表!$1:$1048576,MATCH($B179,人口源表!$A:$A,0),MATCH(L$1,人口源表!$1:$1,0))-INDEX(城镇人口!$1:$1048576,MATCH($B179,城镇人口!$B:$B,0),MATCH(L$1,城镇人口!$1:$1,0))</f>
        <v>1065021.7585536197</v>
      </c>
      <c r="M179" s="40">
        <f>INDEX(人口源表!$1:$1048576,MATCH($B179,人口源表!$A:$A,0),MATCH(M$1,人口源表!$1:$1,0))-INDEX(城镇人口!$1:$1048576,MATCH($B179,城镇人口!$B:$B,0),MATCH(M$1,城镇人口!$1:$1,0))</f>
        <v>1053641.8873076378</v>
      </c>
      <c r="N179" s="40">
        <f>INDEX(人口源表!$1:$1048576,MATCH($B179,人口源表!$A:$A,0),MATCH(N$1,人口源表!$1:$1,0))-INDEX(城镇人口!$1:$1048576,MATCH($B179,城镇人口!$B:$B,0),MATCH(N$1,城镇人口!$1:$1,0))</f>
        <v>1041547.5782203844</v>
      </c>
      <c r="O179" s="40">
        <f>INDEX(人口源表!$1:$1048576,MATCH($B179,人口源表!$A:$A,0),MATCH(O$1,人口源表!$1:$1,0))-INDEX(城镇人口!$1:$1048576,MATCH($B179,城镇人口!$B:$B,0),MATCH(O$1,城镇人口!$1:$1,0))</f>
        <v>1028718.8617078655</v>
      </c>
      <c r="P179" s="40">
        <f>INDEX(人口源表!$1:$1048576,MATCH($B179,人口源表!$A:$A,0),MATCH(P$1,人口源表!$1:$1,0))-INDEX(城镇人口!$1:$1048576,MATCH($B179,城镇人口!$B:$B,0),MATCH(P$1,城镇人口!$1:$1,0))</f>
        <v>1015142.4637029639</v>
      </c>
      <c r="Q179" s="40">
        <f>INDEX(人口源表!$1:$1048576,MATCH($B179,人口源表!$A:$A,0),MATCH(Q$1,人口源表!$1:$1,0))-INDEX(城镇人口!$1:$1048576,MATCH($B179,城镇人口!$B:$B,0),MATCH(Q$1,城镇人口!$1:$1,0))</f>
        <v>1000810.8003022515</v>
      </c>
      <c r="R179" s="40">
        <f>INDEX(人口源表!$1:$1048576,MATCH($B179,人口源表!$A:$A,0),MATCH(R$1,人口源表!$1:$1,0))-INDEX(城镇人口!$1:$1048576,MATCH($B179,城镇人口!$B:$B,0),MATCH(R$1,城镇人口!$1:$1,0))</f>
        <v>985723.16505886079</v>
      </c>
      <c r="S179" s="40">
        <f>INDEX(人口源表!$1:$1048576,MATCH($B179,人口源表!$A:$A,0),MATCH(S$1,人口源表!$1:$1,0))-INDEX(城镇人口!$1:$1048576,MATCH($B179,城镇人口!$B:$B,0),MATCH(S$1,城镇人口!$1:$1,0))</f>
        <v>978891.2631302746</v>
      </c>
      <c r="T179" s="40">
        <f>INDEX(人口源表!$1:$1048576,MATCH($B179,人口源表!$A:$A,0),MATCH(T$1,人口源表!$1:$1,0))-INDEX(城镇人口!$1:$1048576,MATCH($B179,城镇人口!$B:$B,0),MATCH(T$1,城镇人口!$1:$1,0))</f>
        <v>971483.95671676239</v>
      </c>
      <c r="U179" s="40">
        <f>INDEX(人口源表!$1:$1048576,MATCH($B179,人口源表!$A:$A,0),MATCH(U$1,人口源表!$1:$1,0))-INDEX(城镇人口!$1:$1048576,MATCH($B179,城镇人口!$B:$B,0),MATCH(U$1,城镇人口!$1:$1,0))</f>
        <v>963505.5723028779</v>
      </c>
      <c r="V179" s="40">
        <f>INDEX(人口源表!$1:$1048576,MATCH($B179,人口源表!$A:$A,0),MATCH(V$1,人口源表!$1:$1,0))-INDEX(城镇人口!$1:$1048576,MATCH($B179,城镇人口!$B:$B,0),MATCH(V$1,城镇人口!$1:$1,0))</f>
        <v>954963.30039899657</v>
      </c>
      <c r="W179" s="40">
        <f>INDEX(人口源表!$1:$1048576,MATCH($B179,人口源表!$A:$A,0),MATCH(W$1,人口源表!$1:$1,0))-INDEX(城镇人口!$1:$1048576,MATCH($B179,城镇人口!$B:$B,0),MATCH(W$1,城镇人口!$1:$1,0))</f>
        <v>945869.11290179822</v>
      </c>
      <c r="X179" s="40">
        <f>INDEX(人口源表!$1:$1048576,MATCH($B179,人口源表!$A:$A,0),MATCH(X$1,人口源表!$1:$1,0))-INDEX(城镇人口!$1:$1048576,MATCH($B179,城镇人口!$B:$B,0),MATCH(X$1,城镇人口!$1:$1,0))</f>
        <v>936239.2176295782</v>
      </c>
      <c r="Y179" s="40">
        <f>INDEX(人口源表!$1:$1048576,MATCH($B179,人口源表!$A:$A,0),MATCH(Y$1,人口源表!$1:$1,0))-INDEX(城镇人口!$1:$1048576,MATCH($B179,城镇人口!$B:$B,0),MATCH(Y$1,城镇人口!$1:$1,0))</f>
        <v>926092.20467585395</v>
      </c>
      <c r="Z179" s="40">
        <f>INDEX(人口源表!$1:$1048576,MATCH($B179,人口源表!$A:$A,0),MATCH(Z$1,人口源表!$1:$1,0))-INDEX(城镇人口!$1:$1048576,MATCH($B179,城镇人口!$B:$B,0),MATCH(Z$1,城镇人口!$1:$1,0))</f>
        <v>915451.55274196598</v>
      </c>
      <c r="AA179" s="40">
        <f>INDEX(人口源表!$1:$1048576,MATCH($B179,人口源表!$A:$A,0),MATCH(AA$1,人口源表!$1:$1,0))-INDEX(城镇人口!$1:$1048576,MATCH($B179,城镇人口!$B:$B,0),MATCH(AA$1,城镇人口!$1:$1,0))</f>
        <v>904343.10438465257</v>
      </c>
      <c r="AB179" s="40">
        <f>INDEX(人口源表!$1:$1048576,MATCH($B179,人口源表!$A:$A,0),MATCH(AB$1,人口源表!$1:$1,0))-INDEX(城镇人口!$1:$1048576,MATCH($B179,城镇人口!$B:$B,0),MATCH(AB$1,城镇人口!$1:$1,0))</f>
        <v>892796.53320889827</v>
      </c>
      <c r="AC179" s="40">
        <f>INDEX(人口源表!$1:$1048576,MATCH($B179,人口源表!$A:$A,0),MATCH(AC$1,人口源表!$1:$1,0))-INDEX(城镇人口!$1:$1048576,MATCH($B179,城镇人口!$B:$B,0),MATCH(AC$1,城镇人口!$1:$1,0))</f>
        <v>883158.00923762145</v>
      </c>
      <c r="AD179" s="40">
        <f>INDEX(人口源表!$1:$1048576,MATCH($B179,人口源表!$A:$A,0),MATCH(AD$1,人口源表!$1:$1,0))-INDEX(城镇人口!$1:$1048576,MATCH($B179,城镇人口!$B:$B,0),MATCH(AD$1,城镇人口!$1:$1,0))</f>
        <v>873153.49207259947</v>
      </c>
      <c r="AE179" s="40">
        <f>INDEX(人口源表!$1:$1048576,MATCH($B179,人口源表!$A:$A,0),MATCH(AE$1,人口源表!$1:$1,0))-INDEX(城镇人口!$1:$1048576,MATCH($B179,城镇人口!$B:$B,0),MATCH(AE$1,城镇人口!$1:$1,0))</f>
        <v>862817.79907906242</v>
      </c>
      <c r="AF179" s="40">
        <f>INDEX(人口源表!$1:$1048576,MATCH($B179,人口源表!$A:$A,0),MATCH(AF$1,人口源表!$1:$1,0))-INDEX(城镇人口!$1:$1048576,MATCH($B179,城镇人口!$B:$B,0),MATCH(AF$1,城镇人口!$1:$1,0))</f>
        <v>852188.08848124673</v>
      </c>
      <c r="AG179" s="40">
        <f>INDEX(人口源表!$1:$1048576,MATCH($B179,人口源表!$A:$A,0),MATCH(AG$1,人口源表!$1:$1,0))-INDEX(城镇人口!$1:$1048576,MATCH($B179,城镇人口!$B:$B,0),MATCH(AG$1,城镇人口!$1:$1,0))</f>
        <v>841304.03025618428</v>
      </c>
      <c r="AH179" s="40">
        <f>INDEX(人口源表!$1:$1048576,MATCH($B179,人口源表!$A:$A,0),MATCH(AH$1,人口源表!$1:$1,0))-INDEX(城镇人口!$1:$1048576,MATCH($B179,城镇人口!$B:$B,0),MATCH(AH$1,城镇人口!$1:$1,0))</f>
        <v>830207.95985306031</v>
      </c>
      <c r="AI179" s="40">
        <f>INDEX(人口源表!$1:$1048576,MATCH($B179,人口源表!$A:$A,0),MATCH(AI$1,人口源表!$1:$1,0))-INDEX(城镇人口!$1:$1048576,MATCH($B179,城镇人口!$B:$B,0),MATCH(AI$1,城镇人口!$1:$1,0))</f>
        <v>818944.10540440469</v>
      </c>
      <c r="AJ179" s="40">
        <f>INDEX(人口源表!$1:$1048576,MATCH($B179,人口源表!$A:$A,0),MATCH(AJ$1,人口源表!$1:$1,0))-INDEX(城镇人口!$1:$1048576,MATCH($B179,城镇人口!$B:$B,0),MATCH(AJ$1,城镇人口!$1:$1,0))</f>
        <v>807558.44544020365</v>
      </c>
      <c r="AK179" s="40">
        <f>INDEX(人口源表!$1:$1048576,MATCH($B179,人口源表!$A:$A,0),MATCH(AK$1,人口源表!$1:$1,0))-INDEX(城镇人口!$1:$1048576,MATCH($B179,城镇人口!$B:$B,0),MATCH(AK$1,城镇人口!$1:$1,0))</f>
        <v>796099.45835118205</v>
      </c>
      <c r="AL179" s="40">
        <f>INDEX(人口源表!$1:$1048576,MATCH($B179,人口源表!$A:$A,0),MATCH(AL$1,人口源表!$1:$1,0))-INDEX(城镇人口!$1:$1048576,MATCH($B179,城镇人口!$B:$B,0),MATCH(AL$1,城镇人口!$1:$1,0))</f>
        <v>784616.75673769065</v>
      </c>
      <c r="AM179" s="40">
        <f>INDEX(人口源表!$1:$1048576,MATCH($B179,人口源表!$A:$A,0),MATCH(AM$1,人口源表!$1:$1,0))-INDEX(城镇人口!$1:$1048576,MATCH($B179,城镇人口!$B:$B,0),MATCH(AM$1,城镇人口!$1:$1,0))</f>
        <v>773161.83076715376</v>
      </c>
      <c r="AN179" s="40">
        <f>INDEX(人口源表!$1:$1048576,MATCH($B179,人口源表!$A:$A,0),MATCH(AN$1,人口源表!$1:$1,0))-INDEX(城镇人口!$1:$1048576,MATCH($B179,城镇人口!$B:$B,0),MATCH(AN$1,城镇人口!$1:$1,0))</f>
        <v>761787.58285333007</v>
      </c>
      <c r="AO179" s="40">
        <f>INDEX(人口源表!$1:$1048576,MATCH($B179,人口源表!$A:$A,0),MATCH(AO$1,人口源表!$1:$1,0))-INDEX(城镇人口!$1:$1048576,MATCH($B179,城镇人口!$B:$B,0),MATCH(AO$1,城镇人口!$1:$1,0))</f>
        <v>750547.58935149107</v>
      </c>
      <c r="AP179" s="40">
        <f>INDEX(人口源表!$1:$1048576,MATCH($B179,人口源表!$A:$A,0),MATCH(AP$1,人口源表!$1:$1,0))-INDEX(城镇人口!$1:$1048576,MATCH($B179,城镇人口!$B:$B,0),MATCH(AP$1,城镇人口!$1:$1,0))</f>
        <v>739497.09932205477</v>
      </c>
      <c r="AQ179" s="40">
        <f>INDEX(人口源表!$1:$1048576,MATCH($B179,人口源表!$A:$A,0),MATCH(AQ$1,人口源表!$1:$1,0))-INDEX(城镇人口!$1:$1048576,MATCH($B179,城镇人口!$B:$B,0),MATCH(AQ$1,城镇人口!$1:$1,0))</f>
        <v>728692.2766206318</v>
      </c>
      <c r="AR179" s="40">
        <f>INDEX(人口源表!$1:$1048576,MATCH($B179,人口源表!$A:$A,0),MATCH(AR$1,人口源表!$1:$1,0))-INDEX(城镇人口!$1:$1048576,MATCH($B179,城镇人口!$B:$B,0),MATCH(AR$1,城镇人口!$1:$1,0))</f>
        <v>718189.19332797197</v>
      </c>
      <c r="AS179" s="40">
        <f>INDEX(人口源表!$1:$1048576,MATCH($B179,人口源表!$A:$A,0),MATCH(AS$1,人口源表!$1:$1,0))-INDEX(城镇人口!$1:$1048576,MATCH($B179,城镇人口!$B:$B,0),MATCH(AS$1,城镇人口!$1:$1,0))</f>
        <v>708045.35706481431</v>
      </c>
      <c r="AT179" s="40">
        <f>INDEX(人口源表!$1:$1048576,MATCH($B179,人口源表!$A:$A,0),MATCH(AT$1,人口源表!$1:$1,0))-INDEX(城镇人口!$1:$1048576,MATCH($B179,城镇人口!$B:$B,0),MATCH(AT$1,城镇人口!$1:$1,0))</f>
        <v>698318.12928336952</v>
      </c>
      <c r="AU179" s="40">
        <f>INDEX(人口源表!$1:$1048576,MATCH($B179,人口源表!$A:$A,0),MATCH(AU$1,人口源表!$1:$1,0))-INDEX(城镇人口!$1:$1048576,MATCH($B179,城镇人口!$B:$B,0),MATCH(AU$1,城镇人口!$1:$1,0))</f>
        <v>689065.39013752993</v>
      </c>
      <c r="AV179" s="40">
        <f>INDEX(人口源表!$1:$1048576,MATCH($B179,人口源表!$A:$A,0),MATCH(AV$1,人口源表!$1:$1,0))-INDEX(城镇人口!$1:$1048576,MATCH($B179,城镇人口!$B:$B,0),MATCH(AV$1,城镇人口!$1:$1,0))</f>
        <v>680345.34800902614</v>
      </c>
    </row>
    <row r="180" spans="1:48" x14ac:dyDescent="0.15">
      <c r="A180" s="4" t="s">
        <v>871</v>
      </c>
      <c r="B180" s="4" t="s">
        <v>366</v>
      </c>
      <c r="C180" s="34">
        <f>VLOOKUP(B180,'[1]2016省城人口总结（根）'!B:C,2,FALSE)/100</f>
        <v>0.51744999999999997</v>
      </c>
      <c r="D180" s="40">
        <f>INDEX(人口源表!$1:$1048576,MATCH($B180,人口源表!$A:$A,0),MATCH(D$1,人口源表!$1:$1,0))-INDEX(城镇人口!$1:$1048576,MATCH($B180,城镇人口!$B:$B,0),MATCH(D$1,城镇人口!$1:$1,0))</f>
        <v>1083923.0595149957</v>
      </c>
      <c r="E180" s="40">
        <f>INDEX(人口源表!$1:$1048576,MATCH($B180,人口源表!$A:$A,0),MATCH(E$1,人口源表!$1:$1,0))-INDEX(城镇人口!$1:$1048576,MATCH($B180,城镇人口!$B:$B,0),MATCH(E$1,城镇人口!$1:$1,0))</f>
        <v>1069415.9710922481</v>
      </c>
      <c r="F180" s="40">
        <f>INDEX(人口源表!$1:$1048576,MATCH($B180,人口源表!$A:$A,0),MATCH(F$1,人口源表!$1:$1,0))-INDEX(城镇人口!$1:$1048576,MATCH($B180,城镇人口!$B:$B,0),MATCH(F$1,城镇人口!$1:$1,0))</f>
        <v>1053878.2100875834</v>
      </c>
      <c r="G180" s="40">
        <f>INDEX(人口源表!$1:$1048576,MATCH($B180,人口源表!$A:$A,0),MATCH(G$1,人口源表!$1:$1,0))-INDEX(城镇人口!$1:$1048576,MATCH($B180,城镇人口!$B:$B,0),MATCH(G$1,城镇人口!$1:$1,0))</f>
        <v>926577.5574261588</v>
      </c>
      <c r="H180" s="40">
        <f>INDEX(人口源表!$1:$1048576,MATCH($B180,人口源表!$A:$A,0),MATCH(H$1,人口源表!$1:$1,0))-INDEX(城镇人口!$1:$1048576,MATCH($B180,城镇人口!$B:$B,0),MATCH(H$1,城镇人口!$1:$1,0))</f>
        <v>914179.81692306814</v>
      </c>
      <c r="I180" s="40">
        <f>INDEX(人口源表!$1:$1048576,MATCH($B180,人口源表!$A:$A,0),MATCH(I$1,人口源表!$1:$1,0))-INDEX(城镇人口!$1:$1048576,MATCH($B180,城镇人口!$B:$B,0),MATCH(I$1,城镇人口!$1:$1,0))</f>
        <v>908398.41659347853</v>
      </c>
      <c r="J180" s="40">
        <f>INDEX(人口源表!$1:$1048576,MATCH($B180,人口源表!$A:$A,0),MATCH(J$1,人口源表!$1:$1,0))-INDEX(城镇人口!$1:$1048576,MATCH($B180,城镇人口!$B:$B,0),MATCH(J$1,城镇人口!$1:$1,0))</f>
        <v>901601.44138930389</v>
      </c>
      <c r="K180" s="40">
        <f>INDEX(人口源表!$1:$1048576,MATCH($B180,人口源表!$A:$A,0),MATCH(K$1,人口源表!$1:$1,0))-INDEX(城镇人口!$1:$1048576,MATCH($B180,城镇人口!$B:$B,0),MATCH(K$1,城镇人口!$1:$1,0))</f>
        <v>893839.76469135145</v>
      </c>
      <c r="L180" s="40">
        <f>INDEX(人口源表!$1:$1048576,MATCH($B180,人口源表!$A:$A,0),MATCH(L$1,人口源表!$1:$1,0))-INDEX(城镇人口!$1:$1048576,MATCH($B180,城镇人口!$B:$B,0),MATCH(L$1,城镇人口!$1:$1,0))</f>
        <v>885163.9365312038</v>
      </c>
      <c r="M180" s="40">
        <f>INDEX(人口源表!$1:$1048576,MATCH($B180,人口源表!$A:$A,0),MATCH(M$1,人口源表!$1:$1,0))-INDEX(城镇人口!$1:$1048576,MATCH($B180,城镇人口!$B:$B,0),MATCH(M$1,城镇人口!$1:$1,0))</f>
        <v>875623.29530631611</v>
      </c>
      <c r="N180" s="40">
        <f>INDEX(人口源表!$1:$1048576,MATCH($B180,人口源表!$A:$A,0),MATCH(N$1,人口源表!$1:$1,0))-INDEX(城镇人口!$1:$1048576,MATCH($B180,城镇人口!$B:$B,0),MATCH(N$1,城镇人口!$1:$1,0))</f>
        <v>865267.62218389381</v>
      </c>
      <c r="O180" s="40">
        <f>INDEX(人口源表!$1:$1048576,MATCH($B180,人口源表!$A:$A,0),MATCH(O$1,人口源表!$1:$1,0))-INDEX(城镇人口!$1:$1048576,MATCH($B180,城镇人口!$B:$B,0),MATCH(O$1,城镇人口!$1:$1,0))</f>
        <v>854145.40283795958</v>
      </c>
      <c r="P180" s="40">
        <f>INDEX(人口源表!$1:$1048576,MATCH($B180,人口源表!$A:$A,0),MATCH(P$1,人口源表!$1:$1,0))-INDEX(城镇人口!$1:$1048576,MATCH($B180,城镇人口!$B:$B,0),MATCH(P$1,城镇人口!$1:$1,0))</f>
        <v>842303.83070668136</v>
      </c>
      <c r="Q180" s="40">
        <f>INDEX(人口源表!$1:$1048576,MATCH($B180,人口源表!$A:$A,0),MATCH(Q$1,人口源表!$1:$1,0))-INDEX(城镇人口!$1:$1048576,MATCH($B180,城镇人口!$B:$B,0),MATCH(Q$1,城镇人口!$1:$1,0))</f>
        <v>829789.59970509866</v>
      </c>
      <c r="R180" s="40">
        <f>INDEX(人口源表!$1:$1048576,MATCH($B180,人口源表!$A:$A,0),MATCH(R$1,人口源表!$1:$1,0))-INDEX(城镇人口!$1:$1048576,MATCH($B180,城镇人口!$B:$B,0),MATCH(R$1,城镇人口!$1:$1,0))</f>
        <v>816649.62461528485</v>
      </c>
      <c r="S180" s="40">
        <f>INDEX(人口源表!$1:$1048576,MATCH($B180,人口源表!$A:$A,0),MATCH(S$1,人口源表!$1:$1,0))-INDEX(城镇人口!$1:$1048576,MATCH($B180,城镇人口!$B:$B,0),MATCH(S$1,城镇人口!$1:$1,0))</f>
        <v>809347.97154005896</v>
      </c>
      <c r="T180" s="40">
        <f>INDEX(人口源表!$1:$1048576,MATCH($B180,人口源表!$A:$A,0),MATCH(T$1,人口源表!$1:$1,0))-INDEX(城镇人口!$1:$1048576,MATCH($B180,城镇人口!$B:$B,0),MATCH(T$1,城镇人口!$1:$1,0))</f>
        <v>801584.95249364129</v>
      </c>
      <c r="U180" s="40">
        <f>INDEX(人口源表!$1:$1048576,MATCH($B180,人口源表!$A:$A,0),MATCH(U$1,人口源表!$1:$1,0))-INDEX(城镇人口!$1:$1048576,MATCH($B180,城镇人口!$B:$B,0),MATCH(U$1,城镇人口!$1:$1,0))</f>
        <v>793394.3857300193</v>
      </c>
      <c r="V180" s="40">
        <f>INDEX(人口源表!$1:$1048576,MATCH($B180,人口源表!$A:$A,0),MATCH(V$1,人口源表!$1:$1,0))-INDEX(城镇人口!$1:$1048576,MATCH($B180,城镇人口!$B:$B,0),MATCH(V$1,城镇人口!$1:$1,0))</f>
        <v>784809.06331850984</v>
      </c>
      <c r="W180" s="40">
        <f>INDEX(人口源表!$1:$1048576,MATCH($B180,人口源表!$A:$A,0),MATCH(W$1,人口源表!$1:$1,0))-INDEX(城镇人口!$1:$1048576,MATCH($B180,城镇人口!$B:$B,0),MATCH(W$1,城镇人口!$1:$1,0))</f>
        <v>775861.8773876708</v>
      </c>
      <c r="X180" s="40">
        <f>INDEX(人口源表!$1:$1048576,MATCH($B180,人口源表!$A:$A,0),MATCH(X$1,人口源表!$1:$1,0))-INDEX(城镇人口!$1:$1048576,MATCH($B180,城镇人口!$B:$B,0),MATCH(X$1,城镇人口!$1:$1,0))</f>
        <v>766585.04039938352</v>
      </c>
      <c r="Y180" s="40">
        <f>INDEX(人口源表!$1:$1048576,MATCH($B180,人口源表!$A:$A,0),MATCH(Y$1,人口源表!$1:$1,0))-INDEX(城镇人口!$1:$1048576,MATCH($B180,城镇人口!$B:$B,0),MATCH(Y$1,城镇人口!$1:$1,0))</f>
        <v>757010.443033783</v>
      </c>
      <c r="Z180" s="40">
        <f>INDEX(人口源表!$1:$1048576,MATCH($B180,人口源表!$A:$A,0),MATCH(Z$1,人口源表!$1:$1,0))-INDEX(城镇人口!$1:$1048576,MATCH($B180,城镇人口!$B:$B,0),MATCH(Z$1,城镇人口!$1:$1,0))</f>
        <v>747168.90212042327</v>
      </c>
      <c r="AA180" s="40">
        <f>INDEX(人口源表!$1:$1048576,MATCH($B180,人口源表!$A:$A,0),MATCH(AA$1,人口源表!$1:$1,0))-INDEX(城镇人口!$1:$1048576,MATCH($B180,城镇人口!$B:$B,0),MATCH(AA$1,城镇人口!$1:$1,0))</f>
        <v>737090.52774345526</v>
      </c>
      <c r="AB180" s="40">
        <f>INDEX(人口源表!$1:$1048576,MATCH($B180,人口源表!$A:$A,0),MATCH(AB$1,人口源表!$1:$1,0))-INDEX(城镇人口!$1:$1048576,MATCH($B180,城镇人口!$B:$B,0),MATCH(AB$1,城镇人口!$1:$1,0))</f>
        <v>726805.4285468054</v>
      </c>
      <c r="AC180" s="40">
        <f>INDEX(人口源表!$1:$1048576,MATCH($B180,人口源表!$A:$A,0),MATCH(AC$1,人口源表!$1:$1,0))-INDEX(城镇人口!$1:$1048576,MATCH($B180,城镇人口!$B:$B,0),MATCH(AC$1,城镇人口!$1:$1,0))</f>
        <v>717942.72584170918</v>
      </c>
      <c r="AD180" s="40">
        <f>INDEX(人口源表!$1:$1048576,MATCH($B180,人口源表!$A:$A,0),MATCH(AD$1,人口源表!$1:$1,0))-INDEX(城镇人口!$1:$1048576,MATCH($B180,城镇人口!$B:$B,0),MATCH(AD$1,城镇人口!$1:$1,0))</f>
        <v>708926.47396572377</v>
      </c>
      <c r="AE180" s="40">
        <f>INDEX(人口源表!$1:$1048576,MATCH($B180,人口源表!$A:$A,0),MATCH(AE$1,人口源表!$1:$1,0))-INDEX(城镇人口!$1:$1048576,MATCH($B180,城镇人口!$B:$B,0),MATCH(AE$1,城镇人口!$1:$1,0))</f>
        <v>699783.58034438407</v>
      </c>
      <c r="AF180" s="40">
        <f>INDEX(人口源表!$1:$1048576,MATCH($B180,人口源表!$A:$A,0),MATCH(AF$1,人口源表!$1:$1,0))-INDEX(城镇人口!$1:$1048576,MATCH($B180,城镇人口!$B:$B,0),MATCH(AF$1,城镇人口!$1:$1,0))</f>
        <v>690539.99856257997</v>
      </c>
      <c r="AG180" s="40">
        <f>INDEX(人口源表!$1:$1048576,MATCH($B180,人口源表!$A:$A,0),MATCH(AG$1,人口源表!$1:$1,0))-INDEX(城镇人口!$1:$1048576,MATCH($B180,城镇人口!$B:$B,0),MATCH(AG$1,城镇人口!$1:$1,0))</f>
        <v>681222.11498730024</v>
      </c>
      <c r="AH180" s="40">
        <f>INDEX(人口源表!$1:$1048576,MATCH($B180,人口源表!$A:$A,0),MATCH(AH$1,人口源表!$1:$1,0))-INDEX(城镇人口!$1:$1048576,MATCH($B180,城镇人口!$B:$B,0),MATCH(AH$1,城镇人口!$1:$1,0))</f>
        <v>671854.30800905684</v>
      </c>
      <c r="AI180" s="40">
        <f>INDEX(人口源表!$1:$1048576,MATCH($B180,人口源表!$A:$A,0),MATCH(AI$1,人口源表!$1:$1,0))-INDEX(城镇人口!$1:$1048576,MATCH($B180,城镇人口!$B:$B,0),MATCH(AI$1,城镇人口!$1:$1,0))</f>
        <v>662461.71221500123</v>
      </c>
      <c r="AJ180" s="40">
        <f>INDEX(人口源表!$1:$1048576,MATCH($B180,人口源表!$A:$A,0),MATCH(AJ$1,人口源表!$1:$1,0))-INDEX(城镇人口!$1:$1048576,MATCH($B180,城镇人口!$B:$B,0),MATCH(AJ$1,城镇人口!$1:$1,0))</f>
        <v>653068.13727975776</v>
      </c>
      <c r="AK180" s="40">
        <f>INDEX(人口源表!$1:$1048576,MATCH($B180,人口源表!$A:$A,0),MATCH(AK$1,人口源表!$1:$1,0))-INDEX(城镇人口!$1:$1048576,MATCH($B180,城镇人口!$B:$B,0),MATCH(AK$1,城镇人口!$1:$1,0))</f>
        <v>643697.76226266939</v>
      </c>
      <c r="AL180" s="40">
        <f>INDEX(人口源表!$1:$1048576,MATCH($B180,人口源表!$A:$A,0),MATCH(AL$1,人口源表!$1:$1,0))-INDEX(城镇人口!$1:$1048576,MATCH($B180,城镇人口!$B:$B,0),MATCH(AL$1,城镇人口!$1:$1,0))</f>
        <v>634373.09640464559</v>
      </c>
      <c r="AM180" s="40">
        <f>INDEX(人口源表!$1:$1048576,MATCH($B180,人口源表!$A:$A,0),MATCH(AM$1,人口源表!$1:$1,0))-INDEX(城镇人口!$1:$1048576,MATCH($B180,城镇人口!$B:$B,0),MATCH(AM$1,城镇人口!$1:$1,0))</f>
        <v>625116.99096981878</v>
      </c>
      <c r="AN180" s="40">
        <f>INDEX(人口源表!$1:$1048576,MATCH($B180,人口源表!$A:$A,0),MATCH(AN$1,人口源表!$1:$1,0))-INDEX(城镇人口!$1:$1048576,MATCH($B180,城镇人口!$B:$B,0),MATCH(AN$1,城镇人口!$1:$1,0))</f>
        <v>615951.61257297685</v>
      </c>
      <c r="AO180" s="40">
        <f>INDEX(人口源表!$1:$1048576,MATCH($B180,人口源表!$A:$A,0),MATCH(AO$1,人口源表!$1:$1,0))-INDEX(城镇人口!$1:$1048576,MATCH($B180,城镇人口!$B:$B,0),MATCH(AO$1,城镇人口!$1:$1,0))</f>
        <v>606897.78668359271</v>
      </c>
      <c r="AP180" s="40">
        <f>INDEX(人口源表!$1:$1048576,MATCH($B180,人口源表!$A:$A,0),MATCH(AP$1,人口源表!$1:$1,0))-INDEX(城镇人口!$1:$1048576,MATCH($B180,城镇人口!$B:$B,0),MATCH(AP$1,城镇人口!$1:$1,0))</f>
        <v>597976.62892075605</v>
      </c>
      <c r="AQ180" s="40">
        <f>INDEX(人口源表!$1:$1048576,MATCH($B180,人口源表!$A:$A,0),MATCH(AQ$1,人口源表!$1:$1,0))-INDEX(城镇人口!$1:$1048576,MATCH($B180,城镇人口!$B:$B,0),MATCH(AQ$1,城镇人口!$1:$1,0))</f>
        <v>589208.54061612347</v>
      </c>
      <c r="AR180" s="40">
        <f>INDEX(人口源表!$1:$1048576,MATCH($B180,人口源表!$A:$A,0),MATCH(AR$1,人口源表!$1:$1,0))-INDEX(城镇人口!$1:$1048576,MATCH($B180,城镇人口!$B:$B,0),MATCH(AR$1,城镇人口!$1:$1,0))</f>
        <v>580612.88475491432</v>
      </c>
      <c r="AS180" s="40">
        <f>INDEX(人口源表!$1:$1048576,MATCH($B180,人口源表!$A:$A,0),MATCH(AS$1,人口源表!$1:$1,0))-INDEX(城镇人口!$1:$1048576,MATCH($B180,城镇人口!$B:$B,0),MATCH(AS$1,城镇人口!$1:$1,0))</f>
        <v>572208.62164718425</v>
      </c>
      <c r="AT180" s="40">
        <f>INDEX(人口源表!$1:$1048576,MATCH($B180,人口源表!$A:$A,0),MATCH(AT$1,人口源表!$1:$1,0))-INDEX(城镇人口!$1:$1048576,MATCH($B180,城镇人口!$B:$B,0),MATCH(AT$1,城镇人口!$1:$1,0))</f>
        <v>564014.28930065338</v>
      </c>
      <c r="AU180" s="40">
        <f>INDEX(人口源表!$1:$1048576,MATCH($B180,人口源表!$A:$A,0),MATCH(AU$1,人口源表!$1:$1,0))-INDEX(城镇人口!$1:$1048576,MATCH($B180,城镇人口!$B:$B,0),MATCH(AU$1,城镇人口!$1:$1,0))</f>
        <v>556047.36439131526</v>
      </c>
      <c r="AV180" s="40">
        <f>INDEX(人口源表!$1:$1048576,MATCH($B180,人口源表!$A:$A,0),MATCH(AV$1,人口源表!$1:$1,0))-INDEX(城镇人口!$1:$1048576,MATCH($B180,城镇人口!$B:$B,0),MATCH(AV$1,城镇人口!$1:$1,0))</f>
        <v>548325.18927086447</v>
      </c>
    </row>
    <row r="181" spans="1:48" x14ac:dyDescent="0.15">
      <c r="A181" s="4" t="s">
        <v>871</v>
      </c>
      <c r="B181" s="4" t="s">
        <v>368</v>
      </c>
      <c r="C181" s="34">
        <f>VLOOKUP(B181,'[1]2016省城人口总结（根）'!B:C,2,FALSE)/100</f>
        <v>0.54649999999999999</v>
      </c>
      <c r="D181" s="40">
        <f>INDEX(人口源表!$1:$1048576,MATCH($B181,人口源表!$A:$A,0),MATCH(D$1,人口源表!$1:$1,0))-INDEX(城镇人口!$1:$1048576,MATCH($B181,城镇人口!$B:$B,0),MATCH(D$1,城镇人口!$1:$1,0))</f>
        <v>1528051.0664870269</v>
      </c>
      <c r="E181" s="40">
        <f>INDEX(人口源表!$1:$1048576,MATCH($B181,人口源表!$A:$A,0),MATCH(E$1,人口源表!$1:$1,0))-INDEX(城镇人口!$1:$1048576,MATCH($B181,城镇人口!$B:$B,0),MATCH(E$1,城镇人口!$1:$1,0))</f>
        <v>1500585.9541069511</v>
      </c>
      <c r="F181" s="40">
        <f>INDEX(人口源表!$1:$1048576,MATCH($B181,人口源表!$A:$A,0),MATCH(F$1,人口源表!$1:$1,0))-INDEX(城镇人口!$1:$1048576,MATCH($B181,城镇人口!$B:$B,0),MATCH(F$1,城镇人口!$1:$1,0))</f>
        <v>1471921.2778285341</v>
      </c>
      <c r="G181" s="40">
        <f>INDEX(人口源表!$1:$1048576,MATCH($B181,人口源表!$A:$A,0),MATCH(G$1,人口源表!$1:$1,0))-INDEX(城镇人口!$1:$1048576,MATCH($B181,城镇人口!$B:$B,0),MATCH(G$1,城镇人口!$1:$1,0))</f>
        <v>1465243.7896539199</v>
      </c>
      <c r="H181" s="40">
        <f>INDEX(人口源表!$1:$1048576,MATCH($B181,人口源表!$A:$A,0),MATCH(H$1,人口源表!$1:$1,0))-INDEX(城镇人口!$1:$1048576,MATCH($B181,城镇人口!$B:$B,0),MATCH(H$1,城镇人口!$1:$1,0))</f>
        <v>1435358.1867677816</v>
      </c>
      <c r="I181" s="40">
        <f>INDEX(人口源表!$1:$1048576,MATCH($B181,人口源表!$A:$A,0),MATCH(I$1,人口源表!$1:$1,0))-INDEX(城镇人口!$1:$1048576,MATCH($B181,城镇人口!$B:$B,0),MATCH(I$1,城镇人口!$1:$1,0))</f>
        <v>1419077.1795080963</v>
      </c>
      <c r="J181" s="40">
        <f>INDEX(人口源表!$1:$1048576,MATCH($B181,人口源表!$A:$A,0),MATCH(J$1,人口源表!$1:$1,0))-INDEX(城镇人口!$1:$1048576,MATCH($B181,城镇人口!$B:$B,0),MATCH(J$1,城镇人口!$1:$1,0))</f>
        <v>1402526.1960252409</v>
      </c>
      <c r="K181" s="40">
        <f>INDEX(人口源表!$1:$1048576,MATCH($B181,人口源表!$A:$A,0),MATCH(K$1,人口源表!$1:$1,0))-INDEX(城镇人口!$1:$1048576,MATCH($B181,城镇人口!$B:$B,0),MATCH(K$1,城镇人口!$1:$1,0))</f>
        <v>1385599.3105633934</v>
      </c>
      <c r="L181" s="40">
        <f>INDEX(人口源表!$1:$1048576,MATCH($B181,人口源表!$A:$A,0),MATCH(L$1,人口源表!$1:$1,0))-INDEX(城镇人口!$1:$1048576,MATCH($B181,城镇人口!$B:$B,0),MATCH(L$1,城镇人口!$1:$1,0))</f>
        <v>1368204.0269241538</v>
      </c>
      <c r="M181" s="40">
        <f>INDEX(人口源表!$1:$1048576,MATCH($B181,人口源表!$A:$A,0),MATCH(M$1,人口源表!$1:$1,0))-INDEX(城镇人口!$1:$1048576,MATCH($B181,城镇人口!$B:$B,0),MATCH(M$1,城镇人口!$1:$1,0))</f>
        <v>1350260.8511414211</v>
      </c>
      <c r="N181" s="40">
        <f>INDEX(人口源表!$1:$1048576,MATCH($B181,人口源表!$A:$A,0),MATCH(N$1,人口源表!$1:$1,0))-INDEX(城镇人口!$1:$1048576,MATCH($B181,城镇人口!$B:$B,0),MATCH(N$1,城镇人口!$1:$1,0))</f>
        <v>1331701.3323011203</v>
      </c>
      <c r="O181" s="40">
        <f>INDEX(人口源表!$1:$1048576,MATCH($B181,人口源表!$A:$A,0),MATCH(O$1,人口源表!$1:$1,0))-INDEX(城镇人口!$1:$1048576,MATCH($B181,城镇人口!$B:$B,0),MATCH(O$1,城镇人口!$1:$1,0))</f>
        <v>1312470.3425964029</v>
      </c>
      <c r="P181" s="40">
        <f>INDEX(人口源表!$1:$1048576,MATCH($B181,人口源表!$A:$A,0),MATCH(P$1,人口源表!$1:$1,0))-INDEX(城镇人口!$1:$1048576,MATCH($B181,城镇人口!$B:$B,0),MATCH(P$1,城镇人口!$1:$1,0))</f>
        <v>1292522.5791656617</v>
      </c>
      <c r="Q181" s="40">
        <f>INDEX(人口源表!$1:$1048576,MATCH($B181,人口源表!$A:$A,0),MATCH(Q$1,人口源表!$1:$1,0))-INDEX(城镇人口!$1:$1048576,MATCH($B181,城镇人口!$B:$B,0),MATCH(Q$1,城镇人口!$1:$1,0))</f>
        <v>1271825.1209093113</v>
      </c>
      <c r="R181" s="40">
        <f>INDEX(人口源表!$1:$1048576,MATCH($B181,人口源表!$A:$A,0),MATCH(R$1,人口源表!$1:$1,0))-INDEX(城镇人口!$1:$1048576,MATCH($B181,城镇人口!$B:$B,0),MATCH(R$1,城镇人口!$1:$1,0))</f>
        <v>1250354.0004218612</v>
      </c>
      <c r="S181" s="40">
        <f>INDEX(人口源表!$1:$1048576,MATCH($B181,人口源表!$A:$A,0),MATCH(S$1,人口源表!$1:$1,0))-INDEX(城镇人口!$1:$1048576,MATCH($B181,城镇人口!$B:$B,0),MATCH(S$1,城镇人口!$1:$1,0))</f>
        <v>1239501.0482582063</v>
      </c>
      <c r="T181" s="40">
        <f>INDEX(人口源表!$1:$1048576,MATCH($B181,人口源表!$A:$A,0),MATCH(T$1,人口源表!$1:$1,0))-INDEX(城镇人口!$1:$1048576,MATCH($B181,城镇人口!$B:$B,0),MATCH(T$1,城镇人口!$1:$1,0))</f>
        <v>1228028.4817681243</v>
      </c>
      <c r="U181" s="40">
        <f>INDEX(人口源表!$1:$1048576,MATCH($B181,人口源表!$A:$A,0),MATCH(U$1,人口源表!$1:$1,0))-INDEX(城镇人口!$1:$1048576,MATCH($B181,城镇人口!$B:$B,0),MATCH(U$1,城镇人口!$1:$1,0))</f>
        <v>1215927.0316259675</v>
      </c>
      <c r="V181" s="40">
        <f>INDEX(人口源表!$1:$1048576,MATCH($B181,人口源表!$A:$A,0),MATCH(V$1,人口源表!$1:$1,0))-INDEX(城镇人口!$1:$1048576,MATCH($B181,城镇人口!$B:$B,0),MATCH(V$1,城镇人口!$1:$1,0))</f>
        <v>1203194.9951835591</v>
      </c>
      <c r="W181" s="40">
        <f>INDEX(人口源表!$1:$1048576,MATCH($B181,人口源表!$A:$A,0),MATCH(W$1,人口源表!$1:$1,0))-INDEX(城镇人口!$1:$1048576,MATCH($B181,城镇人口!$B:$B,0),MATCH(W$1,城镇人口!$1:$1,0))</f>
        <v>1189837.2606938262</v>
      </c>
      <c r="X181" s="40">
        <f>INDEX(人口源表!$1:$1048576,MATCH($B181,人口源表!$A:$A,0),MATCH(X$1,人口源表!$1:$1,0))-INDEX(城镇人口!$1:$1048576,MATCH($B181,城镇人口!$B:$B,0),MATCH(X$1,城镇人口!$1:$1,0))</f>
        <v>1175865.0358264819</v>
      </c>
      <c r="Y181" s="40">
        <f>INDEX(人口源表!$1:$1048576,MATCH($B181,人口源表!$A:$A,0),MATCH(Y$1,人口源表!$1:$1,0))-INDEX(城镇人口!$1:$1048576,MATCH($B181,城镇人口!$B:$B,0),MATCH(Y$1,城镇人口!$1:$1,0))</f>
        <v>1161296.8970153704</v>
      </c>
      <c r="Z181" s="40">
        <f>INDEX(人口源表!$1:$1048576,MATCH($B181,人口源表!$A:$A,0),MATCH(Z$1,人口源表!$1:$1,0))-INDEX(城镇人口!$1:$1048576,MATCH($B181,城镇人口!$B:$B,0),MATCH(Z$1,城镇人口!$1:$1,0))</f>
        <v>1146156.4754266809</v>
      </c>
      <c r="AA181" s="40">
        <f>INDEX(人口源表!$1:$1048576,MATCH($B181,人口源表!$A:$A,0),MATCH(AA$1,人口源表!$1:$1,0))-INDEX(城镇人口!$1:$1048576,MATCH($B181,城镇人口!$B:$B,0),MATCH(AA$1,城镇人口!$1:$1,0))</f>
        <v>1130473.8285641517</v>
      </c>
      <c r="AB181" s="40">
        <f>INDEX(人口源表!$1:$1048576,MATCH($B181,人口源表!$A:$A,0),MATCH(AB$1,人口源表!$1:$1,0))-INDEX(城镇人口!$1:$1048576,MATCH($B181,城镇人口!$B:$B,0),MATCH(AB$1,城镇人口!$1:$1,0))</f>
        <v>1114284.1375193801</v>
      </c>
      <c r="AC181" s="40">
        <f>INDEX(人口源表!$1:$1048576,MATCH($B181,人口源表!$A:$A,0),MATCH(AC$1,人口源表!$1:$1,0))-INDEX(城镇人口!$1:$1048576,MATCH($B181,城镇人口!$B:$B,0),MATCH(AC$1,城镇人口!$1:$1,0))</f>
        <v>1100511.4300547289</v>
      </c>
      <c r="AD181" s="40">
        <f>INDEX(人口源表!$1:$1048576,MATCH($B181,人口源表!$A:$A,0),MATCH(AD$1,人口源表!$1:$1,0))-INDEX(城镇人口!$1:$1048576,MATCH($B181,城镇人口!$B:$B,0),MATCH(AD$1,城镇人口!$1:$1,0))</f>
        <v>1086314.8450076892</v>
      </c>
      <c r="AE181" s="40">
        <f>INDEX(人口源表!$1:$1048576,MATCH($B181,人口源表!$A:$A,0),MATCH(AE$1,人口源表!$1:$1,0))-INDEX(城镇人口!$1:$1048576,MATCH($B181,城镇人口!$B:$B,0),MATCH(AE$1,城镇人口!$1:$1,0))</f>
        <v>1071739.7297659377</v>
      </c>
      <c r="AF181" s="40">
        <f>INDEX(人口源表!$1:$1048576,MATCH($B181,人口源表!$A:$A,0),MATCH(AF$1,人口源表!$1:$1,0))-INDEX(城镇人口!$1:$1048576,MATCH($B181,城镇人口!$B:$B,0),MATCH(AF$1,城镇人口!$1:$1,0))</f>
        <v>1056837.5620846995</v>
      </c>
      <c r="AG181" s="40">
        <f>INDEX(人口源表!$1:$1048576,MATCH($B181,人口源表!$A:$A,0),MATCH(AG$1,人口源表!$1:$1,0))-INDEX(城镇人口!$1:$1048576,MATCH($B181,城镇人口!$B:$B,0),MATCH(AG$1,城镇人口!$1:$1,0))</f>
        <v>1041662.8670307775</v>
      </c>
      <c r="AH181" s="40">
        <f>INDEX(人口源表!$1:$1048576,MATCH($B181,人口源表!$A:$A,0),MATCH(AH$1,人口源表!$1:$1,0))-INDEX(城镇人口!$1:$1048576,MATCH($B181,城镇人口!$B:$B,0),MATCH(AH$1,城镇人口!$1:$1,0))</f>
        <v>1026274.5504844654</v>
      </c>
      <c r="AI181" s="40">
        <f>INDEX(人口源表!$1:$1048576,MATCH($B181,人口源表!$A:$A,0),MATCH(AI$1,人口源表!$1:$1,0))-INDEX(城镇人口!$1:$1048576,MATCH($B181,城镇人口!$B:$B,0),MATCH(AI$1,城镇人口!$1:$1,0))</f>
        <v>1010735.9397967653</v>
      </c>
      <c r="AJ181" s="40">
        <f>INDEX(人口源表!$1:$1048576,MATCH($B181,人口源表!$A:$A,0),MATCH(AJ$1,人口源表!$1:$1,0))-INDEX(城镇人口!$1:$1048576,MATCH($B181,城镇人口!$B:$B,0),MATCH(AJ$1,城镇人口!$1:$1,0))</f>
        <v>995113.30371195031</v>
      </c>
      <c r="AK181" s="40">
        <f>INDEX(人口源表!$1:$1048576,MATCH($B181,人口源表!$A:$A,0),MATCH(AK$1,人口源表!$1:$1,0))-INDEX(城镇人口!$1:$1048576,MATCH($B181,城镇人口!$B:$B,0),MATCH(AK$1,城镇人口!$1:$1,0))</f>
        <v>979476.21913773147</v>
      </c>
      <c r="AL181" s="40">
        <f>INDEX(人口源表!$1:$1048576,MATCH($B181,人口源表!$A:$A,0),MATCH(AL$1,人口源表!$1:$1,0))-INDEX(城镇人口!$1:$1048576,MATCH($B181,城镇人口!$B:$B,0),MATCH(AL$1,城镇人口!$1:$1,0))</f>
        <v>963897.90362353157</v>
      </c>
      <c r="AM181" s="40">
        <f>INDEX(人口源表!$1:$1048576,MATCH($B181,人口源表!$A:$A,0),MATCH(AM$1,人口源表!$1:$1,0))-INDEX(城镇人口!$1:$1048576,MATCH($B181,城镇人口!$B:$B,0),MATCH(AM$1,城镇人口!$1:$1,0))</f>
        <v>948453.46583247464</v>
      </c>
      <c r="AN181" s="40">
        <f>INDEX(人口源表!$1:$1048576,MATCH($B181,人口源表!$A:$A,0),MATCH(AN$1,人口源表!$1:$1,0))-INDEX(城镇人口!$1:$1048576,MATCH($B181,城镇人口!$B:$B,0),MATCH(AN$1,城镇人口!$1:$1,0))</f>
        <v>933221.42067263974</v>
      </c>
      <c r="AO181" s="40">
        <f>INDEX(人口源表!$1:$1048576,MATCH($B181,人口源表!$A:$A,0),MATCH(AO$1,人口源表!$1:$1,0))-INDEX(城镇人口!$1:$1048576,MATCH($B181,城镇人口!$B:$B,0),MATCH(AO$1,城镇人口!$1:$1,0))</f>
        <v>918281.94724629819</v>
      </c>
      <c r="AP181" s="40">
        <f>INDEX(人口源表!$1:$1048576,MATCH($B181,人口源表!$A:$A,0),MATCH(AP$1,人口源表!$1:$1,0))-INDEX(城镇人口!$1:$1048576,MATCH($B181,城镇人口!$B:$B,0),MATCH(AP$1,城镇人口!$1:$1,0))</f>
        <v>903717.78397224238</v>
      </c>
      <c r="AQ181" s="40">
        <f>INDEX(人口源表!$1:$1048576,MATCH($B181,人口源表!$A:$A,0),MATCH(AQ$1,人口源表!$1:$1,0))-INDEX(城镇人口!$1:$1048576,MATCH($B181,城镇人口!$B:$B,0),MATCH(AQ$1,城镇人口!$1:$1,0))</f>
        <v>889612.52068772353</v>
      </c>
      <c r="AR181" s="40">
        <f>INDEX(人口源表!$1:$1048576,MATCH($B181,人口源表!$A:$A,0),MATCH(AR$1,人口源表!$1:$1,0))-INDEX(城镇人口!$1:$1048576,MATCH($B181,城镇人口!$B:$B,0),MATCH(AR$1,城镇人口!$1:$1,0))</f>
        <v>876052.03803560743</v>
      </c>
      <c r="AS181" s="40">
        <f>INDEX(人口源表!$1:$1048576,MATCH($B181,人口源表!$A:$A,0),MATCH(AS$1,人口源表!$1:$1,0))-INDEX(城镇人口!$1:$1048576,MATCH($B181,城镇人口!$B:$B,0),MATCH(AS$1,城镇人口!$1:$1,0))</f>
        <v>863122.80704236636</v>
      </c>
      <c r="AT181" s="40">
        <f>INDEX(人口源表!$1:$1048576,MATCH($B181,人口源表!$A:$A,0),MATCH(AT$1,人口源表!$1:$1,0))-INDEX(城镇人口!$1:$1048576,MATCH($B181,城镇人口!$B:$B,0),MATCH(AT$1,城镇人口!$1:$1,0))</f>
        <v>850912.72931037797</v>
      </c>
      <c r="AU181" s="40">
        <f>INDEX(人口源表!$1:$1048576,MATCH($B181,人口源表!$A:$A,0),MATCH(AU$1,人口源表!$1:$1,0))-INDEX(城镇人口!$1:$1048576,MATCH($B181,城镇人口!$B:$B,0),MATCH(AU$1,城镇人口!$1:$1,0))</f>
        <v>839509.74199396186</v>
      </c>
      <c r="AV181" s="40">
        <f>INDEX(人口源表!$1:$1048576,MATCH($B181,人口源表!$A:$A,0),MATCH(AV$1,人口源表!$1:$1,0))-INDEX(城镇人口!$1:$1048576,MATCH($B181,城镇人口!$B:$B,0),MATCH(AV$1,城镇人口!$1:$1,0))</f>
        <v>829002.36203280836</v>
      </c>
    </row>
    <row r="182" spans="1:48" x14ac:dyDescent="0.15">
      <c r="A182" s="4" t="s">
        <v>871</v>
      </c>
      <c r="B182" s="4" t="s">
        <v>370</v>
      </c>
      <c r="C182" s="34">
        <f>VLOOKUP(B182,'[1]2016省城人口总结（根）'!B:C,2,FALSE)/100</f>
        <v>0.36795488115077601</v>
      </c>
      <c r="D182" s="40">
        <f>INDEX(人口源表!$1:$1048576,MATCH($B182,人口源表!$A:$A,0),MATCH(D$1,人口源表!$1:$1,0))-INDEX(城镇人口!$1:$1048576,MATCH($B182,城镇人口!$B:$B,0),MATCH(D$1,城镇人口!$1:$1,0))</f>
        <v>824539.84618369001</v>
      </c>
      <c r="E182" s="40">
        <f>INDEX(人口源表!$1:$1048576,MATCH($B182,人口源表!$A:$A,0),MATCH(E$1,人口源表!$1:$1,0))-INDEX(城镇人口!$1:$1048576,MATCH($B182,城镇人口!$B:$B,0),MATCH(E$1,城镇人口!$1:$1,0))</f>
        <v>819975.34049275029</v>
      </c>
      <c r="F182" s="40">
        <f>INDEX(人口源表!$1:$1048576,MATCH($B182,人口源表!$A:$A,0),MATCH(F$1,人口源表!$1:$1,0))-INDEX(城镇人口!$1:$1048576,MATCH($B182,城镇人口!$B:$B,0),MATCH(F$1,城镇人口!$1:$1,0))</f>
        <v>814874.59814611077</v>
      </c>
      <c r="G182" s="40">
        <f>INDEX(人口源表!$1:$1048576,MATCH($B182,人口源表!$A:$A,0),MATCH(G$1,人口源表!$1:$1,0))-INDEX(城镇人口!$1:$1048576,MATCH($B182,城镇人口!$B:$B,0),MATCH(G$1,城镇人口!$1:$1,0))</f>
        <v>690734.2332595</v>
      </c>
      <c r="H182" s="40">
        <f>INDEX(人口源表!$1:$1048576,MATCH($B182,人口源表!$A:$A,0),MATCH(H$1,人口源表!$1:$1,0))-INDEX(城镇人口!$1:$1048576,MATCH($B182,城镇人口!$B:$B,0),MATCH(H$1,城镇人口!$1:$1,0))</f>
        <v>687984.14265574142</v>
      </c>
      <c r="I182" s="40">
        <f>INDEX(人口源表!$1:$1048576,MATCH($B182,人口源表!$A:$A,0),MATCH(I$1,人口源表!$1:$1,0))-INDEX(城镇人口!$1:$1048576,MATCH($B182,城镇人口!$B:$B,0),MATCH(I$1,城镇人口!$1:$1,0))</f>
        <v>687514.33344925649</v>
      </c>
      <c r="J182" s="40">
        <f>INDEX(人口源表!$1:$1048576,MATCH($B182,人口源表!$A:$A,0),MATCH(J$1,人口源表!$1:$1,0))-INDEX(城镇人口!$1:$1048576,MATCH($B182,城镇人口!$B:$B,0),MATCH(J$1,城镇人口!$1:$1,0))</f>
        <v>686328.91414034739</v>
      </c>
      <c r="K182" s="40">
        <f>INDEX(人口源表!$1:$1048576,MATCH($B182,人口源表!$A:$A,0),MATCH(K$1,人口源表!$1:$1,0))-INDEX(城镇人口!$1:$1048576,MATCH($B182,城镇人口!$B:$B,0),MATCH(K$1,城镇人口!$1:$1,0))</f>
        <v>684460.490509831</v>
      </c>
      <c r="L182" s="40">
        <f>INDEX(人口源表!$1:$1048576,MATCH($B182,人口源表!$A:$A,0),MATCH(L$1,人口源表!$1:$1,0))-INDEX(城镇人口!$1:$1048576,MATCH($B182,城镇人口!$B:$B,0),MATCH(L$1,城镇人口!$1:$1,0))</f>
        <v>681941.90856369445</v>
      </c>
      <c r="M182" s="40">
        <f>INDEX(人口源表!$1:$1048576,MATCH($B182,人口源表!$A:$A,0),MATCH(M$1,人口源表!$1:$1,0))-INDEX(城镇人口!$1:$1048576,MATCH($B182,城镇人口!$B:$B,0),MATCH(M$1,城镇人口!$1:$1,0))</f>
        <v>678803.87830062874</v>
      </c>
      <c r="N182" s="40">
        <f>INDEX(人口源表!$1:$1048576,MATCH($B182,人口源表!$A:$A,0),MATCH(N$1,人口源表!$1:$1,0))-INDEX(城镇人口!$1:$1048576,MATCH($B182,城镇人口!$B:$B,0),MATCH(N$1,城镇人口!$1:$1,0))</f>
        <v>675079.68164675147</v>
      </c>
      <c r="O182" s="40">
        <f>INDEX(人口源表!$1:$1048576,MATCH($B182,人口源表!$A:$A,0),MATCH(O$1,人口源表!$1:$1,0))-INDEX(城镇人口!$1:$1048576,MATCH($B182,城镇人口!$B:$B,0),MATCH(O$1,城镇人口!$1:$1,0))</f>
        <v>670800.43399930466</v>
      </c>
      <c r="P182" s="40">
        <f>INDEX(人口源表!$1:$1048576,MATCH($B182,人口源表!$A:$A,0),MATCH(P$1,人口源表!$1:$1,0))-INDEX(城镇人口!$1:$1048576,MATCH($B182,城镇人口!$B:$B,0),MATCH(P$1,城镇人口!$1:$1,0))</f>
        <v>665996.85617867368</v>
      </c>
      <c r="Q182" s="40">
        <f>INDEX(人口源表!$1:$1048576,MATCH($B182,人口源表!$A:$A,0),MATCH(Q$1,人口源表!$1:$1,0))-INDEX(城镇人口!$1:$1048576,MATCH($B182,城镇人口!$B:$B,0),MATCH(Q$1,城镇人口!$1:$1,0))</f>
        <v>660700.97128374875</v>
      </c>
      <c r="R182" s="40">
        <f>INDEX(人口源表!$1:$1048576,MATCH($B182,人口源表!$A:$A,0),MATCH(R$1,人口源表!$1:$1,0))-INDEX(城镇人口!$1:$1048576,MATCH($B182,城镇人口!$B:$B,0),MATCH(R$1,城镇人口!$1:$1,0))</f>
        <v>654943.20239065087</v>
      </c>
      <c r="S182" s="40">
        <f>INDEX(人口源表!$1:$1048576,MATCH($B182,人口源表!$A:$A,0),MATCH(S$1,人口源表!$1:$1,0))-INDEX(城镇人口!$1:$1048576,MATCH($B182,城镇人口!$B:$B,0),MATCH(S$1,城镇人口!$1:$1,0))</f>
        <v>651269.0550108063</v>
      </c>
      <c r="T182" s="40">
        <f>INDEX(人口源表!$1:$1048576,MATCH($B182,人口源表!$A:$A,0),MATCH(T$1,人口源表!$1:$1,0))-INDEX(城镇人口!$1:$1048576,MATCH($B182,城镇人口!$B:$B,0),MATCH(T$1,城镇人口!$1:$1,0))</f>
        <v>647219.45120545267</v>
      </c>
      <c r="U182" s="40">
        <f>INDEX(人口源表!$1:$1048576,MATCH($B182,人口源表!$A:$A,0),MATCH(U$1,人口源表!$1:$1,0))-INDEX(城镇人口!$1:$1048576,MATCH($B182,城镇人口!$B:$B,0),MATCH(U$1,城镇人口!$1:$1,0))</f>
        <v>642820.54912601481</v>
      </c>
      <c r="V182" s="40">
        <f>INDEX(人口源表!$1:$1048576,MATCH($B182,人口源表!$A:$A,0),MATCH(V$1,人口源表!$1:$1,0))-INDEX(城镇人口!$1:$1048576,MATCH($B182,城镇人口!$B:$B,0),MATCH(V$1,城镇人口!$1:$1,0))</f>
        <v>638097.09362908662</v>
      </c>
      <c r="W182" s="40">
        <f>INDEX(人口源表!$1:$1048576,MATCH($B182,人口源表!$A:$A,0),MATCH(W$1,人口源表!$1:$1,0))-INDEX(城镇人口!$1:$1048576,MATCH($B182,城镇人口!$B:$B,0),MATCH(W$1,城镇人口!$1:$1,0))</f>
        <v>633075.20550201565</v>
      </c>
      <c r="X182" s="40">
        <f>INDEX(人口源表!$1:$1048576,MATCH($B182,人口源表!$A:$A,0),MATCH(X$1,人口源表!$1:$1,0))-INDEX(城镇人口!$1:$1048576,MATCH($B182,城镇人口!$B:$B,0),MATCH(X$1,城镇人口!$1:$1,0))</f>
        <v>627780.13639933825</v>
      </c>
      <c r="Y182" s="40">
        <f>INDEX(人口源表!$1:$1048576,MATCH($B182,人口源表!$A:$A,0),MATCH(Y$1,人口源表!$1:$1,0))-INDEX(城镇人口!$1:$1048576,MATCH($B182,城镇人口!$B:$B,0),MATCH(Y$1,城镇人口!$1:$1,0))</f>
        <v>622236.82564178901</v>
      </c>
      <c r="Z182" s="40">
        <f>INDEX(人口源表!$1:$1048576,MATCH($B182,人口源表!$A:$A,0),MATCH(Z$1,人口源表!$1:$1,0))-INDEX(城镇人口!$1:$1048576,MATCH($B182,城镇人口!$B:$B,0),MATCH(Z$1,城镇人口!$1:$1,0))</f>
        <v>616470.99110941123</v>
      </c>
      <c r="AA182" s="40">
        <f>INDEX(人口源表!$1:$1048576,MATCH($B182,人口源表!$A:$A,0),MATCH(AA$1,人口源表!$1:$1,0))-INDEX(城镇人口!$1:$1048576,MATCH($B182,城镇人口!$B:$B,0),MATCH(AA$1,城镇人口!$1:$1,0))</f>
        <v>610506.37644557306</v>
      </c>
      <c r="AB182" s="40">
        <f>INDEX(人口源表!$1:$1048576,MATCH($B182,人口源表!$A:$A,0),MATCH(AB$1,人口源表!$1:$1,0))-INDEX(城镇人口!$1:$1048576,MATCH($B182,城镇人口!$B:$B,0),MATCH(AB$1,城镇人口!$1:$1,0))</f>
        <v>604368.03843588091</v>
      </c>
      <c r="AC182" s="40">
        <f>INDEX(人口源表!$1:$1048576,MATCH($B182,人口源表!$A:$A,0),MATCH(AC$1,人口源表!$1:$1,0))-INDEX(城镇人口!$1:$1048576,MATCH($B182,城镇人口!$B:$B,0),MATCH(AC$1,城镇人口!$1:$1,0))</f>
        <v>598702.47561180941</v>
      </c>
      <c r="AD182" s="40">
        <f>INDEX(人口源表!$1:$1048576,MATCH($B182,人口源表!$A:$A,0),MATCH(AD$1,人口源表!$1:$1,0))-INDEX(城镇人口!$1:$1048576,MATCH($B182,城镇人口!$B:$B,0),MATCH(AD$1,城镇人口!$1:$1,0))</f>
        <v>592908.51191026019</v>
      </c>
      <c r="AE182" s="40">
        <f>INDEX(人口源表!$1:$1048576,MATCH($B182,人口源表!$A:$A,0),MATCH(AE$1,人口源表!$1:$1,0))-INDEX(城镇人口!$1:$1048576,MATCH($B182,城镇人口!$B:$B,0),MATCH(AE$1,城镇人口!$1:$1,0))</f>
        <v>587010.2421952954</v>
      </c>
      <c r="AF182" s="40">
        <f>INDEX(人口源表!$1:$1048576,MATCH($B182,人口源表!$A:$A,0),MATCH(AF$1,人口源表!$1:$1,0))-INDEX(城镇人口!$1:$1048576,MATCH($B182,城镇人口!$B:$B,0),MATCH(AF$1,城镇人口!$1:$1,0))</f>
        <v>581031.47968750366</v>
      </c>
      <c r="AG182" s="40">
        <f>INDEX(人口源表!$1:$1048576,MATCH($B182,人口源表!$A:$A,0),MATCH(AG$1,人口源表!$1:$1,0))-INDEX(城镇人口!$1:$1048576,MATCH($B182,城镇人口!$B:$B,0),MATCH(AG$1,城镇人口!$1:$1,0))</f>
        <v>574994.68475645815</v>
      </c>
      <c r="AH182" s="40">
        <f>INDEX(人口源表!$1:$1048576,MATCH($B182,人口源表!$A:$A,0),MATCH(AH$1,人口源表!$1:$1,0))-INDEX(城镇人口!$1:$1048576,MATCH($B182,城镇人口!$B:$B,0),MATCH(AH$1,城镇人口!$1:$1,0))</f>
        <v>568922.57727706677</v>
      </c>
      <c r="AI182" s="40">
        <f>INDEX(人口源表!$1:$1048576,MATCH($B182,人口源表!$A:$A,0),MATCH(AI$1,人口源表!$1:$1,0))-INDEX(城镇人口!$1:$1048576,MATCH($B182,城镇人口!$B:$B,0),MATCH(AI$1,城镇人口!$1:$1,0))</f>
        <v>562839.18669777305</v>
      </c>
      <c r="AJ182" s="40">
        <f>INDEX(人口源表!$1:$1048576,MATCH($B182,人口源表!$A:$A,0),MATCH(AJ$1,人口源表!$1:$1,0))-INDEX(城镇人口!$1:$1048576,MATCH($B182,城镇人口!$B:$B,0),MATCH(AJ$1,城镇人口!$1:$1,0))</f>
        <v>556766.64899230539</v>
      </c>
      <c r="AK182" s="40">
        <f>INDEX(人口源表!$1:$1048576,MATCH($B182,人口源表!$A:$A,0),MATCH(AK$1,人口源表!$1:$1,0))-INDEX(城镇人口!$1:$1048576,MATCH($B182,城镇人口!$B:$B,0),MATCH(AK$1,城镇人口!$1:$1,0))</f>
        <v>550727.3391720294</v>
      </c>
      <c r="AL182" s="40">
        <f>INDEX(人口源表!$1:$1048576,MATCH($B182,人口源表!$A:$A,0),MATCH(AL$1,人口源表!$1:$1,0))-INDEX(城镇人口!$1:$1048576,MATCH($B182,城镇人口!$B:$B,0),MATCH(AL$1,城镇人口!$1:$1,0))</f>
        <v>544743.85964634898</v>
      </c>
      <c r="AM182" s="40">
        <f>INDEX(人口源表!$1:$1048576,MATCH($B182,人口源表!$A:$A,0),MATCH(AM$1,人口源表!$1:$1,0))-INDEX(城镇人口!$1:$1048576,MATCH($B182,城镇人口!$B:$B,0),MATCH(AM$1,城镇人口!$1:$1,0))</f>
        <v>538839.02846169984</v>
      </c>
      <c r="AN182" s="40">
        <f>INDEX(人口源表!$1:$1048576,MATCH($B182,人口源表!$A:$A,0),MATCH(AN$1,人口源表!$1:$1,0))-INDEX(城镇人口!$1:$1048576,MATCH($B182,城镇人口!$B:$B,0),MATCH(AN$1,城镇人口!$1:$1,0))</f>
        <v>533033.78011001693</v>
      </c>
      <c r="AO182" s="40">
        <f>INDEX(人口源表!$1:$1048576,MATCH($B182,人口源表!$A:$A,0),MATCH(AO$1,人口源表!$1:$1,0))-INDEX(城镇人口!$1:$1048576,MATCH($B182,城镇人口!$B:$B,0),MATCH(AO$1,城镇人口!$1:$1,0))</f>
        <v>527350.82974758034</v>
      </c>
      <c r="AP182" s="40">
        <f>INDEX(人口源表!$1:$1048576,MATCH($B182,人口源表!$A:$A,0),MATCH(AP$1,人口源表!$1:$1,0))-INDEX(城镇人口!$1:$1048576,MATCH($B182,城镇人口!$B:$B,0),MATCH(AP$1,城镇人口!$1:$1,0))</f>
        <v>521812.04311833507</v>
      </c>
      <c r="AQ182" s="40">
        <f>INDEX(人口源表!$1:$1048576,MATCH($B182,人口源表!$A:$A,0),MATCH(AQ$1,人口源表!$1:$1,0))-INDEX(城镇人口!$1:$1048576,MATCH($B182,城镇人口!$B:$B,0),MATCH(AQ$1,城镇人口!$1:$1,0))</f>
        <v>516437.92613237078</v>
      </c>
      <c r="AR182" s="40">
        <f>INDEX(人口源表!$1:$1048576,MATCH($B182,人口源表!$A:$A,0),MATCH(AR$1,人口源表!$1:$1,0))-INDEX(城镇人口!$1:$1048576,MATCH($B182,城镇人口!$B:$B,0),MATCH(AR$1,城镇人口!$1:$1,0))</f>
        <v>511250.21291275101</v>
      </c>
      <c r="AS182" s="40">
        <f>INDEX(人口源表!$1:$1048576,MATCH($B182,人口源表!$A:$A,0),MATCH(AS$1,人口源表!$1:$1,0))-INDEX(城镇人口!$1:$1048576,MATCH($B182,城镇人口!$B:$B,0),MATCH(AS$1,城镇人口!$1:$1,0))</f>
        <v>506270.80990781187</v>
      </c>
      <c r="AT182" s="40">
        <f>INDEX(人口源表!$1:$1048576,MATCH($B182,人口源表!$A:$A,0),MATCH(AT$1,人口源表!$1:$1,0))-INDEX(城镇人口!$1:$1048576,MATCH($B182,城镇人口!$B:$B,0),MATCH(AT$1,城镇人口!$1:$1,0))</f>
        <v>501519.2289925231</v>
      </c>
      <c r="AU182" s="40">
        <f>INDEX(人口源表!$1:$1048576,MATCH($B182,人口源表!$A:$A,0),MATCH(AU$1,人口源表!$1:$1,0))-INDEX(城镇人口!$1:$1048576,MATCH($B182,城镇人口!$B:$B,0),MATCH(AU$1,城镇人口!$1:$1,0))</f>
        <v>497017.20265322394</v>
      </c>
      <c r="AV182" s="40">
        <f>INDEX(人口源表!$1:$1048576,MATCH($B182,人口源表!$A:$A,0),MATCH(AV$1,人口源表!$1:$1,0))-INDEX(城镇人口!$1:$1048576,MATCH($B182,城镇人口!$B:$B,0),MATCH(AV$1,城镇人口!$1:$1,0))</f>
        <v>492784.5769977544</v>
      </c>
    </row>
    <row r="183" spans="1:48" x14ac:dyDescent="0.15">
      <c r="A183" s="4" t="s">
        <v>871</v>
      </c>
      <c r="B183" s="4" t="s">
        <v>372</v>
      </c>
      <c r="C183" s="34">
        <f>VLOOKUP(B183,'[1]2016省城人口总结（根）'!B:C,2,FALSE)/100</f>
        <v>0.47059202981057902</v>
      </c>
      <c r="D183" s="40">
        <f>INDEX(人口源表!$1:$1048576,MATCH($B183,人口源表!$A:$A,0),MATCH(D$1,人口源表!$1:$1,0))-INDEX(城镇人口!$1:$1048576,MATCH($B183,城镇人口!$B:$B,0),MATCH(D$1,城镇人口!$1:$1,0))</f>
        <v>539596.35844428302</v>
      </c>
      <c r="E183" s="40">
        <f>INDEX(人口源表!$1:$1048576,MATCH($B183,人口源表!$A:$A,0),MATCH(E$1,人口源表!$1:$1,0))-INDEX(城镇人口!$1:$1048576,MATCH($B183,城镇人口!$B:$B,0),MATCH(E$1,城镇人口!$1:$1,0))</f>
        <v>533781.08653072873</v>
      </c>
      <c r="F183" s="40">
        <f>INDEX(人口源表!$1:$1048576,MATCH($B183,人口源表!$A:$A,0),MATCH(F$1,人口源表!$1:$1,0))-INDEX(城镇人口!$1:$1048576,MATCH($B183,城镇人口!$B:$B,0),MATCH(F$1,城镇人口!$1:$1,0))</f>
        <v>527543.99860965787</v>
      </c>
      <c r="G183" s="40">
        <f>INDEX(人口源表!$1:$1048576,MATCH($B183,人口源表!$A:$A,0),MATCH(G$1,人口源表!$1:$1,0))-INDEX(城镇人口!$1:$1048576,MATCH($B183,城镇人口!$B:$B,0),MATCH(G$1,城镇人口!$1:$1,0))</f>
        <v>444609.47655188164</v>
      </c>
      <c r="H183" s="40">
        <f>INDEX(人口源表!$1:$1048576,MATCH($B183,人口源表!$A:$A,0),MATCH(H$1,人口源表!$1:$1,0))-INDEX(城镇人口!$1:$1048576,MATCH($B183,城镇人口!$B:$B,0),MATCH(H$1,城镇人口!$1:$1,0))</f>
        <v>440183.20901921822</v>
      </c>
      <c r="I183" s="40">
        <f>INDEX(人口源表!$1:$1048576,MATCH($B183,人口源表!$A:$A,0),MATCH(I$1,人口源表!$1:$1,0))-INDEX(城镇人口!$1:$1048576,MATCH($B183,城镇人口!$B:$B,0),MATCH(I$1,城镇人口!$1:$1,0))</f>
        <v>438267.93037488876</v>
      </c>
      <c r="J183" s="40">
        <f>INDEX(人口源表!$1:$1048576,MATCH($B183,人口源表!$A:$A,0),MATCH(J$1,人口源表!$1:$1,0))-INDEX(城镇人口!$1:$1048576,MATCH($B183,城镇人口!$B:$B,0),MATCH(J$1,城镇人口!$1:$1,0))</f>
        <v>435862.75811135827</v>
      </c>
      <c r="K183" s="40">
        <f>INDEX(人口源表!$1:$1048576,MATCH($B183,人口源表!$A:$A,0),MATCH(K$1,人口源表!$1:$1,0))-INDEX(城镇人口!$1:$1048576,MATCH($B183,城镇人口!$B:$B,0),MATCH(K$1,城镇人口!$1:$1,0))</f>
        <v>432992.36512261833</v>
      </c>
      <c r="L183" s="40">
        <f>INDEX(人口源表!$1:$1048576,MATCH($B183,人口源表!$A:$A,0),MATCH(L$1,人口源表!$1:$1,0))-INDEX(城镇人口!$1:$1048576,MATCH($B183,城镇人口!$B:$B,0),MATCH(L$1,城镇人口!$1:$1,0))</f>
        <v>429681.07702432503</v>
      </c>
      <c r="M183" s="40">
        <f>INDEX(人口源表!$1:$1048576,MATCH($B183,人口源表!$A:$A,0),MATCH(M$1,人口源表!$1:$1,0))-INDEX(城镇人口!$1:$1048576,MATCH($B183,城镇人口!$B:$B,0),MATCH(M$1,城镇人口!$1:$1,0))</f>
        <v>425953.33247624827</v>
      </c>
      <c r="N183" s="40">
        <f>INDEX(人口源表!$1:$1048576,MATCH($B183,人口源表!$A:$A,0),MATCH(N$1,人口源表!$1:$1,0))-INDEX(城镇人口!$1:$1048576,MATCH($B183,城镇人口!$B:$B,0),MATCH(N$1,城镇人口!$1:$1,0))</f>
        <v>421833.18035368429</v>
      </c>
      <c r="O183" s="40">
        <f>INDEX(人口源表!$1:$1048576,MATCH($B183,人口源表!$A:$A,0),MATCH(O$1,人口源表!$1:$1,0))-INDEX(城镇人口!$1:$1048576,MATCH($B183,城镇人口!$B:$B,0),MATCH(O$1,城镇人口!$1:$1,0))</f>
        <v>417343.34771286295</v>
      </c>
      <c r="P183" s="40">
        <f>INDEX(人口源表!$1:$1048576,MATCH($B183,人口源表!$A:$A,0),MATCH(P$1,人口源表!$1:$1,0))-INDEX(城镇人口!$1:$1048576,MATCH($B183,城镇人口!$B:$B,0),MATCH(P$1,城镇人口!$1:$1,0))</f>
        <v>412508.01103764609</v>
      </c>
      <c r="Q183" s="40">
        <f>INDEX(人口源表!$1:$1048576,MATCH($B183,人口源表!$A:$A,0),MATCH(Q$1,人口源表!$1:$1,0))-INDEX(城镇人口!$1:$1048576,MATCH($B183,城镇人口!$B:$B,0),MATCH(Q$1,城镇人口!$1:$1,0))</f>
        <v>407349.08108763263</v>
      </c>
      <c r="R183" s="40">
        <f>INDEX(人口源表!$1:$1048576,MATCH($B183,人口源表!$A:$A,0),MATCH(R$1,人口源表!$1:$1,0))-INDEX(城镇人口!$1:$1048576,MATCH($B183,城镇人口!$B:$B,0),MATCH(R$1,城镇人口!$1:$1,0))</f>
        <v>401889.85072727798</v>
      </c>
      <c r="S183" s="40">
        <f>INDEX(人口源表!$1:$1048576,MATCH($B183,人口源表!$A:$A,0),MATCH(S$1,人口源表!$1:$1,0))-INDEX(城镇人口!$1:$1048576,MATCH($B183,城镇人口!$B:$B,0),MATCH(S$1,城镇人口!$1:$1,0))</f>
        <v>398665.71188262664</v>
      </c>
      <c r="T183" s="40">
        <f>INDEX(人口源表!$1:$1048576,MATCH($B183,人口源表!$A:$A,0),MATCH(T$1,人口源表!$1:$1,0))-INDEX(城镇人口!$1:$1048576,MATCH($B183,城镇人口!$B:$B,0),MATCH(T$1,城镇人口!$1:$1,0))</f>
        <v>395210.45497538848</v>
      </c>
      <c r="U183" s="40">
        <f>INDEX(人口源表!$1:$1048576,MATCH($B183,人口源表!$A:$A,0),MATCH(U$1,人口源表!$1:$1,0))-INDEX(城镇人口!$1:$1048576,MATCH($B183,城镇人口!$B:$B,0),MATCH(U$1,城镇人口!$1:$1,0))</f>
        <v>391542.39308265015</v>
      </c>
      <c r="V183" s="40">
        <f>INDEX(人口源表!$1:$1048576,MATCH($B183,人口源表!$A:$A,0),MATCH(V$1,人口源表!$1:$1,0))-INDEX(城镇人口!$1:$1048576,MATCH($B183,城镇人口!$B:$B,0),MATCH(V$1,城镇人口!$1:$1,0))</f>
        <v>387677.79113869369</v>
      </c>
      <c r="W183" s="40">
        <f>INDEX(人口源表!$1:$1048576,MATCH($B183,人口源表!$A:$A,0),MATCH(W$1,人口源表!$1:$1,0))-INDEX(城镇人口!$1:$1048576,MATCH($B183,城镇人口!$B:$B,0),MATCH(W$1,城镇人口!$1:$1,0))</f>
        <v>383634.78711993142</v>
      </c>
      <c r="X183" s="40">
        <f>INDEX(人口源表!$1:$1048576,MATCH($B183,人口源表!$A:$A,0),MATCH(X$1,人口源表!$1:$1,0))-INDEX(城镇人口!$1:$1048576,MATCH($B183,城镇人口!$B:$B,0),MATCH(X$1,城镇人口!$1:$1,0))</f>
        <v>379429.04720956762</v>
      </c>
      <c r="Y183" s="40">
        <f>INDEX(人口源表!$1:$1048576,MATCH($B183,人口源表!$A:$A,0),MATCH(Y$1,人口源表!$1:$1,0))-INDEX(城镇人口!$1:$1048576,MATCH($B183,城镇人口!$B:$B,0),MATCH(Y$1,城镇人口!$1:$1,0))</f>
        <v>375077.65020925517</v>
      </c>
      <c r="Z183" s="40">
        <f>INDEX(人口源表!$1:$1048576,MATCH($B183,人口源表!$A:$A,0),MATCH(Z$1,人口源表!$1:$1,0))-INDEX(城镇人口!$1:$1048576,MATCH($B183,城镇人口!$B:$B,0),MATCH(Z$1,城镇人口!$1:$1,0))</f>
        <v>370596.92000009166</v>
      </c>
      <c r="AA183" s="40">
        <f>INDEX(人口源表!$1:$1048576,MATCH($B183,人口源表!$A:$A,0),MATCH(AA$1,人口源表!$1:$1,0))-INDEX(城镇人口!$1:$1048576,MATCH($B183,城镇人口!$B:$B,0),MATCH(AA$1,城镇人口!$1:$1,0))</f>
        <v>366002.43569411518</v>
      </c>
      <c r="AB183" s="40">
        <f>INDEX(人口源表!$1:$1048576,MATCH($B183,人口源表!$A:$A,0),MATCH(AB$1,人口源表!$1:$1,0))-INDEX(城镇人口!$1:$1048576,MATCH($B183,城镇人口!$B:$B,0),MATCH(AB$1,城镇人口!$1:$1,0))</f>
        <v>361310.70374970039</v>
      </c>
      <c r="AC183" s="40">
        <f>INDEX(人口源表!$1:$1048576,MATCH($B183,人口源表!$A:$A,0),MATCH(AC$1,人口源表!$1:$1,0))-INDEX(城镇人口!$1:$1048576,MATCH($B183,城镇人口!$B:$B,0),MATCH(AC$1,城镇人口!$1:$1,0))</f>
        <v>357158.35619135568</v>
      </c>
      <c r="AD183" s="40">
        <f>INDEX(人口源表!$1:$1048576,MATCH($B183,人口源表!$A:$A,0),MATCH(AD$1,人口源表!$1:$1,0))-INDEX(城镇人口!$1:$1048576,MATCH($B183,城镇人口!$B:$B,0),MATCH(AD$1,城镇人口!$1:$1,0))</f>
        <v>352936.81262667337</v>
      </c>
      <c r="AE183" s="40">
        <f>INDEX(人口源表!$1:$1048576,MATCH($B183,人口源表!$A:$A,0),MATCH(AE$1,人口源表!$1:$1,0))-INDEX(城镇人口!$1:$1048576,MATCH($B183,城镇人口!$B:$B,0),MATCH(AE$1,城镇人口!$1:$1,0))</f>
        <v>348660.24659600906</v>
      </c>
      <c r="AF183" s="40">
        <f>INDEX(人口源表!$1:$1048576,MATCH($B183,人口源表!$A:$A,0),MATCH(AF$1,人口源表!$1:$1,0))-INDEX(城镇人口!$1:$1048576,MATCH($B183,城镇人口!$B:$B,0),MATCH(AF$1,城镇人口!$1:$1,0))</f>
        <v>344343.37949549971</v>
      </c>
      <c r="AG183" s="40">
        <f>INDEX(人口源表!$1:$1048576,MATCH($B183,人口源表!$A:$A,0),MATCH(AG$1,人口源表!$1:$1,0))-INDEX(城镇人口!$1:$1048576,MATCH($B183,城镇人口!$B:$B,0),MATCH(AG$1,城镇人口!$1:$1,0))</f>
        <v>339999.83828825079</v>
      </c>
      <c r="AH183" s="40">
        <f>INDEX(人口源表!$1:$1048576,MATCH($B183,人口源表!$A:$A,0),MATCH(AH$1,人口源表!$1:$1,0))-INDEX(城镇人口!$1:$1048576,MATCH($B183,城镇人口!$B:$B,0),MATCH(AH$1,城镇人口!$1:$1,0))</f>
        <v>335644.58783219062</v>
      </c>
      <c r="AI183" s="40">
        <f>INDEX(人口源表!$1:$1048576,MATCH($B183,人口源表!$A:$A,0),MATCH(AI$1,人口源表!$1:$1,0))-INDEX(城镇人口!$1:$1048576,MATCH($B183,城镇人口!$B:$B,0),MATCH(AI$1,城镇人口!$1:$1,0))</f>
        <v>331290.28461621027</v>
      </c>
      <c r="AJ183" s="40">
        <f>INDEX(人口源表!$1:$1048576,MATCH($B183,人口源表!$A:$A,0),MATCH(AJ$1,人口源表!$1:$1,0))-INDEX(城镇人口!$1:$1048576,MATCH($B183,城镇人口!$B:$B,0),MATCH(AJ$1,城镇人口!$1:$1,0))</f>
        <v>326951.30621472886</v>
      </c>
      <c r="AK183" s="40">
        <f>INDEX(人口源表!$1:$1048576,MATCH($B183,人口源表!$A:$A,0),MATCH(AK$1,人口源表!$1:$1,0))-INDEX(城镇人口!$1:$1048576,MATCH($B183,城镇人口!$B:$B,0),MATCH(AK$1,城镇人口!$1:$1,0))</f>
        <v>322640.52948842896</v>
      </c>
      <c r="AL183" s="40">
        <f>INDEX(人口源表!$1:$1048576,MATCH($B183,人口源表!$A:$A,0),MATCH(AL$1,人口源表!$1:$1,0))-INDEX(城镇人口!$1:$1048576,MATCH($B183,城镇人口!$B:$B,0),MATCH(AL$1,城镇人口!$1:$1,0))</f>
        <v>318371.32695900224</v>
      </c>
      <c r="AM183" s="40">
        <f>INDEX(人口源表!$1:$1048576,MATCH($B183,人口源表!$A:$A,0),MATCH(AM$1,人口源表!$1:$1,0))-INDEX(城镇人口!$1:$1048576,MATCH($B183,城镇人口!$B:$B,0),MATCH(AM$1,城镇人口!$1:$1,0))</f>
        <v>314156.36895432713</v>
      </c>
      <c r="AN183" s="40">
        <f>INDEX(人口源表!$1:$1048576,MATCH($B183,人口源表!$A:$A,0),MATCH(AN$1,人口源表!$1:$1,0))-INDEX(城镇人口!$1:$1048576,MATCH($B183,城镇人口!$B:$B,0),MATCH(AN$1,城镇人口!$1:$1,0))</f>
        <v>310008.40904912812</v>
      </c>
      <c r="AO183" s="40">
        <f>INDEX(人口源表!$1:$1048576,MATCH($B183,人口源表!$A:$A,0),MATCH(AO$1,人口源表!$1:$1,0))-INDEX(城镇人口!$1:$1048576,MATCH($B183,城镇人口!$B:$B,0),MATCH(AO$1,城镇人口!$1:$1,0))</f>
        <v>305939.49738510133</v>
      </c>
      <c r="AP183" s="40">
        <f>INDEX(人口源表!$1:$1048576,MATCH($B183,人口源表!$A:$A,0),MATCH(AP$1,人口源表!$1:$1,0))-INDEX(城镇人口!$1:$1048576,MATCH($B183,城镇人口!$B:$B,0),MATCH(AP$1,城镇人口!$1:$1,0))</f>
        <v>301962.52456534043</v>
      </c>
      <c r="AQ183" s="40">
        <f>INDEX(人口源表!$1:$1048576,MATCH($B183,人口源表!$A:$A,0),MATCH(AQ$1,人口源表!$1:$1,0))-INDEX(城镇人口!$1:$1048576,MATCH($B183,城镇人口!$B:$B,0),MATCH(AQ$1,城镇人口!$1:$1,0))</f>
        <v>298088.51337497699</v>
      </c>
      <c r="AR183" s="40">
        <f>INDEX(人口源表!$1:$1048576,MATCH($B183,人口源表!$A:$A,0),MATCH(AR$1,人口源表!$1:$1,0))-INDEX(城镇人口!$1:$1048576,MATCH($B183,城镇人口!$B:$B,0),MATCH(AR$1,城镇人口!$1:$1,0))</f>
        <v>294330.07475450711</v>
      </c>
      <c r="AS183" s="40">
        <f>INDEX(人口源表!$1:$1048576,MATCH($B183,人口源表!$A:$A,0),MATCH(AS$1,人口源表!$1:$1,0))-INDEX(城镇人口!$1:$1048576,MATCH($B183,城镇人口!$B:$B,0),MATCH(AS$1,城镇人口!$1:$1,0))</f>
        <v>290697.57811126643</v>
      </c>
      <c r="AT183" s="40">
        <f>INDEX(人口源表!$1:$1048576,MATCH($B183,人口源表!$A:$A,0),MATCH(AT$1,人口源表!$1:$1,0))-INDEX(城镇人口!$1:$1048576,MATCH($B183,城镇人口!$B:$B,0),MATCH(AT$1,城镇人口!$1:$1,0))</f>
        <v>287202.95152654918</v>
      </c>
      <c r="AU183" s="40">
        <f>INDEX(人口源表!$1:$1048576,MATCH($B183,人口源表!$A:$A,0),MATCH(AU$1,人口源表!$1:$1,0))-INDEX(城镇人口!$1:$1048576,MATCH($B183,城镇人口!$B:$B,0),MATCH(AU$1,城镇人口!$1:$1,0))</f>
        <v>283857.01502484316</v>
      </c>
      <c r="AV183" s="40">
        <f>INDEX(人口源表!$1:$1048576,MATCH($B183,人口源表!$A:$A,0),MATCH(AV$1,人口源表!$1:$1,0))-INDEX(城镇人口!$1:$1048576,MATCH($B183,城镇人口!$B:$B,0),MATCH(AV$1,城镇人口!$1:$1,0))</f>
        <v>280669.87061757088</v>
      </c>
    </row>
    <row r="184" spans="1:48" x14ac:dyDescent="0.15">
      <c r="A184" s="4" t="s">
        <v>871</v>
      </c>
      <c r="B184" s="4" t="s">
        <v>374</v>
      </c>
      <c r="C184" s="34">
        <f>VLOOKUP(B184,'[1]2016省城人口总结（根）'!B:C,2,FALSE)/100</f>
        <v>0.36200468173801498</v>
      </c>
      <c r="D184" s="40">
        <f>INDEX(人口源表!$1:$1048576,MATCH($B184,人口源表!$A:$A,0),MATCH(D$1,人口源表!$1:$1,0))-INDEX(城镇人口!$1:$1048576,MATCH($B184,城镇人口!$B:$B,0),MATCH(D$1,城镇人口!$1:$1,0))</f>
        <v>849850.98040456476</v>
      </c>
      <c r="E184" s="40">
        <f>INDEX(人口源表!$1:$1048576,MATCH($B184,人口源表!$A:$A,0),MATCH(E$1,人口源表!$1:$1,0))-INDEX(城镇人口!$1:$1048576,MATCH($B184,城镇人口!$B:$B,0),MATCH(E$1,城镇人口!$1:$1,0))</f>
        <v>845360.63502420904</v>
      </c>
      <c r="F184" s="40">
        <f>INDEX(人口源表!$1:$1048576,MATCH($B184,人口源表!$A:$A,0),MATCH(F$1,人口源表!$1:$1,0))-INDEX(城镇人口!$1:$1048576,MATCH($B184,城镇人口!$B:$B,0),MATCH(F$1,城镇人口!$1:$1,0))</f>
        <v>840322.96312630968</v>
      </c>
      <c r="G184" s="40">
        <f>INDEX(人口源表!$1:$1048576,MATCH($B184,人口源表!$A:$A,0),MATCH(G$1,人口源表!$1:$1,0))-INDEX(城镇人口!$1:$1048576,MATCH($B184,城镇人口!$B:$B,0),MATCH(G$1,城镇人口!$1:$1,0))</f>
        <v>712499.93285517744</v>
      </c>
      <c r="H184" s="40">
        <f>INDEX(人口源表!$1:$1048576,MATCH($B184,人口源表!$A:$A,0),MATCH(H$1,人口源表!$1:$1,0))-INDEX(城镇人口!$1:$1048576,MATCH($B184,城镇人口!$B:$B,0),MATCH(H$1,城镇人口!$1:$1,0))</f>
        <v>709864.81680628425</v>
      </c>
      <c r="I184" s="40">
        <f>INDEX(人口源表!$1:$1048576,MATCH($B184,人口源表!$A:$A,0),MATCH(I$1,人口源表!$1:$1,0))-INDEX(城镇人口!$1:$1048576,MATCH($B184,城镇人口!$B:$B,0),MATCH(I$1,城镇人口!$1:$1,0))</f>
        <v>709502.47511312237</v>
      </c>
      <c r="J184" s="40">
        <f>INDEX(人口源表!$1:$1048576,MATCH($B184,人口源表!$A:$A,0),MATCH(J$1,人口源表!$1:$1,0))-INDEX(城镇人口!$1:$1048576,MATCH($B184,城镇人口!$B:$B,0),MATCH(J$1,城镇人口!$1:$1,0))</f>
        <v>708404.06040335796</v>
      </c>
      <c r="K184" s="40">
        <f>INDEX(人口源表!$1:$1048576,MATCH($B184,人口源表!$A:$A,0),MATCH(K$1,人口源表!$1:$1,0))-INDEX(城镇人口!$1:$1048576,MATCH($B184,城镇人口!$B:$B,0),MATCH(K$1,城镇人口!$1:$1,0))</f>
        <v>706603.06938232994</v>
      </c>
      <c r="L184" s="40">
        <f>INDEX(人口源表!$1:$1048576,MATCH($B184,人口源表!$A:$A,0),MATCH(L$1,人口源表!$1:$1,0))-INDEX(城镇人口!$1:$1048576,MATCH($B184,城镇人口!$B:$B,0),MATCH(L$1,城镇人口!$1:$1,0))</f>
        <v>704132.6432087461</v>
      </c>
      <c r="M184" s="40">
        <f>INDEX(人口源表!$1:$1048576,MATCH($B184,人口源表!$A:$A,0),MATCH(M$1,人口源表!$1:$1,0))-INDEX(城镇人口!$1:$1048576,MATCH($B184,城镇人口!$B:$B,0),MATCH(M$1,城镇人口!$1:$1,0))</f>
        <v>701025.5567218652</v>
      </c>
      <c r="N184" s="40">
        <f>INDEX(人口源表!$1:$1048576,MATCH($B184,人口源表!$A:$A,0),MATCH(N$1,人口源表!$1:$1,0))-INDEX(城镇人口!$1:$1048576,MATCH($B184,城镇人口!$B:$B,0),MATCH(N$1,城镇人口!$1:$1,0))</f>
        <v>697314.79633445293</v>
      </c>
      <c r="O184" s="40">
        <f>INDEX(人口源表!$1:$1048576,MATCH($B184,人口源表!$A:$A,0),MATCH(O$1,人口源表!$1:$1,0))-INDEX(城镇人口!$1:$1048576,MATCH($B184,城镇人口!$B:$B,0),MATCH(O$1,城镇人口!$1:$1,0))</f>
        <v>693031.77386240882</v>
      </c>
      <c r="P184" s="40">
        <f>INDEX(人口源表!$1:$1048576,MATCH($B184,人口源表!$A:$A,0),MATCH(P$1,人口源表!$1:$1,0))-INDEX(城镇人口!$1:$1048576,MATCH($B184,城镇人口!$B:$B,0),MATCH(P$1,城镇人口!$1:$1,0))</f>
        <v>688209.25933181634</v>
      </c>
      <c r="Q184" s="40">
        <f>INDEX(人口源表!$1:$1048576,MATCH($B184,人口源表!$A:$A,0),MATCH(Q$1,人口源表!$1:$1,0))-INDEX(城镇人口!$1:$1048576,MATCH($B184,城镇人口!$B:$B,0),MATCH(Q$1,城镇人口!$1:$1,0))</f>
        <v>682879.00097218179</v>
      </c>
      <c r="R184" s="40">
        <f>INDEX(人口源表!$1:$1048576,MATCH($B184,人口源表!$A:$A,0),MATCH(R$1,人口源表!$1:$1,0))-INDEX(城镇人口!$1:$1048576,MATCH($B184,城镇人口!$B:$B,0),MATCH(R$1,城镇人口!$1:$1,0))</f>
        <v>677072.87798142247</v>
      </c>
      <c r="S184" s="40">
        <f>INDEX(人口源表!$1:$1048576,MATCH($B184,人口源表!$A:$A,0),MATCH(S$1,人口源表!$1:$1,0))-INDEX(城镇人口!$1:$1048576,MATCH($B184,城镇人口!$B:$B,0),MATCH(S$1,城镇人口!$1:$1,0))</f>
        <v>673347.63215729594</v>
      </c>
      <c r="T184" s="40">
        <f>INDEX(人口源表!$1:$1048576,MATCH($B184,人口源表!$A:$A,0),MATCH(T$1,人口源表!$1:$1,0))-INDEX(城镇人口!$1:$1048576,MATCH($B184,城镇人口!$B:$B,0),MATCH(T$1,城镇人口!$1:$1,0))</f>
        <v>669234.82493704325</v>
      </c>
      <c r="U184" s="40">
        <f>INDEX(人口源表!$1:$1048576,MATCH($B184,人口源表!$A:$A,0),MATCH(U$1,人口源表!$1:$1,0))-INDEX(城镇人口!$1:$1048576,MATCH($B184,城镇人口!$B:$B,0),MATCH(U$1,城镇人口!$1:$1,0))</f>
        <v>664760.34074625303</v>
      </c>
      <c r="V184" s="40">
        <f>INDEX(人口源表!$1:$1048576,MATCH($B184,人口源表!$A:$A,0),MATCH(V$1,人口源表!$1:$1,0))-INDEX(城镇人口!$1:$1048576,MATCH($B184,城镇人口!$B:$B,0),MATCH(V$1,城镇人口!$1:$1,0))</f>
        <v>659950.34152253717</v>
      </c>
      <c r="W184" s="40">
        <f>INDEX(人口源表!$1:$1048576,MATCH($B184,人口源表!$A:$A,0),MATCH(W$1,人口源表!$1:$1,0))-INDEX(城镇人口!$1:$1048576,MATCH($B184,城镇人口!$B:$B,0),MATCH(W$1,城镇人口!$1:$1,0))</f>
        <v>654831.81345228106</v>
      </c>
      <c r="X184" s="40">
        <f>INDEX(人口源表!$1:$1048576,MATCH($B184,人口源表!$A:$A,0),MATCH(X$1,人口源表!$1:$1,0))-INDEX(城镇人口!$1:$1048576,MATCH($B184,城镇人口!$B:$B,0),MATCH(X$1,城镇人口!$1:$1,0))</f>
        <v>649430.30428228551</v>
      </c>
      <c r="Y184" s="40">
        <f>INDEX(人口源表!$1:$1048576,MATCH($B184,人口源表!$A:$A,0),MATCH(Y$1,人口源表!$1:$1,0))-INDEX(城镇人口!$1:$1048576,MATCH($B184,城镇人口!$B:$B,0),MATCH(Y$1,城镇人口!$1:$1,0))</f>
        <v>643771.61222059804</v>
      </c>
      <c r="Z184" s="40">
        <f>INDEX(人口源表!$1:$1048576,MATCH($B184,人口源表!$A:$A,0),MATCH(Z$1,人口源表!$1:$1,0))-INDEX(城镇人口!$1:$1048576,MATCH($B184,城镇人口!$B:$B,0),MATCH(Z$1,城镇人口!$1:$1,0))</f>
        <v>637882.32566799456</v>
      </c>
      <c r="AA184" s="40">
        <f>INDEX(人口源表!$1:$1048576,MATCH($B184,人口源表!$A:$A,0),MATCH(AA$1,人口源表!$1:$1,0))-INDEX(城镇人口!$1:$1048576,MATCH($B184,城镇人口!$B:$B,0),MATCH(AA$1,城镇人口!$1:$1,0))</f>
        <v>631787.03397786291</v>
      </c>
      <c r="AB184" s="40">
        <f>INDEX(人口源表!$1:$1048576,MATCH($B184,人口源表!$A:$A,0),MATCH(AB$1,人口源表!$1:$1,0))-INDEX(城镇人口!$1:$1048576,MATCH($B184,城镇人口!$B:$B,0),MATCH(AB$1,城镇人口!$1:$1,0))</f>
        <v>625511.10826431855</v>
      </c>
      <c r="AC184" s="40">
        <f>INDEX(人口源表!$1:$1048576,MATCH($B184,人口源表!$A:$A,0),MATCH(AC$1,人口源表!$1:$1,0))-INDEX(城镇人口!$1:$1048576,MATCH($B184,城镇人口!$B:$B,0),MATCH(AC$1,城镇人口!$1:$1,0))</f>
        <v>619705.30631989508</v>
      </c>
      <c r="AD184" s="40">
        <f>INDEX(人口源表!$1:$1048576,MATCH($B184,人口源表!$A:$A,0),MATCH(AD$1,人口源表!$1:$1,0))-INDEX(城镇人口!$1:$1048576,MATCH($B184,城镇人口!$B:$B,0),MATCH(AD$1,城镇人口!$1:$1,0))</f>
        <v>613766.44209828391</v>
      </c>
      <c r="AE184" s="40">
        <f>INDEX(人口源表!$1:$1048576,MATCH($B184,人口源表!$A:$A,0),MATCH(AE$1,人口源表!$1:$1,0))-INDEX(城镇人口!$1:$1048576,MATCH($B184,城镇人口!$B:$B,0),MATCH(AE$1,城镇人口!$1:$1,0))</f>
        <v>607718.927874499</v>
      </c>
      <c r="AF184" s="40">
        <f>INDEX(人口源表!$1:$1048576,MATCH($B184,人口源表!$A:$A,0),MATCH(AF$1,人口源表!$1:$1,0))-INDEX(城镇人口!$1:$1048576,MATCH($B184,城镇人口!$B:$B,0),MATCH(AF$1,城镇人口!$1:$1,0))</f>
        <v>601586.89903973555</v>
      </c>
      <c r="AG184" s="40">
        <f>INDEX(人口源表!$1:$1048576,MATCH($B184,人口源表!$A:$A,0),MATCH(AG$1,人口源表!$1:$1,0))-INDEX(城镇人口!$1:$1048576,MATCH($B184,城镇人口!$B:$B,0),MATCH(AG$1,城镇人口!$1:$1,0))</f>
        <v>595394.21145568811</v>
      </c>
      <c r="AH184" s="40">
        <f>INDEX(人口源表!$1:$1048576,MATCH($B184,人口源表!$A:$A,0),MATCH(AH$1,人口源表!$1:$1,0))-INDEX(城镇人口!$1:$1048576,MATCH($B184,城镇人口!$B:$B,0),MATCH(AH$1,城镇人口!$1:$1,0))</f>
        <v>589164.97885128134</v>
      </c>
      <c r="AI184" s="40">
        <f>INDEX(人口源表!$1:$1048576,MATCH($B184,人口源表!$A:$A,0),MATCH(AI$1,人口源表!$1:$1,0))-INDEX(城镇人口!$1:$1048576,MATCH($B184,城镇人口!$B:$B,0),MATCH(AI$1,城镇人口!$1:$1,0))</f>
        <v>582923.02313794196</v>
      </c>
      <c r="AJ184" s="40">
        <f>INDEX(人口源表!$1:$1048576,MATCH($B184,人口源表!$A:$A,0),MATCH(AJ$1,人口源表!$1:$1,0))-INDEX(城镇人口!$1:$1048576,MATCH($B184,城镇人口!$B:$B,0),MATCH(AJ$1,城镇人口!$1:$1,0))</f>
        <v>576691.33505005436</v>
      </c>
      <c r="AK184" s="40">
        <f>INDEX(人口源表!$1:$1048576,MATCH($B184,人口源表!$A:$A,0),MATCH(AK$1,人口源表!$1:$1,0))-INDEX(城镇人口!$1:$1048576,MATCH($B184,城镇人口!$B:$B,0),MATCH(AK$1,城镇人口!$1:$1,0))</f>
        <v>570494.21945077099</v>
      </c>
      <c r="AL184" s="40">
        <f>INDEX(人口源表!$1:$1048576,MATCH($B184,人口源表!$A:$A,0),MATCH(AL$1,人口源表!$1:$1,0))-INDEX(城镇人口!$1:$1048576,MATCH($B184,城镇人口!$B:$B,0),MATCH(AL$1,城镇人口!$1:$1,0))</f>
        <v>564354.06775630533</v>
      </c>
      <c r="AM184" s="40">
        <f>INDEX(人口源表!$1:$1048576,MATCH($B184,人口源表!$A:$A,0),MATCH(AM$1,人口源表!$1:$1,0))-INDEX(城镇人口!$1:$1048576,MATCH($B184,城镇人口!$B:$B,0),MATCH(AM$1,城镇人口!$1:$1,0))</f>
        <v>558294.03800710419</v>
      </c>
      <c r="AN184" s="40">
        <f>INDEX(人口源表!$1:$1048576,MATCH($B184,人口源表!$A:$A,0),MATCH(AN$1,人口源表!$1:$1,0))-INDEX(城镇人口!$1:$1048576,MATCH($B184,城镇人口!$B:$B,0),MATCH(AN$1,城镇人口!$1:$1,0))</f>
        <v>552337.50484796241</v>
      </c>
      <c r="AO184" s="40">
        <f>INDEX(人口源表!$1:$1048576,MATCH($B184,人口源表!$A:$A,0),MATCH(AO$1,人口源表!$1:$1,0))-INDEX(城镇人口!$1:$1048576,MATCH($B184,城镇人口!$B:$B,0),MATCH(AO$1,城镇人口!$1:$1,0))</f>
        <v>546506.46435740811</v>
      </c>
      <c r="AP184" s="40">
        <f>INDEX(人口源表!$1:$1048576,MATCH($B184,人口源表!$A:$A,0),MATCH(AP$1,人口源表!$1:$1,0))-INDEX(城镇人口!$1:$1048576,MATCH($B184,城镇人口!$B:$B,0),MATCH(AP$1,城镇人口!$1:$1,0))</f>
        <v>540824.17884527042</v>
      </c>
      <c r="AQ184" s="40">
        <f>INDEX(人口源表!$1:$1048576,MATCH($B184,人口源表!$A:$A,0),MATCH(AQ$1,人口源表!$1:$1,0))-INDEX(城镇人口!$1:$1048576,MATCH($B184,城镇人口!$B:$B,0),MATCH(AQ$1,城镇人口!$1:$1,0))</f>
        <v>535312.00181357958</v>
      </c>
      <c r="AR184" s="40">
        <f>INDEX(人口源表!$1:$1048576,MATCH($B184,人口源表!$A:$A,0),MATCH(AR$1,人口源表!$1:$1,0))-INDEX(城镇人口!$1:$1048576,MATCH($B184,城镇人口!$B:$B,0),MATCH(AR$1,城镇人口!$1:$1,0))</f>
        <v>529993.05869003013</v>
      </c>
      <c r="AS184" s="40">
        <f>INDEX(人口源表!$1:$1048576,MATCH($B184,人口源表!$A:$A,0),MATCH(AS$1,人口源表!$1:$1,0))-INDEX(城镇人口!$1:$1048576,MATCH($B184,城镇人口!$B:$B,0),MATCH(AS$1,城镇人口!$1:$1,0))</f>
        <v>524888.56348074088</v>
      </c>
      <c r="AT184" s="40">
        <f>INDEX(人口源表!$1:$1048576,MATCH($B184,人口源表!$A:$A,0),MATCH(AT$1,人口源表!$1:$1,0))-INDEX(城镇人口!$1:$1048576,MATCH($B184,城镇人口!$B:$B,0),MATCH(AT$1,城镇人口!$1:$1,0))</f>
        <v>520020.95552028262</v>
      </c>
      <c r="AU184" s="40">
        <f>INDEX(人口源表!$1:$1048576,MATCH($B184,人口源表!$A:$A,0),MATCH(AU$1,人口源表!$1:$1,0))-INDEX(城镇人口!$1:$1048576,MATCH($B184,城镇人口!$B:$B,0),MATCH(AU$1,城镇人口!$1:$1,0))</f>
        <v>515410.76716257003</v>
      </c>
      <c r="AV184" s="40">
        <f>INDEX(人口源表!$1:$1048576,MATCH($B184,人口源表!$A:$A,0),MATCH(AV$1,人口源表!$1:$1,0))-INDEX(城镇人口!$1:$1048576,MATCH($B184,城镇人口!$B:$B,0),MATCH(AV$1,城镇人口!$1:$1,0))</f>
        <v>511079.7388763873</v>
      </c>
    </row>
    <row r="185" spans="1:48" x14ac:dyDescent="0.15">
      <c r="A185" s="4" t="s">
        <v>871</v>
      </c>
      <c r="B185" s="4" t="s">
        <v>376</v>
      </c>
      <c r="C185" s="34">
        <f>VLOOKUP(B185,'[1]2016省城人口总结（根）'!B:C,2,FALSE)/100</f>
        <v>0.49909999999999999</v>
      </c>
      <c r="D185" s="40">
        <f>INDEX(人口源表!$1:$1048576,MATCH($B185,人口源表!$A:$A,0),MATCH(D$1,人口源表!$1:$1,0))-INDEX(城镇人口!$1:$1048576,MATCH($B185,城镇人口!$B:$B,0),MATCH(D$1,城镇人口!$1:$1,0))</f>
        <v>38336.53726103971</v>
      </c>
      <c r="E185" s="40">
        <f>INDEX(人口源表!$1:$1048576,MATCH($B185,人口源表!$A:$A,0),MATCH(E$1,人口源表!$1:$1,0))-INDEX(城镇人口!$1:$1048576,MATCH($B185,城镇人口!$B:$B,0),MATCH(E$1,城镇人口!$1:$1,0))</f>
        <v>37852.959635088708</v>
      </c>
      <c r="F185" s="40">
        <f>INDEX(人口源表!$1:$1048576,MATCH($B185,人口源表!$A:$A,0),MATCH(F$1,人口源表!$1:$1,0))-INDEX(城镇人口!$1:$1048576,MATCH($B185,城镇人口!$B:$B,0),MATCH(F$1,城镇人口!$1:$1,0))</f>
        <v>37337.648167909145</v>
      </c>
      <c r="G185" s="40">
        <f>INDEX(人口源表!$1:$1048576,MATCH($B185,人口源表!$A:$A,0),MATCH(G$1,人口源表!$1:$1,0))-INDEX(城镇人口!$1:$1048576,MATCH($B185,城镇人口!$B:$B,0),MATCH(G$1,城镇人口!$1:$1,0))</f>
        <v>31403.146821796588</v>
      </c>
      <c r="H185" s="40">
        <f>INDEX(人口源表!$1:$1048576,MATCH($B185,人口源表!$A:$A,0),MATCH(H$1,人口源表!$1:$1,0))-INDEX(城镇人口!$1:$1048576,MATCH($B185,城镇人口!$B:$B,0),MATCH(H$1,城镇人口!$1:$1,0))</f>
        <v>31023.319170687682</v>
      </c>
      <c r="I185" s="40">
        <f>INDEX(人口源表!$1:$1048576,MATCH($B185,人口源表!$A:$A,0),MATCH(I$1,人口源表!$1:$1,0))-INDEX(城镇人口!$1:$1048576,MATCH($B185,城镇人口!$B:$B,0),MATCH(I$1,城镇人口!$1:$1,0))</f>
        <v>30847.122883974545</v>
      </c>
      <c r="J185" s="40">
        <f>INDEX(人口源表!$1:$1048576,MATCH($B185,人口源表!$A:$A,0),MATCH(J$1,人口源表!$1:$1,0))-INDEX(城镇人口!$1:$1048576,MATCH($B185,城镇人口!$B:$B,0),MATCH(J$1,城镇人口!$1:$1,0))</f>
        <v>30635.857138818952</v>
      </c>
      <c r="K185" s="40">
        <f>INDEX(人口源表!$1:$1048576,MATCH($B185,人口源表!$A:$A,0),MATCH(K$1,人口源表!$1:$1,0))-INDEX(城镇人口!$1:$1048576,MATCH($B185,城镇人口!$B:$B,0),MATCH(K$1,城镇人口!$1:$1,0))</f>
        <v>30390.853750302791</v>
      </c>
      <c r="L185" s="40">
        <f>INDEX(人口源表!$1:$1048576,MATCH($B185,人口源表!$A:$A,0),MATCH(L$1,人口源表!$1:$1,0))-INDEX(城镇人口!$1:$1048576,MATCH($B185,城镇人口!$B:$B,0),MATCH(L$1,城镇人口!$1:$1,0))</f>
        <v>30114.329703310541</v>
      </c>
      <c r="M185" s="40">
        <f>INDEX(人口源表!$1:$1048576,MATCH($B185,人口源表!$A:$A,0),MATCH(M$1,人口源表!$1:$1,0))-INDEX(城镇人口!$1:$1048576,MATCH($B185,城镇人口!$B:$B,0),MATCH(M$1,城镇人口!$1:$1,0))</f>
        <v>29807.576056212354</v>
      </c>
      <c r="N185" s="40">
        <f>INDEX(人口源表!$1:$1048576,MATCH($B185,人口源表!$A:$A,0),MATCH(N$1,人口源表!$1:$1,0))-INDEX(城镇人口!$1:$1048576,MATCH($B185,城镇人口!$B:$B,0),MATCH(N$1,城镇人口!$1:$1,0))</f>
        <v>29473.178766045909</v>
      </c>
      <c r="O185" s="40">
        <f>INDEX(人口源表!$1:$1048576,MATCH($B185,人口源表!$A:$A,0),MATCH(O$1,人口源表!$1:$1,0))-INDEX(城镇人口!$1:$1048576,MATCH($B185,城镇人口!$B:$B,0),MATCH(O$1,城镇人口!$1:$1,0))</f>
        <v>29111.940596943015</v>
      </c>
      <c r="P185" s="40">
        <f>INDEX(人口源表!$1:$1048576,MATCH($B185,人口源表!$A:$A,0),MATCH(P$1,人口源表!$1:$1,0))-INDEX(城镇人口!$1:$1048576,MATCH($B185,城镇人口!$B:$B,0),MATCH(P$1,城镇人口!$1:$1,0))</f>
        <v>28726.368203556121</v>
      </c>
      <c r="Q185" s="40">
        <f>INDEX(人口源表!$1:$1048576,MATCH($B185,人口源表!$A:$A,0),MATCH(Q$1,人口源表!$1:$1,0))-INDEX(城镇人口!$1:$1048576,MATCH($B185,城镇人口!$B:$B,0),MATCH(Q$1,城镇人口!$1:$1,0))</f>
        <v>28317.644508051242</v>
      </c>
      <c r="R185" s="40">
        <f>INDEX(人口源表!$1:$1048576,MATCH($B185,人口源表!$A:$A,0),MATCH(R$1,人口源表!$1:$1,0))-INDEX(城镇人口!$1:$1048576,MATCH($B185,城镇人口!$B:$B,0),MATCH(R$1,城镇人口!$1:$1,0))</f>
        <v>27887.765259966429</v>
      </c>
      <c r="S185" s="40">
        <f>INDEX(人口源表!$1:$1048576,MATCH($B185,人口源表!$A:$A,0),MATCH(S$1,人口源表!$1:$1,0))-INDEX(城镇人口!$1:$1048576,MATCH($B185,城镇人口!$B:$B,0),MATCH(S$1,城镇人口!$1:$1,0))</f>
        <v>27638.404129358198</v>
      </c>
      <c r="T185" s="40">
        <f>INDEX(人口源表!$1:$1048576,MATCH($B185,人口源表!$A:$A,0),MATCH(T$1,人口源表!$1:$1,0))-INDEX(城镇人口!$1:$1048576,MATCH($B185,城镇人口!$B:$B,0),MATCH(T$1,城镇人口!$1:$1,0))</f>
        <v>27372.580407748188</v>
      </c>
      <c r="U185" s="40">
        <f>INDEX(人口源表!$1:$1048576,MATCH($B185,人口源表!$A:$A,0),MATCH(U$1,人口源表!$1:$1,0))-INDEX(城镇人口!$1:$1048576,MATCH($B185,城镇人口!$B:$B,0),MATCH(U$1,城镇人口!$1:$1,0))</f>
        <v>27092.257075351015</v>
      </c>
      <c r="V185" s="40">
        <f>INDEX(人口源表!$1:$1048576,MATCH($B185,人口源表!$A:$A,0),MATCH(V$1,人口源表!$1:$1,0))-INDEX(城镇人口!$1:$1048576,MATCH($B185,城镇人口!$B:$B,0),MATCH(V$1,城镇人口!$1:$1,0))</f>
        <v>26798.55617404481</v>
      </c>
      <c r="W185" s="40">
        <f>INDEX(人口源表!$1:$1048576,MATCH($B185,人口源表!$A:$A,0),MATCH(W$1,人口源表!$1:$1,0))-INDEX(城镇人口!$1:$1048576,MATCH($B185,城镇人口!$B:$B,0),MATCH(W$1,城镇人口!$1:$1,0))</f>
        <v>26492.578933717246</v>
      </c>
      <c r="X185" s="40">
        <f>INDEX(人口源表!$1:$1048576,MATCH($B185,人口源表!$A:$A,0),MATCH(X$1,人口源表!$1:$1,0))-INDEX(城镇人口!$1:$1048576,MATCH($B185,城镇人口!$B:$B,0),MATCH(X$1,城镇人口!$1:$1,0))</f>
        <v>26175.405498535816</v>
      </c>
      <c r="Y185" s="40">
        <f>INDEX(人口源表!$1:$1048576,MATCH($B185,人口源表!$A:$A,0),MATCH(Y$1,人口源表!$1:$1,0))-INDEX(城镇人口!$1:$1048576,MATCH($B185,城镇人口!$B:$B,0),MATCH(Y$1,城镇人口!$1:$1,0))</f>
        <v>25848.094650412866</v>
      </c>
      <c r="Z185" s="40">
        <f>INDEX(人口源表!$1:$1048576,MATCH($B185,人口源表!$A:$A,0),MATCH(Z$1,人口源表!$1:$1,0))-INDEX(城镇人口!$1:$1048576,MATCH($B185,城镇人口!$B:$B,0),MATCH(Z$1,城镇人口!$1:$1,0))</f>
        <v>25512.069719218576</v>
      </c>
      <c r="AA185" s="40">
        <f>INDEX(人口源表!$1:$1048576,MATCH($B185,人口源表!$A:$A,0),MATCH(AA$1,人口源表!$1:$1,0))-INDEX(城镇人口!$1:$1048576,MATCH($B185,城镇人口!$B:$B,0),MATCH(AA$1,城镇人口!$1:$1,0))</f>
        <v>25168.71983477418</v>
      </c>
      <c r="AB185" s="40">
        <f>INDEX(人口源表!$1:$1048576,MATCH($B185,人口源表!$A:$A,0),MATCH(AB$1,人口源表!$1:$1,0))-INDEX(城镇人口!$1:$1048576,MATCH($B185,城镇人口!$B:$B,0),MATCH(AB$1,城镇人口!$1:$1,0))</f>
        <v>24818.639416041216</v>
      </c>
      <c r="AC185" s="40">
        <f>INDEX(人口源表!$1:$1048576,MATCH($B185,人口源表!$A:$A,0),MATCH(AC$1,人口源表!$1:$1,0))-INDEX(城镇人口!$1:$1048576,MATCH($B185,城镇人口!$B:$B,0),MATCH(AC$1,城镇人口!$1:$1,0))</f>
        <v>24512.270031753411</v>
      </c>
      <c r="AD185" s="40">
        <f>INDEX(人口源表!$1:$1048576,MATCH($B185,人口源表!$A:$A,0),MATCH(AD$1,人口源表!$1:$1,0))-INDEX(城镇人口!$1:$1048576,MATCH($B185,城镇人口!$B:$B,0),MATCH(AD$1,城镇人口!$1:$1,0))</f>
        <v>24201.60466549288</v>
      </c>
      <c r="AE185" s="40">
        <f>INDEX(人口源表!$1:$1048576,MATCH($B185,人口源表!$A:$A,0),MATCH(AE$1,人口源表!$1:$1,0))-INDEX(城镇人口!$1:$1048576,MATCH($B185,城镇人口!$B:$B,0),MATCH(AE$1,城镇人口!$1:$1,0))</f>
        <v>23887.503920469855</v>
      </c>
      <c r="AF185" s="40">
        <f>INDEX(人口源表!$1:$1048576,MATCH($B185,人口源表!$A:$A,0),MATCH(AF$1,人口源表!$1:$1,0))-INDEX(城镇人口!$1:$1048576,MATCH($B185,城镇人口!$B:$B,0),MATCH(AF$1,城镇人口!$1:$1,0))</f>
        <v>23570.810333655339</v>
      </c>
      <c r="AG185" s="40">
        <f>INDEX(人口源表!$1:$1048576,MATCH($B185,人口源表!$A:$A,0),MATCH(AG$1,人口源表!$1:$1,0))-INDEX(城镇人口!$1:$1048576,MATCH($B185,城镇人口!$B:$B,0),MATCH(AG$1,城镇人口!$1:$1,0))</f>
        <v>23252.348202776811</v>
      </c>
      <c r="AH185" s="40">
        <f>INDEX(人口源表!$1:$1048576,MATCH($B185,人口源表!$A:$A,0),MATCH(AH$1,人口源表!$1:$1,0))-INDEX(城镇人口!$1:$1048576,MATCH($B185,城镇人口!$B:$B,0),MATCH(AH$1,城镇人口!$1:$1,0))</f>
        <v>22933.289290896733</v>
      </c>
      <c r="AI185" s="40">
        <f>INDEX(人口源表!$1:$1048576,MATCH($B185,人口源表!$A:$A,0),MATCH(AI$1,人口源表!$1:$1,0))-INDEX(城镇人口!$1:$1048576,MATCH($B185,城镇人口!$B:$B,0),MATCH(AI$1,城镇人口!$1:$1,0))</f>
        <v>22614.777208784741</v>
      </c>
      <c r="AJ185" s="40">
        <f>INDEX(人口源表!$1:$1048576,MATCH($B185,人口源表!$A:$A,0),MATCH(AJ$1,人口源表!$1:$1,0))-INDEX(城镇人口!$1:$1048576,MATCH($B185,城镇人口!$B:$B,0),MATCH(AJ$1,城镇人口!$1:$1,0))</f>
        <v>22297.566059466313</v>
      </c>
      <c r="AK185" s="40">
        <f>INDEX(人口源表!$1:$1048576,MATCH($B185,人口源表!$A:$A,0),MATCH(AK$1,人口源表!$1:$1,0))-INDEX(城镇人口!$1:$1048576,MATCH($B185,城镇人口!$B:$B,0),MATCH(AK$1,城镇人口!$1:$1,0))</f>
        <v>21982.390892764117</v>
      </c>
      <c r="AL185" s="40">
        <f>INDEX(人口源表!$1:$1048576,MATCH($B185,人口源表!$A:$A,0),MATCH(AL$1,人口源表!$1:$1,0))-INDEX(城镇人口!$1:$1048576,MATCH($B185,城镇人口!$B:$B,0),MATCH(AL$1,城镇人口!$1:$1,0))</f>
        <v>21670.323786540779</v>
      </c>
      <c r="AM185" s="40">
        <f>INDEX(人口源表!$1:$1048576,MATCH($B185,人口源表!$A:$A,0),MATCH(AM$1,人口源表!$1:$1,0))-INDEX(城镇人口!$1:$1048576,MATCH($B185,城镇人口!$B:$B,0),MATCH(AM$1,城镇人口!$1:$1,0))</f>
        <v>21362.053860712505</v>
      </c>
      <c r="AN185" s="40">
        <f>INDEX(人口源表!$1:$1048576,MATCH($B185,人口源表!$A:$A,0),MATCH(AN$1,人口源表!$1:$1,0))-INDEX(城镇人口!$1:$1048576,MATCH($B185,城镇人口!$B:$B,0),MATCH(AN$1,城镇人口!$1:$1,0))</f>
        <v>21058.60198032693</v>
      </c>
      <c r="AO185" s="40">
        <f>INDEX(人口源表!$1:$1048576,MATCH($B185,人口源表!$A:$A,0),MATCH(AO$1,人口源表!$1:$1,0))-INDEX(城镇人口!$1:$1048576,MATCH($B185,城镇人口!$B:$B,0),MATCH(AO$1,城镇人口!$1:$1,0))</f>
        <v>20760.959390910604</v>
      </c>
      <c r="AP185" s="40">
        <f>INDEX(人口源表!$1:$1048576,MATCH($B185,人口源表!$A:$A,0),MATCH(AP$1,人口源表!$1:$1,0))-INDEX(城镇人口!$1:$1048576,MATCH($B185,城镇人口!$B:$B,0),MATCH(AP$1,城镇人口!$1:$1,0))</f>
        <v>20469.394443224286</v>
      </c>
      <c r="AQ185" s="40">
        <f>INDEX(人口源表!$1:$1048576,MATCH($B185,人口源表!$A:$A,0),MATCH(AQ$1,人口源表!$1:$1,0))-INDEX(城镇人口!$1:$1048576,MATCH($B185,城镇人口!$B:$B,0),MATCH(AQ$1,城镇人口!$1:$1,0))</f>
        <v>20185.197124098471</v>
      </c>
      <c r="AR185" s="40">
        <f>INDEX(人口源表!$1:$1048576,MATCH($B185,人口源表!$A:$A,0),MATCH(AR$1,人口源表!$1:$1,0))-INDEX(城镇人口!$1:$1048576,MATCH($B185,城镇人口!$B:$B,0),MATCH(AR$1,城镇人口!$1:$1,0))</f>
        <v>19909.275616851846</v>
      </c>
      <c r="AS185" s="40">
        <f>INDEX(人口源表!$1:$1048576,MATCH($B185,人口源表!$A:$A,0),MATCH(AS$1,人口源表!$1:$1,0))-INDEX(城镇人口!$1:$1048576,MATCH($B185,城镇人口!$B:$B,0),MATCH(AS$1,城镇人口!$1:$1,0))</f>
        <v>19641.829257294165</v>
      </c>
      <c r="AT185" s="40">
        <f>INDEX(人口源表!$1:$1048576,MATCH($B185,人口源表!$A:$A,0),MATCH(AT$1,人口源表!$1:$1,0))-INDEX(城镇人口!$1:$1048576,MATCH($B185,城镇人口!$B:$B,0),MATCH(AT$1,城镇人口!$1:$1,0))</f>
        <v>19384.056101285314</v>
      </c>
      <c r="AU185" s="40">
        <f>INDEX(人口源表!$1:$1048576,MATCH($B185,人口源表!$A:$A,0),MATCH(AU$1,人口源表!$1:$1,0))-INDEX(城镇人口!$1:$1048576,MATCH($B185,城镇人口!$B:$B,0),MATCH(AU$1,城镇人口!$1:$1,0))</f>
        <v>19136.444875953246</v>
      </c>
      <c r="AV185" s="40">
        <f>INDEX(人口源表!$1:$1048576,MATCH($B185,人口源表!$A:$A,0),MATCH(AV$1,人口源表!$1:$1,0))-INDEX(城镇人口!$1:$1048576,MATCH($B185,城镇人口!$B:$B,0),MATCH(AV$1,城镇人口!$1:$1,0))</f>
        <v>18899.462852340701</v>
      </c>
    </row>
    <row r="186" spans="1:48" x14ac:dyDescent="0.15">
      <c r="A186" s="4" t="s">
        <v>872</v>
      </c>
      <c r="B186" s="4" t="s">
        <v>378</v>
      </c>
      <c r="C186" s="34">
        <f>VLOOKUP(B186,'[1]2016省城人口总结（根）'!B:C,2,FALSE)/100</f>
        <v>0.60385</v>
      </c>
      <c r="D186" s="40">
        <f>INDEX(人口源表!$1:$1048576,MATCH($B186,人口源表!$A:$A,0),MATCH(D$1,人口源表!$1:$1,0))-INDEX(城镇人口!$1:$1048576,MATCH($B186,城镇人口!$B:$B,0),MATCH(D$1,城镇人口!$1:$1,0))</f>
        <v>2937290.2151902905</v>
      </c>
      <c r="E186" s="40">
        <f>INDEX(人口源表!$1:$1048576,MATCH($B186,人口源表!$A:$A,0),MATCH(E$1,人口源表!$1:$1,0))-INDEX(城镇人口!$1:$1048576,MATCH($B186,城镇人口!$B:$B,0),MATCH(E$1,城镇人口!$1:$1,0))</f>
        <v>2879687.680066512</v>
      </c>
      <c r="F186" s="40">
        <f>INDEX(人口源表!$1:$1048576,MATCH($B186,人口源表!$A:$A,0),MATCH(F$1,人口源表!$1:$1,0))-INDEX(城镇人口!$1:$1048576,MATCH($B186,城镇人口!$B:$B,0),MATCH(F$1,城镇人口!$1:$1,0))</f>
        <v>2817976.5362070575</v>
      </c>
      <c r="G186" s="40">
        <f>INDEX(人口源表!$1:$1048576,MATCH($B186,人口源表!$A:$A,0),MATCH(G$1,人口源表!$1:$1,0))-INDEX(城镇人口!$1:$1048576,MATCH($B186,城镇人口!$B:$B,0),MATCH(G$1,城镇人口!$1:$1,0))</f>
        <v>3633777.8583973935</v>
      </c>
      <c r="H186" s="40">
        <f>INDEX(人口源表!$1:$1048576,MATCH($B186,人口源表!$A:$A,0),MATCH(H$1,人口源表!$1:$1,0))-INDEX(城镇人口!$1:$1048576,MATCH($B186,城镇人口!$B:$B,0),MATCH(H$1,城镇人口!$1:$1,0))</f>
        <v>3556609.8237251071</v>
      </c>
      <c r="I186" s="40">
        <f>INDEX(人口源表!$1:$1048576,MATCH($B186,人口源表!$A:$A,0),MATCH(I$1,人口源表!$1:$1,0))-INDEX(城镇人口!$1:$1048576,MATCH($B186,城镇人口!$B:$B,0),MATCH(I$1,城镇人口!$1:$1,0))</f>
        <v>3517298.3308628229</v>
      </c>
      <c r="J186" s="40">
        <f>INDEX(人口源表!$1:$1048576,MATCH($B186,人口源表!$A:$A,0),MATCH(J$1,人口源表!$1:$1,0))-INDEX(城镇人口!$1:$1048576,MATCH($B186,城镇人口!$B:$B,0),MATCH(J$1,城镇人口!$1:$1,0))</f>
        <v>3472425.5557601787</v>
      </c>
      <c r="K186" s="40">
        <f>INDEX(人口源表!$1:$1048576,MATCH($B186,人口源表!$A:$A,0),MATCH(K$1,人口源表!$1:$1,0))-INDEX(城镇人口!$1:$1048576,MATCH($B186,城镇人口!$B:$B,0),MATCH(K$1,城镇人口!$1:$1,0))</f>
        <v>3422472.554434971</v>
      </c>
      <c r="L186" s="40">
        <f>INDEX(人口源表!$1:$1048576,MATCH($B186,人口源表!$A:$A,0),MATCH(L$1,人口源表!$1:$1,0))-INDEX(城镇人口!$1:$1048576,MATCH($B186,城镇人口!$B:$B,0),MATCH(L$1,城镇人口!$1:$1,0))</f>
        <v>3367892.4942366732</v>
      </c>
      <c r="M186" s="40">
        <f>INDEX(人口源表!$1:$1048576,MATCH($B186,人口源表!$A:$A,0),MATCH(M$1,人口源表!$1:$1,0))-INDEX(城镇人口!$1:$1048576,MATCH($B186,城镇人口!$B:$B,0),MATCH(M$1,城镇人口!$1:$1,0))</f>
        <v>3309110.6175207756</v>
      </c>
      <c r="N186" s="40">
        <f>INDEX(人口源表!$1:$1048576,MATCH($B186,人口源表!$A:$A,0),MATCH(N$1,人口源表!$1:$1,0))-INDEX(城镇人口!$1:$1048576,MATCH($B186,城镇人口!$B:$B,0),MATCH(N$1,城镇人口!$1:$1,0))</f>
        <v>3246526.5091072656</v>
      </c>
      <c r="O186" s="40">
        <f>INDEX(人口源表!$1:$1048576,MATCH($B186,人口源表!$A:$A,0),MATCH(O$1,人口源表!$1:$1,0))-INDEX(城镇人口!$1:$1048576,MATCH($B186,城镇人口!$B:$B,0),MATCH(O$1,城镇人口!$1:$1,0))</f>
        <v>3180512.4943588749</v>
      </c>
      <c r="P186" s="40">
        <f>INDEX(人口源表!$1:$1048576,MATCH($B186,人口源表!$A:$A,0),MATCH(P$1,人口源表!$1:$1,0))-INDEX(城镇人口!$1:$1048576,MATCH($B186,城镇人口!$B:$B,0),MATCH(P$1,城镇人口!$1:$1,0))</f>
        <v>3111416.8558712676</v>
      </c>
      <c r="Q186" s="40">
        <f>INDEX(人口源表!$1:$1048576,MATCH($B186,人口源表!$A:$A,0),MATCH(Q$1,人口源表!$1:$1,0))-INDEX(城镇人口!$1:$1048576,MATCH($B186,城镇人口!$B:$B,0),MATCH(Q$1,城镇人口!$1:$1,0))</f>
        <v>3039562.0471768072</v>
      </c>
      <c r="R186" s="40">
        <f>INDEX(人口源表!$1:$1048576,MATCH($B186,人口源表!$A:$A,0),MATCH(R$1,人口源表!$1:$1,0))-INDEX(城镇人口!$1:$1048576,MATCH($B186,城镇人口!$B:$B,0),MATCH(R$1,城镇人口!$1:$1,0))</f>
        <v>2965247.2761007976</v>
      </c>
      <c r="S186" s="40">
        <f>INDEX(人口源表!$1:$1048576,MATCH($B186,人口源表!$A:$A,0),MATCH(S$1,人口源表!$1:$1,0))-INDEX(城镇人口!$1:$1048576,MATCH($B186,城镇人口!$B:$B,0),MATCH(S$1,城镇人口!$1:$1,0))</f>
        <v>2925654.2474304959</v>
      </c>
      <c r="T186" s="40">
        <f>INDEX(人口源表!$1:$1048576,MATCH($B186,人口源表!$A:$A,0),MATCH(T$1,人口源表!$1:$1,0))-INDEX(城镇人口!$1:$1048576,MATCH($B186,城镇人口!$B:$B,0),MATCH(T$1,城镇人口!$1:$1,0))</f>
        <v>2884581.8691209042</v>
      </c>
      <c r="U186" s="40">
        <f>INDEX(人口源表!$1:$1048576,MATCH($B186,人口源表!$A:$A,0),MATCH(U$1,人口源表!$1:$1,0))-INDEX(城镇人口!$1:$1048576,MATCH($B186,城镇人口!$B:$B,0),MATCH(U$1,城镇人口!$1:$1,0))</f>
        <v>2842218.3461307539</v>
      </c>
      <c r="V186" s="40">
        <f>INDEX(人口源表!$1:$1048576,MATCH($B186,人口源表!$A:$A,0),MATCH(V$1,人口源表!$1:$1,0))-INDEX(城镇人口!$1:$1048576,MATCH($B186,城镇人口!$B:$B,0),MATCH(V$1,城镇人口!$1:$1,0))</f>
        <v>2798737.1063836897</v>
      </c>
      <c r="W186" s="40">
        <f>INDEX(人口源表!$1:$1048576,MATCH($B186,人口源表!$A:$A,0),MATCH(W$1,人口源表!$1:$1,0))-INDEX(城镇人口!$1:$1048576,MATCH($B186,城镇人口!$B:$B,0),MATCH(W$1,城镇人口!$1:$1,0))</f>
        <v>2754296.1882856516</v>
      </c>
      <c r="X186" s="40">
        <f>INDEX(人口源表!$1:$1048576,MATCH($B186,人口源表!$A:$A,0),MATCH(X$1,人口源表!$1:$1,0))-INDEX(城镇人口!$1:$1048576,MATCH($B186,城镇人口!$B:$B,0),MATCH(X$1,城镇人口!$1:$1,0))</f>
        <v>2709039.5765129384</v>
      </c>
      <c r="Y186" s="40">
        <f>INDEX(人口源表!$1:$1048576,MATCH($B186,人口源表!$A:$A,0),MATCH(Y$1,人口源表!$1:$1,0))-INDEX(城镇人口!$1:$1048576,MATCH($B186,城镇人口!$B:$B,0),MATCH(Y$1,城镇人口!$1:$1,0))</f>
        <v>2663097.4359052218</v>
      </c>
      <c r="Z186" s="40">
        <f>INDEX(人口源表!$1:$1048576,MATCH($B186,人口源表!$A:$A,0),MATCH(Z$1,人口源表!$1:$1,0))-INDEX(城镇人口!$1:$1048576,MATCH($B186,城镇人口!$B:$B,0),MATCH(Z$1,城镇人口!$1:$1,0))</f>
        <v>2616586.1179520572</v>
      </c>
      <c r="AA186" s="40">
        <f>INDEX(人口源表!$1:$1048576,MATCH($B186,人口源表!$A:$A,0),MATCH(AA$1,人口源表!$1:$1,0))-INDEX(城镇人口!$1:$1048576,MATCH($B186,城镇人口!$B:$B,0),MATCH(AA$1,城镇人口!$1:$1,0))</f>
        <v>2569609.7419047812</v>
      </c>
      <c r="AB186" s="40">
        <f>INDEX(人口源表!$1:$1048576,MATCH($B186,人口源表!$A:$A,0),MATCH(AB$1,人口源表!$1:$1,0))-INDEX(城镇人口!$1:$1048576,MATCH($B186,城镇人口!$B:$B,0),MATCH(AB$1,城镇人口!$1:$1,0))</f>
        <v>2522259.9457041798</v>
      </c>
      <c r="AC186" s="40">
        <f>INDEX(人口源表!$1:$1048576,MATCH($B186,人口源表!$A:$A,0),MATCH(AC$1,人口源表!$1:$1,0))-INDEX(城镇人口!$1:$1048576,MATCH($B186,城镇人口!$B:$B,0),MATCH(AC$1,城镇人口!$1:$1,0))</f>
        <v>2483889.2728415774</v>
      </c>
      <c r="AD186" s="40">
        <f>INDEX(人口源表!$1:$1048576,MATCH($B186,人口源表!$A:$A,0),MATCH(AD$1,人口源表!$1:$1,0))-INDEX(城镇人口!$1:$1048576,MATCH($B186,城镇人口!$B:$B,0),MATCH(AD$1,城镇人口!$1:$1,0))</f>
        <v>2445298.8077945001</v>
      </c>
      <c r="AE186" s="40">
        <f>INDEX(人口源表!$1:$1048576,MATCH($B186,人口源表!$A:$A,0),MATCH(AE$1,人口源表!$1:$1,0))-INDEX(城镇人口!$1:$1048576,MATCH($B186,城镇人口!$B:$B,0),MATCH(AE$1,城镇人口!$1:$1,0))</f>
        <v>2406543.0153994681</v>
      </c>
      <c r="AF186" s="40">
        <f>INDEX(人口源表!$1:$1048576,MATCH($B186,人口源表!$A:$A,0),MATCH(AF$1,人口源表!$1:$1,0))-INDEX(城镇人口!$1:$1048576,MATCH($B186,城镇人口!$B:$B,0),MATCH(AF$1,城镇人口!$1:$1,0))</f>
        <v>2367666.3649428794</v>
      </c>
      <c r="AG186" s="40">
        <f>INDEX(人口源表!$1:$1048576,MATCH($B186,人口源表!$A:$A,0),MATCH(AG$1,人口源表!$1:$1,0))-INDEX(城镇人口!$1:$1048576,MATCH($B186,城镇人口!$B:$B,0),MATCH(AG$1,城镇人口!$1:$1,0))</f>
        <v>2328704.7428270401</v>
      </c>
      <c r="AH186" s="40">
        <f>INDEX(人口源表!$1:$1048576,MATCH($B186,人口源表!$A:$A,0),MATCH(AH$1,人口源表!$1:$1,0))-INDEX(城镇人口!$1:$1048576,MATCH($B186,城镇人口!$B:$B,0),MATCH(AH$1,城镇人口!$1:$1,0))</f>
        <v>2289685.1719218735</v>
      </c>
      <c r="AI186" s="40">
        <f>INDEX(人口源表!$1:$1048576,MATCH($B186,人口源表!$A:$A,0),MATCH(AI$1,人口源表!$1:$1,0))-INDEX(城镇人口!$1:$1048576,MATCH($B186,城镇人口!$B:$B,0),MATCH(AI$1,城镇人口!$1:$1,0))</f>
        <v>2250626.507354605</v>
      </c>
      <c r="AJ186" s="40">
        <f>INDEX(人口源表!$1:$1048576,MATCH($B186,人口源表!$A:$A,0),MATCH(AJ$1,人口源表!$1:$1,0))-INDEX(城镇人口!$1:$1048576,MATCH($B186,城镇人口!$B:$B,0),MATCH(AJ$1,城镇人口!$1:$1,0))</f>
        <v>2211539.666200324</v>
      </c>
      <c r="AK186" s="40">
        <f>INDEX(人口源表!$1:$1048576,MATCH($B186,人口源表!$A:$A,0),MATCH(AK$1,人口源表!$1:$1,0))-INDEX(城镇人口!$1:$1048576,MATCH($B186,城镇人口!$B:$B,0),MATCH(AK$1,城镇人口!$1:$1,0))</f>
        <v>2172428.5520948926</v>
      </c>
      <c r="AL186" s="40">
        <f>INDEX(人口源表!$1:$1048576,MATCH($B186,人口源表!$A:$A,0),MATCH(AL$1,人口源表!$1:$1,0))-INDEX(城镇人口!$1:$1048576,MATCH($B186,城镇人口!$B:$B,0),MATCH(AL$1,城镇人口!$1:$1,0))</f>
        <v>2133290.0655273655</v>
      </c>
      <c r="AM186" s="40">
        <f>INDEX(人口源表!$1:$1048576,MATCH($B186,人口源表!$A:$A,0),MATCH(AM$1,人口源表!$1:$1,0))-INDEX(城镇人口!$1:$1048576,MATCH($B186,城镇人口!$B:$B,0),MATCH(AM$1,城镇人口!$1:$1,0))</f>
        <v>2094115.0273661157</v>
      </c>
      <c r="AN186" s="40">
        <f>INDEX(人口源表!$1:$1048576,MATCH($B186,人口源表!$A:$A,0),MATCH(AN$1,人口源表!$1:$1,0))-INDEX(城镇人口!$1:$1048576,MATCH($B186,城镇人口!$B:$B,0),MATCH(AN$1,城镇人口!$1:$1,0))</f>
        <v>2054887.9961574553</v>
      </c>
      <c r="AO186" s="40">
        <f>INDEX(人口源表!$1:$1048576,MATCH($B186,人口源表!$A:$A,0),MATCH(AO$1,人口源表!$1:$1,0))-INDEX(城镇人口!$1:$1048576,MATCH($B186,城镇人口!$B:$B,0),MATCH(AO$1,城镇人口!$1:$1,0))</f>
        <v>2015588.4177690055</v>
      </c>
      <c r="AP186" s="40">
        <f>INDEX(人口源表!$1:$1048576,MATCH($B186,人口源表!$A:$A,0),MATCH(AP$1,人口源表!$1:$1,0))-INDEX(城镇人口!$1:$1048576,MATCH($B186,城镇人口!$B:$B,0),MATCH(AP$1,城镇人口!$1:$1,0))</f>
        <v>1976190.8899672125</v>
      </c>
      <c r="AQ186" s="40">
        <f>INDEX(人口源表!$1:$1048576,MATCH($B186,人口源表!$A:$A,0),MATCH(AQ$1,人口源表!$1:$1,0))-INDEX(城镇人口!$1:$1048576,MATCH($B186,城镇人口!$B:$B,0),MATCH(AQ$1,城镇人口!$1:$1,0))</f>
        <v>1936665.4501887104</v>
      </c>
      <c r="AR186" s="40">
        <f>INDEX(人口源表!$1:$1048576,MATCH($B186,人口源表!$A:$A,0),MATCH(AR$1,人口源表!$1:$1,0))-INDEX(城镇人口!$1:$1048576,MATCH($B186,城镇人口!$B:$B,0),MATCH(AR$1,城镇人口!$1:$1,0))</f>
        <v>1896978.4968974683</v>
      </c>
      <c r="AS186" s="40">
        <f>INDEX(人口源表!$1:$1048576,MATCH($B186,人口源表!$A:$A,0),MATCH(AS$1,人口源表!$1:$1,0))-INDEX(城镇人口!$1:$1048576,MATCH($B186,城镇人口!$B:$B,0),MATCH(AS$1,城镇人口!$1:$1,0))</f>
        <v>1857093.079542012</v>
      </c>
      <c r="AT186" s="40">
        <f>INDEX(人口源表!$1:$1048576,MATCH($B186,人口源表!$A:$A,0),MATCH(AT$1,人口源表!$1:$1,0))-INDEX(城镇人口!$1:$1048576,MATCH($B186,城镇人口!$B:$B,0),MATCH(AT$1,城镇人口!$1:$1,0))</f>
        <v>1816968.8173493715</v>
      </c>
      <c r="AU186" s="40">
        <f>INDEX(人口源表!$1:$1048576,MATCH($B186,人口源表!$A:$A,0),MATCH(AU$1,人口源表!$1:$1,0))-INDEX(城镇人口!$1:$1048576,MATCH($B186,城镇人口!$B:$B,0),MATCH(AU$1,城镇人口!$1:$1,0))</f>
        <v>1776563.627187877</v>
      </c>
      <c r="AV186" s="40">
        <f>INDEX(人口源表!$1:$1048576,MATCH($B186,人口源表!$A:$A,0),MATCH(AV$1,人口源表!$1:$1,0))-INDEX(城镇人口!$1:$1048576,MATCH($B186,城镇人口!$B:$B,0),MATCH(AV$1,城镇人口!$1:$1,0))</f>
        <v>1735833.4354310166</v>
      </c>
    </row>
    <row r="187" spans="1:48" x14ac:dyDescent="0.15">
      <c r="A187" s="4" t="s">
        <v>872</v>
      </c>
      <c r="B187" s="4" t="s">
        <v>380</v>
      </c>
      <c r="C187" s="34">
        <f>VLOOKUP(B187,'[1]2016省城人口总结（根）'!B:C,2,FALSE)/100</f>
        <v>0.55110000000000003</v>
      </c>
      <c r="D187" s="40">
        <f>INDEX(人口源表!$1:$1048576,MATCH($B187,人口源表!$A:$A,0),MATCH(D$1,人口源表!$1:$1,0))-INDEX(城镇人口!$1:$1048576,MATCH($B187,城镇人口!$B:$B,0),MATCH(D$1,城镇人口!$1:$1,0))</f>
        <v>1807497.3634421993</v>
      </c>
      <c r="E187" s="40">
        <f>INDEX(人口源表!$1:$1048576,MATCH($B187,人口源表!$A:$A,0),MATCH(E$1,人口源表!$1:$1,0))-INDEX(城镇人口!$1:$1048576,MATCH($B187,城镇人口!$B:$B,0),MATCH(E$1,城镇人口!$1:$1,0))</f>
        <v>1777655.4591985624</v>
      </c>
      <c r="F187" s="40">
        <f>INDEX(人口源表!$1:$1048576,MATCH($B187,人口源表!$A:$A,0),MATCH(F$1,人口源表!$1:$1,0))-INDEX(城镇人口!$1:$1048576,MATCH($B187,城镇人口!$B:$B,0),MATCH(F$1,城镇人口!$1:$1,0))</f>
        <v>1745688.4835184244</v>
      </c>
      <c r="G187" s="40">
        <f>INDEX(人口源表!$1:$1048576,MATCH($B187,人口源表!$A:$A,0),MATCH(G$1,人口源表!$1:$1,0))-INDEX(城镇人口!$1:$1048576,MATCH($B187,城镇人口!$B:$B,0),MATCH(G$1,城镇人口!$1:$1,0))</f>
        <v>1632717.4392079767</v>
      </c>
      <c r="H187" s="40">
        <f>INDEX(人口源表!$1:$1048576,MATCH($B187,人口源表!$A:$A,0),MATCH(H$1,人口源表!$1:$1,0))-INDEX(城镇人口!$1:$1048576,MATCH($B187,城镇人口!$B:$B,0),MATCH(H$1,城镇人口!$1:$1,0))</f>
        <v>1601645.0289200912</v>
      </c>
      <c r="I187" s="40">
        <f>INDEX(人口源表!$1:$1048576,MATCH($B187,人口源表!$A:$A,0),MATCH(I$1,人口源表!$1:$1,0))-INDEX(城镇人口!$1:$1048576,MATCH($B187,城镇人口!$B:$B,0),MATCH(I$1,城镇人口!$1:$1,0))</f>
        <v>1584851.6167813041</v>
      </c>
      <c r="J187" s="40">
        <f>INDEX(人口源表!$1:$1048576,MATCH($B187,人口源表!$A:$A,0),MATCH(J$1,人口源表!$1:$1,0))-INDEX(城镇人口!$1:$1048576,MATCH($B187,城镇人口!$B:$B,0),MATCH(J$1,城镇人口!$1:$1,0))</f>
        <v>1566758.3658221937</v>
      </c>
      <c r="K187" s="40">
        <f>INDEX(人口源表!$1:$1048576,MATCH($B187,人口源表!$A:$A,0),MATCH(K$1,人口源表!$1:$1,0))-INDEX(城镇人口!$1:$1048576,MATCH($B187,城镇人口!$B:$B,0),MATCH(K$1,城镇人口!$1:$1,0))</f>
        <v>1547420.7896347069</v>
      </c>
      <c r="L187" s="40">
        <f>INDEX(人口源表!$1:$1048576,MATCH($B187,人口源表!$A:$A,0),MATCH(L$1,人口源表!$1:$1,0))-INDEX(城镇人口!$1:$1048576,MATCH($B187,城镇人口!$B:$B,0),MATCH(L$1,城镇人口!$1:$1,0))</f>
        <v>1526895.4276184328</v>
      </c>
      <c r="M187" s="40">
        <f>INDEX(人口源表!$1:$1048576,MATCH($B187,人口源表!$A:$A,0),MATCH(M$1,人口源表!$1:$1,0))-INDEX(城镇人口!$1:$1048576,MATCH($B187,城镇人口!$B:$B,0),MATCH(M$1,城镇人口!$1:$1,0))</f>
        <v>1505236.6605327581</v>
      </c>
      <c r="N187" s="40">
        <f>INDEX(人口源表!$1:$1048576,MATCH($B187,人口源表!$A:$A,0),MATCH(N$1,人口源表!$1:$1,0))-INDEX(城镇人口!$1:$1048576,MATCH($B187,城镇人口!$B:$B,0),MATCH(N$1,城镇人口!$1:$1,0))</f>
        <v>1482500.1800830145</v>
      </c>
      <c r="O187" s="40">
        <f>INDEX(人口源表!$1:$1048576,MATCH($B187,人口源表!$A:$A,0),MATCH(O$1,人口源表!$1:$1,0))-INDEX(城镇人口!$1:$1048576,MATCH($B187,城镇人口!$B:$B,0),MATCH(O$1,城镇人口!$1:$1,0))</f>
        <v>1458740.2373444224</v>
      </c>
      <c r="P187" s="40">
        <f>INDEX(人口源表!$1:$1048576,MATCH($B187,人口源表!$A:$A,0),MATCH(P$1,人口源表!$1:$1,0))-INDEX(城镇人口!$1:$1048576,MATCH($B187,城镇人口!$B:$B,0),MATCH(P$1,城镇人口!$1:$1,0))</f>
        <v>1434011.4904885041</v>
      </c>
      <c r="Q187" s="40">
        <f>INDEX(人口源表!$1:$1048576,MATCH($B187,人口源表!$A:$A,0),MATCH(Q$1,人口源表!$1:$1,0))-INDEX(城镇人口!$1:$1048576,MATCH($B187,城镇人口!$B:$B,0),MATCH(Q$1,城镇人口!$1:$1,0))</f>
        <v>1408367.4655823424</v>
      </c>
      <c r="R187" s="40">
        <f>INDEX(人口源表!$1:$1048576,MATCH($B187,人口源表!$A:$A,0),MATCH(R$1,人口源表!$1:$1,0))-INDEX(城镇人口!$1:$1048576,MATCH($B187,城镇人口!$B:$B,0),MATCH(R$1,城镇人口!$1:$1,0))</f>
        <v>1381861.6099968539</v>
      </c>
      <c r="S187" s="40">
        <f>INDEX(人口源表!$1:$1048576,MATCH($B187,人口源表!$A:$A,0),MATCH(S$1,人口源表!$1:$1,0))-INDEX(城镇人口!$1:$1048576,MATCH($B187,城镇人口!$B:$B,0),MATCH(S$1,城镇人口!$1:$1,0))</f>
        <v>1367434.895398939</v>
      </c>
      <c r="T187" s="40">
        <f>INDEX(人口源表!$1:$1048576,MATCH($B187,人口源表!$A:$A,0),MATCH(T$1,人口源表!$1:$1,0))-INDEX(城镇人口!$1:$1048576,MATCH($B187,城镇人口!$B:$B,0),MATCH(T$1,城镇人口!$1:$1,0))</f>
        <v>1352404.8028460555</v>
      </c>
      <c r="U187" s="40">
        <f>INDEX(人口源表!$1:$1048576,MATCH($B187,人口源表!$A:$A,0),MATCH(U$1,人口源表!$1:$1,0))-INDEX(城镇人口!$1:$1048576,MATCH($B187,城镇人口!$B:$B,0),MATCH(U$1,城镇人口!$1:$1,0))</f>
        <v>1336808.2700035661</v>
      </c>
      <c r="V187" s="40">
        <f>INDEX(人口源表!$1:$1048576,MATCH($B187,人口源表!$A:$A,0),MATCH(V$1,人口源表!$1:$1,0))-INDEX(城镇人口!$1:$1048576,MATCH($B187,城镇人口!$B:$B,0),MATCH(V$1,城镇人口!$1:$1,0))</f>
        <v>1320682.2628035913</v>
      </c>
      <c r="W187" s="40">
        <f>INDEX(人口源表!$1:$1048576,MATCH($B187,人口源表!$A:$A,0),MATCH(W$1,人口源表!$1:$1,0))-INDEX(城镇人口!$1:$1048576,MATCH($B187,城镇人口!$B:$B,0),MATCH(W$1,城镇人口!$1:$1,0))</f>
        <v>1304062.4042948787</v>
      </c>
      <c r="X187" s="40">
        <f>INDEX(人口源表!$1:$1048576,MATCH($B187,人口源表!$A:$A,0),MATCH(X$1,人口源表!$1:$1,0))-INDEX(城镇人口!$1:$1048576,MATCH($B187,城镇人口!$B:$B,0),MATCH(X$1,城镇人口!$1:$1,0))</f>
        <v>1286985.3016457213</v>
      </c>
      <c r="Y187" s="40">
        <f>INDEX(人口源表!$1:$1048576,MATCH($B187,人口源表!$A:$A,0),MATCH(Y$1,人口源表!$1:$1,0))-INDEX(城镇人口!$1:$1048576,MATCH($B187,城镇人口!$B:$B,0),MATCH(Y$1,城镇人口!$1:$1,0))</f>
        <v>1269485.8484836896</v>
      </c>
      <c r="Z187" s="40">
        <f>INDEX(人口源表!$1:$1048576,MATCH($B187,人口源表!$A:$A,0),MATCH(Z$1,人口源表!$1:$1,0))-INDEX(城镇人口!$1:$1048576,MATCH($B187,城镇人口!$B:$B,0),MATCH(Z$1,城镇人口!$1:$1,0))</f>
        <v>1251599.1990730832</v>
      </c>
      <c r="AA187" s="40">
        <f>INDEX(人口源表!$1:$1048576,MATCH($B187,人口源表!$A:$A,0),MATCH(AA$1,人口源表!$1:$1,0))-INDEX(城镇人口!$1:$1048576,MATCH($B187,城镇人口!$B:$B,0),MATCH(AA$1,城镇人口!$1:$1,0))</f>
        <v>1233359.7515081665</v>
      </c>
      <c r="AB187" s="40">
        <f>INDEX(人口源表!$1:$1048576,MATCH($B187,人口源表!$A:$A,0),MATCH(AB$1,人口源表!$1:$1,0))-INDEX(城镇人口!$1:$1048576,MATCH($B187,城镇人口!$B:$B,0),MATCH(AB$1,城镇人口!$1:$1,0))</f>
        <v>1214801.4531246927</v>
      </c>
      <c r="AC187" s="40">
        <f>INDEX(人口源表!$1:$1048576,MATCH($B187,人口源表!$A:$A,0),MATCH(AC$1,人口源表!$1:$1,0))-INDEX(城镇人口!$1:$1048576,MATCH($B187,城镇人口!$B:$B,0),MATCH(AC$1,城镇人口!$1:$1,0))</f>
        <v>1199184.8793097301</v>
      </c>
      <c r="AD187" s="40">
        <f>INDEX(人口源表!$1:$1048576,MATCH($B187,人口源表!$A:$A,0),MATCH(AD$1,人口源表!$1:$1,0))-INDEX(城镇人口!$1:$1048576,MATCH($B187,城镇人口!$B:$B,0),MATCH(AD$1,城镇人口!$1:$1,0))</f>
        <v>1183311.7874981179</v>
      </c>
      <c r="AE187" s="40">
        <f>INDEX(人口源表!$1:$1048576,MATCH($B187,人口源表!$A:$A,0),MATCH(AE$1,人口源表!$1:$1,0))-INDEX(城镇人口!$1:$1048576,MATCH($B187,城镇人口!$B:$B,0),MATCH(AE$1,城镇人口!$1:$1,0))</f>
        <v>1167211.6689384789</v>
      </c>
      <c r="AF187" s="40">
        <f>INDEX(人口源表!$1:$1048576,MATCH($B187,人口源表!$A:$A,0),MATCH(AF$1,人口源表!$1:$1,0))-INDEX(城镇人口!$1:$1048576,MATCH($B187,城镇人口!$B:$B,0),MATCH(AF$1,城镇人口!$1:$1,0))</f>
        <v>1150914.2711357907</v>
      </c>
      <c r="AG187" s="40">
        <f>INDEX(人口源表!$1:$1048576,MATCH($B187,人口源表!$A:$A,0),MATCH(AG$1,人口源表!$1:$1,0))-INDEX(城镇人口!$1:$1048576,MATCH($B187,城镇人口!$B:$B,0),MATCH(AG$1,城镇人口!$1:$1,0))</f>
        <v>1134448.0399369323</v>
      </c>
      <c r="AH187" s="40">
        <f>INDEX(人口源表!$1:$1048576,MATCH($B187,人口源表!$A:$A,0),MATCH(AH$1,人口源表!$1:$1,0))-INDEX(城镇人口!$1:$1048576,MATCH($B187,城镇人口!$B:$B,0),MATCH(AH$1,城镇人口!$1:$1,0))</f>
        <v>1117841.3383234614</v>
      </c>
      <c r="AI187" s="40">
        <f>INDEX(人口源表!$1:$1048576,MATCH($B187,人口源表!$A:$A,0),MATCH(AI$1,人口源表!$1:$1,0))-INDEX(城镇人口!$1:$1048576,MATCH($B187,城镇人口!$B:$B,0),MATCH(AI$1,城镇人口!$1:$1,0))</f>
        <v>1101122.7105790265</v>
      </c>
      <c r="AJ187" s="40">
        <f>INDEX(人口源表!$1:$1048576,MATCH($B187,人口源表!$A:$A,0),MATCH(AJ$1,人口源表!$1:$1,0))-INDEX(城镇人口!$1:$1048576,MATCH($B187,城镇人口!$B:$B,0),MATCH(AJ$1,城镇人口!$1:$1,0))</f>
        <v>1084319.068556915</v>
      </c>
      <c r="AK187" s="40">
        <f>INDEX(人口源表!$1:$1048576,MATCH($B187,人口源表!$A:$A,0),MATCH(AK$1,人口源表!$1:$1,0))-INDEX(城镇人口!$1:$1048576,MATCH($B187,城镇人口!$B:$B,0),MATCH(AK$1,城镇人口!$1:$1,0))</f>
        <v>1067457.4755415246</v>
      </c>
      <c r="AL187" s="40">
        <f>INDEX(人口源表!$1:$1048576,MATCH($B187,人口源表!$A:$A,0),MATCH(AL$1,人口源表!$1:$1,0))-INDEX(城镇人口!$1:$1048576,MATCH($B187,城镇人口!$B:$B,0),MATCH(AL$1,城镇人口!$1:$1,0))</f>
        <v>1050564.2316636033</v>
      </c>
      <c r="AM187" s="40">
        <f>INDEX(人口源表!$1:$1048576,MATCH($B187,人口源表!$A:$A,0),MATCH(AM$1,人口源表!$1:$1,0))-INDEX(城镇人口!$1:$1048576,MATCH($B187,城镇人口!$B:$B,0),MATCH(AM$1,城镇人口!$1:$1,0))</f>
        <v>1033665.7261207434</v>
      </c>
      <c r="AN187" s="40">
        <f>INDEX(人口源表!$1:$1048576,MATCH($B187,人口源表!$A:$A,0),MATCH(AN$1,人口源表!$1:$1,0))-INDEX(城镇人口!$1:$1048576,MATCH($B187,城镇人口!$B:$B,0),MATCH(AN$1,城镇人口!$1:$1,0))</f>
        <v>1016786.9703448475</v>
      </c>
      <c r="AO187" s="40">
        <f>INDEX(人口源表!$1:$1048576,MATCH($B187,人口源表!$A:$A,0),MATCH(AO$1,人口源表!$1:$1,0))-INDEX(城镇人口!$1:$1048576,MATCH($B187,城镇人口!$B:$B,0),MATCH(AO$1,城镇人口!$1:$1,0))</f>
        <v>999952.74175977753</v>
      </c>
      <c r="AP187" s="40">
        <f>INDEX(人口源表!$1:$1048576,MATCH($B187,人口源表!$A:$A,0),MATCH(AP$1,人口源表!$1:$1,0))-INDEX(城镇人口!$1:$1048576,MATCH($B187,城镇人口!$B:$B,0),MATCH(AP$1,城镇人口!$1:$1,0))</f>
        <v>983187.27067946643</v>
      </c>
      <c r="AQ187" s="40">
        <f>INDEX(人口源表!$1:$1048576,MATCH($B187,人口源表!$A:$A,0),MATCH(AQ$1,人口源表!$1:$1,0))-INDEX(城镇人口!$1:$1048576,MATCH($B187,城镇人口!$B:$B,0),MATCH(AQ$1,城镇人口!$1:$1,0))</f>
        <v>966514.49454754544</v>
      </c>
      <c r="AR187" s="40">
        <f>INDEX(人口源表!$1:$1048576,MATCH($B187,人口源表!$A:$A,0),MATCH(AR$1,人口源表!$1:$1,0))-INDEX(城镇人口!$1:$1048576,MATCH($B187,城镇人口!$B:$B,0),MATCH(AR$1,城镇人口!$1:$1,0))</f>
        <v>949956.65781670436</v>
      </c>
      <c r="AS187" s="40">
        <f>INDEX(人口源表!$1:$1048576,MATCH($B187,人口源表!$A:$A,0),MATCH(AS$1,人口源表!$1:$1,0))-INDEX(城镇人口!$1:$1048576,MATCH($B187,城镇人口!$B:$B,0),MATCH(AS$1,城镇人口!$1:$1,0))</f>
        <v>933536.77676120261</v>
      </c>
      <c r="AT187" s="40">
        <f>INDEX(人口源表!$1:$1048576,MATCH($B187,人口源表!$A:$A,0),MATCH(AT$1,人口源表!$1:$1,0))-INDEX(城镇人口!$1:$1048576,MATCH($B187,城镇人口!$B:$B,0),MATCH(AT$1,城镇人口!$1:$1,0))</f>
        <v>917276.14169357857</v>
      </c>
      <c r="AU187" s="40">
        <f>INDEX(人口源表!$1:$1048576,MATCH($B187,人口源表!$A:$A,0),MATCH(AU$1,人口源表!$1:$1,0))-INDEX(城镇人口!$1:$1048576,MATCH($B187,城镇人口!$B:$B,0),MATCH(AU$1,城镇人口!$1:$1,0))</f>
        <v>901195.67320899386</v>
      </c>
      <c r="AV187" s="40">
        <f>INDEX(人口源表!$1:$1048576,MATCH($B187,人口源表!$A:$A,0),MATCH(AV$1,人口源表!$1:$1,0))-INDEX(城镇人口!$1:$1048576,MATCH($B187,城镇人口!$B:$B,0),MATCH(AV$1,城镇人口!$1:$1,0))</f>
        <v>885315.62406303594</v>
      </c>
    </row>
    <row r="188" spans="1:48" x14ac:dyDescent="0.15">
      <c r="A188" s="4" t="s">
        <v>872</v>
      </c>
      <c r="B188" s="4" t="s">
        <v>382</v>
      </c>
      <c r="C188" s="34">
        <f>VLOOKUP(B188,'[1]2016省城人口总结（根）'!B:C,2,FALSE)/100</f>
        <v>0.49835000000000002</v>
      </c>
      <c r="D188" s="40">
        <f>INDEX(人口源表!$1:$1048576,MATCH($B188,人口源表!$A:$A,0),MATCH(D$1,人口源表!$1:$1,0))-INDEX(城镇人口!$1:$1048576,MATCH($B188,城镇人口!$B:$B,0),MATCH(D$1,城镇人口!$1:$1,0))</f>
        <v>1428108.9248561435</v>
      </c>
      <c r="E188" s="40">
        <f>INDEX(人口源表!$1:$1048576,MATCH($B188,人口源表!$A:$A,0),MATCH(E$1,人口源表!$1:$1,0))-INDEX(城镇人口!$1:$1048576,MATCH($B188,城镇人口!$B:$B,0),MATCH(E$1,城镇人口!$1:$1,0))</f>
        <v>1409692.7622830009</v>
      </c>
      <c r="F188" s="40">
        <f>INDEX(人口源表!$1:$1048576,MATCH($B188,人口源表!$A:$A,0),MATCH(F$1,人口源表!$1:$1,0))-INDEX(城镇人口!$1:$1048576,MATCH($B188,城镇人口!$B:$B,0),MATCH(F$1,城镇人口!$1:$1,0))</f>
        <v>1389954.5622308308</v>
      </c>
      <c r="G188" s="40">
        <f>INDEX(人口源表!$1:$1048576,MATCH($B188,人口源表!$A:$A,0),MATCH(G$1,人口源表!$1:$1,0))-INDEX(城镇人口!$1:$1048576,MATCH($B188,城镇人口!$B:$B,0),MATCH(G$1,城镇人口!$1:$1,0))</f>
        <v>1289724.1429058453</v>
      </c>
      <c r="H188" s="40">
        <f>INDEX(人口源表!$1:$1048576,MATCH($B188,人口源表!$A:$A,0),MATCH(H$1,人口源表!$1:$1,0))-INDEX(城镇人口!$1:$1048576,MATCH($B188,城镇人口!$B:$B,0),MATCH(H$1,城镇人口!$1:$1,0))</f>
        <v>1272603.7928244993</v>
      </c>
      <c r="I188" s="40">
        <f>INDEX(人口源表!$1:$1048576,MATCH($B188,人口源表!$A:$A,0),MATCH(I$1,人口源表!$1:$1,0))-INDEX(城镇人口!$1:$1048576,MATCH($B188,城镇人口!$B:$B,0),MATCH(I$1,城镇人口!$1:$1,0))</f>
        <v>1263943.7377132499</v>
      </c>
      <c r="J188" s="40">
        <f>INDEX(人口源表!$1:$1048576,MATCH($B188,人口源表!$A:$A,0),MATCH(J$1,人口源表!$1:$1,0))-INDEX(城镇人口!$1:$1048576,MATCH($B188,城镇人口!$B:$B,0),MATCH(J$1,城镇人口!$1:$1,0))</f>
        <v>1253964.049435294</v>
      </c>
      <c r="K188" s="40">
        <f>INDEX(人口源表!$1:$1048576,MATCH($B188,人口源表!$A:$A,0),MATCH(K$1,人口源表!$1:$1,0))-INDEX(城镇人口!$1:$1048576,MATCH($B188,城镇人口!$B:$B,0),MATCH(K$1,城镇人口!$1:$1,0))</f>
        <v>1242746.9974498751</v>
      </c>
      <c r="L188" s="40">
        <f>INDEX(人口源表!$1:$1048576,MATCH($B188,人口源表!$A:$A,0),MATCH(L$1,人口源表!$1:$1,0))-INDEX(城镇人口!$1:$1048576,MATCH($B188,城镇人口!$B:$B,0),MATCH(L$1,城镇人口!$1:$1,0))</f>
        <v>1230373.6235862451</v>
      </c>
      <c r="M188" s="40">
        <f>INDEX(人口源表!$1:$1048576,MATCH($B188,人口源表!$A:$A,0),MATCH(M$1,人口源表!$1:$1,0))-INDEX(城镇人口!$1:$1048576,MATCH($B188,城镇人口!$B:$B,0),MATCH(M$1,城镇人口!$1:$1,0))</f>
        <v>1216920.5891875285</v>
      </c>
      <c r="N188" s="40">
        <f>INDEX(人口源表!$1:$1048576,MATCH($B188,人口源表!$A:$A,0),MATCH(N$1,人口源表!$1:$1,0))-INDEX(城镇人口!$1:$1048576,MATCH($B188,城镇人口!$B:$B,0),MATCH(N$1,城镇人口!$1:$1,0))</f>
        <v>1202463.332654418</v>
      </c>
      <c r="O188" s="40">
        <f>INDEX(人口源表!$1:$1048576,MATCH($B188,人口源表!$A:$A,0),MATCH(O$1,人口源表!$1:$1,0))-INDEX(城镇人口!$1:$1048576,MATCH($B188,城镇人口!$B:$B,0),MATCH(O$1,城镇人口!$1:$1,0))</f>
        <v>1187074.2808496444</v>
      </c>
      <c r="P188" s="40">
        <f>INDEX(人口源表!$1:$1048576,MATCH($B188,人口源表!$A:$A,0),MATCH(P$1,人口源表!$1:$1,0))-INDEX(城镇人口!$1:$1048576,MATCH($B188,城镇人口!$B:$B,0),MATCH(P$1,城镇人口!$1:$1,0))</f>
        <v>1170823.3092935237</v>
      </c>
      <c r="Q188" s="40">
        <f>INDEX(人口源表!$1:$1048576,MATCH($B188,人口源表!$A:$A,0),MATCH(Q$1,人口源表!$1:$1,0))-INDEX(城镇人口!$1:$1048576,MATCH($B188,城镇人口!$B:$B,0),MATCH(Q$1,城镇人口!$1:$1,0))</f>
        <v>1153777.7523607453</v>
      </c>
      <c r="R188" s="40">
        <f>INDEX(人口源表!$1:$1048576,MATCH($B188,人口源表!$A:$A,0),MATCH(R$1,人口源表!$1:$1,0))-INDEX(城镇人口!$1:$1048576,MATCH($B188,城镇人口!$B:$B,0),MATCH(R$1,城镇人口!$1:$1,0))</f>
        <v>1136002.0031235889</v>
      </c>
      <c r="S188" s="40">
        <f>INDEX(人口源表!$1:$1048576,MATCH($B188,人口源表!$A:$A,0),MATCH(S$1,人口源表!$1:$1,0))-INDEX(城镇人口!$1:$1048576,MATCH($B188,城镇人口!$B:$B,0),MATCH(S$1,城镇人口!$1:$1,0))</f>
        <v>1125680.5258802986</v>
      </c>
      <c r="T188" s="40">
        <f>INDEX(人口源表!$1:$1048576,MATCH($B188,人口源表!$A:$A,0),MATCH(T$1,人口源表!$1:$1,0))-INDEX(城镇人口!$1:$1048576,MATCH($B188,城镇人口!$B:$B,0),MATCH(T$1,城镇人口!$1:$1,0))</f>
        <v>1114833.4335482079</v>
      </c>
      <c r="U188" s="40">
        <f>INDEX(人口源表!$1:$1048576,MATCH($B188,人口源表!$A:$A,0),MATCH(U$1,人口源表!$1:$1,0))-INDEX(城镇人口!$1:$1048576,MATCH($B188,城镇人口!$B:$B,0),MATCH(U$1,城镇人口!$1:$1,0))</f>
        <v>1103508.3348119538</v>
      </c>
      <c r="V188" s="40">
        <f>INDEX(人口源表!$1:$1048576,MATCH($B188,人口源表!$A:$A,0),MATCH(V$1,人口源表!$1:$1,0))-INDEX(城镇人口!$1:$1048576,MATCH($B188,城镇人口!$B:$B,0),MATCH(V$1,城镇人口!$1:$1,0))</f>
        <v>1091750.2797824838</v>
      </c>
      <c r="W188" s="40">
        <f>INDEX(人口源表!$1:$1048576,MATCH($B188,人口源表!$A:$A,0),MATCH(W$1,人口源表!$1:$1,0))-INDEX(城镇人口!$1:$1048576,MATCH($B188,城镇人口!$B:$B,0),MATCH(W$1,城镇人口!$1:$1,0))</f>
        <v>1079603.392434122</v>
      </c>
      <c r="X188" s="40">
        <f>INDEX(人口源表!$1:$1048576,MATCH($B188,人口源表!$A:$A,0),MATCH(X$1,人口源表!$1:$1,0))-INDEX(城镇人口!$1:$1048576,MATCH($B188,城镇人口!$B:$B,0),MATCH(X$1,城镇人口!$1:$1,0))</f>
        <v>1067109.2857997671</v>
      </c>
      <c r="Y188" s="40">
        <f>INDEX(人口源表!$1:$1048576,MATCH($B188,人口源表!$A:$A,0),MATCH(Y$1,人口源表!$1:$1,0))-INDEX(城镇人口!$1:$1048576,MATCH($B188,城镇人口!$B:$B,0),MATCH(Y$1,城镇人口!$1:$1,0))</f>
        <v>1054308.6711493731</v>
      </c>
      <c r="Z188" s="40">
        <f>INDEX(人口源表!$1:$1048576,MATCH($B188,人口源表!$A:$A,0),MATCH(Z$1,人口源表!$1:$1,0))-INDEX(城镇人口!$1:$1048576,MATCH($B188,城镇人口!$B:$B,0),MATCH(Z$1,城镇人口!$1:$1,0))</f>
        <v>1041239.4107668311</v>
      </c>
      <c r="AA188" s="40">
        <f>INDEX(人口源表!$1:$1048576,MATCH($B188,人口源表!$A:$A,0),MATCH(AA$1,人口源表!$1:$1,0))-INDEX(城镇人口!$1:$1048576,MATCH($B188,城镇人口!$B:$B,0),MATCH(AA$1,城镇人口!$1:$1,0))</f>
        <v>1027938.8870641182</v>
      </c>
      <c r="AB188" s="40">
        <f>INDEX(人口源表!$1:$1048576,MATCH($B188,人口源表!$A:$A,0),MATCH(AB$1,人口源表!$1:$1,0))-INDEX(城镇人口!$1:$1048576,MATCH($B188,城镇人口!$B:$B,0),MATCH(AB$1,城镇人口!$1:$1,0))</f>
        <v>1014442.0712082693</v>
      </c>
      <c r="AC188" s="40">
        <f>INDEX(人口源表!$1:$1048576,MATCH($B188,人口源表!$A:$A,0),MATCH(AC$1,人口源表!$1:$1,0))-INDEX(城镇人口!$1:$1048576,MATCH($B188,城镇人口!$B:$B,0),MATCH(AC$1,城镇人口!$1:$1,0))</f>
        <v>1002799.3031817358</v>
      </c>
      <c r="AD188" s="40">
        <f>INDEX(人口源表!$1:$1048576,MATCH($B188,人口源表!$A:$A,0),MATCH(AD$1,人口源表!$1:$1,0))-INDEX(城镇人口!$1:$1048576,MATCH($B188,城镇人口!$B:$B,0),MATCH(AD$1,城镇人口!$1:$1,0))</f>
        <v>991020.78302493226</v>
      </c>
      <c r="AE188" s="40">
        <f>INDEX(人口源表!$1:$1048576,MATCH($B188,人口源表!$A:$A,0),MATCH(AE$1,人口源表!$1:$1,0))-INDEX(城镇人口!$1:$1048576,MATCH($B188,城镇人口!$B:$B,0),MATCH(AE$1,城镇人口!$1:$1,0))</f>
        <v>979136.71699903486</v>
      </c>
      <c r="AF188" s="40">
        <f>INDEX(人口源表!$1:$1048576,MATCH($B188,人口源表!$A:$A,0),MATCH(AF$1,人口源表!$1:$1,0))-INDEX(城镇人口!$1:$1048576,MATCH($B188,城镇人口!$B:$B,0),MATCH(AF$1,城镇人口!$1:$1,0))</f>
        <v>967174.06691212486</v>
      </c>
      <c r="AG188" s="40">
        <f>INDEX(人口源表!$1:$1048576,MATCH($B188,人口源表!$A:$A,0),MATCH(AG$1,人口源表!$1:$1,0))-INDEX(城镇人口!$1:$1048576,MATCH($B188,城镇人口!$B:$B,0),MATCH(AG$1,城镇人口!$1:$1,0))</f>
        <v>955160.31899286783</v>
      </c>
      <c r="AH188" s="40">
        <f>INDEX(人口源表!$1:$1048576,MATCH($B188,人口源表!$A:$A,0),MATCH(AH$1,人口源表!$1:$1,0))-INDEX(城镇人口!$1:$1048576,MATCH($B188,城镇人口!$B:$B,0),MATCH(AH$1,城镇人口!$1:$1,0))</f>
        <v>943120.14115854446</v>
      </c>
      <c r="AI188" s="40">
        <f>INDEX(人口源表!$1:$1048576,MATCH($B188,人口源表!$A:$A,0),MATCH(AI$1,人口源表!$1:$1,0))-INDEX(城镇人口!$1:$1048576,MATCH($B188,城镇人口!$B:$B,0),MATCH(AI$1,城镇人口!$1:$1,0))</f>
        <v>931077.9998588257</v>
      </c>
      <c r="AJ188" s="40">
        <f>INDEX(人口源表!$1:$1048576,MATCH($B188,人口源表!$A:$A,0),MATCH(AJ$1,人口源表!$1:$1,0))-INDEX(城镇人口!$1:$1048576,MATCH($B188,城镇人口!$B:$B,0),MATCH(AJ$1,城镇人口!$1:$1,0))</f>
        <v>919056.33246418112</v>
      </c>
      <c r="AK188" s="40">
        <f>INDEX(人口源表!$1:$1048576,MATCH($B188,人口源表!$A:$A,0),MATCH(AK$1,人口源表!$1:$1,0))-INDEX(城镇人口!$1:$1048576,MATCH($B188,城镇人口!$B:$B,0),MATCH(AK$1,城镇人口!$1:$1,0))</f>
        <v>907076.30913691223</v>
      </c>
      <c r="AL188" s="40">
        <f>INDEX(人口源表!$1:$1048576,MATCH($B188,人口源表!$A:$A,0),MATCH(AL$1,人口源表!$1:$1,0))-INDEX(城镇人口!$1:$1048576,MATCH($B188,城镇人口!$B:$B,0),MATCH(AL$1,城镇人口!$1:$1,0))</f>
        <v>895158.56623310712</v>
      </c>
      <c r="AM188" s="40">
        <f>INDEX(人口源表!$1:$1048576,MATCH($B188,人口源表!$A:$A,0),MATCH(AM$1,人口源表!$1:$1,0))-INDEX(城镇人口!$1:$1048576,MATCH($B188,城镇人口!$B:$B,0),MATCH(AM$1,城镇人口!$1:$1,0))</f>
        <v>883321.42721884372</v>
      </c>
      <c r="AN188" s="40">
        <f>INDEX(人口源表!$1:$1048576,MATCH($B188,人口源表!$A:$A,0),MATCH(AN$1,人口源表!$1:$1,0))-INDEX(城镇人口!$1:$1048576,MATCH($B188,城镇人口!$B:$B,0),MATCH(AN$1,城镇人口!$1:$1,0))</f>
        <v>871582.72025415278</v>
      </c>
      <c r="AO188" s="40">
        <f>INDEX(人口源表!$1:$1048576,MATCH($B188,人口源表!$A:$A,0),MATCH(AO$1,人口源表!$1:$1,0))-INDEX(城镇人口!$1:$1048576,MATCH($B188,城镇人口!$B:$B,0),MATCH(AO$1,城镇人口!$1:$1,0))</f>
        <v>859959.07365619065</v>
      </c>
      <c r="AP188" s="40">
        <f>INDEX(人口源表!$1:$1048576,MATCH($B188,人口源表!$A:$A,0),MATCH(AP$1,人口源表!$1:$1,0))-INDEX(城镇人口!$1:$1048576,MATCH($B188,城镇人口!$B:$B,0),MATCH(AP$1,城镇人口!$1:$1,0))</f>
        <v>848465.58821837464</v>
      </c>
      <c r="AQ188" s="40">
        <f>INDEX(人口源表!$1:$1048576,MATCH($B188,人口源表!$A:$A,0),MATCH(AQ$1,人口源表!$1:$1,0))-INDEX(城镇人口!$1:$1048576,MATCH($B188,城镇人口!$B:$B,0),MATCH(AQ$1,城镇人口!$1:$1,0))</f>
        <v>837116.55959297996</v>
      </c>
      <c r="AR188" s="40">
        <f>INDEX(人口源表!$1:$1048576,MATCH($B188,人口源表!$A:$A,0),MATCH(AR$1,人口源表!$1:$1,0))-INDEX(城镇人口!$1:$1048576,MATCH($B188,城镇人口!$B:$B,0),MATCH(AR$1,城镇人口!$1:$1,0))</f>
        <v>825924.80122025847</v>
      </c>
      <c r="AS188" s="40">
        <f>INDEX(人口源表!$1:$1048576,MATCH($B188,人口源表!$A:$A,0),MATCH(AS$1,人口源表!$1:$1,0))-INDEX(城镇人口!$1:$1048576,MATCH($B188,城镇人口!$B:$B,0),MATCH(AS$1,城镇人口!$1:$1,0))</f>
        <v>814902.35739811114</v>
      </c>
      <c r="AT188" s="40">
        <f>INDEX(人口源表!$1:$1048576,MATCH($B188,人口源表!$A:$A,0),MATCH(AT$1,人口源表!$1:$1,0))-INDEX(城镇人口!$1:$1048576,MATCH($B188,城镇人口!$B:$B,0),MATCH(AT$1,城镇人口!$1:$1,0))</f>
        <v>804059.83654709253</v>
      </c>
      <c r="AU188" s="40">
        <f>INDEX(人口源表!$1:$1048576,MATCH($B188,人口源表!$A:$A,0),MATCH(AU$1,人口源表!$1:$1,0))-INDEX(城镇人口!$1:$1048576,MATCH($B188,城镇人口!$B:$B,0),MATCH(AU$1,城镇人口!$1:$1,0))</f>
        <v>793406.77981540631</v>
      </c>
      <c r="AV188" s="40">
        <f>INDEX(人口源表!$1:$1048576,MATCH($B188,人口源表!$A:$A,0),MATCH(AV$1,人口源表!$1:$1,0))-INDEX(城镇人口!$1:$1048576,MATCH($B188,城镇人口!$B:$B,0),MATCH(AV$1,城镇人口!$1:$1,0))</f>
        <v>782952.01503685745</v>
      </c>
    </row>
    <row r="189" spans="1:48" x14ac:dyDescent="0.15">
      <c r="A189" s="4" t="s">
        <v>872</v>
      </c>
      <c r="B189" s="4" t="s">
        <v>384</v>
      </c>
      <c r="C189" s="34">
        <f>VLOOKUP(B189,'[1]2016省城人口总结（根）'!B:C,2,FALSE)/100</f>
        <v>0.55110000000000003</v>
      </c>
      <c r="D189" s="40">
        <f>INDEX(人口源表!$1:$1048576,MATCH($B189,人口源表!$A:$A,0),MATCH(D$1,人口源表!$1:$1,0))-INDEX(城镇人口!$1:$1048576,MATCH($B189,城镇人口!$B:$B,0),MATCH(D$1,城镇人口!$1:$1,0))</f>
        <v>3329083.6578198113</v>
      </c>
      <c r="E189" s="40">
        <f>INDEX(人口源表!$1:$1048576,MATCH($B189,人口源表!$A:$A,0),MATCH(E$1,人口源表!$1:$1,0))-INDEX(城镇人口!$1:$1048576,MATCH($B189,城镇人口!$B:$B,0),MATCH(E$1,城镇人口!$1:$1,0))</f>
        <v>3272943.6254933155</v>
      </c>
      <c r="F189" s="40">
        <f>INDEX(人口源表!$1:$1048576,MATCH($B189,人口源表!$A:$A,0),MATCH(F$1,人口源表!$1:$1,0))-INDEX(城镇人口!$1:$1048576,MATCH($B189,城镇人口!$B:$B,0),MATCH(F$1,城镇人口!$1:$1,0))</f>
        <v>3213706.6356771691</v>
      </c>
      <c r="G189" s="40">
        <f>INDEX(人口源表!$1:$1048576,MATCH($B189,人口源表!$A:$A,0),MATCH(G$1,人口源表!$1:$1,0))-INDEX(城镇人口!$1:$1048576,MATCH($B189,城镇人口!$B:$B,0),MATCH(G$1,城镇人口!$1:$1,0))</f>
        <v>2782587.0492425459</v>
      </c>
      <c r="H189" s="40">
        <f>INDEX(人口源表!$1:$1048576,MATCH($B189,人口源表!$A:$A,0),MATCH(H$1,人口源表!$1:$1,0))-INDEX(城镇人口!$1:$1048576,MATCH($B189,城镇人口!$B:$B,0),MATCH(H$1,城镇人口!$1:$1,0))</f>
        <v>2727132.9956757869</v>
      </c>
      <c r="I189" s="40">
        <f>INDEX(人口源表!$1:$1048576,MATCH($B189,人口源表!$A:$A,0),MATCH(I$1,人口源表!$1:$1,0))-INDEX(城镇人口!$1:$1048576,MATCH($B189,城镇人口!$B:$B,0),MATCH(I$1,城镇人口!$1:$1,0))</f>
        <v>2698381.934395595</v>
      </c>
      <c r="J189" s="40">
        <f>INDEX(人口源表!$1:$1048576,MATCH($B189,人口源表!$A:$A,0),MATCH(J$1,人口源表!$1:$1,0))-INDEX(城镇人口!$1:$1048576,MATCH($B189,城镇人口!$B:$B,0),MATCH(J$1,城镇人口!$1:$1,0))</f>
        <v>2669413.760050809</v>
      </c>
      <c r="K189" s="40">
        <f>INDEX(人口源表!$1:$1048576,MATCH($B189,人口源表!$A:$A,0),MATCH(K$1,人口源表!$1:$1,0))-INDEX(城镇人口!$1:$1048576,MATCH($B189,城镇人口!$B:$B,0),MATCH(K$1,城镇人口!$1:$1,0))</f>
        <v>2639983.4232519222</v>
      </c>
      <c r="L189" s="40">
        <f>INDEX(人口源表!$1:$1048576,MATCH($B189,人口源表!$A:$A,0),MATCH(L$1,人口源表!$1:$1,0))-INDEX(城镇人口!$1:$1048576,MATCH($B189,城镇人口!$B:$B,0),MATCH(L$1,城镇人口!$1:$1,0))</f>
        <v>2609870.6100539593</v>
      </c>
      <c r="M189" s="40">
        <f>INDEX(人口源表!$1:$1048576,MATCH($B189,人口源表!$A:$A,0),MATCH(M$1,人口源表!$1:$1,0))-INDEX(城镇人口!$1:$1048576,MATCH($B189,城镇人口!$B:$B,0),MATCH(M$1,城镇人口!$1:$1,0))</f>
        <v>2578881.397001463</v>
      </c>
      <c r="N189" s="40">
        <f>INDEX(人口源表!$1:$1048576,MATCH($B189,人口源表!$A:$A,0),MATCH(N$1,人口源表!$1:$1,0))-INDEX(城镇人口!$1:$1048576,MATCH($B189,城镇人口!$B:$B,0),MATCH(N$1,城镇人口!$1:$1,0))</f>
        <v>2546847.0419748966</v>
      </c>
      <c r="O189" s="40">
        <f>INDEX(人口源表!$1:$1048576,MATCH($B189,人口源表!$A:$A,0),MATCH(O$1,人口源表!$1:$1,0))-INDEX(城镇人口!$1:$1048576,MATCH($B189,城镇人口!$B:$B,0),MATCH(O$1,城镇人口!$1:$1,0))</f>
        <v>2513622.4165528165</v>
      </c>
      <c r="P189" s="40">
        <f>INDEX(人口源表!$1:$1048576,MATCH($B189,人口源表!$A:$A,0),MATCH(P$1,人口源表!$1:$1,0))-INDEX(城镇人口!$1:$1048576,MATCH($B189,城镇人口!$B:$B,0),MATCH(P$1,城镇人口!$1:$1,0))</f>
        <v>2479085.9326628735</v>
      </c>
      <c r="Q189" s="40">
        <f>INDEX(人口源表!$1:$1048576,MATCH($B189,人口源表!$A:$A,0),MATCH(Q$1,人口源表!$1:$1,0))-INDEX(城镇人口!$1:$1048576,MATCH($B189,城镇人口!$B:$B,0),MATCH(Q$1,城镇人口!$1:$1,0))</f>
        <v>2443138.300357027</v>
      </c>
      <c r="R189" s="40">
        <f>INDEX(人口源表!$1:$1048576,MATCH($B189,人口源表!$A:$A,0),MATCH(R$1,人口源表!$1:$1,0))-INDEX(城镇人口!$1:$1048576,MATCH($B189,城镇人口!$B:$B,0),MATCH(R$1,城镇人口!$1:$1,0))</f>
        <v>2405701.6437781611</v>
      </c>
      <c r="S189" s="40">
        <f>INDEX(人口源表!$1:$1048576,MATCH($B189,人口源表!$A:$A,0),MATCH(S$1,人口源表!$1:$1,0))-INDEX(城镇人口!$1:$1048576,MATCH($B189,城镇人口!$B:$B,0),MATCH(S$1,城镇人口!$1:$1,0))</f>
        <v>2389236.7347808778</v>
      </c>
      <c r="T189" s="40">
        <f>INDEX(人口源表!$1:$1048576,MATCH($B189,人口源表!$A:$A,0),MATCH(T$1,人口源表!$1:$1,0))-INDEX(城镇人口!$1:$1048576,MATCH($B189,城镇人口!$B:$B,0),MATCH(T$1,城镇人口!$1:$1,0))</f>
        <v>2371622.2550098784</v>
      </c>
      <c r="U189" s="40">
        <f>INDEX(人口源表!$1:$1048576,MATCH($B189,人口源表!$A:$A,0),MATCH(U$1,人口源表!$1:$1,0))-INDEX(城镇人口!$1:$1048576,MATCH($B189,城镇人口!$B:$B,0),MATCH(U$1,城镇人口!$1:$1,0))</f>
        <v>2352815.9738031039</v>
      </c>
      <c r="V189" s="40">
        <f>INDEX(人口源表!$1:$1048576,MATCH($B189,人口源表!$A:$A,0),MATCH(V$1,人口源表!$1:$1,0))-INDEX(城镇人口!$1:$1048576,MATCH($B189,城镇人口!$B:$B,0),MATCH(V$1,城镇人口!$1:$1,0))</f>
        <v>2332790.9675164809</v>
      </c>
      <c r="W189" s="40">
        <f>INDEX(人口源表!$1:$1048576,MATCH($B189,人口源表!$A:$A,0),MATCH(W$1,人口源表!$1:$1,0))-INDEX(城镇人口!$1:$1048576,MATCH($B189,城镇人口!$B:$B,0),MATCH(W$1,城镇人口!$1:$1,0))</f>
        <v>2311534.3754279111</v>
      </c>
      <c r="X189" s="40">
        <f>INDEX(人口源表!$1:$1048576,MATCH($B189,人口源表!$A:$A,0),MATCH(X$1,人口源表!$1:$1,0))-INDEX(城镇人口!$1:$1048576,MATCH($B189,城镇人口!$B:$B,0),MATCH(X$1,城镇人口!$1:$1,0))</f>
        <v>2289047.5026912997</v>
      </c>
      <c r="Y189" s="40">
        <f>INDEX(人口源表!$1:$1048576,MATCH($B189,人口源表!$A:$A,0),MATCH(Y$1,人口源表!$1:$1,0))-INDEX(城镇人口!$1:$1048576,MATCH($B189,城镇人口!$B:$B,0),MATCH(Y$1,城镇人口!$1:$1,0))</f>
        <v>2265343.595280854</v>
      </c>
      <c r="Z189" s="40">
        <f>INDEX(人口源表!$1:$1048576,MATCH($B189,人口源表!$A:$A,0),MATCH(Z$1,人口源表!$1:$1,0))-INDEX(城镇人口!$1:$1048576,MATCH($B189,城镇人口!$B:$B,0),MATCH(Z$1,城镇人口!$1:$1,0))</f>
        <v>2240449.2516340818</v>
      </c>
      <c r="AA189" s="40">
        <f>INDEX(人口源表!$1:$1048576,MATCH($B189,人口源表!$A:$A,0),MATCH(AA$1,人口源表!$1:$1,0))-INDEX(城镇人口!$1:$1048576,MATCH($B189,城镇人口!$B:$B,0),MATCH(AA$1,城镇人口!$1:$1,0))</f>
        <v>2214402.1970326537</v>
      </c>
      <c r="AB189" s="40">
        <f>INDEX(人口源表!$1:$1048576,MATCH($B189,人口源表!$A:$A,0),MATCH(AB$1,人口源表!$1:$1,0))-INDEX(城镇人口!$1:$1048576,MATCH($B189,城镇人口!$B:$B,0),MATCH(AB$1,城镇人口!$1:$1,0))</f>
        <v>2187251.9896085709</v>
      </c>
      <c r="AC189" s="40">
        <f>INDEX(人口源表!$1:$1048576,MATCH($B189,人口源表!$A:$A,0),MATCH(AC$1,人口源表!$1:$1,0))-INDEX(城镇人口!$1:$1048576,MATCH($B189,城镇人口!$B:$B,0),MATCH(AC$1,城镇人口!$1:$1,0))</f>
        <v>2164883.7703344328</v>
      </c>
      <c r="AD189" s="40">
        <f>INDEX(人口源表!$1:$1048576,MATCH($B189,人口源表!$A:$A,0),MATCH(AD$1,人口源表!$1:$1,0))-INDEX(城镇人口!$1:$1048576,MATCH($B189,城镇人口!$B:$B,0),MATCH(AD$1,城镇人口!$1:$1,0))</f>
        <v>2141564.0266408445</v>
      </c>
      <c r="AE189" s="40">
        <f>INDEX(人口源表!$1:$1048576,MATCH($B189,人口源表!$A:$A,0),MATCH(AE$1,人口源表!$1:$1,0))-INDEX(城镇人口!$1:$1048576,MATCH($B189,城镇人口!$B:$B,0),MATCH(AE$1,城镇人口!$1:$1,0))</f>
        <v>2117364.702426997</v>
      </c>
      <c r="AF189" s="40">
        <f>INDEX(人口源表!$1:$1048576,MATCH($B189,人口源表!$A:$A,0),MATCH(AF$1,人口源表!$1:$1,0))-INDEX(城镇人口!$1:$1048576,MATCH($B189,城镇人口!$B:$B,0),MATCH(AF$1,城镇人口!$1:$1,0))</f>
        <v>2092366.9831985682</v>
      </c>
      <c r="AG189" s="40">
        <f>INDEX(人口源表!$1:$1048576,MATCH($B189,人口源表!$A:$A,0),MATCH(AG$1,人口源表!$1:$1,0))-INDEX(城镇人口!$1:$1048576,MATCH($B189,城镇人口!$B:$B,0),MATCH(AG$1,城镇人口!$1:$1,0))</f>
        <v>2066661.125891353</v>
      </c>
      <c r="AH189" s="40">
        <f>INDEX(人口源表!$1:$1048576,MATCH($B189,人口源表!$A:$A,0),MATCH(AH$1,人口源表!$1:$1,0))-INDEX(城镇人口!$1:$1048576,MATCH($B189,城镇人口!$B:$B,0),MATCH(AH$1,城镇人口!$1:$1,0))</f>
        <v>2040345.0683750911</v>
      </c>
      <c r="AI189" s="40">
        <f>INDEX(人口源表!$1:$1048576,MATCH($B189,人口源表!$A:$A,0),MATCH(AI$1,人口源表!$1:$1,0))-INDEX(城镇人口!$1:$1048576,MATCH($B189,城镇人口!$B:$B,0),MATCH(AI$1,城镇人口!$1:$1,0))</f>
        <v>2013525.7555288039</v>
      </c>
      <c r="AJ189" s="40">
        <f>INDEX(人口源表!$1:$1048576,MATCH($B189,人口源表!$A:$A,0),MATCH(AJ$1,人口源表!$1:$1,0))-INDEX(城镇人口!$1:$1048576,MATCH($B189,城镇人口!$B:$B,0),MATCH(AJ$1,城镇人口!$1:$1,0))</f>
        <v>1986316.2415291481</v>
      </c>
      <c r="AK189" s="40">
        <f>INDEX(人口源表!$1:$1048576,MATCH($B189,人口源表!$A:$A,0),MATCH(AK$1,人口源表!$1:$1,0))-INDEX(城镇人口!$1:$1048576,MATCH($B189,城镇人口!$B:$B,0),MATCH(AK$1,城镇人口!$1:$1,0))</f>
        <v>1958837.2917045383</v>
      </c>
      <c r="AL189" s="40">
        <f>INDEX(人口源表!$1:$1048576,MATCH($B189,人口源表!$A:$A,0),MATCH(AL$1,人口源表!$1:$1,0))-INDEX(城镇人口!$1:$1048576,MATCH($B189,城镇人口!$B:$B,0),MATCH(AL$1,城镇人口!$1:$1,0))</f>
        <v>1931215.9754529605</v>
      </c>
      <c r="AM189" s="40">
        <f>INDEX(人口源表!$1:$1048576,MATCH($B189,人口源表!$A:$A,0),MATCH(AM$1,人口源表!$1:$1,0))-INDEX(城镇人口!$1:$1048576,MATCH($B189,城镇人口!$B:$B,0),MATCH(AM$1,城镇人口!$1:$1,0))</f>
        <v>1903584.8744402369</v>
      </c>
      <c r="AN189" s="40">
        <f>INDEX(人口源表!$1:$1048576,MATCH($B189,人口源表!$A:$A,0),MATCH(AN$1,人口源表!$1:$1,0))-INDEX(城镇人口!$1:$1048576,MATCH($B189,城镇人口!$B:$B,0),MATCH(AN$1,城镇人口!$1:$1,0))</f>
        <v>1876082.152825349</v>
      </c>
      <c r="AO189" s="40">
        <f>INDEX(人口源表!$1:$1048576,MATCH($B189,人口源表!$A:$A,0),MATCH(AO$1,人口源表!$1:$1,0))-INDEX(城镇人口!$1:$1048576,MATCH($B189,城镇人口!$B:$B,0),MATCH(AO$1,城镇人口!$1:$1,0))</f>
        <v>1848850.7462421097</v>
      </c>
      <c r="AP189" s="40">
        <f>INDEX(人口源表!$1:$1048576,MATCH($B189,人口源表!$A:$A,0),MATCH(AP$1,人口源表!$1:$1,0))-INDEX(城镇人口!$1:$1048576,MATCH($B189,城镇人口!$B:$B,0),MATCH(AP$1,城镇人口!$1:$1,0))</f>
        <v>1822037.8396257507</v>
      </c>
      <c r="AQ189" s="40">
        <f>INDEX(人口源表!$1:$1048576,MATCH($B189,人口源表!$A:$A,0),MATCH(AQ$1,人口源表!$1:$1,0))-INDEX(城镇人口!$1:$1048576,MATCH($B189,城镇人口!$B:$B,0),MATCH(AQ$1,城镇人口!$1:$1,0))</f>
        <v>1795794.8906958252</v>
      </c>
      <c r="AR189" s="40">
        <f>INDEX(人口源表!$1:$1048576,MATCH($B189,人口源表!$A:$A,0),MATCH(AR$1,人口源表!$1:$1,0))-INDEX(城镇人口!$1:$1048576,MATCH($B189,城镇人口!$B:$B,0),MATCH(AR$1,城镇人口!$1:$1,0))</f>
        <v>1770275.9771317299</v>
      </c>
      <c r="AS189" s="40">
        <f>INDEX(人口源表!$1:$1048576,MATCH($B189,人口源表!$A:$A,0),MATCH(AS$1,人口源表!$1:$1,0))-INDEX(城镇人口!$1:$1048576,MATCH($B189,城镇人口!$B:$B,0),MATCH(AS$1,城镇人口!$1:$1,0))</f>
        <v>1745637.8247157196</v>
      </c>
      <c r="AT189" s="40">
        <f>INDEX(人口源表!$1:$1048576,MATCH($B189,人口源表!$A:$A,0),MATCH(AT$1,人口源表!$1:$1,0))-INDEX(城镇人口!$1:$1048576,MATCH($B189,城镇人口!$B:$B,0),MATCH(AT$1,城镇人口!$1:$1,0))</f>
        <v>1722039.7968913717</v>
      </c>
      <c r="AU189" s="40">
        <f>INDEX(人口源表!$1:$1048576,MATCH($B189,人口源表!$A:$A,0),MATCH(AU$1,人口源表!$1:$1,0))-INDEX(城镇人口!$1:$1048576,MATCH($B189,城镇人口!$B:$B,0),MATCH(AU$1,城镇人口!$1:$1,0))</f>
        <v>1699642.7864297144</v>
      </c>
      <c r="AV189" s="40">
        <f>INDEX(人口源表!$1:$1048576,MATCH($B189,人口源表!$A:$A,0),MATCH(AV$1,人口源表!$1:$1,0))-INDEX(城镇人口!$1:$1048576,MATCH($B189,城镇人口!$B:$B,0),MATCH(AV$1,城镇人口!$1:$1,0))</f>
        <v>1678608.3960057264</v>
      </c>
    </row>
    <row r="190" spans="1:48" x14ac:dyDescent="0.15">
      <c r="A190" s="4" t="s">
        <v>872</v>
      </c>
      <c r="B190" s="4" t="s">
        <v>386</v>
      </c>
      <c r="C190" s="34">
        <f>VLOOKUP(B190,'[1]2016省城人口总结（根）'!B:C,2,FALSE)/100</f>
        <v>0.49835000000000002</v>
      </c>
      <c r="D190" s="40">
        <f>INDEX(人口源表!$1:$1048576,MATCH($B190,人口源表!$A:$A,0),MATCH(D$1,人口源表!$1:$1,0))-INDEX(城镇人口!$1:$1048576,MATCH($B190,城镇人口!$B:$B,0),MATCH(D$1,城镇人口!$1:$1,0))</f>
        <v>3688238.014689839</v>
      </c>
      <c r="E190" s="40">
        <f>INDEX(人口源表!$1:$1048576,MATCH($B190,人口源表!$A:$A,0),MATCH(E$1,人口源表!$1:$1,0))-INDEX(城镇人口!$1:$1048576,MATCH($B190,城镇人口!$B:$B,0),MATCH(E$1,城镇人口!$1:$1,0))</f>
        <v>3638662.5030772882</v>
      </c>
      <c r="F190" s="40">
        <f>INDEX(人口源表!$1:$1048576,MATCH($B190,人口源表!$A:$A,0),MATCH(F$1,人口源表!$1:$1,0))-INDEX(城镇人口!$1:$1048576,MATCH($B190,城镇人口!$B:$B,0),MATCH(F$1,城镇人口!$1:$1,0))</f>
        <v>3585657.1220386955</v>
      </c>
      <c r="G190" s="40">
        <f>INDEX(人口源表!$1:$1048576,MATCH($B190,人口源表!$A:$A,0),MATCH(G$1,人口源表!$1:$1,0))-INDEX(城镇人口!$1:$1048576,MATCH($B190,城镇人口!$B:$B,0),MATCH(G$1,城镇人口!$1:$1,0))</f>
        <v>3117762.0697566057</v>
      </c>
      <c r="H190" s="40">
        <f>INDEX(人口源表!$1:$1048576,MATCH($B190,人口源表!$A:$A,0),MATCH(H$1,人口源表!$1:$1,0))-INDEX(城镇人口!$1:$1048576,MATCH($B190,城镇人口!$B:$B,0),MATCH(H$1,城镇人口!$1:$1,0))</f>
        <v>3063927.2637223862</v>
      </c>
      <c r="I190" s="40">
        <f>INDEX(人口源表!$1:$1048576,MATCH($B190,人口源表!$A:$A,0),MATCH(I$1,人口源表!$1:$1,0))-INDEX(城镇人口!$1:$1048576,MATCH($B190,城镇人口!$B:$B,0),MATCH(I$1,城镇人口!$1:$1,0))</f>
        <v>3035255.0666347975</v>
      </c>
      <c r="J190" s="40">
        <f>INDEX(人口源表!$1:$1048576,MATCH($B190,人口源表!$A:$A,0),MATCH(J$1,人口源表!$1:$1,0))-INDEX(城镇人口!$1:$1048576,MATCH($B190,城镇人口!$B:$B,0),MATCH(J$1,城镇人口!$1:$1,0))</f>
        <v>3007500.5602372573</v>
      </c>
      <c r="K190" s="40">
        <f>INDEX(人口源表!$1:$1048576,MATCH($B190,人口源表!$A:$A,0),MATCH(K$1,人口源表!$1:$1,0))-INDEX(城镇人口!$1:$1048576,MATCH($B190,城镇人口!$B:$B,0),MATCH(K$1,城镇人口!$1:$1,0))</f>
        <v>2980301.8436134863</v>
      </c>
      <c r="L190" s="40">
        <f>INDEX(人口源表!$1:$1048576,MATCH($B190,人口源表!$A:$A,0),MATCH(L$1,人口源表!$1:$1,0))-INDEX(城镇人口!$1:$1048576,MATCH($B190,城镇人口!$B:$B,0),MATCH(L$1,城镇人口!$1:$1,0))</f>
        <v>2953326.4184903097</v>
      </c>
      <c r="M190" s="40">
        <f>INDEX(人口源表!$1:$1048576,MATCH($B190,人口源表!$A:$A,0),MATCH(M$1,人口源表!$1:$1,0))-INDEX(城镇人口!$1:$1048576,MATCH($B190,城镇人口!$B:$B,0),MATCH(M$1,城镇人口!$1:$1,0))</f>
        <v>2926272.7715333314</v>
      </c>
      <c r="N190" s="40">
        <f>INDEX(人口源表!$1:$1048576,MATCH($B190,人口源表!$A:$A,0),MATCH(N$1,人口源表!$1:$1,0))-INDEX(城镇人口!$1:$1048576,MATCH($B190,城镇人口!$B:$B,0),MATCH(N$1,城镇人口!$1:$1,0))</f>
        <v>2898869.1622188296</v>
      </c>
      <c r="O190" s="40">
        <f>INDEX(人口源表!$1:$1048576,MATCH($B190,人口源表!$A:$A,0),MATCH(O$1,人口源表!$1:$1,0))-INDEX(城镇人口!$1:$1048576,MATCH($B190,城镇人口!$B:$B,0),MATCH(O$1,城镇人口!$1:$1,0))</f>
        <v>2870872.417967658</v>
      </c>
      <c r="P190" s="40">
        <f>INDEX(人口源表!$1:$1048576,MATCH($B190,人口源表!$A:$A,0),MATCH(P$1,人口源表!$1:$1,0))-INDEX(城镇人口!$1:$1048576,MATCH($B190,城镇人口!$B:$B,0),MATCH(P$1,城镇人口!$1:$1,0))</f>
        <v>2842067.5824448676</v>
      </c>
      <c r="Q190" s="40">
        <f>INDEX(人口源表!$1:$1048576,MATCH($B190,人口源表!$A:$A,0),MATCH(Q$1,人口源表!$1:$1,0))-INDEX(城镇人口!$1:$1048576,MATCH($B190,城镇人口!$B:$B,0),MATCH(Q$1,城镇人口!$1:$1,0))</f>
        <v>2812267.5029138927</v>
      </c>
      <c r="R190" s="40">
        <f>INDEX(人口源表!$1:$1048576,MATCH($B190,人口源表!$A:$A,0),MATCH(R$1,人口源表!$1:$1,0))-INDEX(城镇人口!$1:$1048576,MATCH($B190,城镇人口!$B:$B,0),MATCH(R$1,城镇人口!$1:$1,0))</f>
        <v>2781310.7104431014</v>
      </c>
      <c r="S190" s="40">
        <f>INDEX(人口源表!$1:$1048576,MATCH($B190,人口源表!$A:$A,0),MATCH(S$1,人口源表!$1:$1,0))-INDEX(城镇人口!$1:$1048576,MATCH($B190,城镇人口!$B:$B,0),MATCH(S$1,城镇人口!$1:$1,0))</f>
        <v>2769038.542085933</v>
      </c>
      <c r="T190" s="40">
        <f>INDEX(人口源表!$1:$1048576,MATCH($B190,人口源表!$A:$A,0),MATCH(T$1,人口源表!$1:$1,0))-INDEX(城镇人口!$1:$1048576,MATCH($B190,城镇人口!$B:$B,0),MATCH(T$1,城镇人口!$1:$1,0))</f>
        <v>2755762.4792642388</v>
      </c>
      <c r="U190" s="40">
        <f>INDEX(人口源表!$1:$1048576,MATCH($B190,人口源表!$A:$A,0),MATCH(U$1,人口源表!$1:$1,0))-INDEX(城镇人口!$1:$1048576,MATCH($B190,城镇人口!$B:$B,0),MATCH(U$1,城镇人口!$1:$1,0))</f>
        <v>2741380.0106566907</v>
      </c>
      <c r="V190" s="40">
        <f>INDEX(人口源表!$1:$1048576,MATCH($B190,人口源表!$A:$A,0),MATCH(V$1,人口源表!$1:$1,0))-INDEX(城镇人口!$1:$1048576,MATCH($B190,城镇人口!$B:$B,0),MATCH(V$1,城镇人口!$1:$1,0))</f>
        <v>2725808.6865203953</v>
      </c>
      <c r="W190" s="40">
        <f>INDEX(人口源表!$1:$1048576,MATCH($B190,人口源表!$A:$A,0),MATCH(W$1,人口源表!$1:$1,0))-INDEX(城镇人口!$1:$1048576,MATCH($B190,城镇人口!$B:$B,0),MATCH(W$1,城镇人口!$1:$1,0))</f>
        <v>2708983.9635288892</v>
      </c>
      <c r="X190" s="40">
        <f>INDEX(人口源表!$1:$1048576,MATCH($B190,人口源表!$A:$A,0),MATCH(X$1,人口源表!$1:$1,0))-INDEX(城镇人口!$1:$1048576,MATCH($B190,城镇人口!$B:$B,0),MATCH(X$1,城镇人口!$1:$1,0))</f>
        <v>2690860.652035485</v>
      </c>
      <c r="Y190" s="40">
        <f>INDEX(人口源表!$1:$1048576,MATCH($B190,人口源表!$A:$A,0),MATCH(Y$1,人口源表!$1:$1,0))-INDEX(城镇人口!$1:$1048576,MATCH($B190,城镇人口!$B:$B,0),MATCH(Y$1,城镇人口!$1:$1,0))</f>
        <v>2671409.1922373064</v>
      </c>
      <c r="Z190" s="40">
        <f>INDEX(人口源表!$1:$1048576,MATCH($B190,人口源表!$A:$A,0),MATCH(Z$1,人口源表!$1:$1,0))-INDEX(城镇人口!$1:$1048576,MATCH($B190,城镇人口!$B:$B,0),MATCH(Z$1,城镇人口!$1:$1,0))</f>
        <v>2650618.6483881464</v>
      </c>
      <c r="AA190" s="40">
        <f>INDEX(人口源表!$1:$1048576,MATCH($B190,人口源表!$A:$A,0),MATCH(AA$1,人口源表!$1:$1,0))-INDEX(城镇人口!$1:$1048576,MATCH($B190,城镇人口!$B:$B,0),MATCH(AA$1,城镇人口!$1:$1,0))</f>
        <v>2628493.3852765784</v>
      </c>
      <c r="AB190" s="40">
        <f>INDEX(人口源表!$1:$1048576,MATCH($B190,人口源表!$A:$A,0),MATCH(AB$1,人口源表!$1:$1,0))-INDEX(城镇人口!$1:$1048576,MATCH($B190,城镇人口!$B:$B,0),MATCH(AB$1,城镇人口!$1:$1,0))</f>
        <v>2605053.6740800701</v>
      </c>
      <c r="AC190" s="40">
        <f>INDEX(人口源表!$1:$1048576,MATCH($B190,人口源表!$A:$A,0),MATCH(AC$1,人口源表!$1:$1,0))-INDEX(城镇人口!$1:$1048576,MATCH($B190,城镇人口!$B:$B,0),MATCH(AC$1,城镇人口!$1:$1,0))</f>
        <v>2585533.548168527</v>
      </c>
      <c r="AD190" s="40">
        <f>INDEX(人口源表!$1:$1048576,MATCH($B190,人口源表!$A:$A,0),MATCH(AD$1,人口源表!$1:$1,0))-INDEX(城镇人口!$1:$1048576,MATCH($B190,城镇人口!$B:$B,0),MATCH(AD$1,城镇人口!$1:$1,0))</f>
        <v>2564812.0017745038</v>
      </c>
      <c r="AE190" s="40">
        <f>INDEX(人口源表!$1:$1048576,MATCH($B190,人口源表!$A:$A,0),MATCH(AE$1,人口源表!$1:$1,0))-INDEX(城镇人口!$1:$1048576,MATCH($B190,城镇人口!$B:$B,0),MATCH(AE$1,城镇人口!$1:$1,0))</f>
        <v>2542945.6815251959</v>
      </c>
      <c r="AF190" s="40">
        <f>INDEX(人口源表!$1:$1048576,MATCH($B190,人口源表!$A:$A,0),MATCH(AF$1,人口源表!$1:$1,0))-INDEX(城镇人口!$1:$1048576,MATCH($B190,城镇人口!$B:$B,0),MATCH(AF$1,城镇人口!$1:$1,0))</f>
        <v>2520005.3965585222</v>
      </c>
      <c r="AG190" s="40">
        <f>INDEX(人口源表!$1:$1048576,MATCH($B190,人口源表!$A:$A,0),MATCH(AG$1,人口源表!$1:$1,0))-INDEX(城镇人口!$1:$1048576,MATCH($B190,城镇人口!$B:$B,0),MATCH(AG$1,城镇人口!$1:$1,0))</f>
        <v>2496075.6375354351</v>
      </c>
      <c r="AH190" s="40">
        <f>INDEX(人口源表!$1:$1048576,MATCH($B190,人口源表!$A:$A,0),MATCH(AH$1,人口源表!$1:$1,0))-INDEX(城镇人口!$1:$1048576,MATCH($B190,城镇人口!$B:$B,0),MATCH(AH$1,城镇人口!$1:$1,0))</f>
        <v>2471252.9897414539</v>
      </c>
      <c r="AI190" s="40">
        <f>INDEX(人口源表!$1:$1048576,MATCH($B190,人口源表!$A:$A,0),MATCH(AI$1,人口源表!$1:$1,0))-INDEX(城镇人口!$1:$1048576,MATCH($B190,城镇人口!$B:$B,0),MATCH(AI$1,城镇人口!$1:$1,0))</f>
        <v>2445646.7703622282</v>
      </c>
      <c r="AJ190" s="40">
        <f>INDEX(人口源表!$1:$1048576,MATCH($B190,人口源表!$A:$A,0),MATCH(AJ$1,人口源表!$1:$1,0))-INDEX(城镇人口!$1:$1048576,MATCH($B190,城镇人口!$B:$B,0),MATCH(AJ$1,城镇人口!$1:$1,0))</f>
        <v>2419377.8072798857</v>
      </c>
      <c r="AK190" s="40">
        <f>INDEX(人口源表!$1:$1048576,MATCH($B190,人口源表!$A:$A,0),MATCH(AK$1,人口源表!$1:$1,0))-INDEX(城镇人口!$1:$1048576,MATCH($B190,城镇人口!$B:$B,0),MATCH(AK$1,城镇人口!$1:$1,0))</f>
        <v>2392578.3201046344</v>
      </c>
      <c r="AL190" s="40">
        <f>INDEX(人口源表!$1:$1048576,MATCH($B190,人口源表!$A:$A,0),MATCH(AL$1,人口源表!$1:$1,0))-INDEX(城镇人口!$1:$1048576,MATCH($B190,城镇人口!$B:$B,0),MATCH(AL$1,城镇人口!$1:$1,0))</f>
        <v>2365390.7097002948</v>
      </c>
      <c r="AM190" s="40">
        <f>INDEX(人口源表!$1:$1048576,MATCH($B190,人口源表!$A:$A,0),MATCH(AM$1,人口源表!$1:$1,0))-INDEX(城镇人口!$1:$1048576,MATCH($B190,城镇人口!$B:$B,0),MATCH(AM$1,城镇人口!$1:$1,0))</f>
        <v>2337969.2097182488</v>
      </c>
      <c r="AN190" s="40">
        <f>INDEX(人口源表!$1:$1048576,MATCH($B190,人口源表!$A:$A,0),MATCH(AN$1,人口源表!$1:$1,0))-INDEX(城镇人口!$1:$1048576,MATCH($B190,城镇人口!$B:$B,0),MATCH(AN$1,城镇人口!$1:$1,0))</f>
        <v>2310475.8073014198</v>
      </c>
      <c r="AO190" s="40">
        <f>INDEX(人口源表!$1:$1048576,MATCH($B190,人口源表!$A:$A,0),MATCH(AO$1,人口源表!$1:$1,0))-INDEX(城镇人口!$1:$1048576,MATCH($B190,城镇人口!$B:$B,0),MATCH(AO$1,城镇人口!$1:$1,0))</f>
        <v>2283083.6526858434</v>
      </c>
      <c r="AP190" s="40">
        <f>INDEX(人口源表!$1:$1048576,MATCH($B190,人口源表!$A:$A,0),MATCH(AP$1,人口源表!$1:$1,0))-INDEX(城镇人口!$1:$1048576,MATCH($B190,城镇人口!$B:$B,0),MATCH(AP$1,城镇人口!$1:$1,0))</f>
        <v>2255973.3525991524</v>
      </c>
      <c r="AQ190" s="40">
        <f>INDEX(人口源表!$1:$1048576,MATCH($B190,人口源表!$A:$A,0),MATCH(AQ$1,人口源表!$1:$1,0))-INDEX(城镇人口!$1:$1048576,MATCH($B190,城镇人口!$B:$B,0),MATCH(AQ$1,城镇人口!$1:$1,0))</f>
        <v>2229334.2203892777</v>
      </c>
      <c r="AR190" s="40">
        <f>INDEX(人口源表!$1:$1048576,MATCH($B190,人口源表!$A:$A,0),MATCH(AR$1,人口源表!$1:$1,0))-INDEX(城镇人口!$1:$1048576,MATCH($B190,城镇人口!$B:$B,0),MATCH(AR$1,城镇人口!$1:$1,0))</f>
        <v>2203363.3915603599</v>
      </c>
      <c r="AS190" s="40">
        <f>INDEX(人口源表!$1:$1048576,MATCH($B190,人口源表!$A:$A,0),MATCH(AS$1,人口源表!$1:$1,0))-INDEX(城镇人口!$1:$1048576,MATCH($B190,城镇人口!$B:$B,0),MATCH(AS$1,城镇人口!$1:$1,0))</f>
        <v>2178265.2883048281</v>
      </c>
      <c r="AT190" s="40">
        <f>INDEX(人口源表!$1:$1048576,MATCH($B190,人口源表!$A:$A,0),MATCH(AT$1,人口源表!$1:$1,0))-INDEX(城镇人口!$1:$1048576,MATCH($B190,城镇人口!$B:$B,0),MATCH(AT$1,城镇人口!$1:$1,0))</f>
        <v>2154250.4030075781</v>
      </c>
      <c r="AU190" s="40">
        <f>INDEX(人口源表!$1:$1048576,MATCH($B190,人口源表!$A:$A,0),MATCH(AU$1,人口源表!$1:$1,0))-INDEX(城镇人口!$1:$1048576,MATCH($B190,城镇人口!$B:$B,0),MATCH(AU$1,城镇人口!$1:$1,0))</f>
        <v>2131536.1163290599</v>
      </c>
      <c r="AV190" s="40">
        <f>INDEX(人口源表!$1:$1048576,MATCH($B190,人口源表!$A:$A,0),MATCH(AV$1,人口源表!$1:$1,0))-INDEX(城镇人口!$1:$1048576,MATCH($B190,城镇人口!$B:$B,0),MATCH(AV$1,城镇人口!$1:$1,0))</f>
        <v>2110344.7888063518</v>
      </c>
    </row>
    <row r="191" spans="1:48" x14ac:dyDescent="0.15">
      <c r="A191" s="4" t="s">
        <v>872</v>
      </c>
      <c r="B191" s="4" t="s">
        <v>388</v>
      </c>
      <c r="C191" s="34">
        <f>VLOOKUP(B191,'[1]2016省城人口总结（根）'!B:C,2,FALSE)/100</f>
        <v>0.55110000000000003</v>
      </c>
      <c r="D191" s="40">
        <f>INDEX(人口源表!$1:$1048576,MATCH($B191,人口源表!$A:$A,0),MATCH(D$1,人口源表!$1:$1,0))-INDEX(城镇人口!$1:$1048576,MATCH($B191,城镇人口!$B:$B,0),MATCH(D$1,城镇人口!$1:$1,0))</f>
        <v>2556412.1634725239</v>
      </c>
      <c r="E191" s="40">
        <f>INDEX(人口源表!$1:$1048576,MATCH($B191,人口源表!$A:$A,0),MATCH(E$1,人口源表!$1:$1,0))-INDEX(城镇人口!$1:$1048576,MATCH($B191,城镇人口!$B:$B,0),MATCH(E$1,城镇人口!$1:$1,0))</f>
        <v>2514912.0240929443</v>
      </c>
      <c r="F191" s="40">
        <f>INDEX(人口源表!$1:$1048576,MATCH($B191,人口源表!$A:$A,0),MATCH(F$1,人口源表!$1:$1,0))-INDEX(城镇人口!$1:$1048576,MATCH($B191,城镇人口!$B:$B,0),MATCH(F$1,城镇人口!$1:$1,0))</f>
        <v>2470774.8091627024</v>
      </c>
      <c r="G191" s="40">
        <f>INDEX(人口源表!$1:$1048576,MATCH($B191,人口源表!$A:$A,0),MATCH(G$1,人口源表!$1:$1,0))-INDEX(城镇人口!$1:$1048576,MATCH($B191,城镇人口!$B:$B,0),MATCH(G$1,城镇人口!$1:$1,0))</f>
        <v>2111063.9333352055</v>
      </c>
      <c r="H191" s="40">
        <f>INDEX(人口源表!$1:$1048576,MATCH($B191,人口源表!$A:$A,0),MATCH(H$1,人口源表!$1:$1,0))-INDEX(城镇人口!$1:$1048576,MATCH($B191,城镇人口!$B:$B,0),MATCH(H$1,城镇人口!$1:$1,0))</f>
        <v>2073273.8092677589</v>
      </c>
      <c r="I191" s="40">
        <f>INDEX(人口源表!$1:$1048576,MATCH($B191,人口源表!$A:$A,0),MATCH(I$1,人口源表!$1:$1,0))-INDEX(城镇人口!$1:$1048576,MATCH($B191,城镇人口!$B:$B,0),MATCH(I$1,城镇人口!$1:$1,0))</f>
        <v>2054022.0033630054</v>
      </c>
      <c r="J191" s="40">
        <f>INDEX(人口源表!$1:$1048576,MATCH($B191,人口源表!$A:$A,0),MATCH(J$1,人口源表!$1:$1,0))-INDEX(城镇人口!$1:$1048576,MATCH($B191,城镇人口!$B:$B,0),MATCH(J$1,城镇人口!$1:$1,0))</f>
        <v>2033121.2879898376</v>
      </c>
      <c r="K191" s="40">
        <f>INDEX(人口源表!$1:$1048576,MATCH($B191,人口源表!$A:$A,0),MATCH(K$1,人口源表!$1:$1,0))-INDEX(城镇人口!$1:$1048576,MATCH($B191,城镇人口!$B:$B,0),MATCH(K$1,城镇人口!$1:$1,0))</f>
        <v>2010604.0960300537</v>
      </c>
      <c r="L191" s="40">
        <f>INDEX(人口源表!$1:$1048576,MATCH($B191,人口源表!$A:$A,0),MATCH(L$1,人口源表!$1:$1,0))-INDEX(城镇人口!$1:$1048576,MATCH($B191,城镇人口!$B:$B,0),MATCH(L$1,城镇人口!$1:$1,0))</f>
        <v>1986506.853923725</v>
      </c>
      <c r="M191" s="40">
        <f>INDEX(人口源表!$1:$1048576,MATCH($B191,人口源表!$A:$A,0),MATCH(M$1,人口源表!$1:$1,0))-INDEX(城镇人口!$1:$1048576,MATCH($B191,城镇人口!$B:$B,0),MATCH(M$1,城镇人口!$1:$1,0))</f>
        <v>1960869.7925114078</v>
      </c>
      <c r="N191" s="40">
        <f>INDEX(人口源表!$1:$1048576,MATCH($B191,人口源表!$A:$A,0),MATCH(N$1,人口源表!$1:$1,0))-INDEX(城镇人口!$1:$1048576,MATCH($B191,城镇人口!$B:$B,0),MATCH(N$1,城镇人口!$1:$1,0))</f>
        <v>1933736.7518765442</v>
      </c>
      <c r="O191" s="40">
        <f>INDEX(人口源表!$1:$1048576,MATCH($B191,人口源表!$A:$A,0),MATCH(O$1,人口源表!$1:$1,0))-INDEX(城镇人口!$1:$1048576,MATCH($B191,城镇人口!$B:$B,0),MATCH(O$1,城镇人口!$1:$1,0))</f>
        <v>1905154.9800447542</v>
      </c>
      <c r="P191" s="40">
        <f>INDEX(人口源表!$1:$1048576,MATCH($B191,人口源表!$A:$A,0),MATCH(P$1,人口源表!$1:$1,0))-INDEX(城镇人口!$1:$1048576,MATCH($B191,城镇人口!$B:$B,0),MATCH(P$1,城镇人口!$1:$1,0))</f>
        <v>1875174.9253937588</v>
      </c>
      <c r="Q191" s="40">
        <f>INDEX(人口源表!$1:$1048576,MATCH($B191,人口源表!$A:$A,0),MATCH(Q$1,人口源表!$1:$1,0))-INDEX(城镇人口!$1:$1048576,MATCH($B191,城镇人口!$B:$B,0),MATCH(Q$1,城镇人口!$1:$1,0))</f>
        <v>1843849.6674280721</v>
      </c>
      <c r="R191" s="40">
        <f>INDEX(人口源表!$1:$1048576,MATCH($B191,人口源表!$A:$A,0),MATCH(R$1,人口源表!$1:$1,0))-INDEX(城镇人口!$1:$1048576,MATCH($B191,城镇人口!$B:$B,0),MATCH(R$1,城镇人口!$1:$1,0))</f>
        <v>1811236.1233946336</v>
      </c>
      <c r="S191" s="40">
        <f>INDEX(人口源表!$1:$1048576,MATCH($B191,人口源表!$A:$A,0),MATCH(S$1,人口源表!$1:$1,0))-INDEX(城镇人口!$1:$1048576,MATCH($B191,城镇人口!$B:$B,0),MATCH(S$1,城镇人口!$1:$1,0))</f>
        <v>1794303.588972731</v>
      </c>
      <c r="T191" s="40">
        <f>INDEX(人口源表!$1:$1048576,MATCH($B191,人口源表!$A:$A,0),MATCH(T$1,人口源表!$1:$1,0))-INDEX(城镇人口!$1:$1048576,MATCH($B191,城镇人口!$B:$B,0),MATCH(T$1,城镇人口!$1:$1,0))</f>
        <v>1776438.8755843942</v>
      </c>
      <c r="U191" s="40">
        <f>INDEX(人口源表!$1:$1048576,MATCH($B191,人口源表!$A:$A,0),MATCH(U$1,人口源表!$1:$1,0))-INDEX(城镇人口!$1:$1048576,MATCH($B191,城镇人口!$B:$B,0),MATCH(U$1,城镇人口!$1:$1,0))</f>
        <v>1757683.9764668471</v>
      </c>
      <c r="V191" s="40">
        <f>INDEX(人口源表!$1:$1048576,MATCH($B191,人口源表!$A:$A,0),MATCH(V$1,人口源表!$1:$1,0))-INDEX(城镇人口!$1:$1048576,MATCH($B191,城镇人口!$B:$B,0),MATCH(V$1,城镇人口!$1:$1,0))</f>
        <v>1738082.1046553529</v>
      </c>
      <c r="W191" s="40">
        <f>INDEX(人口源表!$1:$1048576,MATCH($B191,人口源表!$A:$A,0),MATCH(W$1,人口源表!$1:$1,0))-INDEX(城镇人口!$1:$1048576,MATCH($B191,城镇人口!$B:$B,0),MATCH(W$1,城镇人口!$1:$1,0))</f>
        <v>1717678.6001156461</v>
      </c>
      <c r="X191" s="40">
        <f>INDEX(人口源表!$1:$1048576,MATCH($B191,人口源表!$A:$A,0),MATCH(X$1,人口源表!$1:$1,0))-INDEX(城镇人口!$1:$1048576,MATCH($B191,城镇人口!$B:$B,0),MATCH(X$1,城镇人口!$1:$1,0))</f>
        <v>1696520.130639114</v>
      </c>
      <c r="Y191" s="40">
        <f>INDEX(人口源表!$1:$1048576,MATCH($B191,人口源表!$A:$A,0),MATCH(Y$1,人口源表!$1:$1,0))-INDEX(城镇人口!$1:$1048576,MATCH($B191,城镇人口!$B:$B,0),MATCH(Y$1,城镇人口!$1:$1,0))</f>
        <v>1674655.5589662967</v>
      </c>
      <c r="Z191" s="40">
        <f>INDEX(人口源表!$1:$1048576,MATCH($B191,人口源表!$A:$A,0),MATCH(Z$1,人口源表!$1:$1,0))-INDEX(城镇人口!$1:$1048576,MATCH($B191,城镇人口!$B:$B,0),MATCH(Z$1,城镇人口!$1:$1,0))</f>
        <v>1652134.1697046082</v>
      </c>
      <c r="AA191" s="40">
        <f>INDEX(人口源表!$1:$1048576,MATCH($B191,人口源表!$A:$A,0),MATCH(AA$1,人口源表!$1:$1,0))-INDEX(城镇人口!$1:$1048576,MATCH($B191,城镇人口!$B:$B,0),MATCH(AA$1,城镇人口!$1:$1,0))</f>
        <v>1629007.821720378</v>
      </c>
      <c r="AB191" s="40">
        <f>INDEX(人口源表!$1:$1048576,MATCH($B191,人口源表!$A:$A,0),MATCH(AB$1,人口源表!$1:$1,0))-INDEX(城镇人口!$1:$1048576,MATCH($B191,城镇人口!$B:$B,0),MATCH(AB$1,城镇人口!$1:$1,0))</f>
        <v>1605328.2246958627</v>
      </c>
      <c r="AC191" s="40">
        <f>INDEX(人口源表!$1:$1048576,MATCH($B191,人口源表!$A:$A,0),MATCH(AC$1,人口源表!$1:$1,0))-INDEX(城镇人口!$1:$1048576,MATCH($B191,城镇人口!$B:$B,0),MATCH(AC$1,城镇人口!$1:$1,0))</f>
        <v>1585414.8156960793</v>
      </c>
      <c r="AD191" s="40">
        <f>INDEX(人口源表!$1:$1048576,MATCH($B191,人口源表!$A:$A,0),MATCH(AD$1,人口源表!$1:$1,0))-INDEX(城镇人口!$1:$1048576,MATCH($B191,城镇人口!$B:$B,0),MATCH(AD$1,城镇人口!$1:$1,0))</f>
        <v>1565053.4420393175</v>
      </c>
      <c r="AE191" s="40">
        <f>INDEX(人口源表!$1:$1048576,MATCH($B191,人口源表!$A:$A,0),MATCH(AE$1,人口源表!$1:$1,0))-INDEX(城镇人口!$1:$1048576,MATCH($B191,城镇人口!$B:$B,0),MATCH(AE$1,城镇人口!$1:$1,0))</f>
        <v>1544295.2364010215</v>
      </c>
      <c r="AF191" s="40">
        <f>INDEX(人口源表!$1:$1048576,MATCH($B191,人口源表!$A:$A,0),MATCH(AF$1,人口源表!$1:$1,0))-INDEX(城镇人口!$1:$1048576,MATCH($B191,城镇人口!$B:$B,0),MATCH(AF$1,城镇人口!$1:$1,0))</f>
        <v>1523191.671845824</v>
      </c>
      <c r="AG191" s="40">
        <f>INDEX(人口源表!$1:$1048576,MATCH($B191,人口源表!$A:$A,0),MATCH(AG$1,人口源表!$1:$1,0))-INDEX(城镇人口!$1:$1048576,MATCH($B191,城镇人口!$B:$B,0),MATCH(AG$1,城镇人口!$1:$1,0))</f>
        <v>1501795.0897247707</v>
      </c>
      <c r="AH191" s="40">
        <f>INDEX(人口源表!$1:$1048576,MATCH($B191,人口源表!$A:$A,0),MATCH(AH$1,人口源表!$1:$1,0))-INDEX(城镇人口!$1:$1048576,MATCH($B191,城镇人口!$B:$B,0),MATCH(AH$1,城镇人口!$1:$1,0))</f>
        <v>1480158.8953731745</v>
      </c>
      <c r="AI191" s="40">
        <f>INDEX(人口源表!$1:$1048576,MATCH($B191,人口源表!$A:$A,0),MATCH(AI$1,人口源表!$1:$1,0))-INDEX(城镇人口!$1:$1048576,MATCH($B191,城镇人口!$B:$B,0),MATCH(AI$1,城镇人口!$1:$1,0))</f>
        <v>1458337.1424930664</v>
      </c>
      <c r="AJ191" s="40">
        <f>INDEX(人口源表!$1:$1048576,MATCH($B191,人口源表!$A:$A,0),MATCH(AJ$1,人口源表!$1:$1,0))-INDEX(城镇人口!$1:$1048576,MATCH($B191,城镇人口!$B:$B,0),MATCH(AJ$1,城镇人口!$1:$1,0))</f>
        <v>1436383.8376205461</v>
      </c>
      <c r="AK191" s="40">
        <f>INDEX(人口源表!$1:$1048576,MATCH($B191,人口源表!$A:$A,0),MATCH(AK$1,人口源表!$1:$1,0))-INDEX(城镇人口!$1:$1048576,MATCH($B191,城镇人口!$B:$B,0),MATCH(AK$1,城镇人口!$1:$1,0))</f>
        <v>1414354.318390531</v>
      </c>
      <c r="AL191" s="40">
        <f>INDEX(人口源表!$1:$1048576,MATCH($B191,人口源表!$A:$A,0),MATCH(AL$1,人口源表!$1:$1,0))-INDEX(城镇人口!$1:$1048576,MATCH($B191,城镇人口!$B:$B,0),MATCH(AL$1,城镇人口!$1:$1,0))</f>
        <v>1392303.3697311133</v>
      </c>
      <c r="AM191" s="40">
        <f>INDEX(人口源表!$1:$1048576,MATCH($B191,人口源表!$A:$A,0),MATCH(AM$1,人口源表!$1:$1,0))-INDEX(城镇人口!$1:$1048576,MATCH($B191,城镇人口!$B:$B,0),MATCH(AM$1,城镇人口!$1:$1,0))</f>
        <v>1370286.8730553822</v>
      </c>
      <c r="AN191" s="40">
        <f>INDEX(人口源表!$1:$1048576,MATCH($B191,人口源表!$A:$A,0),MATCH(AN$1,人口源表!$1:$1,0))-INDEX(城镇人口!$1:$1048576,MATCH($B191,城镇人口!$B:$B,0),MATCH(AN$1,城镇人口!$1:$1,0))</f>
        <v>1348359.9520174838</v>
      </c>
      <c r="AO191" s="40">
        <f>INDEX(人口源表!$1:$1048576,MATCH($B191,人口源表!$A:$A,0),MATCH(AO$1,人口源表!$1:$1,0))-INDEX(城镇人口!$1:$1048576,MATCH($B191,城镇人口!$B:$B,0),MATCH(AO$1,城镇人口!$1:$1,0))</f>
        <v>1326578.3061675923</v>
      </c>
      <c r="AP191" s="40">
        <f>INDEX(人口源表!$1:$1048576,MATCH($B191,人口源表!$A:$A,0),MATCH(AP$1,人口源表!$1:$1,0))-INDEX(城镇人口!$1:$1048576,MATCH($B191,城镇人口!$B:$B,0),MATCH(AP$1,城镇人口!$1:$1,0))</f>
        <v>1304997.5136686685</v>
      </c>
      <c r="AQ191" s="40">
        <f>INDEX(人口源表!$1:$1048576,MATCH($B191,人口源表!$A:$A,0),MATCH(AQ$1,人口源表!$1:$1,0))-INDEX(城镇人口!$1:$1048576,MATCH($B191,城镇人口!$B:$B,0),MATCH(AQ$1,城镇人口!$1:$1,0))</f>
        <v>1283672.0894493312</v>
      </c>
      <c r="AR191" s="40">
        <f>INDEX(人口源表!$1:$1048576,MATCH($B191,人口源表!$A:$A,0),MATCH(AR$1,人口源表!$1:$1,0))-INDEX(城镇人口!$1:$1048576,MATCH($B191,城镇人口!$B:$B,0),MATCH(AR$1,城镇人口!$1:$1,0))</f>
        <v>1262657.5938505232</v>
      </c>
      <c r="AS191" s="40">
        <f>INDEX(人口源表!$1:$1048576,MATCH($B191,人口源表!$A:$A,0),MATCH(AS$1,人口源表!$1:$1,0))-INDEX(城镇人口!$1:$1048576,MATCH($B191,城镇人口!$B:$B,0),MATCH(AS$1,城镇人口!$1:$1,0))</f>
        <v>1242008.0152003383</v>
      </c>
      <c r="AT191" s="40">
        <f>INDEX(人口源表!$1:$1048576,MATCH($B191,人口源表!$A:$A,0),MATCH(AT$1,人口源表!$1:$1,0))-INDEX(城镇人口!$1:$1048576,MATCH($B191,城镇人口!$B:$B,0),MATCH(AT$1,城镇人口!$1:$1,0))</f>
        <v>1221777.0434974623</v>
      </c>
      <c r="AU191" s="40">
        <f>INDEX(人口源表!$1:$1048576,MATCH($B191,人口源表!$A:$A,0),MATCH(AU$1,人口源表!$1:$1,0))-INDEX(城镇人口!$1:$1048576,MATCH($B191,城镇人口!$B:$B,0),MATCH(AU$1,城镇人口!$1:$1,0))</f>
        <v>1202017.9370750529</v>
      </c>
      <c r="AV191" s="40">
        <f>INDEX(人口源表!$1:$1048576,MATCH($B191,人口源表!$A:$A,0),MATCH(AV$1,人口源表!$1:$1,0))-INDEX(城镇人口!$1:$1048576,MATCH($B191,城镇人口!$B:$B,0),MATCH(AV$1,城镇人口!$1:$1,0))</f>
        <v>1182782.8639755012</v>
      </c>
    </row>
    <row r="192" spans="1:48" x14ac:dyDescent="0.15">
      <c r="A192" s="4" t="s">
        <v>872</v>
      </c>
      <c r="B192" s="4" t="s">
        <v>390</v>
      </c>
      <c r="C192" s="34">
        <f>VLOOKUP(B192,'[1]2016省城人口总结（根）'!B:C,2,FALSE)/100</f>
        <v>0.49835000000000002</v>
      </c>
      <c r="D192" s="40">
        <f>INDEX(人口源表!$1:$1048576,MATCH($B192,人口源表!$A:$A,0),MATCH(D$1,人口源表!$1:$1,0))-INDEX(城镇人口!$1:$1048576,MATCH($B192,城镇人口!$B:$B,0),MATCH(D$1,城镇人口!$1:$1,0))</f>
        <v>2941101.0117527489</v>
      </c>
      <c r="E192" s="40">
        <f>INDEX(人口源表!$1:$1048576,MATCH($B192,人口源表!$A:$A,0),MATCH(E$1,人口源表!$1:$1,0))-INDEX(城镇人口!$1:$1048576,MATCH($B192,城镇人口!$B:$B,0),MATCH(E$1,城镇人口!$1:$1,0))</f>
        <v>2899352.7882847907</v>
      </c>
      <c r="F192" s="40">
        <f>INDEX(人口源表!$1:$1048576,MATCH($B192,人口源表!$A:$A,0),MATCH(F$1,人口源表!$1:$1,0))-INDEX(城镇人口!$1:$1048576,MATCH($B192,城镇人口!$B:$B,0),MATCH(F$1,城镇人口!$1:$1,0))</f>
        <v>2855060.2063016258</v>
      </c>
      <c r="G192" s="40">
        <f>INDEX(人口源表!$1:$1048576,MATCH($B192,人口源表!$A:$A,0),MATCH(G$1,人口源表!$1:$1,0))-INDEX(城镇人口!$1:$1048576,MATCH($B192,城镇人口!$B:$B,0),MATCH(G$1,城镇人口!$1:$1,0))</f>
        <v>2502518.3135697693</v>
      </c>
      <c r="H192" s="40">
        <f>INDEX(人口源表!$1:$1048576,MATCH($B192,人口源表!$A:$A,0),MATCH(H$1,人口源表!$1:$1,0))-INDEX(城镇人口!$1:$1048576,MATCH($B192,城镇人口!$B:$B,0),MATCH(H$1,城镇人口!$1:$1,0))</f>
        <v>2464332.4615103663</v>
      </c>
      <c r="I192" s="40">
        <f>INDEX(人口源表!$1:$1048576,MATCH($B192,人口源表!$A:$A,0),MATCH(I$1,人口源表!$1:$1,0))-INDEX(城镇人口!$1:$1048576,MATCH($B192,城镇人口!$B:$B,0),MATCH(I$1,城镇人口!$1:$1,0))</f>
        <v>2443016.907190063</v>
      </c>
      <c r="J192" s="40">
        <f>INDEX(人口源表!$1:$1048576,MATCH($B192,人口源表!$A:$A,0),MATCH(J$1,人口源表!$1:$1,0))-INDEX(城镇人口!$1:$1048576,MATCH($B192,城镇人口!$B:$B,0),MATCH(J$1,城镇人口!$1:$1,0))</f>
        <v>2419535.0543896612</v>
      </c>
      <c r="K192" s="40">
        <f>INDEX(人口源表!$1:$1048576,MATCH($B192,人口源表!$A:$A,0),MATCH(K$1,人口源表!$1:$1,0))-INDEX(城镇人口!$1:$1048576,MATCH($B192,城镇人口!$B:$B,0),MATCH(K$1,城镇人口!$1:$1,0))</f>
        <v>2393994.3516979124</v>
      </c>
      <c r="L192" s="40">
        <f>INDEX(人口源表!$1:$1048576,MATCH($B192,人口源表!$A:$A,0),MATCH(L$1,人口源表!$1:$1,0))-INDEX(城镇人口!$1:$1048576,MATCH($B192,城镇人口!$B:$B,0),MATCH(L$1,城镇人口!$1:$1,0))</f>
        <v>2366501.3845609706</v>
      </c>
      <c r="M192" s="40">
        <f>INDEX(人口源表!$1:$1048576,MATCH($B192,人口源表!$A:$A,0),MATCH(M$1,人口源表!$1:$1,0))-INDEX(城镇人口!$1:$1048576,MATCH($B192,城镇人口!$B:$B,0),MATCH(M$1,城镇人口!$1:$1,0))</f>
        <v>2337161.805367555</v>
      </c>
      <c r="N192" s="40">
        <f>INDEX(人口源表!$1:$1048576,MATCH($B192,人口源表!$A:$A,0),MATCH(N$1,人口源表!$1:$1,0))-INDEX(城镇人口!$1:$1048576,MATCH($B192,城镇人口!$B:$B,0),MATCH(N$1,城镇人口!$1:$1,0))</f>
        <v>2306081.129889959</v>
      </c>
      <c r="O192" s="40">
        <f>INDEX(人口源表!$1:$1048576,MATCH($B192,人口源表!$A:$A,0),MATCH(O$1,人口源表!$1:$1,0))-INDEX(城镇人口!$1:$1048576,MATCH($B192,城镇人口!$B:$B,0),MATCH(O$1,城镇人口!$1:$1,0))</f>
        <v>2273364.6071936134</v>
      </c>
      <c r="P192" s="40">
        <f>INDEX(人口源表!$1:$1048576,MATCH($B192,人口源表!$A:$A,0),MATCH(P$1,人口源表!$1:$1,0))-INDEX(城镇人口!$1:$1048576,MATCH($B192,城镇人口!$B:$B,0),MATCH(P$1,城镇人口!$1:$1,0))</f>
        <v>2239115.3952461821</v>
      </c>
      <c r="Q192" s="40">
        <f>INDEX(人口源表!$1:$1048576,MATCH($B192,人口源表!$A:$A,0),MATCH(Q$1,人口源表!$1:$1,0))-INDEX(城镇人口!$1:$1048576,MATCH($B192,城镇人口!$B:$B,0),MATCH(Q$1,城镇人口!$1:$1,0))</f>
        <v>2203437.4575322545</v>
      </c>
      <c r="R192" s="40">
        <f>INDEX(人口源表!$1:$1048576,MATCH($B192,人口源表!$A:$A,0),MATCH(R$1,人口源表!$1:$1,0))-INDEX(城镇人口!$1:$1048576,MATCH($B192,城镇人口!$B:$B,0),MATCH(R$1,城镇人口!$1:$1,0))</f>
        <v>2166432.8704300998</v>
      </c>
      <c r="S192" s="40">
        <f>INDEX(人口源表!$1:$1048576,MATCH($B192,人口源表!$A:$A,0),MATCH(S$1,人口源表!$1:$1,0))-INDEX(城镇人口!$1:$1048576,MATCH($B192,城镇人口!$B:$B,0),MATCH(S$1,城镇人口!$1:$1,0))</f>
        <v>2143667.9093769491</v>
      </c>
      <c r="T192" s="40">
        <f>INDEX(人口源表!$1:$1048576,MATCH($B192,人口源表!$A:$A,0),MATCH(T$1,人口源表!$1:$1,0))-INDEX(城镇人口!$1:$1048576,MATCH($B192,城镇人口!$B:$B,0),MATCH(T$1,城镇人口!$1:$1,0))</f>
        <v>2119888.3231003517</v>
      </c>
      <c r="U192" s="40">
        <f>INDEX(人口源表!$1:$1048576,MATCH($B192,人口源表!$A:$A,0),MATCH(U$1,人口源表!$1:$1,0))-INDEX(城镇人口!$1:$1048576,MATCH($B192,城镇人口!$B:$B,0),MATCH(U$1,城镇人口!$1:$1,0))</f>
        <v>2095170.9534714534</v>
      </c>
      <c r="V192" s="40">
        <f>INDEX(人口源表!$1:$1048576,MATCH($B192,人口源表!$A:$A,0),MATCH(V$1,人口源表!$1:$1,0))-INDEX(城镇人口!$1:$1048576,MATCH($B192,城镇人口!$B:$B,0),MATCH(V$1,城镇人口!$1:$1,0))</f>
        <v>2069591.6842458909</v>
      </c>
      <c r="W192" s="40">
        <f>INDEX(人口源表!$1:$1048576,MATCH($B192,人口源表!$A:$A,0),MATCH(W$1,人口源表!$1:$1,0))-INDEX(城镇人口!$1:$1048576,MATCH($B192,城镇人口!$B:$B,0),MATCH(W$1,城镇人口!$1:$1,0))</f>
        <v>2043225.8043172117</v>
      </c>
      <c r="X192" s="40">
        <f>INDEX(人口源表!$1:$1048576,MATCH($B192,人口源表!$A:$A,0),MATCH(X$1,人口源表!$1:$1,0))-INDEX(城镇人口!$1:$1048576,MATCH($B192,城镇人口!$B:$B,0),MATCH(X$1,城镇人口!$1:$1,0))</f>
        <v>2016148.7456423156</v>
      </c>
      <c r="Y192" s="40">
        <f>INDEX(人口源表!$1:$1048576,MATCH($B192,人口源表!$A:$A,0),MATCH(Y$1,人口源表!$1:$1,0))-INDEX(城镇人口!$1:$1048576,MATCH($B192,城镇人口!$B:$B,0),MATCH(Y$1,城镇人口!$1:$1,0))</f>
        <v>1988434.443151474</v>
      </c>
      <c r="Z192" s="40">
        <f>INDEX(人口源表!$1:$1048576,MATCH($B192,人口源表!$A:$A,0),MATCH(Z$1,人口源表!$1:$1,0))-INDEX(城镇人口!$1:$1048576,MATCH($B192,城镇人口!$B:$B,0),MATCH(Z$1,城镇人口!$1:$1,0))</f>
        <v>1960156.0894084191</v>
      </c>
      <c r="AA192" s="40">
        <f>INDEX(人口源表!$1:$1048576,MATCH($B192,人口源表!$A:$A,0),MATCH(AA$1,人口源表!$1:$1,0))-INDEX(城镇人口!$1:$1048576,MATCH($B192,城镇人口!$B:$B,0),MATCH(AA$1,城镇人口!$1:$1,0))</f>
        <v>1931386.8522972851</v>
      </c>
      <c r="AB192" s="40">
        <f>INDEX(人口源表!$1:$1048576,MATCH($B192,人口源表!$A:$A,0),MATCH(AB$1,人口源表!$1:$1,0))-INDEX(城镇人口!$1:$1048576,MATCH($B192,城镇人口!$B:$B,0),MATCH(AB$1,城镇人口!$1:$1,0))</f>
        <v>1902198.6502523366</v>
      </c>
      <c r="AC192" s="40">
        <f>INDEX(人口源表!$1:$1048576,MATCH($B192,人口源表!$A:$A,0),MATCH(AC$1,人口源表!$1:$1,0))-INDEX(城镇人口!$1:$1048576,MATCH($B192,城镇人口!$B:$B,0),MATCH(AC$1,城镇人口!$1:$1,0))</f>
        <v>1876434.8565060301</v>
      </c>
      <c r="AD192" s="40">
        <f>INDEX(人口源表!$1:$1048576,MATCH($B192,人口源表!$A:$A,0),MATCH(AD$1,人口源表!$1:$1,0))-INDEX(城镇人口!$1:$1048576,MATCH($B192,城镇人口!$B:$B,0),MATCH(AD$1,城镇人口!$1:$1,0))</f>
        <v>1850367.1207576711</v>
      </c>
      <c r="AE192" s="40">
        <f>INDEX(人口源表!$1:$1048576,MATCH($B192,人口源表!$A:$A,0),MATCH(AE$1,人口源表!$1:$1,0))-INDEX(城镇人口!$1:$1048576,MATCH($B192,城镇人口!$B:$B,0),MATCH(AE$1,城镇人口!$1:$1,0))</f>
        <v>1824062.3734848853</v>
      </c>
      <c r="AF192" s="40">
        <f>INDEX(人口源表!$1:$1048576,MATCH($B192,人口源表!$A:$A,0),MATCH(AF$1,人口源表!$1:$1,0))-INDEX(城镇人口!$1:$1048576,MATCH($B192,城镇人口!$B:$B,0),MATCH(AF$1,城镇人口!$1:$1,0))</f>
        <v>1797585.4043492372</v>
      </c>
      <c r="AG192" s="40">
        <f>INDEX(人口源表!$1:$1048576,MATCH($B192,人口源表!$A:$A,0),MATCH(AG$1,人口源表!$1:$1,0))-INDEX(城镇人口!$1:$1048576,MATCH($B192,城镇人口!$B:$B,0),MATCH(AG$1,城镇人口!$1:$1,0))</f>
        <v>1771001.8261825358</v>
      </c>
      <c r="AH192" s="40">
        <f>INDEX(人口源表!$1:$1048576,MATCH($B192,人口源表!$A:$A,0),MATCH(AH$1,人口源表!$1:$1,0))-INDEX(城镇人口!$1:$1048576,MATCH($B192,城镇人口!$B:$B,0),MATCH(AH$1,城镇人口!$1:$1,0))</f>
        <v>1744375.422508236</v>
      </c>
      <c r="AI192" s="40">
        <f>INDEX(人口源表!$1:$1048576,MATCH($B192,人口源表!$A:$A,0),MATCH(AI$1,人口源表!$1:$1,0))-INDEX(城镇人口!$1:$1048576,MATCH($B192,城镇人口!$B:$B,0),MATCH(AI$1,城镇人口!$1:$1,0))</f>
        <v>1717770.332196353</v>
      </c>
      <c r="AJ192" s="40">
        <f>INDEX(人口源表!$1:$1048576,MATCH($B192,人口源表!$A:$A,0),MATCH(AJ$1,人口源表!$1:$1,0))-INDEX(城镇人口!$1:$1048576,MATCH($B192,城镇人口!$B:$B,0),MATCH(AJ$1,城镇人口!$1:$1,0))</f>
        <v>1691248.8033038937</v>
      </c>
      <c r="AK192" s="40">
        <f>INDEX(人口源表!$1:$1048576,MATCH($B192,人口源表!$A:$A,0),MATCH(AK$1,人口源表!$1:$1,0))-INDEX(城镇人口!$1:$1048576,MATCH($B192,城镇人口!$B:$B,0),MATCH(AK$1,城镇人口!$1:$1,0))</f>
        <v>1664873.348438289</v>
      </c>
      <c r="AL192" s="40">
        <f>INDEX(人口源表!$1:$1048576,MATCH($B192,人口源表!$A:$A,0),MATCH(AL$1,人口源表!$1:$1,0))-INDEX(城镇人口!$1:$1048576,MATCH($B192,城镇人口!$B:$B,0),MATCH(AL$1,城镇人口!$1:$1,0))</f>
        <v>1638704.5264855088</v>
      </c>
      <c r="AM192" s="40">
        <f>INDEX(人口源表!$1:$1048576,MATCH($B192,人口源表!$A:$A,0),MATCH(AM$1,人口源表!$1:$1,0))-INDEX(城镇人口!$1:$1048576,MATCH($B192,城镇人口!$B:$B,0),MATCH(AM$1,城镇人口!$1:$1,0))</f>
        <v>1612803.0684540384</v>
      </c>
      <c r="AN192" s="40">
        <f>INDEX(人口源表!$1:$1048576,MATCH($B192,人口源表!$A:$A,0),MATCH(AN$1,人口源表!$1:$1,0))-INDEX(城镇人口!$1:$1048576,MATCH($B192,城镇人口!$B:$B,0),MATCH(AN$1,城镇人口!$1:$1,0))</f>
        <v>1587228.392040709</v>
      </c>
      <c r="AO192" s="40">
        <f>INDEX(人口源表!$1:$1048576,MATCH($B192,人口源表!$A:$A,0),MATCH(AO$1,人口源表!$1:$1,0))-INDEX(城镇人口!$1:$1048576,MATCH($B192,城镇人口!$B:$B,0),MATCH(AO$1,城镇人口!$1:$1,0))</f>
        <v>1562038.5737204808</v>
      </c>
      <c r="AP192" s="40">
        <f>INDEX(人口源表!$1:$1048576,MATCH($B192,人口源表!$A:$A,0),MATCH(AP$1,人口源表!$1:$1,0))-INDEX(城镇人口!$1:$1048576,MATCH($B192,城镇人口!$B:$B,0),MATCH(AP$1,城镇人口!$1:$1,0))</f>
        <v>1537291.3630210953</v>
      </c>
      <c r="AQ192" s="40">
        <f>INDEX(人口源表!$1:$1048576,MATCH($B192,人口源表!$A:$A,0),MATCH(AQ$1,人口源表!$1:$1,0))-INDEX(城镇人口!$1:$1048576,MATCH($B192,城镇人口!$B:$B,0),MATCH(AQ$1,城镇人口!$1:$1,0))</f>
        <v>1513042.7371146246</v>
      </c>
      <c r="AR192" s="40">
        <f>INDEX(人口源表!$1:$1048576,MATCH($B192,人口源表!$A:$A,0),MATCH(AR$1,人口源表!$1:$1,0))-INDEX(城镇人口!$1:$1048576,MATCH($B192,城镇人口!$B:$B,0),MATCH(AR$1,城镇人口!$1:$1,0))</f>
        <v>1489348.2544042165</v>
      </c>
      <c r="AS192" s="40">
        <f>INDEX(人口源表!$1:$1048576,MATCH($B192,人口源表!$A:$A,0),MATCH(AS$1,人口源表!$1:$1,0))-INDEX(城镇人口!$1:$1048576,MATCH($B192,城镇人口!$B:$B,0),MATCH(AS$1,城镇人口!$1:$1,0))</f>
        <v>1466261.6279191752</v>
      </c>
      <c r="AT192" s="40">
        <f>INDEX(人口源表!$1:$1048576,MATCH($B192,人口源表!$A:$A,0),MATCH(AT$1,人口源表!$1:$1,0))-INDEX(城镇人口!$1:$1048576,MATCH($B192,城镇人口!$B:$B,0),MATCH(AT$1,城镇人口!$1:$1,0))</f>
        <v>1443836.3959941096</v>
      </c>
      <c r="AU192" s="40">
        <f>INDEX(人口源表!$1:$1048576,MATCH($B192,人口源表!$A:$A,0),MATCH(AU$1,人口源表!$1:$1,0))-INDEX(城镇人口!$1:$1048576,MATCH($B192,城镇人口!$B:$B,0),MATCH(AU$1,城镇人口!$1:$1,0))</f>
        <v>1422123.8319420139</v>
      </c>
      <c r="AV192" s="40">
        <f>INDEX(人口源表!$1:$1048576,MATCH($B192,人口源表!$A:$A,0),MATCH(AV$1,人口源表!$1:$1,0))-INDEX(城镇人口!$1:$1048576,MATCH($B192,城镇人口!$B:$B,0),MATCH(AV$1,城镇人口!$1:$1,0))</f>
        <v>1401174.2689359034</v>
      </c>
    </row>
    <row r="193" spans="1:48" x14ac:dyDescent="0.15">
      <c r="A193" s="4" t="s">
        <v>872</v>
      </c>
      <c r="B193" s="4" t="s">
        <v>392</v>
      </c>
      <c r="C193" s="34">
        <f>VLOOKUP(B193,'[1]2016省城人口总结（根）'!B:C,2,FALSE)/100</f>
        <v>0.47197499999999998</v>
      </c>
      <c r="D193" s="40">
        <f>INDEX(人口源表!$1:$1048576,MATCH($B193,人口源表!$A:$A,0),MATCH(D$1,人口源表!$1:$1,0))-INDEX(城镇人口!$1:$1048576,MATCH($B193,城镇人口!$B:$B,0),MATCH(D$1,城镇人口!$1:$1,0))</f>
        <v>803764.4685383389</v>
      </c>
      <c r="E193" s="40">
        <f>INDEX(人口源表!$1:$1048576,MATCH($B193,人口源表!$A:$A,0),MATCH(E$1,人口源表!$1:$1,0))-INDEX(城镇人口!$1:$1048576,MATCH($B193,城镇人口!$B:$B,0),MATCH(E$1,城镇人口!$1:$1,0))</f>
        <v>793694.04494992725</v>
      </c>
      <c r="F193" s="40">
        <f>INDEX(人口源表!$1:$1048576,MATCH($B193,人口源表!$A:$A,0),MATCH(F$1,人口源表!$1:$1,0))-INDEX(城镇人口!$1:$1048576,MATCH($B193,城镇人口!$B:$B,0),MATCH(F$1,城镇人口!$1:$1,0))</f>
        <v>782953.55164349312</v>
      </c>
      <c r="G193" s="40">
        <f>INDEX(人口源表!$1:$1048576,MATCH($B193,人口源表!$A:$A,0),MATCH(G$1,人口源表!$1:$1,0))-INDEX(城镇人口!$1:$1048576,MATCH($B193,城镇人口!$B:$B,0),MATCH(G$1,城镇人口!$1:$1,0))</f>
        <v>762378.22059807181</v>
      </c>
      <c r="H193" s="40">
        <f>INDEX(人口源表!$1:$1048576,MATCH($B193,人口源表!$A:$A,0),MATCH(H$1,人口源表!$1:$1,0))-INDEX(城镇人口!$1:$1048576,MATCH($B193,城镇人口!$B:$B,0),MATCH(H$1,城镇人口!$1:$1,0))</f>
        <v>750958.56948388799</v>
      </c>
      <c r="I193" s="40">
        <f>INDEX(人口源表!$1:$1048576,MATCH($B193,人口源表!$A:$A,0),MATCH(I$1,人口源表!$1:$1,0))-INDEX(城镇人口!$1:$1048576,MATCH($B193,城镇人口!$B:$B,0),MATCH(I$1,城镇人口!$1:$1,0))</f>
        <v>744659.52778804989</v>
      </c>
      <c r="J193" s="40">
        <f>INDEX(人口源表!$1:$1048576,MATCH($B193,人口源表!$A:$A,0),MATCH(J$1,人口源表!$1:$1,0))-INDEX(城镇人口!$1:$1048576,MATCH($B193,城镇人口!$B:$B,0),MATCH(J$1,城镇人口!$1:$1,0))</f>
        <v>738223.10368686973</v>
      </c>
      <c r="K193" s="40">
        <f>INDEX(人口源表!$1:$1048576,MATCH($B193,人口源表!$A:$A,0),MATCH(K$1,人口源表!$1:$1,0))-INDEX(城镇人口!$1:$1048576,MATCH($B193,城镇人口!$B:$B,0),MATCH(K$1,城镇人口!$1:$1,0))</f>
        <v>731612.67880133702</v>
      </c>
      <c r="L193" s="40">
        <f>INDEX(人口源表!$1:$1048576,MATCH($B193,人口源表!$A:$A,0),MATCH(L$1,人口源表!$1:$1,0))-INDEX(城镇人口!$1:$1048576,MATCH($B193,城镇人口!$B:$B,0),MATCH(L$1,城镇人口!$1:$1,0))</f>
        <v>724797.49480388116</v>
      </c>
      <c r="M193" s="40">
        <f>INDEX(人口源表!$1:$1048576,MATCH($B193,人口源表!$A:$A,0),MATCH(M$1,人口源表!$1:$1,0))-INDEX(城镇人口!$1:$1048576,MATCH($B193,城镇人口!$B:$B,0),MATCH(M$1,城镇人口!$1:$1,0))</f>
        <v>717749.64077501697</v>
      </c>
      <c r="N193" s="40">
        <f>INDEX(人口源表!$1:$1048576,MATCH($B193,人口源表!$A:$A,0),MATCH(N$1,人口源表!$1:$1,0))-INDEX(城镇人口!$1:$1048576,MATCH($B193,城镇人口!$B:$B,0),MATCH(N$1,城镇人口!$1:$1,0))</f>
        <v>710444.47341795382</v>
      </c>
      <c r="O193" s="40">
        <f>INDEX(人口源表!$1:$1048576,MATCH($B193,人口源表!$A:$A,0),MATCH(O$1,人口源表!$1:$1,0))-INDEX(城镇人口!$1:$1048576,MATCH($B193,城镇人口!$B:$B,0),MATCH(O$1,城镇人口!$1:$1,0))</f>
        <v>702863.29672136391</v>
      </c>
      <c r="P193" s="40">
        <f>INDEX(人口源表!$1:$1048576,MATCH($B193,人口源表!$A:$A,0),MATCH(P$1,人口源表!$1:$1,0))-INDEX(城镇人口!$1:$1048576,MATCH($B193,城镇人口!$B:$B,0),MATCH(P$1,城镇人口!$1:$1,0))</f>
        <v>694989.04557344737</v>
      </c>
      <c r="Q193" s="40">
        <f>INDEX(人口源表!$1:$1048576,MATCH($B193,人口源表!$A:$A,0),MATCH(Q$1,人口源表!$1:$1,0))-INDEX(城镇人口!$1:$1048576,MATCH($B193,城镇人口!$B:$B,0),MATCH(Q$1,城镇人口!$1:$1,0))</f>
        <v>686808.52602256718</v>
      </c>
      <c r="R193" s="40">
        <f>INDEX(人口源表!$1:$1048576,MATCH($B193,人口源表!$A:$A,0),MATCH(R$1,人口源表!$1:$1,0))-INDEX(城镇人口!$1:$1048576,MATCH($B193,城镇人口!$B:$B,0),MATCH(R$1,城镇人口!$1:$1,0))</f>
        <v>678313.16285786068</v>
      </c>
      <c r="S193" s="40">
        <f>INDEX(人口源表!$1:$1048576,MATCH($B193,人口源表!$A:$A,0),MATCH(S$1,人口源表!$1:$1,0))-INDEX(城镇人口!$1:$1048576,MATCH($B193,城镇人口!$B:$B,0),MATCH(S$1,城镇人口!$1:$1,0))</f>
        <v>673771.7756072178</v>
      </c>
      <c r="T193" s="40">
        <f>INDEX(人口源表!$1:$1048576,MATCH($B193,人口源表!$A:$A,0),MATCH(T$1,人口源表!$1:$1,0))-INDEX(城镇人口!$1:$1048576,MATCH($B193,城镇人口!$B:$B,0),MATCH(T$1,城镇人口!$1:$1,0))</f>
        <v>668963.91034773213</v>
      </c>
      <c r="U193" s="40">
        <f>INDEX(人口源表!$1:$1048576,MATCH($B193,人口源表!$A:$A,0),MATCH(U$1,人口源表!$1:$1,0))-INDEX(城镇人口!$1:$1048576,MATCH($B193,城镇人口!$B:$B,0),MATCH(U$1,城镇人口!$1:$1,0))</f>
        <v>663884.74891737103</v>
      </c>
      <c r="V193" s="40">
        <f>INDEX(人口源表!$1:$1048576,MATCH($B193,人口源表!$A:$A,0),MATCH(V$1,人口源表!$1:$1,0))-INDEX(城镇人口!$1:$1048576,MATCH($B193,城镇人口!$B:$B,0),MATCH(V$1,城镇人口!$1:$1,0))</f>
        <v>658532.78707635147</v>
      </c>
      <c r="W193" s="40">
        <f>INDEX(人口源表!$1:$1048576,MATCH($B193,人口源表!$A:$A,0),MATCH(W$1,人口源表!$1:$1,0))-INDEX(城镇人口!$1:$1048576,MATCH($B193,城镇人口!$B:$B,0),MATCH(W$1,城镇人口!$1:$1,0))</f>
        <v>652909.31027826888</v>
      </c>
      <c r="X193" s="40">
        <f>INDEX(人口源表!$1:$1048576,MATCH($B193,人口源表!$A:$A,0),MATCH(X$1,人口源表!$1:$1,0))-INDEX(城镇人口!$1:$1048576,MATCH($B193,城镇人口!$B:$B,0),MATCH(X$1,城镇人口!$1:$1,0))</f>
        <v>647017.03451648611</v>
      </c>
      <c r="Y193" s="40">
        <f>INDEX(人口源表!$1:$1048576,MATCH($B193,人口源表!$A:$A,0),MATCH(Y$1,人口源表!$1:$1,0))-INDEX(城镇人口!$1:$1048576,MATCH($B193,城镇人口!$B:$B,0),MATCH(Y$1,城镇人口!$1:$1,0))</f>
        <v>640861.75468706235</v>
      </c>
      <c r="Z193" s="40">
        <f>INDEX(人口源表!$1:$1048576,MATCH($B193,人口源表!$A:$A,0),MATCH(Z$1,人口源表!$1:$1,0))-INDEX(城镇人口!$1:$1048576,MATCH($B193,城镇人口!$B:$B,0),MATCH(Z$1,城镇人口!$1:$1,0))</f>
        <v>634451.4057206203</v>
      </c>
      <c r="AA193" s="40">
        <f>INDEX(人口源表!$1:$1048576,MATCH($B193,人口源表!$A:$A,0),MATCH(AA$1,人口源表!$1:$1,0))-INDEX(城镇人口!$1:$1048576,MATCH($B193,城镇人口!$B:$B,0),MATCH(AA$1,城镇人口!$1:$1,0))</f>
        <v>627795.57368368981</v>
      </c>
      <c r="AB193" s="40">
        <f>INDEX(人口源表!$1:$1048576,MATCH($B193,人口源表!$A:$A,0),MATCH(AB$1,人口源表!$1:$1,0))-INDEX(城镇人口!$1:$1048576,MATCH($B193,城镇人口!$B:$B,0),MATCH(AB$1,城镇人口!$1:$1,0))</f>
        <v>620907.50567313388</v>
      </c>
      <c r="AC193" s="40">
        <f>INDEX(人口源表!$1:$1048576,MATCH($B193,人口源表!$A:$A,0),MATCH(AC$1,人口源表!$1:$1,0))-INDEX(城镇人口!$1:$1048576,MATCH($B193,城镇人口!$B:$B,0),MATCH(AC$1,城镇人口!$1:$1,0))</f>
        <v>614877.96413734357</v>
      </c>
      <c r="AD193" s="40">
        <f>INDEX(人口源表!$1:$1048576,MATCH($B193,人口源表!$A:$A,0),MATCH(AD$1,人口源表!$1:$1,0))-INDEX(城镇人口!$1:$1048576,MATCH($B193,城镇人口!$B:$B,0),MATCH(AD$1,城镇人口!$1:$1,0))</f>
        <v>608645.36834849883</v>
      </c>
      <c r="AE193" s="40">
        <f>INDEX(人口源表!$1:$1048576,MATCH($B193,人口源表!$A:$A,0),MATCH(AE$1,人口源表!$1:$1,0))-INDEX(城镇人口!$1:$1048576,MATCH($B193,城镇人口!$B:$B,0),MATCH(AE$1,城镇人口!$1:$1,0))</f>
        <v>602226.45071006636</v>
      </c>
      <c r="AF193" s="40">
        <f>INDEX(人口源表!$1:$1048576,MATCH($B193,人口源表!$A:$A,0),MATCH(AF$1,人口源表!$1:$1,0))-INDEX(城镇人口!$1:$1048576,MATCH($B193,城镇人口!$B:$B,0),MATCH(AF$1,城镇人口!$1:$1,0))</f>
        <v>595640.51906163304</v>
      </c>
      <c r="AG193" s="40">
        <f>INDEX(人口源表!$1:$1048576,MATCH($B193,人口源表!$A:$A,0),MATCH(AG$1,人口源表!$1:$1,0))-INDEX(城镇人口!$1:$1048576,MATCH($B193,城镇人口!$B:$B,0),MATCH(AG$1,城镇人口!$1:$1,0))</f>
        <v>588908.16783604992</v>
      </c>
      <c r="AH193" s="40">
        <f>INDEX(人口源表!$1:$1048576,MATCH($B193,人口源表!$A:$A,0),MATCH(AH$1,人口源表!$1:$1,0))-INDEX(城镇人口!$1:$1048576,MATCH($B193,城镇人口!$B:$B,0),MATCH(AH$1,城镇人口!$1:$1,0))</f>
        <v>582051.63021917199</v>
      </c>
      <c r="AI193" s="40">
        <f>INDEX(人口源表!$1:$1048576,MATCH($B193,人口源表!$A:$A,0),MATCH(AI$1,人口源表!$1:$1,0))-INDEX(城镇人口!$1:$1048576,MATCH($B193,城镇人口!$B:$B,0),MATCH(AI$1,城镇人口!$1:$1,0))</f>
        <v>575095.51429226447</v>
      </c>
      <c r="AJ193" s="40">
        <f>INDEX(人口源表!$1:$1048576,MATCH($B193,人口源表!$A:$A,0),MATCH(AJ$1,人口源表!$1:$1,0))-INDEX(城镇人口!$1:$1048576,MATCH($B193,城镇人口!$B:$B,0),MATCH(AJ$1,城镇人口!$1:$1,0))</f>
        <v>568065.53221709514</v>
      </c>
      <c r="AK193" s="40">
        <f>INDEX(人口源表!$1:$1048576,MATCH($B193,人口源表!$A:$A,0),MATCH(AK$1,人口源表!$1:$1,0))-INDEX(城镇人口!$1:$1048576,MATCH($B193,城镇人口!$B:$B,0),MATCH(AK$1,城镇人口!$1:$1,0))</f>
        <v>560988.8436306424</v>
      </c>
      <c r="AL193" s="40">
        <f>INDEX(人口源表!$1:$1048576,MATCH($B193,人口源表!$A:$A,0),MATCH(AL$1,人口源表!$1:$1,0))-INDEX(城镇人口!$1:$1048576,MATCH($B193,城镇人口!$B:$B,0),MATCH(AL$1,城镇人口!$1:$1,0))</f>
        <v>553894.776018059</v>
      </c>
      <c r="AM193" s="40">
        <f>INDEX(人口源表!$1:$1048576,MATCH($B193,人口源表!$A:$A,0),MATCH(AM$1,人口源表!$1:$1,0))-INDEX(城镇人口!$1:$1048576,MATCH($B193,城镇人口!$B:$B,0),MATCH(AM$1,城镇人口!$1:$1,0))</f>
        <v>546813.18314647977</v>
      </c>
      <c r="AN193" s="40">
        <f>INDEX(人口源表!$1:$1048576,MATCH($B193,人口源表!$A:$A,0),MATCH(AN$1,人口源表!$1:$1,0))-INDEX(城镇人口!$1:$1048576,MATCH($B193,城镇人口!$B:$B,0),MATCH(AN$1,城镇人口!$1:$1,0))</f>
        <v>539776.72432454408</v>
      </c>
      <c r="AO193" s="40">
        <f>INDEX(人口源表!$1:$1048576,MATCH($B193,人口源表!$A:$A,0),MATCH(AO$1,人口源表!$1:$1,0))-INDEX(城镇人口!$1:$1048576,MATCH($B193,城镇人口!$B:$B,0),MATCH(AO$1,城镇人口!$1:$1,0))</f>
        <v>532817.67927233491</v>
      </c>
      <c r="AP193" s="40">
        <f>INDEX(人口源表!$1:$1048576,MATCH($B193,人口源表!$A:$A,0),MATCH(AP$1,人口源表!$1:$1,0))-INDEX(城镇人口!$1:$1048576,MATCH($B193,城镇人口!$B:$B,0),MATCH(AP$1,城镇人口!$1:$1,0))</f>
        <v>525970.60340520728</v>
      </c>
      <c r="AQ193" s="40">
        <f>INDEX(人口源表!$1:$1048576,MATCH($B193,人口源表!$A:$A,0),MATCH(AQ$1,人口源表!$1:$1,0))-INDEX(城镇人口!$1:$1048576,MATCH($B193,城镇人口!$B:$B,0),MATCH(AQ$1,城镇人口!$1:$1,0))</f>
        <v>519271.46791067603</v>
      </c>
      <c r="AR193" s="40">
        <f>INDEX(人口源表!$1:$1048576,MATCH($B193,人口源表!$A:$A,0),MATCH(AR$1,人口源表!$1:$1,0))-INDEX(城镇人口!$1:$1048576,MATCH($B193,城镇人口!$B:$B,0),MATCH(AR$1,城镇人口!$1:$1,0))</f>
        <v>512756.07208804518</v>
      </c>
      <c r="AS193" s="40">
        <f>INDEX(人口源表!$1:$1048576,MATCH($B193,人口源表!$A:$A,0),MATCH(AS$1,人口源表!$1:$1,0))-INDEX(城镇人口!$1:$1048576,MATCH($B193,城镇人口!$B:$B,0),MATCH(AS$1,城镇人口!$1:$1,0))</f>
        <v>506462.26116045099</v>
      </c>
      <c r="AT193" s="40">
        <f>INDEX(人口源表!$1:$1048576,MATCH($B193,人口源表!$A:$A,0),MATCH(AT$1,人口源表!$1:$1,0))-INDEX(城镇人口!$1:$1048576,MATCH($B193,城镇人口!$B:$B,0),MATCH(AT$1,城镇人口!$1:$1,0))</f>
        <v>500429.07778801676</v>
      </c>
      <c r="AU193" s="40">
        <f>INDEX(人口源表!$1:$1048576,MATCH($B193,人口源表!$A:$A,0),MATCH(AU$1,人口源表!$1:$1,0))-INDEX(城镇人口!$1:$1048576,MATCH($B193,城镇人口!$B:$B,0),MATCH(AU$1,城镇人口!$1:$1,0))</f>
        <v>494695.94083090394</v>
      </c>
      <c r="AV193" s="40">
        <f>INDEX(人口源表!$1:$1048576,MATCH($B193,人口源表!$A:$A,0),MATCH(AV$1,人口源表!$1:$1,0))-INDEX(城镇人口!$1:$1048576,MATCH($B193,城镇人口!$B:$B,0),MATCH(AV$1,城镇人口!$1:$1,0))</f>
        <v>489302.58753251273</v>
      </c>
    </row>
    <row r="194" spans="1:48" x14ac:dyDescent="0.15">
      <c r="A194" s="4" t="s">
        <v>872</v>
      </c>
      <c r="B194" s="4" t="s">
        <v>394</v>
      </c>
      <c r="C194" s="34">
        <f>VLOOKUP(B194,'[1]2016省城人口总结（根）'!B:C,2,FALSE)/100</f>
        <v>0.49835000000000002</v>
      </c>
      <c r="D194" s="40">
        <f>INDEX(人口源表!$1:$1048576,MATCH($B194,人口源表!$A:$A,0),MATCH(D$1,人口源表!$1:$1,0))-INDEX(城镇人口!$1:$1048576,MATCH($B194,城镇人口!$B:$B,0),MATCH(D$1,城镇人口!$1:$1,0))</f>
        <v>2238317.0614452618</v>
      </c>
      <c r="E194" s="40">
        <f>INDEX(人口源表!$1:$1048576,MATCH($B194,人口源表!$A:$A,0),MATCH(E$1,人口源表!$1:$1,0))-INDEX(城镇人口!$1:$1048576,MATCH($B194,城镇人口!$B:$B,0),MATCH(E$1,城镇人口!$1:$1,0))</f>
        <v>2208380.4940133798</v>
      </c>
      <c r="F194" s="40">
        <f>INDEX(人口源表!$1:$1048576,MATCH($B194,人口源表!$A:$A,0),MATCH(F$1,人口源表!$1:$1,0))-INDEX(城镇人口!$1:$1048576,MATCH($B194,城镇人口!$B:$B,0),MATCH(F$1,城镇人口!$1:$1,0))</f>
        <v>2176257.4977953131</v>
      </c>
      <c r="G194" s="40">
        <f>INDEX(人口源表!$1:$1048576,MATCH($B194,人口源表!$A:$A,0),MATCH(G$1,人口源表!$1:$1,0))-INDEX(城镇人口!$1:$1048576,MATCH($B194,城镇人口!$B:$B,0),MATCH(G$1,城镇人口!$1:$1,0))</f>
        <v>1825234.6255343724</v>
      </c>
      <c r="H194" s="40">
        <f>INDEX(人口源表!$1:$1048576,MATCH($B194,人口源表!$A:$A,0),MATCH(H$1,人口源表!$1:$1,0))-INDEX(城镇人口!$1:$1048576,MATCH($B194,城镇人口!$B:$B,0),MATCH(H$1,城镇人口!$1:$1,0))</f>
        <v>1797925.3789307701</v>
      </c>
      <c r="I194" s="40">
        <f>INDEX(人口源表!$1:$1048576,MATCH($B194,人口源表!$A:$A,0),MATCH(I$1,人口源表!$1:$1,0))-INDEX(城镇人口!$1:$1048576,MATCH($B194,城镇人口!$B:$B,0),MATCH(I$1,城镇人口!$1:$1,0))</f>
        <v>1783263.6104915107</v>
      </c>
      <c r="J194" s="40">
        <f>INDEX(人口源表!$1:$1048576,MATCH($B194,人口源表!$A:$A,0),MATCH(J$1,人口源表!$1:$1,0))-INDEX(城镇人口!$1:$1048576,MATCH($B194,城镇人口!$B:$B,0),MATCH(J$1,城镇人口!$1:$1,0))</f>
        <v>1767333.1277393992</v>
      </c>
      <c r="K194" s="40">
        <f>INDEX(人口源表!$1:$1048576,MATCH($B194,人口源表!$A:$A,0),MATCH(K$1,人口源表!$1:$1,0))-INDEX(城镇人口!$1:$1048576,MATCH($B194,城镇人口!$B:$B,0),MATCH(K$1,城镇人口!$1:$1,0))</f>
        <v>1750178.7348133046</v>
      </c>
      <c r="L194" s="40">
        <f>INDEX(人口源表!$1:$1048576,MATCH($B194,人口源表!$A:$A,0),MATCH(L$1,人口源表!$1:$1,0))-INDEX(城镇人口!$1:$1048576,MATCH($B194,城镇人口!$B:$B,0),MATCH(L$1,城镇人口!$1:$1,0))</f>
        <v>1731847.3077355833</v>
      </c>
      <c r="M194" s="40">
        <f>INDEX(人口源表!$1:$1048576,MATCH($B194,人口源表!$A:$A,0),MATCH(M$1,人口源表!$1:$1,0))-INDEX(城镇人口!$1:$1048576,MATCH($B194,城镇人口!$B:$B,0),MATCH(M$1,城镇人口!$1:$1,0))</f>
        <v>1712385.8883185154</v>
      </c>
      <c r="N194" s="40">
        <f>INDEX(人口源表!$1:$1048576,MATCH($B194,人口源表!$A:$A,0),MATCH(N$1,人口源表!$1:$1,0))-INDEX(城镇人口!$1:$1048576,MATCH($B194,城镇人口!$B:$B,0),MATCH(N$1,城镇人口!$1:$1,0))</f>
        <v>1691841.2103572898</v>
      </c>
      <c r="O194" s="40">
        <f>INDEX(人口源表!$1:$1048576,MATCH($B194,人口源表!$A:$A,0),MATCH(O$1,人口源表!$1:$1,0))-INDEX(城镇人口!$1:$1048576,MATCH($B194,城镇人口!$B:$B,0),MATCH(O$1,城镇人口!$1:$1,0))</f>
        <v>1670261.4006779515</v>
      </c>
      <c r="P194" s="40">
        <f>INDEX(人口源表!$1:$1048576,MATCH($B194,人口源表!$A:$A,0),MATCH(P$1,人口源表!$1:$1,0))-INDEX(城镇人口!$1:$1048576,MATCH($B194,城镇人口!$B:$B,0),MATCH(P$1,城镇人口!$1:$1,0))</f>
        <v>1647694.5838785474</v>
      </c>
      <c r="Q194" s="40">
        <f>INDEX(人口源表!$1:$1048576,MATCH($B194,人口源表!$A:$A,0),MATCH(Q$1,人口源表!$1:$1,0))-INDEX(城镇人口!$1:$1048576,MATCH($B194,城镇人口!$B:$B,0),MATCH(Q$1,城镇人口!$1:$1,0))</f>
        <v>1624189.2549123745</v>
      </c>
      <c r="R194" s="40">
        <f>INDEX(人口源表!$1:$1048576,MATCH($B194,人口源表!$A:$A,0),MATCH(R$1,人口源表!$1:$1,0))-INDEX(城镇人口!$1:$1048576,MATCH($B194,城镇人口!$B:$B,0),MATCH(R$1,城镇人口!$1:$1,0))</f>
        <v>1599794.204376122</v>
      </c>
      <c r="S194" s="40">
        <f>INDEX(人口源表!$1:$1048576,MATCH($B194,人口源表!$A:$A,0),MATCH(S$1,人口源表!$1:$1,0))-INDEX(城镇人口!$1:$1048576,MATCH($B194,城镇人口!$B:$B,0),MATCH(S$1,城镇人口!$1:$1,0))</f>
        <v>1586000.009342656</v>
      </c>
      <c r="T194" s="40">
        <f>INDEX(人口源表!$1:$1048576,MATCH($B194,人口源表!$A:$A,0),MATCH(T$1,人口源表!$1:$1,0))-INDEX(城镇人口!$1:$1048576,MATCH($B194,城镇人口!$B:$B,0),MATCH(T$1,城镇人口!$1:$1,0))</f>
        <v>1571542.192385619</v>
      </c>
      <c r="U194" s="40">
        <f>INDEX(人口源表!$1:$1048576,MATCH($B194,人口源表!$A:$A,0),MATCH(U$1,人口源表!$1:$1,0))-INDEX(城镇人口!$1:$1048576,MATCH($B194,城镇人口!$B:$B,0),MATCH(U$1,城镇人口!$1:$1,0))</f>
        <v>1556456.9395689168</v>
      </c>
      <c r="V194" s="40">
        <f>INDEX(人口源表!$1:$1048576,MATCH($B194,人口源表!$A:$A,0),MATCH(V$1,人口源表!$1:$1,0))-INDEX(城镇人口!$1:$1048576,MATCH($B194,城镇人口!$B:$B,0),MATCH(V$1,城镇人口!$1:$1,0))</f>
        <v>1540780.3198348414</v>
      </c>
      <c r="W194" s="40">
        <f>INDEX(人口源表!$1:$1048576,MATCH($B194,人口源表!$A:$A,0),MATCH(W$1,人口源表!$1:$1,0))-INDEX(城镇人口!$1:$1048576,MATCH($B194,城镇人口!$B:$B,0),MATCH(W$1,城镇人口!$1:$1,0))</f>
        <v>1524549.0553712542</v>
      </c>
      <c r="X194" s="40">
        <f>INDEX(人口源表!$1:$1048576,MATCH($B194,人口源表!$A:$A,0),MATCH(X$1,人口源表!$1:$1,0))-INDEX(城镇人口!$1:$1048576,MATCH($B194,城镇人口!$B:$B,0),MATCH(X$1,城镇人口!$1:$1,0))</f>
        <v>1507800.0758674522</v>
      </c>
      <c r="Y194" s="40">
        <f>INDEX(人口源表!$1:$1048576,MATCH($B194,人口源表!$A:$A,0),MATCH(Y$1,人口源表!$1:$1,0))-INDEX(城镇人口!$1:$1048576,MATCH($B194,城镇人口!$B:$B,0),MATCH(Y$1,城镇人口!$1:$1,0))</f>
        <v>1490570.4803805482</v>
      </c>
      <c r="Z194" s="40">
        <f>INDEX(人口源表!$1:$1048576,MATCH($B194,人口源表!$A:$A,0),MATCH(Z$1,人口源表!$1:$1,0))-INDEX(城镇人口!$1:$1048576,MATCH($B194,城镇人口!$B:$B,0),MATCH(Z$1,城镇人口!$1:$1,0))</f>
        <v>1472896.7244421183</v>
      </c>
      <c r="AA194" s="40">
        <f>INDEX(人口源表!$1:$1048576,MATCH($B194,人口源表!$A:$A,0),MATCH(AA$1,人口源表!$1:$1,0))-INDEX(城镇人口!$1:$1048576,MATCH($B194,城镇人口!$B:$B,0),MATCH(AA$1,城镇人口!$1:$1,0))</f>
        <v>1454816.1476813587</v>
      </c>
      <c r="AB194" s="40">
        <f>INDEX(人口源表!$1:$1048576,MATCH($B194,人口源表!$A:$A,0),MATCH(AB$1,人口源表!$1:$1,0))-INDEX(城镇人口!$1:$1048576,MATCH($B194,城镇人口!$B:$B,0),MATCH(AB$1,城镇人口!$1:$1,0))</f>
        <v>1436365.7606714079</v>
      </c>
      <c r="AC194" s="40">
        <f>INDEX(人口源表!$1:$1048576,MATCH($B194,人口源表!$A:$A,0),MATCH(AC$1,人口源表!$1:$1,0))-INDEX(城镇人口!$1:$1048576,MATCH($B194,城镇人口!$B:$B,0),MATCH(AC$1,城镇人口!$1:$1,0))</f>
        <v>1420438.1385529158</v>
      </c>
      <c r="AD194" s="40">
        <f>INDEX(人口源表!$1:$1048576,MATCH($B194,人口源表!$A:$A,0),MATCH(AD$1,人口源表!$1:$1,0))-INDEX(城镇人口!$1:$1048576,MATCH($B194,城镇人口!$B:$B,0),MATCH(AD$1,城镇人口!$1:$1,0))</f>
        <v>1404209.1995384307</v>
      </c>
      <c r="AE194" s="40">
        <f>INDEX(人口源表!$1:$1048576,MATCH($B194,人口源表!$A:$A,0),MATCH(AE$1,人口源表!$1:$1,0))-INDEX(城镇人口!$1:$1048576,MATCH($B194,城镇人口!$B:$B,0),MATCH(AE$1,城镇人口!$1:$1,0))</f>
        <v>1387713.2956364667</v>
      </c>
      <c r="AF194" s="40">
        <f>INDEX(人口源表!$1:$1048576,MATCH($B194,人口源表!$A:$A,0),MATCH(AF$1,人口源表!$1:$1,0))-INDEX(城镇人口!$1:$1048576,MATCH($B194,城镇人口!$B:$B,0),MATCH(AF$1,城镇人口!$1:$1,0))</f>
        <v>1370985.2567731338</v>
      </c>
      <c r="AG194" s="40">
        <f>INDEX(人口源表!$1:$1048576,MATCH($B194,人口源表!$A:$A,0),MATCH(AG$1,人口源表!$1:$1,0))-INDEX(城镇人口!$1:$1048576,MATCH($B194,城镇人口!$B:$B,0),MATCH(AG$1,城镇人口!$1:$1,0))</f>
        <v>1354059.2414531186</v>
      </c>
      <c r="AH194" s="40">
        <f>INDEX(人口源表!$1:$1048576,MATCH($B194,人口源表!$A:$A,0),MATCH(AH$1,人口源表!$1:$1,0))-INDEX(城镇人口!$1:$1048576,MATCH($B194,城镇人口!$B:$B,0),MATCH(AH$1,城镇人口!$1:$1,0))</f>
        <v>1336970.1976019409</v>
      </c>
      <c r="AI194" s="40">
        <f>INDEX(人口源表!$1:$1048576,MATCH($B194,人口源表!$A:$A,0),MATCH(AI$1,人口源表!$1:$1,0))-INDEX(城镇人口!$1:$1048576,MATCH($B194,城镇人口!$B:$B,0),MATCH(AI$1,城镇人口!$1:$1,0))</f>
        <v>1319751.9860648881</v>
      </c>
      <c r="AJ194" s="40">
        <f>INDEX(人口源表!$1:$1048576,MATCH($B194,人口源表!$A:$A,0),MATCH(AJ$1,人口源表!$1:$1,0))-INDEX(城镇人口!$1:$1048576,MATCH($B194,城镇人口!$B:$B,0),MATCH(AJ$1,城镇人口!$1:$1,0))</f>
        <v>1302439.5579342954</v>
      </c>
      <c r="AK194" s="40">
        <f>INDEX(人口源表!$1:$1048576,MATCH($B194,人口源表!$A:$A,0),MATCH(AK$1,人口源表!$1:$1,0))-INDEX(城镇人口!$1:$1048576,MATCH($B194,城镇人口!$B:$B,0),MATCH(AK$1,城镇人口!$1:$1,0))</f>
        <v>1285067.0892963633</v>
      </c>
      <c r="AL194" s="40">
        <f>INDEX(人口源表!$1:$1048576,MATCH($B194,人口源表!$A:$A,0),MATCH(AL$1,人口源表!$1:$1,0))-INDEX(城镇人口!$1:$1048576,MATCH($B194,城镇人口!$B:$B,0),MATCH(AL$1,城镇人口!$1:$1,0))</f>
        <v>1267668.6882763584</v>
      </c>
      <c r="AM194" s="40">
        <f>INDEX(人口源表!$1:$1048576,MATCH($B194,人口源表!$A:$A,0),MATCH(AM$1,人口源表!$1:$1,0))-INDEX(城镇人口!$1:$1048576,MATCH($B194,城镇人口!$B:$B,0),MATCH(AM$1,城镇人口!$1:$1,0))</f>
        <v>1250278.3633358055</v>
      </c>
      <c r="AN194" s="40">
        <f>INDEX(人口源表!$1:$1048576,MATCH($B194,人口源表!$A:$A,0),MATCH(AN$1,人口源表!$1:$1,0))-INDEX(城镇人口!$1:$1048576,MATCH($B194,城镇人口!$B:$B,0),MATCH(AN$1,城镇人口!$1:$1,0))</f>
        <v>1232929.638865876</v>
      </c>
      <c r="AO194" s="40">
        <f>INDEX(人口源表!$1:$1048576,MATCH($B194,人口源表!$A:$A,0),MATCH(AO$1,人口源表!$1:$1,0))-INDEX(城镇人口!$1:$1048576,MATCH($B194,城镇人口!$B:$B,0),MATCH(AO$1,城镇人口!$1:$1,0))</f>
        <v>1215656.5848227455</v>
      </c>
      <c r="AP194" s="40">
        <f>INDEX(人口源表!$1:$1048576,MATCH($B194,人口源表!$A:$A,0),MATCH(AP$1,人口源表!$1:$1,0))-INDEX(城镇人口!$1:$1048576,MATCH($B194,城镇人口!$B:$B,0),MATCH(AP$1,城镇人口!$1:$1,0))</f>
        <v>1198492.0222049584</v>
      </c>
      <c r="AQ194" s="40">
        <f>INDEX(人口源表!$1:$1048576,MATCH($B194,人口源表!$A:$A,0),MATCH(AQ$1,人口源表!$1:$1,0))-INDEX(城镇人口!$1:$1048576,MATCH($B194,城镇人口!$B:$B,0),MATCH(AQ$1,城镇人口!$1:$1,0))</f>
        <v>1181469.2519223001</v>
      </c>
      <c r="AR194" s="40">
        <f>INDEX(人口源表!$1:$1048576,MATCH($B194,人口源表!$A:$A,0),MATCH(AR$1,人口源表!$1:$1,0))-INDEX(城镇人口!$1:$1048576,MATCH($B194,城镇人口!$B:$B,0),MATCH(AR$1,城镇人口!$1:$1,0))</f>
        <v>1164620.9692497719</v>
      </c>
      <c r="AS194" s="40">
        <f>INDEX(人口源表!$1:$1048576,MATCH($B194,人口源表!$A:$A,0),MATCH(AS$1,人口源表!$1:$1,0))-INDEX(城镇人口!$1:$1048576,MATCH($B194,城镇人口!$B:$B,0),MATCH(AS$1,城镇人口!$1:$1,0))</f>
        <v>1147979.5825644596</v>
      </c>
      <c r="AT194" s="40">
        <f>INDEX(人口源表!$1:$1048576,MATCH($B194,人口源表!$A:$A,0),MATCH(AT$1,人口源表!$1:$1,0))-INDEX(城镇人口!$1:$1048576,MATCH($B194,城镇人口!$B:$B,0),MATCH(AT$1,城镇人口!$1:$1,0))</f>
        <v>1131576.8417781745</v>
      </c>
      <c r="AU194" s="40">
        <f>INDEX(人口源表!$1:$1048576,MATCH($B194,人口源表!$A:$A,0),MATCH(AU$1,人口源表!$1:$1,0))-INDEX(城镇人口!$1:$1048576,MATCH($B194,城镇人口!$B:$B,0),MATCH(AU$1,城镇人口!$1:$1,0))</f>
        <v>1115444.4866647464</v>
      </c>
      <c r="AV194" s="40">
        <f>INDEX(人口源表!$1:$1048576,MATCH($B194,人口源表!$A:$A,0),MATCH(AV$1,人口源表!$1:$1,0))-INDEX(城镇人口!$1:$1048576,MATCH($B194,城镇人口!$B:$B,0),MATCH(AV$1,城镇人口!$1:$1,0))</f>
        <v>1099613.8671538867</v>
      </c>
    </row>
    <row r="195" spans="1:48" x14ac:dyDescent="0.15">
      <c r="A195" s="4" t="s">
        <v>872</v>
      </c>
      <c r="B195" s="4" t="s">
        <v>396</v>
      </c>
      <c r="C195" s="34">
        <f>VLOOKUP(B195,'[1]2016省城人口总结（根）'!B:C,2,FALSE)/100</f>
        <v>0.49835000000000002</v>
      </c>
      <c r="D195" s="40">
        <f>INDEX(人口源表!$1:$1048576,MATCH($B195,人口源表!$A:$A,0),MATCH(D$1,人口源表!$1:$1,0))-INDEX(城镇人口!$1:$1048576,MATCH($B195,城镇人口!$B:$B,0),MATCH(D$1,城镇人口!$1:$1,0))</f>
        <v>2411720.1237338404</v>
      </c>
      <c r="E195" s="40">
        <f>INDEX(人口源表!$1:$1048576,MATCH($B195,人口源表!$A:$A,0),MATCH(E$1,人口源表!$1:$1,0))-INDEX(城镇人口!$1:$1048576,MATCH($B195,城镇人口!$B:$B,0),MATCH(E$1,城镇人口!$1:$1,0))</f>
        <v>2380596.3989747898</v>
      </c>
      <c r="F195" s="40">
        <f>INDEX(人口源表!$1:$1048576,MATCH($B195,人口源表!$A:$A,0),MATCH(F$1,人口源表!$1:$1,0))-INDEX(城镇人口!$1:$1048576,MATCH($B195,城镇人口!$B:$B,0),MATCH(F$1,城镇人口!$1:$1,0))</f>
        <v>2346912.957588193</v>
      </c>
      <c r="G195" s="40">
        <f>INDEX(人口源表!$1:$1048576,MATCH($B195,人口源表!$A:$A,0),MATCH(G$1,人口源表!$1:$1,0))-INDEX(城镇人口!$1:$1048576,MATCH($B195,城镇人口!$B:$B,0),MATCH(G$1,城镇人口!$1:$1,0))</f>
        <v>2218215.8868375397</v>
      </c>
      <c r="H195" s="40">
        <f>INDEX(人口源表!$1:$1048576,MATCH($B195,人口源表!$A:$A,0),MATCH(H$1,人口源表!$1:$1,0))-INDEX(城镇人口!$1:$1048576,MATCH($B195,城镇人口!$B:$B,0),MATCH(H$1,城镇人口!$1:$1,0))</f>
        <v>2178718.3547993065</v>
      </c>
      <c r="I195" s="40">
        <f>INDEX(人口源表!$1:$1048576,MATCH($B195,人口源表!$A:$A,0),MATCH(I$1,人口源表!$1:$1,0))-INDEX(城镇人口!$1:$1048576,MATCH($B195,城镇人口!$B:$B,0),MATCH(I$1,城镇人口!$1:$1,0))</f>
        <v>2157607.2046754579</v>
      </c>
      <c r="J195" s="40">
        <f>INDEX(人口源表!$1:$1048576,MATCH($B195,人口源表!$A:$A,0),MATCH(J$1,人口源表!$1:$1,0))-INDEX(城镇人口!$1:$1048576,MATCH($B195,城镇人口!$B:$B,0),MATCH(J$1,城镇人口!$1:$1,0))</f>
        <v>2137573.8230249994</v>
      </c>
      <c r="K195" s="40">
        <f>INDEX(人口源表!$1:$1048576,MATCH($B195,人口源表!$A:$A,0),MATCH(K$1,人口源表!$1:$1,0))-INDEX(城镇人口!$1:$1048576,MATCH($B195,城镇人口!$B:$B,0),MATCH(K$1,城镇人口!$1:$1,0))</f>
        <v>2118301.9465258173</v>
      </c>
      <c r="L195" s="40">
        <f>INDEX(人口源表!$1:$1048576,MATCH($B195,人口源表!$A:$A,0),MATCH(L$1,人口源表!$1:$1,0))-INDEX(城镇人口!$1:$1048576,MATCH($B195,城镇人口!$B:$B,0),MATCH(L$1,城镇人口!$1:$1,0))</f>
        <v>2099502.6055714921</v>
      </c>
      <c r="M195" s="40">
        <f>INDEX(人口源表!$1:$1048576,MATCH($B195,人口源表!$A:$A,0),MATCH(M$1,人口源表!$1:$1,0))-INDEX(城镇人口!$1:$1048576,MATCH($B195,城镇人口!$B:$B,0),MATCH(M$1,城镇人口!$1:$1,0))</f>
        <v>2080910.3775304244</v>
      </c>
      <c r="N195" s="40">
        <f>INDEX(人口源表!$1:$1048576,MATCH($B195,人口源表!$A:$A,0),MATCH(N$1,人口源表!$1:$1,0))-INDEX(城镇人口!$1:$1048576,MATCH($B195,城镇人口!$B:$B,0),MATCH(N$1,城镇人口!$1:$1,0))</f>
        <v>2062285.4951777644</v>
      </c>
      <c r="O195" s="40">
        <f>INDEX(人口源表!$1:$1048576,MATCH($B195,人口源表!$A:$A,0),MATCH(O$1,人口源表!$1:$1,0))-INDEX(城镇人口!$1:$1048576,MATCH($B195,城镇人口!$B:$B,0),MATCH(O$1,城镇人口!$1:$1,0))</f>
        <v>2043411.021247582</v>
      </c>
      <c r="P195" s="40">
        <f>INDEX(人口源表!$1:$1048576,MATCH($B195,人口源表!$A:$A,0),MATCH(P$1,人口源表!$1:$1,0))-INDEX(城镇人口!$1:$1048576,MATCH($B195,城镇人口!$B:$B,0),MATCH(P$1,城镇人口!$1:$1,0))</f>
        <v>2024093.1300568064</v>
      </c>
      <c r="Q195" s="40">
        <f>INDEX(人口源表!$1:$1048576,MATCH($B195,人口源表!$A:$A,0),MATCH(Q$1,人口源表!$1:$1,0))-INDEX(城镇人口!$1:$1048576,MATCH($B195,城镇人口!$B:$B,0),MATCH(Q$1,城镇人口!$1:$1,0))</f>
        <v>2004161.3003355186</v>
      </c>
      <c r="R195" s="40">
        <f>INDEX(人口源表!$1:$1048576,MATCH($B195,人口源表!$A:$A,0),MATCH(R$1,人口源表!$1:$1,0))-INDEX(城镇人口!$1:$1048576,MATCH($B195,城镇人口!$B:$B,0),MATCH(R$1,城镇人口!$1:$1,0))</f>
        <v>1983466.3609280284</v>
      </c>
      <c r="S195" s="40">
        <f>INDEX(人口源表!$1:$1048576,MATCH($B195,人口源表!$A:$A,0),MATCH(S$1,人口源表!$1:$1,0))-INDEX(城镇人口!$1:$1048576,MATCH($B195,城镇人口!$B:$B,0),MATCH(S$1,城镇人口!$1:$1,0))</f>
        <v>1976136.8992437148</v>
      </c>
      <c r="T195" s="40">
        <f>INDEX(人口源表!$1:$1048576,MATCH($B195,人口源表!$A:$A,0),MATCH(T$1,人口源表!$1:$1,0))-INDEX(城镇人口!$1:$1048576,MATCH($B195,城镇人口!$B:$B,0),MATCH(T$1,城镇人口!$1:$1,0))</f>
        <v>1968114.3817572431</v>
      </c>
      <c r="U195" s="40">
        <f>INDEX(人口源表!$1:$1048576,MATCH($B195,人口源表!$A:$A,0),MATCH(U$1,人口源表!$1:$1,0))-INDEX(城镇人口!$1:$1048576,MATCH($B195,城镇人口!$B:$B,0),MATCH(U$1,城镇人口!$1:$1,0))</f>
        <v>1959302.2189992564</v>
      </c>
      <c r="V195" s="40">
        <f>INDEX(人口源表!$1:$1048576,MATCH($B195,人口源表!$A:$A,0),MATCH(V$1,人口源表!$1:$1,0))-INDEX(城镇人口!$1:$1048576,MATCH($B195,城镇人口!$B:$B,0),MATCH(V$1,城镇人口!$1:$1,0))</f>
        <v>1949617.8888909002</v>
      </c>
      <c r="W195" s="40">
        <f>INDEX(人口源表!$1:$1048576,MATCH($B195,人口源表!$A:$A,0),MATCH(W$1,人口源表!$1:$1,0))-INDEX(城镇人口!$1:$1048576,MATCH($B195,城镇人口!$B:$B,0),MATCH(W$1,城镇人口!$1:$1,0))</f>
        <v>1938996.1378144873</v>
      </c>
      <c r="X195" s="40">
        <f>INDEX(人口源表!$1:$1048576,MATCH($B195,人口源表!$A:$A,0),MATCH(X$1,人口源表!$1:$1,0))-INDEX(城镇人口!$1:$1048576,MATCH($B195,城镇人口!$B:$B,0),MATCH(X$1,城镇人口!$1:$1,0))</f>
        <v>1927384.5422752649</v>
      </c>
      <c r="Y195" s="40">
        <f>INDEX(人口源表!$1:$1048576,MATCH($B195,人口源表!$A:$A,0),MATCH(Y$1,人口源表!$1:$1,0))-INDEX(城镇人口!$1:$1048576,MATCH($B195,城镇人口!$B:$B,0),MATCH(Y$1,城镇人口!$1:$1,0))</f>
        <v>1914746.6578828036</v>
      </c>
      <c r="Z195" s="40">
        <f>INDEX(人口源表!$1:$1048576,MATCH($B195,人口源表!$A:$A,0),MATCH(Z$1,人口源表!$1:$1,0))-INDEX(城镇人口!$1:$1048576,MATCH($B195,城镇人口!$B:$B,0),MATCH(Z$1,城镇人口!$1:$1,0))</f>
        <v>1901059.1913965587</v>
      </c>
      <c r="AA195" s="40">
        <f>INDEX(人口源表!$1:$1048576,MATCH($B195,人口源表!$A:$A,0),MATCH(AA$1,人口源表!$1:$1,0))-INDEX(城镇人口!$1:$1048576,MATCH($B195,城镇人口!$B:$B,0),MATCH(AA$1,城镇人口!$1:$1,0))</f>
        <v>1886312.7317944043</v>
      </c>
      <c r="AB195" s="40">
        <f>INDEX(人口源表!$1:$1048576,MATCH($B195,人口源表!$A:$A,0),MATCH(AB$1,人口源表!$1:$1,0))-INDEX(城镇人口!$1:$1048576,MATCH($B195,城镇人口!$B:$B,0),MATCH(AB$1,城镇人口!$1:$1,0))</f>
        <v>1870511.2765657292</v>
      </c>
      <c r="AC195" s="40">
        <f>INDEX(人口源表!$1:$1048576,MATCH($B195,人口源表!$A:$A,0),MATCH(AC$1,人口源表!$1:$1,0))-INDEX(城镇人口!$1:$1048576,MATCH($B195,城镇人口!$B:$B,0),MATCH(AC$1,城镇人口!$1:$1,0))</f>
        <v>1857404.7183249937</v>
      </c>
      <c r="AD195" s="40">
        <f>INDEX(人口源表!$1:$1048576,MATCH($B195,人口源表!$A:$A,0),MATCH(AD$1,人口源表!$1:$1,0))-INDEX(城镇人口!$1:$1048576,MATCH($B195,城镇人口!$B:$B,0),MATCH(AD$1,城镇人口!$1:$1,0))</f>
        <v>1843309.4033026011</v>
      </c>
      <c r="AE195" s="40">
        <f>INDEX(人口源表!$1:$1048576,MATCH($B195,人口源表!$A:$A,0),MATCH(AE$1,人口源表!$1:$1,0))-INDEX(城镇人口!$1:$1048576,MATCH($B195,城镇人口!$B:$B,0),MATCH(AE$1,城镇人口!$1:$1,0))</f>
        <v>1828259.8462685565</v>
      </c>
      <c r="AF195" s="40">
        <f>INDEX(人口源表!$1:$1048576,MATCH($B195,人口源表!$A:$A,0),MATCH(AF$1,人口源表!$1:$1,0))-INDEX(城镇人口!$1:$1048576,MATCH($B195,城镇人口!$B:$B,0),MATCH(AF$1,城镇人口!$1:$1,0))</f>
        <v>1812301.4304596013</v>
      </c>
      <c r="AG195" s="40">
        <f>INDEX(人口源表!$1:$1048576,MATCH($B195,人口源表!$A:$A,0),MATCH(AG$1,人口源表!$1:$1,0))-INDEX(城镇人口!$1:$1048576,MATCH($B195,城镇人口!$B:$B,0),MATCH(AG$1,城镇人口!$1:$1,0))</f>
        <v>1795490.0491299843</v>
      </c>
      <c r="AH195" s="40">
        <f>INDEX(人口源表!$1:$1048576,MATCH($B195,人口源表!$A:$A,0),MATCH(AH$1,人口源表!$1:$1,0))-INDEX(城镇人口!$1:$1048576,MATCH($B195,城镇人口!$B:$B,0),MATCH(AH$1,城镇人口!$1:$1,0))</f>
        <v>1777892.8435532413</v>
      </c>
      <c r="AI195" s="40">
        <f>INDEX(人口源表!$1:$1048576,MATCH($B195,人口源表!$A:$A,0),MATCH(AI$1,人口源表!$1:$1,0))-INDEX(城镇人口!$1:$1048576,MATCH($B195,城镇人口!$B:$B,0),MATCH(AI$1,城镇人口!$1:$1,0))</f>
        <v>1759587.4361963756</v>
      </c>
      <c r="AJ195" s="40">
        <f>INDEX(人口源表!$1:$1048576,MATCH($B195,人口源表!$A:$A,0),MATCH(AJ$1,人口源表!$1:$1,0))-INDEX(城镇人口!$1:$1048576,MATCH($B195,城镇人口!$B:$B,0),MATCH(AJ$1,城镇人口!$1:$1,0))</f>
        <v>1740660.0876050782</v>
      </c>
      <c r="AK195" s="40">
        <f>INDEX(人口源表!$1:$1048576,MATCH($B195,人口源表!$A:$A,0),MATCH(AK$1,人口源表!$1:$1,0))-INDEX(城镇人口!$1:$1048576,MATCH($B195,城镇人口!$B:$B,0),MATCH(AK$1,城镇人口!$1:$1,0))</f>
        <v>1721207.1433782489</v>
      </c>
      <c r="AL195" s="40">
        <f>INDEX(人口源表!$1:$1048576,MATCH($B195,人口源表!$A:$A,0),MATCH(AL$1,人口源表!$1:$1,0))-INDEX(城镇人口!$1:$1048576,MATCH($B195,城镇人口!$B:$B,0),MATCH(AL$1,城镇人口!$1:$1,0))</f>
        <v>1701334.261420921</v>
      </c>
      <c r="AM195" s="40">
        <f>INDEX(人口源表!$1:$1048576,MATCH($B195,人口源表!$A:$A,0),MATCH(AM$1,人口源表!$1:$1,0))-INDEX(城镇人口!$1:$1048576,MATCH($B195,城镇人口!$B:$B,0),MATCH(AM$1,城镇人口!$1:$1,0))</f>
        <v>1681154.584684432</v>
      </c>
      <c r="AN195" s="40">
        <f>INDEX(人口源表!$1:$1048576,MATCH($B195,人口源表!$A:$A,0),MATCH(AN$1,人口源表!$1:$1,0))-INDEX(城镇人口!$1:$1048576,MATCH($B195,城镇人口!$B:$B,0),MATCH(AN$1,城镇人口!$1:$1,0))</f>
        <v>1660790.8438506057</v>
      </c>
      <c r="AO195" s="40">
        <f>INDEX(人口源表!$1:$1048576,MATCH($B195,人口源表!$A:$A,0),MATCH(AO$1,人口源表!$1:$1,0))-INDEX(城镇人口!$1:$1048576,MATCH($B195,城镇人口!$B:$B,0),MATCH(AO$1,城镇人口!$1:$1,0))</f>
        <v>1640372.454396884</v>
      </c>
      <c r="AP195" s="40">
        <f>INDEX(人口源表!$1:$1048576,MATCH($B195,人口源表!$A:$A,0),MATCH(AP$1,人口源表!$1:$1,0))-INDEX(城镇人口!$1:$1048576,MATCH($B195,城镇人口!$B:$B,0),MATCH(AP$1,城镇人口!$1:$1,0))</f>
        <v>1620036.8813336445</v>
      </c>
      <c r="AQ195" s="40">
        <f>INDEX(人口源表!$1:$1048576,MATCH($B195,人口源表!$A:$A,0),MATCH(AQ$1,人口源表!$1:$1,0))-INDEX(城镇人口!$1:$1048576,MATCH($B195,城镇人口!$B:$B,0),MATCH(AQ$1,城镇人口!$1:$1,0))</f>
        <v>1599927.8208501763</v>
      </c>
      <c r="AR195" s="40">
        <f>INDEX(人口源表!$1:$1048576,MATCH($B195,人口源表!$A:$A,0),MATCH(AR$1,人口源表!$1:$1,0))-INDEX(城镇人口!$1:$1048576,MATCH($B195,城镇人口!$B:$B,0),MATCH(AR$1,城镇人口!$1:$1,0))</f>
        <v>1580196.5193489138</v>
      </c>
      <c r="AS195" s="40">
        <f>INDEX(人口源表!$1:$1048576,MATCH($B195,人口源表!$A:$A,0),MATCH(AS$1,人口源表!$1:$1,0))-INDEX(城镇人口!$1:$1048576,MATCH($B195,城镇人口!$B:$B,0),MATCH(AS$1,城镇人口!$1:$1,0))</f>
        <v>1560999.2730050124</v>
      </c>
      <c r="AT195" s="40">
        <f>INDEX(人口源表!$1:$1048576,MATCH($B195,人口源表!$A:$A,0),MATCH(AT$1,人口源表!$1:$1,0))-INDEX(城镇人口!$1:$1048576,MATCH($B195,城镇人口!$B:$B,0),MATCH(AT$1,城镇人口!$1:$1,0))</f>
        <v>1542499.0628482066</v>
      </c>
      <c r="AU195" s="40">
        <f>INDEX(人口源表!$1:$1048576,MATCH($B195,人口源表!$A:$A,0),MATCH(AU$1,人口源表!$1:$1,0))-INDEX(城镇人口!$1:$1048576,MATCH($B195,城镇人口!$B:$B,0),MATCH(AU$1,城镇人口!$1:$1,0))</f>
        <v>1524863.4097263403</v>
      </c>
      <c r="AV195" s="40">
        <f>INDEX(人口源表!$1:$1048576,MATCH($B195,人口源表!$A:$A,0),MATCH(AV$1,人口源表!$1:$1,0))-INDEX(城镇人口!$1:$1048576,MATCH($B195,城镇人口!$B:$B,0),MATCH(AV$1,城镇人口!$1:$1,0))</f>
        <v>1508264.6273921686</v>
      </c>
    </row>
    <row r="196" spans="1:48" x14ac:dyDescent="0.15">
      <c r="A196" s="4" t="s">
        <v>872</v>
      </c>
      <c r="B196" s="4" t="s">
        <v>398</v>
      </c>
      <c r="C196" s="34">
        <f>VLOOKUP(B196,'[1]2016省城人口总结（根）'!B:C,2,FALSE)/100</f>
        <v>0.49835000000000002</v>
      </c>
      <c r="D196" s="40">
        <f>INDEX(人口源表!$1:$1048576,MATCH($B196,人口源表!$A:$A,0),MATCH(D$1,人口源表!$1:$1,0))-INDEX(城镇人口!$1:$1048576,MATCH($B196,城镇人口!$B:$B,0),MATCH(D$1,城镇人口!$1:$1,0))</f>
        <v>2715058.2699727481</v>
      </c>
      <c r="E196" s="40">
        <f>INDEX(人口源表!$1:$1048576,MATCH($B196,人口源表!$A:$A,0),MATCH(E$1,人口源表!$1:$1,0))-INDEX(城镇人口!$1:$1048576,MATCH($B196,城镇人口!$B:$B,0),MATCH(E$1,城镇人口!$1:$1,0))</f>
        <v>2680055.8869383871</v>
      </c>
      <c r="F196" s="40">
        <f>INDEX(人口源表!$1:$1048576,MATCH($B196,人口源表!$A:$A,0),MATCH(F$1,人口源表!$1:$1,0))-INDEX(城镇人口!$1:$1048576,MATCH($B196,城镇人口!$B:$B,0),MATCH(F$1,城镇人口!$1:$1,0))</f>
        <v>2642504.4647235582</v>
      </c>
      <c r="G196" s="40">
        <f>INDEX(人口源表!$1:$1048576,MATCH($B196,人口源表!$A:$A,0),MATCH(G$1,人口源表!$1:$1,0))-INDEX(城镇人口!$1:$1048576,MATCH($B196,城镇人口!$B:$B,0),MATCH(G$1,城镇人口!$1:$1,0))</f>
        <v>2510213.594542488</v>
      </c>
      <c r="H196" s="40">
        <f>INDEX(人口源表!$1:$1048576,MATCH($B196,人口源表!$A:$A,0),MATCH(H$1,人口源表!$1:$1,0))-INDEX(城镇人口!$1:$1048576,MATCH($B196,城镇人口!$B:$B,0),MATCH(H$1,城镇人口!$1:$1,0))</f>
        <v>2469389.9871252608</v>
      </c>
      <c r="I196" s="40">
        <f>INDEX(人口源表!$1:$1048576,MATCH($B196,人口源表!$A:$A,0),MATCH(I$1,人口源表!$1:$1,0))-INDEX(城镇人口!$1:$1048576,MATCH($B196,城镇人口!$B:$B,0),MATCH(I$1,城镇人口!$1:$1,0))</f>
        <v>2448407.5952518908</v>
      </c>
      <c r="J196" s="40">
        <f>INDEX(人口源表!$1:$1048576,MATCH($B196,人口源表!$A:$A,0),MATCH(J$1,人口源表!$1:$1,0))-INDEX(城镇人口!$1:$1048576,MATCH($B196,城镇人口!$B:$B,0),MATCH(J$1,城镇人口!$1:$1,0))</f>
        <v>2427789.9435226624</v>
      </c>
      <c r="K196" s="40">
        <f>INDEX(人口源表!$1:$1048576,MATCH($B196,人口源表!$A:$A,0),MATCH(K$1,人口源表!$1:$1,0))-INDEX(城镇人口!$1:$1048576,MATCH($B196,城镇人口!$B:$B,0),MATCH(K$1,城镇人口!$1:$1,0))</f>
        <v>2407285.7393332962</v>
      </c>
      <c r="L196" s="40">
        <f>INDEX(人口源表!$1:$1048576,MATCH($B196,人口源表!$A:$A,0),MATCH(L$1,人口源表!$1:$1,0))-INDEX(城镇人口!$1:$1048576,MATCH($B196,城镇人口!$B:$B,0),MATCH(L$1,城镇人口!$1:$1,0))</f>
        <v>2386666.9699144005</v>
      </c>
      <c r="M196" s="40">
        <f>INDEX(人口源表!$1:$1048576,MATCH($B196,人口源表!$A:$A,0),MATCH(M$1,人口源表!$1:$1,0))-INDEX(城镇人口!$1:$1048576,MATCH($B196,城镇人口!$B:$B,0),MATCH(M$1,城镇人口!$1:$1,0))</f>
        <v>2365727.0049396055</v>
      </c>
      <c r="N196" s="40">
        <f>INDEX(人口源表!$1:$1048576,MATCH($B196,人口源表!$A:$A,0),MATCH(N$1,人口源表!$1:$1,0))-INDEX(城镇人口!$1:$1048576,MATCH($B196,城镇人口!$B:$B,0),MATCH(N$1,城镇人口!$1:$1,0))</f>
        <v>2344280.5164155881</v>
      </c>
      <c r="O196" s="40">
        <f>INDEX(人口源表!$1:$1048576,MATCH($B196,人口源表!$A:$A,0),MATCH(O$1,人口源表!$1:$1,0))-INDEX(城镇人口!$1:$1048576,MATCH($B196,城镇人口!$B:$B,0),MATCH(O$1,城镇人口!$1:$1,0))</f>
        <v>2322162.9184056567</v>
      </c>
      <c r="P196" s="40">
        <f>INDEX(人口源表!$1:$1048576,MATCH($B196,人口源表!$A:$A,0),MATCH(P$1,人口源表!$1:$1,0))-INDEX(城镇人口!$1:$1048576,MATCH($B196,城镇人口!$B:$B,0),MATCH(P$1,城镇人口!$1:$1,0))</f>
        <v>2299230.633033209</v>
      </c>
      <c r="Q196" s="40">
        <f>INDEX(人口源表!$1:$1048576,MATCH($B196,人口源表!$A:$A,0),MATCH(Q$1,人口源表!$1:$1,0))-INDEX(城镇人口!$1:$1048576,MATCH($B196,城镇人口!$B:$B,0),MATCH(Q$1,城镇人口!$1:$1,0))</f>
        <v>2275359.1830584859</v>
      </c>
      <c r="R196" s="40">
        <f>INDEX(人口源表!$1:$1048576,MATCH($B196,人口源表!$A:$A,0),MATCH(R$1,人口源表!$1:$1,0))-INDEX(城镇人口!$1:$1048576,MATCH($B196,城镇人口!$B:$B,0),MATCH(R$1,城镇人口!$1:$1,0))</f>
        <v>2250443.0119655076</v>
      </c>
      <c r="S196" s="40">
        <f>INDEX(人口源表!$1:$1048576,MATCH($B196,人口源表!$A:$A,0),MATCH(S$1,人口源表!$1:$1,0))-INDEX(城镇人口!$1:$1048576,MATCH($B196,城镇人口!$B:$B,0),MATCH(S$1,城镇人口!$1:$1,0))</f>
        <v>2240559.6168751335</v>
      </c>
      <c r="T196" s="40">
        <f>INDEX(人口源表!$1:$1048576,MATCH($B196,人口源表!$A:$A,0),MATCH(T$1,人口源表!$1:$1,0))-INDEX(城镇人口!$1:$1048576,MATCH($B196,城镇人口!$B:$B,0),MATCH(T$1,城镇人口!$1:$1,0))</f>
        <v>2229798.5509446859</v>
      </c>
      <c r="U196" s="40">
        <f>INDEX(人口源表!$1:$1048576,MATCH($B196,人口源表!$A:$A,0),MATCH(U$1,人口源表!$1:$1,0))-INDEX(城镇人口!$1:$1048576,MATCH($B196,城镇人口!$B:$B,0),MATCH(U$1,城镇人口!$1:$1,0))</f>
        <v>2218094.2541832831</v>
      </c>
      <c r="V196" s="40">
        <f>INDEX(人口源表!$1:$1048576,MATCH($B196,人口源表!$A:$A,0),MATCH(V$1,人口源表!$1:$1,0))-INDEX(城镇人口!$1:$1048576,MATCH($B196,城镇人口!$B:$B,0),MATCH(V$1,城镇人口!$1:$1,0))</f>
        <v>2205395.2722064685</v>
      </c>
      <c r="W196" s="40">
        <f>INDEX(人口源表!$1:$1048576,MATCH($B196,人口源表!$A:$A,0),MATCH(W$1,人口源表!$1:$1,0))-INDEX(城镇人口!$1:$1048576,MATCH($B196,城镇人口!$B:$B,0),MATCH(W$1,城镇人口!$1:$1,0))</f>
        <v>2191664.6440960485</v>
      </c>
      <c r="X196" s="40">
        <f>INDEX(人口源表!$1:$1048576,MATCH($B196,人口源表!$A:$A,0),MATCH(X$1,人口源表!$1:$1,0))-INDEX(城镇人口!$1:$1048576,MATCH($B196,城镇人口!$B:$B,0),MATCH(X$1,城镇人口!$1:$1,0))</f>
        <v>2176877.1022447939</v>
      </c>
      <c r="Y196" s="40">
        <f>INDEX(人口源表!$1:$1048576,MATCH($B196,人口源表!$A:$A,0),MATCH(Y$1,人口源表!$1:$1,0))-INDEX(城镇人口!$1:$1048576,MATCH($B196,城镇人口!$B:$B,0),MATCH(Y$1,城镇人口!$1:$1,0))</f>
        <v>2161020.2762845051</v>
      </c>
      <c r="Z196" s="40">
        <f>INDEX(人口源表!$1:$1048576,MATCH($B196,人口源表!$A:$A,0),MATCH(Z$1,人口源表!$1:$1,0))-INDEX(城镇人口!$1:$1048576,MATCH($B196,城镇人口!$B:$B,0),MATCH(Z$1,城镇人口!$1:$1,0))</f>
        <v>2144094.2699183431</v>
      </c>
      <c r="AA196" s="40">
        <f>INDEX(人口源表!$1:$1048576,MATCH($B196,人口源表!$A:$A,0),MATCH(AA$1,人口源表!$1:$1,0))-INDEX(城镇人口!$1:$1048576,MATCH($B196,城镇人口!$B:$B,0),MATCH(AA$1,城镇人口!$1:$1,0))</f>
        <v>2126111.2313066805</v>
      </c>
      <c r="AB196" s="40">
        <f>INDEX(人口源表!$1:$1048576,MATCH($B196,人口源表!$A:$A,0),MATCH(AB$1,人口源表!$1:$1,0))-INDEX(城镇人口!$1:$1048576,MATCH($B196,城镇人口!$B:$B,0),MATCH(AB$1,城镇人口!$1:$1,0))</f>
        <v>2107093.7740274714</v>
      </c>
      <c r="AC196" s="40">
        <f>INDEX(人口源表!$1:$1048576,MATCH($B196,人口源表!$A:$A,0),MATCH(AC$1,人口源表!$1:$1,0))-INDEX(城镇人口!$1:$1048576,MATCH($B196,城镇人口!$B:$B,0),MATCH(AC$1,城镇人口!$1:$1,0))</f>
        <v>2091280.8001438379</v>
      </c>
      <c r="AD196" s="40">
        <f>INDEX(人口源表!$1:$1048576,MATCH($B196,人口源表!$A:$A,0),MATCH(AD$1,人口源表!$1:$1,0))-INDEX(城镇人口!$1:$1048576,MATCH($B196,城镇人口!$B:$B,0),MATCH(AD$1,城镇人口!$1:$1,0))</f>
        <v>2074533.9391814633</v>
      </c>
      <c r="AE196" s="40">
        <f>INDEX(人口源表!$1:$1048576,MATCH($B196,人口源表!$A:$A,0),MATCH(AE$1,人口源表!$1:$1,0))-INDEX(城镇人口!$1:$1048576,MATCH($B196,城镇人口!$B:$B,0),MATCH(AE$1,城镇人口!$1:$1,0))</f>
        <v>2056901.8913751217</v>
      </c>
      <c r="AF196" s="40">
        <f>INDEX(人口源表!$1:$1048576,MATCH($B196,人口源表!$A:$A,0),MATCH(AF$1,人口源表!$1:$1,0))-INDEX(城镇人口!$1:$1048576,MATCH($B196,城镇人口!$B:$B,0),MATCH(AF$1,城镇人口!$1:$1,0))</f>
        <v>2038443.4702204652</v>
      </c>
      <c r="AG196" s="40">
        <f>INDEX(人口源表!$1:$1048576,MATCH($B196,人口源表!$A:$A,0),MATCH(AG$1,人口源表!$1:$1,0))-INDEX(城镇人口!$1:$1048576,MATCH($B196,城镇人口!$B:$B,0),MATCH(AG$1,城镇人口!$1:$1,0))</f>
        <v>2019227.9906935822</v>
      </c>
      <c r="AH196" s="40">
        <f>INDEX(人口源表!$1:$1048576,MATCH($B196,人口源表!$A:$A,0),MATCH(AH$1,人口源表!$1:$1,0))-INDEX(城镇人口!$1:$1048576,MATCH($B196,城镇人口!$B:$B,0),MATCH(AH$1,城镇人口!$1:$1,0))</f>
        <v>1999331.9566765931</v>
      </c>
      <c r="AI196" s="40">
        <f>INDEX(人口源表!$1:$1048576,MATCH($B196,人口源表!$A:$A,0),MATCH(AI$1,人口源表!$1:$1,0))-INDEX(城镇人口!$1:$1048576,MATCH($B196,城镇人口!$B:$B,0),MATCH(AI$1,城镇人口!$1:$1,0))</f>
        <v>1978842.7831745832</v>
      </c>
      <c r="AJ196" s="40">
        <f>INDEX(人口源表!$1:$1048576,MATCH($B196,人口源表!$A:$A,0),MATCH(AJ$1,人口源表!$1:$1,0))-INDEX(城镇人口!$1:$1048576,MATCH($B196,城镇人口!$B:$B,0),MATCH(AJ$1,城镇人口!$1:$1,0))</f>
        <v>1957855.1162178586</v>
      </c>
      <c r="AK196" s="40">
        <f>INDEX(人口源表!$1:$1048576,MATCH($B196,人口源表!$A:$A,0),MATCH(AK$1,人口源表!$1:$1,0))-INDEX(城镇人口!$1:$1048576,MATCH($B196,城镇人口!$B:$B,0),MATCH(AK$1,城镇人口!$1:$1,0))</f>
        <v>1936471.2340045185</v>
      </c>
      <c r="AL196" s="40">
        <f>INDEX(人口源表!$1:$1048576,MATCH($B196,人口源表!$A:$A,0),MATCH(AL$1,人口源表!$1:$1,0))-INDEX(城镇人口!$1:$1048576,MATCH($B196,城镇人口!$B:$B,0),MATCH(AL$1,城镇人口!$1:$1,0))</f>
        <v>1914802.844453671</v>
      </c>
      <c r="AM196" s="40">
        <f>INDEX(人口源表!$1:$1048576,MATCH($B196,人口源表!$A:$A,0),MATCH(AM$1,人口源表!$1:$1,0))-INDEX(城镇人口!$1:$1048576,MATCH($B196,城镇人口!$B:$B,0),MATCH(AM$1,城镇人口!$1:$1,0))</f>
        <v>1892967.1147903409</v>
      </c>
      <c r="AN196" s="40">
        <f>INDEX(人口源表!$1:$1048576,MATCH($B196,人口源表!$A:$A,0),MATCH(AN$1,人口源表!$1:$1,0))-INDEX(城镇人口!$1:$1048576,MATCH($B196,城镇人口!$B:$B,0),MATCH(AN$1,城镇人口!$1:$1,0))</f>
        <v>1871089.8898489904</v>
      </c>
      <c r="AO196" s="40">
        <f>INDEX(人口源表!$1:$1048576,MATCH($B196,人口源表!$A:$A,0),MATCH(AO$1,人口源表!$1:$1,0))-INDEX(城镇人口!$1:$1048576,MATCH($B196,城镇人口!$B:$B,0),MATCH(AO$1,城镇人口!$1:$1,0))</f>
        <v>1849302.111821434</v>
      </c>
      <c r="AP196" s="40">
        <f>INDEX(人口源表!$1:$1048576,MATCH($B196,人口源表!$A:$A,0),MATCH(AP$1,人口源表!$1:$1,0))-INDEX(城镇人口!$1:$1048576,MATCH($B196,城镇人口!$B:$B,0),MATCH(AP$1,城镇人口!$1:$1,0))</f>
        <v>1827741.9272718001</v>
      </c>
      <c r="AQ196" s="40">
        <f>INDEX(人口源表!$1:$1048576,MATCH($B196,人口源表!$A:$A,0),MATCH(AQ$1,人口源表!$1:$1,0))-INDEX(城镇人口!$1:$1048576,MATCH($B196,城镇人口!$B:$B,0),MATCH(AQ$1,城镇人口!$1:$1,0))</f>
        <v>1806553.58208034</v>
      </c>
      <c r="AR196" s="40">
        <f>INDEX(人口源表!$1:$1048576,MATCH($B196,人口源表!$A:$A,0),MATCH(AR$1,人口源表!$1:$1,0))-INDEX(城镇人口!$1:$1048576,MATCH($B196,城镇人口!$B:$B,0),MATCH(AR$1,城镇人口!$1:$1,0))</f>
        <v>1785885.6563511048</v>
      </c>
      <c r="AS196" s="40">
        <f>INDEX(人口源表!$1:$1048576,MATCH($B196,人口源表!$A:$A,0),MATCH(AS$1,人口源表!$1:$1,0))-INDEX(城镇人口!$1:$1048576,MATCH($B196,城镇人口!$B:$B,0),MATCH(AS$1,城镇人口!$1:$1,0))</f>
        <v>1765892.7552030687</v>
      </c>
      <c r="AT196" s="40">
        <f>INDEX(人口源表!$1:$1048576,MATCH($B196,人口源表!$A:$A,0),MATCH(AT$1,人口源表!$1:$1,0))-INDEX(城镇人口!$1:$1048576,MATCH($B196,城镇人口!$B:$B,0),MATCH(AT$1,城镇人口!$1:$1,0))</f>
        <v>1746734.0679294877</v>
      </c>
      <c r="AU196" s="40">
        <f>INDEX(人口源表!$1:$1048576,MATCH($B196,人口源表!$A:$A,0),MATCH(AU$1,人口源表!$1:$1,0))-INDEX(城镇人口!$1:$1048576,MATCH($B196,城镇人口!$B:$B,0),MATCH(AU$1,城镇人口!$1:$1,0))</f>
        <v>1728572.3025165908</v>
      </c>
      <c r="AV196" s="40">
        <f>INDEX(人口源表!$1:$1048576,MATCH($B196,人口源表!$A:$A,0),MATCH(AV$1,人口源表!$1:$1,0))-INDEX(城镇人口!$1:$1048576,MATCH($B196,城镇人口!$B:$B,0),MATCH(AV$1,城镇人口!$1:$1,0))</f>
        <v>1711575.3065847536</v>
      </c>
    </row>
    <row r="197" spans="1:48" x14ac:dyDescent="0.15">
      <c r="A197" s="4" t="s">
        <v>872</v>
      </c>
      <c r="B197" s="4" t="s">
        <v>400</v>
      </c>
      <c r="C197" s="34">
        <f>VLOOKUP(B197,'[1]2016省城人口总结（根）'!B:C,2,FALSE)/100</f>
        <v>0.49835000000000002</v>
      </c>
      <c r="D197" s="40">
        <f>INDEX(人口源表!$1:$1048576,MATCH($B197,人口源表!$A:$A,0),MATCH(D$1,人口源表!$1:$1,0))-INDEX(城镇人口!$1:$1048576,MATCH($B197,城镇人口!$B:$B,0),MATCH(D$1,城镇人口!$1:$1,0))</f>
        <v>2469776.757461539</v>
      </c>
      <c r="E197" s="40">
        <f>INDEX(人口源表!$1:$1048576,MATCH($B197,人口源表!$A:$A,0),MATCH(E$1,人口源表!$1:$1,0))-INDEX(城镇人口!$1:$1048576,MATCH($B197,城镇人口!$B:$B,0),MATCH(E$1,城镇人口!$1:$1,0))</f>
        <v>2437026.3238609927</v>
      </c>
      <c r="F197" s="40">
        <f>INDEX(人口源表!$1:$1048576,MATCH($B197,人口源表!$A:$A,0),MATCH(F$1,人口源表!$1:$1,0))-INDEX(城镇人口!$1:$1048576,MATCH($B197,城镇人口!$B:$B,0),MATCH(F$1,城镇人口!$1:$1,0))</f>
        <v>2401835.1252561877</v>
      </c>
      <c r="G197" s="40">
        <f>INDEX(人口源表!$1:$1048576,MATCH($B197,人口源表!$A:$A,0),MATCH(G$1,人口源表!$1:$1,0))-INDEX(城镇人口!$1:$1048576,MATCH($B197,城镇人口!$B:$B,0),MATCH(G$1,城镇人口!$1:$1,0))</f>
        <v>2175694.3923962256</v>
      </c>
      <c r="H197" s="40">
        <f>INDEX(人口源表!$1:$1048576,MATCH($B197,人口源表!$A:$A,0),MATCH(H$1,人口源表!$1:$1,0))-INDEX(城镇人口!$1:$1048576,MATCH($B197,城镇人口!$B:$B,0),MATCH(H$1,城镇人口!$1:$1,0))</f>
        <v>2141550.000070367</v>
      </c>
      <c r="I197" s="40">
        <f>INDEX(人口源表!$1:$1048576,MATCH($B197,人口源表!$A:$A,0),MATCH(I$1,人口源表!$1:$1,0))-INDEX(城镇人口!$1:$1048576,MATCH($B197,城镇人口!$B:$B,0),MATCH(I$1,城镇人口!$1:$1,0))</f>
        <v>2123214.7994535971</v>
      </c>
      <c r="J197" s="40">
        <f>INDEX(人口源表!$1:$1048576,MATCH($B197,人口源表!$A:$A,0),MATCH(J$1,人口源表!$1:$1,0))-INDEX(城镇人口!$1:$1048576,MATCH($B197,城镇人口!$B:$B,0),MATCH(J$1,城镇人口!$1:$1,0))</f>
        <v>2104003.2411256568</v>
      </c>
      <c r="K197" s="40">
        <f>INDEX(人口源表!$1:$1048576,MATCH($B197,人口源表!$A:$A,0),MATCH(K$1,人口源表!$1:$1,0))-INDEX(城镇人口!$1:$1048576,MATCH($B197,城镇人口!$B:$B,0),MATCH(K$1,城镇人口!$1:$1,0))</f>
        <v>2083880.4525790713</v>
      </c>
      <c r="L197" s="40">
        <f>INDEX(人口源表!$1:$1048576,MATCH($B197,人口源表!$A:$A,0),MATCH(L$1,人口源表!$1:$1,0))-INDEX(城镇人口!$1:$1048576,MATCH($B197,城镇人口!$B:$B,0),MATCH(L$1,城镇人口!$1:$1,0))</f>
        <v>2062816.8583837273</v>
      </c>
      <c r="M197" s="40">
        <f>INDEX(人口源表!$1:$1048576,MATCH($B197,人口源表!$A:$A,0),MATCH(M$1,人口源表!$1:$1,0))-INDEX(城镇人口!$1:$1048576,MATCH($B197,城镇人口!$B:$B,0),MATCH(M$1,城镇人口!$1:$1,0))</f>
        <v>2040790.2755425959</v>
      </c>
      <c r="N197" s="40">
        <f>INDEX(人口源表!$1:$1048576,MATCH($B197,人口源表!$A:$A,0),MATCH(N$1,人口源表!$1:$1,0))-INDEX(城镇人口!$1:$1048576,MATCH($B197,城镇人口!$B:$B,0),MATCH(N$1,城镇人口!$1:$1,0))</f>
        <v>2017784.7985504055</v>
      </c>
      <c r="O197" s="40">
        <f>INDEX(人口源表!$1:$1048576,MATCH($B197,人口源表!$A:$A,0),MATCH(O$1,人口源表!$1:$1,0))-INDEX(城镇人口!$1:$1048576,MATCH($B197,城镇人口!$B:$B,0),MATCH(O$1,城镇人口!$1:$1,0))</f>
        <v>1993791.4579387098</v>
      </c>
      <c r="P197" s="40">
        <f>INDEX(人口源表!$1:$1048576,MATCH($B197,人口源表!$A:$A,0),MATCH(P$1,人口源表!$1:$1,0))-INDEX(城镇人口!$1:$1048576,MATCH($B197,城镇人口!$B:$B,0),MATCH(P$1,城镇人口!$1:$1,0))</f>
        <v>1968806.6902425052</v>
      </c>
      <c r="Q197" s="40">
        <f>INDEX(人口源表!$1:$1048576,MATCH($B197,人口源表!$A:$A,0),MATCH(Q$1,人口源表!$1:$1,0))-INDEX(城镇人口!$1:$1048576,MATCH($B197,城镇人口!$B:$B,0),MATCH(Q$1,城镇人口!$1:$1,0))</f>
        <v>1942832.1542135207</v>
      </c>
      <c r="R197" s="40">
        <f>INDEX(人口源表!$1:$1048576,MATCH($B197,人口源表!$A:$A,0),MATCH(R$1,人口源表!$1:$1,0))-INDEX(城镇人口!$1:$1048576,MATCH($B197,城镇人口!$B:$B,0),MATCH(R$1,城镇人口!$1:$1,0))</f>
        <v>1915876.5964367394</v>
      </c>
      <c r="S197" s="40">
        <f>INDEX(人口源表!$1:$1048576,MATCH($B197,人口源表!$A:$A,0),MATCH(S$1,人口源表!$1:$1,0))-INDEX(城镇人口!$1:$1048576,MATCH($B197,城镇人口!$B:$B,0),MATCH(S$1,城镇人口!$1:$1,0))</f>
        <v>1901672.5050633568</v>
      </c>
      <c r="T197" s="40">
        <f>INDEX(人口源表!$1:$1048576,MATCH($B197,人口源表!$A:$A,0),MATCH(T$1,人口源表!$1:$1,0))-INDEX(城镇人口!$1:$1048576,MATCH($B197,城镇人口!$B:$B,0),MATCH(T$1,城镇人口!$1:$1,0))</f>
        <v>1886707.426756748</v>
      </c>
      <c r="U197" s="40">
        <f>INDEX(人口源表!$1:$1048576,MATCH($B197,人口源表!$A:$A,0),MATCH(U$1,人口源表!$1:$1,0))-INDEX(城镇人口!$1:$1048576,MATCH($B197,城镇人口!$B:$B,0),MATCH(U$1,城镇人口!$1:$1,0))</f>
        <v>1870990.4374825628</v>
      </c>
      <c r="V197" s="40">
        <f>INDEX(人口源表!$1:$1048576,MATCH($B197,人口源表!$A:$A,0),MATCH(V$1,人口源表!$1:$1,0))-INDEX(城镇人口!$1:$1048576,MATCH($B197,城镇人口!$B:$B,0),MATCH(V$1,城镇人口!$1:$1,0))</f>
        <v>1854535.3365743011</v>
      </c>
      <c r="W197" s="40">
        <f>INDEX(人口源表!$1:$1048576,MATCH($B197,人口源表!$A:$A,0),MATCH(W$1,人口源表!$1:$1,0))-INDEX(城镇人口!$1:$1048576,MATCH($B197,城镇人口!$B:$B,0),MATCH(W$1,城镇人口!$1:$1,0))</f>
        <v>1837360.0888228132</v>
      </c>
      <c r="X197" s="40">
        <f>INDEX(人口源表!$1:$1048576,MATCH($B197,人口源表!$A:$A,0),MATCH(X$1,人口源表!$1:$1,0))-INDEX(城镇人口!$1:$1048576,MATCH($B197,城镇人口!$B:$B,0),MATCH(X$1,城镇人口!$1:$1,0))</f>
        <v>1819485.4958428126</v>
      </c>
      <c r="Y197" s="40">
        <f>INDEX(人口源表!$1:$1048576,MATCH($B197,人口源表!$A:$A,0),MATCH(Y$1,人口源表!$1:$1,0))-INDEX(城镇人口!$1:$1048576,MATCH($B197,城镇人口!$B:$B,0),MATCH(Y$1,城镇人口!$1:$1,0))</f>
        <v>1800937.0410925788</v>
      </c>
      <c r="Z197" s="40">
        <f>INDEX(人口源表!$1:$1048576,MATCH($B197,人口源表!$A:$A,0),MATCH(Z$1,人口源表!$1:$1,0))-INDEX(城镇人口!$1:$1048576,MATCH($B197,城镇人口!$B:$B,0),MATCH(Z$1,城镇人口!$1:$1,0))</f>
        <v>1781742.7707061958</v>
      </c>
      <c r="AA197" s="40">
        <f>INDEX(人口源表!$1:$1048576,MATCH($B197,人口源表!$A:$A,0),MATCH(AA$1,人口源表!$1:$1,0))-INDEX(城镇人口!$1:$1048576,MATCH($B197,城镇人口!$B:$B,0),MATCH(AA$1,城镇人口!$1:$1,0))</f>
        <v>1761935.1039800211</v>
      </c>
      <c r="AB197" s="40">
        <f>INDEX(人口源表!$1:$1048576,MATCH($B197,人口源表!$A:$A,0),MATCH(AB$1,人口源表!$1:$1,0))-INDEX(城镇人口!$1:$1048576,MATCH($B197,城镇人口!$B:$B,0),MATCH(AB$1,城镇人口!$1:$1,0))</f>
        <v>1741549.1211194373</v>
      </c>
      <c r="AC197" s="40">
        <f>INDEX(人口源表!$1:$1048576,MATCH($B197,人口源表!$A:$A,0),MATCH(AC$1,人口源表!$1:$1,0))-INDEX(城镇人口!$1:$1048576,MATCH($B197,城镇人口!$B:$B,0),MATCH(AC$1,城镇人口!$1:$1,0))</f>
        <v>1724088.8694764418</v>
      </c>
      <c r="AD197" s="40">
        <f>INDEX(人口源表!$1:$1048576,MATCH($B197,人口源表!$A:$A,0),MATCH(AD$1,人口源表!$1:$1,0))-INDEX(城镇人口!$1:$1048576,MATCH($B197,城镇人口!$B:$B,0),MATCH(AD$1,城镇人口!$1:$1,0))</f>
        <v>1706130.570564643</v>
      </c>
      <c r="AE197" s="40">
        <f>INDEX(人口源表!$1:$1048576,MATCH($B197,人口源表!$A:$A,0),MATCH(AE$1,人口源表!$1:$1,0))-INDEX(城镇人口!$1:$1048576,MATCH($B197,城镇人口!$B:$B,0),MATCH(AE$1,城镇人口!$1:$1,0))</f>
        <v>1687714.2477637995</v>
      </c>
      <c r="AF197" s="40">
        <f>INDEX(人口源表!$1:$1048576,MATCH($B197,人口源表!$A:$A,0),MATCH(AF$1,人口源表!$1:$1,0))-INDEX(城镇人口!$1:$1048576,MATCH($B197,城镇人口!$B:$B,0),MATCH(AF$1,城镇人口!$1:$1,0))</f>
        <v>1668883.3443624619</v>
      </c>
      <c r="AG197" s="40">
        <f>INDEX(人口源表!$1:$1048576,MATCH($B197,人口源表!$A:$A,0),MATCH(AG$1,人口源表!$1:$1,0))-INDEX(城镇人口!$1:$1048576,MATCH($B197,城镇人口!$B:$B,0),MATCH(AG$1,城镇人口!$1:$1,0))</f>
        <v>1649684.217497658</v>
      </c>
      <c r="AH197" s="40">
        <f>INDEX(人口源表!$1:$1048576,MATCH($B197,人口源表!$A:$A,0),MATCH(AH$1,人口源表!$1:$1,0))-INDEX(城镇人口!$1:$1048576,MATCH($B197,城镇人口!$B:$B,0),MATCH(AH$1,城镇人口!$1:$1,0))</f>
        <v>1630164.9111761237</v>
      </c>
      <c r="AI197" s="40">
        <f>INDEX(人口源表!$1:$1048576,MATCH($B197,人口源表!$A:$A,0),MATCH(AI$1,人口源表!$1:$1,0))-INDEX(城镇人口!$1:$1048576,MATCH($B197,城镇人口!$B:$B,0),MATCH(AI$1,城镇人口!$1:$1,0))</f>
        <v>1610376.8864187421</v>
      </c>
      <c r="AJ197" s="40">
        <f>INDEX(人口源表!$1:$1048576,MATCH($B197,人口源表!$A:$A,0),MATCH(AJ$1,人口源表!$1:$1,0))-INDEX(城镇人口!$1:$1048576,MATCH($B197,城镇人口!$B:$B,0),MATCH(AJ$1,城镇人口!$1:$1,0))</f>
        <v>1590373.0580250733</v>
      </c>
      <c r="AK197" s="40">
        <f>INDEX(人口源表!$1:$1048576,MATCH($B197,人口源表!$A:$A,0),MATCH(AK$1,人口源表!$1:$1,0))-INDEX(城镇人口!$1:$1048576,MATCH($B197,城镇人口!$B:$B,0),MATCH(AK$1,城镇人口!$1:$1,0))</f>
        <v>1570209.8578732838</v>
      </c>
      <c r="AL197" s="40">
        <f>INDEX(人口源表!$1:$1048576,MATCH($B197,人口源表!$A:$A,0),MATCH(AL$1,人口源表!$1:$1,0))-INDEX(城镇人口!$1:$1048576,MATCH($B197,城镇人口!$B:$B,0),MATCH(AL$1,城镇人口!$1:$1,0))</f>
        <v>1549944.5662985821</v>
      </c>
      <c r="AM197" s="40">
        <f>INDEX(人口源表!$1:$1048576,MATCH($B197,人口源表!$A:$A,0),MATCH(AM$1,人口源表!$1:$1,0))-INDEX(城镇人口!$1:$1048576,MATCH($B197,城镇人口!$B:$B,0),MATCH(AM$1,城镇人口!$1:$1,0))</f>
        <v>1529636.646255672</v>
      </c>
      <c r="AN197" s="40">
        <f>INDEX(人口源表!$1:$1048576,MATCH($B197,人口源表!$A:$A,0),MATCH(AN$1,人口源表!$1:$1,0))-INDEX(城镇人口!$1:$1048576,MATCH($B197,城镇人口!$B:$B,0),MATCH(AN$1,城镇人口!$1:$1,0))</f>
        <v>1509348.3134385808</v>
      </c>
      <c r="AO197" s="40">
        <f>INDEX(人口源表!$1:$1048576,MATCH($B197,人口源表!$A:$A,0),MATCH(AO$1,人口源表!$1:$1,0))-INDEX(城镇人口!$1:$1048576,MATCH($B197,城镇人口!$B:$B,0),MATCH(AO$1,城镇人口!$1:$1,0))</f>
        <v>1489141.9262439162</v>
      </c>
      <c r="AP197" s="40">
        <f>INDEX(人口源表!$1:$1048576,MATCH($B197,人口源表!$A:$A,0),MATCH(AP$1,人口源表!$1:$1,0))-INDEX(城镇人口!$1:$1048576,MATCH($B197,城镇人口!$B:$B,0),MATCH(AP$1,城镇人口!$1:$1,0))</f>
        <v>1469082.6891154055</v>
      </c>
      <c r="AQ197" s="40">
        <f>INDEX(人口源表!$1:$1048576,MATCH($B197,人口源表!$A:$A,0),MATCH(AQ$1,人口源表!$1:$1,0))-INDEX(城镇人口!$1:$1048576,MATCH($B197,城镇人口!$B:$B,0),MATCH(AQ$1,城镇人口!$1:$1,0))</f>
        <v>1449236.7517296742</v>
      </c>
      <c r="AR197" s="40">
        <f>INDEX(人口源表!$1:$1048576,MATCH($B197,人口源表!$A:$A,0),MATCH(AR$1,人口源表!$1:$1,0))-INDEX(城镇人口!$1:$1048576,MATCH($B197,城镇人口!$B:$B,0),MATCH(AR$1,城镇人口!$1:$1,0))</f>
        <v>1429671.7781926501</v>
      </c>
      <c r="AS197" s="40">
        <f>INDEX(人口源表!$1:$1048576,MATCH($B197,人口源表!$A:$A,0),MATCH(AS$1,人口源表!$1:$1,0))-INDEX(城镇人口!$1:$1048576,MATCH($B197,城镇人口!$B:$B,0),MATCH(AS$1,城镇人口!$1:$1,0))</f>
        <v>1410456.465028326</v>
      </c>
      <c r="AT197" s="40">
        <f>INDEX(人口源表!$1:$1048576,MATCH($B197,人口源表!$A:$A,0),MATCH(AT$1,人口源表!$1:$1,0))-INDEX(城镇人口!$1:$1048576,MATCH($B197,城镇人口!$B:$B,0),MATCH(AT$1,城镇人口!$1:$1,0))</f>
        <v>1391660.74772663</v>
      </c>
      <c r="AU197" s="40">
        <f>INDEX(人口源表!$1:$1048576,MATCH($B197,人口源表!$A:$A,0),MATCH(AU$1,人口源表!$1:$1,0))-INDEX(城镇人口!$1:$1048576,MATCH($B197,城镇人口!$B:$B,0),MATCH(AU$1,城镇人口!$1:$1,0))</f>
        <v>1373354.9856366301</v>
      </c>
      <c r="AV197" s="40">
        <f>INDEX(人口源表!$1:$1048576,MATCH($B197,人口源表!$A:$A,0),MATCH(AV$1,人口源表!$1:$1,0))-INDEX(城镇人口!$1:$1048576,MATCH($B197,城镇人口!$B:$B,0),MATCH(AV$1,城镇人口!$1:$1,0))</f>
        <v>1355610.5056979223</v>
      </c>
    </row>
    <row r="198" spans="1:48" x14ac:dyDescent="0.15">
      <c r="A198" s="4" t="s">
        <v>872</v>
      </c>
      <c r="B198" s="4" t="s">
        <v>402</v>
      </c>
      <c r="C198" s="34">
        <f>VLOOKUP(B198,'[1]2016省城人口总结（根）'!B:C,2,FALSE)/100</f>
        <v>0.49835000000000002</v>
      </c>
      <c r="D198" s="40">
        <f>INDEX(人口源表!$1:$1048576,MATCH($B198,人口源表!$A:$A,0),MATCH(D$1,人口源表!$1:$1,0))-INDEX(城镇人口!$1:$1048576,MATCH($B198,城镇人口!$B:$B,0),MATCH(D$1,城镇人口!$1:$1,0))</f>
        <v>1971039.431817699</v>
      </c>
      <c r="E198" s="40">
        <f>INDEX(人口源表!$1:$1048576,MATCH($B198,人口源表!$A:$A,0),MATCH(E$1,人口源表!$1:$1,0))-INDEX(城镇人口!$1:$1048576,MATCH($B198,城镇人口!$B:$B,0),MATCH(E$1,城镇人口!$1:$1,0))</f>
        <v>1945856.7934003761</v>
      </c>
      <c r="F198" s="40">
        <f>INDEX(人口源表!$1:$1048576,MATCH($B198,人口源表!$A:$A,0),MATCH(F$1,人口源表!$1:$1,0))-INDEX(城镇人口!$1:$1048576,MATCH($B198,城镇人口!$B:$B,0),MATCH(F$1,城镇人口!$1:$1,0))</f>
        <v>1918942.4668883043</v>
      </c>
      <c r="G198" s="40">
        <f>INDEX(人口源表!$1:$1048576,MATCH($B198,人口源表!$A:$A,0),MATCH(G$1,人口源表!$1:$1,0))-INDEX(城镇人口!$1:$1048576,MATCH($B198,城镇人口!$B:$B,0),MATCH(G$1,城镇人口!$1:$1,0))</f>
        <v>1813395.2925477806</v>
      </c>
      <c r="H198" s="40">
        <f>INDEX(人口源表!$1:$1048576,MATCH($B198,人口源表!$A:$A,0),MATCH(H$1,人口源表!$1:$1,0))-INDEX(城镇人口!$1:$1048576,MATCH($B198,城镇人口!$B:$B,0),MATCH(H$1,城镇人口!$1:$1,0))</f>
        <v>1786480.7022093148</v>
      </c>
      <c r="I198" s="40">
        <f>INDEX(人口源表!$1:$1048576,MATCH($B198,人口源表!$A:$A,0),MATCH(I$1,人口源表!$1:$1,0))-INDEX(城镇人口!$1:$1048576,MATCH($B198,城镇人口!$B:$B,0),MATCH(I$1,城镇人口!$1:$1,0))</f>
        <v>1773173.1470415315</v>
      </c>
      <c r="J198" s="40">
        <f>INDEX(人口源表!$1:$1048576,MATCH($B198,人口源表!$A:$A,0),MATCH(J$1,人口源表!$1:$1,0))-INDEX(城镇人口!$1:$1048576,MATCH($B198,城镇人口!$B:$B,0),MATCH(J$1,城镇人口!$1:$1,0))</f>
        <v>1759490.595338244</v>
      </c>
      <c r="K198" s="40">
        <f>INDEX(人口源表!$1:$1048576,MATCH($B198,人口源表!$A:$A,0),MATCH(K$1,人口源表!$1:$1,0))-INDEX(城镇人口!$1:$1048576,MATCH($B198,城镇人口!$B:$B,0),MATCH(K$1,城镇人口!$1:$1,0))</f>
        <v>1745333.1699279873</v>
      </c>
      <c r="L198" s="40">
        <f>INDEX(人口源表!$1:$1048576,MATCH($B198,人口源表!$A:$A,0),MATCH(L$1,人口源表!$1:$1,0))-INDEX(城镇人口!$1:$1048576,MATCH($B198,城镇人口!$B:$B,0),MATCH(L$1,城镇人口!$1:$1,0))</f>
        <v>1730613.1707064025</v>
      </c>
      <c r="M198" s="40">
        <f>INDEX(人口源表!$1:$1048576,MATCH($B198,人口源表!$A:$A,0),MATCH(M$1,人口源表!$1:$1,0))-INDEX(城镇人口!$1:$1048576,MATCH($B198,城镇人口!$B:$B,0),MATCH(M$1,城镇人口!$1:$1,0))</f>
        <v>1715252.5206289627</v>
      </c>
      <c r="N198" s="40">
        <f>INDEX(人口源表!$1:$1048576,MATCH($B198,人口源表!$A:$A,0),MATCH(N$1,人口源表!$1:$1,0))-INDEX(城镇人口!$1:$1048576,MATCH($B198,城镇人口!$B:$B,0),MATCH(N$1,城镇人口!$1:$1,0))</f>
        <v>1699184.2745572589</v>
      </c>
      <c r="O198" s="40">
        <f>INDEX(人口源表!$1:$1048576,MATCH($B198,人口源表!$A:$A,0),MATCH(O$1,人口源表!$1:$1,0))-INDEX(城镇人口!$1:$1048576,MATCH($B198,城镇人口!$B:$B,0),MATCH(O$1,城镇人口!$1:$1,0))</f>
        <v>1682350.557130958</v>
      </c>
      <c r="P198" s="40">
        <f>INDEX(人口源表!$1:$1048576,MATCH($B198,人口源表!$A:$A,0),MATCH(P$1,人口源表!$1:$1,0))-INDEX(城镇人口!$1:$1048576,MATCH($B198,城镇人口!$B:$B,0),MATCH(P$1,城镇人口!$1:$1,0))</f>
        <v>1664704.0078299167</v>
      </c>
      <c r="Q198" s="40">
        <f>INDEX(人口源表!$1:$1048576,MATCH($B198,人口源表!$A:$A,0),MATCH(Q$1,人口源表!$1:$1,0))-INDEX(城镇人口!$1:$1048576,MATCH($B198,城镇人口!$B:$B,0),MATCH(Q$1,城镇人口!$1:$1,0))</f>
        <v>1646206.1607162151</v>
      </c>
      <c r="R198" s="40">
        <f>INDEX(人口源表!$1:$1048576,MATCH($B198,人口源表!$A:$A,0),MATCH(R$1,人口源表!$1:$1,0))-INDEX(城镇人口!$1:$1048576,MATCH($B198,城镇人口!$B:$B,0),MATCH(R$1,城镇人口!$1:$1,0))</f>
        <v>1626828.794700813</v>
      </c>
      <c r="S198" s="40">
        <f>INDEX(人口源表!$1:$1048576,MATCH($B198,人口源表!$A:$A,0),MATCH(S$1,人口源表!$1:$1,0))-INDEX(城镇人口!$1:$1048576,MATCH($B198,城镇人口!$B:$B,0),MATCH(S$1,城镇人口!$1:$1,0))</f>
        <v>1618225.5485170977</v>
      </c>
      <c r="T198" s="40">
        <f>INDEX(人口源表!$1:$1048576,MATCH($B198,人口源表!$A:$A,0),MATCH(T$1,人口源表!$1:$1,0))-INDEX(城镇人口!$1:$1048576,MATCH($B198,城镇人口!$B:$B,0),MATCH(T$1,城镇人口!$1:$1,0))</f>
        <v>1608920.9566028537</v>
      </c>
      <c r="U198" s="40">
        <f>INDEX(人口源表!$1:$1048576,MATCH($B198,人口源表!$A:$A,0),MATCH(U$1,人口源表!$1:$1,0))-INDEX(城镇人口!$1:$1048576,MATCH($B198,城镇人口!$B:$B,0),MATCH(U$1,城镇人口!$1:$1,0))</f>
        <v>1598899.8308124002</v>
      </c>
      <c r="V198" s="40">
        <f>INDEX(人口源表!$1:$1048576,MATCH($B198,人口源表!$A:$A,0),MATCH(V$1,人口源表!$1:$1,0))-INDEX(城镇人口!$1:$1048576,MATCH($B198,城镇人口!$B:$B,0),MATCH(V$1,城镇人口!$1:$1,0))</f>
        <v>1588153.9244281668</v>
      </c>
      <c r="W198" s="40">
        <f>INDEX(人口源表!$1:$1048576,MATCH($B198,人口源表!$A:$A,0),MATCH(W$1,人口源表!$1:$1,0))-INDEX(城镇人口!$1:$1048576,MATCH($B198,城镇人口!$B:$B,0),MATCH(W$1,城镇人口!$1:$1,0))</f>
        <v>1576681.3220430999</v>
      </c>
      <c r="X198" s="40">
        <f>INDEX(人口源表!$1:$1048576,MATCH($B198,人口源表!$A:$A,0),MATCH(X$1,人口源表!$1:$1,0))-INDEX(城镇人口!$1:$1048576,MATCH($B198,城镇人口!$B:$B,0),MATCH(X$1,城镇人口!$1:$1,0))</f>
        <v>1564486.6306788344</v>
      </c>
      <c r="Y198" s="40">
        <f>INDEX(人口源表!$1:$1048576,MATCH($B198,人口源表!$A:$A,0),MATCH(Y$1,人口源表!$1:$1,0))-INDEX(城镇人口!$1:$1048576,MATCH($B198,城镇人口!$B:$B,0),MATCH(Y$1,城镇人口!$1:$1,0))</f>
        <v>1551579.9791360716</v>
      </c>
      <c r="Z198" s="40">
        <f>INDEX(人口源表!$1:$1048576,MATCH($B198,人口源表!$A:$A,0),MATCH(Z$1,人口源表!$1:$1,0))-INDEX(城镇人口!$1:$1048576,MATCH($B198,城镇人口!$B:$B,0),MATCH(Z$1,城镇人口!$1:$1,0))</f>
        <v>1537977.9861510936</v>
      </c>
      <c r="AA198" s="40">
        <f>INDEX(人口源表!$1:$1048576,MATCH($B198,人口源表!$A:$A,0),MATCH(AA$1,人口源表!$1:$1,0))-INDEX(城镇人口!$1:$1048576,MATCH($B198,城镇人口!$B:$B,0),MATCH(AA$1,城镇人口!$1:$1,0))</f>
        <v>1523701.5980864186</v>
      </c>
      <c r="AB198" s="40">
        <f>INDEX(人口源表!$1:$1048576,MATCH($B198,人口源表!$A:$A,0),MATCH(AB$1,人口源表!$1:$1,0))-INDEX(城镇人口!$1:$1048576,MATCH($B198,城镇人口!$B:$B,0),MATCH(AB$1,城镇人口!$1:$1,0))</f>
        <v>1508778.9679454924</v>
      </c>
      <c r="AC198" s="40">
        <f>INDEX(人口源表!$1:$1048576,MATCH($B198,人口源表!$A:$A,0),MATCH(AC$1,人口源表!$1:$1,0))-INDEX(城镇人口!$1:$1048576,MATCH($B198,城镇人口!$B:$B,0),MATCH(AC$1,城镇人口!$1:$1,0))</f>
        <v>1496250.1046750396</v>
      </c>
      <c r="AD198" s="40">
        <f>INDEX(人口源表!$1:$1048576,MATCH($B198,人口源表!$A:$A,0),MATCH(AD$1,人口源表!$1:$1,0))-INDEX(城镇人口!$1:$1048576,MATCH($B198,城镇人口!$B:$B,0),MATCH(AD$1,城镇人口!$1:$1,0))</f>
        <v>1483154.7137395553</v>
      </c>
      <c r="AE198" s="40">
        <f>INDEX(人口源表!$1:$1048576,MATCH($B198,人口源表!$A:$A,0),MATCH(AE$1,人口源表!$1:$1,0))-INDEX(城镇人口!$1:$1048576,MATCH($B198,城镇人口!$B:$B,0),MATCH(AE$1,城镇人口!$1:$1,0))</f>
        <v>1469531.2951970398</v>
      </c>
      <c r="AF198" s="40">
        <f>INDEX(人口源表!$1:$1048576,MATCH($B198,人口源表!$A:$A,0),MATCH(AF$1,人口源表!$1:$1,0))-INDEX(城镇人口!$1:$1048576,MATCH($B198,城镇人口!$B:$B,0),MATCH(AF$1,城镇人口!$1:$1,0))</f>
        <v>1455423.3056910522</v>
      </c>
      <c r="AG198" s="40">
        <f>INDEX(人口源表!$1:$1048576,MATCH($B198,人口源表!$A:$A,0),MATCH(AG$1,人口源表!$1:$1,0))-INDEX(城镇人口!$1:$1048576,MATCH($B198,城镇人口!$B:$B,0),MATCH(AG$1,城镇人口!$1:$1,0))</f>
        <v>1440878.2362612872</v>
      </c>
      <c r="AH198" s="40">
        <f>INDEX(人口源表!$1:$1048576,MATCH($B198,人口源表!$A:$A,0),MATCH(AH$1,人口源表!$1:$1,0))-INDEX(城镇人口!$1:$1048576,MATCH($B198,城镇人口!$B:$B,0),MATCH(AH$1,城镇人口!$1:$1,0))</f>
        <v>1425948.1839632676</v>
      </c>
      <c r="AI198" s="40">
        <f>INDEX(人口源表!$1:$1048576,MATCH($B198,人口源表!$A:$A,0),MATCH(AI$1,人口源表!$1:$1,0))-INDEX(城镇人口!$1:$1048576,MATCH($B198,城镇人口!$B:$B,0),MATCH(AI$1,城镇人口!$1:$1,0))</f>
        <v>1410689.299702419</v>
      </c>
      <c r="AJ198" s="40">
        <f>INDEX(人口源表!$1:$1048576,MATCH($B198,人口源表!$A:$A,0),MATCH(AJ$1,人口源表!$1:$1,0))-INDEX(城镇人口!$1:$1048576,MATCH($B198,城镇人口!$B:$B,0),MATCH(AJ$1,城镇人口!$1:$1,0))</f>
        <v>1395161.9724506964</v>
      </c>
      <c r="AK198" s="40">
        <f>INDEX(人口源表!$1:$1048576,MATCH($B198,人口源表!$A:$A,0),MATCH(AK$1,人口源表!$1:$1,0))-INDEX(城镇人口!$1:$1048576,MATCH($B198,城镇人口!$B:$B,0),MATCH(AK$1,城镇人口!$1:$1,0))</f>
        <v>1379429.9181281384</v>
      </c>
      <c r="AL198" s="40">
        <f>INDEX(人口源表!$1:$1048576,MATCH($B198,人口源表!$A:$A,0),MATCH(AL$1,人口源表!$1:$1,0))-INDEX(城镇人口!$1:$1048576,MATCH($B198,城镇人口!$B:$B,0),MATCH(AL$1,城镇人口!$1:$1,0))</f>
        <v>1363560.3670152589</v>
      </c>
      <c r="AM198" s="40">
        <f>INDEX(人口源表!$1:$1048576,MATCH($B198,人口源表!$A:$A,0),MATCH(AM$1,人口源表!$1:$1,0))-INDEX(城镇人口!$1:$1048576,MATCH($B198,城镇人口!$B:$B,0),MATCH(AM$1,城镇人口!$1:$1,0))</f>
        <v>1347624.9443634371</v>
      </c>
      <c r="AN198" s="40">
        <f>INDEX(人口源表!$1:$1048576,MATCH($B198,人口源表!$A:$A,0),MATCH(AN$1,人口源表!$1:$1,0))-INDEX(城镇人口!$1:$1048576,MATCH($B198,城镇人口!$B:$B,0),MATCH(AN$1,城镇人口!$1:$1,0))</f>
        <v>1331696.9814634607</v>
      </c>
      <c r="AO198" s="40">
        <f>INDEX(人口源表!$1:$1048576,MATCH($B198,人口源表!$A:$A,0),MATCH(AO$1,人口源表!$1:$1,0))-INDEX(城镇人口!$1:$1048576,MATCH($B198,城镇人口!$B:$B,0),MATCH(AO$1,城镇人口!$1:$1,0))</f>
        <v>1315854.1757788463</v>
      </c>
      <c r="AP198" s="40">
        <f>INDEX(人口源表!$1:$1048576,MATCH($B198,人口源表!$A:$A,0),MATCH(AP$1,人口源表!$1:$1,0))-INDEX(城镇人口!$1:$1048576,MATCH($B198,城镇人口!$B:$B,0),MATCH(AP$1,城镇人口!$1:$1,0))</f>
        <v>1300176.2671986851</v>
      </c>
      <c r="AQ198" s="40">
        <f>INDEX(人口源表!$1:$1048576,MATCH($B198,人口源表!$A:$A,0),MATCH(AQ$1,人口源表!$1:$1,0))-INDEX(城镇人口!$1:$1048576,MATCH($B198,城镇人口!$B:$B,0),MATCH(AQ$1,城镇人口!$1:$1,0))</f>
        <v>1284745.9054051866</v>
      </c>
      <c r="AR198" s="40">
        <f>INDEX(人口源表!$1:$1048576,MATCH($B198,人口源表!$A:$A,0),MATCH(AR$1,人口源表!$1:$1,0))-INDEX(城镇人口!$1:$1048576,MATCH($B198,城镇人口!$B:$B,0),MATCH(AR$1,城镇人口!$1:$1,0))</f>
        <v>1269648.4433179824</v>
      </c>
      <c r="AS198" s="40">
        <f>INDEX(人口源表!$1:$1048576,MATCH($B198,人口源表!$A:$A,0),MATCH(AS$1,人口源表!$1:$1,0))-INDEX(城镇人口!$1:$1048576,MATCH($B198,城镇人口!$B:$B,0),MATCH(AS$1,城镇人口!$1:$1,0))</f>
        <v>1254971.048138334</v>
      </c>
      <c r="AT198" s="40">
        <f>INDEX(人口源表!$1:$1048576,MATCH($B198,人口源表!$A:$A,0),MATCH(AT$1,人口源表!$1:$1,0))-INDEX(城镇人口!$1:$1048576,MATCH($B198,城镇人口!$B:$B,0),MATCH(AT$1,城镇人口!$1:$1,0))</f>
        <v>1240803.1903113131</v>
      </c>
      <c r="AU198" s="40">
        <f>INDEX(人口源表!$1:$1048576,MATCH($B198,人口源表!$A:$A,0),MATCH(AU$1,人口源表!$1:$1,0))-INDEX(城镇人口!$1:$1048576,MATCH($B198,城镇人口!$B:$B,0),MATCH(AU$1,城镇人口!$1:$1,0))</f>
        <v>1227235.7601585104</v>
      </c>
      <c r="AV198" s="40">
        <f>INDEX(人口源表!$1:$1048576,MATCH($B198,人口源表!$A:$A,0),MATCH(AV$1,人口源表!$1:$1,0))-INDEX(城镇人口!$1:$1048576,MATCH($B198,城镇人口!$B:$B,0),MATCH(AV$1,城镇人口!$1:$1,0))</f>
        <v>1214361.8751788009</v>
      </c>
    </row>
    <row r="199" spans="1:48" x14ac:dyDescent="0.15">
      <c r="A199" s="4" t="s">
        <v>872</v>
      </c>
      <c r="B199" s="4" t="s">
        <v>404</v>
      </c>
      <c r="C199" s="34">
        <f>VLOOKUP(B199,'[1]2016省城人口总结（根）'!B:C,2,FALSE)/100</f>
        <v>0.47197499999999998</v>
      </c>
      <c r="D199" s="40">
        <f>INDEX(人口源表!$1:$1048576,MATCH($B199,人口源表!$A:$A,0),MATCH(D$1,人口源表!$1:$1,0))-INDEX(城镇人口!$1:$1048576,MATCH($B199,城镇人口!$B:$B,0),MATCH(D$1,城镇人口!$1:$1,0))</f>
        <v>1392918.7284731537</v>
      </c>
      <c r="E199" s="40">
        <f>INDEX(人口源表!$1:$1048576,MATCH($B199,人口源表!$A:$A,0),MATCH(E$1,人口源表!$1:$1,0))-INDEX(城镇人口!$1:$1048576,MATCH($B199,城镇人口!$B:$B,0),MATCH(E$1,城镇人口!$1:$1,0))</f>
        <v>1378659.1697076284</v>
      </c>
      <c r="F199" s="40">
        <f>INDEX(人口源表!$1:$1048576,MATCH($B199,人口源表!$A:$A,0),MATCH(F$1,人口源表!$1:$1,0))-INDEX(城镇人口!$1:$1048576,MATCH($B199,城镇人口!$B:$B,0),MATCH(F$1,城镇人口!$1:$1,0))</f>
        <v>1363496.1871105907</v>
      </c>
      <c r="G199" s="40">
        <f>INDEX(人口源表!$1:$1048576,MATCH($B199,人口源表!$A:$A,0),MATCH(G$1,人口源表!$1:$1,0))-INDEX(城镇人口!$1:$1048576,MATCH($B199,城镇人口!$B:$B,0),MATCH(G$1,城镇人口!$1:$1,0))</f>
        <v>1244305.0707975579</v>
      </c>
      <c r="H199" s="40">
        <f>INDEX(人口源表!$1:$1048576,MATCH($B199,人口源表!$A:$A,0),MATCH(H$1,人口源表!$1:$1,0))-INDEX(城镇人口!$1:$1048576,MATCH($B199,城镇人口!$B:$B,0),MATCH(H$1,城镇人口!$1:$1,0))</f>
        <v>1231683.7239681548</v>
      </c>
      <c r="I199" s="40">
        <f>INDEX(人口源表!$1:$1048576,MATCH($B199,人口源表!$A:$A,0),MATCH(I$1,人口源表!$1:$1,0))-INDEX(城镇人口!$1:$1048576,MATCH($B199,城镇人口!$B:$B,0),MATCH(I$1,城镇人口!$1:$1,0))</f>
        <v>1227184.0009694865</v>
      </c>
      <c r="J199" s="40">
        <f>INDEX(人口源表!$1:$1048576,MATCH($B199,人口源表!$A:$A,0),MATCH(J$1,人口源表!$1:$1,0))-INDEX(城镇人口!$1:$1048576,MATCH($B199,城镇人口!$B:$B,0),MATCH(J$1,城镇人口!$1:$1,0))</f>
        <v>1222220.1650549287</v>
      </c>
      <c r="K199" s="40">
        <f>INDEX(人口源表!$1:$1048576,MATCH($B199,人口源表!$A:$A,0),MATCH(K$1,人口源表!$1:$1,0))-INDEX(城镇人口!$1:$1048576,MATCH($B199,城镇人口!$B:$B,0),MATCH(K$1,城镇人口!$1:$1,0))</f>
        <v>1216730.5513081208</v>
      </c>
      <c r="L199" s="40">
        <f>INDEX(人口源表!$1:$1048576,MATCH($B199,人口源表!$A:$A,0),MATCH(L$1,人口源表!$1:$1,0))-INDEX(城镇人口!$1:$1048576,MATCH($B199,城镇人口!$B:$B,0),MATCH(L$1,城镇人口!$1:$1,0))</f>
        <v>1210662.4737416913</v>
      </c>
      <c r="M199" s="40">
        <f>INDEX(人口源表!$1:$1048576,MATCH($B199,人口源表!$A:$A,0),MATCH(M$1,人口源表!$1:$1,0))-INDEX(城镇人口!$1:$1048576,MATCH($B199,城镇人口!$B:$B,0),MATCH(M$1,城镇人口!$1:$1,0))</f>
        <v>1203970.5457406694</v>
      </c>
      <c r="N199" s="40">
        <f>INDEX(人口源表!$1:$1048576,MATCH($B199,人口源表!$A:$A,0),MATCH(N$1,人口源表!$1:$1,0))-INDEX(城镇人口!$1:$1048576,MATCH($B199,城镇人口!$B:$B,0),MATCH(N$1,城镇人口!$1:$1,0))</f>
        <v>1196615.0871763041</v>
      </c>
      <c r="O199" s="40">
        <f>INDEX(人口源表!$1:$1048576,MATCH($B199,人口源表!$A:$A,0),MATCH(O$1,人口源表!$1:$1,0))-INDEX(城镇人口!$1:$1048576,MATCH($B199,城镇人口!$B:$B,0),MATCH(O$1,城镇人口!$1:$1,0))</f>
        <v>1188565.207882083</v>
      </c>
      <c r="P199" s="40">
        <f>INDEX(人口源表!$1:$1048576,MATCH($B199,人口源表!$A:$A,0),MATCH(P$1,人口源表!$1:$1,0))-INDEX(城镇人口!$1:$1048576,MATCH($B199,城镇人口!$B:$B,0),MATCH(P$1,城镇人口!$1:$1,0))</f>
        <v>1179794.8606924929</v>
      </c>
      <c r="Q199" s="40">
        <f>INDEX(人口源表!$1:$1048576,MATCH($B199,人口源表!$A:$A,0),MATCH(Q$1,人口源表!$1:$1,0))-INDEX(城镇人口!$1:$1048576,MATCH($B199,城镇人口!$B:$B,0),MATCH(Q$1,城镇人口!$1:$1,0))</f>
        <v>1170286.3111060737</v>
      </c>
      <c r="R199" s="40">
        <f>INDEX(人口源表!$1:$1048576,MATCH($B199,人口源表!$A:$A,0),MATCH(R$1,人口源表!$1:$1,0))-INDEX(城镇人口!$1:$1048576,MATCH($B199,城镇人口!$B:$B,0),MATCH(R$1,城镇人口!$1:$1,0))</f>
        <v>1160026.2619230077</v>
      </c>
      <c r="S199" s="40">
        <f>INDEX(人口源表!$1:$1048576,MATCH($B199,人口源表!$A:$A,0),MATCH(S$1,人口源表!$1:$1,0))-INDEX(城镇人口!$1:$1048576,MATCH($B199,城镇人口!$B:$B,0),MATCH(S$1,城镇人口!$1:$1,0))</f>
        <v>1156347.1216705339</v>
      </c>
      <c r="T199" s="40">
        <f>INDEX(人口源表!$1:$1048576,MATCH($B199,人口源表!$A:$A,0),MATCH(T$1,人口源表!$1:$1,0))-INDEX(城镇人口!$1:$1048576,MATCH($B199,城镇人口!$B:$B,0),MATCH(T$1,城镇人口!$1:$1,0))</f>
        <v>1152059.2935251617</v>
      </c>
      <c r="U199" s="40">
        <f>INDEX(人口源表!$1:$1048576,MATCH($B199,人口源表!$A:$A,0),MATCH(U$1,人口源表!$1:$1,0))-INDEX(城镇人口!$1:$1048576,MATCH($B199,城镇人口!$B:$B,0),MATCH(U$1,城镇人口!$1:$1,0))</f>
        <v>1147159.8392043347</v>
      </c>
      <c r="V199" s="40">
        <f>INDEX(人口源表!$1:$1048576,MATCH($B199,人口源表!$A:$A,0),MATCH(V$1,人口源表!$1:$1,0))-INDEX(城镇人口!$1:$1048576,MATCH($B199,城镇人口!$B:$B,0),MATCH(V$1,城镇人口!$1:$1,0))</f>
        <v>1141650.5574432048</v>
      </c>
      <c r="W199" s="40">
        <f>INDEX(人口源表!$1:$1048576,MATCH($B199,人口源表!$A:$A,0),MATCH(W$1,人口源表!$1:$1,0))-INDEX(城镇人口!$1:$1048576,MATCH($B199,城镇人口!$B:$B,0),MATCH(W$1,城镇人口!$1:$1,0))</f>
        <v>1135536.5621737819</v>
      </c>
      <c r="X199" s="40">
        <f>INDEX(人口源表!$1:$1048576,MATCH($B199,人口源表!$A:$A,0),MATCH(X$1,人口源表!$1:$1,0))-INDEX(城镇人口!$1:$1048576,MATCH($B199,城镇人口!$B:$B,0),MATCH(X$1,城镇人口!$1:$1,0))</f>
        <v>1128828.7378734106</v>
      </c>
      <c r="Y199" s="40">
        <f>INDEX(人口源表!$1:$1048576,MATCH($B199,人口源表!$A:$A,0),MATCH(Y$1,人口源表!$1:$1,0))-INDEX(城镇人口!$1:$1048576,MATCH($B199,城镇人口!$B:$B,0),MATCH(Y$1,城镇人口!$1:$1,0))</f>
        <v>1121541.8656349096</v>
      </c>
      <c r="Z199" s="40">
        <f>INDEX(人口源表!$1:$1048576,MATCH($B199,人口源表!$A:$A,0),MATCH(Z$1,人口源表!$1:$1,0))-INDEX(城镇人口!$1:$1048576,MATCH($B199,城镇人口!$B:$B,0),MATCH(Z$1,城镇人口!$1:$1,0))</f>
        <v>1113694.4939618134</v>
      </c>
      <c r="AA199" s="40">
        <f>INDEX(人口源表!$1:$1048576,MATCH($B199,人口源表!$A:$A,0),MATCH(AA$1,人口源表!$1:$1,0))-INDEX(城镇人口!$1:$1048576,MATCH($B199,城镇人口!$B:$B,0),MATCH(AA$1,城镇人口!$1:$1,0))</f>
        <v>1105310.4742059377</v>
      </c>
      <c r="AB199" s="40">
        <f>INDEX(人口源表!$1:$1048576,MATCH($B199,人口源表!$A:$A,0),MATCH(AB$1,人口源表!$1:$1,0))-INDEX(城镇人口!$1:$1048576,MATCH($B199,城镇人口!$B:$B,0),MATCH(AB$1,城镇人口!$1:$1,0))</f>
        <v>1096415.8730078316</v>
      </c>
      <c r="AC199" s="40">
        <f>INDEX(人口源表!$1:$1048576,MATCH($B199,人口源表!$A:$A,0),MATCH(AC$1,人口源表!$1:$1,0))-INDEX(城镇人口!$1:$1048576,MATCH($B199,城镇人口!$B:$B,0),MATCH(AC$1,城镇人口!$1:$1,0))</f>
        <v>1088950.0205689133</v>
      </c>
      <c r="AD199" s="40">
        <f>INDEX(人口源表!$1:$1048576,MATCH($B199,人口源表!$A:$A,0),MATCH(AD$1,人口源表!$1:$1,0))-INDEX(城镇人口!$1:$1048576,MATCH($B199,城镇人口!$B:$B,0),MATCH(AD$1,城镇人口!$1:$1,0))</f>
        <v>1081048.021938683</v>
      </c>
      <c r="AE199" s="40">
        <f>INDEX(人口源表!$1:$1048576,MATCH($B199,人口源表!$A:$A,0),MATCH(AE$1,人口源表!$1:$1,0))-INDEX(城镇人口!$1:$1048576,MATCH($B199,城镇人口!$B:$B,0),MATCH(AE$1,城镇人口!$1:$1,0))</f>
        <v>1072745.4290543084</v>
      </c>
      <c r="AF199" s="40">
        <f>INDEX(人口源表!$1:$1048576,MATCH($B199,人口源表!$A:$A,0),MATCH(AF$1,人口源表!$1:$1,0))-INDEX(城镇人口!$1:$1048576,MATCH($B199,城镇人口!$B:$B,0),MATCH(AF$1,城镇人口!$1:$1,0))</f>
        <v>1064082.0792618417</v>
      </c>
      <c r="AG199" s="40">
        <f>INDEX(人口源表!$1:$1048576,MATCH($B199,人口源表!$A:$A,0),MATCH(AG$1,人口源表!$1:$1,0))-INDEX(城镇人口!$1:$1048576,MATCH($B199,城镇人口!$B:$B,0),MATCH(AG$1,城镇人口!$1:$1,0))</f>
        <v>1055099.5395520017</v>
      </c>
      <c r="AH199" s="40">
        <f>INDEX(人口源表!$1:$1048576,MATCH($B199,人口源表!$A:$A,0),MATCH(AH$1,人口源表!$1:$1,0))-INDEX(城镇人口!$1:$1048576,MATCH($B199,城镇人口!$B:$B,0),MATCH(AH$1,城镇人口!$1:$1,0))</f>
        <v>1045843.8347610745</v>
      </c>
      <c r="AI199" s="40">
        <f>INDEX(人口源表!$1:$1048576,MATCH($B199,人口源表!$A:$A,0),MATCH(AI$1,人口源表!$1:$1,0))-INDEX(城镇人口!$1:$1048576,MATCH($B199,城镇人口!$B:$B,0),MATCH(AI$1,城镇人口!$1:$1,0))</f>
        <v>1036363.3030278482</v>
      </c>
      <c r="AJ199" s="40">
        <f>INDEX(人口源表!$1:$1048576,MATCH($B199,人口源表!$A:$A,0),MATCH(AJ$1,人口源表!$1:$1,0))-INDEX(城镇人口!$1:$1048576,MATCH($B199,城镇人口!$B:$B,0),MATCH(AJ$1,城镇人口!$1:$1,0))</f>
        <v>1026710.4757325563</v>
      </c>
      <c r="AK199" s="40">
        <f>INDEX(人口源表!$1:$1048576,MATCH($B199,人口源表!$A:$A,0),MATCH(AK$1,人口源表!$1:$1,0))-INDEX(城镇人口!$1:$1048576,MATCH($B199,城镇人口!$B:$B,0),MATCH(AK$1,城镇人口!$1:$1,0))</f>
        <v>1016938.7720676693</v>
      </c>
      <c r="AL199" s="40">
        <f>INDEX(人口源表!$1:$1048576,MATCH($B199,人口源表!$A:$A,0),MATCH(AL$1,人口源表!$1:$1,0))-INDEX(城镇人口!$1:$1048576,MATCH($B199,城镇人口!$B:$B,0),MATCH(AL$1,城镇人口!$1:$1,0))</f>
        <v>1007106.735317403</v>
      </c>
      <c r="AM199" s="40">
        <f>INDEX(人口源表!$1:$1048576,MATCH($B199,人口源表!$A:$A,0),MATCH(AM$1,人口源表!$1:$1,0))-INDEX(城镇人口!$1:$1048576,MATCH($B199,城镇人口!$B:$B,0),MATCH(AM$1,城镇人口!$1:$1,0))</f>
        <v>997273.55998495873</v>
      </c>
      <c r="AN199" s="40">
        <f>INDEX(人口源表!$1:$1048576,MATCH($B199,人口源表!$A:$A,0),MATCH(AN$1,人口源表!$1:$1,0))-INDEX(城镇人口!$1:$1048576,MATCH($B199,城镇人口!$B:$B,0),MATCH(AN$1,城镇人口!$1:$1,0))</f>
        <v>987501.72848326922</v>
      </c>
      <c r="AO199" s="40">
        <f>INDEX(人口源表!$1:$1048576,MATCH($B199,人口源表!$A:$A,0),MATCH(AO$1,人口源表!$1:$1,0))-INDEX(城镇人口!$1:$1048576,MATCH($B199,城镇人口!$B:$B,0),MATCH(AO$1,城镇人口!$1:$1,0))</f>
        <v>977856.47527009714</v>
      </c>
      <c r="AP199" s="40">
        <f>INDEX(人口源表!$1:$1048576,MATCH($B199,人口源表!$A:$A,0),MATCH(AP$1,人口源表!$1:$1,0))-INDEX(城镇人口!$1:$1048576,MATCH($B199,城镇人口!$B:$B,0),MATCH(AP$1,城镇人口!$1:$1,0))</f>
        <v>968404.8812295876</v>
      </c>
      <c r="AQ199" s="40">
        <f>INDEX(人口源表!$1:$1048576,MATCH($B199,人口源表!$A:$A,0),MATCH(AQ$1,人口源表!$1:$1,0))-INDEX(城镇人口!$1:$1048576,MATCH($B199,城镇人口!$B:$B,0),MATCH(AQ$1,城镇人口!$1:$1,0))</f>
        <v>959215.75383378682</v>
      </c>
      <c r="AR199" s="40">
        <f>INDEX(人口源表!$1:$1048576,MATCH($B199,人口源表!$A:$A,0),MATCH(AR$1,人口源表!$1:$1,0))-INDEX(城镇人口!$1:$1048576,MATCH($B199,城镇人口!$B:$B,0),MATCH(AR$1,城镇人口!$1:$1,0))</f>
        <v>950360.26069759764</v>
      </c>
      <c r="AS199" s="40">
        <f>INDEX(人口源表!$1:$1048576,MATCH($B199,人口源表!$A:$A,0),MATCH(AS$1,人口源表!$1:$1,0))-INDEX(城镇人口!$1:$1048576,MATCH($B199,城镇人口!$B:$B,0),MATCH(AS$1,城镇人口!$1:$1,0))</f>
        <v>941911.78365597269</v>
      </c>
      <c r="AT199" s="40">
        <f>INDEX(人口源表!$1:$1048576,MATCH($B199,人口源表!$A:$A,0),MATCH(AT$1,人口源表!$1:$1,0))-INDEX(城镇人口!$1:$1048576,MATCH($B199,城镇人口!$B:$B,0),MATCH(AT$1,城镇人口!$1:$1,0))</f>
        <v>933945.02596980403</v>
      </c>
      <c r="AU199" s="40">
        <f>INDEX(人口源表!$1:$1048576,MATCH($B199,人口源表!$A:$A,0),MATCH(AU$1,人口源表!$1:$1,0))-INDEX(城镇人口!$1:$1048576,MATCH($B199,城镇人口!$B:$B,0),MATCH(AU$1,城镇人口!$1:$1,0))</f>
        <v>926535.51659151679</v>
      </c>
      <c r="AV199" s="40">
        <f>INDEX(人口源表!$1:$1048576,MATCH($B199,人口源表!$A:$A,0),MATCH(AV$1,人口源表!$1:$1,0))-INDEX(城镇人口!$1:$1048576,MATCH($B199,城镇人口!$B:$B,0),MATCH(AV$1,城镇人口!$1:$1,0))</f>
        <v>919761.70264840429</v>
      </c>
    </row>
    <row r="200" spans="1:48" x14ac:dyDescent="0.15">
      <c r="A200" s="4" t="s">
        <v>873</v>
      </c>
      <c r="B200" s="4" t="s">
        <v>406</v>
      </c>
      <c r="C200" s="34">
        <f>VLOOKUP(B200,'[1]2016省城人口总结（根）'!B:C,2,FALSE)/100</f>
        <v>0.85400000000000009</v>
      </c>
      <c r="D200" s="40">
        <f>INDEX(人口源表!$1:$1048576,MATCH($B200,人口源表!$A:$A,0),MATCH(D$1,人口源表!$1:$1,0))-INDEX(城镇人口!$1:$1048576,MATCH($B200,城镇人口!$B:$B,0),MATCH(D$1,城镇人口!$1:$1,0))</f>
        <v>1984373.8645156305</v>
      </c>
      <c r="E200" s="40">
        <f>INDEX(人口源表!$1:$1048576,MATCH($B200,人口源表!$A:$A,0),MATCH(E$1,人口源表!$1:$1,0))-INDEX(城镇人口!$1:$1048576,MATCH($B200,城镇人口!$B:$B,0),MATCH(E$1,城镇人口!$1:$1,0))</f>
        <v>1804716.064652456</v>
      </c>
      <c r="F200" s="40">
        <f>INDEX(人口源表!$1:$1048576,MATCH($B200,人口源表!$A:$A,0),MATCH(F$1,人口源表!$1:$1,0))-INDEX(城镇人口!$1:$1048576,MATCH($B200,城镇人口!$B:$B,0),MATCH(F$1,城镇人口!$1:$1,0))</f>
        <v>1616745.1254546307</v>
      </c>
      <c r="G200" s="40">
        <f>INDEX(人口源表!$1:$1048576,MATCH($B200,人口源表!$A:$A,0),MATCH(G$1,人口源表!$1:$1,0))-INDEX(城镇人口!$1:$1048576,MATCH($B200,城镇人口!$B:$B,0),MATCH(G$1,城镇人口!$1:$1,0))</f>
        <v>1871010.5493975561</v>
      </c>
      <c r="H200" s="40">
        <f>INDEX(人口源表!$1:$1048576,MATCH($B200,人口源表!$A:$A,0),MATCH(H$1,人口源表!$1:$1,0))-INDEX(城镇人口!$1:$1048576,MATCH($B200,城镇人口!$B:$B,0),MATCH(H$1,城镇人口!$1:$1,0))</f>
        <v>1613279.3295206204</v>
      </c>
      <c r="I200" s="40">
        <f>INDEX(人口源表!$1:$1048576,MATCH($B200,人口源表!$A:$A,0),MATCH(I$1,人口源表!$1:$1,0))-INDEX(城镇人口!$1:$1048576,MATCH($B200,城镇人口!$B:$B,0),MATCH(I$1,城镇人口!$1:$1,0))</f>
        <v>1460819.720657032</v>
      </c>
      <c r="J200" s="40">
        <f>INDEX(人口源表!$1:$1048576,MATCH($B200,人口源表!$A:$A,0),MATCH(J$1,人口源表!$1:$1,0))-INDEX(城镇人口!$1:$1048576,MATCH($B200,城镇人口!$B:$B,0),MATCH(J$1,城镇人口!$1:$1,0))</f>
        <v>1299996.7637113221</v>
      </c>
      <c r="K200" s="40">
        <f>INDEX(人口源表!$1:$1048576,MATCH($B200,人口源表!$A:$A,0),MATCH(K$1,人口源表!$1:$1,0))-INDEX(城镇人口!$1:$1048576,MATCH($B200,城镇人口!$B:$B,0),MATCH(K$1,城镇人口!$1:$1,0))</f>
        <v>1131850.5491981022</v>
      </c>
      <c r="L200" s="40">
        <f>INDEX(人口源表!$1:$1048576,MATCH($B200,人口源表!$A:$A,0),MATCH(L$1,人口源表!$1:$1,0))-INDEX(城镇人口!$1:$1048576,MATCH($B200,城镇人口!$B:$B,0),MATCH(L$1,城镇人口!$1:$1,0))</f>
        <v>957324.37576585263</v>
      </c>
      <c r="M200" s="40">
        <f>INDEX(人口源表!$1:$1048576,MATCH($B200,人口源表!$A:$A,0),MATCH(M$1,人口源表!$1:$1,0))-INDEX(城镇人口!$1:$1048576,MATCH($B200,城镇人口!$B:$B,0),MATCH(M$1,城镇人口!$1:$1,0))</f>
        <v>777268.57349918783</v>
      </c>
      <c r="N200" s="40">
        <f>INDEX(人口源表!$1:$1048576,MATCH($B200,人口源表!$A:$A,0),MATCH(N$1,人口源表!$1:$1,0))-INDEX(城镇人口!$1:$1048576,MATCH($B200,城镇人口!$B:$B,0),MATCH(N$1,城镇人口!$1:$1,0))</f>
        <v>592444.49465482309</v>
      </c>
      <c r="O200" s="40">
        <f>INDEX(人口源表!$1:$1048576,MATCH($B200,人口源表!$A:$A,0),MATCH(O$1,人口源表!$1:$1,0))-INDEX(城镇人口!$1:$1048576,MATCH($B200,城镇人口!$B:$B,0),MATCH(O$1,城镇人口!$1:$1,0))</f>
        <v>403528.52548770607</v>
      </c>
      <c r="P200" s="40">
        <f>INDEX(人口源表!$1:$1048576,MATCH($B200,人口源表!$A:$A,0),MATCH(P$1,人口源表!$1:$1,0))-INDEX(城镇人口!$1:$1048576,MATCH($B200,城镇人口!$B:$B,0),MATCH(P$1,城镇人口!$1:$1,0))</f>
        <v>211116.42256896198</v>
      </c>
      <c r="Q200" s="40">
        <f>INDEX(人口源表!$1:$1048576,MATCH($B200,人口源表!$A:$A,0),MATCH(Q$1,人口源表!$1:$1,0))-INDEX(城镇人口!$1:$1048576,MATCH($B200,城镇人口!$B:$B,0),MATCH(Q$1,城镇人口!$1:$1,0))</f>
        <v>15727.552276447415</v>
      </c>
      <c r="R200" s="40">
        <f>INDEX(人口源表!$1:$1048576,MATCH($B200,人口源表!$A:$A,0),MATCH(R$1,人口源表!$1:$1,0))-INDEX(城镇人口!$1:$1048576,MATCH($B200,城镇人口!$B:$B,0),MATCH(R$1,城镇人口!$1:$1,0))</f>
        <v>0</v>
      </c>
      <c r="S200" s="40">
        <f>INDEX(人口源表!$1:$1048576,MATCH($B200,人口源表!$A:$A,0),MATCH(S$1,人口源表!$1:$1,0))-INDEX(城镇人口!$1:$1048576,MATCH($B200,城镇人口!$B:$B,0),MATCH(S$1,城镇人口!$1:$1,0))</f>
        <v>0</v>
      </c>
      <c r="T200" s="40">
        <f>INDEX(人口源表!$1:$1048576,MATCH($B200,人口源表!$A:$A,0),MATCH(T$1,人口源表!$1:$1,0))-INDEX(城镇人口!$1:$1048576,MATCH($B200,城镇人口!$B:$B,0),MATCH(T$1,城镇人口!$1:$1,0))</f>
        <v>0</v>
      </c>
      <c r="U200" s="40">
        <f>INDEX(人口源表!$1:$1048576,MATCH($B200,人口源表!$A:$A,0),MATCH(U$1,人口源表!$1:$1,0))-INDEX(城镇人口!$1:$1048576,MATCH($B200,城镇人口!$B:$B,0),MATCH(U$1,城镇人口!$1:$1,0))</f>
        <v>0</v>
      </c>
      <c r="V200" s="40">
        <f>INDEX(人口源表!$1:$1048576,MATCH($B200,人口源表!$A:$A,0),MATCH(V$1,人口源表!$1:$1,0))-INDEX(城镇人口!$1:$1048576,MATCH($B200,城镇人口!$B:$B,0),MATCH(V$1,城镇人口!$1:$1,0))</f>
        <v>0</v>
      </c>
      <c r="W200" s="40">
        <f>INDEX(人口源表!$1:$1048576,MATCH($B200,人口源表!$A:$A,0),MATCH(W$1,人口源表!$1:$1,0))-INDEX(城镇人口!$1:$1048576,MATCH($B200,城镇人口!$B:$B,0),MATCH(W$1,城镇人口!$1:$1,0))</f>
        <v>0</v>
      </c>
      <c r="X200" s="40">
        <f>INDEX(人口源表!$1:$1048576,MATCH($B200,人口源表!$A:$A,0),MATCH(X$1,人口源表!$1:$1,0))-INDEX(城镇人口!$1:$1048576,MATCH($B200,城镇人口!$B:$B,0),MATCH(X$1,城镇人口!$1:$1,0))</f>
        <v>0</v>
      </c>
      <c r="Y200" s="40">
        <f>INDEX(人口源表!$1:$1048576,MATCH($B200,人口源表!$A:$A,0),MATCH(Y$1,人口源表!$1:$1,0))-INDEX(城镇人口!$1:$1048576,MATCH($B200,城镇人口!$B:$B,0),MATCH(Y$1,城镇人口!$1:$1,0))</f>
        <v>0</v>
      </c>
      <c r="Z200" s="40">
        <f>INDEX(人口源表!$1:$1048576,MATCH($B200,人口源表!$A:$A,0),MATCH(Z$1,人口源表!$1:$1,0))-INDEX(城镇人口!$1:$1048576,MATCH($B200,城镇人口!$B:$B,0),MATCH(Z$1,城镇人口!$1:$1,0))</f>
        <v>0</v>
      </c>
      <c r="AA200" s="40">
        <f>INDEX(人口源表!$1:$1048576,MATCH($B200,人口源表!$A:$A,0),MATCH(AA$1,人口源表!$1:$1,0))-INDEX(城镇人口!$1:$1048576,MATCH($B200,城镇人口!$B:$B,0),MATCH(AA$1,城镇人口!$1:$1,0))</f>
        <v>0</v>
      </c>
      <c r="AB200" s="40">
        <f>INDEX(人口源表!$1:$1048576,MATCH($B200,人口源表!$A:$A,0),MATCH(AB$1,人口源表!$1:$1,0))-INDEX(城镇人口!$1:$1048576,MATCH($B200,城镇人口!$B:$B,0),MATCH(AB$1,城镇人口!$1:$1,0))</f>
        <v>0</v>
      </c>
      <c r="AC200" s="40">
        <f>INDEX(人口源表!$1:$1048576,MATCH($B200,人口源表!$A:$A,0),MATCH(AC$1,人口源表!$1:$1,0))-INDEX(城镇人口!$1:$1048576,MATCH($B200,城镇人口!$B:$B,0),MATCH(AC$1,城镇人口!$1:$1,0))</f>
        <v>0</v>
      </c>
      <c r="AD200" s="40">
        <f>INDEX(人口源表!$1:$1048576,MATCH($B200,人口源表!$A:$A,0),MATCH(AD$1,人口源表!$1:$1,0))-INDEX(城镇人口!$1:$1048576,MATCH($B200,城镇人口!$B:$B,0),MATCH(AD$1,城镇人口!$1:$1,0))</f>
        <v>0</v>
      </c>
      <c r="AE200" s="40">
        <f>INDEX(人口源表!$1:$1048576,MATCH($B200,人口源表!$A:$A,0),MATCH(AE$1,人口源表!$1:$1,0))-INDEX(城镇人口!$1:$1048576,MATCH($B200,城镇人口!$B:$B,0),MATCH(AE$1,城镇人口!$1:$1,0))</f>
        <v>0</v>
      </c>
      <c r="AF200" s="40">
        <f>INDEX(人口源表!$1:$1048576,MATCH($B200,人口源表!$A:$A,0),MATCH(AF$1,人口源表!$1:$1,0))-INDEX(城镇人口!$1:$1048576,MATCH($B200,城镇人口!$B:$B,0),MATCH(AF$1,城镇人口!$1:$1,0))</f>
        <v>0</v>
      </c>
      <c r="AG200" s="40">
        <f>INDEX(人口源表!$1:$1048576,MATCH($B200,人口源表!$A:$A,0),MATCH(AG$1,人口源表!$1:$1,0))-INDEX(城镇人口!$1:$1048576,MATCH($B200,城镇人口!$B:$B,0),MATCH(AG$1,城镇人口!$1:$1,0))</f>
        <v>0</v>
      </c>
      <c r="AH200" s="40">
        <f>INDEX(人口源表!$1:$1048576,MATCH($B200,人口源表!$A:$A,0),MATCH(AH$1,人口源表!$1:$1,0))-INDEX(城镇人口!$1:$1048576,MATCH($B200,城镇人口!$B:$B,0),MATCH(AH$1,城镇人口!$1:$1,0))</f>
        <v>0</v>
      </c>
      <c r="AI200" s="40">
        <f>INDEX(人口源表!$1:$1048576,MATCH($B200,人口源表!$A:$A,0),MATCH(AI$1,人口源表!$1:$1,0))-INDEX(城镇人口!$1:$1048576,MATCH($B200,城镇人口!$B:$B,0),MATCH(AI$1,城镇人口!$1:$1,0))</f>
        <v>0</v>
      </c>
      <c r="AJ200" s="40">
        <f>INDEX(人口源表!$1:$1048576,MATCH($B200,人口源表!$A:$A,0),MATCH(AJ$1,人口源表!$1:$1,0))-INDEX(城镇人口!$1:$1048576,MATCH($B200,城镇人口!$B:$B,0),MATCH(AJ$1,城镇人口!$1:$1,0))</f>
        <v>0</v>
      </c>
      <c r="AK200" s="40">
        <f>INDEX(人口源表!$1:$1048576,MATCH($B200,人口源表!$A:$A,0),MATCH(AK$1,人口源表!$1:$1,0))-INDEX(城镇人口!$1:$1048576,MATCH($B200,城镇人口!$B:$B,0),MATCH(AK$1,城镇人口!$1:$1,0))</f>
        <v>0</v>
      </c>
      <c r="AL200" s="40">
        <f>INDEX(人口源表!$1:$1048576,MATCH($B200,人口源表!$A:$A,0),MATCH(AL$1,人口源表!$1:$1,0))-INDEX(城镇人口!$1:$1048576,MATCH($B200,城镇人口!$B:$B,0),MATCH(AL$1,城镇人口!$1:$1,0))</f>
        <v>0</v>
      </c>
      <c r="AM200" s="40">
        <f>INDEX(人口源表!$1:$1048576,MATCH($B200,人口源表!$A:$A,0),MATCH(AM$1,人口源表!$1:$1,0))-INDEX(城镇人口!$1:$1048576,MATCH($B200,城镇人口!$B:$B,0),MATCH(AM$1,城镇人口!$1:$1,0))</f>
        <v>0</v>
      </c>
      <c r="AN200" s="40">
        <f>INDEX(人口源表!$1:$1048576,MATCH($B200,人口源表!$A:$A,0),MATCH(AN$1,人口源表!$1:$1,0))-INDEX(城镇人口!$1:$1048576,MATCH($B200,城镇人口!$B:$B,0),MATCH(AN$1,城镇人口!$1:$1,0))</f>
        <v>0</v>
      </c>
      <c r="AO200" s="40">
        <f>INDEX(人口源表!$1:$1048576,MATCH($B200,人口源表!$A:$A,0),MATCH(AO$1,人口源表!$1:$1,0))-INDEX(城镇人口!$1:$1048576,MATCH($B200,城镇人口!$B:$B,0),MATCH(AO$1,城镇人口!$1:$1,0))</f>
        <v>0</v>
      </c>
      <c r="AP200" s="40">
        <f>INDEX(人口源表!$1:$1048576,MATCH($B200,人口源表!$A:$A,0),MATCH(AP$1,人口源表!$1:$1,0))-INDEX(城镇人口!$1:$1048576,MATCH($B200,城镇人口!$B:$B,0),MATCH(AP$1,城镇人口!$1:$1,0))</f>
        <v>0</v>
      </c>
      <c r="AQ200" s="40">
        <f>INDEX(人口源表!$1:$1048576,MATCH($B200,人口源表!$A:$A,0),MATCH(AQ$1,人口源表!$1:$1,0))-INDEX(城镇人口!$1:$1048576,MATCH($B200,城镇人口!$B:$B,0),MATCH(AQ$1,城镇人口!$1:$1,0))</f>
        <v>0</v>
      </c>
      <c r="AR200" s="40">
        <f>INDEX(人口源表!$1:$1048576,MATCH($B200,人口源表!$A:$A,0),MATCH(AR$1,人口源表!$1:$1,0))-INDEX(城镇人口!$1:$1048576,MATCH($B200,城镇人口!$B:$B,0),MATCH(AR$1,城镇人口!$1:$1,0))</f>
        <v>0</v>
      </c>
      <c r="AS200" s="40">
        <f>INDEX(人口源表!$1:$1048576,MATCH($B200,人口源表!$A:$A,0),MATCH(AS$1,人口源表!$1:$1,0))-INDEX(城镇人口!$1:$1048576,MATCH($B200,城镇人口!$B:$B,0),MATCH(AS$1,城镇人口!$1:$1,0))</f>
        <v>0</v>
      </c>
      <c r="AT200" s="40">
        <f>INDEX(人口源表!$1:$1048576,MATCH($B200,人口源表!$A:$A,0),MATCH(AT$1,人口源表!$1:$1,0))-INDEX(城镇人口!$1:$1048576,MATCH($B200,城镇人口!$B:$B,0),MATCH(AT$1,城镇人口!$1:$1,0))</f>
        <v>0</v>
      </c>
      <c r="AU200" s="40">
        <f>INDEX(人口源表!$1:$1048576,MATCH($B200,人口源表!$A:$A,0),MATCH(AU$1,人口源表!$1:$1,0))-INDEX(城镇人口!$1:$1048576,MATCH($B200,城镇人口!$B:$B,0),MATCH(AU$1,城镇人口!$1:$1,0))</f>
        <v>0</v>
      </c>
      <c r="AV200" s="40">
        <f>INDEX(人口源表!$1:$1048576,MATCH($B200,人口源表!$A:$A,0),MATCH(AV$1,人口源表!$1:$1,0))-INDEX(城镇人口!$1:$1048576,MATCH($B200,城镇人口!$B:$B,0),MATCH(AV$1,城镇人口!$1:$1,0))</f>
        <v>0</v>
      </c>
    </row>
    <row r="201" spans="1:48" x14ac:dyDescent="0.15">
      <c r="A201" s="4" t="s">
        <v>873</v>
      </c>
      <c r="B201" s="4" t="s">
        <v>408</v>
      </c>
      <c r="C201" s="34">
        <f>VLOOKUP(B201,'[1]2016省城人口总结（根）'!B:C,2,FALSE)/100</f>
        <v>0.64639999999999997</v>
      </c>
      <c r="D201" s="40">
        <f>INDEX(人口源表!$1:$1048576,MATCH($B201,人口源表!$A:$A,0),MATCH(D$1,人口源表!$1:$1,0))-INDEX(城镇人口!$1:$1048576,MATCH($B201,城镇人口!$B:$B,0),MATCH(D$1,城镇人口!$1:$1,0))</f>
        <v>1022330.3174786067</v>
      </c>
      <c r="E201" s="40">
        <f>INDEX(人口源表!$1:$1048576,MATCH($B201,人口源表!$A:$A,0),MATCH(E$1,人口源表!$1:$1,0))-INDEX(城镇人口!$1:$1048576,MATCH($B201,城镇人口!$B:$B,0),MATCH(E$1,城镇人口!$1:$1,0))</f>
        <v>993548.92647508834</v>
      </c>
      <c r="F201" s="40">
        <f>INDEX(人口源表!$1:$1048576,MATCH($B201,人口源表!$A:$A,0),MATCH(F$1,人口源表!$1:$1,0))-INDEX(城镇人口!$1:$1048576,MATCH($B201,城镇人口!$B:$B,0),MATCH(F$1,城镇人口!$1:$1,0))</f>
        <v>963819.48298287997</v>
      </c>
      <c r="G201" s="40">
        <f>INDEX(人口源表!$1:$1048576,MATCH($B201,人口源表!$A:$A,0),MATCH(G$1,人口源表!$1:$1,0))-INDEX(城镇人口!$1:$1048576,MATCH($B201,城镇人口!$B:$B,0),MATCH(G$1,城镇人口!$1:$1,0))</f>
        <v>910510.0076741993</v>
      </c>
      <c r="H201" s="40">
        <f>INDEX(人口源表!$1:$1048576,MATCH($B201,人口源表!$A:$A,0),MATCH(H$1,人口源表!$1:$1,0))-INDEX(城镇人口!$1:$1048576,MATCH($B201,城镇人口!$B:$B,0),MATCH(H$1,城镇人口!$1:$1,0))</f>
        <v>880639.2635724931</v>
      </c>
      <c r="I201" s="40">
        <f>INDEX(人口源表!$1:$1048576,MATCH($B201,人口源表!$A:$A,0),MATCH(I$1,人口源表!$1:$1,0))-INDEX(城镇人口!$1:$1048576,MATCH($B201,城镇人口!$B:$B,0),MATCH(I$1,城镇人口!$1:$1,0))</f>
        <v>863994.55765253073</v>
      </c>
      <c r="J201" s="40">
        <f>INDEX(人口源表!$1:$1048576,MATCH($B201,人口源表!$A:$A,0),MATCH(J$1,人口源表!$1:$1,0))-INDEX(城镇人口!$1:$1048576,MATCH($B201,城镇人口!$B:$B,0),MATCH(J$1,城镇人口!$1:$1,0))</f>
        <v>847057.89225667482</v>
      </c>
      <c r="K201" s="40">
        <f>INDEX(人口源表!$1:$1048576,MATCH($B201,人口源表!$A:$A,0),MATCH(K$1,人口源表!$1:$1,0))-INDEX(城镇人口!$1:$1048576,MATCH($B201,城镇人口!$B:$B,0),MATCH(K$1,城镇人口!$1:$1,0))</f>
        <v>829754.34783009137</v>
      </c>
      <c r="L201" s="40">
        <f>INDEX(人口源表!$1:$1048576,MATCH($B201,人口源表!$A:$A,0),MATCH(L$1,人口源表!$1:$1,0))-INDEX(城镇人口!$1:$1048576,MATCH($B201,城镇人口!$B:$B,0),MATCH(L$1,城镇人口!$1:$1,0))</f>
        <v>812019.7608944797</v>
      </c>
      <c r="M201" s="40">
        <f>INDEX(人口源表!$1:$1048576,MATCH($B201,人口源表!$A:$A,0),MATCH(M$1,人口源表!$1:$1,0))-INDEX(城镇人口!$1:$1048576,MATCH($B201,城镇人口!$B:$B,0),MATCH(M$1,城镇人口!$1:$1,0))</f>
        <v>793800.62254388956</v>
      </c>
      <c r="N201" s="40">
        <f>INDEX(人口源表!$1:$1048576,MATCH($B201,人口源表!$A:$A,0),MATCH(N$1,人口源表!$1:$1,0))-INDEX(城镇人口!$1:$1048576,MATCH($B201,城镇人口!$B:$B,0),MATCH(N$1,城镇人口!$1:$1,0))</f>
        <v>775054.18638809305</v>
      </c>
      <c r="O201" s="40">
        <f>INDEX(人口源表!$1:$1048576,MATCH($B201,人口源表!$A:$A,0),MATCH(O$1,人口源表!$1:$1,0))-INDEX(城镇人口!$1:$1048576,MATCH($B201,城镇人口!$B:$B,0),MATCH(O$1,城镇人口!$1:$1,0))</f>
        <v>755746.92254692316</v>
      </c>
      <c r="P201" s="40">
        <f>INDEX(人口源表!$1:$1048576,MATCH($B201,人口源表!$A:$A,0),MATCH(P$1,人口源表!$1:$1,0))-INDEX(城镇人口!$1:$1048576,MATCH($B201,城镇人口!$B:$B,0),MATCH(P$1,城镇人口!$1:$1,0))</f>
        <v>735855.14218619093</v>
      </c>
      <c r="Q201" s="40">
        <f>INDEX(人口源表!$1:$1048576,MATCH($B201,人口源表!$A:$A,0),MATCH(Q$1,人口源表!$1:$1,0))-INDEX(城镇人口!$1:$1048576,MATCH($B201,城镇人口!$B:$B,0),MATCH(Q$1,城镇人口!$1:$1,0))</f>
        <v>715364.21106603695</v>
      </c>
      <c r="R201" s="40">
        <f>INDEX(人口源表!$1:$1048576,MATCH($B201,人口源表!$A:$A,0),MATCH(R$1,人口源表!$1:$1,0))-INDEX(城镇人口!$1:$1048576,MATCH($B201,城镇人口!$B:$B,0),MATCH(R$1,城镇人口!$1:$1,0))</f>
        <v>694267.79085326102</v>
      </c>
      <c r="S201" s="40">
        <f>INDEX(人口源表!$1:$1048576,MATCH($B201,人口源表!$A:$A,0),MATCH(S$1,人口源表!$1:$1,0))-INDEX(城镇人口!$1:$1048576,MATCH($B201,城镇人口!$B:$B,0),MATCH(S$1,城镇人口!$1:$1,0))</f>
        <v>683809.4256497547</v>
      </c>
      <c r="T201" s="40">
        <f>INDEX(人口源表!$1:$1048576,MATCH($B201,人口源表!$A:$A,0),MATCH(T$1,人口源表!$1:$1,0))-INDEX(城镇人口!$1:$1048576,MATCH($B201,城镇人口!$B:$B,0),MATCH(T$1,城镇人口!$1:$1,0))</f>
        <v>672939.05439430615</v>
      </c>
      <c r="U201" s="40">
        <f>INDEX(人口源表!$1:$1048576,MATCH($B201,人口源表!$A:$A,0),MATCH(U$1,人口源表!$1:$1,0))-INDEX(城镇人口!$1:$1048576,MATCH($B201,城镇人口!$B:$B,0),MATCH(U$1,城镇人口!$1:$1,0))</f>
        <v>661657.21662411094</v>
      </c>
      <c r="V201" s="40">
        <f>INDEX(人口源表!$1:$1048576,MATCH($B201,人口源表!$A:$A,0),MATCH(V$1,人口源表!$1:$1,0))-INDEX(城镇人口!$1:$1048576,MATCH($B201,城镇人口!$B:$B,0),MATCH(V$1,城镇人口!$1:$1,0))</f>
        <v>649968.57166977087</v>
      </c>
      <c r="W201" s="40">
        <f>INDEX(人口源表!$1:$1048576,MATCH($B201,人口源表!$A:$A,0),MATCH(W$1,人口源表!$1:$1,0))-INDEX(城镇人口!$1:$1048576,MATCH($B201,城镇人口!$B:$B,0),MATCH(W$1,城镇人口!$1:$1,0))</f>
        <v>637883.61191427428</v>
      </c>
      <c r="X201" s="40">
        <f>INDEX(人口源表!$1:$1048576,MATCH($B201,人口源表!$A:$A,0),MATCH(X$1,人口源表!$1:$1,0))-INDEX(城镇人口!$1:$1048576,MATCH($B201,城镇人口!$B:$B,0),MATCH(X$1,城镇人口!$1:$1,0))</f>
        <v>625416.32828955539</v>
      </c>
      <c r="Y201" s="40">
        <f>INDEX(人口源表!$1:$1048576,MATCH($B201,人口源表!$A:$A,0),MATCH(Y$1,人口源表!$1:$1,0))-INDEX(城镇人口!$1:$1048576,MATCH($B201,城镇人口!$B:$B,0),MATCH(Y$1,城镇人口!$1:$1,0))</f>
        <v>612584.58982413122</v>
      </c>
      <c r="Z201" s="40">
        <f>INDEX(人口源表!$1:$1048576,MATCH($B201,人口源表!$A:$A,0),MATCH(Z$1,人口源表!$1:$1,0))-INDEX(城镇人口!$1:$1048576,MATCH($B201,城镇人口!$B:$B,0),MATCH(Z$1,城镇人口!$1:$1,0))</f>
        <v>599410.65327778365</v>
      </c>
      <c r="AA201" s="40">
        <f>INDEX(人口源表!$1:$1048576,MATCH($B201,人口源表!$A:$A,0),MATCH(AA$1,人口源表!$1:$1,0))-INDEX(城镇人口!$1:$1048576,MATCH($B201,城镇人口!$B:$B,0),MATCH(AA$1,城镇人口!$1:$1,0))</f>
        <v>585918.9589078296</v>
      </c>
      <c r="AB201" s="40">
        <f>INDEX(人口源表!$1:$1048576,MATCH($B201,人口源表!$A:$A,0),MATCH(AB$1,人口源表!$1:$1,0))-INDEX(城镇人口!$1:$1048576,MATCH($B201,城镇人口!$B:$B,0),MATCH(AB$1,城镇人口!$1:$1,0))</f>
        <v>572138.27438474819</v>
      </c>
      <c r="AC201" s="40">
        <f>INDEX(人口源表!$1:$1048576,MATCH($B201,人口源表!$A:$A,0),MATCH(AC$1,人口源表!$1:$1,0))-INDEX(城镇人口!$1:$1048576,MATCH($B201,城镇人口!$B:$B,0),MATCH(AC$1,城镇人口!$1:$1,0))</f>
        <v>560953.54098748881</v>
      </c>
      <c r="AD201" s="40">
        <f>INDEX(人口源表!$1:$1048576,MATCH($B201,人口源表!$A:$A,0),MATCH(AD$1,人口源表!$1:$1,0))-INDEX(城镇人口!$1:$1048576,MATCH($B201,城镇人口!$B:$B,0),MATCH(AD$1,城镇人口!$1:$1,0))</f>
        <v>549541.01642047567</v>
      </c>
      <c r="AE201" s="40">
        <f>INDEX(人口源表!$1:$1048576,MATCH($B201,人口源表!$A:$A,0),MATCH(AE$1,人口源表!$1:$1,0))-INDEX(城镇人口!$1:$1048576,MATCH($B201,城镇人口!$B:$B,0),MATCH(AE$1,城镇人口!$1:$1,0))</f>
        <v>537931.58759805281</v>
      </c>
      <c r="AF201" s="40">
        <f>INDEX(人口源表!$1:$1048576,MATCH($B201,人口源表!$A:$A,0),MATCH(AF$1,人口源表!$1:$1,0))-INDEX(城镇人口!$1:$1048576,MATCH($B201,城镇人口!$B:$B,0),MATCH(AF$1,城镇人口!$1:$1,0))</f>
        <v>526158.23245092202</v>
      </c>
      <c r="AG201" s="40">
        <f>INDEX(人口源表!$1:$1048576,MATCH($B201,人口源表!$A:$A,0),MATCH(AG$1,人口源表!$1:$1,0))-INDEX(城镇人口!$1:$1048576,MATCH($B201,城镇人口!$B:$B,0),MATCH(AG$1,城镇人口!$1:$1,0))</f>
        <v>514255.74847877957</v>
      </c>
      <c r="AH201" s="40">
        <f>INDEX(人口源表!$1:$1048576,MATCH($B201,人口源表!$A:$A,0),MATCH(AH$1,人口源表!$1:$1,0))-INDEX(城镇人口!$1:$1048576,MATCH($B201,城镇人口!$B:$B,0),MATCH(AH$1,城镇人口!$1:$1,0))</f>
        <v>502259.76335028419</v>
      </c>
      <c r="AI201" s="40">
        <f>INDEX(人口源表!$1:$1048576,MATCH($B201,人口源表!$A:$A,0),MATCH(AI$1,人口源表!$1:$1,0))-INDEX(城镇人口!$1:$1048576,MATCH($B201,城镇人口!$B:$B,0),MATCH(AI$1,城镇人口!$1:$1,0))</f>
        <v>490208.09999305243</v>
      </c>
      <c r="AJ201" s="40">
        <f>INDEX(人口源表!$1:$1048576,MATCH($B201,人口源表!$A:$A,0),MATCH(AJ$1,人口源表!$1:$1,0))-INDEX(城镇人口!$1:$1048576,MATCH($B201,城镇人口!$B:$B,0),MATCH(AJ$1,城镇人口!$1:$1,0))</f>
        <v>478138.52095294697</v>
      </c>
      <c r="AK201" s="40">
        <f>INDEX(人口源表!$1:$1048576,MATCH($B201,人口源表!$A:$A,0),MATCH(AK$1,人口源表!$1:$1,0))-INDEX(城镇人口!$1:$1048576,MATCH($B201,城镇人口!$B:$B,0),MATCH(AK$1,城镇人口!$1:$1,0))</f>
        <v>466090.06278483802</v>
      </c>
      <c r="AL201" s="40">
        <f>INDEX(人口源表!$1:$1048576,MATCH($B201,人口源表!$A:$A,0),MATCH(AL$1,人口源表!$1:$1,0))-INDEX(城镇人口!$1:$1048576,MATCH($B201,城镇人口!$B:$B,0),MATCH(AL$1,城镇人口!$1:$1,0))</f>
        <v>454102.03769340599</v>
      </c>
      <c r="AM201" s="40">
        <f>INDEX(人口源表!$1:$1048576,MATCH($B201,人口源表!$A:$A,0),MATCH(AM$1,人口源表!$1:$1,0))-INDEX(城镇人口!$1:$1048576,MATCH($B201,城镇人口!$B:$B,0),MATCH(AM$1,城镇人口!$1:$1,0))</f>
        <v>442213.59631231474</v>
      </c>
      <c r="AN201" s="40">
        <f>INDEX(人口源表!$1:$1048576,MATCH($B201,人口源表!$A:$A,0),MATCH(AN$1,人口源表!$1:$1,0))-INDEX(城镇人口!$1:$1048576,MATCH($B201,城镇人口!$B:$B,0),MATCH(AN$1,城镇人口!$1:$1,0))</f>
        <v>430463.94630217087</v>
      </c>
      <c r="AO201" s="40">
        <f>INDEX(人口源表!$1:$1048576,MATCH($B201,人口源表!$A:$A,0),MATCH(AO$1,人口源表!$1:$1,0))-INDEX(城镇人口!$1:$1048576,MATCH($B201,城镇人口!$B:$B,0),MATCH(AO$1,城镇人口!$1:$1,0))</f>
        <v>418891.72703457344</v>
      </c>
      <c r="AP201" s="40">
        <f>INDEX(人口源表!$1:$1048576,MATCH($B201,人口源表!$A:$A,0),MATCH(AP$1,人口源表!$1:$1,0))-INDEX(城镇人口!$1:$1048576,MATCH($B201,城镇人口!$B:$B,0),MATCH(AP$1,城镇人口!$1:$1,0))</f>
        <v>407534.72625849303</v>
      </c>
      <c r="AQ201" s="40">
        <f>INDEX(人口源表!$1:$1048576,MATCH($B201,人口源表!$A:$A,0),MATCH(AQ$1,人口源表!$1:$1,0))-INDEX(城镇人口!$1:$1048576,MATCH($B201,城镇人口!$B:$B,0),MATCH(AQ$1,城镇人口!$1:$1,0))</f>
        <v>396429.74411003431</v>
      </c>
      <c r="AR201" s="40">
        <f>INDEX(人口源表!$1:$1048576,MATCH($B201,人口源表!$A:$A,0),MATCH(AR$1,人口源表!$1:$1,0))-INDEX(城镇人口!$1:$1048576,MATCH($B201,城镇人口!$B:$B,0),MATCH(AR$1,城镇人口!$1:$1,0))</f>
        <v>385612.14031060692</v>
      </c>
      <c r="AS201" s="40">
        <f>INDEX(人口源表!$1:$1048576,MATCH($B201,人口源表!$A:$A,0),MATCH(AS$1,人口源表!$1:$1,0))-INDEX(城镇人口!$1:$1048576,MATCH($B201,城镇人口!$B:$B,0),MATCH(AS$1,城镇人口!$1:$1,0))</f>
        <v>375115.8293872755</v>
      </c>
      <c r="AT201" s="40">
        <f>INDEX(人口源表!$1:$1048576,MATCH($B201,人口源表!$A:$A,0),MATCH(AT$1,人口源表!$1:$1,0))-INDEX(城镇人口!$1:$1048576,MATCH($B201,城镇人口!$B:$B,0),MATCH(AT$1,城镇人口!$1:$1,0))</f>
        <v>364972.38922925806</v>
      </c>
      <c r="AU201" s="40">
        <f>INDEX(人口源表!$1:$1048576,MATCH($B201,人口源表!$A:$A,0),MATCH(AU$1,人口源表!$1:$1,0))-INDEX(城镇人口!$1:$1048576,MATCH($B201,城镇人口!$B:$B,0),MATCH(AU$1,城镇人口!$1:$1,0))</f>
        <v>355211.48180594901</v>
      </c>
      <c r="AV201" s="40">
        <f>INDEX(人口源表!$1:$1048576,MATCH($B201,人口源表!$A:$A,0),MATCH(AV$1,人口源表!$1:$1,0))-INDEX(城镇人口!$1:$1048576,MATCH($B201,城镇人口!$B:$B,0),MATCH(AV$1,城镇人口!$1:$1,0))</f>
        <v>345859.96474823076</v>
      </c>
    </row>
    <row r="202" spans="1:48" x14ac:dyDescent="0.15">
      <c r="A202" s="4" t="s">
        <v>873</v>
      </c>
      <c r="B202" s="4" t="s">
        <v>410</v>
      </c>
      <c r="C202" s="34">
        <f>VLOOKUP(B202,'[1]2016省城人口总结（根）'!B:C,2,FALSE)/100</f>
        <v>0.85400000000000009</v>
      </c>
      <c r="D202" s="40">
        <f>INDEX(人口源表!$1:$1048576,MATCH($B202,人口源表!$A:$A,0),MATCH(D$1,人口源表!$1:$1,0))-INDEX(城镇人口!$1:$1048576,MATCH($B202,城镇人口!$B:$B,0),MATCH(D$1,城镇人口!$1:$1,0))</f>
        <v>1688398.6167274918</v>
      </c>
      <c r="E202" s="40">
        <f>INDEX(人口源表!$1:$1048576,MATCH($B202,人口源表!$A:$A,0),MATCH(E$1,人口源表!$1:$1,0))-INDEX(城镇人口!$1:$1048576,MATCH($B202,城镇人口!$B:$B,0),MATCH(E$1,城镇人口!$1:$1,0))</f>
        <v>1544100.652922079</v>
      </c>
      <c r="F202" s="40">
        <f>INDEX(人口源表!$1:$1048576,MATCH($B202,人口源表!$A:$A,0),MATCH(F$1,人口源表!$1:$1,0))-INDEX(城镇人口!$1:$1048576,MATCH($B202,城镇人口!$B:$B,0),MATCH(F$1,城镇人口!$1:$1,0))</f>
        <v>1390420.9530896638</v>
      </c>
      <c r="G202" s="40">
        <f>INDEX(人口源表!$1:$1048576,MATCH($B202,人口源表!$A:$A,0),MATCH(G$1,人口源表!$1:$1,0))-INDEX(城镇人口!$1:$1048576,MATCH($B202,城镇人口!$B:$B,0),MATCH(G$1,城镇人口!$1:$1,0))</f>
        <v>1746892.6968697906</v>
      </c>
      <c r="H202" s="40">
        <f>INDEX(人口源表!$1:$1048576,MATCH($B202,人口源表!$A:$A,0),MATCH(H$1,人口源表!$1:$1,0))-INDEX(城镇人口!$1:$1048576,MATCH($B202,城镇人口!$B:$B,0),MATCH(H$1,城镇人口!$1:$1,0))</f>
        <v>1516936.7055849116</v>
      </c>
      <c r="I202" s="40">
        <f>INDEX(人口源表!$1:$1048576,MATCH($B202,人口源表!$A:$A,0),MATCH(I$1,人口源表!$1:$1,0))-INDEX(城镇人口!$1:$1048576,MATCH($B202,城镇人口!$B:$B,0),MATCH(I$1,城镇人口!$1:$1,0))</f>
        <v>1381920.7484347224</v>
      </c>
      <c r="J202" s="40">
        <f>INDEX(人口源表!$1:$1048576,MATCH($B202,人口源表!$A:$A,0),MATCH(J$1,人口源表!$1:$1,0))-INDEX(城镇人口!$1:$1048576,MATCH($B202,城镇人口!$B:$B,0),MATCH(J$1,城镇人口!$1:$1,0))</f>
        <v>1236220.5380890742</v>
      </c>
      <c r="K202" s="40">
        <f>INDEX(人口源表!$1:$1048576,MATCH($B202,人口源表!$A:$A,0),MATCH(K$1,人口源表!$1:$1,0))-INDEX(城镇人口!$1:$1048576,MATCH($B202,城镇人口!$B:$B,0),MATCH(K$1,城镇人口!$1:$1,0))</f>
        <v>1081217.7908592932</v>
      </c>
      <c r="L202" s="40">
        <f>INDEX(人口源表!$1:$1048576,MATCH($B202,人口源表!$A:$A,0),MATCH(L$1,人口源表!$1:$1,0))-INDEX(城镇人口!$1:$1048576,MATCH($B202,城镇人口!$B:$B,0),MATCH(L$1,城镇人口!$1:$1,0))</f>
        <v>918144.96387329698</v>
      </c>
      <c r="M202" s="40">
        <f>INDEX(人口源表!$1:$1048576,MATCH($B202,人口源表!$A:$A,0),MATCH(M$1,人口源表!$1:$1,0))-INDEX(城镇人口!$1:$1048576,MATCH($B202,城镇人口!$B:$B,0),MATCH(M$1,城镇人口!$1:$1,0))</f>
        <v>748092.51954323053</v>
      </c>
      <c r="N202" s="40">
        <f>INDEX(人口源表!$1:$1048576,MATCH($B202,人口源表!$A:$A,0),MATCH(N$1,人口源表!$1:$1,0))-INDEX(城镇人口!$1:$1048576,MATCH($B202,城镇人口!$B:$B,0),MATCH(N$1,城镇人口!$1:$1,0))</f>
        <v>572015.33980528638</v>
      </c>
      <c r="O202" s="40">
        <f>INDEX(人口源表!$1:$1048576,MATCH($B202,人口源表!$A:$A,0),MATCH(O$1,人口源表!$1:$1,0))-INDEX(城镇人口!$1:$1048576,MATCH($B202,城镇人口!$B:$B,0),MATCH(O$1,城镇人口!$1:$1,0))</f>
        <v>390740.34625638276</v>
      </c>
      <c r="P202" s="40">
        <f>INDEX(人口源表!$1:$1048576,MATCH($B202,人口源表!$A:$A,0),MATCH(P$1,人口源表!$1:$1,0))-INDEX(城镇人口!$1:$1048576,MATCH($B202,城镇人口!$B:$B,0),MATCH(P$1,城镇人口!$1:$1,0))</f>
        <v>204973.67559968308</v>
      </c>
      <c r="Q202" s="40">
        <f>INDEX(人口源表!$1:$1048576,MATCH($B202,人口源表!$A:$A,0),MATCH(Q$1,人口源表!$1:$1,0))-INDEX(城镇人口!$1:$1048576,MATCH($B202,城镇人口!$B:$B,0),MATCH(Q$1,城镇人口!$1:$1,0))</f>
        <v>15308.527717541903</v>
      </c>
      <c r="R202" s="40">
        <f>INDEX(人口源表!$1:$1048576,MATCH($B202,人口源表!$A:$A,0),MATCH(R$1,人口源表!$1:$1,0))-INDEX(城镇人口!$1:$1048576,MATCH($B202,城镇人口!$B:$B,0),MATCH(R$1,城镇人口!$1:$1,0))</f>
        <v>0</v>
      </c>
      <c r="S202" s="40">
        <f>INDEX(人口源表!$1:$1048576,MATCH($B202,人口源表!$A:$A,0),MATCH(S$1,人口源表!$1:$1,0))-INDEX(城镇人口!$1:$1048576,MATCH($B202,城镇人口!$B:$B,0),MATCH(S$1,城镇人口!$1:$1,0))</f>
        <v>0</v>
      </c>
      <c r="T202" s="40">
        <f>INDEX(人口源表!$1:$1048576,MATCH($B202,人口源表!$A:$A,0),MATCH(T$1,人口源表!$1:$1,0))-INDEX(城镇人口!$1:$1048576,MATCH($B202,城镇人口!$B:$B,0),MATCH(T$1,城镇人口!$1:$1,0))</f>
        <v>0</v>
      </c>
      <c r="U202" s="40">
        <f>INDEX(人口源表!$1:$1048576,MATCH($B202,人口源表!$A:$A,0),MATCH(U$1,人口源表!$1:$1,0))-INDEX(城镇人口!$1:$1048576,MATCH($B202,城镇人口!$B:$B,0),MATCH(U$1,城镇人口!$1:$1,0))</f>
        <v>0</v>
      </c>
      <c r="V202" s="40">
        <f>INDEX(人口源表!$1:$1048576,MATCH($B202,人口源表!$A:$A,0),MATCH(V$1,人口源表!$1:$1,0))-INDEX(城镇人口!$1:$1048576,MATCH($B202,城镇人口!$B:$B,0),MATCH(V$1,城镇人口!$1:$1,0))</f>
        <v>0</v>
      </c>
      <c r="W202" s="40">
        <f>INDEX(人口源表!$1:$1048576,MATCH($B202,人口源表!$A:$A,0),MATCH(W$1,人口源表!$1:$1,0))-INDEX(城镇人口!$1:$1048576,MATCH($B202,城镇人口!$B:$B,0),MATCH(W$1,城镇人口!$1:$1,0))</f>
        <v>0</v>
      </c>
      <c r="X202" s="40">
        <f>INDEX(人口源表!$1:$1048576,MATCH($B202,人口源表!$A:$A,0),MATCH(X$1,人口源表!$1:$1,0))-INDEX(城镇人口!$1:$1048576,MATCH($B202,城镇人口!$B:$B,0),MATCH(X$1,城镇人口!$1:$1,0))</f>
        <v>0</v>
      </c>
      <c r="Y202" s="40">
        <f>INDEX(人口源表!$1:$1048576,MATCH($B202,人口源表!$A:$A,0),MATCH(Y$1,人口源表!$1:$1,0))-INDEX(城镇人口!$1:$1048576,MATCH($B202,城镇人口!$B:$B,0),MATCH(Y$1,城镇人口!$1:$1,0))</f>
        <v>0</v>
      </c>
      <c r="Z202" s="40">
        <f>INDEX(人口源表!$1:$1048576,MATCH($B202,人口源表!$A:$A,0),MATCH(Z$1,人口源表!$1:$1,0))-INDEX(城镇人口!$1:$1048576,MATCH($B202,城镇人口!$B:$B,0),MATCH(Z$1,城镇人口!$1:$1,0))</f>
        <v>0</v>
      </c>
      <c r="AA202" s="40">
        <f>INDEX(人口源表!$1:$1048576,MATCH($B202,人口源表!$A:$A,0),MATCH(AA$1,人口源表!$1:$1,0))-INDEX(城镇人口!$1:$1048576,MATCH($B202,城镇人口!$B:$B,0),MATCH(AA$1,城镇人口!$1:$1,0))</f>
        <v>0</v>
      </c>
      <c r="AB202" s="40">
        <f>INDEX(人口源表!$1:$1048576,MATCH($B202,人口源表!$A:$A,0),MATCH(AB$1,人口源表!$1:$1,0))-INDEX(城镇人口!$1:$1048576,MATCH($B202,城镇人口!$B:$B,0),MATCH(AB$1,城镇人口!$1:$1,0))</f>
        <v>0</v>
      </c>
      <c r="AC202" s="40">
        <f>INDEX(人口源表!$1:$1048576,MATCH($B202,人口源表!$A:$A,0),MATCH(AC$1,人口源表!$1:$1,0))-INDEX(城镇人口!$1:$1048576,MATCH($B202,城镇人口!$B:$B,0),MATCH(AC$1,城镇人口!$1:$1,0))</f>
        <v>0</v>
      </c>
      <c r="AD202" s="40">
        <f>INDEX(人口源表!$1:$1048576,MATCH($B202,人口源表!$A:$A,0),MATCH(AD$1,人口源表!$1:$1,0))-INDEX(城镇人口!$1:$1048576,MATCH($B202,城镇人口!$B:$B,0),MATCH(AD$1,城镇人口!$1:$1,0))</f>
        <v>0</v>
      </c>
      <c r="AE202" s="40">
        <f>INDEX(人口源表!$1:$1048576,MATCH($B202,人口源表!$A:$A,0),MATCH(AE$1,人口源表!$1:$1,0))-INDEX(城镇人口!$1:$1048576,MATCH($B202,城镇人口!$B:$B,0),MATCH(AE$1,城镇人口!$1:$1,0))</f>
        <v>0</v>
      </c>
      <c r="AF202" s="40">
        <f>INDEX(人口源表!$1:$1048576,MATCH($B202,人口源表!$A:$A,0),MATCH(AF$1,人口源表!$1:$1,0))-INDEX(城镇人口!$1:$1048576,MATCH($B202,城镇人口!$B:$B,0),MATCH(AF$1,城镇人口!$1:$1,0))</f>
        <v>0</v>
      </c>
      <c r="AG202" s="40">
        <f>INDEX(人口源表!$1:$1048576,MATCH($B202,人口源表!$A:$A,0),MATCH(AG$1,人口源表!$1:$1,0))-INDEX(城镇人口!$1:$1048576,MATCH($B202,城镇人口!$B:$B,0),MATCH(AG$1,城镇人口!$1:$1,0))</f>
        <v>0</v>
      </c>
      <c r="AH202" s="40">
        <f>INDEX(人口源表!$1:$1048576,MATCH($B202,人口源表!$A:$A,0),MATCH(AH$1,人口源表!$1:$1,0))-INDEX(城镇人口!$1:$1048576,MATCH($B202,城镇人口!$B:$B,0),MATCH(AH$1,城镇人口!$1:$1,0))</f>
        <v>0</v>
      </c>
      <c r="AI202" s="40">
        <f>INDEX(人口源表!$1:$1048576,MATCH($B202,人口源表!$A:$A,0),MATCH(AI$1,人口源表!$1:$1,0))-INDEX(城镇人口!$1:$1048576,MATCH($B202,城镇人口!$B:$B,0),MATCH(AI$1,城镇人口!$1:$1,0))</f>
        <v>0</v>
      </c>
      <c r="AJ202" s="40">
        <f>INDEX(人口源表!$1:$1048576,MATCH($B202,人口源表!$A:$A,0),MATCH(AJ$1,人口源表!$1:$1,0))-INDEX(城镇人口!$1:$1048576,MATCH($B202,城镇人口!$B:$B,0),MATCH(AJ$1,城镇人口!$1:$1,0))</f>
        <v>0</v>
      </c>
      <c r="AK202" s="40">
        <f>INDEX(人口源表!$1:$1048576,MATCH($B202,人口源表!$A:$A,0),MATCH(AK$1,人口源表!$1:$1,0))-INDEX(城镇人口!$1:$1048576,MATCH($B202,城镇人口!$B:$B,0),MATCH(AK$1,城镇人口!$1:$1,0))</f>
        <v>0</v>
      </c>
      <c r="AL202" s="40">
        <f>INDEX(人口源表!$1:$1048576,MATCH($B202,人口源表!$A:$A,0),MATCH(AL$1,人口源表!$1:$1,0))-INDEX(城镇人口!$1:$1048576,MATCH($B202,城镇人口!$B:$B,0),MATCH(AL$1,城镇人口!$1:$1,0))</f>
        <v>0</v>
      </c>
      <c r="AM202" s="40">
        <f>INDEX(人口源表!$1:$1048576,MATCH($B202,人口源表!$A:$A,0),MATCH(AM$1,人口源表!$1:$1,0))-INDEX(城镇人口!$1:$1048576,MATCH($B202,城镇人口!$B:$B,0),MATCH(AM$1,城镇人口!$1:$1,0))</f>
        <v>0</v>
      </c>
      <c r="AN202" s="40">
        <f>INDEX(人口源表!$1:$1048576,MATCH($B202,人口源表!$A:$A,0),MATCH(AN$1,人口源表!$1:$1,0))-INDEX(城镇人口!$1:$1048576,MATCH($B202,城镇人口!$B:$B,0),MATCH(AN$1,城镇人口!$1:$1,0))</f>
        <v>0</v>
      </c>
      <c r="AO202" s="40">
        <f>INDEX(人口源表!$1:$1048576,MATCH($B202,人口源表!$A:$A,0),MATCH(AO$1,人口源表!$1:$1,0))-INDEX(城镇人口!$1:$1048576,MATCH($B202,城镇人口!$B:$B,0),MATCH(AO$1,城镇人口!$1:$1,0))</f>
        <v>0</v>
      </c>
      <c r="AP202" s="40">
        <f>INDEX(人口源表!$1:$1048576,MATCH($B202,人口源表!$A:$A,0),MATCH(AP$1,人口源表!$1:$1,0))-INDEX(城镇人口!$1:$1048576,MATCH($B202,城镇人口!$B:$B,0),MATCH(AP$1,城镇人口!$1:$1,0))</f>
        <v>0</v>
      </c>
      <c r="AQ202" s="40">
        <f>INDEX(人口源表!$1:$1048576,MATCH($B202,人口源表!$A:$A,0),MATCH(AQ$1,人口源表!$1:$1,0))-INDEX(城镇人口!$1:$1048576,MATCH($B202,城镇人口!$B:$B,0),MATCH(AQ$1,城镇人口!$1:$1,0))</f>
        <v>0</v>
      </c>
      <c r="AR202" s="40">
        <f>INDEX(人口源表!$1:$1048576,MATCH($B202,人口源表!$A:$A,0),MATCH(AR$1,人口源表!$1:$1,0))-INDEX(城镇人口!$1:$1048576,MATCH($B202,城镇人口!$B:$B,0),MATCH(AR$1,城镇人口!$1:$1,0))</f>
        <v>0</v>
      </c>
      <c r="AS202" s="40">
        <f>INDEX(人口源表!$1:$1048576,MATCH($B202,人口源表!$A:$A,0),MATCH(AS$1,人口源表!$1:$1,0))-INDEX(城镇人口!$1:$1048576,MATCH($B202,城镇人口!$B:$B,0),MATCH(AS$1,城镇人口!$1:$1,0))</f>
        <v>0</v>
      </c>
      <c r="AT202" s="40">
        <f>INDEX(人口源表!$1:$1048576,MATCH($B202,人口源表!$A:$A,0),MATCH(AT$1,人口源表!$1:$1,0))-INDEX(城镇人口!$1:$1048576,MATCH($B202,城镇人口!$B:$B,0),MATCH(AT$1,城镇人口!$1:$1,0))</f>
        <v>0</v>
      </c>
      <c r="AU202" s="40">
        <f>INDEX(人口源表!$1:$1048576,MATCH($B202,人口源表!$A:$A,0),MATCH(AU$1,人口源表!$1:$1,0))-INDEX(城镇人口!$1:$1048576,MATCH($B202,城镇人口!$B:$B,0),MATCH(AU$1,城镇人口!$1:$1,0))</f>
        <v>0</v>
      </c>
      <c r="AV202" s="40">
        <f>INDEX(人口源表!$1:$1048576,MATCH($B202,人口源表!$A:$A,0),MATCH(AV$1,人口源表!$1:$1,0))-INDEX(城镇人口!$1:$1048576,MATCH($B202,城镇人口!$B:$B,0),MATCH(AV$1,城镇人口!$1:$1,0))</f>
        <v>0</v>
      </c>
    </row>
    <row r="203" spans="1:48" x14ac:dyDescent="0.15">
      <c r="A203" s="4" t="s">
        <v>873</v>
      </c>
      <c r="B203" s="4" t="s">
        <v>412</v>
      </c>
      <c r="C203" s="34">
        <f>VLOOKUP(B203,'[1]2016省城人口总结（根）'!B:C,2,FALSE)/100</f>
        <v>0.75019999999999998</v>
      </c>
      <c r="D203" s="40">
        <f>INDEX(人口源表!$1:$1048576,MATCH($B203,人口源表!$A:$A,0),MATCH(D$1,人口源表!$1:$1,0))-INDEX(城镇人口!$1:$1048576,MATCH($B203,城镇人口!$B:$B,0),MATCH(D$1,城镇人口!$1:$1,0))</f>
        <v>417687.96112378337</v>
      </c>
      <c r="E203" s="40">
        <f>INDEX(人口源表!$1:$1048576,MATCH($B203,人口源表!$A:$A,0),MATCH(E$1,人口源表!$1:$1,0))-INDEX(城镇人口!$1:$1048576,MATCH($B203,城镇人口!$B:$B,0),MATCH(E$1,城镇人口!$1:$1,0))</f>
        <v>400453.53328940319</v>
      </c>
      <c r="F203" s="40">
        <f>INDEX(人口源表!$1:$1048576,MATCH($B203,人口源表!$A:$A,0),MATCH(F$1,人口源表!$1:$1,0))-INDEX(城镇人口!$1:$1048576,MATCH($B203,城镇人口!$B:$B,0),MATCH(F$1,城镇人口!$1:$1,0))</f>
        <v>382225.94527303637</v>
      </c>
      <c r="G203" s="40">
        <f>INDEX(人口源表!$1:$1048576,MATCH($B203,人口源表!$A:$A,0),MATCH(G$1,人口源表!$1:$1,0))-INDEX(城镇人口!$1:$1048576,MATCH($B203,城镇人口!$B:$B,0),MATCH(G$1,城镇人口!$1:$1,0))</f>
        <v>506671.3102728636</v>
      </c>
      <c r="H203" s="40">
        <f>INDEX(人口源表!$1:$1048576,MATCH($B203,人口源表!$A:$A,0),MATCH(H$1,人口源表!$1:$1,0))-INDEX(城镇人口!$1:$1048576,MATCH($B203,城镇人口!$B:$B,0),MATCH(H$1,城镇人口!$1:$1,0))</f>
        <v>481626.75300309411</v>
      </c>
      <c r="I203" s="40">
        <f>INDEX(人口源表!$1:$1048576,MATCH($B203,人口源表!$A:$A,0),MATCH(I$1,人口源表!$1:$1,0))-INDEX(城镇人口!$1:$1048576,MATCH($B203,城镇人口!$B:$B,0),MATCH(I$1,城镇人口!$1:$1,0))</f>
        <v>468198.3839376769</v>
      </c>
      <c r="J203" s="40">
        <f>INDEX(人口源表!$1:$1048576,MATCH($B203,人口源表!$A:$A,0),MATCH(J$1,人口源表!$1:$1,0))-INDEX(城镇人口!$1:$1048576,MATCH($B203,城镇人口!$B:$B,0),MATCH(J$1,城镇人口!$1:$1,0))</f>
        <v>453360.53765155165</v>
      </c>
      <c r="K203" s="40">
        <f>INDEX(人口源表!$1:$1048576,MATCH($B203,人口源表!$A:$A,0),MATCH(K$1,人口源表!$1:$1,0))-INDEX(城镇人口!$1:$1048576,MATCH($B203,城镇人口!$B:$B,0),MATCH(K$1,城镇人口!$1:$1,0))</f>
        <v>437243.21199733624</v>
      </c>
      <c r="L203" s="40">
        <f>INDEX(人口源表!$1:$1048576,MATCH($B203,人口源表!$A:$A,0),MATCH(L$1,人口源表!$1:$1,0))-INDEX(城镇人口!$1:$1048576,MATCH($B203,城镇人口!$B:$B,0),MATCH(L$1,城镇人口!$1:$1,0))</f>
        <v>419967.39852025686</v>
      </c>
      <c r="M203" s="40">
        <f>INDEX(人口源表!$1:$1048576,MATCH($B203,人口源表!$A:$A,0),MATCH(M$1,人口源表!$1:$1,0))-INDEX(城镇人口!$1:$1048576,MATCH($B203,城镇人口!$B:$B,0),MATCH(M$1,城镇人口!$1:$1,0))</f>
        <v>401645.19156565331</v>
      </c>
      <c r="N203" s="40">
        <f>INDEX(人口源表!$1:$1048576,MATCH($B203,人口源表!$A:$A,0),MATCH(N$1,人口源表!$1:$1,0))-INDEX(城镇人口!$1:$1048576,MATCH($B203,城镇人口!$B:$B,0),MATCH(N$1,城镇人口!$1:$1,0))</f>
        <v>382380.10581805697</v>
      </c>
      <c r="O203" s="40">
        <f>INDEX(人口源表!$1:$1048576,MATCH($B203,人口源表!$A:$A,0),MATCH(O$1,人口源表!$1:$1,0))-INDEX(城镇人口!$1:$1048576,MATCH($B203,城镇人口!$B:$B,0),MATCH(O$1,城镇人口!$1:$1,0))</f>
        <v>362267.82373527717</v>
      </c>
      <c r="P203" s="40">
        <f>INDEX(人口源表!$1:$1048576,MATCH($B203,人口源表!$A:$A,0),MATCH(P$1,人口源表!$1:$1,0))-INDEX(城镇人口!$1:$1048576,MATCH($B203,城镇人口!$B:$B,0),MATCH(P$1,城镇人口!$1:$1,0))</f>
        <v>341396.01405460248</v>
      </c>
      <c r="Q203" s="40">
        <f>INDEX(人口源表!$1:$1048576,MATCH($B203,人口源表!$A:$A,0),MATCH(Q$1,人口源表!$1:$1,0))-INDEX(城镇人口!$1:$1048576,MATCH($B203,城镇人口!$B:$B,0),MATCH(Q$1,城镇人口!$1:$1,0))</f>
        <v>319844.55919903237</v>
      </c>
      <c r="R203" s="40">
        <f>INDEX(人口源表!$1:$1048576,MATCH($B203,人口源表!$A:$A,0),MATCH(R$1,人口源表!$1:$1,0))-INDEX(城镇人口!$1:$1048576,MATCH($B203,城镇人口!$B:$B,0),MATCH(R$1,城镇人口!$1:$1,0))</f>
        <v>297686.41477778042</v>
      </c>
      <c r="S203" s="40">
        <f>INDEX(人口源表!$1:$1048576,MATCH($B203,人口源表!$A:$A,0),MATCH(S$1,人口源表!$1:$1,0))-INDEX(城镇人口!$1:$1048576,MATCH($B203,城镇人口!$B:$B,0),MATCH(S$1,城镇人口!$1:$1,0))</f>
        <v>286640.66882877052</v>
      </c>
      <c r="T203" s="40">
        <f>INDEX(人口源表!$1:$1048576,MATCH($B203,人口源表!$A:$A,0),MATCH(T$1,人口源表!$1:$1,0))-INDEX(城镇人口!$1:$1048576,MATCH($B203,城镇人口!$B:$B,0),MATCH(T$1,城镇人口!$1:$1,0))</f>
        <v>275321.9655287452</v>
      </c>
      <c r="U203" s="40">
        <f>INDEX(人口源表!$1:$1048576,MATCH($B203,人口源表!$A:$A,0),MATCH(U$1,人口源表!$1:$1,0))-INDEX(城镇人口!$1:$1048576,MATCH($B203,城镇人口!$B:$B,0),MATCH(U$1,城镇人口!$1:$1,0))</f>
        <v>263766.93575434946</v>
      </c>
      <c r="V203" s="40">
        <f>INDEX(人口源表!$1:$1048576,MATCH($B203,人口源表!$A:$A,0),MATCH(V$1,人口源表!$1:$1,0))-INDEX(城镇人口!$1:$1048576,MATCH($B203,城镇人口!$B:$B,0),MATCH(V$1,城镇人口!$1:$1,0))</f>
        <v>252008.43027136102</v>
      </c>
      <c r="W203" s="40">
        <f>INDEX(人口源表!$1:$1048576,MATCH($B203,人口源表!$A:$A,0),MATCH(W$1,人口源表!$1:$1,0))-INDEX(城镇人口!$1:$1048576,MATCH($B203,城镇人口!$B:$B,0),MATCH(W$1,城镇人口!$1:$1,0))</f>
        <v>240075.75727447821</v>
      </c>
      <c r="X203" s="40">
        <f>INDEX(人口源表!$1:$1048576,MATCH($B203,人口源表!$A:$A,0),MATCH(X$1,人口源表!$1:$1,0))-INDEX(城镇人口!$1:$1048576,MATCH($B203,城镇人口!$B:$B,0),MATCH(X$1,城镇人口!$1:$1,0))</f>
        <v>227995.26979714818</v>
      </c>
      <c r="Y203" s="40">
        <f>INDEX(人口源表!$1:$1048576,MATCH($B203,人口源表!$A:$A,0),MATCH(Y$1,人口源表!$1:$1,0))-INDEX(城镇人口!$1:$1048576,MATCH($B203,城镇人口!$B:$B,0),MATCH(Y$1,城镇人口!$1:$1,0))</f>
        <v>215790.02759492351</v>
      </c>
      <c r="Z203" s="40">
        <f>INDEX(人口源表!$1:$1048576,MATCH($B203,人口源表!$A:$A,0),MATCH(Z$1,人口源表!$1:$1,0))-INDEX(城镇人口!$1:$1048576,MATCH($B203,城镇人口!$B:$B,0),MATCH(Z$1,城镇人口!$1:$1,0))</f>
        <v>203480.40050256997</v>
      </c>
      <c r="AA203" s="40">
        <f>INDEX(人口源表!$1:$1048576,MATCH($B203,人口源表!$A:$A,0),MATCH(AA$1,人口源表!$1:$1,0))-INDEX(城镇人口!$1:$1048576,MATCH($B203,城镇人口!$B:$B,0),MATCH(AA$1,城镇人口!$1:$1,0))</f>
        <v>191084.0562632014</v>
      </c>
      <c r="AB203" s="40">
        <f>INDEX(人口源表!$1:$1048576,MATCH($B203,人口源表!$A:$A,0),MATCH(AB$1,人口源表!$1:$1,0))-INDEX(城镇人口!$1:$1048576,MATCH($B203,城镇人口!$B:$B,0),MATCH(AB$1,城镇人口!$1:$1,0))</f>
        <v>178616.58005088009</v>
      </c>
      <c r="AC203" s="40">
        <f>INDEX(人口源表!$1:$1048576,MATCH($B203,人口源表!$A:$A,0),MATCH(AC$1,人口源表!$1:$1,0))-INDEX(城镇人口!$1:$1048576,MATCH($B203,城镇人口!$B:$B,0),MATCH(AC$1,城镇人口!$1:$1,0))</f>
        <v>169090.19739549281</v>
      </c>
      <c r="AD203" s="40">
        <f>INDEX(人口源表!$1:$1048576,MATCH($B203,人口源表!$A:$A,0),MATCH(AD$1,人口源表!$1:$1,0))-INDEX(城镇人口!$1:$1048576,MATCH($B203,城镇人口!$B:$B,0),MATCH(AD$1,城镇人口!$1:$1,0))</f>
        <v>159531.36663909396</v>
      </c>
      <c r="AE203" s="40">
        <f>INDEX(人口源表!$1:$1048576,MATCH($B203,人口源表!$A:$A,0),MATCH(AE$1,人口源表!$1:$1,0))-INDEX(城镇人口!$1:$1048576,MATCH($B203,城镇人口!$B:$B,0),MATCH(AE$1,城镇人口!$1:$1,0))</f>
        <v>149948.32712381799</v>
      </c>
      <c r="AF203" s="40">
        <f>INDEX(人口源表!$1:$1048576,MATCH($B203,人口源表!$A:$A,0),MATCH(AF$1,人口源表!$1:$1,0))-INDEX(城镇人口!$1:$1048576,MATCH($B203,城镇人口!$B:$B,0),MATCH(AF$1,城镇人口!$1:$1,0))</f>
        <v>140348.2352517168</v>
      </c>
      <c r="AG203" s="40">
        <f>INDEX(人口源表!$1:$1048576,MATCH($B203,人口源表!$A:$A,0),MATCH(AG$1,人口源表!$1:$1,0))-INDEX(城镇人口!$1:$1048576,MATCH($B203,城镇人口!$B:$B,0),MATCH(AG$1,城镇人口!$1:$1,0))</f>
        <v>130737.0166478185</v>
      </c>
      <c r="AH203" s="40">
        <f>INDEX(人口源表!$1:$1048576,MATCH($B203,人口源表!$A:$A,0),MATCH(AH$1,人口源表!$1:$1,0))-INDEX(城镇人口!$1:$1048576,MATCH($B203,城镇人口!$B:$B,0),MATCH(AH$1,城镇人口!$1:$1,0))</f>
        <v>121120.00486400444</v>
      </c>
      <c r="AI203" s="40">
        <f>INDEX(人口源表!$1:$1048576,MATCH($B203,人口源表!$A:$A,0),MATCH(AI$1,人口源表!$1:$1,0))-INDEX(城镇人口!$1:$1048576,MATCH($B203,城镇人口!$B:$B,0),MATCH(AI$1,城镇人口!$1:$1,0))</f>
        <v>111501.76176114334</v>
      </c>
      <c r="AJ203" s="40">
        <f>INDEX(人口源表!$1:$1048576,MATCH($B203,人口源表!$A:$A,0),MATCH(AJ$1,人口源表!$1:$1,0))-INDEX(城镇人口!$1:$1048576,MATCH($B203,城镇人口!$B:$B,0),MATCH(AJ$1,城镇人口!$1:$1,0))</f>
        <v>101886.44727636501</v>
      </c>
      <c r="AK203" s="40">
        <f>INDEX(人口源表!$1:$1048576,MATCH($B203,人口源表!$A:$A,0),MATCH(AK$1,人口源表!$1:$1,0))-INDEX(城镇人口!$1:$1048576,MATCH($B203,城镇人口!$B:$B,0),MATCH(AK$1,城镇人口!$1:$1,0))</f>
        <v>92278.054804892745</v>
      </c>
      <c r="AL203" s="40">
        <f>INDEX(人口源表!$1:$1048576,MATCH($B203,人口源表!$A:$A,0),MATCH(AL$1,人口源表!$1:$1,0))-INDEX(城镇人口!$1:$1048576,MATCH($B203,城镇人口!$B:$B,0),MATCH(AL$1,城镇人口!$1:$1,0))</f>
        <v>82680.529849593528</v>
      </c>
      <c r="AM203" s="40">
        <f>INDEX(人口源表!$1:$1048576,MATCH($B203,人口源表!$A:$A,0),MATCH(AM$1,人口源表!$1:$1,0))-INDEX(城镇人口!$1:$1048576,MATCH($B203,城镇人口!$B:$B,0),MATCH(AM$1,城镇人口!$1:$1,0))</f>
        <v>73097.992005665321</v>
      </c>
      <c r="AN203" s="40">
        <f>INDEX(人口源表!$1:$1048576,MATCH($B203,人口源表!$A:$A,0),MATCH(AN$1,人口源表!$1:$1,0))-INDEX(城镇人口!$1:$1048576,MATCH($B203,城镇人口!$B:$B,0),MATCH(AN$1,城镇人口!$1:$1,0))</f>
        <v>63535.059777106158</v>
      </c>
      <c r="AO203" s="40">
        <f>INDEX(人口源表!$1:$1048576,MATCH($B203,人口源表!$A:$A,0),MATCH(AO$1,人口源表!$1:$1,0))-INDEX(城镇人口!$1:$1048576,MATCH($B203,城镇人口!$B:$B,0),MATCH(AO$1,城镇人口!$1:$1,0))</f>
        <v>53996.832806748338</v>
      </c>
      <c r="AP203" s="40">
        <f>INDEX(人口源表!$1:$1048576,MATCH($B203,人口源表!$A:$A,0),MATCH(AP$1,人口源表!$1:$1,0))-INDEX(城镇人口!$1:$1048576,MATCH($B203,城镇人口!$B:$B,0),MATCH(AP$1,城镇人口!$1:$1,0))</f>
        <v>44489.371839955449</v>
      </c>
      <c r="AQ203" s="40">
        <f>INDEX(人口源表!$1:$1048576,MATCH($B203,人口源表!$A:$A,0),MATCH(AQ$1,人口源表!$1:$1,0))-INDEX(城镇人口!$1:$1048576,MATCH($B203,城镇人口!$B:$B,0),MATCH(AQ$1,城镇人口!$1:$1,0))</f>
        <v>35019.679584635887</v>
      </c>
      <c r="AR203" s="40">
        <f>INDEX(人口源表!$1:$1048576,MATCH($B203,人口源表!$A:$A,0),MATCH(AR$1,人口源表!$1:$1,0))-INDEX(城镇人口!$1:$1048576,MATCH($B203,城镇人口!$B:$B,0),MATCH(AR$1,城镇人口!$1:$1,0))</f>
        <v>25596.080999300815</v>
      </c>
      <c r="AS203" s="40">
        <f>INDEX(人口源表!$1:$1048576,MATCH($B203,人口源表!$A:$A,0),MATCH(AS$1,人口源表!$1:$1,0))-INDEX(城镇人口!$1:$1048576,MATCH($B203,城镇人口!$B:$B,0),MATCH(AS$1,城镇人口!$1:$1,0))</f>
        <v>16228.397779701743</v>
      </c>
      <c r="AT203" s="40">
        <f>INDEX(人口源表!$1:$1048576,MATCH($B203,人口源表!$A:$A,0),MATCH(AT$1,人口源表!$1:$1,0))-INDEX(城镇人口!$1:$1048576,MATCH($B203,城镇人口!$B:$B,0),MATCH(AT$1,城镇人口!$1:$1,0))</f>
        <v>6928.1416747746989</v>
      </c>
      <c r="AU203" s="40">
        <f>INDEX(人口源表!$1:$1048576,MATCH($B203,人口源表!$A:$A,0),MATCH(AU$1,人口源表!$1:$1,0))-INDEX(城镇人口!$1:$1048576,MATCH($B203,城镇人口!$B:$B,0),MATCH(AU$1,城镇人口!$1:$1,0))</f>
        <v>0</v>
      </c>
      <c r="AV203" s="40">
        <f>INDEX(人口源表!$1:$1048576,MATCH($B203,人口源表!$A:$A,0),MATCH(AV$1,人口源表!$1:$1,0))-INDEX(城镇人口!$1:$1048576,MATCH($B203,城镇人口!$B:$B,0),MATCH(AV$1,城镇人口!$1:$1,0))</f>
        <v>0</v>
      </c>
    </row>
    <row r="204" spans="1:48" x14ac:dyDescent="0.15">
      <c r="A204" s="4" t="s">
        <v>873</v>
      </c>
      <c r="B204" s="4" t="s">
        <v>414</v>
      </c>
      <c r="C204" s="34">
        <f>VLOOKUP(B204,'[1]2016省城人口总结（根）'!B:C,2,FALSE)/100</f>
        <v>0.71560000000000001</v>
      </c>
      <c r="D204" s="40">
        <f>INDEX(人口源表!$1:$1048576,MATCH($B204,人口源表!$A:$A,0),MATCH(D$1,人口源表!$1:$1,0))-INDEX(城镇人口!$1:$1048576,MATCH($B204,城镇人口!$B:$B,0),MATCH(D$1,城镇人口!$1:$1,0))</f>
        <v>1582184.9032251039</v>
      </c>
      <c r="E204" s="40">
        <f>INDEX(人口源表!$1:$1048576,MATCH($B204,人口源表!$A:$A,0),MATCH(E$1,人口源表!$1:$1,0))-INDEX(城镇人口!$1:$1048576,MATCH($B204,城镇人口!$B:$B,0),MATCH(E$1,城镇人口!$1:$1,0))</f>
        <v>1525847.9853463969</v>
      </c>
      <c r="F204" s="40">
        <f>INDEX(人口源表!$1:$1048576,MATCH($B204,人口源表!$A:$A,0),MATCH(F$1,人口源表!$1:$1,0))-INDEX(城镇人口!$1:$1048576,MATCH($B204,城镇人口!$B:$B,0),MATCH(F$1,城镇人口!$1:$1,0))</f>
        <v>1467658.1220701216</v>
      </c>
      <c r="G204" s="40">
        <f>INDEX(人口源表!$1:$1048576,MATCH($B204,人口源表!$A:$A,0),MATCH(G$1,人口源表!$1:$1,0))-INDEX(城镇人口!$1:$1048576,MATCH($B204,城镇人口!$B:$B,0),MATCH(G$1,城镇人口!$1:$1,0))</f>
        <v>1343138.0519663906</v>
      </c>
      <c r="H204" s="40">
        <f>INDEX(人口源表!$1:$1048576,MATCH($B204,人口源表!$A:$A,0),MATCH(H$1,人口源表!$1:$1,0))-INDEX(城镇人口!$1:$1048576,MATCH($B204,城镇人口!$B:$B,0),MATCH(H$1,城镇人口!$1:$1,0))</f>
        <v>1289805.8632295998</v>
      </c>
      <c r="I204" s="40">
        <f>INDEX(人口源表!$1:$1048576,MATCH($B204,人口源表!$A:$A,0),MATCH(I$1,人口源表!$1:$1,0))-INDEX(城镇人口!$1:$1048576,MATCH($B204,城镇人口!$B:$B,0),MATCH(I$1,城镇人口!$1:$1,0))</f>
        <v>1262922.4880635738</v>
      </c>
      <c r="J204" s="40">
        <f>INDEX(人口源表!$1:$1048576,MATCH($B204,人口源表!$A:$A,0),MATCH(J$1,人口源表!$1:$1,0))-INDEX(城镇人口!$1:$1048576,MATCH($B204,城镇人口!$B:$B,0),MATCH(J$1,城镇人口!$1:$1,0))</f>
        <v>1234060.5163644021</v>
      </c>
      <c r="K204" s="40">
        <f>INDEX(人口源表!$1:$1048576,MATCH($B204,人口源表!$A:$A,0),MATCH(K$1,人口源表!$1:$1,0))-INDEX(城镇人口!$1:$1048576,MATCH($B204,城镇人口!$B:$B,0),MATCH(K$1,城镇人口!$1:$1,0))</f>
        <v>1203196.9062588857</v>
      </c>
      <c r="L204" s="40">
        <f>INDEX(人口源表!$1:$1048576,MATCH($B204,人口源表!$A:$A,0),MATCH(L$1,人口源表!$1:$1,0))-INDEX(城镇人口!$1:$1048576,MATCH($B204,城镇人口!$B:$B,0),MATCH(L$1,城镇人口!$1:$1,0))</f>
        <v>1170324.5507316915</v>
      </c>
      <c r="M204" s="40">
        <f>INDEX(人口源表!$1:$1048576,MATCH($B204,人口源表!$A:$A,0),MATCH(M$1,人口源表!$1:$1,0))-INDEX(城镇人口!$1:$1048576,MATCH($B204,城镇人口!$B:$B,0),MATCH(M$1,城镇人口!$1:$1,0))</f>
        <v>1135449.7144096969</v>
      </c>
      <c r="N204" s="40">
        <f>INDEX(人口源表!$1:$1048576,MATCH($B204,人口源表!$A:$A,0),MATCH(N$1,人口源表!$1:$1,0))-INDEX(城镇人口!$1:$1048576,MATCH($B204,城镇人口!$B:$B,0),MATCH(N$1,城镇人口!$1:$1,0))</f>
        <v>1098591.8850001125</v>
      </c>
      <c r="O204" s="40">
        <f>INDEX(人口源表!$1:$1048576,MATCH($B204,人口源表!$A:$A,0),MATCH(O$1,人口源表!$1:$1,0))-INDEX(城镇人口!$1:$1048576,MATCH($B204,城镇人口!$B:$B,0),MATCH(O$1,城镇人口!$1:$1,0))</f>
        <v>1059783.4549067551</v>
      </c>
      <c r="P204" s="40">
        <f>INDEX(人口源表!$1:$1048576,MATCH($B204,人口源表!$A:$A,0),MATCH(P$1,人口源表!$1:$1,0))-INDEX(城镇人口!$1:$1048576,MATCH($B204,城镇人口!$B:$B,0),MATCH(P$1,城镇人口!$1:$1,0))</f>
        <v>1019068.0302129509</v>
      </c>
      <c r="Q204" s="40">
        <f>INDEX(人口源表!$1:$1048576,MATCH($B204,人口源表!$A:$A,0),MATCH(Q$1,人口源表!$1:$1,0))-INDEX(城镇人口!$1:$1048576,MATCH($B204,城镇人口!$B:$B,0),MATCH(Q$1,城镇人口!$1:$1,0))</f>
        <v>976499.72011255939</v>
      </c>
      <c r="R204" s="40">
        <f>INDEX(人口源表!$1:$1048576,MATCH($B204,人口源表!$A:$A,0),MATCH(R$1,人口源表!$1:$1,0))-INDEX(城镇人口!$1:$1048576,MATCH($B204,城镇人口!$B:$B,0),MATCH(R$1,城镇人口!$1:$1,0))</f>
        <v>932142.34816432465</v>
      </c>
      <c r="S204" s="40">
        <f>INDEX(人口源表!$1:$1048576,MATCH($B204,人口源表!$A:$A,0),MATCH(S$1,人口源表!$1:$1,0))-INDEX(城镇人口!$1:$1048576,MATCH($B204,城镇人口!$B:$B,0),MATCH(S$1,城镇人口!$1:$1,0))</f>
        <v>911747.09502277151</v>
      </c>
      <c r="T204" s="40">
        <f>INDEX(人口源表!$1:$1048576,MATCH($B204,人口源表!$A:$A,0),MATCH(T$1,人口源表!$1:$1,0))-INDEX(城镇人口!$1:$1048576,MATCH($B204,城镇人口!$B:$B,0),MATCH(T$1,城镇人口!$1:$1,0))</f>
        <v>890358.64271612559</v>
      </c>
      <c r="U204" s="40">
        <f>INDEX(人口源表!$1:$1048576,MATCH($B204,人口源表!$A:$A,0),MATCH(U$1,人口源表!$1:$1,0))-INDEX(城镇人口!$1:$1048576,MATCH($B204,城镇人口!$B:$B,0),MATCH(U$1,城镇人口!$1:$1,0))</f>
        <v>868022.6543876119</v>
      </c>
      <c r="V204" s="40">
        <f>INDEX(人口源表!$1:$1048576,MATCH($B204,人口源表!$A:$A,0),MATCH(V$1,人口源表!$1:$1,0))-INDEX(城镇人口!$1:$1048576,MATCH($B204,城镇人口!$B:$B,0),MATCH(V$1,城镇人口!$1:$1,0))</f>
        <v>844789.63987048902</v>
      </c>
      <c r="W204" s="40">
        <f>INDEX(人口源表!$1:$1048576,MATCH($B204,人口源表!$A:$A,0),MATCH(W$1,人口源表!$1:$1,0))-INDEX(城镇人口!$1:$1048576,MATCH($B204,城镇人口!$B:$B,0),MATCH(W$1,城镇人口!$1:$1,0))</f>
        <v>820713.38477282971</v>
      </c>
      <c r="X204" s="40">
        <f>INDEX(人口源表!$1:$1048576,MATCH($B204,人口源表!$A:$A,0),MATCH(X$1,人口源表!$1:$1,0))-INDEX(城镇人口!$1:$1048576,MATCH($B204,城镇人口!$B:$B,0),MATCH(X$1,城镇人口!$1:$1,0))</f>
        <v>795851.35330533609</v>
      </c>
      <c r="Y204" s="40">
        <f>INDEX(人口源表!$1:$1048576,MATCH($B204,人口源表!$A:$A,0),MATCH(Y$1,人口源表!$1:$1,0))-INDEX(城镇人口!$1:$1048576,MATCH($B204,城镇人口!$B:$B,0),MATCH(Y$1,城镇人口!$1:$1,0))</f>
        <v>770263.03601494431</v>
      </c>
      <c r="Z204" s="40">
        <f>INDEX(人口源表!$1:$1048576,MATCH($B204,人口源表!$A:$A,0),MATCH(Z$1,人口源表!$1:$1,0))-INDEX(城镇人口!$1:$1048576,MATCH($B204,城镇人口!$B:$B,0),MATCH(Z$1,城镇人口!$1:$1,0))</f>
        <v>744010.65657578222</v>
      </c>
      <c r="AA204" s="40">
        <f>INDEX(人口源表!$1:$1048576,MATCH($B204,人口源表!$A:$A,0),MATCH(AA$1,人口源表!$1:$1,0))-INDEX(城镇人口!$1:$1048576,MATCH($B204,城镇人口!$B:$B,0),MATCH(AA$1,城镇人口!$1:$1,0))</f>
        <v>717157.18108466547</v>
      </c>
      <c r="AB204" s="40">
        <f>INDEX(人口源表!$1:$1048576,MATCH($B204,人口源表!$A:$A,0),MATCH(AB$1,人口源表!$1:$1,0))-INDEX(城镇人口!$1:$1048576,MATCH($B204,城镇人口!$B:$B,0),MATCH(AB$1,城镇人口!$1:$1,0))</f>
        <v>689766.83065652754</v>
      </c>
      <c r="AC204" s="40">
        <f>INDEX(人口源表!$1:$1048576,MATCH($B204,人口源表!$A:$A,0),MATCH(AC$1,人口源表!$1:$1,0))-INDEX(城镇人口!$1:$1048576,MATCH($B204,城镇人口!$B:$B,0),MATCH(AC$1,城镇人口!$1:$1,0))</f>
        <v>668687.32567842957</v>
      </c>
      <c r="AD204" s="40">
        <f>INDEX(人口源表!$1:$1048576,MATCH($B204,人口源表!$A:$A,0),MATCH(AD$1,人口源表!$1:$1,0))-INDEX(城镇人口!$1:$1048576,MATCH($B204,城镇人口!$B:$B,0),MATCH(AD$1,城镇人口!$1:$1,0))</f>
        <v>647246.6878242204</v>
      </c>
      <c r="AE204" s="40">
        <f>INDEX(人口源表!$1:$1048576,MATCH($B204,人口源表!$A:$A,0),MATCH(AE$1,人口源表!$1:$1,0))-INDEX(城镇人口!$1:$1048576,MATCH($B204,城镇人口!$B:$B,0),MATCH(AE$1,城镇人口!$1:$1,0))</f>
        <v>625499.16621803958</v>
      </c>
      <c r="AF204" s="40">
        <f>INDEX(人口源表!$1:$1048576,MATCH($B204,人口源表!$A:$A,0),MATCH(AF$1,人口源表!$1:$1,0))-INDEX(城镇人口!$1:$1048576,MATCH($B204,城镇人口!$B:$B,0),MATCH(AF$1,城镇人口!$1:$1,0))</f>
        <v>603498.36409751326</v>
      </c>
      <c r="AG204" s="40">
        <f>INDEX(人口源表!$1:$1048576,MATCH($B204,人口源表!$A:$A,0),MATCH(AG$1,人口源表!$1:$1,0))-INDEX(城镇人口!$1:$1048576,MATCH($B204,城镇人口!$B:$B,0),MATCH(AG$1,城镇人口!$1:$1,0))</f>
        <v>581297.14273485076</v>
      </c>
      <c r="AH204" s="40">
        <f>INDEX(人口源表!$1:$1048576,MATCH($B204,人口源表!$A:$A,0),MATCH(AH$1,人口源表!$1:$1,0))-INDEX(城镇人口!$1:$1048576,MATCH($B204,城镇人口!$B:$B,0),MATCH(AH$1,城镇人口!$1:$1,0))</f>
        <v>558946.43925951235</v>
      </c>
      <c r="AI204" s="40">
        <f>INDEX(人口源表!$1:$1048576,MATCH($B204,人口源表!$A:$A,0),MATCH(AI$1,人口源表!$1:$1,0))-INDEX(城镇人口!$1:$1048576,MATCH($B204,城镇人口!$B:$B,0),MATCH(AI$1,城镇人口!$1:$1,0))</f>
        <v>536495.27097361349</v>
      </c>
      <c r="AJ204" s="40">
        <f>INDEX(人口源表!$1:$1048576,MATCH($B204,人口源表!$A:$A,0),MATCH(AJ$1,人口源表!$1:$1,0))-INDEX(城镇人口!$1:$1048576,MATCH($B204,城镇人口!$B:$B,0),MATCH(AJ$1,城镇人口!$1:$1,0))</f>
        <v>513989.96016819496</v>
      </c>
      <c r="AK204" s="40">
        <f>INDEX(人口源表!$1:$1048576,MATCH($B204,人口源表!$A:$A,0),MATCH(AK$1,人口源表!$1:$1,0))-INDEX(城镇人口!$1:$1048576,MATCH($B204,城镇人口!$B:$B,0),MATCH(AK$1,城镇人口!$1:$1,0))</f>
        <v>491473.81777737755</v>
      </c>
      <c r="AL204" s="40">
        <f>INDEX(人口源表!$1:$1048576,MATCH($B204,人口源表!$A:$A,0),MATCH(AL$1,人口源表!$1:$1,0))-INDEX(城镇人口!$1:$1048576,MATCH($B204,城镇人口!$B:$B,0),MATCH(AL$1,城镇人口!$1:$1,0))</f>
        <v>468986.70318269357</v>
      </c>
      <c r="AM204" s="40">
        <f>INDEX(人口源表!$1:$1048576,MATCH($B204,人口源表!$A:$A,0),MATCH(AM$1,人口源表!$1:$1,0))-INDEX(城镇人口!$1:$1048576,MATCH($B204,城镇人口!$B:$B,0),MATCH(AM$1,城镇人口!$1:$1,0))</f>
        <v>446564.1897706734</v>
      </c>
      <c r="AN204" s="40">
        <f>INDEX(人口源表!$1:$1048576,MATCH($B204,人口源表!$A:$A,0),MATCH(AN$1,人口源表!$1:$1,0))-INDEX(城镇人口!$1:$1048576,MATCH($B204,城镇人口!$B:$B,0),MATCH(AN$1,城镇人口!$1:$1,0))</f>
        <v>424237.2987417113</v>
      </c>
      <c r="AO204" s="40">
        <f>INDEX(人口源表!$1:$1048576,MATCH($B204,人口源表!$A:$A,0),MATCH(AO$1,人口源表!$1:$1,0))-INDEX(城镇人口!$1:$1048576,MATCH($B204,城镇人口!$B:$B,0),MATCH(AO$1,城镇人口!$1:$1,0))</f>
        <v>402032.03155352827</v>
      </c>
      <c r="AP204" s="40">
        <f>INDEX(人口源表!$1:$1048576,MATCH($B204,人口源表!$A:$A,0),MATCH(AP$1,人口源表!$1:$1,0))-INDEX(城镇人口!$1:$1048576,MATCH($B204,城镇人口!$B:$B,0),MATCH(AP$1,城镇人口!$1:$1,0))</f>
        <v>379968.56032666657</v>
      </c>
      <c r="AQ204" s="40">
        <f>INDEX(人口源表!$1:$1048576,MATCH($B204,人口源表!$A:$A,0),MATCH(AQ$1,人口源表!$1:$1,0))-INDEX(城镇人口!$1:$1048576,MATCH($B204,城镇人口!$B:$B,0),MATCH(AQ$1,城镇人口!$1:$1,0))</f>
        <v>358061.03237581626</v>
      </c>
      <c r="AR204" s="40">
        <f>INDEX(人口源表!$1:$1048576,MATCH($B204,人口源表!$A:$A,0),MATCH(AR$1,人口源表!$1:$1,0))-INDEX(城镇人口!$1:$1048576,MATCH($B204,城镇人口!$B:$B,0),MATCH(AR$1,城镇人口!$1:$1,0))</f>
        <v>336316.64767106809</v>
      </c>
      <c r="AS204" s="40">
        <f>INDEX(人口源表!$1:$1048576,MATCH($B204,人口源表!$A:$A,0),MATCH(AS$1,人口源表!$1:$1,0))-INDEX(城镇人口!$1:$1048576,MATCH($B204,城镇人口!$B:$B,0),MATCH(AS$1,城镇人口!$1:$1,0))</f>
        <v>314735.53906531539</v>
      </c>
      <c r="AT204" s="40">
        <f>INDEX(人口源表!$1:$1048576,MATCH($B204,人口源表!$A:$A,0),MATCH(AT$1,人口源表!$1:$1,0))-INDEX(城镇人口!$1:$1048576,MATCH($B204,城镇人口!$B:$B,0),MATCH(AT$1,城镇人口!$1:$1,0))</f>
        <v>293309.8627092801</v>
      </c>
      <c r="AU204" s="40">
        <f>INDEX(人口源表!$1:$1048576,MATCH($B204,人口源表!$A:$A,0),MATCH(AU$1,人口源表!$1:$1,0))-INDEX(城镇人口!$1:$1048576,MATCH($B204,城镇人口!$B:$B,0),MATCH(AU$1,城镇人口!$1:$1,0))</f>
        <v>272023.46315329894</v>
      </c>
      <c r="AV204" s="40">
        <f>INDEX(人口源表!$1:$1048576,MATCH($B204,人口源表!$A:$A,0),MATCH(AV$1,人口源表!$1:$1,0))-INDEX(城镇人口!$1:$1048576,MATCH($B204,城镇人口!$B:$B,0),MATCH(AV$1,城镇人口!$1:$1,0))</f>
        <v>250851.1135428343</v>
      </c>
    </row>
    <row r="205" spans="1:48" x14ac:dyDescent="0.15">
      <c r="A205" s="4" t="s">
        <v>873</v>
      </c>
      <c r="B205" s="4" t="s">
        <v>416</v>
      </c>
      <c r="C205" s="34">
        <f>VLOOKUP(B205,'[1]2016省城人口总结（根）'!B:C,2,FALSE)/100</f>
        <v>0.78480000000000005</v>
      </c>
      <c r="D205" s="40">
        <f>INDEX(人口源表!$1:$1048576,MATCH($B205,人口源表!$A:$A,0),MATCH(D$1,人口源表!$1:$1,0))-INDEX(城镇人口!$1:$1048576,MATCH($B205,城镇人口!$B:$B,0),MATCH(D$1,城镇人口!$1:$1,0))</f>
        <v>1659233.0217231391</v>
      </c>
      <c r="E205" s="40">
        <f>INDEX(人口源表!$1:$1048576,MATCH($B205,人口源表!$A:$A,0),MATCH(E$1,人口源表!$1:$1,0))-INDEX(城镇人口!$1:$1048576,MATCH($B205,城镇人口!$B:$B,0),MATCH(E$1,城镇人口!$1:$1,0))</f>
        <v>1572318.5734886127</v>
      </c>
      <c r="F205" s="40">
        <f>INDEX(人口源表!$1:$1048576,MATCH($B205,人口源表!$A:$A,0),MATCH(F$1,人口源表!$1:$1,0))-INDEX(城镇人口!$1:$1048576,MATCH($B205,城镇人口!$B:$B,0),MATCH(F$1,城镇人口!$1:$1,0))</f>
        <v>1480693.5076314285</v>
      </c>
      <c r="G205" s="40">
        <f>INDEX(人口源表!$1:$1048576,MATCH($B205,人口源表!$A:$A,0),MATCH(G$1,人口源表!$1:$1,0))-INDEX(城镇人口!$1:$1048576,MATCH($B205,城镇人口!$B:$B,0),MATCH(G$1,城镇人口!$1:$1,0))</f>
        <v>1632519.9138812972</v>
      </c>
      <c r="H205" s="40">
        <f>INDEX(人口源表!$1:$1048576,MATCH($B205,人口源表!$A:$A,0),MATCH(H$1,人口源表!$1:$1,0))-INDEX(城镇人口!$1:$1048576,MATCH($B205,城镇人口!$B:$B,0),MATCH(H$1,城镇人口!$1:$1,0))</f>
        <v>1523680.9710855139</v>
      </c>
      <c r="I205" s="40">
        <f>INDEX(人口源表!$1:$1048576,MATCH($B205,人口源表!$A:$A,0),MATCH(I$1,人口源表!$1:$1,0))-INDEX(城镇人口!$1:$1048576,MATCH($B205,城镇人口!$B:$B,0),MATCH(I$1,城镇人口!$1:$1,0))</f>
        <v>1462690.8333275542</v>
      </c>
      <c r="J205" s="40">
        <f>INDEX(人口源表!$1:$1048576,MATCH($B205,人口源表!$A:$A,0),MATCH(J$1,人口源表!$1:$1,0))-INDEX(城镇人口!$1:$1048576,MATCH($B205,城镇人口!$B:$B,0),MATCH(J$1,城镇人口!$1:$1,0))</f>
        <v>1396502.7364120316</v>
      </c>
      <c r="K205" s="40">
        <f>INDEX(人口源表!$1:$1048576,MATCH($B205,人口源表!$A:$A,0),MATCH(K$1,人口源表!$1:$1,0))-INDEX(城镇人口!$1:$1048576,MATCH($B205,城镇人口!$B:$B,0),MATCH(K$1,城镇人口!$1:$1,0))</f>
        <v>1325658.5225273371</v>
      </c>
      <c r="L205" s="40">
        <f>INDEX(人口源表!$1:$1048576,MATCH($B205,人口源表!$A:$A,0),MATCH(L$1,人口源表!$1:$1,0))-INDEX(城镇人口!$1:$1048576,MATCH($B205,城镇人口!$B:$B,0),MATCH(L$1,城镇人口!$1:$1,0))</f>
        <v>1250657.3936554939</v>
      </c>
      <c r="M205" s="40">
        <f>INDEX(人口源表!$1:$1048576,MATCH($B205,人口源表!$A:$A,0),MATCH(M$1,人口源表!$1:$1,0))-INDEX(城镇人口!$1:$1048576,MATCH($B205,城镇人口!$B:$B,0),MATCH(M$1,城镇人口!$1:$1,0))</f>
        <v>1171958.2055019885</v>
      </c>
      <c r="N205" s="40">
        <f>INDEX(人口源表!$1:$1048576,MATCH($B205,人口源表!$A:$A,0),MATCH(N$1,人口源表!$1:$1,0))-INDEX(城镇人口!$1:$1048576,MATCH($B205,城镇人口!$B:$B,0),MATCH(N$1,城镇人口!$1:$1,0))</f>
        <v>1089980.3037964124</v>
      </c>
      <c r="O205" s="40">
        <f>INDEX(人口源表!$1:$1048576,MATCH($B205,人口源表!$A:$A,0),MATCH(O$1,人口源表!$1:$1,0))-INDEX(城镇人口!$1:$1048576,MATCH($B205,城镇人口!$B:$B,0),MATCH(O$1,城镇人口!$1:$1,0))</f>
        <v>1005105.4767420143</v>
      </c>
      <c r="P205" s="40">
        <f>INDEX(人口源表!$1:$1048576,MATCH($B205,人口源表!$A:$A,0),MATCH(P$1,人口源表!$1:$1,0))-INDEX(城镇人口!$1:$1048576,MATCH($B205,城镇人口!$B:$B,0),MATCH(P$1,城镇人口!$1:$1,0))</f>
        <v>917679.3490793854</v>
      </c>
      <c r="Q205" s="40">
        <f>INDEX(人口源表!$1:$1048576,MATCH($B205,人口源表!$A:$A,0),MATCH(Q$1,人口源表!$1:$1,0))-INDEX(城镇人口!$1:$1048576,MATCH($B205,城镇人口!$B:$B,0),MATCH(Q$1,城镇人口!$1:$1,0))</f>
        <v>828013.43111622892</v>
      </c>
      <c r="R205" s="40">
        <f>INDEX(人口源表!$1:$1048576,MATCH($B205,人口源表!$A:$A,0),MATCH(R$1,人口源表!$1:$1,0))-INDEX(城镇人口!$1:$1048576,MATCH($B205,城镇人口!$B:$B,0),MATCH(R$1,城镇人口!$1:$1,0))</f>
        <v>736386.20843514614</v>
      </c>
      <c r="S205" s="40">
        <f>INDEX(人口源表!$1:$1048576,MATCH($B205,人口源表!$A:$A,0),MATCH(S$1,人口源表!$1:$1,0))-INDEX(城镇人口!$1:$1048576,MATCH($B205,城镇人口!$B:$B,0),MATCH(S$1,城镇人口!$1:$1,0))</f>
        <v>690149.39661449566</v>
      </c>
      <c r="T205" s="40">
        <f>INDEX(人口源表!$1:$1048576,MATCH($B205,人口源表!$A:$A,0),MATCH(T$1,人口源表!$1:$1,0))-INDEX(城镇人口!$1:$1048576,MATCH($B205,城镇人口!$B:$B,0),MATCH(T$1,城镇人口!$1:$1,0))</f>
        <v>643178.97204565257</v>
      </c>
      <c r="U205" s="40">
        <f>INDEX(人口源表!$1:$1048576,MATCH($B205,人口源表!$A:$A,0),MATCH(U$1,人口源表!$1:$1,0))-INDEX(城镇人口!$1:$1048576,MATCH($B205,城镇人口!$B:$B,0),MATCH(U$1,城镇人口!$1:$1,0))</f>
        <v>595599.52466245741</v>
      </c>
      <c r="V205" s="40">
        <f>INDEX(人口源表!$1:$1048576,MATCH($B205,人口源表!$A:$A,0),MATCH(V$1,人口源表!$1:$1,0))-INDEX(城镇人口!$1:$1048576,MATCH($B205,城镇人口!$B:$B,0),MATCH(V$1,城镇人口!$1:$1,0))</f>
        <v>547520.56943622977</v>
      </c>
      <c r="W205" s="40">
        <f>INDEX(人口源表!$1:$1048576,MATCH($B205,人口源表!$A:$A,0),MATCH(W$1,人口源表!$1:$1,0))-INDEX(城镇人口!$1:$1048576,MATCH($B205,城镇人口!$B:$B,0),MATCH(W$1,城镇人口!$1:$1,0))</f>
        <v>499037.34877528623</v>
      </c>
      <c r="X205" s="40">
        <f>INDEX(人口源表!$1:$1048576,MATCH($B205,人口源表!$A:$A,0),MATCH(X$1,人口源表!$1:$1,0))-INDEX(城镇人口!$1:$1048576,MATCH($B205,城镇人口!$B:$B,0),MATCH(X$1,城镇人口!$1:$1,0))</f>
        <v>450232.44497925229</v>
      </c>
      <c r="Y205" s="40">
        <f>INDEX(人口源表!$1:$1048576,MATCH($B205,人口源表!$A:$A,0),MATCH(Y$1,人口源表!$1:$1,0))-INDEX(城镇人口!$1:$1048576,MATCH($B205,城镇人口!$B:$B,0),MATCH(Y$1,城镇人口!$1:$1,0))</f>
        <v>401176.66775923409</v>
      </c>
      <c r="Z205" s="40">
        <f>INDEX(人口源表!$1:$1048576,MATCH($B205,人口源表!$A:$A,0),MATCH(Z$1,人口源表!$1:$1,0))-INDEX(城镇人口!$1:$1048576,MATCH($B205,城镇人口!$B:$B,0),MATCH(Z$1,城镇人口!$1:$1,0))</f>
        <v>351930.27687764727</v>
      </c>
      <c r="AA205" s="40">
        <f>INDEX(人口源表!$1:$1048576,MATCH($B205,人口源表!$A:$A,0),MATCH(AA$1,人口源表!$1:$1,0))-INDEX(城镇人口!$1:$1048576,MATCH($B205,城镇人口!$B:$B,0),MATCH(AA$1,城镇人口!$1:$1,0))</f>
        <v>302544.28372460231</v>
      </c>
      <c r="AB205" s="40">
        <f>INDEX(人口源表!$1:$1048576,MATCH($B205,人口源表!$A:$A,0),MATCH(AB$1,人口源表!$1:$1,0))-INDEX(城镇人口!$1:$1048576,MATCH($B205,城镇人口!$B:$B,0),MATCH(AB$1,城镇人口!$1:$1,0))</f>
        <v>253061.61325545982</v>
      </c>
      <c r="AC205" s="40">
        <f>INDEX(人口源表!$1:$1048576,MATCH($B205,人口源表!$A:$A,0),MATCH(AC$1,人口源表!$1:$1,0))-INDEX(城镇人口!$1:$1048576,MATCH($B205,城镇人口!$B:$B,0),MATCH(AC$1,城镇人口!$1:$1,0))</f>
        <v>215552.02310210839</v>
      </c>
      <c r="AD205" s="40">
        <f>INDEX(人口源表!$1:$1048576,MATCH($B205,人口源表!$A:$A,0),MATCH(AD$1,人口源表!$1:$1,0))-INDEX(城镇人口!$1:$1048576,MATCH($B205,城镇人口!$B:$B,0),MATCH(AD$1,城镇人口!$1:$1,0))</f>
        <v>178054.99689951912</v>
      </c>
      <c r="AE205" s="40">
        <f>INDEX(人口源表!$1:$1048576,MATCH($B205,人口源表!$A:$A,0),MATCH(AE$1,人口源表!$1:$1,0))-INDEX(城镇人口!$1:$1048576,MATCH($B205,城镇人口!$B:$B,0),MATCH(AE$1,城镇人口!$1:$1,0))</f>
        <v>140591.30042104237</v>
      </c>
      <c r="AF205" s="40">
        <f>INDEX(人口源表!$1:$1048576,MATCH($B205,人口源表!$A:$A,0),MATCH(AF$1,人口源表!$1:$1,0))-INDEX(城镇人口!$1:$1048576,MATCH($B205,城镇人口!$B:$B,0),MATCH(AF$1,城镇人口!$1:$1,0))</f>
        <v>103179.17506836727</v>
      </c>
      <c r="AG205" s="40">
        <f>INDEX(人口源表!$1:$1048576,MATCH($B205,人口源表!$A:$A,0),MATCH(AG$1,人口源表!$1:$1,0))-INDEX(城镇人口!$1:$1048576,MATCH($B205,城镇人口!$B:$B,0),MATCH(AG$1,城镇人口!$1:$1,0))</f>
        <v>65835.26890604943</v>
      </c>
      <c r="AH205" s="40">
        <f>INDEX(人口源表!$1:$1048576,MATCH($B205,人口源表!$A:$A,0),MATCH(AH$1,人口源表!$1:$1,0))-INDEX(城镇人口!$1:$1048576,MATCH($B205,城镇人口!$B:$B,0),MATCH(AH$1,城镇人口!$1:$1,0))</f>
        <v>28575.651713406667</v>
      </c>
      <c r="AI205" s="40">
        <f>INDEX(人口源表!$1:$1048576,MATCH($B205,人口源表!$A:$A,0),MATCH(AI$1,人口源表!$1:$1,0))-INDEX(城镇人口!$1:$1048576,MATCH($B205,城镇人口!$B:$B,0),MATCH(AI$1,城镇人口!$1:$1,0))</f>
        <v>0</v>
      </c>
      <c r="AJ205" s="40">
        <f>INDEX(人口源表!$1:$1048576,MATCH($B205,人口源表!$A:$A,0),MATCH(AJ$1,人口源表!$1:$1,0))-INDEX(城镇人口!$1:$1048576,MATCH($B205,城镇人口!$B:$B,0),MATCH(AJ$1,城镇人口!$1:$1,0))</f>
        <v>0</v>
      </c>
      <c r="AK205" s="40">
        <f>INDEX(人口源表!$1:$1048576,MATCH($B205,人口源表!$A:$A,0),MATCH(AK$1,人口源表!$1:$1,0))-INDEX(城镇人口!$1:$1048576,MATCH($B205,城镇人口!$B:$B,0),MATCH(AK$1,城镇人口!$1:$1,0))</f>
        <v>0</v>
      </c>
      <c r="AL205" s="40">
        <f>INDEX(人口源表!$1:$1048576,MATCH($B205,人口源表!$A:$A,0),MATCH(AL$1,人口源表!$1:$1,0))-INDEX(城镇人口!$1:$1048576,MATCH($B205,城镇人口!$B:$B,0),MATCH(AL$1,城镇人口!$1:$1,0))</f>
        <v>0</v>
      </c>
      <c r="AM205" s="40">
        <f>INDEX(人口源表!$1:$1048576,MATCH($B205,人口源表!$A:$A,0),MATCH(AM$1,人口源表!$1:$1,0))-INDEX(城镇人口!$1:$1048576,MATCH($B205,城镇人口!$B:$B,0),MATCH(AM$1,城镇人口!$1:$1,0))</f>
        <v>0</v>
      </c>
      <c r="AN205" s="40">
        <f>INDEX(人口源表!$1:$1048576,MATCH($B205,人口源表!$A:$A,0),MATCH(AN$1,人口源表!$1:$1,0))-INDEX(城镇人口!$1:$1048576,MATCH($B205,城镇人口!$B:$B,0),MATCH(AN$1,城镇人口!$1:$1,0))</f>
        <v>0</v>
      </c>
      <c r="AO205" s="40">
        <f>INDEX(人口源表!$1:$1048576,MATCH($B205,人口源表!$A:$A,0),MATCH(AO$1,人口源表!$1:$1,0))-INDEX(城镇人口!$1:$1048576,MATCH($B205,城镇人口!$B:$B,0),MATCH(AO$1,城镇人口!$1:$1,0))</f>
        <v>0</v>
      </c>
      <c r="AP205" s="40">
        <f>INDEX(人口源表!$1:$1048576,MATCH($B205,人口源表!$A:$A,0),MATCH(AP$1,人口源表!$1:$1,0))-INDEX(城镇人口!$1:$1048576,MATCH($B205,城镇人口!$B:$B,0),MATCH(AP$1,城镇人口!$1:$1,0))</f>
        <v>0</v>
      </c>
      <c r="AQ205" s="40">
        <f>INDEX(人口源表!$1:$1048576,MATCH($B205,人口源表!$A:$A,0),MATCH(AQ$1,人口源表!$1:$1,0))-INDEX(城镇人口!$1:$1048576,MATCH($B205,城镇人口!$B:$B,0),MATCH(AQ$1,城镇人口!$1:$1,0))</f>
        <v>0</v>
      </c>
      <c r="AR205" s="40">
        <f>INDEX(人口源表!$1:$1048576,MATCH($B205,人口源表!$A:$A,0),MATCH(AR$1,人口源表!$1:$1,0))-INDEX(城镇人口!$1:$1048576,MATCH($B205,城镇人口!$B:$B,0),MATCH(AR$1,城镇人口!$1:$1,0))</f>
        <v>0</v>
      </c>
      <c r="AS205" s="40">
        <f>INDEX(人口源表!$1:$1048576,MATCH($B205,人口源表!$A:$A,0),MATCH(AS$1,人口源表!$1:$1,0))-INDEX(城镇人口!$1:$1048576,MATCH($B205,城镇人口!$B:$B,0),MATCH(AS$1,城镇人口!$1:$1,0))</f>
        <v>0</v>
      </c>
      <c r="AT205" s="40">
        <f>INDEX(人口源表!$1:$1048576,MATCH($B205,人口源表!$A:$A,0),MATCH(AT$1,人口源表!$1:$1,0))-INDEX(城镇人口!$1:$1048576,MATCH($B205,城镇人口!$B:$B,0),MATCH(AT$1,城镇人口!$1:$1,0))</f>
        <v>0</v>
      </c>
      <c r="AU205" s="40">
        <f>INDEX(人口源表!$1:$1048576,MATCH($B205,人口源表!$A:$A,0),MATCH(AU$1,人口源表!$1:$1,0))-INDEX(城镇人口!$1:$1048576,MATCH($B205,城镇人口!$B:$B,0),MATCH(AU$1,城镇人口!$1:$1,0))</f>
        <v>0</v>
      </c>
      <c r="AV205" s="40">
        <f>INDEX(人口源表!$1:$1048576,MATCH($B205,人口源表!$A:$A,0),MATCH(AV$1,人口源表!$1:$1,0))-INDEX(城镇人口!$1:$1048576,MATCH($B205,城镇人口!$B:$B,0),MATCH(AV$1,城镇人口!$1:$1,0))</f>
        <v>0</v>
      </c>
    </row>
    <row r="206" spans="1:48" x14ac:dyDescent="0.15">
      <c r="A206" s="4" t="s">
        <v>873</v>
      </c>
      <c r="B206" s="4" t="s">
        <v>418</v>
      </c>
      <c r="C206" s="34">
        <f>VLOOKUP(B206,'[1]2016省城人口总结（根）'!B:C,2,FALSE)/100</f>
        <v>0.71560000000000001</v>
      </c>
      <c r="D206" s="40">
        <f>INDEX(人口源表!$1:$1048576,MATCH($B206,人口源表!$A:$A,0),MATCH(D$1,人口源表!$1:$1,0))-INDEX(城镇人口!$1:$1048576,MATCH($B206,城镇人口!$B:$B,0),MATCH(D$1,城镇人口!$1:$1,0))</f>
        <v>1309495.6898595742</v>
      </c>
      <c r="E206" s="40">
        <f>INDEX(人口源表!$1:$1048576,MATCH($B206,人口源表!$A:$A,0),MATCH(E$1,人口源表!$1:$1,0))-INDEX(城镇人口!$1:$1048576,MATCH($B206,城镇人口!$B:$B,0),MATCH(E$1,城镇人口!$1:$1,0))</f>
        <v>1260546.5042666225</v>
      </c>
      <c r="F206" s="40">
        <f>INDEX(人口源表!$1:$1048576,MATCH($B206,人口源表!$A:$A,0),MATCH(F$1,人口源表!$1:$1,0))-INDEX(城镇人口!$1:$1048576,MATCH($B206,城镇人口!$B:$B,0),MATCH(F$1,城镇人口!$1:$1,0))</f>
        <v>1209685.5776275103</v>
      </c>
      <c r="G206" s="40">
        <f>INDEX(人口源表!$1:$1048576,MATCH($B206,人口源表!$A:$A,0),MATCH(G$1,人口源表!$1:$1,0))-INDEX(城镇人口!$1:$1048576,MATCH($B206,城镇人口!$B:$B,0),MATCH(G$1,城镇人口!$1:$1,0))</f>
        <v>1175579.9587415797</v>
      </c>
      <c r="H206" s="40">
        <f>INDEX(人口源表!$1:$1048576,MATCH($B206,人口源表!$A:$A,0),MATCH(H$1,人口源表!$1:$1,0))-INDEX(城镇人口!$1:$1048576,MATCH($B206,城镇人口!$B:$B,0),MATCH(H$1,城镇人口!$1:$1,0))</f>
        <v>1124741.2228398556</v>
      </c>
      <c r="I206" s="40">
        <f>INDEX(人口源表!$1:$1048576,MATCH($B206,人口源表!$A:$A,0),MATCH(I$1,人口源表!$1:$1,0))-INDEX(城镇人口!$1:$1048576,MATCH($B206,城镇人口!$B:$B,0),MATCH(I$1,城镇人口!$1:$1,0))</f>
        <v>1096631.5590697541</v>
      </c>
      <c r="J206" s="40">
        <f>INDEX(人口源表!$1:$1048576,MATCH($B206,人口源表!$A:$A,0),MATCH(J$1,人口源表!$1:$1,0))-INDEX(城镇人口!$1:$1048576,MATCH($B206,城镇人口!$B:$B,0),MATCH(J$1,城镇人口!$1:$1,0))</f>
        <v>1066544.2761509041</v>
      </c>
      <c r="K206" s="40">
        <f>INDEX(人口源表!$1:$1048576,MATCH($B206,人口源表!$A:$A,0),MATCH(K$1,人口源表!$1:$1,0))-INDEX(城镇人口!$1:$1048576,MATCH($B206,城镇人口!$B:$B,0),MATCH(K$1,城镇人口!$1:$1,0))</f>
        <v>1034616.6231547035</v>
      </c>
      <c r="L206" s="40">
        <f>INDEX(人口源表!$1:$1048576,MATCH($B206,人口源表!$A:$A,0),MATCH(L$1,人口源表!$1:$1,0))-INDEX(城镇人口!$1:$1048576,MATCH($B206,城镇人口!$B:$B,0),MATCH(L$1,城镇人口!$1:$1,0))</f>
        <v>1000980.6364147831</v>
      </c>
      <c r="M206" s="40">
        <f>INDEX(人口源表!$1:$1048576,MATCH($B206,人口源表!$A:$A,0),MATCH(M$1,人口源表!$1:$1,0))-INDEX(城镇人口!$1:$1048576,MATCH($B206,城镇人口!$B:$B,0),MATCH(M$1,城镇人口!$1:$1,0))</f>
        <v>965764.82566868607</v>
      </c>
      <c r="N206" s="40">
        <f>INDEX(人口源表!$1:$1048576,MATCH($B206,人口源表!$A:$A,0),MATCH(N$1,人口源表!$1:$1,0))-INDEX(城镇人口!$1:$1048576,MATCH($B206,城镇人口!$B:$B,0),MATCH(N$1,城镇人口!$1:$1,0))</f>
        <v>929092.6684081452</v>
      </c>
      <c r="O206" s="40">
        <f>INDEX(人口源表!$1:$1048576,MATCH($B206,人口源表!$A:$A,0),MATCH(O$1,人口源表!$1:$1,0))-INDEX(城镇人口!$1:$1048576,MATCH($B206,城镇人口!$B:$B,0),MATCH(O$1,城镇人口!$1:$1,0))</f>
        <v>891083.77060905984</v>
      </c>
      <c r="P206" s="40">
        <f>INDEX(人口源表!$1:$1048576,MATCH($B206,人口源表!$A:$A,0),MATCH(P$1,人口源表!$1:$1,0))-INDEX(城镇人口!$1:$1048576,MATCH($B206,城镇人口!$B:$B,0),MATCH(P$1,城镇人口!$1:$1,0))</f>
        <v>851852.51234627003</v>
      </c>
      <c r="Q206" s="40">
        <f>INDEX(人口源表!$1:$1048576,MATCH($B206,人口源表!$A:$A,0),MATCH(Q$1,人口源表!$1:$1,0))-INDEX(城镇人口!$1:$1048576,MATCH($B206,城镇人口!$B:$B,0),MATCH(Q$1,城镇人口!$1:$1,0))</f>
        <v>811509.64150206139</v>
      </c>
      <c r="R206" s="40">
        <f>INDEX(人口源表!$1:$1048576,MATCH($B206,人口源表!$A:$A,0),MATCH(R$1,人口源表!$1:$1,0))-INDEX(城镇人口!$1:$1048576,MATCH($B206,城镇人口!$B:$B,0),MATCH(R$1,城镇人口!$1:$1,0))</f>
        <v>770160.48753980547</v>
      </c>
      <c r="S206" s="40">
        <f>INDEX(人口源表!$1:$1048576,MATCH($B206,人口源表!$A:$A,0),MATCH(S$1,人口源表!$1:$1,0))-INDEX(城镇人口!$1:$1048576,MATCH($B206,城镇人口!$B:$B,0),MATCH(S$1,城镇人口!$1:$1,0))</f>
        <v>749001.59810147248</v>
      </c>
      <c r="T206" s="40">
        <f>INDEX(人口源表!$1:$1048576,MATCH($B206,人口源表!$A:$A,0),MATCH(T$1,人口源表!$1:$1,0))-INDEX(城镇人口!$1:$1048576,MATCH($B206,城镇人口!$B:$B,0),MATCH(T$1,城镇人口!$1:$1,0))</f>
        <v>727322.93453952577</v>
      </c>
      <c r="U206" s="40">
        <f>INDEX(人口源表!$1:$1048576,MATCH($B206,人口源表!$A:$A,0),MATCH(U$1,人口源表!$1:$1,0))-INDEX(城镇人口!$1:$1048576,MATCH($B206,城镇人口!$B:$B,0),MATCH(U$1,城镇人口!$1:$1,0))</f>
        <v>705184.47862827592</v>
      </c>
      <c r="V206" s="40">
        <f>INDEX(人口源表!$1:$1048576,MATCH($B206,人口源表!$A:$A,0),MATCH(V$1,人口源表!$1:$1,0))-INDEX(城镇人口!$1:$1048576,MATCH($B206,城镇人口!$B:$B,0),MATCH(V$1,城镇人口!$1:$1,0))</f>
        <v>682643.69240732398</v>
      </c>
      <c r="W206" s="40">
        <f>INDEX(人口源表!$1:$1048576,MATCH($B206,人口源表!$A:$A,0),MATCH(W$1,人口源表!$1:$1,0))-INDEX(城镇人口!$1:$1048576,MATCH($B206,城镇人口!$B:$B,0),MATCH(W$1,城镇人口!$1:$1,0))</f>
        <v>659755.08617310319</v>
      </c>
      <c r="X206" s="40">
        <f>INDEX(人口源表!$1:$1048576,MATCH($B206,人口源表!$A:$A,0),MATCH(X$1,人口源表!$1:$1,0))-INDEX(城镇人口!$1:$1048576,MATCH($B206,城镇人口!$B:$B,0),MATCH(X$1,城镇人口!$1:$1,0))</f>
        <v>636570.50749037042</v>
      </c>
      <c r="Y206" s="40">
        <f>INDEX(人口源表!$1:$1048576,MATCH($B206,人口源表!$A:$A,0),MATCH(Y$1,人口源表!$1:$1,0))-INDEX(城镇人口!$1:$1048576,MATCH($B206,城镇人口!$B:$B,0),MATCH(Y$1,城镇人口!$1:$1,0))</f>
        <v>613139.00563177466</v>
      </c>
      <c r="Z206" s="40">
        <f>INDEX(人口源表!$1:$1048576,MATCH($B206,人口源表!$A:$A,0),MATCH(Z$1,人口源表!$1:$1,0))-INDEX(城镇人口!$1:$1048576,MATCH($B206,城镇人口!$B:$B,0),MATCH(Z$1,城镇人口!$1:$1,0))</f>
        <v>589506.84220816568</v>
      </c>
      <c r="AA206" s="40">
        <f>INDEX(人口源表!$1:$1048576,MATCH($B206,人口源表!$A:$A,0),MATCH(AA$1,人口源表!$1:$1,0))-INDEX(城镇人口!$1:$1048576,MATCH($B206,城镇人口!$B:$B,0),MATCH(AA$1,城镇人口!$1:$1,0))</f>
        <v>565717.27105758712</v>
      </c>
      <c r="AB206" s="40">
        <f>INDEX(人口源表!$1:$1048576,MATCH($B206,人口源表!$A:$A,0),MATCH(AB$1,人口源表!$1:$1,0))-INDEX(城镇人口!$1:$1048576,MATCH($B206,城镇人口!$B:$B,0),MATCH(AB$1,城镇人口!$1:$1,0))</f>
        <v>541811.26038754825</v>
      </c>
      <c r="AC206" s="40">
        <f>INDEX(人口源表!$1:$1048576,MATCH($B206,人口源表!$A:$A,0),MATCH(AC$1,人口源表!$1:$1,0))-INDEX(城镇人口!$1:$1048576,MATCH($B206,城镇人口!$B:$B,0),MATCH(AC$1,城镇人口!$1:$1,0))</f>
        <v>523133.55373138376</v>
      </c>
      <c r="AD206" s="40">
        <f>INDEX(人口源表!$1:$1048576,MATCH($B206,人口源表!$A:$A,0),MATCH(AD$1,人口源表!$1:$1,0))-INDEX(城镇人口!$1:$1048576,MATCH($B206,城镇人口!$B:$B,0),MATCH(AD$1,城镇人口!$1:$1,0))</f>
        <v>504408.60249115154</v>
      </c>
      <c r="AE206" s="40">
        <f>INDEX(人口源表!$1:$1048576,MATCH($B206,人口源表!$A:$A,0),MATCH(AE$1,人口源表!$1:$1,0))-INDEX(城镇人口!$1:$1048576,MATCH($B206,城镇人口!$B:$B,0),MATCH(AE$1,城镇人口!$1:$1,0))</f>
        <v>485664.90482278448</v>
      </c>
      <c r="AF206" s="40">
        <f>INDEX(人口源表!$1:$1048576,MATCH($B206,人口源表!$A:$A,0),MATCH(AF$1,人口源表!$1:$1,0))-INDEX(城镇人口!$1:$1048576,MATCH($B206,城镇人口!$B:$B,0),MATCH(AF$1,城镇人口!$1:$1,0))</f>
        <v>466928.92707454041</v>
      </c>
      <c r="AG206" s="40">
        <f>INDEX(人口源表!$1:$1048576,MATCH($B206,人口源表!$A:$A,0),MATCH(AG$1,人口源表!$1:$1,0))-INDEX(城镇人口!$1:$1048576,MATCH($B206,城镇人口!$B:$B,0),MATCH(AG$1,城镇人口!$1:$1,0))</f>
        <v>448224.7253530845</v>
      </c>
      <c r="AH206" s="40">
        <f>INDEX(人口源表!$1:$1048576,MATCH($B206,人口源表!$A:$A,0),MATCH(AH$1,人口源表!$1:$1,0))-INDEX(城镇人口!$1:$1048576,MATCH($B206,城镇人口!$B:$B,0),MATCH(AH$1,城镇人口!$1:$1,0))</f>
        <v>429574.55719350465</v>
      </c>
      <c r="AI206" s="40">
        <f>INDEX(人口源表!$1:$1048576,MATCH($B206,人口源表!$A:$A,0),MATCH(AI$1,人口源表!$1:$1,0))-INDEX(城镇人口!$1:$1048576,MATCH($B206,城镇人口!$B:$B,0),MATCH(AI$1,城镇人口!$1:$1,0))</f>
        <v>410998.49683669768</v>
      </c>
      <c r="AJ206" s="40">
        <f>INDEX(人口源表!$1:$1048576,MATCH($B206,人口源表!$A:$A,0),MATCH(AJ$1,人口源表!$1:$1,0))-INDEX(城镇人口!$1:$1048576,MATCH($B206,城镇人口!$B:$B,0),MATCH(AJ$1,城镇人口!$1:$1,0))</f>
        <v>392514.46851709858</v>
      </c>
      <c r="AK206" s="40">
        <f>INDEX(人口源表!$1:$1048576,MATCH($B206,人口源表!$A:$A,0),MATCH(AK$1,人口源表!$1:$1,0))-INDEX(城镇人口!$1:$1048576,MATCH($B206,城镇人口!$B:$B,0),MATCH(AK$1,城镇人口!$1:$1,0))</f>
        <v>374138.60214314796</v>
      </c>
      <c r="AL206" s="40">
        <f>INDEX(人口源表!$1:$1048576,MATCH($B206,人口源表!$A:$A,0),MATCH(AL$1,人口源表!$1:$1,0))-INDEX(城镇人口!$1:$1048576,MATCH($B206,城镇人口!$B:$B,0),MATCH(AL$1,城镇人口!$1:$1,0))</f>
        <v>355884.65900203306</v>
      </c>
      <c r="AM206" s="40">
        <f>INDEX(人口源表!$1:$1048576,MATCH($B206,人口源表!$A:$A,0),MATCH(AM$1,人口源表!$1:$1,0))-INDEX(城镇人口!$1:$1048576,MATCH($B206,城镇人口!$B:$B,0),MATCH(AM$1,城镇人口!$1:$1,0))</f>
        <v>337764.63285187259</v>
      </c>
      <c r="AN206" s="40">
        <f>INDEX(人口源表!$1:$1048576,MATCH($B206,人口源表!$A:$A,0),MATCH(AN$1,人口源表!$1:$1,0))-INDEX(城镇人口!$1:$1048576,MATCH($B206,城镇人口!$B:$B,0),MATCH(AN$1,城镇人口!$1:$1,0))</f>
        <v>319788.43483207002</v>
      </c>
      <c r="AO206" s="40">
        <f>INDEX(人口源表!$1:$1048576,MATCH($B206,人口源表!$A:$A,0),MATCH(AO$1,人口源表!$1:$1,0))-INDEX(城镇人口!$1:$1048576,MATCH($B206,城镇人口!$B:$B,0),MATCH(AO$1,城镇人口!$1:$1,0))</f>
        <v>301963.99489785545</v>
      </c>
      <c r="AP206" s="40">
        <f>INDEX(人口源表!$1:$1048576,MATCH($B206,人口源表!$A:$A,0),MATCH(AP$1,人口源表!$1:$1,0))-INDEX(城镇人口!$1:$1048576,MATCH($B206,城镇人口!$B:$B,0),MATCH(AP$1,城镇人口!$1:$1,0))</f>
        <v>284297.34260002524</v>
      </c>
      <c r="AQ206" s="40">
        <f>INDEX(人口源表!$1:$1048576,MATCH($B206,人口源表!$A:$A,0),MATCH(AQ$1,人口源表!$1:$1,0))-INDEX(城镇人口!$1:$1048576,MATCH($B206,城镇人口!$B:$B,0),MATCH(AQ$1,城镇人口!$1:$1,0))</f>
        <v>266792.42897805944</v>
      </c>
      <c r="AR206" s="40">
        <f>INDEX(人口源表!$1:$1048576,MATCH($B206,人口源表!$A:$A,0),MATCH(AR$1,人口源表!$1:$1,0))-INDEX(城镇人口!$1:$1048576,MATCH($B206,城镇人口!$B:$B,0),MATCH(AR$1,城镇人口!$1:$1,0))</f>
        <v>249451.40395346005</v>
      </c>
      <c r="AS206" s="40">
        <f>INDEX(人口源表!$1:$1048576,MATCH($B206,人口源表!$A:$A,0),MATCH(AS$1,人口源表!$1:$1,0))-INDEX(城镇人口!$1:$1048576,MATCH($B206,城镇人口!$B:$B,0),MATCH(AS$1,城镇人口!$1:$1,0))</f>
        <v>232274.44228280801</v>
      </c>
      <c r="AT206" s="40">
        <f>INDEX(人口源表!$1:$1048576,MATCH($B206,人口源表!$A:$A,0),MATCH(AT$1,人口源表!$1:$1,0))-INDEX(城镇人口!$1:$1048576,MATCH($B206,城镇人口!$B:$B,0),MATCH(AT$1,城镇人口!$1:$1,0))</f>
        <v>215259.87774982769</v>
      </c>
      <c r="AU206" s="40">
        <f>INDEX(人口源表!$1:$1048576,MATCH($B206,人口源表!$A:$A,0),MATCH(AU$1,人口源表!$1:$1,0))-INDEX(城镇人口!$1:$1048576,MATCH($B206,城镇人口!$B:$B,0),MATCH(AU$1,城镇人口!$1:$1,0))</f>
        <v>198404.06867516926</v>
      </c>
      <c r="AV206" s="40">
        <f>INDEX(人口源表!$1:$1048576,MATCH($B206,人口源表!$A:$A,0),MATCH(AV$1,人口源表!$1:$1,0))-INDEX(城镇人口!$1:$1048576,MATCH($B206,城镇人口!$B:$B,0),MATCH(AV$1,城镇人口!$1:$1,0))</f>
        <v>181701.6196768852</v>
      </c>
    </row>
    <row r="207" spans="1:48" x14ac:dyDescent="0.15">
      <c r="A207" s="4" t="s">
        <v>873</v>
      </c>
      <c r="B207" s="4" t="s">
        <v>420</v>
      </c>
      <c r="C207" s="34">
        <f>VLOOKUP(B207,'[1]2016省城人口总结（根）'!B:C,2,FALSE)/100</f>
        <v>0.71560000000000001</v>
      </c>
      <c r="D207" s="40">
        <f>INDEX(人口源表!$1:$1048576,MATCH($B207,人口源表!$A:$A,0),MATCH(D$1,人口源表!$1:$1,0))-INDEX(城镇人口!$1:$1048576,MATCH($B207,城镇人口!$B:$B,0),MATCH(D$1,城镇人口!$1:$1,0))</f>
        <v>2042188.7067983421</v>
      </c>
      <c r="E207" s="40">
        <f>INDEX(人口源表!$1:$1048576,MATCH($B207,人口源表!$A:$A,0),MATCH(E$1,人口源表!$1:$1,0))-INDEX(城镇人口!$1:$1048576,MATCH($B207,城镇人口!$B:$B,0),MATCH(E$1,城镇人口!$1:$1,0))</f>
        <v>1967109.7580972938</v>
      </c>
      <c r="F207" s="40">
        <f>INDEX(人口源表!$1:$1048576,MATCH($B207,人口源表!$A:$A,0),MATCH(F$1,人口源表!$1:$1,0))-INDEX(城镇人口!$1:$1048576,MATCH($B207,城镇人口!$B:$B,0),MATCH(F$1,城镇人口!$1:$1,0))</f>
        <v>1889834.8762875181</v>
      </c>
      <c r="G207" s="40">
        <f>INDEX(人口源表!$1:$1048576,MATCH($B207,人口源表!$A:$A,0),MATCH(G$1,人口源表!$1:$1,0))-INDEX(城镇人口!$1:$1048576,MATCH($B207,城镇人口!$B:$B,0),MATCH(G$1,城镇人口!$1:$1,0))</f>
        <v>1707723.4086831044</v>
      </c>
      <c r="H207" s="40">
        <f>INDEX(人口源表!$1:$1048576,MATCH($B207,人口源表!$A:$A,0),MATCH(H$1,人口源表!$1:$1,0))-INDEX(城镇人口!$1:$1048576,MATCH($B207,城镇人口!$B:$B,0),MATCH(H$1,城镇人口!$1:$1,0))</f>
        <v>1636531.237455938</v>
      </c>
      <c r="I207" s="40">
        <f>INDEX(人口源表!$1:$1048576,MATCH($B207,人口源表!$A:$A,0),MATCH(I$1,人口源表!$1:$1,0))-INDEX(城镇人口!$1:$1048576,MATCH($B207,城镇人口!$B:$B,0),MATCH(I$1,城镇人口!$1:$1,0))</f>
        <v>1599648.068435248</v>
      </c>
      <c r="J207" s="40">
        <f>INDEX(人口源表!$1:$1048576,MATCH($B207,人口源表!$A:$A,0),MATCH(J$1,人口源表!$1:$1,0))-INDEX(城镇人口!$1:$1048576,MATCH($B207,城镇人口!$B:$B,0),MATCH(J$1,城镇人口!$1:$1,0))</f>
        <v>1560848.2266150741</v>
      </c>
      <c r="K207" s="40">
        <f>INDEX(人口源表!$1:$1048576,MATCH($B207,人口源表!$A:$A,0),MATCH(K$1,人口源表!$1:$1,0))-INDEX(城镇人口!$1:$1048576,MATCH($B207,城镇人口!$B:$B,0),MATCH(K$1,城镇人口!$1:$1,0))</f>
        <v>1520027.9590974338</v>
      </c>
      <c r="L207" s="40">
        <f>INDEX(人口源表!$1:$1048576,MATCH($B207,人口源表!$A:$A,0),MATCH(L$1,人口源表!$1:$1,0))-INDEX(城镇人口!$1:$1048576,MATCH($B207,城镇人口!$B:$B,0),MATCH(L$1,城镇人口!$1:$1,0))</f>
        <v>1477107.3136703186</v>
      </c>
      <c r="M207" s="40">
        <f>INDEX(人口源表!$1:$1048576,MATCH($B207,人口源表!$A:$A,0),MATCH(M$1,人口源表!$1:$1,0))-INDEX(城镇人口!$1:$1048576,MATCH($B207,城镇人口!$B:$B,0),MATCH(M$1,城镇人口!$1:$1,0))</f>
        <v>1432031.0699275983</v>
      </c>
      <c r="N207" s="40">
        <f>INDEX(人口源表!$1:$1048576,MATCH($B207,人口源表!$A:$A,0),MATCH(N$1,人口源表!$1:$1,0))-INDEX(城镇人口!$1:$1048576,MATCH($B207,城镇人口!$B:$B,0),MATCH(N$1,城镇人口!$1:$1,0))</f>
        <v>1384765.7804962806</v>
      </c>
      <c r="O207" s="40">
        <f>INDEX(人口源表!$1:$1048576,MATCH($B207,人口源表!$A:$A,0),MATCH(O$1,人口源表!$1:$1,0))-INDEX(城镇人口!$1:$1048576,MATCH($B207,城镇人口!$B:$B,0),MATCH(O$1,城镇人口!$1:$1,0))</f>
        <v>1335298.9468367482</v>
      </c>
      <c r="P207" s="40">
        <f>INDEX(人口源表!$1:$1048576,MATCH($B207,人口源表!$A:$A,0),MATCH(P$1,人口源表!$1:$1,0))-INDEX(城镇人口!$1:$1048576,MATCH($B207,城镇人口!$B:$B,0),MATCH(P$1,城镇人口!$1:$1,0))</f>
        <v>1283638.2284154212</v>
      </c>
      <c r="Q207" s="40">
        <f>INDEX(人口源表!$1:$1048576,MATCH($B207,人口源表!$A:$A,0),MATCH(Q$1,人口源表!$1:$1,0))-INDEX(城镇人口!$1:$1048576,MATCH($B207,城镇人口!$B:$B,0),MATCH(Q$1,城镇人口!$1:$1,0))</f>
        <v>1229809.6464565489</v>
      </c>
      <c r="R207" s="40">
        <f>INDEX(人口源表!$1:$1048576,MATCH($B207,人口源表!$A:$A,0),MATCH(R$1,人口源表!$1:$1,0))-INDEX(城镇人口!$1:$1048576,MATCH($B207,城镇人口!$B:$B,0),MATCH(R$1,城镇人口!$1:$1,0))</f>
        <v>1173855.6864795377</v>
      </c>
      <c r="S207" s="40">
        <f>INDEX(人口源表!$1:$1048576,MATCH($B207,人口源表!$A:$A,0),MATCH(S$1,人口源表!$1:$1,0))-INDEX(城镇人口!$1:$1048576,MATCH($B207,城镇人口!$B:$B,0),MATCH(S$1,城镇人口!$1:$1,0))</f>
        <v>1148172.5883861603</v>
      </c>
      <c r="T207" s="40">
        <f>INDEX(人口源表!$1:$1048576,MATCH($B207,人口源表!$A:$A,0),MATCH(T$1,人口源表!$1:$1,0))-INDEX(城镇人口!$1:$1048576,MATCH($B207,城镇人口!$B:$B,0),MATCH(T$1,城镇人口!$1:$1,0))</f>
        <v>1121308.9256618908</v>
      </c>
      <c r="U207" s="40">
        <f>INDEX(人口源表!$1:$1048576,MATCH($B207,人口源表!$A:$A,0),MATCH(U$1,人口源表!$1:$1,0))-INDEX(城镇人口!$1:$1048576,MATCH($B207,城镇人口!$B:$B,0),MATCH(U$1,城镇人口!$1:$1,0))</f>
        <v>1093303.3788237348</v>
      </c>
      <c r="V207" s="40">
        <f>INDEX(人口源表!$1:$1048576,MATCH($B207,人口源表!$A:$A,0),MATCH(V$1,人口源表!$1:$1,0))-INDEX(城镇人口!$1:$1048576,MATCH($B207,城镇人口!$B:$B,0),MATCH(V$1,城镇人口!$1:$1,0))</f>
        <v>1064202.5094133066</v>
      </c>
      <c r="W207" s="40">
        <f>INDEX(人口源表!$1:$1048576,MATCH($B207,人口源表!$A:$A,0),MATCH(W$1,人口源表!$1:$1,0))-INDEX(城镇人口!$1:$1048576,MATCH($B207,城镇人口!$B:$B,0),MATCH(W$1,城镇人口!$1:$1,0))</f>
        <v>1034060.0579207633</v>
      </c>
      <c r="X207" s="40">
        <f>INDEX(人口源表!$1:$1048576,MATCH($B207,人口源表!$A:$A,0),MATCH(X$1,人口源表!$1:$1,0))-INDEX(城镇人口!$1:$1048576,MATCH($B207,城镇人口!$B:$B,0),MATCH(X$1,城镇人口!$1:$1,0))</f>
        <v>1002935.9456921313</v>
      </c>
      <c r="Y207" s="40">
        <f>INDEX(人口源表!$1:$1048576,MATCH($B207,人口源表!$A:$A,0),MATCH(Y$1,人口源表!$1:$1,0))-INDEX(城镇人口!$1:$1048576,MATCH($B207,城镇人口!$B:$B,0),MATCH(Y$1,城镇人口!$1:$1,0))</f>
        <v>970895.91137148719</v>
      </c>
      <c r="Z207" s="40">
        <f>INDEX(人口源表!$1:$1048576,MATCH($B207,人口源表!$A:$A,0),MATCH(Z$1,人口源表!$1:$1,0))-INDEX(城镇人口!$1:$1048576,MATCH($B207,城镇人口!$B:$B,0),MATCH(Z$1,城镇人口!$1:$1,0))</f>
        <v>938009.71004914679</v>
      </c>
      <c r="AA207" s="40">
        <f>INDEX(人口源表!$1:$1048576,MATCH($B207,人口源表!$A:$A,0),MATCH(AA$1,人口源表!$1:$1,0))-INDEX(城镇人口!$1:$1048576,MATCH($B207,城镇人口!$B:$B,0),MATCH(AA$1,城镇人口!$1:$1,0))</f>
        <v>904351.10020322539</v>
      </c>
      <c r="AB207" s="40">
        <f>INDEX(人口源表!$1:$1048576,MATCH($B207,人口源表!$A:$A,0),MATCH(AB$1,人口源表!$1:$1,0))-INDEX(城镇人口!$1:$1048576,MATCH($B207,城镇人口!$B:$B,0),MATCH(AB$1,城镇人口!$1:$1,0))</f>
        <v>869996.07709436305</v>
      </c>
      <c r="AC207" s="40">
        <f>INDEX(人口源表!$1:$1048576,MATCH($B207,人口源表!$A:$A,0),MATCH(AC$1,人口源表!$1:$1,0))-INDEX(城镇人口!$1:$1048576,MATCH($B207,城镇人口!$B:$B,0),MATCH(AC$1,城镇人口!$1:$1,0))</f>
        <v>843580.79123525228</v>
      </c>
      <c r="AD207" s="40">
        <f>INDEX(人口源表!$1:$1048576,MATCH($B207,人口源表!$A:$A,0),MATCH(AD$1,人口源表!$1:$1,0))-INDEX(城镇人口!$1:$1048576,MATCH($B207,城镇人口!$B:$B,0),MATCH(AD$1,城镇人口!$1:$1,0))</f>
        <v>816689.39481609128</v>
      </c>
      <c r="AE207" s="40">
        <f>INDEX(人口源表!$1:$1048576,MATCH($B207,人口源表!$A:$A,0),MATCH(AE$1,人口源表!$1:$1,0))-INDEX(城镇人口!$1:$1048576,MATCH($B207,城镇人口!$B:$B,0),MATCH(AE$1,城镇人口!$1:$1,0))</f>
        <v>789389.73579473607</v>
      </c>
      <c r="AF207" s="40">
        <f>INDEX(人口源表!$1:$1048576,MATCH($B207,人口源表!$A:$A,0),MATCH(AF$1,人口源表!$1:$1,0))-INDEX(城镇人口!$1:$1048576,MATCH($B207,城镇人口!$B:$B,0),MATCH(AF$1,城镇人口!$1:$1,0))</f>
        <v>761749.75565746427</v>
      </c>
      <c r="AG207" s="40">
        <f>INDEX(人口源表!$1:$1048576,MATCH($B207,人口源表!$A:$A,0),MATCH(AG$1,人口源表!$1:$1,0))-INDEX(城镇人口!$1:$1048576,MATCH($B207,城镇人口!$B:$B,0),MATCH(AG$1,城镇人口!$1:$1,0))</f>
        <v>733836.677955213</v>
      </c>
      <c r="AH207" s="40">
        <f>INDEX(人口源表!$1:$1048576,MATCH($B207,人口源表!$A:$A,0),MATCH(AH$1,人口源表!$1:$1,0))-INDEX(城镇人口!$1:$1048576,MATCH($B207,城镇人口!$B:$B,0),MATCH(AH$1,城镇人口!$1:$1,0))</f>
        <v>705716.84501797892</v>
      </c>
      <c r="AI207" s="40">
        <f>INDEX(人口源表!$1:$1048576,MATCH($B207,人口源表!$A:$A,0),MATCH(AI$1,人口源表!$1:$1,0))-INDEX(城镇人口!$1:$1048576,MATCH($B207,城镇人口!$B:$B,0),MATCH(AI$1,城镇人口!$1:$1,0))</f>
        <v>677454.20007255208</v>
      </c>
      <c r="AJ207" s="40">
        <f>INDEX(人口源表!$1:$1048576,MATCH($B207,人口源表!$A:$A,0),MATCH(AJ$1,人口源表!$1:$1,0))-INDEX(城镇人口!$1:$1048576,MATCH($B207,城镇人口!$B:$B,0),MATCH(AJ$1,城镇人口!$1:$1,0))</f>
        <v>649109.93272075057</v>
      </c>
      <c r="AK207" s="40">
        <f>INDEX(人口源表!$1:$1048576,MATCH($B207,人口源表!$A:$A,0),MATCH(AK$1,人口源表!$1:$1,0))-INDEX(城镇人口!$1:$1048576,MATCH($B207,城镇人口!$B:$B,0),MATCH(AK$1,城镇人口!$1:$1,0))</f>
        <v>620742.03392053954</v>
      </c>
      <c r="AL207" s="40">
        <f>INDEX(人口源表!$1:$1048576,MATCH($B207,人口源表!$A:$A,0),MATCH(AL$1,人口源表!$1:$1,0))-INDEX(城镇人口!$1:$1048576,MATCH($B207,城镇人口!$B:$B,0),MATCH(AL$1,城镇人口!$1:$1,0))</f>
        <v>592403.68102698307</v>
      </c>
      <c r="AM207" s="40">
        <f>INDEX(人口源表!$1:$1048576,MATCH($B207,人口源表!$A:$A,0),MATCH(AM$1,人口源表!$1:$1,0))-INDEX(城镇人口!$1:$1048576,MATCH($B207,城镇人口!$B:$B,0),MATCH(AM$1,城镇人口!$1:$1,0))</f>
        <v>564143.29311859049</v>
      </c>
      <c r="AN207" s="40">
        <f>INDEX(人口源表!$1:$1048576,MATCH($B207,人口源表!$A:$A,0),MATCH(AN$1,人口源表!$1:$1,0))-INDEX(城镇人口!$1:$1048576,MATCH($B207,城镇人口!$B:$B,0),MATCH(AN$1,城镇人口!$1:$1,0))</f>
        <v>536003.31860971078</v>
      </c>
      <c r="AO207" s="40">
        <f>INDEX(人口源表!$1:$1048576,MATCH($B207,人口源表!$A:$A,0),MATCH(AO$1,人口源表!$1:$1,0))-INDEX(城镇人口!$1:$1048576,MATCH($B207,城镇人口!$B:$B,0),MATCH(AO$1,城镇人口!$1:$1,0))</f>
        <v>508019.51782967709</v>
      </c>
      <c r="AP207" s="40">
        <f>INDEX(人口源表!$1:$1048576,MATCH($B207,人口源表!$A:$A,0),MATCH(AP$1,人口源表!$1:$1,0))-INDEX(城镇人口!$1:$1048576,MATCH($B207,城镇人口!$B:$B,0),MATCH(AP$1,城镇人口!$1:$1,0))</f>
        <v>480219.96384261642</v>
      </c>
      <c r="AQ207" s="40">
        <f>INDEX(人口源表!$1:$1048576,MATCH($B207,人口源表!$A:$A,0),MATCH(AQ$1,人口源表!$1:$1,0))-INDEX(城镇人口!$1:$1048576,MATCH($B207,城镇人口!$B:$B,0),MATCH(AQ$1,城镇人口!$1:$1,0))</f>
        <v>452624.69291970506</v>
      </c>
      <c r="AR207" s="40">
        <f>INDEX(人口源表!$1:$1048576,MATCH($B207,人口源表!$A:$A,0),MATCH(AR$1,人口源表!$1:$1,0))-INDEX(城镇人口!$1:$1048576,MATCH($B207,城镇人口!$B:$B,0),MATCH(AR$1,城镇人口!$1:$1,0))</f>
        <v>425244.47051247023</v>
      </c>
      <c r="AS207" s="40">
        <f>INDEX(人口源表!$1:$1048576,MATCH($B207,人口源表!$A:$A,0),MATCH(AS$1,人口源表!$1:$1,0))-INDEX(城镇人口!$1:$1048576,MATCH($B207,城镇人口!$B:$B,0),MATCH(AS$1,城镇人口!$1:$1,0))</f>
        <v>398080.04226949252</v>
      </c>
      <c r="AT207" s="40">
        <f>INDEX(人口源表!$1:$1048576,MATCH($B207,人口源表!$A:$A,0),MATCH(AT$1,人口源表!$1:$1,0))-INDEX(城镇人口!$1:$1048576,MATCH($B207,城镇人口!$B:$B,0),MATCH(AT$1,城镇人口!$1:$1,0))</f>
        <v>371121.40377124213</v>
      </c>
      <c r="AU207" s="40">
        <f>INDEX(人口源表!$1:$1048576,MATCH($B207,人口源表!$A:$A,0),MATCH(AU$1,人口源表!$1:$1,0))-INDEX(城镇人口!$1:$1048576,MATCH($B207,城镇人口!$B:$B,0),MATCH(AU$1,城镇人口!$1:$1,0))</f>
        <v>344346.92784678843</v>
      </c>
      <c r="AV207" s="40">
        <f>INDEX(人口源表!$1:$1048576,MATCH($B207,人口源表!$A:$A,0),MATCH(AV$1,人口源表!$1:$1,0))-INDEX(城镇人口!$1:$1048576,MATCH($B207,城镇人口!$B:$B,0),MATCH(AV$1,城镇人口!$1:$1,0))</f>
        <v>317722.2743469812</v>
      </c>
    </row>
    <row r="208" spans="1:48" x14ac:dyDescent="0.15">
      <c r="A208" s="4" t="s">
        <v>873</v>
      </c>
      <c r="B208" s="4" t="s">
        <v>422</v>
      </c>
      <c r="C208" s="34">
        <f>VLOOKUP(B208,'[1]2016省城人口总结（根）'!B:C,2,FALSE)/100</f>
        <v>0.64639999999999997</v>
      </c>
      <c r="D208" s="40">
        <f>INDEX(人口源表!$1:$1048576,MATCH($B208,人口源表!$A:$A,0),MATCH(D$1,人口源表!$1:$1,0))-INDEX(城镇人口!$1:$1048576,MATCH($B208,城镇人口!$B:$B,0),MATCH(D$1,城镇人口!$1:$1,0))</f>
        <v>2091159.7991220066</v>
      </c>
      <c r="E208" s="40">
        <f>INDEX(人口源表!$1:$1048576,MATCH($B208,人口源表!$A:$A,0),MATCH(E$1,人口源表!$1:$1,0))-INDEX(城镇人口!$1:$1048576,MATCH($B208,城镇人口!$B:$B,0),MATCH(E$1,城镇人口!$1:$1,0))</f>
        <v>2035527.6615408501</v>
      </c>
      <c r="F208" s="40">
        <f>INDEX(人口源表!$1:$1048576,MATCH($B208,人口源表!$A:$A,0),MATCH(F$1,人口源表!$1:$1,0))-INDEX(城镇人口!$1:$1048576,MATCH($B208,城镇人口!$B:$B,0),MATCH(F$1,城镇人口!$1:$1,0))</f>
        <v>1978828.7686996283</v>
      </c>
      <c r="G208" s="40">
        <f>INDEX(人口源表!$1:$1048576,MATCH($B208,人口源表!$A:$A,0),MATCH(G$1,人口源表!$1:$1,0))-INDEX(城镇人口!$1:$1048576,MATCH($B208,城镇人口!$B:$B,0),MATCH(G$1,城镇人口!$1:$1,0))</f>
        <v>1961405.5250402568</v>
      </c>
      <c r="H208" s="40">
        <f>INDEX(人口源表!$1:$1048576,MATCH($B208,人口源表!$A:$A,0),MATCH(H$1,人口源表!$1:$1,0))-INDEX(城镇人口!$1:$1048576,MATCH($B208,城镇人口!$B:$B,0),MATCH(H$1,城镇人口!$1:$1,0))</f>
        <v>1904316.8365539014</v>
      </c>
      <c r="I208" s="40">
        <f>INDEX(人口源表!$1:$1048576,MATCH($B208,人口源表!$A:$A,0),MATCH(I$1,人口源表!$1:$1,0))-INDEX(城镇人口!$1:$1048576,MATCH($B208,城镇人口!$B:$B,0),MATCH(I$1,城镇人口!$1:$1,0))</f>
        <v>1876520.7015968449</v>
      </c>
      <c r="J208" s="40">
        <f>INDEX(人口源表!$1:$1048576,MATCH($B208,人口源表!$A:$A,0),MATCH(J$1,人口源表!$1:$1,0))-INDEX(城镇人口!$1:$1048576,MATCH($B208,城镇人口!$B:$B,0),MATCH(J$1,城镇人口!$1:$1,0))</f>
        <v>1848660.6226311857</v>
      </c>
      <c r="K208" s="40">
        <f>INDEX(人口源表!$1:$1048576,MATCH($B208,人口源表!$A:$A,0),MATCH(K$1,人口源表!$1:$1,0))-INDEX(城镇人口!$1:$1048576,MATCH($B208,城镇人口!$B:$B,0),MATCH(K$1,城镇人口!$1:$1,0))</f>
        <v>1820357.3851960422</v>
      </c>
      <c r="L208" s="40">
        <f>INDEX(人口源表!$1:$1048576,MATCH($B208,人口源表!$A:$A,0),MATCH(L$1,人口源表!$1:$1,0))-INDEX(城镇人口!$1:$1048576,MATCH($B208,城镇人口!$B:$B,0),MATCH(L$1,城镇人口!$1:$1,0))</f>
        <v>1791276.3881603042</v>
      </c>
      <c r="M208" s="40">
        <f>INDEX(人口源表!$1:$1048576,MATCH($B208,人口源表!$A:$A,0),MATCH(M$1,人口源表!$1:$1,0))-INDEX(城镇人口!$1:$1048576,MATCH($B208,城镇人口!$B:$B,0),MATCH(M$1,城镇人口!$1:$1,0))</f>
        <v>1761126.6120639313</v>
      </c>
      <c r="N208" s="40">
        <f>INDEX(人口源表!$1:$1048576,MATCH($B208,人口源表!$A:$A,0),MATCH(N$1,人口源表!$1:$1,0))-INDEX(城镇人口!$1:$1048576,MATCH($B208,城镇人口!$B:$B,0),MATCH(N$1,城镇人口!$1:$1,0))</f>
        <v>1729659.4461590704</v>
      </c>
      <c r="O208" s="40">
        <f>INDEX(人口源表!$1:$1048576,MATCH($B208,人口源表!$A:$A,0),MATCH(O$1,人口源表!$1:$1,0))-INDEX(城镇人口!$1:$1048576,MATCH($B208,城镇人口!$B:$B,0),MATCH(O$1,城镇人口!$1:$1,0))</f>
        <v>1696665.5595907448</v>
      </c>
      <c r="P208" s="40">
        <f>INDEX(人口源表!$1:$1048576,MATCH($B208,人口源表!$A:$A,0),MATCH(P$1,人口源表!$1:$1,0))-INDEX(城镇人口!$1:$1048576,MATCH($B208,城镇人口!$B:$B,0),MATCH(P$1,城镇人口!$1:$1,0))</f>
        <v>1661973.4408563636</v>
      </c>
      <c r="Q208" s="40">
        <f>INDEX(人口源表!$1:$1048576,MATCH($B208,人口源表!$A:$A,0),MATCH(Q$1,人口源表!$1:$1,0))-INDEX(城镇人口!$1:$1048576,MATCH($B208,城镇人口!$B:$B,0),MATCH(Q$1,城镇人口!$1:$1,0))</f>
        <v>1625448.8099380322</v>
      </c>
      <c r="R208" s="40">
        <f>INDEX(人口源表!$1:$1048576,MATCH($B208,人口源表!$A:$A,0),MATCH(R$1,人口源表!$1:$1,0))-INDEX(城镇人口!$1:$1048576,MATCH($B208,城镇人口!$B:$B,0),MATCH(R$1,城镇人口!$1:$1,0))</f>
        <v>1586991.1464192076</v>
      </c>
      <c r="S208" s="40">
        <f>INDEX(人口源表!$1:$1048576,MATCH($B208,人口源表!$A:$A,0),MATCH(S$1,人口源表!$1:$1,0))-INDEX(城镇人口!$1:$1048576,MATCH($B208,城镇人口!$B:$B,0),MATCH(S$1,城镇人口!$1:$1,0))</f>
        <v>1572383.5936643984</v>
      </c>
      <c r="T208" s="40">
        <f>INDEX(人口源表!$1:$1048576,MATCH($B208,人口源表!$A:$A,0),MATCH(T$1,人口源表!$1:$1,0))-INDEX(城镇人口!$1:$1048576,MATCH($B208,城镇人口!$B:$B,0),MATCH(T$1,城镇人口!$1:$1,0))</f>
        <v>1556463.9932276439</v>
      </c>
      <c r="U208" s="40">
        <f>INDEX(人口源表!$1:$1048576,MATCH($B208,人口源表!$A:$A,0),MATCH(U$1,人口源表!$1:$1,0))-INDEX(城镇人口!$1:$1048576,MATCH($B208,城镇人口!$B:$B,0),MATCH(U$1,城镇人口!$1:$1,0))</f>
        <v>1539189.3186278846</v>
      </c>
      <c r="V208" s="40">
        <f>INDEX(人口源表!$1:$1048576,MATCH($B208,人口源表!$A:$A,0),MATCH(V$1,人口源表!$1:$1,0))-INDEX(城镇人口!$1:$1048576,MATCH($B208,城镇人口!$B:$B,0),MATCH(V$1,城镇人口!$1:$1,0))</f>
        <v>1520536.6618071552</v>
      </c>
      <c r="W208" s="40">
        <f>INDEX(人口源表!$1:$1048576,MATCH($B208,人口源表!$A:$A,0),MATCH(W$1,人口源表!$1:$1,0))-INDEX(城镇人口!$1:$1048576,MATCH($B208,城镇人口!$B:$B,0),MATCH(W$1,城镇人口!$1:$1,0))</f>
        <v>1500502.4932947038</v>
      </c>
      <c r="X208" s="40">
        <f>INDEX(人口源表!$1:$1048576,MATCH($B208,人口源表!$A:$A,0),MATCH(X$1,人口源表!$1:$1,0))-INDEX(城镇人口!$1:$1048576,MATCH($B208,城镇人口!$B:$B,0),MATCH(X$1,城镇人口!$1:$1,0))</f>
        <v>1479100.3669266114</v>
      </c>
      <c r="Y208" s="40">
        <f>INDEX(人口源表!$1:$1048576,MATCH($B208,人口源表!$A:$A,0),MATCH(Y$1,人口源表!$1:$1,0))-INDEX(城镇人口!$1:$1048576,MATCH($B208,城镇人口!$B:$B,0),MATCH(Y$1,城镇人口!$1:$1,0))</f>
        <v>1456361.0227399422</v>
      </c>
      <c r="Z208" s="40">
        <f>INDEX(人口源表!$1:$1048576,MATCH($B208,人口源表!$A:$A,0),MATCH(Z$1,人口源表!$1:$1,0))-INDEX(城镇人口!$1:$1048576,MATCH($B208,城镇人口!$B:$B,0),MATCH(Z$1,城镇人口!$1:$1,0))</f>
        <v>1432330.6896837521</v>
      </c>
      <c r="AA208" s="40">
        <f>INDEX(人口源表!$1:$1048576,MATCH($B208,人口源表!$A:$A,0),MATCH(AA$1,人口源表!$1:$1,0))-INDEX(城镇人口!$1:$1048576,MATCH($B208,城镇人口!$B:$B,0),MATCH(AA$1,城镇人口!$1:$1,0))</f>
        <v>1407069.0144003378</v>
      </c>
      <c r="AB208" s="40">
        <f>INDEX(人口源表!$1:$1048576,MATCH($B208,人口源表!$A:$A,0),MATCH(AB$1,人口源表!$1:$1,0))-INDEX(城镇人口!$1:$1048576,MATCH($B208,城镇人口!$B:$B,0),MATCH(AB$1,城镇人口!$1:$1,0))</f>
        <v>1380649.4315244891</v>
      </c>
      <c r="AC208" s="40">
        <f>INDEX(人口源表!$1:$1048576,MATCH($B208,人口源表!$A:$A,0),MATCH(AC$1,人口源表!$1:$1,0))-INDEX(城镇人口!$1:$1048576,MATCH($B208,城镇人口!$B:$B,0),MATCH(AC$1,城镇人口!$1:$1,0))</f>
        <v>1360077.3178390013</v>
      </c>
      <c r="AD208" s="40">
        <f>INDEX(人口源表!$1:$1048576,MATCH($B208,人口源表!$A:$A,0),MATCH(AD$1,人口源表!$1:$1,0))-INDEX(城镇人口!$1:$1048576,MATCH($B208,城镇人口!$B:$B,0),MATCH(AD$1,城镇人口!$1:$1,0))</f>
        <v>1338585.1441724738</v>
      </c>
      <c r="AE208" s="40">
        <f>INDEX(人口源表!$1:$1048576,MATCH($B208,人口源表!$A:$A,0),MATCH(AE$1,人口源表!$1:$1,0))-INDEX(城镇人口!$1:$1048576,MATCH($B208,城镇人口!$B:$B,0),MATCH(AE$1,城镇人口!$1:$1,0))</f>
        <v>1316264.6014899341</v>
      </c>
      <c r="AF208" s="40">
        <f>INDEX(人口源表!$1:$1048576,MATCH($B208,人口源表!$A:$A,0),MATCH(AF$1,人口源表!$1:$1,0))-INDEX(城镇人口!$1:$1048576,MATCH($B208,城镇人口!$B:$B,0),MATCH(AF$1,城镇人口!$1:$1,0))</f>
        <v>1293216.8064566478</v>
      </c>
      <c r="AG208" s="40">
        <f>INDEX(人口源表!$1:$1048576,MATCH($B208,人口源表!$A:$A,0),MATCH(AG$1,人口源表!$1:$1,0))-INDEX(城镇人口!$1:$1048576,MATCH($B208,城镇人口!$B:$B,0),MATCH(AG$1,城镇人口!$1:$1,0))</f>
        <v>1269550.1350992061</v>
      </c>
      <c r="AH208" s="40">
        <f>INDEX(人口源表!$1:$1048576,MATCH($B208,人口源表!$A:$A,0),MATCH(AH$1,人口源表!$1:$1,0))-INDEX(城镇人口!$1:$1048576,MATCH($B208,城镇人口!$B:$B,0),MATCH(AH$1,城镇人口!$1:$1,0))</f>
        <v>1245379.5853043888</v>
      </c>
      <c r="AI208" s="40">
        <f>INDEX(人口源表!$1:$1048576,MATCH($B208,人口源表!$A:$A,0),MATCH(AI$1,人口源表!$1:$1,0))-INDEX(城镇人口!$1:$1048576,MATCH($B208,城镇人口!$B:$B,0),MATCH(AI$1,城镇人口!$1:$1,0))</f>
        <v>1220826.2666842369</v>
      </c>
      <c r="AJ208" s="40">
        <f>INDEX(人口源表!$1:$1048576,MATCH($B208,人口源表!$A:$A,0),MATCH(AJ$1,人口源表!$1:$1,0))-INDEX(城镇人口!$1:$1048576,MATCH($B208,城镇人口!$B:$B,0),MATCH(AJ$1,城镇人口!$1:$1,0))</f>
        <v>1196015.4427336454</v>
      </c>
      <c r="AK208" s="40">
        <f>INDEX(人口源表!$1:$1048576,MATCH($B208,人口源表!$A:$A,0),MATCH(AK$1,人口源表!$1:$1,0))-INDEX(城镇人口!$1:$1048576,MATCH($B208,城镇人口!$B:$B,0),MATCH(AK$1,城镇人口!$1:$1,0))</f>
        <v>1171076.0096404003</v>
      </c>
      <c r="AL208" s="40">
        <f>INDEX(人口源表!$1:$1048576,MATCH($B208,人口源表!$A:$A,0),MATCH(AL$1,人口源表!$1:$1,0))-INDEX(城镇人口!$1:$1048576,MATCH($B208,城镇人口!$B:$B,0),MATCH(AL$1,城镇人口!$1:$1,0))</f>
        <v>1146139.408494303</v>
      </c>
      <c r="AM208" s="40">
        <f>INDEX(人口源表!$1:$1048576,MATCH($B208,人口源表!$A:$A,0),MATCH(AM$1,人口源表!$1:$1,0))-INDEX(城镇人口!$1:$1048576,MATCH($B208,城镇人口!$B:$B,0),MATCH(AM$1,城镇人口!$1:$1,0))</f>
        <v>1121338.3623239538</v>
      </c>
      <c r="AN208" s="40">
        <f>INDEX(人口源表!$1:$1048576,MATCH($B208,人口源表!$A:$A,0),MATCH(AN$1,人口源表!$1:$1,0))-INDEX(城镇人口!$1:$1048576,MATCH($B208,城镇人口!$B:$B,0),MATCH(AN$1,城镇人口!$1:$1,0))</f>
        <v>1096805.9398699561</v>
      </c>
      <c r="AO208" s="40">
        <f>INDEX(人口源表!$1:$1048576,MATCH($B208,人口源表!$A:$A,0),MATCH(AO$1,人口源表!$1:$1,0))-INDEX(城镇人口!$1:$1048576,MATCH($B208,城镇人口!$B:$B,0),MATCH(AO$1,城镇人口!$1:$1,0))</f>
        <v>1072673.9610475721</v>
      </c>
      <c r="AP208" s="40">
        <f>INDEX(人口源表!$1:$1048576,MATCH($B208,人口源表!$A:$A,0),MATCH(AP$1,人口源表!$1:$1,0))-INDEX(城镇人口!$1:$1048576,MATCH($B208,城镇人口!$B:$B,0),MATCH(AP$1,城镇人口!$1:$1,0))</f>
        <v>1049072.8299416853</v>
      </c>
      <c r="AQ208" s="40">
        <f>INDEX(人口源表!$1:$1048576,MATCH($B208,人口源表!$A:$A,0),MATCH(AQ$1,人口源表!$1:$1,0))-INDEX(城镇人口!$1:$1048576,MATCH($B208,城镇人口!$B:$B,0),MATCH(AQ$1,城镇人口!$1:$1,0))</f>
        <v>1026129.43573651</v>
      </c>
      <c r="AR208" s="40">
        <f>INDEX(人口源表!$1:$1048576,MATCH($B208,人口源表!$A:$A,0),MATCH(AR$1,人口源表!$1:$1,0))-INDEX(城镇人口!$1:$1048576,MATCH($B208,城镇人口!$B:$B,0),MATCH(AR$1,城镇人口!$1:$1,0))</f>
        <v>1003966.4809644083</v>
      </c>
      <c r="AS208" s="40">
        <f>INDEX(人口源表!$1:$1048576,MATCH($B208,人口源表!$A:$A,0),MATCH(AS$1,人口源表!$1:$1,0))-INDEX(城镇人口!$1:$1048576,MATCH($B208,城镇人口!$B:$B,0),MATCH(AS$1,城镇人口!$1:$1,0))</f>
        <v>982701.16366302222</v>
      </c>
      <c r="AT208" s="40">
        <f>INDEX(人口源表!$1:$1048576,MATCH($B208,人口源表!$A:$A,0),MATCH(AT$1,人口源表!$1:$1,0))-INDEX(城镇人口!$1:$1048576,MATCH($B208,城镇人口!$B:$B,0),MATCH(AT$1,城镇人口!$1:$1,0))</f>
        <v>962444.28848796617</v>
      </c>
      <c r="AU208" s="40">
        <f>INDEX(人口源表!$1:$1048576,MATCH($B208,人口源表!$A:$A,0),MATCH(AU$1,人口源表!$1:$1,0))-INDEX(城镇人口!$1:$1048576,MATCH($B208,城镇人口!$B:$B,0),MATCH(AU$1,城镇人口!$1:$1,0))</f>
        <v>943298.50091345329</v>
      </c>
      <c r="AV208" s="40">
        <f>INDEX(人口源表!$1:$1048576,MATCH($B208,人口源表!$A:$A,0),MATCH(AV$1,人口源表!$1:$1,0))-INDEX(城镇人口!$1:$1048576,MATCH($B208,城镇人口!$B:$B,0),MATCH(AV$1,城镇人口!$1:$1,0))</f>
        <v>925357.79500094615</v>
      </c>
    </row>
    <row r="209" spans="1:48" x14ac:dyDescent="0.15">
      <c r="A209" s="4" t="s">
        <v>873</v>
      </c>
      <c r="B209" s="4" t="s">
        <v>424</v>
      </c>
      <c r="C209" s="34">
        <f>VLOOKUP(B209,'[1]2016省城人口总结（根）'!B:C,2,FALSE)/100</f>
        <v>0.71560000000000001</v>
      </c>
      <c r="D209" s="40">
        <f>INDEX(人口源表!$1:$1048576,MATCH($B209,人口源表!$A:$A,0),MATCH(D$1,人口源表!$1:$1,0))-INDEX(城镇人口!$1:$1048576,MATCH($B209,城镇人口!$B:$B,0),MATCH(D$1,城镇人口!$1:$1,0))</f>
        <v>1145353.1612660433</v>
      </c>
      <c r="E209" s="40">
        <f>INDEX(人口源表!$1:$1048576,MATCH($B209,人口源表!$A:$A,0),MATCH(E$1,人口源表!$1:$1,0))-INDEX(城镇人口!$1:$1048576,MATCH($B209,城镇人口!$B:$B,0),MATCH(E$1,城镇人口!$1:$1,0))</f>
        <v>1101632.8375033662</v>
      </c>
      <c r="F209" s="40">
        <f>INDEX(人口源表!$1:$1048576,MATCH($B209,人口源表!$A:$A,0),MATCH(F$1,人口源表!$1:$1,0))-INDEX(城镇人口!$1:$1048576,MATCH($B209,城镇人口!$B:$B,0),MATCH(F$1,城镇人口!$1:$1,0))</f>
        <v>1056525.2132851733</v>
      </c>
      <c r="G209" s="40">
        <f>INDEX(人口源表!$1:$1048576,MATCH($B209,人口源表!$A:$A,0),MATCH(G$1,人口源表!$1:$1,0))-INDEX(城镇人口!$1:$1048576,MATCH($B209,城镇人口!$B:$B,0),MATCH(G$1,城镇人口!$1:$1,0))</f>
        <v>1010170.7467510696</v>
      </c>
      <c r="H209" s="40">
        <f>INDEX(人口源表!$1:$1048576,MATCH($B209,人口源表!$A:$A,0),MATCH(H$1,人口源表!$1:$1,0))-INDEX(城镇人口!$1:$1048576,MATCH($B209,城镇人口!$B:$B,0),MATCH(H$1,城镇人口!$1:$1,0))</f>
        <v>964311.61617679102</v>
      </c>
      <c r="I209" s="40">
        <f>INDEX(人口源表!$1:$1048576,MATCH($B209,人口源表!$A:$A,0),MATCH(I$1,人口源表!$1:$1,0))-INDEX(城镇人口!$1:$1048576,MATCH($B209,城镇人口!$B:$B,0),MATCH(I$1,城镇人口!$1:$1,0))</f>
        <v>939135.86283688201</v>
      </c>
      <c r="J209" s="40">
        <f>INDEX(人口源表!$1:$1048576,MATCH($B209,人口源表!$A:$A,0),MATCH(J$1,人口源表!$1:$1,0))-INDEX(城镇人口!$1:$1048576,MATCH($B209,城镇人口!$B:$B,0),MATCH(J$1,城镇人口!$1:$1,0))</f>
        <v>913199.91897237487</v>
      </c>
      <c r="K209" s="40">
        <f>INDEX(人口源表!$1:$1048576,MATCH($B209,人口源表!$A:$A,0),MATCH(K$1,人口源表!$1:$1,0))-INDEX(城镇人口!$1:$1048576,MATCH($B209,城镇人口!$B:$B,0),MATCH(K$1,城镇人口!$1:$1,0))</f>
        <v>886427.32741487864</v>
      </c>
      <c r="L209" s="40">
        <f>INDEX(人口源表!$1:$1048576,MATCH($B209,人口源表!$A:$A,0),MATCH(L$1,人口源表!$1:$1,0))-INDEX(城镇人口!$1:$1048576,MATCH($B209,城镇人口!$B:$B,0),MATCH(L$1,城镇人口!$1:$1,0))</f>
        <v>858756.85156034864</v>
      </c>
      <c r="M209" s="40">
        <f>INDEX(人口源表!$1:$1048576,MATCH($B209,人口源表!$A:$A,0),MATCH(M$1,人口源表!$1:$1,0))-INDEX(城镇人口!$1:$1048576,MATCH($B209,城镇人口!$B:$B,0),MATCH(M$1,城镇人口!$1:$1,0))</f>
        <v>830140.9526802008</v>
      </c>
      <c r="N209" s="40">
        <f>INDEX(人口源表!$1:$1048576,MATCH($B209,人口源表!$A:$A,0),MATCH(N$1,人口源表!$1:$1,0))-INDEX(城镇人口!$1:$1048576,MATCH($B209,城镇人口!$B:$B,0),MATCH(N$1,城镇人口!$1:$1,0))</f>
        <v>800545.74702292448</v>
      </c>
      <c r="O209" s="40">
        <f>INDEX(人口源表!$1:$1048576,MATCH($B209,人口源表!$A:$A,0),MATCH(O$1,人口源表!$1:$1,0))-INDEX(城镇人口!$1:$1048576,MATCH($B209,城镇人口!$B:$B,0),MATCH(O$1,城镇人口!$1:$1,0))</f>
        <v>769950.07919009961</v>
      </c>
      <c r="P209" s="40">
        <f>INDEX(人口源表!$1:$1048576,MATCH($B209,人口源表!$A:$A,0),MATCH(P$1,人口源表!$1:$1,0))-INDEX(城镇人口!$1:$1048576,MATCH($B209,城镇人口!$B:$B,0),MATCH(P$1,城镇人口!$1:$1,0))</f>
        <v>738345.30411033612</v>
      </c>
      <c r="Q209" s="40">
        <f>INDEX(人口源表!$1:$1048576,MATCH($B209,人口源表!$A:$A,0),MATCH(Q$1,人口源表!$1:$1,0))-INDEX(城镇人口!$1:$1048576,MATCH($B209,城镇人口!$B:$B,0),MATCH(Q$1,城镇人口!$1:$1,0))</f>
        <v>705733.26843989966</v>
      </c>
      <c r="R209" s="40">
        <f>INDEX(人口源表!$1:$1048576,MATCH($B209,人口源表!$A:$A,0),MATCH(R$1,人口源表!$1:$1,0))-INDEX(城镇人口!$1:$1048576,MATCH($B209,城镇人口!$B:$B,0),MATCH(R$1,城镇人口!$1:$1,0))</f>
        <v>672126.77617095411</v>
      </c>
      <c r="S209" s="40">
        <f>INDEX(人口源表!$1:$1048576,MATCH($B209,人口源表!$A:$A,0),MATCH(S$1,人口源表!$1:$1,0))-INDEX(城镇人口!$1:$1048576,MATCH($B209,城镇人口!$B:$B,0),MATCH(S$1,城镇人口!$1:$1,0))</f>
        <v>656024.71709278226</v>
      </c>
      <c r="T209" s="40">
        <f>INDEX(人口源表!$1:$1048576,MATCH($B209,人口源表!$A:$A,0),MATCH(T$1,人口源表!$1:$1,0))-INDEX(城镇人口!$1:$1048576,MATCH($B209,城镇人口!$B:$B,0),MATCH(T$1,城镇人口!$1:$1,0))</f>
        <v>639370.75792507874</v>
      </c>
      <c r="U209" s="40">
        <f>INDEX(人口源表!$1:$1048576,MATCH($B209,人口源表!$A:$A,0),MATCH(U$1,人口源表!$1:$1,0))-INDEX(城镇人口!$1:$1048576,MATCH($B209,城镇人口!$B:$B,0),MATCH(U$1,城镇人口!$1:$1,0))</f>
        <v>622179.47519185534</v>
      </c>
      <c r="V209" s="40">
        <f>INDEX(人口源表!$1:$1048576,MATCH($B209,人口源表!$A:$A,0),MATCH(V$1,人口源表!$1:$1,0))-INDEX(城镇人口!$1:$1048576,MATCH($B209,城镇人口!$B:$B,0),MATCH(V$1,城镇人口!$1:$1,0))</f>
        <v>604470.58342594979</v>
      </c>
      <c r="W209" s="40">
        <f>INDEX(人口源表!$1:$1048576,MATCH($B209,人口源表!$A:$A,0),MATCH(W$1,人口源表!$1:$1,0))-INDEX(城镇人口!$1:$1048576,MATCH($B209,城镇人口!$B:$B,0),MATCH(W$1,城镇人口!$1:$1,0))</f>
        <v>586268.17344107293</v>
      </c>
      <c r="X209" s="40">
        <f>INDEX(人口源表!$1:$1048576,MATCH($B209,人口源表!$A:$A,0),MATCH(X$1,人口源表!$1:$1,0))-INDEX(城镇人口!$1:$1048576,MATCH($B209,城镇人口!$B:$B,0),MATCH(X$1,城镇人口!$1:$1,0))</f>
        <v>567600.63840034232</v>
      </c>
      <c r="Y209" s="40">
        <f>INDEX(人口源表!$1:$1048576,MATCH($B209,人口源表!$A:$A,0),MATCH(Y$1,人口源表!$1:$1,0))-INDEX(城镇人口!$1:$1048576,MATCH($B209,城镇人口!$B:$B,0),MATCH(Y$1,城镇人口!$1:$1,0))</f>
        <v>548499.76862195134</v>
      </c>
      <c r="Z209" s="40">
        <f>INDEX(人口源表!$1:$1048576,MATCH($B209,人口源表!$A:$A,0),MATCH(Z$1,人口源表!$1:$1,0))-INDEX(城镇人口!$1:$1048576,MATCH($B209,城镇人口!$B:$B,0),MATCH(Z$1,城镇人口!$1:$1,0))</f>
        <v>529000.3968667076</v>
      </c>
      <c r="AA209" s="40">
        <f>INDEX(人口源表!$1:$1048576,MATCH($B209,人口源表!$A:$A,0),MATCH(AA$1,人口源表!$1:$1,0))-INDEX(城镇人口!$1:$1048576,MATCH($B209,城镇人口!$B:$B,0),MATCH(AA$1,城镇人口!$1:$1,0))</f>
        <v>509140.24112249212</v>
      </c>
      <c r="AB209" s="40">
        <f>INDEX(人口源表!$1:$1048576,MATCH($B209,人口源表!$A:$A,0),MATCH(AB$1,人口源表!$1:$1,0))-INDEX(城镇人口!$1:$1048576,MATCH($B209,城镇人口!$B:$B,0),MATCH(AB$1,城镇人口!$1:$1,0))</f>
        <v>488958.6602422311</v>
      </c>
      <c r="AC209" s="40">
        <f>INDEX(人口源表!$1:$1048576,MATCH($B209,人口源表!$A:$A,0),MATCH(AC$1,人口源表!$1:$1,0))-INDEX(城镇人口!$1:$1048576,MATCH($B209,城镇人口!$B:$B,0),MATCH(AC$1,城镇人口!$1:$1,0))</f>
        <v>473298.27199601289</v>
      </c>
      <c r="AD209" s="40">
        <f>INDEX(人口源表!$1:$1048576,MATCH($B209,人口源表!$A:$A,0),MATCH(AD$1,人口源表!$1:$1,0))-INDEX(城镇人口!$1:$1048576,MATCH($B209,城镇人口!$B:$B,0),MATCH(AD$1,城镇人口!$1:$1,0))</f>
        <v>457418.329894125</v>
      </c>
      <c r="AE209" s="40">
        <f>INDEX(人口源表!$1:$1048576,MATCH($B209,人口源表!$A:$A,0),MATCH(AE$1,人口源表!$1:$1,0))-INDEX(城镇人口!$1:$1048576,MATCH($B209,城镇人口!$B:$B,0),MATCH(AE$1,城镇人口!$1:$1,0))</f>
        <v>441354.92747319862</v>
      </c>
      <c r="AF209" s="40">
        <f>INDEX(人口源表!$1:$1048576,MATCH($B209,人口源表!$A:$A,0),MATCH(AF$1,人口源表!$1:$1,0))-INDEX(城镇人口!$1:$1048576,MATCH($B209,城镇人口!$B:$B,0),MATCH(AF$1,城镇人口!$1:$1,0))</f>
        <v>425144.41860889038</v>
      </c>
      <c r="AG209" s="40">
        <f>INDEX(人口源表!$1:$1048576,MATCH($B209,人口源表!$A:$A,0),MATCH(AG$1,人口源表!$1:$1,0))-INDEX(城镇人口!$1:$1048576,MATCH($B209,城镇人口!$B:$B,0),MATCH(AG$1,城镇人口!$1:$1,0))</f>
        <v>408823.32558301976</v>
      </c>
      <c r="AH209" s="40">
        <f>INDEX(人口源表!$1:$1048576,MATCH($B209,人口源表!$A:$A,0),MATCH(AH$1,人口源表!$1:$1,0))-INDEX(城镇人口!$1:$1048576,MATCH($B209,城镇人口!$B:$B,0),MATCH(AH$1,城镇人口!$1:$1,0))</f>
        <v>392427.81827053241</v>
      </c>
      <c r="AI209" s="40">
        <f>INDEX(人口源表!$1:$1048576,MATCH($B209,人口源表!$A:$A,0),MATCH(AI$1,人口源表!$1:$1,0))-INDEX(城镇人口!$1:$1048576,MATCH($B209,城镇人口!$B:$B,0),MATCH(AI$1,城镇人口!$1:$1,0))</f>
        <v>375993.38386726519</v>
      </c>
      <c r="AJ209" s="40">
        <f>INDEX(人口源表!$1:$1048576,MATCH($B209,人口源表!$A:$A,0),MATCH(AJ$1,人口源表!$1:$1,0))-INDEX(城镇人口!$1:$1048576,MATCH($B209,城镇人口!$B:$B,0),MATCH(AJ$1,城镇人口!$1:$1,0))</f>
        <v>359554.21951373341</v>
      </c>
      <c r="AK209" s="40">
        <f>INDEX(人口源表!$1:$1048576,MATCH($B209,人口源表!$A:$A,0),MATCH(AK$1,人口源表!$1:$1,0))-INDEX(城镇人口!$1:$1048576,MATCH($B209,城镇人口!$B:$B,0),MATCH(AK$1,城镇人口!$1:$1,0))</f>
        <v>343143.06392656732</v>
      </c>
      <c r="AL209" s="40">
        <f>INDEX(人口源表!$1:$1048576,MATCH($B209,人口源表!$A:$A,0),MATCH(AL$1,人口源表!$1:$1,0))-INDEX(城镇人口!$1:$1048576,MATCH($B209,城镇人口!$B:$B,0),MATCH(AL$1,城镇人口!$1:$1,0))</f>
        <v>326790.57700314699</v>
      </c>
      <c r="AM209" s="40">
        <f>INDEX(人口源表!$1:$1048576,MATCH($B209,人口源表!$A:$A,0),MATCH(AM$1,人口源表!$1:$1,0))-INDEX(城镇人口!$1:$1048576,MATCH($B209,城镇人口!$B:$B,0),MATCH(AM$1,城镇人口!$1:$1,0))</f>
        <v>310524.75603279006</v>
      </c>
      <c r="AN209" s="40">
        <f>INDEX(人口源表!$1:$1048576,MATCH($B209,人口源表!$A:$A,0),MATCH(AN$1,人口源表!$1:$1,0))-INDEX(城镇人口!$1:$1048576,MATCH($B209,城镇人口!$B:$B,0),MATCH(AN$1,城镇人口!$1:$1,0))</f>
        <v>294370.87935283082</v>
      </c>
      <c r="AO209" s="40">
        <f>INDEX(人口源表!$1:$1048576,MATCH($B209,人口源表!$A:$A,0),MATCH(AO$1,人口源表!$1:$1,0))-INDEX(城镇人口!$1:$1048576,MATCH($B209,城镇人口!$B:$B,0),MATCH(AO$1,城镇人口!$1:$1,0))</f>
        <v>278350.74150000373</v>
      </c>
      <c r="AP209" s="40">
        <f>INDEX(人口源表!$1:$1048576,MATCH($B209,人口源表!$A:$A,0),MATCH(AP$1,人口源表!$1:$1,0))-INDEX(城镇人口!$1:$1048576,MATCH($B209,城镇人口!$B:$B,0),MATCH(AP$1,城镇人口!$1:$1,0))</f>
        <v>262482.34547878988</v>
      </c>
      <c r="AQ209" s="40">
        <f>INDEX(人口源表!$1:$1048576,MATCH($B209,人口源表!$A:$A,0),MATCH(AQ$1,人口源表!$1:$1,0))-INDEX(城镇人口!$1:$1048576,MATCH($B209,城镇人口!$B:$B,0),MATCH(AQ$1,城镇人口!$1:$1,0))</f>
        <v>246779.36943989526</v>
      </c>
      <c r="AR209" s="40">
        <f>INDEX(人口源表!$1:$1048576,MATCH($B209,人口源表!$A:$A,0),MATCH(AR$1,人口源表!$1:$1,0))-INDEX(城镇人口!$1:$1048576,MATCH($B209,城镇人口!$B:$B,0),MATCH(AR$1,城镇人口!$1:$1,0))</f>
        <v>231250.70540687721</v>
      </c>
      <c r="AS209" s="40">
        <f>INDEX(人口源表!$1:$1048576,MATCH($B209,人口源表!$A:$A,0),MATCH(AS$1,人口源表!$1:$1,0))-INDEX(城镇人口!$1:$1048576,MATCH($B209,城镇人口!$B:$B,0),MATCH(AS$1,城镇人口!$1:$1,0))</f>
        <v>215899.9929878111</v>
      </c>
      <c r="AT209" s="40">
        <f>INDEX(人口源表!$1:$1048576,MATCH($B209,人口源表!$A:$A,0),MATCH(AT$1,人口源表!$1:$1,0))-INDEX(城镇人口!$1:$1048576,MATCH($B209,城镇人口!$B:$B,0),MATCH(AT$1,城镇人口!$1:$1,0))</f>
        <v>200725.24565161578</v>
      </c>
      <c r="AU209" s="40">
        <f>INDEX(人口源表!$1:$1048576,MATCH($B209,人口源表!$A:$A,0),MATCH(AU$1,人口源表!$1:$1,0))-INDEX(城镇人口!$1:$1048576,MATCH($B209,城镇人口!$B:$B,0),MATCH(AU$1,城镇人口!$1:$1,0))</f>
        <v>185718.15751687996</v>
      </c>
      <c r="AV209" s="40">
        <f>INDEX(人口源表!$1:$1048576,MATCH($B209,人口源表!$A:$A,0),MATCH(AV$1,人口源表!$1:$1,0))-INDEX(城镇人口!$1:$1048576,MATCH($B209,城镇人口!$B:$B,0),MATCH(AV$1,城镇人口!$1:$1,0))</f>
        <v>170863.86561231688</v>
      </c>
    </row>
    <row r="210" spans="1:48" x14ac:dyDescent="0.15">
      <c r="A210" s="4" t="s">
        <v>873</v>
      </c>
      <c r="B210" s="4" t="s">
        <v>426</v>
      </c>
      <c r="C210" s="34">
        <f>VLOOKUP(B210,'[1]2016省城人口总结（根）'!B:C,2,FALSE)/100</f>
        <v>0.75019999999999998</v>
      </c>
      <c r="D210" s="40">
        <f>INDEX(人口源表!$1:$1048576,MATCH($B210,人口源表!$A:$A,0),MATCH(D$1,人口源表!$1:$1,0))-INDEX(城镇人口!$1:$1048576,MATCH($B210,城镇人口!$B:$B,0),MATCH(D$1,城镇人口!$1:$1,0))</f>
        <v>1214779.3084853273</v>
      </c>
      <c r="E210" s="40">
        <f>INDEX(人口源表!$1:$1048576,MATCH($B210,人口源表!$A:$A,0),MATCH(E$1,人口源表!$1:$1,0))-INDEX(城镇人口!$1:$1048576,MATCH($B210,城镇人口!$B:$B,0),MATCH(E$1,城镇人口!$1:$1,0))</f>
        <v>1163094.564722761</v>
      </c>
      <c r="F210" s="40">
        <f>INDEX(人口源表!$1:$1048576,MATCH($B210,人口源表!$A:$A,0),MATCH(F$1,人口源表!$1:$1,0))-INDEX(城镇人口!$1:$1048576,MATCH($B210,城镇人口!$B:$B,0),MATCH(F$1,城镇人口!$1:$1,0))</f>
        <v>1108938.9524406297</v>
      </c>
      <c r="G210" s="40">
        <f>INDEX(人口源表!$1:$1048576,MATCH($B210,人口源表!$A:$A,0),MATCH(G$1,人口源表!$1:$1,0))-INDEX(城镇人口!$1:$1048576,MATCH($B210,城镇人口!$B:$B,0),MATCH(G$1,城镇人口!$1:$1,0))</f>
        <v>1257753.5187299121</v>
      </c>
      <c r="H210" s="40">
        <f>INDEX(人口源表!$1:$1048576,MATCH($B210,人口源表!$A:$A,0),MATCH(H$1,人口源表!$1:$1,0))-INDEX(城镇人口!$1:$1048576,MATCH($B210,城镇人口!$B:$B,0),MATCH(H$1,城镇人口!$1:$1,0))</f>
        <v>1192959.423277976</v>
      </c>
      <c r="I210" s="40">
        <f>INDEX(人口源表!$1:$1048576,MATCH($B210,人口源表!$A:$A,0),MATCH(I$1,人口源表!$1:$1,0))-INDEX(城镇人口!$1:$1048576,MATCH($B210,城镇人口!$B:$B,0),MATCH(I$1,城镇人口!$1:$1,0))</f>
        <v>1158205.5339743486</v>
      </c>
      <c r="J210" s="40">
        <f>INDEX(人口源表!$1:$1048576,MATCH($B210,人口源表!$A:$A,0),MATCH(J$1,人口源表!$1:$1,0))-INDEX(城镇人口!$1:$1048576,MATCH($B210,城镇人口!$B:$B,0),MATCH(J$1,城镇人口!$1:$1,0))</f>
        <v>1120924.0284962393</v>
      </c>
      <c r="K210" s="40">
        <f>INDEX(人口源表!$1:$1048576,MATCH($B210,人口源表!$A:$A,0),MATCH(K$1,人口源表!$1:$1,0))-INDEX(城镇人口!$1:$1048576,MATCH($B210,城镇人口!$B:$B,0),MATCH(K$1,城镇人口!$1:$1,0))</f>
        <v>1081226.610079905</v>
      </c>
      <c r="L210" s="40">
        <f>INDEX(人口源表!$1:$1048576,MATCH($B210,人口源表!$A:$A,0),MATCH(L$1,人口源表!$1:$1,0))-INDEX(城镇人口!$1:$1048576,MATCH($B210,城镇人口!$B:$B,0),MATCH(L$1,城镇人口!$1:$1,0))</f>
        <v>1039224.4973478029</v>
      </c>
      <c r="M210" s="40">
        <f>INDEX(人口源表!$1:$1048576,MATCH($B210,人口源表!$A:$A,0),MATCH(M$1,人口源表!$1:$1,0))-INDEX(城镇人口!$1:$1048576,MATCH($B210,城镇人口!$B:$B,0),MATCH(M$1,城镇人口!$1:$1,0))</f>
        <v>995027.74329763278</v>
      </c>
      <c r="N210" s="40">
        <f>INDEX(人口源表!$1:$1048576,MATCH($B210,人口源表!$A:$A,0),MATCH(N$1,人口源表!$1:$1,0))-INDEX(城镇人口!$1:$1048576,MATCH($B210,城镇人口!$B:$B,0),MATCH(N$1,城镇人口!$1:$1,0))</f>
        <v>948745.14422989357</v>
      </c>
      <c r="O210" s="40">
        <f>INDEX(人口源表!$1:$1048576,MATCH($B210,人口源表!$A:$A,0),MATCH(O$1,人口源表!$1:$1,0))-INDEX(城镇人口!$1:$1048576,MATCH($B210,城镇人口!$B:$B,0),MATCH(O$1,城镇人口!$1:$1,0))</f>
        <v>900484.28580490872</v>
      </c>
      <c r="P210" s="40">
        <f>INDEX(人口源表!$1:$1048576,MATCH($B210,人口源表!$A:$A,0),MATCH(P$1,人口源表!$1:$1,0))-INDEX(城镇人口!$1:$1048576,MATCH($B210,城镇人口!$B:$B,0),MATCH(P$1,城镇人口!$1:$1,0))</f>
        <v>850351.53501113504</v>
      </c>
      <c r="Q210" s="40">
        <f>INDEX(人口源表!$1:$1048576,MATCH($B210,人口源表!$A:$A,0),MATCH(Q$1,人口源表!$1:$1,0))-INDEX(城镇人口!$1:$1048576,MATCH($B210,城镇人口!$B:$B,0),MATCH(Q$1,城镇人口!$1:$1,0))</f>
        <v>798451.60945403297</v>
      </c>
      <c r="R210" s="40">
        <f>INDEX(人口源表!$1:$1048576,MATCH($B210,人口源表!$A:$A,0),MATCH(R$1,人口源表!$1:$1,0))-INDEX(城镇人口!$1:$1048576,MATCH($B210,城镇人口!$B:$B,0),MATCH(R$1,城镇人口!$1:$1,0))</f>
        <v>744887.70064973366</v>
      </c>
      <c r="S210" s="40">
        <f>INDEX(人口源表!$1:$1048576,MATCH($B210,人口源表!$A:$A,0),MATCH(S$1,人口源表!$1:$1,0))-INDEX(城镇人口!$1:$1048576,MATCH($B210,城镇人口!$B:$B,0),MATCH(S$1,城镇人口!$1:$1,0))</f>
        <v>718991.1438920591</v>
      </c>
      <c r="T210" s="40">
        <f>INDEX(人口源表!$1:$1048576,MATCH($B210,人口源表!$A:$A,0),MATCH(T$1,人口源表!$1:$1,0))-INDEX(城镇人口!$1:$1048576,MATCH($B210,城镇人口!$B:$B,0),MATCH(T$1,城镇人口!$1:$1,0))</f>
        <v>692298.72551626433</v>
      </c>
      <c r="U210" s="40">
        <f>INDEX(人口源表!$1:$1048576,MATCH($B210,人口源表!$A:$A,0),MATCH(U$1,人口源表!$1:$1,0))-INDEX(城镇人口!$1:$1048576,MATCH($B210,城镇人口!$B:$B,0),MATCH(U$1,城镇人口!$1:$1,0))</f>
        <v>664869.57779654302</v>
      </c>
      <c r="V210" s="40">
        <f>INDEX(人口源表!$1:$1048576,MATCH($B210,人口源表!$A:$A,0),MATCH(V$1,人口源表!$1:$1,0))-INDEX(城镇人口!$1:$1048576,MATCH($B210,城镇人口!$B:$B,0),MATCH(V$1,城镇人口!$1:$1,0))</f>
        <v>636761.07802981418</v>
      </c>
      <c r="W210" s="40">
        <f>INDEX(人口源表!$1:$1048576,MATCH($B210,人口源表!$A:$A,0),MATCH(W$1,人口源表!$1:$1,0))-INDEX(城镇人口!$1:$1048576,MATCH($B210,城镇人口!$B:$B,0),MATCH(W$1,城镇人口!$1:$1,0))</f>
        <v>608029.21275374666</v>
      </c>
      <c r="X210" s="40">
        <f>INDEX(人口源表!$1:$1048576,MATCH($B210,人口源表!$A:$A,0),MATCH(X$1,人口源表!$1:$1,0))-INDEX(城镇人口!$1:$1048576,MATCH($B210,城镇人口!$B:$B,0),MATCH(X$1,城镇人口!$1:$1,0))</f>
        <v>578728.48685405031</v>
      </c>
      <c r="Y210" s="40">
        <f>INDEX(人口源表!$1:$1048576,MATCH($B210,人口源表!$A:$A,0),MATCH(Y$1,人口源表!$1:$1,0))-INDEX(城镇人口!$1:$1048576,MATCH($B210,城镇人口!$B:$B,0),MATCH(Y$1,城镇人口!$1:$1,0))</f>
        <v>548911.50353911053</v>
      </c>
      <c r="Z210" s="40">
        <f>INDEX(人口源表!$1:$1048576,MATCH($B210,人口源表!$A:$A,0),MATCH(Z$1,人口源表!$1:$1,0))-INDEX(城镇人口!$1:$1048576,MATCH($B210,城镇人口!$B:$B,0),MATCH(Z$1,城镇人口!$1:$1,0))</f>
        <v>518629.42698611598</v>
      </c>
      <c r="AA210" s="40">
        <f>INDEX(人口源表!$1:$1048576,MATCH($B210,人口源表!$A:$A,0),MATCH(AA$1,人口源表!$1:$1,0))-INDEX(城镇人口!$1:$1048576,MATCH($B210,城镇人口!$B:$B,0),MATCH(AA$1,城镇人口!$1:$1,0))</f>
        <v>487931.47858937737</v>
      </c>
      <c r="AB210" s="40">
        <f>INDEX(人口源表!$1:$1048576,MATCH($B210,人口源表!$A:$A,0),MATCH(AB$1,人口源表!$1:$1,0))-INDEX(城镇人口!$1:$1048576,MATCH($B210,城镇人口!$B:$B,0),MATCH(AB$1,城镇人口!$1:$1,0))</f>
        <v>456865.11533974018</v>
      </c>
      <c r="AC210" s="40">
        <f>INDEX(人口源表!$1:$1048576,MATCH($B210,人口源表!$A:$A,0),MATCH(AC$1,人口源表!$1:$1,0))-INDEX(城镇人口!$1:$1048576,MATCH($B210,城镇人口!$B:$B,0),MATCH(AC$1,城镇人口!$1:$1,0))</f>
        <v>433158.24522908684</v>
      </c>
      <c r="AD210" s="40">
        <f>INDEX(人口源表!$1:$1048576,MATCH($B210,人口源表!$A:$A,0),MATCH(AD$1,人口源表!$1:$1,0))-INDEX(城镇人口!$1:$1048576,MATCH($B210,城镇人口!$B:$B,0),MATCH(AD$1,城镇人口!$1:$1,0))</f>
        <v>409228.4024357209</v>
      </c>
      <c r="AE210" s="40">
        <f>INDEX(人口源表!$1:$1048576,MATCH($B210,人口源表!$A:$A,0),MATCH(AE$1,人口源表!$1:$1,0))-INDEX(城镇人口!$1:$1048576,MATCH($B210,城镇人口!$B:$B,0),MATCH(AE$1,城镇人口!$1:$1,0))</f>
        <v>385109.33001027256</v>
      </c>
      <c r="AF210" s="40">
        <f>INDEX(人口源表!$1:$1048576,MATCH($B210,人口源表!$A:$A,0),MATCH(AF$1,人口源表!$1:$1,0))-INDEX(城镇人口!$1:$1048576,MATCH($B210,城镇人口!$B:$B,0),MATCH(AF$1,城镇人口!$1:$1,0))</f>
        <v>360833.12784017436</v>
      </c>
      <c r="AG210" s="40">
        <f>INDEX(人口源表!$1:$1048576,MATCH($B210,人口源表!$A:$A,0),MATCH(AG$1,人口源表!$1:$1,0))-INDEX(城镇人口!$1:$1048576,MATCH($B210,城镇人口!$B:$B,0),MATCH(AG$1,城镇人口!$1:$1,0))</f>
        <v>336430.099006081</v>
      </c>
      <c r="AH210" s="40">
        <f>INDEX(人口源表!$1:$1048576,MATCH($B210,人口源表!$A:$A,0),MATCH(AH$1,人口源表!$1:$1,0))-INDEX(城镇人口!$1:$1048576,MATCH($B210,城镇人口!$B:$B,0),MATCH(AH$1,城镇人口!$1:$1,0))</f>
        <v>311928.87280961033</v>
      </c>
      <c r="AI210" s="40">
        <f>INDEX(人口源表!$1:$1048576,MATCH($B210,人口源表!$A:$A,0),MATCH(AI$1,人口源表!$1:$1,0))-INDEX(城镇人口!$1:$1048576,MATCH($B210,城镇人口!$B:$B,0),MATCH(AI$1,城镇人口!$1:$1,0))</f>
        <v>287356.37647143751</v>
      </c>
      <c r="AJ210" s="40">
        <f>INDEX(人口源表!$1:$1048576,MATCH($B210,人口源表!$A:$A,0),MATCH(AJ$1,人口源表!$1:$1,0))-INDEX(城镇人口!$1:$1048576,MATCH($B210,城镇人口!$B:$B,0),MATCH(AJ$1,城镇人口!$1:$1,0))</f>
        <v>262737.50690347329</v>
      </c>
      <c r="AK210" s="40">
        <f>INDEX(人口源表!$1:$1048576,MATCH($B210,人口源表!$A:$A,0),MATCH(AK$1,人口源表!$1:$1,0))-INDEX(城镇人口!$1:$1048576,MATCH($B210,城镇人口!$B:$B,0),MATCH(AK$1,城镇人口!$1:$1,0))</f>
        <v>238095.36420323141</v>
      </c>
      <c r="AL210" s="40">
        <f>INDEX(人口源表!$1:$1048576,MATCH($B210,人口源表!$A:$A,0),MATCH(AL$1,人口源表!$1:$1,0))-INDEX(城镇人口!$1:$1048576,MATCH($B210,城镇人口!$B:$B,0),MATCH(AL$1,城镇人口!$1:$1,0))</f>
        <v>213451.12782335561</v>
      </c>
      <c r="AM210" s="40">
        <f>INDEX(人口源表!$1:$1048576,MATCH($B210,人口源表!$A:$A,0),MATCH(AM$1,人口源表!$1:$1,0))-INDEX(城镇人口!$1:$1048576,MATCH($B210,城镇人口!$B:$B,0),MATCH(AM$1,城镇人口!$1:$1,0))</f>
        <v>188823.89617419243</v>
      </c>
      <c r="AN210" s="40">
        <f>INDEX(人口源表!$1:$1048576,MATCH($B210,人口源表!$A:$A,0),MATCH(AN$1,人口源表!$1:$1,0))-INDEX(城镇人口!$1:$1048576,MATCH($B210,城镇人口!$B:$B,0),MATCH(AN$1,城镇人口!$1:$1,0))</f>
        <v>164230.71678872779</v>
      </c>
      <c r="AO210" s="40">
        <f>INDEX(人口源表!$1:$1048576,MATCH($B210,人口源表!$A:$A,0),MATCH(AO$1,人口源表!$1:$1,0))-INDEX(城镇人口!$1:$1048576,MATCH($B210,城镇人口!$B:$B,0),MATCH(AO$1,城镇人口!$1:$1,0))</f>
        <v>139686.57222750224</v>
      </c>
      <c r="AP210" s="40">
        <f>INDEX(人口源表!$1:$1048576,MATCH($B210,人口源表!$A:$A,0),MATCH(AP$1,人口源表!$1:$1,0))-INDEX(城镇人口!$1:$1048576,MATCH($B210,城镇人口!$B:$B,0),MATCH(AP$1,城镇人口!$1:$1,0))</f>
        <v>115204.21483170427</v>
      </c>
      <c r="AQ210" s="40">
        <f>INDEX(人口源表!$1:$1048576,MATCH($B210,人口源表!$A:$A,0),MATCH(AQ$1,人口源表!$1:$1,0))-INDEX(城镇人口!$1:$1048576,MATCH($B210,城镇人口!$B:$B,0),MATCH(AQ$1,城镇人口!$1:$1,0))</f>
        <v>90794.159440763295</v>
      </c>
      <c r="AR210" s="40">
        <f>INDEX(人口源表!$1:$1048576,MATCH($B210,人口源表!$A:$A,0),MATCH(AR$1,人口源表!$1:$1,0))-INDEX(城镇人口!$1:$1048576,MATCH($B210,城镇人口!$B:$B,0),MATCH(AR$1,城镇人口!$1:$1,0))</f>
        <v>66464.684536043555</v>
      </c>
      <c r="AS210" s="40">
        <f>INDEX(人口源表!$1:$1048576,MATCH($B210,人口源表!$A:$A,0),MATCH(AS$1,人口源表!$1:$1,0))-INDEX(城镇人口!$1:$1048576,MATCH($B210,城镇人口!$B:$B,0),MATCH(AS$1,城镇人口!$1:$1,0))</f>
        <v>42221.68436473608</v>
      </c>
      <c r="AT210" s="40">
        <f>INDEX(人口源表!$1:$1048576,MATCH($B210,人口源表!$A:$A,0),MATCH(AT$1,人口源表!$1:$1,0))-INDEX(城镇人口!$1:$1048576,MATCH($B210,城镇人口!$B:$B,0),MATCH(AT$1,城镇人口!$1:$1,0))</f>
        <v>18068.651950976811</v>
      </c>
      <c r="AU210" s="40">
        <f>INDEX(人口源表!$1:$1048576,MATCH($B210,人口源表!$A:$A,0),MATCH(AU$1,人口源表!$1:$1,0))-INDEX(城镇人口!$1:$1048576,MATCH($B210,城镇人口!$B:$B,0),MATCH(AU$1,城镇人口!$1:$1,0))</f>
        <v>0</v>
      </c>
      <c r="AV210" s="40">
        <f>INDEX(人口源表!$1:$1048576,MATCH($B210,人口源表!$A:$A,0),MATCH(AV$1,人口源表!$1:$1,0))-INDEX(城镇人口!$1:$1048576,MATCH($B210,城镇人口!$B:$B,0),MATCH(AV$1,城镇人口!$1:$1,0))</f>
        <v>0</v>
      </c>
    </row>
    <row r="211" spans="1:48" x14ac:dyDescent="0.15">
      <c r="A211" s="4" t="s">
        <v>873</v>
      </c>
      <c r="B211" s="4" t="s">
        <v>428</v>
      </c>
      <c r="C211" s="34">
        <f>VLOOKUP(B211,'[1]2016省城人口总结（根）'!B:C,2,FALSE)/100</f>
        <v>0.64639999999999997</v>
      </c>
      <c r="D211" s="40">
        <f>INDEX(人口源表!$1:$1048576,MATCH($B211,人口源表!$A:$A,0),MATCH(D$1,人口源表!$1:$1,0))-INDEX(城镇人口!$1:$1048576,MATCH($B211,城镇人口!$B:$B,0),MATCH(D$1,城镇人口!$1:$1,0))</f>
        <v>1526936.886138659</v>
      </c>
      <c r="E211" s="40">
        <f>INDEX(人口源表!$1:$1048576,MATCH($B211,人口源表!$A:$A,0),MATCH(E$1,人口源表!$1:$1,0))-INDEX(城镇人口!$1:$1048576,MATCH($B211,城镇人口!$B:$B,0),MATCH(E$1,城镇人口!$1:$1,0))</f>
        <v>1485001.9366886588</v>
      </c>
      <c r="F211" s="40">
        <f>INDEX(人口源表!$1:$1048576,MATCH($B211,人口源表!$A:$A,0),MATCH(F$1,人口源表!$1:$1,0))-INDEX(城镇人口!$1:$1048576,MATCH($B211,城镇人口!$B:$B,0),MATCH(F$1,城镇人口!$1:$1,0))</f>
        <v>1441940.3414429505</v>
      </c>
      <c r="G211" s="40">
        <f>INDEX(人口源表!$1:$1048576,MATCH($B211,人口源表!$A:$A,0),MATCH(G$1,人口源表!$1:$1,0))-INDEX(城镇人口!$1:$1048576,MATCH($B211,城镇人口!$B:$B,0),MATCH(G$1,城镇人口!$1:$1,0))</f>
        <v>1232324.0146158645</v>
      </c>
      <c r="H211" s="40">
        <f>INDEX(人口源表!$1:$1048576,MATCH($B211,人口源表!$A:$A,0),MATCH(H$1,人口源表!$1:$1,0))-INDEX(城镇人口!$1:$1048576,MATCH($B211,城镇人口!$B:$B,0),MATCH(H$1,城镇人口!$1:$1,0))</f>
        <v>1194622.6815427458</v>
      </c>
      <c r="I211" s="40">
        <f>INDEX(人口源表!$1:$1048576,MATCH($B211,人口源表!$A:$A,0),MATCH(I$1,人口源表!$1:$1,0))-INDEX(城镇人口!$1:$1048576,MATCH($B211,城镇人口!$B:$B,0),MATCH(I$1,城镇人口!$1:$1,0))</f>
        <v>1174735.7276321142</v>
      </c>
      <c r="J211" s="40">
        <f>INDEX(人口源表!$1:$1048576,MATCH($B211,人口源表!$A:$A,0),MATCH(J$1,人口源表!$1:$1,0))-INDEX(城镇人口!$1:$1048576,MATCH($B211,城镇人口!$B:$B,0),MATCH(J$1,城镇人口!$1:$1,0))</f>
        <v>1154352.4057233674</v>
      </c>
      <c r="K211" s="40">
        <f>INDEX(人口源表!$1:$1048576,MATCH($B211,人口源表!$A:$A,0),MATCH(K$1,人口源表!$1:$1,0))-INDEX(城镇人口!$1:$1048576,MATCH($B211,城镇人口!$B:$B,0),MATCH(K$1,城镇人口!$1:$1,0))</f>
        <v>1133357.2341004908</v>
      </c>
      <c r="L211" s="40">
        <f>INDEX(人口源表!$1:$1048576,MATCH($B211,人口源表!$A:$A,0),MATCH(L$1,人口源表!$1:$1,0))-INDEX(城镇人口!$1:$1048576,MATCH($B211,城镇人口!$B:$B,0),MATCH(L$1,城镇人口!$1:$1,0))</f>
        <v>1111650.7389946268</v>
      </c>
      <c r="M211" s="40">
        <f>INDEX(人口源表!$1:$1048576,MATCH($B211,人口源表!$A:$A,0),MATCH(M$1,人口源表!$1:$1,0))-INDEX(城镇人口!$1:$1048576,MATCH($B211,城镇人口!$B:$B,0),MATCH(M$1,城镇人口!$1:$1,0))</f>
        <v>1089150.2773077078</v>
      </c>
      <c r="N211" s="40">
        <f>INDEX(人口源表!$1:$1048576,MATCH($B211,人口源表!$A:$A,0),MATCH(N$1,人口源表!$1:$1,0))-INDEX(城镇人口!$1:$1048576,MATCH($B211,城镇人口!$B:$B,0),MATCH(N$1,城镇人口!$1:$1,0))</f>
        <v>1065789.0269208592</v>
      </c>
      <c r="O211" s="40">
        <f>INDEX(人口源表!$1:$1048576,MATCH($B211,人口源表!$A:$A,0),MATCH(O$1,人口源表!$1:$1,0))-INDEX(城镇人口!$1:$1048576,MATCH($B211,城镇人口!$B:$B,0),MATCH(O$1,城镇人口!$1:$1,0))</f>
        <v>1041514.4791771444</v>
      </c>
      <c r="P211" s="40">
        <f>INDEX(人口源表!$1:$1048576,MATCH($B211,人口源表!$A:$A,0),MATCH(P$1,人口源表!$1:$1,0))-INDEX(城镇人口!$1:$1048576,MATCH($B211,城镇人口!$B:$B,0),MATCH(P$1,城镇人口!$1:$1,0))</f>
        <v>1016289.050084366</v>
      </c>
      <c r="Q211" s="40">
        <f>INDEX(人口源表!$1:$1048576,MATCH($B211,人口源表!$A:$A,0),MATCH(Q$1,人口源表!$1:$1,0))-INDEX(城镇人口!$1:$1048576,MATCH($B211,城镇人口!$B:$B,0),MATCH(Q$1,城镇人口!$1:$1,0))</f>
        <v>990088.0085074883</v>
      </c>
      <c r="R211" s="40">
        <f>INDEX(人口源表!$1:$1048576,MATCH($B211,人口源表!$A:$A,0),MATCH(R$1,人口源表!$1:$1,0))-INDEX(城镇人口!$1:$1048576,MATCH($B211,城镇人口!$B:$B,0),MATCH(R$1,城镇人口!$1:$1,0))</f>
        <v>962899.25658586621</v>
      </c>
      <c r="S211" s="40">
        <f>INDEX(人口源表!$1:$1048576,MATCH($B211,人口源表!$A:$A,0),MATCH(S$1,人口源表!$1:$1,0))-INDEX(城镇人口!$1:$1048576,MATCH($B211,城镇人口!$B:$B,0),MATCH(S$1,城镇人口!$1:$1,0))</f>
        <v>950347.85164612718</v>
      </c>
      <c r="T211" s="40">
        <f>INDEX(人口源表!$1:$1048576,MATCH($B211,人口源表!$A:$A,0),MATCH(T$1,人口源表!$1:$1,0))-INDEX(城镇人口!$1:$1048576,MATCH($B211,城镇人口!$B:$B,0),MATCH(T$1,城镇人口!$1:$1,0))</f>
        <v>937138.18941048346</v>
      </c>
      <c r="U211" s="40">
        <f>INDEX(人口源表!$1:$1048576,MATCH($B211,人口源表!$A:$A,0),MATCH(U$1,人口源表!$1:$1,0))-INDEX(城镇人口!$1:$1048576,MATCH($B211,城镇人口!$B:$B,0),MATCH(U$1,城镇人口!$1:$1,0))</f>
        <v>923270.55838797195</v>
      </c>
      <c r="V211" s="40">
        <f>INDEX(人口源表!$1:$1048576,MATCH($B211,人口源表!$A:$A,0),MATCH(V$1,人口源表!$1:$1,0))-INDEX(城镇人口!$1:$1048576,MATCH($B211,城镇人口!$B:$B,0),MATCH(V$1,城镇人口!$1:$1,0))</f>
        <v>908753.02522248728</v>
      </c>
      <c r="W211" s="40">
        <f>INDEX(人口源表!$1:$1048576,MATCH($B211,人口源表!$A:$A,0),MATCH(W$1,人口源表!$1:$1,0))-INDEX(城镇人口!$1:$1048576,MATCH($B211,城镇人口!$B:$B,0),MATCH(W$1,城镇人口!$1:$1,0))</f>
        <v>893599.62940310175</v>
      </c>
      <c r="X211" s="40">
        <f>INDEX(人口源表!$1:$1048576,MATCH($B211,人口源表!$A:$A,0),MATCH(X$1,人口源表!$1:$1,0))-INDEX(城镇人口!$1:$1048576,MATCH($B211,城镇人口!$B:$B,0),MATCH(X$1,城镇人口!$1:$1,0))</f>
        <v>877831.47929550149</v>
      </c>
      <c r="Y211" s="40">
        <f>INDEX(人口源表!$1:$1048576,MATCH($B211,人口源表!$A:$A,0),MATCH(Y$1,人口源表!$1:$1,0))-INDEX(城镇人口!$1:$1048576,MATCH($B211,城镇人口!$B:$B,0),MATCH(Y$1,城镇人口!$1:$1,0))</f>
        <v>861475.79597230209</v>
      </c>
      <c r="Z211" s="40">
        <f>INDEX(人口源表!$1:$1048576,MATCH($B211,人口源表!$A:$A,0),MATCH(Z$1,人口源表!$1:$1,0))-INDEX(城镇人口!$1:$1048576,MATCH($B211,城镇人口!$B:$B,0),MATCH(Z$1,城镇人口!$1:$1,0))</f>
        <v>844564.5862919949</v>
      </c>
      <c r="AA211" s="40">
        <f>INDEX(人口源表!$1:$1048576,MATCH($B211,人口源表!$A:$A,0),MATCH(AA$1,人口源表!$1:$1,0))-INDEX(城镇人口!$1:$1048576,MATCH($B211,城镇人口!$B:$B,0),MATCH(AA$1,城镇人口!$1:$1,0))</f>
        <v>827135.61539086886</v>
      </c>
      <c r="AB211" s="40">
        <f>INDEX(人口源表!$1:$1048576,MATCH($B211,人口源表!$A:$A,0),MATCH(AB$1,人口源表!$1:$1,0))-INDEX(城镇人口!$1:$1048576,MATCH($B211,城镇人口!$B:$B,0),MATCH(AB$1,城镇人口!$1:$1,0))</f>
        <v>809230.44594045216</v>
      </c>
      <c r="AC211" s="40">
        <f>INDEX(人口源表!$1:$1048576,MATCH($B211,人口源表!$A:$A,0),MATCH(AC$1,人口源表!$1:$1,0))-INDEX(城镇人口!$1:$1048576,MATCH($B211,城镇人口!$B:$B,0),MATCH(AC$1,城镇人口!$1:$1,0))</f>
        <v>794940.31347633479</v>
      </c>
      <c r="AD211" s="40">
        <f>INDEX(人口源表!$1:$1048576,MATCH($B211,人口源表!$A:$A,0),MATCH(AD$1,人口源表!$1:$1,0))-INDEX(城镇人口!$1:$1048576,MATCH($B211,城镇人口!$B:$B,0),MATCH(AD$1,城镇人口!$1:$1,0))</f>
        <v>780281.83277642168</v>
      </c>
      <c r="AE211" s="40">
        <f>INDEX(人口源表!$1:$1048576,MATCH($B211,人口源表!$A:$A,0),MATCH(AE$1,人口源表!$1:$1,0))-INDEX(城镇人口!$1:$1048576,MATCH($B211,城镇人口!$B:$B,0),MATCH(AE$1,城镇人口!$1:$1,0))</f>
        <v>765301.35171921086</v>
      </c>
      <c r="AF211" s="40">
        <f>INDEX(人口源表!$1:$1048576,MATCH($B211,人口源表!$A:$A,0),MATCH(AF$1,人口源表!$1:$1,0))-INDEX(城镇人口!$1:$1048576,MATCH($B211,城镇人口!$B:$B,0),MATCH(AF$1,城镇人口!$1:$1,0))</f>
        <v>750048.52359433426</v>
      </c>
      <c r="AG211" s="40">
        <f>INDEX(人口源表!$1:$1048576,MATCH($B211,人口源表!$A:$A,0),MATCH(AG$1,人口源表!$1:$1,0))-INDEX(城镇人口!$1:$1048576,MATCH($B211,城镇人口!$B:$B,0),MATCH(AG$1,城镇人口!$1:$1,0))</f>
        <v>734575.33045193134</v>
      </c>
      <c r="AH211" s="40">
        <f>INDEX(人口源表!$1:$1048576,MATCH($B211,人口源表!$A:$A,0),MATCH(AH$1,人口源表!$1:$1,0))-INDEX(城镇人口!$1:$1048576,MATCH($B211,城镇人口!$B:$B,0),MATCH(AH$1,城镇人口!$1:$1,0))</f>
        <v>718936.05080969818</v>
      </c>
      <c r="AI211" s="40">
        <f>INDEX(人口源表!$1:$1048576,MATCH($B211,人口源表!$A:$A,0),MATCH(AI$1,人口源表!$1:$1,0))-INDEX(城镇人口!$1:$1048576,MATCH($B211,城镇人口!$B:$B,0),MATCH(AI$1,城镇人口!$1:$1,0))</f>
        <v>703186.83460035035</v>
      </c>
      <c r="AJ211" s="40">
        <f>INDEX(人口源表!$1:$1048576,MATCH($B211,人口源表!$A:$A,0),MATCH(AJ$1,人口源表!$1:$1,0))-INDEX(城镇人口!$1:$1048576,MATCH($B211,城镇人口!$B:$B,0),MATCH(AJ$1,城镇人口!$1:$1,0))</f>
        <v>687384.75581834745</v>
      </c>
      <c r="AK211" s="40">
        <f>INDEX(人口源表!$1:$1048576,MATCH($B211,人口源表!$A:$A,0),MATCH(AK$1,人口源表!$1:$1,0))-INDEX(城镇人口!$1:$1048576,MATCH($B211,城镇人口!$B:$B,0),MATCH(AK$1,城镇人口!$1:$1,0))</f>
        <v>671588.27180331293</v>
      </c>
      <c r="AL211" s="40">
        <f>INDEX(人口源表!$1:$1048576,MATCH($B211,人口源表!$A:$A,0),MATCH(AL$1,人口源表!$1:$1,0))-INDEX(城镇人口!$1:$1048576,MATCH($B211,城镇人口!$B:$B,0),MATCH(AL$1,城镇人口!$1:$1,0))</f>
        <v>655855.92155766953</v>
      </c>
      <c r="AM211" s="40">
        <f>INDEX(人口源表!$1:$1048576,MATCH($B211,人口源表!$A:$A,0),MATCH(AM$1,人口源表!$1:$1,0))-INDEX(城镇人口!$1:$1048576,MATCH($B211,城镇人口!$B:$B,0),MATCH(AM$1,城镇人口!$1:$1,0))</f>
        <v>640246.41821152391</v>
      </c>
      <c r="AN211" s="40">
        <f>INDEX(人口源表!$1:$1048576,MATCH($B211,人口源表!$A:$A,0),MATCH(AN$1,人口源表!$1:$1,0))-INDEX(城镇人口!$1:$1048576,MATCH($B211,城镇人口!$B:$B,0),MATCH(AN$1,城镇人口!$1:$1,0))</f>
        <v>624818.04043477494</v>
      </c>
      <c r="AO211" s="40">
        <f>INDEX(人口源表!$1:$1048576,MATCH($B211,人口源表!$A:$A,0),MATCH(AO$1,人口源表!$1:$1,0))-INDEX(城镇人口!$1:$1048576,MATCH($B211,城镇人口!$B:$B,0),MATCH(AO$1,城镇人口!$1:$1,0))</f>
        <v>609628.50834822794</v>
      </c>
      <c r="AP211" s="40">
        <f>INDEX(人口源表!$1:$1048576,MATCH($B211,人口源表!$A:$A,0),MATCH(AP$1,人口源表!$1:$1,0))-INDEX(城镇人口!$1:$1048576,MATCH($B211,城镇人口!$B:$B,0),MATCH(AP$1,城镇人口!$1:$1,0))</f>
        <v>594733.74108552374</v>
      </c>
      <c r="AQ211" s="40">
        <f>INDEX(人口源表!$1:$1048576,MATCH($B211,人口源表!$A:$A,0),MATCH(AQ$1,人口源表!$1:$1,0))-INDEX(城镇人口!$1:$1048576,MATCH($B211,城镇人口!$B:$B,0),MATCH(AQ$1,城镇人口!$1:$1,0))</f>
        <v>580188.3597164778</v>
      </c>
      <c r="AR211" s="40">
        <f>INDEX(人口源表!$1:$1048576,MATCH($B211,人口源表!$A:$A,0),MATCH(AR$1,人口源表!$1:$1,0))-INDEX(城镇人口!$1:$1048576,MATCH($B211,城镇人口!$B:$B,0),MATCH(AR$1,城镇人口!$1:$1,0))</f>
        <v>566044.74540350214</v>
      </c>
      <c r="AS211" s="40">
        <f>INDEX(人口源表!$1:$1048576,MATCH($B211,人口源表!$A:$A,0),MATCH(AS$1,人口源表!$1:$1,0))-INDEX(城镇人口!$1:$1048576,MATCH($B211,城镇人口!$B:$B,0),MATCH(AS$1,城镇人口!$1:$1,0))</f>
        <v>552352.29398944741</v>
      </c>
      <c r="AT211" s="40">
        <f>INDEX(人口源表!$1:$1048576,MATCH($B211,人口源表!$A:$A,0),MATCH(AT$1,人口源表!$1:$1,0))-INDEX(城镇人口!$1:$1048576,MATCH($B211,城镇人口!$B:$B,0),MATCH(AT$1,城镇人口!$1:$1,0))</f>
        <v>539157.6899027871</v>
      </c>
      <c r="AU211" s="40">
        <f>INDEX(人口源表!$1:$1048576,MATCH($B211,人口源表!$A:$A,0),MATCH(AU$1,人口源表!$1:$1,0))-INDEX(城镇人口!$1:$1048576,MATCH($B211,城镇人口!$B:$B,0),MATCH(AU$1,城镇人口!$1:$1,0))</f>
        <v>526503.70270105824</v>
      </c>
      <c r="AV211" s="40">
        <f>INDEX(人口源表!$1:$1048576,MATCH($B211,人口源表!$A:$A,0),MATCH(AV$1,人口源表!$1:$1,0))-INDEX(城镇人口!$1:$1048576,MATCH($B211,城镇人口!$B:$B,0),MATCH(AV$1,城镇人口!$1:$1,0))</f>
        <v>514429.28428727575</v>
      </c>
    </row>
    <row r="212" spans="1:48" x14ac:dyDescent="0.15">
      <c r="A212" s="4" t="s">
        <v>873</v>
      </c>
      <c r="B212" s="4" t="s">
        <v>430</v>
      </c>
      <c r="C212" s="34">
        <f>VLOOKUP(B212,'[1]2016省城人口总结（根）'!B:C,2,FALSE)/100</f>
        <v>0.64639999999999997</v>
      </c>
      <c r="D212" s="40">
        <f>INDEX(人口源表!$1:$1048576,MATCH($B212,人口源表!$A:$A,0),MATCH(D$1,人口源表!$1:$1,0))-INDEX(城镇人口!$1:$1048576,MATCH($B212,城镇人口!$B:$B,0),MATCH(D$1,城镇人口!$1:$1,0))</f>
        <v>1070845.0312713217</v>
      </c>
      <c r="E212" s="40">
        <f>INDEX(人口源表!$1:$1048576,MATCH($B212,人口源表!$A:$A,0),MATCH(E$1,人口源表!$1:$1,0))-INDEX(城镇人口!$1:$1048576,MATCH($B212,城镇人口!$B:$B,0),MATCH(E$1,城镇人口!$1:$1,0))</f>
        <v>1046066.3683405349</v>
      </c>
      <c r="F212" s="40">
        <f>INDEX(人口源表!$1:$1048576,MATCH($B212,人口源表!$A:$A,0),MATCH(F$1,人口源表!$1:$1,0))-INDEX(城镇人口!$1:$1048576,MATCH($B212,城镇人口!$B:$B,0),MATCH(F$1,城镇人口!$1:$1,0))</f>
        <v>1020551.4943690011</v>
      </c>
      <c r="G212" s="40">
        <f>INDEX(人口源表!$1:$1048576,MATCH($B212,人口源表!$A:$A,0),MATCH(G$1,人口源表!$1:$1,0))-INDEX(城镇人口!$1:$1048576,MATCH($B212,城镇人口!$B:$B,0),MATCH(G$1,城镇人口!$1:$1,0))</f>
        <v>843201.82521042414</v>
      </c>
      <c r="H212" s="40">
        <f>INDEX(人口源表!$1:$1048576,MATCH($B212,人口源表!$A:$A,0),MATCH(H$1,人口源表!$1:$1,0))-INDEX(城镇人口!$1:$1048576,MATCH($B212,城镇人口!$B:$B,0),MATCH(H$1,城镇人口!$1:$1,0))</f>
        <v>824426.49432935892</v>
      </c>
      <c r="I212" s="40">
        <f>INDEX(人口源表!$1:$1048576,MATCH($B212,人口源表!$A:$A,0),MATCH(I$1,人口源表!$1:$1,0))-INDEX(城镇人口!$1:$1048576,MATCH($B212,城镇人口!$B:$B,0),MATCH(I$1,城镇人口!$1:$1,0))</f>
        <v>817147.63520442042</v>
      </c>
      <c r="J212" s="40">
        <f>INDEX(人口源表!$1:$1048576,MATCH($B212,人口源表!$A:$A,0),MATCH(J$1,人口源表!$1:$1,0))-INDEX(城镇人口!$1:$1048576,MATCH($B212,城镇人口!$B:$B,0),MATCH(J$1,城镇人口!$1:$1,0))</f>
        <v>808879.89993875939</v>
      </c>
      <c r="K212" s="40">
        <f>INDEX(人口源表!$1:$1048576,MATCH($B212,人口源表!$A:$A,0),MATCH(K$1,人口源表!$1:$1,0))-INDEX(城镇人口!$1:$1048576,MATCH($B212,城镇人口!$B:$B,0),MATCH(K$1,城镇人口!$1:$1,0))</f>
        <v>799585.5505302886</v>
      </c>
      <c r="L212" s="40">
        <f>INDEX(人口源表!$1:$1048576,MATCH($B212,人口源表!$A:$A,0),MATCH(L$1,人口源表!$1:$1,0))-INDEX(城镇人口!$1:$1048576,MATCH($B212,城镇人口!$B:$B,0),MATCH(L$1,城镇人口!$1:$1,0))</f>
        <v>789235.8783530558</v>
      </c>
      <c r="M212" s="40">
        <f>INDEX(人口源表!$1:$1048576,MATCH($B212,人口源表!$A:$A,0),MATCH(M$1,人口源表!$1:$1,0))-INDEX(城镇人口!$1:$1048576,MATCH($B212,城镇人口!$B:$B,0),MATCH(M$1,城镇人口!$1:$1,0))</f>
        <v>777811.09939558385</v>
      </c>
      <c r="N212" s="40">
        <f>INDEX(人口源表!$1:$1048576,MATCH($B212,人口源表!$A:$A,0),MATCH(N$1,人口源表!$1:$1,0))-INDEX(城镇人口!$1:$1048576,MATCH($B212,城镇人口!$B:$B,0),MATCH(N$1,城镇人口!$1:$1,0))</f>
        <v>765299.92733720504</v>
      </c>
      <c r="O212" s="40">
        <f>INDEX(人口源表!$1:$1048576,MATCH($B212,人口源表!$A:$A,0),MATCH(O$1,人口源表!$1:$1,0))-INDEX(城镇人口!$1:$1048576,MATCH($B212,城镇人口!$B:$B,0),MATCH(O$1,城镇人口!$1:$1,0))</f>
        <v>751699.13260655431</v>
      </c>
      <c r="P212" s="40">
        <f>INDEX(人口源表!$1:$1048576,MATCH($B212,人口源表!$A:$A,0),MATCH(P$1,人口源表!$1:$1,0))-INDEX(城镇人口!$1:$1048576,MATCH($B212,城镇人口!$B:$B,0),MATCH(P$1,城镇人口!$1:$1,0))</f>
        <v>737013.08708118508</v>
      </c>
      <c r="Q212" s="40">
        <f>INDEX(人口源表!$1:$1048576,MATCH($B212,人口源表!$A:$A,0),MATCH(Q$1,人口源表!$1:$1,0))-INDEX(城镇人口!$1:$1048576,MATCH($B212,城镇人口!$B:$B,0),MATCH(Q$1,城镇人口!$1:$1,0))</f>
        <v>721253.29408030258</v>
      </c>
      <c r="R212" s="40">
        <f>INDEX(人口源表!$1:$1048576,MATCH($B212,人口源表!$A:$A,0),MATCH(R$1,人口源表!$1:$1,0))-INDEX(城镇人口!$1:$1048576,MATCH($B212,城镇人口!$B:$B,0),MATCH(R$1,城镇人口!$1:$1,0))</f>
        <v>704438.13942532521</v>
      </c>
      <c r="S212" s="40">
        <f>INDEX(人口源表!$1:$1048576,MATCH($B212,人口源表!$A:$A,0),MATCH(S$1,人口源表!$1:$1,0))-INDEX(城镇人口!$1:$1048576,MATCH($B212,城镇人口!$B:$B,0),MATCH(S$1,城镇人口!$1:$1,0))</f>
        <v>698068.64381116442</v>
      </c>
      <c r="T212" s="40">
        <f>INDEX(人口源表!$1:$1048576,MATCH($B212,人口源表!$A:$A,0),MATCH(T$1,人口源表!$1:$1,0))-INDEX(城镇人口!$1:$1048576,MATCH($B212,城镇人口!$B:$B,0),MATCH(T$1,城镇人口!$1:$1,0))</f>
        <v>691021.01761951298</v>
      </c>
      <c r="U212" s="40">
        <f>INDEX(人口源表!$1:$1048576,MATCH($B212,人口源表!$A:$A,0),MATCH(U$1,人口源表!$1:$1,0))-INDEX(城镇人口!$1:$1048576,MATCH($B212,城镇人口!$B:$B,0),MATCH(U$1,城镇人口!$1:$1,0))</f>
        <v>683312.74086606549</v>
      </c>
      <c r="V212" s="40">
        <f>INDEX(人口源表!$1:$1048576,MATCH($B212,人口源表!$A:$A,0),MATCH(V$1,人口源表!$1:$1,0))-INDEX(城镇人口!$1:$1048576,MATCH($B212,城镇人口!$B:$B,0),MATCH(V$1,城镇人口!$1:$1,0))</f>
        <v>674964.44236118859</v>
      </c>
      <c r="W212" s="40">
        <f>INDEX(人口源表!$1:$1048576,MATCH($B212,人口源表!$A:$A,0),MATCH(W$1,人口源表!$1:$1,0))-INDEX(城镇人口!$1:$1048576,MATCH($B212,城镇人口!$B:$B,0),MATCH(W$1,城镇人口!$1:$1,0))</f>
        <v>666000.75548832864</v>
      </c>
      <c r="X212" s="40">
        <f>INDEX(人口源表!$1:$1048576,MATCH($B212,人口源表!$A:$A,0),MATCH(X$1,人口源表!$1:$1,0))-INDEX(城镇人口!$1:$1048576,MATCH($B212,城镇人口!$B:$B,0),MATCH(X$1,城镇人口!$1:$1,0))</f>
        <v>656449.13672251487</v>
      </c>
      <c r="Y212" s="40">
        <f>INDEX(人口源表!$1:$1048576,MATCH($B212,人口源表!$A:$A,0),MATCH(Y$1,人口源表!$1:$1,0))-INDEX(城镇人口!$1:$1048576,MATCH($B212,城镇人口!$B:$B,0),MATCH(Y$1,城镇人口!$1:$1,0))</f>
        <v>646340.6545411516</v>
      </c>
      <c r="Z212" s="40">
        <f>INDEX(人口源表!$1:$1048576,MATCH($B212,人口源表!$A:$A,0),MATCH(Z$1,人口源表!$1:$1,0))-INDEX(城镇人口!$1:$1048576,MATCH($B212,城镇人口!$B:$B,0),MATCH(Z$1,城镇人口!$1:$1,0))</f>
        <v>635708.40045478009</v>
      </c>
      <c r="AA212" s="40">
        <f>INDEX(人口源表!$1:$1048576,MATCH($B212,人口源表!$A:$A,0),MATCH(AA$1,人口源表!$1:$1,0))-INDEX(城镇人口!$1:$1048576,MATCH($B212,城镇人口!$B:$B,0),MATCH(AA$1,城镇人口!$1:$1,0))</f>
        <v>624588.24942082539</v>
      </c>
      <c r="AB212" s="40">
        <f>INDEX(人口源表!$1:$1048576,MATCH($B212,人口源表!$A:$A,0),MATCH(AB$1,人口源表!$1:$1,0))-INDEX(城镇人口!$1:$1048576,MATCH($B212,城镇人口!$B:$B,0),MATCH(AB$1,城镇人口!$1:$1,0))</f>
        <v>613017.92024695082</v>
      </c>
      <c r="AC212" s="40">
        <f>INDEX(人口源表!$1:$1048576,MATCH($B212,人口源表!$A:$A,0),MATCH(AC$1,人口源表!$1:$1,0))-INDEX(城镇人口!$1:$1048576,MATCH($B212,城镇人口!$B:$B,0),MATCH(AC$1,城镇人口!$1:$1,0))</f>
        <v>604111.32115649153</v>
      </c>
      <c r="AD212" s="40">
        <f>INDEX(人口源表!$1:$1048576,MATCH($B212,人口源表!$A:$A,0),MATCH(AD$1,人口源表!$1:$1,0))-INDEX(城镇人口!$1:$1048576,MATCH($B212,城镇人口!$B:$B,0),MATCH(AD$1,城镇人口!$1:$1,0))</f>
        <v>594864.06167146936</v>
      </c>
      <c r="AE212" s="40">
        <f>INDEX(人口源表!$1:$1048576,MATCH($B212,人口源表!$A:$A,0),MATCH(AE$1,人口源表!$1:$1,0))-INDEX(城镇人口!$1:$1048576,MATCH($B212,城镇人口!$B:$B,0),MATCH(AE$1,城镇人口!$1:$1,0))</f>
        <v>585314.39249563823</v>
      </c>
      <c r="AF212" s="40">
        <f>INDEX(人口源表!$1:$1048576,MATCH($B212,人口源表!$A:$A,0),MATCH(AF$1,人口源表!$1:$1,0))-INDEX(城镇人口!$1:$1048576,MATCH($B212,城镇人口!$B:$B,0),MATCH(AF$1,城镇人口!$1:$1,0))</f>
        <v>575501.8368724999</v>
      </c>
      <c r="AG212" s="40">
        <f>INDEX(人口源表!$1:$1048576,MATCH($B212,人口源表!$A:$A,0),MATCH(AG$1,人口源表!$1:$1,0))-INDEX(城镇人口!$1:$1048576,MATCH($B212,城镇人口!$B:$B,0),MATCH(AG$1,城镇人口!$1:$1,0))</f>
        <v>565466.58200106444</v>
      </c>
      <c r="AH212" s="40">
        <f>INDEX(人口源表!$1:$1048576,MATCH($B212,人口源表!$A:$A,0),MATCH(AH$1,人口源表!$1:$1,0))-INDEX(城镇人口!$1:$1048576,MATCH($B212,城镇人口!$B:$B,0),MATCH(AH$1,城镇人口!$1:$1,0))</f>
        <v>555250.15586081101</v>
      </c>
      <c r="AI212" s="40">
        <f>INDEX(人口源表!$1:$1048576,MATCH($B212,人口源表!$A:$A,0),MATCH(AI$1,人口源表!$1:$1,0))-INDEX(城镇人口!$1:$1048576,MATCH($B212,城镇人口!$B:$B,0),MATCH(AI$1,城镇人口!$1:$1,0))</f>
        <v>544894.25241782237</v>
      </c>
      <c r="AJ212" s="40">
        <f>INDEX(人口源表!$1:$1048576,MATCH($B212,人口源表!$A:$A,0),MATCH(AJ$1,人口源表!$1:$1,0))-INDEX(城镇人口!$1:$1048576,MATCH($B212,城镇人口!$B:$B,0),MATCH(AJ$1,城镇人口!$1:$1,0))</f>
        <v>534440.85446254211</v>
      </c>
      <c r="AK212" s="40">
        <f>INDEX(人口源表!$1:$1048576,MATCH($B212,人口源表!$A:$A,0),MATCH(AK$1,人口源表!$1:$1,0))-INDEX(城镇人口!$1:$1048576,MATCH($B212,城镇人口!$B:$B,0),MATCH(AK$1,城镇人口!$1:$1,0))</f>
        <v>523932.14716654038</v>
      </c>
      <c r="AL212" s="40">
        <f>INDEX(人口源表!$1:$1048576,MATCH($B212,人口源表!$A:$A,0),MATCH(AL$1,人口源表!$1:$1,0))-INDEX(城镇人口!$1:$1048576,MATCH($B212,城镇人口!$B:$B,0),MATCH(AL$1,城镇人口!$1:$1,0))</f>
        <v>513409.91121521499</v>
      </c>
      <c r="AM212" s="40">
        <f>INDEX(人口源表!$1:$1048576,MATCH($B212,人口源表!$A:$A,0),MATCH(AM$1,人口源表!$1:$1,0))-INDEX(城镇人口!$1:$1048576,MATCH($B212,城镇人口!$B:$B,0),MATCH(AM$1,城镇人口!$1:$1,0))</f>
        <v>502915.44003965566</v>
      </c>
      <c r="AN212" s="40">
        <f>INDEX(人口源表!$1:$1048576,MATCH($B212,人口源表!$A:$A,0),MATCH(AN$1,人口源表!$1:$1,0))-INDEX(城镇人口!$1:$1048576,MATCH($B212,城镇人口!$B:$B,0),MATCH(AN$1,城镇人口!$1:$1,0))</f>
        <v>492489.59540904919</v>
      </c>
      <c r="AO212" s="40">
        <f>INDEX(人口源表!$1:$1048576,MATCH($B212,人口源表!$A:$A,0),MATCH(AO$1,人口源表!$1:$1,0))-INDEX(城镇人口!$1:$1048576,MATCH($B212,城镇人口!$B:$B,0),MATCH(AO$1,城镇人口!$1:$1,0))</f>
        <v>482171.88128019171</v>
      </c>
      <c r="AP212" s="40">
        <f>INDEX(人口源表!$1:$1048576,MATCH($B212,人口源表!$A:$A,0),MATCH(AP$1,人口源表!$1:$1,0))-INDEX(城镇人口!$1:$1048576,MATCH($B212,城镇人口!$B:$B,0),MATCH(AP$1,城镇人口!$1:$1,0))</f>
        <v>472000.35882280488</v>
      </c>
      <c r="AQ212" s="40">
        <f>INDEX(人口源表!$1:$1048576,MATCH($B212,人口源表!$A:$A,0),MATCH(AQ$1,人口源表!$1:$1,0))-INDEX(城镇人口!$1:$1048576,MATCH($B212,城镇人口!$B:$B,0),MATCH(AQ$1,城镇人口!$1:$1,0))</f>
        <v>462012.14147560857</v>
      </c>
      <c r="AR212" s="40">
        <f>INDEX(人口源表!$1:$1048576,MATCH($B212,人口源表!$A:$A,0),MATCH(AR$1,人口源表!$1:$1,0))-INDEX(城镇人口!$1:$1048576,MATCH($B212,城镇人口!$B:$B,0),MATCH(AR$1,城镇人口!$1:$1,0))</f>
        <v>452241.87706711842</v>
      </c>
      <c r="AS212" s="40">
        <f>INDEX(人口源表!$1:$1048576,MATCH($B212,人口源表!$A:$A,0),MATCH(AS$1,人口源表!$1:$1,0))-INDEX(城镇人口!$1:$1048576,MATCH($B212,城镇人口!$B:$B,0),MATCH(AS$1,城镇人口!$1:$1,0))</f>
        <v>442722.25281853462</v>
      </c>
      <c r="AT212" s="40">
        <f>INDEX(人口源表!$1:$1048576,MATCH($B212,人口源表!$A:$A,0),MATCH(AT$1,人口源表!$1:$1,0))-INDEX(城镇人口!$1:$1048576,MATCH($B212,城镇人口!$B:$B,0),MATCH(AT$1,城镇人口!$1:$1,0))</f>
        <v>433483.97886208678</v>
      </c>
      <c r="AU212" s="40">
        <f>INDEX(人口源表!$1:$1048576,MATCH($B212,人口源表!$A:$A,0),MATCH(AU$1,人口源表!$1:$1,0))-INDEX(城镇人口!$1:$1048576,MATCH($B212,城镇人口!$B:$B,0),MATCH(AU$1,城镇人口!$1:$1,0))</f>
        <v>424554.35412737355</v>
      </c>
      <c r="AV212" s="40">
        <f>INDEX(人口源表!$1:$1048576,MATCH($B212,人口源表!$A:$A,0),MATCH(AV$1,人口源表!$1:$1,0))-INDEX(城镇人口!$1:$1048576,MATCH($B212,城镇人口!$B:$B,0),MATCH(AV$1,城镇人口!$1:$1,0))</f>
        <v>415958.40213315049</v>
      </c>
    </row>
    <row r="213" spans="1:48" x14ac:dyDescent="0.15">
      <c r="A213" s="4" t="s">
        <v>873</v>
      </c>
      <c r="B213" s="4" t="s">
        <v>432</v>
      </c>
      <c r="C213" s="34">
        <f>VLOOKUP(B213,'[1]2016省城人口总结（根）'!B:C,2,FALSE)/100</f>
        <v>0.64639999999999997</v>
      </c>
      <c r="D213" s="40">
        <f>INDEX(人口源表!$1:$1048576,MATCH($B213,人口源表!$A:$A,0),MATCH(D$1,人口源表!$1:$1,0))-INDEX(城镇人口!$1:$1048576,MATCH($B213,城镇人口!$B:$B,0),MATCH(D$1,城镇人口!$1:$1,0))</f>
        <v>1073060.1768147955</v>
      </c>
      <c r="E213" s="40">
        <f>INDEX(人口源表!$1:$1048576,MATCH($B213,人口源表!$A:$A,0),MATCH(E$1,人口源表!$1:$1,0))-INDEX(城镇人口!$1:$1048576,MATCH($B213,城镇人口!$B:$B,0),MATCH(E$1,城镇人口!$1:$1,0))</f>
        <v>1043612.6895979668</v>
      </c>
      <c r="F213" s="40">
        <f>INDEX(人口源表!$1:$1048576,MATCH($B213,人口源表!$A:$A,0),MATCH(F$1,人口源表!$1:$1,0))-INDEX(城镇人口!$1:$1048576,MATCH($B213,城镇人口!$B:$B,0),MATCH(F$1,城镇人口!$1:$1,0))</f>
        <v>1013209.0626849805</v>
      </c>
      <c r="G213" s="40">
        <f>INDEX(人口源表!$1:$1048576,MATCH($B213,人口源表!$A:$A,0),MATCH(G$1,人口源表!$1:$1,0))-INDEX(城镇人口!$1:$1048576,MATCH($B213,城镇人口!$B:$B,0),MATCH(G$1,城镇人口!$1:$1,0))</f>
        <v>905239.49419485754</v>
      </c>
      <c r="H213" s="40">
        <f>INDEX(人口源表!$1:$1048576,MATCH($B213,人口源表!$A:$A,0),MATCH(H$1,人口源表!$1:$1,0))-INDEX(城镇人口!$1:$1048576,MATCH($B213,城镇人口!$B:$B,0),MATCH(H$1,城镇人口!$1:$1,0))</f>
        <v>875260.63568995567</v>
      </c>
      <c r="I213" s="40">
        <f>INDEX(人口源表!$1:$1048576,MATCH($B213,人口源表!$A:$A,0),MATCH(I$1,人口源表!$1:$1,0))-INDEX(城镇人口!$1:$1048576,MATCH($B213,城镇人口!$B:$B,0),MATCH(I$1,城镇人口!$1:$1,0))</f>
        <v>859136.97928414145</v>
      </c>
      <c r="J213" s="40">
        <f>INDEX(人口源表!$1:$1048576,MATCH($B213,人口源表!$A:$A,0),MATCH(J$1,人口源表!$1:$1,0))-INDEX(城镇人口!$1:$1048576,MATCH($B213,城镇人口!$B:$B,0),MATCH(J$1,城镇人口!$1:$1,0))</f>
        <v>843312.02915028273</v>
      </c>
      <c r="K213" s="40">
        <f>INDEX(人口源表!$1:$1048576,MATCH($B213,人口源表!$A:$A,0),MATCH(K$1,人口源表!$1:$1,0))-INDEX(城镇人口!$1:$1048576,MATCH($B213,城镇人口!$B:$B,0),MATCH(K$1,城镇人口!$1:$1,0))</f>
        <v>827603.37693060213</v>
      </c>
      <c r="L213" s="40">
        <f>INDEX(人口源表!$1:$1048576,MATCH($B213,人口源表!$A:$A,0),MATCH(L$1,人口源表!$1:$1,0))-INDEX(城镇人口!$1:$1048576,MATCH($B213,城镇人口!$B:$B,0),MATCH(L$1,城镇人口!$1:$1,0))</f>
        <v>811846.47384247533</v>
      </c>
      <c r="M213" s="40">
        <f>INDEX(人口源表!$1:$1048576,MATCH($B213,人口源表!$A:$A,0),MATCH(M$1,人口源表!$1:$1,0))-INDEX(城镇人口!$1:$1048576,MATCH($B213,城镇人口!$B:$B,0),MATCH(M$1,城镇人口!$1:$1,0))</f>
        <v>795896.91498001944</v>
      </c>
      <c r="N213" s="40">
        <f>INDEX(人口源表!$1:$1048576,MATCH($B213,人口源表!$A:$A,0),MATCH(N$1,人口源表!$1:$1,0))-INDEX(城镇人口!$1:$1048576,MATCH($B213,城镇人口!$B:$B,0),MATCH(N$1,城镇人口!$1:$1,0))</f>
        <v>779627.75020273263</v>
      </c>
      <c r="O213" s="40">
        <f>INDEX(人口源表!$1:$1048576,MATCH($B213,人口源表!$A:$A,0),MATCH(O$1,人口源表!$1:$1,0))-INDEX(城镇人口!$1:$1048576,MATCH($B213,城镇人口!$B:$B,0),MATCH(O$1,城镇人口!$1:$1,0))</f>
        <v>762930.17872551922</v>
      </c>
      <c r="P213" s="40">
        <f>INDEX(人口源表!$1:$1048576,MATCH($B213,人口源表!$A:$A,0),MATCH(P$1,人口源表!$1:$1,0))-INDEX(城镇人口!$1:$1048576,MATCH($B213,城镇人口!$B:$B,0),MATCH(P$1,城镇人口!$1:$1,0))</f>
        <v>745711.2375733261</v>
      </c>
      <c r="Q213" s="40">
        <f>INDEX(人口源表!$1:$1048576,MATCH($B213,人口源表!$A:$A,0),MATCH(Q$1,人口源表!$1:$1,0))-INDEX(城镇人口!$1:$1048576,MATCH($B213,城镇人口!$B:$B,0),MATCH(Q$1,城镇人口!$1:$1,0))</f>
        <v>727894.90081996983</v>
      </c>
      <c r="R213" s="40">
        <f>INDEX(人口源表!$1:$1048576,MATCH($B213,人口源表!$A:$A,0),MATCH(R$1,人口源表!$1:$1,0))-INDEX(城镇人口!$1:$1048576,MATCH($B213,城镇人口!$B:$B,0),MATCH(R$1,城镇人口!$1:$1,0))</f>
        <v>709419.77077414142</v>
      </c>
      <c r="S213" s="40">
        <f>INDEX(人口源表!$1:$1048576,MATCH($B213,人口源表!$A:$A,0),MATCH(S$1,人口源表!$1:$1,0))-INDEX(城镇人口!$1:$1048576,MATCH($B213,城镇人口!$B:$B,0),MATCH(S$1,城镇人口!$1:$1,0))</f>
        <v>701777.24854770303</v>
      </c>
      <c r="T213" s="40">
        <f>INDEX(人口源表!$1:$1048576,MATCH($B213,人口源表!$A:$A,0),MATCH(T$1,人口源表!$1:$1,0))-INDEX(城镇人口!$1:$1048576,MATCH($B213,城镇人口!$B:$B,0),MATCH(T$1,城镇人口!$1:$1,0))</f>
        <v>693687.51488144882</v>
      </c>
      <c r="U213" s="40">
        <f>INDEX(人口源表!$1:$1048576,MATCH($B213,人口源表!$A:$A,0),MATCH(U$1,人口源表!$1:$1,0))-INDEX(城镇人口!$1:$1048576,MATCH($B213,城镇人口!$B:$B,0),MATCH(U$1,城镇人口!$1:$1,0))</f>
        <v>685119.98838764708</v>
      </c>
      <c r="V213" s="40">
        <f>INDEX(人口源表!$1:$1048576,MATCH($B213,人口源表!$A:$A,0),MATCH(V$1,人口源表!$1:$1,0))-INDEX(城镇人口!$1:$1048576,MATCH($B213,城镇人口!$B:$B,0),MATCH(V$1,城镇人口!$1:$1,0))</f>
        <v>676052.23665963346</v>
      </c>
      <c r="W213" s="40">
        <f>INDEX(人口源表!$1:$1048576,MATCH($B213,人口源表!$A:$A,0),MATCH(W$1,人口源表!$1:$1,0))-INDEX(城镇人口!$1:$1048576,MATCH($B213,城镇人口!$B:$B,0),MATCH(W$1,城镇人口!$1:$1,0))</f>
        <v>666470.65029676072</v>
      </c>
      <c r="X213" s="40">
        <f>INDEX(人口源表!$1:$1048576,MATCH($B213,人口源表!$A:$A,0),MATCH(X$1,人口源表!$1:$1,0))-INDEX(城镇人口!$1:$1048576,MATCH($B213,城镇人口!$B:$B,0),MATCH(X$1,城镇人口!$1:$1,0))</f>
        <v>656369.71555852657</v>
      </c>
      <c r="Y213" s="40">
        <f>INDEX(人口源表!$1:$1048576,MATCH($B213,人口源表!$A:$A,0),MATCH(Y$1,人口源表!$1:$1,0))-INDEX(城镇人口!$1:$1048576,MATCH($B213,城镇人口!$B:$B,0),MATCH(Y$1,城镇人口!$1:$1,0))</f>
        <v>645751.5117325997</v>
      </c>
      <c r="Z213" s="40">
        <f>INDEX(人口源表!$1:$1048576,MATCH($B213,人口源表!$A:$A,0),MATCH(Z$1,人口源表!$1:$1,0))-INDEX(城镇人口!$1:$1048576,MATCH($B213,城镇人口!$B:$B,0),MATCH(Z$1,城镇人口!$1:$1,0))</f>
        <v>634624.99578170804</v>
      </c>
      <c r="AA213" s="40">
        <f>INDEX(人口源表!$1:$1048576,MATCH($B213,人口源表!$A:$A,0),MATCH(AA$1,人口源表!$1:$1,0))-INDEX(城镇人口!$1:$1048576,MATCH($B213,城镇人口!$B:$B,0),MATCH(AA$1,城镇人口!$1:$1,0))</f>
        <v>623005.30306275375</v>
      </c>
      <c r="AB213" s="40">
        <f>INDEX(人口源表!$1:$1048576,MATCH($B213,人口源表!$A:$A,0),MATCH(AB$1,人口源表!$1:$1,0))-INDEX(城镇人口!$1:$1048576,MATCH($B213,城镇人口!$B:$B,0),MATCH(AB$1,城镇人口!$1:$1,0))</f>
        <v>610913.85270580323</v>
      </c>
      <c r="AC213" s="40">
        <f>INDEX(人口源表!$1:$1048576,MATCH($B213,人口源表!$A:$A,0),MATCH(AC$1,人口源表!$1:$1,0))-INDEX(城镇人口!$1:$1048576,MATCH($B213,城镇人口!$B:$B,0),MATCH(AC$1,城镇人口!$1:$1,0))</f>
        <v>601438.44509002194</v>
      </c>
      <c r="AD213" s="40">
        <f>INDEX(人口源表!$1:$1048576,MATCH($B213,人口源表!$A:$A,0),MATCH(AD$1,人口源表!$1:$1,0))-INDEX(城镇人口!$1:$1048576,MATCH($B213,城镇人口!$B:$B,0),MATCH(AD$1,城镇人口!$1:$1,0))</f>
        <v>591572.37556960573</v>
      </c>
      <c r="AE213" s="40">
        <f>INDEX(人口源表!$1:$1048576,MATCH($B213,人口源表!$A:$A,0),MATCH(AE$1,人口源表!$1:$1,0))-INDEX(城镇人口!$1:$1048576,MATCH($B213,城镇人口!$B:$B,0),MATCH(AE$1,城镇人口!$1:$1,0))</f>
        <v>581346.40397900296</v>
      </c>
      <c r="AF213" s="40">
        <f>INDEX(人口源表!$1:$1048576,MATCH($B213,人口源表!$A:$A,0),MATCH(AF$1,人口源表!$1:$1,0))-INDEX(城镇人口!$1:$1048576,MATCH($B213,城镇人口!$B:$B,0),MATCH(AF$1,城镇人口!$1:$1,0))</f>
        <v>570795.70197139354</v>
      </c>
      <c r="AG213" s="40">
        <f>INDEX(人口源表!$1:$1048576,MATCH($B213,人口源表!$A:$A,0),MATCH(AG$1,人口源表!$1:$1,0))-INDEX(城镇人口!$1:$1048576,MATCH($B213,城镇人口!$B:$B,0),MATCH(AG$1,城镇人口!$1:$1,0))</f>
        <v>559959.05153381778</v>
      </c>
      <c r="AH213" s="40">
        <f>INDEX(人口源表!$1:$1048576,MATCH($B213,人口源表!$A:$A,0),MATCH(AH$1,人口源表!$1:$1,0))-INDEX(城镇人口!$1:$1048576,MATCH($B213,城镇人口!$B:$B,0),MATCH(AH$1,城镇人口!$1:$1,0))</f>
        <v>548878.43305376917</v>
      </c>
      <c r="AI213" s="40">
        <f>INDEX(人口源表!$1:$1048576,MATCH($B213,人口源表!$A:$A,0),MATCH(AI$1,人口源表!$1:$1,0))-INDEX(城镇人口!$1:$1048576,MATCH($B213,城镇人口!$B:$B,0),MATCH(AI$1,城镇人口!$1:$1,0))</f>
        <v>537598.78439983679</v>
      </c>
      <c r="AJ213" s="40">
        <f>INDEX(人口源表!$1:$1048576,MATCH($B213,人口源表!$A:$A,0),MATCH(AJ$1,人口源表!$1:$1,0))-INDEX(城镇人口!$1:$1048576,MATCH($B213,城镇人口!$B:$B,0),MATCH(AJ$1,城镇人口!$1:$1,0))</f>
        <v>526167.73669411009</v>
      </c>
      <c r="AK213" s="40">
        <f>INDEX(人口源表!$1:$1048576,MATCH($B213,人口源表!$A:$A,0),MATCH(AK$1,人口源表!$1:$1,0))-INDEX(城镇人口!$1:$1048576,MATCH($B213,城镇人口!$B:$B,0),MATCH(AK$1,城镇人口!$1:$1,0))</f>
        <v>514634.47946053743</v>
      </c>
      <c r="AL213" s="40">
        <f>INDEX(人口源表!$1:$1048576,MATCH($B213,人口源表!$A:$A,0),MATCH(AL$1,人口源表!$1:$1,0))-INDEX(城镇人口!$1:$1048576,MATCH($B213,城镇人口!$B:$B,0),MATCH(AL$1,城镇人口!$1:$1,0))</f>
        <v>503050.02602834301</v>
      </c>
      <c r="AM213" s="40">
        <f>INDEX(人口源表!$1:$1048576,MATCH($B213,人口源表!$A:$A,0),MATCH(AM$1,人口源表!$1:$1,0))-INDEX(城镇人口!$1:$1048576,MATCH($B213,城镇人口!$B:$B,0),MATCH(AM$1,城镇人口!$1:$1,0))</f>
        <v>491466.4202782549</v>
      </c>
      <c r="AN213" s="40">
        <f>INDEX(人口源表!$1:$1048576,MATCH($B213,人口源表!$A:$A,0),MATCH(AN$1,人口源表!$1:$1,0))-INDEX(城镇人口!$1:$1048576,MATCH($B213,城镇人口!$B:$B,0),MATCH(AN$1,城镇人口!$1:$1,0))</f>
        <v>479936.77594838478</v>
      </c>
      <c r="AO213" s="40">
        <f>INDEX(人口源表!$1:$1048576,MATCH($B213,人口源表!$A:$A,0),MATCH(AO$1,人口源表!$1:$1,0))-INDEX(城镇人口!$1:$1048576,MATCH($B213,城镇人口!$B:$B,0),MATCH(AO$1,城镇人口!$1:$1,0))</f>
        <v>468513.84278485412</v>
      </c>
      <c r="AP213" s="40">
        <f>INDEX(人口源表!$1:$1048576,MATCH($B213,人口源表!$A:$A,0),MATCH(AP$1,人口源表!$1:$1,0))-INDEX(城镇人口!$1:$1048576,MATCH($B213,城镇人口!$B:$B,0),MATCH(AP$1,城镇人口!$1:$1,0))</f>
        <v>457250.37161423219</v>
      </c>
      <c r="AQ213" s="40">
        <f>INDEX(人口源表!$1:$1048576,MATCH($B213,人口源表!$A:$A,0),MATCH(AQ$1,人口源表!$1:$1,0))-INDEX(城镇人口!$1:$1048576,MATCH($B213,城镇人口!$B:$B,0),MATCH(AQ$1,城镇人口!$1:$1,0))</f>
        <v>446198.62707462395</v>
      </c>
      <c r="AR213" s="40">
        <f>INDEX(人口源表!$1:$1048576,MATCH($B213,人口源表!$A:$A,0),MATCH(AR$1,人口源表!$1:$1,0))-INDEX(城镇人口!$1:$1048576,MATCH($B213,城镇人口!$B:$B,0),MATCH(AR$1,城镇人口!$1:$1,0))</f>
        <v>435409.30604556575</v>
      </c>
      <c r="AS213" s="40">
        <f>INDEX(人口源表!$1:$1048576,MATCH($B213,人口源表!$A:$A,0),MATCH(AS$1,人口源表!$1:$1,0))-INDEX(城镇人口!$1:$1048576,MATCH($B213,城镇人口!$B:$B,0),MATCH(AS$1,城镇人口!$1:$1,0))</f>
        <v>424931.96804114943</v>
      </c>
      <c r="AT213" s="40">
        <f>INDEX(人口源表!$1:$1048576,MATCH($B213,人口源表!$A:$A,0),MATCH(AT$1,人口源表!$1:$1,0))-INDEX(城镇人口!$1:$1048576,MATCH($B213,城镇人口!$B:$B,0),MATCH(AT$1,城镇人口!$1:$1,0))</f>
        <v>414813.37359173829</v>
      </c>
      <c r="AU213" s="40">
        <f>INDEX(人口源表!$1:$1048576,MATCH($B213,人口源表!$A:$A,0),MATCH(AU$1,人口源表!$1:$1,0))-INDEX(城镇人口!$1:$1048576,MATCH($B213,城镇人口!$B:$B,0),MATCH(AU$1,城镇人口!$1:$1,0))</f>
        <v>405098.31067339471</v>
      </c>
      <c r="AV213" s="40">
        <f>INDEX(人口源表!$1:$1048576,MATCH($B213,人口源表!$A:$A,0),MATCH(AV$1,人口源表!$1:$1,0))-INDEX(城镇人口!$1:$1048576,MATCH($B213,城镇人口!$B:$B,0),MATCH(AV$1,城镇人口!$1:$1,0))</f>
        <v>395827.95796530088</v>
      </c>
    </row>
    <row r="214" spans="1:48" x14ac:dyDescent="0.15">
      <c r="A214" s="4" t="s">
        <v>873</v>
      </c>
      <c r="B214" s="4" t="s">
        <v>434</v>
      </c>
      <c r="C214" s="34">
        <f>VLOOKUP(B214,'[1]2016省城人口总结（根）'!B:C,2,FALSE)/100</f>
        <v>0.64639999999999997</v>
      </c>
      <c r="D214" s="40">
        <f>INDEX(人口源表!$1:$1048576,MATCH($B214,人口源表!$A:$A,0),MATCH(D$1,人口源表!$1:$1,0))-INDEX(城镇人口!$1:$1048576,MATCH($B214,城镇人口!$B:$B,0),MATCH(D$1,城镇人口!$1:$1,0))</f>
        <v>880238.42842781125</v>
      </c>
      <c r="E214" s="40">
        <f>INDEX(人口源表!$1:$1048576,MATCH($B214,人口源表!$A:$A,0),MATCH(E$1,人口源表!$1:$1,0))-INDEX(城镇人口!$1:$1048576,MATCH($B214,城镇人口!$B:$B,0),MATCH(E$1,城镇人口!$1:$1,0))</f>
        <v>856662.56101299264</v>
      </c>
      <c r="F214" s="40">
        <f>INDEX(人口源表!$1:$1048576,MATCH($B214,人口源表!$A:$A,0),MATCH(F$1,人口源表!$1:$1,0))-INDEX(城镇人口!$1:$1048576,MATCH($B214,城镇人口!$B:$B,0),MATCH(F$1,城镇人口!$1:$1,0))</f>
        <v>832252.73762561125</v>
      </c>
      <c r="G214" s="40">
        <f>INDEX(人口源表!$1:$1048576,MATCH($B214,人口源表!$A:$A,0),MATCH(G$1,人口源表!$1:$1,0))-INDEX(城镇人口!$1:$1048576,MATCH($B214,城镇人口!$B:$B,0),MATCH(G$1,城镇人口!$1:$1,0))</f>
        <v>827730.17336330563</v>
      </c>
      <c r="H214" s="40">
        <f>INDEX(人口源表!$1:$1048576,MATCH($B214,人口源表!$A:$A,0),MATCH(H$1,人口源表!$1:$1,0))-INDEX(城镇人口!$1:$1048576,MATCH($B214,城镇人口!$B:$B,0),MATCH(H$1,城镇人口!$1:$1,0))</f>
        <v>802835.78865565569</v>
      </c>
      <c r="I214" s="40">
        <f>INDEX(人口源表!$1:$1048576,MATCH($B214,人口源表!$A:$A,0),MATCH(I$1,人口源表!$1:$1,0))-INDEX(城镇人口!$1:$1048576,MATCH($B214,城镇人口!$B:$B,0),MATCH(I$1,城镇人口!$1:$1,0))</f>
        <v>789677.34799857996</v>
      </c>
      <c r="J214" s="40">
        <f>INDEX(人口源表!$1:$1048576,MATCH($B214,人口源表!$A:$A,0),MATCH(J$1,人口源表!$1:$1,0))-INDEX(城镇人口!$1:$1048576,MATCH($B214,城镇人口!$B:$B,0),MATCH(J$1,城镇人口!$1:$1,0))</f>
        <v>775999.31688808626</v>
      </c>
      <c r="K214" s="40">
        <f>INDEX(人口源表!$1:$1048576,MATCH($B214,人口源表!$A:$A,0),MATCH(K$1,人口源表!$1:$1,0))-INDEX(城镇人口!$1:$1048576,MATCH($B214,城镇人口!$B:$B,0),MATCH(K$1,城镇人口!$1:$1,0))</f>
        <v>761763.1381558287</v>
      </c>
      <c r="L214" s="40">
        <f>INDEX(人口源表!$1:$1048576,MATCH($B214,人口源表!$A:$A,0),MATCH(L$1,人口源表!$1:$1,0))-INDEX(城镇人口!$1:$1048576,MATCH($B214,城镇人口!$B:$B,0),MATCH(L$1,城镇人口!$1:$1,0))</f>
        <v>746937.29407816404</v>
      </c>
      <c r="M214" s="40">
        <f>INDEX(人口源表!$1:$1048576,MATCH($B214,人口源表!$A:$A,0),MATCH(M$1,人口源表!$1:$1,0))-INDEX(城镇人口!$1:$1048576,MATCH($B214,城镇人口!$B:$B,0),MATCH(M$1,城镇人口!$1:$1,0))</f>
        <v>731497.59831741778</v>
      </c>
      <c r="N214" s="40">
        <f>INDEX(人口源表!$1:$1048576,MATCH($B214,人口源表!$A:$A,0),MATCH(N$1,人口源表!$1:$1,0))-INDEX(城镇人口!$1:$1048576,MATCH($B214,城镇人口!$B:$B,0),MATCH(N$1,城镇人口!$1:$1,0))</f>
        <v>715426.86008113413</v>
      </c>
      <c r="O214" s="40">
        <f>INDEX(人口源表!$1:$1048576,MATCH($B214,人口源表!$A:$A,0),MATCH(O$1,人口源表!$1:$1,0))-INDEX(城镇人口!$1:$1048576,MATCH($B214,城镇人口!$B:$B,0),MATCH(O$1,城镇人口!$1:$1,0))</f>
        <v>698713.76140539628</v>
      </c>
      <c r="P214" s="40">
        <f>INDEX(人口源表!$1:$1048576,MATCH($B214,人口源表!$A:$A,0),MATCH(P$1,人口源表!$1:$1,0))-INDEX(城镇人口!$1:$1048576,MATCH($B214,城镇人口!$B:$B,0),MATCH(P$1,城镇人口!$1:$1,0))</f>
        <v>681353.86597883026</v>
      </c>
      <c r="Q214" s="40">
        <f>INDEX(人口源表!$1:$1048576,MATCH($B214,人口源表!$A:$A,0),MATCH(Q$1,人口源表!$1:$1,0))-INDEX(城镇人口!$1:$1048576,MATCH($B214,城镇人口!$B:$B,0),MATCH(Q$1,城镇人口!$1:$1,0))</f>
        <v>663347.47070515761</v>
      </c>
      <c r="R214" s="40">
        <f>INDEX(人口源表!$1:$1048576,MATCH($B214,人口源表!$A:$A,0),MATCH(R$1,人口源表!$1:$1,0))-INDEX(城镇人口!$1:$1048576,MATCH($B214,城镇人口!$B:$B,0),MATCH(R$1,城镇人口!$1:$1,0))</f>
        <v>644701.53887140309</v>
      </c>
      <c r="S214" s="40">
        <f>INDEX(人口源表!$1:$1048576,MATCH($B214,人口源表!$A:$A,0),MATCH(S$1,人口源表!$1:$1,0))-INDEX(城镇人口!$1:$1048576,MATCH($B214,城镇人口!$B:$B,0),MATCH(S$1,城镇人口!$1:$1,0))</f>
        <v>635881.44749921001</v>
      </c>
      <c r="T214" s="40">
        <f>INDEX(人口源表!$1:$1048576,MATCH($B214,人口源表!$A:$A,0),MATCH(T$1,人口源表!$1:$1,0))-INDEX(城镇人口!$1:$1048576,MATCH($B214,城镇人口!$B:$B,0),MATCH(T$1,城镇人口!$1:$1,0))</f>
        <v>626648.78987144632</v>
      </c>
      <c r="U214" s="40">
        <f>INDEX(人口源表!$1:$1048576,MATCH($B214,人口源表!$A:$A,0),MATCH(U$1,人口源表!$1:$1,0))-INDEX(城镇人口!$1:$1048576,MATCH($B214,城镇人口!$B:$B,0),MATCH(U$1,城镇人口!$1:$1,0))</f>
        <v>617011.06010288186</v>
      </c>
      <c r="V214" s="40">
        <f>INDEX(人口源表!$1:$1048576,MATCH($B214,人口源表!$A:$A,0),MATCH(V$1,人口源表!$1:$1,0))-INDEX(城镇人口!$1:$1048576,MATCH($B214,城镇人口!$B:$B,0),MATCH(V$1,城镇人口!$1:$1,0))</f>
        <v>606978.84387073666</v>
      </c>
      <c r="W214" s="40">
        <f>INDEX(人口源表!$1:$1048576,MATCH($B214,人口源表!$A:$A,0),MATCH(W$1,人口源表!$1:$1,0))-INDEX(城镇人口!$1:$1048576,MATCH($B214,城镇人口!$B:$B,0),MATCH(W$1,城镇人口!$1:$1,0))</f>
        <v>596564.96126492694</v>
      </c>
      <c r="X214" s="40">
        <f>INDEX(人口源表!$1:$1048576,MATCH($B214,人口源表!$A:$A,0),MATCH(X$1,人口源表!$1:$1,0))-INDEX(城镇人口!$1:$1048576,MATCH($B214,城镇人口!$B:$B,0),MATCH(X$1,城镇人口!$1:$1,0))</f>
        <v>585785.59331007348</v>
      </c>
      <c r="Y214" s="40">
        <f>INDEX(人口源表!$1:$1048576,MATCH($B214,人口源表!$A:$A,0),MATCH(Y$1,人口源表!$1:$1,0))-INDEX(城镇人口!$1:$1048576,MATCH($B214,城镇人口!$B:$B,0),MATCH(Y$1,城镇人口!$1:$1,0))</f>
        <v>574659.59259735933</v>
      </c>
      <c r="Z214" s="40">
        <f>INDEX(人口源表!$1:$1048576,MATCH($B214,人口源表!$A:$A,0),MATCH(Z$1,人口源表!$1:$1,0))-INDEX(城镇人口!$1:$1048576,MATCH($B214,城镇人口!$B:$B,0),MATCH(Z$1,城镇人口!$1:$1,0))</f>
        <v>563207.6322474489</v>
      </c>
      <c r="AA214" s="40">
        <f>INDEX(人口源表!$1:$1048576,MATCH($B214,人口源表!$A:$A,0),MATCH(AA$1,人口源表!$1:$1,0))-INDEX(城镇人口!$1:$1048576,MATCH($B214,城镇人口!$B:$B,0),MATCH(AA$1,城镇人口!$1:$1,0))</f>
        <v>551452.62923176028</v>
      </c>
      <c r="AB214" s="40">
        <f>INDEX(人口源表!$1:$1048576,MATCH($B214,人口源表!$A:$A,0),MATCH(AB$1,人口源表!$1:$1,0))-INDEX(城镇人口!$1:$1048576,MATCH($B214,城镇人口!$B:$B,0),MATCH(AB$1,城镇人口!$1:$1,0))</f>
        <v>539419.30483110202</v>
      </c>
      <c r="AC214" s="40">
        <f>INDEX(人口源表!$1:$1048576,MATCH($B214,人口源表!$A:$A,0),MATCH(AC$1,人口源表!$1:$1,0))-INDEX(城镇人口!$1:$1048576,MATCH($B214,城镇人口!$B:$B,0),MATCH(AC$1,城镇人口!$1:$1,0))</f>
        <v>529830.00935877115</v>
      </c>
      <c r="AD214" s="40">
        <f>INDEX(人口源表!$1:$1048576,MATCH($B214,人口源表!$A:$A,0),MATCH(AD$1,人口源表!$1:$1,0))-INDEX(城镇人口!$1:$1048576,MATCH($B214,城镇人口!$B:$B,0),MATCH(AD$1,城镇人口!$1:$1,0))</f>
        <v>520024.71124247881</v>
      </c>
      <c r="AE214" s="40">
        <f>INDEX(人口源表!$1:$1048576,MATCH($B214,人口源表!$A:$A,0),MATCH(AE$1,人口源表!$1:$1,0))-INDEX(城镇人口!$1:$1048576,MATCH($B214,城镇人口!$B:$B,0),MATCH(AE$1,城镇人口!$1:$1,0))</f>
        <v>510028.42621266982</v>
      </c>
      <c r="AF214" s="40">
        <f>INDEX(人口源表!$1:$1048576,MATCH($B214,人口源表!$A:$A,0),MATCH(AF$1,人口源表!$1:$1,0))-INDEX(城镇人口!$1:$1048576,MATCH($B214,城镇人口!$B:$B,0),MATCH(AF$1,城镇人口!$1:$1,0))</f>
        <v>499867.9221500773</v>
      </c>
      <c r="AG214" s="40">
        <f>INDEX(人口源表!$1:$1048576,MATCH($B214,人口源表!$A:$A,0),MATCH(AG$1,人口源表!$1:$1,0))-INDEX(城镇人口!$1:$1048576,MATCH($B214,城镇人口!$B:$B,0),MATCH(AG$1,城镇人口!$1:$1,0))</f>
        <v>489571.13219470577</v>
      </c>
      <c r="AH214" s="40">
        <f>INDEX(人口源表!$1:$1048576,MATCH($B214,人口源表!$A:$A,0),MATCH(AH$1,人口源表!$1:$1,0))-INDEX(城镇人口!$1:$1048576,MATCH($B214,城镇人口!$B:$B,0),MATCH(AH$1,城镇人口!$1:$1,0))</f>
        <v>479166.6023761048</v>
      </c>
      <c r="AI214" s="40">
        <f>INDEX(人口源表!$1:$1048576,MATCH($B214,人口源表!$A:$A,0),MATCH(AI$1,人口源表!$1:$1,0))-INDEX(城镇人口!$1:$1048576,MATCH($B214,城镇人口!$B:$B,0),MATCH(AI$1,城镇人口!$1:$1,0))</f>
        <v>468683.14986516349</v>
      </c>
      <c r="AJ214" s="40">
        <f>INDEX(人口源表!$1:$1048576,MATCH($B214,人口源表!$A:$A,0),MATCH(AJ$1,人口源表!$1:$1,0))-INDEX(城镇人口!$1:$1048576,MATCH($B214,城镇人口!$B:$B,0),MATCH(AJ$1,城镇人口!$1:$1,0))</f>
        <v>458150.74571586261</v>
      </c>
      <c r="AK214" s="40">
        <f>INDEX(人口源表!$1:$1048576,MATCH($B214,人口源表!$A:$A,0),MATCH(AK$1,人口源表!$1:$1,0))-INDEX(城镇人口!$1:$1048576,MATCH($B214,城镇人口!$B:$B,0),MATCH(AK$1,城镇人口!$1:$1,0))</f>
        <v>447599.25074894587</v>
      </c>
      <c r="AL214" s="40">
        <f>INDEX(人口源表!$1:$1048576,MATCH($B214,人口源表!$A:$A,0),MATCH(AL$1,人口源表!$1:$1,0))-INDEX(城镇人口!$1:$1048576,MATCH($B214,城镇人口!$B:$B,0),MATCH(AL$1,城镇人口!$1:$1,0))</f>
        <v>437058.59161397954</v>
      </c>
      <c r="AM214" s="40">
        <f>INDEX(人口源表!$1:$1048576,MATCH($B214,人口源表!$A:$A,0),MATCH(AM$1,人口源表!$1:$1,0))-INDEX(城镇人口!$1:$1048576,MATCH($B214,城镇人口!$B:$B,0),MATCH(AM$1,城镇人口!$1:$1,0))</f>
        <v>426558.73428870784</v>
      </c>
      <c r="AN214" s="40">
        <f>INDEX(人口源表!$1:$1048576,MATCH($B214,人口源表!$A:$A,0),MATCH(AN$1,人口源表!$1:$1,0))-INDEX(城镇人口!$1:$1048576,MATCH($B214,城镇人口!$B:$B,0),MATCH(AN$1,城镇人口!$1:$1,0))</f>
        <v>416129.31661360338</v>
      </c>
      <c r="AO214" s="40">
        <f>INDEX(人口源表!$1:$1048576,MATCH($B214,人口源表!$A:$A,0),MATCH(AO$1,人口源表!$1:$1,0))-INDEX(城镇人口!$1:$1048576,MATCH($B214,城镇人口!$B:$B,0),MATCH(AO$1,城镇人口!$1:$1,0))</f>
        <v>405799.29755017441</v>
      </c>
      <c r="AP214" s="40">
        <f>INDEX(人口源表!$1:$1048576,MATCH($B214,人口源表!$A:$A,0),MATCH(AP$1,人口源表!$1:$1,0))-INDEX(城镇人口!$1:$1048576,MATCH($B214,城镇人口!$B:$B,0),MATCH(AP$1,城镇人口!$1:$1,0))</f>
        <v>395597.39154252084</v>
      </c>
      <c r="AQ214" s="40">
        <f>INDEX(人口源表!$1:$1048576,MATCH($B214,人口源表!$A:$A,0),MATCH(AQ$1,人口源表!$1:$1,0))-INDEX(城镇人口!$1:$1048576,MATCH($B214,城镇人口!$B:$B,0),MATCH(AQ$1,城镇人口!$1:$1,0))</f>
        <v>385550.7695114268</v>
      </c>
      <c r="AR214" s="40">
        <f>INDEX(人口源表!$1:$1048576,MATCH($B214,人口源表!$A:$A,0),MATCH(AR$1,人口源表!$1:$1,0))-INDEX(城镇人口!$1:$1048576,MATCH($B214,城镇人口!$B:$B,0),MATCH(AR$1,城镇人口!$1:$1,0))</f>
        <v>375685.95297846338</v>
      </c>
      <c r="AS214" s="40">
        <f>INDEX(人口源表!$1:$1048576,MATCH($B214,人口源表!$A:$A,0),MATCH(AS$1,人口源表!$1:$1,0))-INDEX(城镇人口!$1:$1048576,MATCH($B214,城镇人口!$B:$B,0),MATCH(AS$1,城镇人口!$1:$1,0))</f>
        <v>366028.13149814308</v>
      </c>
      <c r="AT214" s="40">
        <f>INDEX(人口源表!$1:$1048576,MATCH($B214,人口源表!$A:$A,0),MATCH(AT$1,人口源表!$1:$1,0))-INDEX(城镇人口!$1:$1048576,MATCH($B214,城镇人口!$B:$B,0),MATCH(AT$1,城镇人口!$1:$1,0))</f>
        <v>356600.95782310702</v>
      </c>
      <c r="AU214" s="40">
        <f>INDEX(人口源表!$1:$1048576,MATCH($B214,人口源表!$A:$A,0),MATCH(AU$1,人口源表!$1:$1,0))-INDEX(城镇人口!$1:$1048576,MATCH($B214,城镇人口!$B:$B,0),MATCH(AU$1,城镇人口!$1:$1,0))</f>
        <v>347426.20330218226</v>
      </c>
      <c r="AV214" s="40">
        <f>INDEX(人口源表!$1:$1048576,MATCH($B214,人口源表!$A:$A,0),MATCH(AV$1,人口源表!$1:$1,0))-INDEX(城镇人口!$1:$1048576,MATCH($B214,城镇人口!$B:$B,0),MATCH(AV$1,城镇人口!$1:$1,0))</f>
        <v>338523.83346291585</v>
      </c>
    </row>
    <row r="215" spans="1:48" x14ac:dyDescent="0.15">
      <c r="A215" s="4" t="s">
        <v>873</v>
      </c>
      <c r="B215" s="4" t="s">
        <v>436</v>
      </c>
      <c r="C215" s="34">
        <f>VLOOKUP(B215,'[1]2016省城人口总结（根）'!B:C,2,FALSE)/100</f>
        <v>0.71560000000000001</v>
      </c>
      <c r="D215" s="40">
        <f>INDEX(人口源表!$1:$1048576,MATCH($B215,人口源表!$A:$A,0),MATCH(D$1,人口源表!$1:$1,0))-INDEX(城镇人口!$1:$1048576,MATCH($B215,城镇人口!$B:$B,0),MATCH(D$1,城镇人口!$1:$1,0))</f>
        <v>1081600.6096012555</v>
      </c>
      <c r="E215" s="40">
        <f>INDEX(人口源表!$1:$1048576,MATCH($B215,人口源表!$A:$A,0),MATCH(E$1,人口源表!$1:$1,0))-INDEX(城镇人口!$1:$1048576,MATCH($B215,城镇人口!$B:$B,0),MATCH(E$1,城镇人口!$1:$1,0))</f>
        <v>1040095.5469002728</v>
      </c>
      <c r="F215" s="40">
        <f>INDEX(人口源表!$1:$1048576,MATCH($B215,人口源表!$A:$A,0),MATCH(F$1,人口源表!$1:$1,0))-INDEX(城镇人口!$1:$1048576,MATCH($B215,城镇人口!$B:$B,0),MATCH(F$1,城镇人口!$1:$1,0))</f>
        <v>997255.26411624346</v>
      </c>
      <c r="G215" s="40">
        <f>INDEX(人口源表!$1:$1048576,MATCH($B215,人口源表!$A:$A,0),MATCH(G$1,人口源表!$1:$1,0))-INDEX(城镇人口!$1:$1048576,MATCH($B215,城镇人口!$B:$B,0),MATCH(G$1,城镇人口!$1:$1,0))</f>
        <v>975002.1332286722</v>
      </c>
      <c r="H215" s="40">
        <f>INDEX(人口源表!$1:$1048576,MATCH($B215,人口源表!$A:$A,0),MATCH(H$1,人口源表!$1:$1,0))-INDEX(城镇人口!$1:$1048576,MATCH($B215,城镇人口!$B:$B,0),MATCH(H$1,城镇人口!$1:$1,0))</f>
        <v>930514.31941720471</v>
      </c>
      <c r="I215" s="40">
        <f>INDEX(人口源表!$1:$1048576,MATCH($B215,人口源表!$A:$A,0),MATCH(I$1,人口源表!$1:$1,0))-INDEX(城镇人口!$1:$1048576,MATCH($B215,城镇人口!$B:$B,0),MATCH(I$1,城镇人口!$1:$1,0))</f>
        <v>905925.5302165444</v>
      </c>
      <c r="J215" s="40">
        <f>INDEX(人口源表!$1:$1048576,MATCH($B215,人口源表!$A:$A,0),MATCH(J$1,人口源表!$1:$1,0))-INDEX(城镇人口!$1:$1048576,MATCH($B215,城镇人口!$B:$B,0),MATCH(J$1,城镇人口!$1:$1,0))</f>
        <v>880557.75291307131</v>
      </c>
      <c r="K215" s="40">
        <f>INDEX(人口源表!$1:$1048576,MATCH($B215,人口源表!$A:$A,0),MATCH(K$1,人口源表!$1:$1,0))-INDEX(城镇人口!$1:$1048576,MATCH($B215,城镇人口!$B:$B,0),MATCH(K$1,城镇人口!$1:$1,0))</f>
        <v>854354.16857940983</v>
      </c>
      <c r="L215" s="40">
        <f>INDEX(人口源表!$1:$1048576,MATCH($B215,人口源表!$A:$A,0),MATCH(L$1,人口源表!$1:$1,0))-INDEX(城镇人口!$1:$1048576,MATCH($B215,城镇人口!$B:$B,0),MATCH(L$1,城镇人口!$1:$1,0))</f>
        <v>827270.10427353438</v>
      </c>
      <c r="M215" s="40">
        <f>INDEX(人口源表!$1:$1048576,MATCH($B215,人口源表!$A:$A,0),MATCH(M$1,人口源表!$1:$1,0))-INDEX(城镇人口!$1:$1048576,MATCH($B215,城镇人口!$B:$B,0),MATCH(M$1,城镇人口!$1:$1,0))</f>
        <v>799273.5052053486</v>
      </c>
      <c r="N215" s="40">
        <f>INDEX(人口源表!$1:$1048576,MATCH($B215,人口源表!$A:$A,0),MATCH(N$1,人口源表!$1:$1,0))-INDEX(城镇人口!$1:$1048576,MATCH($B215,城镇人口!$B:$B,0),MATCH(N$1,城镇人口!$1:$1,0))</f>
        <v>770342.90004150942</v>
      </c>
      <c r="O215" s="40">
        <f>INDEX(人口源表!$1:$1048576,MATCH($B215,人口源表!$A:$A,0),MATCH(O$1,人口源表!$1:$1,0))-INDEX(城镇人口!$1:$1048576,MATCH($B215,城镇人口!$B:$B,0),MATCH(O$1,城镇人口!$1:$1,0))</f>
        <v>740468.37215812039</v>
      </c>
      <c r="P215" s="40">
        <f>INDEX(人口源表!$1:$1048576,MATCH($B215,人口源表!$A:$A,0),MATCH(P$1,人口源表!$1:$1,0))-INDEX(城镇人口!$1:$1048576,MATCH($B215,城镇人口!$B:$B,0),MATCH(P$1,城镇人口!$1:$1,0))</f>
        <v>709649.38487759233</v>
      </c>
      <c r="Q215" s="40">
        <f>INDEX(人口源表!$1:$1048576,MATCH($B215,人口源表!$A:$A,0),MATCH(Q$1,人口源表!$1:$1,0))-INDEX(城镇人口!$1:$1048576,MATCH($B215,城镇人口!$B:$B,0),MATCH(Q$1,城镇人口!$1:$1,0))</f>
        <v>677895.58223178424</v>
      </c>
      <c r="R215" s="40">
        <f>INDEX(人口源表!$1:$1048576,MATCH($B215,人口源表!$A:$A,0),MATCH(R$1,人口源表!$1:$1,0))-INDEX(城镇人口!$1:$1048576,MATCH($B215,城镇人口!$B:$B,0),MATCH(R$1,城镇人口!$1:$1,0))</f>
        <v>645224.54711769288</v>
      </c>
      <c r="S215" s="40">
        <f>INDEX(人口源表!$1:$1048576,MATCH($B215,人口源表!$A:$A,0),MATCH(S$1,人口源表!$1:$1,0))-INDEX(城镇人口!$1:$1048576,MATCH($B215,城镇人口!$B:$B,0),MATCH(S$1,城镇人口!$1:$1,0))</f>
        <v>629389.22753567854</v>
      </c>
      <c r="T215" s="40">
        <f>INDEX(人口源表!$1:$1048576,MATCH($B215,人口源表!$A:$A,0),MATCH(T$1,人口源表!$1:$1,0))-INDEX(城镇人口!$1:$1048576,MATCH($B215,城镇人口!$B:$B,0),MATCH(T$1,城镇人口!$1:$1,0))</f>
        <v>613048.5028860122</v>
      </c>
      <c r="U215" s="40">
        <f>INDEX(人口源表!$1:$1048576,MATCH($B215,人口源表!$A:$A,0),MATCH(U$1,人口源表!$1:$1,0))-INDEX(城镇人口!$1:$1048576,MATCH($B215,城镇人口!$B:$B,0),MATCH(U$1,城镇人口!$1:$1,0))</f>
        <v>596218.71936034225</v>
      </c>
      <c r="V215" s="40">
        <f>INDEX(人口源表!$1:$1048576,MATCH($B215,人口源表!$A:$A,0),MATCH(V$1,人口源表!$1:$1,0))-INDEX(城镇人口!$1:$1048576,MATCH($B215,城镇人口!$B:$B,0),MATCH(V$1,城镇人口!$1:$1,0))</f>
        <v>578920.85052154027</v>
      </c>
      <c r="W215" s="40">
        <f>INDEX(人口源表!$1:$1048576,MATCH($B215,人口源表!$A:$A,0),MATCH(W$1,人口源表!$1:$1,0))-INDEX(城镇人口!$1:$1048576,MATCH($B215,城镇人口!$B:$B,0),MATCH(W$1,城镇人口!$1:$1,0))</f>
        <v>561179.3535250281</v>
      </c>
      <c r="X215" s="40">
        <f>INDEX(人口源表!$1:$1048576,MATCH($B215,人口源表!$A:$A,0),MATCH(X$1,人口源表!$1:$1,0))-INDEX(城镇人口!$1:$1048576,MATCH($B215,城镇人口!$B:$B,0),MATCH(X$1,城镇人口!$1:$1,0))</f>
        <v>543022.04877520073</v>
      </c>
      <c r="Y215" s="40">
        <f>INDEX(人口源表!$1:$1048576,MATCH($B215,人口源表!$A:$A,0),MATCH(Y$1,人口源表!$1:$1,0))-INDEX(城镇人口!$1:$1048576,MATCH($B215,城镇人口!$B:$B,0),MATCH(Y$1,城镇人口!$1:$1,0))</f>
        <v>524479.56864193641</v>
      </c>
      <c r="Z215" s="40">
        <f>INDEX(人口源表!$1:$1048576,MATCH($B215,人口源表!$A:$A,0),MATCH(Z$1,人口源表!$1:$1,0))-INDEX(城镇人口!$1:$1048576,MATCH($B215,城镇人口!$B:$B,0),MATCH(Z$1,城镇人口!$1:$1,0))</f>
        <v>505585.42564579612</v>
      </c>
      <c r="AA215" s="40">
        <f>INDEX(人口源表!$1:$1048576,MATCH($B215,人口源表!$A:$A,0),MATCH(AA$1,人口源表!$1:$1,0))-INDEX(城镇人口!$1:$1048576,MATCH($B215,城镇人口!$B:$B,0),MATCH(AA$1,城镇人口!$1:$1,0))</f>
        <v>486374.81353314919</v>
      </c>
      <c r="AB215" s="40">
        <f>INDEX(人口源表!$1:$1048576,MATCH($B215,人口源表!$A:$A,0),MATCH(AB$1,人口源表!$1:$1,0))-INDEX(城镇人口!$1:$1048576,MATCH($B215,城镇人口!$B:$B,0),MATCH(AB$1,城镇人口!$1:$1,0))</f>
        <v>466884.67103907606</v>
      </c>
      <c r="AC215" s="40">
        <f>INDEX(人口源表!$1:$1048576,MATCH($B215,人口源表!$A:$A,0),MATCH(AC$1,人口源表!$1:$1,0))-INDEX(城镇人口!$1:$1048576,MATCH($B215,城镇人口!$B:$B,0),MATCH(AC$1,城镇人口!$1:$1,0))</f>
        <v>451735.6801237925</v>
      </c>
      <c r="AD215" s="40">
        <f>INDEX(人口源表!$1:$1048576,MATCH($B215,人口源表!$A:$A,0),MATCH(AD$1,人口源表!$1:$1,0))-INDEX(城镇人口!$1:$1048576,MATCH($B215,城镇人口!$B:$B,0),MATCH(AD$1,城镇人口!$1:$1,0))</f>
        <v>436398.28610898834</v>
      </c>
      <c r="AE215" s="40">
        <f>INDEX(人口源表!$1:$1048576,MATCH($B215,人口源表!$A:$A,0),MATCH(AE$1,人口源表!$1:$1,0))-INDEX(城镇人口!$1:$1048576,MATCH($B215,城镇人口!$B:$B,0),MATCH(AE$1,城镇人口!$1:$1,0))</f>
        <v>420905.38865659013</v>
      </c>
      <c r="AF215" s="40">
        <f>INDEX(人口源表!$1:$1048576,MATCH($B215,人口源表!$A:$A,0),MATCH(AF$1,人口源表!$1:$1,0))-INDEX(城镇人口!$1:$1048576,MATCH($B215,城镇人口!$B:$B,0),MATCH(AF$1,城镇人口!$1:$1,0))</f>
        <v>405290.22635332542</v>
      </c>
      <c r="AG215" s="40">
        <f>INDEX(人口源表!$1:$1048576,MATCH($B215,人口源表!$A:$A,0),MATCH(AG$1,人口源表!$1:$1,0))-INDEX(城镇人口!$1:$1048576,MATCH($B215,城镇人口!$B:$B,0),MATCH(AG$1,城镇人口!$1:$1,0))</f>
        <v>389586.02081875084</v>
      </c>
      <c r="AH215" s="40">
        <f>INDEX(人口源表!$1:$1048576,MATCH($B215,人口源表!$A:$A,0),MATCH(AH$1,人口源表!$1:$1,0))-INDEX(城镇人口!$1:$1048576,MATCH($B215,城镇人口!$B:$B,0),MATCH(AH$1,城镇人口!$1:$1,0))</f>
        <v>373825.79846391641</v>
      </c>
      <c r="AI215" s="40">
        <f>INDEX(人口源表!$1:$1048576,MATCH($B215,人口源表!$A:$A,0),MATCH(AI$1,人口源表!$1:$1,0))-INDEX(城镇人口!$1:$1048576,MATCH($B215,城镇人口!$B:$B,0),MATCH(AI$1,城镇人口!$1:$1,0))</f>
        <v>358041.55544280633</v>
      </c>
      <c r="AJ215" s="40">
        <f>INDEX(人口源表!$1:$1048576,MATCH($B215,人口源表!$A:$A,0),MATCH(AJ$1,人口源表!$1:$1,0))-INDEX(城镇人口!$1:$1048576,MATCH($B215,城镇人口!$B:$B,0),MATCH(AJ$1,城镇人口!$1:$1,0))</f>
        <v>342264.36080872826</v>
      </c>
      <c r="AK215" s="40">
        <f>INDEX(人口源表!$1:$1048576,MATCH($B215,人口源表!$A:$A,0),MATCH(AK$1,人口源表!$1:$1,0))-INDEX(城镇人口!$1:$1048576,MATCH($B215,城镇人口!$B:$B,0),MATCH(AK$1,城镇人口!$1:$1,0))</f>
        <v>326523.62818471156</v>
      </c>
      <c r="AL215" s="40">
        <f>INDEX(人口源表!$1:$1048576,MATCH($B215,人口源表!$A:$A,0),MATCH(AL$1,人口源表!$1:$1,0))-INDEX(城镇人口!$1:$1048576,MATCH($B215,城镇人口!$B:$B,0),MATCH(AL$1,城镇人口!$1:$1,0))</f>
        <v>310847.00527987489</v>
      </c>
      <c r="AM215" s="40">
        <f>INDEX(人口源表!$1:$1048576,MATCH($B215,人口源表!$A:$A,0),MATCH(AM$1,人口源表!$1:$1,0))-INDEX(城镇人口!$1:$1048576,MATCH($B215,城镇人口!$B:$B,0),MATCH(AM$1,城镇人口!$1:$1,0))</f>
        <v>295259.97639488615</v>
      </c>
      <c r="AN215" s="40">
        <f>INDEX(人口源表!$1:$1048576,MATCH($B215,人口源表!$A:$A,0),MATCH(AN$1,人口源表!$1:$1,0))-INDEX(城镇人口!$1:$1048576,MATCH($B215,城镇人口!$B:$B,0),MATCH(AN$1,城镇人口!$1:$1,0))</f>
        <v>279785.25040941825</v>
      </c>
      <c r="AO215" s="40">
        <f>INDEX(人口源表!$1:$1048576,MATCH($B215,人口源表!$A:$A,0),MATCH(AO$1,人口源表!$1:$1,0))-INDEX(城镇人口!$1:$1048576,MATCH($B215,城镇人口!$B:$B,0),MATCH(AO$1,城镇人口!$1:$1,0))</f>
        <v>264442.60671405122</v>
      </c>
      <c r="AP215" s="40">
        <f>INDEX(人口源表!$1:$1048576,MATCH($B215,人口源表!$A:$A,0),MATCH(AP$1,人口源表!$1:$1,0))-INDEX(城镇人口!$1:$1048576,MATCH($B215,城镇人口!$B:$B,0),MATCH(AP$1,城镇人口!$1:$1,0))</f>
        <v>249248.42184910737</v>
      </c>
      <c r="AQ215" s="40">
        <f>INDEX(人口源表!$1:$1048576,MATCH($B215,人口源表!$A:$A,0),MATCH(AQ$1,人口源表!$1:$1,0))-INDEX(城镇人口!$1:$1048576,MATCH($B215,城镇人口!$B:$B,0),MATCH(AQ$1,城镇人口!$1:$1,0))</f>
        <v>234215.15336232446</v>
      </c>
      <c r="AR215" s="40">
        <f>INDEX(人口源表!$1:$1048576,MATCH($B215,人口源表!$A:$A,0),MATCH(AR$1,人口源表!$1:$1,0))-INDEX(城镇人口!$1:$1048576,MATCH($B215,城镇人口!$B:$B,0),MATCH(AR$1,城镇人口!$1:$1,0))</f>
        <v>219351.2534953421</v>
      </c>
      <c r="AS215" s="40">
        <f>INDEX(人口源表!$1:$1048576,MATCH($B215,人口源表!$A:$A,0),MATCH(AS$1,人口源表!$1:$1,0))-INDEX(城镇人口!$1:$1048576,MATCH($B215,城镇人口!$B:$B,0),MATCH(AS$1,城镇人口!$1:$1,0))</f>
        <v>204660.39590291819</v>
      </c>
      <c r="AT215" s="40">
        <f>INDEX(人口源表!$1:$1048576,MATCH($B215,人口源表!$A:$A,0),MATCH(AT$1,人口源表!$1:$1,0))-INDEX(城镇人口!$1:$1048576,MATCH($B215,城镇人口!$B:$B,0),MATCH(AT$1,城镇人口!$1:$1,0))</f>
        <v>190141.41172390897</v>
      </c>
      <c r="AU215" s="40">
        <f>INDEX(人口源表!$1:$1048576,MATCH($B215,人口源表!$A:$A,0),MATCH(AU$1,人口源表!$1:$1,0))-INDEX(城镇人口!$1:$1048576,MATCH($B215,城镇人口!$B:$B,0),MATCH(AU$1,城镇人口!$1:$1,0))</f>
        <v>175787.55001238454</v>
      </c>
      <c r="AV215" s="40">
        <f>INDEX(人口源表!$1:$1048576,MATCH($B215,人口源表!$A:$A,0),MATCH(AV$1,人口源表!$1:$1,0))-INDEX(城镇人口!$1:$1048576,MATCH($B215,城镇人口!$B:$B,0),MATCH(AV$1,城镇人口!$1:$1,0))</f>
        <v>161586.27892980399</v>
      </c>
    </row>
    <row r="216" spans="1:48" x14ac:dyDescent="0.15">
      <c r="A216" s="4" t="s">
        <v>873</v>
      </c>
      <c r="B216" s="4" t="s">
        <v>438</v>
      </c>
      <c r="C216" s="34">
        <f>VLOOKUP(B216,'[1]2016省城人口总结（根）'!B:C,2,FALSE)/100</f>
        <v>0.78480000000000005</v>
      </c>
      <c r="D216" s="40">
        <f>INDEX(人口源表!$1:$1048576,MATCH($B216,人口源表!$A:$A,0),MATCH(D$1,人口源表!$1:$1,0))-INDEX(城镇人口!$1:$1048576,MATCH($B216,城镇人口!$B:$B,0),MATCH(D$1,城镇人口!$1:$1,0))</f>
        <v>1963323.019422886</v>
      </c>
      <c r="E216" s="40">
        <f>INDEX(人口源表!$1:$1048576,MATCH($B216,人口源表!$A:$A,0),MATCH(E$1,人口源表!$1:$1,0))-INDEX(城镇人口!$1:$1048576,MATCH($B216,城镇人口!$B:$B,0),MATCH(E$1,城镇人口!$1:$1,0))</f>
        <v>1870644.0691977777</v>
      </c>
      <c r="F216" s="40">
        <f>INDEX(人口源表!$1:$1048576,MATCH($B216,人口源表!$A:$A,0),MATCH(F$1,人口源表!$1:$1,0))-INDEX(城镇人口!$1:$1048576,MATCH($B216,城镇人口!$B:$B,0),MATCH(F$1,城镇人口!$1:$1,0))</f>
        <v>1770716.7652043337</v>
      </c>
      <c r="G216" s="40">
        <f>INDEX(人口源表!$1:$1048576,MATCH($B216,人口源表!$A:$A,0),MATCH(G$1,人口源表!$1:$1,0))-INDEX(城镇人口!$1:$1048576,MATCH($B216,城镇人口!$B:$B,0),MATCH(G$1,城镇人口!$1:$1,0))</f>
        <v>1783546.5162795242</v>
      </c>
      <c r="H216" s="40">
        <f>INDEX(人口源表!$1:$1048576,MATCH($B216,人口源表!$A:$A,0),MATCH(H$1,人口源表!$1:$1,0))-INDEX(城镇人口!$1:$1048576,MATCH($B216,城镇人口!$B:$B,0),MATCH(H$1,城镇人口!$1:$1,0))</f>
        <v>1678978.4495854396</v>
      </c>
      <c r="I216" s="40">
        <f>INDEX(人口源表!$1:$1048576,MATCH($B216,人口源表!$A:$A,0),MATCH(I$1,人口源表!$1:$1,0))-INDEX(城镇人口!$1:$1048576,MATCH($B216,城镇人口!$B:$B,0),MATCH(I$1,城镇人口!$1:$1,0))</f>
        <v>1623214.322071813</v>
      </c>
      <c r="J216" s="40">
        <f>INDEX(人口源表!$1:$1048576,MATCH($B216,人口源表!$A:$A,0),MATCH(J$1,人口源表!$1:$1,0))-INDEX(城镇人口!$1:$1048576,MATCH($B216,城镇人口!$B:$B,0),MATCH(J$1,城镇人口!$1:$1,0))</f>
        <v>1558822.0415396132</v>
      </c>
      <c r="K216" s="40">
        <f>INDEX(人口源表!$1:$1048576,MATCH($B216,人口源表!$A:$A,0),MATCH(K$1,人口源表!$1:$1,0))-INDEX(城镇人口!$1:$1048576,MATCH($B216,城镇人口!$B:$B,0),MATCH(K$1,城镇人口!$1:$1,0))</f>
        <v>1486859.9963662401</v>
      </c>
      <c r="L216" s="40">
        <f>INDEX(人口源表!$1:$1048576,MATCH($B216,人口源表!$A:$A,0),MATCH(L$1,人口源表!$1:$1,0))-INDEX(城镇人口!$1:$1048576,MATCH($B216,城镇人口!$B:$B,0),MATCH(L$1,城镇人口!$1:$1,0))</f>
        <v>1408286.756014742</v>
      </c>
      <c r="M216" s="40">
        <f>INDEX(人口源表!$1:$1048576,MATCH($B216,人口源表!$A:$A,0),MATCH(M$1,人口源表!$1:$1,0))-INDEX(城镇人口!$1:$1048576,MATCH($B216,城镇人口!$B:$B,0),MATCH(M$1,城镇人口!$1:$1,0))</f>
        <v>1323965.7717496417</v>
      </c>
      <c r="N216" s="40">
        <f>INDEX(人口源表!$1:$1048576,MATCH($B216,人口源表!$A:$A,0),MATCH(N$1,人口源表!$1:$1,0))-INDEX(城镇人口!$1:$1048576,MATCH($B216,城镇人口!$B:$B,0),MATCH(N$1,城镇人口!$1:$1,0))</f>
        <v>1234668.9211248998</v>
      </c>
      <c r="O216" s="40">
        <f>INDEX(人口源表!$1:$1048576,MATCH($B216,人口源表!$A:$A,0),MATCH(O$1,人口源表!$1:$1,0))-INDEX(城镇人口!$1:$1048576,MATCH($B216,城镇人口!$B:$B,0),MATCH(O$1,城镇人口!$1:$1,0))</f>
        <v>1141080.7482234295</v>
      </c>
      <c r="P216" s="40">
        <f>INDEX(人口源表!$1:$1048576,MATCH($B216,人口源表!$A:$A,0),MATCH(P$1,人口源表!$1:$1,0))-INDEX(城镇人口!$1:$1048576,MATCH($B216,城镇人口!$B:$B,0),MATCH(P$1,城镇人口!$1:$1,0))</f>
        <v>1043802.7023698911</v>
      </c>
      <c r="Q216" s="40">
        <f>INDEX(人口源表!$1:$1048576,MATCH($B216,人口源表!$A:$A,0),MATCH(Q$1,人口源表!$1:$1,0))-INDEX(城镇人口!$1:$1048576,MATCH($B216,城镇人口!$B:$B,0),MATCH(Q$1,城镇人口!$1:$1,0))</f>
        <v>943357.44064118899</v>
      </c>
      <c r="R216" s="40">
        <f>INDEX(人口源表!$1:$1048576,MATCH($B216,人口源表!$A:$A,0),MATCH(R$1,人口源表!$1:$1,0))-INDEX(城镇人口!$1:$1048576,MATCH($B216,城镇人口!$B:$B,0),MATCH(R$1,城镇人口!$1:$1,0))</f>
        <v>840193.33464668132</v>
      </c>
      <c r="S216" s="40">
        <f>INDEX(人口源表!$1:$1048576,MATCH($B216,人口源表!$A:$A,0),MATCH(S$1,人口源表!$1:$1,0))-INDEX(城镇人口!$1:$1048576,MATCH($B216,城镇人口!$B:$B,0),MATCH(S$1,城镇人口!$1:$1,0))</f>
        <v>788506.49849485233</v>
      </c>
      <c r="T216" s="40">
        <f>INDEX(人口源表!$1:$1048576,MATCH($B216,人口源表!$A:$A,0),MATCH(T$1,人口源表!$1:$1,0))-INDEX(城镇人口!$1:$1048576,MATCH($B216,城镇人口!$B:$B,0),MATCH(T$1,城镇人口!$1:$1,0))</f>
        <v>735806.21086342074</v>
      </c>
      <c r="U216" s="40">
        <f>INDEX(人口源表!$1:$1048576,MATCH($B216,人口源表!$A:$A,0),MATCH(U$1,人口源表!$1:$1,0))-INDEX(城镇人口!$1:$1048576,MATCH($B216,城镇人口!$B:$B,0),MATCH(U$1,城镇人口!$1:$1,0))</f>
        <v>682276.04138284922</v>
      </c>
      <c r="V216" s="40">
        <f>INDEX(人口源表!$1:$1048576,MATCH($B216,人口源表!$A:$A,0),MATCH(V$1,人口源表!$1:$1,0))-INDEX(城镇人口!$1:$1048576,MATCH($B216,城镇人口!$B:$B,0),MATCH(V$1,城镇人口!$1:$1,0))</f>
        <v>628066.60697643831</v>
      </c>
      <c r="W216" s="40">
        <f>INDEX(人口源表!$1:$1048576,MATCH($B216,人口源表!$A:$A,0),MATCH(W$1,人口源表!$1:$1,0))-INDEX(城镇人口!$1:$1048576,MATCH($B216,城镇人口!$B:$B,0),MATCH(W$1,城镇人口!$1:$1,0))</f>
        <v>573298.80721625872</v>
      </c>
      <c r="X216" s="40">
        <f>INDEX(人口源表!$1:$1048576,MATCH($B216,人口源表!$A:$A,0),MATCH(X$1,人口源表!$1:$1,0))-INDEX(城镇人口!$1:$1048576,MATCH($B216,城镇人口!$B:$B,0),MATCH(X$1,城镇人口!$1:$1,0))</f>
        <v>518066.56383314542</v>
      </c>
      <c r="Y216" s="40">
        <f>INDEX(人口源表!$1:$1048576,MATCH($B216,人口源表!$A:$A,0),MATCH(Y$1,人口源表!$1:$1,0))-INDEX(城镇人口!$1:$1048576,MATCH($B216,城镇人口!$B:$B,0),MATCH(Y$1,城镇人口!$1:$1,0))</f>
        <v>462439.99749133363</v>
      </c>
      <c r="Z216" s="40">
        <f>INDEX(人口源表!$1:$1048576,MATCH($B216,人口源表!$A:$A,0),MATCH(Z$1,人口源表!$1:$1,0))-INDEX(城镇人口!$1:$1048576,MATCH($B216,城镇人口!$B:$B,0),MATCH(Z$1,城镇人口!$1:$1,0))</f>
        <v>406468.39116894454</v>
      </c>
      <c r="AA216" s="40">
        <f>INDEX(人口源表!$1:$1048576,MATCH($B216,人口源表!$A:$A,0),MATCH(AA$1,人口源表!$1:$1,0))-INDEX(城镇人口!$1:$1048576,MATCH($B216,城镇人口!$B:$B,0),MATCH(AA$1,城镇人口!$1:$1,0))</f>
        <v>350183.28809499182</v>
      </c>
      <c r="AB216" s="40">
        <f>INDEX(人口源表!$1:$1048576,MATCH($B216,人口源表!$A:$A,0),MATCH(AB$1,人口源表!$1:$1,0))-INDEX(城镇人口!$1:$1048576,MATCH($B216,城镇人口!$B:$B,0),MATCH(AB$1,城镇人口!$1:$1,0))</f>
        <v>293601.81760719232</v>
      </c>
      <c r="AC216" s="40">
        <f>INDEX(人口源表!$1:$1048576,MATCH($B216,人口源表!$A:$A,0),MATCH(AC$1,人口源表!$1:$1,0))-INDEX(城镇人口!$1:$1048576,MATCH($B216,城镇人口!$B:$B,0),MATCH(AC$1,城镇人口!$1:$1,0))</f>
        <v>250726.96313979104</v>
      </c>
      <c r="AD216" s="40">
        <f>INDEX(人口源表!$1:$1048576,MATCH($B216,人口源表!$A:$A,0),MATCH(AD$1,人口源表!$1:$1,0))-INDEX(城镇人口!$1:$1048576,MATCH($B216,城镇人口!$B:$B,0),MATCH(AD$1,城镇人口!$1:$1,0))</f>
        <v>207686.44937763922</v>
      </c>
      <c r="AE216" s="40">
        <f>INDEX(人口源表!$1:$1048576,MATCH($B216,人口源表!$A:$A,0),MATCH(AE$1,人口源表!$1:$1,0))-INDEX(城镇人口!$1:$1048576,MATCH($B216,城镇人口!$B:$B,0),MATCH(AE$1,城镇人口!$1:$1,0))</f>
        <v>164475.61361270212</v>
      </c>
      <c r="AF216" s="40">
        <f>INDEX(人口源表!$1:$1048576,MATCH($B216,人口源表!$A:$A,0),MATCH(AF$1,人口源表!$1:$1,0))-INDEX(城镇人口!$1:$1048576,MATCH($B216,城镇人口!$B:$B,0),MATCH(AF$1,城镇人口!$1:$1,0))</f>
        <v>121087.89579006843</v>
      </c>
      <c r="AG216" s="40">
        <f>INDEX(人口源表!$1:$1048576,MATCH($B216,人口源表!$A:$A,0),MATCH(AG$1,人口源表!$1:$1,0))-INDEX(城镇人口!$1:$1048576,MATCH($B216,城镇人口!$B:$B,0),MATCH(AG$1,城镇人口!$1:$1,0))</f>
        <v>77517.421976329759</v>
      </c>
      <c r="AH216" s="40">
        <f>INDEX(人口源表!$1:$1048576,MATCH($B216,人口源表!$A:$A,0),MATCH(AH$1,人口源表!$1:$1,0))-INDEX(城镇人口!$1:$1048576,MATCH($B216,城镇人口!$B:$B,0),MATCH(AH$1,城镇人口!$1:$1,0))</f>
        <v>33761.560417855158</v>
      </c>
      <c r="AI216" s="40">
        <f>INDEX(人口源表!$1:$1048576,MATCH($B216,人口源表!$A:$A,0),MATCH(AI$1,人口源表!$1:$1,0))-INDEX(城镇人口!$1:$1048576,MATCH($B216,城镇人口!$B:$B,0),MATCH(AI$1,城镇人口!$1:$1,0))</f>
        <v>0</v>
      </c>
      <c r="AJ216" s="40">
        <f>INDEX(人口源表!$1:$1048576,MATCH($B216,人口源表!$A:$A,0),MATCH(AJ$1,人口源表!$1:$1,0))-INDEX(城镇人口!$1:$1048576,MATCH($B216,城镇人口!$B:$B,0),MATCH(AJ$1,城镇人口!$1:$1,0))</f>
        <v>0</v>
      </c>
      <c r="AK216" s="40">
        <f>INDEX(人口源表!$1:$1048576,MATCH($B216,人口源表!$A:$A,0),MATCH(AK$1,人口源表!$1:$1,0))-INDEX(城镇人口!$1:$1048576,MATCH($B216,城镇人口!$B:$B,0),MATCH(AK$1,城镇人口!$1:$1,0))</f>
        <v>0</v>
      </c>
      <c r="AL216" s="40">
        <f>INDEX(人口源表!$1:$1048576,MATCH($B216,人口源表!$A:$A,0),MATCH(AL$1,人口源表!$1:$1,0))-INDEX(城镇人口!$1:$1048576,MATCH($B216,城镇人口!$B:$B,0),MATCH(AL$1,城镇人口!$1:$1,0))</f>
        <v>0</v>
      </c>
      <c r="AM216" s="40">
        <f>INDEX(人口源表!$1:$1048576,MATCH($B216,人口源表!$A:$A,0),MATCH(AM$1,人口源表!$1:$1,0))-INDEX(城镇人口!$1:$1048576,MATCH($B216,城镇人口!$B:$B,0),MATCH(AM$1,城镇人口!$1:$1,0))</f>
        <v>0</v>
      </c>
      <c r="AN216" s="40">
        <f>INDEX(人口源表!$1:$1048576,MATCH($B216,人口源表!$A:$A,0),MATCH(AN$1,人口源表!$1:$1,0))-INDEX(城镇人口!$1:$1048576,MATCH($B216,城镇人口!$B:$B,0),MATCH(AN$1,城镇人口!$1:$1,0))</f>
        <v>0</v>
      </c>
      <c r="AO216" s="40">
        <f>INDEX(人口源表!$1:$1048576,MATCH($B216,人口源表!$A:$A,0),MATCH(AO$1,人口源表!$1:$1,0))-INDEX(城镇人口!$1:$1048576,MATCH($B216,城镇人口!$B:$B,0),MATCH(AO$1,城镇人口!$1:$1,0))</f>
        <v>0</v>
      </c>
      <c r="AP216" s="40">
        <f>INDEX(人口源表!$1:$1048576,MATCH($B216,人口源表!$A:$A,0),MATCH(AP$1,人口源表!$1:$1,0))-INDEX(城镇人口!$1:$1048576,MATCH($B216,城镇人口!$B:$B,0),MATCH(AP$1,城镇人口!$1:$1,0))</f>
        <v>0</v>
      </c>
      <c r="AQ216" s="40">
        <f>INDEX(人口源表!$1:$1048576,MATCH($B216,人口源表!$A:$A,0),MATCH(AQ$1,人口源表!$1:$1,0))-INDEX(城镇人口!$1:$1048576,MATCH($B216,城镇人口!$B:$B,0),MATCH(AQ$1,城镇人口!$1:$1,0))</f>
        <v>0</v>
      </c>
      <c r="AR216" s="40">
        <f>INDEX(人口源表!$1:$1048576,MATCH($B216,人口源表!$A:$A,0),MATCH(AR$1,人口源表!$1:$1,0))-INDEX(城镇人口!$1:$1048576,MATCH($B216,城镇人口!$B:$B,0),MATCH(AR$1,城镇人口!$1:$1,0))</f>
        <v>0</v>
      </c>
      <c r="AS216" s="40">
        <f>INDEX(人口源表!$1:$1048576,MATCH($B216,人口源表!$A:$A,0),MATCH(AS$1,人口源表!$1:$1,0))-INDEX(城镇人口!$1:$1048576,MATCH($B216,城镇人口!$B:$B,0),MATCH(AS$1,城镇人口!$1:$1,0))</f>
        <v>0</v>
      </c>
      <c r="AT216" s="40">
        <f>INDEX(人口源表!$1:$1048576,MATCH($B216,人口源表!$A:$A,0),MATCH(AT$1,人口源表!$1:$1,0))-INDEX(城镇人口!$1:$1048576,MATCH($B216,城镇人口!$B:$B,0),MATCH(AT$1,城镇人口!$1:$1,0))</f>
        <v>0</v>
      </c>
      <c r="AU216" s="40">
        <f>INDEX(人口源表!$1:$1048576,MATCH($B216,人口源表!$A:$A,0),MATCH(AU$1,人口源表!$1:$1,0))-INDEX(城镇人口!$1:$1048576,MATCH($B216,城镇人口!$B:$B,0),MATCH(AU$1,城镇人口!$1:$1,0))</f>
        <v>0</v>
      </c>
      <c r="AV216" s="40">
        <f>INDEX(人口源表!$1:$1048576,MATCH($B216,人口源表!$A:$A,0),MATCH(AV$1,人口源表!$1:$1,0))-INDEX(城镇人口!$1:$1048576,MATCH($B216,城镇人口!$B:$B,0),MATCH(AV$1,城镇人口!$1:$1,0))</f>
        <v>0</v>
      </c>
    </row>
    <row r="217" spans="1:48" x14ac:dyDescent="0.15">
      <c r="A217" s="4" t="s">
        <v>873</v>
      </c>
      <c r="B217" s="4" t="s">
        <v>440</v>
      </c>
      <c r="C217" s="34">
        <f>VLOOKUP(B217,'[1]2016省城人口总结（根）'!B:C,2,FALSE)/100</f>
        <v>0.75019999999999998</v>
      </c>
      <c r="D217" s="40">
        <f>INDEX(人口源表!$1:$1048576,MATCH($B217,人口源表!$A:$A,0),MATCH(D$1,人口源表!$1:$1,0))-INDEX(城镇人口!$1:$1048576,MATCH($B217,城镇人口!$B:$B,0),MATCH(D$1,城镇人口!$1:$1,0))</f>
        <v>842298.86842679325</v>
      </c>
      <c r="E217" s="40">
        <f>INDEX(人口源表!$1:$1048576,MATCH($B217,人口源表!$A:$A,0),MATCH(E$1,人口源表!$1:$1,0))-INDEX(城镇人口!$1:$1048576,MATCH($B217,城镇人口!$B:$B,0),MATCH(E$1,城镇人口!$1:$1,0))</f>
        <v>808637.2073426717</v>
      </c>
      <c r="F217" s="40">
        <f>INDEX(人口源表!$1:$1048576,MATCH($B217,人口源表!$A:$A,0),MATCH(F$1,人口源表!$1:$1,0))-INDEX(城镇人口!$1:$1048576,MATCH($B217,城镇人口!$B:$B,0),MATCH(F$1,城镇人口!$1:$1,0))</f>
        <v>772789.19028612087</v>
      </c>
      <c r="G217" s="40">
        <f>INDEX(人口源表!$1:$1048576,MATCH($B217,人口源表!$A:$A,0),MATCH(G$1,人口源表!$1:$1,0))-INDEX(城镇人口!$1:$1048576,MATCH($B217,城镇人口!$B:$B,0),MATCH(G$1,城镇人口!$1:$1,0))</f>
        <v>915652.73616114073</v>
      </c>
      <c r="H217" s="40">
        <f>INDEX(人口源表!$1:$1048576,MATCH($B217,人口源表!$A:$A,0),MATCH(H$1,人口源表!$1:$1,0))-INDEX(城镇人口!$1:$1048576,MATCH($B217,城镇人口!$B:$B,0),MATCH(H$1,城镇人口!$1:$1,0))</f>
        <v>872217.73007636983</v>
      </c>
      <c r="I217" s="40">
        <f>INDEX(人口源表!$1:$1048576,MATCH($B217,人口源表!$A:$A,0),MATCH(I$1,人口源表!$1:$1,0))-INDEX(城镇人口!$1:$1048576,MATCH($B217,城镇人口!$B:$B,0),MATCH(I$1,城镇人口!$1:$1,0))</f>
        <v>849294.58470234694</v>
      </c>
      <c r="J217" s="40">
        <f>INDEX(人口源表!$1:$1048576,MATCH($B217,人口源表!$A:$A,0),MATCH(J$1,人口源表!$1:$1,0))-INDEX(城镇人口!$1:$1048576,MATCH($B217,城镇人口!$B:$B,0),MATCH(J$1,城镇人口!$1:$1,0))</f>
        <v>823422.51541439397</v>
      </c>
      <c r="K217" s="40">
        <f>INDEX(人口源表!$1:$1048576,MATCH($B217,人口源表!$A:$A,0),MATCH(K$1,人口源表!$1:$1,0))-INDEX(城镇人口!$1:$1048576,MATCH($B217,城镇人口!$B:$B,0),MATCH(K$1,城镇人口!$1:$1,0))</f>
        <v>794907.64803239284</v>
      </c>
      <c r="L217" s="40">
        <f>INDEX(人口源表!$1:$1048576,MATCH($B217,人口源表!$A:$A,0),MATCH(L$1,人口源表!$1:$1,0))-INDEX(城镇人口!$1:$1048576,MATCH($B217,城镇人口!$B:$B,0),MATCH(L$1,城镇人口!$1:$1,0))</f>
        <v>764031.52131975116</v>
      </c>
      <c r="M217" s="40">
        <f>INDEX(人口源表!$1:$1048576,MATCH($B217,人口源表!$A:$A,0),MATCH(M$1,人口源表!$1:$1,0))-INDEX(城镇人口!$1:$1048576,MATCH($B217,城镇人口!$B:$B,0),MATCH(M$1,城镇人口!$1:$1,0))</f>
        <v>731052.78351349663</v>
      </c>
      <c r="N217" s="40">
        <f>INDEX(人口源表!$1:$1048576,MATCH($B217,人口源表!$A:$A,0),MATCH(N$1,人口源表!$1:$1,0))-INDEX(城镇人口!$1:$1048576,MATCH($B217,城镇人口!$B:$B,0),MATCH(N$1,城镇人口!$1:$1,0))</f>
        <v>696207.03931890801</v>
      </c>
      <c r="O217" s="40">
        <f>INDEX(人口源表!$1:$1048576,MATCH($B217,人口源表!$A:$A,0),MATCH(O$1,人口源表!$1:$1,0))-INDEX(城镇人口!$1:$1048576,MATCH($B217,城镇人口!$B:$B,0),MATCH(O$1,城镇人口!$1:$1,0))</f>
        <v>659708.84425347904</v>
      </c>
      <c r="P217" s="40">
        <f>INDEX(人口源表!$1:$1048576,MATCH($B217,人口源表!$A:$A,0),MATCH(P$1,人口源表!$1:$1,0))-INDEX(城镇人口!$1:$1048576,MATCH($B217,城镇人口!$B:$B,0),MATCH(P$1,城镇人口!$1:$1,0))</f>
        <v>621751.6704351739</v>
      </c>
      <c r="Q217" s="40">
        <f>INDEX(人口源表!$1:$1048576,MATCH($B217,人口源表!$A:$A,0),MATCH(Q$1,人口源表!$1:$1,0))-INDEX(城镇人口!$1:$1048576,MATCH($B217,城镇人口!$B:$B,0),MATCH(Q$1,城镇人口!$1:$1,0))</f>
        <v>582509.19000699697</v>
      </c>
      <c r="R217" s="40">
        <f>INDEX(人口源表!$1:$1048576,MATCH($B217,人口源表!$A:$A,0),MATCH(R$1,人口源表!$1:$1,0))-INDEX(城镇人口!$1:$1048576,MATCH($B217,城镇人口!$B:$B,0),MATCH(R$1,城镇人口!$1:$1,0))</f>
        <v>542136.48855177965</v>
      </c>
      <c r="S217" s="40">
        <f>INDEX(人口源表!$1:$1048576,MATCH($B217,人口源表!$A:$A,0),MATCH(S$1,人口源表!$1:$1,0))-INDEX(城镇人口!$1:$1048576,MATCH($B217,城镇人口!$B:$B,0),MATCH(S$1,城镇人口!$1:$1,0))</f>
        <v>521991.92199747823</v>
      </c>
      <c r="T217" s="40">
        <f>INDEX(人口源表!$1:$1048576,MATCH($B217,人口源表!$A:$A,0),MATCH(T$1,人口源表!$1:$1,0))-INDEX(城镇人口!$1:$1048576,MATCH($B217,城镇人口!$B:$B,0),MATCH(T$1,城镇人口!$1:$1,0))</f>
        <v>501351.65967789199</v>
      </c>
      <c r="U217" s="40">
        <f>INDEX(人口源表!$1:$1048576,MATCH($B217,人口源表!$A:$A,0),MATCH(U$1,人口源表!$1:$1,0))-INDEX(城镇人口!$1:$1048576,MATCH($B217,城镇人口!$B:$B,0),MATCH(U$1,城镇人口!$1:$1,0))</f>
        <v>480291.08205014467</v>
      </c>
      <c r="V217" s="40">
        <f>INDEX(人口源表!$1:$1048576,MATCH($B217,人口源表!$A:$A,0),MATCH(V$1,人口源表!$1:$1,0))-INDEX(城镇人口!$1:$1048576,MATCH($B217,城镇人口!$B:$B,0),MATCH(V$1,城镇人口!$1:$1,0))</f>
        <v>458876.27784801461</v>
      </c>
      <c r="W217" s="40">
        <f>INDEX(人口源表!$1:$1048576,MATCH($B217,人口源表!$A:$A,0),MATCH(W$1,人口源表!$1:$1,0))-INDEX(城镇人口!$1:$1048576,MATCH($B217,城镇人口!$B:$B,0),MATCH(W$1,城镇人口!$1:$1,0))</f>
        <v>437164.57322201785</v>
      </c>
      <c r="X217" s="40">
        <f>INDEX(人口源表!$1:$1048576,MATCH($B217,人口源表!$A:$A,0),MATCH(X$1,人口源表!$1:$1,0))-INDEX(城镇人口!$1:$1048576,MATCH($B217,城镇人口!$B:$B,0),MATCH(X$1,城镇人口!$1:$1,0))</f>
        <v>415205.18438146077</v>
      </c>
      <c r="Y217" s="40">
        <f>INDEX(人口源表!$1:$1048576,MATCH($B217,人口源表!$A:$A,0),MATCH(Y$1,人口源表!$1:$1,0))-INDEX(城镇人口!$1:$1048576,MATCH($B217,城镇人口!$B:$B,0),MATCH(Y$1,城镇人口!$1:$1,0))</f>
        <v>393039.88039155211</v>
      </c>
      <c r="Z217" s="40">
        <f>INDEX(人口源表!$1:$1048576,MATCH($B217,人口源表!$A:$A,0),MATCH(Z$1,人口源表!$1:$1,0))-INDEX(城镇人口!$1:$1048576,MATCH($B217,城镇人口!$B:$B,0),MATCH(Z$1,城镇人口!$1:$1,0))</f>
        <v>370703.81100248639</v>
      </c>
      <c r="AA217" s="40">
        <f>INDEX(人口源表!$1:$1048576,MATCH($B217,人口源表!$A:$A,0),MATCH(AA$1,人口源表!$1:$1,0))-INDEX(城镇人口!$1:$1048576,MATCH($B217,城镇人口!$B:$B,0),MATCH(AA$1,城镇人口!$1:$1,0))</f>
        <v>348225.78016367462</v>
      </c>
      <c r="AB217" s="40">
        <f>INDEX(人口源表!$1:$1048576,MATCH($B217,人口源表!$A:$A,0),MATCH(AB$1,人口源表!$1:$1,0))-INDEX(城镇人口!$1:$1048576,MATCH($B217,城镇人口!$B:$B,0),MATCH(AB$1,城镇人口!$1:$1,0))</f>
        <v>325629.48599797301</v>
      </c>
      <c r="AC217" s="40">
        <f>INDEX(人口源表!$1:$1048576,MATCH($B217,人口源表!$A:$A,0),MATCH(AC$1,人口源表!$1:$1,0))-INDEX(城镇人口!$1:$1048576,MATCH($B217,城镇人口!$B:$B,0),MATCH(AC$1,城镇人口!$1:$1,0))</f>
        <v>308403.5758012766</v>
      </c>
      <c r="AD217" s="40">
        <f>INDEX(人口源表!$1:$1048576,MATCH($B217,人口源表!$A:$A,0),MATCH(AD$1,人口源表!$1:$1,0))-INDEX(城镇人口!$1:$1048576,MATCH($B217,城镇人口!$B:$B,0),MATCH(AD$1,城镇人口!$1:$1,0))</f>
        <v>291124.21977772657</v>
      </c>
      <c r="AE217" s="40">
        <f>INDEX(人口源表!$1:$1048576,MATCH($B217,人口源表!$A:$A,0),MATCH(AE$1,人口源表!$1:$1,0))-INDEX(城镇人口!$1:$1048576,MATCH($B217,城镇人口!$B:$B,0),MATCH(AE$1,城镇人口!$1:$1,0))</f>
        <v>273801.23696028907</v>
      </c>
      <c r="AF217" s="40">
        <f>INDEX(人口源表!$1:$1048576,MATCH($B217,人口源表!$A:$A,0),MATCH(AF$1,人口源表!$1:$1,0))-INDEX(城镇人口!$1:$1048576,MATCH($B217,城镇人口!$B:$B,0),MATCH(AF$1,城镇人口!$1:$1,0))</f>
        <v>256441.90391540807</v>
      </c>
      <c r="AG217" s="40">
        <f>INDEX(人口源表!$1:$1048576,MATCH($B217,人口源表!$A:$A,0),MATCH(AG$1,人口源表!$1:$1,0))-INDEX(城镇人口!$1:$1048576,MATCH($B217,城镇人口!$B:$B,0),MATCH(AG$1,城镇人口!$1:$1,0))</f>
        <v>239051.73763014749</v>
      </c>
      <c r="AH217" s="40">
        <f>INDEX(人口源表!$1:$1048576,MATCH($B217,人口源表!$A:$A,0),MATCH(AH$1,人口源表!$1:$1,0))-INDEX(城镇人口!$1:$1048576,MATCH($B217,城镇人口!$B:$B,0),MATCH(AH$1,城镇人口!$1:$1,0))</f>
        <v>221634.68373844121</v>
      </c>
      <c r="AI217" s="40">
        <f>INDEX(人口源表!$1:$1048576,MATCH($B217,人口源表!$A:$A,0),MATCH(AI$1,人口源表!$1:$1,0))-INDEX(城镇人口!$1:$1048576,MATCH($B217,城镇人口!$B:$B,0),MATCH(AI$1,城镇人口!$1:$1,0))</f>
        <v>204194.11035824381</v>
      </c>
      <c r="AJ217" s="40">
        <f>INDEX(人口源表!$1:$1048576,MATCH($B217,人口源表!$A:$A,0),MATCH(AJ$1,人口源表!$1:$1,0))-INDEX(城镇人口!$1:$1048576,MATCH($B217,城镇人口!$B:$B,0),MATCH(AJ$1,城镇人口!$1:$1,0))</f>
        <v>186733.08103286009</v>
      </c>
      <c r="AK217" s="40">
        <f>INDEX(人口源表!$1:$1048576,MATCH($B217,人口源表!$A:$A,0),MATCH(AK$1,人口源表!$1:$1,0))-INDEX(城镇人口!$1:$1048576,MATCH($B217,城镇人口!$B:$B,0),MATCH(AK$1,城镇人口!$1:$1,0))</f>
        <v>169255.16007730085</v>
      </c>
      <c r="AL217" s="40">
        <f>INDEX(人口源表!$1:$1048576,MATCH($B217,人口源表!$A:$A,0),MATCH(AL$1,人口源表!$1:$1,0))-INDEX(城镇人口!$1:$1048576,MATCH($B217,城镇人口!$B:$B,0),MATCH(AL$1,城镇人口!$1:$1,0))</f>
        <v>151764.75960242376</v>
      </c>
      <c r="AM217" s="40">
        <f>INDEX(人口源表!$1:$1048576,MATCH($B217,人口源表!$A:$A,0),MATCH(AM$1,人口源表!$1:$1,0))-INDEX(城镇人口!$1:$1048576,MATCH($B217,城镇人口!$B:$B,0),MATCH(AM$1,城镇人口!$1:$1,0))</f>
        <v>134267.96887994092</v>
      </c>
      <c r="AN217" s="40">
        <f>INDEX(人口源表!$1:$1048576,MATCH($B217,人口源表!$A:$A,0),MATCH(AN$1,人口源表!$1:$1,0))-INDEX(城镇人口!$1:$1048576,MATCH($B217,城镇人口!$B:$B,0),MATCH(AN$1,城镇人口!$1:$1,0))</f>
        <v>116773.03349125478</v>
      </c>
      <c r="AO217" s="40">
        <f>INDEX(人口源表!$1:$1048576,MATCH($B217,人口源表!$A:$A,0),MATCH(AO$1,人口源表!$1:$1,0))-INDEX(城镇人口!$1:$1048576,MATCH($B217,城镇人口!$B:$B,0),MATCH(AO$1,城镇人口!$1:$1,0))</f>
        <v>99290.906819262542</v>
      </c>
      <c r="AP217" s="40">
        <f>INDEX(人口源表!$1:$1048576,MATCH($B217,人口源表!$A:$A,0),MATCH(AP$1,人口源表!$1:$1,0))-INDEX(城镇人口!$1:$1048576,MATCH($B217,城镇人口!$B:$B,0),MATCH(AP$1,城镇人口!$1:$1,0))</f>
        <v>81836.087427729741</v>
      </c>
      <c r="AQ217" s="40">
        <f>INDEX(人口源表!$1:$1048576,MATCH($B217,人口源表!$A:$A,0),MATCH(AQ$1,人口源表!$1:$1,0))-INDEX(城镇人口!$1:$1048576,MATCH($B217,城镇人口!$B:$B,0),MATCH(AQ$1,城镇人口!$1:$1,0))</f>
        <v>64426.983706895262</v>
      </c>
      <c r="AR217" s="40">
        <f>INDEX(人口源表!$1:$1048576,MATCH($B217,人口源表!$A:$A,0),MATCH(AR$1,人口源表!$1:$1,0))-INDEX(城镇人口!$1:$1048576,MATCH($B217,城镇人口!$B:$B,0),MATCH(AR$1,城镇人口!$1:$1,0))</f>
        <v>47086.735538328066</v>
      </c>
      <c r="AS217" s="40">
        <f>INDEX(人口源表!$1:$1048576,MATCH($B217,人口源表!$A:$A,0),MATCH(AS$1,人口源表!$1:$1,0))-INDEX(城镇人口!$1:$1048576,MATCH($B217,城镇人口!$B:$B,0),MATCH(AS$1,城镇人口!$1:$1,0))</f>
        <v>29843.750629385002</v>
      </c>
      <c r="AT217" s="40">
        <f>INDEX(人口源表!$1:$1048576,MATCH($B217,人口源表!$A:$A,0),MATCH(AT$1,人口源表!$1:$1,0))-INDEX(城镇人口!$1:$1048576,MATCH($B217,城镇人口!$B:$B,0),MATCH(AT$1,城镇人口!$1:$1,0))</f>
        <v>12732.373573102057</v>
      </c>
      <c r="AU217" s="40">
        <f>INDEX(人口源表!$1:$1048576,MATCH($B217,人口源表!$A:$A,0),MATCH(AU$1,人口源表!$1:$1,0))-INDEX(城镇人口!$1:$1048576,MATCH($B217,城镇人口!$B:$B,0),MATCH(AU$1,城镇人口!$1:$1,0))</f>
        <v>0</v>
      </c>
      <c r="AV217" s="40">
        <f>INDEX(人口源表!$1:$1048576,MATCH($B217,人口源表!$A:$A,0),MATCH(AV$1,人口源表!$1:$1,0))-INDEX(城镇人口!$1:$1048576,MATCH($B217,城镇人口!$B:$B,0),MATCH(AV$1,城镇人口!$1:$1,0))</f>
        <v>0</v>
      </c>
    </row>
    <row r="218" spans="1:48" x14ac:dyDescent="0.15">
      <c r="A218" s="4" t="s">
        <v>873</v>
      </c>
      <c r="B218" s="4" t="s">
        <v>442</v>
      </c>
      <c r="C218" s="34">
        <f>VLOOKUP(B218,'[1]2016省城人口总结（根）'!B:C,2,FALSE)/100</f>
        <v>0.71560000000000001</v>
      </c>
      <c r="D218" s="40">
        <f>INDEX(人口源表!$1:$1048576,MATCH($B218,人口源表!$A:$A,0),MATCH(D$1,人口源表!$1:$1,0))-INDEX(城镇人口!$1:$1048576,MATCH($B218,城镇人口!$B:$B,0),MATCH(D$1,城镇人口!$1:$1,0))</f>
        <v>780723.04584573465</v>
      </c>
      <c r="E218" s="40">
        <f>INDEX(人口源表!$1:$1048576,MATCH($B218,人口源表!$A:$A,0),MATCH(E$1,人口源表!$1:$1,0))-INDEX(城镇人口!$1:$1048576,MATCH($B218,城镇人口!$B:$B,0),MATCH(E$1,城镇人口!$1:$1,0))</f>
        <v>751392.9100744368</v>
      </c>
      <c r="F218" s="40">
        <f>INDEX(人口源表!$1:$1048576,MATCH($B218,人口源表!$A:$A,0),MATCH(F$1,人口源表!$1:$1,0))-INDEX(城镇人口!$1:$1048576,MATCH($B218,城镇人口!$B:$B,0),MATCH(F$1,城镇人口!$1:$1,0))</f>
        <v>721100.54085965641</v>
      </c>
      <c r="G218" s="40">
        <f>INDEX(人口源表!$1:$1048576,MATCH($B218,人口源表!$A:$A,0),MATCH(G$1,人口源表!$1:$1,0))-INDEX(城镇人口!$1:$1048576,MATCH($B218,城镇人口!$B:$B,0),MATCH(G$1,城镇人口!$1:$1,0))</f>
        <v>629415.99212867208</v>
      </c>
      <c r="H218" s="40">
        <f>INDEX(人口源表!$1:$1048576,MATCH($B218,人口源表!$A:$A,0),MATCH(H$1,人口源表!$1:$1,0))-INDEX(城镇人口!$1:$1048576,MATCH($B218,城镇人口!$B:$B,0),MATCH(H$1,城镇人口!$1:$1,0))</f>
        <v>602077.51756907254</v>
      </c>
      <c r="I218" s="40">
        <f>INDEX(人口源表!$1:$1048576,MATCH($B218,人口源表!$A:$A,0),MATCH(I$1,人口源表!$1:$1,0))-INDEX(城镇人口!$1:$1048576,MATCH($B218,城镇人口!$B:$B,0),MATCH(I$1,城镇人口!$1:$1,0))</f>
        <v>587247.85546575161</v>
      </c>
      <c r="J218" s="40">
        <f>INDEX(人口源表!$1:$1048576,MATCH($B218,人口源表!$A:$A,0),MATCH(J$1,人口源表!$1:$1,0))-INDEX(城镇人口!$1:$1048576,MATCH($B218,城镇人口!$B:$B,0),MATCH(J$1,城镇人口!$1:$1,0))</f>
        <v>571622.13769519562</v>
      </c>
      <c r="K218" s="40">
        <f>INDEX(人口源表!$1:$1048576,MATCH($B218,人口源表!$A:$A,0),MATCH(K$1,人口源表!$1:$1,0))-INDEX(城镇人口!$1:$1048576,MATCH($B218,城镇人口!$B:$B,0),MATCH(K$1,城镇人口!$1:$1,0))</f>
        <v>555205.86733198888</v>
      </c>
      <c r="L218" s="40">
        <f>INDEX(人口源表!$1:$1048576,MATCH($B218,人口源表!$A:$A,0),MATCH(L$1,人口源表!$1:$1,0))-INDEX(城镇人口!$1:$1048576,MATCH($B218,城镇人口!$B:$B,0),MATCH(L$1,城镇人口!$1:$1,0))</f>
        <v>538008.11064638197</v>
      </c>
      <c r="M218" s="40">
        <f>INDEX(人口源表!$1:$1048576,MATCH($B218,人口源表!$A:$A,0),MATCH(M$1,人口源表!$1:$1,0))-INDEX(城镇人口!$1:$1048576,MATCH($B218,城镇人口!$B:$B,0),MATCH(M$1,城镇人口!$1:$1,0))</f>
        <v>520043.59710703371</v>
      </c>
      <c r="N218" s="40">
        <f>INDEX(人口源表!$1:$1048576,MATCH($B218,人口源表!$A:$A,0),MATCH(N$1,人口源表!$1:$1,0))-INDEX(城镇人口!$1:$1048576,MATCH($B218,城镇人口!$B:$B,0),MATCH(N$1,城镇人口!$1:$1,0))</f>
        <v>501330.72645584121</v>
      </c>
      <c r="O218" s="40">
        <f>INDEX(人口源表!$1:$1048576,MATCH($B218,人口源表!$A:$A,0),MATCH(O$1,人口源表!$1:$1,0))-INDEX(城镇人口!$1:$1048576,MATCH($B218,城镇人口!$B:$B,0),MATCH(O$1,城镇人口!$1:$1,0))</f>
        <v>481892.28021431249</v>
      </c>
      <c r="P218" s="40">
        <f>INDEX(人口源表!$1:$1048576,MATCH($B218,人口源表!$A:$A,0),MATCH(P$1,人口源表!$1:$1,0))-INDEX(城镇人口!$1:$1048576,MATCH($B218,城镇人口!$B:$B,0),MATCH(P$1,城镇人口!$1:$1,0))</f>
        <v>461754.68366281223</v>
      </c>
      <c r="Q218" s="40">
        <f>INDEX(人口源表!$1:$1048576,MATCH($B218,人口源表!$A:$A,0),MATCH(Q$1,人口源表!$1:$1,0))-INDEX(城镇人口!$1:$1048576,MATCH($B218,城镇人口!$B:$B,0),MATCH(Q$1,城镇人口!$1:$1,0))</f>
        <v>440947.68026693678</v>
      </c>
      <c r="R218" s="40">
        <f>INDEX(人口源表!$1:$1048576,MATCH($B218,人口源表!$A:$A,0),MATCH(R$1,人口源表!$1:$1,0))-INDEX(城镇人口!$1:$1048576,MATCH($B218,城镇人口!$B:$B,0),MATCH(R$1,城镇人口!$1:$1,0))</f>
        <v>419503.99580818601</v>
      </c>
      <c r="S218" s="40">
        <f>INDEX(人口源表!$1:$1048576,MATCH($B218,人口源表!$A:$A,0),MATCH(S$1,人口源表!$1:$1,0))-INDEX(城镇人口!$1:$1048576,MATCH($B218,城镇人口!$B:$B,0),MATCH(S$1,城镇人口!$1:$1,0))</f>
        <v>408977.66527997376</v>
      </c>
      <c r="T218" s="40">
        <f>INDEX(人口源表!$1:$1048576,MATCH($B218,人口源表!$A:$A,0),MATCH(T$1,人口源表!$1:$1,0))-INDEX(城镇人口!$1:$1048576,MATCH($B218,城镇人口!$B:$B,0),MATCH(T$1,城镇人口!$1:$1,0))</f>
        <v>398101.46013269527</v>
      </c>
      <c r="U218" s="40">
        <f>INDEX(人口源表!$1:$1048576,MATCH($B218,人口源表!$A:$A,0),MATCH(U$1,人口源表!$1:$1,0))-INDEX(城镇人口!$1:$1048576,MATCH($B218,城镇人口!$B:$B,0),MATCH(U$1,城镇人口!$1:$1,0))</f>
        <v>386897.12427477818</v>
      </c>
      <c r="V218" s="40">
        <f>INDEX(人口源表!$1:$1048576,MATCH($B218,人口源表!$A:$A,0),MATCH(V$1,人口源表!$1:$1,0))-INDEX(城镇人口!$1:$1048576,MATCH($B218,城镇人口!$B:$B,0),MATCH(V$1,城镇人口!$1:$1,0))</f>
        <v>375387.65325837443</v>
      </c>
      <c r="W218" s="40">
        <f>INDEX(人口源表!$1:$1048576,MATCH($B218,人口源表!$A:$A,0),MATCH(W$1,人口源表!$1:$1,0))-INDEX(城镇人口!$1:$1048576,MATCH($B218,城镇人口!$B:$B,0),MATCH(W$1,城镇人口!$1:$1,0))</f>
        <v>363597.23253095942</v>
      </c>
      <c r="X218" s="40">
        <f>INDEX(人口源表!$1:$1048576,MATCH($B218,人口源表!$A:$A,0),MATCH(X$1,人口源表!$1:$1,0))-INDEX(城镇人口!$1:$1048576,MATCH($B218,城镇人口!$B:$B,0),MATCH(X$1,城镇人口!$1:$1,0))</f>
        <v>351550.76075811032</v>
      </c>
      <c r="Y218" s="40">
        <f>INDEX(人口源表!$1:$1048576,MATCH($B218,人口源表!$A:$A,0),MATCH(Y$1,人口源表!$1:$1,0))-INDEX(城镇人口!$1:$1048576,MATCH($B218,城镇人口!$B:$B,0),MATCH(Y$1,城镇人口!$1:$1,0))</f>
        <v>339274.04368915875</v>
      </c>
      <c r="Z218" s="40">
        <f>INDEX(人口源表!$1:$1048576,MATCH($B218,人口源表!$A:$A,0),MATCH(Z$1,人口源表!$1:$1,0))-INDEX(城镇人口!$1:$1048576,MATCH($B218,城镇人口!$B:$B,0),MATCH(Z$1,城镇人口!$1:$1,0))</f>
        <v>326792.94710126473</v>
      </c>
      <c r="AA218" s="40">
        <f>INDEX(人口源表!$1:$1048576,MATCH($B218,人口源表!$A:$A,0),MATCH(AA$1,人口源表!$1:$1,0))-INDEX(城镇人口!$1:$1048576,MATCH($B218,城镇人口!$B:$B,0),MATCH(AA$1,城镇人口!$1:$1,0))</f>
        <v>314134.06443223031</v>
      </c>
      <c r="AB218" s="40">
        <f>INDEX(人口源表!$1:$1048576,MATCH($B218,人口源表!$A:$A,0),MATCH(AB$1,人口源表!$1:$1,0))-INDEX(城镇人口!$1:$1048576,MATCH($B218,城镇人口!$B:$B,0),MATCH(AB$1,城镇人口!$1:$1,0))</f>
        <v>301323.75219955016</v>
      </c>
      <c r="AC218" s="40">
        <f>INDEX(人口源表!$1:$1048576,MATCH($B218,人口源表!$A:$A,0),MATCH(AC$1,人口源表!$1:$1,0))-INDEX(城镇人口!$1:$1048576,MATCH($B218,城镇人口!$B:$B,0),MATCH(AC$1,城镇人口!$1:$1,0))</f>
        <v>291343.8536513485</v>
      </c>
      <c r="AD218" s="40">
        <f>INDEX(人口源表!$1:$1048576,MATCH($B218,人口源表!$A:$A,0),MATCH(AD$1,人口源表!$1:$1,0))-INDEX(城镇人口!$1:$1048576,MATCH($B218,城镇人口!$B:$B,0),MATCH(AD$1,城镇人口!$1:$1,0))</f>
        <v>281269.97463481687</v>
      </c>
      <c r="AE218" s="40">
        <f>INDEX(人口源表!$1:$1048576,MATCH($B218,人口源表!$A:$A,0),MATCH(AE$1,人口源表!$1:$1,0))-INDEX(城镇人口!$1:$1048576,MATCH($B218,城镇人口!$B:$B,0),MATCH(AE$1,城镇人口!$1:$1,0))</f>
        <v>271123.89878090704</v>
      </c>
      <c r="AF218" s="40">
        <f>INDEX(人口源表!$1:$1048576,MATCH($B218,人口源表!$A:$A,0),MATCH(AF$1,人口源表!$1:$1,0))-INDEX(城镇人口!$1:$1048576,MATCH($B218,城镇人口!$B:$B,0),MATCH(AF$1,城镇人口!$1:$1,0))</f>
        <v>260927.07506639743</v>
      </c>
      <c r="AG218" s="40">
        <f>INDEX(人口源表!$1:$1048576,MATCH($B218,人口源表!$A:$A,0),MATCH(AG$1,人口源表!$1:$1,0))-INDEX(城镇人口!$1:$1048576,MATCH($B218,城镇人口!$B:$B,0),MATCH(AG$1,城镇人口!$1:$1,0))</f>
        <v>250700.34085654095</v>
      </c>
      <c r="AH218" s="40">
        <f>INDEX(人口源表!$1:$1048576,MATCH($B218,人口源表!$A:$A,0),MATCH(AH$1,人口源表!$1:$1,0))-INDEX(城镇人口!$1:$1048576,MATCH($B218,城镇人口!$B:$B,0),MATCH(AH$1,城镇人口!$1:$1,0))</f>
        <v>240463.66341728065</v>
      </c>
      <c r="AI218" s="40">
        <f>INDEX(人口源表!$1:$1048576,MATCH($B218,人口源表!$A:$A,0),MATCH(AI$1,人口源表!$1:$1,0))-INDEX(城镇人口!$1:$1048576,MATCH($B218,城镇人口!$B:$B,0),MATCH(AI$1,城镇人口!$1:$1,0))</f>
        <v>230236.16229432542</v>
      </c>
      <c r="AJ218" s="40">
        <f>INDEX(人口源表!$1:$1048576,MATCH($B218,人口源表!$A:$A,0),MATCH(AJ$1,人口源表!$1:$1,0))-INDEX(城镇人口!$1:$1048576,MATCH($B218,城镇人口!$B:$B,0),MATCH(AJ$1,城镇人口!$1:$1,0))</f>
        <v>220036.00479546934</v>
      </c>
      <c r="AK218" s="40">
        <f>INDEX(人口源表!$1:$1048576,MATCH($B218,人口源表!$A:$A,0),MATCH(AK$1,人口源表!$1:$1,0))-INDEX(城镇人口!$1:$1048576,MATCH($B218,城镇人口!$B:$B,0),MATCH(AK$1,城镇人口!$1:$1,0))</f>
        <v>209879.87624515546</v>
      </c>
      <c r="AL218" s="40">
        <f>INDEX(人口源表!$1:$1048576,MATCH($B218,人口源表!$A:$A,0),MATCH(AL$1,人口源表!$1:$1,0))-INDEX(城镇人口!$1:$1048576,MATCH($B218,城镇人口!$B:$B,0),MATCH(AL$1,城镇人口!$1:$1,0))</f>
        <v>199783.07029919047</v>
      </c>
      <c r="AM218" s="40">
        <f>INDEX(人口源表!$1:$1048576,MATCH($B218,人口源表!$A:$A,0),MATCH(AM$1,人口源表!$1:$1,0))-INDEX(城镇人口!$1:$1048576,MATCH($B218,城镇人口!$B:$B,0),MATCH(AM$1,城镇人口!$1:$1,0))</f>
        <v>189759.22094169864</v>
      </c>
      <c r="AN218" s="40">
        <f>INDEX(人口源表!$1:$1048576,MATCH($B218,人口源表!$A:$A,0),MATCH(AN$1,人口源表!$1:$1,0))-INDEX(城镇人口!$1:$1048576,MATCH($B218,城镇人口!$B:$B,0),MATCH(AN$1,城镇人口!$1:$1,0))</f>
        <v>179820.19341199519</v>
      </c>
      <c r="AO218" s="40">
        <f>INDEX(人口源表!$1:$1048576,MATCH($B218,人口源表!$A:$A,0),MATCH(AO$1,人口源表!$1:$1,0))-INDEX(城镇人口!$1:$1048576,MATCH($B218,城镇人口!$B:$B,0),MATCH(AO$1,城镇人口!$1:$1,0))</f>
        <v>169975.68598597962</v>
      </c>
      <c r="AP218" s="40">
        <f>INDEX(人口源表!$1:$1048576,MATCH($B218,人口源表!$A:$A,0),MATCH(AP$1,人口源表!$1:$1,0))-INDEX(城镇人口!$1:$1048576,MATCH($B218,城镇人口!$B:$B,0),MATCH(AP$1,城镇人口!$1:$1,0))</f>
        <v>160233.39712303272</v>
      </c>
      <c r="AQ218" s="40">
        <f>INDEX(人口源表!$1:$1048576,MATCH($B218,人口源表!$A:$A,0),MATCH(AQ$1,人口源表!$1:$1,0))-INDEX(城镇人口!$1:$1048576,MATCH($B218,城镇人口!$B:$B,0),MATCH(AQ$1,城镇人口!$1:$1,0))</f>
        <v>150598.60913967527</v>
      </c>
      <c r="AR218" s="40">
        <f>INDEX(人口源表!$1:$1048576,MATCH($B218,人口源表!$A:$A,0),MATCH(AR$1,人口源表!$1:$1,0))-INDEX(城镇人口!$1:$1048576,MATCH($B218,城镇人口!$B:$B,0),MATCH(AR$1,城镇人口!$1:$1,0))</f>
        <v>141073.88906096481</v>
      </c>
      <c r="AS218" s="40">
        <f>INDEX(人口源表!$1:$1048576,MATCH($B218,人口源表!$A:$A,0),MATCH(AS$1,人口源表!$1:$1,0))-INDEX(城镇人口!$1:$1048576,MATCH($B218,城镇人口!$B:$B,0),MATCH(AS$1,城镇人口!$1:$1,0))</f>
        <v>131659.14447521605</v>
      </c>
      <c r="AT218" s="40">
        <f>INDEX(人口源表!$1:$1048576,MATCH($B218,人口源表!$A:$A,0),MATCH(AT$1,人口源表!$1:$1,0))-INDEX(城镇人口!$1:$1048576,MATCH($B218,城镇人口!$B:$B,0),MATCH(AT$1,城镇人口!$1:$1,0))</f>
        <v>122351.29914709693</v>
      </c>
      <c r="AU218" s="40">
        <f>INDEX(人口源表!$1:$1048576,MATCH($B218,人口源表!$A:$A,0),MATCH(AU$1,人口源表!$1:$1,0))-INDEX(城镇人口!$1:$1048576,MATCH($B218,城镇人口!$B:$B,0),MATCH(AU$1,城镇人口!$1:$1,0))</f>
        <v>113144.09966559336</v>
      </c>
      <c r="AV218" s="40">
        <f>INDEX(人口源表!$1:$1048576,MATCH($B218,人口源表!$A:$A,0),MATCH(AV$1,人口源表!$1:$1,0))-INDEX(城镇人口!$1:$1048576,MATCH($B218,城镇人口!$B:$B,0),MATCH(AV$1,城镇人口!$1:$1,0))</f>
        <v>104027.92002668697</v>
      </c>
    </row>
    <row r="219" spans="1:48" x14ac:dyDescent="0.15">
      <c r="A219" s="4" t="s">
        <v>873</v>
      </c>
      <c r="B219" s="4" t="s">
        <v>444</v>
      </c>
      <c r="C219" s="34">
        <f>VLOOKUP(B219,'[1]2016省城人口总结（根）'!B:C,2,FALSE)/100</f>
        <v>0.71560000000000001</v>
      </c>
      <c r="D219" s="40">
        <f>INDEX(人口源表!$1:$1048576,MATCH($B219,人口源表!$A:$A,0),MATCH(D$1,人口源表!$1:$1,0))-INDEX(城镇人口!$1:$1048576,MATCH($B219,城镇人口!$B:$B,0),MATCH(D$1,城镇人口!$1:$1,0))</f>
        <v>1718340.6043827403</v>
      </c>
      <c r="E219" s="40">
        <f>INDEX(人口源表!$1:$1048576,MATCH($B219,人口源表!$A:$A,0),MATCH(E$1,人口源表!$1:$1,0))-INDEX(城镇人口!$1:$1048576,MATCH($B219,城镇人口!$B:$B,0),MATCH(E$1,城镇人口!$1:$1,0))</f>
        <v>1657209.5045987992</v>
      </c>
      <c r="F219" s="40">
        <f>INDEX(人口源表!$1:$1048576,MATCH($B219,人口源表!$A:$A,0),MATCH(F$1,人口源表!$1:$1,0))-INDEX(城镇人口!$1:$1048576,MATCH($B219,城镇人口!$B:$B,0),MATCH(F$1,城镇人口!$1:$1,0))</f>
        <v>1594366.2044873619</v>
      </c>
      <c r="G219" s="40">
        <f>INDEX(人口源表!$1:$1048576,MATCH($B219,人口源表!$A:$A,0),MATCH(G$1,人口源表!$1:$1,0))-INDEX(城镇人口!$1:$1048576,MATCH($B219,城镇人口!$B:$B,0),MATCH(G$1,城镇人口!$1:$1,0))</f>
        <v>1360686.6305791186</v>
      </c>
      <c r="H219" s="40">
        <f>INDEX(人口源表!$1:$1048576,MATCH($B219,人口源表!$A:$A,0),MATCH(H$1,人口源表!$1:$1,0))-INDEX(城镇人口!$1:$1048576,MATCH($B219,城镇人口!$B:$B,0),MATCH(H$1,城镇人口!$1:$1,0))</f>
        <v>1307564.8179452578</v>
      </c>
      <c r="I219" s="40">
        <f>INDEX(人口源表!$1:$1048576,MATCH($B219,人口源表!$A:$A,0),MATCH(I$1,人口源表!$1:$1,0))-INDEX(城镇人口!$1:$1048576,MATCH($B219,城镇人口!$B:$B,0),MATCH(I$1,城镇人口!$1:$1,0))</f>
        <v>1281452.554145758</v>
      </c>
      <c r="J219" s="40">
        <f>INDEX(人口源表!$1:$1048576,MATCH($B219,人口源表!$A:$A,0),MATCH(J$1,人口源表!$1:$1,0))-INDEX(城镇人口!$1:$1048576,MATCH($B219,城镇人口!$B:$B,0),MATCH(J$1,城镇人口!$1:$1,0))</f>
        <v>1253483.7114238897</v>
      </c>
      <c r="K219" s="40">
        <f>INDEX(人口源表!$1:$1048576,MATCH($B219,人口源表!$A:$A,0),MATCH(K$1,人口源表!$1:$1,0))-INDEX(城镇人口!$1:$1048576,MATCH($B219,城镇人口!$B:$B,0),MATCH(K$1,城镇人口!$1:$1,0))</f>
        <v>1223575.0073219826</v>
      </c>
      <c r="L219" s="40">
        <f>INDEX(人口源表!$1:$1048576,MATCH($B219,人口源表!$A:$A,0),MATCH(L$1,人口源表!$1:$1,0))-INDEX(城镇人口!$1:$1048576,MATCH($B219,城镇人口!$B:$B,0),MATCH(L$1,城镇人口!$1:$1,0))</f>
        <v>1191665.0938227186</v>
      </c>
      <c r="M219" s="40">
        <f>INDEX(人口源表!$1:$1048576,MATCH($B219,人口源表!$A:$A,0),MATCH(M$1,人口源表!$1:$1,0))-INDEX(城镇人口!$1:$1048576,MATCH($B219,城镇人口!$B:$B,0),MATCH(M$1,城镇人口!$1:$1,0))</f>
        <v>1157713.4419627097</v>
      </c>
      <c r="N219" s="40">
        <f>INDEX(人口源表!$1:$1048576,MATCH($B219,人口源表!$A:$A,0),MATCH(N$1,人口源表!$1:$1,0))-INDEX(城镇人口!$1:$1048576,MATCH($B219,城镇人口!$B:$B,0),MATCH(N$1,城镇人口!$1:$1,0))</f>
        <v>1121699.0020232489</v>
      </c>
      <c r="O219" s="40">
        <f>INDEX(人口源表!$1:$1048576,MATCH($B219,人口源表!$A:$A,0),MATCH(O$1,人口源表!$1:$1,0))-INDEX(城镇人口!$1:$1048576,MATCH($B219,城镇人口!$B:$B,0),MATCH(O$1,城镇人口!$1:$1,0))</f>
        <v>1083619.4121745192</v>
      </c>
      <c r="P219" s="40">
        <f>INDEX(人口源表!$1:$1048576,MATCH($B219,人口源表!$A:$A,0),MATCH(P$1,人口源表!$1:$1,0))-INDEX(城镇人口!$1:$1048576,MATCH($B219,城镇人口!$B:$B,0),MATCH(P$1,城镇人口!$1:$1,0))</f>
        <v>1043489.2158576371</v>
      </c>
      <c r="Q219" s="40">
        <f>INDEX(人口源表!$1:$1048576,MATCH($B219,人口源表!$A:$A,0),MATCH(Q$1,人口源表!$1:$1,0))-INDEX(城镇人口!$1:$1048576,MATCH($B219,城镇人口!$B:$B,0),MATCH(Q$1,城镇人口!$1:$1,0))</f>
        <v>1001339.0009540366</v>
      </c>
      <c r="R219" s="40">
        <f>INDEX(人口源表!$1:$1048576,MATCH($B219,人口源表!$A:$A,0),MATCH(R$1,人口源表!$1:$1,0))-INDEX(城镇人口!$1:$1048576,MATCH($B219,城镇人口!$B:$B,0),MATCH(R$1,城镇人口!$1:$1,0))</f>
        <v>957214.40015601367</v>
      </c>
      <c r="S219" s="40">
        <f>INDEX(人口源表!$1:$1048576,MATCH($B219,人口源表!$A:$A,0),MATCH(S$1,人口源表!$1:$1,0))-INDEX(城镇人口!$1:$1048576,MATCH($B219,城镇人口!$B:$B,0),MATCH(S$1,城镇人口!$1:$1,0))</f>
        <v>937580.3117024079</v>
      </c>
      <c r="T219" s="40">
        <f>INDEX(人口源表!$1:$1048576,MATCH($B219,人口源表!$A:$A,0),MATCH(T$1,人口源表!$1:$1,0))-INDEX(城镇人口!$1:$1048576,MATCH($B219,城镇人口!$B:$B,0),MATCH(T$1,城镇人口!$1:$1,0))</f>
        <v>916835.52688999102</v>
      </c>
      <c r="U219" s="40">
        <f>INDEX(人口源表!$1:$1048576,MATCH($B219,人口源表!$A:$A,0),MATCH(U$1,人口源表!$1:$1,0))-INDEX(城镇人口!$1:$1048576,MATCH($B219,城镇人口!$B:$B,0),MATCH(U$1,城镇人口!$1:$1,0))</f>
        <v>895018.69113661442</v>
      </c>
      <c r="V219" s="40">
        <f>INDEX(人口源表!$1:$1048576,MATCH($B219,人口源表!$A:$A,0),MATCH(V$1,人口源表!$1:$1,0))-INDEX(城镇人口!$1:$1048576,MATCH($B219,城镇人口!$B:$B,0),MATCH(V$1,城镇人口!$1:$1,0))</f>
        <v>872175.53497580159</v>
      </c>
      <c r="W219" s="40">
        <f>INDEX(人口源表!$1:$1048576,MATCH($B219,人口源表!$A:$A,0),MATCH(W$1,人口源表!$1:$1,0))-INDEX(城镇人口!$1:$1048576,MATCH($B219,城镇人口!$B:$B,0),MATCH(W$1,城镇人口!$1:$1,0))</f>
        <v>848358.07576574013</v>
      </c>
      <c r="X219" s="40">
        <f>INDEX(人口源表!$1:$1048576,MATCH($B219,人口源表!$A:$A,0),MATCH(X$1,人口源表!$1:$1,0))-INDEX(城镇人口!$1:$1048576,MATCH($B219,城镇人口!$B:$B,0),MATCH(X$1,城镇人口!$1:$1,0))</f>
        <v>823623.1639794223</v>
      </c>
      <c r="Y219" s="40">
        <f>INDEX(人口源表!$1:$1048576,MATCH($B219,人口源表!$A:$A,0),MATCH(Y$1,人口源表!$1:$1,0))-INDEX(城镇人口!$1:$1048576,MATCH($B219,城镇人口!$B:$B,0),MATCH(Y$1,城镇人口!$1:$1,0))</f>
        <v>798032.88828599732</v>
      </c>
      <c r="Z219" s="40">
        <f>INDEX(人口源表!$1:$1048576,MATCH($B219,人口源表!$A:$A,0),MATCH(Z$1,人口源表!$1:$1,0))-INDEX(城镇人口!$1:$1048576,MATCH($B219,城镇人口!$B:$B,0),MATCH(Z$1,城镇人口!$1:$1,0))</f>
        <v>771652.33484521136</v>
      </c>
      <c r="AA219" s="40">
        <f>INDEX(人口源表!$1:$1048576,MATCH($B219,人口源表!$A:$A,0),MATCH(AA$1,人口源表!$1:$1,0))-INDEX(城镇人口!$1:$1048576,MATCH($B219,城镇人口!$B:$B,0),MATCH(AA$1,城镇人口!$1:$1,0))</f>
        <v>744550.04933263455</v>
      </c>
      <c r="AB219" s="40">
        <f>INDEX(人口源表!$1:$1048576,MATCH($B219,人口源表!$A:$A,0),MATCH(AB$1,人口源表!$1:$1,0))-INDEX(城镇人口!$1:$1048576,MATCH($B219,城镇人口!$B:$B,0),MATCH(AB$1,城镇人口!$1:$1,0))</f>
        <v>716796.44554643892</v>
      </c>
      <c r="AC219" s="40">
        <f>INDEX(人口源表!$1:$1048576,MATCH($B219,人口源表!$A:$A,0),MATCH(AC$1,人口源表!$1:$1,0))-INDEX(城镇人口!$1:$1048576,MATCH($B219,城镇人口!$B:$B,0),MATCH(AC$1,城镇人口!$1:$1,0))</f>
        <v>695518.88161839452</v>
      </c>
      <c r="AD219" s="40">
        <f>INDEX(人口源表!$1:$1048576,MATCH($B219,人口源表!$A:$A,0),MATCH(AD$1,人口源表!$1:$1,0))-INDEX(城镇人口!$1:$1048576,MATCH($B219,城镇人口!$B:$B,0),MATCH(AD$1,城镇人口!$1:$1,0))</f>
        <v>673795.35513614863</v>
      </c>
      <c r="AE219" s="40">
        <f>INDEX(人口源表!$1:$1048576,MATCH($B219,人口源表!$A:$A,0),MATCH(AE$1,人口源表!$1:$1,0))-INDEX(城镇人口!$1:$1048576,MATCH($B219,城镇人口!$B:$B,0),MATCH(AE$1,城镇人口!$1:$1,0))</f>
        <v>651687.91807099897</v>
      </c>
      <c r="AF219" s="40">
        <f>INDEX(人口源表!$1:$1048576,MATCH($B219,人口源表!$A:$A,0),MATCH(AF$1,人口源表!$1:$1,0))-INDEX(城镇人口!$1:$1048576,MATCH($B219,城镇人口!$B:$B,0),MATCH(AF$1,城镇人口!$1:$1,0))</f>
        <v>629258.56569910794</v>
      </c>
      <c r="AG219" s="40">
        <f>INDEX(人口源表!$1:$1048576,MATCH($B219,人口源表!$A:$A,0),MATCH(AG$1,人口源表!$1:$1,0))-INDEX(城镇人口!$1:$1048576,MATCH($B219,城镇人口!$B:$B,0),MATCH(AG$1,城镇人口!$1:$1,0))</f>
        <v>606568.4776208289</v>
      </c>
      <c r="AH219" s="40">
        <f>INDEX(人口源表!$1:$1048576,MATCH($B219,人口源表!$A:$A,0),MATCH(AH$1,人口源表!$1:$1,0))-INDEX(城镇人口!$1:$1048576,MATCH($B219,城镇人口!$B:$B,0),MATCH(AH$1,城镇人口!$1:$1,0))</f>
        <v>583677.54430939816</v>
      </c>
      <c r="AI219" s="40">
        <f>INDEX(人口源表!$1:$1048576,MATCH($B219,人口源表!$A:$A,0),MATCH(AI$1,人口源表!$1:$1,0))-INDEX(城镇人口!$1:$1048576,MATCH($B219,城镇人口!$B:$B,0),MATCH(AI$1,城镇人口!$1:$1,0))</f>
        <v>560643.40835829731</v>
      </c>
      <c r="AJ219" s="40">
        <f>INDEX(人口源表!$1:$1048576,MATCH($B219,人口源表!$A:$A,0),MATCH(AJ$1,人口源表!$1:$1,0))-INDEX(城镇人口!$1:$1048576,MATCH($B219,城镇人口!$B:$B,0),MATCH(AJ$1,城镇人口!$1:$1,0))</f>
        <v>537521.14753684681</v>
      </c>
      <c r="AK219" s="40">
        <f>INDEX(人口源表!$1:$1048576,MATCH($B219,人口源表!$A:$A,0),MATCH(AK$1,人口源表!$1:$1,0))-INDEX(城镇人口!$1:$1048576,MATCH($B219,城镇人口!$B:$B,0),MATCH(AK$1,城镇人口!$1:$1,0))</f>
        <v>514362.14337920304</v>
      </c>
      <c r="AL219" s="40">
        <f>INDEX(人口源表!$1:$1048576,MATCH($B219,人口源表!$A:$A,0),MATCH(AL$1,人口源表!$1:$1,0))-INDEX(城镇人口!$1:$1048576,MATCH($B219,城镇人口!$B:$B,0),MATCH(AL$1,城镇人口!$1:$1,0))</f>
        <v>491213.81594072375</v>
      </c>
      <c r="AM219" s="40">
        <f>INDEX(人口源表!$1:$1048576,MATCH($B219,人口源表!$A:$A,0),MATCH(AM$1,人口源表!$1:$1,0))-INDEX(城镇人口!$1:$1048576,MATCH($B219,城镇人口!$B:$B,0),MATCH(AM$1,城镇人口!$1:$1,0))</f>
        <v>468118.58516861685</v>
      </c>
      <c r="AN219" s="40">
        <f>INDEX(人口源表!$1:$1048576,MATCH($B219,人口源表!$A:$A,0),MATCH(AN$1,人口源表!$1:$1,0))-INDEX(城镇人口!$1:$1048576,MATCH($B219,城镇人口!$B:$B,0),MATCH(AN$1,城镇人口!$1:$1,0))</f>
        <v>445113.39826264977</v>
      </c>
      <c r="AO219" s="40">
        <f>INDEX(人口源表!$1:$1048576,MATCH($B219,人口源表!$A:$A,0),MATCH(AO$1,人口源表!$1:$1,0))-INDEX(城镇人口!$1:$1048576,MATCH($B219,城镇人口!$B:$B,0),MATCH(AO$1,城镇人口!$1:$1,0))</f>
        <v>422228.78722418286</v>
      </c>
      <c r="AP219" s="40">
        <f>INDEX(人口源表!$1:$1048576,MATCH($B219,人口源表!$A:$A,0),MATCH(AP$1,人口源表!$1:$1,0))-INDEX(城镇人口!$1:$1048576,MATCH($B219,城镇人口!$B:$B,0),MATCH(AP$1,城镇人口!$1:$1,0))</f>
        <v>399488.35977245588</v>
      </c>
      <c r="AQ219" s="40">
        <f>INDEX(人口源表!$1:$1048576,MATCH($B219,人口源表!$A:$A,0),MATCH(AQ$1,人口源表!$1:$1,0))-INDEX(城镇人口!$1:$1048576,MATCH($B219,城镇人口!$B:$B,0),MATCH(AQ$1,城镇人口!$1:$1,0))</f>
        <v>376908.04062001687</v>
      </c>
      <c r="AR219" s="40">
        <f>INDEX(人口源表!$1:$1048576,MATCH($B219,人口源表!$A:$A,0),MATCH(AR$1,人口源表!$1:$1,0))-INDEX(城镇人口!$1:$1048576,MATCH($B219,城镇人口!$B:$B,0),MATCH(AR$1,城镇人口!$1:$1,0))</f>
        <v>354495.08072384074</v>
      </c>
      <c r="AS219" s="40">
        <f>INDEX(人口源表!$1:$1048576,MATCH($B219,人口源表!$A:$A,0),MATCH(AS$1,人口源表!$1:$1,0))-INDEX(城镇人口!$1:$1048576,MATCH($B219,城镇人口!$B:$B,0),MATCH(AS$1,城镇人口!$1:$1,0))</f>
        <v>332247.51032702066</v>
      </c>
      <c r="AT219" s="40">
        <f>INDEX(人口源表!$1:$1048576,MATCH($B219,人口源表!$A:$A,0),MATCH(AT$1,人口源表!$1:$1,0))-INDEX(城镇人口!$1:$1048576,MATCH($B219,城镇人口!$B:$B,0),MATCH(AT$1,城镇人口!$1:$1,0))</f>
        <v>310153.47129201796</v>
      </c>
      <c r="AU219" s="40">
        <f>INDEX(人口源表!$1:$1048576,MATCH($B219,人口源表!$A:$A,0),MATCH(AU$1,人口源表!$1:$1,0))-INDEX(城镇人口!$1:$1048576,MATCH($B219,城镇人口!$B:$B,0),MATCH(AU$1,城镇人口!$1:$1,0))</f>
        <v>288190.18156354036</v>
      </c>
      <c r="AV219" s="40">
        <f>INDEX(人口源表!$1:$1048576,MATCH($B219,人口源表!$A:$A,0),MATCH(AV$1,人口源表!$1:$1,0))-INDEX(城镇人口!$1:$1048576,MATCH($B219,城镇人口!$B:$B,0),MATCH(AV$1,城镇人口!$1:$1,0))</f>
        <v>266323.41514217015</v>
      </c>
    </row>
    <row r="220" spans="1:48" x14ac:dyDescent="0.15">
      <c r="A220" s="4" t="s">
        <v>873</v>
      </c>
      <c r="B220" s="4" t="s">
        <v>446</v>
      </c>
      <c r="C220" s="34">
        <f>VLOOKUP(B220,'[1]2016省城人口总结（根）'!B:C,2,FALSE)/100</f>
        <v>0.61180000000000001</v>
      </c>
      <c r="D220" s="40">
        <f>INDEX(人口源表!$1:$1048576,MATCH($B220,人口源表!$A:$A,0),MATCH(D$1,人口源表!$1:$1,0))-INDEX(城镇人口!$1:$1048576,MATCH($B220,城镇人口!$B:$B,0),MATCH(D$1,城镇人口!$1:$1,0))</f>
        <v>938672.98017009301</v>
      </c>
      <c r="E220" s="40">
        <f>INDEX(人口源表!$1:$1048576,MATCH($B220,人口源表!$A:$A,0),MATCH(E$1,人口源表!$1:$1,0))-INDEX(城镇人口!$1:$1048576,MATCH($B220,城镇人口!$B:$B,0),MATCH(E$1,城镇人口!$1:$1,0))</f>
        <v>917164.46761175781</v>
      </c>
      <c r="F220" s="40">
        <f>INDEX(人口源表!$1:$1048576,MATCH($B220,人口源表!$A:$A,0),MATCH(F$1,人口源表!$1:$1,0))-INDEX(城镇人口!$1:$1048576,MATCH($B220,城镇人口!$B:$B,0),MATCH(F$1,城镇人口!$1:$1,0))</f>
        <v>895060.50166254118</v>
      </c>
      <c r="G220" s="40">
        <f>INDEX(人口源表!$1:$1048576,MATCH($B220,人口源表!$A:$A,0),MATCH(G$1,人口源表!$1:$1,0))-INDEX(城镇人口!$1:$1048576,MATCH($B220,城镇人口!$B:$B,0),MATCH(G$1,城镇人口!$1:$1,0))</f>
        <v>844777.44999631564</v>
      </c>
      <c r="H220" s="40">
        <f>INDEX(人口源表!$1:$1048576,MATCH($B220,人口源表!$A:$A,0),MATCH(H$1,人口源表!$1:$1,0))-INDEX(城镇人口!$1:$1048576,MATCH($B220,城镇人口!$B:$B,0),MATCH(H$1,城镇人口!$1:$1,0))</f>
        <v>823324.95592597662</v>
      </c>
      <c r="I220" s="40">
        <f>INDEX(人口源表!$1:$1048576,MATCH($B220,人口源表!$A:$A,0),MATCH(I$1,人口源表!$1:$1,0))-INDEX(城镇人口!$1:$1048576,MATCH($B220,城镇人口!$B:$B,0),MATCH(I$1,城镇人口!$1:$1,0))</f>
        <v>812519.18131541112</v>
      </c>
      <c r="J220" s="40">
        <f>INDEX(人口源表!$1:$1048576,MATCH($B220,人口源表!$A:$A,0),MATCH(J$1,人口源表!$1:$1,0))-INDEX(城镇人口!$1:$1048576,MATCH($B220,城镇人口!$B:$B,0),MATCH(J$1,城镇人口!$1:$1,0))</f>
        <v>801640.4011512408</v>
      </c>
      <c r="K220" s="40">
        <f>INDEX(人口源表!$1:$1048576,MATCH($B220,人口源表!$A:$A,0),MATCH(K$1,人口源表!$1:$1,0))-INDEX(城镇人口!$1:$1048576,MATCH($B220,城镇人口!$B:$B,0),MATCH(K$1,城镇人口!$1:$1,0))</f>
        <v>790572.56930780225</v>
      </c>
      <c r="L220" s="40">
        <f>INDEX(人口源表!$1:$1048576,MATCH($B220,人口源表!$A:$A,0),MATCH(L$1,人口源表!$1:$1,0))-INDEX(城镇人口!$1:$1048576,MATCH($B220,城镇人口!$B:$B,0),MATCH(L$1,城镇人口!$1:$1,0))</f>
        <v>779213.22408915078</v>
      </c>
      <c r="M220" s="40">
        <f>INDEX(人口源表!$1:$1048576,MATCH($B220,人口源表!$A:$A,0),MATCH(M$1,人口源表!$1:$1,0))-INDEX(城镇人口!$1:$1048576,MATCH($B220,城镇人口!$B:$B,0),MATCH(M$1,城镇人口!$1:$1,0))</f>
        <v>767472.40852344269</v>
      </c>
      <c r="N220" s="40">
        <f>INDEX(人口源表!$1:$1048576,MATCH($B220,人口源表!$A:$A,0),MATCH(N$1,人口源表!$1:$1,0))-INDEX(城镇人口!$1:$1048576,MATCH($B220,城镇人口!$B:$B,0),MATCH(N$1,城镇人口!$1:$1,0))</f>
        <v>755274.09948249697</v>
      </c>
      <c r="O220" s="40">
        <f>INDEX(人口源表!$1:$1048576,MATCH($B220,人口源表!$A:$A,0),MATCH(O$1,人口源表!$1:$1,0))-INDEX(城镇人口!$1:$1048576,MATCH($B220,城镇人口!$B:$B,0),MATCH(O$1,城镇人口!$1:$1,0))</f>
        <v>742553.79344851431</v>
      </c>
      <c r="P220" s="40">
        <f>INDEX(人口源表!$1:$1048576,MATCH($B220,人口源表!$A:$A,0),MATCH(P$1,人口源表!$1:$1,0))-INDEX(城镇人口!$1:$1048576,MATCH($B220,城镇人口!$B:$B,0),MATCH(P$1,城镇人口!$1:$1,0))</f>
        <v>729258.3632761843</v>
      </c>
      <c r="Q220" s="40">
        <f>INDEX(人口源表!$1:$1048576,MATCH($B220,人口源表!$A:$A,0),MATCH(Q$1,人口源表!$1:$1,0))-INDEX(城镇人口!$1:$1048576,MATCH($B220,城镇人口!$B:$B,0),MATCH(Q$1,城镇人口!$1:$1,0))</f>
        <v>715346.71030928544</v>
      </c>
      <c r="R220" s="40">
        <f>INDEX(人口源表!$1:$1048576,MATCH($B220,人口源表!$A:$A,0),MATCH(R$1,人口源表!$1:$1,0))-INDEX(城镇人口!$1:$1048576,MATCH($B220,城镇人口!$B:$B,0),MATCH(R$1,城镇人口!$1:$1,0))</f>
        <v>700787.73546728375</v>
      </c>
      <c r="S220" s="40">
        <f>INDEX(人口源表!$1:$1048576,MATCH($B220,人口源表!$A:$A,0),MATCH(S$1,人口源表!$1:$1,0))-INDEX(城镇人口!$1:$1048576,MATCH($B220,城镇人口!$B:$B,0),MATCH(S$1,城镇人口!$1:$1,0))</f>
        <v>694746.82596976496</v>
      </c>
      <c r="T220" s="40">
        <f>INDEX(人口源表!$1:$1048576,MATCH($B220,人口源表!$A:$A,0),MATCH(T$1,人口源表!$1:$1,0))-INDEX(城镇人口!$1:$1048576,MATCH($B220,城镇人口!$B:$B,0),MATCH(T$1,城镇人口!$1:$1,0))</f>
        <v>688237.52191665419</v>
      </c>
      <c r="U220" s="40">
        <f>INDEX(人口源表!$1:$1048576,MATCH($B220,人口源表!$A:$A,0),MATCH(U$1,人口源表!$1:$1,0))-INDEX(城镇人口!$1:$1048576,MATCH($B220,城镇人口!$B:$B,0),MATCH(U$1,城镇人口!$1:$1,0))</f>
        <v>681246.17644669185</v>
      </c>
      <c r="V220" s="40">
        <f>INDEX(人口源表!$1:$1048576,MATCH($B220,人口源表!$A:$A,0),MATCH(V$1,人口源表!$1:$1,0))-INDEX(城镇人口!$1:$1048576,MATCH($B220,城镇人口!$B:$B,0),MATCH(V$1,城镇人口!$1:$1,0))</f>
        <v>673765.20495383954</v>
      </c>
      <c r="W220" s="40">
        <f>INDEX(人口源表!$1:$1048576,MATCH($B220,人口源表!$A:$A,0),MATCH(W$1,人口源表!$1:$1,0))-INDEX(城镇人口!$1:$1048576,MATCH($B220,城镇人口!$B:$B,0),MATCH(W$1,城镇人口!$1:$1,0))</f>
        <v>665793.30861774716</v>
      </c>
      <c r="X220" s="40">
        <f>INDEX(人口源表!$1:$1048576,MATCH($B220,人口源表!$A:$A,0),MATCH(X$1,人口源表!$1:$1,0))-INDEX(城镇人口!$1:$1048576,MATCH($B220,城镇人口!$B:$B,0),MATCH(X$1,城镇人口!$1:$1,0))</f>
        <v>657335.39389465074</v>
      </c>
      <c r="Y220" s="40">
        <f>INDEX(人口源表!$1:$1048576,MATCH($B220,人口源表!$A:$A,0),MATCH(Y$1,人口源表!$1:$1,0))-INDEX(城镇人口!$1:$1048576,MATCH($B220,城镇人口!$B:$B,0),MATCH(Y$1,城镇人口!$1:$1,0))</f>
        <v>648402.21321027004</v>
      </c>
      <c r="Z220" s="40">
        <f>INDEX(人口源表!$1:$1048576,MATCH($B220,人口源表!$A:$A,0),MATCH(Z$1,人口源表!$1:$1,0))-INDEX(城镇人口!$1:$1048576,MATCH($B220,城镇人口!$B:$B,0),MATCH(Z$1,城镇人口!$1:$1,0))</f>
        <v>639009.25743238023</v>
      </c>
      <c r="AA220" s="40">
        <f>INDEX(人口源表!$1:$1048576,MATCH($B220,人口源表!$A:$A,0),MATCH(AA$1,人口源表!$1:$1,0))-INDEX(城镇人口!$1:$1048576,MATCH($B220,城镇人口!$B:$B,0),MATCH(AA$1,城镇人口!$1:$1,0))</f>
        <v>629177.17348877154</v>
      </c>
      <c r="AB220" s="40">
        <f>INDEX(人口源表!$1:$1048576,MATCH($B220,人口源表!$A:$A,0),MATCH(AB$1,人口源表!$1:$1,0))-INDEX(城镇人口!$1:$1048576,MATCH($B220,城镇人口!$B:$B,0),MATCH(AB$1,城镇人口!$1:$1,0))</f>
        <v>618931.38905562903</v>
      </c>
      <c r="AC220" s="40">
        <f>INDEX(人口源表!$1:$1048576,MATCH($B220,人口源表!$A:$A,0),MATCH(AC$1,人口源表!$1:$1,0))-INDEX(城镇人口!$1:$1048576,MATCH($B220,城镇人口!$B:$B,0),MATCH(AC$1,城镇人口!$1:$1,0))</f>
        <v>610707.93574978691</v>
      </c>
      <c r="AD220" s="40">
        <f>INDEX(人口源表!$1:$1048576,MATCH($B220,人口源表!$A:$A,0),MATCH(AD$1,人口源表!$1:$1,0))-INDEX(城镇人口!$1:$1048576,MATCH($B220,城镇人口!$B:$B,0),MATCH(AD$1,城镇人口!$1:$1,0))</f>
        <v>602145.36063990393</v>
      </c>
      <c r="AE220" s="40">
        <f>INDEX(人口源表!$1:$1048576,MATCH($B220,人口源表!$A:$A,0),MATCH(AE$1,人口源表!$1:$1,0))-INDEX(城镇人口!$1:$1048576,MATCH($B220,城镇人口!$B:$B,0),MATCH(AE$1,城镇人口!$1:$1,0))</f>
        <v>593276.98686668184</v>
      </c>
      <c r="AF220" s="40">
        <f>INDEX(人口源表!$1:$1048576,MATCH($B220,人口源表!$A:$A,0),MATCH(AF$1,人口源表!$1:$1,0))-INDEX(城镇人口!$1:$1048576,MATCH($B220,城镇人口!$B:$B,0),MATCH(AF$1,城镇人口!$1:$1,0))</f>
        <v>584139.06019947049</v>
      </c>
      <c r="AG220" s="40">
        <f>INDEX(人口源表!$1:$1048576,MATCH($B220,人口源表!$A:$A,0),MATCH(AG$1,人口源表!$1:$1,0))-INDEX(城镇人口!$1:$1048576,MATCH($B220,城镇人口!$B:$B,0),MATCH(AG$1,城镇人口!$1:$1,0))</f>
        <v>574771.39488061122</v>
      </c>
      <c r="AH220" s="40">
        <f>INDEX(人口源表!$1:$1048576,MATCH($B220,人口源表!$A:$A,0),MATCH(AH$1,人口源表!$1:$1,0))-INDEX(城镇人口!$1:$1048576,MATCH($B220,城镇人口!$B:$B,0),MATCH(AH$1,城镇人口!$1:$1,0))</f>
        <v>565216.3876990939</v>
      </c>
      <c r="AI220" s="40">
        <f>INDEX(人口源表!$1:$1048576,MATCH($B220,人口源表!$A:$A,0),MATCH(AI$1,人口源表!$1:$1,0))-INDEX(城镇人口!$1:$1048576,MATCH($B220,城镇人口!$B:$B,0),MATCH(AI$1,城镇人口!$1:$1,0))</f>
        <v>555518.96030039969</v>
      </c>
      <c r="AJ220" s="40">
        <f>INDEX(人口源表!$1:$1048576,MATCH($B220,人口源表!$A:$A,0),MATCH(AJ$1,人口源表!$1:$1,0))-INDEX(城镇人口!$1:$1048576,MATCH($B220,城镇人口!$B:$B,0),MATCH(AJ$1,城镇人口!$1:$1,0))</f>
        <v>545726.91439476749</v>
      </c>
      <c r="AK220" s="40">
        <f>INDEX(人口源表!$1:$1048576,MATCH($B220,人口源表!$A:$A,0),MATCH(AK$1,人口源表!$1:$1,0))-INDEX(城镇人口!$1:$1048576,MATCH($B220,城镇人口!$B:$B,0),MATCH(AK$1,城镇人口!$1:$1,0))</f>
        <v>535889.09188295086</v>
      </c>
      <c r="AL220" s="40">
        <f>INDEX(人口源表!$1:$1048576,MATCH($B220,人口源表!$A:$A,0),MATCH(AL$1,人口源表!$1:$1,0))-INDEX(城镇人口!$1:$1048576,MATCH($B220,城镇人口!$B:$B,0),MATCH(AL$1,城镇人口!$1:$1,0))</f>
        <v>526056.81917485362</v>
      </c>
      <c r="AM220" s="40">
        <f>INDEX(人口源表!$1:$1048576,MATCH($B220,人口源表!$A:$A,0),MATCH(AM$1,人口源表!$1:$1,0))-INDEX(城镇人口!$1:$1048576,MATCH($B220,城镇人口!$B:$B,0),MATCH(AM$1,城镇人口!$1:$1,0))</f>
        <v>516281.87921480648</v>
      </c>
      <c r="AN220" s="40">
        <f>INDEX(人口源表!$1:$1048576,MATCH($B220,人口源表!$A:$A,0),MATCH(AN$1,人口源表!$1:$1,0))-INDEX(城镇人口!$1:$1048576,MATCH($B220,城镇人口!$B:$B,0),MATCH(AN$1,城镇人口!$1:$1,0))</f>
        <v>506617.90184841328</v>
      </c>
      <c r="AO220" s="40">
        <f>INDEX(人口源表!$1:$1048576,MATCH($B220,人口源表!$A:$A,0),MATCH(AO$1,人口源表!$1:$1,0))-INDEX(城镇人口!$1:$1048576,MATCH($B220,城镇人口!$B:$B,0),MATCH(AO$1,城镇人口!$1:$1,0))</f>
        <v>497118.98233250086</v>
      </c>
      <c r="AP220" s="40">
        <f>INDEX(人口源表!$1:$1048576,MATCH($B220,人口源表!$A:$A,0),MATCH(AP$1,人口源表!$1:$1,0))-INDEX(城镇人口!$1:$1048576,MATCH($B220,城镇人口!$B:$B,0),MATCH(AP$1,城镇人口!$1:$1,0))</f>
        <v>487839.18174154311</v>
      </c>
      <c r="AQ220" s="40">
        <f>INDEX(人口源表!$1:$1048576,MATCH($B220,人口源表!$A:$A,0),MATCH(AQ$1,人口源表!$1:$1,0))-INDEX(城镇人口!$1:$1048576,MATCH($B220,城镇人口!$B:$B,0),MATCH(AQ$1,城镇人口!$1:$1,0))</f>
        <v>478833.41360074491</v>
      </c>
      <c r="AR220" s="40">
        <f>INDEX(人口源表!$1:$1048576,MATCH($B220,人口源表!$A:$A,0),MATCH(AR$1,人口源表!$1:$1,0))-INDEX(城镇人口!$1:$1048576,MATCH($B220,城镇人口!$B:$B,0),MATCH(AR$1,城镇人口!$1:$1,0))</f>
        <v>470155.90365525661</v>
      </c>
      <c r="AS220" s="40">
        <f>INDEX(人口源表!$1:$1048576,MATCH($B220,人口源表!$A:$A,0),MATCH(AS$1,人口源表!$1:$1,0))-INDEX(城镇人口!$1:$1048576,MATCH($B220,城镇人口!$B:$B,0),MATCH(AS$1,城镇人口!$1:$1,0))</f>
        <v>461860.08385764668</v>
      </c>
      <c r="AT220" s="40">
        <f>INDEX(人口源表!$1:$1048576,MATCH($B220,人口源表!$A:$A,0),MATCH(AT$1,人口源表!$1:$1,0))-INDEX(城镇人口!$1:$1048576,MATCH($B220,城镇人口!$B:$B,0),MATCH(AT$1,城镇人口!$1:$1,0))</f>
        <v>453999.02517606993</v>
      </c>
      <c r="AU220" s="40">
        <f>INDEX(人口源表!$1:$1048576,MATCH($B220,人口源表!$A:$A,0),MATCH(AU$1,人口源表!$1:$1,0))-INDEX(城镇人口!$1:$1048576,MATCH($B220,城镇人口!$B:$B,0),MATCH(AU$1,城镇人口!$1:$1,0))</f>
        <v>446623.95622992073</v>
      </c>
      <c r="AV220" s="40">
        <f>INDEX(人口源表!$1:$1048576,MATCH($B220,人口源表!$A:$A,0),MATCH(AV$1,人口源表!$1:$1,0))-INDEX(城镇人口!$1:$1048576,MATCH($B220,城镇人口!$B:$B,0),MATCH(AV$1,城镇人口!$1:$1,0))</f>
        <v>439785.23691864638</v>
      </c>
    </row>
    <row r="221" spans="1:48" x14ac:dyDescent="0.15">
      <c r="A221" s="4" t="s">
        <v>874</v>
      </c>
      <c r="B221" s="4" t="s">
        <v>448</v>
      </c>
      <c r="C221" s="34">
        <f>VLOOKUP(B221,'[1]2016省城人口总结（根）'!B:C,2,FALSE)/100</f>
        <v>0.47696835546996702</v>
      </c>
      <c r="D221" s="40">
        <f>INDEX(人口源表!$1:$1048576,MATCH($B221,人口源表!$A:$A,0),MATCH(D$1,人口源表!$1:$1,0))-INDEX(城镇人口!$1:$1048576,MATCH($B221,城镇人口!$B:$B,0),MATCH(D$1,城镇人口!$1:$1,0))</f>
        <v>3637719.6202223855</v>
      </c>
      <c r="E221" s="40">
        <f>INDEX(人口源表!$1:$1048576,MATCH($B221,人口源表!$A:$A,0),MATCH(E$1,人口源表!$1:$1,0))-INDEX(城镇人口!$1:$1048576,MATCH($B221,城镇人口!$B:$B,0),MATCH(E$1,城镇人口!$1:$1,0))</f>
        <v>3601019.7533772355</v>
      </c>
      <c r="F221" s="40">
        <f>INDEX(人口源表!$1:$1048576,MATCH($B221,人口源表!$A:$A,0),MATCH(F$1,人口源表!$1:$1,0))-INDEX(城镇人口!$1:$1048576,MATCH($B221,城镇人口!$B:$B,0),MATCH(F$1,城镇人口!$1:$1,0))</f>
        <v>3561155.0661544348</v>
      </c>
      <c r="G221" s="40">
        <f>INDEX(人口源表!$1:$1048576,MATCH($B221,人口源表!$A:$A,0),MATCH(G$1,人口源表!$1:$1,0))-INDEX(城镇人口!$1:$1048576,MATCH($B221,城镇人口!$B:$B,0),MATCH(G$1,城镇人口!$1:$1,0))</f>
        <v>4326787.089709824</v>
      </c>
      <c r="H221" s="40">
        <f>INDEX(人口源表!$1:$1048576,MATCH($B221,人口源表!$A:$A,0),MATCH(H$1,人口源表!$1:$1,0))-INDEX(城镇人口!$1:$1048576,MATCH($B221,城镇人口!$B:$B,0),MATCH(H$1,城镇人口!$1:$1,0))</f>
        <v>4280636.9259636691</v>
      </c>
      <c r="I221" s="40">
        <f>INDEX(人口源表!$1:$1048576,MATCH($B221,人口源表!$A:$A,0),MATCH(I$1,人口源表!$1:$1,0))-INDEX(城镇人口!$1:$1048576,MATCH($B221,城镇人口!$B:$B,0),MATCH(I$1,城镇人口!$1:$1,0))</f>
        <v>4262288.1333192689</v>
      </c>
      <c r="J221" s="40">
        <f>INDEX(人口源表!$1:$1048576,MATCH($B221,人口源表!$A:$A,0),MATCH(J$1,人口源表!$1:$1,0))-INDEX(城镇人口!$1:$1048576,MATCH($B221,城镇人口!$B:$B,0),MATCH(J$1,城镇人口!$1:$1,0))</f>
        <v>4241448.1396314129</v>
      </c>
      <c r="K221" s="40">
        <f>INDEX(人口源表!$1:$1048576,MATCH($B221,人口源表!$A:$A,0),MATCH(K$1,人口源表!$1:$1,0))-INDEX(城镇人口!$1:$1048576,MATCH($B221,城镇人口!$B:$B,0),MATCH(K$1,城镇人口!$1:$1,0))</f>
        <v>4218084.2381749107</v>
      </c>
      <c r="L221" s="40">
        <f>INDEX(人口源表!$1:$1048576,MATCH($B221,人口源表!$A:$A,0),MATCH(L$1,人口源表!$1:$1,0))-INDEX(城镇人口!$1:$1048576,MATCH($B221,城镇人口!$B:$B,0),MATCH(L$1,城镇人口!$1:$1,0))</f>
        <v>4192174.5978846429</v>
      </c>
      <c r="M221" s="40">
        <f>INDEX(人口源表!$1:$1048576,MATCH($B221,人口源表!$A:$A,0),MATCH(M$1,人口源表!$1:$1,0))-INDEX(城镇人口!$1:$1048576,MATCH($B221,城镇人口!$B:$B,0),MATCH(M$1,城镇人口!$1:$1,0))</f>
        <v>4163707.9551231125</v>
      </c>
      <c r="N221" s="40">
        <f>INDEX(人口源表!$1:$1048576,MATCH($B221,人口源表!$A:$A,0),MATCH(N$1,人口源表!$1:$1,0))-INDEX(城镇人口!$1:$1048576,MATCH($B221,城镇人口!$B:$B,0),MATCH(N$1,城镇人口!$1:$1,0))</f>
        <v>4132682.3785446817</v>
      </c>
      <c r="O221" s="40">
        <f>INDEX(人口源表!$1:$1048576,MATCH($B221,人口源表!$A:$A,0),MATCH(O$1,人口源表!$1:$1,0))-INDEX(城镇人口!$1:$1048576,MATCH($B221,城镇人口!$B:$B,0),MATCH(O$1,城镇人口!$1:$1,0))</f>
        <v>4099108.1648587473</v>
      </c>
      <c r="P221" s="40">
        <f>INDEX(人口源表!$1:$1048576,MATCH($B221,人口源表!$A:$A,0),MATCH(P$1,人口源表!$1:$1,0))-INDEX(城镇人口!$1:$1048576,MATCH($B221,城镇人口!$B:$B,0),MATCH(P$1,城镇人口!$1:$1,0))</f>
        <v>4063002.8889405234</v>
      </c>
      <c r="Q221" s="40">
        <f>INDEX(人口源表!$1:$1048576,MATCH($B221,人口源表!$A:$A,0),MATCH(Q$1,人口源表!$1:$1,0))-INDEX(城镇人口!$1:$1048576,MATCH($B221,城镇人口!$B:$B,0),MATCH(Q$1,城镇人口!$1:$1,0))</f>
        <v>4024395.1671365201</v>
      </c>
      <c r="R221" s="40">
        <f>INDEX(人口源表!$1:$1048576,MATCH($B221,人口源表!$A:$A,0),MATCH(R$1,人口源表!$1:$1,0))-INDEX(城镇人口!$1:$1048576,MATCH($B221,城镇人口!$B:$B,0),MATCH(R$1,城镇人口!$1:$1,0))</f>
        <v>3983321.5668014977</v>
      </c>
      <c r="S221" s="40">
        <f>INDEX(人口源表!$1:$1048576,MATCH($B221,人口源表!$A:$A,0),MATCH(S$1,人口源表!$1:$1,0))-INDEX(城镇人口!$1:$1048576,MATCH($B221,城镇人口!$B:$B,0),MATCH(S$1,城镇人口!$1:$1,0))</f>
        <v>3965606.9021047773</v>
      </c>
      <c r="T221" s="40">
        <f>INDEX(人口源表!$1:$1048576,MATCH($B221,人口源表!$A:$A,0),MATCH(T$1,人口源表!$1:$1,0))-INDEX(城镇人口!$1:$1048576,MATCH($B221,城镇人口!$B:$B,0),MATCH(T$1,城镇人口!$1:$1,0))</f>
        <v>3945994.6834147563</v>
      </c>
      <c r="U221" s="40">
        <f>INDEX(人口源表!$1:$1048576,MATCH($B221,人口源表!$A:$A,0),MATCH(U$1,人口源表!$1:$1,0))-INDEX(城镇人口!$1:$1048576,MATCH($B221,城镇人口!$B:$B,0),MATCH(U$1,城镇人口!$1:$1,0))</f>
        <v>3924520.7574783275</v>
      </c>
      <c r="V221" s="40">
        <f>INDEX(人口源表!$1:$1048576,MATCH($B221,人口源表!$A:$A,0),MATCH(V$1,人口源表!$1:$1,0))-INDEX(城镇人口!$1:$1048576,MATCH($B221,城镇人口!$B:$B,0),MATCH(V$1,城镇人口!$1:$1,0))</f>
        <v>3901225.4280733205</v>
      </c>
      <c r="W221" s="40">
        <f>INDEX(人口源表!$1:$1048576,MATCH($B221,人口源表!$A:$A,0),MATCH(W$1,人口源表!$1:$1,0))-INDEX(城镇人口!$1:$1048576,MATCH($B221,城镇人口!$B:$B,0),MATCH(W$1,城镇人口!$1:$1,0))</f>
        <v>3876156.6904833596</v>
      </c>
      <c r="X221" s="40">
        <f>INDEX(人口源表!$1:$1048576,MATCH($B221,人口源表!$A:$A,0),MATCH(X$1,人口源表!$1:$1,0))-INDEX(城镇人口!$1:$1048576,MATCH($B221,城镇人口!$B:$B,0),MATCH(X$1,城镇人口!$1:$1,0))</f>
        <v>3849369.5520606479</v>
      </c>
      <c r="Y221" s="40">
        <f>INDEX(人口源表!$1:$1048576,MATCH($B221,人口源表!$A:$A,0),MATCH(Y$1,人口源表!$1:$1,0))-INDEX(城镇人口!$1:$1048576,MATCH($B221,城镇人口!$B:$B,0),MATCH(Y$1,城镇人口!$1:$1,0))</f>
        <v>3820923.2846718002</v>
      </c>
      <c r="Z221" s="40">
        <f>INDEX(人口源表!$1:$1048576,MATCH($B221,人口源表!$A:$A,0),MATCH(Z$1,人口源表!$1:$1,0))-INDEX(城镇人口!$1:$1048576,MATCH($B221,城镇人口!$B:$B,0),MATCH(Z$1,城镇人口!$1:$1,0))</f>
        <v>3790883.7393621877</v>
      </c>
      <c r="AA221" s="40">
        <f>INDEX(人口源表!$1:$1048576,MATCH($B221,人口源表!$A:$A,0),MATCH(AA$1,人口源表!$1:$1,0))-INDEX(城镇人口!$1:$1048576,MATCH($B221,城镇人口!$B:$B,0),MATCH(AA$1,城镇人口!$1:$1,0))</f>
        <v>3759323.0901173269</v>
      </c>
      <c r="AB221" s="40">
        <f>INDEX(人口源表!$1:$1048576,MATCH($B221,人口源表!$A:$A,0),MATCH(AB$1,人口源表!$1:$1,0))-INDEX(城镇人口!$1:$1048576,MATCH($B221,城镇人口!$B:$B,0),MATCH(AB$1,城镇人口!$1:$1,0))</f>
        <v>3726317.5361724272</v>
      </c>
      <c r="AC221" s="40">
        <f>INDEX(人口源表!$1:$1048576,MATCH($B221,人口源表!$A:$A,0),MATCH(AC$1,人口源表!$1:$1,0))-INDEX(城镇人口!$1:$1048576,MATCH($B221,城镇人口!$B:$B,0),MATCH(AC$1,城镇人口!$1:$1,0))</f>
        <v>3698598.6815535603</v>
      </c>
      <c r="AD221" s="40">
        <f>INDEX(人口源表!$1:$1048576,MATCH($B221,人口源表!$A:$A,0),MATCH(AD$1,人口源表!$1:$1,0))-INDEX(城镇人口!$1:$1048576,MATCH($B221,城镇人口!$B:$B,0),MATCH(AD$1,城镇人口!$1:$1,0))</f>
        <v>3669631.2453165855</v>
      </c>
      <c r="AE221" s="40">
        <f>INDEX(人口源表!$1:$1048576,MATCH($B221,人口源表!$A:$A,0),MATCH(AE$1,人口源表!$1:$1,0))-INDEX(城镇人口!$1:$1048576,MATCH($B221,城镇人口!$B:$B,0),MATCH(AE$1,城镇人口!$1:$1,0))</f>
        <v>3639500.4997239932</v>
      </c>
      <c r="AF221" s="40">
        <f>INDEX(人口源表!$1:$1048576,MATCH($B221,人口源表!$A:$A,0),MATCH(AF$1,人口源表!$1:$1,0))-INDEX(城镇人口!$1:$1048576,MATCH($B221,城镇人口!$B:$B,0),MATCH(AF$1,城镇人口!$1:$1,0))</f>
        <v>3608296.0101740314</v>
      </c>
      <c r="AG221" s="40">
        <f>INDEX(人口源表!$1:$1048576,MATCH($B221,人口源表!$A:$A,0),MATCH(AG$1,人口源表!$1:$1,0))-INDEX(城镇人口!$1:$1048576,MATCH($B221,城镇人口!$B:$B,0),MATCH(AG$1,城镇人口!$1:$1,0))</f>
        <v>3576111.8601137456</v>
      </c>
      <c r="AH221" s="40">
        <f>INDEX(人口源表!$1:$1048576,MATCH($B221,人口源表!$A:$A,0),MATCH(AH$1,人口源表!$1:$1,0))-INDEX(城镇人口!$1:$1048576,MATCH($B221,城镇人口!$B:$B,0),MATCH(AH$1,城镇人口!$1:$1,0))</f>
        <v>3543046.86040249</v>
      </c>
      <c r="AI221" s="40">
        <f>INDEX(人口源表!$1:$1048576,MATCH($B221,人口源表!$A:$A,0),MATCH(AI$1,人口源表!$1:$1,0))-INDEX(城镇人口!$1:$1048576,MATCH($B221,城镇人口!$B:$B,0),MATCH(AI$1,城镇人口!$1:$1,0))</f>
        <v>3509203.9595031515</v>
      </c>
      <c r="AJ221" s="40">
        <f>INDEX(人口源表!$1:$1048576,MATCH($B221,人口源表!$A:$A,0),MATCH(AJ$1,人口源表!$1:$1,0))-INDEX(城镇人口!$1:$1048576,MATCH($B221,城镇人口!$B:$B,0),MATCH(AJ$1,城镇人口!$1:$1,0))</f>
        <v>3474690.4440883771</v>
      </c>
      <c r="AK221" s="40">
        <f>INDEX(人口源表!$1:$1048576,MATCH($B221,人口源表!$A:$A,0),MATCH(AK$1,人口源表!$1:$1,0))-INDEX(城镇人口!$1:$1048576,MATCH($B221,城镇人口!$B:$B,0),MATCH(AK$1,城镇人口!$1:$1,0))</f>
        <v>3439616.1881726254</v>
      </c>
      <c r="AL221" s="40">
        <f>INDEX(人口源表!$1:$1048576,MATCH($B221,人口源表!$A:$A,0),MATCH(AL$1,人口源表!$1:$1,0))-INDEX(城镇人口!$1:$1048576,MATCH($B221,城镇人口!$B:$B,0),MATCH(AL$1,城镇人口!$1:$1,0))</f>
        <v>3404096.1883554235</v>
      </c>
      <c r="AM221" s="40">
        <f>INDEX(人口源表!$1:$1048576,MATCH($B221,人口源表!$A:$A,0),MATCH(AM$1,人口源表!$1:$1,0))-INDEX(城镇人口!$1:$1048576,MATCH($B221,城镇人口!$B:$B,0),MATCH(AM$1,城镇人口!$1:$1,0))</f>
        <v>3368248.027592876</v>
      </c>
      <c r="AN221" s="40">
        <f>INDEX(人口源表!$1:$1048576,MATCH($B221,人口源表!$A:$A,0),MATCH(AN$1,人口源表!$1:$1,0))-INDEX(城镇人口!$1:$1048576,MATCH($B221,城镇人口!$B:$B,0),MATCH(AN$1,城镇人口!$1:$1,0))</f>
        <v>3332193.2217250811</v>
      </c>
      <c r="AO221" s="40">
        <f>INDEX(人口源表!$1:$1048576,MATCH($B221,人口源表!$A:$A,0),MATCH(AO$1,人口源表!$1:$1,0))-INDEX(城镇人口!$1:$1048576,MATCH($B221,城镇人口!$B:$B,0),MATCH(AO$1,城镇人口!$1:$1,0))</f>
        <v>3296055.1076305816</v>
      </c>
      <c r="AP221" s="40">
        <f>INDEX(人口源表!$1:$1048576,MATCH($B221,人口源表!$A:$A,0),MATCH(AP$1,人口源表!$1:$1,0))-INDEX(城镇人口!$1:$1048576,MATCH($B221,城镇人口!$B:$B,0),MATCH(AP$1,城镇人口!$1:$1,0))</f>
        <v>3259961.3050443158</v>
      </c>
      <c r="AQ221" s="40">
        <f>INDEX(人口源表!$1:$1048576,MATCH($B221,人口源表!$A:$A,0),MATCH(AQ$1,人口源表!$1:$1,0))-INDEX(城镇人口!$1:$1048576,MATCH($B221,城镇人口!$B:$B,0),MATCH(AQ$1,城镇人口!$1:$1,0))</f>
        <v>3224040.8539861329</v>
      </c>
      <c r="AR221" s="40">
        <f>INDEX(人口源表!$1:$1048576,MATCH($B221,人口源表!$A:$A,0),MATCH(AR$1,人口源表!$1:$1,0))-INDEX(城镇人口!$1:$1048576,MATCH($B221,城镇人口!$B:$B,0),MATCH(AR$1,城镇人口!$1:$1,0))</f>
        <v>3188426.2685829671</v>
      </c>
      <c r="AS221" s="40">
        <f>INDEX(人口源表!$1:$1048576,MATCH($B221,人口源表!$A:$A,0),MATCH(AS$1,人口源表!$1:$1,0))-INDEX(城镇人口!$1:$1048576,MATCH($B221,城镇人口!$B:$B,0),MATCH(AS$1,城镇人口!$1:$1,0))</f>
        <v>3153251.0830276599</v>
      </c>
      <c r="AT221" s="40">
        <f>INDEX(人口源表!$1:$1048576,MATCH($B221,人口源表!$A:$A,0),MATCH(AT$1,人口源表!$1:$1,0))-INDEX(城镇人口!$1:$1048576,MATCH($B221,城镇人口!$B:$B,0),MATCH(AT$1,城镇人口!$1:$1,0))</f>
        <v>3118651.8726819465</v>
      </c>
      <c r="AU221" s="40">
        <f>INDEX(人口源表!$1:$1048576,MATCH($B221,人口源表!$A:$A,0),MATCH(AU$1,人口源表!$1:$1,0))-INDEX(城镇人口!$1:$1048576,MATCH($B221,城镇人口!$B:$B,0),MATCH(AU$1,城镇人口!$1:$1,0))</f>
        <v>3084766.5511243399</v>
      </c>
      <c r="AV221" s="40">
        <f>INDEX(人口源表!$1:$1048576,MATCH($B221,人口源表!$A:$A,0),MATCH(AV$1,人口源表!$1:$1,0))-INDEX(城镇人口!$1:$1048576,MATCH($B221,城镇人口!$B:$B,0),MATCH(AV$1,城镇人口!$1:$1,0))</f>
        <v>3051734.5281736804</v>
      </c>
    </row>
    <row r="222" spans="1:48" x14ac:dyDescent="0.15">
      <c r="A222" s="4" t="s">
        <v>874</v>
      </c>
      <c r="B222" s="4" t="s">
        <v>450</v>
      </c>
      <c r="C222" s="34">
        <f>VLOOKUP(B222,'[1]2016省城人口总结（根）'!B:C,2,FALSE)/100</f>
        <v>0.49411127895521295</v>
      </c>
      <c r="D222" s="40">
        <f>INDEX(人口源表!$1:$1048576,MATCH($B222,人口源表!$A:$A,0),MATCH(D$1,人口源表!$1:$1,0))-INDEX(城镇人口!$1:$1048576,MATCH($B222,城镇人口!$B:$B,0),MATCH(D$1,城镇人口!$1:$1,0))</f>
        <v>1983468.1522313738</v>
      </c>
      <c r="E222" s="40">
        <f>INDEX(人口源表!$1:$1048576,MATCH($B222,人口源表!$A:$A,0),MATCH(E$1,人口源表!$1:$1,0))-INDEX(城镇人口!$1:$1048576,MATCH($B222,城镇人口!$B:$B,0),MATCH(E$1,城镇人口!$1:$1,0))</f>
        <v>1959703.0639784513</v>
      </c>
      <c r="F222" s="40">
        <f>INDEX(人口源表!$1:$1048576,MATCH($B222,人口源表!$A:$A,0),MATCH(F$1,人口源表!$1:$1,0))-INDEX(城镇人口!$1:$1048576,MATCH($B222,城镇人口!$B:$B,0),MATCH(F$1,城镇人口!$1:$1,0))</f>
        <v>1934018.9909530208</v>
      </c>
      <c r="G222" s="40">
        <f>INDEX(人口源表!$1:$1048576,MATCH($B222,人口源表!$A:$A,0),MATCH(G$1,人口源表!$1:$1,0))-INDEX(城镇人口!$1:$1048576,MATCH($B222,城镇人口!$B:$B,0),MATCH(G$1,城镇人口!$1:$1,0))</f>
        <v>1986912.0125383548</v>
      </c>
      <c r="H222" s="40">
        <f>INDEX(人口源表!$1:$1048576,MATCH($B222,人口源表!$A:$A,0),MATCH(H$1,人口源表!$1:$1,0))-INDEX(城镇人口!$1:$1048576,MATCH($B222,城镇人口!$B:$B,0),MATCH(H$1,城镇人口!$1:$1,0))</f>
        <v>1959834.5788631989</v>
      </c>
      <c r="I222" s="40">
        <f>INDEX(人口源表!$1:$1048576,MATCH($B222,人口源表!$A:$A,0),MATCH(I$1,人口源表!$1:$1,0))-INDEX(城镇人口!$1:$1048576,MATCH($B222,城镇人口!$B:$B,0),MATCH(I$1,城镇人口!$1:$1,0))</f>
        <v>1946679.5601702542</v>
      </c>
      <c r="J222" s="40">
        <f>INDEX(人口源表!$1:$1048576,MATCH($B222,人口源表!$A:$A,0),MATCH(J$1,人口源表!$1:$1,0))-INDEX(城镇人口!$1:$1048576,MATCH($B222,城镇人口!$B:$B,0),MATCH(J$1,城镇人口!$1:$1,0))</f>
        <v>1932495.3892903803</v>
      </c>
      <c r="K222" s="40">
        <f>INDEX(人口源表!$1:$1048576,MATCH($B222,人口源表!$A:$A,0),MATCH(K$1,人口源表!$1:$1,0))-INDEX(城镇人口!$1:$1048576,MATCH($B222,城镇人口!$B:$B,0),MATCH(K$1,城镇人口!$1:$1,0))</f>
        <v>1917264.0047765239</v>
      </c>
      <c r="L222" s="40">
        <f>INDEX(人口源表!$1:$1048576,MATCH($B222,人口源表!$A:$A,0),MATCH(L$1,人口源表!$1:$1,0))-INDEX(城镇人口!$1:$1048576,MATCH($B222,城镇人口!$B:$B,0),MATCH(L$1,城镇人口!$1:$1,0))</f>
        <v>1900973.8424086762</v>
      </c>
      <c r="M222" s="40">
        <f>INDEX(人口源表!$1:$1048576,MATCH($B222,人口源表!$A:$A,0),MATCH(M$1,人口源表!$1:$1,0))-INDEX(城镇人口!$1:$1048576,MATCH($B222,城镇人口!$B:$B,0),MATCH(M$1,城镇人口!$1:$1,0))</f>
        <v>1883616.9407887664</v>
      </c>
      <c r="N222" s="40">
        <f>INDEX(人口源表!$1:$1048576,MATCH($B222,人口源表!$A:$A,0),MATCH(N$1,人口源表!$1:$1,0))-INDEX(城镇人口!$1:$1048576,MATCH($B222,城镇人口!$B:$B,0),MATCH(N$1,城镇人口!$1:$1,0))</f>
        <v>1865191.0672593713</v>
      </c>
      <c r="O222" s="40">
        <f>INDEX(人口源表!$1:$1048576,MATCH($B222,人口源表!$A:$A,0),MATCH(O$1,人口源表!$1:$1,0))-INDEX(城镇人口!$1:$1048576,MATCH($B222,城镇人口!$B:$B,0),MATCH(O$1,城镇人口!$1:$1,0))</f>
        <v>1845698.6401074226</v>
      </c>
      <c r="P222" s="40">
        <f>INDEX(人口源表!$1:$1048576,MATCH($B222,人口源表!$A:$A,0),MATCH(P$1,人口源表!$1:$1,0))-INDEX(城镇人口!$1:$1048576,MATCH($B222,城镇人口!$B:$B,0),MATCH(P$1,城镇人口!$1:$1,0))</f>
        <v>1825146.1395905158</v>
      </c>
      <c r="Q222" s="40">
        <f>INDEX(人口源表!$1:$1048576,MATCH($B222,人口源表!$A:$A,0),MATCH(Q$1,人口源表!$1:$1,0))-INDEX(城镇人口!$1:$1048576,MATCH($B222,城镇人口!$B:$B,0),MATCH(Q$1,城镇人口!$1:$1,0))</f>
        <v>1803545.2355604409</v>
      </c>
      <c r="R222" s="40">
        <f>INDEX(人口源表!$1:$1048576,MATCH($B222,人口源表!$A:$A,0),MATCH(R$1,人口源表!$1:$1,0))-INDEX(城镇人口!$1:$1048576,MATCH($B222,城镇人口!$B:$B,0),MATCH(R$1,城镇人口!$1:$1,0))</f>
        <v>1780910.893850395</v>
      </c>
      <c r="S222" s="40">
        <f>INDEX(人口源表!$1:$1048576,MATCH($B222,人口源表!$A:$A,0),MATCH(S$1,人口源表!$1:$1,0))-INDEX(城镇人口!$1:$1048576,MATCH($B222,城镇人口!$B:$B,0),MATCH(S$1,城镇人口!$1:$1,0))</f>
        <v>1769767.8364293859</v>
      </c>
      <c r="T222" s="40">
        <f>INDEX(人口源表!$1:$1048576,MATCH($B222,人口源表!$A:$A,0),MATCH(T$1,人口源表!$1:$1,0))-INDEX(城镇人口!$1:$1048576,MATCH($B222,城镇人口!$B:$B,0),MATCH(T$1,城镇人口!$1:$1,0))</f>
        <v>1757830.4999681669</v>
      </c>
      <c r="U222" s="40">
        <f>INDEX(人口源表!$1:$1048576,MATCH($B222,人口源表!$A:$A,0),MATCH(U$1,人口源表!$1:$1,0))-INDEX(城镇人口!$1:$1048576,MATCH($B222,城镇人口!$B:$B,0),MATCH(U$1,城镇人口!$1:$1,0))</f>
        <v>1745112.5722911414</v>
      </c>
      <c r="V222" s="40">
        <f>INDEX(人口源表!$1:$1048576,MATCH($B222,人口源表!$A:$A,0),MATCH(V$1,人口源表!$1:$1,0))-INDEX(城镇人口!$1:$1048576,MATCH($B222,城镇人口!$B:$B,0),MATCH(V$1,城镇人口!$1:$1,0))</f>
        <v>1731631.1625482589</v>
      </c>
      <c r="W222" s="40">
        <f>INDEX(人口源表!$1:$1048576,MATCH($B222,人口源表!$A:$A,0),MATCH(W$1,人口源表!$1:$1,0))-INDEX(城镇人口!$1:$1048576,MATCH($B222,城镇人口!$B:$B,0),MATCH(W$1,城镇人口!$1:$1,0))</f>
        <v>1717405.0783934011</v>
      </c>
      <c r="X222" s="40">
        <f>INDEX(人口源表!$1:$1048576,MATCH($B222,人口源表!$A:$A,0),MATCH(X$1,人口源表!$1:$1,0))-INDEX(城镇人口!$1:$1048576,MATCH($B222,城镇人口!$B:$B,0),MATCH(X$1,城镇人口!$1:$1,0))</f>
        <v>1702457.9535040637</v>
      </c>
      <c r="Y222" s="40">
        <f>INDEX(人口源表!$1:$1048576,MATCH($B222,人口源表!$A:$A,0),MATCH(Y$1,人口源表!$1:$1,0))-INDEX(城镇人口!$1:$1048576,MATCH($B222,城镇人口!$B:$B,0),MATCH(Y$1,城镇人口!$1:$1,0))</f>
        <v>1686814.1135442569</v>
      </c>
      <c r="Z222" s="40">
        <f>INDEX(人口源表!$1:$1048576,MATCH($B222,人口源表!$A:$A,0),MATCH(Z$1,人口源表!$1:$1,0))-INDEX(城镇人口!$1:$1048576,MATCH($B222,城镇人口!$B:$B,0),MATCH(Z$1,城镇人口!$1:$1,0))</f>
        <v>1670501.6826595757</v>
      </c>
      <c r="AA222" s="40">
        <f>INDEX(人口源表!$1:$1048576,MATCH($B222,人口源表!$A:$A,0),MATCH(AA$1,人口源表!$1:$1,0))-INDEX(城镇人口!$1:$1048576,MATCH($B222,城镇人口!$B:$B,0),MATCH(AA$1,城镇人口!$1:$1,0))</f>
        <v>1653551.2615032988</v>
      </c>
      <c r="AB222" s="40">
        <f>INDEX(人口源表!$1:$1048576,MATCH($B222,人口源表!$A:$A,0),MATCH(AB$1,人口源表!$1:$1,0))-INDEX(城镇人口!$1:$1048576,MATCH($B222,城镇人口!$B:$B,0),MATCH(AB$1,城镇人口!$1:$1,0))</f>
        <v>1635995.8166215732</v>
      </c>
      <c r="AC222" s="40">
        <f>INDEX(人口源表!$1:$1048576,MATCH($B222,人口源表!$A:$A,0),MATCH(AC$1,人口源表!$1:$1,0))-INDEX(城镇人口!$1:$1048576,MATCH($B222,城镇人口!$B:$B,0),MATCH(AC$1,城镇人口!$1:$1,0))</f>
        <v>1621056.8747649845</v>
      </c>
      <c r="AD222" s="40">
        <f>INDEX(人口源表!$1:$1048576,MATCH($B222,人口源表!$A:$A,0),MATCH(AD$1,人口源表!$1:$1,0))-INDEX(城镇人口!$1:$1048576,MATCH($B222,城镇人口!$B:$B,0),MATCH(AD$1,城镇人口!$1:$1,0))</f>
        <v>1605590.2071352918</v>
      </c>
      <c r="AE222" s="40">
        <f>INDEX(人口源表!$1:$1048576,MATCH($B222,人口源表!$A:$A,0),MATCH(AE$1,人口源表!$1:$1,0))-INDEX(城镇人口!$1:$1048576,MATCH($B222,城镇人口!$B:$B,0),MATCH(AE$1,城镇人口!$1:$1,0))</f>
        <v>1589631.9510389254</v>
      </c>
      <c r="AF222" s="40">
        <f>INDEX(人口源表!$1:$1048576,MATCH($B222,人口源表!$A:$A,0),MATCH(AF$1,人口源表!$1:$1,0))-INDEX(城镇人口!$1:$1048576,MATCH($B222,城镇人口!$B:$B,0),MATCH(AF$1,城镇人口!$1:$1,0))</f>
        <v>1573220.7002788228</v>
      </c>
      <c r="AG222" s="40">
        <f>INDEX(人口源表!$1:$1048576,MATCH($B222,人口源表!$A:$A,0),MATCH(AG$1,人口源表!$1:$1,0))-INDEX(城镇人口!$1:$1048576,MATCH($B222,城镇人口!$B:$B,0),MATCH(AG$1,城镇人口!$1:$1,0))</f>
        <v>1556395.5327999173</v>
      </c>
      <c r="AH222" s="40">
        <f>INDEX(人口源表!$1:$1048576,MATCH($B222,人口源表!$A:$A,0),MATCH(AH$1,人口源表!$1:$1,0))-INDEX(城镇人口!$1:$1048576,MATCH($B222,城镇人口!$B:$B,0),MATCH(AH$1,城镇人口!$1:$1,0))</f>
        <v>1539199.3190098656</v>
      </c>
      <c r="AI222" s="40">
        <f>INDEX(人口源表!$1:$1048576,MATCH($B222,人口源表!$A:$A,0),MATCH(AI$1,人口源表!$1:$1,0))-INDEX(城镇人口!$1:$1048576,MATCH($B222,城镇人口!$B:$B,0),MATCH(AI$1,城镇人口!$1:$1,0))</f>
        <v>1521675.9842349333</v>
      </c>
      <c r="AJ222" s="40">
        <f>INDEX(人口源表!$1:$1048576,MATCH($B222,人口源表!$A:$A,0),MATCH(AJ$1,人口源表!$1:$1,0))-INDEX(城镇人口!$1:$1048576,MATCH($B222,城镇人口!$B:$B,0),MATCH(AJ$1,城镇人口!$1:$1,0))</f>
        <v>1503870.8090990274</v>
      </c>
      <c r="AK222" s="40">
        <f>INDEX(人口源表!$1:$1048576,MATCH($B222,人口源表!$A:$A,0),MATCH(AK$1,人口源表!$1:$1,0))-INDEX(城镇人口!$1:$1048576,MATCH($B222,城镇人口!$B:$B,0),MATCH(AK$1,城镇人口!$1:$1,0))</f>
        <v>1485831.0799533227</v>
      </c>
      <c r="AL222" s="40">
        <f>INDEX(人口源表!$1:$1048576,MATCH($B222,人口源表!$A:$A,0),MATCH(AL$1,人口源表!$1:$1,0))-INDEX(城镇人口!$1:$1048576,MATCH($B222,城镇人口!$B:$B,0),MATCH(AL$1,城镇人口!$1:$1,0))</f>
        <v>1467605.9843170168</v>
      </c>
      <c r="AM222" s="40">
        <f>INDEX(人口源表!$1:$1048576,MATCH($B222,人口源表!$A:$A,0),MATCH(AM$1,人口源表!$1:$1,0))-INDEX(城镇人口!$1:$1048576,MATCH($B222,城镇人口!$B:$B,0),MATCH(AM$1,城镇人口!$1:$1,0))</f>
        <v>1449245.7845814512</v>
      </c>
      <c r="AN222" s="40">
        <f>INDEX(人口源表!$1:$1048576,MATCH($B222,人口源表!$A:$A,0),MATCH(AN$1,人口源表!$1:$1,0))-INDEX(城镇人口!$1:$1048576,MATCH($B222,城镇人口!$B:$B,0),MATCH(AN$1,城镇人口!$1:$1,0))</f>
        <v>1430802.0931404196</v>
      </c>
      <c r="AO222" s="40">
        <f>INDEX(人口源表!$1:$1048576,MATCH($B222,人口源表!$A:$A,0),MATCH(AO$1,人口源表!$1:$1,0))-INDEX(城镇人口!$1:$1048576,MATCH($B222,城镇人口!$B:$B,0),MATCH(AO$1,城镇人口!$1:$1,0))</f>
        <v>1412327.7766370773</v>
      </c>
      <c r="AP222" s="40">
        <f>INDEX(人口源表!$1:$1048576,MATCH($B222,人口源表!$A:$A,0),MATCH(AP$1,人口源表!$1:$1,0))-INDEX(城镇人口!$1:$1048576,MATCH($B222,城镇人口!$B:$B,0),MATCH(AP$1,城镇人口!$1:$1,0))</f>
        <v>1393877.2121993457</v>
      </c>
      <c r="AQ222" s="40">
        <f>INDEX(人口源表!$1:$1048576,MATCH($B222,人口源表!$A:$A,0),MATCH(AQ$1,人口源表!$1:$1,0))-INDEX(城镇人口!$1:$1048576,MATCH($B222,城镇人口!$B:$B,0),MATCH(AQ$1,城镇人口!$1:$1,0))</f>
        <v>1375505.476215349</v>
      </c>
      <c r="AR222" s="40">
        <f>INDEX(人口源表!$1:$1048576,MATCH($B222,人口源表!$A:$A,0),MATCH(AR$1,人口源表!$1:$1,0))-INDEX(城镇人口!$1:$1048576,MATCH($B222,城镇人口!$B:$B,0),MATCH(AR$1,城镇人口!$1:$1,0))</f>
        <v>1357268.953863143</v>
      </c>
      <c r="AS222" s="40">
        <f>INDEX(人口源表!$1:$1048576,MATCH($B222,人口源表!$A:$A,0),MATCH(AS$1,人口源表!$1:$1,0))-INDEX(城镇人口!$1:$1048576,MATCH($B222,城镇人口!$B:$B,0),MATCH(AS$1,城镇人口!$1:$1,0))</f>
        <v>1339224.5354766385</v>
      </c>
      <c r="AT222" s="40">
        <f>INDEX(人口源表!$1:$1048576,MATCH($B222,人口源表!$A:$A,0),MATCH(AT$1,人口源表!$1:$1,0))-INDEX(城镇人口!$1:$1048576,MATCH($B222,城镇人口!$B:$B,0),MATCH(AT$1,城镇人口!$1:$1,0))</f>
        <v>1321430.2141702403</v>
      </c>
      <c r="AU222" s="40">
        <f>INDEX(人口源表!$1:$1048576,MATCH($B222,人口源表!$A:$A,0),MATCH(AU$1,人口源表!$1:$1,0))-INDEX(城镇人口!$1:$1048576,MATCH($B222,城镇人口!$B:$B,0),MATCH(AU$1,城镇人口!$1:$1,0))</f>
        <v>1303944.2898319312</v>
      </c>
      <c r="AV222" s="40">
        <f>INDEX(人口源表!$1:$1048576,MATCH($B222,人口源表!$A:$A,0),MATCH(AV$1,人口源表!$1:$1,0))-INDEX(城镇人口!$1:$1048576,MATCH($B222,城镇人口!$B:$B,0),MATCH(AV$1,城镇人口!$1:$1,0))</f>
        <v>1286826.6312451479</v>
      </c>
    </row>
    <row r="223" spans="1:48" x14ac:dyDescent="0.15">
      <c r="A223" s="4" t="s">
        <v>874</v>
      </c>
      <c r="B223" s="4" t="s">
        <v>452</v>
      </c>
      <c r="C223" s="34">
        <f>VLOOKUP(B223,'[1]2016省城人口总结（根）'!B:C,2,FALSE)/100</f>
        <v>0.34918909250608898</v>
      </c>
      <c r="D223" s="40">
        <f>INDEX(人口源表!$1:$1048576,MATCH($B223,人口源表!$A:$A,0),MATCH(D$1,人口源表!$1:$1,0))-INDEX(城镇人口!$1:$1048576,MATCH($B223,城镇人口!$B:$B,0),MATCH(D$1,城镇人口!$1:$1,0))</f>
        <v>3206016.4929018375</v>
      </c>
      <c r="E223" s="40">
        <f>INDEX(人口源表!$1:$1048576,MATCH($B223,人口源表!$A:$A,0),MATCH(E$1,人口源表!$1:$1,0))-INDEX(城镇人口!$1:$1048576,MATCH($B223,城镇人口!$B:$B,0),MATCH(E$1,城镇人口!$1:$1,0))</f>
        <v>3187768.4548845887</v>
      </c>
      <c r="F223" s="40">
        <f>INDEX(人口源表!$1:$1048576,MATCH($B223,人口源表!$A:$A,0),MATCH(F$1,人口源表!$1:$1,0))-INDEX(城镇人口!$1:$1048576,MATCH($B223,城镇人口!$B:$B,0),MATCH(F$1,城镇人口!$1:$1,0))</f>
        <v>3166937.4512853669</v>
      </c>
      <c r="G223" s="40">
        <f>INDEX(人口源表!$1:$1048576,MATCH($B223,人口源表!$A:$A,0),MATCH(G$1,人口源表!$1:$1,0))-INDEX(城镇人口!$1:$1048576,MATCH($B223,城镇人口!$B:$B,0),MATCH(G$1,城镇人口!$1:$1,0))</f>
        <v>3110676.6059662476</v>
      </c>
      <c r="H223" s="40">
        <f>INDEX(人口源表!$1:$1048576,MATCH($B223,人口源表!$A:$A,0),MATCH(H$1,人口源表!$1:$1,0))-INDEX(城镇人口!$1:$1048576,MATCH($B223,城镇人口!$B:$B,0),MATCH(H$1,城镇人口!$1:$1,0))</f>
        <v>3088644.1166754579</v>
      </c>
      <c r="I223" s="40">
        <f>INDEX(人口源表!$1:$1048576,MATCH($B223,人口源表!$A:$A,0),MATCH(I$1,人口源表!$1:$1,0))-INDEX(城镇人口!$1:$1048576,MATCH($B223,城镇人口!$B:$B,0),MATCH(I$1,城镇人口!$1:$1,0))</f>
        <v>3078168.0697304592</v>
      </c>
      <c r="J223" s="40">
        <f>INDEX(人口源表!$1:$1048576,MATCH($B223,人口源表!$A:$A,0),MATCH(J$1,人口源表!$1:$1,0))-INDEX(城镇人口!$1:$1048576,MATCH($B223,城镇人口!$B:$B,0),MATCH(J$1,城镇人口!$1:$1,0))</f>
        <v>3066652.1639766926</v>
      </c>
      <c r="K223" s="40">
        <f>INDEX(人口源表!$1:$1048576,MATCH($B223,人口源表!$A:$A,0),MATCH(K$1,人口源表!$1:$1,0))-INDEX(城镇人口!$1:$1048576,MATCH($B223,城镇人口!$B:$B,0),MATCH(K$1,城镇人口!$1:$1,0))</f>
        <v>3054045.0143344565</v>
      </c>
      <c r="L223" s="40">
        <f>INDEX(人口源表!$1:$1048576,MATCH($B223,人口源表!$A:$A,0),MATCH(L$1,人口源表!$1:$1,0))-INDEX(城镇人口!$1:$1048576,MATCH($B223,城镇人口!$B:$B,0),MATCH(L$1,城镇人口!$1:$1,0))</f>
        <v>3040303.1462076101</v>
      </c>
      <c r="M223" s="40">
        <f>INDEX(人口源表!$1:$1048576,MATCH($B223,人口源表!$A:$A,0),MATCH(M$1,人口源表!$1:$1,0))-INDEX(城镇人口!$1:$1048576,MATCH($B223,城镇人口!$B:$B,0),MATCH(M$1,城镇人口!$1:$1,0))</f>
        <v>3025390.2368612299</v>
      </c>
      <c r="N223" s="40">
        <f>INDEX(人口源表!$1:$1048576,MATCH($B223,人口源表!$A:$A,0),MATCH(N$1,人口源表!$1:$1,0))-INDEX(城镇人口!$1:$1048576,MATCH($B223,城镇人口!$B:$B,0),MATCH(N$1,城镇人口!$1:$1,0))</f>
        <v>3009275.7719141343</v>
      </c>
      <c r="O223" s="40">
        <f>INDEX(人口源表!$1:$1048576,MATCH($B223,人口源表!$A:$A,0),MATCH(O$1,人口源表!$1:$1,0))-INDEX(城镇人口!$1:$1048576,MATCH($B223,城镇人口!$B:$B,0),MATCH(O$1,城镇人口!$1:$1,0))</f>
        <v>2991937.9413173166</v>
      </c>
      <c r="P223" s="40">
        <f>INDEX(人口源表!$1:$1048576,MATCH($B223,人口源表!$A:$A,0),MATCH(P$1,人口源表!$1:$1,0))-INDEX(城镇人口!$1:$1048576,MATCH($B223,城镇人口!$B:$B,0),MATCH(P$1,城镇人口!$1:$1,0))</f>
        <v>2973361.0523850983</v>
      </c>
      <c r="Q223" s="40">
        <f>INDEX(人口源表!$1:$1048576,MATCH($B223,人口源表!$A:$A,0),MATCH(Q$1,人口源表!$1:$1,0))-INDEX(城镇人口!$1:$1048576,MATCH($B223,城镇人口!$B:$B,0),MATCH(Q$1,城镇人口!$1:$1,0))</f>
        <v>2953534.2162571931</v>
      </c>
      <c r="R223" s="40">
        <f>INDEX(人口源表!$1:$1048576,MATCH($B223,人口源表!$A:$A,0),MATCH(R$1,人口源表!$1:$1,0))-INDEX(城镇人口!$1:$1048576,MATCH($B223,城镇人口!$B:$B,0),MATCH(R$1,城镇人口!$1:$1,0))</f>
        <v>2932455.9526570505</v>
      </c>
      <c r="S223" s="40">
        <f>INDEX(人口源表!$1:$1048576,MATCH($B223,人口源表!$A:$A,0),MATCH(S$1,人口源表!$1:$1,0))-INDEX(城镇人口!$1:$1048576,MATCH($B223,城镇人口!$B:$B,0),MATCH(S$1,城镇人口!$1:$1,0))</f>
        <v>2920423.6207796037</v>
      </c>
      <c r="T223" s="40">
        <f>INDEX(人口源表!$1:$1048576,MATCH($B223,人口源表!$A:$A,0),MATCH(T$1,人口源表!$1:$1,0))-INDEX(城镇人口!$1:$1048576,MATCH($B223,城镇人口!$B:$B,0),MATCH(T$1,城镇人口!$1:$1,0))</f>
        <v>2907286.5150874299</v>
      </c>
      <c r="U223" s="40">
        <f>INDEX(人口源表!$1:$1048576,MATCH($B223,人口源表!$A:$A,0),MATCH(U$1,人口源表!$1:$1,0))-INDEX(城镇人口!$1:$1048576,MATCH($B223,城镇人口!$B:$B,0),MATCH(U$1,城镇人口!$1:$1,0))</f>
        <v>2893050.0807007719</v>
      </c>
      <c r="V223" s="40">
        <f>INDEX(人口源表!$1:$1048576,MATCH($B223,人口源表!$A:$A,0),MATCH(V$1,人口源表!$1:$1,0))-INDEX(城镇人口!$1:$1048576,MATCH($B223,城镇人口!$B:$B,0),MATCH(V$1,城镇人口!$1:$1,0))</f>
        <v>2877724.0133233462</v>
      </c>
      <c r="W223" s="40">
        <f>INDEX(人口源表!$1:$1048576,MATCH($B223,人口源表!$A:$A,0),MATCH(W$1,人口源表!$1:$1,0))-INDEX(城镇人口!$1:$1048576,MATCH($B223,城镇人口!$B:$B,0),MATCH(W$1,城镇人口!$1:$1,0))</f>
        <v>2861324.4953022678</v>
      </c>
      <c r="X223" s="40">
        <f>INDEX(人口源表!$1:$1048576,MATCH($B223,人口源表!$A:$A,0),MATCH(X$1,人口源表!$1:$1,0))-INDEX(城镇人口!$1:$1048576,MATCH($B223,城镇人口!$B:$B,0),MATCH(X$1,城镇人口!$1:$1,0))</f>
        <v>2843872.3561090007</v>
      </c>
      <c r="Y223" s="40">
        <f>INDEX(人口源表!$1:$1048576,MATCH($B223,人口源表!$A:$A,0),MATCH(Y$1,人口源表!$1:$1,0))-INDEX(城镇人口!$1:$1048576,MATCH($B223,城镇人口!$B:$B,0),MATCH(Y$1,城镇人口!$1:$1,0))</f>
        <v>2825394.7055023373</v>
      </c>
      <c r="Z223" s="40">
        <f>INDEX(人口源表!$1:$1048576,MATCH($B223,人口源表!$A:$A,0),MATCH(Z$1,人口源表!$1:$1,0))-INDEX(城镇人口!$1:$1048576,MATCH($B223,城镇人口!$B:$B,0),MATCH(Z$1,城镇人口!$1:$1,0))</f>
        <v>2805921.3919601892</v>
      </c>
      <c r="AA223" s="40">
        <f>INDEX(人口源表!$1:$1048576,MATCH($B223,人口源表!$A:$A,0),MATCH(AA$1,人口源表!$1:$1,0))-INDEX(城镇人口!$1:$1048576,MATCH($B223,城镇人口!$B:$B,0),MATCH(AA$1,城镇人口!$1:$1,0))</f>
        <v>2785489.4943506247</v>
      </c>
      <c r="AB223" s="40">
        <f>INDEX(人口源表!$1:$1048576,MATCH($B223,人口源表!$A:$A,0),MATCH(AB$1,人口源表!$1:$1,0))-INDEX(城镇人口!$1:$1048576,MATCH($B223,城镇人口!$B:$B,0),MATCH(AB$1,城镇人口!$1:$1,0))</f>
        <v>2764139.2154439557</v>
      </c>
      <c r="AC223" s="40">
        <f>INDEX(人口源表!$1:$1048576,MATCH($B223,人口源表!$A:$A,0),MATCH(AC$1,人口源表!$1:$1,0))-INDEX(城镇人口!$1:$1048576,MATCH($B223,城镇人口!$B:$B,0),MATCH(AC$1,城镇人口!$1:$1,0))</f>
        <v>2744510.0738057047</v>
      </c>
      <c r="AD223" s="40">
        <f>INDEX(人口源表!$1:$1048576,MATCH($B223,人口源表!$A:$A,0),MATCH(AD$1,人口源表!$1:$1,0))-INDEX(城镇人口!$1:$1048576,MATCH($B223,城镇人口!$B:$B,0),MATCH(AD$1,城镇人口!$1:$1,0))</f>
        <v>2724057.2044716468</v>
      </c>
      <c r="AE223" s="40">
        <f>INDEX(人口源表!$1:$1048576,MATCH($B223,人口源表!$A:$A,0),MATCH(AE$1,人口源表!$1:$1,0))-INDEX(城镇人口!$1:$1048576,MATCH($B223,城镇人口!$B:$B,0),MATCH(AE$1,城镇人口!$1:$1,0))</f>
        <v>2702833.9071751749</v>
      </c>
      <c r="AF223" s="40">
        <f>INDEX(人口源表!$1:$1048576,MATCH($B223,人口源表!$A:$A,0),MATCH(AF$1,人口源表!$1:$1,0))-INDEX(城镇人口!$1:$1048576,MATCH($B223,城镇人口!$B:$B,0),MATCH(AF$1,城镇人口!$1:$1,0))</f>
        <v>2680896.9220130136</v>
      </c>
      <c r="AG223" s="40">
        <f>INDEX(人口源表!$1:$1048576,MATCH($B223,人口源表!$A:$A,0),MATCH(AG$1,人口源表!$1:$1,0))-INDEX(城镇人口!$1:$1048576,MATCH($B223,城镇人口!$B:$B,0),MATCH(AG$1,城镇人口!$1:$1,0))</f>
        <v>2658306.9246670748</v>
      </c>
      <c r="AH223" s="40">
        <f>INDEX(人口源表!$1:$1048576,MATCH($B223,人口源表!$A:$A,0),MATCH(AH$1,人口源表!$1:$1,0))-INDEX(城镇人口!$1:$1048576,MATCH($B223,城镇人口!$B:$B,0),MATCH(AH$1,城镇人口!$1:$1,0))</f>
        <v>2635130.6799699659</v>
      </c>
      <c r="AI223" s="40">
        <f>INDEX(人口源表!$1:$1048576,MATCH($B223,人口源表!$A:$A,0),MATCH(AI$1,人口源表!$1:$1,0))-INDEX(城镇人口!$1:$1048576,MATCH($B223,城镇人口!$B:$B,0),MATCH(AI$1,城镇人口!$1:$1,0))</f>
        <v>2611437.6078088228</v>
      </c>
      <c r="AJ223" s="40">
        <f>INDEX(人口源表!$1:$1048576,MATCH($B223,人口源表!$A:$A,0),MATCH(AJ$1,人口源表!$1:$1,0))-INDEX(城镇人口!$1:$1048576,MATCH($B223,城镇人口!$B:$B,0),MATCH(AJ$1,城镇人口!$1:$1,0))</f>
        <v>2587301.9382278798</v>
      </c>
      <c r="AK223" s="40">
        <f>INDEX(人口源表!$1:$1048576,MATCH($B223,人口源表!$A:$A,0),MATCH(AK$1,人口源表!$1:$1,0))-INDEX(城镇人口!$1:$1048576,MATCH($B223,城镇人口!$B:$B,0),MATCH(AK$1,城镇人口!$1:$1,0))</f>
        <v>2562802.6202318259</v>
      </c>
      <c r="AL223" s="40">
        <f>INDEX(人口源表!$1:$1048576,MATCH($B223,人口源表!$A:$A,0),MATCH(AL$1,人口源表!$1:$1,0))-INDEX(城镇人口!$1:$1048576,MATCH($B223,城镇人口!$B:$B,0),MATCH(AL$1,城镇人口!$1:$1,0))</f>
        <v>2538021.5807339018</v>
      </c>
      <c r="AM223" s="40">
        <f>INDEX(人口源表!$1:$1048576,MATCH($B223,人口源表!$A:$A,0),MATCH(AM$1,人口源表!$1:$1,0))-INDEX(城镇人口!$1:$1048576,MATCH($B223,城镇人口!$B:$B,0),MATCH(AM$1,城镇人口!$1:$1,0))</f>
        <v>2513045.848482958</v>
      </c>
      <c r="AN223" s="40">
        <f>INDEX(人口源表!$1:$1048576,MATCH($B223,人口源表!$A:$A,0),MATCH(AN$1,人口源表!$1:$1,0))-INDEX(城镇人口!$1:$1048576,MATCH($B223,城镇人口!$B:$B,0),MATCH(AN$1,城镇人口!$1:$1,0))</f>
        <v>2487965.8128507659</v>
      </c>
      <c r="AO223" s="40">
        <f>INDEX(人口源表!$1:$1048576,MATCH($B223,人口源表!$A:$A,0),MATCH(AO$1,人口源表!$1:$1,0))-INDEX(城镇人口!$1:$1048576,MATCH($B223,城镇人口!$B:$B,0),MATCH(AO$1,城镇人口!$1:$1,0))</f>
        <v>2462875.6903001005</v>
      </c>
      <c r="AP223" s="40">
        <f>INDEX(人口源表!$1:$1048576,MATCH($B223,人口源表!$A:$A,0),MATCH(AP$1,人口源表!$1:$1,0))-INDEX(城镇人口!$1:$1048576,MATCH($B223,城镇人口!$B:$B,0),MATCH(AP$1,城镇人口!$1:$1,0))</f>
        <v>2437872.8941305997</v>
      </c>
      <c r="AQ223" s="40">
        <f>INDEX(人口源表!$1:$1048576,MATCH($B223,人口源表!$A:$A,0),MATCH(AQ$1,人口源表!$1:$1,0))-INDEX(城镇人口!$1:$1048576,MATCH($B223,城镇人口!$B:$B,0),MATCH(AQ$1,城镇人口!$1:$1,0))</f>
        <v>2413060.1189261153</v>
      </c>
      <c r="AR223" s="40">
        <f>INDEX(人口源表!$1:$1048576,MATCH($B223,人口源表!$A:$A,0),MATCH(AR$1,人口源表!$1:$1,0))-INDEX(城镇人口!$1:$1048576,MATCH($B223,城镇人口!$B:$B,0),MATCH(AR$1,城镇人口!$1:$1,0))</f>
        <v>2388541.4499646011</v>
      </c>
      <c r="AS223" s="40">
        <f>INDEX(人口源表!$1:$1048576,MATCH($B223,人口源表!$A:$A,0),MATCH(AS$1,人口源表!$1:$1,0))-INDEX(城镇人口!$1:$1048576,MATCH($B223,城镇人口!$B:$B,0),MATCH(AS$1,城镇人口!$1:$1,0))</f>
        <v>2364426.6082366258</v>
      </c>
      <c r="AT223" s="40">
        <f>INDEX(人口源表!$1:$1048576,MATCH($B223,人口源表!$A:$A,0),MATCH(AT$1,人口源表!$1:$1,0))-INDEX(城镇人口!$1:$1048576,MATCH($B223,城镇人口!$B:$B,0),MATCH(AT$1,城镇人口!$1:$1,0))</f>
        <v>2340826.5375743001</v>
      </c>
      <c r="AU223" s="40">
        <f>INDEX(人口源表!$1:$1048576,MATCH($B223,人口源表!$A:$A,0),MATCH(AU$1,人口源表!$1:$1,0))-INDEX(城镇人口!$1:$1048576,MATCH($B223,城镇人口!$B:$B,0),MATCH(AU$1,城镇人口!$1:$1,0))</f>
        <v>2317857.0859229341</v>
      </c>
      <c r="AV223" s="40">
        <f>INDEX(人口源表!$1:$1048576,MATCH($B223,人口源表!$A:$A,0),MATCH(AV$1,人口源表!$1:$1,0))-INDEX(城镇人口!$1:$1048576,MATCH($B223,城镇人口!$B:$B,0),MATCH(AV$1,城镇人口!$1:$1,0))</f>
        <v>2295636.7564450083</v>
      </c>
    </row>
    <row r="224" spans="1:48" x14ac:dyDescent="0.15">
      <c r="A224" s="4" t="s">
        <v>874</v>
      </c>
      <c r="B224" s="4" t="s">
        <v>454</v>
      </c>
      <c r="C224" s="34">
        <f>VLOOKUP(B224,'[1]2016省城人口总结（根）'!B:C,2,FALSE)/100</f>
        <v>0.55338929234031298</v>
      </c>
      <c r="D224" s="40">
        <f>INDEX(人口源表!$1:$1048576,MATCH($B224,人口源表!$A:$A,0),MATCH(D$1,人口源表!$1:$1,0))-INDEX(城镇人口!$1:$1048576,MATCH($B224,城镇人口!$B:$B,0),MATCH(D$1,城镇人口!$1:$1,0))</f>
        <v>1328145.6228645095</v>
      </c>
      <c r="E224" s="40">
        <f>INDEX(人口源表!$1:$1048576,MATCH($B224,人口源表!$A:$A,0),MATCH(E$1,人口源表!$1:$1,0))-INDEX(城镇人口!$1:$1048576,MATCH($B224,城镇人口!$B:$B,0),MATCH(E$1,城镇人口!$1:$1,0))</f>
        <v>1305945.9916944101</v>
      </c>
      <c r="F224" s="40">
        <f>INDEX(人口源表!$1:$1048576,MATCH($B224,人口源表!$A:$A,0),MATCH(F$1,人口源表!$1:$1,0))-INDEX(城镇人口!$1:$1048576,MATCH($B224,城镇人口!$B:$B,0),MATCH(F$1,城镇人口!$1:$1,0))</f>
        <v>1282865.7061382392</v>
      </c>
      <c r="G224" s="40">
        <f>INDEX(人口源表!$1:$1048576,MATCH($B224,人口源表!$A:$A,0),MATCH(G$1,人口源表!$1:$1,0))-INDEX(城镇人口!$1:$1048576,MATCH($B224,城镇人口!$B:$B,0),MATCH(G$1,城镇人口!$1:$1,0))</f>
        <v>1172668.9991818734</v>
      </c>
      <c r="H224" s="40">
        <f>INDEX(人口源表!$1:$1048576,MATCH($B224,人口源表!$A:$A,0),MATCH(H$1,人口源表!$1:$1,0))-INDEX(城镇人口!$1:$1048576,MATCH($B224,城镇人口!$B:$B,0),MATCH(H$1,城镇人口!$1:$1,0))</f>
        <v>1150767.5764933855</v>
      </c>
      <c r="I224" s="40">
        <f>INDEX(人口源表!$1:$1048576,MATCH($B224,人口源表!$A:$A,0),MATCH(I$1,人口源表!$1:$1,0))-INDEX(城镇人口!$1:$1048576,MATCH($B224,城镇人口!$B:$B,0),MATCH(I$1,城镇人口!$1:$1,0))</f>
        <v>1140620.8850245755</v>
      </c>
      <c r="J224" s="40">
        <f>INDEX(人口源表!$1:$1048576,MATCH($B224,人口源表!$A:$A,0),MATCH(J$1,人口源表!$1:$1,0))-INDEX(城镇人口!$1:$1048576,MATCH($B224,城镇人口!$B:$B,0),MATCH(J$1,城镇人口!$1:$1,0))</f>
        <v>1130693.7749827476</v>
      </c>
      <c r="K224" s="40">
        <f>INDEX(人口源表!$1:$1048576,MATCH($B224,人口源表!$A:$A,0),MATCH(K$1,人口源表!$1:$1,0))-INDEX(城镇人口!$1:$1048576,MATCH($B224,城镇人口!$B:$B,0),MATCH(K$1,城镇人口!$1:$1,0))</f>
        <v>1120809.5707681156</v>
      </c>
      <c r="L224" s="40">
        <f>INDEX(人口源表!$1:$1048576,MATCH($B224,人口源表!$A:$A,0),MATCH(L$1,人口源表!$1:$1,0))-INDEX(城镇人口!$1:$1048576,MATCH($B224,城镇人口!$B:$B,0),MATCH(L$1,城镇人口!$1:$1,0))</f>
        <v>1110809.3243745519</v>
      </c>
      <c r="M224" s="40">
        <f>INDEX(人口源表!$1:$1048576,MATCH($B224,人口源表!$A:$A,0),MATCH(M$1,人口源表!$1:$1,0))-INDEX(城镇人口!$1:$1048576,MATCH($B224,城镇人口!$B:$B,0),MATCH(M$1,城镇人口!$1:$1,0))</f>
        <v>1100550.1607677159</v>
      </c>
      <c r="N224" s="40">
        <f>INDEX(人口源表!$1:$1048576,MATCH($B224,人口源表!$A:$A,0),MATCH(N$1,人口源表!$1:$1,0))-INDEX(城镇人口!$1:$1048576,MATCH($B224,城镇人口!$B:$B,0),MATCH(N$1,城镇人口!$1:$1,0))</f>
        <v>1089905.5752966956</v>
      </c>
      <c r="O224" s="40">
        <f>INDEX(人口源表!$1:$1048576,MATCH($B224,人口源表!$A:$A,0),MATCH(O$1,人口源表!$1:$1,0))-INDEX(城镇人口!$1:$1048576,MATCH($B224,城镇人口!$B:$B,0),MATCH(O$1,城镇人口!$1:$1,0))</f>
        <v>1078764.179180278</v>
      </c>
      <c r="P224" s="40">
        <f>INDEX(人口源表!$1:$1048576,MATCH($B224,人口源表!$A:$A,0),MATCH(P$1,人口源表!$1:$1,0))-INDEX(城镇人口!$1:$1048576,MATCH($B224,城镇人口!$B:$B,0),MATCH(P$1,城镇人口!$1:$1,0))</f>
        <v>1067030.6570564965</v>
      </c>
      <c r="Q224" s="40">
        <f>INDEX(人口源表!$1:$1048576,MATCH($B224,人口源表!$A:$A,0),MATCH(Q$1,人口源表!$1:$1,0))-INDEX(城镇人口!$1:$1048576,MATCH($B224,城镇人口!$B:$B,0),MATCH(Q$1,城镇人口!$1:$1,0))</f>
        <v>1054623.7343212785</v>
      </c>
      <c r="R224" s="40">
        <f>INDEX(人口源表!$1:$1048576,MATCH($B224,人口源表!$A:$A,0),MATCH(R$1,人口源表!$1:$1,0))-INDEX(城镇人口!$1:$1048576,MATCH($B224,城镇人口!$B:$B,0),MATCH(R$1,城镇人口!$1:$1,0))</f>
        <v>1041475.6635813541</v>
      </c>
      <c r="S224" s="40">
        <f>INDEX(人口源表!$1:$1048576,MATCH($B224,人口源表!$A:$A,0),MATCH(S$1,人口源表!$1:$1,0))-INDEX(城镇人口!$1:$1048576,MATCH($B224,城镇人口!$B:$B,0),MATCH(S$1,城镇人口!$1:$1,0))</f>
        <v>1037429.6321940005</v>
      </c>
      <c r="T224" s="40">
        <f>INDEX(人口源表!$1:$1048576,MATCH($B224,人口源表!$A:$A,0),MATCH(T$1,人口源表!$1:$1,0))-INDEX(城镇人口!$1:$1048576,MATCH($B224,城镇人口!$B:$B,0),MATCH(T$1,城镇人口!$1:$1,0))</f>
        <v>1032799.6049549833</v>
      </c>
      <c r="U224" s="40">
        <f>INDEX(人口源表!$1:$1048576,MATCH($B224,人口源表!$A:$A,0),MATCH(U$1,人口源表!$1:$1,0))-INDEX(城镇人口!$1:$1048576,MATCH($B224,城镇人口!$B:$B,0),MATCH(U$1,城镇人口!$1:$1,0))</f>
        <v>1027547.111940501</v>
      </c>
      <c r="V224" s="40">
        <f>INDEX(人口源表!$1:$1048576,MATCH($B224,人口源表!$A:$A,0),MATCH(V$1,人口源表!$1:$1,0))-INDEX(城镇人口!$1:$1048576,MATCH($B224,城镇人口!$B:$B,0),MATCH(V$1,城镇人口!$1:$1,0))</f>
        <v>1021643.0880297692</v>
      </c>
      <c r="W224" s="40">
        <f>INDEX(人口源表!$1:$1048576,MATCH($B224,人口源表!$A:$A,0),MATCH(W$1,人口源表!$1:$1,0))-INDEX(城镇人口!$1:$1048576,MATCH($B224,城镇人口!$B:$B,0),MATCH(W$1,城镇人口!$1:$1,0))</f>
        <v>1015067.8610620534</v>
      </c>
      <c r="X224" s="40">
        <f>INDEX(人口源表!$1:$1048576,MATCH($B224,人口源表!$A:$A,0),MATCH(X$1,人口源表!$1:$1,0))-INDEX(城镇人口!$1:$1048576,MATCH($B224,城镇人口!$B:$B,0),MATCH(X$1,城镇人口!$1:$1,0))</f>
        <v>1007810.7884510523</v>
      </c>
      <c r="Y224" s="40">
        <f>INDEX(人口源表!$1:$1048576,MATCH($B224,人口源表!$A:$A,0),MATCH(Y$1,人口源表!$1:$1,0))-INDEX(城镇人口!$1:$1048576,MATCH($B224,城镇人口!$B:$B,0),MATCH(Y$1,城镇人口!$1:$1,0))</f>
        <v>999868.59700034</v>
      </c>
      <c r="Z224" s="40">
        <f>INDEX(人口源表!$1:$1048576,MATCH($B224,人口源表!$A:$A,0),MATCH(Z$1,人口源表!$1:$1,0))-INDEX(城镇人口!$1:$1048576,MATCH($B224,城镇人口!$B:$B,0),MATCH(Z$1,城镇人口!$1:$1,0))</f>
        <v>991247.95084750466</v>
      </c>
      <c r="AA224" s="40">
        <f>INDEX(人口源表!$1:$1048576,MATCH($B224,人口源表!$A:$A,0),MATCH(AA$1,人口源表!$1:$1,0))-INDEX(城镇人口!$1:$1048576,MATCH($B224,城镇人口!$B:$B,0),MATCH(AA$1,城镇人口!$1:$1,0))</f>
        <v>981961.51057533268</v>
      </c>
      <c r="AB224" s="40">
        <f>INDEX(人口源表!$1:$1048576,MATCH($B224,人口源表!$A:$A,0),MATCH(AB$1,人口源表!$1:$1,0))-INDEX(城镇人口!$1:$1048576,MATCH($B224,城镇人口!$B:$B,0),MATCH(AB$1,城镇人口!$1:$1,0))</f>
        <v>972030.1504031904</v>
      </c>
      <c r="AC224" s="40">
        <f>INDEX(人口源表!$1:$1048576,MATCH($B224,人口源表!$A:$A,0),MATCH(AC$1,人口源表!$1:$1,0))-INDEX(城镇人口!$1:$1048576,MATCH($B224,城镇人口!$B:$B,0),MATCH(AC$1,城镇人口!$1:$1,0))</f>
        <v>964110.9285573815</v>
      </c>
      <c r="AD224" s="40">
        <f>INDEX(人口源表!$1:$1048576,MATCH($B224,人口源表!$A:$A,0),MATCH(AD$1,人口源表!$1:$1,0))-INDEX(城镇人口!$1:$1048576,MATCH($B224,城镇人口!$B:$B,0),MATCH(AD$1,城镇人口!$1:$1,0))</f>
        <v>955630.24248172482</v>
      </c>
      <c r="AE224" s="40">
        <f>INDEX(人口源表!$1:$1048576,MATCH($B224,人口源表!$A:$A,0),MATCH(AE$1,人口源表!$1:$1,0))-INDEX(城镇人口!$1:$1048576,MATCH($B224,城镇人口!$B:$B,0),MATCH(AE$1,城镇人口!$1:$1,0))</f>
        <v>946624.2979751383</v>
      </c>
      <c r="AF224" s="40">
        <f>INDEX(人口源表!$1:$1048576,MATCH($B224,人口源表!$A:$A,0),MATCH(AF$1,人口源表!$1:$1,0))-INDEX(城镇人口!$1:$1048576,MATCH($B224,城镇人口!$B:$B,0),MATCH(AF$1,城镇人口!$1:$1,0))</f>
        <v>937135.86780666187</v>
      </c>
      <c r="AG224" s="40">
        <f>INDEX(人口源表!$1:$1048576,MATCH($B224,人口源表!$A:$A,0),MATCH(AG$1,人口源表!$1:$1,0))-INDEX(城镇人口!$1:$1048576,MATCH($B224,城镇人口!$B:$B,0),MATCH(AG$1,城镇人口!$1:$1,0))</f>
        <v>927213.37013905402</v>
      </c>
      <c r="AH224" s="40">
        <f>INDEX(人口源表!$1:$1048576,MATCH($B224,人口源表!$A:$A,0),MATCH(AH$1,人口源表!$1:$1,0))-INDEX(城镇人口!$1:$1048576,MATCH($B224,城镇人口!$B:$B,0),MATCH(AH$1,城镇人口!$1:$1,0))</f>
        <v>916910.5688251541</v>
      </c>
      <c r="AI224" s="40">
        <f>INDEX(人口源表!$1:$1048576,MATCH($B224,人口源表!$A:$A,0),MATCH(AI$1,人口源表!$1:$1,0))-INDEX(城镇人口!$1:$1048576,MATCH($B224,城镇人口!$B:$B,0),MATCH(AI$1,城镇人口!$1:$1,0))</f>
        <v>906286.56459991774</v>
      </c>
      <c r="AJ224" s="40">
        <f>INDEX(人口源表!$1:$1048576,MATCH($B224,人口源表!$A:$A,0),MATCH(AJ$1,人口源表!$1:$1,0))-INDEX(城镇人口!$1:$1048576,MATCH($B224,城镇人口!$B:$B,0),MATCH(AJ$1,城镇人口!$1:$1,0))</f>
        <v>895405.18373962305</v>
      </c>
      <c r="AK224" s="40">
        <f>INDEX(人口源表!$1:$1048576,MATCH($B224,人口源表!$A:$A,0),MATCH(AK$1,人口源表!$1:$1,0))-INDEX(城镇人口!$1:$1048576,MATCH($B224,城镇人口!$B:$B,0),MATCH(AK$1,城镇人口!$1:$1,0))</f>
        <v>884335.24594127946</v>
      </c>
      <c r="AL224" s="40">
        <f>INDEX(人口源表!$1:$1048576,MATCH($B224,人口源表!$A:$A,0),MATCH(AL$1,人口源表!$1:$1,0))-INDEX(城镇人口!$1:$1048576,MATCH($B224,城镇人口!$B:$B,0),MATCH(AL$1,城镇人口!$1:$1,0))</f>
        <v>873148.79290972371</v>
      </c>
      <c r="AM224" s="40">
        <f>INDEX(人口源表!$1:$1048576,MATCH($B224,人口源表!$A:$A,0),MATCH(AM$1,人口源表!$1:$1,0))-INDEX(城镇人口!$1:$1048576,MATCH($B224,城镇人口!$B:$B,0),MATCH(AM$1,城镇人口!$1:$1,0))</f>
        <v>861922.51292799227</v>
      </c>
      <c r="AN224" s="40">
        <f>INDEX(人口源表!$1:$1048576,MATCH($B224,人口源表!$A:$A,0),MATCH(AN$1,人口源表!$1:$1,0))-INDEX(城镇人口!$1:$1048576,MATCH($B224,城镇人口!$B:$B,0),MATCH(AN$1,城镇人口!$1:$1,0))</f>
        <v>850736.81835714076</v>
      </c>
      <c r="AO224" s="40">
        <f>INDEX(人口源表!$1:$1048576,MATCH($B224,人口源表!$A:$A,0),MATCH(AO$1,人口源表!$1:$1,0))-INDEX(城镇人口!$1:$1048576,MATCH($B224,城镇人口!$B:$B,0),MATCH(AO$1,城镇人口!$1:$1,0))</f>
        <v>839674.67354243575</v>
      </c>
      <c r="AP224" s="40">
        <f>INDEX(人口源表!$1:$1048576,MATCH($B224,人口源表!$A:$A,0),MATCH(AP$1,人口源表!$1:$1,0))-INDEX(城镇人口!$1:$1048576,MATCH($B224,城镇人口!$B:$B,0),MATCH(AP$1,城镇人口!$1:$1,0))</f>
        <v>828822.67129937233</v>
      </c>
      <c r="AQ224" s="40">
        <f>INDEX(人口源表!$1:$1048576,MATCH($B224,人口源表!$A:$A,0),MATCH(AQ$1,人口源表!$1:$1,0))-INDEX(城镇人口!$1:$1048576,MATCH($B224,城镇人口!$B:$B,0),MATCH(AQ$1,城镇人口!$1:$1,0))</f>
        <v>818269.29732803674</v>
      </c>
      <c r="AR224" s="40">
        <f>INDEX(人口源表!$1:$1048576,MATCH($B224,人口源表!$A:$A,0),MATCH(AR$1,人口源表!$1:$1,0))-INDEX(城镇人口!$1:$1048576,MATCH($B224,城镇人口!$B:$B,0),MATCH(AR$1,城镇人口!$1:$1,0))</f>
        <v>808105.97220007423</v>
      </c>
      <c r="AS224" s="40">
        <f>INDEX(人口源表!$1:$1048576,MATCH($B224,人口源表!$A:$A,0),MATCH(AS$1,人口源表!$1:$1,0))-INDEX(城镇人口!$1:$1048576,MATCH($B224,城镇人口!$B:$B,0),MATCH(AS$1,城镇人口!$1:$1,0))</f>
        <v>798425.33554002643</v>
      </c>
      <c r="AT224" s="40">
        <f>INDEX(人口源表!$1:$1048576,MATCH($B224,人口源表!$A:$A,0),MATCH(AT$1,人口源表!$1:$1,0))-INDEX(城镇人口!$1:$1048576,MATCH($B224,城镇人口!$B:$B,0),MATCH(AT$1,城镇人口!$1:$1,0))</f>
        <v>789321.98875509994</v>
      </c>
      <c r="AU224" s="40">
        <f>INDEX(人口源表!$1:$1048576,MATCH($B224,人口源表!$A:$A,0),MATCH(AU$1,人口源表!$1:$1,0))-INDEX(城镇人口!$1:$1048576,MATCH($B224,城镇人口!$B:$B,0),MATCH(AU$1,城镇人口!$1:$1,0))</f>
        <v>780891.33622922748</v>
      </c>
      <c r="AV224" s="40">
        <f>INDEX(人口源表!$1:$1048576,MATCH($B224,人口源表!$A:$A,0),MATCH(AV$1,人口源表!$1:$1,0))-INDEX(城镇人口!$1:$1048576,MATCH($B224,城镇人口!$B:$B,0),MATCH(AV$1,城镇人口!$1:$1,0))</f>
        <v>773230.28462665854</v>
      </c>
    </row>
    <row r="225" spans="1:48" x14ac:dyDescent="0.15">
      <c r="A225" s="4" t="s">
        <v>874</v>
      </c>
      <c r="B225" s="4" t="s">
        <v>456</v>
      </c>
      <c r="C225" s="34">
        <f>VLOOKUP(B225,'[1]2016省城人口总结（根）'!B:C,2,FALSE)/100</f>
        <v>0.36244711322017403</v>
      </c>
      <c r="D225" s="40">
        <f>INDEX(人口源表!$1:$1048576,MATCH($B225,人口源表!$A:$A,0),MATCH(D$1,人口源表!$1:$1,0))-INDEX(城镇人口!$1:$1048576,MATCH($B225,城镇人口!$B:$B,0),MATCH(D$1,城镇人口!$1:$1,0))</f>
        <v>1017468.8598991754</v>
      </c>
      <c r="E225" s="40">
        <f>INDEX(人口源表!$1:$1048576,MATCH($B225,人口源表!$A:$A,0),MATCH(E$1,人口源表!$1:$1,0))-INDEX(城镇人口!$1:$1048576,MATCH($B225,城镇人口!$B:$B,0),MATCH(E$1,城镇人口!$1:$1,0))</f>
        <v>1012442.0986773873</v>
      </c>
      <c r="F225" s="40">
        <f>INDEX(人口源表!$1:$1048576,MATCH($B225,人口源表!$A:$A,0),MATCH(F$1,人口源表!$1:$1,0))-INDEX(城镇人口!$1:$1048576,MATCH($B225,城镇人口!$B:$B,0),MATCH(F$1,城镇人口!$1:$1,0))</f>
        <v>1006869.1071503428</v>
      </c>
      <c r="G225" s="40">
        <f>INDEX(人口源表!$1:$1048576,MATCH($B225,人口源表!$A:$A,0),MATCH(G$1,人口源表!$1:$1,0))-INDEX(城镇人口!$1:$1048576,MATCH($B225,城镇人口!$B:$B,0),MATCH(G$1,城镇人口!$1:$1,0))</f>
        <v>1140005.8298100769</v>
      </c>
      <c r="H225" s="40">
        <f>INDEX(人口源表!$1:$1048576,MATCH($B225,人口源表!$A:$A,0),MATCH(H$1,人口源表!$1:$1,0))-INDEX(城镇人口!$1:$1048576,MATCH($B225,城镇人口!$B:$B,0),MATCH(H$1,城镇人口!$1:$1,0))</f>
        <v>1134495.7660476677</v>
      </c>
      <c r="I225" s="40">
        <f>INDEX(人口源表!$1:$1048576,MATCH($B225,人口源表!$A:$A,0),MATCH(I$1,人口源表!$1:$1,0))-INDEX(城镇人口!$1:$1048576,MATCH($B225,城镇人口!$B:$B,0),MATCH(I$1,城镇人口!$1:$1,0))</f>
        <v>1133846.6256813887</v>
      </c>
      <c r="J225" s="40">
        <f>INDEX(人口源表!$1:$1048576,MATCH($B225,人口源表!$A:$A,0),MATCH(J$1,人口源表!$1:$1,0))-INDEX(城镇人口!$1:$1048576,MATCH($B225,城镇人口!$B:$B,0),MATCH(J$1,城镇人口!$1:$1,0))</f>
        <v>1133093.47507841</v>
      </c>
      <c r="K225" s="40">
        <f>INDEX(人口源表!$1:$1048576,MATCH($B225,人口源表!$A:$A,0),MATCH(K$1,人口源表!$1:$1,0))-INDEX(城镇人口!$1:$1048576,MATCH($B225,城镇人口!$B:$B,0),MATCH(K$1,城镇人口!$1:$1,0))</f>
        <v>1132155.2476566769</v>
      </c>
      <c r="L225" s="40">
        <f>INDEX(人口源表!$1:$1048576,MATCH($B225,人口源表!$A:$A,0),MATCH(L$1,人口源表!$1:$1,0))-INDEX(城镇人口!$1:$1048576,MATCH($B225,城镇人口!$B:$B,0),MATCH(L$1,城镇人口!$1:$1,0))</f>
        <v>1130957.6818598118</v>
      </c>
      <c r="M225" s="40">
        <f>INDEX(人口源表!$1:$1048576,MATCH($B225,人口源表!$A:$A,0),MATCH(M$1,人口源表!$1:$1,0))-INDEX(城镇人口!$1:$1048576,MATCH($B225,城镇人口!$B:$B,0),MATCH(M$1,城镇人口!$1:$1,0))</f>
        <v>1129433.8035460284</v>
      </c>
      <c r="N225" s="40">
        <f>INDEX(人口源表!$1:$1048576,MATCH($B225,人口源表!$A:$A,0),MATCH(N$1,人口源表!$1:$1,0))-INDEX(城镇人口!$1:$1048576,MATCH($B225,城镇人口!$B:$B,0),MATCH(N$1,城镇人口!$1:$1,0))</f>
        <v>1127523.7917157677</v>
      </c>
      <c r="O225" s="40">
        <f>INDEX(人口源表!$1:$1048576,MATCH($B225,人口源表!$A:$A,0),MATCH(O$1,人口源表!$1:$1,0))-INDEX(城镇人口!$1:$1048576,MATCH($B225,城镇人口!$B:$B,0),MATCH(O$1,城镇人口!$1:$1,0))</f>
        <v>1125174.8397215828</v>
      </c>
      <c r="P225" s="40">
        <f>INDEX(人口源表!$1:$1048576,MATCH($B225,人口源表!$A:$A,0),MATCH(P$1,人口源表!$1:$1,0))-INDEX(城镇人口!$1:$1048576,MATCH($B225,城镇人口!$B:$B,0),MATCH(P$1,城镇人口!$1:$1,0))</f>
        <v>1122339.8515992719</v>
      </c>
      <c r="Q225" s="40">
        <f>INDEX(人口源表!$1:$1048576,MATCH($B225,人口源表!$A:$A,0),MATCH(Q$1,人口源表!$1:$1,0))-INDEX(城镇人口!$1:$1048576,MATCH($B225,城镇人口!$B:$B,0),MATCH(Q$1,城镇人口!$1:$1,0))</f>
        <v>1118979.0636725777</v>
      </c>
      <c r="R225" s="40">
        <f>INDEX(人口源表!$1:$1048576,MATCH($B225,人口源表!$A:$A,0),MATCH(R$1,人口源表!$1:$1,0))-INDEX(城镇人口!$1:$1048576,MATCH($B225,城镇人口!$B:$B,0),MATCH(R$1,城镇人口!$1:$1,0))</f>
        <v>1115058.7277989341</v>
      </c>
      <c r="S225" s="40">
        <f>INDEX(人口源表!$1:$1048576,MATCH($B225,人口源表!$A:$A,0),MATCH(S$1,人口源表!$1:$1,0))-INDEX(城镇人口!$1:$1048576,MATCH($B225,城镇人口!$B:$B,0),MATCH(S$1,城镇人口!$1:$1,0))</f>
        <v>1114743.1488489143</v>
      </c>
      <c r="T225" s="40">
        <f>INDEX(人口源表!$1:$1048576,MATCH($B225,人口源表!$A:$A,0),MATCH(T$1,人口源表!$1:$1,0))-INDEX(城镇人口!$1:$1048576,MATCH($B225,城镇人口!$B:$B,0),MATCH(T$1,城镇人口!$1:$1,0))</f>
        <v>1113908.2667001919</v>
      </c>
      <c r="U225" s="40">
        <f>INDEX(人口源表!$1:$1048576,MATCH($B225,人口源表!$A:$A,0),MATCH(U$1,人口源表!$1:$1,0))-INDEX(城镇人口!$1:$1048576,MATCH($B225,城镇人口!$B:$B,0),MATCH(U$1,城镇人口!$1:$1,0))</f>
        <v>1112533.6892616057</v>
      </c>
      <c r="V225" s="40">
        <f>INDEX(人口源表!$1:$1048576,MATCH($B225,人口源表!$A:$A,0),MATCH(V$1,人口源表!$1:$1,0))-INDEX(城镇人口!$1:$1048576,MATCH($B225,城镇人口!$B:$B,0),MATCH(V$1,城镇人口!$1:$1,0))</f>
        <v>1110605.6610215418</v>
      </c>
      <c r="W225" s="40">
        <f>INDEX(人口源表!$1:$1048576,MATCH($B225,人口源表!$A:$A,0),MATCH(W$1,人口源表!$1:$1,0))-INDEX(城镇人口!$1:$1048576,MATCH($B225,城镇人口!$B:$B,0),MATCH(W$1,城镇人口!$1:$1,0))</f>
        <v>1108114.7047347922</v>
      </c>
      <c r="X225" s="40">
        <f>INDEX(人口源表!$1:$1048576,MATCH($B225,人口源表!$A:$A,0),MATCH(X$1,人口源表!$1:$1,0))-INDEX(城镇人口!$1:$1048576,MATCH($B225,城镇人口!$B:$B,0),MATCH(X$1,城镇人口!$1:$1,0))</f>
        <v>1105056.6661006717</v>
      </c>
      <c r="Y225" s="40">
        <f>INDEX(人口源表!$1:$1048576,MATCH($B225,人口源表!$A:$A,0),MATCH(Y$1,人口源表!$1:$1,0))-INDEX(城镇人口!$1:$1048576,MATCH($B225,城镇人口!$B:$B,0),MATCH(Y$1,城镇人口!$1:$1,0))</f>
        <v>1101432.0614464672</v>
      </c>
      <c r="Z225" s="40">
        <f>INDEX(人口源表!$1:$1048576,MATCH($B225,人口源表!$A:$A,0),MATCH(Z$1,人口源表!$1:$1,0))-INDEX(城镇人口!$1:$1048576,MATCH($B225,城镇人口!$B:$B,0),MATCH(Z$1,城镇人口!$1:$1,0))</f>
        <v>1097247.1000107378</v>
      </c>
      <c r="AA225" s="40">
        <f>INDEX(人口源表!$1:$1048576,MATCH($B225,人口源表!$A:$A,0),MATCH(AA$1,人口源表!$1:$1,0))-INDEX(城镇人口!$1:$1048576,MATCH($B225,城镇人口!$B:$B,0),MATCH(AA$1,城镇人口!$1:$1,0))</f>
        <v>1092512.4700895967</v>
      </c>
      <c r="AB225" s="40">
        <f>INDEX(人口源表!$1:$1048576,MATCH($B225,人口源表!$A:$A,0),MATCH(AB$1,人口源表!$1:$1,0))-INDEX(城镇人口!$1:$1048576,MATCH($B225,城镇人口!$B:$B,0),MATCH(AB$1,城镇人口!$1:$1,0))</f>
        <v>1087242.7001865108</v>
      </c>
      <c r="AC225" s="40">
        <f>INDEX(人口源表!$1:$1048576,MATCH($B225,人口源表!$A:$A,0),MATCH(AC$1,人口源表!$1:$1,0))-INDEX(城镇人口!$1:$1048576,MATCH($B225,城镇人口!$B:$B,0),MATCH(AC$1,城镇人口!$1:$1,0))</f>
        <v>1082552.4085953766</v>
      </c>
      <c r="AD225" s="40">
        <f>INDEX(人口源表!$1:$1048576,MATCH($B225,人口源表!$A:$A,0),MATCH(AD$1,人口源表!$1:$1,0))-INDEX(城镇人口!$1:$1048576,MATCH($B225,城镇人口!$B:$B,0),MATCH(AD$1,城镇人口!$1:$1,0))</f>
        <v>1077378.5765483701</v>
      </c>
      <c r="AE225" s="40">
        <f>INDEX(人口源表!$1:$1048576,MATCH($B225,人口源表!$A:$A,0),MATCH(AE$1,人口源表!$1:$1,0))-INDEX(城镇人口!$1:$1048576,MATCH($B225,城镇人口!$B:$B,0),MATCH(AE$1,城镇人口!$1:$1,0))</f>
        <v>1071747.4896643646</v>
      </c>
      <c r="AF225" s="40">
        <f>INDEX(人口源表!$1:$1048576,MATCH($B225,人口源表!$A:$A,0),MATCH(AF$1,人口源表!$1:$1,0))-INDEX(城镇人口!$1:$1048576,MATCH($B225,城镇人口!$B:$B,0),MATCH(AF$1,城镇人口!$1:$1,0))</f>
        <v>1065692.7942214333</v>
      </c>
      <c r="AG225" s="40">
        <f>INDEX(人口源表!$1:$1048576,MATCH($B225,人口源表!$A:$A,0),MATCH(AG$1,人口源表!$1:$1,0))-INDEX(城镇人口!$1:$1048576,MATCH($B225,城镇人口!$B:$B,0),MATCH(AG$1,城镇人口!$1:$1,0))</f>
        <v>1059249.420629693</v>
      </c>
      <c r="AH225" s="40">
        <f>INDEX(人口源表!$1:$1048576,MATCH($B225,人口源表!$A:$A,0),MATCH(AH$1,人口源表!$1:$1,0))-INDEX(城镇人口!$1:$1048576,MATCH($B225,城镇人口!$B:$B,0),MATCH(AH$1,城镇人口!$1:$1,0))</f>
        <v>1052458.9491869987</v>
      </c>
      <c r="AI225" s="40">
        <f>INDEX(人口源表!$1:$1048576,MATCH($B225,人口源表!$A:$A,0),MATCH(AI$1,人口源表!$1:$1,0))-INDEX(城镇人口!$1:$1048576,MATCH($B225,城镇人口!$B:$B,0),MATCH(AI$1,城镇人口!$1:$1,0))</f>
        <v>1045366.267117898</v>
      </c>
      <c r="AJ225" s="40">
        <f>INDEX(人口源表!$1:$1048576,MATCH($B225,人口源表!$A:$A,0),MATCH(AJ$1,人口源表!$1:$1,0))-INDEX(城镇人口!$1:$1048576,MATCH($B225,城镇人口!$B:$B,0),MATCH(AJ$1,城镇人口!$1:$1,0))</f>
        <v>1038019.5031762038</v>
      </c>
      <c r="AK225" s="40">
        <f>INDEX(人口源表!$1:$1048576,MATCH($B225,人口源表!$A:$A,0),MATCH(AK$1,人口源表!$1:$1,0))-INDEX(城镇人口!$1:$1048576,MATCH($B225,城镇人口!$B:$B,0),MATCH(AK$1,城镇人口!$1:$1,0))</f>
        <v>1030472.6328849711</v>
      </c>
      <c r="AL225" s="40">
        <f>INDEX(人口源表!$1:$1048576,MATCH($B225,人口源表!$A:$A,0),MATCH(AL$1,人口源表!$1:$1,0))-INDEX(城镇人口!$1:$1048576,MATCH($B225,城镇人口!$B:$B,0),MATCH(AL$1,城镇人口!$1:$1,0))</f>
        <v>1022782.172690943</v>
      </c>
      <c r="AM225" s="40">
        <f>INDEX(人口源表!$1:$1048576,MATCH($B225,人口源表!$A:$A,0),MATCH(AM$1,人口源表!$1:$1,0))-INDEX(城镇人口!$1:$1048576,MATCH($B225,城镇人口!$B:$B,0),MATCH(AM$1,城镇人口!$1:$1,0))</f>
        <v>1015008.7131207506</v>
      </c>
      <c r="AN225" s="40">
        <f>INDEX(人口源表!$1:$1048576,MATCH($B225,人口源表!$A:$A,0),MATCH(AN$1,人口源表!$1:$1,0))-INDEX(城镇人口!$1:$1048576,MATCH($B225,城镇人口!$B:$B,0),MATCH(AN$1,城镇人口!$1:$1,0))</f>
        <v>1007217.3614777897</v>
      </c>
      <c r="AO225" s="40">
        <f>INDEX(人口源表!$1:$1048576,MATCH($B225,人口源表!$A:$A,0),MATCH(AO$1,人口源表!$1:$1,0))-INDEX(城镇人口!$1:$1048576,MATCH($B225,城镇人口!$B:$B,0),MATCH(AO$1,城镇人口!$1:$1,0))</f>
        <v>999475.53688926401</v>
      </c>
      <c r="AP225" s="40">
        <f>INDEX(人口源表!$1:$1048576,MATCH($B225,人口源表!$A:$A,0),MATCH(AP$1,人口源表!$1:$1,0))-INDEX(城镇人口!$1:$1048576,MATCH($B225,城镇人口!$B:$B,0),MATCH(AP$1,城镇人口!$1:$1,0))</f>
        <v>991856.58676285716</v>
      </c>
      <c r="AQ225" s="40">
        <f>INDEX(人口源表!$1:$1048576,MATCH($B225,人口源表!$A:$A,0),MATCH(AQ$1,人口源表!$1:$1,0))-INDEX(城镇人口!$1:$1048576,MATCH($B225,城镇人口!$B:$B,0),MATCH(AQ$1,城镇人口!$1:$1,0))</f>
        <v>984434.42560041812</v>
      </c>
      <c r="AR225" s="40">
        <f>INDEX(人口源表!$1:$1048576,MATCH($B225,人口源表!$A:$A,0),MATCH(AR$1,人口源表!$1:$1,0))-INDEX(城镇人口!$1:$1048576,MATCH($B225,城镇人口!$B:$B,0),MATCH(AR$1,城镇人口!$1:$1,0))</f>
        <v>977289.23885266064</v>
      </c>
      <c r="AS225" s="40">
        <f>INDEX(人口源表!$1:$1048576,MATCH($B225,人口源表!$A:$A,0),MATCH(AS$1,人口源表!$1:$1,0))-INDEX(城镇人口!$1:$1048576,MATCH($B225,城镇人口!$B:$B,0),MATCH(AS$1,城镇人口!$1:$1,0))</f>
        <v>970502.6666505672</v>
      </c>
      <c r="AT225" s="40">
        <f>INDEX(人口源表!$1:$1048576,MATCH($B225,人口源表!$A:$A,0),MATCH(AT$1,人口源表!$1:$1,0))-INDEX(城镇人口!$1:$1048576,MATCH($B225,城镇人口!$B:$B,0),MATCH(AT$1,城镇人口!$1:$1,0))</f>
        <v>964160.33895403997</v>
      </c>
      <c r="AU225" s="40">
        <f>INDEX(人口源表!$1:$1048576,MATCH($B225,人口源表!$A:$A,0),MATCH(AU$1,人口源表!$1:$1,0))-INDEX(城镇人口!$1:$1048576,MATCH($B225,城镇人口!$B:$B,0),MATCH(AU$1,城镇人口!$1:$1,0))</f>
        <v>958351.25714262086</v>
      </c>
      <c r="AV225" s="40">
        <f>INDEX(人口源表!$1:$1048576,MATCH($B225,人口源表!$A:$A,0),MATCH(AV$1,人口源表!$1:$1,0))-INDEX(城镇人口!$1:$1048576,MATCH($B225,城镇人口!$B:$B,0),MATCH(AV$1,城镇人口!$1:$1,0))</f>
        <v>953166.67084522918</v>
      </c>
    </row>
    <row r="226" spans="1:48" x14ac:dyDescent="0.15">
      <c r="A226" s="4" t="s">
        <v>874</v>
      </c>
      <c r="B226" s="4" t="s">
        <v>458</v>
      </c>
      <c r="C226" s="34">
        <f>VLOOKUP(B226,'[1]2016省城人口总结（根）'!B:C,2,FALSE)/100</f>
        <v>0.39756124865446701</v>
      </c>
      <c r="D226" s="40">
        <f>INDEX(人口源表!$1:$1048576,MATCH($B226,人口源表!$A:$A,0),MATCH(D$1,人口源表!$1:$1,0))-INDEX(城镇人口!$1:$1048576,MATCH($B226,城镇人口!$B:$B,0),MATCH(D$1,城镇人口!$1:$1,0))</f>
        <v>546886.4728892144</v>
      </c>
      <c r="E226" s="40">
        <f>INDEX(人口源表!$1:$1048576,MATCH($B226,人口源表!$A:$A,0),MATCH(E$1,人口源表!$1:$1,0))-INDEX(城镇人口!$1:$1048576,MATCH($B226,城镇人口!$B:$B,0),MATCH(E$1,城镇人口!$1:$1,0))</f>
        <v>543506.20968041604</v>
      </c>
      <c r="F226" s="40">
        <f>INDEX(人口源表!$1:$1048576,MATCH($B226,人口源表!$A:$A,0),MATCH(F$1,人口源表!$1:$1,0))-INDEX(城镇人口!$1:$1048576,MATCH($B226,城镇人口!$B:$B,0),MATCH(F$1,城镇人口!$1:$1,0))</f>
        <v>539708.25075316266</v>
      </c>
      <c r="G226" s="40">
        <f>INDEX(人口源表!$1:$1048576,MATCH($B226,人口源表!$A:$A,0),MATCH(G$1,人口源表!$1:$1,0))-INDEX(城镇人口!$1:$1048576,MATCH($B226,城镇人口!$B:$B,0),MATCH(G$1,城镇人口!$1:$1,0))</f>
        <v>605886.41949165589</v>
      </c>
      <c r="H226" s="40">
        <f>INDEX(人口源表!$1:$1048576,MATCH($B226,人口源表!$A:$A,0),MATCH(H$1,人口源表!$1:$1,0))-INDEX(城镇人口!$1:$1048576,MATCH($B226,城镇人口!$B:$B,0),MATCH(H$1,城镇人口!$1:$1,0))</f>
        <v>601098.6241009403</v>
      </c>
      <c r="I226" s="40">
        <f>INDEX(人口源表!$1:$1048576,MATCH($B226,人口源表!$A:$A,0),MATCH(I$1,人口源表!$1:$1,0))-INDEX(城镇人口!$1:$1048576,MATCH($B226,城镇人口!$B:$B,0),MATCH(I$1,城镇人口!$1:$1,0))</f>
        <v>599493.0735150259</v>
      </c>
      <c r="J226" s="40">
        <f>INDEX(人口源表!$1:$1048576,MATCH($B226,人口源表!$A:$A,0),MATCH(J$1,人口源表!$1:$1,0))-INDEX(城镇人口!$1:$1048576,MATCH($B226,城镇人口!$B:$B,0),MATCH(J$1,城镇人口!$1:$1,0))</f>
        <v>597983.08054646617</v>
      </c>
      <c r="K226" s="40">
        <f>INDEX(人口源表!$1:$1048576,MATCH($B226,人口源表!$A:$A,0),MATCH(K$1,人口源表!$1:$1,0))-INDEX(城镇人口!$1:$1048576,MATCH($B226,城镇人口!$B:$B,0),MATCH(K$1,城镇人口!$1:$1,0))</f>
        <v>596509.98295358242</v>
      </c>
      <c r="L226" s="40">
        <f>INDEX(人口源表!$1:$1048576,MATCH($B226,人口源表!$A:$A,0),MATCH(L$1,人口源表!$1:$1,0))-INDEX(城镇人口!$1:$1048576,MATCH($B226,城镇人口!$B:$B,0),MATCH(L$1,城镇人口!$1:$1,0))</f>
        <v>595020.03106731863</v>
      </c>
      <c r="M226" s="40">
        <f>INDEX(人口源表!$1:$1048576,MATCH($B226,人口源表!$A:$A,0),MATCH(M$1,人口源表!$1:$1,0))-INDEX(城镇人口!$1:$1048576,MATCH($B226,城镇人口!$B:$B,0),MATCH(M$1,城镇人口!$1:$1,0))</f>
        <v>593463.74210075988</v>
      </c>
      <c r="N226" s="40">
        <f>INDEX(人口源表!$1:$1048576,MATCH($B226,人口源表!$A:$A,0),MATCH(N$1,人口源表!$1:$1,0))-INDEX(城镇人口!$1:$1048576,MATCH($B226,城镇人口!$B:$B,0),MATCH(N$1,城镇人口!$1:$1,0))</f>
        <v>591795.27810572542</v>
      </c>
      <c r="O226" s="40">
        <f>INDEX(人口源表!$1:$1048576,MATCH($B226,人口源表!$A:$A,0),MATCH(O$1,人口源表!$1:$1,0))-INDEX(城镇人口!$1:$1048576,MATCH($B226,城镇人口!$B:$B,0),MATCH(O$1,城镇人口!$1:$1,0))</f>
        <v>589974.02446470805</v>
      </c>
      <c r="P226" s="40">
        <f>INDEX(人口源表!$1:$1048576,MATCH($B226,人口源表!$A:$A,0),MATCH(P$1,人口源表!$1:$1,0))-INDEX(城镇人口!$1:$1048576,MATCH($B226,城镇人口!$B:$B,0),MATCH(P$1,城镇人口!$1:$1,0))</f>
        <v>587963.92654652335</v>
      </c>
      <c r="Q226" s="40">
        <f>INDEX(人口源表!$1:$1048576,MATCH($B226,人口源表!$A:$A,0),MATCH(Q$1,人口源表!$1:$1,0))-INDEX(城镇人口!$1:$1048576,MATCH($B226,城镇人口!$B:$B,0),MATCH(Q$1,城镇人口!$1:$1,0))</f>
        <v>585732.31508231198</v>
      </c>
      <c r="R226" s="40">
        <f>INDEX(人口源表!$1:$1048576,MATCH($B226,人口源表!$A:$A,0),MATCH(R$1,人口源表!$1:$1,0))-INDEX(城镇人口!$1:$1048576,MATCH($B226,城镇人口!$B:$B,0),MATCH(R$1,城镇人口!$1:$1,0))</f>
        <v>583250.90464107611</v>
      </c>
      <c r="S226" s="40">
        <f>INDEX(人口源表!$1:$1048576,MATCH($B226,人口源表!$A:$A,0),MATCH(S$1,人口源表!$1:$1,0))-INDEX(城镇人口!$1:$1048576,MATCH($B226,城镇人口!$B:$B,0),MATCH(S$1,城镇人口!$1:$1,0))</f>
        <v>583090.08204806817</v>
      </c>
      <c r="T226" s="40">
        <f>INDEX(人口源表!$1:$1048576,MATCH($B226,人口源表!$A:$A,0),MATCH(T$1,人口源表!$1:$1,0))-INDEX(城镇人口!$1:$1048576,MATCH($B226,城镇人口!$B:$B,0),MATCH(T$1,城镇人口!$1:$1,0))</f>
        <v>582693.4030253418</v>
      </c>
      <c r="U226" s="40">
        <f>INDEX(人口源表!$1:$1048576,MATCH($B226,人口源表!$A:$A,0),MATCH(U$1,人口源表!$1:$1,0))-INDEX(城镇人口!$1:$1048576,MATCH($B226,城镇人口!$B:$B,0),MATCH(U$1,城镇人口!$1:$1,0))</f>
        <v>582042.44220668811</v>
      </c>
      <c r="V226" s="40">
        <f>INDEX(人口源表!$1:$1048576,MATCH($B226,人口源表!$A:$A,0),MATCH(V$1,人口源表!$1:$1,0))-INDEX(城镇人口!$1:$1048576,MATCH($B226,城镇人口!$B:$B,0),MATCH(V$1,城镇人口!$1:$1,0))</f>
        <v>581121.2644865911</v>
      </c>
      <c r="W226" s="40">
        <f>INDEX(人口源表!$1:$1048576,MATCH($B226,人口源表!$A:$A,0),MATCH(W$1,人口源表!$1:$1,0))-INDEX(城镇人口!$1:$1048576,MATCH($B226,城镇人口!$B:$B,0),MATCH(W$1,城镇人口!$1:$1,0))</f>
        <v>579917.41873370367</v>
      </c>
      <c r="X226" s="40">
        <f>INDEX(人口源表!$1:$1048576,MATCH($B226,人口源表!$A:$A,0),MATCH(X$1,人口源表!$1:$1,0))-INDEX(城镇人口!$1:$1048576,MATCH($B226,城镇人口!$B:$B,0),MATCH(X$1,城镇人口!$1:$1,0))</f>
        <v>578422.38601599738</v>
      </c>
      <c r="Y226" s="40">
        <f>INDEX(人口源表!$1:$1048576,MATCH($B226,人口源表!$A:$A,0),MATCH(Y$1,人口源表!$1:$1,0))-INDEX(城镇人口!$1:$1048576,MATCH($B226,城镇人口!$B:$B,0),MATCH(Y$1,城镇人口!$1:$1,0))</f>
        <v>576628.93127696181</v>
      </c>
      <c r="Z226" s="40">
        <f>INDEX(人口源表!$1:$1048576,MATCH($B226,人口源表!$A:$A,0),MATCH(Z$1,人口源表!$1:$1,0))-INDEX(城镇人口!$1:$1048576,MATCH($B226,城镇人口!$B:$B,0),MATCH(Z$1,城镇人口!$1:$1,0))</f>
        <v>574534.65953985101</v>
      </c>
      <c r="AA226" s="40">
        <f>INDEX(人口源表!$1:$1048576,MATCH($B226,人口源表!$A:$A,0),MATCH(AA$1,人口源表!$1:$1,0))-INDEX(城镇人口!$1:$1048576,MATCH($B226,城镇人口!$B:$B,0),MATCH(AA$1,城镇人口!$1:$1,0))</f>
        <v>572139.36565156688</v>
      </c>
      <c r="AB226" s="40">
        <f>INDEX(人口源表!$1:$1048576,MATCH($B226,人口源表!$A:$A,0),MATCH(AB$1,人口源表!$1:$1,0))-INDEX(城镇人口!$1:$1048576,MATCH($B226,城镇人口!$B:$B,0),MATCH(AB$1,城镇人口!$1:$1,0))</f>
        <v>569444.9869304701</v>
      </c>
      <c r="AC226" s="40">
        <f>INDEX(人口源表!$1:$1048576,MATCH($B226,人口源表!$A:$A,0),MATCH(AC$1,人口源表!$1:$1,0))-INDEX(城镇人口!$1:$1048576,MATCH($B226,城镇人口!$B:$B,0),MATCH(AC$1,城镇人口!$1:$1,0))</f>
        <v>567140.05271658686</v>
      </c>
      <c r="AD226" s="40">
        <f>INDEX(人口源表!$1:$1048576,MATCH($B226,人口源表!$A:$A,0),MATCH(AD$1,人口源表!$1:$1,0))-INDEX(城镇人口!$1:$1048576,MATCH($B226,城镇人口!$B:$B,0),MATCH(AD$1,城镇人口!$1:$1,0))</f>
        <v>564554.95386390446</v>
      </c>
      <c r="AE226" s="40">
        <f>INDEX(人口源表!$1:$1048576,MATCH($B226,人口源表!$A:$A,0),MATCH(AE$1,人口源表!$1:$1,0))-INDEX(城镇人口!$1:$1048576,MATCH($B226,城镇人口!$B:$B,0),MATCH(AE$1,城镇人口!$1:$1,0))</f>
        <v>561699.74436460319</v>
      </c>
      <c r="AF226" s="40">
        <f>INDEX(人口源表!$1:$1048576,MATCH($B226,人口源表!$A:$A,0),MATCH(AF$1,人口源表!$1:$1,0))-INDEX(城镇人口!$1:$1048576,MATCH($B226,城镇人口!$B:$B,0),MATCH(AF$1,城镇人口!$1:$1,0))</f>
        <v>558586.39051892073</v>
      </c>
      <c r="AG226" s="40">
        <f>INDEX(人口源表!$1:$1048576,MATCH($B226,人口源表!$A:$A,0),MATCH(AG$1,人口源表!$1:$1,0))-INDEX(城镇人口!$1:$1048576,MATCH($B226,城镇人口!$B:$B,0),MATCH(AG$1,城镇人口!$1:$1,0))</f>
        <v>555230.22263646906</v>
      </c>
      <c r="AH226" s="40">
        <f>INDEX(人口源表!$1:$1048576,MATCH($B226,人口源表!$A:$A,0),MATCH(AH$1,人口源表!$1:$1,0))-INDEX(城镇人口!$1:$1048576,MATCH($B226,城镇人口!$B:$B,0),MATCH(AH$1,城镇人口!$1:$1,0))</f>
        <v>551648.87771893328</v>
      </c>
      <c r="AI226" s="40">
        <f>INDEX(人口源表!$1:$1048576,MATCH($B226,人口源表!$A:$A,0),MATCH(AI$1,人口源表!$1:$1,0))-INDEX(城镇人口!$1:$1048576,MATCH($B226,城镇人口!$B:$B,0),MATCH(AI$1,城镇人口!$1:$1,0))</f>
        <v>547862.25020037231</v>
      </c>
      <c r="AJ226" s="40">
        <f>INDEX(人口源表!$1:$1048576,MATCH($B226,人口源表!$A:$A,0),MATCH(AJ$1,人口源表!$1:$1,0))-INDEX(城镇人口!$1:$1048576,MATCH($B226,城镇人口!$B:$B,0),MATCH(AJ$1,城镇人口!$1:$1,0))</f>
        <v>543893.42427810421</v>
      </c>
      <c r="AK226" s="40">
        <f>INDEX(人口源表!$1:$1048576,MATCH($B226,人口源表!$A:$A,0),MATCH(AK$1,人口源表!$1:$1,0))-INDEX(城镇人口!$1:$1048576,MATCH($B226,城镇人口!$B:$B,0),MATCH(AK$1,城镇人口!$1:$1,0))</f>
        <v>539766.158597467</v>
      </c>
      <c r="AL226" s="40">
        <f>INDEX(人口源表!$1:$1048576,MATCH($B226,人口源表!$A:$A,0),MATCH(AL$1,人口源表!$1:$1,0))-INDEX(城镇人口!$1:$1048576,MATCH($B226,城镇人口!$B:$B,0),MATCH(AL$1,城镇人口!$1:$1,0))</f>
        <v>535508.76187834726</v>
      </c>
      <c r="AM226" s="40">
        <f>INDEX(人口源表!$1:$1048576,MATCH($B226,人口源表!$A:$A,0),MATCH(AM$1,人口源表!$1:$1,0))-INDEX(城镇人口!$1:$1048576,MATCH($B226,城镇人口!$B:$B,0),MATCH(AM$1,城镇人口!$1:$1,0))</f>
        <v>531150.11081921274</v>
      </c>
      <c r="AN226" s="40">
        <f>INDEX(人口源表!$1:$1048576,MATCH($B226,人口源表!$A:$A,0),MATCH(AN$1,人口源表!$1:$1,0))-INDEX(城镇人口!$1:$1048576,MATCH($B226,城镇人口!$B:$B,0),MATCH(AN$1,城镇人口!$1:$1,0))</f>
        <v>526722.04361081042</v>
      </c>
      <c r="AO226" s="40">
        <f>INDEX(人口源表!$1:$1048576,MATCH($B226,人口源表!$A:$A,0),MATCH(AO$1,人口源表!$1:$1,0))-INDEX(城镇人口!$1:$1048576,MATCH($B226,城镇人口!$B:$B,0),MATCH(AO$1,城镇人口!$1:$1,0))</f>
        <v>522258.32493411668</v>
      </c>
      <c r="AP226" s="40">
        <f>INDEX(人口源表!$1:$1048576,MATCH($B226,人口源表!$A:$A,0),MATCH(AP$1,人口源表!$1:$1,0))-INDEX(城镇人口!$1:$1048576,MATCH($B226,城镇人口!$B:$B,0),MATCH(AP$1,城镇人口!$1:$1,0))</f>
        <v>517794.59251773241</v>
      </c>
      <c r="AQ226" s="40">
        <f>INDEX(人口源表!$1:$1048576,MATCH($B226,人口源表!$A:$A,0),MATCH(AQ$1,人口源表!$1:$1,0))-INDEX(城镇人口!$1:$1048576,MATCH($B226,城镇人口!$B:$B,0),MATCH(AQ$1,城镇人口!$1:$1,0))</f>
        <v>513368.30310788762</v>
      </c>
      <c r="AR226" s="40">
        <f>INDEX(人口源表!$1:$1048576,MATCH($B226,人口源表!$A:$A,0),MATCH(AR$1,人口源表!$1:$1,0))-INDEX(城镇人口!$1:$1048576,MATCH($B226,城镇人口!$B:$B,0),MATCH(AR$1,城镇人口!$1:$1,0))</f>
        <v>509020.57991247543</v>
      </c>
      <c r="AS226" s="40">
        <f>INDEX(人口源表!$1:$1048576,MATCH($B226,人口源表!$A:$A,0),MATCH(AS$1,人口源表!$1:$1,0))-INDEX(城镇人口!$1:$1048576,MATCH($B226,城镇人口!$B:$B,0),MATCH(AS$1,城镇人口!$1:$1,0))</f>
        <v>504791.85597973573</v>
      </c>
      <c r="AT226" s="40">
        <f>INDEX(人口源表!$1:$1048576,MATCH($B226,人口源表!$A:$A,0),MATCH(AT$1,人口源表!$1:$1,0))-INDEX(城镇人口!$1:$1048576,MATCH($B226,城镇人口!$B:$B,0),MATCH(AT$1,城镇人口!$1:$1,0))</f>
        <v>500726.58324235701</v>
      </c>
      <c r="AU226" s="40">
        <f>INDEX(人口源表!$1:$1048576,MATCH($B226,人口源表!$A:$A,0),MATCH(AU$1,人口源表!$1:$1,0))-INDEX(城镇人口!$1:$1048576,MATCH($B226,城镇人口!$B:$B,0),MATCH(AU$1,城镇人口!$1:$1,0))</f>
        <v>496869.83941754559</v>
      </c>
      <c r="AV226" s="40">
        <f>INDEX(人口源表!$1:$1048576,MATCH($B226,人口源表!$A:$A,0),MATCH(AV$1,人口源表!$1:$1,0))-INDEX(城镇人口!$1:$1048576,MATCH($B226,城镇人口!$B:$B,0),MATCH(AV$1,城镇人口!$1:$1,0))</f>
        <v>493268.6933466366</v>
      </c>
    </row>
    <row r="227" spans="1:48" x14ac:dyDescent="0.15">
      <c r="A227" s="4" t="s">
        <v>874</v>
      </c>
      <c r="B227" s="4" t="s">
        <v>460</v>
      </c>
      <c r="C227" s="34">
        <f>VLOOKUP(B227,'[1]2016省城人口总结（根）'!B:C,2,FALSE)/100</f>
        <v>0.200093987049029</v>
      </c>
      <c r="D227" s="40">
        <f>INDEX(人口源表!$1:$1048576,MATCH($B227,人口源表!$A:$A,0),MATCH(D$1,人口源表!$1:$1,0))-INDEX(城镇人口!$1:$1048576,MATCH($B227,城镇人口!$B:$B,0),MATCH(D$1,城镇人口!$1:$1,0))</f>
        <v>2543431.0230272734</v>
      </c>
      <c r="E227" s="40">
        <f>INDEX(人口源表!$1:$1048576,MATCH($B227,人口源表!$A:$A,0),MATCH(E$1,人口源表!$1:$1,0))-INDEX(城镇人口!$1:$1048576,MATCH($B227,城镇人口!$B:$B,0),MATCH(E$1,城镇人口!$1:$1,0))</f>
        <v>2541669.921947801</v>
      </c>
      <c r="F227" s="40">
        <f>INDEX(人口源表!$1:$1048576,MATCH($B227,人口源表!$A:$A,0),MATCH(F$1,人口源表!$1:$1,0))-INDEX(城镇人口!$1:$1048576,MATCH($B227,城镇人口!$B:$B,0),MATCH(F$1,城镇人口!$1:$1,0))</f>
        <v>2539198.9571448336</v>
      </c>
      <c r="G227" s="40">
        <f>INDEX(人口源表!$1:$1048576,MATCH($B227,人口源表!$A:$A,0),MATCH(G$1,人口源表!$1:$1,0))-INDEX(城镇人口!$1:$1048576,MATCH($B227,城镇人口!$B:$B,0),MATCH(G$1,城镇人口!$1:$1,0))</f>
        <v>2602068.3356952211</v>
      </c>
      <c r="H227" s="40">
        <f>INDEX(人口源表!$1:$1048576,MATCH($B227,人口源表!$A:$A,0),MATCH(H$1,人口源表!$1:$1,0))-INDEX(城镇人口!$1:$1048576,MATCH($B227,城镇人口!$B:$B,0),MATCH(H$1,城镇人口!$1:$1,0))</f>
        <v>2595051.1502021039</v>
      </c>
      <c r="I227" s="40">
        <f>INDEX(人口源表!$1:$1048576,MATCH($B227,人口源表!$A:$A,0),MATCH(I$1,人口源表!$1:$1,0))-INDEX(城镇人口!$1:$1048576,MATCH($B227,城镇人口!$B:$B,0),MATCH(I$1,城镇人口!$1:$1,0))</f>
        <v>2596520.2886472875</v>
      </c>
      <c r="J227" s="40">
        <f>INDEX(人口源表!$1:$1048576,MATCH($B227,人口源表!$A:$A,0),MATCH(J$1,人口源表!$1:$1,0))-INDEX(城镇人口!$1:$1048576,MATCH($B227,城镇人口!$B:$B,0),MATCH(J$1,城镇人口!$1:$1,0))</f>
        <v>2601063.8507581279</v>
      </c>
      <c r="K227" s="40">
        <f>INDEX(人口源表!$1:$1048576,MATCH($B227,人口源表!$A:$A,0),MATCH(K$1,人口源表!$1:$1,0))-INDEX(城镇人口!$1:$1048576,MATCH($B227,城镇人口!$B:$B,0),MATCH(K$1,城镇人口!$1:$1,0))</f>
        <v>2608122.0828642189</v>
      </c>
      <c r="L227" s="40">
        <f>INDEX(人口源表!$1:$1048576,MATCH($B227,人口源表!$A:$A,0),MATCH(L$1,人口源表!$1:$1,0))-INDEX(城镇人口!$1:$1048576,MATCH($B227,城镇人口!$B:$B,0),MATCH(L$1,城镇人口!$1:$1,0))</f>
        <v>2617171.0088951252</v>
      </c>
      <c r="M227" s="40">
        <f>INDEX(人口源表!$1:$1048576,MATCH($B227,人口源表!$A:$A,0),MATCH(M$1,人口源表!$1:$1,0))-INDEX(城镇人口!$1:$1048576,MATCH($B227,城镇人口!$B:$B,0),MATCH(M$1,城镇人口!$1:$1,0))</f>
        <v>2627718.2622225108</v>
      </c>
      <c r="N227" s="40">
        <f>INDEX(人口源表!$1:$1048576,MATCH($B227,人口源表!$A:$A,0),MATCH(N$1,人口源表!$1:$1,0))-INDEX(城镇人口!$1:$1048576,MATCH($B227,城镇人口!$B:$B,0),MATCH(N$1,城镇人口!$1:$1,0))</f>
        <v>2639308.2480710978</v>
      </c>
      <c r="O227" s="40">
        <f>INDEX(人口源表!$1:$1048576,MATCH($B227,人口源表!$A:$A,0),MATCH(O$1,人口源表!$1:$1,0))-INDEX(城镇人口!$1:$1048576,MATCH($B227,城镇人口!$B:$B,0),MATCH(O$1,城镇人口!$1:$1,0))</f>
        <v>2651517.1853053998</v>
      </c>
      <c r="P227" s="40">
        <f>INDEX(人口源表!$1:$1048576,MATCH($B227,人口源表!$A:$A,0),MATCH(P$1,人口源表!$1:$1,0))-INDEX(城镇人口!$1:$1048576,MATCH($B227,城镇人口!$B:$B,0),MATCH(P$1,城镇人口!$1:$1,0))</f>
        <v>2663955.9015287915</v>
      </c>
      <c r="Q227" s="40">
        <f>INDEX(人口源表!$1:$1048576,MATCH($B227,人口源表!$A:$A,0),MATCH(Q$1,人口源表!$1:$1,0))-INDEX(城镇人口!$1:$1048576,MATCH($B227,城镇人口!$B:$B,0),MATCH(Q$1,城镇人口!$1:$1,0))</f>
        <v>2676267.9677026412</v>
      </c>
      <c r="R227" s="40">
        <f>INDEX(人口源表!$1:$1048576,MATCH($B227,人口源表!$A:$A,0),MATCH(R$1,人口源表!$1:$1,0))-INDEX(城镇人口!$1:$1048576,MATCH($B227,城镇人口!$B:$B,0),MATCH(R$1,城镇人口!$1:$1,0))</f>
        <v>2688130.1403167555</v>
      </c>
      <c r="S227" s="40">
        <f>INDEX(人口源表!$1:$1048576,MATCH($B227,人口源表!$A:$A,0),MATCH(S$1,人口源表!$1:$1,0))-INDEX(城镇人口!$1:$1048576,MATCH($B227,城镇人口!$B:$B,0),MATCH(S$1,城镇人口!$1:$1,0))</f>
        <v>2703443.8144093473</v>
      </c>
      <c r="T227" s="40">
        <f>INDEX(人口源表!$1:$1048576,MATCH($B227,人口源表!$A:$A,0),MATCH(T$1,人口源表!$1:$1,0))-INDEX(城镇人口!$1:$1048576,MATCH($B227,城镇人口!$B:$B,0),MATCH(T$1,城镇人口!$1:$1,0))</f>
        <v>2717878.2582476703</v>
      </c>
      <c r="U227" s="40">
        <f>INDEX(人口源表!$1:$1048576,MATCH($B227,人口源表!$A:$A,0),MATCH(U$1,人口源表!$1:$1,0))-INDEX(城镇人口!$1:$1048576,MATCH($B227,城镇人口!$B:$B,0),MATCH(U$1,城镇人口!$1:$1,0))</f>
        <v>2731204.8734218273</v>
      </c>
      <c r="V227" s="40">
        <f>INDEX(人口源表!$1:$1048576,MATCH($B227,人口源表!$A:$A,0),MATCH(V$1,人口源表!$1:$1,0))-INDEX(城镇人口!$1:$1048576,MATCH($B227,城镇人口!$B:$B,0),MATCH(V$1,城镇人口!$1:$1,0))</f>
        <v>2743221.5993238627</v>
      </c>
      <c r="W227" s="40">
        <f>INDEX(人口源表!$1:$1048576,MATCH($B227,人口源表!$A:$A,0),MATCH(W$1,人口源表!$1:$1,0))-INDEX(城镇人口!$1:$1048576,MATCH($B227,城镇人口!$B:$B,0),MATCH(W$1,城镇人口!$1:$1,0))</f>
        <v>2753760.3084540772</v>
      </c>
      <c r="X227" s="40">
        <f>INDEX(人口源表!$1:$1048576,MATCH($B227,人口源表!$A:$A,0),MATCH(X$1,人口源表!$1:$1,0))-INDEX(城镇人口!$1:$1048576,MATCH($B227,城镇人口!$B:$B,0),MATCH(X$1,城镇人口!$1:$1,0))</f>
        <v>2762678.998999238</v>
      </c>
      <c r="Y227" s="40">
        <f>INDEX(人口源表!$1:$1048576,MATCH($B227,人口源表!$A:$A,0),MATCH(Y$1,人口源表!$1:$1,0))-INDEX(城镇人口!$1:$1048576,MATCH($B227,城镇人口!$B:$B,0),MATCH(Y$1,城镇人口!$1:$1,0))</f>
        <v>2769866.8941710768</v>
      </c>
      <c r="Z227" s="40">
        <f>INDEX(人口源表!$1:$1048576,MATCH($B227,人口源表!$A:$A,0),MATCH(Z$1,人口源表!$1:$1,0))-INDEX(城镇人口!$1:$1048576,MATCH($B227,城镇人口!$B:$B,0),MATCH(Z$1,城镇人口!$1:$1,0))</f>
        <v>2775241.9480768447</v>
      </c>
      <c r="AA227" s="40">
        <f>INDEX(人口源表!$1:$1048576,MATCH($B227,人口源表!$A:$A,0),MATCH(AA$1,人口源表!$1:$1,0))-INDEX(城镇人口!$1:$1048576,MATCH($B227,城镇人口!$B:$B,0),MATCH(AA$1,城镇人口!$1:$1,0))</f>
        <v>2778749.8755620839</v>
      </c>
      <c r="AB227" s="40">
        <f>INDEX(人口源表!$1:$1048576,MATCH($B227,人口源表!$A:$A,0),MATCH(AB$1,人口源表!$1:$1,0))-INDEX(城镇人口!$1:$1048576,MATCH($B227,城镇人口!$B:$B,0),MATCH(AB$1,城镇人口!$1:$1,0))</f>
        <v>2780367.6948616207</v>
      </c>
      <c r="AC227" s="40">
        <f>INDEX(人口源表!$1:$1048576,MATCH($B227,人口源表!$A:$A,0),MATCH(AC$1,人口源表!$1:$1,0))-INDEX(城镇人口!$1:$1048576,MATCH($B227,城镇人口!$B:$B,0),MATCH(AC$1,城镇人口!$1:$1,0))</f>
        <v>2781230.9433583152</v>
      </c>
      <c r="AD227" s="40">
        <f>INDEX(人口源表!$1:$1048576,MATCH($B227,人口源表!$A:$A,0),MATCH(AD$1,人口源表!$1:$1,0))-INDEX(城镇人口!$1:$1048576,MATCH($B227,城镇人口!$B:$B,0),MATCH(AD$1,城镇人口!$1:$1,0))</f>
        <v>2780251.801321113</v>
      </c>
      <c r="AE227" s="40">
        <f>INDEX(人口源表!$1:$1048576,MATCH($B227,人口源表!$A:$A,0),MATCH(AE$1,人口源表!$1:$1,0))-INDEX(城镇人口!$1:$1048576,MATCH($B227,城镇人口!$B:$B,0),MATCH(AE$1,城镇人口!$1:$1,0))</f>
        <v>2777487.1878237939</v>
      </c>
      <c r="AF227" s="40">
        <f>INDEX(人口源表!$1:$1048576,MATCH($B227,人口源表!$A:$A,0),MATCH(AF$1,人口源表!$1:$1,0))-INDEX(城镇人口!$1:$1048576,MATCH($B227,城镇人口!$B:$B,0),MATCH(AF$1,城镇人口!$1:$1,0))</f>
        <v>2773024.4741891306</v>
      </c>
      <c r="AG227" s="40">
        <f>INDEX(人口源表!$1:$1048576,MATCH($B227,人口源表!$A:$A,0),MATCH(AG$1,人口源表!$1:$1,0))-INDEX(城镇人口!$1:$1048576,MATCH($B227,城镇人口!$B:$B,0),MATCH(AG$1,城镇人口!$1:$1,0))</f>
        <v>2766976.0597950257</v>
      </c>
      <c r="AH227" s="40">
        <f>INDEX(人口源表!$1:$1048576,MATCH($B227,人口源表!$A:$A,0),MATCH(AH$1,人口源表!$1:$1,0))-INDEX(城镇人口!$1:$1048576,MATCH($B227,城镇人口!$B:$B,0),MATCH(AH$1,城镇人口!$1:$1,0))</f>
        <v>2759482.9350608317</v>
      </c>
      <c r="AI227" s="40">
        <f>INDEX(人口源表!$1:$1048576,MATCH($B227,人口源表!$A:$A,0),MATCH(AI$1,人口源表!$1:$1,0))-INDEX(城镇人口!$1:$1048576,MATCH($B227,城镇人口!$B:$B,0),MATCH(AI$1,城镇人口!$1:$1,0))</f>
        <v>2750713.7449180637</v>
      </c>
      <c r="AJ227" s="40">
        <f>INDEX(人口源表!$1:$1048576,MATCH($B227,人口源表!$A:$A,0),MATCH(AJ$1,人口源表!$1:$1,0))-INDEX(城镇人口!$1:$1048576,MATCH($B227,城镇人口!$B:$B,0),MATCH(AJ$1,城镇人口!$1:$1,0))</f>
        <v>2740864.5997570325</v>
      </c>
      <c r="AK227" s="40">
        <f>INDEX(人口源表!$1:$1048576,MATCH($B227,人口源表!$A:$A,0),MATCH(AK$1,人口源表!$1:$1,0))-INDEX(城镇人口!$1:$1048576,MATCH($B227,城镇人口!$B:$B,0),MATCH(AK$1,城镇人口!$1:$1,0))</f>
        <v>2730156.655592856</v>
      </c>
      <c r="AL227" s="40">
        <f>INDEX(人口源表!$1:$1048576,MATCH($B227,人口源表!$A:$A,0),MATCH(AL$1,人口源表!$1:$1,0))-INDEX(城镇人口!$1:$1048576,MATCH($B227,城镇人口!$B:$B,0),MATCH(AL$1,城镇人口!$1:$1,0))</f>
        <v>2718840.386818036</v>
      </c>
      <c r="AM227" s="40">
        <f>INDEX(人口源表!$1:$1048576,MATCH($B227,人口源表!$A:$A,0),MATCH(AM$1,人口源表!$1:$1,0))-INDEX(城镇人口!$1:$1048576,MATCH($B227,城镇人口!$B:$B,0),MATCH(AM$1,城镇人口!$1:$1,0))</f>
        <v>2707190.1896395083</v>
      </c>
      <c r="AN227" s="40">
        <f>INDEX(人口源表!$1:$1048576,MATCH($B227,人口源表!$A:$A,0),MATCH(AN$1,人口源表!$1:$1,0))-INDEX(城镇人口!$1:$1048576,MATCH($B227,城镇人口!$B:$B,0),MATCH(AN$1,城镇人口!$1:$1,0))</f>
        <v>2695508.6438030475</v>
      </c>
      <c r="AO227" s="40">
        <f>INDEX(人口源表!$1:$1048576,MATCH($B227,人口源表!$A:$A,0),MATCH(AO$1,人口源表!$1:$1,0))-INDEX(城镇人口!$1:$1048576,MATCH($B227,城镇人口!$B:$B,0),MATCH(AO$1,城镇人口!$1:$1,0))</f>
        <v>2684124.0861540795</v>
      </c>
      <c r="AP227" s="40">
        <f>INDEX(人口源表!$1:$1048576,MATCH($B227,人口源表!$A:$A,0),MATCH(AP$1,人口源表!$1:$1,0))-INDEX(城镇人口!$1:$1048576,MATCH($B227,城镇人口!$B:$B,0),MATCH(AP$1,城镇人口!$1:$1,0))</f>
        <v>2673390.4136075438</v>
      </c>
      <c r="AQ227" s="40">
        <f>INDEX(人口源表!$1:$1048576,MATCH($B227,人口源表!$A:$A,0),MATCH(AQ$1,人口源表!$1:$1,0))-INDEX(城镇人口!$1:$1048576,MATCH($B227,城镇人口!$B:$B,0),MATCH(AQ$1,城镇人口!$1:$1,0))</f>
        <v>2663686.8839455675</v>
      </c>
      <c r="AR227" s="40">
        <f>INDEX(人口源表!$1:$1048576,MATCH($B227,人口源表!$A:$A,0),MATCH(AR$1,人口源表!$1:$1,0))-INDEX(城镇人口!$1:$1048576,MATCH($B227,城镇人口!$B:$B,0),MATCH(AR$1,城镇人口!$1:$1,0))</f>
        <v>2655420.1225010525</v>
      </c>
      <c r="AS227" s="40">
        <f>INDEX(人口源表!$1:$1048576,MATCH($B227,人口源表!$A:$A,0),MATCH(AS$1,人口源表!$1:$1,0))-INDEX(城镇人口!$1:$1048576,MATCH($B227,城镇人口!$B:$B,0),MATCH(AS$1,城镇人口!$1:$1,0))</f>
        <v>2649020.2284735469</v>
      </c>
      <c r="AT227" s="40">
        <f>INDEX(人口源表!$1:$1048576,MATCH($B227,人口源表!$A:$A,0),MATCH(AT$1,人口源表!$1:$1,0))-INDEX(城镇人口!$1:$1048576,MATCH($B227,城镇人口!$B:$B,0),MATCH(AT$1,城镇人口!$1:$1,0))</f>
        <v>2644943.51509966</v>
      </c>
      <c r="AU227" s="40">
        <f>INDEX(人口源表!$1:$1048576,MATCH($B227,人口源表!$A:$A,0),MATCH(AU$1,人口源表!$1:$1,0))-INDEX(城镇人口!$1:$1048576,MATCH($B227,城镇人口!$B:$B,0),MATCH(AU$1,城镇人口!$1:$1,0))</f>
        <v>2643670.0924202562</v>
      </c>
      <c r="AV227" s="40">
        <f>INDEX(人口源表!$1:$1048576,MATCH($B227,人口源表!$A:$A,0),MATCH(AV$1,人口源表!$1:$1,0))-INDEX(城镇人口!$1:$1048576,MATCH($B227,城镇人口!$B:$B,0),MATCH(AV$1,城镇人口!$1:$1,0))</f>
        <v>2645705.1258943677</v>
      </c>
    </row>
    <row r="228" spans="1:48" x14ac:dyDescent="0.15">
      <c r="A228" s="4" t="s">
        <v>874</v>
      </c>
      <c r="B228" s="4" t="s">
        <v>462</v>
      </c>
      <c r="C228" s="34">
        <f>VLOOKUP(B228,'[1]2016省城人口总结（根）'!B:C,2,FALSE)/100</f>
        <v>0.27858153277931696</v>
      </c>
      <c r="D228" s="40">
        <f>INDEX(人口源表!$1:$1048576,MATCH($B228,人口源表!$A:$A,0),MATCH(D$1,人口源表!$1:$1,0))-INDEX(城镇人口!$1:$1048576,MATCH($B228,城镇人口!$B:$B,0),MATCH(D$1,城镇人口!$1:$1,0))</f>
        <v>3060381.5327355494</v>
      </c>
      <c r="E228" s="40">
        <f>INDEX(人口源表!$1:$1048576,MATCH($B228,人口源表!$A:$A,0),MATCH(E$1,人口源表!$1:$1,0))-INDEX(城镇人口!$1:$1048576,MATCH($B228,城镇人口!$B:$B,0),MATCH(E$1,城镇人口!$1:$1,0))</f>
        <v>3052724.0309898914</v>
      </c>
      <c r="F228" s="40">
        <f>INDEX(人口源表!$1:$1048576,MATCH($B228,人口源表!$A:$A,0),MATCH(F$1,人口源表!$1:$1,0))-INDEX(城镇人口!$1:$1048576,MATCH($B228,城镇人口!$B:$B,0),MATCH(F$1,城镇人口!$1:$1,0))</f>
        <v>3044299.7545922305</v>
      </c>
      <c r="G228" s="40">
        <f>INDEX(人口源表!$1:$1048576,MATCH($B228,人口源表!$A:$A,0),MATCH(G$1,人口源表!$1:$1,0))-INDEX(城镇人口!$1:$1048576,MATCH($B228,城镇人口!$B:$B,0),MATCH(G$1,城镇人口!$1:$1,0))</f>
        <v>3039005.8219860224</v>
      </c>
      <c r="H228" s="40">
        <f>INDEX(人口源表!$1:$1048576,MATCH($B228,人口源表!$A:$A,0),MATCH(H$1,人口源表!$1:$1,0))-INDEX(城镇人口!$1:$1048576,MATCH($B228,城镇人口!$B:$B,0),MATCH(H$1,城镇人口!$1:$1,0))</f>
        <v>3029534.4074078025</v>
      </c>
      <c r="I228" s="40">
        <f>INDEX(人口源表!$1:$1048576,MATCH($B228,人口源表!$A:$A,0),MATCH(I$1,人口源表!$1:$1,0))-INDEX(城镇人口!$1:$1048576,MATCH($B228,城镇人口!$B:$B,0),MATCH(I$1,城镇人口!$1:$1,0))</f>
        <v>3031649.5813503182</v>
      </c>
      <c r="J228" s="40">
        <f>INDEX(人口源表!$1:$1048576,MATCH($B228,人口源表!$A:$A,0),MATCH(J$1,人口源表!$1:$1,0))-INDEX(城镇人口!$1:$1048576,MATCH($B228,城镇人口!$B:$B,0),MATCH(J$1,城镇人口!$1:$1,0))</f>
        <v>3036025.2023249306</v>
      </c>
      <c r="K228" s="40">
        <f>INDEX(人口源表!$1:$1048576,MATCH($B228,人口源表!$A:$A,0),MATCH(K$1,人口源表!$1:$1,0))-INDEX(城镇人口!$1:$1048576,MATCH($B228,城镇人口!$B:$B,0),MATCH(K$1,城镇人口!$1:$1,0))</f>
        <v>3042122.6683761207</v>
      </c>
      <c r="L228" s="40">
        <f>INDEX(人口源表!$1:$1048576,MATCH($B228,人口源表!$A:$A,0),MATCH(L$1,人口源表!$1:$1,0))-INDEX(城镇人口!$1:$1048576,MATCH($B228,城镇人口!$B:$B,0),MATCH(L$1,城镇人口!$1:$1,0))</f>
        <v>3049437.7987175677</v>
      </c>
      <c r="M228" s="40">
        <f>INDEX(人口源表!$1:$1048576,MATCH($B228,人口源表!$A:$A,0),MATCH(M$1,人口源表!$1:$1,0))-INDEX(城镇人口!$1:$1048576,MATCH($B228,城镇人口!$B:$B,0),MATCH(M$1,城镇人口!$1:$1,0))</f>
        <v>3057504.5762727135</v>
      </c>
      <c r="N228" s="40">
        <f>INDEX(人口源表!$1:$1048576,MATCH($B228,人口源表!$A:$A,0),MATCH(N$1,人口源表!$1:$1,0))-INDEX(城镇人口!$1:$1048576,MATCH($B228,城镇人口!$B:$B,0),MATCH(N$1,城镇人口!$1:$1,0))</f>
        <v>3065893.9785949206</v>
      </c>
      <c r="O228" s="40">
        <f>INDEX(人口源表!$1:$1048576,MATCH($B228,人口源表!$A:$A,0),MATCH(O$1,人口源表!$1:$1,0))-INDEX(城镇人口!$1:$1048576,MATCH($B228,城镇人口!$B:$B,0),MATCH(O$1,城镇人口!$1:$1,0))</f>
        <v>3074212.1307443818</v>
      </c>
      <c r="P228" s="40">
        <f>INDEX(人口源表!$1:$1048576,MATCH($B228,人口源表!$A:$A,0),MATCH(P$1,人口源表!$1:$1,0))-INDEX(城镇人口!$1:$1048576,MATCH($B228,城镇人口!$B:$B,0),MATCH(P$1,城镇人口!$1:$1,0))</f>
        <v>3082099.8345790175</v>
      </c>
      <c r="Q228" s="40">
        <f>INDEX(人口源表!$1:$1048576,MATCH($B228,人口源表!$A:$A,0),MATCH(Q$1,人口源表!$1:$1,0))-INDEX(城镇人口!$1:$1048576,MATCH($B228,城镇人口!$B:$B,0),MATCH(Q$1,城镇人口!$1:$1,0))</f>
        <v>3089234.1042646244</v>
      </c>
      <c r="R228" s="40">
        <f>INDEX(人口源表!$1:$1048576,MATCH($B228,人口源表!$A:$A,0),MATCH(R$1,人口源表!$1:$1,0))-INDEX(城镇人口!$1:$1048576,MATCH($B228,城镇人口!$B:$B,0),MATCH(R$1,城镇人口!$1:$1,0))</f>
        <v>3095325.6020347988</v>
      </c>
      <c r="S228" s="40">
        <f>INDEX(人口源表!$1:$1048576,MATCH($B228,人口源表!$A:$A,0),MATCH(S$1,人口源表!$1:$1,0))-INDEX(城镇人口!$1:$1048576,MATCH($B228,城镇人口!$B:$B,0),MATCH(S$1,城镇人口!$1:$1,0))</f>
        <v>3107764.9511000919</v>
      </c>
      <c r="T228" s="40">
        <f>INDEX(人口源表!$1:$1048576,MATCH($B228,人口源表!$A:$A,0),MATCH(T$1,人口源表!$1:$1,0))-INDEX(城镇人口!$1:$1048576,MATCH($B228,城镇人口!$B:$B,0),MATCH(T$1,城镇人口!$1:$1,0))</f>
        <v>3118893.8111852081</v>
      </c>
      <c r="U228" s="40">
        <f>INDEX(人口源表!$1:$1048576,MATCH($B228,人口源表!$A:$A,0),MATCH(U$1,人口源表!$1:$1,0))-INDEX(城镇人口!$1:$1048576,MATCH($B228,城镇人口!$B:$B,0),MATCH(U$1,城镇人口!$1:$1,0))</f>
        <v>3128515.6081745266</v>
      </c>
      <c r="V228" s="40">
        <f>INDEX(人口源表!$1:$1048576,MATCH($B228,人口源表!$A:$A,0),MATCH(V$1,人口源表!$1:$1,0))-INDEX(城镇人口!$1:$1048576,MATCH($B228,城镇人口!$B:$B,0),MATCH(V$1,城镇人口!$1:$1,0))</f>
        <v>3136465.1245023408</v>
      </c>
      <c r="W228" s="40">
        <f>INDEX(人口源表!$1:$1048576,MATCH($B228,人口源表!$A:$A,0),MATCH(W$1,人口源表!$1:$1,0))-INDEX(城镇人口!$1:$1048576,MATCH($B228,城镇人口!$B:$B,0),MATCH(W$1,城镇人口!$1:$1,0))</f>
        <v>3142606.1686325325</v>
      </c>
      <c r="X228" s="40">
        <f>INDEX(人口源表!$1:$1048576,MATCH($B228,人口源表!$A:$A,0),MATCH(X$1,人口源表!$1:$1,0))-INDEX(城镇人口!$1:$1048576,MATCH($B228,城镇人口!$B:$B,0),MATCH(X$1,城镇人口!$1:$1,0))</f>
        <v>3146832.5735923648</v>
      </c>
      <c r="Y228" s="40">
        <f>INDEX(人口源表!$1:$1048576,MATCH($B228,人口源表!$A:$A,0),MATCH(Y$1,人口源表!$1:$1,0))-INDEX(城镇人口!$1:$1048576,MATCH($B228,城镇人口!$B:$B,0),MATCH(Y$1,城镇人口!$1:$1,0))</f>
        <v>3149066.5338101345</v>
      </c>
      <c r="Z228" s="40">
        <f>INDEX(人口源表!$1:$1048576,MATCH($B228,人口源表!$A:$A,0),MATCH(Z$1,人口源表!$1:$1,0))-INDEX(城镇人口!$1:$1048576,MATCH($B228,城镇人口!$B:$B,0),MATCH(Z$1,城镇人口!$1:$1,0))</f>
        <v>3149260.2440858646</v>
      </c>
      <c r="AA228" s="40">
        <f>INDEX(人口源表!$1:$1048576,MATCH($B228,人口源表!$A:$A,0),MATCH(AA$1,人口源表!$1:$1,0))-INDEX(城镇人口!$1:$1048576,MATCH($B228,城镇人口!$B:$B,0),MATCH(AA$1,城镇人口!$1:$1,0))</f>
        <v>3147392.9129011286</v>
      </c>
      <c r="AB228" s="40">
        <f>INDEX(人口源表!$1:$1048576,MATCH($B228,人口源表!$A:$A,0),MATCH(AB$1,人口源表!$1:$1,0))-INDEX(城镇人口!$1:$1048576,MATCH($B228,城镇人口!$B:$B,0),MATCH(AB$1,城镇人口!$1:$1,0))</f>
        <v>3143473.6971259657</v>
      </c>
      <c r="AC228" s="40">
        <f>INDEX(人口源表!$1:$1048576,MATCH($B228,人口源表!$A:$A,0),MATCH(AC$1,人口源表!$1:$1,0))-INDEX(城镇人口!$1:$1048576,MATCH($B228,城镇人口!$B:$B,0),MATCH(AC$1,城镇人口!$1:$1,0))</f>
        <v>3139583.9119535633</v>
      </c>
      <c r="AD228" s="40">
        <f>INDEX(人口源表!$1:$1048576,MATCH($B228,人口源表!$A:$A,0),MATCH(AD$1,人口源表!$1:$1,0))-INDEX(城镇人口!$1:$1048576,MATCH($B228,城镇人口!$B:$B,0),MATCH(AD$1,城镇人口!$1:$1,0))</f>
        <v>3133759.0069149751</v>
      </c>
      <c r="AE228" s="40">
        <f>INDEX(人口源表!$1:$1048576,MATCH($B228,人口源表!$A:$A,0),MATCH(AE$1,人口源表!$1:$1,0))-INDEX(城镇人口!$1:$1048576,MATCH($B228,城镇人口!$B:$B,0),MATCH(AE$1,城镇人口!$1:$1,0))</f>
        <v>3126085.1071233172</v>
      </c>
      <c r="AF228" s="40">
        <f>INDEX(人口源表!$1:$1048576,MATCH($B228,人口源表!$A:$A,0),MATCH(AF$1,人口源表!$1:$1,0))-INDEX(城镇人口!$1:$1048576,MATCH($B228,城镇人口!$B:$B,0),MATCH(AF$1,城镇人口!$1:$1,0))</f>
        <v>3116676.3601049469</v>
      </c>
      <c r="AG228" s="40">
        <f>INDEX(人口源表!$1:$1048576,MATCH($B228,人口源表!$A:$A,0),MATCH(AG$1,人口源表!$1:$1,0))-INDEX(城镇人口!$1:$1048576,MATCH($B228,城镇人口!$B:$B,0),MATCH(AG$1,城镇人口!$1:$1,0))</f>
        <v>3105672.6970930332</v>
      </c>
      <c r="AH228" s="40">
        <f>INDEX(人口源表!$1:$1048576,MATCH($B228,人口源表!$A:$A,0),MATCH(AH$1,人口源表!$1:$1,0))-INDEX(城镇人口!$1:$1048576,MATCH($B228,城镇人口!$B:$B,0),MATCH(AH$1,城镇人口!$1:$1,0))</f>
        <v>3093239.5530774202</v>
      </c>
      <c r="AI228" s="40">
        <f>INDEX(人口源表!$1:$1048576,MATCH($B228,人口源表!$A:$A,0),MATCH(AI$1,人口源表!$1:$1,0))-INDEX(城镇人口!$1:$1048576,MATCH($B228,城镇人口!$B:$B,0),MATCH(AI$1,城镇人口!$1:$1,0))</f>
        <v>3079569.5178738125</v>
      </c>
      <c r="AJ228" s="40">
        <f>INDEX(人口源表!$1:$1048576,MATCH($B228,人口源表!$A:$A,0),MATCH(AJ$1,人口源表!$1:$1,0))-INDEX(城镇人口!$1:$1048576,MATCH($B228,城镇人口!$B:$B,0),MATCH(AJ$1,城镇人口!$1:$1,0))</f>
        <v>3064880.7430147966</v>
      </c>
      <c r="AK228" s="40">
        <f>INDEX(人口源表!$1:$1048576,MATCH($B228,人口源表!$A:$A,0),MATCH(AK$1,人口源表!$1:$1,0))-INDEX(城镇人口!$1:$1048576,MATCH($B228,城镇人口!$B:$B,0),MATCH(AK$1,城镇人口!$1:$1,0))</f>
        <v>3049416.6454245001</v>
      </c>
      <c r="AL228" s="40">
        <f>INDEX(人口源表!$1:$1048576,MATCH($B228,人口源表!$A:$A,0),MATCH(AL$1,人口源表!$1:$1,0))-INDEX(城镇人口!$1:$1048576,MATCH($B228,城镇人口!$B:$B,0),MATCH(AL$1,城镇人口!$1:$1,0))</f>
        <v>3033444.9671075465</v>
      </c>
      <c r="AM228" s="40">
        <f>INDEX(人口源表!$1:$1048576,MATCH($B228,人口源表!$A:$A,0),MATCH(AM$1,人口源表!$1:$1,0))-INDEX(城镇人口!$1:$1048576,MATCH($B228,城镇人口!$B:$B,0),MATCH(AM$1,城镇人口!$1:$1,0))</f>
        <v>3017258.7576314532</v>
      </c>
      <c r="AN228" s="40">
        <f>INDEX(人口源表!$1:$1048576,MATCH($B228,人口源表!$A:$A,0),MATCH(AN$1,人口源表!$1:$1,0))-INDEX(城镇人口!$1:$1048576,MATCH($B228,城镇人口!$B:$B,0),MATCH(AN$1,城镇人口!$1:$1,0))</f>
        <v>3001176.0610675504</v>
      </c>
      <c r="AO228" s="40">
        <f>INDEX(人口源表!$1:$1048576,MATCH($B228,人口源表!$A:$A,0),MATCH(AO$1,人口源表!$1:$1,0))-INDEX(城镇人口!$1:$1048576,MATCH($B228,城镇人口!$B:$B,0),MATCH(AO$1,城镇人口!$1:$1,0))</f>
        <v>2985537.689648937</v>
      </c>
      <c r="AP228" s="40">
        <f>INDEX(人口源表!$1:$1048576,MATCH($B228,人口源表!$A:$A,0),MATCH(AP$1,人口源表!$1:$1,0))-INDEX(城镇人口!$1:$1048576,MATCH($B228,城镇人口!$B:$B,0),MATCH(AP$1,城镇人口!$1:$1,0))</f>
        <v>2970710.7357246494</v>
      </c>
      <c r="AQ228" s="40">
        <f>INDEX(人口源表!$1:$1048576,MATCH($B228,人口源表!$A:$A,0),MATCH(AQ$1,人口源表!$1:$1,0))-INDEX(城镇人口!$1:$1048576,MATCH($B228,城镇人口!$B:$B,0),MATCH(AQ$1,城镇人口!$1:$1,0))</f>
        <v>2957082.5229952782</v>
      </c>
      <c r="AR228" s="40">
        <f>INDEX(人口源表!$1:$1048576,MATCH($B228,人口源表!$A:$A,0),MATCH(AR$1,人口源表!$1:$1,0))-INDEX(城镇人口!$1:$1048576,MATCH($B228,城镇人口!$B:$B,0),MATCH(AR$1,城镇人口!$1:$1,0))</f>
        <v>2945066.6456405306</v>
      </c>
      <c r="AS228" s="40">
        <f>INDEX(人口源表!$1:$1048576,MATCH($B228,人口源表!$A:$A,0),MATCH(AS$1,人口源表!$1:$1,0))-INDEX(城镇人口!$1:$1048576,MATCH($B228,城镇人口!$B:$B,0),MATCH(AS$1,城镇人口!$1:$1,0))</f>
        <v>2935097.5614788905</v>
      </c>
      <c r="AT228" s="40">
        <f>INDEX(人口源表!$1:$1048576,MATCH($B228,人口源表!$A:$A,0),MATCH(AT$1,人口源表!$1:$1,0))-INDEX(城镇人口!$1:$1048576,MATCH($B228,城镇人口!$B:$B,0),MATCH(AT$1,城镇人口!$1:$1,0))</f>
        <v>2927632.8044129917</v>
      </c>
      <c r="AU228" s="40">
        <f>INDEX(人口源表!$1:$1048576,MATCH($B228,人口源表!$A:$A,0),MATCH(AU$1,人口源表!$1:$1,0))-INDEX(城镇人口!$1:$1048576,MATCH($B228,城镇人口!$B:$B,0),MATCH(AU$1,城镇人口!$1:$1,0))</f>
        <v>2923152.6468036906</v>
      </c>
      <c r="AV228" s="40">
        <f>INDEX(人口源表!$1:$1048576,MATCH($B228,人口源表!$A:$A,0),MATCH(AV$1,人口源表!$1:$1,0))-INDEX(城镇人口!$1:$1048576,MATCH($B228,城镇人口!$B:$B,0),MATCH(AV$1,城镇人口!$1:$1,0))</f>
        <v>2922159.131260654</v>
      </c>
    </row>
    <row r="229" spans="1:48" x14ac:dyDescent="0.15">
      <c r="A229" s="4" t="s">
        <v>874</v>
      </c>
      <c r="B229" s="4" t="s">
        <v>464</v>
      </c>
      <c r="C229" s="34">
        <f>VLOOKUP(B229,'[1]2016省城人口总结（根）'!B:C,2,FALSE)/100</f>
        <v>0.431807088255733</v>
      </c>
      <c r="D229" s="40">
        <f>INDEX(人口源表!$1:$1048576,MATCH($B229,人口源表!$A:$A,0),MATCH(D$1,人口源表!$1:$1,0))-INDEX(城镇人口!$1:$1048576,MATCH($B229,城镇人口!$B:$B,0),MATCH(D$1,城镇人口!$1:$1,0))</f>
        <v>3229322.5874811439</v>
      </c>
      <c r="E229" s="40">
        <f>INDEX(人口源表!$1:$1048576,MATCH($B229,人口源表!$A:$A,0),MATCH(E$1,人口源表!$1:$1,0))-INDEX(城镇人口!$1:$1048576,MATCH($B229,城镇人口!$B:$B,0),MATCH(E$1,城镇人口!$1:$1,0))</f>
        <v>3200952.2245949963</v>
      </c>
      <c r="F229" s="40">
        <f>INDEX(人口源表!$1:$1048576,MATCH($B229,人口源表!$A:$A,0),MATCH(F$1,人口源表!$1:$1,0))-INDEX(城镇人口!$1:$1048576,MATCH($B229,城镇人口!$B:$B,0),MATCH(F$1,城镇人口!$1:$1,0))</f>
        <v>3170847.2637208989</v>
      </c>
      <c r="G229" s="40">
        <f>INDEX(人口源表!$1:$1048576,MATCH($B229,人口源表!$A:$A,0),MATCH(G$1,人口源表!$1:$1,0))-INDEX(城镇人口!$1:$1048576,MATCH($B229,城镇人口!$B:$B,0),MATCH(G$1,城镇人口!$1:$1,0))</f>
        <v>3153527.9983590385</v>
      </c>
      <c r="H229" s="40">
        <f>INDEX(人口源表!$1:$1048576,MATCH($B229,人口源表!$A:$A,0),MATCH(H$1,人口源表!$1:$1,0))-INDEX(城镇人口!$1:$1048576,MATCH($B229,城镇人口!$B:$B,0),MATCH(H$1,城镇人口!$1:$1,0))</f>
        <v>3118621.5049235327</v>
      </c>
      <c r="I229" s="40">
        <f>INDEX(人口源表!$1:$1048576,MATCH($B229,人口源表!$A:$A,0),MATCH(I$1,人口源表!$1:$1,0))-INDEX(城镇人口!$1:$1048576,MATCH($B229,城镇人口!$B:$B,0),MATCH(I$1,城镇人口!$1:$1,0))</f>
        <v>3104954.7908270336</v>
      </c>
      <c r="J229" s="40">
        <f>INDEX(人口源表!$1:$1048576,MATCH($B229,人口源表!$A:$A,0),MATCH(J$1,人口源表!$1:$1,0))-INDEX(城镇人口!$1:$1048576,MATCH($B229,城镇人口!$B:$B,0),MATCH(J$1,城镇人口!$1:$1,0))</f>
        <v>3093654.8095777244</v>
      </c>
      <c r="K229" s="40">
        <f>INDEX(人口源表!$1:$1048576,MATCH($B229,人口源表!$A:$A,0),MATCH(K$1,人口源表!$1:$1,0))-INDEX(城镇人口!$1:$1048576,MATCH($B229,城镇人口!$B:$B,0),MATCH(K$1,城镇人口!$1:$1,0))</f>
        <v>3084118.4929498774</v>
      </c>
      <c r="L229" s="40">
        <f>INDEX(人口源表!$1:$1048576,MATCH($B229,人口源表!$A:$A,0),MATCH(L$1,人口源表!$1:$1,0))-INDEX(城镇人口!$1:$1048576,MATCH($B229,城镇人口!$B:$B,0),MATCH(L$1,城镇人口!$1:$1,0))</f>
        <v>3075786.0380517025</v>
      </c>
      <c r="M229" s="40">
        <f>INDEX(人口源表!$1:$1048576,MATCH($B229,人口源表!$A:$A,0),MATCH(M$1,人口源表!$1:$1,0))-INDEX(城镇人口!$1:$1048576,MATCH($B229,城镇人口!$B:$B,0),MATCH(M$1,城镇人口!$1:$1,0))</f>
        <v>3068146.3256528042</v>
      </c>
      <c r="N229" s="40">
        <f>INDEX(人口源表!$1:$1048576,MATCH($B229,人口源表!$A:$A,0),MATCH(N$1,人口源表!$1:$1,0))-INDEX(城镇人口!$1:$1048576,MATCH($B229,城镇人口!$B:$B,0),MATCH(N$1,城镇人口!$1:$1,0))</f>
        <v>3060730.2404219895</v>
      </c>
      <c r="O229" s="40">
        <f>INDEX(人口源表!$1:$1048576,MATCH($B229,人口源表!$A:$A,0),MATCH(O$1,人口源表!$1:$1,0))-INDEX(城镇人口!$1:$1048576,MATCH($B229,城镇人口!$B:$B,0),MATCH(O$1,城镇人口!$1:$1,0))</f>
        <v>3053113.3634973275</v>
      </c>
      <c r="P229" s="40">
        <f>INDEX(人口源表!$1:$1048576,MATCH($B229,人口源表!$A:$A,0),MATCH(P$1,人口源表!$1:$1,0))-INDEX(城镇人口!$1:$1048576,MATCH($B229,城镇人口!$B:$B,0),MATCH(P$1,城镇人口!$1:$1,0))</f>
        <v>3044913.9298431231</v>
      </c>
      <c r="Q229" s="40">
        <f>INDEX(人口源表!$1:$1048576,MATCH($B229,人口源表!$A:$A,0),MATCH(Q$1,人口源表!$1:$1,0))-INDEX(城镇人口!$1:$1048576,MATCH($B229,城镇人口!$B:$B,0),MATCH(Q$1,城镇人口!$1:$1,0))</f>
        <v>3035790.8104823153</v>
      </c>
      <c r="R229" s="40">
        <f>INDEX(人口源表!$1:$1048576,MATCH($B229,人口源表!$A:$A,0),MATCH(R$1,人口源表!$1:$1,0))-INDEX(城镇人口!$1:$1048576,MATCH($B229,城镇人口!$B:$B,0),MATCH(R$1,城镇人口!$1:$1,0))</f>
        <v>3025444.9488842827</v>
      </c>
      <c r="S229" s="40">
        <f>INDEX(人口源表!$1:$1048576,MATCH($B229,人口源表!$A:$A,0),MATCH(S$1,人口源表!$1:$1,0))-INDEX(城镇人口!$1:$1048576,MATCH($B229,城镇人口!$B:$B,0),MATCH(S$1,城镇人口!$1:$1,0))</f>
        <v>3029480.751464921</v>
      </c>
      <c r="T229" s="40">
        <f>INDEX(人口源表!$1:$1048576,MATCH($B229,人口源表!$A:$A,0),MATCH(T$1,人口源表!$1:$1,0))-INDEX(城镇人口!$1:$1048576,MATCH($B229,城镇人口!$B:$B,0),MATCH(T$1,城镇人口!$1:$1,0))</f>
        <v>3032247.0388080571</v>
      </c>
      <c r="U229" s="40">
        <f>INDEX(人口源表!$1:$1048576,MATCH($B229,人口源表!$A:$A,0),MATCH(U$1,人口源表!$1:$1,0))-INDEX(城镇人口!$1:$1048576,MATCH($B229,城镇人口!$B:$B,0),MATCH(U$1,城镇人口!$1:$1,0))</f>
        <v>3033546.3960325117</v>
      </c>
      <c r="V229" s="40">
        <f>INDEX(人口源表!$1:$1048576,MATCH($B229,人口源表!$A:$A,0),MATCH(V$1,人口源表!$1:$1,0))-INDEX(城镇人口!$1:$1048576,MATCH($B229,城镇人口!$B:$B,0),MATCH(V$1,城镇人口!$1:$1,0))</f>
        <v>3033213.417988807</v>
      </c>
      <c r="W229" s="40">
        <f>INDEX(人口源表!$1:$1048576,MATCH($B229,人口源表!$A:$A,0),MATCH(W$1,人口源表!$1:$1,0))-INDEX(城镇人口!$1:$1048576,MATCH($B229,城镇人口!$B:$B,0),MATCH(W$1,城镇人口!$1:$1,0))</f>
        <v>3031112.5949010784</v>
      </c>
      <c r="X229" s="40">
        <f>INDEX(人口源表!$1:$1048576,MATCH($B229,人口源表!$A:$A,0),MATCH(X$1,人口源表!$1:$1,0))-INDEX(城镇人口!$1:$1048576,MATCH($B229,城镇人口!$B:$B,0),MATCH(X$1,城镇人口!$1:$1,0))</f>
        <v>3027139.0798613643</v>
      </c>
      <c r="Y229" s="40">
        <f>INDEX(人口源表!$1:$1048576,MATCH($B229,人口源表!$A:$A,0),MATCH(Y$1,人口源表!$1:$1,0))-INDEX(城镇人口!$1:$1048576,MATCH($B229,城镇人口!$B:$B,0),MATCH(Y$1,城镇人口!$1:$1,0))</f>
        <v>3021217.5125538772</v>
      </c>
      <c r="Z229" s="40">
        <f>INDEX(人口源表!$1:$1048576,MATCH($B229,人口源表!$A:$A,0),MATCH(Z$1,人口源表!$1:$1,0))-INDEX(城镇人口!$1:$1048576,MATCH($B229,城镇人口!$B:$B,0),MATCH(Z$1,城镇人口!$1:$1,0))</f>
        <v>3013301.7859316226</v>
      </c>
      <c r="AA229" s="40">
        <f>INDEX(人口源表!$1:$1048576,MATCH($B229,人口源表!$A:$A,0),MATCH(AA$1,人口源表!$1:$1,0))-INDEX(城镇人口!$1:$1048576,MATCH($B229,城镇人口!$B:$B,0),MATCH(AA$1,城镇人口!$1:$1,0))</f>
        <v>3003371.9884741609</v>
      </c>
      <c r="AB229" s="40">
        <f>INDEX(人口源表!$1:$1048576,MATCH($B229,人口源表!$A:$A,0),MATCH(AB$1,人口源表!$1:$1,0))-INDEX(城镇人口!$1:$1048576,MATCH($B229,城镇人口!$B:$B,0),MATCH(AB$1,城镇人口!$1:$1,0))</f>
        <v>2991436.9789486895</v>
      </c>
      <c r="AC229" s="40">
        <f>INDEX(人口源表!$1:$1048576,MATCH($B229,人口源表!$A:$A,0),MATCH(AC$1,人口源表!$1:$1,0))-INDEX(城镇人口!$1:$1048576,MATCH($B229,城镇人口!$B:$B,0),MATCH(AC$1,城镇人口!$1:$1,0))</f>
        <v>2981793.1886560861</v>
      </c>
      <c r="AD229" s="40">
        <f>INDEX(人口源表!$1:$1048576,MATCH($B229,人口源表!$A:$A,0),MATCH(AD$1,人口源表!$1:$1,0))-INDEX(城镇人口!$1:$1048576,MATCH($B229,城镇人口!$B:$B,0),MATCH(AD$1,城镇人口!$1:$1,0))</f>
        <v>2970282.0657513337</v>
      </c>
      <c r="AE229" s="40">
        <f>INDEX(人口源表!$1:$1048576,MATCH($B229,人口源表!$A:$A,0),MATCH(AE$1,人口源表!$1:$1,0))-INDEX(城镇人口!$1:$1048576,MATCH($B229,城镇人口!$B:$B,0),MATCH(AE$1,城镇人口!$1:$1,0))</f>
        <v>2956981.9437133097</v>
      </c>
      <c r="AF229" s="40">
        <f>INDEX(人口源表!$1:$1048576,MATCH($B229,人口源表!$A:$A,0),MATCH(AF$1,人口源表!$1:$1,0))-INDEX(城镇人口!$1:$1048576,MATCH($B229,城镇人口!$B:$B,0),MATCH(AF$1,城镇人口!$1:$1,0))</f>
        <v>2941996.7705372055</v>
      </c>
      <c r="AG229" s="40">
        <f>INDEX(人口源表!$1:$1048576,MATCH($B229,人口源表!$A:$A,0),MATCH(AG$1,人口源表!$1:$1,0))-INDEX(城镇人口!$1:$1048576,MATCH($B229,城镇人口!$B:$B,0),MATCH(AG$1,城镇人口!$1:$1,0))</f>
        <v>2925452.7846323568</v>
      </c>
      <c r="AH229" s="40">
        <f>INDEX(人口源表!$1:$1048576,MATCH($B229,人口源表!$A:$A,0),MATCH(AH$1,人口源表!$1:$1,0))-INDEX(城镇人口!$1:$1048576,MATCH($B229,城镇人口!$B:$B,0),MATCH(AH$1,城镇人口!$1:$1,0))</f>
        <v>2907501.5773776555</v>
      </c>
      <c r="AI229" s="40">
        <f>INDEX(人口源表!$1:$1048576,MATCH($B229,人口源表!$A:$A,0),MATCH(AI$1,人口源表!$1:$1,0))-INDEX(城镇人口!$1:$1048576,MATCH($B229,城镇人口!$B:$B,0),MATCH(AI$1,城镇人口!$1:$1,0))</f>
        <v>2888316.3106136788</v>
      </c>
      <c r="AJ229" s="40">
        <f>INDEX(人口源表!$1:$1048576,MATCH($B229,人口源表!$A:$A,0),MATCH(AJ$1,人口源表!$1:$1,0))-INDEX(城镇人口!$1:$1048576,MATCH($B229,城镇人口!$B:$B,0),MATCH(AJ$1,城镇人口!$1:$1,0))</f>
        <v>2868092.9337392556</v>
      </c>
      <c r="AK229" s="40">
        <f>INDEX(人口源表!$1:$1048576,MATCH($B229,人口源表!$A:$A,0),MATCH(AK$1,人口源表!$1:$1,0))-INDEX(城镇人口!$1:$1048576,MATCH($B229,城镇人口!$B:$B,0),MATCH(AK$1,城镇人口!$1:$1,0))</f>
        <v>2847048.6735159098</v>
      </c>
      <c r="AL229" s="40">
        <f>INDEX(人口源表!$1:$1048576,MATCH($B229,人口源表!$A:$A,0),MATCH(AL$1,人口源表!$1:$1,0))-INDEX(城镇人口!$1:$1048576,MATCH($B229,城镇人口!$B:$B,0),MATCH(AL$1,城镇人口!$1:$1,0))</f>
        <v>2825422.3142834026</v>
      </c>
      <c r="AM229" s="40">
        <f>INDEX(人口源表!$1:$1048576,MATCH($B229,人口源表!$A:$A,0),MATCH(AM$1,人口源表!$1:$1,0))-INDEX(城镇人口!$1:$1048576,MATCH($B229,城镇人口!$B:$B,0),MATCH(AM$1,城镇人口!$1:$1,0))</f>
        <v>2803472.2414581273</v>
      </c>
      <c r="AN229" s="40">
        <f>INDEX(人口源表!$1:$1048576,MATCH($B229,人口源表!$A:$A,0),MATCH(AN$1,人口源表!$1:$1,0))-INDEX(城镇人口!$1:$1048576,MATCH($B229,城镇人口!$B:$B,0),MATCH(AN$1,城镇人口!$1:$1,0))</f>
        <v>2781477.5878735245</v>
      </c>
      <c r="AO229" s="40">
        <f>INDEX(人口源表!$1:$1048576,MATCH($B229,人口源表!$A:$A,0),MATCH(AO$1,人口源表!$1:$1,0))-INDEX(城镇人口!$1:$1048576,MATCH($B229,城镇人口!$B:$B,0),MATCH(AO$1,城镇人口!$1:$1,0))</f>
        <v>2759735.3920110855</v>
      </c>
      <c r="AP229" s="40">
        <f>INDEX(人口源表!$1:$1048576,MATCH($B229,人口源表!$A:$A,0),MATCH(AP$1,人口源表!$1:$1,0))-INDEX(城镇人口!$1:$1048576,MATCH($B229,城镇人口!$B:$B,0),MATCH(AP$1,城镇人口!$1:$1,0))</f>
        <v>2738563.0279729939</v>
      </c>
      <c r="AQ229" s="40">
        <f>INDEX(人口源表!$1:$1048576,MATCH($B229,人口源表!$A:$A,0),MATCH(AQ$1,人口源表!$1:$1,0))-INDEX(城镇人口!$1:$1048576,MATCH($B229,城镇人口!$B:$B,0),MATCH(AQ$1,城镇人口!$1:$1,0))</f>
        <v>2718293.6195477122</v>
      </c>
      <c r="AR229" s="40">
        <f>INDEX(人口源表!$1:$1048576,MATCH($B229,人口源表!$A:$A,0),MATCH(AR$1,人口源表!$1:$1,0))-INDEX(城镇人口!$1:$1048576,MATCH($B229,城镇人口!$B:$B,0),MATCH(AR$1,城镇人口!$1:$1,0))</f>
        <v>2699278.8779185619</v>
      </c>
      <c r="AS229" s="40">
        <f>INDEX(人口源表!$1:$1048576,MATCH($B229,人口源表!$A:$A,0),MATCH(AS$1,人口源表!$1:$1,0))-INDEX(城镇人口!$1:$1048576,MATCH($B229,城镇人口!$B:$B,0),MATCH(AS$1,城镇人口!$1:$1,0))</f>
        <v>2681887.1195716709</v>
      </c>
      <c r="AT229" s="40">
        <f>INDEX(人口源表!$1:$1048576,MATCH($B229,人口源表!$A:$A,0),MATCH(AT$1,人口源表!$1:$1,0))-INDEX(城镇人口!$1:$1048576,MATCH($B229,城镇人口!$B:$B,0),MATCH(AT$1,城镇人口!$1:$1,0))</f>
        <v>2666501.3153614681</v>
      </c>
      <c r="AU229" s="40">
        <f>INDEX(人口源表!$1:$1048576,MATCH($B229,人口源表!$A:$A,0),MATCH(AU$1,人口源表!$1:$1,0))-INDEX(城镇人口!$1:$1048576,MATCH($B229,城镇人口!$B:$B,0),MATCH(AU$1,城镇人口!$1:$1,0))</f>
        <v>2653520.9860111568</v>
      </c>
      <c r="AV229" s="40">
        <f>INDEX(人口源表!$1:$1048576,MATCH($B229,人口源表!$A:$A,0),MATCH(AV$1,人口源表!$1:$1,0))-INDEX(城镇人口!$1:$1048576,MATCH($B229,城镇人口!$B:$B,0),MATCH(AV$1,城镇人口!$1:$1,0))</f>
        <v>2643358.9519953933</v>
      </c>
    </row>
    <row r="230" spans="1:48" x14ac:dyDescent="0.15">
      <c r="A230" s="4" t="s">
        <v>874</v>
      </c>
      <c r="B230" s="4" t="s">
        <v>466</v>
      </c>
      <c r="C230" s="34">
        <f>VLOOKUP(B230,'[1]2016省城人口总结（根）'!B:C,2,FALSE)/100</f>
        <v>0.29952342964477102</v>
      </c>
      <c r="D230" s="40">
        <f>INDEX(人口源表!$1:$1048576,MATCH($B230,人口源表!$A:$A,0),MATCH(D$1,人口源表!$1:$1,0))-INDEX(城镇人口!$1:$1048576,MATCH($B230,城镇人口!$B:$B,0),MATCH(D$1,城镇人口!$1:$1,0))</f>
        <v>2525950.7200283352</v>
      </c>
      <c r="E230" s="40">
        <f>INDEX(人口源表!$1:$1048576,MATCH($B230,人口源表!$A:$A,0),MATCH(E$1,人口源表!$1:$1,0))-INDEX(城镇人口!$1:$1048576,MATCH($B230,城镇人口!$B:$B,0),MATCH(E$1,城镇人口!$1:$1,0))</f>
        <v>2517712.3556603659</v>
      </c>
      <c r="F230" s="40">
        <f>INDEX(人口源表!$1:$1048576,MATCH($B230,人口源表!$A:$A,0),MATCH(F$1,人口源表!$1:$1,0))-INDEX(城镇人口!$1:$1048576,MATCH($B230,城镇人口!$B:$B,0),MATCH(F$1,城镇人口!$1:$1,0))</f>
        <v>2507825.7416502661</v>
      </c>
      <c r="G230" s="40">
        <f>INDEX(人口源表!$1:$1048576,MATCH($B230,人口源表!$A:$A,0),MATCH(G$1,人口源表!$1:$1,0))-INDEX(城镇人口!$1:$1048576,MATCH($B230,城镇人口!$B:$B,0),MATCH(G$1,城镇人口!$1:$1,0))</f>
        <v>2439344.0300031798</v>
      </c>
      <c r="H230" s="40">
        <f>INDEX(人口源表!$1:$1048576,MATCH($B230,人口源表!$A:$A,0),MATCH(H$1,人口源表!$1:$1,0))-INDEX(城镇人口!$1:$1048576,MATCH($B230,城镇人口!$B:$B,0),MATCH(H$1,城镇人口!$1:$1,0))</f>
        <v>2426844.305899688</v>
      </c>
      <c r="I230" s="40">
        <f>INDEX(人口源表!$1:$1048576,MATCH($B230,人口源表!$A:$A,0),MATCH(I$1,人口源表!$1:$1,0))-INDEX(城镇人口!$1:$1048576,MATCH($B230,城镇人口!$B:$B,0),MATCH(I$1,城镇人口!$1:$1,0))</f>
        <v>2423057.6410823711</v>
      </c>
      <c r="J230" s="40">
        <f>INDEX(人口源表!$1:$1048576,MATCH($B230,人口源表!$A:$A,0),MATCH(J$1,人口源表!$1:$1,0))-INDEX(城镇人口!$1:$1048576,MATCH($B230,城镇人口!$B:$B,0),MATCH(J$1,城镇人口!$1:$1,0))</f>
        <v>2419937.4731993815</v>
      </c>
      <c r="K230" s="40">
        <f>INDEX(人口源表!$1:$1048576,MATCH($B230,人口源表!$A:$A,0),MATCH(K$1,人口源表!$1:$1,0))-INDEX(城镇人口!$1:$1048576,MATCH($B230,城镇人口!$B:$B,0),MATCH(K$1,城镇人口!$1:$1,0))</f>
        <v>2417243.3723427569</v>
      </c>
      <c r="L230" s="40">
        <f>INDEX(人口源表!$1:$1048576,MATCH($B230,人口源表!$A:$A,0),MATCH(L$1,人口源表!$1:$1,0))-INDEX(城镇人口!$1:$1048576,MATCH($B230,城镇人口!$B:$B,0),MATCH(L$1,城镇人口!$1:$1,0))</f>
        <v>2414754.4147525728</v>
      </c>
      <c r="M230" s="40">
        <f>INDEX(人口源表!$1:$1048576,MATCH($B230,人口源表!$A:$A,0),MATCH(M$1,人口源表!$1:$1,0))-INDEX(城镇人口!$1:$1048576,MATCH($B230,城镇人口!$B:$B,0),MATCH(M$1,城镇人口!$1:$1,0))</f>
        <v>2412263.6003842689</v>
      </c>
      <c r="N230" s="40">
        <f>INDEX(人口源表!$1:$1048576,MATCH($B230,人口源表!$A:$A,0),MATCH(N$1,人口源表!$1:$1,0))-INDEX(城镇人口!$1:$1048576,MATCH($B230,城镇人口!$B:$B,0),MATCH(N$1,城镇人口!$1:$1,0))</f>
        <v>2409582.9804720758</v>
      </c>
      <c r="O230" s="40">
        <f>INDEX(人口源表!$1:$1048576,MATCH($B230,人口源表!$A:$A,0),MATCH(O$1,人口源表!$1:$1,0))-INDEX(城镇人口!$1:$1048576,MATCH($B230,城镇人口!$B:$B,0),MATCH(O$1,城镇人口!$1:$1,0))</f>
        <v>2406539.4259335678</v>
      </c>
      <c r="P230" s="40">
        <f>INDEX(人口源表!$1:$1048576,MATCH($B230,人口源表!$A:$A,0),MATCH(P$1,人口源表!$1:$1,0))-INDEX(城镇人口!$1:$1048576,MATCH($B230,城镇人口!$B:$B,0),MATCH(P$1,城镇人口!$1:$1,0))</f>
        <v>2402976.3868619595</v>
      </c>
      <c r="Q230" s="40">
        <f>INDEX(人口源表!$1:$1048576,MATCH($B230,人口源表!$A:$A,0),MATCH(Q$1,人口源表!$1:$1,0))-INDEX(城镇人口!$1:$1048576,MATCH($B230,城镇人口!$B:$B,0),MATCH(Q$1,城镇人口!$1:$1,0))</f>
        <v>2398752.9844638226</v>
      </c>
      <c r="R230" s="40">
        <f>INDEX(人口源表!$1:$1048576,MATCH($B230,人口源表!$A:$A,0),MATCH(R$1,人口源表!$1:$1,0))-INDEX(城镇人口!$1:$1048576,MATCH($B230,城镇人口!$B:$B,0),MATCH(R$1,城镇人口!$1:$1,0))</f>
        <v>2393745.05352036</v>
      </c>
      <c r="S230" s="40">
        <f>INDEX(人口源表!$1:$1048576,MATCH($B230,人口源表!$A:$A,0),MATCH(S$1,人口源表!$1:$1,0))-INDEX(城镇人口!$1:$1048576,MATCH($B230,城镇人口!$B:$B,0),MATCH(S$1,城镇人口!$1:$1,0))</f>
        <v>2394420.2337979493</v>
      </c>
      <c r="T230" s="40">
        <f>INDEX(人口源表!$1:$1048576,MATCH($B230,人口源表!$A:$A,0),MATCH(T$1,人口源表!$1:$1,0))-INDEX(城镇人口!$1:$1048576,MATCH($B230,城镇人口!$B:$B,0),MATCH(T$1,城镇人口!$1:$1,0))</f>
        <v>2394240.1331867366</v>
      </c>
      <c r="U230" s="40">
        <f>INDEX(人口源表!$1:$1048576,MATCH($B230,人口源表!$A:$A,0),MATCH(U$1,人口源表!$1:$1,0))-INDEX(城镇人口!$1:$1048576,MATCH($B230,城镇人口!$B:$B,0),MATCH(U$1,城镇人口!$1:$1,0))</f>
        <v>2393121.1206861292</v>
      </c>
      <c r="V230" s="40">
        <f>INDEX(人口源表!$1:$1048576,MATCH($B230,人口源表!$A:$A,0),MATCH(V$1,人口源表!$1:$1,0))-INDEX(城镇人口!$1:$1048576,MATCH($B230,城镇人口!$B:$B,0),MATCH(V$1,城镇人口!$1:$1,0))</f>
        <v>2390990.2174896151</v>
      </c>
      <c r="W230" s="40">
        <f>INDEX(人口源表!$1:$1048576,MATCH($B230,人口源表!$A:$A,0),MATCH(W$1,人口源表!$1:$1,0))-INDEX(城镇人口!$1:$1048576,MATCH($B230,城镇人口!$B:$B,0),MATCH(W$1,城镇人口!$1:$1,0))</f>
        <v>2387789.4344244748</v>
      </c>
      <c r="X230" s="40">
        <f>INDEX(人口源表!$1:$1048576,MATCH($B230,人口源表!$A:$A,0),MATCH(X$1,人口源表!$1:$1,0))-INDEX(城镇人口!$1:$1048576,MATCH($B230,城镇人口!$B:$B,0),MATCH(X$1,城镇人口!$1:$1,0))</f>
        <v>2383474.3136550179</v>
      </c>
      <c r="Y230" s="40">
        <f>INDEX(人口源表!$1:$1048576,MATCH($B230,人口源表!$A:$A,0),MATCH(Y$1,人口源表!$1:$1,0))-INDEX(城镇人口!$1:$1048576,MATCH($B230,城镇人口!$B:$B,0),MATCH(Y$1,城镇人口!$1:$1,0))</f>
        <v>2378011.8559233677</v>
      </c>
      <c r="Z230" s="40">
        <f>INDEX(人口源表!$1:$1048576,MATCH($B230,人口源表!$A:$A,0),MATCH(Z$1,人口源表!$1:$1,0))-INDEX(城镇人口!$1:$1048576,MATCH($B230,城镇人口!$B:$B,0),MATCH(Z$1,城镇人口!$1:$1,0))</f>
        <v>2371382.2679555863</v>
      </c>
      <c r="AA230" s="40">
        <f>INDEX(人口源表!$1:$1048576,MATCH($B230,人口源表!$A:$A,0),MATCH(AA$1,人口源表!$1:$1,0))-INDEX(城镇人口!$1:$1048576,MATCH($B230,城镇人口!$B:$B,0),MATCH(AA$1,城镇人口!$1:$1,0))</f>
        <v>2363580.044665481</v>
      </c>
      <c r="AB230" s="40">
        <f>INDEX(人口源表!$1:$1048576,MATCH($B230,人口源表!$A:$A,0),MATCH(AB$1,人口源表!$1:$1,0))-INDEX(城镇人口!$1:$1048576,MATCH($B230,城镇人口!$B:$B,0),MATCH(AB$1,城镇人口!$1:$1,0))</f>
        <v>2354608.7470205491</v>
      </c>
      <c r="AC230" s="40">
        <f>INDEX(人口源表!$1:$1048576,MATCH($B230,人口源表!$A:$A,0),MATCH(AC$1,人口源表!$1:$1,0))-INDEX(城镇人口!$1:$1048576,MATCH($B230,城镇人口!$B:$B,0),MATCH(AC$1,城镇人口!$1:$1,0))</f>
        <v>2346201.1493224939</v>
      </c>
      <c r="AD230" s="40">
        <f>INDEX(人口源表!$1:$1048576,MATCH($B230,人口源表!$A:$A,0),MATCH(AD$1,人口源表!$1:$1,0))-INDEX(城镇人口!$1:$1048576,MATCH($B230,城镇人口!$B:$B,0),MATCH(AD$1,城镇人口!$1:$1,0))</f>
        <v>2336682.0099117211</v>
      </c>
      <c r="AE230" s="40">
        <f>INDEX(人口源表!$1:$1048576,MATCH($B230,人口源表!$A:$A,0),MATCH(AE$1,人口源表!$1:$1,0))-INDEX(城镇人口!$1:$1048576,MATCH($B230,城镇人口!$B:$B,0),MATCH(AE$1,城镇人口!$1:$1,0))</f>
        <v>2326090.644243761</v>
      </c>
      <c r="AF230" s="40">
        <f>INDEX(人口源表!$1:$1048576,MATCH($B230,人口源表!$A:$A,0),MATCH(AF$1,人口源表!$1:$1,0))-INDEX(城镇人口!$1:$1048576,MATCH($B230,城镇人口!$B:$B,0),MATCH(AF$1,城镇人口!$1:$1,0))</f>
        <v>2314477.958747684</v>
      </c>
      <c r="AG230" s="40">
        <f>INDEX(人口源表!$1:$1048576,MATCH($B230,人口源表!$A:$A,0),MATCH(AG$1,人口源表!$1:$1,0))-INDEX(城镇人口!$1:$1048576,MATCH($B230,城镇人口!$B:$B,0),MATCH(AG$1,城镇人口!$1:$1,0))</f>
        <v>2301907.5549258897</v>
      </c>
      <c r="AH230" s="40">
        <f>INDEX(人口源表!$1:$1048576,MATCH($B230,人口源表!$A:$A,0),MATCH(AH$1,人口源表!$1:$1,0))-INDEX(城镇人口!$1:$1048576,MATCH($B230,城镇人口!$B:$B,0),MATCH(AH$1,城镇人口!$1:$1,0))</f>
        <v>2288453.0980721973</v>
      </c>
      <c r="AI230" s="40">
        <f>INDEX(人口源表!$1:$1048576,MATCH($B230,人口源表!$A:$A,0),MATCH(AI$1,人口源表!$1:$1,0))-INDEX(城镇人口!$1:$1048576,MATCH($B230,城镇人口!$B:$B,0),MATCH(AI$1,城镇人口!$1:$1,0))</f>
        <v>2274200.6627962822</v>
      </c>
      <c r="AJ230" s="40">
        <f>INDEX(人口源表!$1:$1048576,MATCH($B230,人口源表!$A:$A,0),MATCH(AJ$1,人口源表!$1:$1,0))-INDEX(城镇人口!$1:$1048576,MATCH($B230,城镇人口!$B:$B,0),MATCH(AJ$1,城镇人口!$1:$1,0))</f>
        <v>2259247.3431385616</v>
      </c>
      <c r="AK230" s="40">
        <f>INDEX(人口源表!$1:$1048576,MATCH($B230,人口源表!$A:$A,0),MATCH(AK$1,人口源表!$1:$1,0))-INDEX(城镇人口!$1:$1048576,MATCH($B230,城镇人口!$B:$B,0),MATCH(AK$1,城镇人口!$1:$1,0))</f>
        <v>2243701.1085321349</v>
      </c>
      <c r="AL230" s="40">
        <f>INDEX(人口源表!$1:$1048576,MATCH($B230,人口源表!$A:$A,0),MATCH(AL$1,人口源表!$1:$1,0))-INDEX(城镇人口!$1:$1048576,MATCH($B230,城镇人口!$B:$B,0),MATCH(AL$1,城镇人口!$1:$1,0))</f>
        <v>2227680.658160266</v>
      </c>
      <c r="AM230" s="40">
        <f>INDEX(人口源表!$1:$1048576,MATCH($B230,人口源表!$A:$A,0),MATCH(AM$1,人口源表!$1:$1,0))-INDEX(城镇人口!$1:$1048576,MATCH($B230,城镇人口!$B:$B,0),MATCH(AM$1,城镇人口!$1:$1,0))</f>
        <v>2211315.8859140379</v>
      </c>
      <c r="AN230" s="40">
        <f>INDEX(人口源表!$1:$1048576,MATCH($B230,人口源表!$A:$A,0),MATCH(AN$1,人口源表!$1:$1,0))-INDEX(城镇人口!$1:$1048576,MATCH($B230,城镇人口!$B:$B,0),MATCH(AN$1,城镇人口!$1:$1,0))</f>
        <v>2194747.7241887324</v>
      </c>
      <c r="AO230" s="40">
        <f>INDEX(人口源表!$1:$1048576,MATCH($B230,人口源表!$A:$A,0),MATCH(AO$1,人口源表!$1:$1,0))-INDEX(城镇人口!$1:$1048576,MATCH($B230,城镇人口!$B:$B,0),MATCH(AO$1,城镇人口!$1:$1,0))</f>
        <v>2178126.1580835478</v>
      </c>
      <c r="AP230" s="40">
        <f>INDEX(人口源表!$1:$1048576,MATCH($B230,人口源表!$A:$A,0),MATCH(AP$1,人口源表!$1:$1,0))-INDEX(城镇人口!$1:$1048576,MATCH($B230,城镇人口!$B:$B,0),MATCH(AP$1,城镇人口!$1:$1,0))</f>
        <v>2161613.1268999809</v>
      </c>
      <c r="AQ230" s="40">
        <f>INDEX(人口源表!$1:$1048576,MATCH($B230,人口源表!$A:$A,0),MATCH(AQ$1,人口源表!$1:$1,0))-INDEX(城镇人口!$1:$1048576,MATCH($B230,城镇人口!$B:$B,0),MATCH(AQ$1,城镇人口!$1:$1,0))</f>
        <v>2145379.9227354676</v>
      </c>
      <c r="AR230" s="40">
        <f>INDEX(人口源表!$1:$1048576,MATCH($B230,人口源表!$A:$A,0),MATCH(AR$1,人口源表!$1:$1,0))-INDEX(城镇人口!$1:$1048576,MATCH($B230,城镇人口!$B:$B,0),MATCH(AR$1,城镇人口!$1:$1,0))</f>
        <v>2129607.6470226618</v>
      </c>
      <c r="AS230" s="40">
        <f>INDEX(人口源表!$1:$1048576,MATCH($B230,人口源表!$A:$A,0),MATCH(AS$1,人口源表!$1:$1,0))-INDEX(城镇人口!$1:$1048576,MATCH($B230,城镇人口!$B:$B,0),MATCH(AS$1,城镇人口!$1:$1,0))</f>
        <v>2114487.6565079605</v>
      </c>
      <c r="AT230" s="40">
        <f>INDEX(人口源表!$1:$1048576,MATCH($B230,人口源表!$A:$A,0),MATCH(AT$1,人口源表!$1:$1,0))-INDEX(城镇人口!$1:$1048576,MATCH($B230,城镇人口!$B:$B,0),MATCH(AT$1,城镇人口!$1:$1,0))</f>
        <v>2100220.7948012725</v>
      </c>
      <c r="AU230" s="40">
        <f>INDEX(人口源表!$1:$1048576,MATCH($B230,人口源表!$A:$A,0),MATCH(AU$1,人口源表!$1:$1,0))-INDEX(城镇人口!$1:$1048576,MATCH($B230,城镇人口!$B:$B,0),MATCH(AU$1,城镇人口!$1:$1,0))</f>
        <v>2087018.4322131563</v>
      </c>
      <c r="AV230" s="40">
        <f>INDEX(人口源表!$1:$1048576,MATCH($B230,人口源表!$A:$A,0),MATCH(AV$1,人口源表!$1:$1,0))-INDEX(城镇人口!$1:$1048576,MATCH($B230,城镇人口!$B:$B,0),MATCH(AV$1,城镇人口!$1:$1,0))</f>
        <v>2075098.6948789051</v>
      </c>
    </row>
    <row r="231" spans="1:48" x14ac:dyDescent="0.15">
      <c r="A231" s="4" t="s">
        <v>874</v>
      </c>
      <c r="B231" s="4" t="s">
        <v>468</v>
      </c>
      <c r="C231" s="34">
        <f>VLOOKUP(B231,'[1]2016省城人口总结（根）'!B:C,2,FALSE)/100</f>
        <v>0.18410080933928502</v>
      </c>
      <c r="D231" s="40">
        <f>INDEX(人口源表!$1:$1048576,MATCH($B231,人口源表!$A:$A,0),MATCH(D$1,人口源表!$1:$1,0))-INDEX(城镇人口!$1:$1048576,MATCH($B231,城镇人口!$B:$B,0),MATCH(D$1,城镇人口!$1:$1,0))</f>
        <v>1650993.9491191283</v>
      </c>
      <c r="E231" s="40">
        <f>INDEX(人口源表!$1:$1048576,MATCH($B231,人口源表!$A:$A,0),MATCH(E$1,人口源表!$1:$1,0))-INDEX(城镇人口!$1:$1048576,MATCH($B231,城镇人口!$B:$B,0),MATCH(E$1,城镇人口!$1:$1,0))</f>
        <v>1652087.8473486912</v>
      </c>
      <c r="F231" s="40">
        <f>INDEX(人口源表!$1:$1048576,MATCH($B231,人口源表!$A:$A,0),MATCH(F$1,人口源表!$1:$1,0))-INDEX(城镇人口!$1:$1048576,MATCH($B231,城镇人口!$B:$B,0),MATCH(F$1,城镇人口!$1:$1,0))</f>
        <v>1652610.2301882266</v>
      </c>
      <c r="G231" s="40">
        <f>INDEX(人口源表!$1:$1048576,MATCH($B231,人口源表!$A:$A,0),MATCH(G$1,人口源表!$1:$1,0))-INDEX(城镇人口!$1:$1048576,MATCH($B231,城镇人口!$B:$B,0),MATCH(G$1,城镇人口!$1:$1,0))</f>
        <v>1610915.3286345419</v>
      </c>
      <c r="H231" s="40">
        <f>INDEX(人口源表!$1:$1048576,MATCH($B231,人口源表!$A:$A,0),MATCH(H$1,人口源表!$1:$1,0))-INDEX(城镇人口!$1:$1048576,MATCH($B231,城镇人口!$B:$B,0),MATCH(H$1,城镇人口!$1:$1,0))</f>
        <v>1612217.0515261977</v>
      </c>
      <c r="I231" s="40">
        <f>INDEX(人口源表!$1:$1048576,MATCH($B231,人口源表!$A:$A,0),MATCH(I$1,人口源表!$1:$1,0))-INDEX(城镇人口!$1:$1048576,MATCH($B231,城镇人口!$B:$B,0),MATCH(I$1,城镇人口!$1:$1,0))</f>
        <v>1616840.1505100746</v>
      </c>
      <c r="J231" s="40">
        <f>INDEX(人口源表!$1:$1048576,MATCH($B231,人口源表!$A:$A,0),MATCH(J$1,人口源表!$1:$1,0))-INDEX(城镇人口!$1:$1048576,MATCH($B231,城镇人口!$B:$B,0),MATCH(J$1,城镇人口!$1:$1,0))</f>
        <v>1621918.8991188055</v>
      </c>
      <c r="K231" s="40">
        <f>INDEX(人口源表!$1:$1048576,MATCH($B231,人口源表!$A:$A,0),MATCH(K$1,人口源表!$1:$1,0))-INDEX(城镇人口!$1:$1048576,MATCH($B231,城镇人口!$B:$B,0),MATCH(K$1,城镇人口!$1:$1,0))</f>
        <v>1627281.6168300244</v>
      </c>
      <c r="L231" s="40">
        <f>INDEX(人口源表!$1:$1048576,MATCH($B231,人口源表!$A:$A,0),MATCH(L$1,人口源表!$1:$1,0))-INDEX(城镇人口!$1:$1048576,MATCH($B231,城镇人口!$B:$B,0),MATCH(L$1,城镇人口!$1:$1,0))</f>
        <v>1632771.7417973797</v>
      </c>
      <c r="M231" s="40">
        <f>INDEX(人口源表!$1:$1048576,MATCH($B231,人口源表!$A:$A,0),MATCH(M$1,人口源表!$1:$1,0))-INDEX(城镇人口!$1:$1048576,MATCH($B231,城镇人口!$B:$B,0),MATCH(M$1,城镇人口!$1:$1,0))</f>
        <v>1638242.9395465082</v>
      </c>
      <c r="N231" s="40">
        <f>INDEX(人口源表!$1:$1048576,MATCH($B231,人口源表!$A:$A,0),MATCH(N$1,人口源表!$1:$1,0))-INDEX(城镇人口!$1:$1048576,MATCH($B231,城镇人口!$B:$B,0),MATCH(N$1,城镇人口!$1:$1,0))</f>
        <v>1643559.0273800828</v>
      </c>
      <c r="O231" s="40">
        <f>INDEX(人口源表!$1:$1048576,MATCH($B231,人口源表!$A:$A,0),MATCH(O$1,人口源表!$1:$1,0))-INDEX(城镇人口!$1:$1048576,MATCH($B231,城镇人口!$B:$B,0),MATCH(O$1,城镇人口!$1:$1,0))</f>
        <v>1648596.2626612454</v>
      </c>
      <c r="P231" s="40">
        <f>INDEX(人口源表!$1:$1048576,MATCH($B231,人口源表!$A:$A,0),MATCH(P$1,人口源表!$1:$1,0))-INDEX(城镇人口!$1:$1048576,MATCH($B231,城镇人口!$B:$B,0),MATCH(P$1,城镇人口!$1:$1,0))</f>
        <v>1653243.2301899199</v>
      </c>
      <c r="Q231" s="40">
        <f>INDEX(人口源表!$1:$1048576,MATCH($B231,人口源表!$A:$A,0),MATCH(Q$1,人口源表!$1:$1,0))-INDEX(城镇人口!$1:$1048576,MATCH($B231,城镇人口!$B:$B,0),MATCH(Q$1,城镇人口!$1:$1,0))</f>
        <v>1657396.8028678019</v>
      </c>
      <c r="R231" s="40">
        <f>INDEX(人口源表!$1:$1048576,MATCH($B231,人口源表!$A:$A,0),MATCH(R$1,人口源表!$1:$1,0))-INDEX(城镇人口!$1:$1048576,MATCH($B231,城镇人口!$B:$B,0),MATCH(R$1,城镇人口!$1:$1,0))</f>
        <v>1660968.3349186247</v>
      </c>
      <c r="S231" s="40">
        <f>INDEX(人口源表!$1:$1048576,MATCH($B231,人口源表!$A:$A,0),MATCH(S$1,人口源表!$1:$1,0))-INDEX(城镇人口!$1:$1048576,MATCH($B231,城镇人口!$B:$B,0),MATCH(S$1,城镇人口!$1:$1,0))</f>
        <v>1666196.9113193154</v>
      </c>
      <c r="T231" s="40">
        <f>INDEX(人口源表!$1:$1048576,MATCH($B231,人口源表!$A:$A,0),MATCH(T$1,人口源表!$1:$1,0))-INDEX(城镇人口!$1:$1048576,MATCH($B231,城镇人口!$B:$B,0),MATCH(T$1,城镇人口!$1:$1,0))</f>
        <v>1670748.3531930544</v>
      </c>
      <c r="U231" s="40">
        <f>INDEX(人口源表!$1:$1048576,MATCH($B231,人口源表!$A:$A,0),MATCH(U$1,人口源表!$1:$1,0))-INDEX(城镇人口!$1:$1048576,MATCH($B231,城镇人口!$B:$B,0),MATCH(U$1,城镇人口!$1:$1,0))</f>
        <v>1674562.8341445725</v>
      </c>
      <c r="V231" s="40">
        <f>INDEX(人口源表!$1:$1048576,MATCH($B231,人口源表!$A:$A,0),MATCH(V$1,人口源表!$1:$1,0))-INDEX(城镇人口!$1:$1048576,MATCH($B231,城镇人口!$B:$B,0),MATCH(V$1,城镇人口!$1:$1,0))</f>
        <v>1677590.2437046233</v>
      </c>
      <c r="W231" s="40">
        <f>INDEX(人口源表!$1:$1048576,MATCH($B231,人口源表!$A:$A,0),MATCH(W$1,人口源表!$1:$1,0))-INDEX(城镇人口!$1:$1048576,MATCH($B231,城镇人口!$B:$B,0),MATCH(W$1,城镇人口!$1:$1,0))</f>
        <v>1679790.9023321676</v>
      </c>
      <c r="X231" s="40">
        <f>INDEX(人口源表!$1:$1048576,MATCH($B231,人口源表!$A:$A,0),MATCH(X$1,人口源表!$1:$1,0))-INDEX(城镇人口!$1:$1048576,MATCH($B231,城镇人口!$B:$B,0),MATCH(X$1,城镇人口!$1:$1,0))</f>
        <v>1681133.9412709156</v>
      </c>
      <c r="Y231" s="40">
        <f>INDEX(人口源表!$1:$1048576,MATCH($B231,人口源表!$A:$A,0),MATCH(Y$1,人口源表!$1:$1,0))-INDEX(城镇人口!$1:$1048576,MATCH($B231,城镇人口!$B:$B,0),MATCH(Y$1,城镇人口!$1:$1,0))</f>
        <v>1681601.1177983372</v>
      </c>
      <c r="Z231" s="40">
        <f>INDEX(人口源表!$1:$1048576,MATCH($B231,人口源表!$A:$A,0),MATCH(Z$1,人口源表!$1:$1,0))-INDEX(城镇人口!$1:$1048576,MATCH($B231,城镇人口!$B:$B,0),MATCH(Z$1,城镇人口!$1:$1,0))</f>
        <v>1681181.3127520005</v>
      </c>
      <c r="AA231" s="40">
        <f>INDEX(人口源表!$1:$1048576,MATCH($B231,人口源表!$A:$A,0),MATCH(AA$1,人口源表!$1:$1,0))-INDEX(城镇人口!$1:$1048576,MATCH($B231,城镇人口!$B:$B,0),MATCH(AA$1,城镇人口!$1:$1,0))</f>
        <v>1679875.1161849634</v>
      </c>
      <c r="AB231" s="40">
        <f>INDEX(人口源表!$1:$1048576,MATCH($B231,人口源表!$A:$A,0),MATCH(AB$1,人口源表!$1:$1,0))-INDEX(城镇人口!$1:$1048576,MATCH($B231,城镇人口!$B:$B,0),MATCH(AB$1,城镇人口!$1:$1,0))</f>
        <v>1677691.6581501171</v>
      </c>
      <c r="AC231" s="40">
        <f>INDEX(人口源表!$1:$1048576,MATCH($B231,人口源表!$A:$A,0),MATCH(AC$1,人口源表!$1:$1,0))-INDEX(城镇人口!$1:$1048576,MATCH($B231,城镇人口!$B:$B,0),MATCH(AC$1,城镇人口!$1:$1,0))</f>
        <v>1675263.1323318426</v>
      </c>
      <c r="AD231" s="40">
        <f>INDEX(人口源表!$1:$1048576,MATCH($B231,人口源表!$A:$A,0),MATCH(AD$1,人口源表!$1:$1,0))-INDEX(城镇人口!$1:$1048576,MATCH($B231,城镇人口!$B:$B,0),MATCH(AD$1,城镇人口!$1:$1,0))</f>
        <v>1672009.9361010636</v>
      </c>
      <c r="AE231" s="40">
        <f>INDEX(人口源表!$1:$1048576,MATCH($B231,人口源表!$A:$A,0),MATCH(AE$1,人口源表!$1:$1,0))-INDEX(城镇人口!$1:$1048576,MATCH($B231,城镇人口!$B:$B,0),MATCH(AE$1,城镇人口!$1:$1,0))</f>
        <v>1667970.1838507496</v>
      </c>
      <c r="AF231" s="40">
        <f>INDEX(人口源表!$1:$1048576,MATCH($B231,人口源表!$A:$A,0),MATCH(AF$1,人口源表!$1:$1,0))-INDEX(城镇人口!$1:$1048576,MATCH($B231,城镇人口!$B:$B,0),MATCH(AF$1,城镇人口!$1:$1,0))</f>
        <v>1663191.8324031704</v>
      </c>
      <c r="AG231" s="40">
        <f>INDEX(人口源表!$1:$1048576,MATCH($B231,人口源表!$A:$A,0),MATCH(AG$1,人口源表!$1:$1,0))-INDEX(城镇人口!$1:$1048576,MATCH($B231,城镇人口!$B:$B,0),MATCH(AG$1,城镇人口!$1:$1,0))</f>
        <v>1657731.088790596</v>
      </c>
      <c r="AH231" s="40">
        <f>INDEX(人口源表!$1:$1048576,MATCH($B231,人口源表!$A:$A,0),MATCH(AH$1,人口源表!$1:$1,0))-INDEX(城镇人口!$1:$1048576,MATCH($B231,城镇人口!$B:$B,0),MATCH(AH$1,城镇人口!$1:$1,0))</f>
        <v>1651654.6583973535</v>
      </c>
      <c r="AI231" s="40">
        <f>INDEX(人口源表!$1:$1048576,MATCH($B231,人口源表!$A:$A,0),MATCH(AI$1,人口源表!$1:$1,0))-INDEX(城镇人口!$1:$1048576,MATCH($B231,城镇人口!$B:$B,0),MATCH(AI$1,城镇人口!$1:$1,0))</f>
        <v>1645038.1506042525</v>
      </c>
      <c r="AJ231" s="40">
        <f>INDEX(人口源表!$1:$1048576,MATCH($B231,人口源表!$A:$A,0),MATCH(AJ$1,人口源表!$1:$1,0))-INDEX(城镇人口!$1:$1048576,MATCH($B231,城镇人口!$B:$B,0),MATCH(AJ$1,城镇人口!$1:$1,0))</f>
        <v>1637965.2586678462</v>
      </c>
      <c r="AK231" s="40">
        <f>INDEX(人口源表!$1:$1048576,MATCH($B231,人口源表!$A:$A,0),MATCH(AK$1,人口源表!$1:$1,0))-INDEX(城镇人口!$1:$1048576,MATCH($B231,城镇人口!$B:$B,0),MATCH(AK$1,城镇人口!$1:$1,0))</f>
        <v>1630531.5249434272</v>
      </c>
      <c r="AL231" s="40">
        <f>INDEX(人口源表!$1:$1048576,MATCH($B231,人口源表!$A:$A,0),MATCH(AL$1,人口源表!$1:$1,0))-INDEX(城镇人口!$1:$1048576,MATCH($B231,城镇人口!$B:$B,0),MATCH(AL$1,城镇人口!$1:$1,0))</f>
        <v>1622840.4533045141</v>
      </c>
      <c r="AM231" s="40">
        <f>INDEX(人口源表!$1:$1048576,MATCH($B231,人口源表!$A:$A,0),MATCH(AM$1,人口源表!$1:$1,0))-INDEX(城镇人口!$1:$1048576,MATCH($B231,城镇人口!$B:$B,0),MATCH(AM$1,城镇人口!$1:$1,0))</f>
        <v>1615002.6941934966</v>
      </c>
      <c r="AN231" s="40">
        <f>INDEX(人口源表!$1:$1048576,MATCH($B231,人口源表!$A:$A,0),MATCH(AN$1,人口源表!$1:$1,0))-INDEX(城镇人口!$1:$1048576,MATCH($B231,城镇人口!$B:$B,0),MATCH(AN$1,城镇人口!$1:$1,0))</f>
        <v>1607142.0812550439</v>
      </c>
      <c r="AO231" s="40">
        <f>INDEX(人口源表!$1:$1048576,MATCH($B231,人口源表!$A:$A,0),MATCH(AO$1,人口源表!$1:$1,0))-INDEX(城镇人口!$1:$1048576,MATCH($B231,城镇人口!$B:$B,0),MATCH(AO$1,城镇人口!$1:$1,0))</f>
        <v>1599387.1869586392</v>
      </c>
      <c r="AP231" s="40">
        <f>INDEX(人口源表!$1:$1048576,MATCH($B231,人口源表!$A:$A,0),MATCH(AP$1,人口源表!$1:$1,0))-INDEX(城镇人口!$1:$1048576,MATCH($B231,城镇人口!$B:$B,0),MATCH(AP$1,城镇人口!$1:$1,0))</f>
        <v>1591878.8748846452</v>
      </c>
      <c r="AQ231" s="40">
        <f>INDEX(人口源表!$1:$1048576,MATCH($B231,人口源表!$A:$A,0),MATCH(AQ$1,人口源表!$1:$1,0))-INDEX(城镇人口!$1:$1048576,MATCH($B231,城镇人口!$B:$B,0),MATCH(AQ$1,城镇人口!$1:$1,0))</f>
        <v>1584764.1524160972</v>
      </c>
      <c r="AR231" s="40">
        <f>INDEX(人口源表!$1:$1048576,MATCH($B231,人口源表!$A:$A,0),MATCH(AR$1,人口源表!$1:$1,0))-INDEX(城镇人口!$1:$1048576,MATCH($B231,城镇人口!$B:$B,0),MATCH(AR$1,城镇人口!$1:$1,0))</f>
        <v>1578201.4231716923</v>
      </c>
      <c r="AS231" s="40">
        <f>INDEX(人口源表!$1:$1048576,MATCH($B231,人口源表!$A:$A,0),MATCH(AS$1,人口源表!$1:$1,0))-INDEX(城镇人口!$1:$1048576,MATCH($B231,城镇人口!$B:$B,0),MATCH(AS$1,城镇人口!$1:$1,0))</f>
        <v>1572356.6259593272</v>
      </c>
      <c r="AT231" s="40">
        <f>INDEX(人口源表!$1:$1048576,MATCH($B231,人口源表!$A:$A,0),MATCH(AT$1,人口源表!$1:$1,0))-INDEX(城镇人口!$1:$1048576,MATCH($B231,城镇人口!$B:$B,0),MATCH(AT$1,城镇人口!$1:$1,0))</f>
        <v>1567403.176873852</v>
      </c>
      <c r="AU231" s="40">
        <f>INDEX(人口源表!$1:$1048576,MATCH($B231,人口源表!$A:$A,0),MATCH(AU$1,人口源表!$1:$1,0))-INDEX(城镇人口!$1:$1048576,MATCH($B231,城镇人口!$B:$B,0),MATCH(AU$1,城镇人口!$1:$1,0))</f>
        <v>1563525.6826039453</v>
      </c>
      <c r="AV231" s="40">
        <f>INDEX(人口源表!$1:$1048576,MATCH($B231,人口源表!$A:$A,0),MATCH(AV$1,人口源表!$1:$1,0))-INDEX(城镇人口!$1:$1048576,MATCH($B231,城镇人口!$B:$B,0),MATCH(AV$1,城镇人口!$1:$1,0))</f>
        <v>1560914.5840300394</v>
      </c>
    </row>
    <row r="232" spans="1:48" x14ac:dyDescent="0.15">
      <c r="A232" s="4" t="s">
        <v>874</v>
      </c>
      <c r="B232" s="4" t="s">
        <v>470</v>
      </c>
      <c r="C232" s="34">
        <f>VLOOKUP(B232,'[1]2016省城人口总结（根）'!B:C,2,FALSE)/100</f>
        <v>0.28733535295798801</v>
      </c>
      <c r="D232" s="40">
        <f>INDEX(人口源表!$1:$1048576,MATCH($B232,人口源表!$A:$A,0),MATCH(D$1,人口源表!$1:$1,0))-INDEX(城镇人口!$1:$1048576,MATCH($B232,城镇人口!$B:$B,0),MATCH(D$1,城镇人口!$1:$1,0))</f>
        <v>2488270.9016400417</v>
      </c>
      <c r="E232" s="40">
        <f>INDEX(人口源表!$1:$1048576,MATCH($B232,人口源表!$A:$A,0),MATCH(E$1,人口源表!$1:$1,0))-INDEX(城镇人口!$1:$1048576,MATCH($B232,城镇人口!$B:$B,0),MATCH(E$1,城镇人口!$1:$1,0))</f>
        <v>2479446.3479437395</v>
      </c>
      <c r="F232" s="40">
        <f>INDEX(人口源表!$1:$1048576,MATCH($B232,人口源表!$A:$A,0),MATCH(F$1,人口源表!$1:$1,0))-INDEX(城镇人口!$1:$1048576,MATCH($B232,城镇人口!$B:$B,0),MATCH(F$1,城镇人口!$1:$1,0))</f>
        <v>2469109.3552583675</v>
      </c>
      <c r="G232" s="40">
        <f>INDEX(人口源表!$1:$1048576,MATCH($B232,人口源表!$A:$A,0),MATCH(G$1,人口源表!$1:$1,0))-INDEX(城镇人口!$1:$1048576,MATCH($B232,城镇人口!$B:$B,0),MATCH(G$1,城镇人口!$1:$1,0))</f>
        <v>2381120.9045825209</v>
      </c>
      <c r="H232" s="40">
        <f>INDEX(人口源表!$1:$1048576,MATCH($B232,人口源表!$A:$A,0),MATCH(H$1,人口源表!$1:$1,0))-INDEX(城镇人口!$1:$1048576,MATCH($B232,城镇人口!$B:$B,0),MATCH(H$1,城镇人口!$1:$1,0))</f>
        <v>2367022.9201787985</v>
      </c>
      <c r="I232" s="40">
        <f>INDEX(人口源表!$1:$1048576,MATCH($B232,人口源表!$A:$A,0),MATCH(I$1,人口源表!$1:$1,0))-INDEX(城镇人口!$1:$1048576,MATCH($B232,城镇人口!$B:$B,0),MATCH(I$1,城镇人口!$1:$1,0))</f>
        <v>2361620.8460308416</v>
      </c>
      <c r="J232" s="40">
        <f>INDEX(人口源表!$1:$1048576,MATCH($B232,人口源表!$A:$A,0),MATCH(J$1,人口源表!$1:$1,0))-INDEX(城镇人口!$1:$1048576,MATCH($B232,城镇人口!$B:$B,0),MATCH(J$1,城镇人口!$1:$1,0))</f>
        <v>2357433.7566768504</v>
      </c>
      <c r="K232" s="40">
        <f>INDEX(人口源表!$1:$1048576,MATCH($B232,人口源表!$A:$A,0),MATCH(K$1,人口源表!$1:$1,0))-INDEX(城镇人口!$1:$1048576,MATCH($B232,城镇人口!$B:$B,0),MATCH(K$1,城镇人口!$1:$1,0))</f>
        <v>2354161.7252085134</v>
      </c>
      <c r="L232" s="40">
        <f>INDEX(人口源表!$1:$1048576,MATCH($B232,人口源表!$A:$A,0),MATCH(L$1,人口源表!$1:$1,0))-INDEX(城镇人口!$1:$1048576,MATCH($B232,城镇人口!$B:$B,0),MATCH(L$1,城镇人口!$1:$1,0))</f>
        <v>2351525.9349660161</v>
      </c>
      <c r="M232" s="40">
        <f>INDEX(人口源表!$1:$1048576,MATCH($B232,人口源表!$A:$A,0),MATCH(M$1,人口源表!$1:$1,0))-INDEX(城镇人口!$1:$1048576,MATCH($B232,城镇人口!$B:$B,0),MATCH(M$1,城镇人口!$1:$1,0))</f>
        <v>2349267.7418351201</v>
      </c>
      <c r="N232" s="40">
        <f>INDEX(人口源表!$1:$1048576,MATCH($B232,人口源表!$A:$A,0),MATCH(N$1,人口源表!$1:$1,0))-INDEX(城镇人口!$1:$1048576,MATCH($B232,城镇人口!$B:$B,0),MATCH(N$1,城镇人口!$1:$1,0))</f>
        <v>2347147.7469077739</v>
      </c>
      <c r="O232" s="40">
        <f>INDEX(人口源表!$1:$1048576,MATCH($B232,人口源表!$A:$A,0),MATCH(O$1,人口源表!$1:$1,0))-INDEX(城镇人口!$1:$1048576,MATCH($B232,城镇人口!$B:$B,0),MATCH(O$1,城镇人口!$1:$1,0))</f>
        <v>2344946.8912603417</v>
      </c>
      <c r="P232" s="40">
        <f>INDEX(人口源表!$1:$1048576,MATCH($B232,人口源表!$A:$A,0),MATCH(P$1,人口源表!$1:$1,0))-INDEX(城镇人口!$1:$1048576,MATCH($B232,城镇人口!$B:$B,0),MATCH(P$1,城镇人口!$1:$1,0))</f>
        <v>2342464.1670054495</v>
      </c>
      <c r="Q232" s="40">
        <f>INDEX(人口源表!$1:$1048576,MATCH($B232,人口源表!$A:$A,0),MATCH(Q$1,人口源表!$1:$1,0))-INDEX(城镇人口!$1:$1048576,MATCH($B232,城镇人口!$B:$B,0),MATCH(Q$1,城镇人口!$1:$1,0))</f>
        <v>2339519.6890428886</v>
      </c>
      <c r="R232" s="40">
        <f>INDEX(人口源表!$1:$1048576,MATCH($B232,人口源表!$A:$A,0),MATCH(R$1,人口源表!$1:$1,0))-INDEX(城镇人口!$1:$1048576,MATCH($B232,城镇人口!$B:$B,0),MATCH(R$1,城镇人口!$1:$1,0))</f>
        <v>2335950.3926034551</v>
      </c>
      <c r="S232" s="40">
        <f>INDEX(人口源表!$1:$1048576,MATCH($B232,人口源表!$A:$A,0),MATCH(S$1,人口源表!$1:$1,0))-INDEX(城镇人口!$1:$1048576,MATCH($B232,城镇人口!$B:$B,0),MATCH(S$1,城镇人口!$1:$1,0))</f>
        <v>2337637.752265119</v>
      </c>
      <c r="T232" s="40">
        <f>INDEX(人口源表!$1:$1048576,MATCH($B232,人口源表!$A:$A,0),MATCH(T$1,人口源表!$1:$1,0))-INDEX(城镇人口!$1:$1048576,MATCH($B232,城镇人口!$B:$B,0),MATCH(T$1,城镇人口!$1:$1,0))</f>
        <v>2338558.7739906535</v>
      </c>
      <c r="U232" s="40">
        <f>INDEX(人口源表!$1:$1048576,MATCH($B232,人口源表!$A:$A,0),MATCH(U$1,人口源表!$1:$1,0))-INDEX(城镇人口!$1:$1048576,MATCH($B232,城镇人口!$B:$B,0),MATCH(U$1,城镇人口!$1:$1,0))</f>
        <v>2338599.8473639865</v>
      </c>
      <c r="V232" s="40">
        <f>INDEX(人口源表!$1:$1048576,MATCH($B232,人口源表!$A:$A,0),MATCH(V$1,人口源表!$1:$1,0))-INDEX(城镇人口!$1:$1048576,MATCH($B232,城镇人口!$B:$B,0),MATCH(V$1,城镇人口!$1:$1,0))</f>
        <v>2337666.308804567</v>
      </c>
      <c r="W232" s="40">
        <f>INDEX(人口源表!$1:$1048576,MATCH($B232,人口源表!$A:$A,0),MATCH(W$1,人口源表!$1:$1,0))-INDEX(城镇人口!$1:$1048576,MATCH($B232,城镇人口!$B:$B,0),MATCH(W$1,城镇人口!$1:$1,0))</f>
        <v>2335677.0088004936</v>
      </c>
      <c r="X232" s="40">
        <f>INDEX(人口源表!$1:$1048576,MATCH($B232,人口源表!$A:$A,0),MATCH(X$1,人口源表!$1:$1,0))-INDEX(城镇人口!$1:$1048576,MATCH($B232,城镇人口!$B:$B,0),MATCH(X$1,城镇人口!$1:$1,0))</f>
        <v>2332569.3614637842</v>
      </c>
      <c r="Y232" s="40">
        <f>INDEX(人口源表!$1:$1048576,MATCH($B232,人口源表!$A:$A,0),MATCH(Y$1,人口源表!$1:$1,0))-INDEX(城镇人口!$1:$1048576,MATCH($B232,城镇人口!$B:$B,0),MATCH(Y$1,城镇人口!$1:$1,0))</f>
        <v>2328294.5820272118</v>
      </c>
      <c r="Z232" s="40">
        <f>INDEX(人口源表!$1:$1048576,MATCH($B232,人口源表!$A:$A,0),MATCH(Z$1,人口源表!$1:$1,0))-INDEX(城镇人口!$1:$1048576,MATCH($B232,城镇人口!$B:$B,0),MATCH(Z$1,城镇人口!$1:$1,0))</f>
        <v>2322819.4610107699</v>
      </c>
      <c r="AA232" s="40">
        <f>INDEX(人口源表!$1:$1048576,MATCH($B232,人口源表!$A:$A,0),MATCH(AA$1,人口源表!$1:$1,0))-INDEX(城镇人口!$1:$1048576,MATCH($B232,城镇人口!$B:$B,0),MATCH(AA$1,城镇人口!$1:$1,0))</f>
        <v>2316127.4591884883</v>
      </c>
      <c r="AB232" s="40">
        <f>INDEX(人口源表!$1:$1048576,MATCH($B232,人口源表!$A:$A,0),MATCH(AB$1,人口源表!$1:$1,0))-INDEX(城镇人口!$1:$1048576,MATCH($B232,城镇人口!$B:$B,0),MATCH(AB$1,城镇人口!$1:$1,0))</f>
        <v>2308215.9197866926</v>
      </c>
      <c r="AC232" s="40">
        <f>INDEX(人口源表!$1:$1048576,MATCH($B232,人口源表!$A:$A,0),MATCH(AC$1,人口源表!$1:$1,0))-INDEX(城镇人口!$1:$1048576,MATCH($B232,城镇人口!$B:$B,0),MATCH(AC$1,城镇人口!$1:$1,0))</f>
        <v>2300671.4123408129</v>
      </c>
      <c r="AD232" s="40">
        <f>INDEX(人口源表!$1:$1048576,MATCH($B232,人口源表!$A:$A,0),MATCH(AD$1,人口源表!$1:$1,0))-INDEX(城镇人口!$1:$1048576,MATCH($B232,城镇人口!$B:$B,0),MATCH(AD$1,城镇人口!$1:$1,0))</f>
        <v>2291956.540552984</v>
      </c>
      <c r="AE232" s="40">
        <f>INDEX(人口源表!$1:$1048576,MATCH($B232,人口源表!$A:$A,0),MATCH(AE$1,人口源表!$1:$1,0))-INDEX(城镇人口!$1:$1048576,MATCH($B232,城镇人口!$B:$B,0),MATCH(AE$1,城镇人口!$1:$1,0))</f>
        <v>2282110.0034568771</v>
      </c>
      <c r="AF232" s="40">
        <f>INDEX(人口源表!$1:$1048576,MATCH($B232,人口源表!$A:$A,0),MATCH(AF$1,人口源表!$1:$1,0))-INDEX(城镇人口!$1:$1048576,MATCH($B232,城镇人口!$B:$B,0),MATCH(AF$1,城镇人口!$1:$1,0))</f>
        <v>2271186.8685401506</v>
      </c>
      <c r="AG232" s="40">
        <f>INDEX(人口源表!$1:$1048576,MATCH($B232,人口源表!$A:$A,0),MATCH(AG$1,人口源表!$1:$1,0))-INDEX(城镇人口!$1:$1048576,MATCH($B232,城镇人口!$B:$B,0),MATCH(AG$1,城镇人口!$1:$1,0))</f>
        <v>2259254.5741730426</v>
      </c>
      <c r="AH232" s="40">
        <f>INDEX(人口源表!$1:$1048576,MATCH($B232,人口源表!$A:$A,0),MATCH(AH$1,人口源表!$1:$1,0))-INDEX(城镇人口!$1:$1048576,MATCH($B232,城镇人口!$B:$B,0),MATCH(AH$1,城镇人口!$1:$1,0))</f>
        <v>2246396.5985597409</v>
      </c>
      <c r="AI232" s="40">
        <f>INDEX(人口源表!$1:$1048576,MATCH($B232,人口源表!$A:$A,0),MATCH(AI$1,人口源表!$1:$1,0))-INDEX(城镇人口!$1:$1048576,MATCH($B232,城镇人口!$B:$B,0),MATCH(AI$1,城镇人口!$1:$1,0))</f>
        <v>2232708.4748937474</v>
      </c>
      <c r="AJ232" s="40">
        <f>INDEX(人口源表!$1:$1048576,MATCH($B232,人口源表!$A:$A,0),MATCH(AJ$1,人口源表!$1:$1,0))-INDEX(城镇人口!$1:$1048576,MATCH($B232,城镇人口!$B:$B,0),MATCH(AJ$1,城镇人口!$1:$1,0))</f>
        <v>2218300.1759318872</v>
      </c>
      <c r="AK232" s="40">
        <f>INDEX(人口源表!$1:$1048576,MATCH($B232,人口源表!$A:$A,0),MATCH(AK$1,人口源表!$1:$1,0))-INDEX(城镇人口!$1:$1048576,MATCH($B232,城镇人口!$B:$B,0),MATCH(AK$1,城镇人口!$1:$1,0))</f>
        <v>2203295.9405280631</v>
      </c>
      <c r="AL232" s="40">
        <f>INDEX(人口源表!$1:$1048576,MATCH($B232,人口源表!$A:$A,0),MATCH(AL$1,人口源表!$1:$1,0))-INDEX(城镇人口!$1:$1048576,MATCH($B232,城镇人口!$B:$B,0),MATCH(AL$1,城镇人口!$1:$1,0))</f>
        <v>2187832.8394404151</v>
      </c>
      <c r="AM232" s="40">
        <f>INDEX(人口源表!$1:$1048576,MATCH($B232,人口源表!$A:$A,0),MATCH(AM$1,人口源表!$1:$1,0))-INDEX(城镇人口!$1:$1048576,MATCH($B232,城镇人口!$B:$B,0),MATCH(AM$1,城镇人口!$1:$1,0))</f>
        <v>2172061.2399468375</v>
      </c>
      <c r="AN232" s="40">
        <f>INDEX(人口源表!$1:$1048576,MATCH($B232,人口源表!$A:$A,0),MATCH(AN$1,人口源表!$1:$1,0))-INDEX(城镇人口!$1:$1048576,MATCH($B232,城镇人口!$B:$B,0),MATCH(AN$1,城镇人口!$1:$1,0))</f>
        <v>2156144.6336379163</v>
      </c>
      <c r="AO232" s="40">
        <f>INDEX(人口源表!$1:$1048576,MATCH($B232,人口源表!$A:$A,0),MATCH(AO$1,人口源表!$1:$1,0))-INDEX(城镇人口!$1:$1048576,MATCH($B232,城镇人口!$B:$B,0),MATCH(AO$1,城镇人口!$1:$1,0))</f>
        <v>2140259.4623028692</v>
      </c>
      <c r="AP232" s="40">
        <f>INDEX(人口源表!$1:$1048576,MATCH($B232,人口源表!$A:$A,0),MATCH(AP$1,人口源表!$1:$1,0))-INDEX(城镇人口!$1:$1048576,MATCH($B232,城镇人口!$B:$B,0),MATCH(AP$1,城镇人口!$1:$1,0))</f>
        <v>2124594.3181173159</v>
      </c>
      <c r="AQ232" s="40">
        <f>INDEX(人口源表!$1:$1048576,MATCH($B232,人口源表!$A:$A,0),MATCH(AQ$1,人口源表!$1:$1,0))-INDEX(城镇人口!$1:$1048576,MATCH($B232,城镇人口!$B:$B,0),MATCH(AQ$1,城镇人口!$1:$1,0))</f>
        <v>2109351.6398259718</v>
      </c>
      <c r="AR232" s="40">
        <f>INDEX(人口源表!$1:$1048576,MATCH($B232,人口源表!$A:$A,0),MATCH(AR$1,人口源表!$1:$1,0))-INDEX(城镇人口!$1:$1048576,MATCH($B232,城镇人口!$B:$B,0),MATCH(AR$1,城镇人口!$1:$1,0))</f>
        <v>2094745.0348936913</v>
      </c>
      <c r="AS232" s="40">
        <f>INDEX(人口源表!$1:$1048576,MATCH($B232,人口源表!$A:$A,0),MATCH(AS$1,人口源表!$1:$1,0))-INDEX(城镇人口!$1:$1048576,MATCH($B232,城镇人口!$B:$B,0),MATCH(AS$1,城镇人口!$1:$1,0))</f>
        <v>2081000.9703439169</v>
      </c>
      <c r="AT232" s="40">
        <f>INDEX(人口源表!$1:$1048576,MATCH($B232,人口源表!$A:$A,0),MATCH(AT$1,人口源表!$1:$1,0))-INDEX(城镇人口!$1:$1048576,MATCH($B232,城镇人口!$B:$B,0),MATCH(AT$1,城镇人口!$1:$1,0))</f>
        <v>2068357.9636707124</v>
      </c>
      <c r="AU232" s="40">
        <f>INDEX(人口源表!$1:$1048576,MATCH($B232,人口源表!$A:$A,0),MATCH(AU$1,人口源表!$1:$1,0))-INDEX(城镇人口!$1:$1048576,MATCH($B232,城镇人口!$B:$B,0),MATCH(AU$1,城镇人口!$1:$1,0))</f>
        <v>2057065.7803013988</v>
      </c>
      <c r="AV232" s="40">
        <f>INDEX(人口源表!$1:$1048576,MATCH($B232,人口源表!$A:$A,0),MATCH(AV$1,人口源表!$1:$1,0))-INDEX(城镇人口!$1:$1048576,MATCH($B232,城镇人口!$B:$B,0),MATCH(AV$1,城镇人口!$1:$1,0))</f>
        <v>2047385.8680722578</v>
      </c>
    </row>
    <row r="233" spans="1:48" x14ac:dyDescent="0.15">
      <c r="A233" s="4" t="s">
        <v>874</v>
      </c>
      <c r="B233" s="4" t="s">
        <v>472</v>
      </c>
      <c r="C233" s="34">
        <f>VLOOKUP(B233,'[1]2016省城人口总结（根）'!B:C,2,FALSE)/100</f>
        <v>0.29558136787093803</v>
      </c>
      <c r="D233" s="40">
        <f>INDEX(人口源表!$1:$1048576,MATCH($B233,人口源表!$A:$A,0),MATCH(D$1,人口源表!$1:$1,0))-INDEX(城镇人口!$1:$1048576,MATCH($B233,城镇人口!$B:$B,0),MATCH(D$1,城镇人口!$1:$1,0))</f>
        <v>1534939.5160531229</v>
      </c>
      <c r="E233" s="40">
        <f>INDEX(人口源表!$1:$1048576,MATCH($B233,人口源表!$A:$A,0),MATCH(E$1,人口源表!$1:$1,0))-INDEX(城镇人口!$1:$1048576,MATCH($B233,城镇人口!$B:$B,0),MATCH(E$1,城镇人口!$1:$1,0))</f>
        <v>1529936.4267368494</v>
      </c>
      <c r="F233" s="40">
        <f>INDEX(人口源表!$1:$1048576,MATCH($B233,人口源表!$A:$A,0),MATCH(F$1,人口源表!$1:$1,0))-INDEX(城镇人口!$1:$1048576,MATCH($B233,城镇人口!$B:$B,0),MATCH(F$1,城镇人口!$1:$1,0))</f>
        <v>1524014.6097600469</v>
      </c>
      <c r="G233" s="40">
        <f>INDEX(人口源表!$1:$1048576,MATCH($B233,人口源表!$A:$A,0),MATCH(G$1,人口源表!$1:$1,0))-INDEX(城镇人口!$1:$1048576,MATCH($B233,城镇人口!$B:$B,0),MATCH(G$1,城镇人口!$1:$1,0))</f>
        <v>1425039.8509990904</v>
      </c>
      <c r="H233" s="40">
        <f>INDEX(人口源表!$1:$1048576,MATCH($B233,人口源表!$A:$A,0),MATCH(H$1,人口源表!$1:$1,0))-INDEX(城镇人口!$1:$1048576,MATCH($B233,城镇人口!$B:$B,0),MATCH(H$1,城镇人口!$1:$1,0))</f>
        <v>1418406.0727649869</v>
      </c>
      <c r="I233" s="40">
        <f>INDEX(人口源表!$1:$1048576,MATCH($B233,人口源表!$A:$A,0),MATCH(I$1,人口源表!$1:$1,0))-INDEX(城镇人口!$1:$1048576,MATCH($B233,城镇人口!$B:$B,0),MATCH(I$1,城镇人口!$1:$1,0))</f>
        <v>1416734.9418526785</v>
      </c>
      <c r="J233" s="40">
        <f>INDEX(人口源表!$1:$1048576,MATCH($B233,人口源表!$A:$A,0),MATCH(J$1,人口源表!$1:$1,0))-INDEX(城镇人口!$1:$1048576,MATCH($B233,城镇人口!$B:$B,0),MATCH(J$1,城镇人口!$1:$1,0))</f>
        <v>1415415.7039904324</v>
      </c>
      <c r="K233" s="40">
        <f>INDEX(人口源表!$1:$1048576,MATCH($B233,人口源表!$A:$A,0),MATCH(K$1,人口源表!$1:$1,0))-INDEX(城镇人口!$1:$1048576,MATCH($B233,城镇人口!$B:$B,0),MATCH(K$1,城镇人口!$1:$1,0))</f>
        <v>1414312.9713997003</v>
      </c>
      <c r="L233" s="40">
        <f>INDEX(人口源表!$1:$1048576,MATCH($B233,人口源表!$A:$A,0),MATCH(L$1,人口源表!$1:$1,0))-INDEX(城镇人口!$1:$1048576,MATCH($B233,城镇人口!$B:$B,0),MATCH(L$1,城镇人口!$1:$1,0))</f>
        <v>1413299.0387708279</v>
      </c>
      <c r="M233" s="40">
        <f>INDEX(人口源表!$1:$1048576,MATCH($B233,人口源表!$A:$A,0),MATCH(M$1,人口源表!$1:$1,0))-INDEX(城镇人口!$1:$1048576,MATCH($B233,城镇人口!$B:$B,0),MATCH(M$1,城镇人口!$1:$1,0))</f>
        <v>1412257.1491082176</v>
      </c>
      <c r="N233" s="40">
        <f>INDEX(人口源表!$1:$1048576,MATCH($B233,人口源表!$A:$A,0),MATCH(N$1,人口源表!$1:$1,0))-INDEX(城镇人口!$1:$1048576,MATCH($B233,城镇人口!$B:$B,0),MATCH(N$1,城镇人口!$1:$1,0))</f>
        <v>1411079.3424627404</v>
      </c>
      <c r="O233" s="40">
        <f>INDEX(人口源表!$1:$1048576,MATCH($B233,人口源表!$A:$A,0),MATCH(O$1,人口源表!$1:$1,0))-INDEX(城镇人口!$1:$1048576,MATCH($B233,城镇人口!$B:$B,0),MATCH(O$1,城镇人口!$1:$1,0))</f>
        <v>1409667.6646457778</v>
      </c>
      <c r="P233" s="40">
        <f>INDEX(人口源表!$1:$1048576,MATCH($B233,人口源表!$A:$A,0),MATCH(P$1,人口源表!$1:$1,0))-INDEX(城镇人口!$1:$1048576,MATCH($B233,城镇人口!$B:$B,0),MATCH(P$1,城镇人口!$1:$1,0))</f>
        <v>1407934.0161537267</v>
      </c>
      <c r="Q233" s="40">
        <f>INDEX(人口源表!$1:$1048576,MATCH($B233,人口源表!$A:$A,0),MATCH(Q$1,人口源表!$1:$1,0))-INDEX(城镇人口!$1:$1048576,MATCH($B233,城镇人口!$B:$B,0),MATCH(Q$1,城镇人口!$1:$1,0))</f>
        <v>1405798.0335578849</v>
      </c>
      <c r="R233" s="40">
        <f>INDEX(人口源表!$1:$1048576,MATCH($B233,人口源表!$A:$A,0),MATCH(R$1,人口源表!$1:$1,0))-INDEX(城镇人口!$1:$1048576,MATCH($B233,城镇人口!$B:$B,0),MATCH(R$1,城镇人口!$1:$1,0))</f>
        <v>1403188.9321860757</v>
      </c>
      <c r="S233" s="40">
        <f>INDEX(人口源表!$1:$1048576,MATCH($B233,人口源表!$A:$A,0),MATCH(S$1,人口源表!$1:$1,0))-INDEX(城镇人口!$1:$1048576,MATCH($B233,城镇人口!$B:$B,0),MATCH(S$1,城镇人口!$1:$1,0))</f>
        <v>1403823.3438206119</v>
      </c>
      <c r="T233" s="40">
        <f>INDEX(人口源表!$1:$1048576,MATCH($B233,人口源表!$A:$A,0),MATCH(T$1,人口源表!$1:$1,0))-INDEX(城镇人口!$1:$1048576,MATCH($B233,城镇人口!$B:$B,0),MATCH(T$1,城镇人口!$1:$1,0))</f>
        <v>1403947.8412668961</v>
      </c>
      <c r="U233" s="40">
        <f>INDEX(人口源表!$1:$1048576,MATCH($B233,人口源表!$A:$A,0),MATCH(U$1,人口源表!$1:$1,0))-INDEX(城镇人口!$1:$1048576,MATCH($B233,城镇人口!$B:$B,0),MATCH(U$1,城镇人口!$1:$1,0))</f>
        <v>1403514.3376935734</v>
      </c>
      <c r="V233" s="40">
        <f>INDEX(人口源表!$1:$1048576,MATCH($B233,人口源表!$A:$A,0),MATCH(V$1,人口源表!$1:$1,0))-INDEX(城镇人口!$1:$1048576,MATCH($B233,城镇人口!$B:$B,0),MATCH(V$1,城镇人口!$1:$1,0))</f>
        <v>1402483.7177514497</v>
      </c>
      <c r="W233" s="40">
        <f>INDEX(人口源表!$1:$1048576,MATCH($B233,人口源表!$A:$A,0),MATCH(W$1,人口源表!$1:$1,0))-INDEX(城镇人口!$1:$1048576,MATCH($B233,城镇人口!$B:$B,0),MATCH(W$1,城镇人口!$1:$1,0))</f>
        <v>1400823.1616342599</v>
      </c>
      <c r="X233" s="40">
        <f>INDEX(人口源表!$1:$1048576,MATCH($B233,人口源表!$A:$A,0),MATCH(X$1,人口源表!$1:$1,0))-INDEX(城镇人口!$1:$1048576,MATCH($B233,城镇人口!$B:$B,0),MATCH(X$1,城镇人口!$1:$1,0))</f>
        <v>1398507.3510010534</v>
      </c>
      <c r="Y233" s="40">
        <f>INDEX(人口源表!$1:$1048576,MATCH($B233,人口源表!$A:$A,0),MATCH(Y$1,人口源表!$1:$1,0))-INDEX(城镇人口!$1:$1048576,MATCH($B233,城镇人口!$B:$B,0),MATCH(Y$1,城镇人口!$1:$1,0))</f>
        <v>1395519.6521577446</v>
      </c>
      <c r="Z233" s="40">
        <f>INDEX(人口源表!$1:$1048576,MATCH($B233,人口源表!$A:$A,0),MATCH(Z$1,人口源表!$1:$1,0))-INDEX(城镇人口!$1:$1048576,MATCH($B233,城镇人口!$B:$B,0),MATCH(Z$1,城镇人口!$1:$1,0))</f>
        <v>1391850.730171079</v>
      </c>
      <c r="AA233" s="40">
        <f>INDEX(人口源表!$1:$1048576,MATCH($B233,人口源表!$A:$A,0),MATCH(AA$1,人口源表!$1:$1,0))-INDEX(城镇人口!$1:$1048576,MATCH($B233,城镇人口!$B:$B,0),MATCH(AA$1,城镇人口!$1:$1,0))</f>
        <v>1387496.5484093621</v>
      </c>
      <c r="AB233" s="40">
        <f>INDEX(人口源表!$1:$1048576,MATCH($B233,人口源表!$A:$A,0),MATCH(AB$1,人口源表!$1:$1,0))-INDEX(城镇人口!$1:$1048576,MATCH($B233,城镇人口!$B:$B,0),MATCH(AB$1,城镇人口!$1:$1,0))</f>
        <v>1382462.7278934487</v>
      </c>
      <c r="AC233" s="40">
        <f>INDEX(人口源表!$1:$1048576,MATCH($B233,人口源表!$A:$A,0),MATCH(AC$1,人口源表!$1:$1,0))-INDEX(城镇人口!$1:$1048576,MATCH($B233,城镇人口!$B:$B,0),MATCH(AC$1,城镇人口!$1:$1,0))</f>
        <v>1377745.7973118396</v>
      </c>
      <c r="AD233" s="40">
        <f>INDEX(人口源表!$1:$1048576,MATCH($B233,人口源表!$A:$A,0),MATCH(AD$1,人口源表!$1:$1,0))-INDEX(城镇人口!$1:$1048576,MATCH($B233,城镇人口!$B:$B,0),MATCH(AD$1,城镇人口!$1:$1,0))</f>
        <v>1372384.1391395228</v>
      </c>
      <c r="AE233" s="40">
        <f>INDEX(人口源表!$1:$1048576,MATCH($B233,人口源表!$A:$A,0),MATCH(AE$1,人口源表!$1:$1,0))-INDEX(城镇人口!$1:$1048576,MATCH($B233,城镇人口!$B:$B,0),MATCH(AE$1,城镇人口!$1:$1,0))</f>
        <v>1366402.7539962051</v>
      </c>
      <c r="AF233" s="40">
        <f>INDEX(人口源表!$1:$1048576,MATCH($B233,人口源表!$A:$A,0),MATCH(AF$1,人口源表!$1:$1,0))-INDEX(城镇人口!$1:$1048576,MATCH($B233,城镇人口!$B:$B,0),MATCH(AF$1,城镇人口!$1:$1,0))</f>
        <v>1359832.1352794906</v>
      </c>
      <c r="AG233" s="40">
        <f>INDEX(人口源表!$1:$1048576,MATCH($B233,人口源表!$A:$A,0),MATCH(AG$1,人口源表!$1:$1,0))-INDEX(城镇人口!$1:$1048576,MATCH($B233,城镇人口!$B:$B,0),MATCH(AG$1,城镇人口!$1:$1,0))</f>
        <v>1352710.081985479</v>
      </c>
      <c r="AH233" s="40">
        <f>INDEX(人口源表!$1:$1048576,MATCH($B233,人口源表!$A:$A,0),MATCH(AH$1,人口源表!$1:$1,0))-INDEX(城镇人口!$1:$1048576,MATCH($B233,城镇人口!$B:$B,0),MATCH(AH$1,城镇人口!$1:$1,0))</f>
        <v>1345080.9875909248</v>
      </c>
      <c r="AI233" s="40">
        <f>INDEX(人口源表!$1:$1048576,MATCH($B233,人口源表!$A:$A,0),MATCH(AI$1,人口源表!$1:$1,0))-INDEX(城镇人口!$1:$1048576,MATCH($B233,城镇人口!$B:$B,0),MATCH(AI$1,城镇人口!$1:$1,0))</f>
        <v>1336996.3825365077</v>
      </c>
      <c r="AJ233" s="40">
        <f>INDEX(人口源表!$1:$1048576,MATCH($B233,人口源表!$A:$A,0),MATCH(AJ$1,人口源表!$1:$1,0))-INDEX(城镇人口!$1:$1048576,MATCH($B233,城镇人口!$B:$B,0),MATCH(AJ$1,城镇人口!$1:$1,0))</f>
        <v>1328512.9808087931</v>
      </c>
      <c r="AK233" s="40">
        <f>INDEX(人口源表!$1:$1048576,MATCH($B233,人口源表!$A:$A,0),MATCH(AK$1,人口源表!$1:$1,0))-INDEX(城镇人口!$1:$1048576,MATCH($B233,城镇人口!$B:$B,0),MATCH(AK$1,城镇人口!$1:$1,0))</f>
        <v>1319695.7127435319</v>
      </c>
      <c r="AL233" s="40">
        <f>INDEX(人口源表!$1:$1048576,MATCH($B233,人口源表!$A:$A,0),MATCH(AL$1,人口源表!$1:$1,0))-INDEX(城镇人口!$1:$1048576,MATCH($B233,城镇人口!$B:$B,0),MATCH(AL$1,城镇人口!$1:$1,0))</f>
        <v>1310613.907758239</v>
      </c>
      <c r="AM233" s="40">
        <f>INDEX(人口源表!$1:$1048576,MATCH($B233,人口源表!$A:$A,0),MATCH(AM$1,人口源表!$1:$1,0))-INDEX(城镇人口!$1:$1048576,MATCH($B233,城镇人口!$B:$B,0),MATCH(AM$1,城镇人口!$1:$1,0))</f>
        <v>1301344.9355288909</v>
      </c>
      <c r="AN233" s="40">
        <f>INDEX(人口源表!$1:$1048576,MATCH($B233,人口源表!$A:$A,0),MATCH(AN$1,人口源表!$1:$1,0))-INDEX(城镇人口!$1:$1048576,MATCH($B233,城镇人口!$B:$B,0),MATCH(AN$1,城镇人口!$1:$1,0))</f>
        <v>1291971.0198622122</v>
      </c>
      <c r="AO233" s="40">
        <f>INDEX(人口源表!$1:$1048576,MATCH($B233,人口源表!$A:$A,0),MATCH(AO$1,人口源表!$1:$1,0))-INDEX(城镇人口!$1:$1048576,MATCH($B233,城镇人口!$B:$B,0),MATCH(AO$1,城镇人口!$1:$1,0))</f>
        <v>1282581.0102787211</v>
      </c>
      <c r="AP233" s="40">
        <f>INDEX(人口源表!$1:$1048576,MATCH($B233,人口源表!$A:$A,0),MATCH(AP$1,人口源表!$1:$1,0))-INDEX(城镇人口!$1:$1048576,MATCH($B233,城镇人口!$B:$B,0),MATCH(AP$1,城镇人口!$1:$1,0))</f>
        <v>1273269.6747326651</v>
      </c>
      <c r="AQ233" s="40">
        <f>INDEX(人口源表!$1:$1048576,MATCH($B233,人口源表!$A:$A,0),MATCH(AQ$1,人口源表!$1:$1,0))-INDEX(城镇人口!$1:$1048576,MATCH($B233,城镇人口!$B:$B,0),MATCH(AQ$1,城镇人口!$1:$1,0))</f>
        <v>1264137.6115652625</v>
      </c>
      <c r="AR233" s="40">
        <f>INDEX(人口源表!$1:$1048576,MATCH($B233,人口源表!$A:$A,0),MATCH(AR$1,人口源表!$1:$1,0))-INDEX(城镇人口!$1:$1048576,MATCH($B233,城镇人口!$B:$B,0),MATCH(AR$1,城镇人口!$1:$1,0))</f>
        <v>1255291.7705451383</v>
      </c>
      <c r="AS233" s="40">
        <f>INDEX(人口源表!$1:$1048576,MATCH($B233,人口源表!$A:$A,0),MATCH(AS$1,人口源表!$1:$1,0))-INDEX(城镇人口!$1:$1048576,MATCH($B233,城镇人口!$B:$B,0),MATCH(AS$1,城镇人口!$1:$1,0))</f>
        <v>1246844.7469455646</v>
      </c>
      <c r="AT233" s="40">
        <f>INDEX(人口源表!$1:$1048576,MATCH($B233,人口源表!$A:$A,0),MATCH(AT$1,人口源表!$1:$1,0))-INDEX(城镇人口!$1:$1048576,MATCH($B233,城镇人口!$B:$B,0),MATCH(AT$1,城镇人口!$1:$1,0))</f>
        <v>1238912.8691937968</v>
      </c>
      <c r="AU233" s="40">
        <f>INDEX(人口源表!$1:$1048576,MATCH($B233,人口源表!$A:$A,0),MATCH(AU$1,人口源表!$1:$1,0))-INDEX(城镇人口!$1:$1048576,MATCH($B233,城镇人口!$B:$B,0),MATCH(AU$1,城镇人口!$1:$1,0))</f>
        <v>1231620.9740835882</v>
      </c>
      <c r="AV233" s="40">
        <f>INDEX(人口源表!$1:$1048576,MATCH($B233,人口源表!$A:$A,0),MATCH(AV$1,人口源表!$1:$1,0))-INDEX(城镇人口!$1:$1048576,MATCH($B233,城镇人口!$B:$B,0),MATCH(AV$1,城镇人口!$1:$1,0))</f>
        <v>1225097.4436330781</v>
      </c>
    </row>
    <row r="234" spans="1:48" x14ac:dyDescent="0.15">
      <c r="A234" s="4" t="s">
        <v>874</v>
      </c>
      <c r="B234" s="4" t="s">
        <v>474</v>
      </c>
      <c r="C234" s="34">
        <f>VLOOKUP(B234,'[1]2016省城人口总结（根）'!B:C,2,FALSE)/100</f>
        <v>0.29047028803402297</v>
      </c>
      <c r="D234" s="40">
        <f>INDEX(人口源表!$1:$1048576,MATCH($B234,人口源表!$A:$A,0),MATCH(D$1,人口源表!$1:$1,0))-INDEX(城镇人口!$1:$1048576,MATCH($B234,城镇人口!$B:$B,0),MATCH(D$1,城镇人口!$1:$1,0))</f>
        <v>1470042.0832652031</v>
      </c>
      <c r="E234" s="40">
        <f>INDEX(人口源表!$1:$1048576,MATCH($B234,人口源表!$A:$A,0),MATCH(E$1,人口源表!$1:$1,0))-INDEX(城镇人口!$1:$1048576,MATCH($B234,城镇人口!$B:$B,0),MATCH(E$1,城镇人口!$1:$1,0))</f>
        <v>1464569.3060581144</v>
      </c>
      <c r="F234" s="40">
        <f>INDEX(人口源表!$1:$1048576,MATCH($B234,人口源表!$A:$A,0),MATCH(F$1,人口源表!$1:$1,0))-INDEX(城镇人口!$1:$1048576,MATCH($B234,城镇人口!$B:$B,0),MATCH(F$1,城镇人口!$1:$1,0))</f>
        <v>1457992.150948815</v>
      </c>
      <c r="G234" s="40">
        <f>INDEX(人口源表!$1:$1048576,MATCH($B234,人口源表!$A:$A,0),MATCH(G$1,人口源表!$1:$1,0))-INDEX(城镇人口!$1:$1048576,MATCH($B234,城镇人口!$B:$B,0),MATCH(G$1,城镇人口!$1:$1,0))</f>
        <v>1448416.2490647747</v>
      </c>
      <c r="H234" s="40">
        <f>INDEX(人口源表!$1:$1048576,MATCH($B234,人口源表!$A:$A,0),MATCH(H$1,人口源表!$1:$1,0))-INDEX(城镇人口!$1:$1048576,MATCH($B234,城镇人口!$B:$B,0),MATCH(H$1,城镇人口!$1:$1,0))</f>
        <v>1439472.9613361964</v>
      </c>
      <c r="I234" s="40">
        <f>INDEX(人口源表!$1:$1048576,MATCH($B234,人口源表!$A:$A,0),MATCH(I$1,人口源表!$1:$1,0))-INDEX(城镇人口!$1:$1048576,MATCH($B234,城镇人口!$B:$B,0),MATCH(I$1,城镇人口!$1:$1,0))</f>
        <v>1435334.5935950605</v>
      </c>
      <c r="J234" s="40">
        <f>INDEX(人口源表!$1:$1048576,MATCH($B234,人口源表!$A:$A,0),MATCH(J$1,人口源表!$1:$1,0))-INDEX(城镇人口!$1:$1048576,MATCH($B234,城镇人口!$B:$B,0),MATCH(J$1,城镇人口!$1:$1,0))</f>
        <v>1431456.1012305382</v>
      </c>
      <c r="K234" s="40">
        <f>INDEX(人口源表!$1:$1048576,MATCH($B234,人口源表!$A:$A,0),MATCH(K$1,人口源表!$1:$1,0))-INDEX(城镇人口!$1:$1048576,MATCH($B234,城镇人口!$B:$B,0),MATCH(K$1,城镇人口!$1:$1,0))</f>
        <v>1427724.9566280958</v>
      </c>
      <c r="L234" s="40">
        <f>INDEX(人口源表!$1:$1048576,MATCH($B234,人口源表!$A:$A,0),MATCH(L$1,人口源表!$1:$1,0))-INDEX(城镇人口!$1:$1048576,MATCH($B234,城镇人口!$B:$B,0),MATCH(L$1,城镇人口!$1:$1,0))</f>
        <v>1424035.2720237195</v>
      </c>
      <c r="M234" s="40">
        <f>INDEX(人口源表!$1:$1048576,MATCH($B234,人口源表!$A:$A,0),MATCH(M$1,人口源表!$1:$1,0))-INDEX(城镇人口!$1:$1048576,MATCH($B234,城镇人口!$B:$B,0),MATCH(M$1,城镇人口!$1:$1,0))</f>
        <v>1420291.775280349</v>
      </c>
      <c r="N234" s="40">
        <f>INDEX(人口源表!$1:$1048576,MATCH($B234,人口源表!$A:$A,0),MATCH(N$1,人口源表!$1:$1,0))-INDEX(城镇人口!$1:$1048576,MATCH($B234,城镇人口!$B:$B,0),MATCH(N$1,城镇人口!$1:$1,0))</f>
        <v>1416404.9539007409</v>
      </c>
      <c r="O234" s="40">
        <f>INDEX(人口源表!$1:$1048576,MATCH($B234,人口源表!$A:$A,0),MATCH(O$1,人口源表!$1:$1,0))-INDEX(城镇人口!$1:$1048576,MATCH($B234,城镇人口!$B:$B,0),MATCH(O$1,城镇人口!$1:$1,0))</f>
        <v>1412293.0005437671</v>
      </c>
      <c r="P234" s="40">
        <f>INDEX(人口源表!$1:$1048576,MATCH($B234,人口源表!$A:$A,0),MATCH(P$1,人口源表!$1:$1,0))-INDEX(城镇人口!$1:$1048576,MATCH($B234,城镇人口!$B:$B,0),MATCH(P$1,城镇人口!$1:$1,0))</f>
        <v>1407883.6964864181</v>
      </c>
      <c r="Q234" s="40">
        <f>INDEX(人口源表!$1:$1048576,MATCH($B234,人口源表!$A:$A,0),MATCH(Q$1,人口源表!$1:$1,0))-INDEX(城镇人口!$1:$1048576,MATCH($B234,城镇人口!$B:$B,0),MATCH(Q$1,城镇人口!$1:$1,0))</f>
        <v>1403110.2896081535</v>
      </c>
      <c r="R234" s="40">
        <f>INDEX(人口源表!$1:$1048576,MATCH($B234,人口源表!$A:$A,0),MATCH(R$1,人口源表!$1:$1,0))-INDEX(城镇人口!$1:$1048576,MATCH($B234,城镇人口!$B:$B,0),MATCH(R$1,城镇人口!$1:$1,0))</f>
        <v>1397914.7136508301</v>
      </c>
      <c r="S234" s="40">
        <f>INDEX(人口源表!$1:$1048576,MATCH($B234,人口源表!$A:$A,0),MATCH(S$1,人口源表!$1:$1,0))-INDEX(城镇人口!$1:$1048576,MATCH($B234,城镇人口!$B:$B,0),MATCH(S$1,城镇人口!$1:$1,0))</f>
        <v>1395902.9931576636</v>
      </c>
      <c r="T234" s="40">
        <f>INDEX(人口源表!$1:$1048576,MATCH($B234,人口源表!$A:$A,0),MATCH(T$1,人口源表!$1:$1,0))-INDEX(城镇人口!$1:$1048576,MATCH($B234,城镇人口!$B:$B,0),MATCH(T$1,城镇人口!$1:$1,0))</f>
        <v>1393435.1424931192</v>
      </c>
      <c r="U234" s="40">
        <f>INDEX(人口源表!$1:$1048576,MATCH($B234,人口源表!$A:$A,0),MATCH(U$1,人口源表!$1:$1,0))-INDEX(城镇人口!$1:$1048576,MATCH($B234,城镇人口!$B:$B,0),MATCH(U$1,城镇人口!$1:$1,0))</f>
        <v>1390472.0702864327</v>
      </c>
      <c r="V234" s="40">
        <f>INDEX(人口源表!$1:$1048576,MATCH($B234,人口源表!$A:$A,0),MATCH(V$1,人口源表!$1:$1,0))-INDEX(城镇人口!$1:$1048576,MATCH($B234,城镇人口!$B:$B,0),MATCH(V$1,城镇人口!$1:$1,0))</f>
        <v>1386979.7201872794</v>
      </c>
      <c r="W234" s="40">
        <f>INDEX(人口源表!$1:$1048576,MATCH($B234,人口源表!$A:$A,0),MATCH(W$1,人口源表!$1:$1,0))-INDEX(城镇人口!$1:$1048576,MATCH($B234,城镇人口!$B:$B,0),MATCH(W$1,城镇人口!$1:$1,0))</f>
        <v>1382930.9597518053</v>
      </c>
      <c r="X234" s="40">
        <f>INDEX(人口源表!$1:$1048576,MATCH($B234,人口源表!$A:$A,0),MATCH(X$1,人口源表!$1:$1,0))-INDEX(城镇人口!$1:$1048576,MATCH($B234,城镇人口!$B:$B,0),MATCH(X$1,城镇人口!$1:$1,0))</f>
        <v>1378305.4978490463</v>
      </c>
      <c r="Y234" s="40">
        <f>INDEX(人口源表!$1:$1048576,MATCH($B234,人口源表!$A:$A,0),MATCH(Y$1,人口源表!$1:$1,0))-INDEX(城镇人口!$1:$1048576,MATCH($B234,城镇人口!$B:$B,0),MATCH(Y$1,城镇人口!$1:$1,0))</f>
        <v>1373087.8671601196</v>
      </c>
      <c r="Z234" s="40">
        <f>INDEX(人口源表!$1:$1048576,MATCH($B234,人口源表!$A:$A,0),MATCH(Z$1,人口源表!$1:$1,0))-INDEX(城镇人口!$1:$1048576,MATCH($B234,城镇人口!$B:$B,0),MATCH(Z$1,城镇人口!$1:$1,0))</f>
        <v>1367271.2223131023</v>
      </c>
      <c r="AA234" s="40">
        <f>INDEX(人口源表!$1:$1048576,MATCH($B234,人口源表!$A:$A,0),MATCH(AA$1,人口源表!$1:$1,0))-INDEX(城镇人口!$1:$1048576,MATCH($B234,城镇人口!$B:$B,0),MATCH(AA$1,城镇人口!$1:$1,0))</f>
        <v>1360852.099051344</v>
      </c>
      <c r="AB234" s="40">
        <f>INDEX(人口源表!$1:$1048576,MATCH($B234,人口源表!$A:$A,0),MATCH(AB$1,人口源表!$1:$1,0))-INDEX(城镇人口!$1:$1048576,MATCH($B234,城镇人口!$B:$B,0),MATCH(AB$1,城镇人口!$1:$1,0))</f>
        <v>1353834.8456802261</v>
      </c>
      <c r="AC234" s="40">
        <f>INDEX(人口源表!$1:$1048576,MATCH($B234,人口源表!$A:$A,0),MATCH(AC$1,人口源表!$1:$1,0))-INDEX(城镇人口!$1:$1048576,MATCH($B234,城镇人口!$B:$B,0),MATCH(AC$1,城镇人口!$1:$1,0))</f>
        <v>1347165.5192589546</v>
      </c>
      <c r="AD234" s="40">
        <f>INDEX(人口源表!$1:$1048576,MATCH($B234,人口源表!$A:$A,0),MATCH(AD$1,人口源表!$1:$1,0))-INDEX(城镇人口!$1:$1048576,MATCH($B234,城镇人口!$B:$B,0),MATCH(AD$1,城镇人口!$1:$1,0))</f>
        <v>1339924.9137653306</v>
      </c>
      <c r="AE234" s="40">
        <f>INDEX(人口源表!$1:$1048576,MATCH($B234,人口源表!$A:$A,0),MATCH(AE$1,人口源表!$1:$1,0))-INDEX(城镇人口!$1:$1048576,MATCH($B234,城镇人口!$B:$B,0),MATCH(AE$1,城镇人口!$1:$1,0))</f>
        <v>1332132.0475024146</v>
      </c>
      <c r="AF234" s="40">
        <f>INDEX(人口源表!$1:$1048576,MATCH($B234,人口源表!$A:$A,0),MATCH(AF$1,人口源表!$1:$1,0))-INDEX(城镇人口!$1:$1048576,MATCH($B234,城镇人口!$B:$B,0),MATCH(AF$1,城镇人口!$1:$1,0))</f>
        <v>1323813.4396895817</v>
      </c>
      <c r="AG234" s="40">
        <f>INDEX(人口源表!$1:$1048576,MATCH($B234,人口源表!$A:$A,0),MATCH(AG$1,人口源表!$1:$1,0))-INDEX(城镇人口!$1:$1048576,MATCH($B234,城镇人口!$B:$B,0),MATCH(AG$1,城镇人口!$1:$1,0))</f>
        <v>1314999.8648616262</v>
      </c>
      <c r="AH234" s="40">
        <f>INDEX(人口源表!$1:$1048576,MATCH($B234,人口源表!$A:$A,0),MATCH(AH$1,人口源表!$1:$1,0))-INDEX(城镇人口!$1:$1048576,MATCH($B234,城镇人口!$B:$B,0),MATCH(AH$1,城镇人口!$1:$1,0))</f>
        <v>1305728.1954997906</v>
      </c>
      <c r="AI234" s="40">
        <f>INDEX(人口源表!$1:$1048576,MATCH($B234,人口源表!$A:$A,0),MATCH(AI$1,人口源表!$1:$1,0))-INDEX(城镇人口!$1:$1048576,MATCH($B234,城镇人口!$B:$B,0),MATCH(AI$1,城镇人口!$1:$1,0))</f>
        <v>1296040.0712675373</v>
      </c>
      <c r="AJ234" s="40">
        <f>INDEX(人口源表!$1:$1048576,MATCH($B234,人口源表!$A:$A,0),MATCH(AJ$1,人口源表!$1:$1,0))-INDEX(城镇人口!$1:$1048576,MATCH($B234,城镇人口!$B:$B,0),MATCH(AJ$1,城镇人口!$1:$1,0))</f>
        <v>1285983.7250081103</v>
      </c>
      <c r="AK234" s="40">
        <f>INDEX(人口源表!$1:$1048576,MATCH($B234,人口源表!$A:$A,0),MATCH(AK$1,人口源表!$1:$1,0))-INDEX(城镇人口!$1:$1048576,MATCH($B234,城镇人口!$B:$B,0),MATCH(AK$1,城镇人口!$1:$1,0))</f>
        <v>1275612.0223013251</v>
      </c>
      <c r="AL234" s="40">
        <f>INDEX(人口源表!$1:$1048576,MATCH($B234,人口源表!$A:$A,0),MATCH(AL$1,人口源表!$1:$1,0))-INDEX(城镇人口!$1:$1048576,MATCH($B234,城镇人口!$B:$B,0),MATCH(AL$1,城镇人口!$1:$1,0))</f>
        <v>1264983.6522137974</v>
      </c>
      <c r="AM234" s="40">
        <f>INDEX(人口源表!$1:$1048576,MATCH($B234,人口源表!$A:$A,0),MATCH(AM$1,人口源表!$1:$1,0))-INDEX(城镇人口!$1:$1048576,MATCH($B234,城镇人口!$B:$B,0),MATCH(AM$1,城镇人口!$1:$1,0))</f>
        <v>1254160.5567983657</v>
      </c>
      <c r="AN234" s="40">
        <f>INDEX(人口源表!$1:$1048576,MATCH($B234,人口源表!$A:$A,0),MATCH(AN$1,人口源表!$1:$1,0))-INDEX(城镇人口!$1:$1048576,MATCH($B234,城镇人口!$B:$B,0),MATCH(AN$1,城镇人口!$1:$1,0))</f>
        <v>1243213.486571305</v>
      </c>
      <c r="AO234" s="40">
        <f>INDEX(人口源表!$1:$1048576,MATCH($B234,人口源表!$A:$A,0),MATCH(AO$1,人口源表!$1:$1,0))-INDEX(城镇人口!$1:$1048576,MATCH($B234,城镇人口!$B:$B,0),MATCH(AO$1,城镇人口!$1:$1,0))</f>
        <v>1232214.4355558555</v>
      </c>
      <c r="AP234" s="40">
        <f>INDEX(人口源表!$1:$1048576,MATCH($B234,人口源表!$A:$A,0),MATCH(AP$1,人口源表!$1:$1,0))-INDEX(城镇人口!$1:$1048576,MATCH($B234,城镇人口!$B:$B,0),MATCH(AP$1,城镇人口!$1:$1,0))</f>
        <v>1221242.8106713258</v>
      </c>
      <c r="AQ234" s="40">
        <f>INDEX(人口源表!$1:$1048576,MATCH($B234,人口源表!$A:$A,0),MATCH(AQ$1,人口源表!$1:$1,0))-INDEX(城镇人口!$1:$1048576,MATCH($B234,城镇人口!$B:$B,0),MATCH(AQ$1,城镇人口!$1:$1,0))</f>
        <v>1210382.2412613097</v>
      </c>
      <c r="AR234" s="40">
        <f>INDEX(人口源表!$1:$1048576,MATCH($B234,人口源表!$A:$A,0),MATCH(AR$1,人口源表!$1:$1,0))-INDEX(城镇人口!$1:$1048576,MATCH($B234,城镇人口!$B:$B,0),MATCH(AR$1,城镇人口!$1:$1,0))</f>
        <v>1199721.131481047</v>
      </c>
      <c r="AS234" s="40">
        <f>INDEX(人口源表!$1:$1048576,MATCH($B234,人口源表!$A:$A,0),MATCH(AS$1,人口源表!$1:$1,0))-INDEX(城镇人口!$1:$1048576,MATCH($B234,城镇人口!$B:$B,0),MATCH(AS$1,城镇人口!$1:$1,0))</f>
        <v>1189353.2033134368</v>
      </c>
      <c r="AT234" s="40">
        <f>INDEX(人口源表!$1:$1048576,MATCH($B234,人口源表!$A:$A,0),MATCH(AT$1,人口源表!$1:$1,0))-INDEX(城镇人口!$1:$1048576,MATCH($B234,城镇人口!$B:$B,0),MATCH(AT$1,城镇人口!$1:$1,0))</f>
        <v>1179375.5744868377</v>
      </c>
      <c r="AU234" s="40">
        <f>INDEX(人口源表!$1:$1048576,MATCH($B234,人口源表!$A:$A,0),MATCH(AU$1,人口源表!$1:$1,0))-INDEX(城镇人口!$1:$1048576,MATCH($B234,城镇人口!$B:$B,0),MATCH(AU$1,城镇人口!$1:$1,0))</f>
        <v>1169891.7612829907</v>
      </c>
      <c r="AV234" s="40">
        <f>INDEX(人口源表!$1:$1048576,MATCH($B234,人口源表!$A:$A,0),MATCH(AV$1,人口源表!$1:$1,0))-INDEX(城镇人口!$1:$1048576,MATCH($B234,城镇人口!$B:$B,0),MATCH(AV$1,城镇人口!$1:$1,0))</f>
        <v>1161008.5270223771</v>
      </c>
    </row>
    <row r="235" spans="1:48" x14ac:dyDescent="0.15">
      <c r="A235" s="4" t="s">
        <v>875</v>
      </c>
      <c r="B235" s="4" t="s">
        <v>476</v>
      </c>
      <c r="C235" s="34">
        <f>VLOOKUP(B235,'[1]2016省城人口总结（根）'!B:C,2,FALSE)/100</f>
        <v>0.76945113948285293</v>
      </c>
      <c r="D235" s="40">
        <f>INDEX(人口源表!$1:$1048576,MATCH($B235,人口源表!$A:$A,0),MATCH(D$1,人口源表!$1:$1,0))-INDEX(城镇人口!$1:$1048576,MATCH($B235,城镇人口!$B:$B,0),MATCH(D$1,城镇人口!$1:$1,0))</f>
        <v>496596.68395471852</v>
      </c>
      <c r="E235" s="40">
        <f>INDEX(人口源表!$1:$1048576,MATCH($B235,人口源表!$A:$A,0),MATCH(E$1,人口源表!$1:$1,0))-INDEX(城镇人口!$1:$1048576,MATCH($B235,城镇人口!$B:$B,0),MATCH(E$1,城镇人口!$1:$1,0))</f>
        <v>472050.53278887528</v>
      </c>
      <c r="F235" s="40">
        <f>INDEX(人口源表!$1:$1048576,MATCH($B235,人口源表!$A:$A,0),MATCH(F$1,人口源表!$1:$1,0))-INDEX(城镇人口!$1:$1048576,MATCH($B235,城镇人口!$B:$B,0),MATCH(F$1,城镇人口!$1:$1,0))</f>
        <v>446428.86731987284</v>
      </c>
      <c r="G235" s="40">
        <f>INDEX(人口源表!$1:$1048576,MATCH($B235,人口源表!$A:$A,0),MATCH(G$1,人口源表!$1:$1,0))-INDEX(城镇人口!$1:$1048576,MATCH($B235,城镇人口!$B:$B,0),MATCH(G$1,城镇人口!$1:$1,0))</f>
        <v>541590.63841608213</v>
      </c>
      <c r="H235" s="40">
        <f>INDEX(人口源表!$1:$1048576,MATCH($B235,人口源表!$A:$A,0),MATCH(H$1,人口源表!$1:$1,0))-INDEX(城镇人口!$1:$1048576,MATCH($B235,城镇人口!$B:$B,0),MATCH(H$1,城镇人口!$1:$1,0))</f>
        <v>508072.40129071334</v>
      </c>
      <c r="I235" s="40">
        <f>INDEX(人口源表!$1:$1048576,MATCH($B235,人口源表!$A:$A,0),MATCH(I$1,人口源表!$1:$1,0))-INDEX(城镇人口!$1:$1048576,MATCH($B235,城镇人口!$B:$B,0),MATCH(I$1,城镇人口!$1:$1,0))</f>
        <v>489379.63801384624</v>
      </c>
      <c r="J235" s="40">
        <f>INDEX(人口源表!$1:$1048576,MATCH($B235,人口源表!$A:$A,0),MATCH(J$1,人口源表!$1:$1,0))-INDEX(城镇人口!$1:$1048576,MATCH($B235,城镇人口!$B:$B,0),MATCH(J$1,城镇人口!$1:$1,0))</f>
        <v>469601.60661865398</v>
      </c>
      <c r="K235" s="40">
        <f>INDEX(人口源表!$1:$1048576,MATCH($B235,人口源表!$A:$A,0),MATCH(K$1,人口源表!$1:$1,0))-INDEX(城镇人口!$1:$1048576,MATCH($B235,城镇人口!$B:$B,0),MATCH(K$1,城镇人口!$1:$1,0))</f>
        <v>448793.82077683927</v>
      </c>
      <c r="L235" s="40">
        <f>INDEX(人口源表!$1:$1048576,MATCH($B235,人口源表!$A:$A,0),MATCH(L$1,人口源表!$1:$1,0))-INDEX(城镇人口!$1:$1048576,MATCH($B235,城镇人口!$B:$B,0),MATCH(L$1,城镇人口!$1:$1,0))</f>
        <v>427011.01354902284</v>
      </c>
      <c r="M235" s="40">
        <f>INDEX(人口源表!$1:$1048576,MATCH($B235,人口源表!$A:$A,0),MATCH(M$1,人口源表!$1:$1,0))-INDEX(城镇人口!$1:$1048576,MATCH($B235,城镇人口!$B:$B,0),MATCH(M$1,城镇人口!$1:$1,0))</f>
        <v>404306.79390995204</v>
      </c>
      <c r="N235" s="40">
        <f>INDEX(人口源表!$1:$1048576,MATCH($B235,人口源表!$A:$A,0),MATCH(N$1,人口源表!$1:$1,0))-INDEX(城镇人口!$1:$1048576,MATCH($B235,城镇人口!$B:$B,0),MATCH(N$1,城镇人口!$1:$1,0))</f>
        <v>380733.78369565168</v>
      </c>
      <c r="O235" s="40">
        <f>INDEX(人口源表!$1:$1048576,MATCH($B235,人口源表!$A:$A,0),MATCH(O$1,人口源表!$1:$1,0))-INDEX(城镇人口!$1:$1048576,MATCH($B235,城镇人口!$B:$B,0),MATCH(O$1,城镇人口!$1:$1,0))</f>
        <v>356344.05506432848</v>
      </c>
      <c r="P235" s="40">
        <f>INDEX(人口源表!$1:$1048576,MATCH($B235,人口源表!$A:$A,0),MATCH(P$1,人口源表!$1:$1,0))-INDEX(城镇人口!$1:$1048576,MATCH($B235,城镇人口!$B:$B,0),MATCH(P$1,城镇人口!$1:$1,0))</f>
        <v>331187.94318899093</v>
      </c>
      <c r="Q235" s="40">
        <f>INDEX(人口源表!$1:$1048576,MATCH($B235,人口源表!$A:$A,0),MATCH(Q$1,人口源表!$1:$1,0))-INDEX(城镇人口!$1:$1048576,MATCH($B235,城镇人口!$B:$B,0),MATCH(Q$1,城镇人口!$1:$1,0))</f>
        <v>305315.32864060765</v>
      </c>
      <c r="R235" s="40">
        <f>INDEX(人口源表!$1:$1048576,MATCH($B235,人口源表!$A:$A,0),MATCH(R$1,人口源表!$1:$1,0))-INDEX(城镇人口!$1:$1048576,MATCH($B235,城镇人口!$B:$B,0),MATCH(R$1,城镇人口!$1:$1,0))</f>
        <v>278774.42639599741</v>
      </c>
      <c r="S235" s="40">
        <f>INDEX(人口源表!$1:$1048576,MATCH($B235,人口源表!$A:$A,0),MATCH(S$1,人口源表!$1:$1,0))-INDEX(城镇人口!$1:$1048576,MATCH($B235,城镇人口!$B:$B,0),MATCH(S$1,城镇人口!$1:$1,0))</f>
        <v>265627.13824748714</v>
      </c>
      <c r="T235" s="40">
        <f>INDEX(人口源表!$1:$1048576,MATCH($B235,人口源表!$A:$A,0),MATCH(T$1,人口源表!$1:$1,0))-INDEX(城镇人口!$1:$1048576,MATCH($B235,城镇人口!$B:$B,0),MATCH(T$1,城镇人口!$1:$1,0))</f>
        <v>252187.48206988443</v>
      </c>
      <c r="U235" s="40">
        <f>INDEX(人口源表!$1:$1048576,MATCH($B235,人口源表!$A:$A,0),MATCH(U$1,人口源表!$1:$1,0))-INDEX(城镇人口!$1:$1048576,MATCH($B235,城镇人口!$B:$B,0),MATCH(U$1,城镇人口!$1:$1,0))</f>
        <v>238481.73278506752</v>
      </c>
      <c r="V235" s="40">
        <f>INDEX(人口源表!$1:$1048576,MATCH($B235,人口源表!$A:$A,0),MATCH(V$1,人口源表!$1:$1,0))-INDEX(城镇人口!$1:$1048576,MATCH($B235,城镇人口!$B:$B,0),MATCH(V$1,城镇人口!$1:$1,0))</f>
        <v>224535.75102509698</v>
      </c>
      <c r="W235" s="40">
        <f>INDEX(人口源表!$1:$1048576,MATCH($B235,人口源表!$A:$A,0),MATCH(W$1,人口源表!$1:$1,0))-INDEX(城镇人口!$1:$1048576,MATCH($B235,城镇人口!$B:$B,0),MATCH(W$1,城镇人口!$1:$1,0))</f>
        <v>210374.29042421049</v>
      </c>
      <c r="X235" s="40">
        <f>INDEX(人口源表!$1:$1048576,MATCH($B235,人口源表!$A:$A,0),MATCH(X$1,人口源表!$1:$1,0))-INDEX(城镇人口!$1:$1048576,MATCH($B235,城镇人口!$B:$B,0),MATCH(X$1,城镇人口!$1:$1,0))</f>
        <v>196021.0312015051</v>
      </c>
      <c r="Y235" s="40">
        <f>INDEX(人口源表!$1:$1048576,MATCH($B235,人口源表!$A:$A,0),MATCH(Y$1,人口源表!$1:$1,0))-INDEX(城镇人口!$1:$1048576,MATCH($B235,城镇人口!$B:$B,0),MATCH(Y$1,城镇人口!$1:$1,0))</f>
        <v>181499.08159087738</v>
      </c>
      <c r="Z235" s="40">
        <f>INDEX(人口源表!$1:$1048576,MATCH($B235,人口源表!$A:$A,0),MATCH(Z$1,人口源表!$1:$1,0))-INDEX(城镇人口!$1:$1048576,MATCH($B235,城镇人口!$B:$B,0),MATCH(Z$1,城镇人口!$1:$1,0))</f>
        <v>166830.23351507727</v>
      </c>
      <c r="AA235" s="40">
        <f>INDEX(人口源表!$1:$1048576,MATCH($B235,人口源表!$A:$A,0),MATCH(AA$1,人口源表!$1:$1,0))-INDEX(城镇人口!$1:$1048576,MATCH($B235,城镇人口!$B:$B,0),MATCH(AA$1,城镇人口!$1:$1,0))</f>
        <v>152035.50770997861</v>
      </c>
      <c r="AB235" s="40">
        <f>INDEX(人口源表!$1:$1048576,MATCH($B235,人口源表!$A:$A,0),MATCH(AB$1,人口源表!$1:$1,0))-INDEX(城镇人口!$1:$1048576,MATCH($B235,城镇人口!$B:$B,0),MATCH(AB$1,城镇人口!$1:$1,0))</f>
        <v>137134.82468141057</v>
      </c>
      <c r="AC235" s="40">
        <f>INDEX(人口源表!$1:$1048576,MATCH($B235,人口源表!$A:$A,0),MATCH(AC$1,人口源表!$1:$1,0))-INDEX(城镇人口!$1:$1048576,MATCH($B235,城镇人口!$B:$B,0),MATCH(AC$1,城镇人口!$1:$1,0))</f>
        <v>125787.67211215245</v>
      </c>
      <c r="AD235" s="40">
        <f>INDEX(人口源表!$1:$1048576,MATCH($B235,人口源表!$A:$A,0),MATCH(AD$1,人口源表!$1:$1,0))-INDEX(城镇人口!$1:$1048576,MATCH($B235,城镇人口!$B:$B,0),MATCH(AD$1,城镇人口!$1:$1,0))</f>
        <v>114390.83011962054</v>
      </c>
      <c r="AE235" s="40">
        <f>INDEX(人口源表!$1:$1048576,MATCH($B235,人口源表!$A:$A,0),MATCH(AE$1,人口源表!$1:$1,0))-INDEX(城镇人口!$1:$1048576,MATCH($B235,城镇人口!$B:$B,0),MATCH(AE$1,城镇人口!$1:$1,0))</f>
        <v>102957.70033910638</v>
      </c>
      <c r="AF235" s="40">
        <f>INDEX(人口源表!$1:$1048576,MATCH($B235,人口源表!$A:$A,0),MATCH(AF$1,人口源表!$1:$1,0))-INDEX(城镇人口!$1:$1048576,MATCH($B235,城镇人口!$B:$B,0),MATCH(AF$1,城镇人口!$1:$1,0))</f>
        <v>91500.836614217609</v>
      </c>
      <c r="AG235" s="40">
        <f>INDEX(人口源表!$1:$1048576,MATCH($B235,人口源表!$A:$A,0),MATCH(AG$1,人口源表!$1:$1,0))-INDEX(城镇人口!$1:$1048576,MATCH($B235,城镇人口!$B:$B,0),MATCH(AG$1,城镇人口!$1:$1,0))</f>
        <v>80031.866045655217</v>
      </c>
      <c r="AH235" s="40">
        <f>INDEX(人口源表!$1:$1048576,MATCH($B235,人口源表!$A:$A,0),MATCH(AH$1,人口源表!$1:$1,0))-INDEX(城镇人口!$1:$1048576,MATCH($B235,城镇人口!$B:$B,0),MATCH(AH$1,城镇人口!$1:$1,0))</f>
        <v>68561.521000861656</v>
      </c>
      <c r="AI235" s="40">
        <f>INDEX(人口源表!$1:$1048576,MATCH($B235,人口源表!$A:$A,0),MATCH(AI$1,人口源表!$1:$1,0))-INDEX(城镇人口!$1:$1048576,MATCH($B235,城镇人口!$B:$B,0),MATCH(AI$1,城镇人口!$1:$1,0))</f>
        <v>57099.66785378987</v>
      </c>
      <c r="AJ235" s="40">
        <f>INDEX(人口源表!$1:$1048576,MATCH($B235,人口源表!$A:$A,0),MATCH(AJ$1,人口源表!$1:$1,0))-INDEX(城镇人口!$1:$1048576,MATCH($B235,城镇人口!$B:$B,0),MATCH(AJ$1,城镇人口!$1:$1,0))</f>
        <v>45655.231244476978</v>
      </c>
      <c r="AK235" s="40">
        <f>INDEX(人口源表!$1:$1048576,MATCH($B235,人口源表!$A:$A,0),MATCH(AK$1,人口源表!$1:$1,0))-INDEX(城镇人口!$1:$1048576,MATCH($B235,城镇人口!$B:$B,0),MATCH(AK$1,城镇人口!$1:$1,0))</f>
        <v>34236.184998712037</v>
      </c>
      <c r="AL235" s="40">
        <f>INDEX(人口源表!$1:$1048576,MATCH($B235,人口源表!$A:$A,0),MATCH(AL$1,人口源表!$1:$1,0))-INDEX(城镇人口!$1:$1048576,MATCH($B235,城镇人口!$B:$B,0),MATCH(AL$1,城镇人口!$1:$1,0))</f>
        <v>22849.542978462763</v>
      </c>
      <c r="AM235" s="40">
        <f>INDEX(人口源表!$1:$1048576,MATCH($B235,人口源表!$A:$A,0),MATCH(AM$1,人口源表!$1:$1,0))-INDEX(城镇人口!$1:$1048576,MATCH($B235,城镇人口!$B:$B,0),MATCH(AM$1,城镇人口!$1:$1,0))</f>
        <v>11501.357505425345</v>
      </c>
      <c r="AN235" s="40">
        <f>INDEX(人口源表!$1:$1048576,MATCH($B235,人口源表!$A:$A,0),MATCH(AN$1,人口源表!$1:$1,0))-INDEX(城镇人口!$1:$1048576,MATCH($B235,城镇人口!$B:$B,0),MATCH(AN$1,城镇人口!$1:$1,0))</f>
        <v>196.67238232959062</v>
      </c>
      <c r="AO235" s="40">
        <f>INDEX(人口源表!$1:$1048576,MATCH($B235,人口源表!$A:$A,0),MATCH(AO$1,人口源表!$1:$1,0))-INDEX(城镇人口!$1:$1048576,MATCH($B235,城镇人口!$B:$B,0),MATCH(AO$1,城镇人口!$1:$1,0))</f>
        <v>0</v>
      </c>
      <c r="AP235" s="40">
        <f>INDEX(人口源表!$1:$1048576,MATCH($B235,人口源表!$A:$A,0),MATCH(AP$1,人口源表!$1:$1,0))-INDEX(城镇人口!$1:$1048576,MATCH($B235,城镇人口!$B:$B,0),MATCH(AP$1,城镇人口!$1:$1,0))</f>
        <v>0</v>
      </c>
      <c r="AQ235" s="40">
        <f>INDEX(人口源表!$1:$1048576,MATCH($B235,人口源表!$A:$A,0),MATCH(AQ$1,人口源表!$1:$1,0))-INDEX(城镇人口!$1:$1048576,MATCH($B235,城镇人口!$B:$B,0),MATCH(AQ$1,城镇人口!$1:$1,0))</f>
        <v>0</v>
      </c>
      <c r="AR235" s="40">
        <f>INDEX(人口源表!$1:$1048576,MATCH($B235,人口源表!$A:$A,0),MATCH(AR$1,人口源表!$1:$1,0))-INDEX(城镇人口!$1:$1048576,MATCH($B235,城镇人口!$B:$B,0),MATCH(AR$1,城镇人口!$1:$1,0))</f>
        <v>0</v>
      </c>
      <c r="AS235" s="40">
        <f>INDEX(人口源表!$1:$1048576,MATCH($B235,人口源表!$A:$A,0),MATCH(AS$1,人口源表!$1:$1,0))-INDEX(城镇人口!$1:$1048576,MATCH($B235,城镇人口!$B:$B,0),MATCH(AS$1,城镇人口!$1:$1,0))</f>
        <v>0</v>
      </c>
      <c r="AT235" s="40">
        <f>INDEX(人口源表!$1:$1048576,MATCH($B235,人口源表!$A:$A,0),MATCH(AT$1,人口源表!$1:$1,0))-INDEX(城镇人口!$1:$1048576,MATCH($B235,城镇人口!$B:$B,0),MATCH(AT$1,城镇人口!$1:$1,0))</f>
        <v>0</v>
      </c>
      <c r="AU235" s="40">
        <f>INDEX(人口源表!$1:$1048576,MATCH($B235,人口源表!$A:$A,0),MATCH(AU$1,人口源表!$1:$1,0))-INDEX(城镇人口!$1:$1048576,MATCH($B235,城镇人口!$B:$B,0),MATCH(AU$1,城镇人口!$1:$1,0))</f>
        <v>0</v>
      </c>
      <c r="AV235" s="40">
        <f>INDEX(人口源表!$1:$1048576,MATCH($B235,人口源表!$A:$A,0),MATCH(AV$1,人口源表!$1:$1,0))-INDEX(城镇人口!$1:$1048576,MATCH($B235,城镇人口!$B:$B,0),MATCH(AV$1,城镇人口!$1:$1,0))</f>
        <v>0</v>
      </c>
    </row>
    <row r="236" spans="1:48" x14ac:dyDescent="0.15">
      <c r="A236" s="4" t="s">
        <v>875</v>
      </c>
      <c r="B236" s="4" t="s">
        <v>478</v>
      </c>
      <c r="C236" s="34">
        <f>VLOOKUP(B236,'[1]2016省城人口总结（根）'!B:C,2,FALSE)/100</f>
        <v>0.74338779668618704</v>
      </c>
      <c r="D236" s="40">
        <f>INDEX(人口源表!$1:$1048576,MATCH($B236,人口源表!$A:$A,0),MATCH(D$1,人口源表!$1:$1,0))-INDEX(城镇人口!$1:$1048576,MATCH($B236,城镇人口!$B:$B,0),MATCH(D$1,城镇人口!$1:$1,0))</f>
        <v>187882.34910251445</v>
      </c>
      <c r="E236" s="40">
        <f>INDEX(人口源表!$1:$1048576,MATCH($B236,人口源表!$A:$A,0),MATCH(E$1,人口源表!$1:$1,0))-INDEX(城镇人口!$1:$1048576,MATCH($B236,城镇人口!$B:$B,0),MATCH(E$1,城镇人口!$1:$1,0))</f>
        <v>180452.06607741758</v>
      </c>
      <c r="F236" s="40">
        <f>INDEX(人口源表!$1:$1048576,MATCH($B236,人口源表!$A:$A,0),MATCH(F$1,人口源表!$1:$1,0))-INDEX(城镇人口!$1:$1048576,MATCH($B236,城镇人口!$B:$B,0),MATCH(F$1,城镇人口!$1:$1,0))</f>
        <v>172612.29564471252</v>
      </c>
      <c r="G236" s="40">
        <f>INDEX(人口源表!$1:$1048576,MATCH($B236,人口源表!$A:$A,0),MATCH(G$1,人口源表!$1:$1,0))-INDEX(城镇人口!$1:$1048576,MATCH($B236,城镇人口!$B:$B,0),MATCH(G$1,城镇人口!$1:$1,0))</f>
        <v>221633.40876414743</v>
      </c>
      <c r="H236" s="40">
        <f>INDEX(人口源表!$1:$1048576,MATCH($B236,人口源表!$A:$A,0),MATCH(H$1,人口源表!$1:$1,0))-INDEX(城镇人口!$1:$1048576,MATCH($B236,城镇人口!$B:$B,0),MATCH(H$1,城镇人口!$1:$1,0))</f>
        <v>211138.30621247692</v>
      </c>
      <c r="I236" s="40">
        <f>INDEX(人口源表!$1:$1048576,MATCH($B236,人口源表!$A:$A,0),MATCH(I$1,人口源表!$1:$1,0))-INDEX(城镇人口!$1:$1048576,MATCH($B236,城镇人口!$B:$B,0),MATCH(I$1,城镇人口!$1:$1,0))</f>
        <v>205642.33307747508</v>
      </c>
      <c r="J236" s="40">
        <f>INDEX(人口源表!$1:$1048576,MATCH($B236,人口源表!$A:$A,0),MATCH(J$1,人口源表!$1:$1,0))-INDEX(城镇人口!$1:$1048576,MATCH($B236,城镇人口!$B:$B,0),MATCH(J$1,城镇人口!$1:$1,0))</f>
        <v>199655.04391699051</v>
      </c>
      <c r="K236" s="40">
        <f>INDEX(人口源表!$1:$1048576,MATCH($B236,人口源表!$A:$A,0),MATCH(K$1,人口源表!$1:$1,0))-INDEX(城镇人口!$1:$1048576,MATCH($B236,城镇人口!$B:$B,0),MATCH(K$1,城镇人口!$1:$1,0))</f>
        <v>193203.81863268872</v>
      </c>
      <c r="L236" s="40">
        <f>INDEX(人口源表!$1:$1048576,MATCH($B236,人口源表!$A:$A,0),MATCH(L$1,人口源表!$1:$1,0))-INDEX(城镇人口!$1:$1048576,MATCH($B236,城镇人口!$B:$B,0),MATCH(L$1,城镇人口!$1:$1,0))</f>
        <v>186314.98708936165</v>
      </c>
      <c r="M236" s="40">
        <f>INDEX(人口源表!$1:$1048576,MATCH($B236,人口源表!$A:$A,0),MATCH(M$1,人口源表!$1:$1,0))-INDEX(城镇人口!$1:$1048576,MATCH($B236,城镇人口!$B:$B,0),MATCH(M$1,城镇人口!$1:$1,0))</f>
        <v>179013.68102738215</v>
      </c>
      <c r="N236" s="40">
        <f>INDEX(人口源表!$1:$1048576,MATCH($B236,人口源表!$A:$A,0),MATCH(N$1,人口源表!$1:$1,0))-INDEX(城镇人口!$1:$1048576,MATCH($B236,城镇人口!$B:$B,0),MATCH(N$1,城镇人口!$1:$1,0))</f>
        <v>171324.51579881785</v>
      </c>
      <c r="O236" s="40">
        <f>INDEX(人口源表!$1:$1048576,MATCH($B236,人口源表!$A:$A,0),MATCH(O$1,人口源表!$1:$1,0))-INDEX(城镇人口!$1:$1048576,MATCH($B236,城镇人口!$B:$B,0),MATCH(O$1,城镇人口!$1:$1,0))</f>
        <v>163270.30323644949</v>
      </c>
      <c r="P236" s="40">
        <f>INDEX(人口源表!$1:$1048576,MATCH($B236,人口源表!$A:$A,0),MATCH(P$1,人口源表!$1:$1,0))-INDEX(城镇人口!$1:$1048576,MATCH($B236,城镇人口!$B:$B,0),MATCH(P$1,城镇人口!$1:$1,0))</f>
        <v>154873.80844517378</v>
      </c>
      <c r="Q236" s="40">
        <f>INDEX(人口源表!$1:$1048576,MATCH($B236,人口源表!$A:$A,0),MATCH(Q$1,人口源表!$1:$1,0))-INDEX(城镇人口!$1:$1048576,MATCH($B236,城镇人口!$B:$B,0),MATCH(Q$1,城镇人口!$1:$1,0))</f>
        <v>146156.21083732322</v>
      </c>
      <c r="R236" s="40">
        <f>INDEX(人口源表!$1:$1048576,MATCH($B236,人口源表!$A:$A,0),MATCH(R$1,人口源表!$1:$1,0))-INDEX(城镇人口!$1:$1048576,MATCH($B236,城镇人口!$B:$B,0),MATCH(R$1,城镇人口!$1:$1,0))</f>
        <v>137137.90286578506</v>
      </c>
      <c r="S236" s="40">
        <f>INDEX(人口源表!$1:$1048576,MATCH($B236,人口源表!$A:$A,0),MATCH(S$1,人口源表!$1:$1,0))-INDEX(城镇人口!$1:$1048576,MATCH($B236,城镇人口!$B:$B,0),MATCH(S$1,城镇人口!$1:$1,0))</f>
        <v>132819.49985982594</v>
      </c>
      <c r="T236" s="40">
        <f>INDEX(人口源表!$1:$1048576,MATCH($B236,人口源表!$A:$A,0),MATCH(T$1,人口源表!$1:$1,0))-INDEX(城镇人口!$1:$1048576,MATCH($B236,城镇人口!$B:$B,0),MATCH(T$1,城镇人口!$1:$1,0))</f>
        <v>128355.69590410998</v>
      </c>
      <c r="U236" s="40">
        <f>INDEX(人口源表!$1:$1048576,MATCH($B236,人口源表!$A:$A,0),MATCH(U$1,人口源表!$1:$1,0))-INDEX(城镇人口!$1:$1048576,MATCH($B236,城镇人口!$B:$B,0),MATCH(U$1,城镇人口!$1:$1,0))</f>
        <v>123758.13692903193</v>
      </c>
      <c r="V236" s="40">
        <f>INDEX(人口源表!$1:$1048576,MATCH($B236,人口源表!$A:$A,0),MATCH(V$1,人口源表!$1:$1,0))-INDEX(城镇人口!$1:$1048576,MATCH($B236,城镇人口!$B:$B,0),MATCH(V$1,城镇人口!$1:$1,0))</f>
        <v>119037.33999012364</v>
      </c>
      <c r="W236" s="40">
        <f>INDEX(人口源表!$1:$1048576,MATCH($B236,人口源表!$A:$A,0),MATCH(W$1,人口源表!$1:$1,0))-INDEX(城镇人口!$1:$1048576,MATCH($B236,城镇人口!$B:$B,0),MATCH(W$1,城镇人口!$1:$1,0))</f>
        <v>114203.71503711329</v>
      </c>
      <c r="X236" s="40">
        <f>INDEX(人口源表!$1:$1048576,MATCH($B236,人口源表!$A:$A,0),MATCH(X$1,人口源表!$1:$1,0))-INDEX(城镇人口!$1:$1048576,MATCH($B236,城镇人口!$B:$B,0),MATCH(X$1,城镇人口!$1:$1,0))</f>
        <v>109267.01782651141</v>
      </c>
      <c r="Y236" s="40">
        <f>INDEX(人口源表!$1:$1048576,MATCH($B236,人口源表!$A:$A,0),MATCH(Y$1,人口源表!$1:$1,0))-INDEX(城镇人口!$1:$1048576,MATCH($B236,城镇人口!$B:$B,0),MATCH(Y$1,城镇人口!$1:$1,0))</f>
        <v>104236.38906333153</v>
      </c>
      <c r="Z236" s="40">
        <f>INDEX(人口源表!$1:$1048576,MATCH($B236,人口源表!$A:$A,0),MATCH(Z$1,人口源表!$1:$1,0))-INDEX(城镇人口!$1:$1048576,MATCH($B236,城镇人口!$B:$B,0),MATCH(Z$1,城镇人口!$1:$1,0))</f>
        <v>99120.479914954631</v>
      </c>
      <c r="AA236" s="40">
        <f>INDEX(人口源表!$1:$1048576,MATCH($B236,人口源表!$A:$A,0),MATCH(AA$1,人口源表!$1:$1,0))-INDEX(城镇人口!$1:$1048576,MATCH($B236,城镇人口!$B:$B,0),MATCH(AA$1,城镇人口!$1:$1,0))</f>
        <v>93927.713090750622</v>
      </c>
      <c r="AB236" s="40">
        <f>INDEX(人口源表!$1:$1048576,MATCH($B236,人口源表!$A:$A,0),MATCH(AB$1,人口源表!$1:$1,0))-INDEX(城镇人口!$1:$1048576,MATCH($B236,城镇人口!$B:$B,0),MATCH(AB$1,城镇人口!$1:$1,0))</f>
        <v>88665.772200034931</v>
      </c>
      <c r="AC236" s="40">
        <f>INDEX(人口源表!$1:$1048576,MATCH($B236,人口源表!$A:$A,0),MATCH(AC$1,人口源表!$1:$1,0))-INDEX(城镇人口!$1:$1048576,MATCH($B236,城镇人口!$B:$B,0),MATCH(AC$1,城镇人口!$1:$1,0))</f>
        <v>84656.940985563211</v>
      </c>
      <c r="AD236" s="40">
        <f>INDEX(人口源表!$1:$1048576,MATCH($B236,人口源表!$A:$A,0),MATCH(AD$1,人口源表!$1:$1,0))-INDEX(城镇人口!$1:$1048576,MATCH($B236,城镇人口!$B:$B,0),MATCH(AD$1,城镇人口!$1:$1,0))</f>
        <v>80604.47580738645</v>
      </c>
      <c r="AE236" s="40">
        <f>INDEX(人口源表!$1:$1048576,MATCH($B236,人口源表!$A:$A,0),MATCH(AE$1,人口源表!$1:$1,0))-INDEX(城镇人口!$1:$1048576,MATCH($B236,城镇人口!$B:$B,0),MATCH(AE$1,城镇人口!$1:$1,0))</f>
        <v>76513.684314752696</v>
      </c>
      <c r="AF236" s="40">
        <f>INDEX(人口源表!$1:$1048576,MATCH($B236,人口源表!$A:$A,0),MATCH(AF$1,人口源表!$1:$1,0))-INDEX(城镇人口!$1:$1048576,MATCH($B236,城镇人口!$B:$B,0),MATCH(AF$1,城镇人口!$1:$1,0))</f>
        <v>72389.608194070868</v>
      </c>
      <c r="AG236" s="40">
        <f>INDEX(人口源表!$1:$1048576,MATCH($B236,人口源表!$A:$A,0),MATCH(AG$1,人口源表!$1:$1,0))-INDEX(城镇人口!$1:$1048576,MATCH($B236,城镇人口!$B:$B,0),MATCH(AG$1,城镇人口!$1:$1,0))</f>
        <v>68236.961517374031</v>
      </c>
      <c r="AH236" s="40">
        <f>INDEX(人口源表!$1:$1048576,MATCH($B236,人口源表!$A:$A,0),MATCH(AH$1,人口源表!$1:$1,0))-INDEX(城镇人口!$1:$1048576,MATCH($B236,城镇人口!$B:$B,0),MATCH(AH$1,城镇人口!$1:$1,0))</f>
        <v>64059.979348025052</v>
      </c>
      <c r="AI236" s="40">
        <f>INDEX(人口源表!$1:$1048576,MATCH($B236,人口源表!$A:$A,0),MATCH(AI$1,人口源表!$1:$1,0))-INDEX(城镇人口!$1:$1048576,MATCH($B236,城镇人口!$B:$B,0),MATCH(AI$1,城镇人口!$1:$1,0))</f>
        <v>59862.901999038411</v>
      </c>
      <c r="AJ236" s="40">
        <f>INDEX(人口源表!$1:$1048576,MATCH($B236,人口源表!$A:$A,0),MATCH(AJ$1,人口源表!$1:$1,0))-INDEX(城镇人口!$1:$1048576,MATCH($B236,城镇人口!$B:$B,0),MATCH(AJ$1,城镇人口!$1:$1,0))</f>
        <v>55649.466238015797</v>
      </c>
      <c r="AK236" s="40">
        <f>INDEX(人口源表!$1:$1048576,MATCH($B236,人口源表!$A:$A,0),MATCH(AK$1,人口源表!$1:$1,0))-INDEX(城镇人口!$1:$1048576,MATCH($B236,城镇人口!$B:$B,0),MATCH(AK$1,城镇人口!$1:$1,0))</f>
        <v>51423.305907449685</v>
      </c>
      <c r="AL236" s="40">
        <f>INDEX(人口源表!$1:$1048576,MATCH($B236,人口源表!$A:$A,0),MATCH(AL$1,人口源表!$1:$1,0))-INDEX(城镇人口!$1:$1048576,MATCH($B236,城镇人口!$B:$B,0),MATCH(AL$1,城镇人口!$1:$1,0))</f>
        <v>47187.666947744088</v>
      </c>
      <c r="AM236" s="40">
        <f>INDEX(人口源表!$1:$1048576,MATCH($B236,人口源表!$A:$A,0),MATCH(AM$1,人口源表!$1:$1,0))-INDEX(城镇人口!$1:$1048576,MATCH($B236,城镇人口!$B:$B,0),MATCH(AM$1,城镇人口!$1:$1,0))</f>
        <v>42945.740476826672</v>
      </c>
      <c r="AN236" s="40">
        <f>INDEX(人口源表!$1:$1048576,MATCH($B236,人口源表!$A:$A,0),MATCH(AN$1,人口源表!$1:$1,0))-INDEX(城镇人口!$1:$1048576,MATCH($B236,城镇人口!$B:$B,0),MATCH(AN$1,城镇人口!$1:$1,0))</f>
        <v>38700.335229871096</v>
      </c>
      <c r="AO236" s="40">
        <f>INDEX(人口源表!$1:$1048576,MATCH($B236,人口源表!$A:$A,0),MATCH(AO$1,人口源表!$1:$1,0))-INDEX(城镇人口!$1:$1048576,MATCH($B236,城镇人口!$B:$B,0),MATCH(AO$1,城镇人口!$1:$1,0))</f>
        <v>34454.148312184261</v>
      </c>
      <c r="AP236" s="40">
        <f>INDEX(人口源表!$1:$1048576,MATCH($B236,人口源表!$A:$A,0),MATCH(AP$1,人口源表!$1:$1,0))-INDEX(城镇人口!$1:$1048576,MATCH($B236,城镇人口!$B:$B,0),MATCH(AP$1,城镇人口!$1:$1,0))</f>
        <v>30209.718885907438</v>
      </c>
      <c r="AQ236" s="40">
        <f>INDEX(人口源表!$1:$1048576,MATCH($B236,人口源表!$A:$A,0),MATCH(AQ$1,人口源表!$1:$1,0))-INDEX(城镇人口!$1:$1048576,MATCH($B236,城镇人口!$B:$B,0),MATCH(AQ$1,城镇人口!$1:$1,0))</f>
        <v>25969.380689953221</v>
      </c>
      <c r="AR236" s="40">
        <f>INDEX(人口源表!$1:$1048576,MATCH($B236,人口源表!$A:$A,0),MATCH(AR$1,人口源表!$1:$1,0))-INDEX(城镇人口!$1:$1048576,MATCH($B236,城镇人口!$B:$B,0),MATCH(AR$1,城镇人口!$1:$1,0))</f>
        <v>21735.316604574211</v>
      </c>
      <c r="AS236" s="40">
        <f>INDEX(人口源表!$1:$1048576,MATCH($B236,人口源表!$A:$A,0),MATCH(AS$1,人口源表!$1:$1,0))-INDEX(城镇人口!$1:$1048576,MATCH($B236,城镇人口!$B:$B,0),MATCH(AS$1,城镇人口!$1:$1,0))</f>
        <v>17509.575848758919</v>
      </c>
      <c r="AT236" s="40">
        <f>INDEX(人口源表!$1:$1048576,MATCH($B236,人口源表!$A:$A,0),MATCH(AT$1,人口源表!$1:$1,0))-INDEX(城镇人口!$1:$1048576,MATCH($B236,城镇人口!$B:$B,0),MATCH(AT$1,城镇人口!$1:$1,0))</f>
        <v>13294.091376811964</v>
      </c>
      <c r="AU236" s="40">
        <f>INDEX(人口源表!$1:$1048576,MATCH($B236,人口源表!$A:$A,0),MATCH(AU$1,人口源表!$1:$1,0))-INDEX(城镇人口!$1:$1048576,MATCH($B236,城镇人口!$B:$B,0),MATCH(AU$1,城镇人口!$1:$1,0))</f>
        <v>9090.7056258586235</v>
      </c>
      <c r="AV236" s="40">
        <f>INDEX(人口源表!$1:$1048576,MATCH($B236,人口源表!$A:$A,0),MATCH(AV$1,人口源表!$1:$1,0))-INDEX(城镇人口!$1:$1048576,MATCH($B236,城镇人口!$B:$B,0),MATCH(AV$1,城镇人口!$1:$1,0))</f>
        <v>4901.1607977659442</v>
      </c>
    </row>
    <row r="237" spans="1:48" x14ac:dyDescent="0.15">
      <c r="A237" s="35" t="s">
        <v>875</v>
      </c>
      <c r="B237" s="4" t="s">
        <v>480</v>
      </c>
      <c r="C237" s="34">
        <f>VLOOKUP(B237,'[1]2016省城人口总结（根）'!B:C,2,FALSE)/100</f>
        <v>0.97476878123798505</v>
      </c>
      <c r="D237" s="40">
        <f>INDEX(人口源表!$1:$1048576,MATCH($B237,人口源表!$A:$A,0),MATCH(D$1,人口源表!$1:$1,0))-INDEX(城镇人口!$1:$1048576,MATCH($B237,城镇人口!$B:$B,0),MATCH(D$1,城镇人口!$1:$1,0))</f>
        <v>45.41619377162715</v>
      </c>
      <c r="E237" s="40">
        <f>INDEX(人口源表!$1:$1048576,MATCH($B237,人口源表!$A:$A,0),MATCH(E$1,人口源表!$1:$1,0))-INDEX(城镇人口!$1:$1048576,MATCH($B237,城镇人口!$B:$B,0),MATCH(E$1,城镇人口!$1:$1,0))</f>
        <v>15.567062999328755</v>
      </c>
      <c r="F237" s="40">
        <f>INDEX(人口源表!$1:$1048576,MATCH($B237,人口源表!$A:$A,0),MATCH(F$1,人口源表!$1:$1,0))-INDEX(城镇人口!$1:$1048576,MATCH($B237,城镇人口!$B:$B,0),MATCH(F$1,城镇人口!$1:$1,0))</f>
        <v>0</v>
      </c>
      <c r="G237" s="40">
        <f>INDEX(人口源表!$1:$1048576,MATCH($B237,人口源表!$A:$A,0),MATCH(G$1,人口源表!$1:$1,0))-INDEX(城镇人口!$1:$1048576,MATCH($B237,城镇人口!$B:$B,0),MATCH(G$1,城镇人口!$1:$1,0))</f>
        <v>0</v>
      </c>
      <c r="H237" s="40">
        <f>INDEX(人口源表!$1:$1048576,MATCH($B237,人口源表!$A:$A,0),MATCH(H$1,人口源表!$1:$1,0))-INDEX(城镇人口!$1:$1048576,MATCH($B237,城镇人口!$B:$B,0),MATCH(H$1,城镇人口!$1:$1,0))</f>
        <v>0</v>
      </c>
      <c r="I237" s="40">
        <f>INDEX(人口源表!$1:$1048576,MATCH($B237,人口源表!$A:$A,0),MATCH(I$1,人口源表!$1:$1,0))-INDEX(城镇人口!$1:$1048576,MATCH($B237,城镇人口!$B:$B,0),MATCH(I$1,城镇人口!$1:$1,0))</f>
        <v>0</v>
      </c>
      <c r="J237" s="40">
        <f>INDEX(人口源表!$1:$1048576,MATCH($B237,人口源表!$A:$A,0),MATCH(J$1,人口源表!$1:$1,0))-INDEX(城镇人口!$1:$1048576,MATCH($B237,城镇人口!$B:$B,0),MATCH(J$1,城镇人口!$1:$1,0))</f>
        <v>0</v>
      </c>
      <c r="K237" s="40">
        <f>INDEX(人口源表!$1:$1048576,MATCH($B237,人口源表!$A:$A,0),MATCH(K$1,人口源表!$1:$1,0))-INDEX(城镇人口!$1:$1048576,MATCH($B237,城镇人口!$B:$B,0),MATCH(K$1,城镇人口!$1:$1,0))</f>
        <v>0</v>
      </c>
      <c r="L237" s="40">
        <f>INDEX(人口源表!$1:$1048576,MATCH($B237,人口源表!$A:$A,0),MATCH(L$1,人口源表!$1:$1,0))-INDEX(城镇人口!$1:$1048576,MATCH($B237,城镇人口!$B:$B,0),MATCH(L$1,城镇人口!$1:$1,0))</f>
        <v>0</v>
      </c>
      <c r="M237" s="40">
        <f>INDEX(人口源表!$1:$1048576,MATCH($B237,人口源表!$A:$A,0),MATCH(M$1,人口源表!$1:$1,0))-INDEX(城镇人口!$1:$1048576,MATCH($B237,城镇人口!$B:$B,0),MATCH(M$1,城镇人口!$1:$1,0))</f>
        <v>0</v>
      </c>
      <c r="N237" s="40">
        <f>INDEX(人口源表!$1:$1048576,MATCH($B237,人口源表!$A:$A,0),MATCH(N$1,人口源表!$1:$1,0))-INDEX(城镇人口!$1:$1048576,MATCH($B237,城镇人口!$B:$B,0),MATCH(N$1,城镇人口!$1:$1,0))</f>
        <v>0</v>
      </c>
      <c r="O237" s="40">
        <f>INDEX(人口源表!$1:$1048576,MATCH($B237,人口源表!$A:$A,0),MATCH(O$1,人口源表!$1:$1,0))-INDEX(城镇人口!$1:$1048576,MATCH($B237,城镇人口!$B:$B,0),MATCH(O$1,城镇人口!$1:$1,0))</f>
        <v>0</v>
      </c>
      <c r="P237" s="40">
        <f>INDEX(人口源表!$1:$1048576,MATCH($B237,人口源表!$A:$A,0),MATCH(P$1,人口源表!$1:$1,0))-INDEX(城镇人口!$1:$1048576,MATCH($B237,城镇人口!$B:$B,0),MATCH(P$1,城镇人口!$1:$1,0))</f>
        <v>0</v>
      </c>
      <c r="Q237" s="40">
        <f>INDEX(人口源表!$1:$1048576,MATCH($B237,人口源表!$A:$A,0),MATCH(Q$1,人口源表!$1:$1,0))-INDEX(城镇人口!$1:$1048576,MATCH($B237,城镇人口!$B:$B,0),MATCH(Q$1,城镇人口!$1:$1,0))</f>
        <v>0</v>
      </c>
      <c r="R237" s="40">
        <f>INDEX(人口源表!$1:$1048576,MATCH($B237,人口源表!$A:$A,0),MATCH(R$1,人口源表!$1:$1,0))-INDEX(城镇人口!$1:$1048576,MATCH($B237,城镇人口!$B:$B,0),MATCH(R$1,城镇人口!$1:$1,0))</f>
        <v>0</v>
      </c>
      <c r="S237" s="40">
        <f>INDEX(人口源表!$1:$1048576,MATCH($B237,人口源表!$A:$A,0),MATCH(S$1,人口源表!$1:$1,0))-INDEX(城镇人口!$1:$1048576,MATCH($B237,城镇人口!$B:$B,0),MATCH(S$1,城镇人口!$1:$1,0))</f>
        <v>0</v>
      </c>
      <c r="T237" s="40">
        <f>INDEX(人口源表!$1:$1048576,MATCH($B237,人口源表!$A:$A,0),MATCH(T$1,人口源表!$1:$1,0))-INDEX(城镇人口!$1:$1048576,MATCH($B237,城镇人口!$B:$B,0),MATCH(T$1,城镇人口!$1:$1,0))</f>
        <v>0</v>
      </c>
      <c r="U237" s="40">
        <f>INDEX(人口源表!$1:$1048576,MATCH($B237,人口源表!$A:$A,0),MATCH(U$1,人口源表!$1:$1,0))-INDEX(城镇人口!$1:$1048576,MATCH($B237,城镇人口!$B:$B,0),MATCH(U$1,城镇人口!$1:$1,0))</f>
        <v>0</v>
      </c>
      <c r="V237" s="40">
        <f>INDEX(人口源表!$1:$1048576,MATCH($B237,人口源表!$A:$A,0),MATCH(V$1,人口源表!$1:$1,0))-INDEX(城镇人口!$1:$1048576,MATCH($B237,城镇人口!$B:$B,0),MATCH(V$1,城镇人口!$1:$1,0))</f>
        <v>0</v>
      </c>
      <c r="W237" s="40">
        <f>INDEX(人口源表!$1:$1048576,MATCH($B237,人口源表!$A:$A,0),MATCH(W$1,人口源表!$1:$1,0))-INDEX(城镇人口!$1:$1048576,MATCH($B237,城镇人口!$B:$B,0),MATCH(W$1,城镇人口!$1:$1,0))</f>
        <v>0</v>
      </c>
      <c r="X237" s="40">
        <f>INDEX(人口源表!$1:$1048576,MATCH($B237,人口源表!$A:$A,0),MATCH(X$1,人口源表!$1:$1,0))-INDEX(城镇人口!$1:$1048576,MATCH($B237,城镇人口!$B:$B,0),MATCH(X$1,城镇人口!$1:$1,0))</f>
        <v>0</v>
      </c>
      <c r="Y237" s="40">
        <f>INDEX(人口源表!$1:$1048576,MATCH($B237,人口源表!$A:$A,0),MATCH(Y$1,人口源表!$1:$1,0))-INDEX(城镇人口!$1:$1048576,MATCH($B237,城镇人口!$B:$B,0),MATCH(Y$1,城镇人口!$1:$1,0))</f>
        <v>0</v>
      </c>
      <c r="Z237" s="40">
        <f>INDEX(人口源表!$1:$1048576,MATCH($B237,人口源表!$A:$A,0),MATCH(Z$1,人口源表!$1:$1,0))-INDEX(城镇人口!$1:$1048576,MATCH($B237,城镇人口!$B:$B,0),MATCH(Z$1,城镇人口!$1:$1,0))</f>
        <v>0</v>
      </c>
      <c r="AA237" s="40">
        <f>INDEX(人口源表!$1:$1048576,MATCH($B237,人口源表!$A:$A,0),MATCH(AA$1,人口源表!$1:$1,0))-INDEX(城镇人口!$1:$1048576,MATCH($B237,城镇人口!$B:$B,0),MATCH(AA$1,城镇人口!$1:$1,0))</f>
        <v>0</v>
      </c>
      <c r="AB237" s="40">
        <f>INDEX(人口源表!$1:$1048576,MATCH($B237,人口源表!$A:$A,0),MATCH(AB$1,人口源表!$1:$1,0))-INDEX(城镇人口!$1:$1048576,MATCH($B237,城镇人口!$B:$B,0),MATCH(AB$1,城镇人口!$1:$1,0))</f>
        <v>0</v>
      </c>
      <c r="AC237" s="40">
        <f>INDEX(人口源表!$1:$1048576,MATCH($B237,人口源表!$A:$A,0),MATCH(AC$1,人口源表!$1:$1,0))-INDEX(城镇人口!$1:$1048576,MATCH($B237,城镇人口!$B:$B,0),MATCH(AC$1,城镇人口!$1:$1,0))</f>
        <v>0</v>
      </c>
      <c r="AD237" s="40">
        <f>INDEX(人口源表!$1:$1048576,MATCH($B237,人口源表!$A:$A,0),MATCH(AD$1,人口源表!$1:$1,0))-INDEX(城镇人口!$1:$1048576,MATCH($B237,城镇人口!$B:$B,0),MATCH(AD$1,城镇人口!$1:$1,0))</f>
        <v>0</v>
      </c>
      <c r="AE237" s="40">
        <f>INDEX(人口源表!$1:$1048576,MATCH($B237,人口源表!$A:$A,0),MATCH(AE$1,人口源表!$1:$1,0))-INDEX(城镇人口!$1:$1048576,MATCH($B237,城镇人口!$B:$B,0),MATCH(AE$1,城镇人口!$1:$1,0))</f>
        <v>0</v>
      </c>
      <c r="AF237" s="40">
        <f>INDEX(人口源表!$1:$1048576,MATCH($B237,人口源表!$A:$A,0),MATCH(AF$1,人口源表!$1:$1,0))-INDEX(城镇人口!$1:$1048576,MATCH($B237,城镇人口!$B:$B,0),MATCH(AF$1,城镇人口!$1:$1,0))</f>
        <v>0</v>
      </c>
      <c r="AG237" s="40">
        <f>INDEX(人口源表!$1:$1048576,MATCH($B237,人口源表!$A:$A,0),MATCH(AG$1,人口源表!$1:$1,0))-INDEX(城镇人口!$1:$1048576,MATCH($B237,城镇人口!$B:$B,0),MATCH(AG$1,城镇人口!$1:$1,0))</f>
        <v>0</v>
      </c>
      <c r="AH237" s="40">
        <f>INDEX(人口源表!$1:$1048576,MATCH($B237,人口源表!$A:$A,0),MATCH(AH$1,人口源表!$1:$1,0))-INDEX(城镇人口!$1:$1048576,MATCH($B237,城镇人口!$B:$B,0),MATCH(AH$1,城镇人口!$1:$1,0))</f>
        <v>0</v>
      </c>
      <c r="AI237" s="40">
        <f>INDEX(人口源表!$1:$1048576,MATCH($B237,人口源表!$A:$A,0),MATCH(AI$1,人口源表!$1:$1,0))-INDEX(城镇人口!$1:$1048576,MATCH($B237,城镇人口!$B:$B,0),MATCH(AI$1,城镇人口!$1:$1,0))</f>
        <v>0</v>
      </c>
      <c r="AJ237" s="40">
        <f>INDEX(人口源表!$1:$1048576,MATCH($B237,人口源表!$A:$A,0),MATCH(AJ$1,人口源表!$1:$1,0))-INDEX(城镇人口!$1:$1048576,MATCH($B237,城镇人口!$B:$B,0),MATCH(AJ$1,城镇人口!$1:$1,0))</f>
        <v>0</v>
      </c>
      <c r="AK237" s="40">
        <f>INDEX(人口源表!$1:$1048576,MATCH($B237,人口源表!$A:$A,0),MATCH(AK$1,人口源表!$1:$1,0))-INDEX(城镇人口!$1:$1048576,MATCH($B237,城镇人口!$B:$B,0),MATCH(AK$1,城镇人口!$1:$1,0))</f>
        <v>0</v>
      </c>
      <c r="AL237" s="40">
        <f>INDEX(人口源表!$1:$1048576,MATCH($B237,人口源表!$A:$A,0),MATCH(AL$1,人口源表!$1:$1,0))-INDEX(城镇人口!$1:$1048576,MATCH($B237,城镇人口!$B:$B,0),MATCH(AL$1,城镇人口!$1:$1,0))</f>
        <v>0</v>
      </c>
      <c r="AM237" s="40">
        <f>INDEX(人口源表!$1:$1048576,MATCH($B237,人口源表!$A:$A,0),MATCH(AM$1,人口源表!$1:$1,0))-INDEX(城镇人口!$1:$1048576,MATCH($B237,城镇人口!$B:$B,0),MATCH(AM$1,城镇人口!$1:$1,0))</f>
        <v>0</v>
      </c>
      <c r="AN237" s="40">
        <f>INDEX(人口源表!$1:$1048576,MATCH($B237,人口源表!$A:$A,0),MATCH(AN$1,人口源表!$1:$1,0))-INDEX(城镇人口!$1:$1048576,MATCH($B237,城镇人口!$B:$B,0),MATCH(AN$1,城镇人口!$1:$1,0))</f>
        <v>0</v>
      </c>
      <c r="AO237" s="40">
        <f>INDEX(人口源表!$1:$1048576,MATCH($B237,人口源表!$A:$A,0),MATCH(AO$1,人口源表!$1:$1,0))-INDEX(城镇人口!$1:$1048576,MATCH($B237,城镇人口!$B:$B,0),MATCH(AO$1,城镇人口!$1:$1,0))</f>
        <v>0</v>
      </c>
      <c r="AP237" s="40">
        <f>INDEX(人口源表!$1:$1048576,MATCH($B237,人口源表!$A:$A,0),MATCH(AP$1,人口源表!$1:$1,0))-INDEX(城镇人口!$1:$1048576,MATCH($B237,城镇人口!$B:$B,0),MATCH(AP$1,城镇人口!$1:$1,0))</f>
        <v>0</v>
      </c>
      <c r="AQ237" s="40">
        <f>INDEX(人口源表!$1:$1048576,MATCH($B237,人口源表!$A:$A,0),MATCH(AQ$1,人口源表!$1:$1,0))-INDEX(城镇人口!$1:$1048576,MATCH($B237,城镇人口!$B:$B,0),MATCH(AQ$1,城镇人口!$1:$1,0))</f>
        <v>0</v>
      </c>
      <c r="AR237" s="40">
        <f>INDEX(人口源表!$1:$1048576,MATCH($B237,人口源表!$A:$A,0),MATCH(AR$1,人口源表!$1:$1,0))-INDEX(城镇人口!$1:$1048576,MATCH($B237,城镇人口!$B:$B,0),MATCH(AR$1,城镇人口!$1:$1,0))</f>
        <v>0</v>
      </c>
      <c r="AS237" s="40">
        <f>INDEX(人口源表!$1:$1048576,MATCH($B237,人口源表!$A:$A,0),MATCH(AS$1,人口源表!$1:$1,0))-INDEX(城镇人口!$1:$1048576,MATCH($B237,城镇人口!$B:$B,0),MATCH(AS$1,城镇人口!$1:$1,0))</f>
        <v>0</v>
      </c>
      <c r="AT237" s="40">
        <f>INDEX(人口源表!$1:$1048576,MATCH($B237,人口源表!$A:$A,0),MATCH(AT$1,人口源表!$1:$1,0))-INDEX(城镇人口!$1:$1048576,MATCH($B237,城镇人口!$B:$B,0),MATCH(AT$1,城镇人口!$1:$1,0))</f>
        <v>0</v>
      </c>
      <c r="AU237" s="40">
        <f>INDEX(人口源表!$1:$1048576,MATCH($B237,人口源表!$A:$A,0),MATCH(AU$1,人口源表!$1:$1,0))-INDEX(城镇人口!$1:$1048576,MATCH($B237,城镇人口!$B:$B,0),MATCH(AU$1,城镇人口!$1:$1,0))</f>
        <v>0</v>
      </c>
      <c r="AV237" s="40">
        <f>INDEX(人口源表!$1:$1048576,MATCH($B237,人口源表!$A:$A,0),MATCH(AV$1,人口源表!$1:$1,0))-INDEX(城镇人口!$1:$1048576,MATCH($B237,城镇人口!$B:$B,0),MATCH(AV$1,城镇人口!$1:$1,0))</f>
        <v>0</v>
      </c>
    </row>
    <row r="238" spans="1:48" x14ac:dyDescent="0.15">
      <c r="A238" s="35" t="s">
        <v>875</v>
      </c>
      <c r="B238" s="4" t="s">
        <v>482</v>
      </c>
      <c r="C238" s="34">
        <f>VLOOKUP(B238,'[1]2016省城人口总结（根）'!B:C,2,FALSE)/100</f>
        <v>0.54491916102288096</v>
      </c>
      <c r="D238" s="40">
        <f>INDEX(人口源表!$1:$1048576,MATCH($B238,人口源表!$A:$A,0),MATCH(D$1,人口源表!$1:$1,0))-INDEX(城镇人口!$1:$1048576,MATCH($B238,城镇人口!$B:$B,0),MATCH(D$1,城镇人口!$1:$1,0))</f>
        <v>432234.13197528507</v>
      </c>
      <c r="E238" s="40">
        <f>INDEX(人口源表!$1:$1048576,MATCH($B238,人口源表!$A:$A,0),MATCH(E$1,人口源表!$1:$1,0))-INDEX(城镇人口!$1:$1048576,MATCH($B238,城镇人口!$B:$B,0),MATCH(E$1,城镇人口!$1:$1,0))</f>
        <v>425393.31755419832</v>
      </c>
      <c r="F238" s="40">
        <f>INDEX(人口源表!$1:$1048576,MATCH($B238,人口源表!$A:$A,0),MATCH(F$1,人口源表!$1:$1,0))-INDEX(城镇人口!$1:$1048576,MATCH($B238,城镇人口!$B:$B,0),MATCH(F$1,城镇人口!$1:$1,0))</f>
        <v>418221.72197312256</v>
      </c>
      <c r="G238" s="40">
        <f>INDEX(人口源表!$1:$1048576,MATCH($B238,人口源表!$A:$A,0),MATCH(G$1,人口源表!$1:$1,0))-INDEX(城镇人口!$1:$1048576,MATCH($B238,城镇人口!$B:$B,0),MATCH(G$1,城镇人口!$1:$1,0))</f>
        <v>403825.18287072156</v>
      </c>
      <c r="H238" s="40">
        <f>INDEX(人口源表!$1:$1048576,MATCH($B238,人口源表!$A:$A,0),MATCH(H$1,人口源表!$1:$1,0))-INDEX(城镇人口!$1:$1048576,MATCH($B238,城镇人口!$B:$B,0),MATCH(H$1,城镇人口!$1:$1,0))</f>
        <v>397927.8161221859</v>
      </c>
      <c r="I238" s="40">
        <f>INDEX(人口源表!$1:$1048576,MATCH($B238,人口源表!$A:$A,0),MATCH(I$1,人口源表!$1:$1,0))-INDEX(城镇人口!$1:$1048576,MATCH($B238,城镇人口!$B:$B,0),MATCH(I$1,城镇人口!$1:$1,0))</f>
        <v>395753.84278984566</v>
      </c>
      <c r="J238" s="40">
        <f>INDEX(人口源表!$1:$1048576,MATCH($B238,人口源表!$A:$A,0),MATCH(J$1,人口源表!$1:$1,0))-INDEX(城镇人口!$1:$1048576,MATCH($B238,城镇人口!$B:$B,0),MATCH(J$1,城镇人口!$1:$1,0))</f>
        <v>393490.03916873445</v>
      </c>
      <c r="K238" s="40">
        <f>INDEX(人口源表!$1:$1048576,MATCH($B238,人口源表!$A:$A,0),MATCH(K$1,人口源表!$1:$1,0))-INDEX(城镇人口!$1:$1048576,MATCH($B238,城镇人口!$B:$B,0),MATCH(K$1,城镇人口!$1:$1,0))</f>
        <v>391092.88856135332</v>
      </c>
      <c r="L238" s="40">
        <f>INDEX(人口源表!$1:$1048576,MATCH($B238,人口源表!$A:$A,0),MATCH(L$1,人口源表!$1:$1,0))-INDEX(城镇人口!$1:$1048576,MATCH($B238,城镇人口!$B:$B,0),MATCH(L$1,城镇人口!$1:$1,0))</f>
        <v>388523.48464248562</v>
      </c>
      <c r="M238" s="40">
        <f>INDEX(人口源表!$1:$1048576,MATCH($B238,人口源表!$A:$A,0),MATCH(M$1,人口源表!$1:$1,0))-INDEX(城镇人口!$1:$1048576,MATCH($B238,城镇人口!$B:$B,0),MATCH(M$1,城镇人口!$1:$1,0))</f>
        <v>385747.79381759674</v>
      </c>
      <c r="N238" s="40">
        <f>INDEX(人口源表!$1:$1048576,MATCH($B238,人口源表!$A:$A,0),MATCH(N$1,人口源表!$1:$1,0))-INDEX(城镇人口!$1:$1048576,MATCH($B238,城镇人口!$B:$B,0),MATCH(N$1,城镇人口!$1:$1,0))</f>
        <v>382735.73296974157</v>
      </c>
      <c r="O238" s="40">
        <f>INDEX(人口源表!$1:$1048576,MATCH($B238,人口源表!$A:$A,0),MATCH(O$1,人口源表!$1:$1,0))-INDEX(城镇人口!$1:$1048576,MATCH($B238,城镇人口!$B:$B,0),MATCH(O$1,城镇人口!$1:$1,0))</f>
        <v>379462.56607396971</v>
      </c>
      <c r="P238" s="40">
        <f>INDEX(人口源表!$1:$1048576,MATCH($B238,人口源表!$A:$A,0),MATCH(P$1,人口源表!$1:$1,0))-INDEX(城镇人口!$1:$1048576,MATCH($B238,城镇人口!$B:$B,0),MATCH(P$1,城镇人口!$1:$1,0))</f>
        <v>375906.82852740912</v>
      </c>
      <c r="Q238" s="40">
        <f>INDEX(人口源表!$1:$1048576,MATCH($B238,人口源表!$A:$A,0),MATCH(Q$1,人口源表!$1:$1,0))-INDEX(城镇人口!$1:$1048576,MATCH($B238,城镇人口!$B:$B,0),MATCH(Q$1,城镇人口!$1:$1,0))</f>
        <v>372050.97040370468</v>
      </c>
      <c r="R238" s="40">
        <f>INDEX(人口源表!$1:$1048576,MATCH($B238,人口源表!$A:$A,0),MATCH(R$1,人口源表!$1:$1,0))-INDEX(城镇人口!$1:$1048576,MATCH($B238,城镇人口!$B:$B,0),MATCH(R$1,城镇人口!$1:$1,0))</f>
        <v>367882.27635365177</v>
      </c>
      <c r="S238" s="40">
        <f>INDEX(人口源表!$1:$1048576,MATCH($B238,人口源表!$A:$A,0),MATCH(S$1,人口源表!$1:$1,0))-INDEX(城镇人口!$1:$1048576,MATCH($B238,城镇人口!$B:$B,0),MATCH(S$1,城镇人口!$1:$1,0))</f>
        <v>366737.13443858235</v>
      </c>
      <c r="T238" s="40">
        <f>INDEX(人口源表!$1:$1048576,MATCH($B238,人口源表!$A:$A,0),MATCH(T$1,人口源表!$1:$1,0))-INDEX(城镇人口!$1:$1048576,MATCH($B238,城镇人口!$B:$B,0),MATCH(T$1,城镇人口!$1:$1,0))</f>
        <v>365350.40772445442</v>
      </c>
      <c r="U238" s="40">
        <f>INDEX(人口源表!$1:$1048576,MATCH($B238,人口源表!$A:$A,0),MATCH(U$1,人口源表!$1:$1,0))-INDEX(城镇人口!$1:$1048576,MATCH($B238,城镇人口!$B:$B,0),MATCH(U$1,城镇人口!$1:$1,0))</f>
        <v>363714.40545522701</v>
      </c>
      <c r="V238" s="40">
        <f>INDEX(人口源表!$1:$1048576,MATCH($B238,人口源表!$A:$A,0),MATCH(V$1,人口源表!$1:$1,0))-INDEX(城镇人口!$1:$1048576,MATCH($B238,城镇人口!$B:$B,0),MATCH(V$1,城镇人口!$1:$1,0))</f>
        <v>361825.38746842579</v>
      </c>
      <c r="W238" s="40">
        <f>INDEX(人口源表!$1:$1048576,MATCH($B238,人口源表!$A:$A,0),MATCH(W$1,人口源表!$1:$1,0))-INDEX(城镇人口!$1:$1048576,MATCH($B238,城镇人口!$B:$B,0),MATCH(W$1,城镇人口!$1:$1,0))</f>
        <v>359681.3675089326</v>
      </c>
      <c r="X238" s="40">
        <f>INDEX(人口源表!$1:$1048576,MATCH($B238,人口源表!$A:$A,0),MATCH(X$1,人口源表!$1:$1,0))-INDEX(城镇人口!$1:$1048576,MATCH($B238,城镇人口!$B:$B,0),MATCH(X$1,城镇人口!$1:$1,0))</f>
        <v>357283.39789133216</v>
      </c>
      <c r="Y238" s="40">
        <f>INDEX(人口源表!$1:$1048576,MATCH($B238,人口源表!$A:$A,0),MATCH(Y$1,人口源表!$1:$1,0))-INDEX(城镇人口!$1:$1048576,MATCH($B238,城镇人口!$B:$B,0),MATCH(Y$1,城镇人口!$1:$1,0))</f>
        <v>354634.77455464413</v>
      </c>
      <c r="Z238" s="40">
        <f>INDEX(人口源表!$1:$1048576,MATCH($B238,人口源表!$A:$A,0),MATCH(Z$1,人口源表!$1:$1,0))-INDEX(城镇人口!$1:$1048576,MATCH($B238,城镇人口!$B:$B,0),MATCH(Z$1,城镇人口!$1:$1,0))</f>
        <v>351740.28017598507</v>
      </c>
      <c r="AA238" s="40">
        <f>INDEX(人口源表!$1:$1048576,MATCH($B238,人口源表!$A:$A,0),MATCH(AA$1,人口源表!$1:$1,0))-INDEX(城镇人口!$1:$1048576,MATCH($B238,城镇人口!$B:$B,0),MATCH(AA$1,城镇人口!$1:$1,0))</f>
        <v>348608.40441954846</v>
      </c>
      <c r="AB238" s="40">
        <f>INDEX(人口源表!$1:$1048576,MATCH($B238,人口源表!$A:$A,0),MATCH(AB$1,人口源表!$1:$1,0))-INDEX(城镇人口!$1:$1048576,MATCH($B238,城镇人口!$B:$B,0),MATCH(AB$1,城镇人口!$1:$1,0))</f>
        <v>345247.92869920621</v>
      </c>
      <c r="AC238" s="40">
        <f>INDEX(人口源表!$1:$1048576,MATCH($B238,人口源表!$A:$A,0),MATCH(AC$1,人口源表!$1:$1,0))-INDEX(城镇人口!$1:$1048576,MATCH($B238,城镇人口!$B:$B,0),MATCH(AC$1,城镇人口!$1:$1,0))</f>
        <v>342560.62681839301</v>
      </c>
      <c r="AD238" s="40">
        <f>INDEX(人口源表!$1:$1048576,MATCH($B238,人口源表!$A:$A,0),MATCH(AD$1,人口源表!$1:$1,0))-INDEX(城镇人口!$1:$1048576,MATCH($B238,城镇人口!$B:$B,0),MATCH(AD$1,城镇人口!$1:$1,0))</f>
        <v>339677.01595873758</v>
      </c>
      <c r="AE238" s="40">
        <f>INDEX(人口源表!$1:$1048576,MATCH($B238,人口源表!$A:$A,0),MATCH(AE$1,人口源表!$1:$1,0))-INDEX(城镇人口!$1:$1048576,MATCH($B238,城镇人口!$B:$B,0),MATCH(AE$1,城镇人口!$1:$1,0))</f>
        <v>336610.69858118193</v>
      </c>
      <c r="AF238" s="40">
        <f>INDEX(人口源表!$1:$1048576,MATCH($B238,人口源表!$A:$A,0),MATCH(AF$1,人口源表!$1:$1,0))-INDEX(城镇人口!$1:$1048576,MATCH($B238,城镇人口!$B:$B,0),MATCH(AF$1,城镇人口!$1:$1,0))</f>
        <v>333377.5143461579</v>
      </c>
      <c r="AG238" s="40">
        <f>INDEX(人口源表!$1:$1048576,MATCH($B238,人口源表!$A:$A,0),MATCH(AG$1,人口源表!$1:$1,0))-INDEX(城镇人口!$1:$1048576,MATCH($B238,城镇人口!$B:$B,0),MATCH(AG$1,城镇人口!$1:$1,0))</f>
        <v>329994.50308254873</v>
      </c>
      <c r="AH238" s="40">
        <f>INDEX(人口源表!$1:$1048576,MATCH($B238,人口源表!$A:$A,0),MATCH(AH$1,人口源表!$1:$1,0))-INDEX(城镇人口!$1:$1048576,MATCH($B238,城镇人口!$B:$B,0),MATCH(AH$1,城镇人口!$1:$1,0))</f>
        <v>326480.14402983815</v>
      </c>
      <c r="AI238" s="40">
        <f>INDEX(人口源表!$1:$1048576,MATCH($B238,人口源表!$A:$A,0),MATCH(AI$1,人口源表!$1:$1,0))-INDEX(城镇人口!$1:$1048576,MATCH($B238,城镇人口!$B:$B,0),MATCH(AI$1,城镇人口!$1:$1,0))</f>
        <v>322854.88371138484</v>
      </c>
      <c r="AJ238" s="40">
        <f>INDEX(人口源表!$1:$1048576,MATCH($B238,人口源表!$A:$A,0),MATCH(AJ$1,人口源表!$1:$1,0))-INDEX(城镇人口!$1:$1048576,MATCH($B238,城镇人口!$B:$B,0),MATCH(AJ$1,城镇人口!$1:$1,0))</f>
        <v>319139.51441309124</v>
      </c>
      <c r="AK238" s="40">
        <f>INDEX(人口源表!$1:$1048576,MATCH($B238,人口源表!$A:$A,0),MATCH(AK$1,人口源表!$1:$1,0))-INDEX(城镇人口!$1:$1048576,MATCH($B238,城镇人口!$B:$B,0),MATCH(AK$1,城镇人口!$1:$1,0))</f>
        <v>315357.52779319452</v>
      </c>
      <c r="AL238" s="40">
        <f>INDEX(人口源表!$1:$1048576,MATCH($B238,人口源表!$A:$A,0),MATCH(AL$1,人口源表!$1:$1,0))-INDEX(城镇人口!$1:$1048576,MATCH($B238,城镇人口!$B:$B,0),MATCH(AL$1,城镇人口!$1:$1,0))</f>
        <v>311532.28950056178</v>
      </c>
      <c r="AM238" s="40">
        <f>INDEX(人口源表!$1:$1048576,MATCH($B238,人口源表!$A:$A,0),MATCH(AM$1,人口源表!$1:$1,0))-INDEX(城镇人口!$1:$1048576,MATCH($B238,城镇人口!$B:$B,0),MATCH(AM$1,城镇人口!$1:$1,0))</f>
        <v>307689.06742712541</v>
      </c>
      <c r="AN238" s="40">
        <f>INDEX(人口源表!$1:$1048576,MATCH($B238,人口源表!$A:$A,0),MATCH(AN$1,人口源表!$1:$1,0))-INDEX(城镇人口!$1:$1048576,MATCH($B238,城镇人口!$B:$B,0),MATCH(AN$1,城镇人口!$1:$1,0))</f>
        <v>303853.73749701586</v>
      </c>
      <c r="AO238" s="40">
        <f>INDEX(人口源表!$1:$1048576,MATCH($B238,人口源表!$A:$A,0),MATCH(AO$1,人口源表!$1:$1,0))-INDEX(城镇人口!$1:$1048576,MATCH($B238,城镇人口!$B:$B,0),MATCH(AO$1,城镇人口!$1:$1,0))</f>
        <v>300053.28723226453</v>
      </c>
      <c r="AP238" s="40">
        <f>INDEX(人口源表!$1:$1048576,MATCH($B238,人口源表!$A:$A,0),MATCH(AP$1,人口源表!$1:$1,0))-INDEX(城镇人口!$1:$1048576,MATCH($B238,城镇人口!$B:$B,0),MATCH(AP$1,城镇人口!$1:$1,0))</f>
        <v>296315.42682962818</v>
      </c>
      <c r="AQ238" s="40">
        <f>INDEX(人口源表!$1:$1048576,MATCH($B238,人口源表!$A:$A,0),MATCH(AQ$1,人口源表!$1:$1,0))-INDEX(城镇人口!$1:$1048576,MATCH($B238,城镇人口!$B:$B,0),MATCH(AQ$1,城镇人口!$1:$1,0))</f>
        <v>292668.78288084315</v>
      </c>
      <c r="AR238" s="40">
        <f>INDEX(人口源表!$1:$1048576,MATCH($B238,人口源表!$A:$A,0),MATCH(AR$1,人口源表!$1:$1,0))-INDEX(城镇人口!$1:$1048576,MATCH($B238,城镇人口!$B:$B,0),MATCH(AR$1,城镇人口!$1:$1,0))</f>
        <v>289142.23156489118</v>
      </c>
      <c r="AS238" s="40">
        <f>INDEX(人口源表!$1:$1048576,MATCH($B238,人口源表!$A:$A,0),MATCH(AS$1,人口源表!$1:$1,0))-INDEX(城镇人口!$1:$1048576,MATCH($B238,城镇人口!$B:$B,0),MATCH(AS$1,城镇人口!$1:$1,0))</f>
        <v>285765.65524014528</v>
      </c>
      <c r="AT238" s="40">
        <f>INDEX(人口源表!$1:$1048576,MATCH($B238,人口源表!$A:$A,0),MATCH(AT$1,人口源表!$1:$1,0))-INDEX(城镇人口!$1:$1048576,MATCH($B238,城镇人口!$B:$B,0),MATCH(AT$1,城镇人口!$1:$1,0))</f>
        <v>282568.71943341207</v>
      </c>
      <c r="AU238" s="40">
        <f>INDEX(人口源表!$1:$1048576,MATCH($B238,人口源表!$A:$A,0),MATCH(AU$1,人口源表!$1:$1,0))-INDEX(城镇人口!$1:$1048576,MATCH($B238,城镇人口!$B:$B,0),MATCH(AU$1,城镇人口!$1:$1,0))</f>
        <v>279582.17062609002</v>
      </c>
      <c r="AV238" s="40">
        <f>INDEX(人口源表!$1:$1048576,MATCH($B238,人口源表!$A:$A,0),MATCH(AV$1,人口源表!$1:$1,0))-INDEX(城镇人口!$1:$1048576,MATCH($B238,城镇人口!$B:$B,0),MATCH(AV$1,城镇人口!$1:$1,0))</f>
        <v>276836.61919180455</v>
      </c>
    </row>
    <row r="239" spans="1:48" x14ac:dyDescent="0.15">
      <c r="A239" s="35" t="s">
        <v>875</v>
      </c>
      <c r="B239" s="4" t="s">
        <v>484</v>
      </c>
      <c r="C239" s="34">
        <f>VLOOKUP(B239,'[1]2016省城人口总结（根）'!B:C,2,FALSE)/100</f>
        <v>0.57360870167367206</v>
      </c>
      <c r="D239" s="40">
        <f>INDEX(人口源表!$1:$1048576,MATCH($B239,人口源表!$A:$A,0),MATCH(D$1,人口源表!$1:$1,0))-INDEX(城镇人口!$1:$1048576,MATCH($B239,城镇人口!$B:$B,0),MATCH(D$1,城镇人口!$1:$1,0))</f>
        <v>47646.656604728989</v>
      </c>
      <c r="E239" s="40">
        <f>INDEX(人口源表!$1:$1048576,MATCH($B239,人口源表!$A:$A,0),MATCH(E$1,人口源表!$1:$1,0))-INDEX(城镇人口!$1:$1048576,MATCH($B239,城镇人口!$B:$B,0),MATCH(E$1,城镇人口!$1:$1,0))</f>
        <v>46772.170086801671</v>
      </c>
      <c r="F239" s="40">
        <f>INDEX(人口源表!$1:$1048576,MATCH($B239,人口源表!$A:$A,0),MATCH(F$1,人口源表!$1:$1,0))-INDEX(城镇人口!$1:$1048576,MATCH($B239,城镇人口!$B:$B,0),MATCH(F$1,城镇人口!$1:$1,0))</f>
        <v>45858.108072059156</v>
      </c>
      <c r="G239" s="40">
        <f>INDEX(人口源表!$1:$1048576,MATCH($B239,人口源表!$A:$A,0),MATCH(G$1,人口源表!$1:$1,0))-INDEX(城镇人口!$1:$1048576,MATCH($B239,城镇人口!$B:$B,0),MATCH(G$1,城镇人口!$1:$1,0))</f>
        <v>44032.264599086164</v>
      </c>
      <c r="H239" s="40">
        <f>INDEX(人口源表!$1:$1048576,MATCH($B239,人口源表!$A:$A,0),MATCH(H$1,人口源表!$1:$1,0))-INDEX(城镇人口!$1:$1048576,MATCH($B239,城镇人口!$B:$B,0),MATCH(H$1,城镇人口!$1:$1,0))</f>
        <v>43371.352092240515</v>
      </c>
      <c r="I239" s="40">
        <f>INDEX(人口源表!$1:$1048576,MATCH($B239,人口源表!$A:$A,0),MATCH(I$1,人口源表!$1:$1,0))-INDEX(城镇人口!$1:$1048576,MATCH($B239,城镇人口!$B:$B,0),MATCH(I$1,城镇人口!$1:$1,0))</f>
        <v>43119.341828606877</v>
      </c>
      <c r="J239" s="40">
        <f>INDEX(人口源表!$1:$1048576,MATCH($B239,人口源表!$A:$A,0),MATCH(J$1,人口源表!$1:$1,0))-INDEX(城镇人口!$1:$1048576,MATCH($B239,城镇人口!$B:$B,0),MATCH(J$1,城镇人口!$1:$1,0))</f>
        <v>42813.28667868748</v>
      </c>
      <c r="K239" s="40">
        <f>INDEX(人口源表!$1:$1048576,MATCH($B239,人口源表!$A:$A,0),MATCH(K$1,人口源表!$1:$1,0))-INDEX(城镇人口!$1:$1048576,MATCH($B239,城镇人口!$B:$B,0),MATCH(K$1,城镇人口!$1:$1,0))</f>
        <v>42455.292224512683</v>
      </c>
      <c r="L239" s="40">
        <f>INDEX(人口源表!$1:$1048576,MATCH($B239,人口源表!$A:$A,0),MATCH(L$1,人口源表!$1:$1,0))-INDEX(城镇人口!$1:$1048576,MATCH($B239,城镇人口!$B:$B,0),MATCH(L$1,城镇人口!$1:$1,0))</f>
        <v>42048.16585148091</v>
      </c>
      <c r="M239" s="40">
        <f>INDEX(人口源表!$1:$1048576,MATCH($B239,人口源表!$A:$A,0),MATCH(M$1,人口源表!$1:$1,0))-INDEX(城镇人口!$1:$1048576,MATCH($B239,城镇人口!$B:$B,0),MATCH(M$1,城镇人口!$1:$1,0))</f>
        <v>41593.221844649423</v>
      </c>
      <c r="N239" s="40">
        <f>INDEX(人口源表!$1:$1048576,MATCH($B239,人口源表!$A:$A,0),MATCH(N$1,人口源表!$1:$1,0))-INDEX(城镇人口!$1:$1048576,MATCH($B239,城镇人口!$B:$B,0),MATCH(N$1,城镇人口!$1:$1,0))</f>
        <v>41093.197120154058</v>
      </c>
      <c r="O239" s="40">
        <f>INDEX(人口源表!$1:$1048576,MATCH($B239,人口源表!$A:$A,0),MATCH(O$1,人口源表!$1:$1,0))-INDEX(城镇人口!$1:$1048576,MATCH($B239,城镇人口!$B:$B,0),MATCH(O$1,城镇人口!$1:$1,0))</f>
        <v>40549.726835809168</v>
      </c>
      <c r="P239" s="40">
        <f>INDEX(人口源表!$1:$1048576,MATCH($B239,人口源表!$A:$A,0),MATCH(P$1,人口源表!$1:$1,0))-INDEX(城镇人口!$1:$1048576,MATCH($B239,城镇人口!$B:$B,0),MATCH(P$1,城镇人口!$1:$1,0))</f>
        <v>39965.118494936585</v>
      </c>
      <c r="Q239" s="40">
        <f>INDEX(人口源表!$1:$1048576,MATCH($B239,人口源表!$A:$A,0),MATCH(Q$1,人口源表!$1:$1,0))-INDEX(城镇人口!$1:$1048576,MATCH($B239,城镇人口!$B:$B,0),MATCH(Q$1,城镇人口!$1:$1,0))</f>
        <v>39341.298730891605</v>
      </c>
      <c r="R239" s="40">
        <f>INDEX(人口源表!$1:$1048576,MATCH($B239,人口源表!$A:$A,0),MATCH(R$1,人口源表!$1:$1,0))-INDEX(城镇人口!$1:$1048576,MATCH($B239,城镇人口!$B:$B,0),MATCH(R$1,城镇人口!$1:$1,0))</f>
        <v>38680.489644687608</v>
      </c>
      <c r="S239" s="40">
        <f>INDEX(人口源表!$1:$1048576,MATCH($B239,人口源表!$A:$A,0),MATCH(S$1,人口源表!$1:$1,0))-INDEX(城镇人口!$1:$1048576,MATCH($B239,城镇人口!$B:$B,0),MATCH(S$1,城镇人口!$1:$1,0))</f>
        <v>38392.75842290814</v>
      </c>
      <c r="T239" s="40">
        <f>INDEX(人口源表!$1:$1048576,MATCH($B239,人口源表!$A:$A,0),MATCH(T$1,人口源表!$1:$1,0))-INDEX(城镇人口!$1:$1048576,MATCH($B239,城镇人口!$B:$B,0),MATCH(T$1,城镇人口!$1:$1,0))</f>
        <v>38079.946613950335</v>
      </c>
      <c r="U239" s="40">
        <f>INDEX(人口源表!$1:$1048576,MATCH($B239,人口源表!$A:$A,0),MATCH(U$1,人口源表!$1:$1,0))-INDEX(城镇人口!$1:$1048576,MATCH($B239,城镇人口!$B:$B,0),MATCH(U$1,城镇人口!$1:$1,0))</f>
        <v>37743.31632678349</v>
      </c>
      <c r="V239" s="40">
        <f>INDEX(人口源表!$1:$1048576,MATCH($B239,人口源表!$A:$A,0),MATCH(V$1,人口源表!$1:$1,0))-INDEX(城镇人口!$1:$1048576,MATCH($B239,城镇人口!$B:$B,0),MATCH(V$1,城镇人口!$1:$1,0))</f>
        <v>37384.725625579318</v>
      </c>
      <c r="W239" s="40">
        <f>INDEX(人口源表!$1:$1048576,MATCH($B239,人口源表!$A:$A,0),MATCH(W$1,人口源表!$1:$1,0))-INDEX(城镇人口!$1:$1048576,MATCH($B239,城镇人口!$B:$B,0),MATCH(W$1,城镇人口!$1:$1,0))</f>
        <v>37005.068500185604</v>
      </c>
      <c r="X239" s="40">
        <f>INDEX(人口源表!$1:$1048576,MATCH($B239,人口源表!$A:$A,0),MATCH(X$1,人口源表!$1:$1,0))-INDEX(城镇人口!$1:$1048576,MATCH($B239,城镇人口!$B:$B,0),MATCH(X$1,城镇人口!$1:$1,0))</f>
        <v>36605.532582747692</v>
      </c>
      <c r="Y239" s="40">
        <f>INDEX(人口源表!$1:$1048576,MATCH($B239,人口源表!$A:$A,0),MATCH(Y$1,人口源表!$1:$1,0))-INDEX(城镇人口!$1:$1048576,MATCH($B239,城镇人口!$B:$B,0),MATCH(Y$1,城镇人口!$1:$1,0))</f>
        <v>36188.177694877202</v>
      </c>
      <c r="Z239" s="40">
        <f>INDEX(人口源表!$1:$1048576,MATCH($B239,人口源表!$A:$A,0),MATCH(Z$1,人口源表!$1:$1,0))-INDEX(城镇人口!$1:$1048576,MATCH($B239,城镇人口!$B:$B,0),MATCH(Z$1,城镇人口!$1:$1,0))</f>
        <v>35753.526453470069</v>
      </c>
      <c r="AA239" s="40">
        <f>INDEX(人口源表!$1:$1048576,MATCH($B239,人口源表!$A:$A,0),MATCH(AA$1,人口源表!$1:$1,0))-INDEX(城镇人口!$1:$1048576,MATCH($B239,城镇人口!$B:$B,0),MATCH(AA$1,城镇人口!$1:$1,0))</f>
        <v>35302.979853982848</v>
      </c>
      <c r="AB239" s="40">
        <f>INDEX(人口源表!$1:$1048576,MATCH($B239,人口源表!$A:$A,0),MATCH(AB$1,人口源表!$1:$1,0))-INDEX(城镇人口!$1:$1048576,MATCH($B239,城镇人口!$B:$B,0),MATCH(AB$1,城镇人口!$1:$1,0))</f>
        <v>34837.901689545921</v>
      </c>
      <c r="AC239" s="40">
        <f>INDEX(人口源表!$1:$1048576,MATCH($B239,人口源表!$A:$A,0),MATCH(AC$1,人口源表!$1:$1,0))-INDEX(城镇人口!$1:$1048576,MATCH($B239,城镇人口!$B:$B,0),MATCH(AC$1,城镇人口!$1:$1,0))</f>
        <v>34465.659152195512</v>
      </c>
      <c r="AD239" s="40">
        <f>INDEX(人口源表!$1:$1048576,MATCH($B239,人口源表!$A:$A,0),MATCH(AD$1,人口源表!$1:$1,0))-INDEX(城镇人口!$1:$1048576,MATCH($B239,城镇人口!$B:$B,0),MATCH(AD$1,城镇人口!$1:$1,0))</f>
        <v>34081.507561880077</v>
      </c>
      <c r="AE239" s="40">
        <f>INDEX(人口源表!$1:$1048576,MATCH($B239,人口源表!$A:$A,0),MATCH(AE$1,人口源表!$1:$1,0))-INDEX(城镇人口!$1:$1048576,MATCH($B239,城镇人口!$B:$B,0),MATCH(AE$1,城镇人口!$1:$1,0))</f>
        <v>33686.897787505251</v>
      </c>
      <c r="AF239" s="40">
        <f>INDEX(人口源表!$1:$1048576,MATCH($B239,人口源表!$A:$A,0),MATCH(AF$1,人口源表!$1:$1,0))-INDEX(城镇人口!$1:$1048576,MATCH($B239,城镇人口!$B:$B,0),MATCH(AF$1,城镇人口!$1:$1,0))</f>
        <v>33282.686390906922</v>
      </c>
      <c r="AG239" s="40">
        <f>INDEX(人口源表!$1:$1048576,MATCH($B239,人口源表!$A:$A,0),MATCH(AG$1,人口源表!$1:$1,0))-INDEX(城镇人口!$1:$1048576,MATCH($B239,城镇人口!$B:$B,0),MATCH(AG$1,城镇人口!$1:$1,0))</f>
        <v>32869.984356086643</v>
      </c>
      <c r="AH239" s="40">
        <f>INDEX(人口源表!$1:$1048576,MATCH($B239,人口源表!$A:$A,0),MATCH(AH$1,人口源表!$1:$1,0))-INDEX(城镇人口!$1:$1048576,MATCH($B239,城镇人口!$B:$B,0),MATCH(AH$1,城镇人口!$1:$1,0))</f>
        <v>32449.600784307346</v>
      </c>
      <c r="AI239" s="40">
        <f>INDEX(人口源表!$1:$1048576,MATCH($B239,人口源表!$A:$A,0),MATCH(AI$1,人口源表!$1:$1,0))-INDEX(城镇人口!$1:$1048576,MATCH($B239,城镇人口!$B:$B,0),MATCH(AI$1,城镇人口!$1:$1,0))</f>
        <v>32022.324802302071</v>
      </c>
      <c r="AJ239" s="40">
        <f>INDEX(人口源表!$1:$1048576,MATCH($B239,人口源表!$A:$A,0),MATCH(AJ$1,人口源表!$1:$1,0))-INDEX(城镇人口!$1:$1048576,MATCH($B239,城镇人口!$B:$B,0),MATCH(AJ$1,城镇人口!$1:$1,0))</f>
        <v>31589.722490767803</v>
      </c>
      <c r="AK239" s="40">
        <f>INDEX(人口源表!$1:$1048576,MATCH($B239,人口源表!$A:$A,0),MATCH(AK$1,人口源表!$1:$1,0))-INDEX(城镇人口!$1:$1048576,MATCH($B239,城镇人口!$B:$B,0),MATCH(AK$1,城镇人口!$1:$1,0))</f>
        <v>31151.99164762022</v>
      </c>
      <c r="AL239" s="40">
        <f>INDEX(人口源表!$1:$1048576,MATCH($B239,人口源表!$A:$A,0),MATCH(AL$1,人口源表!$1:$1,0))-INDEX(城镇人口!$1:$1048576,MATCH($B239,城镇人口!$B:$B,0),MATCH(AL$1,城镇人口!$1:$1,0))</f>
        <v>30710.372192628027</v>
      </c>
      <c r="AM239" s="40">
        <f>INDEX(人口源表!$1:$1048576,MATCH($B239,人口源表!$A:$A,0),MATCH(AM$1,人口源表!$1:$1,0))-INDEX(城镇人口!$1:$1048576,MATCH($B239,城镇人口!$B:$B,0),MATCH(AM$1,城镇人口!$1:$1,0))</f>
        <v>30265.803534454986</v>
      </c>
      <c r="AN239" s="40">
        <f>INDEX(人口源表!$1:$1048576,MATCH($B239,人口源表!$A:$A,0),MATCH(AN$1,人口源表!$1:$1,0))-INDEX(城镇人口!$1:$1048576,MATCH($B239,城镇人口!$B:$B,0),MATCH(AN$1,城镇人口!$1:$1,0))</f>
        <v>29819.19272981782</v>
      </c>
      <c r="AO239" s="40">
        <f>INDEX(人口源表!$1:$1048576,MATCH($B239,人口源表!$A:$A,0),MATCH(AO$1,人口源表!$1:$1,0))-INDEX(城镇人口!$1:$1048576,MATCH($B239,城镇人口!$B:$B,0),MATCH(AO$1,城镇人口!$1:$1,0))</f>
        <v>29370.910653111234</v>
      </c>
      <c r="AP239" s="40">
        <f>INDEX(人口源表!$1:$1048576,MATCH($B239,人口源表!$A:$A,0),MATCH(AP$1,人口源表!$1:$1,0))-INDEX(城镇人口!$1:$1048576,MATCH($B239,城镇人口!$B:$B,0),MATCH(AP$1,城镇人口!$1:$1,0))</f>
        <v>28922.06459393019</v>
      </c>
      <c r="AQ239" s="40">
        <f>INDEX(人口源表!$1:$1048576,MATCH($B239,人口源表!$A:$A,0),MATCH(AQ$1,人口源表!$1:$1,0))-INDEX(城镇人口!$1:$1048576,MATCH($B239,城镇人口!$B:$B,0),MATCH(AQ$1,城镇人口!$1:$1,0))</f>
        <v>28473.225141040442</v>
      </c>
      <c r="AR239" s="40">
        <f>INDEX(人口源表!$1:$1048576,MATCH($B239,人口源表!$A:$A,0),MATCH(AR$1,人口源表!$1:$1,0))-INDEX(城镇人口!$1:$1048576,MATCH($B239,城镇人口!$B:$B,0),MATCH(AR$1,城镇人口!$1:$1,0))</f>
        <v>28025.427246649138</v>
      </c>
      <c r="AS239" s="40">
        <f>INDEX(人口源表!$1:$1048576,MATCH($B239,人口源表!$A:$A,0),MATCH(AS$1,人口源表!$1:$1,0))-INDEX(城镇人口!$1:$1048576,MATCH($B239,城镇人口!$B:$B,0),MATCH(AS$1,城镇人口!$1:$1,0))</f>
        <v>27579.179834413153</v>
      </c>
      <c r="AT239" s="40">
        <f>INDEX(人口源表!$1:$1048576,MATCH($B239,人口源表!$A:$A,0),MATCH(AT$1,人口源表!$1:$1,0))-INDEX(城镇人口!$1:$1048576,MATCH($B239,城镇人口!$B:$B,0),MATCH(AT$1,城镇人口!$1:$1,0))</f>
        <v>27135.206656552604</v>
      </c>
      <c r="AU239" s="40">
        <f>INDEX(人口源表!$1:$1048576,MATCH($B239,人口源表!$A:$A,0),MATCH(AU$1,人口源表!$1:$1,0))-INDEX(城镇人口!$1:$1048576,MATCH($B239,城镇人口!$B:$B,0),MATCH(AU$1,城镇人口!$1:$1,0))</f>
        <v>26694.197031745265</v>
      </c>
      <c r="AV239" s="40">
        <f>INDEX(人口源表!$1:$1048576,MATCH($B239,人口源表!$A:$A,0),MATCH(AV$1,人口源表!$1:$1,0))-INDEX(城镇人口!$1:$1048576,MATCH($B239,城镇人口!$B:$B,0),MATCH(AV$1,城镇人口!$1:$1,0))</f>
        <v>26256.805520297552</v>
      </c>
    </row>
    <row r="240" spans="1:48" x14ac:dyDescent="0.15">
      <c r="A240" s="35" t="s">
        <v>875</v>
      </c>
      <c r="B240" s="4" t="s">
        <v>486</v>
      </c>
      <c r="C240" s="34">
        <f>VLOOKUP(B240,'[1]2016省城人口总结（根）'!B:C,2,FALSE)/100</f>
        <v>0.510865524208444</v>
      </c>
      <c r="D240" s="40">
        <f>INDEX(人口源表!$1:$1048576,MATCH($B240,人口源表!$A:$A,0),MATCH(D$1,人口源表!$1:$1,0))-INDEX(城镇人口!$1:$1048576,MATCH($B240,城镇人口!$B:$B,0),MATCH(D$1,城镇人口!$1:$1,0))</f>
        <v>257171.09746690287</v>
      </c>
      <c r="E240" s="40">
        <f>INDEX(人口源表!$1:$1048576,MATCH($B240,人口源表!$A:$A,0),MATCH(E$1,人口源表!$1:$1,0))-INDEX(城镇人口!$1:$1048576,MATCH($B240,城镇人口!$B:$B,0),MATCH(E$1,城镇人口!$1:$1,0))</f>
        <v>253773.35590513435</v>
      </c>
      <c r="F240" s="40">
        <f>INDEX(人口源表!$1:$1048576,MATCH($B240,人口源表!$A:$A,0),MATCH(F$1,人口源表!$1:$1,0))-INDEX(城镇人口!$1:$1048576,MATCH($B240,城镇人口!$B:$B,0),MATCH(F$1,城镇人口!$1:$1,0))</f>
        <v>250196.18777541624</v>
      </c>
      <c r="G240" s="40">
        <f>INDEX(人口源表!$1:$1048576,MATCH($B240,人口源表!$A:$A,0),MATCH(G$1,人口源表!$1:$1,0))-INDEX(城镇人口!$1:$1048576,MATCH($B240,城镇人口!$B:$B,0),MATCH(G$1,城镇人口!$1:$1,0))</f>
        <v>241653.34855742095</v>
      </c>
      <c r="H240" s="40">
        <f>INDEX(人口源表!$1:$1048576,MATCH($B240,人口源表!$A:$A,0),MATCH(H$1,人口源表!$1:$1,0))-INDEX(城镇人口!$1:$1048576,MATCH($B240,城镇人口!$B:$B,0),MATCH(H$1,城镇人口!$1:$1,0))</f>
        <v>239520.736628399</v>
      </c>
      <c r="I240" s="40">
        <f>INDEX(人口源表!$1:$1048576,MATCH($B240,人口源表!$A:$A,0),MATCH(I$1,人口源表!$1:$1,0))-INDEX(城镇人口!$1:$1048576,MATCH($B240,城镇人口!$B:$B,0),MATCH(I$1,城镇人口!$1:$1,0))</f>
        <v>239055.51969538833</v>
      </c>
      <c r="J240" s="40">
        <f>INDEX(人口源表!$1:$1048576,MATCH($B240,人口源表!$A:$A,0),MATCH(J$1,人口源表!$1:$1,0))-INDEX(城镇人口!$1:$1048576,MATCH($B240,城镇人口!$B:$B,0),MATCH(J$1,城镇人口!$1:$1,0))</f>
        <v>238319.46017164987</v>
      </c>
      <c r="K240" s="40">
        <f>INDEX(人口源表!$1:$1048576,MATCH($B240,人口源表!$A:$A,0),MATCH(K$1,人口源表!$1:$1,0))-INDEX(城镇人口!$1:$1048576,MATCH($B240,城镇人口!$B:$B,0),MATCH(K$1,城镇人口!$1:$1,0))</f>
        <v>237322.19739510532</v>
      </c>
      <c r="L240" s="40">
        <f>INDEX(人口源表!$1:$1048576,MATCH($B240,人口源表!$A:$A,0),MATCH(L$1,人口源表!$1:$1,0))-INDEX(城镇人口!$1:$1048576,MATCH($B240,城镇人口!$B:$B,0),MATCH(L$1,城镇人口!$1:$1,0))</f>
        <v>236074.58483626088</v>
      </c>
      <c r="M240" s="40">
        <f>INDEX(人口源表!$1:$1048576,MATCH($B240,人口源表!$A:$A,0),MATCH(M$1,人口源表!$1:$1,0))-INDEX(城镇人口!$1:$1048576,MATCH($B240,城镇人口!$B:$B,0),MATCH(M$1,城镇人口!$1:$1,0))</f>
        <v>234586.47386479127</v>
      </c>
      <c r="N240" s="40">
        <f>INDEX(人口源表!$1:$1048576,MATCH($B240,人口源表!$A:$A,0),MATCH(N$1,人口源表!$1:$1,0))-INDEX(城镇人口!$1:$1048576,MATCH($B240,城镇人口!$B:$B,0),MATCH(N$1,城镇人口!$1:$1,0))</f>
        <v>232867.60616867192</v>
      </c>
      <c r="O240" s="40">
        <f>INDEX(人口源表!$1:$1048576,MATCH($B240,人口源表!$A:$A,0),MATCH(O$1,人口源表!$1:$1,0))-INDEX(城镇人口!$1:$1048576,MATCH($B240,城镇人口!$B:$B,0),MATCH(O$1,城镇人口!$1:$1,0))</f>
        <v>230928.43817426747</v>
      </c>
      <c r="P240" s="40">
        <f>INDEX(人口源表!$1:$1048576,MATCH($B240,人口源表!$A:$A,0),MATCH(P$1,人口源表!$1:$1,0))-INDEX(城镇人口!$1:$1048576,MATCH($B240,城镇人口!$B:$B,0),MATCH(P$1,城镇人口!$1:$1,0))</f>
        <v>228778.03773656907</v>
      </c>
      <c r="Q240" s="40">
        <f>INDEX(人口源表!$1:$1048576,MATCH($B240,人口源表!$A:$A,0),MATCH(Q$1,人口源表!$1:$1,0))-INDEX(城镇人口!$1:$1048576,MATCH($B240,城镇人口!$B:$B,0),MATCH(Q$1,城镇人口!$1:$1,0))</f>
        <v>226426.9837965889</v>
      </c>
      <c r="R240" s="40">
        <f>INDEX(人口源表!$1:$1048576,MATCH($B240,人口源表!$A:$A,0),MATCH(R$1,人口源表!$1:$1,0))-INDEX(城镇人口!$1:$1048576,MATCH($B240,城镇人口!$B:$B,0),MATCH(R$1,城镇人口!$1:$1,0))</f>
        <v>223884.46941659698</v>
      </c>
      <c r="S240" s="40">
        <f>INDEX(人口源表!$1:$1048576,MATCH($B240,人口源表!$A:$A,0),MATCH(S$1,人口源表!$1:$1,0))-INDEX(城镇人口!$1:$1048576,MATCH($B240,城镇人口!$B:$B,0),MATCH(S$1,城镇人口!$1:$1,0))</f>
        <v>222870.55176587589</v>
      </c>
      <c r="T240" s="40">
        <f>INDEX(人口源表!$1:$1048576,MATCH($B240,人口源表!$A:$A,0),MATCH(T$1,人口源表!$1:$1,0))-INDEX(城镇人口!$1:$1048576,MATCH($B240,城镇人口!$B:$B,0),MATCH(T$1,城镇人口!$1:$1,0))</f>
        <v>221718.41736253613</v>
      </c>
      <c r="U240" s="40">
        <f>INDEX(人口源表!$1:$1048576,MATCH($B240,人口源表!$A:$A,0),MATCH(U$1,人口源表!$1:$1,0))-INDEX(城镇人口!$1:$1048576,MATCH($B240,城镇人口!$B:$B,0),MATCH(U$1,城镇人口!$1:$1,0))</f>
        <v>220435.37954524922</v>
      </c>
      <c r="V240" s="40">
        <f>INDEX(人口源表!$1:$1048576,MATCH($B240,人口源表!$A:$A,0),MATCH(V$1,人口源表!$1:$1,0))-INDEX(城镇人口!$1:$1048576,MATCH($B240,城镇人口!$B:$B,0),MATCH(V$1,城镇人口!$1:$1,0))</f>
        <v>219028.24759915785</v>
      </c>
      <c r="W240" s="40">
        <f>INDEX(人口源表!$1:$1048576,MATCH($B240,人口源表!$A:$A,0),MATCH(W$1,人口源表!$1:$1,0))-INDEX(城镇人口!$1:$1048576,MATCH($B240,城镇人口!$B:$B,0),MATCH(W$1,城镇人口!$1:$1,0))</f>
        <v>217503.72159294714</v>
      </c>
      <c r="X240" s="40">
        <f>INDEX(人口源表!$1:$1048576,MATCH($B240,人口源表!$A:$A,0),MATCH(X$1,人口源表!$1:$1,0))-INDEX(城镇人口!$1:$1048576,MATCH($B240,城镇人口!$B:$B,0),MATCH(X$1,城镇人口!$1:$1,0))</f>
        <v>215868.39090579934</v>
      </c>
      <c r="Y240" s="40">
        <f>INDEX(人口源表!$1:$1048576,MATCH($B240,人口源表!$A:$A,0),MATCH(Y$1,人口源表!$1:$1,0))-INDEX(城镇人口!$1:$1048576,MATCH($B240,城镇人口!$B:$B,0),MATCH(Y$1,城镇人口!$1:$1,0))</f>
        <v>214129.48243047588</v>
      </c>
      <c r="Z240" s="40">
        <f>INDEX(人口源表!$1:$1048576,MATCH($B240,人口源表!$A:$A,0),MATCH(Z$1,人口源表!$1:$1,0))-INDEX(城镇人口!$1:$1048576,MATCH($B240,城镇人口!$B:$B,0),MATCH(Z$1,城镇人口!$1:$1,0))</f>
        <v>212293.34093215072</v>
      </c>
      <c r="AA240" s="40">
        <f>INDEX(人口源表!$1:$1048576,MATCH($B240,人口源表!$A:$A,0),MATCH(AA$1,人口源表!$1:$1,0))-INDEX(城镇人口!$1:$1048576,MATCH($B240,城镇人口!$B:$B,0),MATCH(AA$1,城镇人口!$1:$1,0))</f>
        <v>210366.19578761421</v>
      </c>
      <c r="AB240" s="40">
        <f>INDEX(人口源表!$1:$1048576,MATCH($B240,人口源表!$A:$A,0),MATCH(AB$1,人口源表!$1:$1,0))-INDEX(城镇人口!$1:$1048576,MATCH($B240,城镇人口!$B:$B,0),MATCH(AB$1,城镇人口!$1:$1,0))</f>
        <v>208354.89029158565</v>
      </c>
      <c r="AC240" s="40">
        <f>INDEX(人口源表!$1:$1048576,MATCH($B240,人口源表!$A:$A,0),MATCH(AC$1,人口源表!$1:$1,0))-INDEX(城镇人口!$1:$1048576,MATCH($B240,城镇人口!$B:$B,0),MATCH(AC$1,城镇人口!$1:$1,0))</f>
        <v>206710.12226915656</v>
      </c>
      <c r="AD240" s="40">
        <f>INDEX(人口源表!$1:$1048576,MATCH($B240,人口源表!$A:$A,0),MATCH(AD$1,人口源表!$1:$1,0))-INDEX(城镇人口!$1:$1048576,MATCH($B240,城镇人口!$B:$B,0),MATCH(AD$1,城镇人口!$1:$1,0))</f>
        <v>204995.40466009849</v>
      </c>
      <c r="AE240" s="40">
        <f>INDEX(人口源表!$1:$1048576,MATCH($B240,人口源表!$A:$A,0),MATCH(AE$1,人口源表!$1:$1,0))-INDEX(城镇人口!$1:$1048576,MATCH($B240,城镇人口!$B:$B,0),MATCH(AE$1,城镇人口!$1:$1,0))</f>
        <v>203217.12813184946</v>
      </c>
      <c r="AF240" s="40">
        <f>INDEX(人口源表!$1:$1048576,MATCH($B240,人口源表!$A:$A,0),MATCH(AF$1,人口源表!$1:$1,0))-INDEX(城镇人口!$1:$1048576,MATCH($B240,城镇人口!$B:$B,0),MATCH(AF$1,城镇人口!$1:$1,0))</f>
        <v>201380.84664973558</v>
      </c>
      <c r="AG240" s="40">
        <f>INDEX(人口源表!$1:$1048576,MATCH($B240,人口源表!$A:$A,0),MATCH(AG$1,人口源表!$1:$1,0))-INDEX(城镇人口!$1:$1048576,MATCH($B240,城镇人口!$B:$B,0),MATCH(AG$1,城镇人口!$1:$1,0))</f>
        <v>199491.65392134507</v>
      </c>
      <c r="AH240" s="40">
        <f>INDEX(人口源表!$1:$1048576,MATCH($B240,人口源表!$A:$A,0),MATCH(AH$1,人口源表!$1:$1,0))-INDEX(城镇人口!$1:$1048576,MATCH($B240,城镇人口!$B:$B,0),MATCH(AH$1,城镇人口!$1:$1,0))</f>
        <v>197555.24733962899</v>
      </c>
      <c r="AI240" s="40">
        <f>INDEX(人口源表!$1:$1048576,MATCH($B240,人口源表!$A:$A,0),MATCH(AI$1,人口源表!$1:$1,0))-INDEX(城镇人口!$1:$1048576,MATCH($B240,城镇人口!$B:$B,0),MATCH(AI$1,城镇人口!$1:$1,0))</f>
        <v>195577.20559095335</v>
      </c>
      <c r="AJ240" s="40">
        <f>INDEX(人口源表!$1:$1048576,MATCH($B240,人口源表!$A:$A,0),MATCH(AJ$1,人口源表!$1:$1,0))-INDEX(城镇人口!$1:$1048576,MATCH($B240,城镇人口!$B:$B,0),MATCH(AJ$1,城镇人口!$1:$1,0))</f>
        <v>193562.29545534716</v>
      </c>
      <c r="AK240" s="40">
        <f>INDEX(人口源表!$1:$1048576,MATCH($B240,人口源表!$A:$A,0),MATCH(AK$1,人口源表!$1:$1,0))-INDEX(城镇人口!$1:$1048576,MATCH($B240,城镇人口!$B:$B,0),MATCH(AK$1,城镇人口!$1:$1,0))</f>
        <v>191516.2131148756</v>
      </c>
      <c r="AL240" s="40">
        <f>INDEX(人口源表!$1:$1048576,MATCH($B240,人口源表!$A:$A,0),MATCH(AL$1,人口源表!$1:$1,0))-INDEX(城镇人口!$1:$1048576,MATCH($B240,城镇人口!$B:$B,0),MATCH(AL$1,城镇人口!$1:$1,0))</f>
        <v>189443.8406203136</v>
      </c>
      <c r="AM240" s="40">
        <f>INDEX(人口源表!$1:$1048576,MATCH($B240,人口源表!$A:$A,0),MATCH(AM$1,人口源表!$1:$1,0))-INDEX(城镇人口!$1:$1048576,MATCH($B240,城镇人口!$B:$B,0),MATCH(AM$1,城镇人口!$1:$1,0))</f>
        <v>187350.2852753445</v>
      </c>
      <c r="AN240" s="40">
        <f>INDEX(人口源表!$1:$1048576,MATCH($B240,人口源表!$A:$A,0),MATCH(AN$1,人口源表!$1:$1,0))-INDEX(城镇人口!$1:$1048576,MATCH($B240,城镇人口!$B:$B,0),MATCH(AN$1,城镇人口!$1:$1,0))</f>
        <v>185240.19386422925</v>
      </c>
      <c r="AO240" s="40">
        <f>INDEX(人口源表!$1:$1048576,MATCH($B240,人口源表!$A:$A,0),MATCH(AO$1,人口源表!$1:$1,0))-INDEX(城镇人口!$1:$1048576,MATCH($B240,城镇人口!$B:$B,0),MATCH(AO$1,城镇人口!$1:$1,0))</f>
        <v>183118.7647941722</v>
      </c>
      <c r="AP240" s="40">
        <f>INDEX(人口源表!$1:$1048576,MATCH($B240,人口源表!$A:$A,0),MATCH(AP$1,人口源表!$1:$1,0))-INDEX(城镇人口!$1:$1048576,MATCH($B240,城镇人口!$B:$B,0),MATCH(AP$1,城镇人口!$1:$1,0))</f>
        <v>180990.39749429427</v>
      </c>
      <c r="AQ240" s="40">
        <f>INDEX(人口源表!$1:$1048576,MATCH($B240,人口源表!$A:$A,0),MATCH(AQ$1,人口源表!$1:$1,0))-INDEX(城镇人口!$1:$1048576,MATCH($B240,城镇人口!$B:$B,0),MATCH(AQ$1,城镇人口!$1:$1,0))</f>
        <v>178859.70204655116</v>
      </c>
      <c r="AR240" s="40">
        <f>INDEX(人口源表!$1:$1048576,MATCH($B240,人口源表!$A:$A,0),MATCH(AR$1,人口源表!$1:$1,0))-INDEX(城镇人口!$1:$1048576,MATCH($B240,城镇人口!$B:$B,0),MATCH(AR$1,城镇人口!$1:$1,0))</f>
        <v>176731.48540699208</v>
      </c>
      <c r="AS240" s="40">
        <f>INDEX(人口源表!$1:$1048576,MATCH($B240,人口源表!$A:$A,0),MATCH(AS$1,人口源表!$1:$1,0))-INDEX(城镇人口!$1:$1048576,MATCH($B240,城镇人口!$B:$B,0),MATCH(AS$1,城镇人口!$1:$1,0))</f>
        <v>174610.09047778143</v>
      </c>
      <c r="AT240" s="40">
        <f>INDEX(人口源表!$1:$1048576,MATCH($B240,人口源表!$A:$A,0),MATCH(AT$1,人口源表!$1:$1,0))-INDEX(城镇人口!$1:$1048576,MATCH($B240,城镇人口!$B:$B,0),MATCH(AT$1,城镇人口!$1:$1,0))</f>
        <v>172499.40752937272</v>
      </c>
      <c r="AU240" s="40">
        <f>INDEX(人口源表!$1:$1048576,MATCH($B240,人口源表!$A:$A,0),MATCH(AU$1,人口源表!$1:$1,0))-INDEX(城镇人口!$1:$1048576,MATCH($B240,城镇人口!$B:$B,0),MATCH(AU$1,城镇人口!$1:$1,0))</f>
        <v>170404.1593091418</v>
      </c>
      <c r="AV240" s="40">
        <f>INDEX(人口源表!$1:$1048576,MATCH($B240,人口源表!$A:$A,0),MATCH(AV$1,人口源表!$1:$1,0))-INDEX(城镇人口!$1:$1048576,MATCH($B240,城镇人口!$B:$B,0),MATCH(AV$1,城镇人口!$1:$1,0))</f>
        <v>168328.28224546072</v>
      </c>
    </row>
    <row r="241" spans="1:48" x14ac:dyDescent="0.15">
      <c r="A241" s="35" t="s">
        <v>875</v>
      </c>
      <c r="B241" s="4" t="s">
        <v>488</v>
      </c>
      <c r="C241" s="34">
        <f>VLOOKUP(B241,'[1]2016省城人口总结（根）'!B:C,2,FALSE)/100</f>
        <v>0.53025567463978907</v>
      </c>
      <c r="D241" s="40">
        <f>INDEX(人口源表!$1:$1048576,MATCH($B241,人口源表!$A:$A,0),MATCH(D$1,人口源表!$1:$1,0))-INDEX(城镇人口!$1:$1048576,MATCH($B241,城镇人口!$B:$B,0),MATCH(D$1,城镇人口!$1:$1,0))</f>
        <v>262244.61591913726</v>
      </c>
      <c r="E241" s="40">
        <f>INDEX(人口源表!$1:$1048576,MATCH($B241,人口源表!$A:$A,0),MATCH(E$1,人口源表!$1:$1,0))-INDEX(城镇人口!$1:$1048576,MATCH($B241,城镇人口!$B:$B,0),MATCH(E$1,城镇人口!$1:$1,0))</f>
        <v>258401.60500894842</v>
      </c>
      <c r="F241" s="40">
        <f>INDEX(人口源表!$1:$1048576,MATCH($B241,人口源表!$A:$A,0),MATCH(F$1,人口源表!$1:$1,0))-INDEX(城镇人口!$1:$1048576,MATCH($B241,城镇人口!$B:$B,0),MATCH(F$1,城镇人口!$1:$1,0))</f>
        <v>254365.85028209363</v>
      </c>
      <c r="G241" s="40">
        <f>INDEX(人口源表!$1:$1048576,MATCH($B241,人口源表!$A:$A,0),MATCH(G$1,人口源表!$1:$1,0))-INDEX(城镇人口!$1:$1048576,MATCH($B241,城镇人口!$B:$B,0),MATCH(G$1,城镇人口!$1:$1,0))</f>
        <v>245279.01466234215</v>
      </c>
      <c r="H241" s="40">
        <f>INDEX(人口源表!$1:$1048576,MATCH($B241,人口源表!$A:$A,0),MATCH(H$1,人口源表!$1:$1,0))-INDEX(城镇人口!$1:$1048576,MATCH($B241,城镇人口!$B:$B,0),MATCH(H$1,城镇人口!$1:$1,0))</f>
        <v>242694.05001988844</v>
      </c>
      <c r="I241" s="40">
        <f>INDEX(人口源表!$1:$1048576,MATCH($B241,人口源表!$A:$A,0),MATCH(I$1,人口源表!$1:$1,0))-INDEX(城镇人口!$1:$1048576,MATCH($B241,城镇人口!$B:$B,0),MATCH(I$1,城镇人口!$1:$1,0))</f>
        <v>241963.43263246573</v>
      </c>
      <c r="J241" s="40">
        <f>INDEX(人口源表!$1:$1048576,MATCH($B241,人口源表!$A:$A,0),MATCH(J$1,人口源表!$1:$1,0))-INDEX(城镇人口!$1:$1048576,MATCH($B241,城镇人口!$B:$B,0),MATCH(J$1,城镇人口!$1:$1,0))</f>
        <v>240951.11759120529</v>
      </c>
      <c r="K241" s="40">
        <f>INDEX(人口源表!$1:$1048576,MATCH($B241,人口源表!$A:$A,0),MATCH(K$1,人口源表!$1:$1,0))-INDEX(城镇人口!$1:$1048576,MATCH($B241,城镇人口!$B:$B,0),MATCH(K$1,城镇人口!$1:$1,0))</f>
        <v>239667.1265725519</v>
      </c>
      <c r="L241" s="40">
        <f>INDEX(人口源表!$1:$1048576,MATCH($B241,人口源表!$A:$A,0),MATCH(L$1,人口源表!$1:$1,0))-INDEX(城镇人口!$1:$1048576,MATCH($B241,城镇人口!$B:$B,0),MATCH(L$1,城镇人口!$1:$1,0))</f>
        <v>238123.04502807563</v>
      </c>
      <c r="M241" s="40">
        <f>INDEX(人口源表!$1:$1048576,MATCH($B241,人口源表!$A:$A,0),MATCH(M$1,人口源表!$1:$1,0))-INDEX(城镇人口!$1:$1048576,MATCH($B241,城镇人口!$B:$B,0),MATCH(M$1,城镇人口!$1:$1,0))</f>
        <v>236329.07464119943</v>
      </c>
      <c r="N241" s="40">
        <f>INDEX(人口源表!$1:$1048576,MATCH($B241,人口源表!$A:$A,0),MATCH(N$1,人口源表!$1:$1,0))-INDEX(城镇人口!$1:$1048576,MATCH($B241,城镇人口!$B:$B,0),MATCH(N$1,城镇人口!$1:$1,0))</f>
        <v>234295.70872588595</v>
      </c>
      <c r="O241" s="40">
        <f>INDEX(人口源表!$1:$1048576,MATCH($B241,人口源表!$A:$A,0),MATCH(O$1,人口源表!$1:$1,0))-INDEX(城镇人口!$1:$1048576,MATCH($B241,城镇人口!$B:$B,0),MATCH(O$1,城镇人口!$1:$1,0))</f>
        <v>232034.09024021169</v>
      </c>
      <c r="P241" s="40">
        <f>INDEX(人口源表!$1:$1048576,MATCH($B241,人口源表!$A:$A,0),MATCH(P$1,人口源表!$1:$1,0))-INDEX(城镇人口!$1:$1048576,MATCH($B241,城镇人口!$B:$B,0),MATCH(P$1,城镇人口!$1:$1,0))</f>
        <v>229554.01795318077</v>
      </c>
      <c r="Q241" s="40">
        <f>INDEX(人口源表!$1:$1048576,MATCH($B241,人口源表!$A:$A,0),MATCH(Q$1,人口源表!$1:$1,0))-INDEX(城镇人口!$1:$1048576,MATCH($B241,城镇人口!$B:$B,0),MATCH(Q$1,城镇人口!$1:$1,0))</f>
        <v>226865.93082247756</v>
      </c>
      <c r="R241" s="40">
        <f>INDEX(人口源表!$1:$1048576,MATCH($B241,人口源表!$A:$A,0),MATCH(R$1,人口源表!$1:$1,0))-INDEX(城镇人口!$1:$1048576,MATCH($B241,城镇人口!$B:$B,0),MATCH(R$1,城镇人口!$1:$1,0))</f>
        <v>223980.09522026347</v>
      </c>
      <c r="S241" s="40">
        <f>INDEX(人口源表!$1:$1048576,MATCH($B241,人口源表!$A:$A,0),MATCH(S$1,人口源表!$1:$1,0))-INDEX(城镇人口!$1:$1048576,MATCH($B241,城镇人口!$B:$B,0),MATCH(S$1,城镇人口!$1:$1,0))</f>
        <v>222791.89864369528</v>
      </c>
      <c r="T241" s="40">
        <f>INDEX(人口源表!$1:$1048576,MATCH($B241,人口源表!$A:$A,0),MATCH(T$1,人口源表!$1:$1,0))-INDEX(城镇人口!$1:$1048576,MATCH($B241,城镇人口!$B:$B,0),MATCH(T$1,城镇人口!$1:$1,0))</f>
        <v>221463.6072071974</v>
      </c>
      <c r="U241" s="40">
        <f>INDEX(人口源表!$1:$1048576,MATCH($B241,人口源表!$A:$A,0),MATCH(U$1,人口源表!$1:$1,0))-INDEX(城镇人口!$1:$1048576,MATCH($B241,城镇人口!$B:$B,0),MATCH(U$1,城镇人口!$1:$1,0))</f>
        <v>220002.52885776473</v>
      </c>
      <c r="V241" s="40">
        <f>INDEX(人口源表!$1:$1048576,MATCH($B241,人口源表!$A:$A,0),MATCH(V$1,人口源表!$1:$1,0))-INDEX(城镇人口!$1:$1048576,MATCH($B241,城镇人口!$B:$B,0),MATCH(V$1,城镇人口!$1:$1,0))</f>
        <v>218416.20957726636</v>
      </c>
      <c r="W241" s="40">
        <f>INDEX(人口源表!$1:$1048576,MATCH($B241,人口源表!$A:$A,0),MATCH(W$1,人口源表!$1:$1,0))-INDEX(城镇人口!$1:$1048576,MATCH($B241,城镇人口!$B:$B,0),MATCH(W$1,城镇人口!$1:$1,0))</f>
        <v>216711.7006282963</v>
      </c>
      <c r="X241" s="40">
        <f>INDEX(人口源表!$1:$1048576,MATCH($B241,人口源表!$A:$A,0),MATCH(X$1,人口源表!$1:$1,0))-INDEX(城镇人口!$1:$1048576,MATCH($B241,城镇人口!$B:$B,0),MATCH(X$1,城镇人口!$1:$1,0))</f>
        <v>214895.57278150105</v>
      </c>
      <c r="Y241" s="40">
        <f>INDEX(人口源表!$1:$1048576,MATCH($B241,人口源表!$A:$A,0),MATCH(Y$1,人口源表!$1:$1,0))-INDEX(城镇人口!$1:$1048576,MATCH($B241,城镇人口!$B:$B,0),MATCH(Y$1,城镇人口!$1:$1,0))</f>
        <v>212974.98411787802</v>
      </c>
      <c r="Z241" s="40">
        <f>INDEX(人口源表!$1:$1048576,MATCH($B241,人口源表!$A:$A,0),MATCH(Z$1,人口源表!$1:$1,0))-INDEX(城镇人口!$1:$1048576,MATCH($B241,城镇人口!$B:$B,0),MATCH(Z$1,城镇人口!$1:$1,0))</f>
        <v>210956.60241676361</v>
      </c>
      <c r="AA241" s="40">
        <f>INDEX(人口源表!$1:$1048576,MATCH($B241,人口源表!$A:$A,0),MATCH(AA$1,人口源表!$1:$1,0))-INDEX(城镇人口!$1:$1048576,MATCH($B241,城镇人口!$B:$B,0),MATCH(AA$1,城镇人口!$1:$1,0))</f>
        <v>208847.30879561871</v>
      </c>
      <c r="AB241" s="40">
        <f>INDEX(人口源表!$1:$1048576,MATCH($B241,人口源表!$A:$A,0),MATCH(AB$1,人口源表!$1:$1,0))-INDEX(城镇人口!$1:$1048576,MATCH($B241,城镇人口!$B:$B,0),MATCH(AB$1,城镇人口!$1:$1,0))</f>
        <v>206653.8382446412</v>
      </c>
      <c r="AC241" s="40">
        <f>INDEX(人口源表!$1:$1048576,MATCH($B241,人口源表!$A:$A,0),MATCH(AC$1,人口源表!$1:$1,0))-INDEX(城镇人口!$1:$1048576,MATCH($B241,城镇人口!$B:$B,0),MATCH(AC$1,城镇人口!$1:$1,0))</f>
        <v>204871.84156602481</v>
      </c>
      <c r="AD241" s="40">
        <f>INDEX(人口源表!$1:$1048576,MATCH($B241,人口源表!$A:$A,0),MATCH(AD$1,人口源表!$1:$1,0))-INDEX(城镇人口!$1:$1048576,MATCH($B241,城镇人口!$B:$B,0),MATCH(AD$1,城镇人口!$1:$1,0))</f>
        <v>203021.0025258488</v>
      </c>
      <c r="AE241" s="40">
        <f>INDEX(人口源表!$1:$1048576,MATCH($B241,人口源表!$A:$A,0),MATCH(AE$1,人口源表!$1:$1,0))-INDEX(城镇人口!$1:$1048576,MATCH($B241,城镇人口!$B:$B,0),MATCH(AE$1,城镇人口!$1:$1,0))</f>
        <v>201107.16431714664</v>
      </c>
      <c r="AF241" s="40">
        <f>INDEX(人口源表!$1:$1048576,MATCH($B241,人口源表!$A:$A,0),MATCH(AF$1,人口源表!$1:$1,0))-INDEX(城镇人口!$1:$1048576,MATCH($B241,城镇人口!$B:$B,0),MATCH(AF$1,城镇人口!$1:$1,0))</f>
        <v>199135.71954477229</v>
      </c>
      <c r="AG241" s="40">
        <f>INDEX(人口源表!$1:$1048576,MATCH($B241,人口源表!$A:$A,0),MATCH(AG$1,人口源表!$1:$1,0))-INDEX(城镇人口!$1:$1048576,MATCH($B241,城镇人口!$B:$B,0),MATCH(AG$1,城镇人口!$1:$1,0))</f>
        <v>197112.27932101471</v>
      </c>
      <c r="AH241" s="40">
        <f>INDEX(人口源表!$1:$1048576,MATCH($B241,人口源表!$A:$A,0),MATCH(AH$1,人口源表!$1:$1,0))-INDEX(城镇人口!$1:$1048576,MATCH($B241,城镇人口!$B:$B,0),MATCH(AH$1,城镇人口!$1:$1,0))</f>
        <v>195042.65953982412</v>
      </c>
      <c r="AI241" s="40">
        <f>INDEX(人口源表!$1:$1048576,MATCH($B241,人口源表!$A:$A,0),MATCH(AI$1,人口源表!$1:$1,0))-INDEX(城镇人口!$1:$1048576,MATCH($B241,城镇人口!$B:$B,0),MATCH(AI$1,城镇人口!$1:$1,0))</f>
        <v>192931.89573563711</v>
      </c>
      <c r="AJ241" s="40">
        <f>INDEX(人口源表!$1:$1048576,MATCH($B241,人口源表!$A:$A,0),MATCH(AJ$1,人口源表!$1:$1,0))-INDEX(城镇人口!$1:$1048576,MATCH($B241,城镇人口!$B:$B,0),MATCH(AJ$1,城镇人口!$1:$1,0))</f>
        <v>190785.55211788247</v>
      </c>
      <c r="AK241" s="40">
        <f>INDEX(人口源表!$1:$1048576,MATCH($B241,人口源表!$A:$A,0),MATCH(AK$1,人口源表!$1:$1,0))-INDEX(城镇人口!$1:$1048576,MATCH($B241,城镇人口!$B:$B,0),MATCH(AK$1,城镇人口!$1:$1,0))</f>
        <v>188608.73894194065</v>
      </c>
      <c r="AL241" s="40">
        <f>INDEX(人口源表!$1:$1048576,MATCH($B241,人口源表!$A:$A,0),MATCH(AL$1,人口源表!$1:$1,0))-INDEX(城镇人口!$1:$1048576,MATCH($B241,城镇人口!$B:$B,0),MATCH(AL$1,城镇人口!$1:$1,0))</f>
        <v>186406.44012975763</v>
      </c>
      <c r="AM241" s="40">
        <f>INDEX(人口源表!$1:$1048576,MATCH($B241,人口源表!$A:$A,0),MATCH(AM$1,人口源表!$1:$1,0))-INDEX(城镇人口!$1:$1048576,MATCH($B241,城镇人口!$B:$B,0),MATCH(AM$1,城镇人口!$1:$1,0))</f>
        <v>184184.13905313215</v>
      </c>
      <c r="AN241" s="40">
        <f>INDEX(人口源表!$1:$1048576,MATCH($B241,人口源表!$A:$A,0),MATCH(AN$1,人口源表!$1:$1,0))-INDEX(城镇人口!$1:$1048576,MATCH($B241,城镇人口!$B:$B,0),MATCH(AN$1,城镇人口!$1:$1,0))</f>
        <v>181946.23687687988</v>
      </c>
      <c r="AO241" s="40">
        <f>INDEX(人口源表!$1:$1048576,MATCH($B241,人口源表!$A:$A,0),MATCH(AO$1,人口源表!$1:$1,0))-INDEX(城镇人口!$1:$1048576,MATCH($B241,城镇人口!$B:$B,0),MATCH(AO$1,城镇人口!$1:$1,0))</f>
        <v>179697.63166282879</v>
      </c>
      <c r="AP241" s="40">
        <f>INDEX(人口源表!$1:$1048576,MATCH($B241,人口源表!$A:$A,0),MATCH(AP$1,人口源表!$1:$1,0))-INDEX(城镇人口!$1:$1048576,MATCH($B241,城镇人口!$B:$B,0),MATCH(AP$1,城镇人口!$1:$1,0))</f>
        <v>177443.07973842608</v>
      </c>
      <c r="AQ241" s="40">
        <f>INDEX(人口源表!$1:$1048576,MATCH($B241,人口源表!$A:$A,0),MATCH(AQ$1,人口源表!$1:$1,0))-INDEX(城镇人口!$1:$1048576,MATCH($B241,城镇人口!$B:$B,0),MATCH(AQ$1,城镇人口!$1:$1,0))</f>
        <v>175187.19434698479</v>
      </c>
      <c r="AR241" s="40">
        <f>INDEX(人口源表!$1:$1048576,MATCH($B241,人口源表!$A:$A,0),MATCH(AR$1,人口源表!$1:$1,0))-INDEX(城镇人口!$1:$1048576,MATCH($B241,城镇人口!$B:$B,0),MATCH(AR$1,城镇人口!$1:$1,0))</f>
        <v>172934.44428769947</v>
      </c>
      <c r="AS241" s="40">
        <f>INDEX(人口源表!$1:$1048576,MATCH($B241,人口源表!$A:$A,0),MATCH(AS$1,人口源表!$1:$1,0))-INDEX(城镇人口!$1:$1048576,MATCH($B241,城镇人口!$B:$B,0),MATCH(AS$1,城镇人口!$1:$1,0))</f>
        <v>170688.85472350771</v>
      </c>
      <c r="AT241" s="40">
        <f>INDEX(人口源表!$1:$1048576,MATCH($B241,人口源表!$A:$A,0),MATCH(AT$1,人口源表!$1:$1,0))-INDEX(城镇人口!$1:$1048576,MATCH($B241,城镇人口!$B:$B,0),MATCH(AT$1,城镇人口!$1:$1,0))</f>
        <v>168454.90456074267</v>
      </c>
      <c r="AU241" s="40">
        <f>INDEX(人口源表!$1:$1048576,MATCH($B241,人口源表!$A:$A,0),MATCH(AU$1,人口源表!$1:$1,0))-INDEX(城镇人口!$1:$1048576,MATCH($B241,城镇人口!$B:$B,0),MATCH(AU$1,城镇人口!$1:$1,0))</f>
        <v>166236.62103297649</v>
      </c>
      <c r="AV241" s="40">
        <f>INDEX(人口源表!$1:$1048576,MATCH($B241,人口源表!$A:$A,0),MATCH(AV$1,人口源表!$1:$1,0))-INDEX(城镇人口!$1:$1048576,MATCH($B241,城镇人口!$B:$B,0),MATCH(AV$1,城镇人口!$1:$1,0))</f>
        <v>164038.17123601871</v>
      </c>
    </row>
    <row r="242" spans="1:48" x14ac:dyDescent="0.15">
      <c r="A242" s="35" t="s">
        <v>875</v>
      </c>
      <c r="B242" s="4" t="s">
        <v>490</v>
      </c>
      <c r="C242" s="34">
        <f>VLOOKUP(B242,'[1]2016省城人口总结（根）'!B:C,2,FALSE)/100</f>
        <v>0.50398545492819402</v>
      </c>
      <c r="D242" s="40">
        <f>INDEX(人口源表!$1:$1048576,MATCH($B242,人口源表!$A:$A,0),MATCH(D$1,人口源表!$1:$1,0))-INDEX(城镇人口!$1:$1048576,MATCH($B242,城镇人口!$B:$B,0),MATCH(D$1,城镇人口!$1:$1,0))</f>
        <v>269553.47507016698</v>
      </c>
      <c r="E242" s="40">
        <f>INDEX(人口源表!$1:$1048576,MATCH($B242,人口源表!$A:$A,0),MATCH(E$1,人口源表!$1:$1,0))-INDEX(城镇人口!$1:$1048576,MATCH($B242,城镇人口!$B:$B,0),MATCH(E$1,城镇人口!$1:$1,0))</f>
        <v>266122.77954341454</v>
      </c>
      <c r="F242" s="40">
        <f>INDEX(人口源表!$1:$1048576,MATCH($B242,人口源表!$A:$A,0),MATCH(F$1,人口源表!$1:$1,0))-INDEX(城镇人口!$1:$1048576,MATCH($B242,城镇人口!$B:$B,0),MATCH(F$1,城镇人口!$1:$1,0))</f>
        <v>262507.39545003336</v>
      </c>
      <c r="G242" s="40">
        <f>INDEX(人口源表!$1:$1048576,MATCH($B242,人口源表!$A:$A,0),MATCH(G$1,人口源表!$1:$1,0))-INDEX(城镇人口!$1:$1048576,MATCH($B242,城镇人口!$B:$B,0),MATCH(G$1,城镇人口!$1:$1,0))</f>
        <v>253682.53757967631</v>
      </c>
      <c r="H242" s="40">
        <f>INDEX(人口源表!$1:$1048576,MATCH($B242,人口源表!$A:$A,0),MATCH(H$1,人口源表!$1:$1,0))-INDEX(城镇人口!$1:$1048576,MATCH($B242,城镇人口!$B:$B,0),MATCH(H$1,城镇人口!$1:$1,0))</f>
        <v>251589.12254123966</v>
      </c>
      <c r="I242" s="40">
        <f>INDEX(人口源表!$1:$1048576,MATCH($B242,人口源表!$A:$A,0),MATCH(I$1,人口源表!$1:$1,0))-INDEX(城镇人口!$1:$1048576,MATCH($B242,城镇人口!$B:$B,0),MATCH(I$1,城镇人口!$1:$1,0))</f>
        <v>251190.14038978721</v>
      </c>
      <c r="J242" s="40">
        <f>INDEX(人口源表!$1:$1048576,MATCH($B242,人口源表!$A:$A,0),MATCH(J$1,人口源表!$1:$1,0))-INDEX(城镇人口!$1:$1048576,MATCH($B242,城镇人口!$B:$B,0),MATCH(J$1,城镇人口!$1:$1,0))</f>
        <v>250509.17534108454</v>
      </c>
      <c r="K242" s="40">
        <f>INDEX(人口源表!$1:$1048576,MATCH($B242,人口源表!$A:$A,0),MATCH(K$1,人口源表!$1:$1,0))-INDEX(城镇人口!$1:$1048576,MATCH($B242,城镇人口!$B:$B,0),MATCH(K$1,城镇人口!$1:$1,0))</f>
        <v>249556.49431678461</v>
      </c>
      <c r="L242" s="40">
        <f>INDEX(人口源表!$1:$1048576,MATCH($B242,人口源表!$A:$A,0),MATCH(L$1,人口源表!$1:$1,0))-INDEX(城镇人口!$1:$1048576,MATCH($B242,城镇人口!$B:$B,0),MATCH(L$1,城镇人口!$1:$1,0))</f>
        <v>248342.70644650294</v>
      </c>
      <c r="M242" s="40">
        <f>INDEX(人口源表!$1:$1048576,MATCH($B242,人口源表!$A:$A,0),MATCH(M$1,人口源表!$1:$1,0))-INDEX(城镇人口!$1:$1048576,MATCH($B242,城镇人口!$B:$B,0),MATCH(M$1,城镇人口!$1:$1,0))</f>
        <v>246878.2982901638</v>
      </c>
      <c r="N242" s="40">
        <f>INDEX(人口源表!$1:$1048576,MATCH($B242,人口源表!$A:$A,0),MATCH(N$1,人口源表!$1:$1,0))-INDEX(城镇人口!$1:$1048576,MATCH($B242,城镇人口!$B:$B,0),MATCH(N$1,城镇人口!$1:$1,0))</f>
        <v>245173.62980528973</v>
      </c>
      <c r="O242" s="40">
        <f>INDEX(人口源表!$1:$1048576,MATCH($B242,人口源表!$A:$A,0),MATCH(O$1,人口源表!$1:$1,0))-INDEX(城镇人口!$1:$1048576,MATCH($B242,城镇人口!$B:$B,0),MATCH(O$1,城镇人口!$1:$1,0))</f>
        <v>243238.93022351986</v>
      </c>
      <c r="P242" s="40">
        <f>INDEX(人口源表!$1:$1048576,MATCH($B242,人口源表!$A:$A,0),MATCH(P$1,人口源表!$1:$1,0))-INDEX(城镇人口!$1:$1048576,MATCH($B242,城镇人口!$B:$B,0),MATCH(P$1,城镇人口!$1:$1,0))</f>
        <v>241084.70999518892</v>
      </c>
      <c r="Q242" s="40">
        <f>INDEX(人口源表!$1:$1048576,MATCH($B242,人口源表!$A:$A,0),MATCH(Q$1,人口源表!$1:$1,0))-INDEX(城镇人口!$1:$1048576,MATCH($B242,城镇人口!$B:$B,0),MATCH(Q$1,城镇人口!$1:$1,0))</f>
        <v>238720.90664292837</v>
      </c>
      <c r="R242" s="40">
        <f>INDEX(人口源表!$1:$1048576,MATCH($B242,人口源表!$A:$A,0),MATCH(R$1,人口源表!$1:$1,0))-INDEX(城镇人口!$1:$1048576,MATCH($B242,城镇人口!$B:$B,0),MATCH(R$1,城镇人口!$1:$1,0))</f>
        <v>236156.90925561776</v>
      </c>
      <c r="S242" s="40">
        <f>INDEX(人口源表!$1:$1048576,MATCH($B242,人口源表!$A:$A,0),MATCH(S$1,人口源表!$1:$1,0))-INDEX(城镇人口!$1:$1048576,MATCH($B242,城镇人口!$B:$B,0),MATCH(S$1,城镇人口!$1:$1,0))</f>
        <v>235147.46388522425</v>
      </c>
      <c r="T242" s="40">
        <f>INDEX(人口源表!$1:$1048576,MATCH($B242,人口源表!$A:$A,0),MATCH(T$1,人口源表!$1:$1,0))-INDEX(城镇人口!$1:$1048576,MATCH($B242,城镇人口!$B:$B,0),MATCH(T$1,城镇人口!$1:$1,0))</f>
        <v>233992.93520029425</v>
      </c>
      <c r="U242" s="40">
        <f>INDEX(人口源表!$1:$1048576,MATCH($B242,人口源表!$A:$A,0),MATCH(U$1,人口源表!$1:$1,0))-INDEX(城镇人口!$1:$1048576,MATCH($B242,城镇人口!$B:$B,0),MATCH(U$1,城镇人口!$1:$1,0))</f>
        <v>232700.78582659923</v>
      </c>
      <c r="V242" s="40">
        <f>INDEX(人口源表!$1:$1048576,MATCH($B242,人口源表!$A:$A,0),MATCH(V$1,人口源表!$1:$1,0))-INDEX(城镇人口!$1:$1048576,MATCH($B242,城镇人口!$B:$B,0),MATCH(V$1,城镇人口!$1:$1,0))</f>
        <v>231277.96853482729</v>
      </c>
      <c r="W242" s="40">
        <f>INDEX(人口源表!$1:$1048576,MATCH($B242,人口源表!$A:$A,0),MATCH(W$1,人口源表!$1:$1,0))-INDEX(城镇人口!$1:$1048576,MATCH($B242,城镇人口!$B:$B,0),MATCH(W$1,城镇人口!$1:$1,0))</f>
        <v>229732.10800775292</v>
      </c>
      <c r="X242" s="40">
        <f>INDEX(人口源表!$1:$1048576,MATCH($B242,人口源表!$A:$A,0),MATCH(X$1,人口源表!$1:$1,0))-INDEX(城镇人口!$1:$1048576,MATCH($B242,城镇人口!$B:$B,0),MATCH(X$1,城镇人口!$1:$1,0))</f>
        <v>228069.53719734831</v>
      </c>
      <c r="Y242" s="40">
        <f>INDEX(人口源表!$1:$1048576,MATCH($B242,人口源表!$A:$A,0),MATCH(Y$1,人口源表!$1:$1,0))-INDEX(城镇人口!$1:$1048576,MATCH($B242,城镇人口!$B:$B,0),MATCH(Y$1,城镇人口!$1:$1,0))</f>
        <v>226297.64117340156</v>
      </c>
      <c r="Z242" s="40">
        <f>INDEX(人口源表!$1:$1048576,MATCH($B242,人口源表!$A:$A,0),MATCH(Z$1,人口源表!$1:$1,0))-INDEX(城镇人口!$1:$1048576,MATCH($B242,城镇人口!$B:$B,0),MATCH(Z$1,城镇人口!$1:$1,0))</f>
        <v>224423.66900050797</v>
      </c>
      <c r="AA242" s="40">
        <f>INDEX(人口源表!$1:$1048576,MATCH($B242,人口源表!$A:$A,0),MATCH(AA$1,人口源表!$1:$1,0))-INDEX(城镇人口!$1:$1048576,MATCH($B242,城镇人口!$B:$B,0),MATCH(AA$1,城镇人口!$1:$1,0))</f>
        <v>222453.60069115966</v>
      </c>
      <c r="AB242" s="40">
        <f>INDEX(人口源表!$1:$1048576,MATCH($B242,人口源表!$A:$A,0),MATCH(AB$1,人口源表!$1:$1,0))-INDEX(城镇人口!$1:$1048576,MATCH($B242,城镇人口!$B:$B,0),MATCH(AB$1,城镇人口!$1:$1,0))</f>
        <v>220394.80987887137</v>
      </c>
      <c r="AC242" s="40">
        <f>INDEX(人口源表!$1:$1048576,MATCH($B242,人口源表!$A:$A,0),MATCH(AC$1,人口源表!$1:$1,0))-INDEX(城镇人口!$1:$1048576,MATCH($B242,城镇人口!$B:$B,0),MATCH(AC$1,城镇人口!$1:$1,0))</f>
        <v>218706.51428568363</v>
      </c>
      <c r="AD242" s="40">
        <f>INDEX(人口源表!$1:$1048576,MATCH($B242,人口源表!$A:$A,0),MATCH(AD$1,人口源表!$1:$1,0))-INDEX(城镇人口!$1:$1048576,MATCH($B242,城镇人口!$B:$B,0),MATCH(AD$1,城镇人口!$1:$1,0))</f>
        <v>216944.76353005879</v>
      </c>
      <c r="AE242" s="40">
        <f>INDEX(人口源表!$1:$1048576,MATCH($B242,人口源表!$A:$A,0),MATCH(AE$1,人口源表!$1:$1,0))-INDEX(城镇人口!$1:$1048576,MATCH($B242,城镇人口!$B:$B,0),MATCH(AE$1,城镇人口!$1:$1,0))</f>
        <v>215115.7196500352</v>
      </c>
      <c r="AF242" s="40">
        <f>INDEX(人口源表!$1:$1048576,MATCH($B242,人口源表!$A:$A,0),MATCH(AF$1,人口源表!$1:$1,0))-INDEX(城镇人口!$1:$1048576,MATCH($B242,城镇人口!$B:$B,0),MATCH(AF$1,城镇人口!$1:$1,0))</f>
        <v>213225.06660629937</v>
      </c>
      <c r="AG242" s="40">
        <f>INDEX(人口源表!$1:$1048576,MATCH($B242,人口源表!$A:$A,0),MATCH(AG$1,人口源表!$1:$1,0))-INDEX(城镇人口!$1:$1048576,MATCH($B242,城镇人口!$B:$B,0),MATCH(AG$1,城镇人口!$1:$1,0))</f>
        <v>211278.38323561416</v>
      </c>
      <c r="AH242" s="40">
        <f>INDEX(人口源表!$1:$1048576,MATCH($B242,人口源表!$A:$A,0),MATCH(AH$1,人口源表!$1:$1,0))-INDEX(城镇人口!$1:$1048576,MATCH($B242,城镇人口!$B:$B,0),MATCH(AH$1,城镇人口!$1:$1,0))</f>
        <v>209281.86157244956</v>
      </c>
      <c r="AI242" s="40">
        <f>INDEX(人口源表!$1:$1048576,MATCH($B242,人口源表!$A:$A,0),MATCH(AI$1,人口源表!$1:$1,0))-INDEX(城镇人口!$1:$1048576,MATCH($B242,城镇人口!$B:$B,0),MATCH(AI$1,城镇人口!$1:$1,0))</f>
        <v>207240.85264703899</v>
      </c>
      <c r="AJ242" s="40">
        <f>INDEX(人口源表!$1:$1048576,MATCH($B242,人口源表!$A:$A,0),MATCH(AJ$1,人口源表!$1:$1,0))-INDEX(城镇人口!$1:$1048576,MATCH($B242,城镇人口!$B:$B,0),MATCH(AJ$1,城镇人口!$1:$1,0))</f>
        <v>205160.95400146791</v>
      </c>
      <c r="AK242" s="40">
        <f>INDEX(人口源表!$1:$1048576,MATCH($B242,人口源表!$A:$A,0),MATCH(AK$1,人口源表!$1:$1,0))-INDEX(城镇人口!$1:$1048576,MATCH($B242,城镇人口!$B:$B,0),MATCH(AK$1,城镇人口!$1:$1,0))</f>
        <v>203047.29167751747</v>
      </c>
      <c r="AL242" s="40">
        <f>INDEX(人口源表!$1:$1048576,MATCH($B242,人口源表!$A:$A,0),MATCH(AL$1,人口源表!$1:$1,0))-INDEX(城镇人口!$1:$1048576,MATCH($B242,城镇人口!$B:$B,0),MATCH(AL$1,城镇人口!$1:$1,0))</f>
        <v>200905.93111999432</v>
      </c>
      <c r="AM242" s="40">
        <f>INDEX(人口源表!$1:$1048576,MATCH($B242,人口源表!$A:$A,0),MATCH(AM$1,人口源表!$1:$1,0))-INDEX(城镇人口!$1:$1048576,MATCH($B242,城镇人口!$B:$B,0),MATCH(AM$1,城镇人口!$1:$1,0))</f>
        <v>198741.75429498515</v>
      </c>
      <c r="AN242" s="40">
        <f>INDEX(人口源表!$1:$1048576,MATCH($B242,人口源表!$A:$A,0),MATCH(AN$1,人口源表!$1:$1,0))-INDEX(城镇人口!$1:$1048576,MATCH($B242,城镇人口!$B:$B,0),MATCH(AN$1,城镇人口!$1:$1,0))</f>
        <v>196559.87544046086</v>
      </c>
      <c r="AO242" s="40">
        <f>INDEX(人口源表!$1:$1048576,MATCH($B242,人口源表!$A:$A,0),MATCH(AO$1,人口源表!$1:$1,0))-INDEX(城镇人口!$1:$1048576,MATCH($B242,城镇人口!$B:$B,0),MATCH(AO$1,城镇人口!$1:$1,0))</f>
        <v>194365.62763985852</v>
      </c>
      <c r="AP242" s="40">
        <f>INDEX(人口源表!$1:$1048576,MATCH($B242,人口源表!$A:$A,0),MATCH(AP$1,人口源表!$1:$1,0))-INDEX(城镇人口!$1:$1048576,MATCH($B242,城镇人口!$B:$B,0),MATCH(AP$1,城镇人口!$1:$1,0))</f>
        <v>192163.86904459959</v>
      </c>
      <c r="AQ242" s="40">
        <f>INDEX(人口源表!$1:$1048576,MATCH($B242,人口源表!$A:$A,0),MATCH(AQ$1,人口源表!$1:$1,0))-INDEX(城镇人口!$1:$1048576,MATCH($B242,城镇人口!$B:$B,0),MATCH(AQ$1,城镇人口!$1:$1,0))</f>
        <v>189959.66925755912</v>
      </c>
      <c r="AR242" s="40">
        <f>INDEX(人口源表!$1:$1048576,MATCH($B242,人口源表!$A:$A,0),MATCH(AR$1,人口源表!$1:$1,0))-INDEX(城镇人口!$1:$1048576,MATCH($B242,城镇人口!$B:$B,0),MATCH(AR$1,城镇人口!$1:$1,0))</f>
        <v>187757.2902979026</v>
      </c>
      <c r="AS242" s="40">
        <f>INDEX(人口源表!$1:$1048576,MATCH($B242,人口源表!$A:$A,0),MATCH(AS$1,人口源表!$1:$1,0))-INDEX(城镇人口!$1:$1048576,MATCH($B242,城镇人口!$B:$B,0),MATCH(AS$1,城镇人口!$1:$1,0))</f>
        <v>185562.20602317771</v>
      </c>
      <c r="AT242" s="40">
        <f>INDEX(人口源表!$1:$1048576,MATCH($B242,人口源表!$A:$A,0),MATCH(AT$1,人口源表!$1:$1,0))-INDEX(城镇人口!$1:$1048576,MATCH($B242,城镇人口!$B:$B,0),MATCH(AT$1,城镇人口!$1:$1,0))</f>
        <v>183378.07984144514</v>
      </c>
      <c r="AU242" s="40">
        <f>INDEX(人口源表!$1:$1048576,MATCH($B242,人口源表!$A:$A,0),MATCH(AU$1,人口源表!$1:$1,0))-INDEX(城镇人口!$1:$1048576,MATCH($B242,城镇人口!$B:$B,0),MATCH(AU$1,城镇人口!$1:$1,0))</f>
        <v>181210.10201858706</v>
      </c>
      <c r="AV242" s="40">
        <f>INDEX(人口源表!$1:$1048576,MATCH($B242,人口源表!$A:$A,0),MATCH(AV$1,人口源表!$1:$1,0))-INDEX(城镇人口!$1:$1048576,MATCH($B242,城镇人口!$B:$B,0),MATCH(AV$1,城镇人口!$1:$1,0))</f>
        <v>179062.32499152946</v>
      </c>
    </row>
    <row r="243" spans="1:48" x14ac:dyDescent="0.15">
      <c r="A243" s="35" t="s">
        <v>875</v>
      </c>
      <c r="B243" s="4" t="s">
        <v>492</v>
      </c>
      <c r="C243" s="34">
        <f>VLOOKUP(B243,'[1]2016省城人口总结（根）'!B:C,2,FALSE)/100</f>
        <v>0.47550680317813404</v>
      </c>
      <c r="D243" s="40">
        <f>INDEX(人口源表!$1:$1048576,MATCH($B243,人口源表!$A:$A,0),MATCH(D$1,人口源表!$1:$1,0))-INDEX(城镇人口!$1:$1048576,MATCH($B243,城镇人口!$B:$B,0),MATCH(D$1,城镇人口!$1:$1,0))</f>
        <v>232025.02646385849</v>
      </c>
      <c r="E243" s="40">
        <f>INDEX(人口源表!$1:$1048576,MATCH($B243,人口源表!$A:$A,0),MATCH(E$1,人口源表!$1:$1,0))-INDEX(城镇人口!$1:$1048576,MATCH($B243,城镇人口!$B:$B,0),MATCH(E$1,城镇人口!$1:$1,0))</f>
        <v>229506.06532640173</v>
      </c>
      <c r="F243" s="40">
        <f>INDEX(人口源表!$1:$1048576,MATCH($B243,人口源表!$A:$A,0),MATCH(F$1,人口源表!$1:$1,0))-INDEX(城镇人口!$1:$1048576,MATCH($B243,城镇人口!$B:$B,0),MATCH(F$1,城镇人口!$1:$1,0))</f>
        <v>226839.35025604707</v>
      </c>
      <c r="G243" s="40">
        <f>INDEX(人口源表!$1:$1048576,MATCH($B243,人口源表!$A:$A,0),MATCH(G$1,人口源表!$1:$1,0))-INDEX(城镇人口!$1:$1048576,MATCH($B243,城镇人口!$B:$B,0),MATCH(G$1,城镇人口!$1:$1,0))</f>
        <v>219673.45579211335</v>
      </c>
      <c r="H243" s="40">
        <f>INDEX(人口源表!$1:$1048576,MATCH($B243,人口源表!$A:$A,0),MATCH(H$1,人口源表!$1:$1,0))-INDEX(城镇人口!$1:$1048576,MATCH($B243,城镇人口!$B:$B,0),MATCH(H$1,城镇人口!$1:$1,0))</f>
        <v>218342.84786587939</v>
      </c>
      <c r="I243" s="40">
        <f>INDEX(人口源表!$1:$1048576,MATCH($B243,人口源表!$A:$A,0),MATCH(I$1,人口源表!$1:$1,0))-INDEX(城镇人口!$1:$1048576,MATCH($B243,城镇人口!$B:$B,0),MATCH(I$1,城镇人口!$1:$1,0))</f>
        <v>218293.39600876189</v>
      </c>
      <c r="J243" s="40">
        <f>INDEX(人口源表!$1:$1048576,MATCH($B243,人口源表!$A:$A,0),MATCH(J$1,人口源表!$1:$1,0))-INDEX(城镇人口!$1:$1048576,MATCH($B243,城镇人口!$B:$B,0),MATCH(J$1,城镇人口!$1:$1,0))</f>
        <v>218007.66933303102</v>
      </c>
      <c r="K243" s="40">
        <f>INDEX(人口源表!$1:$1048576,MATCH($B243,人口源表!$A:$A,0),MATCH(K$1,人口源表!$1:$1,0))-INDEX(城镇人口!$1:$1048576,MATCH($B243,城镇人口!$B:$B,0),MATCH(K$1,城镇人口!$1:$1,0))</f>
        <v>217494.4257334006</v>
      </c>
      <c r="L243" s="40">
        <f>INDEX(人口源表!$1:$1048576,MATCH($B243,人口源表!$A:$A,0),MATCH(L$1,人口源表!$1:$1,0))-INDEX(城镇人口!$1:$1048576,MATCH($B243,城镇人口!$B:$B,0),MATCH(L$1,城镇人口!$1:$1,0))</f>
        <v>216761.86021080165</v>
      </c>
      <c r="M243" s="40">
        <f>INDEX(人口源表!$1:$1048576,MATCH($B243,人口源表!$A:$A,0),MATCH(M$1,人口源表!$1:$1,0))-INDEX(城镇人口!$1:$1048576,MATCH($B243,城镇人口!$B:$B,0),MATCH(M$1,城镇人口!$1:$1,0))</f>
        <v>215818.55898803682</v>
      </c>
      <c r="N243" s="40">
        <f>INDEX(人口源表!$1:$1048576,MATCH($B243,人口源表!$A:$A,0),MATCH(N$1,人口源表!$1:$1,0))-INDEX(城镇人口!$1:$1048576,MATCH($B243,城镇人口!$B:$B,0),MATCH(N$1,城镇人口!$1:$1,0))</f>
        <v>214673.47018197196</v>
      </c>
      <c r="O243" s="40">
        <f>INDEX(人口源表!$1:$1048576,MATCH($B243,人口源表!$A:$A,0),MATCH(O$1,人口源表!$1:$1,0))-INDEX(城镇人口!$1:$1048576,MATCH($B243,城镇人口!$B:$B,0),MATCH(O$1,城镇人口!$1:$1,0))</f>
        <v>213334.50979779652</v>
      </c>
      <c r="P243" s="40">
        <f>INDEX(人口源表!$1:$1048576,MATCH($B243,人口源表!$A:$A,0),MATCH(P$1,人口源表!$1:$1,0))-INDEX(城镇人口!$1:$1048576,MATCH($B243,城镇人口!$B:$B,0),MATCH(P$1,城镇人口!$1:$1,0))</f>
        <v>211809.95992175041</v>
      </c>
      <c r="Q243" s="40">
        <f>INDEX(人口源表!$1:$1048576,MATCH($B243,人口源表!$A:$A,0),MATCH(Q$1,人口源表!$1:$1,0))-INDEX(城镇人口!$1:$1048576,MATCH($B243,城镇人口!$B:$B,0),MATCH(Q$1,城镇人口!$1:$1,0))</f>
        <v>210108.43838468159</v>
      </c>
      <c r="R243" s="40">
        <f>INDEX(人口源表!$1:$1048576,MATCH($B243,人口源表!$A:$A,0),MATCH(R$1,人口源表!$1:$1,0))-INDEX(城镇人口!$1:$1048576,MATCH($B243,城镇人口!$B:$B,0),MATCH(R$1,城镇人口!$1:$1,0))</f>
        <v>208237.99137711857</v>
      </c>
      <c r="S243" s="40">
        <f>INDEX(人口源表!$1:$1048576,MATCH($B243,人口源表!$A:$A,0),MATCH(S$1,人口源表!$1:$1,0))-INDEX(城镇人口!$1:$1048576,MATCH($B243,城镇人口!$B:$B,0),MATCH(S$1,城镇人口!$1:$1,0))</f>
        <v>207546.230411119</v>
      </c>
      <c r="T243" s="40">
        <f>INDEX(人口源表!$1:$1048576,MATCH($B243,人口源表!$A:$A,0),MATCH(T$1,人口源表!$1:$1,0))-INDEX(城镇人口!$1:$1048576,MATCH($B243,城镇人口!$B:$B,0),MATCH(T$1,城镇人口!$1:$1,0))</f>
        <v>206728.7332390658</v>
      </c>
      <c r="U243" s="40">
        <f>INDEX(人口源表!$1:$1048576,MATCH($B243,人口源表!$A:$A,0),MATCH(U$1,人口源表!$1:$1,0))-INDEX(城镇人口!$1:$1048576,MATCH($B243,城镇人口!$B:$B,0),MATCH(U$1,城镇人口!$1:$1,0))</f>
        <v>205791.4497124959</v>
      </c>
      <c r="V243" s="40">
        <f>INDEX(人口源表!$1:$1048576,MATCH($B243,人口源表!$A:$A,0),MATCH(V$1,人口源表!$1:$1,0))-INDEX(城镇人口!$1:$1048576,MATCH($B243,城镇人口!$B:$B,0),MATCH(V$1,城镇人口!$1:$1,0))</f>
        <v>204740.67497841932</v>
      </c>
      <c r="W243" s="40">
        <f>INDEX(人口源表!$1:$1048576,MATCH($B243,人口源表!$A:$A,0),MATCH(W$1,人口源表!$1:$1,0))-INDEX(城镇人口!$1:$1048576,MATCH($B243,城镇人口!$B:$B,0),MATCH(W$1,城镇人口!$1:$1,0))</f>
        <v>203581.76237232133</v>
      </c>
      <c r="X243" s="40">
        <f>INDEX(人口源表!$1:$1048576,MATCH($B243,人口源表!$A:$A,0),MATCH(X$1,人口源表!$1:$1,0))-INDEX(城镇人口!$1:$1048576,MATCH($B243,城镇人口!$B:$B,0),MATCH(X$1,城镇人口!$1:$1,0))</f>
        <v>202321.67702174722</v>
      </c>
      <c r="Y243" s="40">
        <f>INDEX(人口源表!$1:$1048576,MATCH($B243,人口源表!$A:$A,0),MATCH(Y$1,人口源表!$1:$1,0))-INDEX(城镇人口!$1:$1048576,MATCH($B243,城镇人口!$B:$B,0),MATCH(Y$1,城镇人口!$1:$1,0))</f>
        <v>200965.5920444231</v>
      </c>
      <c r="Z243" s="40">
        <f>INDEX(人口源表!$1:$1048576,MATCH($B243,人口源表!$A:$A,0),MATCH(Z$1,人口源表!$1:$1,0))-INDEX(城镇人口!$1:$1048576,MATCH($B243,城镇人口!$B:$B,0),MATCH(Z$1,城镇人口!$1:$1,0))</f>
        <v>199519.43639438547</v>
      </c>
      <c r="AA243" s="40">
        <f>INDEX(人口源表!$1:$1048576,MATCH($B243,人口源表!$A:$A,0),MATCH(AA$1,人口源表!$1:$1,0))-INDEX(城镇人口!$1:$1048576,MATCH($B243,城镇人口!$B:$B,0),MATCH(AA$1,城镇人口!$1:$1,0))</f>
        <v>197989.45233241603</v>
      </c>
      <c r="AB243" s="40">
        <f>INDEX(人口源表!$1:$1048576,MATCH($B243,人口源表!$A:$A,0),MATCH(AB$1,人口源表!$1:$1,0))-INDEX(城镇人口!$1:$1048576,MATCH($B243,城镇人口!$B:$B,0),MATCH(AB$1,城镇人口!$1:$1,0))</f>
        <v>196380.95139349188</v>
      </c>
      <c r="AC243" s="40">
        <f>INDEX(人口源表!$1:$1048576,MATCH($B243,人口源表!$A:$A,0),MATCH(AC$1,人口源表!$1:$1,0))-INDEX(城镇人口!$1:$1048576,MATCH($B243,城镇人口!$B:$B,0),MATCH(AC$1,城镇人口!$1:$1,0))</f>
        <v>195047.56843520509</v>
      </c>
      <c r="AD243" s="40">
        <f>INDEX(人口源表!$1:$1048576,MATCH($B243,人口源表!$A:$A,0),MATCH(AD$1,人口源表!$1:$1,0))-INDEX(城镇人口!$1:$1048576,MATCH($B243,城镇人口!$B:$B,0),MATCH(AD$1,城镇人口!$1:$1,0))</f>
        <v>193648.69192246476</v>
      </c>
      <c r="AE243" s="40">
        <f>INDEX(人口源表!$1:$1048576,MATCH($B243,人口源表!$A:$A,0),MATCH(AE$1,人口源表!$1:$1,0))-INDEX(城镇人口!$1:$1048576,MATCH($B243,城镇人口!$B:$B,0),MATCH(AE$1,城镇人口!$1:$1,0))</f>
        <v>192189.82239113766</v>
      </c>
      <c r="AF243" s="40">
        <f>INDEX(人口源表!$1:$1048576,MATCH($B243,人口源表!$A:$A,0),MATCH(AF$1,人口源表!$1:$1,0))-INDEX(城镇人口!$1:$1048576,MATCH($B243,城镇人口!$B:$B,0),MATCH(AF$1,城镇人口!$1:$1,0))</f>
        <v>190675.56860731269</v>
      </c>
      <c r="AG243" s="40">
        <f>INDEX(人口源表!$1:$1048576,MATCH($B243,人口源表!$A:$A,0),MATCH(AG$1,人口源表!$1:$1,0))-INDEX(城镇人口!$1:$1048576,MATCH($B243,城镇人口!$B:$B,0),MATCH(AG$1,城镇人口!$1:$1,0))</f>
        <v>189111.2617867043</v>
      </c>
      <c r="AH243" s="40">
        <f>INDEX(人口源表!$1:$1048576,MATCH($B243,人口源表!$A:$A,0),MATCH(AH$1,人口源表!$1:$1,0))-INDEX(城镇人口!$1:$1048576,MATCH($B243,城镇人口!$B:$B,0),MATCH(AH$1,城镇人口!$1:$1,0))</f>
        <v>187502.14047371509</v>
      </c>
      <c r="AI243" s="40">
        <f>INDEX(人口源表!$1:$1048576,MATCH($B243,人口源表!$A:$A,0),MATCH(AI$1,人口源表!$1:$1,0))-INDEX(城镇人口!$1:$1048576,MATCH($B243,城镇人口!$B:$B,0),MATCH(AI$1,城镇人口!$1:$1,0))</f>
        <v>185852.56249140215</v>
      </c>
      <c r="AJ243" s="40">
        <f>INDEX(人口源表!$1:$1048576,MATCH($B243,人口源表!$A:$A,0),MATCH(AJ$1,人口源表!$1:$1,0))-INDEX(城镇人口!$1:$1048576,MATCH($B243,城镇人口!$B:$B,0),MATCH(AJ$1,城镇人口!$1:$1,0))</f>
        <v>184167.59206457925</v>
      </c>
      <c r="AK243" s="40">
        <f>INDEX(人口源表!$1:$1048576,MATCH($B243,人口源表!$A:$A,0),MATCH(AK$1,人口源表!$1:$1,0))-INDEX(城镇人口!$1:$1048576,MATCH($B243,城镇人口!$B:$B,0),MATCH(AK$1,城镇人口!$1:$1,0))</f>
        <v>182452.19814142858</v>
      </c>
      <c r="AL243" s="40">
        <f>INDEX(人口源表!$1:$1048576,MATCH($B243,人口源表!$A:$A,0),MATCH(AL$1,人口源表!$1:$1,0))-INDEX(城镇人口!$1:$1048576,MATCH($B243,城镇人口!$B:$B,0),MATCH(AL$1,城镇人口!$1:$1,0))</f>
        <v>180710.86678536539</v>
      </c>
      <c r="AM243" s="40">
        <f>INDEX(人口源表!$1:$1048576,MATCH($B243,人口源表!$A:$A,0),MATCH(AM$1,人口源表!$1:$1,0))-INDEX(城镇人口!$1:$1048576,MATCH($B243,城镇人口!$B:$B,0),MATCH(AM$1,城镇人口!$1:$1,0))</f>
        <v>178948.38057301333</v>
      </c>
      <c r="AN243" s="40">
        <f>INDEX(人口源表!$1:$1048576,MATCH($B243,人口源表!$A:$A,0),MATCH(AN$1,人口源表!$1:$1,0))-INDEX(城镇人口!$1:$1048576,MATCH($B243,城镇人口!$B:$B,0),MATCH(AN$1,城镇人口!$1:$1,0))</f>
        <v>177169.42408747372</v>
      </c>
      <c r="AO243" s="40">
        <f>INDEX(人口源表!$1:$1048576,MATCH($B243,人口源表!$A:$A,0),MATCH(AO$1,人口源表!$1:$1,0))-INDEX(城镇人口!$1:$1048576,MATCH($B243,城镇人口!$B:$B,0),MATCH(AO$1,城镇人口!$1:$1,0))</f>
        <v>175378.20325254585</v>
      </c>
      <c r="AP243" s="40">
        <f>INDEX(人口源表!$1:$1048576,MATCH($B243,人口源表!$A:$A,0),MATCH(AP$1,人口源表!$1:$1,0))-INDEX(城镇人口!$1:$1048576,MATCH($B243,城镇人口!$B:$B,0),MATCH(AP$1,城镇人口!$1:$1,0))</f>
        <v>173579.5882528128</v>
      </c>
      <c r="AQ243" s="40">
        <f>INDEX(人口源表!$1:$1048576,MATCH($B243,人口源表!$A:$A,0),MATCH(AQ$1,人口源表!$1:$1,0))-INDEX(城镇人口!$1:$1048576,MATCH($B243,城镇人口!$B:$B,0),MATCH(AQ$1,城镇人口!$1:$1,0))</f>
        <v>171777.96406788746</v>
      </c>
      <c r="AR243" s="40">
        <f>INDEX(人口源表!$1:$1048576,MATCH($B243,人口源表!$A:$A,0),MATCH(AR$1,人口源表!$1:$1,0))-INDEX(城镇人口!$1:$1048576,MATCH($B243,城镇人口!$B:$B,0),MATCH(AR$1,城镇人口!$1:$1,0))</f>
        <v>169977.24120705668</v>
      </c>
      <c r="AS243" s="40">
        <f>INDEX(人口源表!$1:$1048576,MATCH($B243,人口源表!$A:$A,0),MATCH(AS$1,人口源表!$1:$1,0))-INDEX(城镇人口!$1:$1048576,MATCH($B243,城镇人口!$B:$B,0),MATCH(AS$1,城镇人口!$1:$1,0))</f>
        <v>168181.60721268837</v>
      </c>
      <c r="AT243" s="40">
        <f>INDEX(人口源表!$1:$1048576,MATCH($B243,人口源表!$A:$A,0),MATCH(AT$1,人口源表!$1:$1,0))-INDEX(城镇人口!$1:$1048576,MATCH($B243,城镇人口!$B:$B,0),MATCH(AT$1,城镇人口!$1:$1,0))</f>
        <v>166395.51390644105</v>
      </c>
      <c r="AU243" s="40">
        <f>INDEX(人口源表!$1:$1048576,MATCH($B243,人口源表!$A:$A,0),MATCH(AU$1,人口源表!$1:$1,0))-INDEX(城镇人口!$1:$1048576,MATCH($B243,城镇人口!$B:$B,0),MATCH(AU$1,城镇人口!$1:$1,0))</f>
        <v>164623.2989298132</v>
      </c>
      <c r="AV243" s="40">
        <f>INDEX(人口源表!$1:$1048576,MATCH($B243,人口源表!$A:$A,0),MATCH(AV$1,人口源表!$1:$1,0))-INDEX(城镇人口!$1:$1048576,MATCH($B243,城镇人口!$B:$B,0),MATCH(AV$1,城镇人口!$1:$1,0))</f>
        <v>162868.09514873882</v>
      </c>
    </row>
    <row r="244" spans="1:48" x14ac:dyDescent="0.15">
      <c r="A244" s="35" t="s">
        <v>875</v>
      </c>
      <c r="B244" s="4" t="s">
        <v>494</v>
      </c>
      <c r="C244" s="34">
        <f>VLOOKUP(B244,'[1]2016省城人口总结（根）'!B:C,2,FALSE)/100</f>
        <v>0.45865731873183596</v>
      </c>
      <c r="D244" s="40">
        <f>INDEX(人口源表!$1:$1048576,MATCH($B244,人口源表!$A:$A,0),MATCH(D$1,人口源表!$1:$1,0))-INDEX(城镇人口!$1:$1048576,MATCH($B244,城镇人口!$B:$B,0),MATCH(D$1,城镇人口!$1:$1,0))</f>
        <v>153394.12482662481</v>
      </c>
      <c r="E244" s="40">
        <f>INDEX(人口源表!$1:$1048576,MATCH($B244,人口源表!$A:$A,0),MATCH(E$1,人口源表!$1:$1,0))-INDEX(城镇人口!$1:$1048576,MATCH($B244,城镇人口!$B:$B,0),MATCH(E$1,城镇人口!$1:$1,0))</f>
        <v>151884.39262028638</v>
      </c>
      <c r="F244" s="40">
        <f>INDEX(人口源表!$1:$1048576,MATCH($B244,人口源表!$A:$A,0),MATCH(F$1,人口源表!$1:$1,0))-INDEX(城镇人口!$1:$1048576,MATCH($B244,城镇人口!$B:$B,0),MATCH(F$1,城镇人口!$1:$1,0))</f>
        <v>150281.00050044351</v>
      </c>
      <c r="G244" s="40">
        <f>INDEX(人口源表!$1:$1048576,MATCH($B244,人口源表!$A:$A,0),MATCH(G$1,人口源表!$1:$1,0))-INDEX(城镇人口!$1:$1048576,MATCH($B244,城镇人口!$B:$B,0),MATCH(G$1,城镇人口!$1:$1,0))</f>
        <v>145697.73784340589</v>
      </c>
      <c r="H244" s="40">
        <f>INDEX(人口源表!$1:$1048576,MATCH($B244,人口源表!$A:$A,0),MATCH(H$1,人口源表!$1:$1,0))-INDEX(城镇人口!$1:$1048576,MATCH($B244,城镇人口!$B:$B,0),MATCH(H$1,城镇人口!$1:$1,0))</f>
        <v>144987.37001132959</v>
      </c>
      <c r="I244" s="40">
        <f>INDEX(人口源表!$1:$1048576,MATCH($B244,人口源表!$A:$A,0),MATCH(I$1,人口源表!$1:$1,0))-INDEX(城镇人口!$1:$1048576,MATCH($B244,城镇人口!$B:$B,0),MATCH(I$1,城镇人口!$1:$1,0))</f>
        <v>145059.96788628501</v>
      </c>
      <c r="J244" s="40">
        <f>INDEX(人口源表!$1:$1048576,MATCH($B244,人口源表!$A:$A,0),MATCH(J$1,人口源表!$1:$1,0))-INDEX(城镇人口!$1:$1048576,MATCH($B244,城镇人口!$B:$B,0),MATCH(J$1,城镇人口!$1:$1,0))</f>
        <v>144978.84452825983</v>
      </c>
      <c r="K244" s="40">
        <f>INDEX(人口源表!$1:$1048576,MATCH($B244,人口源表!$A:$A,0),MATCH(K$1,人口源表!$1:$1,0))-INDEX(城镇人口!$1:$1048576,MATCH($B244,城镇人口!$B:$B,0),MATCH(K$1,城镇人口!$1:$1,0))</f>
        <v>144749.23303523191</v>
      </c>
      <c r="L244" s="40">
        <f>INDEX(人口源表!$1:$1048576,MATCH($B244,人口源表!$A:$A,0),MATCH(L$1,人口源表!$1:$1,0))-INDEX(城镇人口!$1:$1048576,MATCH($B244,城镇人口!$B:$B,0),MATCH(L$1,城镇人口!$1:$1,0))</f>
        <v>144376.81429998169</v>
      </c>
      <c r="M244" s="40">
        <f>INDEX(人口源表!$1:$1048576,MATCH($B244,人口源表!$A:$A,0),MATCH(M$1,人口源表!$1:$1,0))-INDEX(城镇人口!$1:$1048576,MATCH($B244,城镇人口!$B:$B,0),MATCH(M$1,城镇人口!$1:$1,0))</f>
        <v>143866.72138356313</v>
      </c>
      <c r="N244" s="40">
        <f>INDEX(人口源表!$1:$1048576,MATCH($B244,人口源表!$A:$A,0),MATCH(N$1,人口源表!$1:$1,0))-INDEX(城镇人口!$1:$1048576,MATCH($B244,城镇人口!$B:$B,0),MATCH(N$1,城镇人口!$1:$1,0))</f>
        <v>143225.00067222447</v>
      </c>
      <c r="O244" s="40">
        <f>INDEX(人口源表!$1:$1048576,MATCH($B244,人口源表!$A:$A,0),MATCH(O$1,人口源表!$1:$1,0))-INDEX(城镇人口!$1:$1048576,MATCH($B244,城镇人口!$B:$B,0),MATCH(O$1,城镇人口!$1:$1,0))</f>
        <v>142456.66248768478</v>
      </c>
      <c r="P244" s="40">
        <f>INDEX(人口源表!$1:$1048576,MATCH($B244,人口源表!$A:$A,0),MATCH(P$1,人口源表!$1:$1,0))-INDEX(城镇人口!$1:$1048576,MATCH($B244,城镇人口!$B:$B,0),MATCH(P$1,城镇人口!$1:$1,0))</f>
        <v>141567.13704981771</v>
      </c>
      <c r="Q244" s="40">
        <f>INDEX(人口源表!$1:$1048576,MATCH($B244,人口源表!$A:$A,0),MATCH(Q$1,人口源表!$1:$1,0))-INDEX(城镇人口!$1:$1048576,MATCH($B244,城镇人口!$B:$B,0),MATCH(Q$1,城镇人口!$1:$1,0))</f>
        <v>140561.78289085621</v>
      </c>
      <c r="R244" s="40">
        <f>INDEX(人口源表!$1:$1048576,MATCH($B244,人口源表!$A:$A,0),MATCH(R$1,人口源表!$1:$1,0))-INDEX(城镇人口!$1:$1048576,MATCH($B244,城镇人口!$B:$B,0),MATCH(R$1,城镇人口!$1:$1,0))</f>
        <v>139445.88462428161</v>
      </c>
      <c r="S244" s="40">
        <f>INDEX(人口源表!$1:$1048576,MATCH($B244,人口源表!$A:$A,0),MATCH(S$1,人口源表!$1:$1,0))-INDEX(城镇人口!$1:$1048576,MATCH($B244,城镇人口!$B:$B,0),MATCH(S$1,城镇人口!$1:$1,0))</f>
        <v>139051.90008328433</v>
      </c>
      <c r="T244" s="40">
        <f>INDEX(人口源表!$1:$1048576,MATCH($B244,人口源表!$A:$A,0),MATCH(T$1,人口源表!$1:$1,0))-INDEX(城镇人口!$1:$1048576,MATCH($B244,城镇人口!$B:$B,0),MATCH(T$1,城镇人口!$1:$1,0))</f>
        <v>138574.41197271933</v>
      </c>
      <c r="U244" s="40">
        <f>INDEX(人口源表!$1:$1048576,MATCH($B244,人口源表!$A:$A,0),MATCH(U$1,人口源表!$1:$1,0))-INDEX(城镇人口!$1:$1048576,MATCH($B244,城镇人口!$B:$B,0),MATCH(U$1,城镇人口!$1:$1,0))</f>
        <v>138017.40660519115</v>
      </c>
      <c r="V244" s="40">
        <f>INDEX(人口源表!$1:$1048576,MATCH($B244,人口源表!$A:$A,0),MATCH(V$1,人口源表!$1:$1,0))-INDEX(城镇人口!$1:$1048576,MATCH($B244,城镇人口!$B:$B,0),MATCH(V$1,城镇人口!$1:$1,0))</f>
        <v>137384.81737774186</v>
      </c>
      <c r="W244" s="40">
        <f>INDEX(人口源表!$1:$1048576,MATCH($B244,人口源表!$A:$A,0),MATCH(W$1,人口源表!$1:$1,0))-INDEX(城镇人口!$1:$1048576,MATCH($B244,城镇人口!$B:$B,0),MATCH(W$1,城镇人口!$1:$1,0))</f>
        <v>136680.96836124139</v>
      </c>
      <c r="X244" s="40">
        <f>INDEX(人口源表!$1:$1048576,MATCH($B244,人口源表!$A:$A,0),MATCH(X$1,人口源表!$1:$1,0))-INDEX(城镇人口!$1:$1048576,MATCH($B244,城镇人口!$B:$B,0),MATCH(X$1,城镇人口!$1:$1,0))</f>
        <v>135908.79358106456</v>
      </c>
      <c r="Y244" s="40">
        <f>INDEX(人口源表!$1:$1048576,MATCH($B244,人口源表!$A:$A,0),MATCH(Y$1,人口源表!$1:$1,0))-INDEX(城镇人口!$1:$1048576,MATCH($B244,城镇人口!$B:$B,0),MATCH(Y$1,城镇人口!$1:$1,0))</f>
        <v>135072.94916963822</v>
      </c>
      <c r="Z244" s="40">
        <f>INDEX(人口源表!$1:$1048576,MATCH($B244,人口源表!$A:$A,0),MATCH(Z$1,人口源表!$1:$1,0))-INDEX(城镇人口!$1:$1048576,MATCH($B244,城镇人口!$B:$B,0),MATCH(Z$1,城镇人口!$1:$1,0))</f>
        <v>134176.70528902157</v>
      </c>
      <c r="AA244" s="40">
        <f>INDEX(人口源表!$1:$1048576,MATCH($B244,人口源表!$A:$A,0),MATCH(AA$1,人口源表!$1:$1,0))-INDEX(城镇人口!$1:$1048576,MATCH($B244,城镇人口!$B:$B,0),MATCH(AA$1,城镇人口!$1:$1,0))</f>
        <v>133224.58605327937</v>
      </c>
      <c r="AB244" s="40">
        <f>INDEX(人口源表!$1:$1048576,MATCH($B244,人口源表!$A:$A,0),MATCH(AB$1,人口源表!$1:$1,0))-INDEX(城镇人口!$1:$1048576,MATCH($B244,城镇人口!$B:$B,0),MATCH(AB$1,城镇人口!$1:$1,0))</f>
        <v>132219.74476352803</v>
      </c>
      <c r="AC244" s="40">
        <f>INDEX(人口源表!$1:$1048576,MATCH($B244,人口源表!$A:$A,0),MATCH(AC$1,人口源表!$1:$1,0))-INDEX(城镇人口!$1:$1048576,MATCH($B244,城镇人口!$B:$B,0),MATCH(AC$1,城镇人口!$1:$1,0))</f>
        <v>131381.15324134356</v>
      </c>
      <c r="AD244" s="40">
        <f>INDEX(人口源表!$1:$1048576,MATCH($B244,人口源表!$A:$A,0),MATCH(AD$1,人口源表!$1:$1,0))-INDEX(城镇人口!$1:$1048576,MATCH($B244,城镇人口!$B:$B,0),MATCH(AD$1,城镇人口!$1:$1,0))</f>
        <v>130498.42253571979</v>
      </c>
      <c r="AE244" s="40">
        <f>INDEX(人口源表!$1:$1048576,MATCH($B244,人口源表!$A:$A,0),MATCH(AE$1,人口源表!$1:$1,0))-INDEX(城镇人口!$1:$1048576,MATCH($B244,城镇人口!$B:$B,0),MATCH(AE$1,城镇人口!$1:$1,0))</f>
        <v>129575.60611923895</v>
      </c>
      <c r="AF244" s="40">
        <f>INDEX(人口源表!$1:$1048576,MATCH($B244,人口源表!$A:$A,0),MATCH(AF$1,人口源表!$1:$1,0))-INDEX(城镇人口!$1:$1048576,MATCH($B244,城镇人口!$B:$B,0),MATCH(AF$1,城镇人口!$1:$1,0))</f>
        <v>128615.00643022713</v>
      </c>
      <c r="AG244" s="40">
        <f>INDEX(人口源表!$1:$1048576,MATCH($B244,人口源表!$A:$A,0),MATCH(AG$1,人口源表!$1:$1,0))-INDEX(城镇人口!$1:$1048576,MATCH($B244,城镇人口!$B:$B,0),MATCH(AG$1,城镇人口!$1:$1,0))</f>
        <v>127620.57347080857</v>
      </c>
      <c r="AH244" s="40">
        <f>INDEX(人口源表!$1:$1048576,MATCH($B244,人口源表!$A:$A,0),MATCH(AH$1,人口源表!$1:$1,0))-INDEX(城镇人口!$1:$1048576,MATCH($B244,城镇人口!$B:$B,0),MATCH(AH$1,城镇人口!$1:$1,0))</f>
        <v>126595.7744188816</v>
      </c>
      <c r="AI244" s="40">
        <f>INDEX(人口源表!$1:$1048576,MATCH($B244,人口源表!$A:$A,0),MATCH(AI$1,人口源表!$1:$1,0))-INDEX(城镇人口!$1:$1048576,MATCH($B244,城镇人口!$B:$B,0),MATCH(AI$1,城镇人口!$1:$1,0))</f>
        <v>125544.01904674343</v>
      </c>
      <c r="AJ244" s="40">
        <f>INDEX(人口源表!$1:$1048576,MATCH($B244,人口源表!$A:$A,0),MATCH(AJ$1,人口源表!$1:$1,0))-INDEX(城镇人口!$1:$1048576,MATCH($B244,城镇人口!$B:$B,0),MATCH(AJ$1,城镇人口!$1:$1,0))</f>
        <v>124467.83344678531</v>
      </c>
      <c r="AK244" s="40">
        <f>INDEX(人口源表!$1:$1048576,MATCH($B244,人口源表!$A:$A,0),MATCH(AK$1,人口源表!$1:$1,0))-INDEX(城镇人口!$1:$1048576,MATCH($B244,城镇人口!$B:$B,0),MATCH(AK$1,城镇人口!$1:$1,0))</f>
        <v>123370.93484208663</v>
      </c>
      <c r="AL244" s="40">
        <f>INDEX(人口源表!$1:$1048576,MATCH($B244,人口源表!$A:$A,0),MATCH(AL$1,人口源表!$1:$1,0))-INDEX(城镇人口!$1:$1048576,MATCH($B244,城镇人口!$B:$B,0),MATCH(AL$1,城镇人口!$1:$1,0))</f>
        <v>122256.15573848403</v>
      </c>
      <c r="AM244" s="40">
        <f>INDEX(人口源表!$1:$1048576,MATCH($B244,人口源表!$A:$A,0),MATCH(AM$1,人口源表!$1:$1,0))-INDEX(城镇人口!$1:$1048576,MATCH($B244,城镇人口!$B:$B,0),MATCH(AM$1,城镇人口!$1:$1,0))</f>
        <v>121127.09035481021</v>
      </c>
      <c r="AN244" s="40">
        <f>INDEX(人口源表!$1:$1048576,MATCH($B244,人口源表!$A:$A,0),MATCH(AN$1,人口源表!$1:$1,0))-INDEX(城镇人口!$1:$1048576,MATCH($B244,城镇人口!$B:$B,0),MATCH(AN$1,城镇人口!$1:$1,0))</f>
        <v>119986.45592700021</v>
      </c>
      <c r="AO244" s="40">
        <f>INDEX(人口源表!$1:$1048576,MATCH($B244,人口源表!$A:$A,0),MATCH(AO$1,人口源表!$1:$1,0))-INDEX(城镇人口!$1:$1048576,MATCH($B244,城镇人口!$B:$B,0),MATCH(AO$1,城镇人口!$1:$1,0))</f>
        <v>118837.31964544376</v>
      </c>
      <c r="AP244" s="40">
        <f>INDEX(人口源表!$1:$1048576,MATCH($B244,人口源表!$A:$A,0),MATCH(AP$1,人口源表!$1:$1,0))-INDEX(城镇人口!$1:$1048576,MATCH($B244,城镇人口!$B:$B,0),MATCH(AP$1,城镇人口!$1:$1,0))</f>
        <v>117682.68742930886</v>
      </c>
      <c r="AQ244" s="40">
        <f>INDEX(人口源表!$1:$1048576,MATCH($B244,人口源表!$A:$A,0),MATCH(AQ$1,人口源表!$1:$1,0))-INDEX(城镇人口!$1:$1048576,MATCH($B244,城镇人口!$B:$B,0),MATCH(AQ$1,城镇人口!$1:$1,0))</f>
        <v>116525.90053122016</v>
      </c>
      <c r="AR244" s="40">
        <f>INDEX(人口源表!$1:$1048576,MATCH($B244,人口源表!$A:$A,0),MATCH(AR$1,人口源表!$1:$1,0))-INDEX(城镇人口!$1:$1048576,MATCH($B244,城镇人口!$B:$B,0),MATCH(AR$1,城镇人口!$1:$1,0))</f>
        <v>115369.43883901031</v>
      </c>
      <c r="AS244" s="40">
        <f>INDEX(人口源表!$1:$1048576,MATCH($B244,人口源表!$A:$A,0),MATCH(AS$1,人口源表!$1:$1,0))-INDEX(城镇人口!$1:$1048576,MATCH($B244,城镇人口!$B:$B,0),MATCH(AS$1,城镇人口!$1:$1,0))</f>
        <v>114216.12091325544</v>
      </c>
      <c r="AT244" s="40">
        <f>INDEX(人口源表!$1:$1048576,MATCH($B244,人口源表!$A:$A,0),MATCH(AT$1,人口源表!$1:$1,0))-INDEX(城镇人口!$1:$1048576,MATCH($B244,城镇人口!$B:$B,0),MATCH(AT$1,城镇人口!$1:$1,0))</f>
        <v>113069.09202652832</v>
      </c>
      <c r="AU244" s="40">
        <f>INDEX(人口源表!$1:$1048576,MATCH($B244,人口源表!$A:$A,0),MATCH(AU$1,人口源表!$1:$1,0))-INDEX(城镇人口!$1:$1048576,MATCH($B244,城镇人口!$B:$B,0),MATCH(AU$1,城镇人口!$1:$1,0))</f>
        <v>111930.64793187377</v>
      </c>
      <c r="AV244" s="40">
        <f>INDEX(人口源表!$1:$1048576,MATCH($B244,人口源表!$A:$A,0),MATCH(AV$1,人口源表!$1:$1,0))-INDEX(城镇人口!$1:$1048576,MATCH($B244,城镇人口!$B:$B,0),MATCH(AV$1,城镇人口!$1:$1,0))</f>
        <v>110804.18593516437</v>
      </c>
    </row>
    <row r="245" spans="1:48" x14ac:dyDescent="0.15">
      <c r="A245" s="35" t="s">
        <v>875</v>
      </c>
      <c r="B245" s="4" t="s">
        <v>496</v>
      </c>
      <c r="C245" s="34">
        <f>VLOOKUP(B245,'[1]2016省城人口总结（根）'!B:C,2,FALSE)/100</f>
        <v>0.46715711204042004</v>
      </c>
      <c r="D245" s="40">
        <f>INDEX(人口源表!$1:$1048576,MATCH($B245,人口源表!$A:$A,0),MATCH(D$1,人口源表!$1:$1,0))-INDEX(城镇人口!$1:$1048576,MATCH($B245,城镇人口!$B:$B,0),MATCH(D$1,城镇人口!$1:$1,0))</f>
        <v>135417.18046135674</v>
      </c>
      <c r="E245" s="40">
        <f>INDEX(人口源表!$1:$1048576,MATCH($B245,人口源表!$A:$A,0),MATCH(E$1,人口源表!$1:$1,0))-INDEX(城镇人口!$1:$1048576,MATCH($B245,城镇人口!$B:$B,0),MATCH(E$1,城镇人口!$1:$1,0))</f>
        <v>134016.18153390015</v>
      </c>
      <c r="F245" s="40">
        <f>INDEX(人口源表!$1:$1048576,MATCH($B245,人口源表!$A:$A,0),MATCH(F$1,人口源表!$1:$1,0))-INDEX(城镇人口!$1:$1048576,MATCH($B245,城镇人口!$B:$B,0),MATCH(F$1,城镇人口!$1:$1,0))</f>
        <v>132530.73616732217</v>
      </c>
      <c r="G245" s="40">
        <f>INDEX(人口源表!$1:$1048576,MATCH($B245,人口源表!$A:$A,0),MATCH(G$1,人口源表!$1:$1,0))-INDEX(城镇人口!$1:$1048576,MATCH($B245,城镇人口!$B:$B,0),MATCH(G$1,城镇人口!$1:$1,0))</f>
        <v>128417.19851493383</v>
      </c>
      <c r="H245" s="40">
        <f>INDEX(人口源表!$1:$1048576,MATCH($B245,人口源表!$A:$A,0),MATCH(H$1,人口源表!$1:$1,0))-INDEX(城镇人口!$1:$1048576,MATCH($B245,城镇人口!$B:$B,0),MATCH(H$1,城镇人口!$1:$1,0))</f>
        <v>127715.53313596685</v>
      </c>
      <c r="I245" s="40">
        <f>INDEX(人口源表!$1:$1048576,MATCH($B245,人口源表!$A:$A,0),MATCH(I$1,人口源表!$1:$1,0))-INDEX(城镇人口!$1:$1048576,MATCH($B245,城镇人口!$B:$B,0),MATCH(I$1,城镇人口!$1:$1,0))</f>
        <v>127733.61885432409</v>
      </c>
      <c r="J245" s="40">
        <f>INDEX(人口源表!$1:$1048576,MATCH($B245,人口源表!$A:$A,0),MATCH(J$1,人口源表!$1:$1,0))-INDEX(城镇人口!$1:$1048576,MATCH($B245,城镇人口!$B:$B,0),MATCH(J$1,城镇人口!$1:$1,0))</f>
        <v>127614.52836076377</v>
      </c>
      <c r="K245" s="40">
        <f>INDEX(人口源表!$1:$1048576,MATCH($B245,人口源表!$A:$A,0),MATCH(K$1,人口源表!$1:$1,0))-INDEX(城镇人口!$1:$1048576,MATCH($B245,城镇人口!$B:$B,0),MATCH(K$1,城镇人口!$1:$1,0))</f>
        <v>127363.70778520702</v>
      </c>
      <c r="L245" s="40">
        <f>INDEX(人口源表!$1:$1048576,MATCH($B245,人口源表!$A:$A,0),MATCH(L$1,人口源表!$1:$1,0))-INDEX(城镇人口!$1:$1048576,MATCH($B245,城镇人口!$B:$B,0),MATCH(L$1,城镇人口!$1:$1,0))</f>
        <v>126986.05436416552</v>
      </c>
      <c r="M245" s="40">
        <f>INDEX(人口源表!$1:$1048576,MATCH($B245,人口源表!$A:$A,0),MATCH(M$1,人口源表!$1:$1,0))-INDEX(城镇人口!$1:$1048576,MATCH($B245,城镇人口!$B:$B,0),MATCH(M$1,城镇人口!$1:$1,0))</f>
        <v>126485.94029516526</v>
      </c>
      <c r="N245" s="40">
        <f>INDEX(人口源表!$1:$1048576,MATCH($B245,人口源表!$A:$A,0),MATCH(N$1,人口源表!$1:$1,0))-INDEX(城镇人口!$1:$1048576,MATCH($B245,城镇人口!$B:$B,0),MATCH(N$1,城镇人口!$1:$1,0))</f>
        <v>125868.64578618837</v>
      </c>
      <c r="O245" s="40">
        <f>INDEX(人口源表!$1:$1048576,MATCH($B245,人口源表!$A:$A,0),MATCH(O$1,人口源表!$1:$1,0))-INDEX(城镇人口!$1:$1048576,MATCH($B245,城镇人口!$B:$B,0),MATCH(O$1,城镇人口!$1:$1,0))</f>
        <v>125139.37645124455</v>
      </c>
      <c r="P245" s="40">
        <f>INDEX(人口源表!$1:$1048576,MATCH($B245,人口源表!$A:$A,0),MATCH(P$1,人口源表!$1:$1,0))-INDEX(城镇人口!$1:$1048576,MATCH($B245,城镇人口!$B:$B,0),MATCH(P$1,城镇人口!$1:$1,0))</f>
        <v>124302.34338442973</v>
      </c>
      <c r="Q245" s="40">
        <f>INDEX(人口源表!$1:$1048576,MATCH($B245,人口源表!$A:$A,0),MATCH(Q$1,人口源表!$1:$1,0))-INDEX(城镇人口!$1:$1048576,MATCH($B245,城镇人口!$B:$B,0),MATCH(Q$1,城镇人口!$1:$1,0))</f>
        <v>123362.17518716905</v>
      </c>
      <c r="R245" s="40">
        <f>INDEX(人口源表!$1:$1048576,MATCH($B245,人口源表!$A:$A,0),MATCH(R$1,人口源表!$1:$1,0))-INDEX(城镇人口!$1:$1048576,MATCH($B245,城镇人口!$B:$B,0),MATCH(R$1,城镇人口!$1:$1,0))</f>
        <v>122324.33728942156</v>
      </c>
      <c r="S245" s="40">
        <f>INDEX(人口源表!$1:$1048576,MATCH($B245,人口源表!$A:$A,0),MATCH(S$1,人口源表!$1:$1,0))-INDEX(城镇人口!$1:$1048576,MATCH($B245,城镇人口!$B:$B,0),MATCH(S$1,城镇人口!$1:$1,0))</f>
        <v>121948.53209651739</v>
      </c>
      <c r="T245" s="40">
        <f>INDEX(人口源表!$1:$1048576,MATCH($B245,人口源表!$A:$A,0),MATCH(T$1,人口源表!$1:$1,0))-INDEX(城镇人口!$1:$1048576,MATCH($B245,城镇人口!$B:$B,0),MATCH(T$1,城镇人口!$1:$1,0))</f>
        <v>121499.65551575753</v>
      </c>
      <c r="U245" s="40">
        <f>INDEX(人口源表!$1:$1048576,MATCH($B245,人口源表!$A:$A,0),MATCH(U$1,人口源表!$1:$1,0))-INDEX(城镇人口!$1:$1048576,MATCH($B245,城镇人口!$B:$B,0),MATCH(U$1,城镇人口!$1:$1,0))</f>
        <v>120980.19336521218</v>
      </c>
      <c r="V245" s="40">
        <f>INDEX(人口源表!$1:$1048576,MATCH($B245,人口源表!$A:$A,0),MATCH(V$1,人口源表!$1:$1,0))-INDEX(城镇人口!$1:$1048576,MATCH($B245,城镇人口!$B:$B,0),MATCH(V$1,城镇人口!$1:$1,0))</f>
        <v>120394.79383362309</v>
      </c>
      <c r="W245" s="40">
        <f>INDEX(人口源表!$1:$1048576,MATCH($B245,人口源表!$A:$A,0),MATCH(W$1,人口源表!$1:$1,0))-INDEX(城镇人口!$1:$1048576,MATCH($B245,城镇人口!$B:$B,0),MATCH(W$1,城镇人口!$1:$1,0))</f>
        <v>119745.85669804807</v>
      </c>
      <c r="X245" s="40">
        <f>INDEX(人口源表!$1:$1048576,MATCH($B245,人口源表!$A:$A,0),MATCH(X$1,人口源表!$1:$1,0))-INDEX(城镇人口!$1:$1048576,MATCH($B245,城镇人口!$B:$B,0),MATCH(X$1,城镇人口!$1:$1,0))</f>
        <v>119037.483633672</v>
      </c>
      <c r="Y245" s="40">
        <f>INDEX(人口源表!$1:$1048576,MATCH($B245,人口源表!$A:$A,0),MATCH(Y$1,人口源表!$1:$1,0))-INDEX(城镇人口!$1:$1048576,MATCH($B245,城镇人口!$B:$B,0),MATCH(Y$1,城镇人口!$1:$1,0))</f>
        <v>118272.85100623881</v>
      </c>
      <c r="Z245" s="40">
        <f>INDEX(人口源表!$1:$1048576,MATCH($B245,人口源表!$A:$A,0),MATCH(Z$1,人口源表!$1:$1,0))-INDEX(城镇人口!$1:$1048576,MATCH($B245,城镇人口!$B:$B,0),MATCH(Z$1,城镇人口!$1:$1,0))</f>
        <v>117455.51397428571</v>
      </c>
      <c r="AA245" s="40">
        <f>INDEX(人口源表!$1:$1048576,MATCH($B245,人口源表!$A:$A,0),MATCH(AA$1,人口源表!$1:$1,0))-INDEX(城镇人口!$1:$1048576,MATCH($B245,城镇人口!$B:$B,0),MATCH(AA$1,城镇人口!$1:$1,0))</f>
        <v>116588.96889787019</v>
      </c>
      <c r="AB245" s="40">
        <f>INDEX(人口源表!$1:$1048576,MATCH($B245,人口源表!$A:$A,0),MATCH(AB$1,人口源表!$1:$1,0))-INDEX(城镇人口!$1:$1048576,MATCH($B245,城镇人口!$B:$B,0),MATCH(AB$1,城镇人口!$1:$1,0))</f>
        <v>115676.23284732169</v>
      </c>
      <c r="AC245" s="40">
        <f>INDEX(人口源表!$1:$1048576,MATCH($B245,人口源表!$A:$A,0),MATCH(AC$1,人口源表!$1:$1,0))-INDEX(城镇人口!$1:$1048576,MATCH($B245,城镇人口!$B:$B,0),MATCH(AC$1,城镇人口!$1:$1,0))</f>
        <v>114917.10472663317</v>
      </c>
      <c r="AD245" s="40">
        <f>INDEX(人口源表!$1:$1048576,MATCH($B245,人口源表!$A:$A,0),MATCH(AD$1,人口源表!$1:$1,0))-INDEX(城镇人口!$1:$1048576,MATCH($B245,城镇人口!$B:$B,0),MATCH(AD$1,城镇人口!$1:$1,0))</f>
        <v>114119.55083087436</v>
      </c>
      <c r="AE245" s="40">
        <f>INDEX(人口源表!$1:$1048576,MATCH($B245,人口源表!$A:$A,0),MATCH(AE$1,人口源表!$1:$1,0))-INDEX(城镇人口!$1:$1048576,MATCH($B245,城镇人口!$B:$B,0),MATCH(AE$1,城镇人口!$1:$1,0))</f>
        <v>113286.23929170522</v>
      </c>
      <c r="AF245" s="40">
        <f>INDEX(人口源表!$1:$1048576,MATCH($B245,人口源表!$A:$A,0),MATCH(AF$1,人口源表!$1:$1,0))-INDEX(城镇人口!$1:$1048576,MATCH($B245,城镇人口!$B:$B,0),MATCH(AF$1,城镇人口!$1:$1,0))</f>
        <v>112420.62036728172</v>
      </c>
      <c r="AG245" s="40">
        <f>INDEX(人口源表!$1:$1048576,MATCH($B245,人口源表!$A:$A,0),MATCH(AG$1,人口源表!$1:$1,0))-INDEX(城镇人口!$1:$1048576,MATCH($B245,城镇人口!$B:$B,0),MATCH(AG$1,城镇人口!$1:$1,0))</f>
        <v>111525.26907345324</v>
      </c>
      <c r="AH245" s="40">
        <f>INDEX(人口源表!$1:$1048576,MATCH($B245,人口源表!$A:$A,0),MATCH(AH$1,人口源表!$1:$1,0))-INDEX(城镇人口!$1:$1048576,MATCH($B245,城镇人口!$B:$B,0),MATCH(AH$1,城镇人口!$1:$1,0))</f>
        <v>110603.53277143635</v>
      </c>
      <c r="AI245" s="40">
        <f>INDEX(人口源表!$1:$1048576,MATCH($B245,人口源表!$A:$A,0),MATCH(AI$1,人口源表!$1:$1,0))-INDEX(城镇人口!$1:$1048576,MATCH($B245,城镇人口!$B:$B,0),MATCH(AI$1,城镇人口!$1:$1,0))</f>
        <v>109657.89149306898</v>
      </c>
      <c r="AJ245" s="40">
        <f>INDEX(人口源表!$1:$1048576,MATCH($B245,人口源表!$A:$A,0),MATCH(AJ$1,人口源表!$1:$1,0))-INDEX(城镇人口!$1:$1048576,MATCH($B245,城镇人口!$B:$B,0),MATCH(AJ$1,城镇人口!$1:$1,0))</f>
        <v>108691.18577383703</v>
      </c>
      <c r="AK245" s="40">
        <f>INDEX(人口源表!$1:$1048576,MATCH($B245,人口源表!$A:$A,0),MATCH(AK$1,人口源表!$1:$1,0))-INDEX(城镇人口!$1:$1048576,MATCH($B245,城镇人口!$B:$B,0),MATCH(AK$1,城镇人口!$1:$1,0))</f>
        <v>107706.60497772301</v>
      </c>
      <c r="AL245" s="40">
        <f>INDEX(人口源表!$1:$1048576,MATCH($B245,人口源表!$A:$A,0),MATCH(AL$1,人口源表!$1:$1,0))-INDEX(城镇人口!$1:$1048576,MATCH($B245,城镇人口!$B:$B,0),MATCH(AL$1,城镇人口!$1:$1,0))</f>
        <v>106706.88056851819</v>
      </c>
      <c r="AM245" s="40">
        <f>INDEX(人口源表!$1:$1048576,MATCH($B245,人口源表!$A:$A,0),MATCH(AM$1,人口源表!$1:$1,0))-INDEX(城镇人口!$1:$1048576,MATCH($B245,城镇人口!$B:$B,0),MATCH(AM$1,城镇人口!$1:$1,0))</f>
        <v>105693.90169958054</v>
      </c>
      <c r="AN245" s="40">
        <f>INDEX(人口源表!$1:$1048576,MATCH($B245,人口源表!$A:$A,0),MATCH(AN$1,人口源表!$1:$1,0))-INDEX(城镇人口!$1:$1048576,MATCH($B245,城镇人口!$B:$B,0),MATCH(AN$1,城镇人口!$1:$1,0))</f>
        <v>104671.48788537169</v>
      </c>
      <c r="AO245" s="40">
        <f>INDEX(人口源表!$1:$1048576,MATCH($B245,人口源表!$A:$A,0),MATCH(AO$1,人口源表!$1:$1,0))-INDEX(城镇人口!$1:$1048576,MATCH($B245,城镇人口!$B:$B,0),MATCH(AO$1,城镇人口!$1:$1,0))</f>
        <v>103641.81586448985</v>
      </c>
      <c r="AP245" s="40">
        <f>INDEX(人口源表!$1:$1048576,MATCH($B245,人口源表!$A:$A,0),MATCH(AP$1,人口源表!$1:$1,0))-INDEX(城镇人口!$1:$1048576,MATCH($B245,城镇人口!$B:$B,0),MATCH(AP$1,城镇人口!$1:$1,0))</f>
        <v>102607.40640175957</v>
      </c>
      <c r="AQ245" s="40">
        <f>INDEX(人口源表!$1:$1048576,MATCH($B245,人口源表!$A:$A,0),MATCH(AQ$1,人口源表!$1:$1,0))-INDEX(城镇人口!$1:$1048576,MATCH($B245,城镇人口!$B:$B,0),MATCH(AQ$1,城镇人口!$1:$1,0))</f>
        <v>101571.11233462908</v>
      </c>
      <c r="AR245" s="40">
        <f>INDEX(人口源表!$1:$1048576,MATCH($B245,人口源表!$A:$A,0),MATCH(AR$1,人口源表!$1:$1,0))-INDEX(城镇人口!$1:$1048576,MATCH($B245,城镇人口!$B:$B,0),MATCH(AR$1,城镇人口!$1:$1,0))</f>
        <v>100535.3390816086</v>
      </c>
      <c r="AS245" s="40">
        <f>INDEX(人口源表!$1:$1048576,MATCH($B245,人口源表!$A:$A,0),MATCH(AS$1,人口源表!$1:$1,0))-INDEX(城镇人口!$1:$1048576,MATCH($B245,城镇人口!$B:$B,0),MATCH(AS$1,城镇人口!$1:$1,0))</f>
        <v>99502.437034577772</v>
      </c>
      <c r="AT245" s="40">
        <f>INDEX(人口源表!$1:$1048576,MATCH($B245,人口源表!$A:$A,0),MATCH(AT$1,人口源表!$1:$1,0))-INDEX(城镇人口!$1:$1048576,MATCH($B245,城镇人口!$B:$B,0),MATCH(AT$1,城镇人口!$1:$1,0))</f>
        <v>98474.70103766484</v>
      </c>
      <c r="AU245" s="40">
        <f>INDEX(人口源表!$1:$1048576,MATCH($B245,人口源表!$A:$A,0),MATCH(AU$1,人口源表!$1:$1,0))-INDEX(城镇人口!$1:$1048576,MATCH($B245,城镇人口!$B:$B,0),MATCH(AU$1,城镇人口!$1:$1,0))</f>
        <v>97455.123272441793</v>
      </c>
      <c r="AV245" s="40">
        <f>INDEX(人口源表!$1:$1048576,MATCH($B245,人口源表!$A:$A,0),MATCH(AV$1,人口源表!$1:$1,0))-INDEX(城镇人口!$1:$1048576,MATCH($B245,城镇人口!$B:$B,0),MATCH(AV$1,城镇人口!$1:$1,0))</f>
        <v>96445.871808661963</v>
      </c>
    </row>
    <row r="246" spans="1:48" x14ac:dyDescent="0.15">
      <c r="A246" s="35" t="s">
        <v>875</v>
      </c>
      <c r="B246" s="4" t="s">
        <v>498</v>
      </c>
      <c r="C246" s="34">
        <f>VLOOKUP(B246,'[1]2016省城人口总结（根）'!B:C,2,FALSE)/100</f>
        <v>0.56700622024623104</v>
      </c>
      <c r="D246" s="40">
        <f>INDEX(人口源表!$1:$1048576,MATCH($B246,人口源表!$A:$A,0),MATCH(D$1,人口源表!$1:$1,0))-INDEX(城镇人口!$1:$1048576,MATCH($B246,城镇人口!$B:$B,0),MATCH(D$1,城镇人口!$1:$1,0))</f>
        <v>214602.24184584833</v>
      </c>
      <c r="E246" s="40">
        <f>INDEX(人口源表!$1:$1048576,MATCH($B246,人口源表!$A:$A,0),MATCH(E$1,人口源表!$1:$1,0))-INDEX(城镇人口!$1:$1048576,MATCH($B246,城镇人口!$B:$B,0),MATCH(E$1,城镇人口!$1:$1,0))</f>
        <v>210794.68859997636</v>
      </c>
      <c r="F246" s="40">
        <f>INDEX(人口源表!$1:$1048576,MATCH($B246,人口源表!$A:$A,0),MATCH(F$1,人口源表!$1:$1,0))-INDEX(城镇人口!$1:$1048576,MATCH($B246,城镇人口!$B:$B,0),MATCH(F$1,城镇人口!$1:$1,0))</f>
        <v>206812.276537336</v>
      </c>
      <c r="G246" s="40">
        <f>INDEX(人口源表!$1:$1048576,MATCH($B246,人口源表!$A:$A,0),MATCH(G$1,人口源表!$1:$1,0))-INDEX(城镇人口!$1:$1048576,MATCH($B246,城镇人口!$B:$B,0),MATCH(G$1,城镇人口!$1:$1,0))</f>
        <v>198718.99691270682</v>
      </c>
      <c r="H246" s="40">
        <f>INDEX(人口源表!$1:$1048576,MATCH($B246,人口源表!$A:$A,0),MATCH(H$1,人口源表!$1:$1,0))-INDEX(城镇人口!$1:$1048576,MATCH($B246,城镇人口!$B:$B,0),MATCH(H$1,城镇人口!$1:$1,0))</f>
        <v>195884.04954090522</v>
      </c>
      <c r="I246" s="40">
        <f>INDEX(人口源表!$1:$1048576,MATCH($B246,人口源表!$A:$A,0),MATCH(I$1,人口源表!$1:$1,0))-INDEX(城镇人口!$1:$1048576,MATCH($B246,城镇人口!$B:$B,0),MATCH(I$1,城镇人口!$1:$1,0))</f>
        <v>194837.73689819447</v>
      </c>
      <c r="J246" s="40">
        <f>INDEX(人口源表!$1:$1048576,MATCH($B246,人口源表!$A:$A,0),MATCH(J$1,人口源表!$1:$1,0))-INDEX(城镇人口!$1:$1048576,MATCH($B246,城镇人口!$B:$B,0),MATCH(J$1,城镇人口!$1:$1,0))</f>
        <v>193550.10390809644</v>
      </c>
      <c r="K246" s="40">
        <f>INDEX(人口源表!$1:$1048576,MATCH($B246,人口源表!$A:$A,0),MATCH(K$1,人口源表!$1:$1,0))-INDEX(城镇人口!$1:$1048576,MATCH($B246,城镇人口!$B:$B,0),MATCH(K$1,城镇人口!$1:$1,0))</f>
        <v>192031.65203786182</v>
      </c>
      <c r="L246" s="40">
        <f>INDEX(人口源表!$1:$1048576,MATCH($B246,人口源表!$A:$A,0),MATCH(L$1,人口源表!$1:$1,0))-INDEX(城镇人口!$1:$1048576,MATCH($B246,城镇人口!$B:$B,0),MATCH(L$1,城镇人口!$1:$1,0))</f>
        <v>190291.23691932595</v>
      </c>
      <c r="M246" s="40">
        <f>INDEX(人口源表!$1:$1048576,MATCH($B246,人口源表!$A:$A,0),MATCH(M$1,人口源表!$1:$1,0))-INDEX(城镇人口!$1:$1048576,MATCH($B246,城镇人口!$B:$B,0),MATCH(M$1,城镇人口!$1:$1,0))</f>
        <v>188338.72662456328</v>
      </c>
      <c r="N246" s="40">
        <f>INDEX(人口源表!$1:$1048576,MATCH($B246,人口源表!$A:$A,0),MATCH(N$1,人口源表!$1:$1,0))-INDEX(城镇人口!$1:$1048576,MATCH($B246,城镇人口!$B:$B,0),MATCH(N$1,城镇人口!$1:$1,0))</f>
        <v>186183.1226884902</v>
      </c>
      <c r="O246" s="40">
        <f>INDEX(人口源表!$1:$1048576,MATCH($B246,人口源表!$A:$A,0),MATCH(O$1,人口源表!$1:$1,0))-INDEX(城镇人口!$1:$1048576,MATCH($B246,城镇人口!$B:$B,0),MATCH(O$1,城镇人口!$1:$1,0))</f>
        <v>183834.36794450745</v>
      </c>
      <c r="P246" s="40">
        <f>INDEX(人口源表!$1:$1048576,MATCH($B246,人口源表!$A:$A,0),MATCH(P$1,人口源表!$1:$1,0))-INDEX(城镇人口!$1:$1048576,MATCH($B246,城镇人口!$B:$B,0),MATCH(P$1,城镇人口!$1:$1,0))</f>
        <v>181301.18638322828</v>
      </c>
      <c r="Q246" s="40">
        <f>INDEX(人口源表!$1:$1048576,MATCH($B246,人口源表!$A:$A,0),MATCH(Q$1,人口源表!$1:$1,0))-INDEX(城镇人口!$1:$1048576,MATCH($B246,城镇人口!$B:$B,0),MATCH(Q$1,城镇人口!$1:$1,0))</f>
        <v>178592.52232550492</v>
      </c>
      <c r="R246" s="40">
        <f>INDEX(人口源表!$1:$1048576,MATCH($B246,人口源表!$A:$A,0),MATCH(R$1,人口源表!$1:$1,0))-INDEX(城镇人口!$1:$1048576,MATCH($B246,城镇人口!$B:$B,0),MATCH(R$1,城镇人口!$1:$1,0))</f>
        <v>175717.50340054632</v>
      </c>
      <c r="S246" s="40">
        <f>INDEX(人口源表!$1:$1048576,MATCH($B246,人口源表!$A:$A,0),MATCH(S$1,人口源表!$1:$1,0))-INDEX(城镇人口!$1:$1048576,MATCH($B246,城镇人口!$B:$B,0),MATCH(S$1,城镇人口!$1:$1,0))</f>
        <v>174474.49477133021</v>
      </c>
      <c r="T246" s="40">
        <f>INDEX(人口源表!$1:$1048576,MATCH($B246,人口源表!$A:$A,0),MATCH(T$1,人口源表!$1:$1,0))-INDEX(城镇人口!$1:$1048576,MATCH($B246,城镇人口!$B:$B,0),MATCH(T$1,城镇人口!$1:$1,0))</f>
        <v>173118.63866029168</v>
      </c>
      <c r="U246" s="40">
        <f>INDEX(人口源表!$1:$1048576,MATCH($B246,人口源表!$A:$A,0),MATCH(U$1,人口源表!$1:$1,0))-INDEX(城镇人口!$1:$1048576,MATCH($B246,城镇人口!$B:$B,0),MATCH(U$1,城镇人口!$1:$1,0))</f>
        <v>171655.91875898943</v>
      </c>
      <c r="V246" s="40">
        <f>INDEX(人口源表!$1:$1048576,MATCH($B246,人口源表!$A:$A,0),MATCH(V$1,人口源表!$1:$1,0))-INDEX(城镇人口!$1:$1048576,MATCH($B246,城镇人口!$B:$B,0),MATCH(V$1,城镇人口!$1:$1,0))</f>
        <v>170092.84398302826</v>
      </c>
      <c r="W246" s="40">
        <f>INDEX(人口源表!$1:$1048576,MATCH($B246,人口源表!$A:$A,0),MATCH(W$1,人口源表!$1:$1,0))-INDEX(城镇人口!$1:$1048576,MATCH($B246,城镇人口!$B:$B,0),MATCH(W$1,城镇人口!$1:$1,0))</f>
        <v>168434.84767094103</v>
      </c>
      <c r="X246" s="40">
        <f>INDEX(人口源表!$1:$1048576,MATCH($B246,人口源表!$A:$A,0),MATCH(X$1,人口源表!$1:$1,0))-INDEX(城镇人口!$1:$1048576,MATCH($B246,城镇人口!$B:$B,0),MATCH(X$1,城镇人口!$1:$1,0))</f>
        <v>166687.88527483842</v>
      </c>
      <c r="Y246" s="40">
        <f>INDEX(人口源表!$1:$1048576,MATCH($B246,人口源表!$A:$A,0),MATCH(Y$1,人口源表!$1:$1,0))-INDEX(城镇人口!$1:$1048576,MATCH($B246,城镇人口!$B:$B,0),MATCH(Y$1,城镇人口!$1:$1,0))</f>
        <v>164858.39851757401</v>
      </c>
      <c r="Z246" s="40">
        <f>INDEX(人口源表!$1:$1048576,MATCH($B246,人口源表!$A:$A,0),MATCH(Z$1,人口源表!$1:$1,0))-INDEX(城镇人口!$1:$1048576,MATCH($B246,城镇人口!$B:$B,0),MATCH(Z$1,城镇人口!$1:$1,0))</f>
        <v>162951.16028519179</v>
      </c>
      <c r="AA246" s="40">
        <f>INDEX(人口源表!$1:$1048576,MATCH($B246,人口源表!$A:$A,0),MATCH(AA$1,人口源表!$1:$1,0))-INDEX(城镇人口!$1:$1048576,MATCH($B246,城镇人口!$B:$B,0),MATCH(AA$1,城镇人口!$1:$1,0))</f>
        <v>160972.35164187086</v>
      </c>
      <c r="AB246" s="40">
        <f>INDEX(人口源表!$1:$1048576,MATCH($B246,人口源表!$A:$A,0),MATCH(AB$1,人口源表!$1:$1,0))-INDEX(城镇人口!$1:$1048576,MATCH($B246,城镇人口!$B:$B,0),MATCH(AB$1,城镇人口!$1:$1,0))</f>
        <v>158927.40323489183</v>
      </c>
      <c r="AC246" s="40">
        <f>INDEX(人口源表!$1:$1048576,MATCH($B246,人口源表!$A:$A,0),MATCH(AC$1,人口源表!$1:$1,0))-INDEX(城镇人口!$1:$1048576,MATCH($B246,城镇人口!$B:$B,0),MATCH(AC$1,城镇人口!$1:$1,0))</f>
        <v>157286.52997456834</v>
      </c>
      <c r="AD246" s="40">
        <f>INDEX(人口源表!$1:$1048576,MATCH($B246,人口源表!$A:$A,0),MATCH(AD$1,人口源表!$1:$1,0))-INDEX(城镇人口!$1:$1048576,MATCH($B246,城镇人口!$B:$B,0),MATCH(AD$1,城镇人口!$1:$1,0))</f>
        <v>155592.4769467836</v>
      </c>
      <c r="AE246" s="40">
        <f>INDEX(人口源表!$1:$1048576,MATCH($B246,人口源表!$A:$A,0),MATCH(AE$1,人口源表!$1:$1,0))-INDEX(城镇人口!$1:$1048576,MATCH($B246,城镇人口!$B:$B,0),MATCH(AE$1,城镇人口!$1:$1,0))</f>
        <v>153849.83912702627</v>
      </c>
      <c r="AF246" s="40">
        <f>INDEX(人口源表!$1:$1048576,MATCH($B246,人口源表!$A:$A,0),MATCH(AF$1,人口源表!$1:$1,0))-INDEX(城镇人口!$1:$1048576,MATCH($B246,城镇人口!$B:$B,0),MATCH(AF$1,城镇人口!$1:$1,0))</f>
        <v>152063.38913660956</v>
      </c>
      <c r="AG246" s="40">
        <f>INDEX(人口源表!$1:$1048576,MATCH($B246,人口源表!$A:$A,0),MATCH(AG$1,人口源表!$1:$1,0))-INDEX(城镇人口!$1:$1048576,MATCH($B246,城镇人口!$B:$B,0),MATCH(AG$1,城镇人口!$1:$1,0))</f>
        <v>150237.7804104684</v>
      </c>
      <c r="AH246" s="40">
        <f>INDEX(人口源表!$1:$1048576,MATCH($B246,人口源表!$A:$A,0),MATCH(AH$1,人口源表!$1:$1,0))-INDEX(城镇人口!$1:$1048576,MATCH($B246,城镇人口!$B:$B,0),MATCH(AH$1,城镇人口!$1:$1,0))</f>
        <v>148377.26643960766</v>
      </c>
      <c r="AI246" s="40">
        <f>INDEX(人口源表!$1:$1048576,MATCH($B246,人口源表!$A:$A,0),MATCH(AI$1,人口源表!$1:$1,0))-INDEX(城镇人口!$1:$1048576,MATCH($B246,城镇人口!$B:$B,0),MATCH(AI$1,城镇人口!$1:$1,0))</f>
        <v>146485.99007306225</v>
      </c>
      <c r="AJ246" s="40">
        <f>INDEX(人口源表!$1:$1048576,MATCH($B246,人口源表!$A:$A,0),MATCH(AJ$1,人口源表!$1:$1,0))-INDEX(城镇人口!$1:$1048576,MATCH($B246,城镇人口!$B:$B,0),MATCH(AJ$1,城镇人口!$1:$1,0))</f>
        <v>144568.5307665171</v>
      </c>
      <c r="AK246" s="40">
        <f>INDEX(人口源表!$1:$1048576,MATCH($B246,人口源表!$A:$A,0),MATCH(AK$1,人口源表!$1:$1,0))-INDEX(城镇人口!$1:$1048576,MATCH($B246,城镇人口!$B:$B,0),MATCH(AK$1,城镇人口!$1:$1,0))</f>
        <v>142628.79044501157</v>
      </c>
      <c r="AL246" s="40">
        <f>INDEX(人口源表!$1:$1048576,MATCH($B246,人口源表!$A:$A,0),MATCH(AL$1,人口源表!$1:$1,0))-INDEX(城镇人口!$1:$1048576,MATCH($B246,城镇人口!$B:$B,0),MATCH(AL$1,城镇人口!$1:$1,0))</f>
        <v>140671.09438327973</v>
      </c>
      <c r="AM246" s="40">
        <f>INDEX(人口源表!$1:$1048576,MATCH($B246,人口源表!$A:$A,0),MATCH(AM$1,人口源表!$1:$1,0))-INDEX(城镇人口!$1:$1048576,MATCH($B246,城镇人口!$B:$B,0),MATCH(AM$1,城镇人口!$1:$1,0))</f>
        <v>138698.8329419592</v>
      </c>
      <c r="AN246" s="40">
        <f>INDEX(人口源表!$1:$1048576,MATCH($B246,人口源表!$A:$A,0),MATCH(AN$1,人口源表!$1:$1,0))-INDEX(城镇人口!$1:$1048576,MATCH($B246,城镇人口!$B:$B,0),MATCH(AN$1,城镇人口!$1:$1,0))</f>
        <v>136716.34382922103</v>
      </c>
      <c r="AO246" s="40">
        <f>INDEX(人口源表!$1:$1048576,MATCH($B246,人口源表!$A:$A,0),MATCH(AO$1,人口源表!$1:$1,0))-INDEX(城镇人口!$1:$1048576,MATCH($B246,城镇人口!$B:$B,0),MATCH(AO$1,城镇人口!$1:$1,0))</f>
        <v>134727.03291674214</v>
      </c>
      <c r="AP246" s="40">
        <f>INDEX(人口源表!$1:$1048576,MATCH($B246,人口源表!$A:$A,0),MATCH(AP$1,人口源表!$1:$1,0))-INDEX(城镇人口!$1:$1048576,MATCH($B246,城镇人口!$B:$B,0),MATCH(AP$1,城镇人口!$1:$1,0))</f>
        <v>132734.70255552972</v>
      </c>
      <c r="AQ246" s="40">
        <f>INDEX(人口源表!$1:$1048576,MATCH($B246,人口源表!$A:$A,0),MATCH(AQ$1,人口源表!$1:$1,0))-INDEX(城镇人口!$1:$1048576,MATCH($B246,城镇人口!$B:$B,0),MATCH(AQ$1,城镇人口!$1:$1,0))</f>
        <v>130742.75809666276</v>
      </c>
      <c r="AR246" s="40">
        <f>INDEX(人口源表!$1:$1048576,MATCH($B246,人口源表!$A:$A,0),MATCH(AR$1,人口源表!$1:$1,0))-INDEX(城镇人口!$1:$1048576,MATCH($B246,城镇人口!$B:$B,0),MATCH(AR$1,城镇人口!$1:$1,0))</f>
        <v>128754.47256418841</v>
      </c>
      <c r="AS246" s="40">
        <f>INDEX(人口源表!$1:$1048576,MATCH($B246,人口源表!$A:$A,0),MATCH(AS$1,人口源表!$1:$1,0))-INDEX(城镇人口!$1:$1048576,MATCH($B246,城镇人口!$B:$B,0),MATCH(AS$1,城镇人口!$1:$1,0))</f>
        <v>126772.98539957852</v>
      </c>
      <c r="AT246" s="40">
        <f>INDEX(人口源表!$1:$1048576,MATCH($B246,人口源表!$A:$A,0),MATCH(AT$1,人口源表!$1:$1,0))-INDEX(城镇人口!$1:$1048576,MATCH($B246,城镇人口!$B:$B,0),MATCH(AT$1,城镇人口!$1:$1,0))</f>
        <v>124801.79384669097</v>
      </c>
      <c r="AU246" s="40">
        <f>INDEX(人口源表!$1:$1048576,MATCH($B246,人口源表!$A:$A,0),MATCH(AU$1,人口源表!$1:$1,0))-INDEX(城镇人口!$1:$1048576,MATCH($B246,城镇人口!$B:$B,0),MATCH(AU$1,城镇人口!$1:$1,0))</f>
        <v>122843.50584457838</v>
      </c>
      <c r="AV246" s="40">
        <f>INDEX(人口源表!$1:$1048576,MATCH($B246,人口源表!$A:$A,0),MATCH(AV$1,人口源表!$1:$1,0))-INDEX(城镇人口!$1:$1048576,MATCH($B246,城镇人口!$B:$B,0),MATCH(AV$1,城镇人口!$1:$1,0))</f>
        <v>120901.32509997615</v>
      </c>
    </row>
    <row r="247" spans="1:48" x14ac:dyDescent="0.15">
      <c r="A247" s="35" t="s">
        <v>875</v>
      </c>
      <c r="B247" s="4" t="s">
        <v>500</v>
      </c>
      <c r="C247" s="34">
        <f>VLOOKUP(B247,'[1]2016省城人口总结（根）'!B:C,2,FALSE)/100</f>
        <v>0.45731472340077306</v>
      </c>
      <c r="D247" s="40">
        <f>INDEX(人口源表!$1:$1048576,MATCH($B247,人口源表!$A:$A,0),MATCH(D$1,人口源表!$1:$1,0))-INDEX(城镇人口!$1:$1048576,MATCH($B247,城镇人口!$B:$B,0),MATCH(D$1,城镇人口!$1:$1,0))</f>
        <v>227182.75186947218</v>
      </c>
      <c r="E247" s="40">
        <f>INDEX(人口源表!$1:$1048576,MATCH($B247,人口源表!$A:$A,0),MATCH(E$1,人口源表!$1:$1,0))-INDEX(城镇人口!$1:$1048576,MATCH($B247,城镇人口!$B:$B,0),MATCH(E$1,城镇人口!$1:$1,0))</f>
        <v>224964.52354928933</v>
      </c>
      <c r="F247" s="40">
        <f>INDEX(人口源表!$1:$1048576,MATCH($B247,人口源表!$A:$A,0),MATCH(F$1,人口源表!$1:$1,0))-INDEX(城镇人口!$1:$1048576,MATCH($B247,城镇人口!$B:$B,0),MATCH(F$1,城镇人口!$1:$1,0))</f>
        <v>222608.03990220343</v>
      </c>
      <c r="G247" s="40">
        <f>INDEX(人口源表!$1:$1048576,MATCH($B247,人口源表!$A:$A,0),MATCH(G$1,人口源表!$1:$1,0))-INDEX(城镇人口!$1:$1048576,MATCH($B247,城镇人口!$B:$B,0),MATCH(G$1,城镇人口!$1:$1,0))</f>
        <v>215838.08463349531</v>
      </c>
      <c r="H247" s="40">
        <f>INDEX(人口源表!$1:$1048576,MATCH($B247,人口源表!$A:$A,0),MATCH(H$1,人口源表!$1:$1,0))-INDEX(城镇人口!$1:$1048576,MATCH($B247,城镇人口!$B:$B,0),MATCH(H$1,城镇人口!$1:$1,0))</f>
        <v>214804.28042434153</v>
      </c>
      <c r="I247" s="40">
        <f>INDEX(人口源表!$1:$1048576,MATCH($B247,人口源表!$A:$A,0),MATCH(I$1,人口源表!$1:$1,0))-INDEX(城镇人口!$1:$1048576,MATCH($B247,城镇人口!$B:$B,0),MATCH(I$1,城镇人口!$1:$1,0))</f>
        <v>214924.02872696283</v>
      </c>
      <c r="J247" s="40">
        <f>INDEX(人口源表!$1:$1048576,MATCH($B247,人口源表!$A:$A,0),MATCH(J$1,人口源表!$1:$1,0))-INDEX(城镇人口!$1:$1048576,MATCH($B247,城镇人口!$B:$B,0),MATCH(J$1,城镇人口!$1:$1,0))</f>
        <v>214816.36247560938</v>
      </c>
      <c r="K247" s="40">
        <f>INDEX(人口源表!$1:$1048576,MATCH($B247,人口源表!$A:$A,0),MATCH(K$1,人口源表!$1:$1,0))-INDEX(城镇人口!$1:$1048576,MATCH($B247,城镇人口!$B:$B,0),MATCH(K$1,城镇人口!$1:$1,0))</f>
        <v>214488.8203250501</v>
      </c>
      <c r="L247" s="40">
        <f>INDEX(人口源表!$1:$1048576,MATCH($B247,人口源表!$A:$A,0),MATCH(L$1,人口源表!$1:$1,0))-INDEX(城镇人口!$1:$1048576,MATCH($B247,城镇人口!$B:$B,0),MATCH(L$1,城镇人口!$1:$1,0))</f>
        <v>213949.86924070868</v>
      </c>
      <c r="M247" s="40">
        <f>INDEX(人口源表!$1:$1048576,MATCH($B247,人口源表!$A:$A,0),MATCH(M$1,人口源表!$1:$1,0))-INDEX(城镇人口!$1:$1048576,MATCH($B247,城镇人口!$B:$B,0),MATCH(M$1,城镇人口!$1:$1,0))</f>
        <v>213207.87995686033</v>
      </c>
      <c r="N247" s="40">
        <f>INDEX(人口源表!$1:$1048576,MATCH($B247,人口源表!$A:$A,0),MATCH(N$1,人口源表!$1:$1,0))-INDEX(城镇人口!$1:$1048576,MATCH($B247,城镇人口!$B:$B,0),MATCH(N$1,城镇人口!$1:$1,0))</f>
        <v>212270.64322788629</v>
      </c>
      <c r="O247" s="40">
        <f>INDEX(人口源表!$1:$1048576,MATCH($B247,人口源表!$A:$A,0),MATCH(O$1,人口源表!$1:$1,0))-INDEX(城镇人口!$1:$1048576,MATCH($B247,城镇人口!$B:$B,0),MATCH(O$1,城镇人口!$1:$1,0))</f>
        <v>211145.8681134806</v>
      </c>
      <c r="P247" s="40">
        <f>INDEX(人口源表!$1:$1048576,MATCH($B247,人口源表!$A:$A,0),MATCH(P$1,人口源表!$1:$1,0))-INDEX(城镇人口!$1:$1048576,MATCH($B247,城镇人口!$B:$B,0),MATCH(P$1,城镇人口!$1:$1,0))</f>
        <v>209842.11972710013</v>
      </c>
      <c r="Q247" s="40">
        <f>INDEX(人口源表!$1:$1048576,MATCH($B247,人口源表!$A:$A,0),MATCH(Q$1,人口源表!$1:$1,0))-INDEX(城镇人口!$1:$1048576,MATCH($B247,城镇人口!$B:$B,0),MATCH(Q$1,城镇人口!$1:$1,0))</f>
        <v>208366.43885266926</v>
      </c>
      <c r="R247" s="40">
        <f>INDEX(人口源表!$1:$1048576,MATCH($B247,人口源表!$A:$A,0),MATCH(R$1,人口源表!$1:$1,0))-INDEX(城镇人口!$1:$1048576,MATCH($B247,城镇人口!$B:$B,0),MATCH(R$1,城镇人口!$1:$1,0))</f>
        <v>206727.63536203533</v>
      </c>
      <c r="S247" s="40">
        <f>INDEX(人口源表!$1:$1048576,MATCH($B247,人口源表!$A:$A,0),MATCH(S$1,人口源表!$1:$1,0))-INDEX(城镇人口!$1:$1048576,MATCH($B247,城镇人口!$B:$B,0),MATCH(S$1,城镇人口!$1:$1,0))</f>
        <v>206151.33728327017</v>
      </c>
      <c r="T247" s="40">
        <f>INDEX(人口源表!$1:$1048576,MATCH($B247,人口源表!$A:$A,0),MATCH(T$1,人口源表!$1:$1,0))-INDEX(城镇人口!$1:$1048576,MATCH($B247,城镇人口!$B:$B,0),MATCH(T$1,城镇人口!$1:$1,0))</f>
        <v>205451.91104121908</v>
      </c>
      <c r="U247" s="40">
        <f>INDEX(人口源表!$1:$1048576,MATCH($B247,人口源表!$A:$A,0),MATCH(U$1,人口源表!$1:$1,0))-INDEX(城镇人口!$1:$1048576,MATCH($B247,城镇人口!$B:$B,0),MATCH(U$1,城镇人口!$1:$1,0))</f>
        <v>204633.95105783251</v>
      </c>
      <c r="V247" s="40">
        <f>INDEX(人口源表!$1:$1048576,MATCH($B247,人口源表!$A:$A,0),MATCH(V$1,人口源表!$1:$1,0))-INDEX(城镇人口!$1:$1048576,MATCH($B247,城镇人口!$B:$B,0),MATCH(V$1,城镇人口!$1:$1,0))</f>
        <v>203704.24856586958</v>
      </c>
      <c r="W247" s="40">
        <f>INDEX(人口源表!$1:$1048576,MATCH($B247,人口源表!$A:$A,0),MATCH(W$1,人口源表!$1:$1,0))-INDEX(城镇人口!$1:$1048576,MATCH($B247,城镇人口!$B:$B,0),MATCH(W$1,城镇人口!$1:$1,0))</f>
        <v>202668.15458362762</v>
      </c>
      <c r="X247" s="40">
        <f>INDEX(人口源表!$1:$1048576,MATCH($B247,人口源表!$A:$A,0),MATCH(X$1,人口源表!$1:$1,0))-INDEX(城镇人口!$1:$1048576,MATCH($B247,城镇人口!$B:$B,0),MATCH(X$1,城镇人口!$1:$1,0))</f>
        <v>201531.83591672909</v>
      </c>
      <c r="Y247" s="40">
        <f>INDEX(人口源表!$1:$1048576,MATCH($B247,人口源表!$A:$A,0),MATCH(Y$1,人口源表!$1:$1,0))-INDEX(城镇人口!$1:$1048576,MATCH($B247,城镇人口!$B:$B,0),MATCH(Y$1,城镇人口!$1:$1,0))</f>
        <v>200300.48485335513</v>
      </c>
      <c r="Z247" s="40">
        <f>INDEX(人口源表!$1:$1048576,MATCH($B247,人口源表!$A:$A,0),MATCH(Z$1,人口源表!$1:$1,0))-INDEX(城镇人口!$1:$1048576,MATCH($B247,城镇人口!$B:$B,0),MATCH(Z$1,城镇人口!$1:$1,0))</f>
        <v>198980.53379370566</v>
      </c>
      <c r="AA247" s="40">
        <f>INDEX(人口源表!$1:$1048576,MATCH($B247,人口源表!$A:$A,0),MATCH(AA$1,人口源表!$1:$1,0))-INDEX(城镇人口!$1:$1048576,MATCH($B247,城镇人口!$B:$B,0),MATCH(AA$1,城镇人口!$1:$1,0))</f>
        <v>197577.00349222624</v>
      </c>
      <c r="AB247" s="40">
        <f>INDEX(人口源表!$1:$1048576,MATCH($B247,人口源表!$A:$A,0),MATCH(AB$1,人口源表!$1:$1,0))-INDEX(城镇人口!$1:$1048576,MATCH($B247,城镇人口!$B:$B,0),MATCH(AB$1,城镇人口!$1:$1,0))</f>
        <v>196095.70374210237</v>
      </c>
      <c r="AC247" s="40">
        <f>INDEX(人口源表!$1:$1048576,MATCH($B247,人口源表!$A:$A,0),MATCH(AC$1,人口源表!$1:$1,0))-INDEX(城镇人口!$1:$1048576,MATCH($B247,城镇人口!$B:$B,0),MATCH(AC$1,城镇人口!$1:$1,0))</f>
        <v>194858.6387609964</v>
      </c>
      <c r="AD247" s="40">
        <f>INDEX(人口源表!$1:$1048576,MATCH($B247,人口源表!$A:$A,0),MATCH(AD$1,人口源表!$1:$1,0))-INDEX(城镇人口!$1:$1048576,MATCH($B247,城镇人口!$B:$B,0),MATCH(AD$1,城镇人口!$1:$1,0))</f>
        <v>193555.98152983625</v>
      </c>
      <c r="AE247" s="40">
        <f>INDEX(人口源表!$1:$1048576,MATCH($B247,人口源表!$A:$A,0),MATCH(AE$1,人口源表!$1:$1,0))-INDEX(城镇人口!$1:$1048576,MATCH($B247,城镇人口!$B:$B,0),MATCH(AE$1,城镇人口!$1:$1,0))</f>
        <v>192193.81661939606</v>
      </c>
      <c r="AF247" s="40">
        <f>INDEX(人口源表!$1:$1048576,MATCH($B247,人口源表!$A:$A,0),MATCH(AF$1,人口源表!$1:$1,0))-INDEX(城镇人口!$1:$1048576,MATCH($B247,城镇人口!$B:$B,0),MATCH(AF$1,城镇人口!$1:$1,0))</f>
        <v>190776.01540109864</v>
      </c>
      <c r="AG247" s="40">
        <f>INDEX(人口源表!$1:$1048576,MATCH($B247,人口源表!$A:$A,0),MATCH(AG$1,人口源表!$1:$1,0))-INDEX(城镇人口!$1:$1048576,MATCH($B247,城镇人口!$B:$B,0),MATCH(AG$1,城镇人口!$1:$1,0))</f>
        <v>189308.07982449429</v>
      </c>
      <c r="AH247" s="40">
        <f>INDEX(人口源表!$1:$1048576,MATCH($B247,人口源表!$A:$A,0),MATCH(AH$1,人口源表!$1:$1,0))-INDEX(城镇人口!$1:$1048576,MATCH($B247,城镇人口!$B:$B,0),MATCH(AH$1,城镇人口!$1:$1,0))</f>
        <v>187794.58442893319</v>
      </c>
      <c r="AI247" s="40">
        <f>INDEX(人口源表!$1:$1048576,MATCH($B247,人口源表!$A:$A,0),MATCH(AI$1,人口源表!$1:$1,0))-INDEX(城镇人口!$1:$1048576,MATCH($B247,城镇人口!$B:$B,0),MATCH(AI$1,城镇人口!$1:$1,0))</f>
        <v>186240.86449652334</v>
      </c>
      <c r="AJ247" s="40">
        <f>INDEX(人口源表!$1:$1048576,MATCH($B247,人口源表!$A:$A,0),MATCH(AJ$1,人口源表!$1:$1,0))-INDEX(城镇人口!$1:$1048576,MATCH($B247,城镇人口!$B:$B,0),MATCH(AJ$1,城镇人口!$1:$1,0))</f>
        <v>184651.33504273498</v>
      </c>
      <c r="AK247" s="40">
        <f>INDEX(人口源表!$1:$1048576,MATCH($B247,人口源表!$A:$A,0),MATCH(AK$1,人口源表!$1:$1,0))-INDEX(城镇人口!$1:$1048576,MATCH($B247,城镇人口!$B:$B,0),MATCH(AK$1,城镇人口!$1:$1,0))</f>
        <v>183031.16149810291</v>
      </c>
      <c r="AL247" s="40">
        <f>INDEX(人口源表!$1:$1048576,MATCH($B247,人口源表!$A:$A,0),MATCH(AL$1,人口源表!$1:$1,0))-INDEX(城镇人口!$1:$1048576,MATCH($B247,城镇人口!$B:$B,0),MATCH(AL$1,城镇人口!$1:$1,0))</f>
        <v>181384.59621186156</v>
      </c>
      <c r="AM247" s="40">
        <f>INDEX(人口源表!$1:$1048576,MATCH($B247,人口源表!$A:$A,0),MATCH(AM$1,人口源表!$1:$1,0))-INDEX(城镇人口!$1:$1048576,MATCH($B247,城镇人口!$B:$B,0),MATCH(AM$1,城镇人口!$1:$1,0))</f>
        <v>179716.22359799431</v>
      </c>
      <c r="AN247" s="40">
        <f>INDEX(人口源表!$1:$1048576,MATCH($B247,人口源表!$A:$A,0),MATCH(AN$1,人口源表!$1:$1,0))-INDEX(城镇人口!$1:$1048576,MATCH($B247,城镇人口!$B:$B,0),MATCH(AN$1,城镇人口!$1:$1,0))</f>
        <v>178030.94824571072</v>
      </c>
      <c r="AO247" s="40">
        <f>INDEX(人口源表!$1:$1048576,MATCH($B247,人口源表!$A:$A,0),MATCH(AO$1,人口源表!$1:$1,0))-INDEX(城镇人口!$1:$1048576,MATCH($B247,城镇人口!$B:$B,0),MATCH(AO$1,城镇人口!$1:$1,0))</f>
        <v>176333.1759791825</v>
      </c>
      <c r="AP247" s="40">
        <f>INDEX(人口源表!$1:$1048576,MATCH($B247,人口源表!$A:$A,0),MATCH(AP$1,人口源表!$1:$1,0))-INDEX(城镇人口!$1:$1048576,MATCH($B247,城镇人口!$B:$B,0),MATCH(AP$1,城镇人口!$1:$1,0))</f>
        <v>174627.22540455626</v>
      </c>
      <c r="AQ247" s="40">
        <f>INDEX(人口源表!$1:$1048576,MATCH($B247,人口源表!$A:$A,0),MATCH(AQ$1,人口源表!$1:$1,0))-INDEX(城镇人口!$1:$1048576,MATCH($B247,城镇人口!$B:$B,0),MATCH(AQ$1,城镇人口!$1:$1,0))</f>
        <v>172917.7260318794</v>
      </c>
      <c r="AR247" s="40">
        <f>INDEX(人口源表!$1:$1048576,MATCH($B247,人口源表!$A:$A,0),MATCH(AR$1,人口源表!$1:$1,0))-INDEX(城镇人口!$1:$1048576,MATCH($B247,城镇人口!$B:$B,0),MATCH(AR$1,城镇人口!$1:$1,0))</f>
        <v>171208.81273400894</v>
      </c>
      <c r="AS247" s="40">
        <f>INDEX(人口源表!$1:$1048576,MATCH($B247,人口源表!$A:$A,0),MATCH(AS$1,人口源表!$1:$1,0))-INDEX(城镇人口!$1:$1048576,MATCH($B247,城镇人口!$B:$B,0),MATCH(AS$1,城镇人口!$1:$1,0))</f>
        <v>169504.53060286585</v>
      </c>
      <c r="AT247" s="40">
        <f>INDEX(人口源表!$1:$1048576,MATCH($B247,人口源表!$A:$A,0),MATCH(AT$1,人口源表!$1:$1,0))-INDEX(城镇人口!$1:$1048576,MATCH($B247,城镇人口!$B:$B,0),MATCH(AT$1,城镇人口!$1:$1,0))</f>
        <v>167809.61835706461</v>
      </c>
      <c r="AU247" s="40">
        <f>INDEX(人口源表!$1:$1048576,MATCH($B247,人口源表!$A:$A,0),MATCH(AU$1,人口源表!$1:$1,0))-INDEX(城镇人口!$1:$1048576,MATCH($B247,城镇人口!$B:$B,0),MATCH(AU$1,城镇人口!$1:$1,0))</f>
        <v>166127.53538153187</v>
      </c>
      <c r="AV247" s="40">
        <f>INDEX(人口源表!$1:$1048576,MATCH($B247,人口源表!$A:$A,0),MATCH(AV$1,人口源表!$1:$1,0))-INDEX(城镇人口!$1:$1048576,MATCH($B247,城镇人口!$B:$B,0),MATCH(AV$1,城镇人口!$1:$1,0))</f>
        <v>164462.82041835823</v>
      </c>
    </row>
    <row r="248" spans="1:48" x14ac:dyDescent="0.15">
      <c r="A248" s="35" t="s">
        <v>875</v>
      </c>
      <c r="B248" s="4" t="s">
        <v>502</v>
      </c>
      <c r="C248" s="34">
        <f>VLOOKUP(B248,'[1]2016省城人口总结（根）'!B:C,2,FALSE)/100</f>
        <v>0.37722555968403598</v>
      </c>
      <c r="D248" s="40">
        <f>INDEX(人口源表!$1:$1048576,MATCH($B248,人口源表!$A:$A,0),MATCH(D$1,人口源表!$1:$1,0))-INDEX(城镇人口!$1:$1048576,MATCH($B248,城镇人口!$B:$B,0),MATCH(D$1,城镇人口!$1:$1,0))</f>
        <v>102090.65406961879</v>
      </c>
      <c r="E248" s="40">
        <f>INDEX(人口源表!$1:$1048576,MATCH($B248,人口源表!$A:$A,0),MATCH(E$1,人口源表!$1:$1,0))-INDEX(城镇人口!$1:$1048576,MATCH($B248,城镇人口!$B:$B,0),MATCH(E$1,城镇人口!$1:$1,0))</f>
        <v>101507.30779297775</v>
      </c>
      <c r="F248" s="40">
        <f>INDEX(人口源表!$1:$1048576,MATCH($B248,人口源表!$A:$A,0),MATCH(F$1,人口源表!$1:$1,0))-INDEX(城镇人口!$1:$1048576,MATCH($B248,城镇人口!$B:$B,0),MATCH(F$1,城镇人口!$1:$1,0))</f>
        <v>100872.52112335619</v>
      </c>
      <c r="G248" s="40">
        <f>INDEX(人口源表!$1:$1048576,MATCH($B248,人口源表!$A:$A,0),MATCH(G$1,人口源表!$1:$1,0))-INDEX(城镇人口!$1:$1048576,MATCH($B248,城镇人口!$B:$B,0),MATCH(G$1,城镇人口!$1:$1,0))</f>
        <v>98240.215144161804</v>
      </c>
      <c r="H248" s="40">
        <f>INDEX(人口源表!$1:$1048576,MATCH($B248,人口源表!$A:$A,0),MATCH(H$1,人口源表!$1:$1,0))-INDEX(城镇人口!$1:$1048576,MATCH($B248,城镇人口!$B:$B,0),MATCH(H$1,城镇人口!$1:$1,0))</f>
        <v>98224.514493983253</v>
      </c>
      <c r="I248" s="40">
        <f>INDEX(人口源表!$1:$1048576,MATCH($B248,人口源表!$A:$A,0),MATCH(I$1,人口源表!$1:$1,0))-INDEX(城镇人口!$1:$1048576,MATCH($B248,城镇人口!$B:$B,0),MATCH(I$1,城镇人口!$1:$1,0))</f>
        <v>98558.717485169371</v>
      </c>
      <c r="J248" s="40">
        <f>INDEX(人口源表!$1:$1048576,MATCH($B248,人口源表!$A:$A,0),MATCH(J$1,人口源表!$1:$1,0))-INDEX(城镇人口!$1:$1048576,MATCH($B248,城镇人口!$B:$B,0),MATCH(J$1,城镇人口!$1:$1,0))</f>
        <v>98796.047473334722</v>
      </c>
      <c r="K248" s="40">
        <f>INDEX(人口源表!$1:$1048576,MATCH($B248,人口源表!$A:$A,0),MATCH(K$1,人口源表!$1:$1,0))-INDEX(城镇人口!$1:$1048576,MATCH($B248,城镇人口!$B:$B,0),MATCH(K$1,城镇人口!$1:$1,0))</f>
        <v>98940.758418833095</v>
      </c>
      <c r="L248" s="40">
        <f>INDEX(人口源表!$1:$1048576,MATCH($B248,人口源表!$A:$A,0),MATCH(L$1,人口源表!$1:$1,0))-INDEX(城镇人口!$1:$1048576,MATCH($B248,城镇人口!$B:$B,0),MATCH(L$1,城镇人口!$1:$1,0))</f>
        <v>98995.8897090268</v>
      </c>
      <c r="M248" s="40">
        <f>INDEX(人口源表!$1:$1048576,MATCH($B248,人口源表!$A:$A,0),MATCH(M$1,人口源表!$1:$1,0))-INDEX(城镇人口!$1:$1048576,MATCH($B248,城镇人口!$B:$B,0),MATCH(M$1,城镇人口!$1:$1,0))</f>
        <v>98965.034138501302</v>
      </c>
      <c r="N248" s="40">
        <f>INDEX(人口源表!$1:$1048576,MATCH($B248,人口源表!$A:$A,0),MATCH(N$1,人口源表!$1:$1,0))-INDEX(城镇人口!$1:$1048576,MATCH($B248,城镇人口!$B:$B,0),MATCH(N$1,城镇人口!$1:$1,0))</f>
        <v>98850.601076684077</v>
      </c>
      <c r="O248" s="40">
        <f>INDEX(人口源表!$1:$1048576,MATCH($B248,人口源表!$A:$A,0),MATCH(O$1,人口源表!$1:$1,0))-INDEX(城镇人口!$1:$1048576,MATCH($B248,城镇人口!$B:$B,0),MATCH(O$1,城镇人口!$1:$1,0))</f>
        <v>98655.560080177136</v>
      </c>
      <c r="P248" s="40">
        <f>INDEX(人口源表!$1:$1048576,MATCH($B248,人口源表!$A:$A,0),MATCH(P$1,人口源表!$1:$1,0))-INDEX(城镇人口!$1:$1048576,MATCH($B248,城镇人口!$B:$B,0),MATCH(P$1,城镇人口!$1:$1,0))</f>
        <v>98383.981873438417</v>
      </c>
      <c r="Q248" s="40">
        <f>INDEX(人口源表!$1:$1048576,MATCH($B248,人口源表!$A:$A,0),MATCH(Q$1,人口源表!$1:$1,0))-INDEX(城镇人口!$1:$1048576,MATCH($B248,城镇人口!$B:$B,0),MATCH(Q$1,城镇人口!$1:$1,0))</f>
        <v>98038.75927593591</v>
      </c>
      <c r="R248" s="40">
        <f>INDEX(人口源表!$1:$1048576,MATCH($B248,人口源表!$A:$A,0),MATCH(R$1,人口源表!$1:$1,0))-INDEX(城镇人口!$1:$1048576,MATCH($B248,城镇人口!$B:$B,0),MATCH(R$1,城镇人口!$1:$1,0))</f>
        <v>97622.203833584572</v>
      </c>
      <c r="S248" s="40">
        <f>INDEX(人口源表!$1:$1048576,MATCH($B248,人口源表!$A:$A,0),MATCH(S$1,人口源表!$1:$1,0))-INDEX(城镇人口!$1:$1048576,MATCH($B248,城镇人口!$B:$B,0),MATCH(S$1,城镇人口!$1:$1,0))</f>
        <v>97532.09169585332</v>
      </c>
      <c r="T248" s="40">
        <f>INDEX(人口源表!$1:$1048576,MATCH($B248,人口源表!$A:$A,0),MATCH(T$1,人口源表!$1:$1,0))-INDEX(城镇人口!$1:$1048576,MATCH($B248,城镇人口!$B:$B,0),MATCH(T$1,城镇人口!$1:$1,0))</f>
        <v>97385.334980882413</v>
      </c>
      <c r="U248" s="40">
        <f>INDEX(人口源表!$1:$1048576,MATCH($B248,人口源表!$A:$A,0),MATCH(U$1,人口源表!$1:$1,0))-INDEX(城镇人口!$1:$1048576,MATCH($B248,城镇人口!$B:$B,0),MATCH(U$1,城镇人口!$1:$1,0))</f>
        <v>97184.737067877533</v>
      </c>
      <c r="V248" s="40">
        <f>INDEX(人口源表!$1:$1048576,MATCH($B248,人口源表!$A:$A,0),MATCH(V$1,人口源表!$1:$1,0))-INDEX(城镇人口!$1:$1048576,MATCH($B248,城镇人口!$B:$B,0),MATCH(V$1,城镇人口!$1:$1,0))</f>
        <v>96932.526141690469</v>
      </c>
      <c r="W248" s="40">
        <f>INDEX(人口源表!$1:$1048576,MATCH($B248,人口源表!$A:$A,0),MATCH(W$1,人口源表!$1:$1,0))-INDEX(城镇人口!$1:$1048576,MATCH($B248,城镇人口!$B:$B,0),MATCH(W$1,城镇人口!$1:$1,0))</f>
        <v>96630.909126645667</v>
      </c>
      <c r="X248" s="40">
        <f>INDEX(人口源表!$1:$1048576,MATCH($B248,人口源表!$A:$A,0),MATCH(X$1,人口源表!$1:$1,0))-INDEX(城镇人口!$1:$1048576,MATCH($B248,城镇人口!$B:$B,0),MATCH(X$1,城镇人口!$1:$1,0))</f>
        <v>96282.612075717741</v>
      </c>
      <c r="Y248" s="40">
        <f>INDEX(人口源表!$1:$1048576,MATCH($B248,人口源表!$A:$A,0),MATCH(Y$1,人口源表!$1:$1,0))-INDEX(城镇人口!$1:$1048576,MATCH($B248,城镇人口!$B:$B,0),MATCH(Y$1,城镇人口!$1:$1,0))</f>
        <v>95890.330010949459</v>
      </c>
      <c r="Z248" s="40">
        <f>INDEX(人口源表!$1:$1048576,MATCH($B248,人口源表!$A:$A,0),MATCH(Z$1,人口源表!$1:$1,0))-INDEX(城镇人口!$1:$1048576,MATCH($B248,城镇人口!$B:$B,0),MATCH(Z$1,城镇人口!$1:$1,0))</f>
        <v>95456.726512050984</v>
      </c>
      <c r="AA248" s="40">
        <f>INDEX(人口源表!$1:$1048576,MATCH($B248,人口源表!$A:$A,0),MATCH(AA$1,人口源表!$1:$1,0))-INDEX(城镇人口!$1:$1048576,MATCH($B248,城镇人口!$B:$B,0),MATCH(AA$1,城镇人口!$1:$1,0))</f>
        <v>94983.365790066615</v>
      </c>
      <c r="AB248" s="40">
        <f>INDEX(人口源表!$1:$1048576,MATCH($B248,人口源表!$A:$A,0),MATCH(AB$1,人口源表!$1:$1,0))-INDEX(城镇人口!$1:$1048576,MATCH($B248,城镇人口!$B:$B,0),MATCH(AB$1,城镇人口!$1:$1,0))</f>
        <v>94473.924124464014</v>
      </c>
      <c r="AC248" s="40">
        <f>INDEX(人口源表!$1:$1048576,MATCH($B248,人口源表!$A:$A,0),MATCH(AC$1,人口源表!$1:$1,0))-INDEX(城镇人口!$1:$1048576,MATCH($B248,城镇人口!$B:$B,0),MATCH(AC$1,城镇人口!$1:$1,0))</f>
        <v>94031.684155799667</v>
      </c>
      <c r="AD248" s="40">
        <f>INDEX(人口源表!$1:$1048576,MATCH($B248,人口源表!$A:$A,0),MATCH(AD$1,人口源表!$1:$1,0))-INDEX(城镇人口!$1:$1048576,MATCH($B248,城镇人口!$B:$B,0),MATCH(AD$1,城镇人口!$1:$1,0))</f>
        <v>93558.501092448962</v>
      </c>
      <c r="AE248" s="40">
        <f>INDEX(人口源表!$1:$1048576,MATCH($B248,人口源表!$A:$A,0),MATCH(AE$1,人口源表!$1:$1,0))-INDEX(城镇人口!$1:$1048576,MATCH($B248,城镇人口!$B:$B,0),MATCH(AE$1,城镇人口!$1:$1,0))</f>
        <v>93056.263352723472</v>
      </c>
      <c r="AF248" s="40">
        <f>INDEX(人口源表!$1:$1048576,MATCH($B248,人口源表!$A:$A,0),MATCH(AF$1,人口源表!$1:$1,0))-INDEX(城镇人口!$1:$1048576,MATCH($B248,城镇人口!$B:$B,0),MATCH(AF$1,城镇人口!$1:$1,0))</f>
        <v>92527.364575173182</v>
      </c>
      <c r="AG248" s="40">
        <f>INDEX(人口源表!$1:$1048576,MATCH($B248,人口源表!$A:$A,0),MATCH(AG$1,人口源表!$1:$1,0))-INDEX(城镇人口!$1:$1048576,MATCH($B248,城镇人口!$B:$B,0),MATCH(AG$1,城镇人口!$1:$1,0))</f>
        <v>91973.649415877328</v>
      </c>
      <c r="AH248" s="40">
        <f>INDEX(人口源表!$1:$1048576,MATCH($B248,人口源表!$A:$A,0),MATCH(AH$1,人口源表!$1:$1,0))-INDEX(城镇人口!$1:$1048576,MATCH($B248,城镇人口!$B:$B,0),MATCH(AH$1,城镇人口!$1:$1,0))</f>
        <v>91397.463740813793</v>
      </c>
      <c r="AI248" s="40">
        <f>INDEX(人口源表!$1:$1048576,MATCH($B248,人口源表!$A:$A,0),MATCH(AI$1,人口源表!$1:$1,0))-INDEX(城镇人口!$1:$1048576,MATCH($B248,城镇人口!$B:$B,0),MATCH(AI$1,城镇人口!$1:$1,0))</f>
        <v>90801.645400488109</v>
      </c>
      <c r="AJ248" s="40">
        <f>INDEX(人口源表!$1:$1048576,MATCH($B248,人口源表!$A:$A,0),MATCH(AJ$1,人口源表!$1:$1,0))-INDEX(城镇人口!$1:$1048576,MATCH($B248,城镇人口!$B:$B,0),MATCH(AJ$1,城镇人口!$1:$1,0))</f>
        <v>90187.963591405802</v>
      </c>
      <c r="AK248" s="40">
        <f>INDEX(人口源表!$1:$1048576,MATCH($B248,人口源表!$A:$A,0),MATCH(AK$1,人口源表!$1:$1,0))-INDEX(城镇人口!$1:$1048576,MATCH($B248,城镇人口!$B:$B,0),MATCH(AK$1,城镇人口!$1:$1,0))</f>
        <v>89558.682579485641</v>
      </c>
      <c r="AL248" s="40">
        <f>INDEX(人口源表!$1:$1048576,MATCH($B248,人口源表!$A:$A,0),MATCH(AL$1,人口源表!$1:$1,0))-INDEX(城镇人口!$1:$1048576,MATCH($B248,城镇人口!$B:$B,0),MATCH(AL$1,城镇人口!$1:$1,0))</f>
        <v>88915.52545681411</v>
      </c>
      <c r="AM248" s="40">
        <f>INDEX(人口源表!$1:$1048576,MATCH($B248,人口源表!$A:$A,0),MATCH(AM$1,人口源表!$1:$1,0))-INDEX(城镇人口!$1:$1048576,MATCH($B248,城镇人口!$B:$B,0),MATCH(AM$1,城镇人口!$1:$1,0))</f>
        <v>88261.729530159428</v>
      </c>
      <c r="AN248" s="40">
        <f>INDEX(人口源表!$1:$1048576,MATCH($B248,人口源表!$A:$A,0),MATCH(AN$1,人口源表!$1:$1,0))-INDEX(城镇人口!$1:$1048576,MATCH($B248,城镇人口!$B:$B,0),MATCH(AN$1,城镇人口!$1:$1,0))</f>
        <v>87598.959826305902</v>
      </c>
      <c r="AO248" s="40">
        <f>INDEX(人口源表!$1:$1048576,MATCH($B248,人口源表!$A:$A,0),MATCH(AO$1,人口源表!$1:$1,0))-INDEX(城镇人口!$1:$1048576,MATCH($B248,城镇人口!$B:$B,0),MATCH(AO$1,城镇人口!$1:$1,0))</f>
        <v>86928.860200309791</v>
      </c>
      <c r="AP248" s="40">
        <f>INDEX(人口源表!$1:$1048576,MATCH($B248,人口源表!$A:$A,0),MATCH(AP$1,人口源表!$1:$1,0))-INDEX(城镇人口!$1:$1048576,MATCH($B248,城镇人口!$B:$B,0),MATCH(AP$1,城镇人口!$1:$1,0))</f>
        <v>86254.065284602693</v>
      </c>
      <c r="AQ248" s="40">
        <f>INDEX(人口源表!$1:$1048576,MATCH($B248,人口源表!$A:$A,0),MATCH(AQ$1,人口源表!$1:$1,0))-INDEX(城镇人口!$1:$1048576,MATCH($B248,城镇人口!$B:$B,0),MATCH(AQ$1,城镇人口!$1:$1,0))</f>
        <v>85577.173235193113</v>
      </c>
      <c r="AR248" s="40">
        <f>INDEX(人口源表!$1:$1048576,MATCH($B248,人口源表!$A:$A,0),MATCH(AR$1,人口源表!$1:$1,0))-INDEX(城镇人口!$1:$1048576,MATCH($B248,城镇人口!$B:$B,0),MATCH(AR$1,城镇人口!$1:$1,0))</f>
        <v>84899.238351808686</v>
      </c>
      <c r="AS248" s="40">
        <f>INDEX(人口源表!$1:$1048576,MATCH($B248,人口源表!$A:$A,0),MATCH(AS$1,人口源表!$1:$1,0))-INDEX(城镇人口!$1:$1048576,MATCH($B248,城镇人口!$B:$B,0),MATCH(AS$1,城镇人口!$1:$1,0))</f>
        <v>84223.302150782285</v>
      </c>
      <c r="AT248" s="40">
        <f>INDEX(人口源表!$1:$1048576,MATCH($B248,人口源表!$A:$A,0),MATCH(AT$1,人口源表!$1:$1,0))-INDEX(城镇人口!$1:$1048576,MATCH($B248,城镇人口!$B:$B,0),MATCH(AT$1,城镇人口!$1:$1,0))</f>
        <v>83550.865464498711</v>
      </c>
      <c r="AU248" s="40">
        <f>INDEX(人口源表!$1:$1048576,MATCH($B248,人口源表!$A:$A,0),MATCH(AU$1,人口源表!$1:$1,0))-INDEX(城镇人口!$1:$1048576,MATCH($B248,城镇人口!$B:$B,0),MATCH(AU$1,城镇人口!$1:$1,0))</f>
        <v>82884.399845972832</v>
      </c>
      <c r="AV248" s="40">
        <f>INDEX(人口源表!$1:$1048576,MATCH($B248,人口源表!$A:$A,0),MATCH(AV$1,人口源表!$1:$1,0))-INDEX(城镇人口!$1:$1048576,MATCH($B248,城镇人口!$B:$B,0),MATCH(AV$1,城镇人口!$1:$1,0))</f>
        <v>82225.349191755333</v>
      </c>
    </row>
    <row r="249" spans="1:48" x14ac:dyDescent="0.15">
      <c r="A249" s="35" t="s">
        <v>875</v>
      </c>
      <c r="B249" s="4" t="s">
        <v>504</v>
      </c>
      <c r="C249" s="34">
        <f>VLOOKUP(B249,'[1]2016省城人口总结（根）'!B:C,2,FALSE)/100</f>
        <v>0.54913772350776002</v>
      </c>
      <c r="D249" s="40">
        <f>INDEX(人口源表!$1:$1048576,MATCH($B249,人口源表!$A:$A,0),MATCH(D$1,人口源表!$1:$1,0))-INDEX(城镇人口!$1:$1048576,MATCH($B249,城镇人口!$B:$B,0),MATCH(D$1,城镇人口!$1:$1,0))</f>
        <v>104166.52808749572</v>
      </c>
      <c r="E249" s="40">
        <f>INDEX(人口源表!$1:$1048576,MATCH($B249,人口源表!$A:$A,0),MATCH(E$1,人口源表!$1:$1,0))-INDEX(城镇人口!$1:$1048576,MATCH($B249,城镇人口!$B:$B,0),MATCH(E$1,城镇人口!$1:$1,0))</f>
        <v>102481.31793174743</v>
      </c>
      <c r="F249" s="40">
        <f>INDEX(人口源表!$1:$1048576,MATCH($B249,人口源表!$A:$A,0),MATCH(F$1,人口源表!$1:$1,0))-INDEX(城镇人口!$1:$1048576,MATCH($B249,城镇人口!$B:$B,0),MATCH(F$1,城镇人口!$1:$1,0))</f>
        <v>100715.4447542298</v>
      </c>
      <c r="G249" s="40">
        <f>INDEX(人口源表!$1:$1048576,MATCH($B249,人口源表!$A:$A,0),MATCH(G$1,人口源表!$1:$1,0))-INDEX(城镇人口!$1:$1048576,MATCH($B249,城镇人口!$B:$B,0),MATCH(G$1,城镇人口!$1:$1,0))</f>
        <v>96948.638017389225</v>
      </c>
      <c r="H249" s="40">
        <f>INDEX(人口源表!$1:$1048576,MATCH($B249,人口源表!$A:$A,0),MATCH(H$1,人口源表!$1:$1,0))-INDEX(城镇人口!$1:$1048576,MATCH($B249,城镇人口!$B:$B,0),MATCH(H$1,城镇人口!$1:$1,0))</f>
        <v>95749.437513441633</v>
      </c>
      <c r="I249" s="40">
        <f>INDEX(人口源表!$1:$1048576,MATCH($B249,人口源表!$A:$A,0),MATCH(I$1,人口源表!$1:$1,0))-INDEX(城镇人口!$1:$1048576,MATCH($B249,城镇人口!$B:$B,0),MATCH(I$1,城镇人口!$1:$1,0))</f>
        <v>95352.114746174862</v>
      </c>
      <c r="J249" s="40">
        <f>INDEX(人口源表!$1:$1048576,MATCH($B249,人口源表!$A:$A,0),MATCH(J$1,人口源表!$1:$1,0))-INDEX(城镇人口!$1:$1048576,MATCH($B249,城镇人口!$B:$B,0),MATCH(J$1,城镇人口!$1:$1,0))</f>
        <v>94840.029513025278</v>
      </c>
      <c r="K249" s="40">
        <f>INDEX(人口源表!$1:$1048576,MATCH($B249,人口源表!$A:$A,0),MATCH(K$1,人口源表!$1:$1,0))-INDEX(城镇人口!$1:$1048576,MATCH($B249,城镇人口!$B:$B,0),MATCH(K$1,城镇人口!$1:$1,0))</f>
        <v>94217.868228351581</v>
      </c>
      <c r="L249" s="40">
        <f>INDEX(人口源表!$1:$1048576,MATCH($B249,人口源表!$A:$A,0),MATCH(L$1,人口源表!$1:$1,0))-INDEX(城镇人口!$1:$1048576,MATCH($B249,城镇人口!$B:$B,0),MATCH(L$1,城镇人口!$1:$1,0))</f>
        <v>93490.254690810689</v>
      </c>
      <c r="M249" s="40">
        <f>INDEX(人口源表!$1:$1048576,MATCH($B249,人口源表!$A:$A,0),MATCH(M$1,人口源表!$1:$1,0))-INDEX(城镇人口!$1:$1048576,MATCH($B249,城镇人口!$B:$B,0),MATCH(M$1,城镇人口!$1:$1,0))</f>
        <v>92661.748063564912</v>
      </c>
      <c r="N249" s="40">
        <f>INDEX(人口源表!$1:$1048576,MATCH($B249,人口源表!$A:$A,0),MATCH(N$1,人口源表!$1:$1,0))-INDEX(城镇人口!$1:$1048576,MATCH($B249,城镇人口!$B:$B,0),MATCH(N$1,城镇人口!$1:$1,0))</f>
        <v>91736.08803194447</v>
      </c>
      <c r="O249" s="40">
        <f>INDEX(人口源表!$1:$1048576,MATCH($B249,人口源表!$A:$A,0),MATCH(O$1,人口源表!$1:$1,0))-INDEX(城镇人口!$1:$1048576,MATCH($B249,城镇人口!$B:$B,0),MATCH(O$1,城镇人口!$1:$1,0))</f>
        <v>90718.475969151128</v>
      </c>
      <c r="P249" s="40">
        <f>INDEX(人口源表!$1:$1048576,MATCH($B249,人口源表!$A:$A,0),MATCH(P$1,人口源表!$1:$1,0))-INDEX(城镇人口!$1:$1048576,MATCH($B249,城镇人口!$B:$B,0),MATCH(P$1,城镇人口!$1:$1,0))</f>
        <v>89612.901077447663</v>
      </c>
      <c r="Q249" s="40">
        <f>INDEX(人口源表!$1:$1048576,MATCH($B249,人口源表!$A:$A,0),MATCH(Q$1,人口源表!$1:$1,0))-INDEX(城镇人口!$1:$1048576,MATCH($B249,城镇人口!$B:$B,0),MATCH(Q$1,城镇人口!$1:$1,0))</f>
        <v>88423.304835278745</v>
      </c>
      <c r="R249" s="40">
        <f>INDEX(人口源表!$1:$1048576,MATCH($B249,人口源表!$A:$A,0),MATCH(R$1,人口源表!$1:$1,0))-INDEX(城镇人口!$1:$1048576,MATCH($B249,城镇人口!$B:$B,0),MATCH(R$1,城镇人口!$1:$1,0))</f>
        <v>87153.930446962535</v>
      </c>
      <c r="S249" s="40">
        <f>INDEX(人口源表!$1:$1048576,MATCH($B249,人口源表!$A:$A,0),MATCH(S$1,人口源表!$1:$1,0))-INDEX(城镇人口!$1:$1048576,MATCH($B249,城镇人口!$B:$B,0),MATCH(S$1,城镇人口!$1:$1,0))</f>
        <v>86617.297212986829</v>
      </c>
      <c r="T249" s="40">
        <f>INDEX(人口源表!$1:$1048576,MATCH($B249,人口源表!$A:$A,0),MATCH(T$1,人口源表!$1:$1,0))-INDEX(城镇人口!$1:$1048576,MATCH($B249,城镇人口!$B:$B,0),MATCH(T$1,城镇人口!$1:$1,0))</f>
        <v>86025.079274330725</v>
      </c>
      <c r="U249" s="40">
        <f>INDEX(人口源表!$1:$1048576,MATCH($B249,人口源表!$A:$A,0),MATCH(U$1,人口源表!$1:$1,0))-INDEX(城镇人口!$1:$1048576,MATCH($B249,城镇人口!$B:$B,0),MATCH(U$1,城镇人口!$1:$1,0))</f>
        <v>85380.934939290542</v>
      </c>
      <c r="V249" s="40">
        <f>INDEX(人口源表!$1:$1048576,MATCH($B249,人口源表!$A:$A,0),MATCH(V$1,人口源表!$1:$1,0))-INDEX(城镇人口!$1:$1048576,MATCH($B249,城镇人口!$B:$B,0),MATCH(V$1,城镇人口!$1:$1,0))</f>
        <v>84687.091250846774</v>
      </c>
      <c r="W249" s="40">
        <f>INDEX(人口源表!$1:$1048576,MATCH($B249,人口源表!$A:$A,0),MATCH(W$1,人口源表!$1:$1,0))-INDEX(城镇人口!$1:$1048576,MATCH($B249,城镇人口!$B:$B,0),MATCH(W$1,城镇人口!$1:$1,0))</f>
        <v>83947.086593079643</v>
      </c>
      <c r="X249" s="40">
        <f>INDEX(人口源表!$1:$1048576,MATCH($B249,人口源表!$A:$A,0),MATCH(X$1,人口源表!$1:$1,0))-INDEX(城镇人口!$1:$1048576,MATCH($B249,城镇人口!$B:$B,0),MATCH(X$1,城镇人口!$1:$1,0))</f>
        <v>83163.384283975785</v>
      </c>
      <c r="Y249" s="40">
        <f>INDEX(人口源表!$1:$1048576,MATCH($B249,人口源表!$A:$A,0),MATCH(Y$1,人口源表!$1:$1,0))-INDEX(城镇人口!$1:$1048576,MATCH($B249,城镇人口!$B:$B,0),MATCH(Y$1,城镇人口!$1:$1,0))</f>
        <v>82338.733707001549</v>
      </c>
      <c r="Z249" s="40">
        <f>INDEX(人口源表!$1:$1048576,MATCH($B249,人口源表!$A:$A,0),MATCH(Z$1,人口源表!$1:$1,0))-INDEX(城镇人口!$1:$1048576,MATCH($B249,城镇人口!$B:$B,0),MATCH(Z$1,城镇人口!$1:$1,0))</f>
        <v>81475.828288108489</v>
      </c>
      <c r="AA249" s="40">
        <f>INDEX(人口源表!$1:$1048576,MATCH($B249,人口源表!$A:$A,0),MATCH(AA$1,人口源表!$1:$1,0))-INDEX(城镇人口!$1:$1048576,MATCH($B249,城镇人口!$B:$B,0),MATCH(AA$1,城镇人口!$1:$1,0))</f>
        <v>80577.304749956384</v>
      </c>
      <c r="AB249" s="40">
        <f>INDEX(人口源表!$1:$1048576,MATCH($B249,人口源表!$A:$A,0),MATCH(AB$1,人口源表!$1:$1,0))-INDEX(城镇人口!$1:$1048576,MATCH($B249,城镇人口!$B:$B,0),MATCH(AB$1,城镇人口!$1:$1,0))</f>
        <v>79646.378120620328</v>
      </c>
      <c r="AC249" s="40">
        <f>INDEX(人口源表!$1:$1048576,MATCH($B249,人口源表!$A:$A,0),MATCH(AC$1,人口源表!$1:$1,0))-INDEX(城镇人口!$1:$1048576,MATCH($B249,城镇人口!$B:$B,0),MATCH(AC$1,城镇人口!$1:$1,0))</f>
        <v>78894.814688470622</v>
      </c>
      <c r="AD249" s="40">
        <f>INDEX(人口源表!$1:$1048576,MATCH($B249,人口源表!$A:$A,0),MATCH(AD$1,人口源表!$1:$1,0))-INDEX(城镇人口!$1:$1048576,MATCH($B249,城镇人口!$B:$B,0),MATCH(AD$1,城镇人口!$1:$1,0))</f>
        <v>78116.620842769858</v>
      </c>
      <c r="AE249" s="40">
        <f>INDEX(人口源表!$1:$1048576,MATCH($B249,人口源表!$A:$A,0),MATCH(AE$1,人口源表!$1:$1,0))-INDEX(城镇人口!$1:$1048576,MATCH($B249,城镇人口!$B:$B,0),MATCH(AE$1,城镇人口!$1:$1,0))</f>
        <v>77313.993234761816</v>
      </c>
      <c r="AF249" s="40">
        <f>INDEX(人口源表!$1:$1048576,MATCH($B249,人口源表!$A:$A,0),MATCH(AF$1,人口源表!$1:$1,0))-INDEX(城镇人口!$1:$1048576,MATCH($B249,城镇人口!$B:$B,0),MATCH(AF$1,城镇人口!$1:$1,0))</f>
        <v>76489.388913334784</v>
      </c>
      <c r="AG249" s="40">
        <f>INDEX(人口源表!$1:$1048576,MATCH($B249,人口源表!$A:$A,0),MATCH(AG$1,人口源表!$1:$1,0))-INDEX(城镇人口!$1:$1048576,MATCH($B249,城镇人口!$B:$B,0),MATCH(AG$1,城镇人口!$1:$1,0))</f>
        <v>75645.206886612374</v>
      </c>
      <c r="AH249" s="40">
        <f>INDEX(人口源表!$1:$1048576,MATCH($B249,人口源表!$A:$A,0),MATCH(AH$1,人口源表!$1:$1,0))-INDEX(城镇人口!$1:$1048576,MATCH($B249,城镇人口!$B:$B,0),MATCH(AH$1,城镇人口!$1:$1,0))</f>
        <v>74782.880646839709</v>
      </c>
      <c r="AI249" s="40">
        <f>INDEX(人口源表!$1:$1048576,MATCH($B249,人口源表!$A:$A,0),MATCH(AI$1,人口源表!$1:$1,0))-INDEX(城镇人口!$1:$1048576,MATCH($B249,城镇人口!$B:$B,0),MATCH(AI$1,城镇人口!$1:$1,0))</f>
        <v>73905.314453825704</v>
      </c>
      <c r="AJ249" s="40">
        <f>INDEX(人口源表!$1:$1048576,MATCH($B249,人口源表!$A:$A,0),MATCH(AJ$1,人口源表!$1:$1,0))-INDEX(城镇人口!$1:$1048576,MATCH($B249,城镇人口!$B:$B,0),MATCH(AJ$1,城镇人口!$1:$1,0))</f>
        <v>73014.143749773415</v>
      </c>
      <c r="AK249" s="40">
        <f>INDEX(人口源表!$1:$1048576,MATCH($B249,人口源表!$A:$A,0),MATCH(AK$1,人口源表!$1:$1,0))-INDEX(城镇人口!$1:$1048576,MATCH($B249,城镇人口!$B:$B,0),MATCH(AK$1,城镇人口!$1:$1,0))</f>
        <v>72111.553693463386</v>
      </c>
      <c r="AL249" s="40">
        <f>INDEX(人口源表!$1:$1048576,MATCH($B249,人口源表!$A:$A,0),MATCH(AL$1,人口源表!$1:$1,0))-INDEX(城镇人口!$1:$1048576,MATCH($B249,城镇人口!$B:$B,0),MATCH(AL$1,城镇人口!$1:$1,0))</f>
        <v>71199.668732285907</v>
      </c>
      <c r="AM249" s="40">
        <f>INDEX(人口源表!$1:$1048576,MATCH($B249,人口源表!$A:$A,0),MATCH(AM$1,人口源表!$1:$1,0))-INDEX(城镇人口!$1:$1048576,MATCH($B249,城镇人口!$B:$B,0),MATCH(AM$1,城镇人口!$1:$1,0))</f>
        <v>70279.97391474538</v>
      </c>
      <c r="AN249" s="40">
        <f>INDEX(人口源表!$1:$1048576,MATCH($B249,人口源表!$A:$A,0),MATCH(AN$1,人口源表!$1:$1,0))-INDEX(城镇人口!$1:$1048576,MATCH($B249,城镇人口!$B:$B,0),MATCH(AN$1,城镇人口!$1:$1,0))</f>
        <v>69355.059341484855</v>
      </c>
      <c r="AO249" s="40">
        <f>INDEX(人口源表!$1:$1048576,MATCH($B249,人口源表!$A:$A,0),MATCH(AO$1,人口源表!$1:$1,0))-INDEX(城镇人口!$1:$1048576,MATCH($B249,城镇人口!$B:$B,0),MATCH(AO$1,城镇人口!$1:$1,0))</f>
        <v>68426.012830413965</v>
      </c>
      <c r="AP249" s="40">
        <f>INDEX(人口源表!$1:$1048576,MATCH($B249,人口源表!$A:$A,0),MATCH(AP$1,人口源表!$1:$1,0))-INDEX(城镇人口!$1:$1048576,MATCH($B249,城镇人口!$B:$B,0),MATCH(AP$1,城镇人口!$1:$1,0))</f>
        <v>67495.296446178923</v>
      </c>
      <c r="AQ249" s="40">
        <f>INDEX(人口源表!$1:$1048576,MATCH($B249,人口源表!$A:$A,0),MATCH(AQ$1,人口源表!$1:$1,0))-INDEX(城镇人口!$1:$1048576,MATCH($B249,城镇人口!$B:$B,0),MATCH(AQ$1,城镇人口!$1:$1,0))</f>
        <v>66564.174002596585</v>
      </c>
      <c r="AR249" s="40">
        <f>INDEX(人口源表!$1:$1048576,MATCH($B249,人口源表!$A:$A,0),MATCH(AR$1,人口源表!$1:$1,0))-INDEX(城镇人口!$1:$1048576,MATCH($B249,城镇人口!$B:$B,0),MATCH(AR$1,城镇人口!$1:$1,0))</f>
        <v>65634.693519998837</v>
      </c>
      <c r="AS249" s="40">
        <f>INDEX(人口源表!$1:$1048576,MATCH($B249,人口源表!$A:$A,0),MATCH(AS$1,人口源表!$1:$1,0))-INDEX(城镇人口!$1:$1048576,MATCH($B249,城镇人口!$B:$B,0),MATCH(AS$1,城镇人口!$1:$1,0))</f>
        <v>64708.281762763945</v>
      </c>
      <c r="AT249" s="40">
        <f>INDEX(人口源表!$1:$1048576,MATCH($B249,人口源表!$A:$A,0),MATCH(AT$1,人口源表!$1:$1,0))-INDEX(城镇人口!$1:$1048576,MATCH($B249,城镇人口!$B:$B,0),MATCH(AT$1,城镇人口!$1:$1,0))</f>
        <v>63786.581168432429</v>
      </c>
      <c r="AU249" s="40">
        <f>INDEX(人口源表!$1:$1048576,MATCH($B249,人口源表!$A:$A,0),MATCH(AU$1,人口源表!$1:$1,0))-INDEX(城镇人口!$1:$1048576,MATCH($B249,城镇人口!$B:$B,0),MATCH(AU$1,城镇人口!$1:$1,0))</f>
        <v>62871.435573578288</v>
      </c>
      <c r="AV249" s="40">
        <f>INDEX(人口源表!$1:$1048576,MATCH($B249,人口源表!$A:$A,0),MATCH(AV$1,人口源表!$1:$1,0))-INDEX(城镇人口!$1:$1048576,MATCH($B249,城镇人口!$B:$B,0),MATCH(AV$1,城镇人口!$1:$1,0))</f>
        <v>61963.817532885121</v>
      </c>
    </row>
    <row r="250" spans="1:48" x14ac:dyDescent="0.15">
      <c r="A250" s="35" t="s">
        <v>875</v>
      </c>
      <c r="B250" s="4" t="s">
        <v>506</v>
      </c>
      <c r="C250" s="34">
        <f>VLOOKUP(B250,'[1]2016省城人口总结（根）'!B:C,2,FALSE)/100</f>
        <v>0.39054064696157198</v>
      </c>
      <c r="D250" s="40">
        <f>INDEX(人口源表!$1:$1048576,MATCH($B250,人口源表!$A:$A,0),MATCH(D$1,人口源表!$1:$1,0))-INDEX(城镇人口!$1:$1048576,MATCH($B250,城镇人口!$B:$B,0),MATCH(D$1,城镇人口!$1:$1,0))</f>
        <v>281730.54219170165</v>
      </c>
      <c r="E250" s="40">
        <f>INDEX(人口源表!$1:$1048576,MATCH($B250,人口源表!$A:$A,0),MATCH(E$1,人口源表!$1:$1,0))-INDEX(城镇人口!$1:$1048576,MATCH($B250,城镇人口!$B:$B,0),MATCH(E$1,城镇人口!$1:$1,0))</f>
        <v>279951.81751389941</v>
      </c>
      <c r="F250" s="40">
        <f>INDEX(人口源表!$1:$1048576,MATCH($B250,人口源表!$A:$A,0),MATCH(F$1,人口源表!$1:$1,0))-INDEX(城镇人口!$1:$1048576,MATCH($B250,城镇人口!$B:$B,0),MATCH(F$1,城镇人口!$1:$1,0))</f>
        <v>278026.77085324802</v>
      </c>
      <c r="G250" s="40">
        <f>INDEX(人口源表!$1:$1048576,MATCH($B250,人口源表!$A:$A,0),MATCH(G$1,人口源表!$1:$1,0))-INDEX(城镇人口!$1:$1048576,MATCH($B250,城镇人口!$B:$B,0),MATCH(G$1,城镇人口!$1:$1,0))</f>
        <v>270595.14818461268</v>
      </c>
      <c r="H250" s="40">
        <f>INDEX(人口源表!$1:$1048576,MATCH($B250,人口源表!$A:$A,0),MATCH(H$1,人口源表!$1:$1,0))-INDEX(城镇人口!$1:$1048576,MATCH($B250,城镇人口!$B:$B,0),MATCH(H$1,城镇人口!$1:$1,0))</f>
        <v>270368.59402321052</v>
      </c>
      <c r="I250" s="40">
        <f>INDEX(人口源表!$1:$1048576,MATCH($B250,人口源表!$A:$A,0),MATCH(I$1,人口源表!$1:$1,0))-INDEX(城镇人口!$1:$1048576,MATCH($B250,城镇人口!$B:$B,0),MATCH(I$1,城镇人口!$1:$1,0))</f>
        <v>271175.67808289372</v>
      </c>
      <c r="J250" s="40">
        <f>INDEX(人口源表!$1:$1048576,MATCH($B250,人口源表!$A:$A,0),MATCH(J$1,人口源表!$1:$1,0))-INDEX(城镇人口!$1:$1048576,MATCH($B250,城镇人口!$B:$B,0),MATCH(J$1,城镇人口!$1:$1,0))</f>
        <v>271714.95686431893</v>
      </c>
      <c r="K250" s="40">
        <f>INDEX(人口源表!$1:$1048576,MATCH($B250,人口源表!$A:$A,0),MATCH(K$1,人口源表!$1:$1,0))-INDEX(城镇人口!$1:$1048576,MATCH($B250,城镇人口!$B:$B,0),MATCH(K$1,城镇人口!$1:$1,0))</f>
        <v>271995.40180151584</v>
      </c>
      <c r="L250" s="40">
        <f>INDEX(人口源表!$1:$1048576,MATCH($B250,人口源表!$A:$A,0),MATCH(L$1,人口源表!$1:$1,0))-INDEX(城镇人口!$1:$1048576,MATCH($B250,城镇人口!$B:$B,0),MATCH(L$1,城镇人口!$1:$1,0))</f>
        <v>272025.91222562233</v>
      </c>
      <c r="M250" s="40">
        <f>INDEX(人口源表!$1:$1048576,MATCH($B250,人口源表!$A:$A,0),MATCH(M$1,人口源表!$1:$1,0))-INDEX(城镇人口!$1:$1048576,MATCH($B250,城镇人口!$B:$B,0),MATCH(M$1,城镇人口!$1:$1,0))</f>
        <v>271816.43468957499</v>
      </c>
      <c r="N250" s="40">
        <f>INDEX(人口源表!$1:$1048576,MATCH($B250,人口源表!$A:$A,0),MATCH(N$1,人口源表!$1:$1,0))-INDEX(城镇人口!$1:$1048576,MATCH($B250,城镇人口!$B:$B,0),MATCH(N$1,城镇人口!$1:$1,0))</f>
        <v>271375.13408141222</v>
      </c>
      <c r="O250" s="40">
        <f>INDEX(人口源表!$1:$1048576,MATCH($B250,人口源表!$A:$A,0),MATCH(O$1,人口源表!$1:$1,0))-INDEX(城镇人口!$1:$1048576,MATCH($B250,城镇人口!$B:$B,0),MATCH(O$1,城镇人口!$1:$1,0))</f>
        <v>270711.21701031161</v>
      </c>
      <c r="P250" s="40">
        <f>INDEX(人口源表!$1:$1048576,MATCH($B250,人口源表!$A:$A,0),MATCH(P$1,人口源表!$1:$1,0))-INDEX(城镇人口!$1:$1048576,MATCH($B250,城镇人口!$B:$B,0),MATCH(P$1,城镇人口!$1:$1,0))</f>
        <v>269833.24209000962</v>
      </c>
      <c r="Q250" s="40">
        <f>INDEX(人口源表!$1:$1048576,MATCH($B250,人口源表!$A:$A,0),MATCH(Q$1,人口源表!$1:$1,0))-INDEX(城镇人口!$1:$1048576,MATCH($B250,城镇人口!$B:$B,0),MATCH(Q$1,城镇人口!$1:$1,0))</f>
        <v>268749.68248750345</v>
      </c>
      <c r="R250" s="40">
        <f>INDEX(人口源表!$1:$1048576,MATCH($B250,人口源表!$A:$A,0),MATCH(R$1,人口源表!$1:$1,0))-INDEX(城镇人口!$1:$1048576,MATCH($B250,城镇人口!$B:$B,0),MATCH(R$1,城镇人口!$1:$1,0))</f>
        <v>267470.53863768664</v>
      </c>
      <c r="S250" s="40">
        <f>INDEX(人口源表!$1:$1048576,MATCH($B250,人口源表!$A:$A,0),MATCH(S$1,人口源表!$1:$1,0))-INDEX(城镇人口!$1:$1048576,MATCH($B250,城镇人口!$B:$B,0),MATCH(S$1,城镇人口!$1:$1,0))</f>
        <v>267152.74773843482</v>
      </c>
      <c r="T250" s="40">
        <f>INDEX(人口源表!$1:$1048576,MATCH($B250,人口源表!$A:$A,0),MATCH(T$1,人口源表!$1:$1,0))-INDEX(城镇人口!$1:$1048576,MATCH($B250,城镇人口!$B:$B,0),MATCH(T$1,城镇人口!$1:$1,0))</f>
        <v>266679.51930036698</v>
      </c>
      <c r="U250" s="40">
        <f>INDEX(人口源表!$1:$1048576,MATCH($B250,人口源表!$A:$A,0),MATCH(U$1,人口源表!$1:$1,0))-INDEX(城镇人口!$1:$1048576,MATCH($B250,城镇人口!$B:$B,0),MATCH(U$1,城镇人口!$1:$1,0))</f>
        <v>266057.42157691834</v>
      </c>
      <c r="V250" s="40">
        <f>INDEX(人口源表!$1:$1048576,MATCH($B250,人口源表!$A:$A,0),MATCH(V$1,人口源表!$1:$1,0))-INDEX(城镇人口!$1:$1048576,MATCH($B250,城镇人口!$B:$B,0),MATCH(V$1,城镇人口!$1:$1,0))</f>
        <v>265292.9566641018</v>
      </c>
      <c r="W250" s="40">
        <f>INDEX(人口源表!$1:$1048576,MATCH($B250,人口源表!$A:$A,0),MATCH(W$1,人口源表!$1:$1,0))-INDEX(城镇人口!$1:$1048576,MATCH($B250,城镇人口!$B:$B,0),MATCH(W$1,城镇人口!$1:$1,0))</f>
        <v>264394.14009709843</v>
      </c>
      <c r="X250" s="40">
        <f>INDEX(人口源表!$1:$1048576,MATCH($B250,人口源表!$A:$A,0),MATCH(X$1,人口源表!$1:$1,0))-INDEX(城镇人口!$1:$1048576,MATCH($B250,城镇人口!$B:$B,0),MATCH(X$1,城镇人口!$1:$1,0))</f>
        <v>263367.31765083282</v>
      </c>
      <c r="Y250" s="40">
        <f>INDEX(人口源表!$1:$1048576,MATCH($B250,人口源表!$A:$A,0),MATCH(Y$1,人口源表!$1:$1,0))-INDEX(城镇人口!$1:$1048576,MATCH($B250,城镇人口!$B:$B,0),MATCH(Y$1,城镇人口!$1:$1,0))</f>
        <v>262218.76599730208</v>
      </c>
      <c r="Z250" s="40">
        <f>INDEX(人口源表!$1:$1048576,MATCH($B250,人口源表!$A:$A,0),MATCH(Z$1,人口源表!$1:$1,0))-INDEX(城镇人口!$1:$1048576,MATCH($B250,城镇人口!$B:$B,0),MATCH(Z$1,城镇人口!$1:$1,0))</f>
        <v>260956.77057241817</v>
      </c>
      <c r="AA250" s="40">
        <f>INDEX(人口源表!$1:$1048576,MATCH($B250,人口源表!$A:$A,0),MATCH(AA$1,人口源表!$1:$1,0))-INDEX(城镇人口!$1:$1048576,MATCH($B250,城镇人口!$B:$B,0),MATCH(AA$1,城镇人口!$1:$1,0))</f>
        <v>259586.92092160028</v>
      </c>
      <c r="AB250" s="40">
        <f>INDEX(人口源表!$1:$1048576,MATCH($B250,人口源表!$A:$A,0),MATCH(AB$1,人口源表!$1:$1,0))-INDEX(城镇人口!$1:$1048576,MATCH($B250,城镇人口!$B:$B,0),MATCH(AB$1,城镇人口!$1:$1,0))</f>
        <v>258116.28868304123</v>
      </c>
      <c r="AC250" s="40">
        <f>INDEX(人口源表!$1:$1048576,MATCH($B250,人口源表!$A:$A,0),MATCH(AC$1,人口源表!$1:$1,0))-INDEX(城镇人口!$1:$1048576,MATCH($B250,城镇人口!$B:$B,0),MATCH(AC$1,城镇人口!$1:$1,0))</f>
        <v>256850.52237698156</v>
      </c>
      <c r="AD250" s="40">
        <f>INDEX(人口源表!$1:$1048576,MATCH($B250,人口源表!$A:$A,0),MATCH(AD$1,人口源表!$1:$1,0))-INDEX(城镇人口!$1:$1048576,MATCH($B250,城镇人口!$B:$B,0),MATCH(AD$1,城镇人口!$1:$1,0))</f>
        <v>255498.93353190229</v>
      </c>
      <c r="AE250" s="40">
        <f>INDEX(人口源表!$1:$1048576,MATCH($B250,人口源表!$A:$A,0),MATCH(AE$1,人口源表!$1:$1,0))-INDEX(城镇人口!$1:$1048576,MATCH($B250,城镇人口!$B:$B,0),MATCH(AE$1,城镇人口!$1:$1,0))</f>
        <v>254067.53472160836</v>
      </c>
      <c r="AF250" s="40">
        <f>INDEX(人口源表!$1:$1048576,MATCH($B250,人口源表!$A:$A,0),MATCH(AF$1,人口源表!$1:$1,0))-INDEX(城镇人口!$1:$1048576,MATCH($B250,城镇人口!$B:$B,0),MATCH(AF$1,城镇人口!$1:$1,0))</f>
        <v>252563.28652593118</v>
      </c>
      <c r="AG250" s="40">
        <f>INDEX(人口源表!$1:$1048576,MATCH($B250,人口源表!$A:$A,0),MATCH(AG$1,人口源表!$1:$1,0))-INDEX(城镇人口!$1:$1048576,MATCH($B250,城镇人口!$B:$B,0),MATCH(AG$1,城镇人口!$1:$1,0))</f>
        <v>250992.05562789139</v>
      </c>
      <c r="AH250" s="40">
        <f>INDEX(人口源表!$1:$1048576,MATCH($B250,人口源表!$A:$A,0),MATCH(AH$1,人口源表!$1:$1,0))-INDEX(城镇人口!$1:$1048576,MATCH($B250,城镇人口!$B:$B,0),MATCH(AH$1,城镇人口!$1:$1,0))</f>
        <v>249360.14407235954</v>
      </c>
      <c r="AI250" s="40">
        <f>INDEX(人口源表!$1:$1048576,MATCH($B250,人口源表!$A:$A,0),MATCH(AI$1,人口源表!$1:$1,0))-INDEX(城镇人口!$1:$1048576,MATCH($B250,城镇人口!$B:$B,0),MATCH(AI$1,城镇人口!$1:$1,0))</f>
        <v>247673.77731196754</v>
      </c>
      <c r="AJ250" s="40">
        <f>INDEX(人口源表!$1:$1048576,MATCH($B250,人口源表!$A:$A,0),MATCH(AJ$1,人口源表!$1:$1,0))-INDEX(城镇人口!$1:$1048576,MATCH($B250,城镇人口!$B:$B,0),MATCH(AJ$1,城镇人口!$1:$1,0))</f>
        <v>245939.10346714515</v>
      </c>
      <c r="AK250" s="40">
        <f>INDEX(人口源表!$1:$1048576,MATCH($B250,人口源表!$A:$A,0),MATCH(AK$1,人口源表!$1:$1,0))-INDEX(城镇人口!$1:$1048576,MATCH($B250,城镇人口!$B:$B,0),MATCH(AK$1,城镇人口!$1:$1,0))</f>
        <v>244161.69440723932</v>
      </c>
      <c r="AL250" s="40">
        <f>INDEX(人口源表!$1:$1048576,MATCH($B250,人口源表!$A:$A,0),MATCH(AL$1,人口源表!$1:$1,0))-INDEX(城镇人口!$1:$1048576,MATCH($B250,城镇人口!$B:$B,0),MATCH(AL$1,城镇人口!$1:$1,0))</f>
        <v>242348.53958429498</v>
      </c>
      <c r="AM250" s="40">
        <f>INDEX(人口源表!$1:$1048576,MATCH($B250,人口源表!$A:$A,0),MATCH(AM$1,人口源表!$1:$1,0))-INDEX(城镇人口!$1:$1048576,MATCH($B250,城镇人口!$B:$B,0),MATCH(AM$1,城镇人口!$1:$1,0))</f>
        <v>240504.5561854142</v>
      </c>
      <c r="AN250" s="40">
        <f>INDEX(人口源表!$1:$1048576,MATCH($B250,人口源表!$A:$A,0),MATCH(AN$1,人口源表!$1:$1,0))-INDEX(城镇人口!$1:$1048576,MATCH($B250,城镇人口!$B:$B,0),MATCH(AN$1,城镇人口!$1:$1,0))</f>
        <v>238636.5661596877</v>
      </c>
      <c r="AO250" s="40">
        <f>INDEX(人口源表!$1:$1048576,MATCH($B250,人口源表!$A:$A,0),MATCH(AO$1,人口源表!$1:$1,0))-INDEX(城镇人口!$1:$1048576,MATCH($B250,城镇人口!$B:$B,0),MATCH(AO$1,城镇人口!$1:$1,0))</f>
        <v>236749.82338688598</v>
      </c>
      <c r="AP250" s="40">
        <f>INDEX(人口源表!$1:$1048576,MATCH($B250,人口源表!$A:$A,0),MATCH(AP$1,人口源表!$1:$1,0))-INDEX(城镇人口!$1:$1048576,MATCH($B250,城镇人口!$B:$B,0),MATCH(AP$1,城镇人口!$1:$1,0))</f>
        <v>234850.48477785531</v>
      </c>
      <c r="AQ250" s="40">
        <f>INDEX(人口源表!$1:$1048576,MATCH($B250,人口源表!$A:$A,0),MATCH(AQ$1,人口源表!$1:$1,0))-INDEX(城镇人口!$1:$1048576,MATCH($B250,城镇人口!$B:$B,0),MATCH(AQ$1,城镇人口!$1:$1,0))</f>
        <v>232944.61685953022</v>
      </c>
      <c r="AR250" s="40">
        <f>INDEX(人口源表!$1:$1048576,MATCH($B250,人口源表!$A:$A,0),MATCH(AR$1,人口源表!$1:$1,0))-INDEX(城镇人口!$1:$1048576,MATCH($B250,城镇人口!$B:$B,0),MATCH(AR$1,城镇人口!$1:$1,0))</f>
        <v>231037.71013746809</v>
      </c>
      <c r="AS250" s="40">
        <f>INDEX(人口源表!$1:$1048576,MATCH($B250,人口源表!$A:$A,0),MATCH(AS$1,人口源表!$1:$1,0))-INDEX(城镇人口!$1:$1048576,MATCH($B250,城镇人口!$B:$B,0),MATCH(AS$1,城镇人口!$1:$1,0))</f>
        <v>229135.65361507848</v>
      </c>
      <c r="AT250" s="40">
        <f>INDEX(人口源表!$1:$1048576,MATCH($B250,人口源表!$A:$A,0),MATCH(AT$1,人口源表!$1:$1,0))-INDEX(城镇人口!$1:$1048576,MATCH($B250,城镇人口!$B:$B,0),MATCH(AT$1,城镇人口!$1:$1,0))</f>
        <v>227243.2815870535</v>
      </c>
      <c r="AU250" s="40">
        <f>INDEX(人口源表!$1:$1048576,MATCH($B250,人口源表!$A:$A,0),MATCH(AU$1,人口源表!$1:$1,0))-INDEX(城镇人口!$1:$1048576,MATCH($B250,城镇人口!$B:$B,0),MATCH(AU$1,城镇人口!$1:$1,0))</f>
        <v>225367.26590733413</v>
      </c>
      <c r="AV250" s="40">
        <f>INDEX(人口源表!$1:$1048576,MATCH($B250,人口源表!$A:$A,0),MATCH(AV$1,人口源表!$1:$1,0))-INDEX(城镇人口!$1:$1048576,MATCH($B250,城镇人口!$B:$B,0),MATCH(AV$1,城镇人口!$1:$1,0))</f>
        <v>223512.26024452216</v>
      </c>
    </row>
    <row r="251" spans="1:48" x14ac:dyDescent="0.15">
      <c r="A251" s="35" t="s">
        <v>875</v>
      </c>
      <c r="B251" s="4" t="s">
        <v>508</v>
      </c>
      <c r="C251" s="34">
        <f>VLOOKUP(B251,'[1]2016省城人口总结（根）'!B:C,2,FALSE)/100</f>
        <v>0.46352716534141103</v>
      </c>
      <c r="D251" s="40">
        <f>INDEX(人口源表!$1:$1048576,MATCH($B251,人口源表!$A:$A,0),MATCH(D$1,人口源表!$1:$1,0))-INDEX(城镇人口!$1:$1048576,MATCH($B251,城镇人口!$B:$B,0),MATCH(D$1,城镇人口!$1:$1,0))</f>
        <v>198907.46434240887</v>
      </c>
      <c r="E251" s="40">
        <f>INDEX(人口源表!$1:$1048576,MATCH($B251,人口源表!$A:$A,0),MATCH(E$1,人口源表!$1:$1,0))-INDEX(城镇人口!$1:$1048576,MATCH($B251,城镇人口!$B:$B,0),MATCH(E$1,城镇人口!$1:$1,0))</f>
        <v>196892.77667504852</v>
      </c>
      <c r="F251" s="40">
        <f>INDEX(人口源表!$1:$1048576,MATCH($B251,人口源表!$A:$A,0),MATCH(F$1,人口源表!$1:$1,0))-INDEX(城镇人口!$1:$1048576,MATCH($B251,城镇人口!$B:$B,0),MATCH(F$1,城镇人口!$1:$1,0))</f>
        <v>194755.16581562007</v>
      </c>
      <c r="G251" s="40">
        <f>INDEX(人口源表!$1:$1048576,MATCH($B251,人口源表!$A:$A,0),MATCH(G$1,人口源表!$1:$1,0))-INDEX(城镇人口!$1:$1048576,MATCH($B251,城镇人口!$B:$B,0),MATCH(G$1,城镇人口!$1:$1,0))</f>
        <v>188755.96652693927</v>
      </c>
      <c r="H251" s="40">
        <f>INDEX(人口源表!$1:$1048576,MATCH($B251,人口源表!$A:$A,0),MATCH(H$1,人口源表!$1:$1,0))-INDEX(城镇人口!$1:$1048576,MATCH($B251,城镇人口!$B:$B,0),MATCH(H$1,城镇人口!$1:$1,0))</f>
        <v>187772.310012542</v>
      </c>
      <c r="I251" s="40">
        <f>INDEX(人口源表!$1:$1048576,MATCH($B251,人口源表!$A:$A,0),MATCH(I$1,人口源表!$1:$1,0))-INDEX(城镇人口!$1:$1048576,MATCH($B251,城镇人口!$B:$B,0),MATCH(I$1,城镇人口!$1:$1,0))</f>
        <v>187828.0421763584</v>
      </c>
      <c r="J251" s="40">
        <f>INDEX(人口源表!$1:$1048576,MATCH($B251,人口源表!$A:$A,0),MATCH(J$1,人口源表!$1:$1,0))-INDEX(城镇人口!$1:$1048576,MATCH($B251,城镇人口!$B:$B,0),MATCH(J$1,城镇人口!$1:$1,0))</f>
        <v>187682.82797042895</v>
      </c>
      <c r="K251" s="40">
        <f>INDEX(人口源表!$1:$1048576,MATCH($B251,人口源表!$A:$A,0),MATCH(K$1,人口源表!$1:$1,0))-INDEX(城镇人口!$1:$1048576,MATCH($B251,城镇人口!$B:$B,0),MATCH(K$1,城镇人口!$1:$1,0))</f>
        <v>187345.23208578248</v>
      </c>
      <c r="L251" s="40">
        <f>INDEX(人口源表!$1:$1048576,MATCH($B251,人口源表!$A:$A,0),MATCH(L$1,人口源表!$1:$1,0))-INDEX(城镇人口!$1:$1048576,MATCH($B251,城镇人口!$B:$B,0),MATCH(L$1,城镇人口!$1:$1,0))</f>
        <v>186821.27408262884</v>
      </c>
      <c r="M251" s="40">
        <f>INDEX(人口源表!$1:$1048576,MATCH($B251,人口源表!$A:$A,0),MATCH(M$1,人口源表!$1:$1,0))-INDEX(城镇人口!$1:$1048576,MATCH($B251,城镇人口!$B:$B,0),MATCH(M$1,城镇人口!$1:$1,0))</f>
        <v>186118.38422076643</v>
      </c>
      <c r="N251" s="40">
        <f>INDEX(人口源表!$1:$1048576,MATCH($B251,人口源表!$A:$A,0),MATCH(N$1,人口源表!$1:$1,0))-INDEX(城镇人口!$1:$1048576,MATCH($B251,城镇人口!$B:$B,0),MATCH(N$1,城镇人口!$1:$1,0))</f>
        <v>185243.90320654481</v>
      </c>
      <c r="O251" s="40">
        <f>INDEX(人口源表!$1:$1048576,MATCH($B251,人口源表!$A:$A,0),MATCH(O$1,人口源表!$1:$1,0))-INDEX(城镇人口!$1:$1048576,MATCH($B251,城镇人口!$B:$B,0),MATCH(O$1,城镇人口!$1:$1,0))</f>
        <v>184204.61100509696</v>
      </c>
      <c r="P251" s="40">
        <f>INDEX(人口源表!$1:$1048576,MATCH($B251,人口源表!$A:$A,0),MATCH(P$1,人口源表!$1:$1,0))-INDEX(城镇人口!$1:$1048576,MATCH($B251,城镇人口!$B:$B,0),MATCH(P$1,城镇人口!$1:$1,0))</f>
        <v>183008.1396056489</v>
      </c>
      <c r="Q251" s="40">
        <f>INDEX(人口源表!$1:$1048576,MATCH($B251,人口源表!$A:$A,0),MATCH(Q$1,人口源表!$1:$1,0))-INDEX(城镇人口!$1:$1048576,MATCH($B251,城镇人口!$B:$B,0),MATCH(Q$1,城镇人口!$1:$1,0))</f>
        <v>181660.62858901508</v>
      </c>
      <c r="R251" s="40">
        <f>INDEX(人口源表!$1:$1048576,MATCH($B251,人口源表!$A:$A,0),MATCH(R$1,人口源表!$1:$1,0))-INDEX(城镇人口!$1:$1048576,MATCH($B251,城镇人口!$B:$B,0),MATCH(R$1,城镇人口!$1:$1,0))</f>
        <v>180169.06409272764</v>
      </c>
      <c r="S251" s="40">
        <f>INDEX(人口源表!$1:$1048576,MATCH($B251,人口源表!$A:$A,0),MATCH(S$1,人口源表!$1:$1,0))-INDEX(城镇人口!$1:$1048576,MATCH($B251,城镇人口!$B:$B,0),MATCH(S$1,城镇人口!$1:$1,0))</f>
        <v>179635.30607478519</v>
      </c>
      <c r="T251" s="40">
        <f>INDEX(人口源表!$1:$1048576,MATCH($B251,人口源表!$A:$A,0),MATCH(T$1,人口源表!$1:$1,0))-INDEX(城镇人口!$1:$1048576,MATCH($B251,城镇人口!$B:$B,0),MATCH(T$1,城镇人口!$1:$1,0))</f>
        <v>178993.21601929172</v>
      </c>
      <c r="U251" s="40">
        <f>INDEX(人口源表!$1:$1048576,MATCH($B251,人口源表!$A:$A,0),MATCH(U$1,人口源表!$1:$1,0))-INDEX(城镇人口!$1:$1048576,MATCH($B251,城镇人口!$B:$B,0),MATCH(U$1,城镇人口!$1:$1,0))</f>
        <v>178248.05152731432</v>
      </c>
      <c r="V251" s="40">
        <f>INDEX(人口源表!$1:$1048576,MATCH($B251,人口源表!$A:$A,0),MATCH(V$1,人口源表!$1:$1,0))-INDEX(城镇人口!$1:$1048576,MATCH($B251,城镇人口!$B:$B,0),MATCH(V$1,城镇人口!$1:$1,0))</f>
        <v>177404.99860125984</v>
      </c>
      <c r="W251" s="40">
        <f>INDEX(人口源表!$1:$1048576,MATCH($B251,人口源表!$A:$A,0),MATCH(W$1,人口源表!$1:$1,0))-INDEX(城镇人口!$1:$1048576,MATCH($B251,城镇人口!$B:$B,0),MATCH(W$1,城镇人口!$1:$1,0))</f>
        <v>176469.17067870419</v>
      </c>
      <c r="X251" s="40">
        <f>INDEX(人口源表!$1:$1048576,MATCH($B251,人口源表!$A:$A,0),MATCH(X$1,人口源表!$1:$1,0))-INDEX(城镇人口!$1:$1048576,MATCH($B251,城镇人口!$B:$B,0),MATCH(X$1,城镇人口!$1:$1,0))</f>
        <v>175445.60765619998</v>
      </c>
      <c r="Y251" s="40">
        <f>INDEX(人口源表!$1:$1048576,MATCH($B251,人口源表!$A:$A,0),MATCH(Y$1,人口源表!$1:$1,0))-INDEX(城镇人口!$1:$1048576,MATCH($B251,城镇人口!$B:$B,0),MATCH(Y$1,城镇人口!$1:$1,0))</f>
        <v>174339.70767738018</v>
      </c>
      <c r="Z251" s="40">
        <f>INDEX(人口源表!$1:$1048576,MATCH($B251,人口源表!$A:$A,0),MATCH(Z$1,人口源表!$1:$1,0))-INDEX(城镇人口!$1:$1048576,MATCH($B251,城镇人口!$B:$B,0),MATCH(Z$1,城镇人口!$1:$1,0))</f>
        <v>173155.92214097671</v>
      </c>
      <c r="AA251" s="40">
        <f>INDEX(人口源表!$1:$1048576,MATCH($B251,人口源表!$A:$A,0),MATCH(AA$1,人口源表!$1:$1,0))-INDEX(城镇人口!$1:$1048576,MATCH($B251,城镇人口!$B:$B,0),MATCH(AA$1,城镇人口!$1:$1,0))</f>
        <v>171899.06431921382</v>
      </c>
      <c r="AB251" s="40">
        <f>INDEX(人口源表!$1:$1048576,MATCH($B251,人口源表!$A:$A,0),MATCH(AB$1,人口源表!$1:$1,0))-INDEX(城镇人口!$1:$1048576,MATCH($B251,城镇人口!$B:$B,0),MATCH(AB$1,城镇人口!$1:$1,0))</f>
        <v>170574.71838304296</v>
      </c>
      <c r="AC251" s="40">
        <f>INDEX(人口源表!$1:$1048576,MATCH($B251,人口源表!$A:$A,0),MATCH(AC$1,人口源表!$1:$1,0))-INDEX(城镇人口!$1:$1048576,MATCH($B251,城镇人口!$B:$B,0),MATCH(AC$1,城镇人口!$1:$1,0))</f>
        <v>169471.84894260441</v>
      </c>
      <c r="AD251" s="40">
        <f>INDEX(人口源表!$1:$1048576,MATCH($B251,人口源表!$A:$A,0),MATCH(AD$1,人口源表!$1:$1,0))-INDEX(城镇人口!$1:$1048576,MATCH($B251,城镇人口!$B:$B,0),MATCH(AD$1,城镇人口!$1:$1,0))</f>
        <v>168311.80069641492</v>
      </c>
      <c r="AE251" s="40">
        <f>INDEX(人口源表!$1:$1048576,MATCH($B251,人口源表!$A:$A,0),MATCH(AE$1,人口源表!$1:$1,0))-INDEX(城镇人口!$1:$1048576,MATCH($B251,城镇人口!$B:$B,0),MATCH(AE$1,城镇人口!$1:$1,0))</f>
        <v>167099.6307880411</v>
      </c>
      <c r="AF251" s="40">
        <f>INDEX(人口源表!$1:$1048576,MATCH($B251,人口源表!$A:$A,0),MATCH(AF$1,人口源表!$1:$1,0))-INDEX(城镇人口!$1:$1048576,MATCH($B251,城镇人口!$B:$B,0),MATCH(AF$1,城镇人口!$1:$1,0))</f>
        <v>165839.48421192967</v>
      </c>
      <c r="AG251" s="40">
        <f>INDEX(人口源表!$1:$1048576,MATCH($B251,人口源表!$A:$A,0),MATCH(AG$1,人口源表!$1:$1,0))-INDEX(城镇人口!$1:$1048576,MATCH($B251,城镇人口!$B:$B,0),MATCH(AG$1,城镇人口!$1:$1,0))</f>
        <v>164535.44163922593</v>
      </c>
      <c r="AH251" s="40">
        <f>INDEX(人口源表!$1:$1048576,MATCH($B251,人口源表!$A:$A,0),MATCH(AH$1,人口源表!$1:$1,0))-INDEX(城镇人口!$1:$1048576,MATCH($B251,城镇人口!$B:$B,0),MATCH(AH$1,城镇人口!$1:$1,0))</f>
        <v>163192.34094245275</v>
      </c>
      <c r="AI251" s="40">
        <f>INDEX(人口源表!$1:$1048576,MATCH($B251,人口源表!$A:$A,0),MATCH(AI$1,人口源表!$1:$1,0))-INDEX(城镇人口!$1:$1048576,MATCH($B251,城镇人口!$B:$B,0),MATCH(AI$1,城镇人口!$1:$1,0))</f>
        <v>161813.71008698971</v>
      </c>
      <c r="AJ251" s="40">
        <f>INDEX(人口源表!$1:$1048576,MATCH($B251,人口源表!$A:$A,0),MATCH(AJ$1,人口源表!$1:$1,0))-INDEX(城镇人口!$1:$1048576,MATCH($B251,城镇人口!$B:$B,0),MATCH(AJ$1,城镇人口!$1:$1,0))</f>
        <v>160404.64614215851</v>
      </c>
      <c r="AK251" s="40">
        <f>INDEX(人口源表!$1:$1048576,MATCH($B251,人口源表!$A:$A,0),MATCH(AK$1,人口源表!$1:$1,0))-INDEX(城镇人口!$1:$1048576,MATCH($B251,城镇人口!$B:$B,0),MATCH(AK$1,城镇人口!$1:$1,0))</f>
        <v>158968.53486978714</v>
      </c>
      <c r="AL251" s="40">
        <f>INDEX(人口源表!$1:$1048576,MATCH($B251,人口源表!$A:$A,0),MATCH(AL$1,人口源表!$1:$1,0))-INDEX(城镇人口!$1:$1048576,MATCH($B251,城镇人口!$B:$B,0),MATCH(AL$1,城镇人口!$1:$1,0))</f>
        <v>157509.90974099693</v>
      </c>
      <c r="AM251" s="40">
        <f>INDEX(人口源表!$1:$1048576,MATCH($B251,人口源表!$A:$A,0),MATCH(AM$1,人口源表!$1:$1,0))-INDEX(城镇人口!$1:$1048576,MATCH($B251,城镇人口!$B:$B,0),MATCH(AM$1,城镇人口!$1:$1,0))</f>
        <v>156032.41811218631</v>
      </c>
      <c r="AN251" s="40">
        <f>INDEX(人口源表!$1:$1048576,MATCH($B251,人口源表!$A:$A,0),MATCH(AN$1,人口源表!$1:$1,0))-INDEX(城镇人口!$1:$1048576,MATCH($B251,城镇人口!$B:$B,0),MATCH(AN$1,城镇人口!$1:$1,0))</f>
        <v>154540.43353170299</v>
      </c>
      <c r="AO251" s="40">
        <f>INDEX(人口源表!$1:$1048576,MATCH($B251,人口源表!$A:$A,0),MATCH(AO$1,人口源表!$1:$1,0))-INDEX(城镇人口!$1:$1048576,MATCH($B251,城镇人口!$B:$B,0),MATCH(AO$1,城镇人口!$1:$1,0))</f>
        <v>153037.84630036584</v>
      </c>
      <c r="AP251" s="40">
        <f>INDEX(人口源表!$1:$1048576,MATCH($B251,人口源表!$A:$A,0),MATCH(AP$1,人口源表!$1:$1,0))-INDEX(城镇人口!$1:$1048576,MATCH($B251,城镇人口!$B:$B,0),MATCH(AP$1,城镇人口!$1:$1,0))</f>
        <v>151528.07403178702</v>
      </c>
      <c r="AQ251" s="40">
        <f>INDEX(人口源表!$1:$1048576,MATCH($B251,人口源表!$A:$A,0),MATCH(AQ$1,人口源表!$1:$1,0))-INDEX(城镇人口!$1:$1048576,MATCH($B251,城镇人口!$B:$B,0),MATCH(AQ$1,城镇人口!$1:$1,0))</f>
        <v>150015.24469877721</v>
      </c>
      <c r="AR251" s="40">
        <f>INDEX(人口源表!$1:$1048576,MATCH($B251,人口源表!$A:$A,0),MATCH(AR$1,人口源表!$1:$1,0))-INDEX(城镇人口!$1:$1048576,MATCH($B251,城镇人口!$B:$B,0),MATCH(AR$1,城镇人口!$1:$1,0))</f>
        <v>148503.00751405879</v>
      </c>
      <c r="AS251" s="40">
        <f>INDEX(人口源表!$1:$1048576,MATCH($B251,人口源表!$A:$A,0),MATCH(AS$1,人口源表!$1:$1,0))-INDEX(城镇人口!$1:$1048576,MATCH($B251,城镇人口!$B:$B,0),MATCH(AS$1,城镇人口!$1:$1,0))</f>
        <v>146995.31597270377</v>
      </c>
      <c r="AT251" s="40">
        <f>INDEX(人口源表!$1:$1048576,MATCH($B251,人口源表!$A:$A,0),MATCH(AT$1,人口源表!$1:$1,0))-INDEX(城镇人口!$1:$1048576,MATCH($B251,城镇人口!$B:$B,0),MATCH(AT$1,城镇人口!$1:$1,0))</f>
        <v>145495.26389170252</v>
      </c>
      <c r="AU251" s="40">
        <f>INDEX(人口源表!$1:$1048576,MATCH($B251,人口源表!$A:$A,0),MATCH(AU$1,人口源表!$1:$1,0))-INDEX(城镇人口!$1:$1048576,MATCH($B251,城镇人口!$B:$B,0),MATCH(AU$1,城镇人口!$1:$1,0))</f>
        <v>144007.01551214154</v>
      </c>
      <c r="AV251" s="40">
        <f>INDEX(人口源表!$1:$1048576,MATCH($B251,人口源表!$A:$A,0),MATCH(AV$1,人口源表!$1:$1,0))-INDEX(城镇人口!$1:$1048576,MATCH($B251,城镇人口!$B:$B,0),MATCH(AV$1,城镇人口!$1:$1,0))</f>
        <v>142533.87374056139</v>
      </c>
    </row>
    <row r="252" spans="1:48" x14ac:dyDescent="0.15">
      <c r="A252" s="35" t="s">
        <v>875</v>
      </c>
      <c r="B252" s="4" t="s">
        <v>510</v>
      </c>
      <c r="C252" s="34">
        <f>VLOOKUP(B252,'[1]2016省城人口总结（根）'!B:C,2,FALSE)/100</f>
        <v>0.40297400234706304</v>
      </c>
      <c r="D252" s="40">
        <f>INDEX(人口源表!$1:$1048576,MATCH($B252,人口源表!$A:$A,0),MATCH(D$1,人口源表!$1:$1,0))-INDEX(城镇人口!$1:$1048576,MATCH($B252,城镇人口!$B:$B,0),MATCH(D$1,城镇人口!$1:$1,0))</f>
        <v>92764.67910811225</v>
      </c>
      <c r="E252" s="40">
        <f>INDEX(人口源表!$1:$1048576,MATCH($B252,人口源表!$A:$A,0),MATCH(E$1,人口源表!$1:$1,0))-INDEX(城镇人口!$1:$1048576,MATCH($B252,城镇人口!$B:$B,0),MATCH(E$1,城镇人口!$1:$1,0))</f>
        <v>92124.827909576648</v>
      </c>
      <c r="F252" s="40">
        <f>INDEX(人口源表!$1:$1048576,MATCH($B252,人口源表!$A:$A,0),MATCH(F$1,人口源表!$1:$1,0))-INDEX(城镇人口!$1:$1048576,MATCH($B252,城镇人口!$B:$B,0),MATCH(F$1,城镇人口!$1:$1,0))</f>
        <v>91435.397221134481</v>
      </c>
      <c r="G252" s="40">
        <f>INDEX(人口源表!$1:$1048576,MATCH($B252,人口源表!$A:$A,0),MATCH(G$1,人口源表!$1:$1,0))-INDEX(城镇人口!$1:$1048576,MATCH($B252,城镇人口!$B:$B,0),MATCH(G$1,城镇人口!$1:$1,0))</f>
        <v>88934.921473223803</v>
      </c>
      <c r="H252" s="40">
        <f>INDEX(人口源表!$1:$1048576,MATCH($B252,人口源表!$A:$A,0),MATCH(H$1,人口源表!$1:$1,0))-INDEX(城镇人口!$1:$1048576,MATCH($B252,城镇人口!$B:$B,0),MATCH(H$1,城镇人口!$1:$1,0))</f>
        <v>88801.340141415261</v>
      </c>
      <c r="I252" s="40">
        <f>INDEX(人口源表!$1:$1048576,MATCH($B252,人口源表!$A:$A,0),MATCH(I$1,人口源表!$1:$1,0))-INDEX(城镇人口!$1:$1048576,MATCH($B252,城镇人口!$B:$B,0),MATCH(I$1,城镇人口!$1:$1,0))</f>
        <v>89030.056632428619</v>
      </c>
      <c r="J252" s="40">
        <f>INDEX(人口源表!$1:$1048576,MATCH($B252,人口源表!$A:$A,0),MATCH(J$1,人口源表!$1:$1,0))-INDEX(城镇人口!$1:$1048576,MATCH($B252,城镇人口!$B:$B,0),MATCH(J$1,城镇人口!$1:$1,0))</f>
        <v>89170.348721765375</v>
      </c>
      <c r="K252" s="40">
        <f>INDEX(人口源表!$1:$1048576,MATCH($B252,人口源表!$A:$A,0),MATCH(K$1,人口源表!$1:$1,0))-INDEX(城镇人口!$1:$1048576,MATCH($B252,城镇人口!$B:$B,0),MATCH(K$1,城镇人口!$1:$1,0))</f>
        <v>89224.092703466071</v>
      </c>
      <c r="L252" s="40">
        <f>INDEX(人口源表!$1:$1048576,MATCH($B252,人口源表!$A:$A,0),MATCH(L$1,人口源表!$1:$1,0))-INDEX(城镇人口!$1:$1048576,MATCH($B252,城镇人口!$B:$B,0),MATCH(L$1,城镇人口!$1:$1,0))</f>
        <v>89195.381145906314</v>
      </c>
      <c r="M252" s="40">
        <f>INDEX(人口源表!$1:$1048576,MATCH($B252,人口源表!$A:$A,0),MATCH(M$1,人口源表!$1:$1,0))-INDEX(城镇人口!$1:$1048576,MATCH($B252,城镇人口!$B:$B,0),MATCH(M$1,城镇人口!$1:$1,0))</f>
        <v>89087.151780928514</v>
      </c>
      <c r="N252" s="40">
        <f>INDEX(人口源表!$1:$1048576,MATCH($B252,人口源表!$A:$A,0),MATCH(N$1,人口源表!$1:$1,0))-INDEX(城镇人口!$1:$1048576,MATCH($B252,城镇人口!$B:$B,0),MATCH(N$1,城镇人口!$1:$1,0))</f>
        <v>88901.23106388493</v>
      </c>
      <c r="O252" s="40">
        <f>INDEX(人口源表!$1:$1048576,MATCH($B252,人口源表!$A:$A,0),MATCH(O$1,人口源表!$1:$1,0))-INDEX(城镇人口!$1:$1048576,MATCH($B252,城镇人口!$B:$B,0),MATCH(O$1,城镇人口!$1:$1,0))</f>
        <v>88642.14364699446</v>
      </c>
      <c r="P252" s="40">
        <f>INDEX(人口源表!$1:$1048576,MATCH($B252,人口源表!$A:$A,0),MATCH(P$1,人口源表!$1:$1,0))-INDEX(城镇人口!$1:$1048576,MATCH($B252,城镇人口!$B:$B,0),MATCH(P$1,城镇人口!$1:$1,0))</f>
        <v>88311.665076381221</v>
      </c>
      <c r="Q252" s="40">
        <f>INDEX(人口源表!$1:$1048576,MATCH($B252,人口源表!$A:$A,0),MATCH(Q$1,人口源表!$1:$1,0))-INDEX(城镇人口!$1:$1048576,MATCH($B252,城镇人口!$B:$B,0),MATCH(Q$1,城镇人口!$1:$1,0))</f>
        <v>87913.692776490701</v>
      </c>
      <c r="R252" s="40">
        <f>INDEX(人口源表!$1:$1048576,MATCH($B252,人口源表!$A:$A,0),MATCH(R$1,人口源表!$1:$1,0))-INDEX(城镇人口!$1:$1048576,MATCH($B252,城镇人口!$B:$B,0),MATCH(R$1,城镇人口!$1:$1,0))</f>
        <v>87450.485184370249</v>
      </c>
      <c r="S252" s="40">
        <f>INDEX(人口源表!$1:$1048576,MATCH($B252,人口源表!$A:$A,0),MATCH(S$1,人口源表!$1:$1,0))-INDEX(城镇人口!$1:$1048576,MATCH($B252,城镇人口!$B:$B,0),MATCH(S$1,城镇人口!$1:$1,0))</f>
        <v>87323.570735904505</v>
      </c>
      <c r="T252" s="40">
        <f>INDEX(人口源表!$1:$1048576,MATCH($B252,人口源表!$A:$A,0),MATCH(T$1,人口源表!$1:$1,0))-INDEX(城镇人口!$1:$1048576,MATCH($B252,城镇人口!$B:$B,0),MATCH(T$1,城镇人口!$1:$1,0))</f>
        <v>87145.992033193645</v>
      </c>
      <c r="U252" s="40">
        <f>INDEX(人口源表!$1:$1048576,MATCH($B252,人口源表!$A:$A,0),MATCH(U$1,人口源表!$1:$1,0))-INDEX(城镇人口!$1:$1048576,MATCH($B252,城镇人口!$B:$B,0),MATCH(U$1,城镇人口!$1:$1,0))</f>
        <v>86918.87923255279</v>
      </c>
      <c r="V252" s="40">
        <f>INDEX(人口源表!$1:$1048576,MATCH($B252,人口源表!$A:$A,0),MATCH(V$1,人口源表!$1:$1,0))-INDEX(城镇人口!$1:$1048576,MATCH($B252,城镇人口!$B:$B,0),MATCH(V$1,城镇人口!$1:$1,0))</f>
        <v>86645.930058835977</v>
      </c>
      <c r="W252" s="40">
        <f>INDEX(人口源表!$1:$1048576,MATCH($B252,人口源表!$A:$A,0),MATCH(W$1,人口源表!$1:$1,0))-INDEX(城镇人口!$1:$1048576,MATCH($B252,城镇人口!$B:$B,0),MATCH(W$1,城镇人口!$1:$1,0))</f>
        <v>86328.23132382828</v>
      </c>
      <c r="X252" s="40">
        <f>INDEX(人口源表!$1:$1048576,MATCH($B252,人口源表!$A:$A,0),MATCH(X$1,人口源表!$1:$1,0))-INDEX(城镇人口!$1:$1048576,MATCH($B252,城镇人口!$B:$B,0),MATCH(X$1,城镇人口!$1:$1,0))</f>
        <v>85968.903227489194</v>
      </c>
      <c r="Y252" s="40">
        <f>INDEX(人口源表!$1:$1048576,MATCH($B252,人口源表!$A:$A,0),MATCH(Y$1,人口源表!$1:$1,0))-INDEX(城镇人口!$1:$1048576,MATCH($B252,城镇人口!$B:$B,0),MATCH(Y$1,城镇人口!$1:$1,0))</f>
        <v>85570.008972008291</v>
      </c>
      <c r="Z252" s="40">
        <f>INDEX(人口源表!$1:$1048576,MATCH($B252,人口源表!$A:$A,0),MATCH(Z$1,人口源表!$1:$1,0))-INDEX(城镇人口!$1:$1048576,MATCH($B252,城镇人口!$B:$B,0),MATCH(Z$1,城镇人口!$1:$1,0))</f>
        <v>85133.083262186148</v>
      </c>
      <c r="AA252" s="40">
        <f>INDEX(人口源表!$1:$1048576,MATCH($B252,人口源表!$A:$A,0),MATCH(AA$1,人口源表!$1:$1,0))-INDEX(城镇人口!$1:$1048576,MATCH($B252,城镇人口!$B:$B,0),MATCH(AA$1,城镇人口!$1:$1,0))</f>
        <v>84661.654024928983</v>
      </c>
      <c r="AB252" s="40">
        <f>INDEX(人口源表!$1:$1048576,MATCH($B252,人口源表!$A:$A,0),MATCH(AB$1,人口源表!$1:$1,0))-INDEX(城镇人口!$1:$1048576,MATCH($B252,城镇人口!$B:$B,0),MATCH(AB$1,城镇人口!$1:$1,0))</f>
        <v>84156.697435977083</v>
      </c>
      <c r="AC252" s="40">
        <f>INDEX(人口源表!$1:$1048576,MATCH($B252,人口源表!$A:$A,0),MATCH(AC$1,人口源表!$1:$1,0))-INDEX(城镇人口!$1:$1048576,MATCH($B252,城镇人口!$B:$B,0),MATCH(AC$1,城镇人口!$1:$1,0))</f>
        <v>83725.25550970927</v>
      </c>
      <c r="AD252" s="40">
        <f>INDEX(人口源表!$1:$1048576,MATCH($B252,人口源表!$A:$A,0),MATCH(AD$1,人口源表!$1:$1,0))-INDEX(城镇人口!$1:$1048576,MATCH($B252,城镇人口!$B:$B,0),MATCH(AD$1,城镇人口!$1:$1,0))</f>
        <v>83265.225920097946</v>
      </c>
      <c r="AE252" s="40">
        <f>INDEX(人口源表!$1:$1048576,MATCH($B252,人口源表!$A:$A,0),MATCH(AE$1,人口源表!$1:$1,0))-INDEX(城镇人口!$1:$1048576,MATCH($B252,城镇人口!$B:$B,0),MATCH(AE$1,城镇人口!$1:$1,0))</f>
        <v>82779.896728100837</v>
      </c>
      <c r="AF252" s="40">
        <f>INDEX(人口源表!$1:$1048576,MATCH($B252,人口源表!$A:$A,0),MATCH(AF$1,人口源表!$1:$1,0))-INDEX(城镇人口!$1:$1048576,MATCH($B252,城镇人口!$B:$B,0),MATCH(AF$1,城镇人口!$1:$1,0))</f>
        <v>82270.545251817355</v>
      </c>
      <c r="AG252" s="40">
        <f>INDEX(人口源表!$1:$1048576,MATCH($B252,人口源表!$A:$A,0),MATCH(AG$1,人口源表!$1:$1,0))-INDEX(城镇人口!$1:$1048576,MATCH($B252,城镇人口!$B:$B,0),MATCH(AG$1,城镇人口!$1:$1,0))</f>
        <v>81739.415564022202</v>
      </c>
      <c r="AH252" s="40">
        <f>INDEX(人口源表!$1:$1048576,MATCH($B252,人口源表!$A:$A,0),MATCH(AH$1,人口源表!$1:$1,0))-INDEX(城镇人口!$1:$1048576,MATCH($B252,城镇人口!$B:$B,0),MATCH(AH$1,城镇人口!$1:$1,0))</f>
        <v>81188.235101657803</v>
      </c>
      <c r="AI252" s="40">
        <f>INDEX(人口源表!$1:$1048576,MATCH($B252,人口源表!$A:$A,0),MATCH(AI$1,人口源表!$1:$1,0))-INDEX(城镇人口!$1:$1048576,MATCH($B252,城镇人口!$B:$B,0),MATCH(AI$1,城镇人口!$1:$1,0))</f>
        <v>80619.682279237357</v>
      </c>
      <c r="AJ252" s="40">
        <f>INDEX(人口源表!$1:$1048576,MATCH($B252,人口源表!$A:$A,0),MATCH(AJ$1,人口源表!$1:$1,0))-INDEX(城镇人口!$1:$1048576,MATCH($B252,城镇人口!$B:$B,0),MATCH(AJ$1,城镇人口!$1:$1,0))</f>
        <v>80034.94619765805</v>
      </c>
      <c r="AK252" s="40">
        <f>INDEX(人口源表!$1:$1048576,MATCH($B252,人口源表!$A:$A,0),MATCH(AK$1,人口源表!$1:$1,0))-INDEX(城镇人口!$1:$1048576,MATCH($B252,城镇人口!$B:$B,0),MATCH(AK$1,城镇人口!$1:$1,0))</f>
        <v>79437.130842931219</v>
      </c>
      <c r="AL252" s="40">
        <f>INDEX(人口源表!$1:$1048576,MATCH($B252,人口源表!$A:$A,0),MATCH(AL$1,人口源表!$1:$1,0))-INDEX(城镇人口!$1:$1048576,MATCH($B252,城镇人口!$B:$B,0),MATCH(AL$1,城镇人口!$1:$1,0))</f>
        <v>78827.373947304965</v>
      </c>
      <c r="AM252" s="40">
        <f>INDEX(人口源表!$1:$1048576,MATCH($B252,人口源表!$A:$A,0),MATCH(AM$1,人口源表!$1:$1,0))-INDEX(城镇人口!$1:$1048576,MATCH($B252,城镇人口!$B:$B,0),MATCH(AM$1,城镇人口!$1:$1,0))</f>
        <v>78207.755460282322</v>
      </c>
      <c r="AN252" s="40">
        <f>INDEX(人口源表!$1:$1048576,MATCH($B252,人口源表!$A:$A,0),MATCH(AN$1,人口源表!$1:$1,0))-INDEX(城镇人口!$1:$1048576,MATCH($B252,城镇人口!$B:$B,0),MATCH(AN$1,城镇人口!$1:$1,0))</f>
        <v>77580.325102983043</v>
      </c>
      <c r="AO252" s="40">
        <f>INDEX(人口源表!$1:$1048576,MATCH($B252,人口源表!$A:$A,0),MATCH(AO$1,人口源表!$1:$1,0))-INDEX(城镇人口!$1:$1048576,MATCH($B252,城镇人口!$B:$B,0),MATCH(AO$1,城镇人口!$1:$1,0))</f>
        <v>76946.62773546511</v>
      </c>
      <c r="AP252" s="40">
        <f>INDEX(人口源表!$1:$1048576,MATCH($B252,人口源表!$A:$A,0),MATCH(AP$1,人口源表!$1:$1,0))-INDEX(城镇人口!$1:$1048576,MATCH($B252,城镇人口!$B:$B,0),MATCH(AP$1,城镇人口!$1:$1,0))</f>
        <v>76309.130060714117</v>
      </c>
      <c r="AQ252" s="40">
        <f>INDEX(人口源表!$1:$1048576,MATCH($B252,人口源表!$A:$A,0),MATCH(AQ$1,人口源表!$1:$1,0))-INDEX(城镇人口!$1:$1048576,MATCH($B252,城镇人口!$B:$B,0),MATCH(AQ$1,城镇人口!$1:$1,0))</f>
        <v>75669.789395040789</v>
      </c>
      <c r="AR252" s="40">
        <f>INDEX(人口源表!$1:$1048576,MATCH($B252,人口源表!$A:$A,0),MATCH(AR$1,人口源表!$1:$1,0))-INDEX(城镇人口!$1:$1048576,MATCH($B252,城镇人口!$B:$B,0),MATCH(AR$1,城镇人口!$1:$1,0))</f>
        <v>75030.063281898576</v>
      </c>
      <c r="AS252" s="40">
        <f>INDEX(人口源表!$1:$1048576,MATCH($B252,人口源表!$A:$A,0),MATCH(AS$1,人口源表!$1:$1,0))-INDEX(城镇人口!$1:$1048576,MATCH($B252,城镇人口!$B:$B,0),MATCH(AS$1,城镇人口!$1:$1,0))</f>
        <v>74391.851958841624</v>
      </c>
      <c r="AT252" s="40">
        <f>INDEX(人口源表!$1:$1048576,MATCH($B252,人口源表!$A:$A,0),MATCH(AT$1,人口源表!$1:$1,0))-INDEX(城镇人口!$1:$1048576,MATCH($B252,城镇人口!$B:$B,0),MATCH(AT$1,城镇人口!$1:$1,0))</f>
        <v>73757.02371401852</v>
      </c>
      <c r="AU252" s="40">
        <f>INDEX(人口源表!$1:$1048576,MATCH($B252,人口源表!$A:$A,0),MATCH(AU$1,人口源表!$1:$1,0))-INDEX(城镇人口!$1:$1048576,MATCH($B252,城镇人口!$B:$B,0),MATCH(AU$1,城镇人口!$1:$1,0))</f>
        <v>73127.876924333672</v>
      </c>
      <c r="AV252" s="40">
        <f>INDEX(人口源表!$1:$1048576,MATCH($B252,人口源表!$A:$A,0),MATCH(AV$1,人口源表!$1:$1,0))-INDEX(城镇人口!$1:$1048576,MATCH($B252,城镇人口!$B:$B,0),MATCH(AV$1,城镇人口!$1:$1,0))</f>
        <v>72505.288363557367</v>
      </c>
    </row>
    <row r="253" spans="1:48" x14ac:dyDescent="0.15">
      <c r="A253" s="35" t="s">
        <v>875</v>
      </c>
      <c r="B253" s="4" t="s">
        <v>512</v>
      </c>
      <c r="C253" s="34">
        <f>VLOOKUP(B253,'[1]2016省城人口总结（根）'!B:C,2,FALSE)/100</f>
        <v>0.41897640052212504</v>
      </c>
      <c r="D253" s="40">
        <f>INDEX(人口源表!$1:$1048576,MATCH($B253,人口源表!$A:$A,0),MATCH(D$1,人口源表!$1:$1,0))-INDEX(城镇人口!$1:$1048576,MATCH($B253,城镇人口!$B:$B,0),MATCH(D$1,城镇人口!$1:$1,0))</f>
        <v>103855.73740649667</v>
      </c>
      <c r="E253" s="40">
        <f>INDEX(人口源表!$1:$1048576,MATCH($B253,人口源表!$A:$A,0),MATCH(E$1,人口源表!$1:$1,0))-INDEX(城镇人口!$1:$1048576,MATCH($B253,城镇人口!$B:$B,0),MATCH(E$1,城镇人口!$1:$1,0))</f>
        <v>103057.50141873927</v>
      </c>
      <c r="F253" s="40">
        <f>INDEX(人口源表!$1:$1048576,MATCH($B253,人口源表!$A:$A,0),MATCH(F$1,人口源表!$1:$1,0))-INDEX(城镇人口!$1:$1048576,MATCH($B253,城镇人口!$B:$B,0),MATCH(F$1,城镇人口!$1:$1,0))</f>
        <v>102201.64146347471</v>
      </c>
      <c r="G253" s="40">
        <f>INDEX(人口源表!$1:$1048576,MATCH($B253,人口源表!$A:$A,0),MATCH(G$1,人口源表!$1:$1,0))-INDEX(城镇人口!$1:$1048576,MATCH($B253,城镇人口!$B:$B,0),MATCH(G$1,城镇人口!$1:$1,0))</f>
        <v>99320.489565260243</v>
      </c>
      <c r="H253" s="40">
        <f>INDEX(人口源表!$1:$1048576,MATCH($B253,人口源表!$A:$A,0),MATCH(H$1,人口源表!$1:$1,0))-INDEX(城镇人口!$1:$1048576,MATCH($B253,城镇人口!$B:$B,0),MATCH(H$1,城镇人口!$1:$1,0))</f>
        <v>99082.618199551085</v>
      </c>
      <c r="I253" s="40">
        <f>INDEX(人口源表!$1:$1048576,MATCH($B253,人口源表!$A:$A,0),MATCH(I$1,人口源表!$1:$1,0))-INDEX(城镇人口!$1:$1048576,MATCH($B253,城镇人口!$B:$B,0),MATCH(I$1,城镇人口!$1:$1,0))</f>
        <v>99283.672399440911</v>
      </c>
      <c r="J253" s="40">
        <f>INDEX(人口源表!$1:$1048576,MATCH($B253,人口源表!$A:$A,0),MATCH(J$1,人口源表!$1:$1,0))-INDEX(城镇人口!$1:$1048576,MATCH($B253,城镇人口!$B:$B,0),MATCH(J$1,城镇人口!$1:$1,0))</f>
        <v>99383.506155443101</v>
      </c>
      <c r="K253" s="40">
        <f>INDEX(人口源表!$1:$1048576,MATCH($B253,人口源表!$A:$A,0),MATCH(K$1,人口源表!$1:$1,0))-INDEX(城镇人口!$1:$1048576,MATCH($B253,城镇人口!$B:$B,0),MATCH(K$1,城镇人口!$1:$1,0))</f>
        <v>99386.414428213699</v>
      </c>
      <c r="L253" s="40">
        <f>INDEX(人口源表!$1:$1048576,MATCH($B253,人口源表!$A:$A,0),MATCH(L$1,人口源表!$1:$1,0))-INDEX(城镇人口!$1:$1048576,MATCH($B253,城镇人口!$B:$B,0),MATCH(L$1,城镇人口!$1:$1,0))</f>
        <v>99295.033633757528</v>
      </c>
      <c r="M253" s="40">
        <f>INDEX(人口源表!$1:$1048576,MATCH($B253,人口源表!$A:$A,0),MATCH(M$1,人口源表!$1:$1,0))-INDEX(城镇人口!$1:$1048576,MATCH($B253,城镇人口!$B:$B,0),MATCH(M$1,城镇人口!$1:$1,0))</f>
        <v>99113.583372346577</v>
      </c>
      <c r="N253" s="40">
        <f>INDEX(人口源表!$1:$1048576,MATCH($B253,人口源表!$A:$A,0),MATCH(N$1,人口源表!$1:$1,0))-INDEX(城镇人口!$1:$1048576,MATCH($B253,城镇人口!$B:$B,0),MATCH(N$1,城镇人口!$1:$1,0))</f>
        <v>98845.174401781202</v>
      </c>
      <c r="O253" s="40">
        <f>INDEX(人口源表!$1:$1048576,MATCH($B253,人口源表!$A:$A,0),MATCH(O$1,人口源表!$1:$1,0))-INDEX(城镇人口!$1:$1048576,MATCH($B253,城镇人口!$B:$B,0),MATCH(O$1,城镇人口!$1:$1,0))</f>
        <v>98493.41277553601</v>
      </c>
      <c r="P253" s="40">
        <f>INDEX(人口源表!$1:$1048576,MATCH($B253,人口源表!$A:$A,0),MATCH(P$1,人口源表!$1:$1,0))-INDEX(城镇人口!$1:$1048576,MATCH($B253,城镇人口!$B:$B,0),MATCH(P$1,城镇人口!$1:$1,0))</f>
        <v>98061.345675775097</v>
      </c>
      <c r="Q253" s="40">
        <f>INDEX(人口源表!$1:$1048576,MATCH($B253,人口源表!$A:$A,0),MATCH(Q$1,人口源表!$1:$1,0))-INDEX(城镇人口!$1:$1048576,MATCH($B253,城镇人口!$B:$B,0),MATCH(Q$1,城镇人口!$1:$1,0))</f>
        <v>97552.503889922998</v>
      </c>
      <c r="R253" s="40">
        <f>INDEX(人口源表!$1:$1048576,MATCH($B253,人口源表!$A:$A,0),MATCH(R$1,人口源表!$1:$1,0))-INDEX(城镇人口!$1:$1048576,MATCH($B253,城镇人口!$B:$B,0),MATCH(R$1,城镇人口!$1:$1,0))</f>
        <v>96970.876393411192</v>
      </c>
      <c r="S253" s="40">
        <f>INDEX(人口源表!$1:$1048576,MATCH($B253,人口源表!$A:$A,0),MATCH(S$1,人口源表!$1:$1,0))-INDEX(城镇人口!$1:$1048576,MATCH($B253,城镇人口!$B:$B,0),MATCH(S$1,城镇人口!$1:$1,0))</f>
        <v>96795.338058723064</v>
      </c>
      <c r="T253" s="40">
        <f>INDEX(人口源表!$1:$1048576,MATCH($B253,人口源表!$A:$A,0),MATCH(T$1,人口源表!$1:$1,0))-INDEX(城镇人口!$1:$1048576,MATCH($B253,城镇人口!$B:$B,0),MATCH(T$1,城镇人口!$1:$1,0))</f>
        <v>96562.960005402274</v>
      </c>
      <c r="U253" s="40">
        <f>INDEX(人口源表!$1:$1048576,MATCH($B253,人口源表!$A:$A,0),MATCH(U$1,人口源表!$1:$1,0))-INDEX(城镇人口!$1:$1048576,MATCH($B253,城镇人口!$B:$B,0),MATCH(U$1,城镇人口!$1:$1,0))</f>
        <v>96276.470367734277</v>
      </c>
      <c r="V253" s="40">
        <f>INDEX(人口源表!$1:$1048576,MATCH($B253,人口源表!$A:$A,0),MATCH(V$1,人口源表!$1:$1,0))-INDEX(城镇人口!$1:$1048576,MATCH($B253,城镇人口!$B:$B,0),MATCH(V$1,城镇人口!$1:$1,0))</f>
        <v>95937.574779331757</v>
      </c>
      <c r="W253" s="40">
        <f>INDEX(人口源表!$1:$1048576,MATCH($B253,人口源表!$A:$A,0),MATCH(W$1,人口源表!$1:$1,0))-INDEX(城镇人口!$1:$1048576,MATCH($B253,城镇人口!$B:$B,0),MATCH(W$1,城镇人口!$1:$1,0))</f>
        <v>95549.443092261528</v>
      </c>
      <c r="X253" s="40">
        <f>INDEX(人口源表!$1:$1048576,MATCH($B253,人口源表!$A:$A,0),MATCH(X$1,人口源表!$1:$1,0))-INDEX(城镇人口!$1:$1048576,MATCH($B253,城镇人口!$B:$B,0),MATCH(X$1,城镇人口!$1:$1,0))</f>
        <v>95115.201586150826</v>
      </c>
      <c r="Y253" s="40">
        <f>INDEX(人口源表!$1:$1048576,MATCH($B253,人口源表!$A:$A,0),MATCH(Y$1,人口源表!$1:$1,0))-INDEX(城镇人口!$1:$1048576,MATCH($B253,城镇人口!$B:$B,0),MATCH(Y$1,城镇人口!$1:$1,0))</f>
        <v>94636.470518315924</v>
      </c>
      <c r="Z253" s="40">
        <f>INDEX(人口源表!$1:$1048576,MATCH($B253,人口源表!$A:$A,0),MATCH(Z$1,人口源表!$1:$1,0))-INDEX(城镇人口!$1:$1048576,MATCH($B253,城镇人口!$B:$B,0),MATCH(Z$1,城镇人口!$1:$1,0))</f>
        <v>94115.825638519047</v>
      </c>
      <c r="AA253" s="40">
        <f>INDEX(人口源表!$1:$1048576,MATCH($B253,人口源表!$A:$A,0),MATCH(AA$1,人口源表!$1:$1,0))-INDEX(城镇人口!$1:$1048576,MATCH($B253,城镇人口!$B:$B,0),MATCH(AA$1,城镇人口!$1:$1,0))</f>
        <v>93556.772223878637</v>
      </c>
      <c r="AB253" s="40">
        <f>INDEX(人口源表!$1:$1048576,MATCH($B253,人口源表!$A:$A,0),MATCH(AB$1,人口源表!$1:$1,0))-INDEX(城镇人口!$1:$1048576,MATCH($B253,城镇人口!$B:$B,0),MATCH(AB$1,城镇人口!$1:$1,0))</f>
        <v>92960.841348672693</v>
      </c>
      <c r="AC253" s="40">
        <f>INDEX(人口源表!$1:$1048576,MATCH($B253,人口源表!$A:$A,0),MATCH(AC$1,人口源表!$1:$1,0))-INDEX(城镇人口!$1:$1048576,MATCH($B253,城镇人口!$B:$B,0),MATCH(AC$1,城镇人口!$1:$1,0))</f>
        <v>92454.877559570872</v>
      </c>
      <c r="AD253" s="40">
        <f>INDEX(人口源表!$1:$1048576,MATCH($B253,人口源表!$A:$A,0),MATCH(AD$1,人口源表!$1:$1,0))-INDEX(城镇人口!$1:$1048576,MATCH($B253,城镇人口!$B:$B,0),MATCH(AD$1,城镇人口!$1:$1,0))</f>
        <v>91918.075352529777</v>
      </c>
      <c r="AE253" s="40">
        <f>INDEX(人口源表!$1:$1048576,MATCH($B253,人口源表!$A:$A,0),MATCH(AE$1,人口源表!$1:$1,0))-INDEX(城镇人口!$1:$1048576,MATCH($B253,城镇人口!$B:$B,0),MATCH(AE$1,城镇人口!$1:$1,0))</f>
        <v>91352.709376776795</v>
      </c>
      <c r="AF253" s="40">
        <f>INDEX(人口源表!$1:$1048576,MATCH($B253,人口源表!$A:$A,0),MATCH(AF$1,人口源表!$1:$1,0))-INDEX(城镇人口!$1:$1048576,MATCH($B253,城镇人口!$B:$B,0),MATCH(AF$1,城镇人口!$1:$1,0))</f>
        <v>90761.025401821506</v>
      </c>
      <c r="AG253" s="40">
        <f>INDEX(人口源表!$1:$1048576,MATCH($B253,人口源表!$A:$A,0),MATCH(AG$1,人口源表!$1:$1,0))-INDEX(城镇人口!$1:$1048576,MATCH($B253,城镇人口!$B:$B,0),MATCH(AG$1,城镇人口!$1:$1,0))</f>
        <v>90145.24003623279</v>
      </c>
      <c r="AH253" s="40">
        <f>INDEX(人口源表!$1:$1048576,MATCH($B253,人口源表!$A:$A,0),MATCH(AH$1,人口源表!$1:$1,0))-INDEX(城镇人口!$1:$1048576,MATCH($B253,城镇人口!$B:$B,0),MATCH(AH$1,城镇人口!$1:$1,0))</f>
        <v>89507.540444261205</v>
      </c>
      <c r="AI253" s="40">
        <f>INDEX(人口源表!$1:$1048576,MATCH($B253,人口源表!$A:$A,0),MATCH(AI$1,人口源表!$1:$1,0))-INDEX(城镇人口!$1:$1048576,MATCH($B253,城镇人口!$B:$B,0),MATCH(AI$1,城镇人口!$1:$1,0))</f>
        <v>88850.549731593099</v>
      </c>
      <c r="AJ253" s="40">
        <f>INDEX(人口源表!$1:$1048576,MATCH($B253,人口源表!$A:$A,0),MATCH(AJ$1,人口源表!$1:$1,0))-INDEX(城镇人口!$1:$1048576,MATCH($B253,城镇人口!$B:$B,0),MATCH(AJ$1,城镇人口!$1:$1,0))</f>
        <v>88176.389271420048</v>
      </c>
      <c r="AK253" s="40">
        <f>INDEX(人口源表!$1:$1048576,MATCH($B253,人口源表!$A:$A,0),MATCH(AK$1,人口源表!$1:$1,0))-INDEX(城镇人口!$1:$1048576,MATCH($B253,城镇人口!$B:$B,0),MATCH(AK$1,城镇人口!$1:$1,0))</f>
        <v>87487.611718478744</v>
      </c>
      <c r="AL253" s="40">
        <f>INDEX(人口源表!$1:$1048576,MATCH($B253,人口源表!$A:$A,0),MATCH(AL$1,人口源表!$1:$1,0))-INDEX(城镇人口!$1:$1048576,MATCH($B253,城镇人口!$B:$B,0),MATCH(AL$1,城镇人口!$1:$1,0))</f>
        <v>86785.352148319056</v>
      </c>
      <c r="AM253" s="40">
        <f>INDEX(人口源表!$1:$1048576,MATCH($B253,人口源表!$A:$A,0),MATCH(AM$1,人口源表!$1:$1,0))-INDEX(城镇人口!$1:$1048576,MATCH($B253,城镇人口!$B:$B,0),MATCH(AM$1,城镇人口!$1:$1,0))</f>
        <v>86072.561219563358</v>
      </c>
      <c r="AN253" s="40">
        <f>INDEX(人口源表!$1:$1048576,MATCH($B253,人口源表!$A:$A,0),MATCH(AN$1,人口源表!$1:$1,0))-INDEX(城镇人口!$1:$1048576,MATCH($B253,城镇人口!$B:$B,0),MATCH(AN$1,城镇人口!$1:$1,0))</f>
        <v>85351.68651664714</v>
      </c>
      <c r="AO253" s="40">
        <f>INDEX(人口源表!$1:$1048576,MATCH($B253,人口源表!$A:$A,0),MATCH(AO$1,人口源表!$1:$1,0))-INDEX(城镇人口!$1:$1048576,MATCH($B253,城镇人口!$B:$B,0),MATCH(AO$1,城镇人口!$1:$1,0))</f>
        <v>84624.228891129751</v>
      </c>
      <c r="AP253" s="40">
        <f>INDEX(人口源表!$1:$1048576,MATCH($B253,人口源表!$A:$A,0),MATCH(AP$1,人口源表!$1:$1,0))-INDEX(城镇人口!$1:$1048576,MATCH($B253,城镇人口!$B:$B,0),MATCH(AP$1,城镇人口!$1:$1,0))</f>
        <v>83892.116915124469</v>
      </c>
      <c r="AQ253" s="40">
        <f>INDEX(人口源表!$1:$1048576,MATCH($B253,人口源表!$A:$A,0),MATCH(AQ$1,人口源表!$1:$1,0))-INDEX(城镇人口!$1:$1048576,MATCH($B253,城镇人口!$B:$B,0),MATCH(AQ$1,城镇人口!$1:$1,0))</f>
        <v>83158.145653912114</v>
      </c>
      <c r="AR253" s="40">
        <f>INDEX(人口源表!$1:$1048576,MATCH($B253,人口源表!$A:$A,0),MATCH(AR$1,人口源表!$1:$1,0))-INDEX(城镇人口!$1:$1048576,MATCH($B253,城镇人口!$B:$B,0),MATCH(AR$1,城镇人口!$1:$1,0))</f>
        <v>82424.166539981743</v>
      </c>
      <c r="AS253" s="40">
        <f>INDEX(人口源表!$1:$1048576,MATCH($B253,人口源表!$A:$A,0),MATCH(AS$1,人口源表!$1:$1,0))-INDEX(城镇人口!$1:$1048576,MATCH($B253,城镇人口!$B:$B,0),MATCH(AS$1,城镇人口!$1:$1,0))</f>
        <v>81691.998108594096</v>
      </c>
      <c r="AT253" s="40">
        <f>INDEX(人口源表!$1:$1048576,MATCH($B253,人口源表!$A:$A,0),MATCH(AT$1,人口源表!$1:$1,0))-INDEX(城镇人口!$1:$1048576,MATCH($B253,城镇人口!$B:$B,0),MATCH(AT$1,城镇人口!$1:$1,0))</f>
        <v>80963.868775151917</v>
      </c>
      <c r="AU253" s="40">
        <f>INDEX(人口源表!$1:$1048576,MATCH($B253,人口源表!$A:$A,0),MATCH(AU$1,人口源表!$1:$1,0))-INDEX(城镇人口!$1:$1048576,MATCH($B253,城镇人口!$B:$B,0),MATCH(AU$1,城镇人口!$1:$1,0))</f>
        <v>80241.083055127689</v>
      </c>
      <c r="AV253" s="40">
        <f>INDEX(人口源表!$1:$1048576,MATCH($B253,人口源表!$A:$A,0),MATCH(AV$1,人口源表!$1:$1,0))-INDEX(城镇人口!$1:$1048576,MATCH($B253,城镇人口!$B:$B,0),MATCH(AV$1,城镇人口!$1:$1,0))</f>
        <v>79526.67553454038</v>
      </c>
    </row>
    <row r="254" spans="1:48" x14ac:dyDescent="0.15">
      <c r="A254" s="4" t="s">
        <v>514</v>
      </c>
      <c r="B254" s="4" t="s">
        <v>514</v>
      </c>
      <c r="C254" s="34">
        <f>VLOOKUP(B254,'[1]2016省城人口总结（根）'!B:C,2,FALSE)/100</f>
        <v>0.66959999999999997</v>
      </c>
      <c r="D254" s="40">
        <f>INDEX(人口源表!$1:$1048576,MATCH($B254,人口源表!$A:$A,0),MATCH(D$1,人口源表!$1:$1,0))-INDEX(城镇人口!$1:$1048576,MATCH($B254,城镇人口!$B:$B,0),MATCH(D$1,城镇人口!$1:$1,0))</f>
        <v>9739722.90371418</v>
      </c>
      <c r="E254" s="40">
        <f>INDEX(人口源表!$1:$1048576,MATCH($B254,人口源表!$A:$A,0),MATCH(E$1,人口源表!$1:$1,0))-INDEX(城镇人口!$1:$1048576,MATCH($B254,城镇人口!$B:$B,0),MATCH(E$1,城镇人口!$1:$1,0))</f>
        <v>9432588.2416198738</v>
      </c>
      <c r="F254" s="40">
        <f>INDEX(人口源表!$1:$1048576,MATCH($B254,人口源表!$A:$A,0),MATCH(F$1,人口源表!$1:$1,0))-INDEX(城镇人口!$1:$1048576,MATCH($B254,城镇人口!$B:$B,0),MATCH(F$1,城镇人口!$1:$1,0))</f>
        <v>9115198.4911707044</v>
      </c>
      <c r="G254" s="40">
        <f>INDEX(人口源表!$1:$1048576,MATCH($B254,人口源表!$A:$A,0),MATCH(G$1,人口源表!$1:$1,0))-INDEX(城镇人口!$1:$1048576,MATCH($B254,城镇人口!$B:$B,0),MATCH(G$1,城镇人口!$1:$1,0))</f>
        <v>9435074.81018731</v>
      </c>
      <c r="H254" s="40">
        <f>INDEX(人口源表!$1:$1048576,MATCH($B254,人口源表!$A:$A,0),MATCH(H$1,人口源表!$1:$1,0))-INDEX(城镇人口!$1:$1048576,MATCH($B254,城镇人口!$B:$B,0),MATCH(H$1,城镇人口!$1:$1,0))</f>
        <v>9091325.3478836901</v>
      </c>
      <c r="I254" s="40">
        <f>INDEX(人口源表!$1:$1048576,MATCH($B254,人口源表!$A:$A,0),MATCH(I$1,人口源表!$1:$1,0))-INDEX(城镇人口!$1:$1048576,MATCH($B254,城镇人口!$B:$B,0),MATCH(I$1,城镇人口!$1:$1,0))</f>
        <v>8896485.9047682062</v>
      </c>
      <c r="J254" s="40">
        <f>INDEX(人口源表!$1:$1048576,MATCH($B254,人口源表!$A:$A,0),MATCH(J$1,人口源表!$1:$1,0))-INDEX(城镇人口!$1:$1048576,MATCH($B254,城镇人口!$B:$B,0),MATCH(J$1,城镇人口!$1:$1,0))</f>
        <v>8694434.4296249039</v>
      </c>
      <c r="K254" s="40">
        <f>INDEX(人口源表!$1:$1048576,MATCH($B254,人口源表!$A:$A,0),MATCH(K$1,人口源表!$1:$1,0))-INDEX(城镇人口!$1:$1048576,MATCH($B254,城镇人口!$B:$B,0),MATCH(K$1,城镇人口!$1:$1,0))</f>
        <v>8485165.4110707939</v>
      </c>
      <c r="L254" s="40">
        <f>INDEX(人口源表!$1:$1048576,MATCH($B254,人口源表!$A:$A,0),MATCH(L$1,人口源表!$1:$1,0))-INDEX(城镇人口!$1:$1048576,MATCH($B254,城镇人口!$B:$B,0),MATCH(L$1,城镇人口!$1:$1,0))</f>
        <v>8268724.3357055224</v>
      </c>
      <c r="M254" s="40">
        <f>INDEX(人口源表!$1:$1048576,MATCH($B254,人口源表!$A:$A,0),MATCH(M$1,人口源表!$1:$1,0))-INDEX(城镇人口!$1:$1048576,MATCH($B254,城镇人口!$B:$B,0),MATCH(M$1,城镇人口!$1:$1,0))</f>
        <v>8045205.9466445893</v>
      </c>
      <c r="N254" s="40">
        <f>INDEX(人口源表!$1:$1048576,MATCH($B254,人口源表!$A:$A,0),MATCH(N$1,人口源表!$1:$1,0))-INDEX(城镇人口!$1:$1048576,MATCH($B254,城镇人口!$B:$B,0),MATCH(N$1,城镇人口!$1:$1,0))</f>
        <v>7814749.5970003903</v>
      </c>
      <c r="O254" s="40">
        <f>INDEX(人口源表!$1:$1048576,MATCH($B254,人口源表!$A:$A,0),MATCH(O$1,人口源表!$1:$1,0))-INDEX(城镇人口!$1:$1048576,MATCH($B254,城镇人口!$B:$B,0),MATCH(O$1,城镇人口!$1:$1,0))</f>
        <v>7577538.3069688119</v>
      </c>
      <c r="P254" s="40">
        <f>INDEX(人口源表!$1:$1048576,MATCH($B254,人口源表!$A:$A,0),MATCH(P$1,人口源表!$1:$1,0))-INDEX(城镇人口!$1:$1048576,MATCH($B254,城镇人口!$B:$B,0),MATCH(P$1,城镇人口!$1:$1,0))</f>
        <v>7333794.222131446</v>
      </c>
      <c r="Q254" s="40">
        <f>INDEX(人口源表!$1:$1048576,MATCH($B254,人口源表!$A:$A,0),MATCH(Q$1,人口源表!$1:$1,0))-INDEX(城镇人口!$1:$1048576,MATCH($B254,城镇人口!$B:$B,0),MATCH(Q$1,城镇人口!$1:$1,0))</f>
        <v>7083775.7656020075</v>
      </c>
      <c r="R254" s="40">
        <f>INDEX(人口源表!$1:$1048576,MATCH($B254,人口源表!$A:$A,0),MATCH(R$1,人口源表!$1:$1,0))-INDEX(城镇人口!$1:$1048576,MATCH($B254,城镇人口!$B:$B,0),MATCH(R$1,城镇人口!$1:$1,0))</f>
        <v>6827775.2726222798</v>
      </c>
      <c r="S254" s="40">
        <f>INDEX(人口源表!$1:$1048576,MATCH($B254,人口源表!$A:$A,0),MATCH(S$1,人口源表!$1:$1,0))-INDEX(城镇人口!$1:$1048576,MATCH($B254,城镇人口!$B:$B,0),MATCH(S$1,城镇人口!$1:$1,0))</f>
        <v>6695488.5963549837</v>
      </c>
      <c r="T254" s="40">
        <f>INDEX(人口源表!$1:$1048576,MATCH($B254,人口源表!$A:$A,0),MATCH(T$1,人口源表!$1:$1,0))-INDEX(城镇人口!$1:$1048576,MATCH($B254,城镇人口!$B:$B,0),MATCH(T$1,城镇人口!$1:$1,0))</f>
        <v>6559597.221671585</v>
      </c>
      <c r="U254" s="40">
        <f>INDEX(人口源表!$1:$1048576,MATCH($B254,人口源表!$A:$A,0),MATCH(U$1,人口源表!$1:$1,0))-INDEX(城镇人口!$1:$1048576,MATCH($B254,城镇人口!$B:$B,0),MATCH(U$1,城镇人口!$1:$1,0))</f>
        <v>6420307.9377860352</v>
      </c>
      <c r="V254" s="40">
        <f>INDEX(人口源表!$1:$1048576,MATCH($B254,人口源表!$A:$A,0),MATCH(V$1,人口源表!$1:$1,0))-INDEX(城镇人口!$1:$1048576,MATCH($B254,城镇人口!$B:$B,0),MATCH(V$1,城镇人口!$1:$1,0))</f>
        <v>6277843.8130899295</v>
      </c>
      <c r="W254" s="40">
        <f>INDEX(人口源表!$1:$1048576,MATCH($B254,人口源表!$A:$A,0),MATCH(W$1,人口源表!$1:$1,0))-INDEX(城镇人口!$1:$1048576,MATCH($B254,城镇人口!$B:$B,0),MATCH(W$1,城镇人口!$1:$1,0))</f>
        <v>6132444.3356488124</v>
      </c>
      <c r="X254" s="40">
        <f>INDEX(人口源表!$1:$1048576,MATCH($B254,人口源表!$A:$A,0),MATCH(X$1,人口源表!$1:$1,0))-INDEX(城镇人口!$1:$1048576,MATCH($B254,城镇人口!$B:$B,0),MATCH(X$1,城镇人口!$1:$1,0))</f>
        <v>5984362.5139883421</v>
      </c>
      <c r="Y254" s="40">
        <f>INDEX(人口源表!$1:$1048576,MATCH($B254,人口源表!$A:$A,0),MATCH(Y$1,人口源表!$1:$1,0))-INDEX(城镇人口!$1:$1048576,MATCH($B254,城镇人口!$B:$B,0),MATCH(Y$1,城镇人口!$1:$1,0))</f>
        <v>5833863.1542461775</v>
      </c>
      <c r="Z254" s="40">
        <f>INDEX(人口源表!$1:$1048576,MATCH($B254,人口源表!$A:$A,0),MATCH(Z$1,人口源表!$1:$1,0))-INDEX(城镇人口!$1:$1048576,MATCH($B254,城镇人口!$B:$B,0),MATCH(Z$1,城镇人口!$1:$1,0))</f>
        <v>5681220.9078926519</v>
      </c>
      <c r="AA254" s="40">
        <f>INDEX(人口源表!$1:$1048576,MATCH($B254,人口源表!$A:$A,0),MATCH(AA$1,人口源表!$1:$1,0))-INDEX(城镇人口!$1:$1048576,MATCH($B254,城镇人口!$B:$B,0),MATCH(AA$1,城镇人口!$1:$1,0))</f>
        <v>5526718.1180829704</v>
      </c>
      <c r="AB254" s="40">
        <f>INDEX(人口源表!$1:$1048576,MATCH($B254,人口源表!$A:$A,0),MATCH(AB$1,人口源表!$1:$1,0))-INDEX(城镇人口!$1:$1048576,MATCH($B254,城镇人口!$B:$B,0),MATCH(AB$1,城镇人口!$1:$1,0))</f>
        <v>5370643.5027546063</v>
      </c>
      <c r="AC254" s="40">
        <f>INDEX(人口源表!$1:$1048576,MATCH($B254,人口源表!$A:$A,0),MATCH(AC$1,人口源表!$1:$1,0))-INDEX(城镇人口!$1:$1048576,MATCH($B254,城镇人口!$B:$B,0),MATCH(AC$1,城镇人口!$1:$1,0))</f>
        <v>5245787.1454868987</v>
      </c>
      <c r="AD254" s="40">
        <f>INDEX(人口源表!$1:$1048576,MATCH($B254,人口源表!$A:$A,0),MATCH(AD$1,人口源表!$1:$1,0))-INDEX(城镇人口!$1:$1048576,MATCH($B254,城镇人口!$B:$B,0),MATCH(AD$1,城镇人口!$1:$1,0))</f>
        <v>5119901.7603216358</v>
      </c>
      <c r="AE254" s="40">
        <f>INDEX(人口源表!$1:$1048576,MATCH($B254,人口源表!$A:$A,0),MATCH(AE$1,人口源表!$1:$1,0))-INDEX(城镇人口!$1:$1048576,MATCH($B254,城镇人口!$B:$B,0),MATCH(AE$1,城镇人口!$1:$1,0))</f>
        <v>4993251.0639121719</v>
      </c>
      <c r="AF254" s="40">
        <f>INDEX(人口源表!$1:$1048576,MATCH($B254,人口源表!$A:$A,0),MATCH(AF$1,人口源表!$1:$1,0))-INDEX(城镇人口!$1:$1048576,MATCH($B254,城镇人口!$B:$B,0),MATCH(AF$1,城镇人口!$1:$1,0))</f>
        <v>4866101.1443149932</v>
      </c>
      <c r="AG254" s="40">
        <f>INDEX(人口源表!$1:$1048576,MATCH($B254,人口源表!$A:$A,0),MATCH(AG$1,人口源表!$1:$1,0))-INDEX(城镇人口!$1:$1048576,MATCH($B254,城镇人口!$B:$B,0),MATCH(AG$1,城镇人口!$1:$1,0))</f>
        <v>4738717.4401129149</v>
      </c>
      <c r="AH254" s="40">
        <f>INDEX(人口源表!$1:$1048576,MATCH($B254,人口源表!$A:$A,0),MATCH(AH$1,人口源表!$1:$1,0))-INDEX(城镇人口!$1:$1048576,MATCH($B254,城镇人口!$B:$B,0),MATCH(AH$1,城镇人口!$1:$1,0))</f>
        <v>4611364.5604558326</v>
      </c>
      <c r="AI254" s="40">
        <f>INDEX(人口源表!$1:$1048576,MATCH($B254,人口源表!$A:$A,0),MATCH(AI$1,人口源表!$1:$1,0))-INDEX(城镇人口!$1:$1048576,MATCH($B254,城镇人口!$B:$B,0),MATCH(AI$1,城镇人口!$1:$1,0))</f>
        <v>4484303.7244698443</v>
      </c>
      <c r="AJ254" s="40">
        <f>INDEX(人口源表!$1:$1048576,MATCH($B254,人口源表!$A:$A,0),MATCH(AJ$1,人口源表!$1:$1,0))-INDEX(城镇人口!$1:$1048576,MATCH($B254,城镇人口!$B:$B,0),MATCH(AJ$1,城镇人口!$1:$1,0))</f>
        <v>4357791.5834986977</v>
      </c>
      <c r="AK254" s="40">
        <f>INDEX(人口源表!$1:$1048576,MATCH($B254,人口源表!$A:$A,0),MATCH(AK$1,人口源表!$1:$1,0))-INDEX(城镇人口!$1:$1048576,MATCH($B254,城镇人口!$B:$B,0),MATCH(AK$1,城镇人口!$1:$1,0))</f>
        <v>4232078.5488098115</v>
      </c>
      <c r="AL254" s="40">
        <f>INDEX(人口源表!$1:$1048576,MATCH($B254,人口源表!$A:$A,0),MATCH(AL$1,人口源表!$1:$1,0))-INDEX(城镇人口!$1:$1048576,MATCH($B254,城镇人口!$B:$B,0),MATCH(AL$1,城镇人口!$1:$1,0))</f>
        <v>4107406.4192650691</v>
      </c>
      <c r="AM254" s="40">
        <f>INDEX(人口源表!$1:$1048576,MATCH($B254,人口源表!$A:$A,0),MATCH(AM$1,人口源表!$1:$1,0))-INDEX(城镇人口!$1:$1048576,MATCH($B254,城镇人口!$B:$B,0),MATCH(AM$1,城镇人口!$1:$1,0))</f>
        <v>3984008.0846599191</v>
      </c>
      <c r="AN254" s="40">
        <f>INDEX(人口源表!$1:$1048576,MATCH($B254,人口源表!$A:$A,0),MATCH(AN$1,人口源表!$1:$1,0))-INDEX(城镇人口!$1:$1048576,MATCH($B254,城镇人口!$B:$B,0),MATCH(AN$1,城镇人口!$1:$1,0))</f>
        <v>3862104.2889261693</v>
      </c>
      <c r="AO254" s="40">
        <f>INDEX(人口源表!$1:$1048576,MATCH($B254,人口源表!$A:$A,0),MATCH(AO$1,人口源表!$1:$1,0))-INDEX(城镇人口!$1:$1048576,MATCH($B254,城镇人口!$B:$B,0),MATCH(AO$1,城镇人口!$1:$1,0))</f>
        <v>3741903.1210994087</v>
      </c>
      <c r="AP254" s="40">
        <f>INDEX(人口源表!$1:$1048576,MATCH($B254,人口源表!$A:$A,0),MATCH(AP$1,人口源表!$1:$1,0))-INDEX(城镇人口!$1:$1048576,MATCH($B254,城镇人口!$B:$B,0),MATCH(AP$1,城镇人口!$1:$1,0))</f>
        <v>3623597.2153590247</v>
      </c>
      <c r="AQ254" s="40">
        <f>INDEX(人口源表!$1:$1048576,MATCH($B254,人口源表!$A:$A,0),MATCH(AQ$1,人口源表!$1:$1,0))-INDEX(城镇人口!$1:$1048576,MATCH($B254,城镇人口!$B:$B,0),MATCH(AQ$1,城镇人口!$1:$1,0))</f>
        <v>3507362.8893034086</v>
      </c>
      <c r="AR254" s="40">
        <f>INDEX(人口源表!$1:$1048576,MATCH($B254,人口源表!$A:$A,0),MATCH(AR$1,人口源表!$1:$1,0))-INDEX(城镇人口!$1:$1048576,MATCH($B254,城镇人口!$B:$B,0),MATCH(AR$1,城镇人口!$1:$1,0))</f>
        <v>3393357.9582706392</v>
      </c>
      <c r="AS254" s="40">
        <f>INDEX(人口源表!$1:$1048576,MATCH($B254,人口源表!$A:$A,0),MATCH(AS$1,人口源表!$1:$1,0))-INDEX(城镇人口!$1:$1048576,MATCH($B254,城镇人口!$B:$B,0),MATCH(AS$1,城镇人口!$1:$1,0))</f>
        <v>3281719.8164261356</v>
      </c>
      <c r="AT254" s="40">
        <f>INDEX(人口源表!$1:$1048576,MATCH($B254,人口源表!$A:$A,0),MATCH(AT$1,人口源表!$1:$1,0))-INDEX(城镇人口!$1:$1048576,MATCH($B254,城镇人口!$B:$B,0),MATCH(AT$1,城镇人口!$1:$1,0))</f>
        <v>3172563.7384357415</v>
      </c>
      <c r="AU254" s="40">
        <f>INDEX(人口源表!$1:$1048576,MATCH($B254,人口源表!$A:$A,0),MATCH(AU$1,人口源表!$1:$1,0))-INDEX(城镇人口!$1:$1048576,MATCH($B254,城镇人口!$B:$B,0),MATCH(AU$1,城镇人口!$1:$1,0))</f>
        <v>3065981.1416442506</v>
      </c>
      <c r="AV254" s="40">
        <f>INDEX(人口源表!$1:$1048576,MATCH($B254,人口源表!$A:$A,0),MATCH(AV$1,人口源表!$1:$1,0))-INDEX(城镇人口!$1:$1048576,MATCH($B254,城镇人口!$B:$B,0),MATCH(AV$1,城镇人口!$1:$1,0))</f>
        <v>2962037.6018649973</v>
      </c>
    </row>
    <row r="255" spans="1:48" x14ac:dyDescent="0.15">
      <c r="A255" s="4" t="s">
        <v>876</v>
      </c>
      <c r="B255" s="4" t="s">
        <v>516</v>
      </c>
      <c r="C255" s="34">
        <f>VLOOKUP(B255,'[1]2016省城人口总结（根）'!B:C,2,FALSE)/100</f>
        <v>0.7198</v>
      </c>
      <c r="D255" s="40">
        <f>INDEX(人口源表!$1:$1048576,MATCH($B255,人口源表!$A:$A,0),MATCH(D$1,人口源表!$1:$1,0))-INDEX(城镇人口!$1:$1048576,MATCH($B255,城镇人口!$B:$B,0),MATCH(D$1,城镇人口!$1:$1,0))</f>
        <v>4421287.0521450322</v>
      </c>
      <c r="E255" s="40">
        <f>INDEX(人口源表!$1:$1048576,MATCH($B255,人口源表!$A:$A,0),MATCH(E$1,人口源表!$1:$1,0))-INDEX(城镇人口!$1:$1048576,MATCH($B255,城镇人口!$B:$B,0),MATCH(E$1,城镇人口!$1:$1,0))</f>
        <v>4253477.41895313</v>
      </c>
      <c r="F255" s="40">
        <f>INDEX(人口源表!$1:$1048576,MATCH($B255,人口源表!$A:$A,0),MATCH(F$1,人口源表!$1:$1,0))-INDEX(城镇人口!$1:$1048576,MATCH($B255,城镇人口!$B:$B,0),MATCH(F$1,城镇人口!$1:$1,0))</f>
        <v>4077888.2778780144</v>
      </c>
      <c r="G255" s="40">
        <f>INDEX(人口源表!$1:$1048576,MATCH($B255,人口源表!$A:$A,0),MATCH(G$1,人口源表!$1:$1,0))-INDEX(城镇人口!$1:$1048576,MATCH($B255,城镇人口!$B:$B,0),MATCH(G$1,城镇人口!$1:$1,0))</f>
        <v>5036101.7640281469</v>
      </c>
      <c r="H255" s="40">
        <f>INDEX(人口源表!$1:$1048576,MATCH($B255,人口源表!$A:$A,0),MATCH(H$1,人口源表!$1:$1,0))-INDEX(城镇人口!$1:$1048576,MATCH($B255,城镇人口!$B:$B,0),MATCH(H$1,城镇人口!$1:$1,0))</f>
        <v>4814230.9024290759</v>
      </c>
      <c r="I255" s="40">
        <f>INDEX(人口源表!$1:$1048576,MATCH($B255,人口源表!$A:$A,0),MATCH(I$1,人口源表!$1:$1,0))-INDEX(城镇人口!$1:$1048576,MATCH($B255,城镇人口!$B:$B,0),MATCH(I$1,城镇人口!$1:$1,0))</f>
        <v>4689283.4366423935</v>
      </c>
      <c r="J255" s="40">
        <f>INDEX(人口源表!$1:$1048576,MATCH($B255,人口源表!$A:$A,0),MATCH(J$1,人口源表!$1:$1,0))-INDEX(城镇人口!$1:$1048576,MATCH($B255,城镇人口!$B:$B,0),MATCH(J$1,城镇人口!$1:$1,0))</f>
        <v>4553503.2430811301</v>
      </c>
      <c r="K255" s="40">
        <f>INDEX(人口源表!$1:$1048576,MATCH($B255,人口源表!$A:$A,0),MATCH(K$1,人口源表!$1:$1,0))-INDEX(城镇人口!$1:$1048576,MATCH($B255,城镇人口!$B:$B,0),MATCH(K$1,城镇人口!$1:$1,0))</f>
        <v>4408068.1159421094</v>
      </c>
      <c r="L255" s="40">
        <f>INDEX(人口源表!$1:$1048576,MATCH($B255,人口源表!$A:$A,0),MATCH(L$1,人口源表!$1:$1,0))-INDEX(城镇人口!$1:$1048576,MATCH($B255,城镇人口!$B:$B,0),MATCH(L$1,城镇人口!$1:$1,0))</f>
        <v>4254074.5400239676</v>
      </c>
      <c r="M255" s="40">
        <f>INDEX(人口源表!$1:$1048576,MATCH($B255,人口源表!$A:$A,0),MATCH(M$1,人口源表!$1:$1,0))-INDEX(城镇人口!$1:$1048576,MATCH($B255,城镇人口!$B:$B,0),MATCH(M$1,城镇人口!$1:$1,0))</f>
        <v>4092539.059801273</v>
      </c>
      <c r="N255" s="40">
        <f>INDEX(人口源表!$1:$1048576,MATCH($B255,人口源表!$A:$A,0),MATCH(N$1,人口源表!$1:$1,0))-INDEX(城镇人口!$1:$1048576,MATCH($B255,城镇人口!$B:$B,0),MATCH(N$1,城镇人口!$1:$1,0))</f>
        <v>3924401.2003470659</v>
      </c>
      <c r="O255" s="40">
        <f>INDEX(人口源表!$1:$1048576,MATCH($B255,人口源表!$A:$A,0),MATCH(O$1,人口源表!$1:$1,0))-INDEX(城镇人口!$1:$1048576,MATCH($B255,城镇人口!$B:$B,0),MATCH(O$1,城镇人口!$1:$1,0))</f>
        <v>3750525.2811198086</v>
      </c>
      <c r="P255" s="40">
        <f>INDEX(人口源表!$1:$1048576,MATCH($B255,人口源表!$A:$A,0),MATCH(P$1,人口源表!$1:$1,0))-INDEX(城镇人口!$1:$1048576,MATCH($B255,城镇人口!$B:$B,0),MATCH(P$1,城镇人口!$1:$1,0))</f>
        <v>3571703.4602309614</v>
      </c>
      <c r="Q255" s="40">
        <f>INDEX(人口源表!$1:$1048576,MATCH($B255,人口源表!$A:$A,0),MATCH(Q$1,人口源表!$1:$1,0))-INDEX(城镇人口!$1:$1048576,MATCH($B255,城镇人口!$B:$B,0),MATCH(Q$1,城镇人口!$1:$1,0))</f>
        <v>3388658.4038390629</v>
      </c>
      <c r="R255" s="40">
        <f>INDEX(人口源表!$1:$1048576,MATCH($B255,人口源表!$A:$A,0),MATCH(R$1,人口源表!$1:$1,0))-INDEX(城镇人口!$1:$1048576,MATCH($B255,城镇人口!$B:$B,0),MATCH(R$1,城镇人口!$1:$1,0))</f>
        <v>3202044.9486635923</v>
      </c>
      <c r="S255" s="40">
        <f>INDEX(人口源表!$1:$1048576,MATCH($B255,人口源表!$A:$A,0),MATCH(S$1,人口源表!$1:$1,0))-INDEX(城镇人口!$1:$1048576,MATCH($B255,城镇人口!$B:$B,0),MATCH(S$1,城镇人口!$1:$1,0))</f>
        <v>3103394.1445284635</v>
      </c>
      <c r="T255" s="40">
        <f>INDEX(人口源表!$1:$1048576,MATCH($B255,人口源表!$A:$A,0),MATCH(T$1,人口源表!$1:$1,0))-INDEX(城镇人口!$1:$1048576,MATCH($B255,城镇人口!$B:$B,0),MATCH(T$1,城镇人口!$1:$1,0))</f>
        <v>3003118.5504778065</v>
      </c>
      <c r="U255" s="40">
        <f>INDEX(人口源表!$1:$1048576,MATCH($B255,人口源表!$A:$A,0),MATCH(U$1,人口源表!$1:$1,0))-INDEX(城镇人口!$1:$1048576,MATCH($B255,城镇人口!$B:$B,0),MATCH(U$1,城镇人口!$1:$1,0))</f>
        <v>2901563.166189637</v>
      </c>
      <c r="V255" s="40">
        <f>INDEX(人口源表!$1:$1048576,MATCH($B255,人口源表!$A:$A,0),MATCH(V$1,人口源表!$1:$1,0))-INDEX(城镇人口!$1:$1048576,MATCH($B255,城镇人口!$B:$B,0),MATCH(V$1,城镇人口!$1:$1,0))</f>
        <v>2799036.3832123764</v>
      </c>
      <c r="W255" s="40">
        <f>INDEX(人口源表!$1:$1048576,MATCH($B255,人口源表!$A:$A,0),MATCH(W$1,人口源表!$1:$1,0))-INDEX(城镇人口!$1:$1048576,MATCH($B255,城镇人口!$B:$B,0),MATCH(W$1,城镇人口!$1:$1,0))</f>
        <v>2695812.4954191409</v>
      </c>
      <c r="X255" s="40">
        <f>INDEX(人口源表!$1:$1048576,MATCH($B255,人口源表!$A:$A,0),MATCH(X$1,人口源表!$1:$1,0))-INDEX(城镇人口!$1:$1048576,MATCH($B255,城镇人口!$B:$B,0),MATCH(X$1,城镇人口!$1:$1,0))</f>
        <v>2592132.9962102324</v>
      </c>
      <c r="Y255" s="40">
        <f>INDEX(人口源表!$1:$1048576,MATCH($B255,人口源表!$A:$A,0),MATCH(Y$1,人口源表!$1:$1,0))-INDEX(城镇人口!$1:$1048576,MATCH($B255,城镇人口!$B:$B,0),MATCH(Y$1,城镇人口!$1:$1,0))</f>
        <v>2488208.8433170021</v>
      </c>
      <c r="Z255" s="40">
        <f>INDEX(人口源表!$1:$1048576,MATCH($B255,人口源表!$A:$A,0),MATCH(Z$1,人口源表!$1:$1,0))-INDEX(城镇人口!$1:$1048576,MATCH($B255,城镇人口!$B:$B,0),MATCH(Z$1,城镇人口!$1:$1,0))</f>
        <v>2384222.3299306817</v>
      </c>
      <c r="AA255" s="40">
        <f>INDEX(人口源表!$1:$1048576,MATCH($B255,人口源表!$A:$A,0),MATCH(AA$1,人口源表!$1:$1,0))-INDEX(城镇人口!$1:$1048576,MATCH($B255,城镇人口!$B:$B,0),MATCH(AA$1,城镇人口!$1:$1,0))</f>
        <v>2280328.5437360257</v>
      </c>
      <c r="AB255" s="40">
        <f>INDEX(人口源表!$1:$1048576,MATCH($B255,人口源表!$A:$A,0),MATCH(AB$1,人口源表!$1:$1,0))-INDEX(城镇人口!$1:$1048576,MATCH($B255,城镇人口!$B:$B,0),MATCH(AB$1,城镇人口!$1:$1,0))</f>
        <v>2176657.8094380982</v>
      </c>
      <c r="AC255" s="40">
        <f>INDEX(人口源表!$1:$1048576,MATCH($B255,人口源表!$A:$A,0),MATCH(AC$1,人口源表!$1:$1,0))-INDEX(城镇人口!$1:$1048576,MATCH($B255,城镇人口!$B:$B,0),MATCH(AC$1,城镇人口!$1:$1,0))</f>
        <v>2095795.9902823679</v>
      </c>
      <c r="AD255" s="40">
        <f>INDEX(人口源表!$1:$1048576,MATCH($B255,人口源表!$A:$A,0),MATCH(AD$1,人口源表!$1:$1,0))-INDEX(城镇人口!$1:$1048576,MATCH($B255,城镇人口!$B:$B,0),MATCH(AD$1,城镇人口!$1:$1,0))</f>
        <v>2015296.0126014799</v>
      </c>
      <c r="AE255" s="40">
        <f>INDEX(人口源表!$1:$1048576,MATCH($B255,人口源表!$A:$A,0),MATCH(AE$1,人口源表!$1:$1,0))-INDEX(城镇人口!$1:$1048576,MATCH($B255,城镇人口!$B:$B,0),MATCH(AE$1,城镇人口!$1:$1,0))</f>
        <v>1935220.4647818021</v>
      </c>
      <c r="AF255" s="40">
        <f>INDEX(人口源表!$1:$1048576,MATCH($B255,人口源表!$A:$A,0),MATCH(AF$1,人口源表!$1:$1,0))-INDEX(城镇人口!$1:$1048576,MATCH($B255,城镇人口!$B:$B,0),MATCH(AF$1,城镇人口!$1:$1,0))</f>
        <v>1855616.5393352881</v>
      </c>
      <c r="AG255" s="40">
        <f>INDEX(人口源表!$1:$1048576,MATCH($B255,人口源表!$A:$A,0),MATCH(AG$1,人口源表!$1:$1,0))-INDEX(城镇人口!$1:$1048576,MATCH($B255,城镇人口!$B:$B,0),MATCH(AG$1,城镇人口!$1:$1,0))</f>
        <v>1776517.9341857433</v>
      </c>
      <c r="AH255" s="40">
        <f>INDEX(人口源表!$1:$1048576,MATCH($B255,人口源表!$A:$A,0),MATCH(AH$1,人口源表!$1:$1,0))-INDEX(城镇人口!$1:$1048576,MATCH($B255,城镇人口!$B:$B,0),MATCH(AH$1,城镇人口!$1:$1,0))</f>
        <v>1697946.2834696025</v>
      </c>
      <c r="AI255" s="40">
        <f>INDEX(人口源表!$1:$1048576,MATCH($B255,人口源表!$A:$A,0),MATCH(AI$1,人口源表!$1:$1,0))-INDEX(城镇人口!$1:$1048576,MATCH($B255,城镇人口!$B:$B,0),MATCH(AI$1,城镇人口!$1:$1,0))</f>
        <v>1619912.9761059731</v>
      </c>
      <c r="AJ255" s="40">
        <f>INDEX(人口源表!$1:$1048576,MATCH($B255,人口源表!$A:$A,0),MATCH(AJ$1,人口源表!$1:$1,0))-INDEX(城镇人口!$1:$1048576,MATCH($B255,城镇人口!$B:$B,0),MATCH(AJ$1,城镇人口!$1:$1,0))</f>
        <v>1542420.6374230646</v>
      </c>
      <c r="AK255" s="40">
        <f>INDEX(人口源表!$1:$1048576,MATCH($B255,人口源表!$A:$A,0),MATCH(AK$1,人口源表!$1:$1,0))-INDEX(城镇人口!$1:$1048576,MATCH($B255,城镇人口!$B:$B,0),MATCH(AK$1,城镇人口!$1:$1,0))</f>
        <v>1465464.8963630609</v>
      </c>
      <c r="AL255" s="40">
        <f>INDEX(人口源表!$1:$1048576,MATCH($B255,人口源表!$A:$A,0),MATCH(AL$1,人口源表!$1:$1,0))-INDEX(城镇人口!$1:$1048576,MATCH($B255,城镇人口!$B:$B,0),MATCH(AL$1,城镇人口!$1:$1,0))</f>
        <v>1389036.1509410106</v>
      </c>
      <c r="AM255" s="40">
        <f>INDEX(人口源表!$1:$1048576,MATCH($B255,人口源表!$A:$A,0),MATCH(AM$1,人口源表!$1:$1,0))-INDEX(城镇人口!$1:$1048576,MATCH($B255,城镇人口!$B:$B,0),MATCH(AM$1,城镇人口!$1:$1,0))</f>
        <v>1313121.059439458</v>
      </c>
      <c r="AN255" s="40">
        <f>INDEX(人口源表!$1:$1048576,MATCH($B255,人口源表!$A:$A,0),MATCH(AN$1,人口源表!$1:$1,0))-INDEX(城镇人口!$1:$1048576,MATCH($B255,城镇人口!$B:$B,0),MATCH(AN$1,城镇人口!$1:$1,0))</f>
        <v>1237704.5015002005</v>
      </c>
      <c r="AO255" s="40">
        <f>INDEX(人口源表!$1:$1048576,MATCH($B255,人口源表!$A:$A,0),MATCH(AO$1,人口源表!$1:$1,0))-INDEX(城镇人口!$1:$1048576,MATCH($B255,城镇人口!$B:$B,0),MATCH(AO$1,城镇人口!$1:$1,0))</f>
        <v>1162771.2513678111</v>
      </c>
      <c r="AP255" s="40">
        <f>INDEX(人口源表!$1:$1048576,MATCH($B255,人口源表!$A:$A,0),MATCH(AP$1,人口源表!$1:$1,0))-INDEX(城镇人口!$1:$1048576,MATCH($B255,城镇人口!$B:$B,0),MATCH(AP$1,城镇人口!$1:$1,0))</f>
        <v>1088307.634309452</v>
      </c>
      <c r="AQ255" s="40">
        <f>INDEX(人口源表!$1:$1048576,MATCH($B255,人口源表!$A:$A,0),MATCH(AQ$1,人口源表!$1:$1,0))-INDEX(城镇人口!$1:$1048576,MATCH($B255,城镇人口!$B:$B,0),MATCH(AQ$1,城镇人口!$1:$1,0))</f>
        <v>1014303.6232898161</v>
      </c>
      <c r="AR255" s="40">
        <f>INDEX(人口源表!$1:$1048576,MATCH($B255,人口源表!$A:$A,0),MATCH(AR$1,人口源表!$1:$1,0))-INDEX(城镇人口!$1:$1048576,MATCH($B255,城镇人口!$B:$B,0),MATCH(AR$1,城镇人口!$1:$1,0))</f>
        <v>940754.29462059587</v>
      </c>
      <c r="AS255" s="40">
        <f>INDEX(人口源表!$1:$1048576,MATCH($B255,人口源表!$A:$A,0),MATCH(AS$1,人口源表!$1:$1,0))-INDEX(城镇人口!$1:$1048576,MATCH($B255,城镇人口!$B:$B,0),MATCH(AS$1,城镇人口!$1:$1,0))</f>
        <v>867661.94711809233</v>
      </c>
      <c r="AT255" s="40">
        <f>INDEX(人口源表!$1:$1048576,MATCH($B255,人口源表!$A:$A,0),MATCH(AT$1,人口源表!$1:$1,0))-INDEX(城镇人口!$1:$1048576,MATCH($B255,城镇人口!$B:$B,0),MATCH(AT$1,城镇人口!$1:$1,0))</f>
        <v>795037.74535247684</v>
      </c>
      <c r="AU255" s="40">
        <f>INDEX(人口源表!$1:$1048576,MATCH($B255,人口源表!$A:$A,0),MATCH(AU$1,人口源表!$1:$1,0))-INDEX(城镇人口!$1:$1048576,MATCH($B255,城镇人口!$B:$B,0),MATCH(AU$1,城镇人口!$1:$1,0))</f>
        <v>722903.74694838375</v>
      </c>
      <c r="AV255" s="40">
        <f>INDEX(人口源表!$1:$1048576,MATCH($B255,人口源表!$A:$A,0),MATCH(AV$1,人口源表!$1:$1,0))-INDEX(城镇人口!$1:$1048576,MATCH($B255,城镇人口!$B:$B,0),MATCH(AV$1,城镇人口!$1:$1,0))</f>
        <v>651294.74182643369</v>
      </c>
    </row>
    <row r="256" spans="1:48" x14ac:dyDescent="0.15">
      <c r="A256" s="4" t="s">
        <v>876</v>
      </c>
      <c r="B256" s="4" t="s">
        <v>518</v>
      </c>
      <c r="C256" s="34">
        <f>VLOOKUP(B256,'[1]2016省城人口总结（根）'!B:C,2,FALSE)/100</f>
        <v>0.505</v>
      </c>
      <c r="D256" s="40">
        <f>INDEX(人口源表!$1:$1048576,MATCH($B256,人口源表!$A:$A,0),MATCH(D$1,人口源表!$1:$1,0))-INDEX(城镇人口!$1:$1048576,MATCH($B256,城镇人口!$B:$B,0),MATCH(D$1,城镇人口!$1:$1,0))</f>
        <v>1347469.2050708742</v>
      </c>
      <c r="E256" s="40">
        <f>INDEX(人口源表!$1:$1048576,MATCH($B256,人口源表!$A:$A,0),MATCH(E$1,人口源表!$1:$1,0))-INDEX(城镇人口!$1:$1048576,MATCH($B256,城镇人口!$B:$B,0),MATCH(E$1,城镇人口!$1:$1,0))</f>
        <v>1325960.0545410712</v>
      </c>
      <c r="F256" s="40">
        <f>INDEX(人口源表!$1:$1048576,MATCH($B256,人口源表!$A:$A,0),MATCH(F$1,人口源表!$1:$1,0))-INDEX(城镇人口!$1:$1048576,MATCH($B256,城镇人口!$B:$B,0),MATCH(F$1,城镇人口!$1:$1,0))</f>
        <v>1303526.8218696765</v>
      </c>
      <c r="G256" s="40">
        <f>INDEX(人口源表!$1:$1048576,MATCH($B256,人口源表!$A:$A,0),MATCH(G$1,人口源表!$1:$1,0))-INDEX(城镇人口!$1:$1048576,MATCH($B256,城镇人口!$B:$B,0),MATCH(G$1,城镇人口!$1:$1,0))</f>
        <v>1165467.9307140275</v>
      </c>
      <c r="H256" s="40">
        <f>INDEX(人口源表!$1:$1048576,MATCH($B256,人口源表!$A:$A,0),MATCH(H$1,人口源表!$1:$1,0))-INDEX(城镇人口!$1:$1048576,MATCH($B256,城镇人口!$B:$B,0),MATCH(H$1,城镇人口!$1:$1,0))</f>
        <v>1144269.8758572147</v>
      </c>
      <c r="I256" s="40">
        <f>INDEX(人口源表!$1:$1048576,MATCH($B256,人口源表!$A:$A,0),MATCH(I$1,人口源表!$1:$1,0))-INDEX(城镇人口!$1:$1048576,MATCH($B256,城镇人口!$B:$B,0),MATCH(I$1,城镇人口!$1:$1,0))</f>
        <v>1131970.7686940876</v>
      </c>
      <c r="J256" s="40">
        <f>INDEX(人口源表!$1:$1048576,MATCH($B256,人口源表!$A:$A,0),MATCH(J$1,人口源表!$1:$1,0))-INDEX(城镇人口!$1:$1048576,MATCH($B256,城镇人口!$B:$B,0),MATCH(J$1,城镇人口!$1:$1,0))</f>
        <v>1119352.9802187812</v>
      </c>
      <c r="K256" s="40">
        <f>INDEX(人口源表!$1:$1048576,MATCH($B256,人口源表!$A:$A,0),MATCH(K$1,人口源表!$1:$1,0))-INDEX(城镇人口!$1:$1048576,MATCH($B256,城镇人口!$B:$B,0),MATCH(K$1,城镇人口!$1:$1,0))</f>
        <v>1106375.2979811369</v>
      </c>
      <c r="L256" s="40">
        <f>INDEX(人口源表!$1:$1048576,MATCH($B256,人口源表!$A:$A,0),MATCH(L$1,人口源表!$1:$1,0))-INDEX(城镇人口!$1:$1048576,MATCH($B256,城镇人口!$B:$B,0),MATCH(L$1,城镇人口!$1:$1,0))</f>
        <v>1093001.0660532429</v>
      </c>
      <c r="M256" s="40">
        <f>INDEX(人口源表!$1:$1048576,MATCH($B256,人口源表!$A:$A,0),MATCH(M$1,人口源表!$1:$1,0))-INDEX(城镇人口!$1:$1048576,MATCH($B256,城镇人口!$B:$B,0),MATCH(M$1,城镇人口!$1:$1,0))</f>
        <v>1079201.5605014169</v>
      </c>
      <c r="N256" s="40">
        <f>INDEX(人口源表!$1:$1048576,MATCH($B256,人口源表!$A:$A,0),MATCH(N$1,人口源表!$1:$1,0))-INDEX(城镇人口!$1:$1048576,MATCH($B256,城镇人口!$B:$B,0),MATCH(N$1,城镇人口!$1:$1,0))</f>
        <v>1064952.691570265</v>
      </c>
      <c r="O256" s="40">
        <f>INDEX(人口源表!$1:$1048576,MATCH($B256,人口源表!$A:$A,0),MATCH(O$1,人口源表!$1:$1,0))-INDEX(城镇人口!$1:$1048576,MATCH($B256,城镇人口!$B:$B,0),MATCH(O$1,城镇人口!$1:$1,0))</f>
        <v>1050236.9861150652</v>
      </c>
      <c r="P256" s="40">
        <f>INDEX(人口源表!$1:$1048576,MATCH($B256,人口源表!$A:$A,0),MATCH(P$1,人口源表!$1:$1,0))-INDEX(城镇人口!$1:$1048576,MATCH($B256,城镇人口!$B:$B,0),MATCH(P$1,城镇人口!$1:$1,0))</f>
        <v>1035041.6572370282</v>
      </c>
      <c r="Q256" s="40">
        <f>INDEX(人口源表!$1:$1048576,MATCH($B256,人口源表!$A:$A,0),MATCH(Q$1,人口源表!$1:$1,0))-INDEX(城镇人口!$1:$1048576,MATCH($B256,城镇人口!$B:$B,0),MATCH(Q$1,城镇人口!$1:$1,0))</f>
        <v>1019359.2605221663</v>
      </c>
      <c r="R256" s="40">
        <f>INDEX(人口源表!$1:$1048576,MATCH($B256,人口源表!$A:$A,0),MATCH(R$1,人口源表!$1:$1,0))-INDEX(城镇人口!$1:$1048576,MATCH($B256,城镇人口!$B:$B,0),MATCH(R$1,城镇人口!$1:$1,0))</f>
        <v>1003187.4676164705</v>
      </c>
      <c r="S256" s="40">
        <f>INDEX(人口源表!$1:$1048576,MATCH($B256,人口源表!$A:$A,0),MATCH(S$1,人口源表!$1:$1,0))-INDEX(城镇人口!$1:$1048576,MATCH($B256,城镇人口!$B:$B,0),MATCH(S$1,城镇人口!$1:$1,0))</f>
        <v>993939.59430252248</v>
      </c>
      <c r="T256" s="40">
        <f>INDEX(人口源表!$1:$1048576,MATCH($B256,人口源表!$A:$A,0),MATCH(T$1,人口源表!$1:$1,0))-INDEX(城镇人口!$1:$1048576,MATCH($B256,城镇人口!$B:$B,0),MATCH(T$1,城镇人口!$1:$1,0))</f>
        <v>984290.25771994749</v>
      </c>
      <c r="U256" s="40">
        <f>INDEX(人口源表!$1:$1048576,MATCH($B256,人口源表!$A:$A,0),MATCH(U$1,人口源表!$1:$1,0))-INDEX(城镇人口!$1:$1048576,MATCH($B256,城镇人口!$B:$B,0),MATCH(U$1,城镇人口!$1:$1,0))</f>
        <v>974242.08439093083</v>
      </c>
      <c r="V256" s="40">
        <f>INDEX(人口源表!$1:$1048576,MATCH($B256,人口源表!$A:$A,0),MATCH(V$1,人口源表!$1:$1,0))-INDEX(城镇人口!$1:$1048576,MATCH($B256,城镇人口!$B:$B,0),MATCH(V$1,城镇人口!$1:$1,0))</f>
        <v>963802.28748331615</v>
      </c>
      <c r="W256" s="40">
        <f>INDEX(人口源表!$1:$1048576,MATCH($B256,人口源表!$A:$A,0),MATCH(W$1,人口源表!$1:$1,0))-INDEX(城镇人口!$1:$1048576,MATCH($B256,城镇人口!$B:$B,0),MATCH(W$1,城镇人口!$1:$1,0))</f>
        <v>952980.94993215334</v>
      </c>
      <c r="X256" s="40">
        <f>INDEX(人口源表!$1:$1048576,MATCH($B256,人口源表!$A:$A,0),MATCH(X$1,人口源表!$1:$1,0))-INDEX(城镇人口!$1:$1048576,MATCH($B256,城镇人口!$B:$B,0),MATCH(X$1,城镇人口!$1:$1,0))</f>
        <v>941791.68908861419</v>
      </c>
      <c r="Y256" s="40">
        <f>INDEX(人口源表!$1:$1048576,MATCH($B256,人口源表!$A:$A,0),MATCH(Y$1,人口源表!$1:$1,0))-INDEX(城镇人口!$1:$1048576,MATCH($B256,城镇人口!$B:$B,0),MATCH(Y$1,城镇人口!$1:$1,0))</f>
        <v>930251.51883515716</v>
      </c>
      <c r="Z256" s="40">
        <f>INDEX(人口源表!$1:$1048576,MATCH($B256,人口源表!$A:$A,0),MATCH(Z$1,人口源表!$1:$1,0))-INDEX(城镇人口!$1:$1048576,MATCH($B256,城镇人口!$B:$B,0),MATCH(Z$1,城镇人口!$1:$1,0))</f>
        <v>918381.08856169414</v>
      </c>
      <c r="AA256" s="40">
        <f>INDEX(人口源表!$1:$1048576,MATCH($B256,人口源表!$A:$A,0),MATCH(AA$1,人口源表!$1:$1,0))-INDEX(城镇人口!$1:$1048576,MATCH($B256,城镇人口!$B:$B,0),MATCH(AA$1,城镇人口!$1:$1,0))</f>
        <v>906203.39810012095</v>
      </c>
      <c r="AB256" s="40">
        <f>INDEX(人口源表!$1:$1048576,MATCH($B256,人口源表!$A:$A,0),MATCH(AB$1,人口源表!$1:$1,0))-INDEX(城镇人口!$1:$1048576,MATCH($B256,城镇人口!$B:$B,0),MATCH(AB$1,城镇人口!$1:$1,0))</f>
        <v>893744.80272439588</v>
      </c>
      <c r="AC256" s="40">
        <f>INDEX(人口源表!$1:$1048576,MATCH($B256,人口源表!$A:$A,0),MATCH(AC$1,人口源表!$1:$1,0))-INDEX(城镇人口!$1:$1048576,MATCH($B256,城镇人口!$B:$B,0),MATCH(AC$1,城镇人口!$1:$1,0))</f>
        <v>882873.16754460032</v>
      </c>
      <c r="AD256" s="40">
        <f>INDEX(人口源表!$1:$1048576,MATCH($B256,人口源表!$A:$A,0),MATCH(AD$1,人口源表!$1:$1,0))-INDEX(城镇人口!$1:$1048576,MATCH($B256,城镇人口!$B:$B,0),MATCH(AD$1,城镇人口!$1:$1,0))</f>
        <v>871774.15565981041</v>
      </c>
      <c r="AE256" s="40">
        <f>INDEX(人口源表!$1:$1048576,MATCH($B256,人口源表!$A:$A,0),MATCH(AE$1,人口源表!$1:$1,0))-INDEX(城镇人口!$1:$1048576,MATCH($B256,城镇人口!$B:$B,0),MATCH(AE$1,城镇人口!$1:$1,0))</f>
        <v>860480.41399541497</v>
      </c>
      <c r="AF256" s="40">
        <f>INDEX(人口源表!$1:$1048576,MATCH($B256,人口源表!$A:$A,0),MATCH(AF$1,人口源表!$1:$1,0))-INDEX(城镇人口!$1:$1048576,MATCH($B256,城镇人口!$B:$B,0),MATCH(AF$1,城镇人口!$1:$1,0))</f>
        <v>849026.82856418169</v>
      </c>
      <c r="AG256" s="40">
        <f>INDEX(人口源表!$1:$1048576,MATCH($B256,人口源表!$A:$A,0),MATCH(AG$1,人口源表!$1:$1,0))-INDEX(城镇人口!$1:$1048576,MATCH($B256,城镇人口!$B:$B,0),MATCH(AG$1,城镇人口!$1:$1,0))</f>
        <v>837450.78280867217</v>
      </c>
      <c r="AH256" s="40">
        <f>INDEX(人口源表!$1:$1048576,MATCH($B256,人口源表!$A:$A,0),MATCH(AH$1,人口源表!$1:$1,0))-INDEX(城镇人口!$1:$1048576,MATCH($B256,城镇人口!$B:$B,0),MATCH(AH$1,城镇人口!$1:$1,0))</f>
        <v>825791.32520055003</v>
      </c>
      <c r="AI256" s="40">
        <f>INDEX(人口源表!$1:$1048576,MATCH($B256,人口源表!$A:$A,0),MATCH(AI$1,人口源表!$1:$1,0))-INDEX(城镇人口!$1:$1048576,MATCH($B256,城镇人口!$B:$B,0),MATCH(AI$1,城镇人口!$1:$1,0))</f>
        <v>814090.85633323039</v>
      </c>
      <c r="AJ256" s="40">
        <f>INDEX(人口源表!$1:$1048576,MATCH($B256,人口源表!$A:$A,0),MATCH(AJ$1,人口源表!$1:$1,0))-INDEX(城镇人口!$1:$1048576,MATCH($B256,城镇人口!$B:$B,0),MATCH(AJ$1,城镇人口!$1:$1,0))</f>
        <v>802393.206795217</v>
      </c>
      <c r="AK256" s="40">
        <f>INDEX(人口源表!$1:$1048576,MATCH($B256,人口源表!$A:$A,0),MATCH(AK$1,人口源表!$1:$1,0))-INDEX(城镇人口!$1:$1048576,MATCH($B256,城镇人口!$B:$B,0),MATCH(AK$1,城镇人口!$1:$1,0))</f>
        <v>790744.24413642823</v>
      </c>
      <c r="AL256" s="40">
        <f>INDEX(人口源表!$1:$1048576,MATCH($B256,人口源表!$A:$A,0),MATCH(AL$1,人口源表!$1:$1,0))-INDEX(城镇人口!$1:$1048576,MATCH($B256,城镇人口!$B:$B,0),MATCH(AL$1,城镇人口!$1:$1,0))</f>
        <v>779191.75213299459</v>
      </c>
      <c r="AM256" s="40">
        <f>INDEX(人口源表!$1:$1048576,MATCH($B256,人口源表!$A:$A,0),MATCH(AM$1,人口源表!$1:$1,0))-INDEX(城镇人口!$1:$1048576,MATCH($B256,城镇人口!$B:$B,0),MATCH(AM$1,城镇人口!$1:$1,0))</f>
        <v>767784.96253032354</v>
      </c>
      <c r="AN256" s="40">
        <f>INDEX(人口源表!$1:$1048576,MATCH($B256,人口源表!$A:$A,0),MATCH(AN$1,人口源表!$1:$1,0))-INDEX(城镇人口!$1:$1048576,MATCH($B256,城镇人口!$B:$B,0),MATCH(AN$1,城镇人口!$1:$1,0))</f>
        <v>756575.4751631862</v>
      </c>
      <c r="AO256" s="40">
        <f>INDEX(人口源表!$1:$1048576,MATCH($B256,人口源表!$A:$A,0),MATCH(AO$1,人口源表!$1:$1,0))-INDEX(城镇人口!$1:$1048576,MATCH($B256,城镇人口!$B:$B,0),MATCH(AO$1,城镇人口!$1:$1,0))</f>
        <v>745615.40227510664</v>
      </c>
      <c r="AP256" s="40">
        <f>INDEX(人口源表!$1:$1048576,MATCH($B256,人口源表!$A:$A,0),MATCH(AP$1,人口源表!$1:$1,0))-INDEX(城镇人口!$1:$1048576,MATCH($B256,城镇人口!$B:$B,0),MATCH(AP$1,城镇人口!$1:$1,0))</f>
        <v>734959.31221148348</v>
      </c>
      <c r="AQ256" s="40">
        <f>INDEX(人口源表!$1:$1048576,MATCH($B256,人口源表!$A:$A,0),MATCH(AQ$1,人口源表!$1:$1,0))-INDEX(城镇人口!$1:$1048576,MATCH($B256,城镇人口!$B:$B,0),MATCH(AQ$1,城镇人口!$1:$1,0))</f>
        <v>724661.71077140234</v>
      </c>
      <c r="AR256" s="40">
        <f>INDEX(人口源表!$1:$1048576,MATCH($B256,人口源表!$A:$A,0),MATCH(AR$1,人口源表!$1:$1,0))-INDEX(城镇人口!$1:$1048576,MATCH($B256,城镇人口!$B:$B,0),MATCH(AR$1,城镇人口!$1:$1,0))</f>
        <v>714779.6325213029</v>
      </c>
      <c r="AS256" s="40">
        <f>INDEX(人口源表!$1:$1048576,MATCH($B256,人口源表!$A:$A,0),MATCH(AS$1,人口源表!$1:$1,0))-INDEX(城镇人口!$1:$1048576,MATCH($B256,城镇人口!$B:$B,0),MATCH(AS$1,城镇人口!$1:$1,0))</f>
        <v>705369.81045461772</v>
      </c>
      <c r="AT256" s="40">
        <f>INDEX(人口源表!$1:$1048576,MATCH($B256,人口源表!$A:$A,0),MATCH(AT$1,人口源表!$1:$1,0))-INDEX(城镇人口!$1:$1048576,MATCH($B256,城镇人口!$B:$B,0),MATCH(AT$1,城镇人口!$1:$1,0))</f>
        <v>696490.89587037894</v>
      </c>
      <c r="AU256" s="40">
        <f>INDEX(人口源表!$1:$1048576,MATCH($B256,人口源表!$A:$A,0),MATCH(AU$1,人口源表!$1:$1,0))-INDEX(城镇人口!$1:$1048576,MATCH($B256,城镇人口!$B:$B,0),MATCH(AU$1,城镇人口!$1:$1,0))</f>
        <v>688201.33032657485</v>
      </c>
      <c r="AV256" s="40">
        <f>INDEX(人口源表!$1:$1048576,MATCH($B256,人口源表!$A:$A,0),MATCH(AV$1,人口源表!$1:$1,0))-INDEX(城镇人口!$1:$1048576,MATCH($B256,城镇人口!$B:$B,0),MATCH(AV$1,城镇人口!$1:$1,0))</f>
        <v>680561.19126999169</v>
      </c>
    </row>
    <row r="257" spans="1:48" x14ac:dyDescent="0.15">
      <c r="A257" s="4" t="s">
        <v>876</v>
      </c>
      <c r="B257" s="4" t="s">
        <v>520</v>
      </c>
      <c r="C257" s="34">
        <f>VLOOKUP(B257,'[1]2016省城人口总结（根）'!B:C,2,FALSE)/100</f>
        <v>0.66700000000000004</v>
      </c>
      <c r="D257" s="40">
        <f>INDEX(人口源表!$1:$1048576,MATCH($B257,人口源表!$A:$A,0),MATCH(D$1,人口源表!$1:$1,0))-INDEX(城镇人口!$1:$1048576,MATCH($B257,城镇人口!$B:$B,0),MATCH(D$1,城镇人口!$1:$1,0))</f>
        <v>419855.49167352892</v>
      </c>
      <c r="E257" s="40">
        <f>INDEX(人口源表!$1:$1048576,MATCH($B257,人口源表!$A:$A,0),MATCH(E$1,人口源表!$1:$1,0))-INDEX(城镇人口!$1:$1048576,MATCH($B257,城镇人口!$B:$B,0),MATCH(E$1,城镇人口!$1:$1,0))</f>
        <v>407662.24146710197</v>
      </c>
      <c r="F257" s="40">
        <f>INDEX(人口源表!$1:$1048576,MATCH($B257,人口源表!$A:$A,0),MATCH(F$1,人口源表!$1:$1,0))-INDEX(城镇人口!$1:$1048576,MATCH($B257,城镇人口!$B:$B,0),MATCH(F$1,城镇人口!$1:$1,0))</f>
        <v>394915.34885843715</v>
      </c>
      <c r="G257" s="40">
        <f>INDEX(人口源表!$1:$1048576,MATCH($B257,人口源表!$A:$A,0),MATCH(G$1,人口源表!$1:$1,0))-INDEX(城镇人口!$1:$1048576,MATCH($B257,城镇人口!$B:$B,0),MATCH(G$1,城镇人口!$1:$1,0))</f>
        <v>359206.71936401119</v>
      </c>
      <c r="H257" s="40">
        <f>INDEX(人口源表!$1:$1048576,MATCH($B257,人口源表!$A:$A,0),MATCH(H$1,人口源表!$1:$1,0))-INDEX(城镇人口!$1:$1048576,MATCH($B257,城镇人口!$B:$B,0),MATCH(H$1,城镇人口!$1:$1,0))</f>
        <v>347204.07442545355</v>
      </c>
      <c r="I257" s="40">
        <f>INDEX(人口源表!$1:$1048576,MATCH($B257,人口源表!$A:$A,0),MATCH(I$1,人口源表!$1:$1,0))-INDEX(城镇人口!$1:$1048576,MATCH($B257,城镇人口!$B:$B,0),MATCH(I$1,城镇人口!$1:$1,0))</f>
        <v>340644.81256045436</v>
      </c>
      <c r="J257" s="40">
        <f>INDEX(人口源表!$1:$1048576,MATCH($B257,人口源表!$A:$A,0),MATCH(J$1,人口源表!$1:$1,0))-INDEX(城镇人口!$1:$1048576,MATCH($B257,城镇人口!$B:$B,0),MATCH(J$1,城镇人口!$1:$1,0))</f>
        <v>333681.13895661768</v>
      </c>
      <c r="K257" s="40">
        <f>INDEX(人口源表!$1:$1048576,MATCH($B257,人口源表!$A:$A,0),MATCH(K$1,人口源表!$1:$1,0))-INDEX(城镇人口!$1:$1048576,MATCH($B257,城镇人口!$B:$B,0),MATCH(K$1,城镇人口!$1:$1,0))</f>
        <v>326330.34201686247</v>
      </c>
      <c r="L257" s="40">
        <f>INDEX(人口源表!$1:$1048576,MATCH($B257,人口源表!$A:$A,0),MATCH(L$1,人口源表!$1:$1,0))-INDEX(城镇人口!$1:$1048576,MATCH($B257,城镇人口!$B:$B,0),MATCH(L$1,城镇人口!$1:$1,0))</f>
        <v>318609.69360751915</v>
      </c>
      <c r="M257" s="40">
        <f>INDEX(人口源表!$1:$1048576,MATCH($B257,人口源表!$A:$A,0),MATCH(M$1,人口源表!$1:$1,0))-INDEX(城镇人口!$1:$1048576,MATCH($B257,城镇人口!$B:$B,0),MATCH(M$1,城镇人口!$1:$1,0))</f>
        <v>310536.44623460039</v>
      </c>
      <c r="N257" s="40">
        <f>INDEX(人口源表!$1:$1048576,MATCH($B257,人口源表!$A:$A,0),MATCH(N$1,人口源表!$1:$1,0))-INDEX(城镇人口!$1:$1048576,MATCH($B257,城镇人口!$B:$B,0),MATCH(N$1,城镇人口!$1:$1,0))</f>
        <v>302128.07268056413</v>
      </c>
      <c r="O257" s="40">
        <f>INDEX(人口源表!$1:$1048576,MATCH($B257,人口源表!$A:$A,0),MATCH(O$1,人口源表!$1:$1,0))-INDEX(城镇人口!$1:$1048576,MATCH($B257,城镇人口!$B:$B,0),MATCH(O$1,城镇人口!$1:$1,0))</f>
        <v>293402.69507781416</v>
      </c>
      <c r="P257" s="40">
        <f>INDEX(人口源表!$1:$1048576,MATCH($B257,人口源表!$A:$A,0),MATCH(P$1,人口源表!$1:$1,0))-INDEX(城镇人口!$1:$1048576,MATCH($B257,城镇人口!$B:$B,0),MATCH(P$1,城镇人口!$1:$1,0))</f>
        <v>284378.05705431441</v>
      </c>
      <c r="Q257" s="40">
        <f>INDEX(人口源表!$1:$1048576,MATCH($B257,人口源表!$A:$A,0),MATCH(Q$1,人口源表!$1:$1,0))-INDEX(城镇人口!$1:$1048576,MATCH($B257,城镇人口!$B:$B,0),MATCH(Q$1,城镇人口!$1:$1,0))</f>
        <v>275071.99532041803</v>
      </c>
      <c r="R257" s="40">
        <f>INDEX(人口源表!$1:$1048576,MATCH($B257,人口源表!$A:$A,0),MATCH(R$1,人口源表!$1:$1,0))-INDEX(城镇人口!$1:$1048576,MATCH($B257,城镇人口!$B:$B,0),MATCH(R$1,城镇人口!$1:$1,0))</f>
        <v>265502.39504329348</v>
      </c>
      <c r="S257" s="40">
        <f>INDEX(人口源表!$1:$1048576,MATCH($B257,人口源表!$A:$A,0),MATCH(S$1,人口源表!$1:$1,0))-INDEX(城镇人口!$1:$1048576,MATCH($B257,城镇人口!$B:$B,0),MATCH(S$1,城镇人口!$1:$1,0))</f>
        <v>260629.49453487294</v>
      </c>
      <c r="T257" s="40">
        <f>INDEX(人口源表!$1:$1048576,MATCH($B257,人口源表!$A:$A,0),MATCH(T$1,人口源表!$1:$1,0))-INDEX(城镇人口!$1:$1048576,MATCH($B257,城镇人口!$B:$B,0),MATCH(T$1,城镇人口!$1:$1,0))</f>
        <v>255600.4533909614</v>
      </c>
      <c r="U257" s="40">
        <f>INDEX(人口源表!$1:$1048576,MATCH($B257,人口源表!$A:$A,0),MATCH(U$1,人口源表!$1:$1,0))-INDEX(城镇人口!$1:$1048576,MATCH($B257,城镇人口!$B:$B,0),MATCH(U$1,城镇人口!$1:$1,0))</f>
        <v>250426.87388269906</v>
      </c>
      <c r="V257" s="40">
        <f>INDEX(人口源表!$1:$1048576,MATCH($B257,人口源表!$A:$A,0),MATCH(V$1,人口源表!$1:$1,0))-INDEX(城镇人口!$1:$1048576,MATCH($B257,城镇人口!$B:$B,0),MATCH(V$1,城镇人口!$1:$1,0))</f>
        <v>245119.90106256749</v>
      </c>
      <c r="W257" s="40">
        <f>INDEX(人口源表!$1:$1048576,MATCH($B257,人口源表!$A:$A,0),MATCH(W$1,人口源表!$1:$1,0))-INDEX(城镇人口!$1:$1048576,MATCH($B257,城镇人口!$B:$B,0),MATCH(W$1,城镇人口!$1:$1,0))</f>
        <v>239690.62305698928</v>
      </c>
      <c r="X257" s="40">
        <f>INDEX(人口源表!$1:$1048576,MATCH($B257,人口源表!$A:$A,0),MATCH(X$1,人口源表!$1:$1,0))-INDEX(城镇人口!$1:$1048576,MATCH($B257,城镇人口!$B:$B,0),MATCH(X$1,城镇人口!$1:$1,0))</f>
        <v>234149.85960940528</v>
      </c>
      <c r="Y257" s="40">
        <f>INDEX(人口源表!$1:$1048576,MATCH($B257,人口源表!$A:$A,0),MATCH(Y$1,人口源表!$1:$1,0))-INDEX(城镇人口!$1:$1048576,MATCH($B257,城镇人口!$B:$B,0),MATCH(Y$1,城镇人口!$1:$1,0))</f>
        <v>228508.70977521257</v>
      </c>
      <c r="Z257" s="40">
        <f>INDEX(人口源表!$1:$1048576,MATCH($B257,人口源表!$A:$A,0),MATCH(Z$1,人口源表!$1:$1,0))-INDEX(城镇人口!$1:$1048576,MATCH($B257,城镇人口!$B:$B,0),MATCH(Z$1,城镇人口!$1:$1,0))</f>
        <v>222777.94791691122</v>
      </c>
      <c r="AA257" s="40">
        <f>INDEX(人口源表!$1:$1048576,MATCH($B257,人口源表!$A:$A,0),MATCH(AA$1,人口源表!$1:$1,0))-INDEX(城镇人口!$1:$1048576,MATCH($B257,城镇人口!$B:$B,0),MATCH(AA$1,城镇人口!$1:$1,0))</f>
        <v>216968.19496510085</v>
      </c>
      <c r="AB257" s="40">
        <f>INDEX(人口源表!$1:$1048576,MATCH($B257,人口源表!$A:$A,0),MATCH(AB$1,人口源表!$1:$1,0))-INDEX(城镇人口!$1:$1048576,MATCH($B257,城镇人口!$B:$B,0),MATCH(AB$1,城镇人口!$1:$1,0))</f>
        <v>211089.72194895463</v>
      </c>
      <c r="AC257" s="40">
        <f>INDEX(人口源表!$1:$1048576,MATCH($B257,人口源表!$A:$A,0),MATCH(AC$1,人口源表!$1:$1,0))-INDEX(城镇人口!$1:$1048576,MATCH($B257,城镇人口!$B:$B,0),MATCH(AC$1,城镇人口!$1:$1,0))</f>
        <v>206401.96544161974</v>
      </c>
      <c r="AD257" s="40">
        <f>INDEX(人口源表!$1:$1048576,MATCH($B257,人口源表!$A:$A,0),MATCH(AD$1,人口源表!$1:$1,0))-INDEX(城镇人口!$1:$1048576,MATCH($B257,城镇人口!$B:$B,0),MATCH(AD$1,城镇人口!$1:$1,0))</f>
        <v>201665.83023844287</v>
      </c>
      <c r="AE257" s="40">
        <f>INDEX(人口源表!$1:$1048576,MATCH($B257,人口源表!$A:$A,0),MATCH(AE$1,人口源表!$1:$1,0))-INDEX(城镇人口!$1:$1048576,MATCH($B257,城镇人口!$B:$B,0),MATCH(AE$1,城镇人口!$1:$1,0))</f>
        <v>196889.54460297595</v>
      </c>
      <c r="AF257" s="40">
        <f>INDEX(人口源表!$1:$1048576,MATCH($B257,人口源表!$A:$A,0),MATCH(AF$1,人口源表!$1:$1,0))-INDEX(城镇人口!$1:$1048576,MATCH($B257,城镇人口!$B:$B,0),MATCH(AF$1,城镇人口!$1:$1,0))</f>
        <v>192081.50115002703</v>
      </c>
      <c r="AG257" s="40">
        <f>INDEX(人口源表!$1:$1048576,MATCH($B257,人口源表!$A:$A,0),MATCH(AG$1,人口源表!$1:$1,0))-INDEX(城镇人口!$1:$1048576,MATCH($B257,城镇人口!$B:$B,0),MATCH(AG$1,城镇人口!$1:$1,0))</f>
        <v>187250.05050353403</v>
      </c>
      <c r="AH257" s="40">
        <f>INDEX(人口源表!$1:$1048576,MATCH($B257,人口源表!$A:$A,0),MATCH(AH$1,人口源表!$1:$1,0))-INDEX(城镇人口!$1:$1048576,MATCH($B257,城镇人口!$B:$B,0),MATCH(AH$1,城镇人口!$1:$1,0))</f>
        <v>182402.703263234</v>
      </c>
      <c r="AI257" s="40">
        <f>INDEX(人口源表!$1:$1048576,MATCH($B257,人口源表!$A:$A,0),MATCH(AI$1,人口源表!$1:$1,0))-INDEX(城镇人口!$1:$1048576,MATCH($B257,城镇人口!$B:$B,0),MATCH(AI$1,城镇人口!$1:$1,0))</f>
        <v>177547.51850460062</v>
      </c>
      <c r="AJ257" s="40">
        <f>INDEX(人口源表!$1:$1048576,MATCH($B257,人口源表!$A:$A,0),MATCH(AJ$1,人口源表!$1:$1,0))-INDEX(城镇人口!$1:$1048576,MATCH($B257,城镇人口!$B:$B,0),MATCH(AJ$1,城镇人口!$1:$1,0))</f>
        <v>172691.68882144394</v>
      </c>
      <c r="AK257" s="40">
        <f>INDEX(人口源表!$1:$1048576,MATCH($B257,人口源表!$A:$A,0),MATCH(AK$1,人口源表!$1:$1,0))-INDEX(城镇人口!$1:$1048576,MATCH($B257,城镇人口!$B:$B,0),MATCH(AK$1,城镇人口!$1:$1,0))</f>
        <v>167842.29919082031</v>
      </c>
      <c r="AL257" s="40">
        <f>INDEX(人口源表!$1:$1048576,MATCH($B257,人口源表!$A:$A,0),MATCH(AL$1,人口源表!$1:$1,0))-INDEX(城镇人口!$1:$1048576,MATCH($B257,城镇人口!$B:$B,0),MATCH(AL$1,城镇人口!$1:$1,0))</f>
        <v>163006.29089131486</v>
      </c>
      <c r="AM257" s="40">
        <f>INDEX(人口源表!$1:$1048576,MATCH($B257,人口源表!$A:$A,0),MATCH(AM$1,人口源表!$1:$1,0))-INDEX(城镇人口!$1:$1048576,MATCH($B257,城镇人口!$B:$B,0),MATCH(AM$1,城镇人口!$1:$1,0))</f>
        <v>158190.15210533852</v>
      </c>
      <c r="AN257" s="40">
        <f>INDEX(人口源表!$1:$1048576,MATCH($B257,人口源表!$A:$A,0),MATCH(AN$1,人口源表!$1:$1,0))-INDEX(城镇人口!$1:$1048576,MATCH($B257,城镇人口!$B:$B,0),MATCH(AN$1,城镇人口!$1:$1,0))</f>
        <v>153400.18001344288</v>
      </c>
      <c r="AO257" s="40">
        <f>INDEX(人口源表!$1:$1048576,MATCH($B257,人口源表!$A:$A,0),MATCH(AO$1,人口源表!$1:$1,0))-INDEX(城镇人口!$1:$1048576,MATCH($B257,城镇人口!$B:$B,0),MATCH(AO$1,城镇人口!$1:$1,0))</f>
        <v>148642.05395388161</v>
      </c>
      <c r="AP257" s="40">
        <f>INDEX(人口源表!$1:$1048576,MATCH($B257,人口源表!$A:$A,0),MATCH(AP$1,人口源表!$1:$1,0))-INDEX(城镇人口!$1:$1048576,MATCH($B257,城镇人口!$B:$B,0),MATCH(AP$1,城镇人口!$1:$1,0))</f>
        <v>143921.22716670623</v>
      </c>
      <c r="AQ257" s="40">
        <f>INDEX(人口源表!$1:$1048576,MATCH($B257,人口源表!$A:$A,0),MATCH(AQ$1,人口源表!$1:$1,0))-INDEX(城镇人口!$1:$1048576,MATCH($B257,城镇人口!$B:$B,0),MATCH(AQ$1,城镇人口!$1:$1,0))</f>
        <v>139242.88932737429</v>
      </c>
      <c r="AR257" s="40">
        <f>INDEX(人口源表!$1:$1048576,MATCH($B257,人口源表!$A:$A,0),MATCH(AR$1,人口源表!$1:$1,0))-INDEX(城镇人口!$1:$1048576,MATCH($B257,城镇人口!$B:$B,0),MATCH(AR$1,城镇人口!$1:$1,0))</f>
        <v>134611.56849636475</v>
      </c>
      <c r="AS257" s="40">
        <f>INDEX(人口源表!$1:$1048576,MATCH($B257,人口源表!$A:$A,0),MATCH(AS$1,人口源表!$1:$1,0))-INDEX(城镇人口!$1:$1048576,MATCH($B257,城镇人口!$B:$B,0),MATCH(AS$1,城镇人口!$1:$1,0))</f>
        <v>130031.49282386934</v>
      </c>
      <c r="AT257" s="40">
        <f>INDEX(人口源表!$1:$1048576,MATCH($B257,人口源表!$A:$A,0),MATCH(AT$1,人口源表!$1:$1,0))-INDEX(城镇人口!$1:$1048576,MATCH($B257,城镇人口!$B:$B,0),MATCH(AT$1,城镇人口!$1:$1,0))</f>
        <v>125506.43881646579</v>
      </c>
      <c r="AU257" s="40">
        <f>INDEX(人口源表!$1:$1048576,MATCH($B257,人口源表!$A:$A,0),MATCH(AU$1,人口源表!$1:$1,0))-INDEX(城镇人口!$1:$1048576,MATCH($B257,城镇人口!$B:$B,0),MATCH(AU$1,城镇人口!$1:$1,0))</f>
        <v>121039.81938271609</v>
      </c>
      <c r="AV257" s="40">
        <f>INDEX(人口源表!$1:$1048576,MATCH($B257,人口源表!$A:$A,0),MATCH(AV$1,人口源表!$1:$1,0))-INDEX(城镇人口!$1:$1048576,MATCH($B257,城镇人口!$B:$B,0),MATCH(AV$1,城镇人口!$1:$1,0))</f>
        <v>116634.21795042243</v>
      </c>
    </row>
    <row r="258" spans="1:48" x14ac:dyDescent="0.15">
      <c r="A258" s="4" t="s">
        <v>876</v>
      </c>
      <c r="B258" s="4" t="s">
        <v>522</v>
      </c>
      <c r="C258" s="34">
        <f>VLOOKUP(B258,'[1]2016省城人口总结（根）'!B:C,2,FALSE)/100</f>
        <v>0.48859999999999998</v>
      </c>
      <c r="D258" s="40">
        <f>INDEX(人口源表!$1:$1048576,MATCH($B258,人口源表!$A:$A,0),MATCH(D$1,人口源表!$1:$1,0))-INDEX(城镇人口!$1:$1048576,MATCH($B258,城镇人口!$B:$B,0),MATCH(D$1,城镇人口!$1:$1,0))</f>
        <v>2196078.5648040297</v>
      </c>
      <c r="E258" s="40">
        <f>INDEX(人口源表!$1:$1048576,MATCH($B258,人口源表!$A:$A,0),MATCH(E$1,人口源表!$1:$1,0))-INDEX(城镇人口!$1:$1048576,MATCH($B258,城镇人口!$B:$B,0),MATCH(E$1,城镇人口!$1:$1,0))</f>
        <v>2164006.825810241</v>
      </c>
      <c r="F258" s="40">
        <f>INDEX(人口源表!$1:$1048576,MATCH($B258,人口源表!$A:$A,0),MATCH(F$1,人口源表!$1:$1,0))-INDEX(城镇人口!$1:$1048576,MATCH($B258,城镇人口!$B:$B,0),MATCH(F$1,城镇人口!$1:$1,0))</f>
        <v>2130722.4558946854</v>
      </c>
      <c r="G258" s="40">
        <f>INDEX(人口源表!$1:$1048576,MATCH($B258,人口源表!$A:$A,0),MATCH(G$1,人口源表!$1:$1,0))-INDEX(城镇人口!$1:$1048576,MATCH($B258,城镇人口!$B:$B,0),MATCH(G$1,城镇人口!$1:$1,0))</f>
        <v>2066794.831020996</v>
      </c>
      <c r="H258" s="40">
        <f>INDEX(人口源表!$1:$1048576,MATCH($B258,人口源表!$A:$A,0),MATCH(H$1,人口源表!$1:$1,0))-INDEX(城镇人口!$1:$1048576,MATCH($B258,城镇人口!$B:$B,0),MATCH(H$1,城镇人口!$1:$1,0))</f>
        <v>2030237.4937243331</v>
      </c>
      <c r="I258" s="40">
        <f>INDEX(人口源表!$1:$1048576,MATCH($B258,人口源表!$A:$A,0),MATCH(I$1,人口源表!$1:$1,0))-INDEX(城镇人口!$1:$1048576,MATCH($B258,城镇人口!$B:$B,0),MATCH(I$1,城镇人口!$1:$1,0))</f>
        <v>2010147.5343086426</v>
      </c>
      <c r="J258" s="40">
        <f>INDEX(人口源表!$1:$1048576,MATCH($B258,人口源表!$A:$A,0),MATCH(J$1,人口源表!$1:$1,0))-INDEX(城镇人口!$1:$1048576,MATCH($B258,城镇人口!$B:$B,0),MATCH(J$1,城镇人口!$1:$1,0))</f>
        <v>1991009.3251227383</v>
      </c>
      <c r="K258" s="40">
        <f>INDEX(人口源表!$1:$1048576,MATCH($B258,人口源表!$A:$A,0),MATCH(K$1,人口源表!$1:$1,0))-INDEX(城镇人口!$1:$1048576,MATCH($B258,城镇人口!$B:$B,0),MATCH(K$1,城镇人口!$1:$1,0))</f>
        <v>1972509.4780732561</v>
      </c>
      <c r="L258" s="40">
        <f>INDEX(人口源表!$1:$1048576,MATCH($B258,人口源表!$A:$A,0),MATCH(L$1,人口源表!$1:$1,0))-INDEX(城镇人口!$1:$1048576,MATCH($B258,城镇人口!$B:$B,0),MATCH(L$1,城镇人口!$1:$1,0))</f>
        <v>1954363.6036400991</v>
      </c>
      <c r="M258" s="40">
        <f>INDEX(人口源表!$1:$1048576,MATCH($B258,人口源表!$A:$A,0),MATCH(M$1,人口源表!$1:$1,0))-INDEX(城镇人口!$1:$1048576,MATCH($B258,城镇人口!$B:$B,0),MATCH(M$1,城镇人口!$1:$1,0))</f>
        <v>1936312.8727588034</v>
      </c>
      <c r="N258" s="40">
        <f>INDEX(人口源表!$1:$1048576,MATCH($B258,人口源表!$A:$A,0),MATCH(N$1,人口源表!$1:$1,0))-INDEX(城镇人口!$1:$1048576,MATCH($B258,城镇人口!$B:$B,0),MATCH(N$1,城镇人口!$1:$1,0))</f>
        <v>1918125.6480290364</v>
      </c>
      <c r="O258" s="40">
        <f>INDEX(人口源表!$1:$1048576,MATCH($B258,人口源表!$A:$A,0),MATCH(O$1,人口源表!$1:$1,0))-INDEX(城镇人口!$1:$1048576,MATCH($B258,城镇人口!$B:$B,0),MATCH(O$1,城镇人口!$1:$1,0))</f>
        <v>1899595.8507282375</v>
      </c>
      <c r="P258" s="40">
        <f>INDEX(人口源表!$1:$1048576,MATCH($B258,人口源表!$A:$A,0),MATCH(P$1,人口源表!$1:$1,0))-INDEX(城镇人口!$1:$1048576,MATCH($B258,城镇人口!$B:$B,0),MATCH(P$1,城镇人口!$1:$1,0))</f>
        <v>1880543.105713299</v>
      </c>
      <c r="Q258" s="40">
        <f>INDEX(人口源表!$1:$1048576,MATCH($B258,人口源表!$A:$A,0),MATCH(Q$1,人口源表!$1:$1,0))-INDEX(城镇人口!$1:$1048576,MATCH($B258,城镇人口!$B:$B,0),MATCH(Q$1,城镇人口!$1:$1,0))</f>
        <v>1860810.2242218861</v>
      </c>
      <c r="R258" s="40">
        <f>INDEX(人口源表!$1:$1048576,MATCH($B258,人口源表!$A:$A,0),MATCH(R$1,人口源表!$1:$1,0))-INDEX(城镇人口!$1:$1048576,MATCH($B258,城镇人口!$B:$B,0),MATCH(R$1,城镇人口!$1:$1,0))</f>
        <v>1840264.6008068891</v>
      </c>
      <c r="S258" s="40">
        <f>INDEX(人口源表!$1:$1048576,MATCH($B258,人口源表!$A:$A,0),MATCH(S$1,人口源表!$1:$1,0))-INDEX(城镇人口!$1:$1048576,MATCH($B258,城镇人口!$B:$B,0),MATCH(S$1,城镇人口!$1:$1,0))</f>
        <v>1831392.5595230679</v>
      </c>
      <c r="T258" s="40">
        <f>INDEX(人口源表!$1:$1048576,MATCH($B258,人口源表!$A:$A,0),MATCH(T$1,人口源表!$1:$1,0))-INDEX(城镇人口!$1:$1048576,MATCH($B258,城镇人口!$B:$B,0),MATCH(T$1,城镇人口!$1:$1,0))</f>
        <v>1821739.1887574913</v>
      </c>
      <c r="U258" s="40">
        <f>INDEX(人口源表!$1:$1048576,MATCH($B258,人口源表!$A:$A,0),MATCH(U$1,人口源表!$1:$1,0))-INDEX(城镇人口!$1:$1048576,MATCH($B258,城镇人口!$B:$B,0),MATCH(U$1,城镇人口!$1:$1,0))</f>
        <v>1811224.2537615374</v>
      </c>
      <c r="V258" s="40">
        <f>INDEX(人口源表!$1:$1048576,MATCH($B258,人口源表!$A:$A,0),MATCH(V$1,人口源表!$1:$1,0))-INDEX(城镇人口!$1:$1048576,MATCH($B258,城镇人口!$B:$B,0),MATCH(V$1,城镇人口!$1:$1,0))</f>
        <v>1799784.2779191071</v>
      </c>
      <c r="W258" s="40">
        <f>INDEX(人口源表!$1:$1048576,MATCH($B258,人口源表!$A:$A,0),MATCH(W$1,人口源表!$1:$1,0))-INDEX(城镇人口!$1:$1048576,MATCH($B258,城镇人口!$B:$B,0),MATCH(W$1,城镇人口!$1:$1,0))</f>
        <v>1787373.3004113534</v>
      </c>
      <c r="X258" s="40">
        <f>INDEX(人口源表!$1:$1048576,MATCH($B258,人口源表!$A:$A,0),MATCH(X$1,人口源表!$1:$1,0))-INDEX(城镇人口!$1:$1048576,MATCH($B258,城镇人口!$B:$B,0),MATCH(X$1,城镇人口!$1:$1,0))</f>
        <v>1773961.5480982699</v>
      </c>
      <c r="Y258" s="40">
        <f>INDEX(人口源表!$1:$1048576,MATCH($B258,人口源表!$A:$A,0),MATCH(Y$1,人口源表!$1:$1,0))-INDEX(城镇人口!$1:$1048576,MATCH($B258,城镇人口!$B:$B,0),MATCH(Y$1,城镇人口!$1:$1,0))</f>
        <v>1759534.1351752807</v>
      </c>
      <c r="Z258" s="40">
        <f>INDEX(人口源表!$1:$1048576,MATCH($B258,人口源表!$A:$A,0),MATCH(Z$1,人口源表!$1:$1,0))-INDEX(城镇人口!$1:$1048576,MATCH($B258,城镇人口!$B:$B,0),MATCH(Z$1,城镇人口!$1:$1,0))</f>
        <v>1744093.3830618043</v>
      </c>
      <c r="AA258" s="40">
        <f>INDEX(人口源表!$1:$1048576,MATCH($B258,人口源表!$A:$A,0),MATCH(AA$1,人口源表!$1:$1,0))-INDEX(城镇人口!$1:$1048576,MATCH($B258,城镇人口!$B:$B,0),MATCH(AA$1,城镇人口!$1:$1,0))</f>
        <v>1727654.6693190904</v>
      </c>
      <c r="AB258" s="40">
        <f>INDEX(人口源表!$1:$1048576,MATCH($B258,人口源表!$A:$A,0),MATCH(AB$1,人口源表!$1:$1,0))-INDEX(城镇人口!$1:$1048576,MATCH($B258,城镇人口!$B:$B,0),MATCH(AB$1,城镇人口!$1:$1,0))</f>
        <v>1710249.5061700749</v>
      </c>
      <c r="AC258" s="40">
        <f>INDEX(人口源表!$1:$1048576,MATCH($B258,人口源表!$A:$A,0),MATCH(AC$1,人口源表!$1:$1,0))-INDEX(城镇人口!$1:$1048576,MATCH($B258,城镇人口!$B:$B,0),MATCH(AC$1,城镇人口!$1:$1,0))</f>
        <v>1695158.674392418</v>
      </c>
      <c r="AD258" s="40">
        <f>INDEX(人口源表!$1:$1048576,MATCH($B258,人口源表!$A:$A,0),MATCH(AD$1,人口源表!$1:$1,0))-INDEX(城镇人口!$1:$1048576,MATCH($B258,城镇人口!$B:$B,0),MATCH(AD$1,城镇人口!$1:$1,0))</f>
        <v>1679208.3988019987</v>
      </c>
      <c r="AE258" s="40">
        <f>INDEX(人口源表!$1:$1048576,MATCH($B258,人口源表!$A:$A,0),MATCH(AE$1,人口源表!$1:$1,0))-INDEX(城镇人口!$1:$1048576,MATCH($B258,城镇人口!$B:$B,0),MATCH(AE$1,城镇人口!$1:$1,0))</f>
        <v>1662463.632586774</v>
      </c>
      <c r="AF258" s="40">
        <f>INDEX(人口源表!$1:$1048576,MATCH($B258,人口源表!$A:$A,0),MATCH(AF$1,人口源表!$1:$1,0))-INDEX(城镇人口!$1:$1048576,MATCH($B258,城镇人口!$B:$B,0),MATCH(AF$1,城镇人口!$1:$1,0))</f>
        <v>1645002.4762839968</v>
      </c>
      <c r="AG258" s="40">
        <f>INDEX(人口源表!$1:$1048576,MATCH($B258,人口源表!$A:$A,0),MATCH(AG$1,人口源表!$1:$1,0))-INDEX(城镇人口!$1:$1048576,MATCH($B258,城镇人口!$B:$B,0),MATCH(AG$1,城镇人口!$1:$1,0))</f>
        <v>1626914.5930549442</v>
      </c>
      <c r="AH258" s="40">
        <f>INDEX(人口源表!$1:$1048576,MATCH($B258,人口源表!$A:$A,0),MATCH(AH$1,人口源表!$1:$1,0))-INDEX(城镇人口!$1:$1048576,MATCH($B258,城镇人口!$B:$B,0),MATCH(AH$1,城镇人口!$1:$1,0))</f>
        <v>1608301.9363067104</v>
      </c>
      <c r="AI258" s="40">
        <f>INDEX(人口源表!$1:$1048576,MATCH($B258,人口源表!$A:$A,0),MATCH(AI$1,人口源表!$1:$1,0))-INDEX(城镇人口!$1:$1048576,MATCH($B258,城镇人口!$B:$B,0),MATCH(AI$1,城镇人口!$1:$1,0))</f>
        <v>1589277.1693239273</v>
      </c>
      <c r="AJ258" s="40">
        <f>INDEX(人口源表!$1:$1048576,MATCH($B258,人口源表!$A:$A,0),MATCH(AJ$1,人口源表!$1:$1,0))-INDEX(城镇人口!$1:$1048576,MATCH($B258,城镇人口!$B:$B,0),MATCH(AJ$1,城镇人口!$1:$1,0))</f>
        <v>1569964.3693410479</v>
      </c>
      <c r="AK258" s="40">
        <f>INDEX(人口源表!$1:$1048576,MATCH($B258,人口源表!$A:$A,0),MATCH(AK$1,人口源表!$1:$1,0))-INDEX(城镇人口!$1:$1048576,MATCH($B258,城镇人口!$B:$B,0),MATCH(AK$1,城镇人口!$1:$1,0))</f>
        <v>1550498.1958115045</v>
      </c>
      <c r="AL258" s="40">
        <f>INDEX(人口源表!$1:$1048576,MATCH($B258,人口源表!$A:$A,0),MATCH(AL$1,人口源表!$1:$1,0))-INDEX(城镇人口!$1:$1048576,MATCH($B258,城镇人口!$B:$B,0),MATCH(AL$1,城镇人口!$1:$1,0))</f>
        <v>1531021.9583546538</v>
      </c>
      <c r="AM258" s="40">
        <f>INDEX(人口源表!$1:$1048576,MATCH($B258,人口源表!$A:$A,0),MATCH(AM$1,人口源表!$1:$1,0))-INDEX(城镇人口!$1:$1048576,MATCH($B258,城镇人口!$B:$B,0),MATCH(AM$1,城镇人口!$1:$1,0))</f>
        <v>1511689.7784177987</v>
      </c>
      <c r="AN258" s="40">
        <f>INDEX(人口源表!$1:$1048576,MATCH($B258,人口源表!$A:$A,0),MATCH(AN$1,人口源表!$1:$1,0))-INDEX(城镇人口!$1:$1048576,MATCH($B258,城镇人口!$B:$B,0),MATCH(AN$1,城镇人口!$1:$1,0))</f>
        <v>1492664.6307638218</v>
      </c>
      <c r="AO258" s="40">
        <f>INDEX(人口源表!$1:$1048576,MATCH($B258,人口源表!$A:$A,0),MATCH(AO$1,人口源表!$1:$1,0))-INDEX(城镇人口!$1:$1048576,MATCH($B258,城镇人口!$B:$B,0),MATCH(AO$1,城镇人口!$1:$1,0))</f>
        <v>1474117.1622007224</v>
      </c>
      <c r="AP258" s="40">
        <f>INDEX(人口源表!$1:$1048576,MATCH($B258,人口源表!$A:$A,0),MATCH(AP$1,人口源表!$1:$1,0))-INDEX(城镇人口!$1:$1048576,MATCH($B258,城镇人口!$B:$B,0),MATCH(AP$1,城镇人口!$1:$1,0))</f>
        <v>1456227.055855562</v>
      </c>
      <c r="AQ258" s="40">
        <f>INDEX(人口源表!$1:$1048576,MATCH($B258,人口源表!$A:$A,0),MATCH(AQ$1,人口源表!$1:$1,0))-INDEX(城镇人口!$1:$1048576,MATCH($B258,城镇人口!$B:$B,0),MATCH(AQ$1,城镇人口!$1:$1,0))</f>
        <v>1439181.4556209799</v>
      </c>
      <c r="AR258" s="40">
        <f>INDEX(人口源表!$1:$1048576,MATCH($B258,人口源表!$A:$A,0),MATCH(AR$1,人口源表!$1:$1,0))-INDEX(城镇人口!$1:$1048576,MATCH($B258,城镇人口!$B:$B,0),MATCH(AR$1,城镇人口!$1:$1,0))</f>
        <v>1423174.1394955651</v>
      </c>
      <c r="AS258" s="40">
        <f>INDEX(人口源表!$1:$1048576,MATCH($B258,人口源表!$A:$A,0),MATCH(AS$1,人口源表!$1:$1,0))-INDEX(城镇人口!$1:$1048576,MATCH($B258,城镇人口!$B:$B,0),MATCH(AS$1,城镇人口!$1:$1,0))</f>
        <v>1408406.4672723077</v>
      </c>
      <c r="AT258" s="40">
        <f>INDEX(人口源表!$1:$1048576,MATCH($B258,人口源表!$A:$A,0),MATCH(AT$1,人口源表!$1:$1,0))-INDEX(城镇人口!$1:$1048576,MATCH($B258,城镇人口!$B:$B,0),MATCH(AT$1,城镇人口!$1:$1,0))</f>
        <v>1395085.4602726004</v>
      </c>
      <c r="AU258" s="40">
        <f>INDEX(人口源表!$1:$1048576,MATCH($B258,人口源表!$A:$A,0),MATCH(AU$1,人口源表!$1:$1,0))-INDEX(城镇人口!$1:$1048576,MATCH($B258,城镇人口!$B:$B,0),MATCH(AU$1,城镇人口!$1:$1,0))</f>
        <v>1383423.3265752285</v>
      </c>
      <c r="AV258" s="40">
        <f>INDEX(人口源表!$1:$1048576,MATCH($B258,人口源表!$A:$A,0),MATCH(AV$1,人口源表!$1:$1,0))-INDEX(城镇人口!$1:$1048576,MATCH($B258,城镇人口!$B:$B,0),MATCH(AV$1,城镇人口!$1:$1,0))</f>
        <v>1373638.7092856006</v>
      </c>
    </row>
    <row r="259" spans="1:48" x14ac:dyDescent="0.15">
      <c r="A259" s="4" t="s">
        <v>876</v>
      </c>
      <c r="B259" s="4" t="s">
        <v>524</v>
      </c>
      <c r="C259" s="34">
        <f>VLOOKUP(B259,'[1]2016省城人口总结（根）'!B:C,2,FALSE)/100</f>
        <v>0.50939999999999996</v>
      </c>
      <c r="D259" s="40">
        <f>INDEX(人口源表!$1:$1048576,MATCH($B259,人口源表!$A:$A,0),MATCH(D$1,人口源表!$1:$1,0))-INDEX(城镇人口!$1:$1048576,MATCH($B259,城镇人口!$B:$B,0),MATCH(D$1,城镇人口!$1:$1,0))</f>
        <v>1813420.4163321662</v>
      </c>
      <c r="E259" s="40">
        <f>INDEX(人口源表!$1:$1048576,MATCH($B259,人口源表!$A:$A,0),MATCH(E$1,人口源表!$1:$1,0))-INDEX(城镇人口!$1:$1048576,MATCH($B259,城镇人口!$B:$B,0),MATCH(E$1,城镇人口!$1:$1,0))</f>
        <v>1786535.3173039446</v>
      </c>
      <c r="F259" s="40">
        <f>INDEX(人口源表!$1:$1048576,MATCH($B259,人口源表!$A:$A,0),MATCH(F$1,人口源表!$1:$1,0))-INDEX(城镇人口!$1:$1048576,MATCH($B259,城镇人口!$B:$B,0),MATCH(F$1,城镇人口!$1:$1,0))</f>
        <v>1758245.0618336652</v>
      </c>
      <c r="G259" s="40">
        <f>INDEX(人口源表!$1:$1048576,MATCH($B259,人口源表!$A:$A,0),MATCH(G$1,人口源表!$1:$1,0))-INDEX(城镇人口!$1:$1048576,MATCH($B259,城镇人口!$B:$B,0),MATCH(G$1,城镇人口!$1:$1,0))</f>
        <v>1596601.9337011715</v>
      </c>
      <c r="H259" s="40">
        <f>INDEX(人口源表!$1:$1048576,MATCH($B259,人口源表!$A:$A,0),MATCH(H$1,人口源表!$1:$1,0))-INDEX(城镇人口!$1:$1048576,MATCH($B259,城镇人口!$B:$B,0),MATCH(H$1,城镇人口!$1:$1,0))</f>
        <v>1572505.7154888108</v>
      </c>
      <c r="I259" s="40">
        <f>INDEX(人口源表!$1:$1048576,MATCH($B259,人口源表!$A:$A,0),MATCH(I$1,人口源表!$1:$1,0))-INDEX(城镇人口!$1:$1048576,MATCH($B259,城镇人口!$B:$B,0),MATCH(I$1,城镇人口!$1:$1,0))</f>
        <v>1559433.0852180552</v>
      </c>
      <c r="J259" s="40">
        <f>INDEX(人口源表!$1:$1048576,MATCH($B259,人口源表!$A:$A,0),MATCH(J$1,人口源表!$1:$1,0))-INDEX(城镇人口!$1:$1048576,MATCH($B259,城镇人口!$B:$B,0),MATCH(J$1,城镇人口!$1:$1,0))</f>
        <v>1544688.6282163116</v>
      </c>
      <c r="K259" s="40">
        <f>INDEX(人口源表!$1:$1048576,MATCH($B259,人口源表!$A:$A,0),MATCH(K$1,人口源表!$1:$1,0))-INDEX(城镇人口!$1:$1048576,MATCH($B259,城镇人口!$B:$B,0),MATCH(K$1,城镇人口!$1:$1,0))</f>
        <v>1528372.700572483</v>
      </c>
      <c r="L259" s="40">
        <f>INDEX(人口源表!$1:$1048576,MATCH($B259,人口源表!$A:$A,0),MATCH(L$1,人口源表!$1:$1,0))-INDEX(城镇人口!$1:$1048576,MATCH($B259,城镇人口!$B:$B,0),MATCH(L$1,城镇人口!$1:$1,0))</f>
        <v>1510583.4242988545</v>
      </c>
      <c r="M259" s="40">
        <f>INDEX(人口源表!$1:$1048576,MATCH($B259,人口源表!$A:$A,0),MATCH(M$1,人口源表!$1:$1,0))-INDEX(城镇人口!$1:$1048576,MATCH($B259,城镇人口!$B:$B,0),MATCH(M$1,城镇人口!$1:$1,0))</f>
        <v>1491416.6628887653</v>
      </c>
      <c r="N259" s="40">
        <f>INDEX(人口源表!$1:$1048576,MATCH($B259,人口源表!$A:$A,0),MATCH(N$1,人口源表!$1:$1,0))-INDEX(城镇人口!$1:$1048576,MATCH($B259,城镇人口!$B:$B,0),MATCH(N$1,城镇人口!$1:$1,0))</f>
        <v>1470966.4181052689</v>
      </c>
      <c r="O259" s="40">
        <f>INDEX(人口源表!$1:$1048576,MATCH($B259,人口源表!$A:$A,0),MATCH(O$1,人口源表!$1:$1,0))-INDEX(城镇人口!$1:$1048576,MATCH($B259,城镇人口!$B:$B,0),MATCH(O$1,城镇人口!$1:$1,0))</f>
        <v>1449324.3603136986</v>
      </c>
      <c r="P259" s="40">
        <f>INDEX(人口源表!$1:$1048576,MATCH($B259,人口源表!$A:$A,0),MATCH(P$1,人口源表!$1:$1,0))-INDEX(城镇人口!$1:$1048576,MATCH($B259,城镇人口!$B:$B,0),MATCH(P$1,城镇人口!$1:$1,0))</f>
        <v>1426580.6223806036</v>
      </c>
      <c r="Q259" s="40">
        <f>INDEX(人口源表!$1:$1048576,MATCH($B259,人口源表!$A:$A,0),MATCH(Q$1,人口源表!$1:$1,0))-INDEX(城镇人口!$1:$1048576,MATCH($B259,城镇人口!$B:$B,0),MATCH(Q$1,城镇人口!$1:$1,0))</f>
        <v>1402822.9065128057</v>
      </c>
      <c r="R259" s="40">
        <f>INDEX(人口源表!$1:$1048576,MATCH($B259,人口源表!$A:$A,0),MATCH(R$1,人口源表!$1:$1,0))-INDEX(城镇人口!$1:$1048576,MATCH($B259,城镇人口!$B:$B,0),MATCH(R$1,城镇人口!$1:$1,0))</f>
        <v>1378135.6605481768</v>
      </c>
      <c r="S259" s="40">
        <f>INDEX(人口源表!$1:$1048576,MATCH($B259,人口源表!$A:$A,0),MATCH(S$1,人口源表!$1:$1,0))-INDEX(城镇人口!$1:$1048576,MATCH($B259,城镇人口!$B:$B,0),MATCH(S$1,城镇人口!$1:$1,0))</f>
        <v>1362988.2608854154</v>
      </c>
      <c r="T259" s="40">
        <f>INDEX(人口源表!$1:$1048576,MATCH($B259,人口源表!$A:$A,0),MATCH(T$1,人口源表!$1:$1,0))-INDEX(城镇人口!$1:$1048576,MATCH($B259,城镇人口!$B:$B,0),MATCH(T$1,城镇人口!$1:$1,0))</f>
        <v>1347148.4927635044</v>
      </c>
      <c r="U259" s="40">
        <f>INDEX(人口源表!$1:$1048576,MATCH($B259,人口源表!$A:$A,0),MATCH(U$1,人口源表!$1:$1,0))-INDEX(城镇人口!$1:$1048576,MATCH($B259,城镇人口!$B:$B,0),MATCH(U$1,城镇人口!$1:$1,0))</f>
        <v>1330677.9483562366</v>
      </c>
      <c r="V259" s="40">
        <f>INDEX(人口源表!$1:$1048576,MATCH($B259,人口源表!$A:$A,0),MATCH(V$1,人口源表!$1:$1,0))-INDEX(城镇人口!$1:$1048576,MATCH($B259,城镇人口!$B:$B,0),MATCH(V$1,城镇人口!$1:$1,0))</f>
        <v>1313639.2979277445</v>
      </c>
      <c r="W259" s="40">
        <f>INDEX(人口源表!$1:$1048576,MATCH($B259,人口源表!$A:$A,0),MATCH(W$1,人口源表!$1:$1,0))-INDEX(城镇人口!$1:$1048576,MATCH($B259,城镇人口!$B:$B,0),MATCH(W$1,城镇人口!$1:$1,0))</f>
        <v>1296091.5876321467</v>
      </c>
      <c r="X259" s="40">
        <f>INDEX(人口源表!$1:$1048576,MATCH($B259,人口源表!$A:$A,0),MATCH(X$1,人口源表!$1:$1,0))-INDEX(城镇人口!$1:$1048576,MATCH($B259,城镇人口!$B:$B,0),MATCH(X$1,城镇人口!$1:$1,0))</f>
        <v>1278093.732496884</v>
      </c>
      <c r="Y259" s="40">
        <f>INDEX(人口源表!$1:$1048576,MATCH($B259,人口源表!$A:$A,0),MATCH(Y$1,人口源表!$1:$1,0))-INDEX(城镇人口!$1:$1048576,MATCH($B259,城镇人口!$B:$B,0),MATCH(Y$1,城镇人口!$1:$1,0))</f>
        <v>1259702.1935624073</v>
      </c>
      <c r="Z259" s="40">
        <f>INDEX(人口源表!$1:$1048576,MATCH($B259,人口源表!$A:$A,0),MATCH(Z$1,人口源表!$1:$1,0))-INDEX(城镇人口!$1:$1048576,MATCH($B259,城镇人口!$B:$B,0),MATCH(Z$1,城镇人口!$1:$1,0))</f>
        <v>1240972.875105965</v>
      </c>
      <c r="AA259" s="40">
        <f>INDEX(人口源表!$1:$1048576,MATCH($B259,人口源表!$A:$A,0),MATCH(AA$1,人口源表!$1:$1,0))-INDEX(城镇人口!$1:$1048576,MATCH($B259,城镇人口!$B:$B,0),MATCH(AA$1,城镇人口!$1:$1,0))</f>
        <v>1221959.9653015318</v>
      </c>
      <c r="AB259" s="40">
        <f>INDEX(人口源表!$1:$1048576,MATCH($B259,人口源表!$A:$A,0),MATCH(AB$1,人口源表!$1:$1,0))-INDEX(城镇人口!$1:$1048576,MATCH($B259,城镇人口!$B:$B,0),MATCH(AB$1,城镇人口!$1:$1,0))</f>
        <v>1202715.5673872926</v>
      </c>
      <c r="AC259" s="40">
        <f>INDEX(人口源表!$1:$1048576,MATCH($B259,人口源表!$A:$A,0),MATCH(AC$1,人口源表!$1:$1,0))-INDEX(城镇人口!$1:$1048576,MATCH($B259,城镇人口!$B:$B,0),MATCH(AC$1,城镇人口!$1:$1,0))</f>
        <v>1185819.8968938121</v>
      </c>
      <c r="AD259" s="40">
        <f>INDEX(人口源表!$1:$1048576,MATCH($B259,人口源表!$A:$A,0),MATCH(AD$1,人口源表!$1:$1,0))-INDEX(城镇人口!$1:$1048576,MATCH($B259,城镇人口!$B:$B,0),MATCH(AD$1,城镇人口!$1:$1,0))</f>
        <v>1168775.8564166541</v>
      </c>
      <c r="AE259" s="40">
        <f>INDEX(人口源表!$1:$1048576,MATCH($B259,人口源表!$A:$A,0),MATCH(AE$1,人口源表!$1:$1,0))-INDEX(城镇人口!$1:$1048576,MATCH($B259,城镇人口!$B:$B,0),MATCH(AE$1,城镇人口!$1:$1,0))</f>
        <v>1151629.4332988039</v>
      </c>
      <c r="AF259" s="40">
        <f>INDEX(人口源表!$1:$1048576,MATCH($B259,人口源表!$A:$A,0),MATCH(AF$1,人口源表!$1:$1,0))-INDEX(城镇人口!$1:$1048576,MATCH($B259,城镇人口!$B:$B,0),MATCH(AF$1,城镇人口!$1:$1,0))</f>
        <v>1134425.5630288308</v>
      </c>
      <c r="AG259" s="40">
        <f>INDEX(人口源表!$1:$1048576,MATCH($B259,人口源表!$A:$A,0),MATCH(AG$1,人口源表!$1:$1,0))-INDEX(城镇人口!$1:$1048576,MATCH($B259,城镇人口!$B:$B,0),MATCH(AG$1,城镇人口!$1:$1,0))</f>
        <v>1117208.474424148</v>
      </c>
      <c r="AH259" s="40">
        <f>INDEX(人口源表!$1:$1048576,MATCH($B259,人口源表!$A:$A,0),MATCH(AH$1,人口源表!$1:$1,0))-INDEX(城镇人口!$1:$1048576,MATCH($B259,城镇人口!$B:$B,0),MATCH(AH$1,城镇人口!$1:$1,0))</f>
        <v>1100020.9617750803</v>
      </c>
      <c r="AI259" s="40">
        <f>INDEX(人口源表!$1:$1048576,MATCH($B259,人口源表!$A:$A,0),MATCH(AI$1,人口源表!$1:$1,0))-INDEX(城镇人口!$1:$1048576,MATCH($B259,城镇人口!$B:$B,0),MATCH(AI$1,城镇人口!$1:$1,0))</f>
        <v>1082904.0364084544</v>
      </c>
      <c r="AJ259" s="40">
        <f>INDEX(人口源表!$1:$1048576,MATCH($B259,人口源表!$A:$A,0),MATCH(AJ$1,人口源表!$1:$1,0))-INDEX(城镇人口!$1:$1048576,MATCH($B259,城镇人口!$B:$B,0),MATCH(AJ$1,城镇人口!$1:$1,0))</f>
        <v>1065898.3325222912</v>
      </c>
      <c r="AK259" s="40">
        <f>INDEX(人口源表!$1:$1048576,MATCH($B259,人口源表!$A:$A,0),MATCH(AK$1,人口源表!$1:$1,0))-INDEX(城镇人口!$1:$1048576,MATCH($B259,城镇人口!$B:$B,0),MATCH(AK$1,城镇人口!$1:$1,0))</f>
        <v>1049042.3452144319</v>
      </c>
      <c r="AL259" s="40">
        <f>INDEX(人口源表!$1:$1048576,MATCH($B259,人口源表!$A:$A,0),MATCH(AL$1,人口源表!$1:$1,0))-INDEX(城镇人口!$1:$1048576,MATCH($B259,城镇人口!$B:$B,0),MATCH(AL$1,城镇人口!$1:$1,0))</f>
        <v>1032374.1719573638</v>
      </c>
      <c r="AM259" s="40">
        <f>INDEX(人口源表!$1:$1048576,MATCH($B259,人口源表!$A:$A,0),MATCH(AM$1,人口源表!$1:$1,0))-INDEX(城镇人口!$1:$1048576,MATCH($B259,城镇人口!$B:$B,0),MATCH(AM$1,城镇人口!$1:$1,0))</f>
        <v>1015930.4561030709</v>
      </c>
      <c r="AN259" s="40">
        <f>INDEX(人口源表!$1:$1048576,MATCH($B259,人口源表!$A:$A,0),MATCH(AN$1,人口源表!$1:$1,0))-INDEX(城镇人口!$1:$1048576,MATCH($B259,城镇人口!$B:$B,0),MATCH(AN$1,城镇人口!$1:$1,0))</f>
        <v>999745.71279989742</v>
      </c>
      <c r="AO259" s="40">
        <f>INDEX(人口源表!$1:$1048576,MATCH($B259,人口源表!$A:$A,0),MATCH(AO$1,人口源表!$1:$1,0))-INDEX(城镇人口!$1:$1048576,MATCH($B259,城镇人口!$B:$B,0),MATCH(AO$1,城镇人口!$1:$1,0))</f>
        <v>983854.70457628602</v>
      </c>
      <c r="AP259" s="40">
        <f>INDEX(人口源表!$1:$1048576,MATCH($B259,人口源表!$A:$A,0),MATCH(AP$1,人口源表!$1:$1,0))-INDEX(城镇人口!$1:$1048576,MATCH($B259,城镇人口!$B:$B,0),MATCH(AP$1,城镇人口!$1:$1,0))</f>
        <v>968289.71686867648</v>
      </c>
      <c r="AQ259" s="40">
        <f>INDEX(人口源表!$1:$1048576,MATCH($B259,人口源表!$A:$A,0),MATCH(AQ$1,人口源表!$1:$1,0))-INDEX(城镇人口!$1:$1048576,MATCH($B259,城镇人口!$B:$B,0),MATCH(AQ$1,城镇人口!$1:$1,0))</f>
        <v>953082.58057302446</v>
      </c>
      <c r="AR259" s="40">
        <f>INDEX(人口源表!$1:$1048576,MATCH($B259,人口源表!$A:$A,0),MATCH(AR$1,人口源表!$1:$1,0))-INDEX(城镇人口!$1:$1048576,MATCH($B259,城镇人口!$B:$B,0),MATCH(AR$1,城镇人口!$1:$1,0))</f>
        <v>938262.99650972802</v>
      </c>
      <c r="AS259" s="40">
        <f>INDEX(人口源表!$1:$1048576,MATCH($B259,人口源表!$A:$A,0),MATCH(AS$1,人口源表!$1:$1,0))-INDEX(城镇人口!$1:$1048576,MATCH($B259,城镇人口!$B:$B,0),MATCH(AS$1,城镇人口!$1:$1,0))</f>
        <v>923859.86449059728</v>
      </c>
      <c r="AT259" s="40">
        <f>INDEX(人口源表!$1:$1048576,MATCH($B259,人口源表!$A:$A,0),MATCH(AT$1,人口源表!$1:$1,0))-INDEX(城镇人口!$1:$1048576,MATCH($B259,城镇人口!$B:$B,0),MATCH(AT$1,城镇人口!$1:$1,0))</f>
        <v>909901.26011279318</v>
      </c>
      <c r="AU259" s="40">
        <f>INDEX(人口源表!$1:$1048576,MATCH($B259,人口源表!$A:$A,0),MATCH(AU$1,人口源表!$1:$1,0))-INDEX(城镇人口!$1:$1048576,MATCH($B259,城镇人口!$B:$B,0),MATCH(AU$1,城镇人口!$1:$1,0))</f>
        <v>896413.45030009095</v>
      </c>
      <c r="AV259" s="40">
        <f>INDEX(人口源表!$1:$1048576,MATCH($B259,人口源表!$A:$A,0),MATCH(AV$1,人口源表!$1:$1,0))-INDEX(城镇人口!$1:$1048576,MATCH($B259,城镇人口!$B:$B,0),MATCH(AV$1,城镇人口!$1:$1,0))</f>
        <v>883421.22586788842</v>
      </c>
    </row>
    <row r="260" spans="1:48" x14ac:dyDescent="0.15">
      <c r="A260" s="4" t="s">
        <v>876</v>
      </c>
      <c r="B260" s="4" t="s">
        <v>526</v>
      </c>
      <c r="C260" s="34">
        <f>VLOOKUP(B260,'[1]2016省城人口总结（根）'!B:C,2,FALSE)/100</f>
        <v>0.50859999999999994</v>
      </c>
      <c r="D260" s="40">
        <f>INDEX(人口源表!$1:$1048576,MATCH($B260,人口源表!$A:$A,0),MATCH(D$1,人口源表!$1:$1,0))-INDEX(城镇人口!$1:$1048576,MATCH($B260,城镇人口!$B:$B,0),MATCH(D$1,城镇人口!$1:$1,0))</f>
        <v>2313323.3640782591</v>
      </c>
      <c r="E260" s="40">
        <f>INDEX(人口源表!$1:$1048576,MATCH($B260,人口源表!$A:$A,0),MATCH(E$1,人口源表!$1:$1,0))-INDEX(城镇人口!$1:$1048576,MATCH($B260,城镇人口!$B:$B,0),MATCH(E$1,城镇人口!$1:$1,0))</f>
        <v>2279540.8816166166</v>
      </c>
      <c r="F260" s="40">
        <f>INDEX(人口源表!$1:$1048576,MATCH($B260,人口源表!$A:$A,0),MATCH(F$1,人口源表!$1:$1,0))-INDEX(城镇人口!$1:$1048576,MATCH($B260,城镇人口!$B:$B,0),MATCH(F$1,城镇人口!$1:$1,0))</f>
        <v>2244162.1936584506</v>
      </c>
      <c r="G260" s="40">
        <f>INDEX(人口源表!$1:$1048576,MATCH($B260,人口源表!$A:$A,0),MATCH(G$1,人口源表!$1:$1,0))-INDEX(城镇人口!$1:$1048576,MATCH($B260,城镇人口!$B:$B,0),MATCH(G$1,城镇人口!$1:$1,0))</f>
        <v>2251877.0051205321</v>
      </c>
      <c r="H260" s="40">
        <f>INDEX(人口源表!$1:$1048576,MATCH($B260,人口源表!$A:$A,0),MATCH(H$1,人口源表!$1:$1,0))-INDEX(城镇人口!$1:$1048576,MATCH($B260,城镇人口!$B:$B,0),MATCH(H$1,城镇人口!$1:$1,0))</f>
        <v>2219175.3543615886</v>
      </c>
      <c r="I260" s="40">
        <f>INDEX(人口源表!$1:$1048576,MATCH($B260,人口源表!$A:$A,0),MATCH(I$1,人口源表!$1:$1,0))-INDEX(城镇人口!$1:$1048576,MATCH($B260,城镇人口!$B:$B,0),MATCH(I$1,城镇人口!$1:$1,0))</f>
        <v>2202145.5573609071</v>
      </c>
      <c r="J260" s="40">
        <f>INDEX(人口源表!$1:$1048576,MATCH($B260,人口源表!$A:$A,0),MATCH(J$1,人口源表!$1:$1,0))-INDEX(城镇人口!$1:$1048576,MATCH($B260,城镇人口!$B:$B,0),MATCH(J$1,城镇人口!$1:$1,0))</f>
        <v>2182903.9834019039</v>
      </c>
      <c r="K260" s="40">
        <f>INDEX(人口源表!$1:$1048576,MATCH($B260,人口源表!$A:$A,0),MATCH(K$1,人口源表!$1:$1,0))-INDEX(城镇人口!$1:$1048576,MATCH($B260,城镇人口!$B:$B,0),MATCH(K$1,城镇人口!$1:$1,0))</f>
        <v>2161554.0061671822</v>
      </c>
      <c r="L260" s="40">
        <f>INDEX(人口源表!$1:$1048576,MATCH($B260,人口源表!$A:$A,0),MATCH(L$1,人口源表!$1:$1,0))-INDEX(城镇人口!$1:$1048576,MATCH($B260,城镇人口!$B:$B,0),MATCH(L$1,城镇人口!$1:$1,0))</f>
        <v>2138200.9381874283</v>
      </c>
      <c r="M260" s="40">
        <f>INDEX(人口源表!$1:$1048576,MATCH($B260,人口源表!$A:$A,0),MATCH(M$1,人口源表!$1:$1,0))-INDEX(城镇人口!$1:$1048576,MATCH($B260,城镇人口!$B:$B,0),MATCH(M$1,城镇人口!$1:$1,0))</f>
        <v>2112949.2266424466</v>
      </c>
      <c r="N260" s="40">
        <f>INDEX(人口源表!$1:$1048576,MATCH($B260,人口源表!$A:$A,0),MATCH(N$1,人口源表!$1:$1,0))-INDEX(城镇人口!$1:$1048576,MATCH($B260,城镇人口!$B:$B,0),MATCH(N$1,城镇人口!$1:$1,0))</f>
        <v>2085904.0724836169</v>
      </c>
      <c r="O260" s="40">
        <f>INDEX(人口源表!$1:$1048576,MATCH($B260,人口源表!$A:$A,0),MATCH(O$1,人口源表!$1:$1,0))-INDEX(城镇人口!$1:$1048576,MATCH($B260,城镇人口!$B:$B,0),MATCH(O$1,城镇人口!$1:$1,0))</f>
        <v>2057170.4092518957</v>
      </c>
      <c r="P260" s="40">
        <f>INDEX(人口源表!$1:$1048576,MATCH($B260,人口源表!$A:$A,0),MATCH(P$1,人口源表!$1:$1,0))-INDEX(城镇人口!$1:$1048576,MATCH($B260,城镇人口!$B:$B,0),MATCH(P$1,城镇人口!$1:$1,0))</f>
        <v>2026852.7682285793</v>
      </c>
      <c r="Q260" s="40">
        <f>INDEX(人口源表!$1:$1048576,MATCH($B260,人口源表!$A:$A,0),MATCH(Q$1,人口源表!$1:$1,0))-INDEX(城镇人口!$1:$1048576,MATCH($B260,城镇人口!$B:$B,0),MATCH(Q$1,城镇人口!$1:$1,0))</f>
        <v>1995055.5448410171</v>
      </c>
      <c r="R260" s="40">
        <f>INDEX(人口源表!$1:$1048576,MATCH($B260,人口源表!$A:$A,0),MATCH(R$1,人口源表!$1:$1,0))-INDEX(城镇人口!$1:$1048576,MATCH($B260,城镇人口!$B:$B,0),MATCH(R$1,城镇人口!$1:$1,0))</f>
        <v>1961882.4276706539</v>
      </c>
      <c r="S260" s="40">
        <f>INDEX(人口源表!$1:$1048576,MATCH($B260,人口源表!$A:$A,0),MATCH(S$1,人口源表!$1:$1,0))-INDEX(城镇人口!$1:$1048576,MATCH($B260,城镇人口!$B:$B,0),MATCH(S$1,城镇人口!$1:$1,0))</f>
        <v>1942176.1366536831</v>
      </c>
      <c r="T260" s="40">
        <f>INDEX(人口源表!$1:$1048576,MATCH($B260,人口源表!$A:$A,0),MATCH(T$1,人口源表!$1:$1,0))-INDEX(城镇人口!$1:$1048576,MATCH($B260,城镇人口!$B:$B,0),MATCH(T$1,城镇人口!$1:$1,0))</f>
        <v>1921429.4469302213</v>
      </c>
      <c r="U260" s="40">
        <f>INDEX(人口源表!$1:$1048576,MATCH($B260,人口源表!$A:$A,0),MATCH(U$1,人口源表!$1:$1,0))-INDEX(城镇人口!$1:$1048576,MATCH($B260,城镇人口!$B:$B,0),MATCH(U$1,城镇人口!$1:$1,0))</f>
        <v>1899720.110354594</v>
      </c>
      <c r="V260" s="40">
        <f>INDEX(人口源表!$1:$1048576,MATCH($B260,人口源表!$A:$A,0),MATCH(V$1,人口源表!$1:$1,0))-INDEX(城镇人口!$1:$1048576,MATCH($B260,城镇人口!$B:$B,0),MATCH(V$1,城镇人口!$1:$1,0))</f>
        <v>1877127.93219687</v>
      </c>
      <c r="W260" s="40">
        <f>INDEX(人口源表!$1:$1048576,MATCH($B260,人口源表!$A:$A,0),MATCH(W$1,人口源表!$1:$1,0))-INDEX(城镇人口!$1:$1048576,MATCH($B260,城镇人口!$B:$B,0),MATCH(W$1,城镇人口!$1:$1,0))</f>
        <v>1853730.3925663782</v>
      </c>
      <c r="X260" s="40">
        <f>INDEX(人口源表!$1:$1048576,MATCH($B260,人口源表!$A:$A,0),MATCH(X$1,人口源表!$1:$1,0))-INDEX(城镇人口!$1:$1048576,MATCH($B260,城镇人口!$B:$B,0),MATCH(X$1,城镇人口!$1:$1,0))</f>
        <v>1829606.0832093423</v>
      </c>
      <c r="Y260" s="40">
        <f>INDEX(人口源表!$1:$1048576,MATCH($B260,人口源表!$A:$A,0),MATCH(Y$1,人口源表!$1:$1,0))-INDEX(城镇人口!$1:$1048576,MATCH($B260,城镇人口!$B:$B,0),MATCH(Y$1,城镇人口!$1:$1,0))</f>
        <v>1804833.0683175107</v>
      </c>
      <c r="Z260" s="40">
        <f>INDEX(人口源表!$1:$1048576,MATCH($B260,人口源表!$A:$A,0),MATCH(Z$1,人口源表!$1:$1,0))-INDEX(城镇人口!$1:$1048576,MATCH($B260,城镇人口!$B:$B,0),MATCH(Z$1,城镇人口!$1:$1,0))</f>
        <v>1779488.4417073741</v>
      </c>
      <c r="AA260" s="40">
        <f>INDEX(人口源表!$1:$1048576,MATCH($B260,人口源表!$A:$A,0),MATCH(AA$1,人口源表!$1:$1,0))-INDEX(城镇人口!$1:$1048576,MATCH($B260,城镇人口!$B:$B,0),MATCH(AA$1,城镇人口!$1:$1,0))</f>
        <v>1753649.3873579968</v>
      </c>
      <c r="AB260" s="40">
        <f>INDEX(人口源表!$1:$1048576,MATCH($B260,人口源表!$A:$A,0),MATCH(AB$1,人口源表!$1:$1,0))-INDEX(城镇人口!$1:$1048576,MATCH($B260,城镇人口!$B:$B,0),MATCH(AB$1,城镇人口!$1:$1,0))</f>
        <v>1727391.9732629941</v>
      </c>
      <c r="AC260" s="40">
        <f>INDEX(人口源表!$1:$1048576,MATCH($B260,人口源表!$A:$A,0),MATCH(AC$1,人口源表!$1:$1,0))-INDEX(城镇人口!$1:$1048576,MATCH($B260,城镇人口!$B:$B,0),MATCH(AC$1,城镇人口!$1:$1,0))</f>
        <v>1704411.7188942642</v>
      </c>
      <c r="AD260" s="40">
        <f>INDEX(人口源表!$1:$1048576,MATCH($B260,人口源表!$A:$A,0),MATCH(AD$1,人口源表!$1:$1,0))-INDEX(城镇人口!$1:$1048576,MATCH($B260,城镇人口!$B:$B,0),MATCH(AD$1,城镇人口!$1:$1,0))</f>
        <v>1681143.8453526925</v>
      </c>
      <c r="AE260" s="40">
        <f>INDEX(人口源表!$1:$1048576,MATCH($B260,人口源表!$A:$A,0),MATCH(AE$1,人口源表!$1:$1,0))-INDEX(城镇人口!$1:$1048576,MATCH($B260,城镇人口!$B:$B,0),MATCH(AE$1,城镇人口!$1:$1,0))</f>
        <v>1657659.8110799198</v>
      </c>
      <c r="AF260" s="40">
        <f>INDEX(人口源表!$1:$1048576,MATCH($B260,人口源表!$A:$A,0),MATCH(AF$1,人口源表!$1:$1,0))-INDEX(城镇人口!$1:$1048576,MATCH($B260,城镇人口!$B:$B,0),MATCH(AF$1,城镇人口!$1:$1,0))</f>
        <v>1634030.5373703456</v>
      </c>
      <c r="AG260" s="40">
        <f>INDEX(人口源表!$1:$1048576,MATCH($B260,人口源表!$A:$A,0),MATCH(AG$1,人口源表!$1:$1,0))-INDEX(城镇人口!$1:$1048576,MATCH($B260,城镇人口!$B:$B,0),MATCH(AG$1,城镇人口!$1:$1,0))</f>
        <v>1610327.0691636233</v>
      </c>
      <c r="AH260" s="40">
        <f>INDEX(人口源表!$1:$1048576,MATCH($B260,人口源表!$A:$A,0),MATCH(AH$1,人口源表!$1:$1,0))-INDEX(城镇人口!$1:$1048576,MATCH($B260,城镇人口!$B:$B,0),MATCH(AH$1,城镇人口!$1:$1,0))</f>
        <v>1586619.4371400843</v>
      </c>
      <c r="AI260" s="40">
        <f>INDEX(人口源表!$1:$1048576,MATCH($B260,人口源表!$A:$A,0),MATCH(AI$1,人口源表!$1:$1,0))-INDEX(城镇人口!$1:$1048576,MATCH($B260,城镇人口!$B:$B,0),MATCH(AI$1,城镇人口!$1:$1,0))</f>
        <v>1562977.3197260271</v>
      </c>
      <c r="AJ260" s="40">
        <f>INDEX(人口源表!$1:$1048576,MATCH($B260,人口源表!$A:$A,0),MATCH(AJ$1,人口源表!$1:$1,0))-INDEX(城镇人口!$1:$1048576,MATCH($B260,城镇人口!$B:$B,0),MATCH(AJ$1,城镇人口!$1:$1,0))</f>
        <v>1539469.9774995949</v>
      </c>
      <c r="AK260" s="40">
        <f>INDEX(人口源表!$1:$1048576,MATCH($B260,人口源表!$A:$A,0),MATCH(AK$1,人口源表!$1:$1,0))-INDEX(城镇人口!$1:$1048576,MATCH($B260,城镇人口!$B:$B,0),MATCH(AK$1,城镇人口!$1:$1,0))</f>
        <v>1516165.840444772</v>
      </c>
      <c r="AL260" s="40">
        <f>INDEX(人口源表!$1:$1048576,MATCH($B260,人口源表!$A:$A,0),MATCH(AL$1,人口源表!$1:$1,0))-INDEX(城镇人口!$1:$1048576,MATCH($B260,城镇人口!$B:$B,0),MATCH(AL$1,城镇人口!$1:$1,0))</f>
        <v>1493132.4533123863</v>
      </c>
      <c r="AM260" s="40">
        <f>INDEX(人口源表!$1:$1048576,MATCH($B260,人口源表!$A:$A,0),MATCH(AM$1,人口源表!$1:$1,0))-INDEX(城镇人口!$1:$1048576,MATCH($B260,城镇人口!$B:$B,0),MATCH(AM$1,城镇人口!$1:$1,0))</f>
        <v>1470436.7619648455</v>
      </c>
      <c r="AN260" s="40">
        <f>INDEX(人口源表!$1:$1048576,MATCH($B260,人口源表!$A:$A,0),MATCH(AN$1,人口源表!$1:$1,0))-INDEX(城镇人口!$1:$1048576,MATCH($B260,城镇人口!$B:$B,0),MATCH(AN$1,城镇人口!$1:$1,0))</f>
        <v>1448144.7061640229</v>
      </c>
      <c r="AO260" s="40">
        <f>INDEX(人口源表!$1:$1048576,MATCH($B260,人口源表!$A:$A,0),MATCH(AO$1,人口源表!$1:$1,0))-INDEX(城镇人口!$1:$1048576,MATCH($B260,城镇人口!$B:$B,0),MATCH(AO$1,城镇人口!$1:$1,0))</f>
        <v>1426321.4997311463</v>
      </c>
      <c r="AP260" s="40">
        <f>INDEX(人口源表!$1:$1048576,MATCH($B260,人口源表!$A:$A,0),MATCH(AP$1,人口源表!$1:$1,0))-INDEX(城镇人口!$1:$1048576,MATCH($B260,城镇人口!$B:$B,0),MATCH(AP$1,城镇人口!$1:$1,0))</f>
        <v>1405031.5610733354</v>
      </c>
      <c r="AQ260" s="40">
        <f>INDEX(人口源表!$1:$1048576,MATCH($B260,人口源表!$A:$A,0),MATCH(AQ$1,人口源表!$1:$1,0))-INDEX(城镇人口!$1:$1048576,MATCH($B260,城镇人口!$B:$B,0),MATCH(AQ$1,城镇人口!$1:$1,0))</f>
        <v>1384337.7799004577</v>
      </c>
      <c r="AR260" s="40">
        <f>INDEX(人口源表!$1:$1048576,MATCH($B260,人口源表!$A:$A,0),MATCH(AR$1,人口源表!$1:$1,0))-INDEX(城镇人口!$1:$1048576,MATCH($B260,城镇人口!$B:$B,0),MATCH(AR$1,城镇人口!$1:$1,0))</f>
        <v>1364302.4586091675</v>
      </c>
      <c r="AS260" s="40">
        <f>INDEX(人口源表!$1:$1048576,MATCH($B260,人口源表!$A:$A,0),MATCH(AS$1,人口源表!$1:$1,0))-INDEX(城镇人口!$1:$1048576,MATCH($B260,城镇人口!$B:$B,0),MATCH(AS$1,城镇人口!$1:$1,0))</f>
        <v>1344986.2487000851</v>
      </c>
      <c r="AT260" s="40">
        <f>INDEX(人口源表!$1:$1048576,MATCH($B260,人口源表!$A:$A,0),MATCH(AT$1,人口源表!$1:$1,0))-INDEX(城镇人口!$1:$1048576,MATCH($B260,城镇人口!$B:$B,0),MATCH(AT$1,城镇人口!$1:$1,0))</f>
        <v>1326448.4278680952</v>
      </c>
      <c r="AU260" s="40">
        <f>INDEX(人口源表!$1:$1048576,MATCH($B260,人口源表!$A:$A,0),MATCH(AU$1,人口源表!$1:$1,0))-INDEX(城镇人口!$1:$1048576,MATCH($B260,城镇人口!$B:$B,0),MATCH(AU$1,城镇人口!$1:$1,0))</f>
        <v>1308748.1255838824</v>
      </c>
      <c r="AV260" s="40">
        <f>INDEX(人口源表!$1:$1048576,MATCH($B260,人口源表!$A:$A,0),MATCH(AV$1,人口源表!$1:$1,0))-INDEX(城镇人口!$1:$1048576,MATCH($B260,城镇人口!$B:$B,0),MATCH(AV$1,城镇人口!$1:$1,0))</f>
        <v>1291941.6604488357</v>
      </c>
    </row>
    <row r="261" spans="1:48" x14ac:dyDescent="0.15">
      <c r="A261" s="4" t="s">
        <v>876</v>
      </c>
      <c r="B261" s="4" t="s">
        <v>528</v>
      </c>
      <c r="C261" s="34">
        <f>VLOOKUP(B261,'[1]2016省城人口总结（根）'!B:C,2,FALSE)/100</f>
        <v>0.43759999999999999</v>
      </c>
      <c r="D261" s="40">
        <f>INDEX(人口源表!$1:$1048576,MATCH($B261,人口源表!$A:$A,0),MATCH(D$1,人口源表!$1:$1,0))-INDEX(城镇人口!$1:$1048576,MATCH($B261,城镇人口!$B:$B,0),MATCH(D$1,城镇人口!$1:$1,0))</f>
        <v>1419840.064949438</v>
      </c>
      <c r="E261" s="40">
        <f>INDEX(人口源表!$1:$1048576,MATCH($B261,人口源表!$A:$A,0),MATCH(E$1,人口源表!$1:$1,0))-INDEX(城镇人口!$1:$1048576,MATCH($B261,城镇人口!$B:$B,0),MATCH(E$1,城镇人口!$1:$1,0))</f>
        <v>1405354.4286700529</v>
      </c>
      <c r="F261" s="40">
        <f>INDEX(人口源表!$1:$1048576,MATCH($B261,人口源表!$A:$A,0),MATCH(F$1,人口源表!$1:$1,0))-INDEX(城镇人口!$1:$1048576,MATCH($B261,城镇人口!$B:$B,0),MATCH(F$1,城镇人口!$1:$1,0))</f>
        <v>1390254.1628540391</v>
      </c>
      <c r="G261" s="40">
        <f>INDEX(人口源表!$1:$1048576,MATCH($B261,人口源表!$A:$A,0),MATCH(G$1,人口源表!$1:$1,0))-INDEX(城镇人口!$1:$1048576,MATCH($B261,城镇人口!$B:$B,0),MATCH(G$1,城镇人口!$1:$1,0))</f>
        <v>1237814.8347397204</v>
      </c>
      <c r="H261" s="40">
        <f>INDEX(人口源表!$1:$1048576,MATCH($B261,人口源表!$A:$A,0),MATCH(H$1,人口源表!$1:$1,0))-INDEX(城镇人口!$1:$1048576,MATCH($B261,城镇人口!$B:$B,0),MATCH(H$1,城镇人口!$1:$1,0))</f>
        <v>1226165.402359087</v>
      </c>
      <c r="I261" s="40">
        <f>INDEX(人口源表!$1:$1048576,MATCH($B261,人口源表!$A:$A,0),MATCH(I$1,人口源表!$1:$1,0))-INDEX(城镇人口!$1:$1048576,MATCH($B261,城镇人口!$B:$B,0),MATCH(I$1,城镇人口!$1:$1,0))</f>
        <v>1221078.5966213881</v>
      </c>
      <c r="J261" s="40">
        <f>INDEX(人口源表!$1:$1048576,MATCH($B261,人口源表!$A:$A,0),MATCH(J$1,人口源表!$1:$1,0))-INDEX(城镇人口!$1:$1048576,MATCH($B261,城镇人口!$B:$B,0),MATCH(J$1,城镇人口!$1:$1,0))</f>
        <v>1215202.1137903698</v>
      </c>
      <c r="K261" s="40">
        <f>INDEX(人口源表!$1:$1048576,MATCH($B261,人口源表!$A:$A,0),MATCH(K$1,人口源表!$1:$1,0))-INDEX(城镇人口!$1:$1048576,MATCH($B261,城镇人口!$B:$B,0),MATCH(K$1,城镇人口!$1:$1,0))</f>
        <v>1208517.6497428315</v>
      </c>
      <c r="L261" s="40">
        <f>INDEX(人口源表!$1:$1048576,MATCH($B261,人口源表!$A:$A,0),MATCH(L$1,人口源表!$1:$1,0))-INDEX(城镇人口!$1:$1048576,MATCH($B261,城镇人口!$B:$B,0),MATCH(L$1,城镇人口!$1:$1,0))</f>
        <v>1201013.4921954661</v>
      </c>
      <c r="M261" s="40">
        <f>INDEX(人口源表!$1:$1048576,MATCH($B261,人口源表!$A:$A,0),MATCH(M$1,人口源表!$1:$1,0))-INDEX(城镇人口!$1:$1048576,MATCH($B261,城镇人口!$B:$B,0),MATCH(M$1,城镇人口!$1:$1,0))</f>
        <v>1192682.7875618122</v>
      </c>
      <c r="N261" s="40">
        <f>INDEX(人口源表!$1:$1048576,MATCH($B261,人口源表!$A:$A,0),MATCH(N$1,人口源表!$1:$1,0))-INDEX(城镇人口!$1:$1048576,MATCH($B261,城镇人口!$B:$B,0),MATCH(N$1,城镇人口!$1:$1,0))</f>
        <v>1183524.9080488272</v>
      </c>
      <c r="O261" s="40">
        <f>INDEX(人口源表!$1:$1048576,MATCH($B261,人口源表!$A:$A,0),MATCH(O$1,人口源表!$1:$1,0))-INDEX(城镇人口!$1:$1048576,MATCH($B261,城镇人口!$B:$B,0),MATCH(O$1,城镇人口!$1:$1,0))</f>
        <v>1173542.7400456052</v>
      </c>
      <c r="P261" s="40">
        <f>INDEX(人口源表!$1:$1048576,MATCH($B261,人口源表!$A:$A,0),MATCH(P$1,人口源表!$1:$1,0))-INDEX(城镇人口!$1:$1048576,MATCH($B261,城镇人口!$B:$B,0),MATCH(P$1,城镇人口!$1:$1,0))</f>
        <v>1162744.5537313535</v>
      </c>
      <c r="Q261" s="40">
        <f>INDEX(人口源表!$1:$1048576,MATCH($B261,人口源表!$A:$A,0),MATCH(Q$1,人口源表!$1:$1,0))-INDEX(城镇人口!$1:$1048576,MATCH($B261,城镇人口!$B:$B,0),MATCH(Q$1,城镇人口!$1:$1,0))</f>
        <v>1151143.3077070818</v>
      </c>
      <c r="R261" s="40">
        <f>INDEX(人口源表!$1:$1048576,MATCH($B261,人口源表!$A:$A,0),MATCH(R$1,人口源表!$1:$1,0))-INDEX(城镇人口!$1:$1048576,MATCH($B261,城镇人口!$B:$B,0),MATCH(R$1,城镇人口!$1:$1,0))</f>
        <v>1138756.4607639986</v>
      </c>
      <c r="S261" s="40">
        <f>INDEX(人口源表!$1:$1048576,MATCH($B261,人口源表!$A:$A,0),MATCH(S$1,人口源表!$1:$1,0))-INDEX(城镇人口!$1:$1048576,MATCH($B261,城镇人口!$B:$B,0),MATCH(S$1,城镇人口!$1:$1,0))</f>
        <v>1131698.2442545225</v>
      </c>
      <c r="T261" s="40">
        <f>INDEX(人口源表!$1:$1048576,MATCH($B261,人口源表!$A:$A,0),MATCH(T$1,人口源表!$1:$1,0))-INDEX(城镇人口!$1:$1048576,MATCH($B261,城镇人口!$B:$B,0),MATCH(T$1,城镇人口!$1:$1,0))</f>
        <v>1123975.5288068166</v>
      </c>
      <c r="U261" s="40">
        <f>INDEX(人口源表!$1:$1048576,MATCH($B261,人口源表!$A:$A,0),MATCH(U$1,人口源表!$1:$1,0))-INDEX(城镇人口!$1:$1048576,MATCH($B261,城镇人口!$B:$B,0),MATCH(U$1,城镇人口!$1:$1,0))</f>
        <v>1115608.7855275692</v>
      </c>
      <c r="V261" s="40">
        <f>INDEX(人口源表!$1:$1048576,MATCH($B261,人口源表!$A:$A,0),MATCH(V$1,人口源表!$1:$1,0))-INDEX(城镇人口!$1:$1048576,MATCH($B261,城镇人口!$B:$B,0),MATCH(V$1,城镇人口!$1:$1,0))</f>
        <v>1106620.2603223601</v>
      </c>
      <c r="W261" s="40">
        <f>INDEX(人口源表!$1:$1048576,MATCH($B261,人口源表!$A:$A,0),MATCH(W$1,人口源表!$1:$1,0))-INDEX(城镇人口!$1:$1048576,MATCH($B261,城镇人口!$B:$B,0),MATCH(W$1,城镇人口!$1:$1,0))</f>
        <v>1097037.6778012973</v>
      </c>
      <c r="X261" s="40">
        <f>INDEX(人口源表!$1:$1048576,MATCH($B261,人口源表!$A:$A,0),MATCH(X$1,人口源表!$1:$1,0))-INDEX(城镇人口!$1:$1048576,MATCH($B261,城镇人口!$B:$B,0),MATCH(X$1,城镇人口!$1:$1,0))</f>
        <v>1086890.8096375235</v>
      </c>
      <c r="Y261" s="40">
        <f>INDEX(人口源表!$1:$1048576,MATCH($B261,人口源表!$A:$A,0),MATCH(Y$1,人口源表!$1:$1,0))-INDEX(城镇人口!$1:$1048576,MATCH($B261,城镇人口!$B:$B,0),MATCH(Y$1,城镇人口!$1:$1,0))</f>
        <v>1076213.7264313172</v>
      </c>
      <c r="Z261" s="40">
        <f>INDEX(人口源表!$1:$1048576,MATCH($B261,人口源表!$A:$A,0),MATCH(Z$1,人口源表!$1:$1,0))-INDEX(城镇人口!$1:$1048576,MATCH($B261,城镇人口!$B:$B,0),MATCH(Z$1,城镇人口!$1:$1,0))</f>
        <v>1065043.2736126219</v>
      </c>
      <c r="AA261" s="40">
        <f>INDEX(人口源表!$1:$1048576,MATCH($B261,人口源表!$A:$A,0),MATCH(AA$1,人口源表!$1:$1,0))-INDEX(城镇人口!$1:$1048576,MATCH($B261,城镇人口!$B:$B,0),MATCH(AA$1,城镇人口!$1:$1,0))</f>
        <v>1053418.5119886976</v>
      </c>
      <c r="AB261" s="40">
        <f>INDEX(人口源表!$1:$1048576,MATCH($B261,人口源表!$A:$A,0),MATCH(AB$1,人口源表!$1:$1,0))-INDEX(城镇人口!$1:$1048576,MATCH($B261,城镇人口!$B:$B,0),MATCH(AB$1,城镇人口!$1:$1,0))</f>
        <v>1041383.3680459515</v>
      </c>
      <c r="AC261" s="40">
        <f>INDEX(人口源表!$1:$1048576,MATCH($B261,人口源表!$A:$A,0),MATCH(AC$1,人口源表!$1:$1,0))-INDEX(城镇人口!$1:$1048576,MATCH($B261,城镇人口!$B:$B,0),MATCH(AC$1,城镇人口!$1:$1,0))</f>
        <v>1030498.4314311827</v>
      </c>
      <c r="AD261" s="40">
        <f>INDEX(人口源表!$1:$1048576,MATCH($B261,人口源表!$A:$A,0),MATCH(AD$1,人口源表!$1:$1,0))-INDEX(城镇人口!$1:$1048576,MATCH($B261,城镇人口!$B:$B,0),MATCH(AD$1,城镇人口!$1:$1,0))</f>
        <v>1019290.6807399243</v>
      </c>
      <c r="AE261" s="40">
        <f>INDEX(人口源表!$1:$1048576,MATCH($B261,人口源表!$A:$A,0),MATCH(AE$1,人口源表!$1:$1,0))-INDEX(城镇人口!$1:$1048576,MATCH($B261,城镇人口!$B:$B,0),MATCH(AE$1,城镇人口!$1:$1,0))</f>
        <v>1007809.8924508183</v>
      </c>
      <c r="AF261" s="40">
        <f>INDEX(人口源表!$1:$1048576,MATCH($B261,人口源表!$A:$A,0),MATCH(AF$1,人口源表!$1:$1,0))-INDEX(城镇人口!$1:$1048576,MATCH($B261,城镇人口!$B:$B,0),MATCH(AF$1,城镇人口!$1:$1,0))</f>
        <v>996107.30186979193</v>
      </c>
      <c r="AG261" s="40">
        <f>INDEX(人口源表!$1:$1048576,MATCH($B261,人口源表!$A:$A,0),MATCH(AG$1,人口源表!$1:$1,0))-INDEX(城镇人口!$1:$1048576,MATCH($B261,城镇人口!$B:$B,0),MATCH(AG$1,城镇人口!$1:$1,0))</f>
        <v>984238.22025196161</v>
      </c>
      <c r="AH261" s="40">
        <f>INDEX(人口源表!$1:$1048576,MATCH($B261,人口源表!$A:$A,0),MATCH(AH$1,人口源表!$1:$1,0))-INDEX(城镇人口!$1:$1048576,MATCH($B261,城镇人口!$B:$B,0),MATCH(AH$1,城镇人口!$1:$1,0))</f>
        <v>972260.57995138085</v>
      </c>
      <c r="AI261" s="40">
        <f>INDEX(人口源表!$1:$1048576,MATCH($B261,人口源表!$A:$A,0),MATCH(AI$1,人口源表!$1:$1,0))-INDEX(城镇人口!$1:$1048576,MATCH($B261,城镇人口!$B:$B,0),MATCH(AI$1,城镇人口!$1:$1,0))</f>
        <v>960233.51594256237</v>
      </c>
      <c r="AJ261" s="40">
        <f>INDEX(人口源表!$1:$1048576,MATCH($B261,人口源表!$A:$A,0),MATCH(AJ$1,人口源表!$1:$1,0))-INDEX(城镇人口!$1:$1048576,MATCH($B261,城镇人口!$B:$B,0),MATCH(AJ$1,城镇人口!$1:$1,0))</f>
        <v>948219.9425454787</v>
      </c>
      <c r="AK261" s="40">
        <f>INDEX(人口源表!$1:$1048576,MATCH($B261,人口源表!$A:$A,0),MATCH(AK$1,人口源表!$1:$1,0))-INDEX(城镇人口!$1:$1048576,MATCH($B261,城镇人口!$B:$B,0),MATCH(AK$1,城镇人口!$1:$1,0))</f>
        <v>936283.80100064073</v>
      </c>
      <c r="AL261" s="40">
        <f>INDEX(人口源表!$1:$1048576,MATCH($B261,人口源表!$A:$A,0),MATCH(AL$1,人口源表!$1:$1,0))-INDEX(城镇人口!$1:$1048576,MATCH($B261,城镇人口!$B:$B,0),MATCH(AL$1,城镇人口!$1:$1,0))</f>
        <v>924492.60898386128</v>
      </c>
      <c r="AM261" s="40">
        <f>INDEX(人口源表!$1:$1048576,MATCH($B261,人口源表!$A:$A,0),MATCH(AM$1,人口源表!$1:$1,0))-INDEX(城镇人口!$1:$1048576,MATCH($B261,城镇人口!$B:$B,0),MATCH(AM$1,城镇人口!$1:$1,0))</f>
        <v>912915.16481317184</v>
      </c>
      <c r="AN261" s="40">
        <f>INDEX(人口源表!$1:$1048576,MATCH($B261,人口源表!$A:$A,0),MATCH(AN$1,人口源表!$1:$1,0))-INDEX(城镇人口!$1:$1048576,MATCH($B261,城镇人口!$B:$B,0),MATCH(AN$1,城镇人口!$1:$1,0))</f>
        <v>901621.90224652225</v>
      </c>
      <c r="AO261" s="40">
        <f>INDEX(人口源表!$1:$1048576,MATCH($B261,人口源表!$A:$A,0),MATCH(AO$1,人口源表!$1:$1,0))-INDEX(城镇人口!$1:$1048576,MATCH($B261,城镇人口!$B:$B,0),MATCH(AO$1,城镇人口!$1:$1,0))</f>
        <v>890686.51912518637</v>
      </c>
      <c r="AP261" s="40">
        <f>INDEX(人口源表!$1:$1048576,MATCH($B261,人口源表!$A:$A,0),MATCH(AP$1,人口源表!$1:$1,0))-INDEX(城镇人口!$1:$1048576,MATCH($B261,城镇人口!$B:$B,0),MATCH(AP$1,城镇人口!$1:$1,0))</f>
        <v>880182.85615454358</v>
      </c>
      <c r="AQ261" s="40">
        <f>INDEX(人口源表!$1:$1048576,MATCH($B261,人口源表!$A:$A,0),MATCH(AQ$1,人口源表!$1:$1,0))-INDEX(城镇人口!$1:$1048576,MATCH($B261,城镇人口!$B:$B,0),MATCH(AQ$1,城镇人口!$1:$1,0))</f>
        <v>870187.38820291171</v>
      </c>
      <c r="AR261" s="40">
        <f>INDEX(人口源表!$1:$1048576,MATCH($B261,人口源表!$A:$A,0),MATCH(AR$1,人口源表!$1:$1,0))-INDEX(城镇人口!$1:$1048576,MATCH($B261,城镇人口!$B:$B,0),MATCH(AR$1,城镇人口!$1:$1,0))</f>
        <v>860779.10076676658</v>
      </c>
      <c r="AS261" s="40">
        <f>INDEX(人口源表!$1:$1048576,MATCH($B261,人口源表!$A:$A,0),MATCH(AS$1,人口源表!$1:$1,0))-INDEX(城镇人口!$1:$1048576,MATCH($B261,城镇人口!$B:$B,0),MATCH(AS$1,城镇人口!$1:$1,0))</f>
        <v>852036.42146396427</v>
      </c>
      <c r="AT261" s="40">
        <f>INDEX(人口源表!$1:$1048576,MATCH($B261,人口源表!$A:$A,0),MATCH(AT$1,人口源表!$1:$1,0))-INDEX(城镇人口!$1:$1048576,MATCH($B261,城镇人口!$B:$B,0),MATCH(AT$1,城镇人口!$1:$1,0))</f>
        <v>844040.5169473968</v>
      </c>
      <c r="AU261" s="40">
        <f>INDEX(人口源表!$1:$1048576,MATCH($B261,人口源表!$A:$A,0),MATCH(AU$1,人口源表!$1:$1,0))-INDEX(城镇人口!$1:$1048576,MATCH($B261,城镇人口!$B:$B,0),MATCH(AU$1,城镇人口!$1:$1,0))</f>
        <v>836873.90650414489</v>
      </c>
      <c r="AV261" s="40">
        <f>INDEX(人口源表!$1:$1048576,MATCH($B261,人口源表!$A:$A,0),MATCH(AV$1,人口源表!$1:$1,0))-INDEX(城镇人口!$1:$1048576,MATCH($B261,城镇人口!$B:$B,0),MATCH(AV$1,城镇人口!$1:$1,0))</f>
        <v>830619.52772295126</v>
      </c>
    </row>
    <row r="262" spans="1:48" x14ac:dyDescent="0.15">
      <c r="A262" s="4" t="s">
        <v>876</v>
      </c>
      <c r="B262" s="4" t="s">
        <v>530</v>
      </c>
      <c r="C262" s="34">
        <f>VLOOKUP(B262,'[1]2016省城人口总结（根）'!B:C,2,FALSE)/100</f>
        <v>0.48369999999999996</v>
      </c>
      <c r="D262" s="40">
        <f>INDEX(人口源表!$1:$1048576,MATCH($B262,人口源表!$A:$A,0),MATCH(D$1,人口源表!$1:$1,0))-INDEX(城镇人口!$1:$1048576,MATCH($B262,城镇人口!$B:$B,0),MATCH(D$1,城镇人口!$1:$1,0))</f>
        <v>1718318.2288964728</v>
      </c>
      <c r="E262" s="40">
        <f>INDEX(人口源表!$1:$1048576,MATCH($B262,人口源表!$A:$A,0),MATCH(E$1,人口源表!$1:$1,0))-INDEX(城镇人口!$1:$1048576,MATCH($B262,城镇人口!$B:$B,0),MATCH(E$1,城镇人口!$1:$1,0))</f>
        <v>1697941.403936543</v>
      </c>
      <c r="F262" s="40">
        <f>INDEX(人口源表!$1:$1048576,MATCH($B262,人口源表!$A:$A,0),MATCH(F$1,人口源表!$1:$1,0))-INDEX(城镇人口!$1:$1048576,MATCH($B262,城镇人口!$B:$B,0),MATCH(F$1,城镇人口!$1:$1,0))</f>
        <v>1676550.6834406115</v>
      </c>
      <c r="G262" s="40">
        <f>INDEX(人口源表!$1:$1048576,MATCH($B262,人口源表!$A:$A,0),MATCH(G$1,人口源表!$1:$1,0))-INDEX(城镇人口!$1:$1048576,MATCH($B262,城镇人口!$B:$B,0),MATCH(G$1,城镇人口!$1:$1,0))</f>
        <v>1371956.0765798602</v>
      </c>
      <c r="H262" s="40">
        <f>INDEX(人口源表!$1:$1048576,MATCH($B262,人口源表!$A:$A,0),MATCH(H$1,人口源表!$1:$1,0))-INDEX(城镇人口!$1:$1048576,MATCH($B262,城镇人口!$B:$B,0),MATCH(H$1,城镇人口!$1:$1,0))</f>
        <v>1357778.7141637141</v>
      </c>
      <c r="I262" s="40">
        <f>INDEX(人口源表!$1:$1048576,MATCH($B262,人口源表!$A:$A,0),MATCH(I$1,人口源表!$1:$1,0))-INDEX(城镇人口!$1:$1048576,MATCH($B262,城镇人口!$B:$B,0),MATCH(I$1,城镇人口!$1:$1,0))</f>
        <v>1351901.2756350061</v>
      </c>
      <c r="J262" s="40">
        <f>INDEX(人口源表!$1:$1048576,MATCH($B262,人口源表!$A:$A,0),MATCH(J$1,人口源表!$1:$1,0))-INDEX(城镇人口!$1:$1048576,MATCH($B262,城镇人口!$B:$B,0),MATCH(J$1,城镇人口!$1:$1,0))</f>
        <v>1344531.3651772963</v>
      </c>
      <c r="K262" s="40">
        <f>INDEX(人口源表!$1:$1048576,MATCH($B262,人口源表!$A:$A,0),MATCH(K$1,人口源表!$1:$1,0))-INDEX(城镇人口!$1:$1048576,MATCH($B262,城镇人口!$B:$B,0),MATCH(K$1,城镇人口!$1:$1,0))</f>
        <v>1335742.6886906526</v>
      </c>
      <c r="L262" s="40">
        <f>INDEX(人口源表!$1:$1048576,MATCH($B262,人口源表!$A:$A,0),MATCH(L$1,人口源表!$1:$1,0))-INDEX(城镇人口!$1:$1048576,MATCH($B262,城镇人口!$B:$B,0),MATCH(L$1,城镇人口!$1:$1,0))</f>
        <v>1325609.7301827306</v>
      </c>
      <c r="M262" s="40">
        <f>INDEX(人口源表!$1:$1048576,MATCH($B262,人口源表!$A:$A,0),MATCH(M$1,人口源表!$1:$1,0))-INDEX(城镇人口!$1:$1048576,MATCH($B262,城镇人口!$B:$B,0),MATCH(M$1,城镇人口!$1:$1,0))</f>
        <v>1314203.9624842508</v>
      </c>
      <c r="N262" s="40">
        <f>INDEX(人口源表!$1:$1048576,MATCH($B262,人口源表!$A:$A,0),MATCH(N$1,人口源表!$1:$1,0))-INDEX(城镇人口!$1:$1048576,MATCH($B262,城镇人口!$B:$B,0),MATCH(N$1,城镇人口!$1:$1,0))</f>
        <v>1301597.976995213</v>
      </c>
      <c r="O262" s="40">
        <f>INDEX(人口源表!$1:$1048576,MATCH($B262,人口源表!$A:$A,0),MATCH(O$1,人口源表!$1:$1,0))-INDEX(城镇人口!$1:$1048576,MATCH($B262,城镇人口!$B:$B,0),MATCH(O$1,城镇人口!$1:$1,0))</f>
        <v>1287861.7507712182</v>
      </c>
      <c r="P262" s="40">
        <f>INDEX(人口源表!$1:$1048576,MATCH($B262,人口源表!$A:$A,0),MATCH(P$1,人口源表!$1:$1,0))-INDEX(城镇人口!$1:$1048576,MATCH($B262,城镇人口!$B:$B,0),MATCH(P$1,城镇人口!$1:$1,0))</f>
        <v>1273066.2096166075</v>
      </c>
      <c r="Q262" s="40">
        <f>INDEX(人口源表!$1:$1048576,MATCH($B262,人口源表!$A:$A,0),MATCH(Q$1,人口源表!$1:$1,0))-INDEX(城镇人口!$1:$1048576,MATCH($B262,城镇人口!$B:$B,0),MATCH(Q$1,城镇人口!$1:$1,0))</f>
        <v>1257280.0130563581</v>
      </c>
      <c r="R262" s="40">
        <f>INDEX(人口源表!$1:$1048576,MATCH($B262,人口源表!$A:$A,0),MATCH(R$1,人口源表!$1:$1,0))-INDEX(城镇人口!$1:$1048576,MATCH($B262,城镇人口!$B:$B,0),MATCH(R$1,城镇人口!$1:$1,0))</f>
        <v>1240570.855989215</v>
      </c>
      <c r="S262" s="40">
        <f>INDEX(人口源表!$1:$1048576,MATCH($B262,人口源表!$A:$A,0),MATCH(S$1,人口源表!$1:$1,0))-INDEX(城镇人口!$1:$1048576,MATCH($B262,城镇人口!$B:$B,0),MATCH(S$1,城镇人口!$1:$1,0))</f>
        <v>1231274.9081703369</v>
      </c>
      <c r="T262" s="40">
        <f>INDEX(人口源表!$1:$1048576,MATCH($B262,人口源表!$A:$A,0),MATCH(T$1,人口源表!$1:$1,0))-INDEX(城镇人口!$1:$1048576,MATCH($B262,城镇人口!$B:$B,0),MATCH(T$1,城镇人口!$1:$1,0))</f>
        <v>1221289.4461773736</v>
      </c>
      <c r="U262" s="40">
        <f>INDEX(人口源表!$1:$1048576,MATCH($B262,人口源表!$A:$A,0),MATCH(U$1,人口源表!$1:$1,0))-INDEX(城镇人口!$1:$1048576,MATCH($B262,城镇人口!$B:$B,0),MATCH(U$1,城镇人口!$1:$1,0))</f>
        <v>1210666.9674532271</v>
      </c>
      <c r="V262" s="40">
        <f>INDEX(人口源表!$1:$1048576,MATCH($B262,人口源表!$A:$A,0),MATCH(V$1,人口源表!$1:$1,0))-INDEX(城镇人口!$1:$1048576,MATCH($B262,城镇人口!$B:$B,0),MATCH(V$1,城镇人口!$1:$1,0))</f>
        <v>1199459.4423805606</v>
      </c>
      <c r="W262" s="40">
        <f>INDEX(人口源表!$1:$1048576,MATCH($B262,人口源表!$A:$A,0),MATCH(W$1,人口源表!$1:$1,0))-INDEX(城镇人口!$1:$1048576,MATCH($B262,城镇人口!$B:$B,0),MATCH(W$1,城镇人口!$1:$1,0))</f>
        <v>1187717.8733793253</v>
      </c>
      <c r="X262" s="40">
        <f>INDEX(人口源表!$1:$1048576,MATCH($B262,人口源表!$A:$A,0),MATCH(X$1,人口源表!$1:$1,0))-INDEX(城镇人口!$1:$1048576,MATCH($B262,城镇人口!$B:$B,0),MATCH(X$1,城镇人口!$1:$1,0))</f>
        <v>1175492.2822737063</v>
      </c>
      <c r="Y262" s="40">
        <f>INDEX(人口源表!$1:$1048576,MATCH($B262,人口源表!$A:$A,0),MATCH(Y$1,人口源表!$1:$1,0))-INDEX(城镇人口!$1:$1048576,MATCH($B262,城镇人口!$B:$B,0),MATCH(Y$1,城镇人口!$1:$1,0))</f>
        <v>1162833.3298844113</v>
      </c>
      <c r="Z262" s="40">
        <f>INDEX(人口源表!$1:$1048576,MATCH($B262,人口源表!$A:$A,0),MATCH(Z$1,人口源表!$1:$1,0))-INDEX(城镇人口!$1:$1048576,MATCH($B262,城镇人口!$B:$B,0),MATCH(Z$1,城镇人口!$1:$1,0))</f>
        <v>1149789.4080421138</v>
      </c>
      <c r="AA262" s="40">
        <f>INDEX(人口源表!$1:$1048576,MATCH($B262,人口源表!$A:$A,0),MATCH(AA$1,人口源表!$1:$1,0))-INDEX(城镇人口!$1:$1048576,MATCH($B262,城镇人口!$B:$B,0),MATCH(AA$1,城镇人口!$1:$1,0))</f>
        <v>1136409.4856700837</v>
      </c>
      <c r="AB262" s="40">
        <f>INDEX(人口源表!$1:$1048576,MATCH($B262,人口源表!$A:$A,0),MATCH(AB$1,人口源表!$1:$1,0))-INDEX(城镇人口!$1:$1048576,MATCH($B262,城镇人口!$B:$B,0),MATCH(AB$1,城镇人口!$1:$1,0))</f>
        <v>1122740.640699323</v>
      </c>
      <c r="AC262" s="40">
        <f>INDEX(人口源表!$1:$1048576,MATCH($B262,人口源表!$A:$A,0),MATCH(AC$1,人口源表!$1:$1,0))-INDEX(城镇人口!$1:$1048576,MATCH($B262,城镇人口!$B:$B,0),MATCH(AC$1,城镇人口!$1:$1,0))</f>
        <v>1110898.1854234452</v>
      </c>
      <c r="AD262" s="40">
        <f>INDEX(人口源表!$1:$1048576,MATCH($B262,人口源表!$A:$A,0),MATCH(AD$1,人口源表!$1:$1,0))-INDEX(城镇人口!$1:$1048576,MATCH($B262,城镇人口!$B:$B,0),MATCH(AD$1,城镇人口!$1:$1,0))</f>
        <v>1098856.8273868328</v>
      </c>
      <c r="AE262" s="40">
        <f>INDEX(人口源表!$1:$1048576,MATCH($B262,人口源表!$A:$A,0),MATCH(AE$1,人口源表!$1:$1,0))-INDEX(城镇人口!$1:$1048576,MATCH($B262,城镇人口!$B:$B,0),MATCH(AE$1,城镇人口!$1:$1,0))</f>
        <v>1086659.7945674912</v>
      </c>
      <c r="AF262" s="40">
        <f>INDEX(人口源表!$1:$1048576,MATCH($B262,人口源表!$A:$A,0),MATCH(AF$1,人口源表!$1:$1,0))-INDEX(城镇人口!$1:$1048576,MATCH($B262,城镇人口!$B:$B,0),MATCH(AF$1,城镇人口!$1:$1,0))</f>
        <v>1074351.0004442635</v>
      </c>
      <c r="AG262" s="40">
        <f>INDEX(人口源表!$1:$1048576,MATCH($B262,人口源表!$A:$A,0),MATCH(AG$1,人口源表!$1:$1,0))-INDEX(城镇人口!$1:$1048576,MATCH($B262,城镇人口!$B:$B,0),MATCH(AG$1,城镇人口!$1:$1,0))</f>
        <v>1061973.438642093</v>
      </c>
      <c r="AH262" s="40">
        <f>INDEX(人口源表!$1:$1048576,MATCH($B262,人口源表!$A:$A,0),MATCH(AH$1,人口源表!$1:$1,0))-INDEX(城镇人口!$1:$1048576,MATCH($B262,城镇人口!$B:$B,0),MATCH(AH$1,城镇人口!$1:$1,0))</f>
        <v>1049568.4032830407</v>
      </c>
      <c r="AI262" s="40">
        <f>INDEX(人口源表!$1:$1048576,MATCH($B262,人口源表!$A:$A,0),MATCH(AI$1,人口源表!$1:$1,0))-INDEX(城镇人口!$1:$1048576,MATCH($B262,城镇人口!$B:$B,0),MATCH(AI$1,城镇人口!$1:$1,0))</f>
        <v>1037178.1852273641</v>
      </c>
      <c r="AJ262" s="40">
        <f>INDEX(人口源表!$1:$1048576,MATCH($B262,人口源表!$A:$A,0),MATCH(AJ$1,人口源表!$1:$1,0))-INDEX(城镇人口!$1:$1048576,MATCH($B262,城镇人口!$B:$B,0),MATCH(AJ$1,城镇人口!$1:$1,0))</f>
        <v>1024842.958794238</v>
      </c>
      <c r="AK262" s="40">
        <f>INDEX(人口源表!$1:$1048576,MATCH($B262,人口源表!$A:$A,0),MATCH(AK$1,人口源表!$1:$1,0))-INDEX(城镇人口!$1:$1048576,MATCH($B262,城镇人口!$B:$B,0),MATCH(AK$1,城镇人口!$1:$1,0))</f>
        <v>1012603.0783644193</v>
      </c>
      <c r="AL262" s="40">
        <f>INDEX(人口源表!$1:$1048576,MATCH($B262,人口源表!$A:$A,0),MATCH(AL$1,人口源表!$1:$1,0))-INDEX(城镇人口!$1:$1048576,MATCH($B262,城镇人口!$B:$B,0),MATCH(AL$1,城镇人口!$1:$1,0))</f>
        <v>1000497.9058297789</v>
      </c>
      <c r="AM262" s="40">
        <f>INDEX(人口源表!$1:$1048576,MATCH($B262,人口源表!$A:$A,0),MATCH(AM$1,人口源表!$1:$1,0))-INDEX(城镇人口!$1:$1048576,MATCH($B262,城镇人口!$B:$B,0),MATCH(AM$1,城镇人口!$1:$1,0))</f>
        <v>988566.175005086</v>
      </c>
      <c r="AN262" s="40">
        <f>INDEX(人口源表!$1:$1048576,MATCH($B262,人口源表!$A:$A,0),MATCH(AN$1,人口源表!$1:$1,0))-INDEX(城镇人口!$1:$1048576,MATCH($B262,城镇人口!$B:$B,0),MATCH(AN$1,城镇人口!$1:$1,0))</f>
        <v>976846.34180311835</v>
      </c>
      <c r="AO262" s="40">
        <f>INDEX(人口源表!$1:$1048576,MATCH($B262,人口源表!$A:$A,0),MATCH(AO$1,人口源表!$1:$1,0))-INDEX(城镇人口!$1:$1048576,MATCH($B262,城镇人口!$B:$B,0),MATCH(AO$1,城镇人口!$1:$1,0))</f>
        <v>965375.0747786162</v>
      </c>
      <c r="AP262" s="40">
        <f>INDEX(人口源表!$1:$1048576,MATCH($B262,人口源表!$A:$A,0),MATCH(AP$1,人口源表!$1:$1,0))-INDEX(城镇人口!$1:$1048576,MATCH($B262,城镇人口!$B:$B,0),MATCH(AP$1,城镇人口!$1:$1,0))</f>
        <v>954189.46905003395</v>
      </c>
      <c r="AQ262" s="40">
        <f>INDEX(人口源表!$1:$1048576,MATCH($B262,人口源表!$A:$A,0),MATCH(AQ$1,人口源表!$1:$1,0))-INDEX(城镇人口!$1:$1048576,MATCH($B262,城镇人口!$B:$B,0),MATCH(AQ$1,城镇人口!$1:$1,0))</f>
        <v>943324.80315788533</v>
      </c>
      <c r="AR262" s="40">
        <f>INDEX(人口源表!$1:$1048576,MATCH($B262,人口源表!$A:$A,0),MATCH(AR$1,人口源表!$1:$1,0))-INDEX(城镇人口!$1:$1048576,MATCH($B262,城镇人口!$B:$B,0),MATCH(AR$1,城镇人口!$1:$1,0))</f>
        <v>932816.0003745982</v>
      </c>
      <c r="AS262" s="40">
        <f>INDEX(人口源表!$1:$1048576,MATCH($B262,人口源表!$A:$A,0),MATCH(AS$1,人口源表!$1:$1,0))-INDEX(城镇人口!$1:$1048576,MATCH($B262,城镇人口!$B:$B,0),MATCH(AS$1,城镇人口!$1:$1,0))</f>
        <v>922697.23510817788</v>
      </c>
      <c r="AT262" s="40">
        <f>INDEX(人口源表!$1:$1048576,MATCH($B262,人口源表!$A:$A,0),MATCH(AT$1,人口源表!$1:$1,0))-INDEX(城镇人口!$1:$1048576,MATCH($B262,城镇人口!$B:$B,0),MATCH(AT$1,城镇人口!$1:$1,0))</f>
        <v>913001.91050496139</v>
      </c>
      <c r="AU262" s="40">
        <f>INDEX(人口源表!$1:$1048576,MATCH($B262,人口源表!$A:$A,0),MATCH(AU$1,人口源表!$1:$1,0))-INDEX(城镇人口!$1:$1048576,MATCH($B262,城镇人口!$B:$B,0),MATCH(AU$1,城镇人口!$1:$1,0))</f>
        <v>903762.2812053177</v>
      </c>
      <c r="AV262" s="40">
        <f>INDEX(人口源表!$1:$1048576,MATCH($B262,人口源表!$A:$A,0),MATCH(AV$1,人口源表!$1:$1,0))-INDEX(城镇人口!$1:$1048576,MATCH($B262,城镇人口!$B:$B,0),MATCH(AV$1,城镇人口!$1:$1,0))</f>
        <v>895010.14708256372</v>
      </c>
    </row>
    <row r="263" spans="1:48" x14ac:dyDescent="0.15">
      <c r="A263" s="4" t="s">
        <v>876</v>
      </c>
      <c r="B263" s="4" t="s">
        <v>532</v>
      </c>
      <c r="C263" s="34">
        <f>VLOOKUP(B263,'[1]2016省城人口总结（根）'!B:C,2,FALSE)/100</f>
        <v>0.48060000000000003</v>
      </c>
      <c r="D263" s="40">
        <f>INDEX(人口源表!$1:$1048576,MATCH($B263,人口源表!$A:$A,0),MATCH(D$1,人口源表!$1:$1,0))-INDEX(城镇人口!$1:$1048576,MATCH($B263,城镇人口!$B:$B,0),MATCH(D$1,城镇人口!$1:$1,0))</f>
        <v>1976898.591781761</v>
      </c>
      <c r="E263" s="40">
        <f>INDEX(人口源表!$1:$1048576,MATCH($B263,人口源表!$A:$A,0),MATCH(E$1,人口源表!$1:$1,0))-INDEX(城镇人口!$1:$1048576,MATCH($B263,城镇人口!$B:$B,0),MATCH(E$1,城镇人口!$1:$1,0))</f>
        <v>1951443.7492361988</v>
      </c>
      <c r="F263" s="40">
        <f>INDEX(人口源表!$1:$1048576,MATCH($B263,人口源表!$A:$A,0),MATCH(F$1,人口源表!$1:$1,0))-INDEX(城镇人口!$1:$1048576,MATCH($B263,城镇人口!$B:$B,0),MATCH(F$1,城镇人口!$1:$1,0))</f>
        <v>1924416.8349728936</v>
      </c>
      <c r="G263" s="40">
        <f>INDEX(人口源表!$1:$1048576,MATCH($B263,人口源表!$A:$A,0),MATCH(G$1,人口源表!$1:$1,0))-INDEX(城镇人口!$1:$1048576,MATCH($B263,城镇人口!$B:$B,0),MATCH(G$1,城镇人口!$1:$1,0))</f>
        <v>1547882.0462994683</v>
      </c>
      <c r="H263" s="40">
        <f>INDEX(人口源表!$1:$1048576,MATCH($B263,人口源表!$A:$A,0),MATCH(H$1,人口源表!$1:$1,0))-INDEX(城镇人口!$1:$1048576,MATCH($B263,城镇人口!$B:$B,0),MATCH(H$1,城镇人口!$1:$1,0))</f>
        <v>1525696.475312632</v>
      </c>
      <c r="I263" s="40">
        <f>INDEX(人口源表!$1:$1048576,MATCH($B263,人口源表!$A:$A,0),MATCH(I$1,人口源表!$1:$1,0))-INDEX(城镇人口!$1:$1048576,MATCH($B263,城镇人口!$B:$B,0),MATCH(I$1,城镇人口!$1:$1,0))</f>
        <v>1513764.3670189234</v>
      </c>
      <c r="J263" s="40">
        <f>INDEX(人口源表!$1:$1048576,MATCH($B263,人口源表!$A:$A,0),MATCH(J$1,人口源表!$1:$1,0))-INDEX(城镇人口!$1:$1048576,MATCH($B263,城镇人口!$B:$B,0),MATCH(J$1,城镇人口!$1:$1,0))</f>
        <v>1501085.7091895754</v>
      </c>
      <c r="K263" s="40">
        <f>INDEX(人口源表!$1:$1048576,MATCH($B263,人口源表!$A:$A,0),MATCH(K$1,人口源表!$1:$1,0))-INDEX(城镇人口!$1:$1048576,MATCH($B263,城镇人口!$B:$B,0),MATCH(K$1,城镇人口!$1:$1,0))</f>
        <v>1487653.1779180821</v>
      </c>
      <c r="L263" s="40">
        <f>INDEX(人口源表!$1:$1048576,MATCH($B263,人口源表!$A:$A,0),MATCH(L$1,人口源表!$1:$1,0))-INDEX(城镇人口!$1:$1048576,MATCH($B263,城镇人口!$B:$B,0),MATCH(L$1,城镇人口!$1:$1,0))</f>
        <v>1473462.534130265</v>
      </c>
      <c r="M263" s="40">
        <f>INDEX(人口源表!$1:$1048576,MATCH($B263,人口源表!$A:$A,0),MATCH(M$1,人口源表!$1:$1,0))-INDEX(城镇人口!$1:$1048576,MATCH($B263,城镇人口!$B:$B,0),MATCH(M$1,城镇人口!$1:$1,0))</f>
        <v>1458514.3834484804</v>
      </c>
      <c r="N263" s="40">
        <f>INDEX(人口源表!$1:$1048576,MATCH($B263,人口源表!$A:$A,0),MATCH(N$1,人口源表!$1:$1,0))-INDEX(城镇人口!$1:$1048576,MATCH($B263,城镇人口!$B:$B,0),MATCH(N$1,城镇人口!$1:$1,0))</f>
        <v>1442812.1699277025</v>
      </c>
      <c r="O263" s="40">
        <f>INDEX(人口源表!$1:$1048576,MATCH($B263,人口源表!$A:$A,0),MATCH(O$1,人口源表!$1:$1,0))-INDEX(城镇人口!$1:$1048576,MATCH($B263,城镇人口!$B:$B,0),MATCH(O$1,城镇人口!$1:$1,0))</f>
        <v>1426362.5386222855</v>
      </c>
      <c r="P263" s="40">
        <f>INDEX(人口源表!$1:$1048576,MATCH($B263,人口源表!$A:$A,0),MATCH(P$1,人口源表!$1:$1,0))-INDEX(城镇人口!$1:$1048576,MATCH($B263,城镇人口!$B:$B,0),MATCH(P$1,城镇人口!$1:$1,0))</f>
        <v>1409176.1054873569</v>
      </c>
      <c r="Q263" s="40">
        <f>INDEX(人口源表!$1:$1048576,MATCH($B263,人口源表!$A:$A,0),MATCH(Q$1,人口源表!$1:$1,0))-INDEX(城镇人口!$1:$1048576,MATCH($B263,城镇人口!$B:$B,0),MATCH(Q$1,城镇人口!$1:$1,0))</f>
        <v>1391265.9683128588</v>
      </c>
      <c r="R263" s="40">
        <f>INDEX(人口源表!$1:$1048576,MATCH($B263,人口源表!$A:$A,0),MATCH(R$1,人口源表!$1:$1,0))-INDEX(城镇人口!$1:$1048576,MATCH($B263,城镇人口!$B:$B,0),MATCH(R$1,城镇人口!$1:$1,0))</f>
        <v>1372648.9057398378</v>
      </c>
      <c r="S263" s="40">
        <f>INDEX(人口源表!$1:$1048576,MATCH($B263,人口源表!$A:$A,0),MATCH(S$1,人口源表!$1:$1,0))-INDEX(城镇人口!$1:$1048576,MATCH($B263,城镇人口!$B:$B,0),MATCH(S$1,城镇人口!$1:$1,0))</f>
        <v>1362358.0339118522</v>
      </c>
      <c r="T263" s="40">
        <f>INDEX(人口源表!$1:$1048576,MATCH($B263,人口源表!$A:$A,0),MATCH(T$1,人口源表!$1:$1,0))-INDEX(城镇人口!$1:$1048576,MATCH($B263,城镇人口!$B:$B,0),MATCH(T$1,城镇人口!$1:$1,0))</f>
        <v>1351512.7947442215</v>
      </c>
      <c r="U263" s="40">
        <f>INDEX(人口源表!$1:$1048576,MATCH($B263,人口源表!$A:$A,0),MATCH(U$1,人口源表!$1:$1,0))-INDEX(城镇人口!$1:$1048576,MATCH($B263,城镇人口!$B:$B,0),MATCH(U$1,城镇人口!$1:$1,0))</f>
        <v>1340129.2127112052</v>
      </c>
      <c r="V263" s="40">
        <f>INDEX(人口源表!$1:$1048576,MATCH($B263,人口源表!$A:$A,0),MATCH(V$1,人口源表!$1:$1,0))-INDEX(城镇人口!$1:$1048576,MATCH($B263,城镇人口!$B:$B,0),MATCH(V$1,城镇人口!$1:$1,0))</f>
        <v>1328224.5301415825</v>
      </c>
      <c r="W263" s="40">
        <f>INDEX(人口源表!$1:$1048576,MATCH($B263,人口源表!$A:$A,0),MATCH(W$1,人口源表!$1:$1,0))-INDEX(城镇人口!$1:$1048576,MATCH($B263,城镇人口!$B:$B,0),MATCH(W$1,城镇人口!$1:$1,0))</f>
        <v>1315818.8336535923</v>
      </c>
      <c r="X263" s="40">
        <f>INDEX(人口源表!$1:$1048576,MATCH($B263,人口源表!$A:$A,0),MATCH(X$1,人口源表!$1:$1,0))-INDEX(城镇人口!$1:$1048576,MATCH($B263,城镇人口!$B:$B,0),MATCH(X$1,城镇人口!$1:$1,0))</f>
        <v>1302934.1212039113</v>
      </c>
      <c r="Y263" s="40">
        <f>INDEX(人口源表!$1:$1048576,MATCH($B263,人口源表!$A:$A,0),MATCH(Y$1,人口源表!$1:$1,0))-INDEX(城镇人口!$1:$1048576,MATCH($B263,城镇人口!$B:$B,0),MATCH(Y$1,城镇人口!$1:$1,0))</f>
        <v>1289594.6383494192</v>
      </c>
      <c r="Z263" s="40">
        <f>INDEX(人口源表!$1:$1048576,MATCH($B263,人口源表!$A:$A,0),MATCH(Z$1,人口源表!$1:$1,0))-INDEX(城镇人口!$1:$1048576,MATCH($B263,城镇人口!$B:$B,0),MATCH(Z$1,城镇人口!$1:$1,0))</f>
        <v>1275825.9689167354</v>
      </c>
      <c r="AA263" s="40">
        <f>INDEX(人口源表!$1:$1048576,MATCH($B263,人口源表!$A:$A,0),MATCH(AA$1,人口源表!$1:$1,0))-INDEX(城镇人口!$1:$1048576,MATCH($B263,城镇人口!$B:$B,0),MATCH(AA$1,城镇人口!$1:$1,0))</f>
        <v>1261657.0016811062</v>
      </c>
      <c r="AB263" s="40">
        <f>INDEX(人口源表!$1:$1048576,MATCH($B263,人口源表!$A:$A,0),MATCH(AB$1,人口源表!$1:$1,0))-INDEX(城镇人口!$1:$1048576,MATCH($B263,城镇人口!$B:$B,0),MATCH(AB$1,城镇人口!$1:$1,0))</f>
        <v>1247116.970819165</v>
      </c>
      <c r="AC263" s="40">
        <f>INDEX(人口源表!$1:$1048576,MATCH($B263,人口源表!$A:$A,0),MATCH(AC$1,人口源表!$1:$1,0))-INDEX(城镇人口!$1:$1048576,MATCH($B263,城镇人口!$B:$B,0),MATCH(AC$1,城镇人口!$1:$1,0))</f>
        <v>1234499.3006964109</v>
      </c>
      <c r="AD263" s="40">
        <f>INDEX(人口源表!$1:$1048576,MATCH($B263,人口源表!$A:$A,0),MATCH(AD$1,人口源表!$1:$1,0))-INDEX(城镇人口!$1:$1048576,MATCH($B263,城镇人口!$B:$B,0),MATCH(AD$1,城镇人口!$1:$1,0))</f>
        <v>1221573.2013961971</v>
      </c>
      <c r="AE263" s="40">
        <f>INDEX(人口源表!$1:$1048576,MATCH($B263,人口源表!$A:$A,0),MATCH(AE$1,人口源表!$1:$1,0))-INDEX(城镇人口!$1:$1048576,MATCH($B263,城镇人口!$B:$B,0),MATCH(AE$1,城镇人口!$1:$1,0))</f>
        <v>1208371.7838068905</v>
      </c>
      <c r="AF263" s="40">
        <f>INDEX(人口源表!$1:$1048576,MATCH($B263,人口源表!$A:$A,0),MATCH(AF$1,人口源表!$1:$1,0))-INDEX(城镇人口!$1:$1048576,MATCH($B263,城镇人口!$B:$B,0),MATCH(AF$1,城镇人口!$1:$1,0))</f>
        <v>1194929.5554376072</v>
      </c>
      <c r="AG263" s="40">
        <f>INDEX(人口源表!$1:$1048576,MATCH($B263,人口源表!$A:$A,0),MATCH(AG$1,人口源表!$1:$1,0))-INDEX(城镇人口!$1:$1048576,MATCH($B263,城镇人口!$B:$B,0),MATCH(AG$1,城镇人口!$1:$1,0))</f>
        <v>1181282.7494241486</v>
      </c>
      <c r="AH263" s="40">
        <f>INDEX(人口源表!$1:$1048576,MATCH($B263,人口源表!$A:$A,0),MATCH(AH$1,人口源表!$1:$1,0))-INDEX(城镇人口!$1:$1048576,MATCH($B263,城镇人口!$B:$B,0),MATCH(AH$1,城镇人口!$1:$1,0))</f>
        <v>1167468.0815506671</v>
      </c>
      <c r="AI263" s="40">
        <f>INDEX(人口源表!$1:$1048576,MATCH($B263,人口源表!$A:$A,0),MATCH(AI$1,人口源表!$1:$1,0))-INDEX(城镇人口!$1:$1048576,MATCH($B263,城镇人口!$B:$B,0),MATCH(AI$1,城镇人口!$1:$1,0))</f>
        <v>1153525.4187012881</v>
      </c>
      <c r="AJ263" s="40">
        <f>INDEX(人口源表!$1:$1048576,MATCH($B263,人口源表!$A:$A,0),MATCH(AJ$1,人口源表!$1:$1,0))-INDEX(城镇人口!$1:$1048576,MATCH($B263,城镇人口!$B:$B,0),MATCH(AJ$1,城镇人口!$1:$1,0))</f>
        <v>1139494.9630262032</v>
      </c>
      <c r="AK263" s="40">
        <f>INDEX(人口源表!$1:$1048576,MATCH($B263,人口源表!$A:$A,0),MATCH(AK$1,人口源表!$1:$1,0))-INDEX(城镇人口!$1:$1048576,MATCH($B263,城镇人口!$B:$B,0),MATCH(AK$1,城镇人口!$1:$1,0))</f>
        <v>1125418.3566809513</v>
      </c>
      <c r="AL263" s="40">
        <f>INDEX(人口源表!$1:$1048576,MATCH($B263,人口源表!$A:$A,0),MATCH(AL$1,人口源表!$1:$1,0))-INDEX(城镇人口!$1:$1048576,MATCH($B263,城镇人口!$B:$B,0),MATCH(AL$1,城镇人口!$1:$1,0))</f>
        <v>1111337.8435892621</v>
      </c>
      <c r="AM263" s="40">
        <f>INDEX(人口源表!$1:$1048576,MATCH($B263,人口源表!$A:$A,0),MATCH(AM$1,人口源表!$1:$1,0))-INDEX(城镇人口!$1:$1048576,MATCH($B263,城镇人口!$B:$B,0),MATCH(AM$1,城镇人口!$1:$1,0))</f>
        <v>1097298.1028995276</v>
      </c>
      <c r="AN263" s="40">
        <f>INDEX(人口源表!$1:$1048576,MATCH($B263,人口源表!$A:$A,0),MATCH(AN$1,人口源表!$1:$1,0))-INDEX(城镇人口!$1:$1048576,MATCH($B263,城镇人口!$B:$B,0),MATCH(AN$1,城镇人口!$1:$1,0))</f>
        <v>1083343.8816310465</v>
      </c>
      <c r="AO263" s="40">
        <f>INDEX(人口源表!$1:$1048576,MATCH($B263,人口源表!$A:$A,0),MATCH(AO$1,人口源表!$1:$1,0))-INDEX(城镇人口!$1:$1048576,MATCH($B263,城镇人口!$B:$B,0),MATCH(AO$1,城镇人口!$1:$1,0))</f>
        <v>1069521.4416790421</v>
      </c>
      <c r="AP263" s="40">
        <f>INDEX(人口源表!$1:$1048576,MATCH($B263,人口源表!$A:$A,0),MATCH(AP$1,人口源表!$1:$1,0))-INDEX(城镇人口!$1:$1048576,MATCH($B263,城镇人口!$B:$B,0),MATCH(AP$1,城镇人口!$1:$1,0))</f>
        <v>1055877.3545669646</v>
      </c>
      <c r="AQ263" s="40">
        <f>INDEX(人口源表!$1:$1048576,MATCH($B263,人口源表!$A:$A,0),MATCH(AQ$1,人口源表!$1:$1,0))-INDEX(城镇人口!$1:$1048576,MATCH($B263,城镇人口!$B:$B,0),MATCH(AQ$1,城镇人口!$1:$1,0))</f>
        <v>1042459.5479846247</v>
      </c>
      <c r="AR263" s="40">
        <f>INDEX(人口源表!$1:$1048576,MATCH($B263,人口源表!$A:$A,0),MATCH(AR$1,人口源表!$1:$1,0))-INDEX(城镇人口!$1:$1048576,MATCH($B263,城镇人口!$B:$B,0),MATCH(AR$1,城镇人口!$1:$1,0))</f>
        <v>1029316.8449695397</v>
      </c>
      <c r="AS263" s="40">
        <f>INDEX(人口源表!$1:$1048576,MATCH($B263,人口源表!$A:$A,0),MATCH(AS$1,人口源表!$1:$1,0))-INDEX(城镇人口!$1:$1048576,MATCH($B263,城镇人口!$B:$B,0),MATCH(AS$1,城镇人口!$1:$1,0))</f>
        <v>1016497.7892471734</v>
      </c>
      <c r="AT263" s="40">
        <f>INDEX(人口源表!$1:$1048576,MATCH($B263,人口源表!$A:$A,0),MATCH(AT$1,人口源表!$1:$1,0))-INDEX(城镇人口!$1:$1048576,MATCH($B263,城镇人口!$B:$B,0),MATCH(AT$1,城镇人口!$1:$1,0))</f>
        <v>1004052.7634577348</v>
      </c>
      <c r="AU263" s="40">
        <f>INDEX(人口源表!$1:$1048576,MATCH($B263,人口源表!$A:$A,0),MATCH(AU$1,人口源表!$1:$1,0))-INDEX(城镇人口!$1:$1048576,MATCH($B263,城镇人口!$B:$B,0),MATCH(AU$1,城镇人口!$1:$1,0))</f>
        <v>992032.07371188095</v>
      </c>
      <c r="AV263" s="40">
        <f>INDEX(人口源表!$1:$1048576,MATCH($B263,人口源表!$A:$A,0),MATCH(AV$1,人口源表!$1:$1,0))-INDEX(城镇人口!$1:$1048576,MATCH($B263,城镇人口!$B:$B,0),MATCH(AV$1,城镇人口!$1:$1,0))</f>
        <v>980485.88710680418</v>
      </c>
    </row>
    <row r="264" spans="1:48" x14ac:dyDescent="0.15">
      <c r="A264" s="4" t="s">
        <v>876</v>
      </c>
      <c r="B264" s="4" t="s">
        <v>534</v>
      </c>
      <c r="C264" s="34">
        <f>VLOOKUP(B264,'[1]2016省城人口总结（根）'!B:C,2,FALSE)/100</f>
        <v>0.50090000000000001</v>
      </c>
      <c r="D264" s="40">
        <f>INDEX(人口源表!$1:$1048576,MATCH($B264,人口源表!$A:$A,0),MATCH(D$1,人口源表!$1:$1,0))-INDEX(城镇人口!$1:$1048576,MATCH($B264,城镇人口!$B:$B,0),MATCH(D$1,城镇人口!$1:$1,0))</f>
        <v>1646330.3360942241</v>
      </c>
      <c r="E264" s="40">
        <f>INDEX(人口源表!$1:$1048576,MATCH($B264,人口源表!$A:$A,0),MATCH(E$1,人口源表!$1:$1,0))-INDEX(城镇人口!$1:$1048576,MATCH($B264,城镇人口!$B:$B,0),MATCH(E$1,城镇人口!$1:$1,0))</f>
        <v>1622410.8322404849</v>
      </c>
      <c r="F264" s="40">
        <f>INDEX(人口源表!$1:$1048576,MATCH($B264,人口源表!$A:$A,0),MATCH(F$1,人口源表!$1:$1,0))-INDEX(城镇人口!$1:$1048576,MATCH($B264,城镇人口!$B:$B,0),MATCH(F$1,城镇人口!$1:$1,0))</f>
        <v>1597343.8336881478</v>
      </c>
      <c r="G264" s="40">
        <f>INDEX(人口源表!$1:$1048576,MATCH($B264,人口源表!$A:$A,0),MATCH(G$1,人口源表!$1:$1,0))-INDEX(城镇人口!$1:$1048576,MATCH($B264,城镇人口!$B:$B,0),MATCH(G$1,城镇人口!$1:$1,0))</f>
        <v>1488681.7782565451</v>
      </c>
      <c r="H264" s="40">
        <f>INDEX(人口源表!$1:$1048576,MATCH($B264,人口源表!$A:$A,0),MATCH(H$1,人口源表!$1:$1,0))-INDEX(城镇人口!$1:$1048576,MATCH($B264,城镇人口!$B:$B,0),MATCH(H$1,城镇人口!$1:$1,0))</f>
        <v>1466552.5128385208</v>
      </c>
      <c r="I264" s="40">
        <f>INDEX(人口源表!$1:$1048576,MATCH($B264,人口源表!$A:$A,0),MATCH(I$1,人口源表!$1:$1,0))-INDEX(城镇人口!$1:$1048576,MATCH($B264,城镇人口!$B:$B,0),MATCH(I$1,城镇人口!$1:$1,0))</f>
        <v>1454616.5611162356</v>
      </c>
      <c r="J264" s="40">
        <f>INDEX(人口源表!$1:$1048576,MATCH($B264,人口源表!$A:$A,0),MATCH(J$1,人口源表!$1:$1,0))-INDEX(城镇人口!$1:$1048576,MATCH($B264,城镇人口!$B:$B,0),MATCH(J$1,城镇人口!$1:$1,0))</f>
        <v>1441413.2376559398</v>
      </c>
      <c r="K264" s="40">
        <f>INDEX(人口源表!$1:$1048576,MATCH($B264,人口源表!$A:$A,0),MATCH(K$1,人口源表!$1:$1,0))-INDEX(城镇人口!$1:$1048576,MATCH($B264,城镇人口!$B:$B,0),MATCH(K$1,城镇人口!$1:$1,0))</f>
        <v>1426992.8996914618</v>
      </c>
      <c r="L264" s="40">
        <f>INDEX(人口源表!$1:$1048576,MATCH($B264,人口源表!$A:$A,0),MATCH(L$1,人口源表!$1:$1,0))-INDEX(城镇人口!$1:$1048576,MATCH($B264,城镇人口!$B:$B,0),MATCH(L$1,城镇人口!$1:$1,0))</f>
        <v>1411407.4371036794</v>
      </c>
      <c r="M264" s="40">
        <f>INDEX(人口源表!$1:$1048576,MATCH($B264,人口源表!$A:$A,0),MATCH(M$1,人口源表!$1:$1,0))-INDEX(城镇人口!$1:$1048576,MATCH($B264,城镇人口!$B:$B,0),MATCH(M$1,城镇人口!$1:$1,0))</f>
        <v>1394709.7128135243</v>
      </c>
      <c r="N264" s="40">
        <f>INDEX(人口源表!$1:$1048576,MATCH($B264,人口源表!$A:$A,0),MATCH(N$1,人口源表!$1:$1,0))-INDEX(城镇人口!$1:$1048576,MATCH($B264,城镇人口!$B:$B,0),MATCH(N$1,城镇人口!$1:$1,0))</f>
        <v>1376953.0333405414</v>
      </c>
      <c r="O264" s="40">
        <f>INDEX(人口源表!$1:$1048576,MATCH($B264,人口源表!$A:$A,0),MATCH(O$1,人口源表!$1:$1,0))-INDEX(城镇人口!$1:$1048576,MATCH($B264,城镇人口!$B:$B,0),MATCH(O$1,城镇人口!$1:$1,0))</f>
        <v>1358192.7780264784</v>
      </c>
      <c r="P264" s="40">
        <f>INDEX(人口源表!$1:$1048576,MATCH($B264,人口源表!$A:$A,0),MATCH(P$1,人口源表!$1:$1,0))-INDEX(城镇人口!$1:$1048576,MATCH($B264,城镇人口!$B:$B,0),MATCH(P$1,城镇人口!$1:$1,0))</f>
        <v>1338483.2712131334</v>
      </c>
      <c r="Q264" s="40">
        <f>INDEX(人口源表!$1:$1048576,MATCH($B264,人口源表!$A:$A,0),MATCH(Q$1,人口源表!$1:$1,0))-INDEX(城镇人口!$1:$1048576,MATCH($B264,城镇人口!$B:$B,0),MATCH(Q$1,城镇人口!$1:$1,0))</f>
        <v>1317880.6876110809</v>
      </c>
      <c r="R264" s="40">
        <f>INDEX(人口源表!$1:$1048576,MATCH($B264,人口源表!$A:$A,0),MATCH(R$1,人口源表!$1:$1,0))-INDEX(城镇人口!$1:$1048576,MATCH($B264,城镇人口!$B:$B,0),MATCH(R$1,城镇人口!$1:$1,0))</f>
        <v>1296440.8150545892</v>
      </c>
      <c r="S264" s="40">
        <f>INDEX(人口源表!$1:$1048576,MATCH($B264,人口源表!$A:$A,0),MATCH(S$1,人口源表!$1:$1,0))-INDEX(城镇人口!$1:$1048576,MATCH($B264,城镇人口!$B:$B,0),MATCH(S$1,城镇人口!$1:$1,0))</f>
        <v>1283597.8389458924</v>
      </c>
      <c r="T264" s="40">
        <f>INDEX(人口源表!$1:$1048576,MATCH($B264,人口源表!$A:$A,0),MATCH(T$1,人口源表!$1:$1,0))-INDEX(城镇人口!$1:$1048576,MATCH($B264,城镇人口!$B:$B,0),MATCH(T$1,城镇人口!$1:$1,0))</f>
        <v>1270111.729884336</v>
      </c>
      <c r="U264" s="40">
        <f>INDEX(人口源表!$1:$1048576,MATCH($B264,人口源表!$A:$A,0),MATCH(U$1,人口源表!$1:$1,0))-INDEX(城镇人口!$1:$1048576,MATCH($B264,城镇人口!$B:$B,0),MATCH(U$1,城镇人口!$1:$1,0))</f>
        <v>1256024.992499372</v>
      </c>
      <c r="V264" s="40">
        <f>INDEX(人口源表!$1:$1048576,MATCH($B264,人口源表!$A:$A,0),MATCH(V$1,人口源表!$1:$1,0))-INDEX(城镇人口!$1:$1048576,MATCH($B264,城镇人口!$B:$B,0),MATCH(V$1,城镇人口!$1:$1,0))</f>
        <v>1241382.208789998</v>
      </c>
      <c r="W264" s="40">
        <f>INDEX(人口源表!$1:$1048576,MATCH($B264,人口源表!$A:$A,0),MATCH(W$1,人口源表!$1:$1,0))-INDEX(城镇人口!$1:$1048576,MATCH($B264,城镇人口!$B:$B,0),MATCH(W$1,城镇人口!$1:$1,0))</f>
        <v>1226226.7781498497</v>
      </c>
      <c r="X264" s="40">
        <f>INDEX(人口源表!$1:$1048576,MATCH($B264,人口源表!$A:$A,0),MATCH(X$1,人口源表!$1:$1,0))-INDEX(城镇人口!$1:$1048576,MATCH($B264,城镇人口!$B:$B,0),MATCH(X$1,城镇人口!$1:$1,0))</f>
        <v>1210603.6527145281</v>
      </c>
      <c r="Y264" s="40">
        <f>INDEX(人口源表!$1:$1048576,MATCH($B264,人口源表!$A:$A,0),MATCH(Y$1,人口源表!$1:$1,0))-INDEX(城镇人口!$1:$1048576,MATCH($B264,城镇人口!$B:$B,0),MATCH(Y$1,城镇人口!$1:$1,0))</f>
        <v>1194557.6873005487</v>
      </c>
      <c r="Z264" s="40">
        <f>INDEX(人口源表!$1:$1048576,MATCH($B264,人口源表!$A:$A,0),MATCH(Z$1,人口源表!$1:$1,0))-INDEX(城镇人口!$1:$1048576,MATCH($B264,城镇人口!$B:$B,0),MATCH(Z$1,城镇人口!$1:$1,0))</f>
        <v>1178133.2133478152</v>
      </c>
      <c r="AA264" s="40">
        <f>INDEX(人口源表!$1:$1048576,MATCH($B264,人口源表!$A:$A,0),MATCH(AA$1,人口源表!$1:$1,0))-INDEX(城镇人口!$1:$1048576,MATCH($B264,城镇人口!$B:$B,0),MATCH(AA$1,城镇人口!$1:$1,0))</f>
        <v>1161376.297036347</v>
      </c>
      <c r="AB264" s="40">
        <f>INDEX(人口源表!$1:$1048576,MATCH($B264,人口源表!$A:$A,0),MATCH(AB$1,人口源表!$1:$1,0))-INDEX(城镇人口!$1:$1048576,MATCH($B264,城镇人口!$B:$B,0),MATCH(AB$1,城镇人口!$1:$1,0))</f>
        <v>1144331.974209056</v>
      </c>
      <c r="AC264" s="40">
        <f>INDEX(人口源表!$1:$1048576,MATCH($B264,人口源表!$A:$A,0),MATCH(AC$1,人口源表!$1:$1,0))-INDEX(城镇人口!$1:$1048576,MATCH($B264,城镇人口!$B:$B,0),MATCH(AC$1,城镇人口!$1:$1,0))</f>
        <v>1129347.3356878641</v>
      </c>
      <c r="AD264" s="40">
        <f>INDEX(人口源表!$1:$1048576,MATCH($B264,人口源表!$A:$A,0),MATCH(AD$1,人口源表!$1:$1,0))-INDEX(城镇人口!$1:$1048576,MATCH($B264,城镇人口!$B:$B,0),MATCH(AD$1,城镇人口!$1:$1,0))</f>
        <v>1114152.6752915194</v>
      </c>
      <c r="AE264" s="40">
        <f>INDEX(人口源表!$1:$1048576,MATCH($B264,人口源表!$A:$A,0),MATCH(AE$1,人口源表!$1:$1,0))-INDEX(城镇人口!$1:$1048576,MATCH($B264,城镇人口!$B:$B,0),MATCH(AE$1,城镇人口!$1:$1,0))</f>
        <v>1098791.9972917638</v>
      </c>
      <c r="AF264" s="40">
        <f>INDEX(人口源表!$1:$1048576,MATCH($B264,人口源表!$A:$A,0),MATCH(AF$1,人口源表!$1:$1,0))-INDEX(城镇人口!$1:$1048576,MATCH($B264,城镇人口!$B:$B,0),MATCH(AF$1,城镇人口!$1:$1,0))</f>
        <v>1083309.108084206</v>
      </c>
      <c r="AG264" s="40">
        <f>INDEX(人口源表!$1:$1048576,MATCH($B264,人口源表!$A:$A,0),MATCH(AG$1,人口源表!$1:$1,0))-INDEX(城镇人口!$1:$1048576,MATCH($B264,城镇人口!$B:$B,0),MATCH(AG$1,城镇人口!$1:$1,0))</f>
        <v>1067747.217444737</v>
      </c>
      <c r="AH264" s="40">
        <f>INDEX(人口源表!$1:$1048576,MATCH($B264,人口源表!$A:$A,0),MATCH(AH$1,人口源表!$1:$1,0))-INDEX(城镇人口!$1:$1048576,MATCH($B264,城镇人口!$B:$B,0),MATCH(AH$1,城镇人口!$1:$1,0))</f>
        <v>1052151.0989345177</v>
      </c>
      <c r="AI264" s="40">
        <f>INDEX(人口源表!$1:$1048576,MATCH($B264,人口源表!$A:$A,0),MATCH(AI$1,人口源表!$1:$1,0))-INDEX(城镇人口!$1:$1048576,MATCH($B264,城镇人口!$B:$B,0),MATCH(AI$1,城镇人口!$1:$1,0))</f>
        <v>1036564.1070261034</v>
      </c>
      <c r="AJ264" s="40">
        <f>INDEX(人口源表!$1:$1048576,MATCH($B264,人口源表!$A:$A,0),MATCH(AJ$1,人口源表!$1:$1,0))-INDEX(城镇人口!$1:$1048576,MATCH($B264,城镇人口!$B:$B,0),MATCH(AJ$1,城镇人口!$1:$1,0))</f>
        <v>1021030.6905755731</v>
      </c>
      <c r="AK264" s="40">
        <f>INDEX(人口源表!$1:$1048576,MATCH($B264,人口源表!$A:$A,0),MATCH(AK$1,人口源表!$1:$1,0))-INDEX(城镇人口!$1:$1048576,MATCH($B264,城镇人口!$B:$B,0),MATCH(AK$1,城镇人口!$1:$1,0))</f>
        <v>1005594.5284197596</v>
      </c>
      <c r="AL264" s="40">
        <f>INDEX(人口源表!$1:$1048576,MATCH($B264,人口源表!$A:$A,0),MATCH(AL$1,人口源表!$1:$1,0))-INDEX(城镇人口!$1:$1048576,MATCH($B264,城镇人口!$B:$B,0),MATCH(AL$1,城镇人口!$1:$1,0))</f>
        <v>990299.56839586329</v>
      </c>
      <c r="AM264" s="40">
        <f>INDEX(人口源表!$1:$1048576,MATCH($B264,人口源表!$A:$A,0),MATCH(AM$1,人口源表!$1:$1,0))-INDEX(城镇人口!$1:$1048576,MATCH($B264,城镇人口!$B:$B,0),MATCH(AM$1,城镇人口!$1:$1,0))</f>
        <v>975189.96778659639</v>
      </c>
      <c r="AN264" s="40">
        <f>INDEX(人口源表!$1:$1048576,MATCH($B264,人口源表!$A:$A,0),MATCH(AN$1,人口源表!$1:$1,0))-INDEX(城镇人口!$1:$1048576,MATCH($B264,城镇人口!$B:$B,0),MATCH(AN$1,城镇人口!$1:$1,0))</f>
        <v>960308.63689567335</v>
      </c>
      <c r="AO264" s="40">
        <f>INDEX(人口源表!$1:$1048576,MATCH($B264,人口源表!$A:$A,0),MATCH(AO$1,人口源表!$1:$1,0))-INDEX(城镇人口!$1:$1048576,MATCH($B264,城镇人口!$B:$B,0),MATCH(AO$1,城镇人口!$1:$1,0))</f>
        <v>945698.96033067582</v>
      </c>
      <c r="AP264" s="40">
        <f>INDEX(人口源表!$1:$1048576,MATCH($B264,人口源表!$A:$A,0),MATCH(AP$1,人口源表!$1:$1,0))-INDEX(城镇人口!$1:$1048576,MATCH($B264,城镇人口!$B:$B,0),MATCH(AP$1,城镇人口!$1:$1,0))</f>
        <v>931404.37944480171</v>
      </c>
      <c r="AQ264" s="40">
        <f>INDEX(人口源表!$1:$1048576,MATCH($B264,人口源表!$A:$A,0),MATCH(AQ$1,人口源表!$1:$1,0))-INDEX(城镇人口!$1:$1048576,MATCH($B264,城镇人口!$B:$B,0),MATCH(AQ$1,城镇人口!$1:$1,0))</f>
        <v>917467.30549162743</v>
      </c>
      <c r="AR264" s="40">
        <f>INDEX(人口源表!$1:$1048576,MATCH($B264,人口源表!$A:$A,0),MATCH(AR$1,人口源表!$1:$1,0))-INDEX(城镇人口!$1:$1048576,MATCH($B264,城镇人口!$B:$B,0),MATCH(AR$1,城镇人口!$1:$1,0))</f>
        <v>903930.11192503013</v>
      </c>
      <c r="AS264" s="40">
        <f>INDEX(人口源表!$1:$1048576,MATCH($B264,人口源表!$A:$A,0),MATCH(AS$1,人口源表!$1:$1,0))-INDEX(城镇人口!$1:$1048576,MATCH($B264,城镇人口!$B:$B,0),MATCH(AS$1,城镇人口!$1:$1,0))</f>
        <v>890834.73483525682</v>
      </c>
      <c r="AT264" s="40">
        <f>INDEX(人口源表!$1:$1048576,MATCH($B264,人口源表!$A:$A,0),MATCH(AT$1,人口源表!$1:$1,0))-INDEX(城镇人口!$1:$1048576,MATCH($B264,城镇人口!$B:$B,0),MATCH(AT$1,城镇人口!$1:$1,0))</f>
        <v>878222.28772827447</v>
      </c>
      <c r="AU264" s="40">
        <f>INDEX(人口源表!$1:$1048576,MATCH($B264,人口源表!$A:$A,0),MATCH(AU$1,人口源表!$1:$1,0))-INDEX(城镇人口!$1:$1048576,MATCH($B264,城镇人口!$B:$B,0),MATCH(AU$1,城镇人口!$1:$1,0))</f>
        <v>866133.6858938965</v>
      </c>
      <c r="AV264" s="40">
        <f>INDEX(人口源表!$1:$1048576,MATCH($B264,人口源表!$A:$A,0),MATCH(AV$1,人口源表!$1:$1,0))-INDEX(城镇人口!$1:$1048576,MATCH($B264,城镇人口!$B:$B,0),MATCH(AV$1,城镇人口!$1:$1,0))</f>
        <v>854609.25265544769</v>
      </c>
    </row>
    <row r="265" spans="1:48" x14ac:dyDescent="0.15">
      <c r="A265" s="4" t="s">
        <v>876</v>
      </c>
      <c r="B265" s="4" t="s">
        <v>536</v>
      </c>
      <c r="C265" s="34">
        <f>VLOOKUP(B265,'[1]2016省城人口总结（根）'!B:C,2,FALSE)/100</f>
        <v>0.46429999999999999</v>
      </c>
      <c r="D265" s="40">
        <f>INDEX(人口源表!$1:$1048576,MATCH($B265,人口源表!$A:$A,0),MATCH(D$1,人口源表!$1:$1,0))-INDEX(城镇人口!$1:$1048576,MATCH($B265,城镇人口!$B:$B,0),MATCH(D$1,城镇人口!$1:$1,0))</f>
        <v>3423979.1069298815</v>
      </c>
      <c r="E265" s="40">
        <f>INDEX(人口源表!$1:$1048576,MATCH($B265,人口源表!$A:$A,0),MATCH(E$1,人口源表!$1:$1,0))-INDEX(城镇人口!$1:$1048576,MATCH($B265,城镇人口!$B:$B,0),MATCH(E$1,城镇人口!$1:$1,0))</f>
        <v>3384158.7276498983</v>
      </c>
      <c r="F265" s="40">
        <f>INDEX(人口源表!$1:$1048576,MATCH($B265,人口源表!$A:$A,0),MATCH(F$1,人口源表!$1:$1,0))-INDEX(城镇人口!$1:$1048576,MATCH($B265,城镇人口!$B:$B,0),MATCH(F$1,城镇人口!$1:$1,0))</f>
        <v>3342600.3102141311</v>
      </c>
      <c r="G265" s="40">
        <f>INDEX(人口源表!$1:$1048576,MATCH($B265,人口源表!$A:$A,0),MATCH(G$1,人口源表!$1:$1,0))-INDEX(城镇人口!$1:$1048576,MATCH($B265,城镇人口!$B:$B,0),MATCH(G$1,城镇人口!$1:$1,0))</f>
        <v>2853474.6800486613</v>
      </c>
      <c r="H265" s="40">
        <f>INDEX(人口源表!$1:$1048576,MATCH($B265,人口源表!$A:$A,0),MATCH(H$1,人口源表!$1:$1,0))-INDEX(城镇人口!$1:$1048576,MATCH($B265,城镇人口!$B:$B,0),MATCH(H$1,城镇人口!$1:$1,0))</f>
        <v>2821898.2043463928</v>
      </c>
      <c r="I265" s="40">
        <f>INDEX(人口源表!$1:$1048576,MATCH($B265,人口源表!$A:$A,0),MATCH(I$1,人口源表!$1:$1,0))-INDEX(城镇人口!$1:$1048576,MATCH($B265,城镇人口!$B:$B,0),MATCH(I$1,城镇人口!$1:$1,0))</f>
        <v>2807280.585423084</v>
      </c>
      <c r="J265" s="40">
        <f>INDEX(人口源表!$1:$1048576,MATCH($B265,人口源表!$A:$A,0),MATCH(J$1,人口源表!$1:$1,0))-INDEX(城镇人口!$1:$1048576,MATCH($B265,城镇人口!$B:$B,0),MATCH(J$1,城镇人口!$1:$1,0))</f>
        <v>2790708.166772678</v>
      </c>
      <c r="K265" s="40">
        <f>INDEX(人口源表!$1:$1048576,MATCH($B265,人口源表!$A:$A,0),MATCH(K$1,人口源表!$1:$1,0))-INDEX(城镇人口!$1:$1048576,MATCH($B265,城镇人口!$B:$B,0),MATCH(K$1,城镇人口!$1:$1,0))</f>
        <v>2772188.316546544</v>
      </c>
      <c r="L265" s="40">
        <f>INDEX(人口源表!$1:$1048576,MATCH($B265,人口源表!$A:$A,0),MATCH(L$1,人口源表!$1:$1,0))-INDEX(城镇人口!$1:$1048576,MATCH($B265,城镇人口!$B:$B,0),MATCH(L$1,城镇人口!$1:$1,0))</f>
        <v>2751736.216321154</v>
      </c>
      <c r="M265" s="40">
        <f>INDEX(人口源表!$1:$1048576,MATCH($B265,人口源表!$A:$A,0),MATCH(M$1,人口源表!$1:$1,0))-INDEX(城镇人口!$1:$1048576,MATCH($B265,城镇人口!$B:$B,0),MATCH(M$1,城镇人口!$1:$1,0))</f>
        <v>2729376.98497584</v>
      </c>
      <c r="N265" s="40">
        <f>INDEX(人口源表!$1:$1048576,MATCH($B265,人口源表!$A:$A,0),MATCH(N$1,人口源表!$1:$1,0))-INDEX(城镇人口!$1:$1048576,MATCH($B265,城镇人口!$B:$B,0),MATCH(N$1,城镇人口!$1:$1,0))</f>
        <v>2705141.0192244905</v>
      </c>
      <c r="O265" s="40">
        <f>INDEX(人口源表!$1:$1048576,MATCH($B265,人口源表!$A:$A,0),MATCH(O$1,人口源表!$1:$1,0))-INDEX(城镇人口!$1:$1048576,MATCH($B265,城镇人口!$B:$B,0),MATCH(O$1,城镇人口!$1:$1,0))</f>
        <v>2679068.4879977517</v>
      </c>
      <c r="P265" s="40">
        <f>INDEX(人口源表!$1:$1048576,MATCH($B265,人口源表!$A:$A,0),MATCH(P$1,人口源表!$1:$1,0))-INDEX(城镇人口!$1:$1048576,MATCH($B265,城镇人口!$B:$B,0),MATCH(P$1,城镇人口!$1:$1,0))</f>
        <v>2651206.1073747389</v>
      </c>
      <c r="Q265" s="40">
        <f>INDEX(人口源表!$1:$1048576,MATCH($B265,人口源表!$A:$A,0),MATCH(Q$1,人口源表!$1:$1,0))-INDEX(城镇人口!$1:$1048576,MATCH($B265,城镇人口!$B:$B,0),MATCH(Q$1,城镇人口!$1:$1,0))</f>
        <v>2621605.922257924</v>
      </c>
      <c r="R265" s="40">
        <f>INDEX(人口源表!$1:$1048576,MATCH($B265,人口源表!$A:$A,0),MATCH(R$1,人口源表!$1:$1,0))-INDEX(城镇人口!$1:$1048576,MATCH($B265,城镇人口!$B:$B,0),MATCH(R$1,城镇人口!$1:$1,0))</f>
        <v>2590329.1083916007</v>
      </c>
      <c r="S265" s="40">
        <f>INDEX(人口源表!$1:$1048576,MATCH($B265,人口源表!$A:$A,0),MATCH(S$1,人口源表!$1:$1,0))-INDEX(城镇人口!$1:$1048576,MATCH($B265,城镇人口!$B:$B,0),MATCH(S$1,城镇人口!$1:$1,0))</f>
        <v>2573177.8309072745</v>
      </c>
      <c r="T265" s="40">
        <f>INDEX(人口源表!$1:$1048576,MATCH($B265,人口源表!$A:$A,0),MATCH(T$1,人口源表!$1:$1,0))-INDEX(城镇人口!$1:$1048576,MATCH($B265,城镇人口!$B:$B,0),MATCH(T$1,城镇人口!$1:$1,0))</f>
        <v>2554690.5016771173</v>
      </c>
      <c r="U265" s="40">
        <f>INDEX(人口源表!$1:$1048576,MATCH($B265,人口源表!$A:$A,0),MATCH(U$1,人口源表!$1:$1,0))-INDEX(城镇人口!$1:$1048576,MATCH($B265,城镇人口!$B:$B,0),MATCH(U$1,城镇人口!$1:$1,0))</f>
        <v>2534922.0792392902</v>
      </c>
      <c r="V265" s="40">
        <f>INDEX(人口源表!$1:$1048576,MATCH($B265,人口源表!$A:$A,0),MATCH(V$1,人口源表!$1:$1,0))-INDEX(城镇人口!$1:$1048576,MATCH($B265,城镇人口!$B:$B,0),MATCH(V$1,城镇人口!$1:$1,0))</f>
        <v>2513934.4523543636</v>
      </c>
      <c r="W265" s="40">
        <f>INDEX(人口源表!$1:$1048576,MATCH($B265,人口源表!$A:$A,0),MATCH(W$1,人口源表!$1:$1,0))-INDEX(城镇人口!$1:$1048576,MATCH($B265,城镇人口!$B:$B,0),MATCH(W$1,城镇人口!$1:$1,0))</f>
        <v>2491793.569400527</v>
      </c>
      <c r="X265" s="40">
        <f>INDEX(人口源表!$1:$1048576,MATCH($B265,人口源表!$A:$A,0),MATCH(X$1,人口源表!$1:$1,0))-INDEX(城镇人口!$1:$1048576,MATCH($B265,城镇人口!$B:$B,0),MATCH(X$1,城镇人口!$1:$1,0))</f>
        <v>2468570.5772708394</v>
      </c>
      <c r="Y265" s="40">
        <f>INDEX(人口源表!$1:$1048576,MATCH($B265,人口源表!$A:$A,0),MATCH(Y$1,人口源表!$1:$1,0))-INDEX(城镇人口!$1:$1048576,MATCH($B265,城镇人口!$B:$B,0),MATCH(Y$1,城镇人口!$1:$1,0))</f>
        <v>2444341.6114744097</v>
      </c>
      <c r="Z265" s="40">
        <f>INDEX(人口源表!$1:$1048576,MATCH($B265,人口源表!$A:$A,0),MATCH(Z$1,人口源表!$1:$1,0))-INDEX(城镇人口!$1:$1048576,MATCH($B265,城镇人口!$B:$B,0),MATCH(Z$1,城镇人口!$1:$1,0))</f>
        <v>2419186.7251688666</v>
      </c>
      <c r="AA265" s="40">
        <f>INDEX(人口源表!$1:$1048576,MATCH($B265,人口源表!$A:$A,0),MATCH(AA$1,人口源表!$1:$1,0))-INDEX(城镇人口!$1:$1048576,MATCH($B265,城镇人口!$B:$B,0),MATCH(AA$1,城镇人口!$1:$1,0))</f>
        <v>2393190.9799885279</v>
      </c>
      <c r="AB265" s="40">
        <f>INDEX(人口源表!$1:$1048576,MATCH($B265,人口源表!$A:$A,0),MATCH(AB$1,人口源表!$1:$1,0))-INDEX(城镇人口!$1:$1048576,MATCH($B265,城镇人口!$B:$B,0),MATCH(AB$1,城镇人口!$1:$1,0))</f>
        <v>2366442.5196439</v>
      </c>
      <c r="AC265" s="40">
        <f>INDEX(人口源表!$1:$1048576,MATCH($B265,人口源表!$A:$A,0),MATCH(AC$1,人口源表!$1:$1,0))-INDEX(城镇人口!$1:$1048576,MATCH($B265,城镇人口!$B:$B,0),MATCH(AC$1,城镇人口!$1:$1,0))</f>
        <v>2342980.4798574378</v>
      </c>
      <c r="AD265" s="40">
        <f>INDEX(人口源表!$1:$1048576,MATCH($B265,人口源表!$A:$A,0),MATCH(AD$1,人口源表!$1:$1,0))-INDEX(城镇人口!$1:$1048576,MATCH($B265,城镇人口!$B:$B,0),MATCH(AD$1,城镇人口!$1:$1,0))</f>
        <v>2318948.8720748383</v>
      </c>
      <c r="AE265" s="40">
        <f>INDEX(人口源表!$1:$1048576,MATCH($B265,人口源表!$A:$A,0),MATCH(AE$1,人口源表!$1:$1,0))-INDEX(城镇人口!$1:$1048576,MATCH($B265,城镇人口!$B:$B,0),MATCH(AE$1,城镇人口!$1:$1,0))</f>
        <v>2294444.502360661</v>
      </c>
      <c r="AF265" s="40">
        <f>INDEX(人口源表!$1:$1048576,MATCH($B265,人口源表!$A:$A,0),MATCH(AF$1,人口源表!$1:$1,0))-INDEX(城镇人口!$1:$1048576,MATCH($B265,城镇人口!$B:$B,0),MATCH(AF$1,城镇人口!$1:$1,0))</f>
        <v>2269567.408622623</v>
      </c>
      <c r="AG265" s="40">
        <f>INDEX(人口源表!$1:$1048576,MATCH($B265,人口源表!$A:$A,0),MATCH(AG$1,人口源表!$1:$1,0))-INDEX(城镇人口!$1:$1048576,MATCH($B265,城镇人口!$B:$B,0),MATCH(AG$1,城镇人口!$1:$1,0))</f>
        <v>2244421.1238038726</v>
      </c>
      <c r="AH265" s="40">
        <f>INDEX(人口源表!$1:$1048576,MATCH($B265,人口源表!$A:$A,0),MATCH(AH$1,人口源表!$1:$1,0))-INDEX(城镇人口!$1:$1048576,MATCH($B265,城镇人口!$B:$B,0),MATCH(AH$1,城镇人口!$1:$1,0))</f>
        <v>2219113.3342495682</v>
      </c>
      <c r="AI265" s="40">
        <f>INDEX(人口源表!$1:$1048576,MATCH($B265,人口源表!$A:$A,0),MATCH(AI$1,人口源表!$1:$1,0))-INDEX(城镇人口!$1:$1048576,MATCH($B265,城镇人口!$B:$B,0),MATCH(AI$1,城镇人口!$1:$1,0))</f>
        <v>2193755.2860128558</v>
      </c>
      <c r="AJ265" s="40">
        <f>INDEX(人口源表!$1:$1048576,MATCH($B265,人口源表!$A:$A,0),MATCH(AJ$1,人口源表!$1:$1,0))-INDEX(城镇人口!$1:$1048576,MATCH($B265,城镇人口!$B:$B,0),MATCH(AJ$1,城镇人口!$1:$1,0))</f>
        <v>2168459.5799776888</v>
      </c>
      <c r="AK265" s="40">
        <f>INDEX(人口源表!$1:$1048576,MATCH($B265,人口源表!$A:$A,0),MATCH(AK$1,人口源表!$1:$1,0))-INDEX(城镇人口!$1:$1048576,MATCH($B265,城镇人口!$B:$B,0),MATCH(AK$1,城镇人口!$1:$1,0))</f>
        <v>2143343.6798284887</v>
      </c>
      <c r="AL265" s="40">
        <f>INDEX(人口源表!$1:$1048576,MATCH($B265,人口源表!$A:$A,0),MATCH(AL$1,人口源表!$1:$1,0))-INDEX(城镇人口!$1:$1048576,MATCH($B265,城镇人口!$B:$B,0),MATCH(AL$1,城镇人口!$1:$1,0))</f>
        <v>2118526.8789060134</v>
      </c>
      <c r="AM265" s="40">
        <f>INDEX(人口源表!$1:$1048576,MATCH($B265,人口源表!$A:$A,0),MATCH(AM$1,人口源表!$1:$1,0))-INDEX(城镇人口!$1:$1048576,MATCH($B265,城镇人口!$B:$B,0),MATCH(AM$1,城镇人口!$1:$1,0))</f>
        <v>2094131.3483177722</v>
      </c>
      <c r="AN265" s="40">
        <f>INDEX(人口源表!$1:$1048576,MATCH($B265,人口源表!$A:$A,0),MATCH(AN$1,人口源表!$1:$1,0))-INDEX(城镇人口!$1:$1048576,MATCH($B265,城镇人口!$B:$B,0),MATCH(AN$1,城镇人口!$1:$1,0))</f>
        <v>2070281.5561764431</v>
      </c>
      <c r="AO265" s="40">
        <f>INDEX(人口源表!$1:$1048576,MATCH($B265,人口源表!$A:$A,0),MATCH(AO$1,人口源表!$1:$1,0))-INDEX(城镇人口!$1:$1048576,MATCH($B265,城镇人口!$B:$B,0),MATCH(AO$1,城镇人口!$1:$1,0))</f>
        <v>2047104.487196113</v>
      </c>
      <c r="AP265" s="40">
        <f>INDEX(人口源表!$1:$1048576,MATCH($B265,人口源表!$A:$A,0),MATCH(AP$1,人口源表!$1:$1,0))-INDEX(城镇人口!$1:$1048576,MATCH($B265,城镇人口!$B:$B,0),MATCH(AP$1,城镇人口!$1:$1,0))</f>
        <v>2024728.6705204784</v>
      </c>
      <c r="AQ265" s="40">
        <f>INDEX(人口源表!$1:$1048576,MATCH($B265,人口源表!$A:$A,0),MATCH(AQ$1,人口源表!$1:$1,0))-INDEX(城镇人口!$1:$1048576,MATCH($B265,城镇人口!$B:$B,0),MATCH(AQ$1,城镇人口!$1:$1,0))</f>
        <v>2003284.7921239394</v>
      </c>
      <c r="AR265" s="40">
        <f>INDEX(人口源表!$1:$1048576,MATCH($B265,人口源表!$A:$A,0),MATCH(AR$1,人口源表!$1:$1,0))-INDEX(城镇人口!$1:$1048576,MATCH($B265,城镇人口!$B:$B,0),MATCH(AR$1,城镇人口!$1:$1,0))</f>
        <v>1982905.1154119652</v>
      </c>
      <c r="AS265" s="40">
        <f>INDEX(人口源表!$1:$1048576,MATCH($B265,人口源表!$A:$A,0),MATCH(AS$1,人口源表!$1:$1,0))-INDEX(城镇人口!$1:$1048576,MATCH($B265,城镇人口!$B:$B,0),MATCH(AS$1,城镇人口!$1:$1,0))</f>
        <v>1963724.4542723242</v>
      </c>
      <c r="AT265" s="40">
        <f>INDEX(人口源表!$1:$1048576,MATCH($B265,人口源表!$A:$A,0),MATCH(AT$1,人口源表!$1:$1,0))-INDEX(城镇人口!$1:$1048576,MATCH($B265,城镇人口!$B:$B,0),MATCH(AT$1,城镇人口!$1:$1,0))</f>
        <v>1945876.8911767318</v>
      </c>
      <c r="AU265" s="40">
        <f>INDEX(人口源表!$1:$1048576,MATCH($B265,人口源表!$A:$A,0),MATCH(AU$1,人口源表!$1:$1,0))-INDEX(城镇人口!$1:$1048576,MATCH($B265,城镇人口!$B:$B,0),MATCH(AU$1,城镇人口!$1:$1,0))</f>
        <v>1929499.8344453191</v>
      </c>
      <c r="AV265" s="40">
        <f>INDEX(人口源表!$1:$1048576,MATCH($B265,人口源表!$A:$A,0),MATCH(AV$1,人口源表!$1:$1,0))-INDEX(城镇人口!$1:$1048576,MATCH($B265,城镇人口!$B:$B,0),MATCH(AV$1,城镇人口!$1:$1,0))</f>
        <v>1914729.9782315679</v>
      </c>
    </row>
    <row r="266" spans="1:48" x14ac:dyDescent="0.15">
      <c r="A266" s="4" t="s">
        <v>876</v>
      </c>
      <c r="B266" s="4" t="s">
        <v>538</v>
      </c>
      <c r="C266" s="34">
        <f>VLOOKUP(B266,'[1]2016省城人口总结（根）'!B:C,2,FALSE)/100</f>
        <v>0.44740000000000002</v>
      </c>
      <c r="D266" s="40">
        <f>INDEX(人口源表!$1:$1048576,MATCH($B266,人口源表!$A:$A,0),MATCH(D$1,人口源表!$1:$1,0))-INDEX(城镇人口!$1:$1048576,MATCH($B266,城镇人口!$B:$B,0),MATCH(D$1,城镇人口!$1:$1,0))</f>
        <v>1649207.3899743874</v>
      </c>
      <c r="E266" s="40">
        <f>INDEX(人口源表!$1:$1048576,MATCH($B266,人口源表!$A:$A,0),MATCH(E$1,人口源表!$1:$1,0))-INDEX(城镇人口!$1:$1048576,MATCH($B266,城镇人口!$B:$B,0),MATCH(E$1,城镇人口!$1:$1,0))</f>
        <v>1629612.5580451388</v>
      </c>
      <c r="F266" s="40">
        <f>INDEX(人口源表!$1:$1048576,MATCH($B266,人口源表!$A:$A,0),MATCH(F$1,人口源表!$1:$1,0))-INDEX(城镇人口!$1:$1048576,MATCH($B266,城镇人口!$B:$B,0),MATCH(F$1,城镇人口!$1:$1,0))</f>
        <v>1609199.0470999391</v>
      </c>
      <c r="G266" s="40">
        <f>INDEX(人口源表!$1:$1048576,MATCH($B266,人口源表!$A:$A,0),MATCH(G$1,人口源表!$1:$1,0))-INDEX(城镇人口!$1:$1048576,MATCH($B266,城镇人口!$B:$B,0),MATCH(G$1,城镇人口!$1:$1,0))</f>
        <v>1558143.8713563522</v>
      </c>
      <c r="H266" s="40">
        <f>INDEX(人口源表!$1:$1048576,MATCH($B266,人口源表!$A:$A,0),MATCH(H$1,人口源表!$1:$1,0))-INDEX(城镇人口!$1:$1048576,MATCH($B266,城镇人口!$B:$B,0),MATCH(H$1,城镇人口!$1:$1,0))</f>
        <v>1540524.1352503088</v>
      </c>
      <c r="I266" s="40">
        <f>INDEX(人口源表!$1:$1048576,MATCH($B266,人口源表!$A:$A,0),MATCH(I$1,人口源表!$1:$1,0))-INDEX(城镇人口!$1:$1048576,MATCH($B266,城镇人口!$B:$B,0),MATCH(I$1,城镇人口!$1:$1,0))</f>
        <v>1531287.1999233027</v>
      </c>
      <c r="J266" s="40">
        <f>INDEX(人口源表!$1:$1048576,MATCH($B266,人口源表!$A:$A,0),MATCH(J$1,人口源表!$1:$1,0))-INDEX(城镇人口!$1:$1048576,MATCH($B266,城镇人口!$B:$B,0),MATCH(J$1,城镇人口!$1:$1,0))</f>
        <v>1520848.800957951</v>
      </c>
      <c r="K266" s="40">
        <f>INDEX(人口源表!$1:$1048576,MATCH($B266,人口源表!$A:$A,0),MATCH(K$1,人口源表!$1:$1,0))-INDEX(城镇人口!$1:$1048576,MATCH($B266,城镇人口!$B:$B,0),MATCH(K$1,城镇人口!$1:$1,0))</f>
        <v>1509242.9836807949</v>
      </c>
      <c r="L266" s="40">
        <f>INDEX(人口源表!$1:$1048576,MATCH($B266,人口源表!$A:$A,0),MATCH(L$1,人口源表!$1:$1,0))-INDEX(城镇人口!$1:$1048576,MATCH($B266,城镇人口!$B:$B,0),MATCH(L$1,城镇人口!$1:$1,0))</f>
        <v>1496506.4697958187</v>
      </c>
      <c r="M266" s="40">
        <f>INDEX(人口源表!$1:$1048576,MATCH($B266,人口源表!$A:$A,0),MATCH(M$1,人口源表!$1:$1,0))-INDEX(城镇人口!$1:$1048576,MATCH($B266,城镇人口!$B:$B,0),MATCH(M$1,城镇人口!$1:$1,0))</f>
        <v>1482678.5328585855</v>
      </c>
      <c r="N266" s="40">
        <f>INDEX(人口源表!$1:$1048576,MATCH($B266,人口源表!$A:$A,0),MATCH(N$1,人口源表!$1:$1,0))-INDEX(城镇人口!$1:$1048576,MATCH($B266,城镇人口!$B:$B,0),MATCH(N$1,城镇人口!$1:$1,0))</f>
        <v>1467800.3780477452</v>
      </c>
      <c r="O266" s="40">
        <f>INDEX(人口源表!$1:$1048576,MATCH($B266,人口源表!$A:$A,0),MATCH(O$1,人口源表!$1:$1,0))-INDEX(城镇人口!$1:$1048576,MATCH($B266,城镇人口!$B:$B,0),MATCH(O$1,城镇人口!$1:$1,0))</f>
        <v>1451915.0353973613</v>
      </c>
      <c r="P266" s="40">
        <f>INDEX(人口源表!$1:$1048576,MATCH($B266,人口源表!$A:$A,0),MATCH(P$1,人口源表!$1:$1,0))-INDEX(城镇人口!$1:$1048576,MATCH($B266,城镇人口!$B:$B,0),MATCH(P$1,城镇人口!$1:$1,0))</f>
        <v>1435067.7315458802</v>
      </c>
      <c r="Q266" s="40">
        <f>INDEX(人口源表!$1:$1048576,MATCH($B266,人口源表!$A:$A,0),MATCH(Q$1,人口源表!$1:$1,0))-INDEX(城镇人口!$1:$1048576,MATCH($B266,城镇人口!$B:$B,0),MATCH(Q$1,城镇人口!$1:$1,0))</f>
        <v>1417304.7975322632</v>
      </c>
      <c r="R266" s="40">
        <f>INDEX(人口源表!$1:$1048576,MATCH($B266,人口源表!$A:$A,0),MATCH(R$1,人口源表!$1:$1,0))-INDEX(城镇人口!$1:$1048576,MATCH($B266,城镇人口!$B:$B,0),MATCH(R$1,城镇人口!$1:$1,0))</f>
        <v>1398675.9343449594</v>
      </c>
      <c r="S266" s="40">
        <f>INDEX(人口源表!$1:$1048576,MATCH($B266,人口源表!$A:$A,0),MATCH(S$1,人口源表!$1:$1,0))-INDEX(城镇人口!$1:$1048576,MATCH($B266,城镇人口!$B:$B,0),MATCH(S$1,城镇人口!$1:$1,0))</f>
        <v>1387053.7842369163</v>
      </c>
      <c r="T266" s="40">
        <f>INDEX(人口源表!$1:$1048576,MATCH($B266,人口源表!$A:$A,0),MATCH(T$1,人口源表!$1:$1,0))-INDEX(城镇人口!$1:$1048576,MATCH($B266,城镇人口!$B:$B,0),MATCH(T$1,城镇人口!$1:$1,0))</f>
        <v>1374733.4424379959</v>
      </c>
      <c r="U266" s="40">
        <f>INDEX(人口源表!$1:$1048576,MATCH($B266,人口源表!$A:$A,0),MATCH(U$1,人口源表!$1:$1,0))-INDEX(城镇人口!$1:$1048576,MATCH($B266,城镇人口!$B:$B,0),MATCH(U$1,城镇人口!$1:$1,0))</f>
        <v>1361755.3599267679</v>
      </c>
      <c r="V266" s="40">
        <f>INDEX(人口源表!$1:$1048576,MATCH($B266,人口源表!$A:$A,0),MATCH(V$1,人口源表!$1:$1,0))-INDEX(城镇人口!$1:$1048576,MATCH($B266,城镇人口!$B:$B,0),MATCH(V$1,城镇人口!$1:$1,0))</f>
        <v>1348162.2185715544</v>
      </c>
      <c r="W266" s="40">
        <f>INDEX(人口源表!$1:$1048576,MATCH($B266,人口源表!$A:$A,0),MATCH(W$1,人口源表!$1:$1,0))-INDEX(城镇人口!$1:$1048576,MATCH($B266,城镇人口!$B:$B,0),MATCH(W$1,城镇人口!$1:$1,0))</f>
        <v>1333998.8430559218</v>
      </c>
      <c r="X266" s="40">
        <f>INDEX(人口源表!$1:$1048576,MATCH($B266,人口源表!$A:$A,0),MATCH(X$1,人口源表!$1:$1,0))-INDEX(城镇人口!$1:$1048576,MATCH($B266,城镇人口!$B:$B,0),MATCH(X$1,城镇人口!$1:$1,0))</f>
        <v>1319309.8353498159</v>
      </c>
      <c r="Y266" s="40">
        <f>INDEX(人口源表!$1:$1048576,MATCH($B266,人口源表!$A:$A,0),MATCH(Y$1,人口源表!$1:$1,0))-INDEX(城镇人口!$1:$1048576,MATCH($B266,城镇人口!$B:$B,0),MATCH(Y$1,城镇人口!$1:$1,0))</f>
        <v>1304142.7197067884</v>
      </c>
      <c r="Z266" s="40">
        <f>INDEX(人口源表!$1:$1048576,MATCH($B266,人口源表!$A:$A,0),MATCH(Z$1,人口源表!$1:$1,0))-INDEX(城镇人口!$1:$1048576,MATCH($B266,城镇人口!$B:$B,0),MATCH(Z$1,城镇人口!$1:$1,0))</f>
        <v>1288544.6755837223</v>
      </c>
      <c r="AA266" s="40">
        <f>INDEX(人口源表!$1:$1048576,MATCH($B266,人口源表!$A:$A,0),MATCH(AA$1,人口源表!$1:$1,0))-INDEX(城镇人口!$1:$1048576,MATCH($B266,城镇人口!$B:$B,0),MATCH(AA$1,城镇人口!$1:$1,0))</f>
        <v>1272565.6426642863</v>
      </c>
      <c r="AB266" s="40">
        <f>INDEX(人口源表!$1:$1048576,MATCH($B266,人口源表!$A:$A,0),MATCH(AB$1,人口源表!$1:$1,0))-INDEX(城镇人口!$1:$1048576,MATCH($B266,城镇人口!$B:$B,0),MATCH(AB$1,城镇人口!$1:$1,0))</f>
        <v>1256255.0898607669</v>
      </c>
      <c r="AC266" s="40">
        <f>INDEX(人口源表!$1:$1048576,MATCH($B266,人口源表!$A:$A,0),MATCH(AC$1,人口源表!$1:$1,0))-INDEX(城镇人口!$1:$1048576,MATCH($B266,城镇人口!$B:$B,0),MATCH(AC$1,城镇人口!$1:$1,0))</f>
        <v>1241583.3082937191</v>
      </c>
      <c r="AD266" s="40">
        <f>INDEX(人口源表!$1:$1048576,MATCH($B266,人口源表!$A:$A,0),MATCH(AD$1,人口源表!$1:$1,0))-INDEX(城镇人口!$1:$1048576,MATCH($B266,城镇人口!$B:$B,0),MATCH(AD$1,城镇人口!$1:$1,0))</f>
        <v>1226672.2790727485</v>
      </c>
      <c r="AE266" s="40">
        <f>INDEX(人口源表!$1:$1048576,MATCH($B266,人口源表!$A:$A,0),MATCH(AE$1,人口源表!$1:$1,0))-INDEX(城镇人口!$1:$1048576,MATCH($B266,城镇人口!$B:$B,0),MATCH(AE$1,城镇人口!$1:$1,0))</f>
        <v>1211573.1301950736</v>
      </c>
      <c r="AF266" s="40">
        <f>INDEX(人口源表!$1:$1048576,MATCH($B266,人口源表!$A:$A,0),MATCH(AF$1,人口源表!$1:$1,0))-INDEX(城镇人口!$1:$1048576,MATCH($B266,城镇人口!$B:$B,0),MATCH(AF$1,城镇人口!$1:$1,0))</f>
        <v>1196338.304930039</v>
      </c>
      <c r="AG266" s="40">
        <f>INDEX(人口源表!$1:$1048576,MATCH($B266,人口源表!$A:$A,0),MATCH(AG$1,人口源表!$1:$1,0))-INDEX(城镇人口!$1:$1048576,MATCH($B266,城镇人口!$B:$B,0),MATCH(AG$1,城镇人口!$1:$1,0))</f>
        <v>1181021.0666884419</v>
      </c>
      <c r="AH266" s="40">
        <f>INDEX(人口源表!$1:$1048576,MATCH($B266,人口源表!$A:$A,0),MATCH(AH$1,人口源表!$1:$1,0))-INDEX(城镇人口!$1:$1048576,MATCH($B266,城镇人口!$B:$B,0),MATCH(AH$1,城镇人口!$1:$1,0))</f>
        <v>1165676.3107339293</v>
      </c>
      <c r="AI266" s="40">
        <f>INDEX(人口源表!$1:$1048576,MATCH($B266,人口源表!$A:$A,0),MATCH(AI$1,人口源表!$1:$1,0))-INDEX(城镇人口!$1:$1048576,MATCH($B266,城镇人口!$B:$B,0),MATCH(AI$1,城镇人口!$1:$1,0))</f>
        <v>1150359.2025172117</v>
      </c>
      <c r="AJ266" s="40">
        <f>INDEX(人口源表!$1:$1048576,MATCH($B266,人口源表!$A:$A,0),MATCH(AJ$1,人口源表!$1:$1,0))-INDEX(城镇人口!$1:$1048576,MATCH($B266,城镇人口!$B:$B,0),MATCH(AJ$1,城镇人口!$1:$1,0))</f>
        <v>1135125.5630194538</v>
      </c>
      <c r="AK266" s="40">
        <f>INDEX(人口源表!$1:$1048576,MATCH($B266,人口源表!$A:$A,0),MATCH(AK$1,人口源表!$1:$1,0))-INDEX(城镇人口!$1:$1048576,MATCH($B266,城镇人口!$B:$B,0),MATCH(AK$1,城镇人口!$1:$1,0))</f>
        <v>1120032.2407017646</v>
      </c>
      <c r="AL266" s="40">
        <f>INDEX(人口源表!$1:$1048576,MATCH($B266,人口源表!$A:$A,0),MATCH(AL$1,人口源表!$1:$1,0))-INDEX(城镇人口!$1:$1048576,MATCH($B266,城镇人口!$B:$B,0),MATCH(AL$1,城镇人口!$1:$1,0))</f>
        <v>1105137.0469419474</v>
      </c>
      <c r="AM266" s="40">
        <f>INDEX(人口源表!$1:$1048576,MATCH($B266,人口源表!$A:$A,0),MATCH(AM$1,人口源表!$1:$1,0))-INDEX(城镇人口!$1:$1048576,MATCH($B266,城镇人口!$B:$B,0),MATCH(AM$1,城镇人口!$1:$1,0))</f>
        <v>1090498.2700114846</v>
      </c>
      <c r="AN266" s="40">
        <f>INDEX(人口源表!$1:$1048576,MATCH($B266,人口源表!$A:$A,0),MATCH(AN$1,人口源表!$1:$1,0))-INDEX(城镇人口!$1:$1048576,MATCH($B266,城镇人口!$B:$B,0),MATCH(AN$1,城镇人口!$1:$1,0))</f>
        <v>1076174.2014583468</v>
      </c>
      <c r="AO266" s="40">
        <f>INDEX(人口源表!$1:$1048576,MATCH($B266,人口源表!$A:$A,0),MATCH(AO$1,人口源表!$1:$1,0))-INDEX(城镇人口!$1:$1048576,MATCH($B266,城镇人口!$B:$B,0),MATCH(AO$1,城镇人口!$1:$1,0))</f>
        <v>1062224.3406332212</v>
      </c>
      <c r="AP266" s="40">
        <f>INDEX(人口源表!$1:$1048576,MATCH($B266,人口源表!$A:$A,0),MATCH(AP$1,人口源表!$1:$1,0))-INDEX(城镇人口!$1:$1048576,MATCH($B266,城镇人口!$B:$B,0),MATCH(AP$1,城镇人口!$1:$1,0))</f>
        <v>1048708.4881876973</v>
      </c>
      <c r="AQ266" s="40">
        <f>INDEX(人口源表!$1:$1048576,MATCH($B266,人口源表!$A:$A,0),MATCH(AQ$1,人口源表!$1:$1,0))-INDEX(城镇人口!$1:$1048576,MATCH($B266,城镇人口!$B:$B,0),MATCH(AQ$1,城镇人口!$1:$1,0))</f>
        <v>1035687.101189357</v>
      </c>
      <c r="AR266" s="40">
        <f>INDEX(人口源表!$1:$1048576,MATCH($B266,人口源表!$A:$A,0),MATCH(AR$1,人口源表!$1:$1,0))-INDEX(城镇人口!$1:$1048576,MATCH($B266,城镇人口!$B:$B,0),MATCH(AR$1,城镇人口!$1:$1,0))</f>
        <v>1023220.4050398243</v>
      </c>
      <c r="AS266" s="40">
        <f>INDEX(人口源表!$1:$1048576,MATCH($B266,人口源表!$A:$A,0),MATCH(AS$1,人口源表!$1:$1,0))-INDEX(城镇人口!$1:$1048576,MATCH($B266,城镇人口!$B:$B,0),MATCH(AS$1,城镇人口!$1:$1,0))</f>
        <v>1011369.5690783623</v>
      </c>
      <c r="AT266" s="40">
        <f>INDEX(人口源表!$1:$1048576,MATCH($B266,人口源表!$A:$A,0),MATCH(AT$1,人口源表!$1:$1,0))-INDEX(城镇人口!$1:$1048576,MATCH($B266,城镇人口!$B:$B,0),MATCH(AT$1,城镇人口!$1:$1,0))</f>
        <v>1000195.4096524261</v>
      </c>
      <c r="AU266" s="40">
        <f>INDEX(人口源表!$1:$1048576,MATCH($B266,人口源表!$A:$A,0),MATCH(AU$1,人口源表!$1:$1,0))-INDEX(城镇人口!$1:$1048576,MATCH($B266,城镇人口!$B:$B,0),MATCH(AU$1,城镇人口!$1:$1,0))</f>
        <v>989758.74494605535</v>
      </c>
      <c r="AV266" s="40">
        <f>INDEX(人口源表!$1:$1048576,MATCH($B266,人口源表!$A:$A,0),MATCH(AV$1,人口源表!$1:$1,0))-INDEX(城镇人口!$1:$1048576,MATCH($B266,城镇人口!$B:$B,0),MATCH(AV$1,城镇人口!$1:$1,0))</f>
        <v>980121.5374451729</v>
      </c>
    </row>
    <row r="267" spans="1:48" x14ac:dyDescent="0.15">
      <c r="A267" s="4" t="s">
        <v>876</v>
      </c>
      <c r="B267" s="4" t="s">
        <v>540</v>
      </c>
      <c r="C267" s="34">
        <f>VLOOKUP(B267,'[1]2016省城人口总结（根）'!B:C,2,FALSE)/100</f>
        <v>0.47989999999999999</v>
      </c>
      <c r="D267" s="40">
        <f>INDEX(人口源表!$1:$1048576,MATCH($B267,人口源表!$A:$A,0),MATCH(D$1,人口源表!$1:$1,0))-INDEX(城镇人口!$1:$1048576,MATCH($B267,城镇人口!$B:$B,0),MATCH(D$1,城镇人口!$1:$1,0))</f>
        <v>2370263.3405994861</v>
      </c>
      <c r="E267" s="40">
        <f>INDEX(人口源表!$1:$1048576,MATCH($B267,人口源表!$A:$A,0),MATCH(E$1,人口源表!$1:$1,0))-INDEX(城镇人口!$1:$1048576,MATCH($B267,城镇人口!$B:$B,0),MATCH(E$1,城镇人口!$1:$1,0))</f>
        <v>2339146.5571285649</v>
      </c>
      <c r="F267" s="40">
        <f>INDEX(人口源表!$1:$1048576,MATCH($B267,人口源表!$A:$A,0),MATCH(F$1,人口源表!$1:$1,0))-INDEX(城镇人口!$1:$1048576,MATCH($B267,城镇人口!$B:$B,0),MATCH(F$1,城镇人口!$1:$1,0))</f>
        <v>2306888.5129762818</v>
      </c>
      <c r="G267" s="40">
        <f>INDEX(人口源表!$1:$1048576,MATCH($B267,人口源表!$A:$A,0),MATCH(G$1,人口源表!$1:$1,0))-INDEX(城镇人口!$1:$1048576,MATCH($B267,城镇人口!$B:$B,0),MATCH(G$1,城镇人口!$1:$1,0))</f>
        <v>2265819.454459093</v>
      </c>
      <c r="H267" s="40">
        <f>INDEX(人口源表!$1:$1048576,MATCH($B267,人口源表!$A:$A,0),MATCH(H$1,人口源表!$1:$1,0))-INDEX(城镇人口!$1:$1048576,MATCH($B267,城镇人口!$B:$B,0),MATCH(H$1,城镇人口!$1:$1,0))</f>
        <v>2232668.4031474562</v>
      </c>
      <c r="I267" s="40">
        <f>INDEX(人口源表!$1:$1048576,MATCH($B267,人口源表!$A:$A,0),MATCH(I$1,人口源表!$1:$1,0))-INDEX(城镇人口!$1:$1048576,MATCH($B267,城镇人口!$B:$B,0),MATCH(I$1,城镇人口!$1:$1,0))</f>
        <v>2216215.2066690661</v>
      </c>
      <c r="J267" s="40">
        <f>INDEX(人口源表!$1:$1048576,MATCH($B267,人口源表!$A:$A,0),MATCH(J$1,人口源表!$1:$1,0))-INDEX(城镇人口!$1:$1048576,MATCH($B267,城镇人口!$B:$B,0),MATCH(J$1,城镇人口!$1:$1,0))</f>
        <v>2200120.2583400467</v>
      </c>
      <c r="K267" s="40">
        <f>INDEX(人口源表!$1:$1048576,MATCH($B267,人口源表!$A:$A,0),MATCH(K$1,人口源表!$1:$1,0))-INDEX(城镇人口!$1:$1048576,MATCH($B267,城镇人口!$B:$B,0),MATCH(K$1,城镇人口!$1:$1,0))</f>
        <v>2184108.8577725235</v>
      </c>
      <c r="L267" s="40">
        <f>INDEX(人口源表!$1:$1048576,MATCH($B267,人口源表!$A:$A,0),MATCH(L$1,人口源表!$1:$1,0))-INDEX(城镇人口!$1:$1048576,MATCH($B267,城镇人口!$B:$B,0),MATCH(L$1,城镇人口!$1:$1,0))</f>
        <v>2167931.2195417443</v>
      </c>
      <c r="M267" s="40">
        <f>INDEX(人口源表!$1:$1048576,MATCH($B267,人口源表!$A:$A,0),MATCH(M$1,人口源表!$1:$1,0))-INDEX(城镇人口!$1:$1048576,MATCH($B267,城镇人口!$B:$B,0),MATCH(M$1,城镇人口!$1:$1,0))</f>
        <v>2151363.7535108812</v>
      </c>
      <c r="N267" s="40">
        <f>INDEX(人口源表!$1:$1048576,MATCH($B267,人口源表!$A:$A,0),MATCH(N$1,人口源表!$1:$1,0))-INDEX(城镇人口!$1:$1048576,MATCH($B267,城镇人口!$B:$B,0),MATCH(N$1,城镇人口!$1:$1,0))</f>
        <v>2134207.9211120633</v>
      </c>
      <c r="O267" s="40">
        <f>INDEX(人口源表!$1:$1048576,MATCH($B267,人口源表!$A:$A,0),MATCH(O$1,人口源表!$1:$1,0))-INDEX(城镇人口!$1:$1048576,MATCH($B267,城镇人口!$B:$B,0),MATCH(O$1,城镇人口!$1:$1,0))</f>
        <v>2116290.0002761767</v>
      </c>
      <c r="P267" s="40">
        <f>INDEX(人口源表!$1:$1048576,MATCH($B267,人口源表!$A:$A,0),MATCH(P$1,人口源表!$1:$1,0))-INDEX(城镇人口!$1:$1048576,MATCH($B267,城镇人口!$B:$B,0),MATCH(P$1,城镇人口!$1:$1,0))</f>
        <v>2097459.4622135358</v>
      </c>
      <c r="Q267" s="40">
        <f>INDEX(人口源表!$1:$1048576,MATCH($B267,人口源表!$A:$A,0),MATCH(Q$1,人口源表!$1:$1,0))-INDEX(城镇人口!$1:$1048576,MATCH($B267,城镇人口!$B:$B,0),MATCH(Q$1,城镇人口!$1:$1,0))</f>
        <v>2077588.706090149</v>
      </c>
      <c r="R267" s="40">
        <f>INDEX(人口源表!$1:$1048576,MATCH($B267,人口源表!$A:$A,0),MATCH(R$1,人口源表!$1:$1,0))-INDEX(城镇人口!$1:$1048576,MATCH($B267,城镇人口!$B:$B,0),MATCH(R$1,城镇人口!$1:$1,0))</f>
        <v>2056572.3038744633</v>
      </c>
      <c r="S267" s="40">
        <f>INDEX(人口源表!$1:$1048576,MATCH($B267,人口源表!$A:$A,0),MATCH(S$1,人口源表!$1:$1,0))-INDEX(城镇人口!$1:$1048576,MATCH($B267,城镇人口!$B:$B,0),MATCH(S$1,城镇人口!$1:$1,0))</f>
        <v>2047829.0603742683</v>
      </c>
      <c r="T267" s="40">
        <f>INDEX(人口源表!$1:$1048576,MATCH($B267,人口源表!$A:$A,0),MATCH(T$1,人口源表!$1:$1,0))-INDEX(城镇人口!$1:$1048576,MATCH($B267,城镇人口!$B:$B,0),MATCH(T$1,城镇人口!$1:$1,0))</f>
        <v>2038046.2863791646</v>
      </c>
      <c r="U267" s="40">
        <f>INDEX(人口源表!$1:$1048576,MATCH($B267,人口源表!$A:$A,0),MATCH(U$1,人口源表!$1:$1,0))-INDEX(城镇人口!$1:$1048576,MATCH($B267,城镇人口!$B:$B,0),MATCH(U$1,城镇人口!$1:$1,0))</f>
        <v>2027164.2378235995</v>
      </c>
      <c r="V267" s="40">
        <f>INDEX(人口源表!$1:$1048576,MATCH($B267,人口源表!$A:$A,0),MATCH(V$1,人口源表!$1:$1,0))-INDEX(城镇人口!$1:$1048576,MATCH($B267,城镇人口!$B:$B,0),MATCH(V$1,城镇人口!$1:$1,0))</f>
        <v>2015138.9308841019</v>
      </c>
      <c r="W267" s="40">
        <f>INDEX(人口源表!$1:$1048576,MATCH($B267,人口源表!$A:$A,0),MATCH(W$1,人口源表!$1:$1,0))-INDEX(城镇人口!$1:$1048576,MATCH($B267,城镇人口!$B:$B,0),MATCH(W$1,城镇人口!$1:$1,0))</f>
        <v>2001943.3811067166</v>
      </c>
      <c r="X267" s="40">
        <f>INDEX(人口源表!$1:$1048576,MATCH($B267,人口源表!$A:$A,0),MATCH(X$1,人口源表!$1:$1,0))-INDEX(城镇人口!$1:$1048576,MATCH($B267,城镇人口!$B:$B,0),MATCH(X$1,城镇人口!$1:$1,0))</f>
        <v>1987566.2721308339</v>
      </c>
      <c r="Y267" s="40">
        <f>INDEX(人口源表!$1:$1048576,MATCH($B267,人口源表!$A:$A,0),MATCH(Y$1,人口源表!$1:$1,0))-INDEX(城镇人口!$1:$1048576,MATCH($B267,城镇人口!$B:$B,0),MATCH(Y$1,城镇人口!$1:$1,0))</f>
        <v>1972011.0645920569</v>
      </c>
      <c r="Z267" s="40">
        <f>INDEX(人口源表!$1:$1048576,MATCH($B267,人口源表!$A:$A,0),MATCH(Z$1,人口源表!$1:$1,0))-INDEX(城镇人口!$1:$1048576,MATCH($B267,城镇人口!$B:$B,0),MATCH(Z$1,城镇人口!$1:$1,0))</f>
        <v>1955296.3447787212</v>
      </c>
      <c r="AA267" s="40">
        <f>INDEX(人口源表!$1:$1048576,MATCH($B267,人口源表!$A:$A,0),MATCH(AA$1,人口源表!$1:$1,0))-INDEX(城镇人口!$1:$1048576,MATCH($B267,城镇人口!$B:$B,0),MATCH(AA$1,城镇人口!$1:$1,0))</f>
        <v>1937454.5033343653</v>
      </c>
      <c r="AB267" s="40">
        <f>INDEX(人口源表!$1:$1048576,MATCH($B267,人口源表!$A:$A,0),MATCH(AB$1,人口源表!$1:$1,0))-INDEX(城镇人口!$1:$1048576,MATCH($B267,城镇人口!$B:$B,0),MATCH(AB$1,城镇人口!$1:$1,0))</f>
        <v>1918531.6535432679</v>
      </c>
      <c r="AC267" s="40">
        <f>INDEX(人口源表!$1:$1048576,MATCH($B267,人口源表!$A:$A,0),MATCH(AC$1,人口源表!$1:$1,0))-INDEX(城镇人口!$1:$1048576,MATCH($B267,城镇人口!$B:$B,0),MATCH(AC$1,城镇人口!$1:$1,0))</f>
        <v>1902060.0762846251</v>
      </c>
      <c r="AD267" s="40">
        <f>INDEX(人口源表!$1:$1048576,MATCH($B267,人口源表!$A:$A,0),MATCH(AD$1,人口源表!$1:$1,0))-INDEX(城镇人口!$1:$1048576,MATCH($B267,城镇人口!$B:$B,0),MATCH(AD$1,城镇人口!$1:$1,0))</f>
        <v>1884644.8532964336</v>
      </c>
      <c r="AE267" s="40">
        <f>INDEX(人口源表!$1:$1048576,MATCH($B267,人口源表!$A:$A,0),MATCH(AE$1,人口源表!$1:$1,0))-INDEX(城镇人口!$1:$1048576,MATCH($B267,城镇人口!$B:$B,0),MATCH(AE$1,城镇人口!$1:$1,0))</f>
        <v>1866365.816679352</v>
      </c>
      <c r="AF267" s="40">
        <f>INDEX(人口源表!$1:$1048576,MATCH($B267,人口源表!$A:$A,0),MATCH(AF$1,人口源表!$1:$1,0))-INDEX(城镇人口!$1:$1048576,MATCH($B267,城镇人口!$B:$B,0),MATCH(AF$1,城镇人口!$1:$1,0))</f>
        <v>1847314.11344181</v>
      </c>
      <c r="AG267" s="40">
        <f>INDEX(人口源表!$1:$1048576,MATCH($B267,人口源表!$A:$A,0),MATCH(AG$1,人口源表!$1:$1,0))-INDEX(城镇人口!$1:$1048576,MATCH($B267,城镇人口!$B:$B,0),MATCH(AG$1,城镇人口!$1:$1,0))</f>
        <v>1827593.0053007132</v>
      </c>
      <c r="AH267" s="40">
        <f>INDEX(人口源表!$1:$1048576,MATCH($B267,人口源表!$A:$A,0),MATCH(AH$1,人口源表!$1:$1,0))-INDEX(城镇人口!$1:$1048576,MATCH($B267,城镇人口!$B:$B,0),MATCH(AH$1,城镇人口!$1:$1,0))</f>
        <v>1807317.0619396651</v>
      </c>
      <c r="AI267" s="40">
        <f>INDEX(人口源表!$1:$1048576,MATCH($B267,人口源表!$A:$A,0),MATCH(AI$1,人口源表!$1:$1,0))-INDEX(城镇人口!$1:$1048576,MATCH($B267,城镇人口!$B:$B,0),MATCH(AI$1,城镇人口!$1:$1,0))</f>
        <v>1786611.751381482</v>
      </c>
      <c r="AJ267" s="40">
        <f>INDEX(人口源表!$1:$1048576,MATCH($B267,人口源表!$A:$A,0),MATCH(AJ$1,人口源表!$1:$1,0))-INDEX(城镇人口!$1:$1048576,MATCH($B267,城镇人口!$B:$B,0),MATCH(AJ$1,城镇人口!$1:$1,0))</f>
        <v>1765612.6401304626</v>
      </c>
      <c r="AK267" s="40">
        <f>INDEX(人口源表!$1:$1048576,MATCH($B267,人口源表!$A:$A,0),MATCH(AK$1,人口源表!$1:$1,0))-INDEX(城镇人口!$1:$1048576,MATCH($B267,城镇人口!$B:$B,0),MATCH(AK$1,城镇人口!$1:$1,0))</f>
        <v>1744466.1360108759</v>
      </c>
      <c r="AL267" s="40">
        <f>INDEX(人口源表!$1:$1048576,MATCH($B267,人口源表!$A:$A,0),MATCH(AL$1,人口源表!$1:$1,0))-INDEX(城镇人口!$1:$1048576,MATCH($B267,城镇人口!$B:$B,0),MATCH(AL$1,城镇人口!$1:$1,0))</f>
        <v>1723327.517464757</v>
      </c>
      <c r="AM267" s="40">
        <f>INDEX(人口源表!$1:$1048576,MATCH($B267,人口源表!$A:$A,0),MATCH(AM$1,人口源表!$1:$1,0))-INDEX(城镇人口!$1:$1048576,MATCH($B267,城镇人口!$B:$B,0),MATCH(AM$1,城镇人口!$1:$1,0))</f>
        <v>1702361.2860638695</v>
      </c>
      <c r="AN267" s="40">
        <f>INDEX(人口源表!$1:$1048576,MATCH($B267,人口源表!$A:$A,0),MATCH(AN$1,人口源表!$1:$1,0))-INDEX(城镇人口!$1:$1048576,MATCH($B267,城镇人口!$B:$B,0),MATCH(AN$1,城镇人口!$1:$1,0))</f>
        <v>1681741.8628003839</v>
      </c>
      <c r="AO267" s="40">
        <f>INDEX(人口源表!$1:$1048576,MATCH($B267,人口源表!$A:$A,0),MATCH(AO$1,人口源表!$1:$1,0))-INDEX(城镇人口!$1:$1048576,MATCH($B267,城镇人口!$B:$B,0),MATCH(AO$1,城镇人口!$1:$1,0))</f>
        <v>1661650.8713046038</v>
      </c>
      <c r="AP267" s="40">
        <f>INDEX(人口源表!$1:$1048576,MATCH($B267,人口源表!$A:$A,0),MATCH(AP$1,人口源表!$1:$1,0))-INDEX(城镇人口!$1:$1048576,MATCH($B267,城镇人口!$B:$B,0),MATCH(AP$1,城镇人口!$1:$1,0))</f>
        <v>1642278.2172045871</v>
      </c>
      <c r="AQ267" s="40">
        <f>INDEX(人口源表!$1:$1048576,MATCH($B267,人口源表!$A:$A,0),MATCH(AQ$1,人口源表!$1:$1,0))-INDEX(城镇人口!$1:$1048576,MATCH($B267,城镇人口!$B:$B,0),MATCH(AQ$1,城镇人口!$1:$1,0))</f>
        <v>1623820.8905643509</v>
      </c>
      <c r="AR267" s="40">
        <f>INDEX(人口源表!$1:$1048576,MATCH($B267,人口源表!$A:$A,0),MATCH(AR$1,人口源表!$1:$1,0))-INDEX(城镇人口!$1:$1048576,MATCH($B267,城镇人口!$B:$B,0),MATCH(AR$1,城镇人口!$1:$1,0))</f>
        <v>1606483.9931805516</v>
      </c>
      <c r="AS267" s="40">
        <f>INDEX(人口源表!$1:$1048576,MATCH($B267,人口源表!$A:$A,0),MATCH(AS$1,人口源表!$1:$1,0))-INDEX(城镇人口!$1:$1048576,MATCH($B267,城镇人口!$B:$B,0),MATCH(AS$1,城镇人口!$1:$1,0))</f>
        <v>1590477.6942483638</v>
      </c>
      <c r="AT267" s="40">
        <f>INDEX(人口源表!$1:$1048576,MATCH($B267,人口源表!$A:$A,0),MATCH(AT$1,人口源表!$1:$1,0))-INDEX(城镇人口!$1:$1048576,MATCH($B267,城镇人口!$B:$B,0),MATCH(AT$1,城镇人口!$1:$1,0))</f>
        <v>1576019.7129003461</v>
      </c>
      <c r="AU267" s="40">
        <f>INDEX(人口源表!$1:$1048576,MATCH($B267,人口源表!$A:$A,0),MATCH(AU$1,人口源表!$1:$1,0))-INDEX(城镇人口!$1:$1048576,MATCH($B267,城镇人口!$B:$B,0),MATCH(AU$1,城镇人口!$1:$1,0))</f>
        <v>1563332.2852802449</v>
      </c>
      <c r="AV267" s="40">
        <f>INDEX(人口源表!$1:$1048576,MATCH($B267,人口源表!$A:$A,0),MATCH(AV$1,人口源表!$1:$1,0))-INDEX(城镇人口!$1:$1048576,MATCH($B267,城镇人口!$B:$B,0),MATCH(AV$1,城镇人口!$1:$1,0))</f>
        <v>1552643.5148724155</v>
      </c>
    </row>
    <row r="268" spans="1:48" x14ac:dyDescent="0.15">
      <c r="A268" s="4" t="s">
        <v>876</v>
      </c>
      <c r="B268" s="4" t="s">
        <v>542</v>
      </c>
      <c r="C268" s="34">
        <f>VLOOKUP(B268,'[1]2016省城人口总结（根）'!B:C,2,FALSE)/100</f>
        <v>0.4017</v>
      </c>
      <c r="D268" s="40">
        <f>INDEX(人口源表!$1:$1048576,MATCH($B268,人口源表!$A:$A,0),MATCH(D$1,人口源表!$1:$1,0))-INDEX(城镇人口!$1:$1048576,MATCH($B268,城镇人口!$B:$B,0),MATCH(D$1,城镇人口!$1:$1,0))</f>
        <v>1929850.9567926647</v>
      </c>
      <c r="E268" s="40">
        <f>INDEX(人口源表!$1:$1048576,MATCH($B268,人口源表!$A:$A,0),MATCH(E$1,人口源表!$1:$1,0))-INDEX(城镇人口!$1:$1048576,MATCH($B268,城镇人口!$B:$B,0),MATCH(E$1,城镇人口!$1:$1,0))</f>
        <v>1911467.2674625504</v>
      </c>
      <c r="F268" s="40">
        <f>INDEX(人口源表!$1:$1048576,MATCH($B268,人口源表!$A:$A,0),MATCH(F$1,人口源表!$1:$1,0))-INDEX(城镇人口!$1:$1048576,MATCH($B268,城镇人口!$B:$B,0),MATCH(F$1,城镇人口!$1:$1,0))</f>
        <v>1892747.4495355741</v>
      </c>
      <c r="G268" s="40">
        <f>INDEX(人口源表!$1:$1048576,MATCH($B268,人口源表!$A:$A,0),MATCH(G$1,人口源表!$1:$1,0))-INDEX(城镇人口!$1:$1048576,MATCH($B268,城镇人口!$B:$B,0),MATCH(G$1,城镇人口!$1:$1,0))</f>
        <v>1873099.2208611784</v>
      </c>
      <c r="H268" s="40">
        <f>INDEX(人口源表!$1:$1048576,MATCH($B268,人口源表!$A:$A,0),MATCH(H$1,人口源表!$1:$1,0))-INDEX(城镇人口!$1:$1048576,MATCH($B268,城镇人口!$B:$B,0),MATCH(H$1,城镇人口!$1:$1,0))</f>
        <v>1855917.5159375293</v>
      </c>
      <c r="I268" s="40">
        <f>INDEX(人口源表!$1:$1048576,MATCH($B268,人口源表!$A:$A,0),MATCH(I$1,人口源表!$1:$1,0))-INDEX(城镇人口!$1:$1048576,MATCH($B268,城镇人口!$B:$B,0),MATCH(I$1,城镇人口!$1:$1,0))</f>
        <v>1848531.2350488987</v>
      </c>
      <c r="J268" s="40">
        <f>INDEX(人口源表!$1:$1048576,MATCH($B268,人口源表!$A:$A,0),MATCH(J$1,人口源表!$1:$1,0))-INDEX(城镇人口!$1:$1048576,MATCH($B268,城镇人口!$B:$B,0),MATCH(J$1,城镇人口!$1:$1,0))</f>
        <v>1841214.4449980119</v>
      </c>
      <c r="K268" s="40">
        <f>INDEX(人口源表!$1:$1048576,MATCH($B268,人口源表!$A:$A,0),MATCH(K$1,人口源表!$1:$1,0))-INDEX(城镇人口!$1:$1048576,MATCH($B268,城镇人口!$B:$B,0),MATCH(K$1,城镇人口!$1:$1,0))</f>
        <v>1833775.2965326682</v>
      </c>
      <c r="L268" s="40">
        <f>INDEX(人口源表!$1:$1048576,MATCH($B268,人口源表!$A:$A,0),MATCH(L$1,人口源表!$1:$1,0))-INDEX(城镇人口!$1:$1048576,MATCH($B268,城镇人口!$B:$B,0),MATCH(L$1,城镇人口!$1:$1,0))</f>
        <v>1826043.0130215706</v>
      </c>
      <c r="M268" s="40">
        <f>INDEX(人口源表!$1:$1048576,MATCH($B268,人口源表!$A:$A,0),MATCH(M$1,人口源表!$1:$1,0))-INDEX(城镇人口!$1:$1048576,MATCH($B268,城镇人口!$B:$B,0),MATCH(M$1,城镇人口!$1:$1,0))</f>
        <v>1817863.0192047434</v>
      </c>
      <c r="N268" s="40">
        <f>INDEX(人口源表!$1:$1048576,MATCH($B268,人口源表!$A:$A,0),MATCH(N$1,人口源表!$1:$1,0))-INDEX(城镇人口!$1:$1048576,MATCH($B268,城镇人口!$B:$B,0),MATCH(N$1,城镇人口!$1:$1,0))</f>
        <v>1809099.3404888965</v>
      </c>
      <c r="O268" s="40">
        <f>INDEX(人口源表!$1:$1048576,MATCH($B268,人口源表!$A:$A,0),MATCH(O$1,人口源表!$1:$1,0))-INDEX(城镇人口!$1:$1048576,MATCH($B268,城镇人口!$B:$B,0),MATCH(O$1,城镇人口!$1:$1,0))</f>
        <v>1799633.6189249486</v>
      </c>
      <c r="P268" s="40">
        <f>INDEX(人口源表!$1:$1048576,MATCH($B268,人口源表!$A:$A,0),MATCH(P$1,人口源表!$1:$1,0))-INDEX(城镇人口!$1:$1048576,MATCH($B268,城镇人口!$B:$B,0),MATCH(P$1,城镇人口!$1:$1,0))</f>
        <v>1789363.0729292901</v>
      </c>
      <c r="Q268" s="40">
        <f>INDEX(人口源表!$1:$1048576,MATCH($B268,人口源表!$A:$A,0),MATCH(Q$1,人口源表!$1:$1,0))-INDEX(城镇人口!$1:$1048576,MATCH($B268,城镇人口!$B:$B,0),MATCH(Q$1,城镇人口!$1:$1,0))</f>
        <v>1778203.2965003387</v>
      </c>
      <c r="R268" s="40">
        <f>INDEX(人口源表!$1:$1048576,MATCH($B268,人口源表!$A:$A,0),MATCH(R$1,人口源表!$1:$1,0))-INDEX(城镇人口!$1:$1048576,MATCH($B268,城镇人口!$B:$B,0),MATCH(R$1,城镇人口!$1:$1,0))</f>
        <v>1766084.5731333974</v>
      </c>
      <c r="S268" s="40">
        <f>INDEX(人口源表!$1:$1048576,MATCH($B268,人口源表!$A:$A,0),MATCH(S$1,人口源表!$1:$1,0))-INDEX(城镇人口!$1:$1048576,MATCH($B268,城镇人口!$B:$B,0),MATCH(S$1,城镇人口!$1:$1,0))</f>
        <v>1760946.2988596018</v>
      </c>
      <c r="T268" s="40">
        <f>INDEX(人口源表!$1:$1048576,MATCH($B268,人口源表!$A:$A,0),MATCH(T$1,人口源表!$1:$1,0))-INDEX(城镇人口!$1:$1048576,MATCH($B268,城镇人口!$B:$B,0),MATCH(T$1,城镇人口!$1:$1,0))</f>
        <v>1754895.2821076065</v>
      </c>
      <c r="U268" s="40">
        <f>INDEX(人口源表!$1:$1048576,MATCH($B268,人口源表!$A:$A,0),MATCH(U$1,人口源表!$1:$1,0))-INDEX(城镇人口!$1:$1048576,MATCH($B268,城镇人口!$B:$B,0),MATCH(U$1,城镇人口!$1:$1,0))</f>
        <v>1747897.2335842855</v>
      </c>
      <c r="V268" s="40">
        <f>INDEX(人口源表!$1:$1048576,MATCH($B268,人口源表!$A:$A,0),MATCH(V$1,人口源表!$1:$1,0))-INDEX(城镇人口!$1:$1048576,MATCH($B268,城镇人口!$B:$B,0),MATCH(V$1,城镇人口!$1:$1,0))</f>
        <v>1739930.6886578188</v>
      </c>
      <c r="W268" s="40">
        <f>INDEX(人口源表!$1:$1048576,MATCH($B268,人口源表!$A:$A,0),MATCH(W$1,人口源表!$1:$1,0))-INDEX(城镇人口!$1:$1048576,MATCH($B268,城镇人口!$B:$B,0),MATCH(W$1,城镇人口!$1:$1,0))</f>
        <v>1730987.2537797606</v>
      </c>
      <c r="X268" s="40">
        <f>INDEX(人口源表!$1:$1048576,MATCH($B268,人口源表!$A:$A,0),MATCH(X$1,人口源表!$1:$1,0))-INDEX(城镇人口!$1:$1048576,MATCH($B268,城镇人口!$B:$B,0),MATCH(X$1,城镇人口!$1:$1,0))</f>
        <v>1721070.8124851268</v>
      </c>
      <c r="Y268" s="40">
        <f>INDEX(人口源表!$1:$1048576,MATCH($B268,人口源表!$A:$A,0),MATCH(Y$1,人口源表!$1:$1,0))-INDEX(城镇人口!$1:$1048576,MATCH($B268,城镇人口!$B:$B,0),MATCH(Y$1,城镇人口!$1:$1,0))</f>
        <v>1710197.7586388988</v>
      </c>
      <c r="Z268" s="40">
        <f>INDEX(人口源表!$1:$1048576,MATCH($B268,人口源表!$A:$A,0),MATCH(Z$1,人口源表!$1:$1,0))-INDEX(城镇人口!$1:$1048576,MATCH($B268,城镇人口!$B:$B,0),MATCH(Z$1,城镇人口!$1:$1,0))</f>
        <v>1698396.7047993182</v>
      </c>
      <c r="AA268" s="40">
        <f>INDEX(人口源表!$1:$1048576,MATCH($B268,人口源表!$A:$A,0),MATCH(AA$1,人口源表!$1:$1,0))-INDEX(城镇人口!$1:$1048576,MATCH($B268,城镇人口!$B:$B,0),MATCH(AA$1,城镇人口!$1:$1,0))</f>
        <v>1685707.6826820301</v>
      </c>
      <c r="AB268" s="40">
        <f>INDEX(人口源表!$1:$1048576,MATCH($B268,人口源表!$A:$A,0),MATCH(AB$1,人口源表!$1:$1,0))-INDEX(城镇人口!$1:$1048576,MATCH($B268,城镇人口!$B:$B,0),MATCH(AB$1,城镇人口!$1:$1,0))</f>
        <v>1672182.3561196288</v>
      </c>
      <c r="AC268" s="40">
        <f>INDEX(人口源表!$1:$1048576,MATCH($B268,人口源表!$A:$A,0),MATCH(AC$1,人口源表!$1:$1,0))-INDEX(城镇人口!$1:$1048576,MATCH($B268,城镇人口!$B:$B,0),MATCH(AC$1,城镇人口!$1:$1,0))</f>
        <v>1659923.3975736464</v>
      </c>
      <c r="AD268" s="40">
        <f>INDEX(人口源表!$1:$1048576,MATCH($B268,人口源表!$A:$A,0),MATCH(AD$1,人口源表!$1:$1,0))-INDEX(城镇人口!$1:$1048576,MATCH($B268,城镇人口!$B:$B,0),MATCH(AD$1,城镇人口!$1:$1,0))</f>
        <v>1646965.4953103969</v>
      </c>
      <c r="AE268" s="40">
        <f>INDEX(人口源表!$1:$1048576,MATCH($B268,人口源表!$A:$A,0),MATCH(AE$1,人口源表!$1:$1,0))-INDEX(城镇人口!$1:$1048576,MATCH($B268,城镇人口!$B:$B,0),MATCH(AE$1,城镇人口!$1:$1,0))</f>
        <v>1633389.873149286</v>
      </c>
      <c r="AF268" s="40">
        <f>INDEX(人口源表!$1:$1048576,MATCH($B268,人口源表!$A:$A,0),MATCH(AF$1,人口源表!$1:$1,0))-INDEX(城镇人口!$1:$1048576,MATCH($B268,城镇人口!$B:$B,0),MATCH(AF$1,城镇人口!$1:$1,0))</f>
        <v>1619288.5421803477</v>
      </c>
      <c r="AG268" s="40">
        <f>INDEX(人口源表!$1:$1048576,MATCH($B268,人口源表!$A:$A,0),MATCH(AG$1,人口源表!$1:$1,0))-INDEX(城镇人口!$1:$1048576,MATCH($B268,城镇人口!$B:$B,0),MATCH(AG$1,城镇人口!$1:$1,0))</f>
        <v>1604763.5698955059</v>
      </c>
      <c r="AH268" s="40">
        <f>INDEX(人口源表!$1:$1048576,MATCH($B268,人口源表!$A:$A,0),MATCH(AH$1,人口源表!$1:$1,0))-INDEX(城镇人口!$1:$1048576,MATCH($B268,城镇人口!$B:$B,0),MATCH(AH$1,城镇人口!$1:$1,0))</f>
        <v>1589927.8270376509</v>
      </c>
      <c r="AI268" s="40">
        <f>INDEX(人口源表!$1:$1048576,MATCH($B268,人口源表!$A:$A,0),MATCH(AI$1,人口源表!$1:$1,0))-INDEX(城镇人口!$1:$1048576,MATCH($B268,城镇人口!$B:$B,0),MATCH(AI$1,城镇人口!$1:$1,0))</f>
        <v>1574903.2702537831</v>
      </c>
      <c r="AJ268" s="40">
        <f>INDEX(人口源表!$1:$1048576,MATCH($B268,人口源表!$A:$A,0),MATCH(AJ$1,人口源表!$1:$1,0))-INDEX(城镇人口!$1:$1048576,MATCH($B268,城镇人口!$B:$B,0),MATCH(AJ$1,城镇人口!$1:$1,0))</f>
        <v>1559822.1713266182</v>
      </c>
      <c r="AK268" s="40">
        <f>INDEX(人口源表!$1:$1048576,MATCH($B268,人口源表!$A:$A,0),MATCH(AK$1,人口源表!$1:$1,0))-INDEX(城镇人口!$1:$1048576,MATCH($B268,城镇人口!$B:$B,0),MATCH(AK$1,城镇人口!$1:$1,0))</f>
        <v>1544824.9221492507</v>
      </c>
      <c r="AL268" s="40">
        <f>INDEX(人口源表!$1:$1048576,MATCH($B268,人口源表!$A:$A,0),MATCH(AL$1,人口源表!$1:$1,0))-INDEX(城镇人口!$1:$1048576,MATCH($B268,城镇人口!$B:$B,0),MATCH(AL$1,城镇人口!$1:$1,0))</f>
        <v>1530063.1843004795</v>
      </c>
      <c r="AM268" s="40">
        <f>INDEX(人口源表!$1:$1048576,MATCH($B268,人口源表!$A:$A,0),MATCH(AM$1,人口源表!$1:$1,0))-INDEX(城镇人口!$1:$1048576,MATCH($B268,城镇人口!$B:$B,0),MATCH(AM$1,城镇人口!$1:$1,0))</f>
        <v>1515695.2751675418</v>
      </c>
      <c r="AN268" s="40">
        <f>INDEX(人口源表!$1:$1048576,MATCH($B268,人口源表!$A:$A,0),MATCH(AN$1,人口源表!$1:$1,0))-INDEX(城镇人口!$1:$1048576,MATCH($B268,城镇人口!$B:$B,0),MATCH(AN$1,城镇人口!$1:$1,0))</f>
        <v>1501889.3042791302</v>
      </c>
      <c r="AO268" s="40">
        <f>INDEX(人口源表!$1:$1048576,MATCH($B268,人口源表!$A:$A,0),MATCH(AO$1,人口源表!$1:$1,0))-INDEX(城镇人口!$1:$1048576,MATCH($B268,城镇人口!$B:$B,0),MATCH(AO$1,城镇人口!$1:$1,0))</f>
        <v>1488821.4646376371</v>
      </c>
      <c r="AP268" s="40">
        <f>INDEX(人口源表!$1:$1048576,MATCH($B268,人口源表!$A:$A,0),MATCH(AP$1,人口源表!$1:$1,0))-INDEX(城镇人口!$1:$1048576,MATCH($B268,城镇人口!$B:$B,0),MATCH(AP$1,城镇人口!$1:$1,0))</f>
        <v>1476676.7266814238</v>
      </c>
      <c r="AQ268" s="40">
        <f>INDEX(人口源表!$1:$1048576,MATCH($B268,人口源表!$A:$A,0),MATCH(AQ$1,人口源表!$1:$1,0))-INDEX(城镇人口!$1:$1048576,MATCH($B268,城镇人口!$B:$B,0),MATCH(AQ$1,城镇人口!$1:$1,0))</f>
        <v>1465646.2013491713</v>
      </c>
      <c r="AR268" s="40">
        <f>INDEX(人口源表!$1:$1048576,MATCH($B268,人口源表!$A:$A,0),MATCH(AR$1,人口源表!$1:$1,0))-INDEX(城镇人口!$1:$1048576,MATCH($B268,城镇人口!$B:$B,0),MATCH(AR$1,城镇人口!$1:$1,0))</f>
        <v>1455930.2005175371</v>
      </c>
      <c r="AS268" s="40">
        <f>INDEX(人口源表!$1:$1048576,MATCH($B268,人口源表!$A:$A,0),MATCH(AS$1,人口源表!$1:$1,0))-INDEX(城镇人口!$1:$1048576,MATCH($B268,城镇人口!$B:$B,0),MATCH(AS$1,城镇人口!$1:$1,0))</f>
        <v>1447735.5943362415</v>
      </c>
      <c r="AT268" s="40">
        <f>INDEX(人口源表!$1:$1048576,MATCH($B268,人口源表!$A:$A,0),MATCH(AT$1,人口源表!$1:$1,0))-INDEX(城镇人口!$1:$1048576,MATCH($B268,城镇人口!$B:$B,0),MATCH(AT$1,城镇人口!$1:$1,0))</f>
        <v>1441276.9538574931</v>
      </c>
      <c r="AU268" s="40">
        <f>INDEX(人口源表!$1:$1048576,MATCH($B268,人口源表!$A:$A,0),MATCH(AU$1,人口源表!$1:$1,0))-INDEX(城镇人口!$1:$1048576,MATCH($B268,城镇人口!$B:$B,0),MATCH(AU$1,城镇人口!$1:$1,0))</f>
        <v>1436774.406392755</v>
      </c>
      <c r="AV268" s="40">
        <f>INDEX(人口源表!$1:$1048576,MATCH($B268,人口源表!$A:$A,0),MATCH(AV$1,人口源表!$1:$1,0))-INDEX(城镇人口!$1:$1048576,MATCH($B268,城镇人口!$B:$B,0),MATCH(AV$1,城镇人口!$1:$1,0))</f>
        <v>1434455.2323974883</v>
      </c>
    </row>
    <row r="269" spans="1:48" x14ac:dyDescent="0.15">
      <c r="A269" s="4" t="s">
        <v>876</v>
      </c>
      <c r="B269" s="4" t="s">
        <v>544</v>
      </c>
      <c r="C269" s="34">
        <f>VLOOKUP(B269,'[1]2016省城人口总结（根）'!B:C,2,FALSE)/100</f>
        <v>0.43780000000000002</v>
      </c>
      <c r="D269" s="40">
        <f>INDEX(人口源表!$1:$1048576,MATCH($B269,人口源表!$A:$A,0),MATCH(D$1,人口源表!$1:$1,0))-INDEX(城镇人口!$1:$1048576,MATCH($B269,城镇人口!$B:$B,0),MATCH(D$1,城镇人口!$1:$1,0))</f>
        <v>3139446.509038439</v>
      </c>
      <c r="E269" s="40">
        <f>INDEX(人口源表!$1:$1048576,MATCH($B269,人口源表!$A:$A,0),MATCH(E$1,人口源表!$1:$1,0))-INDEX(城镇人口!$1:$1048576,MATCH($B269,城镇人口!$B:$B,0),MATCH(E$1,城镇人口!$1:$1,0))</f>
        <v>3106138.0487452666</v>
      </c>
      <c r="F269" s="40">
        <f>INDEX(人口源表!$1:$1048576,MATCH($B269,人口源表!$A:$A,0),MATCH(F$1,人口源表!$1:$1,0))-INDEX(城镇人口!$1:$1048576,MATCH($B269,城镇人口!$B:$B,0),MATCH(F$1,城镇人口!$1:$1,0))</f>
        <v>3071206.2933888282</v>
      </c>
      <c r="G269" s="40">
        <f>INDEX(人口源表!$1:$1048576,MATCH($B269,人口源表!$A:$A,0),MATCH(G$1,人口源表!$1:$1,0))-INDEX(城镇人口!$1:$1048576,MATCH($B269,城镇人口!$B:$B,0),MATCH(G$1,城镇人口!$1:$1,0))</f>
        <v>2897582.6004039641</v>
      </c>
      <c r="H269" s="40">
        <f>INDEX(人口源表!$1:$1048576,MATCH($B269,人口源表!$A:$A,0),MATCH(H$1,人口源表!$1:$1,0))-INDEX(城镇人口!$1:$1048576,MATCH($B269,城镇人口!$B:$B,0),MATCH(H$1,城镇人口!$1:$1,0))</f>
        <v>2862835.9201111086</v>
      </c>
      <c r="I269" s="40">
        <f>INDEX(人口源表!$1:$1048576,MATCH($B269,人口源表!$A:$A,0),MATCH(I$1,人口源表!$1:$1,0))-INDEX(城镇人口!$1:$1048576,MATCH($B269,城镇人口!$B:$B,0),MATCH(I$1,城镇人口!$1:$1,0))</f>
        <v>2845731.7917585657</v>
      </c>
      <c r="J269" s="40">
        <f>INDEX(人口源表!$1:$1048576,MATCH($B269,人口源表!$A:$A,0),MATCH(J$1,人口源表!$1:$1,0))-INDEX(城镇人口!$1:$1048576,MATCH($B269,城镇人口!$B:$B,0),MATCH(J$1,城镇人口!$1:$1,0))</f>
        <v>2828801.5660761655</v>
      </c>
      <c r="K269" s="40">
        <f>INDEX(人口源表!$1:$1048576,MATCH($B269,人口源表!$A:$A,0),MATCH(K$1,人口源表!$1:$1,0))-INDEX(城镇人口!$1:$1048576,MATCH($B269,城镇人口!$B:$B,0),MATCH(K$1,城镇人口!$1:$1,0))</f>
        <v>2811773.3605875028</v>
      </c>
      <c r="L269" s="40">
        <f>INDEX(人口源表!$1:$1048576,MATCH($B269,人口源表!$A:$A,0),MATCH(L$1,人口源表!$1:$1,0))-INDEX(城镇人口!$1:$1048576,MATCH($B269,城镇人口!$B:$B,0),MATCH(L$1,城镇人口!$1:$1,0))</f>
        <v>2794402.7597684269</v>
      </c>
      <c r="M269" s="40">
        <f>INDEX(人口源表!$1:$1048576,MATCH($B269,人口源表!$A:$A,0),MATCH(M$1,人口源表!$1:$1,0))-INDEX(城镇人口!$1:$1048576,MATCH($B269,城镇人口!$B:$B,0),MATCH(M$1,城镇人口!$1:$1,0))</f>
        <v>2776469.627697004</v>
      </c>
      <c r="N269" s="40">
        <f>INDEX(人口源表!$1:$1048576,MATCH($B269,人口源表!$A:$A,0),MATCH(N$1,人口源表!$1:$1,0))-INDEX(城镇人口!$1:$1048576,MATCH($B269,城镇人口!$B:$B,0),MATCH(N$1,城镇人口!$1:$1,0))</f>
        <v>2757778.5664471905</v>
      </c>
      <c r="O269" s="40">
        <f>INDEX(人口源表!$1:$1048576,MATCH($B269,人口源表!$A:$A,0),MATCH(O$1,人口源表!$1:$1,0))-INDEX(城镇人口!$1:$1048576,MATCH($B269,城镇人口!$B:$B,0),MATCH(O$1,城镇人口!$1:$1,0))</f>
        <v>2738157.8027043594</v>
      </c>
      <c r="P269" s="40">
        <f>INDEX(人口源表!$1:$1048576,MATCH($B269,人口源表!$A:$A,0),MATCH(P$1,人口源表!$1:$1,0))-INDEX(城镇人口!$1:$1048576,MATCH($B269,城镇人口!$B:$B,0),MATCH(P$1,城镇人口!$1:$1,0))</f>
        <v>2717459.0696708332</v>
      </c>
      <c r="Q269" s="40">
        <f>INDEX(人口源表!$1:$1048576,MATCH($B269,人口源表!$A:$A,0),MATCH(Q$1,人口源表!$1:$1,0))-INDEX(城镇人口!$1:$1048576,MATCH($B269,城镇人口!$B:$B,0),MATCH(Q$1,城镇人口!$1:$1,0))</f>
        <v>2695555.9750048979</v>
      </c>
      <c r="R269" s="40">
        <f>INDEX(人口源表!$1:$1048576,MATCH($B269,人口源表!$A:$A,0),MATCH(R$1,人口源表!$1:$1,0))-INDEX(城镇人口!$1:$1048576,MATCH($B269,城镇人口!$B:$B,0),MATCH(R$1,城镇人口!$1:$1,0))</f>
        <v>2672345.3045514836</v>
      </c>
      <c r="S269" s="40">
        <f>INDEX(人口源表!$1:$1048576,MATCH($B269,人口源表!$A:$A,0),MATCH(S$1,人口源表!$1:$1,0))-INDEX(城镇人口!$1:$1048576,MATCH($B269,城镇人口!$B:$B,0),MATCH(S$1,城镇人口!$1:$1,0))</f>
        <v>2662088.8105408656</v>
      </c>
      <c r="T269" s="40">
        <f>INDEX(人口源表!$1:$1048576,MATCH($B269,人口源表!$A:$A,0),MATCH(T$1,人口源表!$1:$1,0))-INDEX(城镇人口!$1:$1048576,MATCH($B269,城镇人口!$B:$B,0),MATCH(T$1,城镇人口!$1:$1,0))</f>
        <v>2650626.6334256767</v>
      </c>
      <c r="U269" s="40">
        <f>INDEX(人口源表!$1:$1048576,MATCH($B269,人口源表!$A:$A,0),MATCH(U$1,人口源表!$1:$1,0))-INDEX(城镇人口!$1:$1048576,MATCH($B269,城镇人口!$B:$B,0),MATCH(U$1,城镇人口!$1:$1,0))</f>
        <v>2637900.4799816138</v>
      </c>
      <c r="V269" s="40">
        <f>INDEX(人口源表!$1:$1048576,MATCH($B269,人口源表!$A:$A,0),MATCH(V$1,人口源表!$1:$1,0))-INDEX(城镇人口!$1:$1048576,MATCH($B269,城镇人口!$B:$B,0),MATCH(V$1,城镇人口!$1:$1,0))</f>
        <v>2623869.95721125</v>
      </c>
      <c r="W269" s="40">
        <f>INDEX(人口源表!$1:$1048576,MATCH($B269,人口源表!$A:$A,0),MATCH(W$1,人口源表!$1:$1,0))-INDEX(城镇人口!$1:$1048576,MATCH($B269,城镇人口!$B:$B,0),MATCH(W$1,城镇人口!$1:$1,0))</f>
        <v>2608509.3286212422</v>
      </c>
      <c r="X269" s="40">
        <f>INDEX(人口源表!$1:$1048576,MATCH($B269,人口源表!$A:$A,0),MATCH(X$1,人口源表!$1:$1,0))-INDEX(城镇人口!$1:$1048576,MATCH($B269,城镇人口!$B:$B,0),MATCH(X$1,城镇人口!$1:$1,0))</f>
        <v>2591811.3633046984</v>
      </c>
      <c r="Y269" s="40">
        <f>INDEX(人口源表!$1:$1048576,MATCH($B269,人口源表!$A:$A,0),MATCH(Y$1,人口源表!$1:$1,0))-INDEX(城镇人口!$1:$1048576,MATCH($B269,城镇人口!$B:$B,0),MATCH(Y$1,城镇人口!$1:$1,0))</f>
        <v>2573784.0718427598</v>
      </c>
      <c r="Z269" s="40">
        <f>INDEX(人口源表!$1:$1048576,MATCH($B269,人口源表!$A:$A,0),MATCH(Z$1,人口源表!$1:$1,0))-INDEX(城镇人口!$1:$1048576,MATCH($B269,城镇人口!$B:$B,0),MATCH(Z$1,城镇人口!$1:$1,0))</f>
        <v>2554449.8392768707</v>
      </c>
      <c r="AA269" s="40">
        <f>INDEX(人口源表!$1:$1048576,MATCH($B269,人口源表!$A:$A,0),MATCH(AA$1,人口源表!$1:$1,0))-INDEX(城镇人口!$1:$1048576,MATCH($B269,城镇人口!$B:$B,0),MATCH(AA$1,城镇人口!$1:$1,0))</f>
        <v>2533848.2391894637</v>
      </c>
      <c r="AB269" s="40">
        <f>INDEX(人口源表!$1:$1048576,MATCH($B269,人口源表!$A:$A,0),MATCH(AB$1,人口源表!$1:$1,0))-INDEX(城镇人口!$1:$1048576,MATCH($B269,城镇人口!$B:$B,0),MATCH(AB$1,城镇人口!$1:$1,0))</f>
        <v>2512031.4292538012</v>
      </c>
      <c r="AC269" s="40">
        <f>INDEX(人口源表!$1:$1048576,MATCH($B269,人口源表!$A:$A,0),MATCH(AC$1,人口源表!$1:$1,0))-INDEX(城镇人口!$1:$1048576,MATCH($B269,城镇人口!$B:$B,0),MATCH(AC$1,城镇人口!$1:$1,0))</f>
        <v>2492738.3605298339</v>
      </c>
      <c r="AD269" s="40">
        <f>INDEX(人口源表!$1:$1048576,MATCH($B269,人口源表!$A:$A,0),MATCH(AD$1,人口源表!$1:$1,0))-INDEX(城镇人口!$1:$1048576,MATCH($B269,城镇人口!$B:$B,0),MATCH(AD$1,城镇人口!$1:$1,0))</f>
        <v>2472383.9556125933</v>
      </c>
      <c r="AE269" s="40">
        <f>INDEX(人口源表!$1:$1048576,MATCH($B269,人口源表!$A:$A,0),MATCH(AE$1,人口源表!$1:$1,0))-INDEX(城镇人口!$1:$1048576,MATCH($B269,城镇人口!$B:$B,0),MATCH(AE$1,城镇人口!$1:$1,0))</f>
        <v>2451057.6758581256</v>
      </c>
      <c r="AF269" s="40">
        <f>INDEX(人口源表!$1:$1048576,MATCH($B269,人口源表!$A:$A,0),MATCH(AF$1,人口源表!$1:$1,0))-INDEX(城镇人口!$1:$1048576,MATCH($B269,城镇人口!$B:$B,0),MATCH(AF$1,城镇人口!$1:$1,0))</f>
        <v>2428862.5101063941</v>
      </c>
      <c r="AG269" s="40">
        <f>INDEX(人口源表!$1:$1048576,MATCH($B269,人口源表!$A:$A,0),MATCH(AG$1,人口源表!$1:$1,0))-INDEX(城镇人口!$1:$1048576,MATCH($B269,城镇人口!$B:$B,0),MATCH(AG$1,城镇人口!$1:$1,0))</f>
        <v>2405914.6190653201</v>
      </c>
      <c r="AH269" s="40">
        <f>INDEX(人口源表!$1:$1048576,MATCH($B269,人口源表!$A:$A,0),MATCH(AH$1,人口源表!$1:$1,0))-INDEX(城镇人口!$1:$1048576,MATCH($B269,城镇人口!$B:$B,0),MATCH(AH$1,城镇人口!$1:$1,0))</f>
        <v>2382342.088192482</v>
      </c>
      <c r="AI269" s="40">
        <f>INDEX(人口源表!$1:$1048576,MATCH($B269,人口源表!$A:$A,0),MATCH(AI$1,人口源表!$1:$1,0))-INDEX(城镇人口!$1:$1048576,MATCH($B269,城镇人口!$B:$B,0),MATCH(AI$1,城镇人口!$1:$1,0))</f>
        <v>2358285.4683907824</v>
      </c>
      <c r="AJ269" s="40">
        <f>INDEX(人口源表!$1:$1048576,MATCH($B269,人口源表!$A:$A,0),MATCH(AJ$1,人口源表!$1:$1,0))-INDEX(城镇人口!$1:$1048576,MATCH($B269,城镇人口!$B:$B,0),MATCH(AJ$1,城镇人口!$1:$1,0))</f>
        <v>2333897.4085129718</v>
      </c>
      <c r="AK269" s="40">
        <f>INDEX(人口源表!$1:$1048576,MATCH($B269,人口源表!$A:$A,0),MATCH(AK$1,人口源表!$1:$1,0))-INDEX(城镇人口!$1:$1048576,MATCH($B269,城镇人口!$B:$B,0),MATCH(AK$1,城镇人口!$1:$1,0))</f>
        <v>2309341.4088901822</v>
      </c>
      <c r="AL269" s="40">
        <f>INDEX(人口源表!$1:$1048576,MATCH($B269,人口源表!$A:$A,0),MATCH(AL$1,人口源表!$1:$1,0))-INDEX(城镇人口!$1:$1048576,MATCH($B269,城镇人口!$B:$B,0),MATCH(AL$1,城镇人口!$1:$1,0))</f>
        <v>2284793.2081519919</v>
      </c>
      <c r="AM269" s="40">
        <f>INDEX(人口源表!$1:$1048576,MATCH($B269,人口源表!$A:$A,0),MATCH(AM$1,人口源表!$1:$1,0))-INDEX(城镇人口!$1:$1048576,MATCH($B269,城镇人口!$B:$B,0),MATCH(AM$1,城镇人口!$1:$1,0))</f>
        <v>2260438.2162630893</v>
      </c>
      <c r="AN269" s="40">
        <f>INDEX(人口源表!$1:$1048576,MATCH($B269,人口源表!$A:$A,0),MATCH(AN$1,人口源表!$1:$1,0))-INDEX(城镇人口!$1:$1048576,MATCH($B269,城镇人口!$B:$B,0),MATCH(AN$1,城镇人口!$1:$1,0))</f>
        <v>2236472.4557228326</v>
      </c>
      <c r="AO269" s="40">
        <f>INDEX(人口源表!$1:$1048576,MATCH($B269,人口源表!$A:$A,0),MATCH(AO$1,人口源表!$1:$1,0))-INDEX(城镇人口!$1:$1048576,MATCH($B269,城镇人口!$B:$B,0),MATCH(AO$1,城镇人口!$1:$1,0))</f>
        <v>2213102.1735454705</v>
      </c>
      <c r="AP269" s="40">
        <f>INDEX(人口源表!$1:$1048576,MATCH($B269,人口源表!$A:$A,0),MATCH(AP$1,人口源表!$1:$1,0))-INDEX(城镇人口!$1:$1048576,MATCH($B269,城镇人口!$B:$B,0),MATCH(AP$1,城镇人口!$1:$1,0))</f>
        <v>2190543.4489799952</v>
      </c>
      <c r="AQ269" s="40">
        <f>INDEX(人口源表!$1:$1048576,MATCH($B269,人口源表!$A:$A,0),MATCH(AQ$1,人口源表!$1:$1,0))-INDEX(城镇人口!$1:$1048576,MATCH($B269,城镇人口!$B:$B,0),MATCH(AQ$1,城镇人口!$1:$1,0))</f>
        <v>2169020.947730795</v>
      </c>
      <c r="AR269" s="40">
        <f>INDEX(人口源表!$1:$1048576,MATCH($B269,人口源表!$A:$A,0),MATCH(AR$1,人口源表!$1:$1,0))-INDEX(城镇人口!$1:$1048576,MATCH($B269,城镇人口!$B:$B,0),MATCH(AR$1,城镇人口!$1:$1,0))</f>
        <v>2148768.8100342709</v>
      </c>
      <c r="AS269" s="40">
        <f>INDEX(人口源表!$1:$1048576,MATCH($B269,人口源表!$A:$A,0),MATCH(AS$1,人口源表!$1:$1,0))-INDEX(城镇人口!$1:$1048576,MATCH($B269,城镇人口!$B:$B,0),MATCH(AS$1,城镇人口!$1:$1,0))</f>
        <v>2130028.5536346771</v>
      </c>
      <c r="AT269" s="40">
        <f>INDEX(人口源表!$1:$1048576,MATCH($B269,人口源表!$A:$A,0),MATCH(AT$1,人口源表!$1:$1,0))-INDEX(城镇人口!$1:$1048576,MATCH($B269,城镇人口!$B:$B,0),MATCH(AT$1,城镇人口!$1:$1,0))</f>
        <v>2113050.7873011087</v>
      </c>
      <c r="AU269" s="40">
        <f>INDEX(人口源表!$1:$1048576,MATCH($B269,人口源表!$A:$A,0),MATCH(AU$1,人口源表!$1:$1,0))-INDEX(城镇人口!$1:$1048576,MATCH($B269,城镇人口!$B:$B,0),MATCH(AU$1,城镇人口!$1:$1,0))</f>
        <v>2098093.111579719</v>
      </c>
      <c r="AV269" s="40">
        <f>INDEX(人口源表!$1:$1048576,MATCH($B269,人口源表!$A:$A,0),MATCH(AV$1,人口源表!$1:$1,0))-INDEX(城镇人口!$1:$1048576,MATCH($B269,城镇人口!$B:$B,0),MATCH(AV$1,城镇人口!$1:$1,0))</f>
        <v>2085420.9633727726</v>
      </c>
    </row>
    <row r="270" spans="1:48" x14ac:dyDescent="0.15">
      <c r="A270" s="4" t="s">
        <v>876</v>
      </c>
      <c r="B270" s="4" t="s">
        <v>546</v>
      </c>
      <c r="C270" s="34">
        <f>VLOOKUP(B270,'[1]2016省城人口总结（根）'!B:C,2,FALSE)/100</f>
        <v>0.4531</v>
      </c>
      <c r="D270" s="40">
        <f>INDEX(人口源表!$1:$1048576,MATCH($B270,人口源表!$A:$A,0),MATCH(D$1,人口源表!$1:$1,0))-INDEX(城镇人口!$1:$1048576,MATCH($B270,城镇人口!$B:$B,0),MATCH(D$1,城镇人口!$1:$1,0))</f>
        <v>847094.95180393069</v>
      </c>
      <c r="E270" s="40">
        <f>INDEX(人口源表!$1:$1048576,MATCH($B270,人口源表!$A:$A,0),MATCH(E$1,人口源表!$1:$1,0))-INDEX(城镇人口!$1:$1048576,MATCH($B270,城镇人口!$B:$B,0),MATCH(E$1,城镇人口!$1:$1,0))</f>
        <v>838364.20673590037</v>
      </c>
      <c r="F270" s="40">
        <f>INDEX(人口源表!$1:$1048576,MATCH($B270,人口源表!$A:$A,0),MATCH(F$1,人口源表!$1:$1,0))-INDEX(城镇人口!$1:$1048576,MATCH($B270,城镇人口!$B:$B,0),MATCH(F$1,城镇人口!$1:$1,0))</f>
        <v>829092.39965392777</v>
      </c>
      <c r="G270" s="40">
        <f>INDEX(人口源表!$1:$1048576,MATCH($B270,人口源表!$A:$A,0),MATCH(G$1,人口源表!$1:$1,0))-INDEX(城镇人口!$1:$1048576,MATCH($B270,城镇人口!$B:$B,0),MATCH(G$1,城镇人口!$1:$1,0))</f>
        <v>746564.71097348374</v>
      </c>
      <c r="H270" s="40">
        <f>INDEX(人口源表!$1:$1048576,MATCH($B270,人口源表!$A:$A,0),MATCH(H$1,人口源表!$1:$1,0))-INDEX(城镇人口!$1:$1048576,MATCH($B270,城镇人口!$B:$B,0),MATCH(H$1,城镇人口!$1:$1,0))</f>
        <v>739126.10918655398</v>
      </c>
      <c r="I270" s="40">
        <f>INDEX(人口源表!$1:$1048576,MATCH($B270,人口源表!$A:$A,0),MATCH(I$1,人口源表!$1:$1,0))-INDEX(城镇人口!$1:$1048576,MATCH($B270,城镇人口!$B:$B,0),MATCH(I$1,城镇人口!$1:$1,0))</f>
        <v>735908.25498638744</v>
      </c>
      <c r="J270" s="40">
        <f>INDEX(人口源表!$1:$1048576,MATCH($B270,人口源表!$A:$A,0),MATCH(J$1,人口源表!$1:$1,0))-INDEX(城镇人口!$1:$1048576,MATCH($B270,城镇人口!$B:$B,0),MATCH(J$1,城镇人口!$1:$1,0))</f>
        <v>732190.79538556933</v>
      </c>
      <c r="K270" s="40">
        <f>INDEX(人口源表!$1:$1048576,MATCH($B270,人口源表!$A:$A,0),MATCH(K$1,人口源表!$1:$1,0))-INDEX(城镇人口!$1:$1048576,MATCH($B270,城镇人口!$B:$B,0),MATCH(K$1,城镇人口!$1:$1,0))</f>
        <v>727973.46715633932</v>
      </c>
      <c r="L270" s="40">
        <f>INDEX(人口源表!$1:$1048576,MATCH($B270,人口源表!$A:$A,0),MATCH(L$1,人口源表!$1:$1,0))-INDEX(城镇人口!$1:$1048576,MATCH($B270,城镇人口!$B:$B,0),MATCH(L$1,城镇人口!$1:$1,0))</f>
        <v>723259.52925251902</v>
      </c>
      <c r="M270" s="40">
        <f>INDEX(人口源表!$1:$1048576,MATCH($B270,人口源表!$A:$A,0),MATCH(M$1,人口源表!$1:$1,0))-INDEX(城镇人口!$1:$1048576,MATCH($B270,城镇人口!$B:$B,0),MATCH(M$1,城镇人口!$1:$1,0))</f>
        <v>718053.6615509555</v>
      </c>
      <c r="N270" s="40">
        <f>INDEX(人口源表!$1:$1048576,MATCH($B270,人口源表!$A:$A,0),MATCH(N$1,人口源表!$1:$1,0))-INDEX(城镇人口!$1:$1048576,MATCH($B270,城镇人口!$B:$B,0),MATCH(N$1,城镇人口!$1:$1,0))</f>
        <v>712361.92335576948</v>
      </c>
      <c r="O270" s="40">
        <f>INDEX(人口源表!$1:$1048576,MATCH($B270,人口源表!$A:$A,0),MATCH(O$1,人口源表!$1:$1,0))-INDEX(城镇人口!$1:$1048576,MATCH($B270,城镇人口!$B:$B,0),MATCH(O$1,城镇人口!$1:$1,0))</f>
        <v>706193.15146354411</v>
      </c>
      <c r="P270" s="40">
        <f>INDEX(人口源表!$1:$1048576,MATCH($B270,人口源表!$A:$A,0),MATCH(P$1,人口源表!$1:$1,0))-INDEX(城镇人口!$1:$1048576,MATCH($B270,城镇人口!$B:$B,0),MATCH(P$1,城镇人口!$1:$1,0))</f>
        <v>699555.98731833638</v>
      </c>
      <c r="Q270" s="40">
        <f>INDEX(人口源表!$1:$1048576,MATCH($B270,人口源表!$A:$A,0),MATCH(Q$1,人口源表!$1:$1,0))-INDEX(城镇人口!$1:$1048576,MATCH($B270,城镇人口!$B:$B,0),MATCH(Q$1,城镇人口!$1:$1,0))</f>
        <v>692463.13726154075</v>
      </c>
      <c r="R270" s="40">
        <f>INDEX(人口源表!$1:$1048576,MATCH($B270,人口源表!$A:$A,0),MATCH(R$1,人口源表!$1:$1,0))-INDEX(城镇人口!$1:$1048576,MATCH($B270,城镇人口!$B:$B,0),MATCH(R$1,城镇人口!$1:$1,0))</f>
        <v>684926.98533286271</v>
      </c>
      <c r="S270" s="40">
        <f>INDEX(人口源表!$1:$1048576,MATCH($B270,人口源表!$A:$A,0),MATCH(S$1,人口源表!$1:$1,0))-INDEX(城镇人口!$1:$1048576,MATCH($B270,城镇人口!$B:$B,0),MATCH(S$1,城镇人口!$1:$1,0))</f>
        <v>680908.6805839251</v>
      </c>
      <c r="T270" s="40">
        <f>INDEX(人口源表!$1:$1048576,MATCH($B270,人口源表!$A:$A,0),MATCH(T$1,人口源表!$1:$1,0))-INDEX(城镇人口!$1:$1048576,MATCH($B270,城镇人口!$B:$B,0),MATCH(T$1,城镇人口!$1:$1,0))</f>
        <v>676532.12694584369</v>
      </c>
      <c r="U270" s="40">
        <f>INDEX(人口源表!$1:$1048576,MATCH($B270,人口源表!$A:$A,0),MATCH(U$1,人口源表!$1:$1,0))-INDEX(城镇人口!$1:$1048576,MATCH($B270,城镇人口!$B:$B,0),MATCH(U$1,城镇人口!$1:$1,0))</f>
        <v>671808.70466517087</v>
      </c>
      <c r="V270" s="40">
        <f>INDEX(人口源表!$1:$1048576,MATCH($B270,人口源表!$A:$A,0),MATCH(V$1,人口源表!$1:$1,0))-INDEX(城镇人口!$1:$1048576,MATCH($B270,城镇人口!$B:$B,0),MATCH(V$1,城镇人口!$1:$1,0))</f>
        <v>666751.99188596546</v>
      </c>
      <c r="W270" s="40">
        <f>INDEX(人口源表!$1:$1048576,MATCH($B270,人口源表!$A:$A,0),MATCH(W$1,人口源表!$1:$1,0))-INDEX(城镇人口!$1:$1048576,MATCH($B270,城镇人口!$B:$B,0),MATCH(W$1,城镇人口!$1:$1,0))</f>
        <v>661375.44004949811</v>
      </c>
      <c r="X270" s="40">
        <f>INDEX(人口源表!$1:$1048576,MATCH($B270,人口源表!$A:$A,0),MATCH(X$1,人口源表!$1:$1,0))-INDEX(城镇人口!$1:$1048576,MATCH($B270,城镇人口!$B:$B,0),MATCH(X$1,城镇人口!$1:$1,0))</f>
        <v>655695.51011553977</v>
      </c>
      <c r="Y270" s="40">
        <f>INDEX(人口源表!$1:$1048576,MATCH($B270,人口源表!$A:$A,0),MATCH(Y$1,人口源表!$1:$1,0))-INDEX(城镇人口!$1:$1048576,MATCH($B270,城镇人口!$B:$B,0),MATCH(Y$1,城镇人口!$1:$1,0))</f>
        <v>649728.00989119126</v>
      </c>
      <c r="Z270" s="40">
        <f>INDEX(人口源表!$1:$1048576,MATCH($B270,人口源表!$A:$A,0),MATCH(Z$1,人口源表!$1:$1,0))-INDEX(城镇人口!$1:$1048576,MATCH($B270,城镇人口!$B:$B,0),MATCH(Z$1,城镇人口!$1:$1,0))</f>
        <v>643490.76163110463</v>
      </c>
      <c r="AA270" s="40">
        <f>INDEX(人口源表!$1:$1048576,MATCH($B270,人口源表!$A:$A,0),MATCH(AA$1,人口源表!$1:$1,0))-INDEX(城镇人口!$1:$1048576,MATCH($B270,城镇人口!$B:$B,0),MATCH(AA$1,城镇人口!$1:$1,0))</f>
        <v>637002.64970703796</v>
      </c>
      <c r="AB270" s="40">
        <f>INDEX(人口源表!$1:$1048576,MATCH($B270,人口源表!$A:$A,0),MATCH(AB$1,人口源表!$1:$1,0))-INDEX(城镇人口!$1:$1048576,MATCH($B270,城镇人口!$B:$B,0),MATCH(AB$1,城镇人口!$1:$1,0))</f>
        <v>630282.70080564218</v>
      </c>
      <c r="AC270" s="40">
        <f>INDEX(人口源表!$1:$1048576,MATCH($B270,人口源表!$A:$A,0),MATCH(AC$1,人口源表!$1:$1,0))-INDEX(城镇人口!$1:$1048576,MATCH($B270,城镇人口!$B:$B,0),MATCH(AC$1,城镇人口!$1:$1,0))</f>
        <v>624345.11246216192</v>
      </c>
      <c r="AD270" s="40">
        <f>INDEX(人口源表!$1:$1048576,MATCH($B270,人口源表!$A:$A,0),MATCH(AD$1,人口源表!$1:$1,0))-INDEX(城镇人口!$1:$1048576,MATCH($B270,城镇人口!$B:$B,0),MATCH(AD$1,城镇人口!$1:$1,0))</f>
        <v>618216.8032842112</v>
      </c>
      <c r="AE270" s="40">
        <f>INDEX(人口源表!$1:$1048576,MATCH($B270,人口源表!$A:$A,0),MATCH(AE$1,人口源表!$1:$1,0))-INDEX(城镇人口!$1:$1048576,MATCH($B270,城镇人口!$B:$B,0),MATCH(AE$1,城镇人口!$1:$1,0))</f>
        <v>611918.62369255279</v>
      </c>
      <c r="AF270" s="40">
        <f>INDEX(人口源表!$1:$1048576,MATCH($B270,人口源表!$A:$A,0),MATCH(AF$1,人口源表!$1:$1,0))-INDEX(城镇人口!$1:$1048576,MATCH($B270,城镇人口!$B:$B,0),MATCH(AF$1,城镇人口!$1:$1,0))</f>
        <v>605473.66779593762</v>
      </c>
      <c r="AG270" s="40">
        <f>INDEX(人口源表!$1:$1048576,MATCH($B270,人口源表!$A:$A,0),MATCH(AG$1,人口源表!$1:$1,0))-INDEX(城镇人口!$1:$1048576,MATCH($B270,城镇人口!$B:$B,0),MATCH(AG$1,城镇人口!$1:$1,0))</f>
        <v>598904.2201993902</v>
      </c>
      <c r="AH270" s="40">
        <f>INDEX(人口源表!$1:$1048576,MATCH($B270,人口源表!$A:$A,0),MATCH(AH$1,人口源表!$1:$1,0))-INDEX(城镇人口!$1:$1048576,MATCH($B270,城镇人口!$B:$B,0),MATCH(AH$1,城镇人口!$1:$1,0))</f>
        <v>592234.3090749043</v>
      </c>
      <c r="AI270" s="40">
        <f>INDEX(人口源表!$1:$1048576,MATCH($B270,人口源表!$A:$A,0),MATCH(AI$1,人口源表!$1:$1,0))-INDEX(城镇人口!$1:$1048576,MATCH($B270,城镇人口!$B:$B,0),MATCH(AI$1,城镇人口!$1:$1,0))</f>
        <v>585488.38181580661</v>
      </c>
      <c r="AJ270" s="40">
        <f>INDEX(人口源表!$1:$1048576,MATCH($B270,人口源表!$A:$A,0),MATCH(AJ$1,人口源表!$1:$1,0))-INDEX(城镇人口!$1:$1048576,MATCH($B270,城镇人口!$B:$B,0),MATCH(AJ$1,城镇人口!$1:$1,0))</f>
        <v>578692.53910998732</v>
      </c>
      <c r="AK270" s="40">
        <f>INDEX(人口源表!$1:$1048576,MATCH($B270,人口源表!$A:$A,0),MATCH(AK$1,人口源表!$1:$1,0))-INDEX(城镇人口!$1:$1048576,MATCH($B270,城镇人口!$B:$B,0),MATCH(AK$1,城镇人口!$1:$1,0))</f>
        <v>571872.80486138642</v>
      </c>
      <c r="AL270" s="40">
        <f>INDEX(人口源表!$1:$1048576,MATCH($B270,人口源表!$A:$A,0),MATCH(AL$1,人口源表!$1:$1,0))-INDEX(城镇人口!$1:$1048576,MATCH($B270,城镇人口!$B:$B,0),MATCH(AL$1,城镇人口!$1:$1,0))</f>
        <v>565055.5261040075</v>
      </c>
      <c r="AM270" s="40">
        <f>INDEX(人口源表!$1:$1048576,MATCH($B270,人口源表!$A:$A,0),MATCH(AM$1,人口源表!$1:$1,0))-INDEX(城镇人口!$1:$1048576,MATCH($B270,城镇人口!$B:$B,0),MATCH(AM$1,城镇人口!$1:$1,0))</f>
        <v>558268.99970306281</v>
      </c>
      <c r="AN270" s="40">
        <f>INDEX(人口源表!$1:$1048576,MATCH($B270,人口源表!$A:$A,0),MATCH(AN$1,人口源表!$1:$1,0))-INDEX(城镇人口!$1:$1048576,MATCH($B270,城镇人口!$B:$B,0),MATCH(AN$1,城镇人口!$1:$1,0))</f>
        <v>551540.52274023625</v>
      </c>
      <c r="AO270" s="40">
        <f>INDEX(人口源表!$1:$1048576,MATCH($B270,人口源表!$A:$A,0),MATCH(AO$1,人口源表!$1:$1,0))-INDEX(城镇人口!$1:$1048576,MATCH($B270,城镇人口!$B:$B,0),MATCH(AO$1,城镇人口!$1:$1,0))</f>
        <v>544899.6697101146</v>
      </c>
      <c r="AP270" s="40">
        <f>INDEX(人口源表!$1:$1048576,MATCH($B270,人口源表!$A:$A,0),MATCH(AP$1,人口源表!$1:$1,0))-INDEX(城镇人口!$1:$1048576,MATCH($B270,城镇人口!$B:$B,0),MATCH(AP$1,城镇人口!$1:$1,0))</f>
        <v>538374.95517527719</v>
      </c>
      <c r="AQ270" s="40">
        <f>INDEX(人口源表!$1:$1048576,MATCH($B270,人口源表!$A:$A,0),MATCH(AQ$1,人口源表!$1:$1,0))-INDEX(城镇人口!$1:$1048576,MATCH($B270,城镇人口!$B:$B,0),MATCH(AQ$1,城镇人口!$1:$1,0))</f>
        <v>531996.67024540412</v>
      </c>
      <c r="AR270" s="40">
        <f>INDEX(人口源表!$1:$1048576,MATCH($B270,人口源表!$A:$A,0),MATCH(AR$1,人口源表!$1:$1,0))-INDEX(城镇人口!$1:$1048576,MATCH($B270,城镇人口!$B:$B,0),MATCH(AR$1,城镇人口!$1:$1,0))</f>
        <v>525794.79787406791</v>
      </c>
      <c r="AS270" s="40">
        <f>INDEX(人口源表!$1:$1048576,MATCH($B270,人口源表!$A:$A,0),MATCH(AS$1,人口源表!$1:$1,0))-INDEX(城镇人口!$1:$1048576,MATCH($B270,城镇人口!$B:$B,0),MATCH(AS$1,城镇人口!$1:$1,0))</f>
        <v>519800.19490439165</v>
      </c>
      <c r="AT270" s="40">
        <f>INDEX(人口源表!$1:$1048576,MATCH($B270,人口源表!$A:$A,0),MATCH(AT$1,人口源表!$1:$1,0))-INDEX(城镇人口!$1:$1048576,MATCH($B270,城镇人口!$B:$B,0),MATCH(AT$1,城镇人口!$1:$1,0))</f>
        <v>514044.1422934453</v>
      </c>
      <c r="AU270" s="40">
        <f>INDEX(人口源表!$1:$1048576,MATCH($B270,人口源表!$A:$A,0),MATCH(AU$1,人口源表!$1:$1,0))-INDEX(城镇人口!$1:$1048576,MATCH($B270,城镇人口!$B:$B,0),MATCH(AU$1,城镇人口!$1:$1,0))</f>
        <v>508557.51293734228</v>
      </c>
      <c r="AV270" s="40">
        <f>INDEX(人口源表!$1:$1048576,MATCH($B270,人口源表!$A:$A,0),MATCH(AV$1,人口源表!$1:$1,0))-INDEX(城镇人口!$1:$1048576,MATCH($B270,城镇人口!$B:$B,0),MATCH(AV$1,城镇人口!$1:$1,0))</f>
        <v>503372.32549577591</v>
      </c>
    </row>
    <row r="271" spans="1:48" x14ac:dyDescent="0.15">
      <c r="A271" s="4" t="s">
        <v>876</v>
      </c>
      <c r="B271" s="4" t="s">
        <v>548</v>
      </c>
      <c r="C271" s="34">
        <f>VLOOKUP(B271,'[1]2016省城人口总结（根）'!B:C,2,FALSE)/100</f>
        <v>0.40460000000000002</v>
      </c>
      <c r="D271" s="40">
        <f>INDEX(人口源表!$1:$1048576,MATCH($B271,人口源表!$A:$A,0),MATCH(D$1,人口源表!$1:$1,0))-INDEX(城镇人口!$1:$1048576,MATCH($B271,城镇人口!$B:$B,0),MATCH(D$1,城镇人口!$1:$1,0))</f>
        <v>1989454.1389729904</v>
      </c>
      <c r="E271" s="40">
        <f>INDEX(人口源表!$1:$1048576,MATCH($B271,人口源表!$A:$A,0),MATCH(E$1,人口源表!$1:$1,0))-INDEX(城镇人口!$1:$1048576,MATCH($B271,城镇人口!$B:$B,0),MATCH(E$1,城镇人口!$1:$1,0))</f>
        <v>1974793.8138025613</v>
      </c>
      <c r="F271" s="40">
        <f>INDEX(人口源表!$1:$1048576,MATCH($B271,人口源表!$A:$A,0),MATCH(F$1,人口源表!$1:$1,0))-INDEX(城镇人口!$1:$1048576,MATCH($B271,城镇人口!$B:$B,0),MATCH(F$1,城镇人口!$1:$1,0))</f>
        <v>1959676.0259380927</v>
      </c>
      <c r="G271" s="40">
        <f>INDEX(人口源表!$1:$1048576,MATCH($B271,人口源表!$A:$A,0),MATCH(G$1,人口源表!$1:$1,0))-INDEX(城镇人口!$1:$1048576,MATCH($B271,城镇人口!$B:$B,0),MATCH(G$1,城镇人口!$1:$1,0))</f>
        <v>1547051.6506363447</v>
      </c>
      <c r="H271" s="40">
        <f>INDEX(人口源表!$1:$1048576,MATCH($B271,人口源表!$A:$A,0),MATCH(H$1,人口源表!$1:$1,0))-INDEX(城镇人口!$1:$1048576,MATCH($B271,城镇人口!$B:$B,0),MATCH(H$1,城镇人口!$1:$1,0))</f>
        <v>1538493.5038456265</v>
      </c>
      <c r="I271" s="40">
        <f>INDEX(人口源表!$1:$1048576,MATCH($B271,人口源表!$A:$A,0),MATCH(I$1,人口源表!$1:$1,0))-INDEX(城镇人口!$1:$1048576,MATCH($B271,城镇人口!$B:$B,0),MATCH(I$1,城镇人口!$1:$1,0))</f>
        <v>1537333.2072055123</v>
      </c>
      <c r="J271" s="40">
        <f>INDEX(人口源表!$1:$1048576,MATCH($B271,人口源表!$A:$A,0),MATCH(J$1,人口源表!$1:$1,0))-INDEX(城镇人口!$1:$1048576,MATCH($B271,城镇人口!$B:$B,0),MATCH(J$1,城镇人口!$1:$1,0))</f>
        <v>1535521.9793577872</v>
      </c>
      <c r="K271" s="40">
        <f>INDEX(人口源表!$1:$1048576,MATCH($B271,人口源表!$A:$A,0),MATCH(K$1,人口源表!$1:$1,0))-INDEX(城镇人口!$1:$1048576,MATCH($B271,城镇人口!$B:$B,0),MATCH(K$1,城镇人口!$1:$1,0))</f>
        <v>1532981.2760427799</v>
      </c>
      <c r="L271" s="40">
        <f>INDEX(人口源表!$1:$1048576,MATCH($B271,人口源表!$A:$A,0),MATCH(L$1,人口源表!$1:$1,0))-INDEX(城镇人口!$1:$1048576,MATCH($B271,城镇人口!$B:$B,0),MATCH(L$1,城镇人口!$1:$1,0))</f>
        <v>1529641.4224903942</v>
      </c>
      <c r="M271" s="40">
        <f>INDEX(人口源表!$1:$1048576,MATCH($B271,人口源表!$A:$A,0),MATCH(M$1,人口源表!$1:$1,0))-INDEX(城镇人口!$1:$1048576,MATCH($B271,城镇人口!$B:$B,0),MATCH(M$1,城镇人口!$1:$1,0))</f>
        <v>1525444.160808756</v>
      </c>
      <c r="N271" s="40">
        <f>INDEX(人口源表!$1:$1048576,MATCH($B271,人口源表!$A:$A,0),MATCH(N$1,人口源表!$1:$1,0))-INDEX(城镇人口!$1:$1048576,MATCH($B271,城镇人口!$B:$B,0),MATCH(N$1,城镇人口!$1:$1,0))</f>
        <v>1520339.6495637337</v>
      </c>
      <c r="O271" s="40">
        <f>INDEX(人口源表!$1:$1048576,MATCH($B271,人口源表!$A:$A,0),MATCH(O$1,人口源表!$1:$1,0))-INDEX(城镇人口!$1:$1048576,MATCH($B271,城镇人口!$B:$B,0),MATCH(O$1,城镇人口!$1:$1,0))</f>
        <v>1514288.9509291262</v>
      </c>
      <c r="P271" s="40">
        <f>INDEX(人口源表!$1:$1048576,MATCH($B271,人口源表!$A:$A,0),MATCH(P$1,人口源表!$1:$1,0))-INDEX(城镇人口!$1:$1048576,MATCH($B271,城镇人口!$B:$B,0),MATCH(P$1,城镇人口!$1:$1,0))</f>
        <v>1507261.5905842634</v>
      </c>
      <c r="Q271" s="40">
        <f>INDEX(人口源表!$1:$1048576,MATCH($B271,人口源表!$A:$A,0),MATCH(Q$1,人口源表!$1:$1,0))-INDEX(城镇人口!$1:$1048576,MATCH($B271,城镇人口!$B:$B,0),MATCH(Q$1,城镇人口!$1:$1,0))</f>
        <v>1499235.8531001229</v>
      </c>
      <c r="R271" s="40">
        <f>INDEX(人口源表!$1:$1048576,MATCH($B271,人口源表!$A:$A,0),MATCH(R$1,人口源表!$1:$1,0))-INDEX(城镇人口!$1:$1048576,MATCH($B271,城镇人口!$B:$B,0),MATCH(R$1,城镇人口!$1:$1,0))</f>
        <v>1490199.041461881</v>
      </c>
      <c r="S271" s="40">
        <f>INDEX(人口源表!$1:$1048576,MATCH($B271,人口源表!$A:$A,0),MATCH(S$1,人口源表!$1:$1,0))-INDEX(城镇人口!$1:$1048576,MATCH($B271,城镇人口!$B:$B,0),MATCH(S$1,城镇人口!$1:$1,0))</f>
        <v>1486990.790150044</v>
      </c>
      <c r="T271" s="40">
        <f>INDEX(人口源表!$1:$1048576,MATCH($B271,人口源表!$A:$A,0),MATCH(T$1,人口源表!$1:$1,0))-INDEX(城镇人口!$1:$1048576,MATCH($B271,城镇人口!$B:$B,0),MATCH(T$1,城镇人口!$1:$1,0))</f>
        <v>1482900.5392826116</v>
      </c>
      <c r="U271" s="40">
        <f>INDEX(人口源表!$1:$1048576,MATCH($B271,人口源表!$A:$A,0),MATCH(U$1,人口源表!$1:$1,0))-INDEX(城镇人口!$1:$1048576,MATCH($B271,城镇人口!$B:$B,0),MATCH(U$1,城镇人口!$1:$1,0))</f>
        <v>1477930.52690638</v>
      </c>
      <c r="V271" s="40">
        <f>INDEX(人口源表!$1:$1048576,MATCH($B271,人口源表!$A:$A,0),MATCH(V$1,人口源表!$1:$1,0))-INDEX(城镇人口!$1:$1048576,MATCH($B271,城镇人口!$B:$B,0),MATCH(V$1,城镇人口!$1:$1,0))</f>
        <v>1472089.4144968849</v>
      </c>
      <c r="W271" s="40">
        <f>INDEX(人口源表!$1:$1048576,MATCH($B271,人口源表!$A:$A,0),MATCH(W$1,人口源表!$1:$1,0))-INDEX(城镇人口!$1:$1048576,MATCH($B271,城镇人口!$B:$B,0),MATCH(W$1,城镇人口!$1:$1,0))</f>
        <v>1465394.1828235327</v>
      </c>
      <c r="X271" s="40">
        <f>INDEX(人口源表!$1:$1048576,MATCH($B271,人口源表!$A:$A,0),MATCH(X$1,人口源表!$1:$1,0))-INDEX(城镇人口!$1:$1048576,MATCH($B271,城镇人口!$B:$B,0),MATCH(X$1,城镇人口!$1:$1,0))</f>
        <v>1457867.9080410793</v>
      </c>
      <c r="Y271" s="40">
        <f>INDEX(人口源表!$1:$1048576,MATCH($B271,人口源表!$A:$A,0),MATCH(Y$1,人口源表!$1:$1,0))-INDEX(城镇人口!$1:$1048576,MATCH($B271,城镇人口!$B:$B,0),MATCH(Y$1,城镇人口!$1:$1,0))</f>
        <v>1449540.1183940393</v>
      </c>
      <c r="Z271" s="40">
        <f>INDEX(人口源表!$1:$1048576,MATCH($B271,人口源表!$A:$A,0),MATCH(Z$1,人口源表!$1:$1,0))-INDEX(城镇人口!$1:$1048576,MATCH($B271,城镇人口!$B:$B,0),MATCH(Z$1,城镇人口!$1:$1,0))</f>
        <v>1440447.636253403</v>
      </c>
      <c r="AA271" s="40">
        <f>INDEX(人口源表!$1:$1048576,MATCH($B271,人口源表!$A:$A,0),MATCH(AA$1,人口源表!$1:$1,0))-INDEX(城镇人口!$1:$1048576,MATCH($B271,城镇人口!$B:$B,0),MATCH(AA$1,城镇人口!$1:$1,0))</f>
        <v>1430633.8881001603</v>
      </c>
      <c r="AB271" s="40">
        <f>INDEX(人口源表!$1:$1048576,MATCH($B271,人口源表!$A:$A,0),MATCH(AB$1,人口源表!$1:$1,0))-INDEX(城镇人口!$1:$1048576,MATCH($B271,城镇人口!$B:$B,0),MATCH(AB$1,城镇人口!$1:$1,0))</f>
        <v>1420146.7344130992</v>
      </c>
      <c r="AC271" s="40">
        <f>INDEX(人口源表!$1:$1048576,MATCH($B271,人口源表!$A:$A,0),MATCH(AC$1,人口源表!$1:$1,0))-INDEX(城镇人口!$1:$1048576,MATCH($B271,城镇人口!$B:$B,0),MATCH(AC$1,城镇人口!$1:$1,0))</f>
        <v>1410801.4824856368</v>
      </c>
      <c r="AD271" s="40">
        <f>INDEX(人口源表!$1:$1048576,MATCH($B271,人口源表!$A:$A,0),MATCH(AD$1,人口源表!$1:$1,0))-INDEX(城镇人口!$1:$1048576,MATCH($B271,城镇人口!$B:$B,0),MATCH(AD$1,城镇人口!$1:$1,0))</f>
        <v>1400903.807998335</v>
      </c>
      <c r="AE271" s="40">
        <f>INDEX(人口源表!$1:$1048576,MATCH($B271,人口源表!$A:$A,0),MATCH(AE$1,人口源表!$1:$1,0))-INDEX(城镇人口!$1:$1048576,MATCH($B271,城镇人口!$B:$B,0),MATCH(AE$1,城镇人口!$1:$1,0))</f>
        <v>1390517.3673582457</v>
      </c>
      <c r="AF271" s="40">
        <f>INDEX(人口源表!$1:$1048576,MATCH($B271,人口源表!$A:$A,0),MATCH(AF$1,人口源表!$1:$1,0))-INDEX(城镇人口!$1:$1048576,MATCH($B271,城镇人口!$B:$B,0),MATCH(AF$1,城镇人口!$1:$1,0))</f>
        <v>1379713.3041189397</v>
      </c>
      <c r="AG271" s="40">
        <f>INDEX(人口源表!$1:$1048576,MATCH($B271,人口源表!$A:$A,0),MATCH(AG$1,人口源表!$1:$1,0))-INDEX(城镇人口!$1:$1048576,MATCH($B271,城镇人口!$B:$B,0),MATCH(AG$1,城镇人口!$1:$1,0))</f>
        <v>1368567.6380345023</v>
      </c>
      <c r="AH271" s="40">
        <f>INDEX(人口源表!$1:$1048576,MATCH($B271,人口源表!$A:$A,0),MATCH(AH$1,人口源表!$1:$1,0))-INDEX(城镇人口!$1:$1048576,MATCH($B271,城镇人口!$B:$B,0),MATCH(AH$1,城镇人口!$1:$1,0))</f>
        <v>1357160.6539030238</v>
      </c>
      <c r="AI271" s="40">
        <f>INDEX(人口源表!$1:$1048576,MATCH($B271,人口源表!$A:$A,0),MATCH(AI$1,人口源表!$1:$1,0))-INDEX(城镇人口!$1:$1048576,MATCH($B271,城镇人口!$B:$B,0),MATCH(AI$1,城镇人口!$1:$1,0))</f>
        <v>1345580.1727036503</v>
      </c>
      <c r="AJ271" s="40">
        <f>INDEX(人口源表!$1:$1048576,MATCH($B271,人口源表!$A:$A,0),MATCH(AJ$1,人口源表!$1:$1,0))-INDEX(城镇人口!$1:$1048576,MATCH($B271,城镇人口!$B:$B,0),MATCH(AJ$1,城镇人口!$1:$1,0))</f>
        <v>1333917.9908971053</v>
      </c>
      <c r="AK271" s="40">
        <f>INDEX(人口源表!$1:$1048576,MATCH($B271,人口源表!$A:$A,0),MATCH(AK$1,人口源表!$1:$1,0))-INDEX(城镇人口!$1:$1048576,MATCH($B271,城镇人口!$B:$B,0),MATCH(AK$1,城镇人口!$1:$1,0))</f>
        <v>1322270.7206451627</v>
      </c>
      <c r="AL271" s="40">
        <f>INDEX(人口源表!$1:$1048576,MATCH($B271,人口源表!$A:$A,0),MATCH(AL$1,人口源表!$1:$1,0))-INDEX(城镇人口!$1:$1048576,MATCH($B271,城镇人口!$B:$B,0),MATCH(AL$1,城镇人口!$1:$1,0))</f>
        <v>1310740.6051987812</v>
      </c>
      <c r="AM271" s="40">
        <f>INDEX(人口源表!$1:$1048576,MATCH($B271,人口源表!$A:$A,0),MATCH(AM$1,人口源表!$1:$1,0))-INDEX(城镇人口!$1:$1048576,MATCH($B271,城镇人口!$B:$B,0),MATCH(AM$1,城镇人口!$1:$1,0))</f>
        <v>1299434.4044130233</v>
      </c>
      <c r="AN271" s="40">
        <f>INDEX(人口源表!$1:$1048576,MATCH($B271,人口源表!$A:$A,0),MATCH(AN$1,人口源表!$1:$1,0))-INDEX(城镇人口!$1:$1048576,MATCH($B271,城镇人口!$B:$B,0),MATCH(AN$1,城镇人口!$1:$1,0))</f>
        <v>1288463.2505922327</v>
      </c>
      <c r="AO271" s="40">
        <f>INDEX(人口源表!$1:$1048576,MATCH($B271,人口源表!$A:$A,0),MATCH(AO$1,人口源表!$1:$1,0))-INDEX(城镇人口!$1:$1048576,MATCH($B271,城镇人口!$B:$B,0),MATCH(AO$1,城镇人口!$1:$1,0))</f>
        <v>1277942.9749869884</v>
      </c>
      <c r="AP271" s="40">
        <f>INDEX(人口源表!$1:$1048576,MATCH($B271,人口源表!$A:$A,0),MATCH(AP$1,人口源表!$1:$1,0))-INDEX(城镇人口!$1:$1048576,MATCH($B271,城镇人口!$B:$B,0),MATCH(AP$1,城镇人口!$1:$1,0))</f>
        <v>1267993.4803016093</v>
      </c>
      <c r="AQ271" s="40">
        <f>INDEX(人口源表!$1:$1048576,MATCH($B271,人口源表!$A:$A,0),MATCH(AQ$1,人口源表!$1:$1,0))-INDEX(城镇人口!$1:$1048576,MATCH($B271,城镇人口!$B:$B,0),MATCH(AQ$1,城镇人口!$1:$1,0))</f>
        <v>1258739.0599461428</v>
      </c>
      <c r="AR271" s="40">
        <f>INDEX(人口源表!$1:$1048576,MATCH($B271,人口源表!$A:$A,0),MATCH(AR$1,人口源表!$1:$1,0))-INDEX(城镇人口!$1:$1048576,MATCH($B271,城镇人口!$B:$B,0),MATCH(AR$1,城镇人口!$1:$1,0))</f>
        <v>1250308.237415859</v>
      </c>
      <c r="AS271" s="40">
        <f>INDEX(人口源表!$1:$1048576,MATCH($B271,人口源表!$A:$A,0),MATCH(AS$1,人口源表!$1:$1,0))-INDEX(城镇人口!$1:$1048576,MATCH($B271,城镇人口!$B:$B,0),MATCH(AS$1,城镇人口!$1:$1,0))</f>
        <v>1242832.6754943193</v>
      </c>
      <c r="AT271" s="40">
        <f>INDEX(人口源表!$1:$1048576,MATCH($B271,人口源表!$A:$A,0),MATCH(AT$1,人口源表!$1:$1,0))-INDEX(城镇人口!$1:$1048576,MATCH($B271,城镇人口!$B:$B,0),MATCH(AT$1,城镇人口!$1:$1,0))</f>
        <v>1236448.4189333508</v>
      </c>
      <c r="AU271" s="40">
        <f>INDEX(人口源表!$1:$1048576,MATCH($B271,人口源表!$A:$A,0),MATCH(AU$1,人口源表!$1:$1,0))-INDEX(城镇人口!$1:$1048576,MATCH($B271,城镇人口!$B:$B,0),MATCH(AU$1,城镇人口!$1:$1,0))</f>
        <v>1231294.3380702806</v>
      </c>
      <c r="AV271" s="40">
        <f>INDEX(人口源表!$1:$1048576,MATCH($B271,人口源表!$A:$A,0),MATCH(AV$1,人口源表!$1:$1,0))-INDEX(城镇人口!$1:$1048576,MATCH($B271,城镇人口!$B:$B,0),MATCH(AV$1,城镇人口!$1:$1,0))</f>
        <v>1227513.8141293705</v>
      </c>
    </row>
    <row r="272" spans="1:48" x14ac:dyDescent="0.15">
      <c r="A272" s="4" t="s">
        <v>876</v>
      </c>
      <c r="B272" s="4" t="s">
        <v>550</v>
      </c>
      <c r="C272" s="34">
        <f>VLOOKUP(B272,'[1]2016省城人口总结（根）'!B:C,2,FALSE)/100</f>
        <v>0.41439999999999999</v>
      </c>
      <c r="D272" s="40">
        <f>INDEX(人口源表!$1:$1048576,MATCH($B272,人口源表!$A:$A,0),MATCH(D$1,人口源表!$1:$1,0))-INDEX(城镇人口!$1:$1048576,MATCH($B272,城镇人口!$B:$B,0),MATCH(D$1,城镇人口!$1:$1,0))</f>
        <v>1545722.3973709284</v>
      </c>
      <c r="E272" s="40">
        <f>INDEX(人口源表!$1:$1048576,MATCH($B272,人口源表!$A:$A,0),MATCH(E$1,人口源表!$1:$1,0))-INDEX(城镇人口!$1:$1048576,MATCH($B272,城镇人口!$B:$B,0),MATCH(E$1,城镇人口!$1:$1,0))</f>
        <v>1528464.8252853921</v>
      </c>
      <c r="F272" s="40">
        <f>INDEX(人口源表!$1:$1048576,MATCH($B272,人口源表!$A:$A,0),MATCH(F$1,人口源表!$1:$1,0))-INDEX(城镇人口!$1:$1048576,MATCH($B272,城镇人口!$B:$B,0),MATCH(F$1,城镇人口!$1:$1,0))</f>
        <v>1510176.4242271122</v>
      </c>
      <c r="G272" s="40">
        <f>INDEX(人口源表!$1:$1048576,MATCH($B272,人口源表!$A:$A,0),MATCH(G$1,人口源表!$1:$1,0))-INDEX(城镇人口!$1:$1048576,MATCH($B272,城镇人口!$B:$B,0),MATCH(G$1,城镇人口!$1:$1,0))</f>
        <v>1303156.1112497756</v>
      </c>
      <c r="H272" s="40">
        <f>INDEX(人口源表!$1:$1048576,MATCH($B272,人口源表!$A:$A,0),MATCH(H$1,人口源表!$1:$1,0))-INDEX(城镇人口!$1:$1048576,MATCH($B272,城镇人口!$B:$B,0),MATCH(H$1,城镇人口!$1:$1,0))</f>
        <v>1284956.5461764641</v>
      </c>
      <c r="I272" s="40">
        <f>INDEX(人口源表!$1:$1048576,MATCH($B272,人口源表!$A:$A,0),MATCH(I$1,人口源表!$1:$1,0))-INDEX(城镇人口!$1:$1048576,MATCH($B272,城镇人口!$B:$B,0),MATCH(I$1,城镇人口!$1:$1,0))</f>
        <v>1273922.5740611919</v>
      </c>
      <c r="J272" s="40">
        <f>INDEX(人口源表!$1:$1048576,MATCH($B272,人口源表!$A:$A,0),MATCH(J$1,人口源表!$1:$1,0))-INDEX(城镇人口!$1:$1048576,MATCH($B272,城镇人口!$B:$B,0),MATCH(J$1,城镇人口!$1:$1,0))</f>
        <v>1262972.3475742978</v>
      </c>
      <c r="K272" s="40">
        <f>INDEX(人口源表!$1:$1048576,MATCH($B272,人口源表!$A:$A,0),MATCH(K$1,人口源表!$1:$1,0))-INDEX(城镇人口!$1:$1048576,MATCH($B272,城镇人口!$B:$B,0),MATCH(K$1,城镇人口!$1:$1,0))</f>
        <v>1252023.0676729337</v>
      </c>
      <c r="L272" s="40">
        <f>INDEX(人口源表!$1:$1048576,MATCH($B272,人口源表!$A:$A,0),MATCH(L$1,人口源表!$1:$1,0))-INDEX(城镇人口!$1:$1048576,MATCH($B272,城镇人口!$B:$B,0),MATCH(L$1,城镇人口!$1:$1,0))</f>
        <v>1241000.3799958564</v>
      </c>
      <c r="M272" s="40">
        <f>INDEX(人口源表!$1:$1048576,MATCH($B272,人口源表!$A:$A,0),MATCH(M$1,人口源表!$1:$1,0))-INDEX(城镇人口!$1:$1048576,MATCH($B272,城镇人口!$B:$B,0),MATCH(M$1,城镇人口!$1:$1,0))</f>
        <v>1229836.5827743409</v>
      </c>
      <c r="N272" s="40">
        <f>INDEX(人口源表!$1:$1048576,MATCH($B272,人口源表!$A:$A,0),MATCH(N$1,人口源表!$1:$1,0))-INDEX(城镇人口!$1:$1048576,MATCH($B272,城镇人口!$B:$B,0),MATCH(N$1,城镇人口!$1:$1,0))</f>
        <v>1218472.6180808838</v>
      </c>
      <c r="O272" s="40">
        <f>INDEX(人口源表!$1:$1048576,MATCH($B272,人口源表!$A:$A,0),MATCH(O$1,人口源表!$1:$1,0))-INDEX(城镇人口!$1:$1048576,MATCH($B272,城镇人口!$B:$B,0),MATCH(O$1,城镇人口!$1:$1,0))</f>
        <v>1206855.223506964</v>
      </c>
      <c r="P272" s="40">
        <f>INDEX(人口源表!$1:$1048576,MATCH($B272,人口源表!$A:$A,0),MATCH(P$1,人口源表!$1:$1,0))-INDEX(城镇人口!$1:$1048576,MATCH($B272,城镇人口!$B:$B,0),MATCH(P$1,城镇人口!$1:$1,0))</f>
        <v>1194939.4185174908</v>
      </c>
      <c r="Q272" s="40">
        <f>INDEX(人口源表!$1:$1048576,MATCH($B272,人口源表!$A:$A,0),MATCH(Q$1,人口源表!$1:$1,0))-INDEX(城镇人口!$1:$1048576,MATCH($B272,城镇人口!$B:$B,0),MATCH(Q$1,城镇人口!$1:$1,0))</f>
        <v>1182686.2065979117</v>
      </c>
      <c r="R272" s="40">
        <f>INDEX(人口源表!$1:$1048576,MATCH($B272,人口源表!$A:$A,0),MATCH(R$1,人口源表!$1:$1,0))-INDEX(城镇人口!$1:$1048576,MATCH($B272,城镇人口!$B:$B,0),MATCH(R$1,城镇人口!$1:$1,0))</f>
        <v>1170063.4478847971</v>
      </c>
      <c r="S272" s="40">
        <f>INDEX(人口源表!$1:$1048576,MATCH($B272,人口源表!$A:$A,0),MATCH(S$1,人口源表!$1:$1,0))-INDEX(城镇人口!$1:$1048576,MATCH($B272,城镇人口!$B:$B,0),MATCH(S$1,城镇人口!$1:$1,0))</f>
        <v>1162651.3372526327</v>
      </c>
      <c r="T272" s="40">
        <f>INDEX(人口源表!$1:$1048576,MATCH($B272,人口源表!$A:$A,0),MATCH(T$1,人口源表!$1:$1,0))-INDEX(城镇人口!$1:$1048576,MATCH($B272,城镇人口!$B:$B,0),MATCH(T$1,城镇人口!$1:$1,0))</f>
        <v>1154887.9498980548</v>
      </c>
      <c r="U272" s="40">
        <f>INDEX(人口源表!$1:$1048576,MATCH($B272,人口源表!$A:$A,0),MATCH(U$1,人口源表!$1:$1,0))-INDEX(城镇人口!$1:$1048576,MATCH($B272,城镇人口!$B:$B,0),MATCH(U$1,城镇人口!$1:$1,0))</f>
        <v>1146755.1429177285</v>
      </c>
      <c r="V272" s="40">
        <f>INDEX(人口源表!$1:$1048576,MATCH($B272,人口源表!$A:$A,0),MATCH(V$1,人口源表!$1:$1,0))-INDEX(城镇人口!$1:$1048576,MATCH($B272,城镇人口!$B:$B,0),MATCH(V$1,城镇人口!$1:$1,0))</f>
        <v>1138240.7855636345</v>
      </c>
      <c r="W272" s="40">
        <f>INDEX(人口源表!$1:$1048576,MATCH($B272,人口源表!$A:$A,0),MATCH(W$1,人口源表!$1:$1,0))-INDEX(城镇人口!$1:$1048576,MATCH($B272,城镇人口!$B:$B,0),MATCH(W$1,城镇人口!$1:$1,0))</f>
        <v>1129336.6362930667</v>
      </c>
      <c r="X272" s="40">
        <f>INDEX(人口源表!$1:$1048576,MATCH($B272,人口源表!$A:$A,0),MATCH(X$1,人口源表!$1:$1,0))-INDEX(城镇人口!$1:$1048576,MATCH($B272,城镇人口!$B:$B,0),MATCH(X$1,城镇人口!$1:$1,0))</f>
        <v>1120040.2413873628</v>
      </c>
      <c r="Y272" s="40">
        <f>INDEX(人口源表!$1:$1048576,MATCH($B272,人口源表!$A:$A,0),MATCH(Y$1,人口源表!$1:$1,0))-INDEX(城镇人口!$1:$1048576,MATCH($B272,城镇人口!$B:$B,0),MATCH(Y$1,城镇人口!$1:$1,0))</f>
        <v>1110354.3072890646</v>
      </c>
      <c r="Z272" s="40">
        <f>INDEX(人口源表!$1:$1048576,MATCH($B272,人口源表!$A:$A,0),MATCH(Z$1,人口源表!$1:$1,0))-INDEX(城镇人口!$1:$1048576,MATCH($B272,城镇人口!$B:$B,0),MATCH(Z$1,城镇人口!$1:$1,0))</f>
        <v>1100286.5764661727</v>
      </c>
      <c r="AA272" s="40">
        <f>INDEX(人口源表!$1:$1048576,MATCH($B272,人口源表!$A:$A,0),MATCH(AA$1,人口源表!$1:$1,0))-INDEX(城镇人口!$1:$1048576,MATCH($B272,城镇人口!$B:$B,0),MATCH(AA$1,城镇人口!$1:$1,0))</f>
        <v>1089848.2379748756</v>
      </c>
      <c r="AB272" s="40">
        <f>INDEX(人口源表!$1:$1048576,MATCH($B272,人口源表!$A:$A,0),MATCH(AB$1,人口源表!$1:$1,0))-INDEX(城镇人口!$1:$1048576,MATCH($B272,城镇人口!$B:$B,0),MATCH(AB$1,城镇人口!$1:$1,0))</f>
        <v>1079056.264200174</v>
      </c>
      <c r="AC272" s="40">
        <f>INDEX(人口源表!$1:$1048576,MATCH($B272,人口源表!$A:$A,0),MATCH(AC$1,人口源表!$1:$1,0))-INDEX(城镇人口!$1:$1048576,MATCH($B272,城镇人口!$B:$B,0),MATCH(AC$1,城镇人口!$1:$1,0))</f>
        <v>1069332.904024343</v>
      </c>
      <c r="AD272" s="40">
        <f>INDEX(人口源表!$1:$1048576,MATCH($B272,人口源表!$A:$A,0),MATCH(AD$1,人口源表!$1:$1,0))-INDEX(城镇人口!$1:$1048576,MATCH($B272,城镇人口!$B:$B,0),MATCH(AD$1,城镇人口!$1:$1,0))</f>
        <v>1059300.3966179905</v>
      </c>
      <c r="AE272" s="40">
        <f>INDEX(人口源表!$1:$1048576,MATCH($B272,人口源表!$A:$A,0),MATCH(AE$1,人口源表!$1:$1,0))-INDEX(城镇人口!$1:$1048576,MATCH($B272,城镇人口!$B:$B,0),MATCH(AE$1,城镇人口!$1:$1,0))</f>
        <v>1048986.0389759906</v>
      </c>
      <c r="AF272" s="40">
        <f>INDEX(人口源表!$1:$1048576,MATCH($B272,人口源表!$A:$A,0),MATCH(AF$1,人口源表!$1:$1,0))-INDEX(城镇人口!$1:$1048576,MATCH($B272,城镇人口!$B:$B,0),MATCH(AF$1,城镇人口!$1:$1,0))</f>
        <v>1038423.9447772827</v>
      </c>
      <c r="AG272" s="40">
        <f>INDEX(人口源表!$1:$1048576,MATCH($B272,人口源表!$A:$A,0),MATCH(AG$1,人口源表!$1:$1,0))-INDEX(城镇人口!$1:$1048576,MATCH($B272,城镇人口!$B:$B,0),MATCH(AG$1,城镇人口!$1:$1,0))</f>
        <v>1027649.6630966631</v>
      </c>
      <c r="AH272" s="40">
        <f>INDEX(人口源表!$1:$1048576,MATCH($B272,人口源表!$A:$A,0),MATCH(AH$1,人口源表!$1:$1,0))-INDEX(城镇人口!$1:$1048576,MATCH($B272,城镇人口!$B:$B,0),MATCH(AH$1,城镇人口!$1:$1,0))</f>
        <v>1016705.3427802818</v>
      </c>
      <c r="AI272" s="40">
        <f>INDEX(人口源表!$1:$1048576,MATCH($B272,人口源表!$A:$A,0),MATCH(AI$1,人口源表!$1:$1,0))-INDEX(城镇人口!$1:$1048576,MATCH($B272,城镇人口!$B:$B,0),MATCH(AI$1,城镇人口!$1:$1,0))</f>
        <v>1005634.3921577996</v>
      </c>
      <c r="AJ272" s="40">
        <f>INDEX(人口源表!$1:$1048576,MATCH($B272,人口源表!$A:$A,0),MATCH(AJ$1,人口源表!$1:$1,0))-INDEX(城镇人口!$1:$1048576,MATCH($B272,城镇人口!$B:$B,0),MATCH(AJ$1,城镇人口!$1:$1,0))</f>
        <v>994486.12835883698</v>
      </c>
      <c r="AK272" s="40">
        <f>INDEX(人口源表!$1:$1048576,MATCH($B272,人口源表!$A:$A,0),MATCH(AK$1,人口源表!$1:$1,0))-INDEX(城镇人口!$1:$1048576,MATCH($B272,城镇人口!$B:$B,0),MATCH(AK$1,城镇人口!$1:$1,0))</f>
        <v>983313.29340427276</v>
      </c>
      <c r="AL272" s="40">
        <f>INDEX(人口源表!$1:$1048576,MATCH($B272,人口源表!$A:$A,0),MATCH(AL$1,人口源表!$1:$1,0))-INDEX(城镇人口!$1:$1048576,MATCH($B272,城镇人口!$B:$B,0),MATCH(AL$1,城镇人口!$1:$1,0))</f>
        <v>972171.02541604615</v>
      </c>
      <c r="AM272" s="40">
        <f>INDEX(人口源表!$1:$1048576,MATCH($B272,人口源表!$A:$A,0),MATCH(AM$1,人口源表!$1:$1,0))-INDEX(城镇人口!$1:$1048576,MATCH($B272,城镇人口!$B:$B,0),MATCH(AM$1,城镇人口!$1:$1,0))</f>
        <v>961119.5608696444</v>
      </c>
      <c r="AN272" s="40">
        <f>INDEX(人口源表!$1:$1048576,MATCH($B272,人口源表!$A:$A,0),MATCH(AN$1,人口源表!$1:$1,0))-INDEX(城镇人口!$1:$1048576,MATCH($B272,城镇人口!$B:$B,0),MATCH(AN$1,城镇人口!$1:$1,0))</f>
        <v>950221.32553268271</v>
      </c>
      <c r="AO272" s="40">
        <f>INDEX(人口源表!$1:$1048576,MATCH($B272,人口源表!$A:$A,0),MATCH(AO$1,人口源表!$1:$1,0))-INDEX(城镇人口!$1:$1048576,MATCH($B272,城镇人口!$B:$B,0),MATCH(AO$1,城镇人口!$1:$1,0))</f>
        <v>939542.69133613561</v>
      </c>
      <c r="AP272" s="40">
        <f>INDEX(人口源表!$1:$1048576,MATCH($B272,人口源表!$A:$A,0),MATCH(AP$1,人口源表!$1:$1,0))-INDEX(城镇人口!$1:$1048576,MATCH($B272,城镇人口!$B:$B,0),MATCH(AP$1,城镇人口!$1:$1,0))</f>
        <v>929152.93904768396</v>
      </c>
      <c r="AQ272" s="40">
        <f>INDEX(人口源表!$1:$1048576,MATCH($B272,人口源表!$A:$A,0),MATCH(AQ$1,人口源表!$1:$1,0))-INDEX(城镇人口!$1:$1048576,MATCH($B272,城镇人口!$B:$B,0),MATCH(AQ$1,城镇人口!$1:$1,0))</f>
        <v>919125.06556917867</v>
      </c>
      <c r="AR272" s="40">
        <f>INDEX(人口源表!$1:$1048576,MATCH($B272,人口源表!$A:$A,0),MATCH(AR$1,人口源表!$1:$1,0))-INDEX(城镇人口!$1:$1048576,MATCH($B272,城镇人口!$B:$B,0),MATCH(AR$1,城镇人口!$1:$1,0))</f>
        <v>909533.84565377538</v>
      </c>
      <c r="AS272" s="40">
        <f>INDEX(人口源表!$1:$1048576,MATCH($B272,人口源表!$A:$A,0),MATCH(AS$1,人口源表!$1:$1,0))-INDEX(城镇人口!$1:$1048576,MATCH($B272,城镇人口!$B:$B,0),MATCH(AS$1,城镇人口!$1:$1,0))</f>
        <v>900458.45413146634</v>
      </c>
      <c r="AT272" s="40">
        <f>INDEX(人口源表!$1:$1048576,MATCH($B272,人口源表!$A:$A,0),MATCH(AT$1,人口源表!$1:$1,0))-INDEX(城镇人口!$1:$1048576,MATCH($B272,城镇人口!$B:$B,0),MATCH(AT$1,城镇人口!$1:$1,0))</f>
        <v>891979.62267485796</v>
      </c>
      <c r="AU272" s="40">
        <f>INDEX(人口源表!$1:$1048576,MATCH($B272,人口源表!$A:$A,0),MATCH(AU$1,人口源表!$1:$1,0))-INDEX(城镇人口!$1:$1048576,MATCH($B272,城镇人口!$B:$B,0),MATCH(AU$1,城镇人口!$1:$1,0))</f>
        <v>884180.89356048265</v>
      </c>
      <c r="AV272" s="40">
        <f>INDEX(人口源表!$1:$1048576,MATCH($B272,人口源表!$A:$A,0),MATCH(AV$1,人口源表!$1:$1,0))-INDEX(城镇人口!$1:$1048576,MATCH($B272,城镇人口!$B:$B,0),MATCH(AV$1,城镇人口!$1:$1,0))</f>
        <v>877148.94495299808</v>
      </c>
    </row>
    <row r="273" spans="1:48" x14ac:dyDescent="0.15">
      <c r="A273" s="4" t="s">
        <v>876</v>
      </c>
      <c r="B273" s="4" t="s">
        <v>552</v>
      </c>
      <c r="C273" s="34">
        <f>VLOOKUP(B273,'[1]2016省城人口总结（根）'!B:C,2,FALSE)/100</f>
        <v>0.39219999999999999</v>
      </c>
      <c r="D273" s="40">
        <f>INDEX(人口源表!$1:$1048576,MATCH($B273,人口源表!$A:$A,0),MATCH(D$1,人口源表!$1:$1,0))-INDEX(城镇人口!$1:$1048576,MATCH($B273,城镇人口!$B:$B,0),MATCH(D$1,城镇人口!$1:$1,0))</f>
        <v>573035.78217266314</v>
      </c>
      <c r="E273" s="40">
        <f>INDEX(人口源表!$1:$1048576,MATCH($B273,人口源表!$A:$A,0),MATCH(E$1,人口源表!$1:$1,0))-INDEX(城镇人口!$1:$1048576,MATCH($B273,城镇人口!$B:$B,0),MATCH(E$1,城镇人口!$1:$1,0))</f>
        <v>571148.12707132776</v>
      </c>
      <c r="F273" s="40">
        <f>INDEX(人口源表!$1:$1048576,MATCH($B273,人口源表!$A:$A,0),MATCH(F$1,人口源表!$1:$1,0))-INDEX(城镇人口!$1:$1048576,MATCH($B273,城镇人口!$B:$B,0),MATCH(F$1,城镇人口!$1:$1,0))</f>
        <v>568935.82092869701</v>
      </c>
      <c r="G273" s="40">
        <f>INDEX(人口源表!$1:$1048576,MATCH($B273,人口源表!$A:$A,0),MATCH(G$1,人口源表!$1:$1,0))-INDEX(城镇人口!$1:$1048576,MATCH($B273,城镇人口!$B:$B,0),MATCH(G$1,城镇人口!$1:$1,0))</f>
        <v>477840.4739706511</v>
      </c>
      <c r="H273" s="40">
        <f>INDEX(人口源表!$1:$1048576,MATCH($B273,人口源表!$A:$A,0),MATCH(H$1,人口源表!$1:$1,0))-INDEX(城镇人口!$1:$1048576,MATCH($B273,城镇人口!$B:$B,0),MATCH(H$1,城镇人口!$1:$1,0))</f>
        <v>477417.93650614092</v>
      </c>
      <c r="I273" s="40">
        <f>INDEX(人口源表!$1:$1048576,MATCH($B273,人口源表!$A:$A,0),MATCH(I$1,人口源表!$1:$1,0))-INDEX(城镇人口!$1:$1048576,MATCH($B273,城镇人口!$B:$B,0),MATCH(I$1,城镇人口!$1:$1,0))</f>
        <v>478947.09468082717</v>
      </c>
      <c r="J273" s="40">
        <f>INDEX(人口源表!$1:$1048576,MATCH($B273,人口源表!$A:$A,0),MATCH(J$1,人口源表!$1:$1,0))-INDEX(城镇人口!$1:$1048576,MATCH($B273,城镇人口!$B:$B,0),MATCH(J$1,城镇人口!$1:$1,0))</f>
        <v>480098.50885342271</v>
      </c>
      <c r="K273" s="40">
        <f>INDEX(人口源表!$1:$1048576,MATCH($B273,人口源表!$A:$A,0),MATCH(K$1,人口源表!$1:$1,0))-INDEX(城镇人口!$1:$1048576,MATCH($B273,城镇人口!$B:$B,0),MATCH(K$1,城镇人口!$1:$1,0))</f>
        <v>480873.95719421486</v>
      </c>
      <c r="L273" s="40">
        <f>INDEX(人口源表!$1:$1048576,MATCH($B273,人口源表!$A:$A,0),MATCH(L$1,人口源表!$1:$1,0))-INDEX(城镇人口!$1:$1048576,MATCH($B273,城镇人口!$B:$B,0),MATCH(L$1,城镇人口!$1:$1,0))</f>
        <v>481275.40744250698</v>
      </c>
      <c r="M273" s="40">
        <f>INDEX(人口源表!$1:$1048576,MATCH($B273,人口源表!$A:$A,0),MATCH(M$1,人口源表!$1:$1,0))-INDEX(城镇人口!$1:$1048576,MATCH($B273,城镇人口!$B:$B,0),MATCH(M$1,城镇人口!$1:$1,0))</f>
        <v>481306.69793057424</v>
      </c>
      <c r="N273" s="40">
        <f>INDEX(人口源表!$1:$1048576,MATCH($B273,人口源表!$A:$A,0),MATCH(N$1,人口源表!$1:$1,0))-INDEX(城镇人口!$1:$1048576,MATCH($B273,城镇人口!$B:$B,0),MATCH(N$1,城镇人口!$1:$1,0))</f>
        <v>480971.25703095848</v>
      </c>
      <c r="O273" s="40">
        <f>INDEX(人口源表!$1:$1048576,MATCH($B273,人口源表!$A:$A,0),MATCH(O$1,人口源表!$1:$1,0))-INDEX(城镇人口!$1:$1048576,MATCH($B273,城镇人口!$B:$B,0),MATCH(O$1,城镇人口!$1:$1,0))</f>
        <v>480274.87899157015</v>
      </c>
      <c r="P273" s="40">
        <f>INDEX(人口源表!$1:$1048576,MATCH($B273,人口源表!$A:$A,0),MATCH(P$1,人口源表!$1:$1,0))-INDEX(城镇人口!$1:$1048576,MATCH($B273,城镇人口!$B:$B,0),MATCH(P$1,城镇人口!$1:$1,0))</f>
        <v>479222.90895418375</v>
      </c>
      <c r="Q273" s="40">
        <f>INDEX(人口源表!$1:$1048576,MATCH($B273,人口源表!$A:$A,0),MATCH(Q$1,人口源表!$1:$1,0))-INDEX(城镇人口!$1:$1048576,MATCH($B273,城镇人口!$B:$B,0),MATCH(Q$1,城镇人口!$1:$1,0))</f>
        <v>477821.89054837025</v>
      </c>
      <c r="R273" s="40">
        <f>INDEX(人口源表!$1:$1048576,MATCH($B273,人口源表!$A:$A,0),MATCH(R$1,人口源表!$1:$1,0))-INDEX(城镇人口!$1:$1048576,MATCH($B273,城镇人口!$B:$B,0),MATCH(R$1,城镇人口!$1:$1,0))</f>
        <v>476079.52201222815</v>
      </c>
      <c r="S273" s="40">
        <f>INDEX(人口源表!$1:$1048576,MATCH($B273,人口源表!$A:$A,0),MATCH(S$1,人口源表!$1:$1,0))-INDEX(城镇人口!$1:$1048576,MATCH($B273,城镇人口!$B:$B,0),MATCH(S$1,城镇人口!$1:$1,0))</f>
        <v>476069.78120994027</v>
      </c>
      <c r="T273" s="40">
        <f>INDEX(人口源表!$1:$1048576,MATCH($B273,人口源表!$A:$A,0),MATCH(T$1,人口源表!$1:$1,0))-INDEX(城镇人口!$1:$1048576,MATCH($B273,城镇人口!$B:$B,0),MATCH(T$1,城镇人口!$1:$1,0))</f>
        <v>475781.93122158258</v>
      </c>
      <c r="U273" s="40">
        <f>INDEX(人口源表!$1:$1048576,MATCH($B273,人口源表!$A:$A,0),MATCH(U$1,人口源表!$1:$1,0))-INDEX(城镇人口!$1:$1048576,MATCH($B273,城镇人口!$B:$B,0),MATCH(U$1,城镇人口!$1:$1,0))</f>
        <v>475224.38244391658</v>
      </c>
      <c r="V273" s="40">
        <f>INDEX(人口源表!$1:$1048576,MATCH($B273,人口源表!$A:$A,0),MATCH(V$1,人口源表!$1:$1,0))-INDEX(城镇人口!$1:$1048576,MATCH($B273,城镇人口!$B:$B,0),MATCH(V$1,城镇人口!$1:$1,0))</f>
        <v>474403.90147571295</v>
      </c>
      <c r="W273" s="40">
        <f>INDEX(人口源表!$1:$1048576,MATCH($B273,人口源表!$A:$A,0),MATCH(W$1,人口源表!$1:$1,0))-INDEX(城镇人口!$1:$1048576,MATCH($B273,城镇人口!$B:$B,0),MATCH(W$1,城镇人口!$1:$1,0))</f>
        <v>473329.31942656799</v>
      </c>
      <c r="X273" s="40">
        <f>INDEX(人口源表!$1:$1048576,MATCH($B273,人口源表!$A:$A,0),MATCH(X$1,人口源表!$1:$1,0))-INDEX(城镇人口!$1:$1048576,MATCH($B273,城镇人口!$B:$B,0),MATCH(X$1,城镇人口!$1:$1,0))</f>
        <v>472009.916496908</v>
      </c>
      <c r="Y273" s="40">
        <f>INDEX(人口源表!$1:$1048576,MATCH($B273,人口源表!$A:$A,0),MATCH(Y$1,人口源表!$1:$1,0))-INDEX(城镇人口!$1:$1048576,MATCH($B273,城镇人口!$B:$B,0),MATCH(Y$1,城镇人口!$1:$1,0))</f>
        <v>470454.88893596851</v>
      </c>
      <c r="Z273" s="40">
        <f>INDEX(人口源表!$1:$1048576,MATCH($B273,人口源表!$A:$A,0),MATCH(Z$1,人口源表!$1:$1,0))-INDEX(城镇人口!$1:$1048576,MATCH($B273,城镇人口!$B:$B,0),MATCH(Z$1,城镇人口!$1:$1,0))</f>
        <v>468674.90084340604</v>
      </c>
      <c r="AA273" s="40">
        <f>INDEX(人口源表!$1:$1048576,MATCH($B273,人口源表!$A:$A,0),MATCH(AA$1,人口源表!$1:$1,0))-INDEX(城镇人口!$1:$1048576,MATCH($B273,城镇人口!$B:$B,0),MATCH(AA$1,城镇人口!$1:$1,0))</f>
        <v>466679.98581752524</v>
      </c>
      <c r="AB273" s="40">
        <f>INDEX(人口源表!$1:$1048576,MATCH($B273,人口源表!$A:$A,0),MATCH(AB$1,人口源表!$1:$1,0))-INDEX(城镇人口!$1:$1048576,MATCH($B273,城镇人口!$B:$B,0),MATCH(AB$1,城镇人口!$1:$1,0))</f>
        <v>464482.63445292716</v>
      </c>
      <c r="AC273" s="40">
        <f>INDEX(人口源表!$1:$1048576,MATCH($B273,人口源表!$A:$A,0),MATCH(AC$1,人口源表!$1:$1,0))-INDEX(城镇人口!$1:$1048576,MATCH($B273,城镇人口!$B:$B,0),MATCH(AC$1,城镇人口!$1:$1,0))</f>
        <v>462636.59274531045</v>
      </c>
      <c r="AD273" s="40">
        <f>INDEX(人口源表!$1:$1048576,MATCH($B273,人口源表!$A:$A,0),MATCH(AD$1,人口源表!$1:$1,0))-INDEX(城镇人口!$1:$1048576,MATCH($B273,城镇人口!$B:$B,0),MATCH(AD$1,城镇人口!$1:$1,0))</f>
        <v>460616.05061645707</v>
      </c>
      <c r="AE273" s="40">
        <f>INDEX(人口源表!$1:$1048576,MATCH($B273,人口源表!$A:$A,0),MATCH(AE$1,人口源表!$1:$1,0))-INDEX(城镇人口!$1:$1048576,MATCH($B273,城镇人口!$B:$B,0),MATCH(AE$1,城镇人口!$1:$1,0))</f>
        <v>458432.98649548425</v>
      </c>
      <c r="AF273" s="40">
        <f>INDEX(人口源表!$1:$1048576,MATCH($B273,人口源表!$A:$A,0),MATCH(AF$1,人口源表!$1:$1,0))-INDEX(城镇人口!$1:$1048576,MATCH($B273,城镇人口!$B:$B,0),MATCH(AF$1,城镇人口!$1:$1,0))</f>
        <v>456100.25496081071</v>
      </c>
      <c r="AG273" s="40">
        <f>INDEX(人口源表!$1:$1048576,MATCH($B273,人口源表!$A:$A,0),MATCH(AG$1,人口源表!$1:$1,0))-INDEX(城镇人口!$1:$1048576,MATCH($B273,城镇人口!$B:$B,0),MATCH(AG$1,城镇人口!$1:$1,0))</f>
        <v>453632.07035081997</v>
      </c>
      <c r="AH273" s="40">
        <f>INDEX(人口源表!$1:$1048576,MATCH($B273,人口源表!$A:$A,0),MATCH(AH$1,人口源表!$1:$1,0))-INDEX(城镇人口!$1:$1048576,MATCH($B273,城镇人口!$B:$B,0),MATCH(AH$1,城镇人口!$1:$1,0))</f>
        <v>451041.46873288875</v>
      </c>
      <c r="AI273" s="40">
        <f>INDEX(人口源表!$1:$1048576,MATCH($B273,人口源表!$A:$A,0),MATCH(AI$1,人口源表!$1:$1,0))-INDEX(城镇人口!$1:$1048576,MATCH($B273,城镇人口!$B:$B,0),MATCH(AI$1,城镇人口!$1:$1,0))</f>
        <v>448343.8237419104</v>
      </c>
      <c r="AJ273" s="40">
        <f>INDEX(人口源表!$1:$1048576,MATCH($B273,人口源表!$A:$A,0),MATCH(AJ$1,人口源表!$1:$1,0))-INDEX(城镇人口!$1:$1048576,MATCH($B273,城镇人口!$B:$B,0),MATCH(AJ$1,城镇人口!$1:$1,0))</f>
        <v>445553.31233977096</v>
      </c>
      <c r="AK273" s="40">
        <f>INDEX(人口源表!$1:$1048576,MATCH($B273,人口源表!$A:$A,0),MATCH(AK$1,人口源表!$1:$1,0))-INDEX(城镇人口!$1:$1048576,MATCH($B273,城镇人口!$B:$B,0),MATCH(AK$1,城镇人口!$1:$1,0))</f>
        <v>442685.41202429088</v>
      </c>
      <c r="AL273" s="40">
        <f>INDEX(人口源表!$1:$1048576,MATCH($B273,人口源表!$A:$A,0),MATCH(AL$1,人口源表!$1:$1,0))-INDEX(城镇人口!$1:$1048576,MATCH($B273,城镇人口!$B:$B,0),MATCH(AL$1,城镇人口!$1:$1,0))</f>
        <v>439755.88224931771</v>
      </c>
      <c r="AM273" s="40">
        <f>INDEX(人口源表!$1:$1048576,MATCH($B273,人口源表!$A:$A,0),MATCH(AM$1,人口源表!$1:$1,0))-INDEX(城镇人口!$1:$1048576,MATCH($B273,城镇人口!$B:$B,0),MATCH(AM$1,城镇人口!$1:$1,0))</f>
        <v>436781.24509670242</v>
      </c>
      <c r="AN273" s="40">
        <f>INDEX(人口源表!$1:$1048576,MATCH($B273,人口源表!$A:$A,0),MATCH(AN$1,人口源表!$1:$1,0))-INDEX(城镇人口!$1:$1048576,MATCH($B273,城镇人口!$B:$B,0),MATCH(AN$1,城镇人口!$1:$1,0))</f>
        <v>433778.27369979746</v>
      </c>
      <c r="AO273" s="40">
        <f>INDEX(人口源表!$1:$1048576,MATCH($B273,人口源表!$A:$A,0),MATCH(AO$1,人口源表!$1:$1,0))-INDEX(城镇人口!$1:$1048576,MATCH($B273,城镇人口!$B:$B,0),MATCH(AO$1,城镇人口!$1:$1,0))</f>
        <v>430763.49196403392</v>
      </c>
      <c r="AP273" s="40">
        <f>INDEX(人口源表!$1:$1048576,MATCH($B273,人口源表!$A:$A,0),MATCH(AP$1,人口源表!$1:$1,0))-INDEX(城镇人口!$1:$1048576,MATCH($B273,城镇人口!$B:$B,0),MATCH(AP$1,城镇人口!$1:$1,0))</f>
        <v>427755.11807975359</v>
      </c>
      <c r="AQ273" s="40">
        <f>INDEX(人口源表!$1:$1048576,MATCH($B273,人口源表!$A:$A,0),MATCH(AQ$1,人口源表!$1:$1,0))-INDEX(城镇人口!$1:$1048576,MATCH($B273,城镇人口!$B:$B,0),MATCH(AQ$1,城镇人口!$1:$1,0))</f>
        <v>424769.63168849505</v>
      </c>
      <c r="AR273" s="40">
        <f>INDEX(人口源表!$1:$1048576,MATCH($B273,人口源表!$A:$A,0),MATCH(AR$1,人口源表!$1:$1,0))-INDEX(城镇人口!$1:$1048576,MATCH($B273,城镇人口!$B:$B,0),MATCH(AR$1,城镇人口!$1:$1,0))</f>
        <v>421826.62623791886</v>
      </c>
      <c r="AS273" s="40">
        <f>INDEX(人口源表!$1:$1048576,MATCH($B273,人口源表!$A:$A,0),MATCH(AS$1,人口源表!$1:$1,0))-INDEX(城镇人口!$1:$1048576,MATCH($B273,城镇人口!$B:$B,0),MATCH(AS$1,城镇人口!$1:$1,0))</f>
        <v>418943.45118817955</v>
      </c>
      <c r="AT273" s="40">
        <f>INDEX(人口源表!$1:$1048576,MATCH($B273,人口源表!$A:$A,0),MATCH(AT$1,人口源表!$1:$1,0))-INDEX(城镇人口!$1:$1048576,MATCH($B273,城镇人口!$B:$B,0),MATCH(AT$1,城镇人口!$1:$1,0))</f>
        <v>416140.03495496477</v>
      </c>
      <c r="AU273" s="40">
        <f>INDEX(人口源表!$1:$1048576,MATCH($B273,人口源表!$A:$A,0),MATCH(AU$1,人口源表!$1:$1,0))-INDEX(城镇人口!$1:$1048576,MATCH($B273,城镇人口!$B:$B,0),MATCH(AU$1,城镇人口!$1:$1,0))</f>
        <v>413434.53275610862</v>
      </c>
      <c r="AV273" s="40">
        <f>INDEX(人口源表!$1:$1048576,MATCH($B273,人口源表!$A:$A,0),MATCH(AV$1,人口源表!$1:$1,0))-INDEX(城镇人口!$1:$1048576,MATCH($B273,城镇人口!$B:$B,0),MATCH(AV$1,城镇人口!$1:$1,0))</f>
        <v>410846.67618266575</v>
      </c>
    </row>
    <row r="274" spans="1:48" x14ac:dyDescent="0.15">
      <c r="A274" s="4" t="s">
        <v>876</v>
      </c>
      <c r="B274" s="36" t="s">
        <v>554</v>
      </c>
      <c r="C274" s="34">
        <f>VLOOKUP(B274,'[1]2016省城人口总结（根）'!B:C,2,FALSE)/100</f>
        <v>0.30620000000000003</v>
      </c>
      <c r="D274" s="40">
        <f>INDEX(人口源表!$1:$1048576,MATCH($B274,人口源表!$A:$A,0),MATCH(D$1,人口源表!$1:$1,0))-INDEX(城镇人口!$1:$1048576,MATCH($B274,城镇人口!$B:$B,0),MATCH(D$1,城镇人口!$1:$1,0))</f>
        <v>798357.60457068589</v>
      </c>
      <c r="E274" s="40">
        <f>INDEX(人口源表!$1:$1048576,MATCH($B274,人口源表!$A:$A,0),MATCH(E$1,人口源表!$1:$1,0))-INDEX(城镇人口!$1:$1048576,MATCH($B274,城镇人口!$B:$B,0),MATCH(E$1,城镇人口!$1:$1,0))</f>
        <v>798209.14207997895</v>
      </c>
      <c r="F274" s="40">
        <f>INDEX(人口源表!$1:$1048576,MATCH($B274,人口源表!$A:$A,0),MATCH(F$1,人口源表!$1:$1,0))-INDEX(城镇人口!$1:$1048576,MATCH($B274,城镇人口!$B:$B,0),MATCH(F$1,城镇人口!$1:$1,0))</f>
        <v>797632.67487381818</v>
      </c>
      <c r="G274" s="40">
        <f>INDEX(人口源表!$1:$1048576,MATCH($B274,人口源表!$A:$A,0),MATCH(G$1,人口源表!$1:$1,0))-INDEX(城镇人口!$1:$1048576,MATCH($B274,城镇人口!$B:$B,0),MATCH(G$1,城镇人口!$1:$1,0))</f>
        <v>744239.05227332725</v>
      </c>
      <c r="H274" s="40">
        <f>INDEX(人口源表!$1:$1048576,MATCH($B274,人口源表!$A:$A,0),MATCH(H$1,人口源表!$1:$1,0))-INDEX(城镇人口!$1:$1048576,MATCH($B274,城镇人口!$B:$B,0),MATCH(H$1,城镇人口!$1:$1,0))</f>
        <v>744624.19689772255</v>
      </c>
      <c r="I274" s="40">
        <f>INDEX(人口源表!$1:$1048576,MATCH($B274,人口源表!$A:$A,0),MATCH(I$1,人口源表!$1:$1,0))-INDEX(城镇人口!$1:$1048576,MATCH($B274,城镇人口!$B:$B,0),MATCH(I$1,城镇人口!$1:$1,0))</f>
        <v>747460.72876840585</v>
      </c>
      <c r="J274" s="40">
        <f>INDEX(人口源表!$1:$1048576,MATCH($B274,人口源表!$A:$A,0),MATCH(J$1,人口源表!$1:$1,0))-INDEX(城镇人口!$1:$1048576,MATCH($B274,城镇人口!$B:$B,0),MATCH(J$1,城镇人口!$1:$1,0))</f>
        <v>750235.0188276869</v>
      </c>
      <c r="K274" s="40">
        <f>INDEX(人口源表!$1:$1048576,MATCH($B274,人口源表!$A:$A,0),MATCH(K$1,人口源表!$1:$1,0))-INDEX(城镇人口!$1:$1048576,MATCH($B274,城镇人口!$B:$B,0),MATCH(K$1,城镇人口!$1:$1,0))</f>
        <v>752892.17411504174</v>
      </c>
      <c r="L274" s="40">
        <f>INDEX(人口源表!$1:$1048576,MATCH($B274,人口源表!$A:$A,0),MATCH(L$1,人口源表!$1:$1,0))-INDEX(城镇人口!$1:$1048576,MATCH($B274,城镇人口!$B:$B,0),MATCH(L$1,城镇人口!$1:$1,0))</f>
        <v>755381.64945524908</v>
      </c>
      <c r="M274" s="40">
        <f>INDEX(人口源表!$1:$1048576,MATCH($B274,人口源表!$A:$A,0),MATCH(M$1,人口源表!$1:$1,0))-INDEX(城镇人口!$1:$1048576,MATCH($B274,城镇人口!$B:$B,0),MATCH(M$1,城镇人口!$1:$1,0))</f>
        <v>757657.84456935828</v>
      </c>
      <c r="N274" s="40">
        <f>INDEX(人口源表!$1:$1048576,MATCH($B274,人口源表!$A:$A,0),MATCH(N$1,人口源表!$1:$1,0))-INDEX(城镇人口!$1:$1048576,MATCH($B274,城镇人口!$B:$B,0),MATCH(N$1,城镇人口!$1:$1,0))</f>
        <v>759679.37396008382</v>
      </c>
      <c r="O274" s="40">
        <f>INDEX(人口源表!$1:$1048576,MATCH($B274,人口源表!$A:$A,0),MATCH(O$1,人口源表!$1:$1,0))-INDEX(城镇人口!$1:$1048576,MATCH($B274,城镇人口!$B:$B,0),MATCH(O$1,城镇人口!$1:$1,0))</f>
        <v>761407.70627624705</v>
      </c>
      <c r="P274" s="40">
        <f>INDEX(人口源表!$1:$1048576,MATCH($B274,人口源表!$A:$A,0),MATCH(P$1,人口源表!$1:$1,0))-INDEX(城镇人口!$1:$1048576,MATCH($B274,城镇人口!$B:$B,0),MATCH(P$1,城镇人口!$1:$1,0))</f>
        <v>762809.71539622115</v>
      </c>
      <c r="Q274" s="40">
        <f>INDEX(人口源表!$1:$1048576,MATCH($B274,人口源表!$A:$A,0),MATCH(Q$1,人口源表!$1:$1,0))-INDEX(城镇人口!$1:$1048576,MATCH($B274,城镇人口!$B:$B,0),MATCH(Q$1,城镇人口!$1:$1,0))</f>
        <v>763855.65309179865</v>
      </c>
      <c r="R274" s="40">
        <f>INDEX(人口源表!$1:$1048576,MATCH($B274,人口源表!$A:$A,0),MATCH(R$1,人口源表!$1:$1,0))-INDEX(城镇人口!$1:$1048576,MATCH($B274,城镇人口!$B:$B,0),MATCH(R$1,城镇人口!$1:$1,0))</f>
        <v>764520.37366471463</v>
      </c>
      <c r="S274" s="40">
        <f>INDEX(人口源表!$1:$1048576,MATCH($B274,人口源表!$A:$A,0),MATCH(S$1,人口源表!$1:$1,0))-INDEX(城镇人口!$1:$1048576,MATCH($B274,城镇人口!$B:$B,0),MATCH(S$1,城镇人口!$1:$1,0))</f>
        <v>766961.93310153531</v>
      </c>
      <c r="T274" s="40">
        <f>INDEX(人口源表!$1:$1048576,MATCH($B274,人口源表!$A:$A,0),MATCH(T$1,人口源表!$1:$1,0))-INDEX(城镇人口!$1:$1048576,MATCH($B274,城镇人口!$B:$B,0),MATCH(T$1,城镇人口!$1:$1,0))</f>
        <v>769038.89973076619</v>
      </c>
      <c r="U274" s="40">
        <f>INDEX(人口源表!$1:$1048576,MATCH($B274,人口源表!$A:$A,0),MATCH(U$1,人口源表!$1:$1,0))-INDEX(城镇人口!$1:$1048576,MATCH($B274,城镇人口!$B:$B,0),MATCH(U$1,城镇人口!$1:$1,0))</f>
        <v>770735.5022967658</v>
      </c>
      <c r="V274" s="40">
        <f>INDEX(人口源表!$1:$1048576,MATCH($B274,人口源表!$A:$A,0),MATCH(V$1,人口源表!$1:$1,0))-INDEX(城镇人口!$1:$1048576,MATCH($B274,城镇人口!$B:$B,0),MATCH(V$1,城镇人口!$1:$1,0))</f>
        <v>772038.10186679172</v>
      </c>
      <c r="W274" s="40">
        <f>INDEX(人口源表!$1:$1048576,MATCH($B274,人口源表!$A:$A,0),MATCH(W$1,人口源表!$1:$1,0))-INDEX(城镇人口!$1:$1048576,MATCH($B274,城镇人口!$B:$B,0),MATCH(W$1,城镇人口!$1:$1,0))</f>
        <v>772937.05408661417</v>
      </c>
      <c r="X274" s="40">
        <f>INDEX(人口源表!$1:$1048576,MATCH($B274,人口源表!$A:$A,0),MATCH(X$1,人口源表!$1:$1,0))-INDEX(城镇人口!$1:$1048576,MATCH($B274,城镇人口!$B:$B,0),MATCH(X$1,城镇人口!$1:$1,0))</f>
        <v>773426.6561736688</v>
      </c>
      <c r="Y274" s="40">
        <f>INDEX(人口源表!$1:$1048576,MATCH($B274,人口源表!$A:$A,0),MATCH(Y$1,人口源表!$1:$1,0))-INDEX(城镇人口!$1:$1048576,MATCH($B274,城镇人口!$B:$B,0),MATCH(Y$1,城镇人口!$1:$1,0))</f>
        <v>773502.5919086315</v>
      </c>
      <c r="Z274" s="40">
        <f>INDEX(人口源表!$1:$1048576,MATCH($B274,人口源表!$A:$A,0),MATCH(Z$1,人口源表!$1:$1,0))-INDEX(城镇人口!$1:$1048576,MATCH($B274,城镇人口!$B:$B,0),MATCH(Z$1,城镇人口!$1:$1,0))</f>
        <v>773165.65501942299</v>
      </c>
      <c r="AA274" s="40">
        <f>INDEX(人口源表!$1:$1048576,MATCH($B274,人口源表!$A:$A,0),MATCH(AA$1,人口源表!$1:$1,0))-INDEX(城镇人口!$1:$1048576,MATCH($B274,城镇人口!$B:$B,0),MATCH(AA$1,城镇人口!$1:$1,0))</f>
        <v>772419.18909783242</v>
      </c>
      <c r="AB274" s="40">
        <f>INDEX(人口源表!$1:$1048576,MATCH($B274,人口源表!$A:$A,0),MATCH(AB$1,人口源表!$1:$1,0))-INDEX(城镇人口!$1:$1048576,MATCH($B274,城镇人口!$B:$B,0),MATCH(AB$1,城镇人口!$1:$1,0))</f>
        <v>771268.43076319783</v>
      </c>
      <c r="AC274" s="40">
        <f>INDEX(人口源表!$1:$1048576,MATCH($B274,人口源表!$A:$A,0),MATCH(AC$1,人口源表!$1:$1,0))-INDEX(城镇人口!$1:$1048576,MATCH($B274,城镇人口!$B:$B,0),MATCH(AC$1,城镇人口!$1:$1,0))</f>
        <v>770306.39396296674</v>
      </c>
      <c r="AD274" s="40">
        <f>INDEX(人口源表!$1:$1048576,MATCH($B274,人口源表!$A:$A,0),MATCH(AD$1,人口源表!$1:$1,0))-INDEX(城镇人口!$1:$1048576,MATCH($B274,城镇人口!$B:$B,0),MATCH(AD$1,城镇人口!$1:$1,0))</f>
        <v>768968.04785357392</v>
      </c>
      <c r="AE274" s="40">
        <f>INDEX(人口源表!$1:$1048576,MATCH($B274,人口源表!$A:$A,0),MATCH(AE$1,人口源表!$1:$1,0))-INDEX(城镇人口!$1:$1048576,MATCH($B274,城镇人口!$B:$B,0),MATCH(AE$1,城镇人口!$1:$1,0))</f>
        <v>767268.22238253022</v>
      </c>
      <c r="AF274" s="40">
        <f>INDEX(人口源表!$1:$1048576,MATCH($B274,人口源表!$A:$A,0),MATCH(AF$1,人口源表!$1:$1,0))-INDEX(城镇人口!$1:$1048576,MATCH($B274,城镇人口!$B:$B,0),MATCH(AF$1,城镇人口!$1:$1,0))</f>
        <v>765223.49229461595</v>
      </c>
      <c r="AG274" s="40">
        <f>INDEX(人口源表!$1:$1048576,MATCH($B274,人口源表!$A:$A,0),MATCH(AG$1,人口源表!$1:$1,0))-INDEX(城镇人口!$1:$1048576,MATCH($B274,城镇人口!$B:$B,0),MATCH(AG$1,城镇人口!$1:$1,0))</f>
        <v>762855.21644900786</v>
      </c>
      <c r="AH274" s="40">
        <f>INDEX(人口源表!$1:$1048576,MATCH($B274,人口源表!$A:$A,0),MATCH(AH$1,人口源表!$1:$1,0))-INDEX(城镇人口!$1:$1048576,MATCH($B274,城镇人口!$B:$B,0),MATCH(AH$1,城镇人口!$1:$1,0))</f>
        <v>760186.42340495228</v>
      </c>
      <c r="AI274" s="40">
        <f>INDEX(人口源表!$1:$1048576,MATCH($B274,人口源表!$A:$A,0),MATCH(AI$1,人口源表!$1:$1,0))-INDEX(城镇人口!$1:$1048576,MATCH($B274,城镇人口!$B:$B,0),MATCH(AI$1,城镇人口!$1:$1,0))</f>
        <v>757243.00682051084</v>
      </c>
      <c r="AJ274" s="40">
        <f>INDEX(人口源表!$1:$1048576,MATCH($B274,人口源表!$A:$A,0),MATCH(AJ$1,人口源表!$1:$1,0))-INDEX(城镇人口!$1:$1048576,MATCH($B274,城镇人口!$B:$B,0),MATCH(AJ$1,城镇人口!$1:$1,0))</f>
        <v>754053.07884804462</v>
      </c>
      <c r="AK274" s="40">
        <f>INDEX(人口源表!$1:$1048576,MATCH($B274,人口源表!$A:$A,0),MATCH(AK$1,人口源表!$1:$1,0))-INDEX(城镇人口!$1:$1048576,MATCH($B274,城镇人口!$B:$B,0),MATCH(AK$1,城镇人口!$1:$1,0))</f>
        <v>750649.36470236757</v>
      </c>
      <c r="AL274" s="40">
        <f>INDEX(人口源表!$1:$1048576,MATCH($B274,人口源表!$A:$A,0),MATCH(AL$1,人口源表!$1:$1,0))-INDEX(城镇人口!$1:$1048576,MATCH($B274,城镇人口!$B:$B,0),MATCH(AL$1,城镇人口!$1:$1,0))</f>
        <v>747066.11570379464</v>
      </c>
      <c r="AM274" s="40">
        <f>INDEX(人口源表!$1:$1048576,MATCH($B274,人口源表!$A:$A,0),MATCH(AM$1,人口源表!$1:$1,0))-INDEX(城镇人口!$1:$1048576,MATCH($B274,城镇人口!$B:$B,0),MATCH(AM$1,城镇人口!$1:$1,0))</f>
        <v>743339.68775066209</v>
      </c>
      <c r="AN274" s="40">
        <f>INDEX(人口源表!$1:$1048576,MATCH($B274,人口源表!$A:$A,0),MATCH(AN$1,人口源表!$1:$1,0))-INDEX(城镇人口!$1:$1048576,MATCH($B274,城镇人口!$B:$B,0),MATCH(AN$1,城镇人口!$1:$1,0))</f>
        <v>739510.31471077225</v>
      </c>
      <c r="AO274" s="40">
        <f>INDEX(人口源表!$1:$1048576,MATCH($B274,人口源表!$A:$A,0),MATCH(AO$1,人口源表!$1:$1,0))-INDEX(城镇人口!$1:$1048576,MATCH($B274,城镇人口!$B:$B,0),MATCH(AO$1,城镇人口!$1:$1,0))</f>
        <v>735619.65038885362</v>
      </c>
      <c r="AP274" s="40">
        <f>INDEX(人口源表!$1:$1048576,MATCH($B274,人口源表!$A:$A,0),MATCH(AP$1,人口源表!$1:$1,0))-INDEX(城镇人口!$1:$1048576,MATCH($B274,城镇人口!$B:$B,0),MATCH(AP$1,城镇人口!$1:$1,0))</f>
        <v>731712.53953519324</v>
      </c>
      <c r="AQ274" s="40">
        <f>INDEX(人口源表!$1:$1048576,MATCH($B274,人口源表!$A:$A,0),MATCH(AQ$1,人口源表!$1:$1,0))-INDEX(城镇人口!$1:$1048576,MATCH($B274,城镇人口!$B:$B,0),MATCH(AQ$1,城镇人口!$1:$1,0))</f>
        <v>727836.96867579257</v>
      </c>
      <c r="AR274" s="40">
        <f>INDEX(人口源表!$1:$1048576,MATCH($B274,人口源表!$A:$A,0),MATCH(AR$1,人口源表!$1:$1,0))-INDEX(城镇人口!$1:$1048576,MATCH($B274,城镇人口!$B:$B,0),MATCH(AR$1,城镇人口!$1:$1,0))</f>
        <v>724041.63222025265</v>
      </c>
      <c r="AS274" s="40">
        <f>INDEX(人口源表!$1:$1048576,MATCH($B274,人口源表!$A:$A,0),MATCH(AS$1,人口源表!$1:$1,0))-INDEX(城镇人口!$1:$1048576,MATCH($B274,城镇人口!$B:$B,0),MATCH(AS$1,城镇人口!$1:$1,0))</f>
        <v>720380.07431838196</v>
      </c>
      <c r="AT274" s="40">
        <f>INDEX(人口源表!$1:$1048576,MATCH($B274,人口源表!$A:$A,0),MATCH(AT$1,人口源表!$1:$1,0))-INDEX(城镇人口!$1:$1048576,MATCH($B274,城镇人口!$B:$B,0),MATCH(AT$1,城镇人口!$1:$1,0))</f>
        <v>716905.27840896987</v>
      </c>
      <c r="AU274" s="40">
        <f>INDEX(人口源表!$1:$1048576,MATCH($B274,人口源表!$A:$A,0),MATCH(AU$1,人口源表!$1:$1,0))-INDEX(城镇人口!$1:$1048576,MATCH($B274,城镇人口!$B:$B,0),MATCH(AU$1,城镇人口!$1:$1,0))</f>
        <v>713675.57653672306</v>
      </c>
      <c r="AV274" s="40">
        <f>INDEX(人口源表!$1:$1048576,MATCH($B274,人口源表!$A:$A,0),MATCH(AV$1,人口源表!$1:$1,0))-INDEX(城镇人口!$1:$1048576,MATCH($B274,城镇人口!$B:$B,0),MATCH(AV$1,城镇人口!$1:$1,0))</f>
        <v>710749.84767760173</v>
      </c>
    </row>
    <row r="275" spans="1:48" x14ac:dyDescent="0.15">
      <c r="A275" s="4" t="s">
        <v>876</v>
      </c>
      <c r="B275" s="4" t="s">
        <v>555</v>
      </c>
      <c r="C275" s="34">
        <f>VLOOKUP(B275,'[1]2016省城人口总结（根）'!B:C,2,FALSE)/100</f>
        <v>0.34399999999999997</v>
      </c>
      <c r="D275" s="40">
        <f>INDEX(人口源表!$1:$1048576,MATCH($B275,人口源表!$A:$A,0),MATCH(D$1,人口源表!$1:$1,0))-INDEX(城镇人口!$1:$1048576,MATCH($B275,城镇人口!$B:$B,0),MATCH(D$1,城镇人口!$1:$1,0))</f>
        <v>3102987.1043117493</v>
      </c>
      <c r="E275" s="40">
        <f>INDEX(人口源表!$1:$1048576,MATCH($B275,人口源表!$A:$A,0),MATCH(E$1,人口源表!$1:$1,0))-INDEX(城镇人口!$1:$1048576,MATCH($B275,城镇人口!$B:$B,0),MATCH(E$1,城镇人口!$1:$1,0))</f>
        <v>3093394.1956397095</v>
      </c>
      <c r="F275" s="40">
        <f>INDEX(人口源表!$1:$1048576,MATCH($B275,人口源表!$A:$A,0),MATCH(F$1,人口源表!$1:$1,0))-INDEX(城镇人口!$1:$1048576,MATCH($B275,城镇人口!$B:$B,0),MATCH(F$1,城镇人口!$1:$1,0))</f>
        <v>3082541.6130511998</v>
      </c>
      <c r="G275" s="40">
        <f>INDEX(人口源表!$1:$1048576,MATCH($B275,人口源表!$A:$A,0),MATCH(G$1,人口源表!$1:$1,0))-INDEX(城镇人口!$1:$1048576,MATCH($B275,城镇人口!$B:$B,0),MATCH(G$1,城镇人口!$1:$1,0))</f>
        <v>3082269.1192511008</v>
      </c>
      <c r="H275" s="40">
        <f>INDEX(人口源表!$1:$1048576,MATCH($B275,人口源表!$A:$A,0),MATCH(H$1,人口源表!$1:$1,0))-INDEX(城镇人口!$1:$1048576,MATCH($B275,城镇人口!$B:$B,0),MATCH(H$1,城镇人口!$1:$1,0))</f>
        <v>3070262.8088884093</v>
      </c>
      <c r="I275" s="40">
        <f>INDEX(人口源表!$1:$1048576,MATCH($B275,人口源表!$A:$A,0),MATCH(I$1,人口源表!$1:$1,0))-INDEX(城镇人口!$1:$1048576,MATCH($B275,城镇人口!$B:$B,0),MATCH(I$1,城镇人口!$1:$1,0))</f>
        <v>3073066.3315827129</v>
      </c>
      <c r="J275" s="40">
        <f>INDEX(人口源表!$1:$1048576,MATCH($B275,人口源表!$A:$A,0),MATCH(J$1,人口源表!$1:$1,0))-INDEX(城镇人口!$1:$1048576,MATCH($B275,城镇人口!$B:$B,0),MATCH(J$1,城镇人口!$1:$1,0))</f>
        <v>3077950.9759104666</v>
      </c>
      <c r="K275" s="40">
        <f>INDEX(人口源表!$1:$1048576,MATCH($B275,人口源表!$A:$A,0),MATCH(K$1,人口源表!$1:$1,0))-INDEX(城镇人口!$1:$1048576,MATCH($B275,城镇人口!$B:$B,0),MATCH(K$1,城镇人口!$1:$1,0))</f>
        <v>3084362.6236678651</v>
      </c>
      <c r="L275" s="40">
        <f>INDEX(人口源表!$1:$1048576,MATCH($B275,人口源表!$A:$A,0),MATCH(L$1,人口源表!$1:$1,0))-INDEX(城镇人口!$1:$1048576,MATCH($B275,城镇人口!$B:$B,0),MATCH(L$1,城镇人口!$1:$1,0))</f>
        <v>3091787.4877625946</v>
      </c>
      <c r="M275" s="40">
        <f>INDEX(人口源表!$1:$1048576,MATCH($B275,人口源表!$A:$A,0),MATCH(M$1,人口源表!$1:$1,0))-INDEX(城镇人口!$1:$1048576,MATCH($B275,城镇人口!$B:$B,0),MATCH(M$1,城镇人口!$1:$1,0))</f>
        <v>3099749.0510662296</v>
      </c>
      <c r="N275" s="40">
        <f>INDEX(人口源表!$1:$1048576,MATCH($B275,人口源表!$A:$A,0),MATCH(N$1,人口源表!$1:$1,0))-INDEX(城镇人口!$1:$1048576,MATCH($B275,城镇人口!$B:$B,0),MATCH(N$1,城镇人口!$1:$1,0))</f>
        <v>3107811.779829015</v>
      </c>
      <c r="O275" s="40">
        <f>INDEX(人口源表!$1:$1048576,MATCH($B275,人口源表!$A:$A,0),MATCH(O$1,人口源表!$1:$1,0))-INDEX(城镇人口!$1:$1048576,MATCH($B275,城镇人口!$B:$B,0),MATCH(O$1,城镇人口!$1:$1,0))</f>
        <v>3115576.1775653809</v>
      </c>
      <c r="P275" s="40">
        <f>INDEX(人口源表!$1:$1048576,MATCH($B275,人口源表!$A:$A,0),MATCH(P$1,人口源表!$1:$1,0))-INDEX(城镇人口!$1:$1048576,MATCH($B275,城镇人口!$B:$B,0),MATCH(P$1,城镇人口!$1:$1,0))</f>
        <v>3122679.3942361139</v>
      </c>
      <c r="Q275" s="40">
        <f>INDEX(人口源表!$1:$1048576,MATCH($B275,人口源表!$A:$A,0),MATCH(Q$1,人口源表!$1:$1,0))-INDEX(城镇人口!$1:$1048576,MATCH($B275,城镇人口!$B:$B,0),MATCH(Q$1,城镇人口!$1:$1,0))</f>
        <v>3128796.962311984</v>
      </c>
      <c r="R275" s="40">
        <f>INDEX(人口源表!$1:$1048576,MATCH($B275,人口源表!$A:$A,0),MATCH(R$1,人口源表!$1:$1,0))-INDEX(城镇人口!$1:$1048576,MATCH($B275,城镇人口!$B:$B,0),MATCH(R$1,城镇人口!$1:$1,0))</f>
        <v>3133639.0728585022</v>
      </c>
      <c r="S275" s="40">
        <f>INDEX(人口源表!$1:$1048576,MATCH($B275,人口源表!$A:$A,0),MATCH(S$1,人口源表!$1:$1,0))-INDEX(城镇人口!$1:$1048576,MATCH($B275,城镇人口!$B:$B,0),MATCH(S$1,城镇人口!$1:$1,0))</f>
        <v>3147768.0520257028</v>
      </c>
      <c r="T275" s="40">
        <f>INDEX(人口源表!$1:$1048576,MATCH($B275,人口源表!$A:$A,0),MATCH(T$1,人口源表!$1:$1,0))-INDEX(城镇人口!$1:$1048576,MATCH($B275,城镇人口!$B:$B,0),MATCH(T$1,城镇人口!$1:$1,0))</f>
        <v>3160472.7824472939</v>
      </c>
      <c r="U275" s="40">
        <f>INDEX(人口源表!$1:$1048576,MATCH($B275,人口源表!$A:$A,0),MATCH(U$1,人口源表!$1:$1,0))-INDEX(城镇人口!$1:$1048576,MATCH($B275,城镇人口!$B:$B,0),MATCH(U$1,城镇人口!$1:$1,0))</f>
        <v>3171556.3107016901</v>
      </c>
      <c r="V275" s="40">
        <f>INDEX(人口源表!$1:$1048576,MATCH($B275,人口源表!$A:$A,0),MATCH(V$1,人口源表!$1:$1,0))-INDEX(城镇人口!$1:$1048576,MATCH($B275,城镇人口!$B:$B,0),MATCH(V$1,城镇人口!$1:$1,0))</f>
        <v>3180853.3996047615</v>
      </c>
      <c r="W275" s="40">
        <f>INDEX(人口源表!$1:$1048576,MATCH($B275,人口源表!$A:$A,0),MATCH(W$1,人口源表!$1:$1,0))-INDEX(城镇人口!$1:$1048576,MATCH($B275,城镇人口!$B:$B,0),MATCH(W$1,城镇人口!$1:$1,0))</f>
        <v>3188227.1415971657</v>
      </c>
      <c r="X275" s="40">
        <f>INDEX(人口源表!$1:$1048576,MATCH($B275,人口源表!$A:$A,0),MATCH(X$1,人口源表!$1:$1,0))-INDEX(城镇人口!$1:$1048576,MATCH($B275,城镇人口!$B:$B,0),MATCH(X$1,城镇人口!$1:$1,0))</f>
        <v>3193569.6953533255</v>
      </c>
      <c r="Y275" s="40">
        <f>INDEX(人口源表!$1:$1048576,MATCH($B275,人口源表!$A:$A,0),MATCH(Y$1,人口源表!$1:$1,0))-INDEX(城镇人口!$1:$1048576,MATCH($B275,城镇人口!$B:$B,0),MATCH(Y$1,城镇人口!$1:$1,0))</f>
        <v>3196801.2535816715</v>
      </c>
      <c r="Z275" s="40">
        <f>INDEX(人口源表!$1:$1048576,MATCH($B275,人口源表!$A:$A,0),MATCH(Z$1,人口源表!$1:$1,0))-INDEX(城镇人口!$1:$1048576,MATCH($B275,城镇人口!$B:$B,0),MATCH(Z$1,城镇人口!$1:$1,0))</f>
        <v>3197871.3242579992</v>
      </c>
      <c r="AA275" s="40">
        <f>INDEX(人口源表!$1:$1048576,MATCH($B275,人口源表!$A:$A,0),MATCH(AA$1,人口源表!$1:$1,0))-INDEX(城镇人口!$1:$1048576,MATCH($B275,城镇人口!$B:$B,0),MATCH(AA$1,城镇人口!$1:$1,0))</f>
        <v>3196755.3683430366</v>
      </c>
      <c r="AB275" s="40">
        <f>INDEX(人口源表!$1:$1048576,MATCH($B275,人口源表!$A:$A,0),MATCH(AB$1,人口源表!$1:$1,0))-INDEX(城镇人口!$1:$1048576,MATCH($B275,城镇人口!$B:$B,0),MATCH(AB$1,城镇人口!$1:$1,0))</f>
        <v>3193458.3662012168</v>
      </c>
      <c r="AC275" s="40">
        <f>INDEX(人口源表!$1:$1048576,MATCH($B275,人口源表!$A:$A,0),MATCH(AC$1,人口源表!$1:$1,0))-INDEX(城镇人口!$1:$1048576,MATCH($B275,城镇人口!$B:$B,0),MATCH(AC$1,城镇人口!$1:$1,0))</f>
        <v>3190945.3595689693</v>
      </c>
      <c r="AD275" s="40">
        <f>INDEX(人口源表!$1:$1048576,MATCH($B275,人口源表!$A:$A,0),MATCH(AD$1,人口源表!$1:$1,0))-INDEX(城镇人口!$1:$1048576,MATCH($B275,城镇人口!$B:$B,0),MATCH(AD$1,城镇人口!$1:$1,0))</f>
        <v>3186370.9814214204</v>
      </c>
      <c r="AE275" s="40">
        <f>INDEX(人口源表!$1:$1048576,MATCH($B275,人口源表!$A:$A,0),MATCH(AE$1,人口源表!$1:$1,0))-INDEX(城镇人口!$1:$1048576,MATCH($B275,城镇人口!$B:$B,0),MATCH(AE$1,城镇人口!$1:$1,0))</f>
        <v>3179811.5446062214</v>
      </c>
      <c r="AF275" s="40">
        <f>INDEX(人口源表!$1:$1048576,MATCH($B275,人口源表!$A:$A,0),MATCH(AF$1,人口源表!$1:$1,0))-INDEX(城镇人口!$1:$1048576,MATCH($B275,城镇人口!$B:$B,0),MATCH(AF$1,城镇人口!$1:$1,0))</f>
        <v>3171369.9828258087</v>
      </c>
      <c r="AG275" s="40">
        <f>INDEX(人口源表!$1:$1048576,MATCH($B275,人口源表!$A:$A,0),MATCH(AG$1,人口源表!$1:$1,0))-INDEX(城镇人口!$1:$1048576,MATCH($B275,城镇人口!$B:$B,0),MATCH(AG$1,城镇人口!$1:$1,0))</f>
        <v>3161173.1941580372</v>
      </c>
      <c r="AH275" s="40">
        <f>INDEX(人口源表!$1:$1048576,MATCH($B275,人口源表!$A:$A,0),MATCH(AH$1,人口源表!$1:$1,0))-INDEX(城镇人口!$1:$1048576,MATCH($B275,城镇人口!$B:$B,0),MATCH(AH$1,城镇人口!$1:$1,0))</f>
        <v>3149373.3600580143</v>
      </c>
      <c r="AI275" s="40">
        <f>INDEX(人口源表!$1:$1048576,MATCH($B275,人口源表!$A:$A,0),MATCH(AI$1,人口源表!$1:$1,0))-INDEX(城镇人口!$1:$1048576,MATCH($B275,城镇人口!$B:$B,0),MATCH(AI$1,城镇人口!$1:$1,0))</f>
        <v>3136145.8628066732</v>
      </c>
      <c r="AJ275" s="40">
        <f>INDEX(人口源表!$1:$1048576,MATCH($B275,人口源表!$A:$A,0),MATCH(AJ$1,人口源表!$1:$1,0))-INDEX(城镇人口!$1:$1048576,MATCH($B275,城镇人口!$B:$B,0),MATCH(AJ$1,城镇人口!$1:$1,0))</f>
        <v>3121691.1457171319</v>
      </c>
      <c r="AK275" s="40">
        <f>INDEX(人口源表!$1:$1048576,MATCH($B275,人口源表!$A:$A,0),MATCH(AK$1,人口源表!$1:$1,0))-INDEX(城镇人口!$1:$1048576,MATCH($B275,城镇人口!$B:$B,0),MATCH(AK$1,城镇人口!$1:$1,0))</f>
        <v>3106232.0654617338</v>
      </c>
      <c r="AL275" s="40">
        <f>INDEX(人口源表!$1:$1048576,MATCH($B275,人口源表!$A:$A,0),MATCH(AL$1,人口源表!$1:$1,0))-INDEX(城镇人口!$1:$1048576,MATCH($B275,城镇人口!$B:$B,0),MATCH(AL$1,城镇人口!$1:$1,0))</f>
        <v>3090015.7302317414</v>
      </c>
      <c r="AM275" s="40">
        <f>INDEX(人口源表!$1:$1048576,MATCH($B275,人口源表!$A:$A,0),MATCH(AM$1,人口源表!$1:$1,0))-INDEX(城镇人口!$1:$1048576,MATCH($B275,城镇人口!$B:$B,0),MATCH(AM$1,城镇人口!$1:$1,0))</f>
        <v>3073310.8563553095</v>
      </c>
      <c r="AN275" s="40">
        <f>INDEX(人口源表!$1:$1048576,MATCH($B275,人口源表!$A:$A,0),MATCH(AN$1,人口源表!$1:$1,0))-INDEX(城镇人口!$1:$1048576,MATCH($B275,城镇人口!$B:$B,0),MATCH(AN$1,城镇人口!$1:$1,0))</f>
        <v>3056408.478240612</v>
      </c>
      <c r="AO275" s="40">
        <f>INDEX(人口源表!$1:$1048576,MATCH($B275,人口源表!$A:$A,0),MATCH(AO$1,人口源表!$1:$1,0))-INDEX(城镇人口!$1:$1048576,MATCH($B275,城镇人口!$B:$B,0),MATCH(AO$1,城镇人口!$1:$1,0))</f>
        <v>3039621.5311703561</v>
      </c>
      <c r="AP275" s="40">
        <f>INDEX(人口源表!$1:$1048576,MATCH($B275,人口源表!$A:$A,0),MATCH(AP$1,人口源表!$1:$1,0))-INDEX(城镇人口!$1:$1048576,MATCH($B275,城镇人口!$B:$B,0),MATCH(AP$1,城镇人口!$1:$1,0))</f>
        <v>3023284.4294882342</v>
      </c>
      <c r="AQ275" s="40">
        <f>INDEX(人口源表!$1:$1048576,MATCH($B275,人口源表!$A:$A,0),MATCH(AQ$1,人口源表!$1:$1,0))-INDEX(城镇人口!$1:$1048576,MATCH($B275,城镇人口!$B:$B,0),MATCH(AQ$1,城镇人口!$1:$1,0))</f>
        <v>3007753.1880192528</v>
      </c>
      <c r="AR275" s="40">
        <f>INDEX(人口源表!$1:$1048576,MATCH($B275,人口源表!$A:$A,0),MATCH(AR$1,人口源表!$1:$1,0))-INDEX(城镇人口!$1:$1048576,MATCH($B275,城镇人口!$B:$B,0),MATCH(AR$1,城镇人口!$1:$1,0))</f>
        <v>2993403.343864508</v>
      </c>
      <c r="AS275" s="40">
        <f>INDEX(人口源表!$1:$1048576,MATCH($B275,人口源表!$A:$A,0),MATCH(AS$1,人口源表!$1:$1,0))-INDEX(城镇人口!$1:$1048576,MATCH($B275,城镇人口!$B:$B,0),MATCH(AS$1,城镇人口!$1:$1,0))</f>
        <v>2980631.170966954</v>
      </c>
      <c r="AT275" s="40">
        <f>INDEX(人口源表!$1:$1048576,MATCH($B275,人口源表!$A:$A,0),MATCH(AT$1,人口源表!$1:$1,0))-INDEX(城镇人口!$1:$1048576,MATCH($B275,城镇人口!$B:$B,0),MATCH(AT$1,城镇人口!$1:$1,0))</f>
        <v>2969851.6026922916</v>
      </c>
      <c r="AU275" s="40">
        <f>INDEX(人口源表!$1:$1048576,MATCH($B275,人口源表!$A:$A,0),MATCH(AU$1,人口源表!$1:$1,0))-INDEX(城镇人口!$1:$1048576,MATCH($B275,城镇人口!$B:$B,0),MATCH(AU$1,城镇人口!$1:$1,0))</f>
        <v>2961499.967707695</v>
      </c>
      <c r="AV275" s="40">
        <f>INDEX(人口源表!$1:$1048576,MATCH($B275,人口源表!$A:$A,0),MATCH(AV$1,人口源表!$1:$1,0))-INDEX(城镇人口!$1:$1048576,MATCH($B275,城镇人口!$B:$B,0),MATCH(AV$1,城镇人口!$1:$1,0))</f>
        <v>2956030.4439048371</v>
      </c>
    </row>
    <row r="276" spans="1:48" x14ac:dyDescent="0.15">
      <c r="A276" s="4" t="s">
        <v>877</v>
      </c>
      <c r="B276" s="4" t="s">
        <v>557</v>
      </c>
      <c r="C276" s="34">
        <f>VLOOKUP(B276,'[1]2016省城人口总结（根）'!B:C,2,FALSE)/100</f>
        <v>0.48691249999999997</v>
      </c>
      <c r="D276" s="40">
        <f>INDEX(人口源表!$1:$1048576,MATCH($B276,人口源表!$A:$A,0),MATCH(D$1,人口源表!$1:$1,0))-INDEX(城镇人口!$1:$1048576,MATCH($B276,城镇人口!$B:$B,0),MATCH(D$1,城镇人口!$1:$1,0))</f>
        <v>2324396.5327090453</v>
      </c>
      <c r="E276" s="40">
        <f>INDEX(人口源表!$1:$1048576,MATCH($B276,人口源表!$A:$A,0),MATCH(E$1,人口源表!$1:$1,0))-INDEX(城镇人口!$1:$1048576,MATCH($B276,城镇人口!$B:$B,0),MATCH(E$1,城镇人口!$1:$1,0))</f>
        <v>2302730.0806892356</v>
      </c>
      <c r="F276" s="40">
        <f>INDEX(人口源表!$1:$1048576,MATCH($B276,人口源表!$A:$A,0),MATCH(F$1,人口源表!$1:$1,0))-INDEX(城镇人口!$1:$1048576,MATCH($B276,城镇人口!$B:$B,0),MATCH(F$1,城镇人口!$1:$1,0))</f>
        <v>2279038.5559082888</v>
      </c>
      <c r="G276" s="40">
        <f>INDEX(人口源表!$1:$1048576,MATCH($B276,人口源表!$A:$A,0),MATCH(G$1,人口源表!$1:$1,0))-INDEX(城镇人口!$1:$1048576,MATCH($B276,城镇人口!$B:$B,0),MATCH(G$1,城镇人口!$1:$1,0))</f>
        <v>2892811.4579792684</v>
      </c>
      <c r="H276" s="40">
        <f>INDEX(人口源表!$1:$1048576,MATCH($B276,人口源表!$A:$A,0),MATCH(H$1,人口源表!$1:$1,0))-INDEX(城镇人口!$1:$1048576,MATCH($B276,城镇人口!$B:$B,0),MATCH(H$1,城镇人口!$1:$1,0))</f>
        <v>2868186.1309494562</v>
      </c>
      <c r="I276" s="40">
        <f>INDEX(人口源表!$1:$1048576,MATCH($B276,人口源表!$A:$A,0),MATCH(I$1,人口源表!$1:$1,0))-INDEX(城镇人口!$1:$1048576,MATCH($B276,城镇人口!$B:$B,0),MATCH(I$1,城镇人口!$1:$1,0))</f>
        <v>2861482.3834236842</v>
      </c>
      <c r="J276" s="40">
        <f>INDEX(人口源表!$1:$1048576,MATCH($B276,人口源表!$A:$A,0),MATCH(J$1,人口源表!$1:$1,0))-INDEX(城镇人口!$1:$1048576,MATCH($B276,城镇人口!$B:$B,0),MATCH(J$1,城镇人口!$1:$1,0))</f>
        <v>2851737.0724417735</v>
      </c>
      <c r="K276" s="40">
        <f>INDEX(人口源表!$1:$1048576,MATCH($B276,人口源表!$A:$A,0),MATCH(K$1,人口源表!$1:$1,0))-INDEX(城镇人口!$1:$1048576,MATCH($B276,城镇人口!$B:$B,0),MATCH(K$1,城镇人口!$1:$1,0))</f>
        <v>2839074.912370143</v>
      </c>
      <c r="L276" s="40">
        <f>INDEX(人口源表!$1:$1048576,MATCH($B276,人口源表!$A:$A,0),MATCH(L$1,人口源表!$1:$1,0))-INDEX(城镇人口!$1:$1048576,MATCH($B276,城镇人口!$B:$B,0),MATCH(L$1,城镇人口!$1:$1,0))</f>
        <v>2823617.278028992</v>
      </c>
      <c r="M276" s="40">
        <f>INDEX(人口源表!$1:$1048576,MATCH($B276,人口源表!$A:$A,0),MATCH(M$1,人口源表!$1:$1,0))-INDEX(城镇人口!$1:$1048576,MATCH($B276,城镇人口!$B:$B,0),MATCH(M$1,城镇人口!$1:$1,0))</f>
        <v>2805486.3375894618</v>
      </c>
      <c r="N276" s="40">
        <f>INDEX(人口源表!$1:$1048576,MATCH($B276,人口源表!$A:$A,0),MATCH(N$1,人口源表!$1:$1,0))-INDEX(城镇人口!$1:$1048576,MATCH($B276,城镇人口!$B:$B,0),MATCH(N$1,城镇人口!$1:$1,0))</f>
        <v>2784801.7391671962</v>
      </c>
      <c r="O276" s="40">
        <f>INDEX(人口源表!$1:$1048576,MATCH($B276,人口源表!$A:$A,0),MATCH(O$1,人口源表!$1:$1,0))-INDEX(城镇人口!$1:$1048576,MATCH($B276,城镇人口!$B:$B,0),MATCH(O$1,城镇人口!$1:$1,0))</f>
        <v>2761682.3812530311</v>
      </c>
      <c r="P276" s="40">
        <f>INDEX(人口源表!$1:$1048576,MATCH($B276,人口源表!$A:$A,0),MATCH(P$1,人口源表!$1:$1,0))-INDEX(城镇人口!$1:$1048576,MATCH($B276,城镇人口!$B:$B,0),MATCH(P$1,城镇人口!$1:$1,0))</f>
        <v>2736245.434010304</v>
      </c>
      <c r="Q276" s="40">
        <f>INDEX(人口源表!$1:$1048576,MATCH($B276,人口源表!$A:$A,0),MATCH(Q$1,人口源表!$1:$1,0))-INDEX(城镇人口!$1:$1048576,MATCH($B276,城镇人口!$B:$B,0),MATCH(Q$1,城镇人口!$1:$1,0))</f>
        <v>2708606.7163532511</v>
      </c>
      <c r="R276" s="40">
        <f>INDEX(人口源表!$1:$1048576,MATCH($B276,人口源表!$A:$A,0),MATCH(R$1,人口源表!$1:$1,0))-INDEX(城镇人口!$1:$1048576,MATCH($B276,城镇人口!$B:$B,0),MATCH(R$1,城镇人口!$1:$1,0))</f>
        <v>2678880.6130742515</v>
      </c>
      <c r="S276" s="40">
        <f>INDEX(人口源表!$1:$1048576,MATCH($B276,人口源表!$A:$A,0),MATCH(S$1,人口源表!$1:$1,0))-INDEX(城镇人口!$1:$1048576,MATCH($B276,城镇人口!$B:$B,0),MATCH(S$1,城镇人口!$1:$1,0))</f>
        <v>2665362.2158357846</v>
      </c>
      <c r="T276" s="40">
        <f>INDEX(人口源表!$1:$1048576,MATCH($B276,人口源表!$A:$A,0),MATCH(T$1,人口源表!$1:$1,0))-INDEX(城镇人口!$1:$1048576,MATCH($B276,城镇人口!$B:$B,0),MATCH(T$1,城镇人口!$1:$1,0))</f>
        <v>2650297.3323317622</v>
      </c>
      <c r="U276" s="40">
        <f>INDEX(人口源表!$1:$1048576,MATCH($B276,人口源表!$A:$A,0),MATCH(U$1,人口源表!$1:$1,0))-INDEX(城镇人口!$1:$1048576,MATCH($B276,城镇人口!$B:$B,0),MATCH(U$1,城镇人口!$1:$1,0))</f>
        <v>2633770.991278742</v>
      </c>
      <c r="V276" s="40">
        <f>INDEX(人口源表!$1:$1048576,MATCH($B276,人口源表!$A:$A,0),MATCH(V$1,人口源表!$1:$1,0))-INDEX(城镇人口!$1:$1048576,MATCH($B276,城镇人口!$B:$B,0),MATCH(V$1,城镇人口!$1:$1,0))</f>
        <v>2615866.9053572849</v>
      </c>
      <c r="W276" s="40">
        <f>INDEX(人口源表!$1:$1048576,MATCH($B276,人口源表!$A:$A,0),MATCH(W$1,人口源表!$1:$1,0))-INDEX(城镇人口!$1:$1048576,MATCH($B276,城镇人口!$B:$B,0),MATCH(W$1,城镇人口!$1:$1,0))</f>
        <v>2596669.5039481688</v>
      </c>
      <c r="X276" s="40">
        <f>INDEX(人口源表!$1:$1048576,MATCH($B276,人口源表!$A:$A,0),MATCH(X$1,人口源表!$1:$1,0))-INDEX(城镇人口!$1:$1048576,MATCH($B276,城镇人口!$B:$B,0),MATCH(X$1,城镇人口!$1:$1,0))</f>
        <v>2576259.7703703465</v>
      </c>
      <c r="Y276" s="40">
        <f>INDEX(人口源表!$1:$1048576,MATCH($B276,人口源表!$A:$A,0),MATCH(Y$1,人口源表!$1:$1,0))-INDEX(城镇人口!$1:$1048576,MATCH($B276,城镇人口!$B:$B,0),MATCH(Y$1,城镇人口!$1:$1,0))</f>
        <v>2554719.3388405023</v>
      </c>
      <c r="Z276" s="40">
        <f>INDEX(人口源表!$1:$1048576,MATCH($B276,人口源表!$A:$A,0),MATCH(Z$1,人口源表!$1:$1,0))-INDEX(城镇人口!$1:$1048576,MATCH($B276,城镇人口!$B:$B,0),MATCH(Z$1,城镇人口!$1:$1,0))</f>
        <v>2532127.9947477537</v>
      </c>
      <c r="AA276" s="40">
        <f>INDEX(人口源表!$1:$1048576,MATCH($B276,人口源表!$A:$A,0),MATCH(AA$1,人口源表!$1:$1,0))-INDEX(城镇人口!$1:$1048576,MATCH($B276,城镇人口!$B:$B,0),MATCH(AA$1,城镇人口!$1:$1,0))</f>
        <v>2508564.0687005562</v>
      </c>
      <c r="AB276" s="40">
        <f>INDEX(人口源表!$1:$1048576,MATCH($B276,人口源表!$A:$A,0),MATCH(AB$1,人口源表!$1:$1,0))-INDEX(城镇人口!$1:$1048576,MATCH($B276,城镇人口!$B:$B,0),MATCH(AB$1,城镇人口!$1:$1,0))</f>
        <v>2484105.6028975225</v>
      </c>
      <c r="AC276" s="40">
        <f>INDEX(人口源表!$1:$1048576,MATCH($B276,人口源表!$A:$A,0),MATCH(AC$1,人口源表!$1:$1,0))-INDEX(城镇人口!$1:$1048576,MATCH($B276,城镇人口!$B:$B,0),MATCH(AC$1,城镇人口!$1:$1,0))</f>
        <v>2463492.4595051901</v>
      </c>
      <c r="AD276" s="40">
        <f>INDEX(人口源表!$1:$1048576,MATCH($B276,人口源表!$A:$A,0),MATCH(AD$1,人口源表!$1:$1,0))-INDEX(城镇人口!$1:$1048576,MATCH($B276,城镇人口!$B:$B,0),MATCH(AD$1,城镇人口!$1:$1,0))</f>
        <v>2442149.6398764509</v>
      </c>
      <c r="AE276" s="40">
        <f>INDEX(人口源表!$1:$1048576,MATCH($B276,人口源表!$A:$A,0),MATCH(AE$1,人口源表!$1:$1,0))-INDEX(城镇人口!$1:$1048576,MATCH($B276,城镇人口!$B:$B,0),MATCH(AE$1,城镇人口!$1:$1,0))</f>
        <v>2420146.8718713368</v>
      </c>
      <c r="AF276" s="40">
        <f>INDEX(人口源表!$1:$1048576,MATCH($B276,人口源表!$A:$A,0),MATCH(AF$1,人口源表!$1:$1,0))-INDEX(城镇人口!$1:$1048576,MATCH($B276,城镇人口!$B:$B,0),MATCH(AF$1,城镇人口!$1:$1,0))</f>
        <v>2397553.0326955444</v>
      </c>
      <c r="AG276" s="40">
        <f>INDEX(人口源表!$1:$1048576,MATCH($B276,人口源表!$A:$A,0),MATCH(AG$1,人口源表!$1:$1,0))-INDEX(城镇人口!$1:$1048576,MATCH($B276,城镇人口!$B:$B,0),MATCH(AG$1,城镇人口!$1:$1,0))</f>
        <v>2374435.7416641754</v>
      </c>
      <c r="AH276" s="40">
        <f>INDEX(人口源表!$1:$1048576,MATCH($B276,人口源表!$A:$A,0),MATCH(AH$1,人口源表!$1:$1,0))-INDEX(城镇人口!$1:$1048576,MATCH($B276,城镇人口!$B:$B,0),MATCH(AH$1,城镇人口!$1:$1,0))</f>
        <v>2350861.7294118064</v>
      </c>
      <c r="AI276" s="40">
        <f>INDEX(人口源表!$1:$1048576,MATCH($B276,人口源表!$A:$A,0),MATCH(AI$1,人口源表!$1:$1,0))-INDEX(城镇人口!$1:$1048576,MATCH($B276,城镇人口!$B:$B,0),MATCH(AI$1,城镇人口!$1:$1,0))</f>
        <v>2326896.0559222032</v>
      </c>
      <c r="AJ276" s="40">
        <f>INDEX(人口源表!$1:$1048576,MATCH($B276,人口源表!$A:$A,0),MATCH(AJ$1,人口源表!$1:$1,0))-INDEX(城镇人口!$1:$1048576,MATCH($B276,城镇人口!$B:$B,0),MATCH(AJ$1,城镇人口!$1:$1,0))</f>
        <v>2302603.6165663498</v>
      </c>
      <c r="AK276" s="40">
        <f>INDEX(人口源表!$1:$1048576,MATCH($B276,人口源表!$A:$A,0),MATCH(AK$1,人口源表!$1:$1,0))-INDEX(城镇人口!$1:$1048576,MATCH($B276,城镇人口!$B:$B,0),MATCH(AK$1,城镇人口!$1:$1,0))</f>
        <v>2278047.9713987503</v>
      </c>
      <c r="AL276" s="40">
        <f>INDEX(人口源表!$1:$1048576,MATCH($B276,人口源表!$A:$A,0),MATCH(AL$1,人口源表!$1:$1,0))-INDEX(城镇人口!$1:$1048576,MATCH($B276,城镇人口!$B:$B,0),MATCH(AL$1,城镇人口!$1:$1,0))</f>
        <v>2253291.7043441511</v>
      </c>
      <c r="AM276" s="40">
        <f>INDEX(人口源表!$1:$1048576,MATCH($B276,人口源表!$A:$A,0),MATCH(AM$1,人口源表!$1:$1,0))-INDEX(城镇人口!$1:$1048576,MATCH($B276,城镇人口!$B:$B,0),MATCH(AM$1,城镇人口!$1:$1,0))</f>
        <v>2228395.6592406752</v>
      </c>
      <c r="AN276" s="40">
        <f>INDEX(人口源表!$1:$1048576,MATCH($B276,人口源表!$A:$A,0),MATCH(AN$1,人口源表!$1:$1,0))-INDEX(城镇人口!$1:$1048576,MATCH($B276,城镇人口!$B:$B,0),MATCH(AN$1,城镇人口!$1:$1,0))</f>
        <v>2203420.4075907832</v>
      </c>
      <c r="AO276" s="40">
        <f>INDEX(人口源表!$1:$1048576,MATCH($B276,人口源表!$A:$A,0),MATCH(AO$1,人口源表!$1:$1,0))-INDEX(城镇人口!$1:$1048576,MATCH($B276,城镇人口!$B:$B,0),MATCH(AO$1,城镇人口!$1:$1,0))</f>
        <v>2178424.7402845537</v>
      </c>
      <c r="AP276" s="40">
        <f>INDEX(人口源表!$1:$1048576,MATCH($B276,人口源表!$A:$A,0),MATCH(AP$1,人口源表!$1:$1,0))-INDEX(城镇人口!$1:$1048576,MATCH($B276,城镇人口!$B:$B,0),MATCH(AP$1,城镇人口!$1:$1,0))</f>
        <v>2153466.3910280592</v>
      </c>
      <c r="AQ276" s="40">
        <f>INDEX(人口源表!$1:$1048576,MATCH($B276,人口源表!$A:$A,0),MATCH(AQ$1,人口源表!$1:$1,0))-INDEX(城镇人口!$1:$1048576,MATCH($B276,城镇人口!$B:$B,0),MATCH(AQ$1,城镇人口!$1:$1,0))</f>
        <v>2128602.3709085989</v>
      </c>
      <c r="AR276" s="40">
        <f>INDEX(人口源表!$1:$1048576,MATCH($B276,人口源表!$A:$A,0),MATCH(AR$1,人口源表!$1:$1,0))-INDEX(城镇人口!$1:$1048576,MATCH($B276,城镇人口!$B:$B,0),MATCH(AR$1,城镇人口!$1:$1,0))</f>
        <v>2103887.8576863175</v>
      </c>
      <c r="AS276" s="40">
        <f>INDEX(人口源表!$1:$1048576,MATCH($B276,人口源表!$A:$A,0),MATCH(AS$1,人口源表!$1:$1,0))-INDEX(城镇人口!$1:$1048576,MATCH($B276,城镇人口!$B:$B,0),MATCH(AS$1,城镇人口!$1:$1,0))</f>
        <v>2079377.2596107405</v>
      </c>
      <c r="AT276" s="40">
        <f>INDEX(人口源表!$1:$1048576,MATCH($B276,人口源表!$A:$A,0),MATCH(AT$1,人口源表!$1:$1,0))-INDEX(城镇人口!$1:$1048576,MATCH($B276,城镇人口!$B:$B,0),MATCH(AT$1,城镇人口!$1:$1,0))</f>
        <v>2055123.1187893618</v>
      </c>
      <c r="AU276" s="40">
        <f>INDEX(人口源表!$1:$1048576,MATCH($B276,人口源表!$A:$A,0),MATCH(AU$1,人口源表!$1:$1,0))-INDEX(城镇人口!$1:$1048576,MATCH($B276,城镇人口!$B:$B,0),MATCH(AU$1,城镇人口!$1:$1,0))</f>
        <v>2031177.5105266739</v>
      </c>
      <c r="AV276" s="40">
        <f>INDEX(人口源表!$1:$1048576,MATCH($B276,人口源表!$A:$A,0),MATCH(AV$1,人口源表!$1:$1,0))-INDEX(城镇人口!$1:$1048576,MATCH($B276,城镇人口!$B:$B,0),MATCH(AV$1,城镇人口!$1:$1,0))</f>
        <v>2007590.2528317035</v>
      </c>
    </row>
    <row r="277" spans="1:48" x14ac:dyDescent="0.15">
      <c r="A277" s="4" t="s">
        <v>877</v>
      </c>
      <c r="B277" s="4" t="s">
        <v>559</v>
      </c>
      <c r="C277" s="34">
        <f>VLOOKUP(B277,'[1]2016省城人口总结（根）'!B:C,2,FALSE)/100</f>
        <v>0.39866250000000003</v>
      </c>
      <c r="D277" s="40">
        <f>INDEX(人口源表!$1:$1048576,MATCH($B277,人口源表!$A:$A,0),MATCH(D$1,人口源表!$1:$1,0))-INDEX(城镇人口!$1:$1048576,MATCH($B277,城镇人口!$B:$B,0),MATCH(D$1,城镇人口!$1:$1,0))</f>
        <v>1775824.8723092428</v>
      </c>
      <c r="E277" s="40">
        <f>INDEX(人口源表!$1:$1048576,MATCH($B277,人口源表!$A:$A,0),MATCH(E$1,人口源表!$1:$1,0))-INDEX(城镇人口!$1:$1048576,MATCH($B277,城镇人口!$B:$B,0),MATCH(E$1,城镇人口!$1:$1,0))</f>
        <v>1767330.2312659754</v>
      </c>
      <c r="F277" s="40">
        <f>INDEX(人口源表!$1:$1048576,MATCH($B277,人口源表!$A:$A,0),MATCH(F$1,人口源表!$1:$1,0))-INDEX(城镇人口!$1:$1048576,MATCH($B277,城镇人口!$B:$B,0),MATCH(F$1,城镇人口!$1:$1,0))</f>
        <v>1758253.9559039546</v>
      </c>
      <c r="G277" s="40">
        <f>INDEX(人口源表!$1:$1048576,MATCH($B277,人口源表!$A:$A,0),MATCH(G$1,人口源表!$1:$1,0))-INDEX(城镇人口!$1:$1048576,MATCH($B277,城镇人口!$B:$B,0),MATCH(G$1,城镇人口!$1:$1,0))</f>
        <v>1743629.6117195773</v>
      </c>
      <c r="H277" s="40">
        <f>INDEX(人口源表!$1:$1048576,MATCH($B277,人口源表!$A:$A,0),MATCH(H$1,人口源表!$1:$1,0))-INDEX(城镇人口!$1:$1048576,MATCH($B277,城镇人口!$B:$B,0),MATCH(H$1,城镇人口!$1:$1,0))</f>
        <v>1738545.5913331835</v>
      </c>
      <c r="I277" s="40">
        <f>INDEX(人口源表!$1:$1048576,MATCH($B277,人口源表!$A:$A,0),MATCH(I$1,人口源表!$1:$1,0))-INDEX(城镇人口!$1:$1048576,MATCH($B277,城镇人口!$B:$B,0),MATCH(I$1,城镇人口!$1:$1,0))</f>
        <v>1741917.1725800601</v>
      </c>
      <c r="J277" s="40">
        <f>INDEX(人口源表!$1:$1048576,MATCH($B277,人口源表!$A:$A,0),MATCH(J$1,人口源表!$1:$1,0))-INDEX(城镇人口!$1:$1048576,MATCH($B277,城镇人口!$B:$B,0),MATCH(J$1,城镇人口!$1:$1,0))</f>
        <v>1744840.4608131</v>
      </c>
      <c r="K277" s="40">
        <f>INDEX(人口源表!$1:$1048576,MATCH($B277,人口源表!$A:$A,0),MATCH(K$1,人口源表!$1:$1,0))-INDEX(城镇人口!$1:$1048576,MATCH($B277,城镇人口!$B:$B,0),MATCH(K$1,城镇人口!$1:$1,0))</f>
        <v>1747170.3051560062</v>
      </c>
      <c r="L277" s="40">
        <f>INDEX(人口源表!$1:$1048576,MATCH($B277,人口源表!$A:$A,0),MATCH(L$1,人口源表!$1:$1,0))-INDEX(城镇人口!$1:$1048576,MATCH($B277,城镇人口!$B:$B,0),MATCH(L$1,城镇人口!$1:$1,0))</f>
        <v>1748774.3156250557</v>
      </c>
      <c r="M277" s="40">
        <f>INDEX(人口源表!$1:$1048576,MATCH($B277,人口源表!$A:$A,0),MATCH(M$1,人口源表!$1:$1,0))-INDEX(城镇人口!$1:$1048576,MATCH($B277,城镇人口!$B:$B,0),MATCH(M$1,城镇人口!$1:$1,0))</f>
        <v>1749535.951777772</v>
      </c>
      <c r="N277" s="40">
        <f>INDEX(人口源表!$1:$1048576,MATCH($B277,人口源表!$A:$A,0),MATCH(N$1,人口源表!$1:$1,0))-INDEX(城镇人口!$1:$1048576,MATCH($B277,城镇人口!$B:$B,0),MATCH(N$1,城镇人口!$1:$1,0))</f>
        <v>1749351.969517946</v>
      </c>
      <c r="O277" s="40">
        <f>INDEX(人口源表!$1:$1048576,MATCH($B277,人口源表!$A:$A,0),MATCH(O$1,人口源表!$1:$1,0))-INDEX(城镇人口!$1:$1048576,MATCH($B277,城镇人口!$B:$B,0),MATCH(O$1,城镇人口!$1:$1,0))</f>
        <v>1748132.6782844432</v>
      </c>
      <c r="P277" s="40">
        <f>INDEX(人口源表!$1:$1048576,MATCH($B277,人口源表!$A:$A,0),MATCH(P$1,人口源表!$1:$1,0))-INDEX(城镇人口!$1:$1048576,MATCH($B277,城镇人口!$B:$B,0),MATCH(P$1,城镇人口!$1:$1,0))</f>
        <v>1745801.0848951126</v>
      </c>
      <c r="Q277" s="40">
        <f>INDEX(人口源表!$1:$1048576,MATCH($B277,人口源表!$A:$A,0),MATCH(Q$1,人口源表!$1:$1,0))-INDEX(城镇人口!$1:$1048576,MATCH($B277,城镇人口!$B:$B,0),MATCH(Q$1,城镇人口!$1:$1,0))</f>
        <v>1742295.2559315709</v>
      </c>
      <c r="R277" s="40">
        <f>INDEX(人口源表!$1:$1048576,MATCH($B277,人口源表!$A:$A,0),MATCH(R$1,人口源表!$1:$1,0))-INDEX(城镇人口!$1:$1048576,MATCH($B277,城镇人口!$B:$B,0),MATCH(R$1,城镇人口!$1:$1,0))</f>
        <v>1737564.7123644766</v>
      </c>
      <c r="S277" s="40">
        <f>INDEX(人口源表!$1:$1048576,MATCH($B277,人口源表!$A:$A,0),MATCH(S$1,人口源表!$1:$1,0))-INDEX(城镇人口!$1:$1048576,MATCH($B277,城镇人口!$B:$B,0),MATCH(S$1,城镇人口!$1:$1,0))</f>
        <v>1739351.4808670653</v>
      </c>
      <c r="T277" s="40">
        <f>INDEX(人口源表!$1:$1048576,MATCH($B277,人口源表!$A:$A,0),MATCH(T$1,人口源表!$1:$1,0))-INDEX(城镇人口!$1:$1048576,MATCH($B277,城镇人口!$B:$B,0),MATCH(T$1,城镇人口!$1:$1,0))</f>
        <v>1740042.6216366237</v>
      </c>
      <c r="U277" s="40">
        <f>INDEX(人口源表!$1:$1048576,MATCH($B277,人口源表!$A:$A,0),MATCH(U$1,人口源表!$1:$1,0))-INDEX(城镇人口!$1:$1048576,MATCH($B277,城镇人口!$B:$B,0),MATCH(U$1,城镇人口!$1:$1,0))</f>
        <v>1739612.4341861105</v>
      </c>
      <c r="V277" s="40">
        <f>INDEX(人口源表!$1:$1048576,MATCH($B277,人口源表!$A:$A,0),MATCH(V$1,人口源表!$1:$1,0))-INDEX(城镇人口!$1:$1048576,MATCH($B277,城镇人口!$B:$B,0),MATCH(V$1,城镇人口!$1:$1,0))</f>
        <v>1738045.9117427531</v>
      </c>
      <c r="W277" s="40">
        <f>INDEX(人口源表!$1:$1048576,MATCH($B277,人口源表!$A:$A,0),MATCH(W$1,人口源表!$1:$1,0))-INDEX(城镇人口!$1:$1048576,MATCH($B277,城镇人口!$B:$B,0),MATCH(W$1,城镇人口!$1:$1,0))</f>
        <v>1735337.4887738875</v>
      </c>
      <c r="X277" s="40">
        <f>INDEX(人口源表!$1:$1048576,MATCH($B277,人口源表!$A:$A,0),MATCH(X$1,人口源表!$1:$1,0))-INDEX(城镇人口!$1:$1048576,MATCH($B277,城镇人口!$B:$B,0),MATCH(X$1,城镇人口!$1:$1,0))</f>
        <v>1731492.9016289753</v>
      </c>
      <c r="Y277" s="40">
        <f>INDEX(人口源表!$1:$1048576,MATCH($B277,人口源表!$A:$A,0),MATCH(Y$1,人口源表!$1:$1,0))-INDEX(城镇人口!$1:$1048576,MATCH($B277,城镇人口!$B:$B,0),MATCH(Y$1,城镇人口!$1:$1,0))</f>
        <v>1726526.378572088</v>
      </c>
      <c r="Z277" s="40">
        <f>INDEX(人口源表!$1:$1048576,MATCH($B277,人口源表!$A:$A,0),MATCH(Z$1,人口源表!$1:$1,0))-INDEX(城镇人口!$1:$1048576,MATCH($B277,城镇人口!$B:$B,0),MATCH(Z$1,城镇人口!$1:$1,0))</f>
        <v>1720461.4672001782</v>
      </c>
      <c r="AA277" s="40">
        <f>INDEX(人口源表!$1:$1048576,MATCH($B277,人口源表!$A:$A,0),MATCH(AA$1,人口源表!$1:$1,0))-INDEX(城镇人口!$1:$1048576,MATCH($B277,城镇人口!$B:$B,0),MATCH(AA$1,城镇人口!$1:$1,0))</f>
        <v>1713331.3222856955</v>
      </c>
      <c r="AB277" s="40">
        <f>INDEX(人口源表!$1:$1048576,MATCH($B277,人口源表!$A:$A,0),MATCH(AB$1,人口源表!$1:$1,0))-INDEX(城镇人口!$1:$1048576,MATCH($B277,城镇人口!$B:$B,0),MATCH(AB$1,城镇人口!$1:$1,0))</f>
        <v>1705177.9659447935</v>
      </c>
      <c r="AC277" s="40">
        <f>INDEX(人口源表!$1:$1048576,MATCH($B277,人口源表!$A:$A,0),MATCH(AC$1,人口源表!$1:$1,0))-INDEX(城镇人口!$1:$1048576,MATCH($B277,城镇人口!$B:$B,0),MATCH(AC$1,城镇人口!$1:$1,0))</f>
        <v>1698108.7988757559</v>
      </c>
      <c r="AD277" s="40">
        <f>INDEX(人口源表!$1:$1048576,MATCH($B277,人口源表!$A:$A,0),MATCH(AD$1,人口源表!$1:$1,0))-INDEX(城镇人口!$1:$1048576,MATCH($B277,城镇人口!$B:$B,0),MATCH(AD$1,城镇人口!$1:$1,0))</f>
        <v>1690140.6818360295</v>
      </c>
      <c r="AE277" s="40">
        <f>INDEX(人口源表!$1:$1048576,MATCH($B277,人口源表!$A:$A,0),MATCH(AE$1,人口源表!$1:$1,0))-INDEX(城镇人口!$1:$1048576,MATCH($B277,城镇人口!$B:$B,0),MATCH(AE$1,城镇人口!$1:$1,0))</f>
        <v>1681338.3875009015</v>
      </c>
      <c r="AF277" s="40">
        <f>INDEX(人口源表!$1:$1048576,MATCH($B277,人口源表!$A:$A,0),MATCH(AF$1,人口源表!$1:$1,0))-INDEX(城镇人口!$1:$1048576,MATCH($B277,城镇人口!$B:$B,0),MATCH(AF$1,城镇人口!$1:$1,0))</f>
        <v>1671774.3862141261</v>
      </c>
      <c r="AG277" s="40">
        <f>INDEX(人口源表!$1:$1048576,MATCH($B277,人口源表!$A:$A,0),MATCH(AG$1,人口源表!$1:$1,0))-INDEX(城镇人口!$1:$1048576,MATCH($B277,城镇人口!$B:$B,0),MATCH(AG$1,城镇人口!$1:$1,0))</f>
        <v>1661530.6590832206</v>
      </c>
      <c r="AH277" s="40">
        <f>INDEX(人口源表!$1:$1048576,MATCH($B277,人口源表!$A:$A,0),MATCH(AH$1,人口源表!$1:$1,0))-INDEX(城镇人口!$1:$1048576,MATCH($B277,城镇人口!$B:$B,0),MATCH(AH$1,城镇人口!$1:$1,0))</f>
        <v>1650695.5286597996</v>
      </c>
      <c r="AI277" s="40">
        <f>INDEX(人口源表!$1:$1048576,MATCH($B277,人口源表!$A:$A,0),MATCH(AI$1,人口源表!$1:$1,0))-INDEX(城镇人口!$1:$1048576,MATCH($B277,城镇人口!$B:$B,0),MATCH(AI$1,城镇人口!$1:$1,0))</f>
        <v>1639365.9634004182</v>
      </c>
      <c r="AJ277" s="40">
        <f>INDEX(人口源表!$1:$1048576,MATCH($B277,人口源表!$A:$A,0),MATCH(AJ$1,人口源表!$1:$1,0))-INDEX(城镇人口!$1:$1048576,MATCH($B277,城镇人口!$B:$B,0),MATCH(AJ$1,城镇人口!$1:$1,0))</f>
        <v>1627646.3952958828</v>
      </c>
      <c r="AK277" s="40">
        <f>INDEX(人口源表!$1:$1048576,MATCH($B277,人口源表!$A:$A,0),MATCH(AK$1,人口源表!$1:$1,0))-INDEX(城镇人口!$1:$1048576,MATCH($B277,城镇人口!$B:$B,0),MATCH(AK$1,城镇人口!$1:$1,0))</f>
        <v>1615648.0460722039</v>
      </c>
      <c r="AL277" s="40">
        <f>INDEX(人口源表!$1:$1048576,MATCH($B277,人口源表!$A:$A,0),MATCH(AL$1,人口源表!$1:$1,0))-INDEX(城镇人口!$1:$1048576,MATCH($B277,城镇人口!$B:$B,0),MATCH(AL$1,城镇人口!$1:$1,0))</f>
        <v>1603490.6919517037</v>
      </c>
      <c r="AM277" s="40">
        <f>INDEX(人口源表!$1:$1048576,MATCH($B277,人口源表!$A:$A,0),MATCH(AM$1,人口源表!$1:$1,0))-INDEX(城镇人口!$1:$1048576,MATCH($B277,城镇人口!$B:$B,0),MATCH(AM$1,城镇人口!$1:$1,0))</f>
        <v>1591300.025118141</v>
      </c>
      <c r="AN277" s="40">
        <f>INDEX(人口源表!$1:$1048576,MATCH($B277,人口源表!$A:$A,0),MATCH(AN$1,人口源表!$1:$1,0))-INDEX(城镇人口!$1:$1048576,MATCH($B277,城镇人口!$B:$B,0),MATCH(AN$1,城镇人口!$1:$1,0))</f>
        <v>1579207.9626660489</v>
      </c>
      <c r="AO277" s="40">
        <f>INDEX(人口源表!$1:$1048576,MATCH($B277,人口源表!$A:$A,0),MATCH(AO$1,人口源表!$1:$1,0))-INDEX(城镇人口!$1:$1048576,MATCH($B277,城镇人口!$B:$B,0),MATCH(AO$1,城镇人口!$1:$1,0))</f>
        <v>1567354.8618105375</v>
      </c>
      <c r="AP277" s="40">
        <f>INDEX(人口源表!$1:$1048576,MATCH($B277,人口源表!$A:$A,0),MATCH(AP$1,人口源表!$1:$1,0))-INDEX(城镇人口!$1:$1048576,MATCH($B277,城镇人口!$B:$B,0),MATCH(AP$1,城镇人口!$1:$1,0))</f>
        <v>1555885.9381725481</v>
      </c>
      <c r="AQ277" s="40">
        <f>INDEX(人口源表!$1:$1048576,MATCH($B277,人口源表!$A:$A,0),MATCH(AQ$1,人口源表!$1:$1,0))-INDEX(城镇人口!$1:$1048576,MATCH($B277,城镇人口!$B:$B,0),MATCH(AQ$1,城镇人口!$1:$1,0))</f>
        <v>1544953.4766018654</v>
      </c>
      <c r="AR277" s="40">
        <f>INDEX(人口源表!$1:$1048576,MATCH($B277,人口源表!$A:$A,0),MATCH(AR$1,人口源表!$1:$1,0))-INDEX(城镇人口!$1:$1048576,MATCH($B277,城镇人口!$B:$B,0),MATCH(AR$1,城镇人口!$1:$1,0))</f>
        <v>1534715.6624566289</v>
      </c>
      <c r="AS277" s="40">
        <f>INDEX(人口源表!$1:$1048576,MATCH($B277,人口源表!$A:$A,0),MATCH(AS$1,人口源表!$1:$1,0))-INDEX(城镇人口!$1:$1048576,MATCH($B277,城镇人口!$B:$B,0),MATCH(AS$1,城镇人口!$1:$1,0))</f>
        <v>1525335.4342696283</v>
      </c>
      <c r="AT277" s="40">
        <f>INDEX(人口源表!$1:$1048576,MATCH($B277,人口源表!$A:$A,0),MATCH(AT$1,人口源表!$1:$1,0))-INDEX(城镇人口!$1:$1048576,MATCH($B277,城镇人口!$B:$B,0),MATCH(AT$1,城镇人口!$1:$1,0))</f>
        <v>1516982.6487283469</v>
      </c>
      <c r="AU277" s="40">
        <f>INDEX(人口源表!$1:$1048576,MATCH($B277,人口源表!$A:$A,0),MATCH(AU$1,人口源表!$1:$1,0))-INDEX(城镇人口!$1:$1048576,MATCH($B277,城镇人口!$B:$B,0),MATCH(AU$1,城镇人口!$1:$1,0))</f>
        <v>1509832.4389791912</v>
      </c>
      <c r="AV277" s="40">
        <f>INDEX(人口源表!$1:$1048576,MATCH($B277,人口源表!$A:$A,0),MATCH(AV$1,人口源表!$1:$1,0))-INDEX(城镇人口!$1:$1048576,MATCH($B277,城镇人口!$B:$B,0),MATCH(AV$1,城镇人口!$1:$1,0))</f>
        <v>1504064.072535876</v>
      </c>
    </row>
    <row r="278" spans="1:48" x14ac:dyDescent="0.15">
      <c r="A278" s="4" t="s">
        <v>877</v>
      </c>
      <c r="B278" s="4" t="s">
        <v>561</v>
      </c>
      <c r="C278" s="34">
        <f>VLOOKUP(B278,'[1]2016省城人口总结（根）'!B:C,2,FALSE)/100</f>
        <v>0.46484999999999999</v>
      </c>
      <c r="D278" s="40">
        <f>INDEX(人口源表!$1:$1048576,MATCH($B278,人口源表!$A:$A,0),MATCH(D$1,人口源表!$1:$1,0))-INDEX(城镇人口!$1:$1048576,MATCH($B278,城镇人口!$B:$B,0),MATCH(D$1,城镇人口!$1:$1,0))</f>
        <v>3347047.4934021262</v>
      </c>
      <c r="E278" s="40">
        <f>INDEX(人口源表!$1:$1048576,MATCH($B278,人口源表!$A:$A,0),MATCH(E$1,人口源表!$1:$1,0))-INDEX(城镇人口!$1:$1048576,MATCH($B278,城镇人口!$B:$B,0),MATCH(E$1,城镇人口!$1:$1,0))</f>
        <v>3309969.8880516053</v>
      </c>
      <c r="F278" s="40">
        <f>INDEX(人口源表!$1:$1048576,MATCH($B278,人口源表!$A:$A,0),MATCH(F$1,人口源表!$1:$1,0))-INDEX(城镇人口!$1:$1048576,MATCH($B278,城镇人口!$B:$B,0),MATCH(F$1,城镇人口!$1:$1,0))</f>
        <v>3271650.6246435139</v>
      </c>
      <c r="G278" s="40">
        <f>INDEX(人口源表!$1:$1048576,MATCH($B278,人口源表!$A:$A,0),MATCH(G$1,人口源表!$1:$1,0))-INDEX(城镇人口!$1:$1048576,MATCH($B278,城镇人口!$B:$B,0),MATCH(G$1,城镇人口!$1:$1,0))</f>
        <v>3360110.2260155734</v>
      </c>
      <c r="H278" s="40">
        <f>INDEX(人口源表!$1:$1048576,MATCH($B278,人口源表!$A:$A,0),MATCH(H$1,人口源表!$1:$1,0))-INDEX(城镇人口!$1:$1048576,MATCH($B278,城镇人口!$B:$B,0),MATCH(H$1,城镇人口!$1:$1,0))</f>
        <v>3320941.5510456027</v>
      </c>
      <c r="I278" s="40">
        <f>INDEX(人口源表!$1:$1048576,MATCH($B278,人口源表!$A:$A,0),MATCH(I$1,人口源表!$1:$1,0))-INDEX(城镇人口!$1:$1048576,MATCH($B278,城镇人口!$B:$B,0),MATCH(I$1,城镇人口!$1:$1,0))</f>
        <v>3305084.4788086643</v>
      </c>
      <c r="J278" s="40">
        <f>INDEX(人口源表!$1:$1048576,MATCH($B278,人口源表!$A:$A,0),MATCH(J$1,人口源表!$1:$1,0))-INDEX(城镇人口!$1:$1048576,MATCH($B278,城镇人口!$B:$B,0),MATCH(J$1,城镇人口!$1:$1,0))</f>
        <v>3289720.6262904196</v>
      </c>
      <c r="K278" s="40">
        <f>INDEX(人口源表!$1:$1048576,MATCH($B278,人口源表!$A:$A,0),MATCH(K$1,人口源表!$1:$1,0))-INDEX(城镇人口!$1:$1048576,MATCH($B278,城镇人口!$B:$B,0),MATCH(K$1,城镇人口!$1:$1,0))</f>
        <v>3274395.4866611641</v>
      </c>
      <c r="L278" s="40">
        <f>INDEX(人口源表!$1:$1048576,MATCH($B278,人口源表!$A:$A,0),MATCH(L$1,人口源表!$1:$1,0))-INDEX(城镇人口!$1:$1048576,MATCH($B278,城镇人口!$B:$B,0),MATCH(L$1,城镇人口!$1:$1,0))</f>
        <v>3258698.9536493779</v>
      </c>
      <c r="M278" s="40">
        <f>INDEX(人口源表!$1:$1048576,MATCH($B278,人口源表!$A:$A,0),MATCH(M$1,人口源表!$1:$1,0))-INDEX(城镇人口!$1:$1048576,MATCH($B278,城镇人口!$B:$B,0),MATCH(M$1,城镇人口!$1:$1,0))</f>
        <v>3242262.8065379774</v>
      </c>
      <c r="N278" s="40">
        <f>INDEX(人口源表!$1:$1048576,MATCH($B278,人口源表!$A:$A,0),MATCH(N$1,人口源表!$1:$1,0))-INDEX(城镇人口!$1:$1048576,MATCH($B278,城镇人口!$B:$B,0),MATCH(N$1,城镇人口!$1:$1,0))</f>
        <v>3224758.252643256</v>
      </c>
      <c r="O278" s="40">
        <f>INDEX(人口源表!$1:$1048576,MATCH($B278,人口源表!$A:$A,0),MATCH(O$1,人口源表!$1:$1,0))-INDEX(城镇人口!$1:$1048576,MATCH($B278,城镇人口!$B:$B,0),MATCH(O$1,城镇人口!$1:$1,0))</f>
        <v>3205897.2642951463</v>
      </c>
      <c r="P278" s="40">
        <f>INDEX(人口源表!$1:$1048576,MATCH($B278,人口源表!$A:$A,0),MATCH(P$1,人口源表!$1:$1,0))-INDEX(城镇人口!$1:$1048576,MATCH($B278,城镇人口!$B:$B,0),MATCH(P$1,城镇人口!$1:$1,0))</f>
        <v>3185430.9532470596</v>
      </c>
      <c r="Q278" s="40">
        <f>INDEX(人口源表!$1:$1048576,MATCH($B278,人口源表!$A:$A,0),MATCH(Q$1,人口源表!$1:$1,0))-INDEX(城镇人口!$1:$1048576,MATCH($B278,城镇人口!$B:$B,0),MATCH(Q$1,城镇人口!$1:$1,0))</f>
        <v>3163147.0267069046</v>
      </c>
      <c r="R278" s="40">
        <f>INDEX(人口源表!$1:$1048576,MATCH($B278,人口源表!$A:$A,0),MATCH(R$1,人口源表!$1:$1,0))-INDEX(城镇人口!$1:$1048576,MATCH($B278,城镇人口!$B:$B,0),MATCH(R$1,城镇人口!$1:$1,0))</f>
        <v>3138869.105362861</v>
      </c>
      <c r="S278" s="40">
        <f>INDEX(人口源表!$1:$1048576,MATCH($B278,人口源表!$A:$A,0),MATCH(S$1,人口源表!$1:$1,0))-INDEX(城镇人口!$1:$1048576,MATCH($B278,城镇人口!$B:$B,0),MATCH(S$1,城镇人口!$1:$1,0))</f>
        <v>3131660.7582572685</v>
      </c>
      <c r="T278" s="40">
        <f>INDEX(人口源表!$1:$1048576,MATCH($B278,人口源表!$A:$A,0),MATCH(T$1,人口源表!$1:$1,0))-INDEX(城镇人口!$1:$1048576,MATCH($B278,城镇人口!$B:$B,0),MATCH(T$1,城镇人口!$1:$1,0))</f>
        <v>3122626.8172992044</v>
      </c>
      <c r="U278" s="40">
        <f>INDEX(人口源表!$1:$1048576,MATCH($B278,人口源表!$A:$A,0),MATCH(U$1,人口源表!$1:$1,0))-INDEX(城镇人口!$1:$1048576,MATCH($B278,城镇人口!$B:$B,0),MATCH(U$1,城镇人口!$1:$1,0))</f>
        <v>3111667.8882691865</v>
      </c>
      <c r="V278" s="40">
        <f>INDEX(人口源表!$1:$1048576,MATCH($B278,人口源表!$A:$A,0),MATCH(V$1,人口源表!$1:$1,0))-INDEX(城镇人口!$1:$1048576,MATCH($B278,城镇人口!$B:$B,0),MATCH(V$1,城镇人口!$1:$1,0))</f>
        <v>3098710.9343732302</v>
      </c>
      <c r="W278" s="40">
        <f>INDEX(人口源表!$1:$1048576,MATCH($B278,人口源表!$A:$A,0),MATCH(W$1,人口源表!$1:$1,0))-INDEX(城镇人口!$1:$1048576,MATCH($B278,城镇人口!$B:$B,0),MATCH(W$1,城镇人口!$1:$1,0))</f>
        <v>3083710.7742922665</v>
      </c>
      <c r="X278" s="40">
        <f>INDEX(人口源表!$1:$1048576,MATCH($B278,人口源表!$A:$A,0),MATCH(X$1,人口源表!$1:$1,0))-INDEX(城镇人口!$1:$1048576,MATCH($B278,城镇人口!$B:$B,0),MATCH(X$1,城镇人口!$1:$1,0))</f>
        <v>3066647.5793723916</v>
      </c>
      <c r="Y278" s="40">
        <f>INDEX(人口源表!$1:$1048576,MATCH($B278,人口源表!$A:$A,0),MATCH(Y$1,人口源表!$1:$1,0))-INDEX(城镇人口!$1:$1048576,MATCH($B278,城镇人口!$B:$B,0),MATCH(Y$1,城镇人口!$1:$1,0))</f>
        <v>3047527.4451383259</v>
      </c>
      <c r="Z278" s="40">
        <f>INDEX(人口源表!$1:$1048576,MATCH($B278,人口源表!$A:$A,0),MATCH(Z$1,人口源表!$1:$1,0))-INDEX(城镇人口!$1:$1048576,MATCH($B278,城镇人口!$B:$B,0),MATCH(Z$1,城镇人口!$1:$1,0))</f>
        <v>3026381.1873889016</v>
      </c>
      <c r="AA278" s="40">
        <f>INDEX(人口源表!$1:$1048576,MATCH($B278,人口源表!$A:$A,0),MATCH(AA$1,人口源表!$1:$1,0))-INDEX(城镇人口!$1:$1048576,MATCH($B278,城镇人口!$B:$B,0),MATCH(AA$1,城镇人口!$1:$1,0))</f>
        <v>3003263.5691510136</v>
      </c>
      <c r="AB278" s="40">
        <f>INDEX(人口源表!$1:$1048576,MATCH($B278,人口源表!$A:$A,0),MATCH(AB$1,人口源表!$1:$1,0))-INDEX(城镇人口!$1:$1048576,MATCH($B278,城镇人口!$B:$B,0),MATCH(AB$1,城镇人口!$1:$1,0))</f>
        <v>2978252.5159651255</v>
      </c>
      <c r="AC278" s="40">
        <f>INDEX(人口源表!$1:$1048576,MATCH($B278,人口源表!$A:$A,0),MATCH(AC$1,人口源表!$1:$1,0))-INDEX(城镇人口!$1:$1048576,MATCH($B278,城镇人口!$B:$B,0),MATCH(AC$1,城镇人口!$1:$1,0))</f>
        <v>2956441.6240205322</v>
      </c>
      <c r="AD278" s="40">
        <f>INDEX(人口源表!$1:$1048576,MATCH($B278,人口源表!$A:$A,0),MATCH(AD$1,人口源表!$1:$1,0))-INDEX(城镇人口!$1:$1048576,MATCH($B278,城镇人口!$B:$B,0),MATCH(AD$1,城镇人口!$1:$1,0))</f>
        <v>2932975.1984562036</v>
      </c>
      <c r="AE278" s="40">
        <f>INDEX(人口源表!$1:$1048576,MATCH($B278,人口源表!$A:$A,0),MATCH(AE$1,人口源表!$1:$1,0))-INDEX(城镇人口!$1:$1048576,MATCH($B278,城镇人口!$B:$B,0),MATCH(AE$1,城镇人口!$1:$1,0))</f>
        <v>2907986.9320617574</v>
      </c>
      <c r="AF278" s="40">
        <f>INDEX(人口源表!$1:$1048576,MATCH($B278,人口源表!$A:$A,0),MATCH(AF$1,人口源表!$1:$1,0))-INDEX(城镇人口!$1:$1048576,MATCH($B278,城镇人口!$B:$B,0),MATCH(AF$1,城镇人口!$1:$1,0))</f>
        <v>2881632.4458073881</v>
      </c>
      <c r="AG278" s="40">
        <f>INDEX(人口源表!$1:$1048576,MATCH($B278,人口源表!$A:$A,0),MATCH(AG$1,人口源表!$1:$1,0))-INDEX(城镇人口!$1:$1048576,MATCH($B278,城镇人口!$B:$B,0),MATCH(AG$1,城镇人口!$1:$1,0))</f>
        <v>2854086.158093649</v>
      </c>
      <c r="AH278" s="40">
        <f>INDEX(人口源表!$1:$1048576,MATCH($B278,人口源表!$A:$A,0),MATCH(AH$1,人口源表!$1:$1,0))-INDEX(城镇人口!$1:$1048576,MATCH($B278,城镇人口!$B:$B,0),MATCH(AH$1,城镇人口!$1:$1,0))</f>
        <v>2825542.7297979174</v>
      </c>
      <c r="AI278" s="40">
        <f>INDEX(人口源表!$1:$1048576,MATCH($B278,人口源表!$A:$A,0),MATCH(AI$1,人口源表!$1:$1,0))-INDEX(城镇人口!$1:$1048576,MATCH($B278,城镇人口!$B:$B,0),MATCH(AI$1,城镇人口!$1:$1,0))</f>
        <v>2796214.7712937505</v>
      </c>
      <c r="AJ278" s="40">
        <f>INDEX(人口源表!$1:$1048576,MATCH($B278,人口源表!$A:$A,0),MATCH(AJ$1,人口源表!$1:$1,0))-INDEX(城镇人口!$1:$1048576,MATCH($B278,城镇人口!$B:$B,0),MATCH(AJ$1,城镇人口!$1:$1,0))</f>
        <v>2766333.8351705368</v>
      </c>
      <c r="AK278" s="40">
        <f>INDEX(人口源表!$1:$1048576,MATCH($B278,人口源表!$A:$A,0),MATCH(AK$1,人口源表!$1:$1,0))-INDEX(城镇人口!$1:$1048576,MATCH($B278,城镇人口!$B:$B,0),MATCH(AK$1,城镇人口!$1:$1,0))</f>
        <v>2736148.5293213082</v>
      </c>
      <c r="AL278" s="40">
        <f>INDEX(人口源表!$1:$1048576,MATCH($B278,人口源表!$A:$A,0),MATCH(AL$1,人口源表!$1:$1,0))-INDEX(城镇人口!$1:$1048576,MATCH($B278,城镇人口!$B:$B,0),MATCH(AL$1,城镇人口!$1:$1,0))</f>
        <v>2705923.8643468297</v>
      </c>
      <c r="AM278" s="40">
        <f>INDEX(人口源表!$1:$1048576,MATCH($B278,人口源表!$A:$A,0),MATCH(AM$1,人口源表!$1:$1,0))-INDEX(城镇人口!$1:$1048576,MATCH($B278,城镇人口!$B:$B,0),MATCH(AM$1,城镇人口!$1:$1,0))</f>
        <v>2675941.3900985057</v>
      </c>
      <c r="AN278" s="40">
        <f>INDEX(人口源表!$1:$1048576,MATCH($B278,人口源表!$A:$A,0),MATCH(AN$1,人口源表!$1:$1,0))-INDEX(城镇人口!$1:$1048576,MATCH($B278,城镇人口!$B:$B,0),MATCH(AN$1,城镇人口!$1:$1,0))</f>
        <v>2646497.7140850956</v>
      </c>
      <c r="AO278" s="40">
        <f>INDEX(人口源表!$1:$1048576,MATCH($B278,人口源表!$A:$A,0),MATCH(AO$1,人口源表!$1:$1,0))-INDEX(城镇人口!$1:$1048576,MATCH($B278,城镇人口!$B:$B,0),MATCH(AO$1,城镇人口!$1:$1,0))</f>
        <v>2617905.0077636717</v>
      </c>
      <c r="AP278" s="40">
        <f>INDEX(人口源表!$1:$1048576,MATCH($B278,人口源表!$A:$A,0),MATCH(AP$1,人口源表!$1:$1,0))-INDEX(城镇人口!$1:$1048576,MATCH($B278,城镇人口!$B:$B,0),MATCH(AP$1,城镇人口!$1:$1,0))</f>
        <v>2590488.724866461</v>
      </c>
      <c r="AQ278" s="40">
        <f>INDEX(人口源表!$1:$1048576,MATCH($B278,人口源表!$A:$A,0),MATCH(AQ$1,人口源表!$1:$1,0))-INDEX(城镇人口!$1:$1048576,MATCH($B278,城镇人口!$B:$B,0),MATCH(AQ$1,城镇人口!$1:$1,0))</f>
        <v>2564587.7012399156</v>
      </c>
      <c r="AR278" s="40">
        <f>INDEX(人口源表!$1:$1048576,MATCH($B278,人口源表!$A:$A,0),MATCH(AR$1,人口源表!$1:$1,0))-INDEX(城镇人口!$1:$1048576,MATCH($B278,城镇人口!$B:$B,0),MATCH(AR$1,城镇人口!$1:$1,0))</f>
        <v>2540553.4461446749</v>
      </c>
      <c r="AS278" s="40">
        <f>INDEX(人口源表!$1:$1048576,MATCH($B278,人口源表!$A:$A,0),MATCH(AS$1,人口源表!$1:$1,0))-INDEX(城镇人口!$1:$1048576,MATCH($B278,城镇人口!$B:$B,0),MATCH(AS$1,城镇人口!$1:$1,0))</f>
        <v>2518749.4258245397</v>
      </c>
      <c r="AT278" s="40">
        <f>INDEX(人口源表!$1:$1048576,MATCH($B278,人口源表!$A:$A,0),MATCH(AT$1,人口源表!$1:$1,0))-INDEX(城镇人口!$1:$1048576,MATCH($B278,城镇人口!$B:$B,0),MATCH(AT$1,城镇人口!$1:$1,0))</f>
        <v>2499551.1035035034</v>
      </c>
      <c r="AU278" s="40">
        <f>INDEX(人口源表!$1:$1048576,MATCH($B278,人口源表!$A:$A,0),MATCH(AU$1,人口源表!$1:$1,0))-INDEX(城镇人口!$1:$1048576,MATCH($B278,城镇人口!$B:$B,0),MATCH(AU$1,城镇人口!$1:$1,0))</f>
        <v>2483342.9052962158</v>
      </c>
      <c r="AV278" s="40">
        <f>INDEX(人口源表!$1:$1048576,MATCH($B278,人口源表!$A:$A,0),MATCH(AV$1,人口源表!$1:$1,0))-INDEX(城镇人口!$1:$1048576,MATCH($B278,城镇人口!$B:$B,0),MATCH(AV$1,城镇人口!$1:$1,0))</f>
        <v>2470520.1688877004</v>
      </c>
    </row>
    <row r="279" spans="1:48" x14ac:dyDescent="0.15">
      <c r="A279" s="4" t="s">
        <v>877</v>
      </c>
      <c r="B279" s="4" t="s">
        <v>563</v>
      </c>
      <c r="C279" s="34">
        <f>VLOOKUP(B279,'[1]2016省城人口总结（根）'!B:C,2,FALSE)/100</f>
        <v>0.39866250000000003</v>
      </c>
      <c r="D279" s="40">
        <f>INDEX(人口源表!$1:$1048576,MATCH($B279,人口源表!$A:$A,0),MATCH(D$1,人口源表!$1:$1,0))-INDEX(城镇人口!$1:$1048576,MATCH($B279,城镇人口!$B:$B,0),MATCH(D$1,城镇人口!$1:$1,0))</f>
        <v>1422136.7659159012</v>
      </c>
      <c r="E279" s="40">
        <f>INDEX(人口源表!$1:$1048576,MATCH($B279,人口源表!$A:$A,0),MATCH(E$1,人口源表!$1:$1,0))-INDEX(城镇人口!$1:$1048576,MATCH($B279,城镇人口!$B:$B,0),MATCH(E$1,城镇人口!$1:$1,0))</f>
        <v>1412393.0524163595</v>
      </c>
      <c r="F279" s="40">
        <f>INDEX(人口源表!$1:$1048576,MATCH($B279,人口源表!$A:$A,0),MATCH(F$1,人口源表!$1:$1,0))-INDEX(城镇人口!$1:$1048576,MATCH($B279,城镇人口!$B:$B,0),MATCH(F$1,城镇人口!$1:$1,0))</f>
        <v>1402128.6470438829</v>
      </c>
      <c r="G279" s="40">
        <f>INDEX(人口源表!$1:$1048576,MATCH($B279,人口源表!$A:$A,0),MATCH(G$1,人口源表!$1:$1,0))-INDEX(城镇人口!$1:$1048576,MATCH($B279,城镇人口!$B:$B,0),MATCH(G$1,城镇人口!$1:$1,0))</f>
        <v>1427788.1826461942</v>
      </c>
      <c r="H279" s="40">
        <f>INDEX(人口源表!$1:$1048576,MATCH($B279,人口源表!$A:$A,0),MATCH(H$1,人口源表!$1:$1,0))-INDEX(城镇人口!$1:$1048576,MATCH($B279,城镇人口!$B:$B,0),MATCH(H$1,城镇人口!$1:$1,0))</f>
        <v>1416821.3642229226</v>
      </c>
      <c r="I279" s="40">
        <f>INDEX(人口源表!$1:$1048576,MATCH($B279,人口源表!$A:$A,0),MATCH(I$1,人口源表!$1:$1,0))-INDEX(城镇人口!$1:$1048576,MATCH($B279,城镇人口!$B:$B,0),MATCH(I$1,城镇人口!$1:$1,0))</f>
        <v>1413882.84911491</v>
      </c>
      <c r="J279" s="40">
        <f>INDEX(人口源表!$1:$1048576,MATCH($B279,人口源表!$A:$A,0),MATCH(J$1,人口源表!$1:$1,0))-INDEX(城镇人口!$1:$1048576,MATCH($B279,城镇人口!$B:$B,0),MATCH(J$1,城镇人口!$1:$1,0))</f>
        <v>1411567.4361519401</v>
      </c>
      <c r="K279" s="40">
        <f>INDEX(人口源表!$1:$1048576,MATCH($B279,人口源表!$A:$A,0),MATCH(K$1,人口源表!$1:$1,0))-INDEX(城镇人口!$1:$1048576,MATCH($B279,城镇人口!$B:$B,0),MATCH(K$1,城镇人口!$1:$1,0))</f>
        <v>1409648.2465685294</v>
      </c>
      <c r="L279" s="40">
        <f>INDEX(人口源表!$1:$1048576,MATCH($B279,人口源表!$A:$A,0),MATCH(L$1,人口源表!$1:$1,0))-INDEX(城镇人口!$1:$1048576,MATCH($B279,城镇人口!$B:$B,0),MATCH(L$1,城镇人口!$1:$1,0))</f>
        <v>1407915.5176171339</v>
      </c>
      <c r="M279" s="40">
        <f>INDEX(人口源表!$1:$1048576,MATCH($B279,人口源表!$A:$A,0),MATCH(M$1,人口源表!$1:$1,0))-INDEX(城镇人口!$1:$1048576,MATCH($B279,城镇人口!$B:$B,0),MATCH(M$1,城镇人口!$1:$1,0))</f>
        <v>1406179.071026261</v>
      </c>
      <c r="N279" s="40">
        <f>INDEX(人口源表!$1:$1048576,MATCH($B279,人口源表!$A:$A,0),MATCH(N$1,人口源表!$1:$1,0))-INDEX(城镇人口!$1:$1048576,MATCH($B279,城镇人口!$B:$B,0),MATCH(N$1,城镇人口!$1:$1,0))</f>
        <v>1404265.164063833</v>
      </c>
      <c r="O279" s="40">
        <f>INDEX(人口源表!$1:$1048576,MATCH($B279,人口源表!$A:$A,0),MATCH(O$1,人口源表!$1:$1,0))-INDEX(城镇人口!$1:$1048576,MATCH($B279,城镇人口!$B:$B,0),MATCH(O$1,城镇人口!$1:$1,0))</f>
        <v>1402018.3472885003</v>
      </c>
      <c r="P279" s="40">
        <f>INDEX(人口源表!$1:$1048576,MATCH($B279,人口源表!$A:$A,0),MATCH(P$1,人口源表!$1:$1,0))-INDEX(城镇人口!$1:$1048576,MATCH($B279,城镇人口!$B:$B,0),MATCH(P$1,城镇人口!$1:$1,0))</f>
        <v>1399298.8964178539</v>
      </c>
      <c r="Q279" s="40">
        <f>INDEX(人口源表!$1:$1048576,MATCH($B279,人口源表!$A:$A,0),MATCH(Q$1,人口源表!$1:$1,0))-INDEX(城镇人口!$1:$1048576,MATCH($B279,城镇人口!$B:$B,0),MATCH(Q$1,城镇人口!$1:$1,0))</f>
        <v>1395985.1432319223</v>
      </c>
      <c r="R279" s="40">
        <f>INDEX(人口源表!$1:$1048576,MATCH($B279,人口源表!$A:$A,0),MATCH(R$1,人口源表!$1:$1,0))-INDEX(城镇人口!$1:$1048576,MATCH($B279,城镇人口!$B:$B,0),MATCH(R$1,城镇人口!$1:$1,0))</f>
        <v>1391970.3663085967</v>
      </c>
      <c r="S279" s="40">
        <f>INDEX(人口源表!$1:$1048576,MATCH($B279,人口源表!$A:$A,0),MATCH(S$1,人口源表!$1:$1,0))-INDEX(城镇人口!$1:$1048576,MATCH($B279,城镇人口!$B:$B,0),MATCH(S$1,城镇人口!$1:$1,0))</f>
        <v>1393397.659796322</v>
      </c>
      <c r="T279" s="40">
        <f>INDEX(人口源表!$1:$1048576,MATCH($B279,人口源表!$A:$A,0),MATCH(T$1,人口源表!$1:$1,0))-INDEX(城镇人口!$1:$1048576,MATCH($B279,城镇人口!$B:$B,0),MATCH(T$1,城镇人口!$1:$1,0))</f>
        <v>1394115.2449827367</v>
      </c>
      <c r="U279" s="40">
        <f>INDEX(人口源表!$1:$1048576,MATCH($B279,人口源表!$A:$A,0),MATCH(U$1,人口源表!$1:$1,0))-INDEX(城镇人口!$1:$1048576,MATCH($B279,城镇人口!$B:$B,0),MATCH(U$1,城镇人口!$1:$1,0))</f>
        <v>1394055.6233162573</v>
      </c>
      <c r="V279" s="40">
        <f>INDEX(人口源表!$1:$1048576,MATCH($B279,人口源表!$A:$A,0),MATCH(V$1,人口源表!$1:$1,0))-INDEX(城镇人口!$1:$1048576,MATCH($B279,城镇人口!$B:$B,0),MATCH(V$1,城镇人口!$1:$1,0))</f>
        <v>1393165.2178687581</v>
      </c>
      <c r="W279" s="40">
        <f>INDEX(人口源表!$1:$1048576,MATCH($B279,人口源表!$A:$A,0),MATCH(W$1,人口源表!$1:$1,0))-INDEX(城镇人口!$1:$1048576,MATCH($B279,城镇人口!$B:$B,0),MATCH(W$1,城镇人口!$1:$1,0))</f>
        <v>1391401.5178931714</v>
      </c>
      <c r="X279" s="40">
        <f>INDEX(人口源表!$1:$1048576,MATCH($B279,人口源表!$A:$A,0),MATCH(X$1,人口源表!$1:$1,0))-INDEX(城镇人口!$1:$1048576,MATCH($B279,城镇人口!$B:$B,0),MATCH(X$1,城镇人口!$1:$1,0))</f>
        <v>1388735.9520358837</v>
      </c>
      <c r="Y279" s="40">
        <f>INDEX(人口源表!$1:$1048576,MATCH($B279,人口源表!$A:$A,0),MATCH(Y$1,人口源表!$1:$1,0))-INDEX(城镇人口!$1:$1048576,MATCH($B279,城镇人口!$B:$B,0),MATCH(Y$1,城镇人口!$1:$1,0))</f>
        <v>1385152.5736788874</v>
      </c>
      <c r="Z279" s="40">
        <f>INDEX(人口源表!$1:$1048576,MATCH($B279,人口源表!$A:$A,0),MATCH(Z$1,人口源表!$1:$1,0))-INDEX(城镇人口!$1:$1048576,MATCH($B279,城镇人口!$B:$B,0),MATCH(Z$1,城镇人口!$1:$1,0))</f>
        <v>1380645.241997079</v>
      </c>
      <c r="AA279" s="40">
        <f>INDEX(人口源表!$1:$1048576,MATCH($B279,人口源表!$A:$A,0),MATCH(AA$1,人口源表!$1:$1,0))-INDEX(城镇人口!$1:$1048576,MATCH($B279,城镇人口!$B:$B,0),MATCH(AA$1,城镇人口!$1:$1,0))</f>
        <v>1375222.4813448479</v>
      </c>
      <c r="AB279" s="40">
        <f>INDEX(人口源表!$1:$1048576,MATCH($B279,人口源表!$A:$A,0),MATCH(AB$1,人口源表!$1:$1,0))-INDEX(城镇人口!$1:$1048576,MATCH($B279,城镇人口!$B:$B,0),MATCH(AB$1,城镇人口!$1:$1,0))</f>
        <v>1368901.5888682245</v>
      </c>
      <c r="AC279" s="40">
        <f>INDEX(人口源表!$1:$1048576,MATCH($B279,人口源表!$A:$A,0),MATCH(AC$1,人口源表!$1:$1,0))-INDEX(城镇人口!$1:$1048576,MATCH($B279,城镇人口!$B:$B,0),MATCH(AC$1,城镇人口!$1:$1,0))</f>
        <v>1363363.3372632964</v>
      </c>
      <c r="AD279" s="40">
        <f>INDEX(人口源表!$1:$1048576,MATCH($B279,人口源表!$A:$A,0),MATCH(AD$1,人口源表!$1:$1,0))-INDEX(城镇人口!$1:$1048576,MATCH($B279,城镇人口!$B:$B,0),MATCH(AD$1,城镇人口!$1:$1,0))</f>
        <v>1357008.8534593612</v>
      </c>
      <c r="AE279" s="40">
        <f>INDEX(人口源表!$1:$1048576,MATCH($B279,人口源表!$A:$A,0),MATCH(AE$1,人口源表!$1:$1,0))-INDEX(城镇人口!$1:$1048576,MATCH($B279,城镇人口!$B:$B,0),MATCH(AE$1,城镇人口!$1:$1,0))</f>
        <v>1349886.5383798652</v>
      </c>
      <c r="AF279" s="40">
        <f>INDEX(人口源表!$1:$1048576,MATCH($B279,人口源表!$A:$A,0),MATCH(AF$1,人口源表!$1:$1,0))-INDEX(城镇人口!$1:$1048576,MATCH($B279,城镇人口!$B:$B,0),MATCH(AF$1,城镇人口!$1:$1,0))</f>
        <v>1342055.2043809884</v>
      </c>
      <c r="AG279" s="40">
        <f>INDEX(人口源表!$1:$1048576,MATCH($B279,人口源表!$A:$A,0),MATCH(AG$1,人口源表!$1:$1,0))-INDEX(城镇人口!$1:$1048576,MATCH($B279,城镇人口!$B:$B,0),MATCH(AG$1,城镇人口!$1:$1,0))</f>
        <v>1333583.8615668595</v>
      </c>
      <c r="AH279" s="40">
        <f>INDEX(人口源表!$1:$1048576,MATCH($B279,人口源表!$A:$A,0),MATCH(AH$1,人口源表!$1:$1,0))-INDEX(城镇人口!$1:$1048576,MATCH($B279,城镇人口!$B:$B,0),MATCH(AH$1,城镇人口!$1:$1,0))</f>
        <v>1324552.4886819914</v>
      </c>
      <c r="AI279" s="40">
        <f>INDEX(人口源表!$1:$1048576,MATCH($B279,人口源表!$A:$A,0),MATCH(AI$1,人口源表!$1:$1,0))-INDEX(城镇人口!$1:$1048576,MATCH($B279,城镇人口!$B:$B,0),MATCH(AI$1,城镇人口!$1:$1,0))</f>
        <v>1315049.3376226006</v>
      </c>
      <c r="AJ279" s="40">
        <f>INDEX(人口源表!$1:$1048576,MATCH($B279,人口源表!$A:$A,0),MATCH(AJ$1,人口源表!$1:$1,0))-INDEX(城镇人口!$1:$1048576,MATCH($B279,城镇人口!$B:$B,0),MATCH(AJ$1,城镇人口!$1:$1,0))</f>
        <v>1305174.1687312149</v>
      </c>
      <c r="AK279" s="40">
        <f>INDEX(人口源表!$1:$1048576,MATCH($B279,人口源表!$A:$A,0),MATCH(AK$1,人口源表!$1:$1,0))-INDEX(城镇人口!$1:$1048576,MATCH($B279,城镇人口!$B:$B,0),MATCH(AK$1,城镇人口!$1:$1,0))</f>
        <v>1295034.0870861923</v>
      </c>
      <c r="AL279" s="40">
        <f>INDEX(人口源表!$1:$1048576,MATCH($B279,人口源表!$A:$A,0),MATCH(AL$1,人口源表!$1:$1,0))-INDEX(城镇人口!$1:$1048576,MATCH($B279,城镇人口!$B:$B,0),MATCH(AL$1,城镇人口!$1:$1,0))</f>
        <v>1284747.7272750544</v>
      </c>
      <c r="AM279" s="40">
        <f>INDEX(人口源表!$1:$1048576,MATCH($B279,人口源表!$A:$A,0),MATCH(AM$1,人口源表!$1:$1,0))-INDEX(城镇人口!$1:$1048576,MATCH($B279,城镇人口!$B:$B,0),MATCH(AM$1,城镇人口!$1:$1,0))</f>
        <v>1274441.1056719809</v>
      </c>
      <c r="AN279" s="40">
        <f>INDEX(人口源表!$1:$1048576,MATCH($B279,人口源表!$A:$A,0),MATCH(AN$1,人口源表!$1:$1,0))-INDEX(城镇人口!$1:$1048576,MATCH($B279,城镇人口!$B:$B,0),MATCH(AN$1,城镇人口!$1:$1,0))</f>
        <v>1264248.8641786568</v>
      </c>
      <c r="AO279" s="40">
        <f>INDEX(人口源表!$1:$1048576,MATCH($B279,人口源表!$A:$A,0),MATCH(AO$1,人口源表!$1:$1,0))-INDEX(城镇人口!$1:$1048576,MATCH($B279,城镇人口!$B:$B,0),MATCH(AO$1,城镇人口!$1:$1,0))</f>
        <v>1254315.4765856734</v>
      </c>
      <c r="AP279" s="40">
        <f>INDEX(人口源表!$1:$1048576,MATCH($B279,人口源表!$A:$A,0),MATCH(AP$1,人口源表!$1:$1,0))-INDEX(城镇人口!$1:$1048576,MATCH($B279,城镇人口!$B:$B,0),MATCH(AP$1,城镇人口!$1:$1,0))</f>
        <v>1244792.593013129</v>
      </c>
      <c r="AQ279" s="40">
        <f>INDEX(人口源表!$1:$1048576,MATCH($B279,人口源表!$A:$A,0),MATCH(AQ$1,人口源表!$1:$1,0))-INDEX(城镇人口!$1:$1048576,MATCH($B279,城镇人口!$B:$B,0),MATCH(AQ$1,城镇人口!$1:$1,0))</f>
        <v>1235839.7727404581</v>
      </c>
      <c r="AR279" s="40">
        <f>INDEX(人口源表!$1:$1048576,MATCH($B279,人口源表!$A:$A,0),MATCH(AR$1,人口源表!$1:$1,0))-INDEX(城镇人口!$1:$1048576,MATCH($B279,城镇人口!$B:$B,0),MATCH(AR$1,城镇人口!$1:$1,0))</f>
        <v>1227624.7168719985</v>
      </c>
      <c r="AS279" s="40">
        <f>INDEX(人口源表!$1:$1048576,MATCH($B279,人口源表!$A:$A,0),MATCH(AS$1,人口源表!$1:$1,0))-INDEX(城镇人口!$1:$1048576,MATCH($B279,城镇人口!$B:$B,0),MATCH(AS$1,城镇人口!$1:$1,0))</f>
        <v>1220323.4864659493</v>
      </c>
      <c r="AT279" s="40">
        <f>INDEX(人口源表!$1:$1048576,MATCH($B279,人口源表!$A:$A,0),MATCH(AT$1,人口源表!$1:$1,0))-INDEX(城镇人口!$1:$1048576,MATCH($B279,城镇人口!$B:$B,0),MATCH(AT$1,城镇人口!$1:$1,0))</f>
        <v>1214117.885403649</v>
      </c>
      <c r="AU279" s="40">
        <f>INDEX(人口源表!$1:$1048576,MATCH($B279,人口源表!$A:$A,0),MATCH(AU$1,人口源表!$1:$1,0))-INDEX(城镇人口!$1:$1048576,MATCH($B279,城镇人口!$B:$B,0),MATCH(AU$1,城镇人口!$1:$1,0))</f>
        <v>1209197.5812109574</v>
      </c>
      <c r="AV279" s="40">
        <f>INDEX(人口源表!$1:$1048576,MATCH($B279,人口源表!$A:$A,0),MATCH(AV$1,人口源表!$1:$1,0))-INDEX(城镇人口!$1:$1048576,MATCH($B279,城镇人口!$B:$B,0),MATCH(AV$1,城镇人口!$1:$1,0))</f>
        <v>1205758.4346484123</v>
      </c>
    </row>
    <row r="280" spans="1:48" x14ac:dyDescent="0.15">
      <c r="A280" s="4" t="s">
        <v>877</v>
      </c>
      <c r="B280" s="4" t="s">
        <v>565</v>
      </c>
      <c r="C280" s="34">
        <f>VLOOKUP(B280,'[1]2016省城人口总结（根）'!B:C,2,FALSE)/100</f>
        <v>0.39866250000000003</v>
      </c>
      <c r="D280" s="40">
        <f>INDEX(人口源表!$1:$1048576,MATCH($B280,人口源表!$A:$A,0),MATCH(D$1,人口源表!$1:$1,0))-INDEX(城镇人口!$1:$1048576,MATCH($B280,城镇人口!$B:$B,0),MATCH(D$1,城镇人口!$1:$1,0))</f>
        <v>4035461.4953780766</v>
      </c>
      <c r="E280" s="40">
        <f>INDEX(人口源表!$1:$1048576,MATCH($B280,人口源表!$A:$A,0),MATCH(E$1,人口源表!$1:$1,0))-INDEX(城镇人口!$1:$1048576,MATCH($B280,城镇人口!$B:$B,0),MATCH(E$1,城镇人口!$1:$1,0))</f>
        <v>4009174.9607453351</v>
      </c>
      <c r="F280" s="40">
        <f>INDEX(人口源表!$1:$1048576,MATCH($B280,人口源表!$A:$A,0),MATCH(F$1,人口源表!$1:$1,0))-INDEX(城镇人口!$1:$1048576,MATCH($B280,城镇人口!$B:$B,0),MATCH(F$1,城镇人口!$1:$1,0))</f>
        <v>3982362.813993583</v>
      </c>
      <c r="G280" s="40">
        <f>INDEX(人口源表!$1:$1048576,MATCH($B280,人口源表!$A:$A,0),MATCH(G$1,人口源表!$1:$1,0))-INDEX(城镇人口!$1:$1048576,MATCH($B280,城镇人口!$B:$B,0),MATCH(G$1,城镇人口!$1:$1,0))</f>
        <v>3985635.1210438632</v>
      </c>
      <c r="H280" s="40">
        <f>INDEX(人口源表!$1:$1048576,MATCH($B280,人口源表!$A:$A,0),MATCH(H$1,人口源表!$1:$1,0))-INDEX(城镇人口!$1:$1048576,MATCH($B280,城镇人口!$B:$B,0),MATCH(H$1,城镇人口!$1:$1,0))</f>
        <v>3956744.3114068853</v>
      </c>
      <c r="I280" s="40">
        <f>INDEX(人口源表!$1:$1048576,MATCH($B280,人口源表!$A:$A,0),MATCH(I$1,人口源表!$1:$1,0))-INDEX(城镇人口!$1:$1048576,MATCH($B280,城镇人口!$B:$B,0),MATCH(I$1,城镇人口!$1:$1,0))</f>
        <v>3952959.2388627804</v>
      </c>
      <c r="J280" s="40">
        <f>INDEX(人口源表!$1:$1048576,MATCH($B280,人口源表!$A:$A,0),MATCH(J$1,人口源表!$1:$1,0))-INDEX(城镇人口!$1:$1048576,MATCH($B280,城镇人口!$B:$B,0),MATCH(J$1,城镇人口!$1:$1,0))</f>
        <v>3953201.7649348341</v>
      </c>
      <c r="K280" s="40">
        <f>INDEX(人口源表!$1:$1048576,MATCH($B280,人口源表!$A:$A,0),MATCH(K$1,人口源表!$1:$1,0))-INDEX(城镇人口!$1:$1048576,MATCH($B280,城镇人口!$B:$B,0),MATCH(K$1,城镇人口!$1:$1,0))</f>
        <v>3956456.2543112873</v>
      </c>
      <c r="L280" s="40">
        <f>INDEX(人口源表!$1:$1048576,MATCH($B280,人口源表!$A:$A,0),MATCH(L$1,人口源表!$1:$1,0))-INDEX(城镇人口!$1:$1048576,MATCH($B280,城镇人口!$B:$B,0),MATCH(L$1,城镇人口!$1:$1,0))</f>
        <v>3961786.3404401634</v>
      </c>
      <c r="M280" s="40">
        <f>INDEX(人口源表!$1:$1048576,MATCH($B280,人口源表!$A:$A,0),MATCH(M$1,人口源表!$1:$1,0))-INDEX(城镇人口!$1:$1048576,MATCH($B280,城镇人口!$B:$B,0),MATCH(M$1,城镇人口!$1:$1,0))</f>
        <v>3968329.5993796997</v>
      </c>
      <c r="N280" s="40">
        <f>INDEX(人口源表!$1:$1048576,MATCH($B280,人口源表!$A:$A,0),MATCH(N$1,人口源表!$1:$1,0))-INDEX(城镇人口!$1:$1048576,MATCH($B280,城镇人口!$B:$B,0),MATCH(N$1,城镇人口!$1:$1,0))</f>
        <v>3975300.0233213645</v>
      </c>
      <c r="O280" s="40">
        <f>INDEX(人口源表!$1:$1048576,MATCH($B280,人口源表!$A:$A,0),MATCH(O$1,人口源表!$1:$1,0))-INDEX(城镇人口!$1:$1048576,MATCH($B280,城镇人口!$B:$B,0),MATCH(O$1,城镇人口!$1:$1,0))</f>
        <v>3981985.372337013</v>
      </c>
      <c r="P280" s="40">
        <f>INDEX(人口源表!$1:$1048576,MATCH($B280,人口源表!$A:$A,0),MATCH(P$1,人口源表!$1:$1,0))-INDEX(城镇人口!$1:$1048576,MATCH($B280,城镇人口!$B:$B,0),MATCH(P$1,城镇人口!$1:$1,0))</f>
        <v>3987742.9136259467</v>
      </c>
      <c r="Q280" s="40">
        <f>INDEX(人口源表!$1:$1048576,MATCH($B280,人口源表!$A:$A,0),MATCH(Q$1,人口源表!$1:$1,0))-INDEX(城镇人口!$1:$1048576,MATCH($B280,城镇人口!$B:$B,0),MATCH(Q$1,城镇人口!$1:$1,0))</f>
        <v>3992002.7162652374</v>
      </c>
      <c r="R280" s="40">
        <f>INDEX(人口源表!$1:$1048576,MATCH($B280,人口源表!$A:$A,0),MATCH(R$1,人口源表!$1:$1,0))-INDEX(城镇人口!$1:$1048576,MATCH($B280,城镇人口!$B:$B,0),MATCH(R$1,城镇人口!$1:$1,0))</f>
        <v>3994261.1234592651</v>
      </c>
      <c r="S280" s="40">
        <f>INDEX(人口源表!$1:$1048576,MATCH($B280,人口源表!$A:$A,0),MATCH(S$1,人口源表!$1:$1,0))-INDEX(城镇人口!$1:$1048576,MATCH($B280,城镇人口!$B:$B,0),MATCH(S$1,城镇人口!$1:$1,0))</f>
        <v>4012030.4240657659</v>
      </c>
      <c r="T280" s="40">
        <f>INDEX(人口源表!$1:$1048576,MATCH($B280,人口源表!$A:$A,0),MATCH(T$1,人口源表!$1:$1,0))-INDEX(城镇人口!$1:$1048576,MATCH($B280,城镇人口!$B:$B,0),MATCH(T$1,城镇人口!$1:$1,0))</f>
        <v>4027564.8321451135</v>
      </c>
      <c r="U280" s="40">
        <f>INDEX(人口源表!$1:$1048576,MATCH($B280,人口源表!$A:$A,0),MATCH(U$1,人口源表!$1:$1,0))-INDEX(城镇人口!$1:$1048576,MATCH($B280,城镇人口!$B:$B,0),MATCH(U$1,城镇人口!$1:$1,0))</f>
        <v>4040536.774917935</v>
      </c>
      <c r="V280" s="40">
        <f>INDEX(人口源表!$1:$1048576,MATCH($B280,人口源表!$A:$A,0),MATCH(V$1,人口源表!$1:$1,0))-INDEX(城镇人口!$1:$1048576,MATCH($B280,城镇人口!$B:$B,0),MATCH(V$1,城镇人口!$1:$1,0))</f>
        <v>4050672.5831155884</v>
      </c>
      <c r="W280" s="40">
        <f>INDEX(人口源表!$1:$1048576,MATCH($B280,人口源表!$A:$A,0),MATCH(W$1,人口源表!$1:$1,0))-INDEX(城镇人口!$1:$1048576,MATCH($B280,城镇人口!$B:$B,0),MATCH(W$1,城镇人口!$1:$1,0))</f>
        <v>4057754.0646293224</v>
      </c>
      <c r="X280" s="40">
        <f>INDEX(人口源表!$1:$1048576,MATCH($B280,人口源表!$A:$A,0),MATCH(X$1,人口源表!$1:$1,0))-INDEX(城镇人口!$1:$1048576,MATCH($B280,城镇人口!$B:$B,0),MATCH(X$1,城镇人口!$1:$1,0))</f>
        <v>4061614.8443491124</v>
      </c>
      <c r="Y280" s="40">
        <f>INDEX(人口源表!$1:$1048576,MATCH($B280,人口源表!$A:$A,0),MATCH(Y$1,人口源表!$1:$1,0))-INDEX(城镇人口!$1:$1048576,MATCH($B280,城镇人口!$B:$B,0),MATCH(Y$1,城镇人口!$1:$1,0))</f>
        <v>4062140.8573439596</v>
      </c>
      <c r="Z280" s="40">
        <f>INDEX(人口源表!$1:$1048576,MATCH($B280,人口源表!$A:$A,0),MATCH(Z$1,人口源表!$1:$1,0))-INDEX(城镇人口!$1:$1048576,MATCH($B280,城镇人口!$B:$B,0),MATCH(Z$1,城镇人口!$1:$1,0))</f>
        <v>4059269.2530413629</v>
      </c>
      <c r="AA280" s="40">
        <f>INDEX(人口源表!$1:$1048576,MATCH($B280,人口源表!$A:$A,0),MATCH(AA$1,人口源表!$1:$1,0))-INDEX(城镇人口!$1:$1048576,MATCH($B280,城镇人口!$B:$B,0),MATCH(AA$1,城镇人口!$1:$1,0))</f>
        <v>4052985.2536703218</v>
      </c>
      <c r="AB280" s="40">
        <f>INDEX(人口源表!$1:$1048576,MATCH($B280,人口源表!$A:$A,0),MATCH(AB$1,人口源表!$1:$1,0))-INDEX(城镇人口!$1:$1048576,MATCH($B280,城镇人口!$B:$B,0),MATCH(AB$1,城镇人口!$1:$1,0))</f>
        <v>4043324.6076942785</v>
      </c>
      <c r="AC280" s="40">
        <f>INDEX(人口源表!$1:$1048576,MATCH($B280,人口源表!$A:$A,0),MATCH(AC$1,人口源表!$1:$1,0))-INDEX(城镇人口!$1:$1048576,MATCH($B280,城镇人口!$B:$B,0),MATCH(AC$1,城镇人口!$1:$1,0))</f>
        <v>4035254.6664574184</v>
      </c>
      <c r="AD280" s="40">
        <f>INDEX(人口源表!$1:$1048576,MATCH($B280,人口源表!$A:$A,0),MATCH(AD$1,人口源表!$1:$1,0))-INDEX(城镇人口!$1:$1048576,MATCH($B280,城镇人口!$B:$B,0),MATCH(AD$1,城镇人口!$1:$1,0))</f>
        <v>4024070.7062003063</v>
      </c>
      <c r="AE280" s="40">
        <f>INDEX(人口源表!$1:$1048576,MATCH($B280,人口源表!$A:$A,0),MATCH(AE$1,人口源表!$1:$1,0))-INDEX(城镇人口!$1:$1048576,MATCH($B280,城镇人口!$B:$B,0),MATCH(AE$1,城镇人口!$1:$1,0))</f>
        <v>4009935.3705178984</v>
      </c>
      <c r="AF280" s="40">
        <f>INDEX(人口源表!$1:$1048576,MATCH($B280,人口源表!$A:$A,0),MATCH(AF$1,人口源表!$1:$1,0))-INDEX(城镇人口!$1:$1048576,MATCH($B280,城镇人口!$B:$B,0),MATCH(AF$1,城镇人口!$1:$1,0))</f>
        <v>3993056.8419906814</v>
      </c>
      <c r="AG280" s="40">
        <f>INDEX(人口源表!$1:$1048576,MATCH($B280,人口源表!$A:$A,0),MATCH(AG$1,人口源表!$1:$1,0))-INDEX(城镇人口!$1:$1048576,MATCH($B280,城镇人口!$B:$B,0),MATCH(AG$1,城镇人口!$1:$1,0))</f>
        <v>3973685.9434932829</v>
      </c>
      <c r="AH280" s="40">
        <f>INDEX(人口源表!$1:$1048576,MATCH($B280,人口源表!$A:$A,0),MATCH(AH$1,人口源表!$1:$1,0))-INDEX(城镇人口!$1:$1048576,MATCH($B280,城镇人口!$B:$B,0),MATCH(AH$1,城镇人口!$1:$1,0))</f>
        <v>3952117.2227512985</v>
      </c>
      <c r="AI280" s="40">
        <f>INDEX(人口源表!$1:$1048576,MATCH($B280,人口源表!$A:$A,0),MATCH(AI$1,人口源表!$1:$1,0))-INDEX(城镇人口!$1:$1048576,MATCH($B280,城镇人口!$B:$B,0),MATCH(AI$1,城镇人口!$1:$1,0))</f>
        <v>3928686.0484693097</v>
      </c>
      <c r="AJ280" s="40">
        <f>INDEX(人口源表!$1:$1048576,MATCH($B280,人口源表!$A:$A,0),MATCH(AJ$1,人口源表!$1:$1,0))-INDEX(城镇人口!$1:$1048576,MATCH($B280,城镇人口!$B:$B,0),MATCH(AJ$1,城镇人口!$1:$1,0))</f>
        <v>3903770.6385827716</v>
      </c>
      <c r="AK280" s="40">
        <f>INDEX(人口源表!$1:$1048576,MATCH($B280,人口源表!$A:$A,0),MATCH(AK$1,人口源表!$1:$1,0))-INDEX(城镇人口!$1:$1048576,MATCH($B280,城镇人口!$B:$B,0),MATCH(AK$1,城镇人口!$1:$1,0))</f>
        <v>3877786.6930364263</v>
      </c>
      <c r="AL280" s="40">
        <f>INDEX(人口源表!$1:$1048576,MATCH($B280,人口源表!$A:$A,0),MATCH(AL$1,人口源表!$1:$1,0))-INDEX(城镇人口!$1:$1048576,MATCH($B280,城镇人口!$B:$B,0),MATCH(AL$1,城镇人口!$1:$1,0))</f>
        <v>3851190.86446614</v>
      </c>
      <c r="AM280" s="40">
        <f>INDEX(人口源表!$1:$1048576,MATCH($B280,人口源表!$A:$A,0),MATCH(AM$1,人口源表!$1:$1,0))-INDEX(城镇人口!$1:$1048576,MATCH($B280,城镇人口!$B:$B,0),MATCH(AM$1,城镇人口!$1:$1,0))</f>
        <v>3824476.3723174715</v>
      </c>
      <c r="AN280" s="40">
        <f>INDEX(人口源表!$1:$1048576,MATCH($B280,人口源表!$A:$A,0),MATCH(AN$1,人口源表!$1:$1,0))-INDEX(城镇人口!$1:$1048576,MATCH($B280,城镇人口!$B:$B,0),MATCH(AN$1,城镇人口!$1:$1,0))</f>
        <v>3798174.4706694591</v>
      </c>
      <c r="AO280" s="40">
        <f>INDEX(人口源表!$1:$1048576,MATCH($B280,人口源表!$A:$A,0),MATCH(AO$1,人口源表!$1:$1,0))-INDEX(城镇人口!$1:$1048576,MATCH($B280,城镇人口!$B:$B,0),MATCH(AO$1,城镇人口!$1:$1,0))</f>
        <v>3772852.9672488994</v>
      </c>
      <c r="AP280" s="40">
        <f>INDEX(人口源表!$1:$1048576,MATCH($B280,人口源表!$A:$A,0),MATCH(AP$1,人口源表!$1:$1,0))-INDEX(城镇人口!$1:$1048576,MATCH($B280,城镇人口!$B:$B,0),MATCH(AP$1,城镇人口!$1:$1,0))</f>
        <v>3749112.8311325135</v>
      </c>
      <c r="AQ280" s="40">
        <f>INDEX(人口源表!$1:$1048576,MATCH($B280,人口源表!$A:$A,0),MATCH(AQ$1,人口源表!$1:$1,0))-INDEX(城镇人口!$1:$1048576,MATCH($B280,城镇人口!$B:$B,0),MATCH(AQ$1,城镇人口!$1:$1,0))</f>
        <v>3727591.5130073763</v>
      </c>
      <c r="AR280" s="40">
        <f>INDEX(人口源表!$1:$1048576,MATCH($B280,人口源表!$A:$A,0),MATCH(AR$1,人口源表!$1:$1,0))-INDEX(城镇人口!$1:$1048576,MATCH($B280,城镇人口!$B:$B,0),MATCH(AR$1,城镇人口!$1:$1,0))</f>
        <v>3708958.0891015981</v>
      </c>
      <c r="AS280" s="40">
        <f>INDEX(人口源表!$1:$1048576,MATCH($B280,人口源表!$A:$A,0),MATCH(AS$1,人口源表!$1:$1,0))-INDEX(城镇人口!$1:$1048576,MATCH($B280,城镇人口!$B:$B,0),MATCH(AS$1,城镇人口!$1:$1,0))</f>
        <v>3693913.6815157277</v>
      </c>
      <c r="AT280" s="40">
        <f>INDEX(人口源表!$1:$1048576,MATCH($B280,人口源表!$A:$A,0),MATCH(AT$1,人口源表!$1:$1,0))-INDEX(城镇人口!$1:$1048576,MATCH($B280,城镇人口!$B:$B,0),MATCH(AT$1,城镇人口!$1:$1,0))</f>
        <v>3683190.8916743635</v>
      </c>
      <c r="AU280" s="40">
        <f>INDEX(人口源表!$1:$1048576,MATCH($B280,人口源表!$A:$A,0),MATCH(AU$1,人口源表!$1:$1,0))-INDEX(城镇人口!$1:$1048576,MATCH($B280,城镇人口!$B:$B,0),MATCH(AU$1,城镇人口!$1:$1,0))</f>
        <v>3677552.2743015373</v>
      </c>
      <c r="AV280" s="40">
        <f>INDEX(人口源表!$1:$1048576,MATCH($B280,人口源表!$A:$A,0),MATCH(AV$1,人口源表!$1:$1,0))-INDEX(城镇人口!$1:$1048576,MATCH($B280,城镇人口!$B:$B,0),MATCH(AV$1,城镇人口!$1:$1,0))</f>
        <v>3677789.2780015264</v>
      </c>
    </row>
    <row r="281" spans="1:48" x14ac:dyDescent="0.15">
      <c r="A281" s="4" t="s">
        <v>877</v>
      </c>
      <c r="B281" s="4" t="s">
        <v>567</v>
      </c>
      <c r="C281" s="34">
        <f>VLOOKUP(B281,'[1]2016省城人口总结（根）'!B:C,2,FALSE)/100</f>
        <v>0.42072499999999996</v>
      </c>
      <c r="D281" s="40">
        <f>INDEX(人口源表!$1:$1048576,MATCH($B281,人口源表!$A:$A,0),MATCH(D$1,人口源表!$1:$1,0))-INDEX(城镇人口!$1:$1048576,MATCH($B281,城镇人口!$B:$B,0),MATCH(D$1,城镇人口!$1:$1,0))</f>
        <v>1822325.5726109268</v>
      </c>
      <c r="E281" s="40">
        <f>INDEX(人口源表!$1:$1048576,MATCH($B281,人口源表!$A:$A,0),MATCH(E$1,人口源表!$1:$1,0))-INDEX(城镇人口!$1:$1048576,MATCH($B281,城镇人口!$B:$B,0),MATCH(E$1,城镇人口!$1:$1,0))</f>
        <v>1805721.8200557502</v>
      </c>
      <c r="F281" s="40">
        <f>INDEX(人口源表!$1:$1048576,MATCH($B281,人口源表!$A:$A,0),MATCH(F$1,人口源表!$1:$1,0))-INDEX(城镇人口!$1:$1048576,MATCH($B281,城镇人口!$B:$B,0),MATCH(F$1,城镇人口!$1:$1,0))</f>
        <v>1788783.4669406484</v>
      </c>
      <c r="G281" s="40">
        <f>INDEX(人口源表!$1:$1048576,MATCH($B281,人口源表!$A:$A,0),MATCH(G$1,人口源表!$1:$1,0))-INDEX(城镇人口!$1:$1048576,MATCH($B281,城镇人口!$B:$B,0),MATCH(G$1,城镇人口!$1:$1,0))</f>
        <v>1832456.3129521469</v>
      </c>
      <c r="H281" s="40">
        <f>INDEX(人口源表!$1:$1048576,MATCH($B281,人口源表!$A:$A,0),MATCH(H$1,人口源表!$1:$1,0))-INDEX(城镇人口!$1:$1048576,MATCH($B281,城镇人口!$B:$B,0),MATCH(H$1,城镇人口!$1:$1,0))</f>
        <v>1813708.6499775692</v>
      </c>
      <c r="I281" s="40">
        <f>INDEX(人口源表!$1:$1048576,MATCH($B281,人口源表!$A:$A,0),MATCH(I$1,人口源表!$1:$1,0))-INDEX(城镇人口!$1:$1048576,MATCH($B281,城镇人口!$B:$B,0),MATCH(I$1,城镇人口!$1:$1,0))</f>
        <v>1806881.067755685</v>
      </c>
      <c r="J281" s="40">
        <f>INDEX(人口源表!$1:$1048576,MATCH($B281,人口源表!$A:$A,0),MATCH(J$1,人口源表!$1:$1,0))-INDEX(城镇人口!$1:$1048576,MATCH($B281,城镇人口!$B:$B,0),MATCH(J$1,城镇人口!$1:$1,0))</f>
        <v>1801450.7533340203</v>
      </c>
      <c r="K281" s="40">
        <f>INDEX(人口源表!$1:$1048576,MATCH($B281,人口源表!$A:$A,0),MATCH(K$1,人口源表!$1:$1,0))-INDEX(城镇人口!$1:$1048576,MATCH($B281,城镇人口!$B:$B,0),MATCH(K$1,城镇人口!$1:$1,0))</f>
        <v>1797026.6280769832</v>
      </c>
      <c r="L281" s="40">
        <f>INDEX(人口源表!$1:$1048576,MATCH($B281,人口源表!$A:$A,0),MATCH(L$1,人口源表!$1:$1,0))-INDEX(城镇人口!$1:$1048576,MATCH($B281,城镇人口!$B:$B,0),MATCH(L$1,城镇人口!$1:$1,0))</f>
        <v>1793250.4404429349</v>
      </c>
      <c r="M281" s="40">
        <f>INDEX(人口源表!$1:$1048576,MATCH($B281,人口源表!$A:$A,0),MATCH(M$1,人口源表!$1:$1,0))-INDEX(城镇人口!$1:$1048576,MATCH($B281,城镇人口!$B:$B,0),MATCH(M$1,城镇人口!$1:$1,0))</f>
        <v>1789794.5084266227</v>
      </c>
      <c r="N281" s="40">
        <f>INDEX(人口源表!$1:$1048576,MATCH($B281,人口源表!$A:$A,0),MATCH(N$1,人口源表!$1:$1,0))-INDEX(城镇人口!$1:$1048576,MATCH($B281,城镇人口!$B:$B,0),MATCH(N$1,城镇人口!$1:$1,0))</f>
        <v>1786360.568523949</v>
      </c>
      <c r="O281" s="40">
        <f>INDEX(人口源表!$1:$1048576,MATCH($B281,人口源表!$A:$A,0),MATCH(O$1,人口源表!$1:$1,0))-INDEX(城镇人口!$1:$1048576,MATCH($B281,城镇人口!$B:$B,0),MATCH(O$1,城镇人口!$1:$1,0))</f>
        <v>1782681.7364940878</v>
      </c>
      <c r="P281" s="40">
        <f>INDEX(人口源表!$1:$1048576,MATCH($B281,人口源表!$A:$A,0),MATCH(P$1,人口源表!$1:$1,0))-INDEX(城镇人口!$1:$1048576,MATCH($B281,城镇人口!$B:$B,0),MATCH(P$1,城镇人口!$1:$1,0))</f>
        <v>1778518.6632892843</v>
      </c>
      <c r="Q281" s="40">
        <f>INDEX(人口源表!$1:$1048576,MATCH($B281,人口源表!$A:$A,0),MATCH(Q$1,人口源表!$1:$1,0))-INDEX(城镇人口!$1:$1048576,MATCH($B281,城镇人口!$B:$B,0),MATCH(Q$1,城镇人口!$1:$1,0))</f>
        <v>1773660.4106326262</v>
      </c>
      <c r="R281" s="40">
        <f>INDEX(人口源表!$1:$1048576,MATCH($B281,人口源表!$A:$A,0),MATCH(R$1,人口源表!$1:$1,0))-INDEX(城镇人口!$1:$1048576,MATCH($B281,城镇人口!$B:$B,0),MATCH(R$1,城镇人口!$1:$1,0))</f>
        <v>1767924.2106540501</v>
      </c>
      <c r="S281" s="40">
        <f>INDEX(人口源表!$1:$1048576,MATCH($B281,人口源表!$A:$A,0),MATCH(S$1,人口源表!$1:$1,0))-INDEX(城镇人口!$1:$1048576,MATCH($B281,城镇人口!$B:$B,0),MATCH(S$1,城镇人口!$1:$1,0))</f>
        <v>1769947.7436630048</v>
      </c>
      <c r="T281" s="40">
        <f>INDEX(人口源表!$1:$1048576,MATCH($B281,人口源表!$A:$A,0),MATCH(T$1,人口源表!$1:$1,0))-INDEX(城镇人口!$1:$1048576,MATCH($B281,城镇人口!$B:$B,0),MATCH(T$1,城镇人口!$1:$1,0))</f>
        <v>1771037.9801274135</v>
      </c>
      <c r="U281" s="40">
        <f>INDEX(人口源表!$1:$1048576,MATCH($B281,人口源表!$A:$A,0),MATCH(U$1,人口源表!$1:$1,0))-INDEX(城镇人口!$1:$1048576,MATCH($B281,城镇人口!$B:$B,0),MATCH(U$1,城镇人口!$1:$1,0))</f>
        <v>1771079.4218558937</v>
      </c>
      <c r="V281" s="40">
        <f>INDEX(人口源表!$1:$1048576,MATCH($B281,人口源表!$A:$A,0),MATCH(V$1,人口源表!$1:$1,0))-INDEX(城镇人口!$1:$1048576,MATCH($B281,城镇人口!$B:$B,0),MATCH(V$1,城镇人口!$1:$1,0))</f>
        <v>1769979.4611124978</v>
      </c>
      <c r="W281" s="40">
        <f>INDEX(人口源表!$1:$1048576,MATCH($B281,人口源表!$A:$A,0),MATCH(W$1,人口源表!$1:$1,0))-INDEX(城镇人口!$1:$1048576,MATCH($B281,城镇人口!$B:$B,0),MATCH(W$1,城镇人口!$1:$1,0))</f>
        <v>1767664.9522818876</v>
      </c>
      <c r="X281" s="40">
        <f>INDEX(人口源表!$1:$1048576,MATCH($B281,人口源表!$A:$A,0),MATCH(X$1,人口源表!$1:$1,0))-INDEX(城镇人口!$1:$1048576,MATCH($B281,城镇人口!$B:$B,0),MATCH(X$1,城镇人口!$1:$1,0))</f>
        <v>1764085.2080939144</v>
      </c>
      <c r="Y281" s="40">
        <f>INDEX(人口源表!$1:$1048576,MATCH($B281,人口源表!$A:$A,0),MATCH(Y$1,人口源表!$1:$1,0))-INDEX(城镇人口!$1:$1048576,MATCH($B281,城镇人口!$B:$B,0),MATCH(Y$1,城镇人口!$1:$1,0))</f>
        <v>1759208.5748801974</v>
      </c>
      <c r="Z281" s="40">
        <f>INDEX(人口源表!$1:$1048576,MATCH($B281,人口源表!$A:$A,0),MATCH(Z$1,人口源表!$1:$1,0))-INDEX(城镇人口!$1:$1048576,MATCH($B281,城镇人口!$B:$B,0),MATCH(Z$1,城镇人口!$1:$1,0))</f>
        <v>1753023.9184510345</v>
      </c>
      <c r="AA281" s="40">
        <f>INDEX(人口源表!$1:$1048576,MATCH($B281,人口源表!$A:$A,0),MATCH(AA$1,人口源表!$1:$1,0))-INDEX(城镇人口!$1:$1048576,MATCH($B281,城镇人口!$B:$B,0),MATCH(AA$1,城镇人口!$1:$1,0))</f>
        <v>1745539.641163337</v>
      </c>
      <c r="AB281" s="40">
        <f>INDEX(人口源表!$1:$1048576,MATCH($B281,人口源表!$A:$A,0),MATCH(AB$1,人口源表!$1:$1,0))-INDEX(城镇人口!$1:$1048576,MATCH($B281,城镇人口!$B:$B,0),MATCH(AB$1,城镇人口!$1:$1,0))</f>
        <v>1736783.1843593693</v>
      </c>
      <c r="AC281" s="40">
        <f>INDEX(人口源表!$1:$1048576,MATCH($B281,人口源表!$A:$A,0),MATCH(AC$1,人口源表!$1:$1,0))-INDEX(城镇人口!$1:$1048576,MATCH($B281,城镇人口!$B:$B,0),MATCH(AC$1,城镇人口!$1:$1,0))</f>
        <v>1729137.1105142822</v>
      </c>
      <c r="AD281" s="40">
        <f>INDEX(人口源表!$1:$1048576,MATCH($B281,人口源表!$A:$A,0),MATCH(AD$1,人口源表!$1:$1,0))-INDEX(城镇人口!$1:$1048576,MATCH($B281,城镇人口!$B:$B,0),MATCH(AD$1,城镇人口!$1:$1,0))</f>
        <v>1720344.0333887367</v>
      </c>
      <c r="AE281" s="40">
        <f>INDEX(人口源表!$1:$1048576,MATCH($B281,人口源表!$A:$A,0),MATCH(AE$1,人口源表!$1:$1,0))-INDEX(城镇人口!$1:$1048576,MATCH($B281,城镇人口!$B:$B,0),MATCH(AE$1,城镇人口!$1:$1,0))</f>
        <v>1710479.7733194635</v>
      </c>
      <c r="AF281" s="40">
        <f>INDEX(人口源表!$1:$1048576,MATCH($B281,人口源表!$A:$A,0),MATCH(AF$1,人口源表!$1:$1,0))-INDEX(城镇人口!$1:$1048576,MATCH($B281,城镇人口!$B:$B,0),MATCH(AF$1,城镇人口!$1:$1,0))</f>
        <v>1699637.9913852909</v>
      </c>
      <c r="AG281" s="40">
        <f>INDEX(人口源表!$1:$1048576,MATCH($B281,人口源表!$A:$A,0),MATCH(AG$1,人口源表!$1:$1,0))-INDEX(城镇人口!$1:$1048576,MATCH($B281,城镇人口!$B:$B,0),MATCH(AG$1,城镇人口!$1:$1,0))</f>
        <v>1687930.2476522017</v>
      </c>
      <c r="AH281" s="40">
        <f>INDEX(人口源表!$1:$1048576,MATCH($B281,人口源表!$A:$A,0),MATCH(AH$1,人口源表!$1:$1,0))-INDEX(城镇人口!$1:$1048576,MATCH($B281,城镇人口!$B:$B,0),MATCH(AH$1,城镇人口!$1:$1,0))</f>
        <v>1675482.7845801997</v>
      </c>
      <c r="AI281" s="40">
        <f>INDEX(人口源表!$1:$1048576,MATCH($B281,人口源表!$A:$A,0),MATCH(AI$1,人口源表!$1:$1,0))-INDEX(城镇人口!$1:$1048576,MATCH($B281,城镇人口!$B:$B,0),MATCH(AI$1,城镇人口!$1:$1,0))</f>
        <v>1662438.4760875485</v>
      </c>
      <c r="AJ281" s="40">
        <f>INDEX(人口源表!$1:$1048576,MATCH($B281,人口源表!$A:$A,0),MATCH(AJ$1,人口源表!$1:$1,0))-INDEX(城镇人口!$1:$1048576,MATCH($B281,城镇人口!$B:$B,0),MATCH(AJ$1,城镇人口!$1:$1,0))</f>
        <v>1648956.8661466595</v>
      </c>
      <c r="AK281" s="40">
        <f>INDEX(人口源表!$1:$1048576,MATCH($B281,人口源表!$A:$A,0),MATCH(AK$1,人口源表!$1:$1,0))-INDEX(城镇人口!$1:$1048576,MATCH($B281,城镇人口!$B:$B,0),MATCH(AK$1,城镇人口!$1:$1,0))</f>
        <v>1635210.5153797823</v>
      </c>
      <c r="AL281" s="40">
        <f>INDEX(人口源表!$1:$1048576,MATCH($B281,人口源表!$A:$A,0),MATCH(AL$1,人口源表!$1:$1,0))-INDEX(城镇人口!$1:$1048576,MATCH($B281,城镇人口!$B:$B,0),MATCH(AL$1,城镇人口!$1:$1,0))</f>
        <v>1621389.2033316784</v>
      </c>
      <c r="AM281" s="40">
        <f>INDEX(人口源表!$1:$1048576,MATCH($B281,人口源表!$A:$A,0),MATCH(AM$1,人口源表!$1:$1,0))-INDEX(城镇人口!$1:$1048576,MATCH($B281,城镇人口!$B:$B,0),MATCH(AM$1,城镇人口!$1:$1,0))</f>
        <v>1607694.8978087965</v>
      </c>
      <c r="AN281" s="40">
        <f>INDEX(人口源表!$1:$1048576,MATCH($B281,人口源表!$A:$A,0),MATCH(AN$1,人口源表!$1:$1,0))-INDEX(城镇人口!$1:$1048576,MATCH($B281,城镇人口!$B:$B,0),MATCH(AN$1,城镇人口!$1:$1,0))</f>
        <v>1594345.4538870051</v>
      </c>
      <c r="AO281" s="40">
        <f>INDEX(人口源表!$1:$1048576,MATCH($B281,人口源表!$A:$A,0),MATCH(AO$1,人口源表!$1:$1,0))-INDEX(城镇人口!$1:$1048576,MATCH($B281,城镇人口!$B:$B,0),MATCH(AO$1,城镇人口!$1:$1,0))</f>
        <v>1581570.5272147995</v>
      </c>
      <c r="AP281" s="40">
        <f>INDEX(人口源表!$1:$1048576,MATCH($B281,人口源表!$A:$A,0),MATCH(AP$1,人口源表!$1:$1,0))-INDEX(城镇人口!$1:$1048576,MATCH($B281,城镇人口!$B:$B,0),MATCH(AP$1,城镇人口!$1:$1,0))</f>
        <v>1569613.4199194529</v>
      </c>
      <c r="AQ281" s="40">
        <f>INDEX(人口源表!$1:$1048576,MATCH($B281,人口源表!$A:$A,0),MATCH(AQ$1,人口源表!$1:$1,0))-INDEX(城镇人口!$1:$1048576,MATCH($B281,城镇人口!$B:$B,0),MATCH(AQ$1,城镇人口!$1:$1,0))</f>
        <v>1558731.0716558141</v>
      </c>
      <c r="AR281" s="40">
        <f>INDEX(人口源表!$1:$1048576,MATCH($B281,人口源表!$A:$A,0),MATCH(AR$1,人口源表!$1:$1,0))-INDEX(城镇人口!$1:$1048576,MATCH($B281,城镇人口!$B:$B,0),MATCH(AR$1,城镇人口!$1:$1,0))</f>
        <v>1549190.4734798837</v>
      </c>
      <c r="AS281" s="40">
        <f>INDEX(人口源表!$1:$1048576,MATCH($B281,人口源表!$A:$A,0),MATCH(AS$1,人口源表!$1:$1,0))-INDEX(城镇人口!$1:$1048576,MATCH($B281,城镇人口!$B:$B,0),MATCH(AS$1,城镇人口!$1:$1,0))</f>
        <v>1541272.6931554922</v>
      </c>
      <c r="AT281" s="40">
        <f>INDEX(人口源表!$1:$1048576,MATCH($B281,人口源表!$A:$A,0),MATCH(AT$1,人口源表!$1:$1,0))-INDEX(城镇人口!$1:$1048576,MATCH($B281,城镇人口!$B:$B,0),MATCH(AT$1,城镇人口!$1:$1,0))</f>
        <v>1535267.9547549686</v>
      </c>
      <c r="AU281" s="40">
        <f>INDEX(人口源表!$1:$1048576,MATCH($B281,人口源表!$A:$A,0),MATCH(AU$1,人口源表!$1:$1,0))-INDEX(城镇人口!$1:$1048576,MATCH($B281,城镇人口!$B:$B,0),MATCH(AU$1,城镇人口!$1:$1,0))</f>
        <v>1531479.173627015</v>
      </c>
      <c r="AV281" s="40">
        <f>INDEX(人口源表!$1:$1048576,MATCH($B281,人口源表!$A:$A,0),MATCH(AV$1,人口源表!$1:$1,0))-INDEX(城镇人口!$1:$1048576,MATCH($B281,城镇人口!$B:$B,0),MATCH(AV$1,城镇人口!$1:$1,0))</f>
        <v>1530217.514899154</v>
      </c>
    </row>
    <row r="282" spans="1:48" x14ac:dyDescent="0.15">
      <c r="A282" s="4" t="s">
        <v>877</v>
      </c>
      <c r="B282" s="36" t="s">
        <v>569</v>
      </c>
      <c r="C282" s="34">
        <f>VLOOKUP(B282,'[1]2016省城人口总结（根）'!B:C,2,FALSE)/100</f>
        <v>0.39866250000000003</v>
      </c>
      <c r="D282" s="40">
        <f>INDEX(人口源表!$1:$1048576,MATCH($B282,人口源表!$A:$A,0),MATCH(D$1,人口源表!$1:$1,0))-INDEX(城镇人口!$1:$1048576,MATCH($B282,城镇人口!$B:$B,0),MATCH(D$1,城镇人口!$1:$1,0))</f>
        <v>1740039.9509880231</v>
      </c>
      <c r="E282" s="40">
        <f>INDEX(人口源表!$1:$1048576,MATCH($B282,人口源表!$A:$A,0),MATCH(E$1,人口源表!$1:$1,0))-INDEX(城镇人口!$1:$1048576,MATCH($B282,城镇人口!$B:$B,0),MATCH(E$1,城镇人口!$1:$1,0))</f>
        <v>1728738.6775503</v>
      </c>
      <c r="F282" s="40">
        <f>INDEX(人口源表!$1:$1048576,MATCH($B282,人口源表!$A:$A,0),MATCH(F$1,人口源表!$1:$1,0))-INDEX(城镇人口!$1:$1048576,MATCH($B282,城镇人口!$B:$B,0),MATCH(F$1,城镇人口!$1:$1,0))</f>
        <v>1716875.1514254664</v>
      </c>
      <c r="G282" s="40">
        <f>INDEX(人口源表!$1:$1048576,MATCH($B282,人口源表!$A:$A,0),MATCH(G$1,人口源表!$1:$1,0))-INDEX(城镇人口!$1:$1048576,MATCH($B282,城镇人口!$B:$B,0),MATCH(G$1,城镇人口!$1:$1,0))</f>
        <v>1742312.7130262419</v>
      </c>
      <c r="H282" s="40">
        <f>INDEX(人口源表!$1:$1048576,MATCH($B282,人口源表!$A:$A,0),MATCH(H$1,人口源表!$1:$1,0))-INDEX(城镇人口!$1:$1048576,MATCH($B282,城镇人口!$B:$B,0),MATCH(H$1,城镇人口!$1:$1,0))</f>
        <v>1729072.9427139396</v>
      </c>
      <c r="I282" s="40">
        <f>INDEX(人口源表!$1:$1048576,MATCH($B282,人口源表!$A:$A,0),MATCH(I$1,人口源表!$1:$1,0))-INDEX(城镇人口!$1:$1048576,MATCH($B282,城镇人口!$B:$B,0),MATCH(I$1,城镇人口!$1:$1,0))</f>
        <v>1726196.3577591588</v>
      </c>
      <c r="J282" s="40">
        <f>INDEX(人口源表!$1:$1048576,MATCH($B282,人口源表!$A:$A,0),MATCH(J$1,人口源表!$1:$1,0))-INDEX(城镇人口!$1:$1048576,MATCH($B282,城镇人口!$B:$B,0),MATCH(J$1,城镇人口!$1:$1,0))</f>
        <v>1724567.1474318677</v>
      </c>
      <c r="K282" s="40">
        <f>INDEX(人口源表!$1:$1048576,MATCH($B282,人口源表!$A:$A,0),MATCH(K$1,人口源表!$1:$1,0))-INDEX(城镇人口!$1:$1048576,MATCH($B282,城镇人口!$B:$B,0),MATCH(K$1,城镇人口!$1:$1,0))</f>
        <v>1723833.6736720074</v>
      </c>
      <c r="L282" s="40">
        <f>INDEX(人口源表!$1:$1048576,MATCH($B282,人口源表!$A:$A,0),MATCH(L$1,人口源表!$1:$1,0))-INDEX(城镇人口!$1:$1048576,MATCH($B282,城镇人口!$B:$B,0),MATCH(L$1,城镇人口!$1:$1,0))</f>
        <v>1723671.7118131698</v>
      </c>
      <c r="M282" s="40">
        <f>INDEX(人口源表!$1:$1048576,MATCH($B282,人口源表!$A:$A,0),MATCH(M$1,人口源表!$1:$1,0))-INDEX(城镇人口!$1:$1048576,MATCH($B282,城镇人口!$B:$B,0),MATCH(M$1,城镇人口!$1:$1,0))</f>
        <v>1723783.3994723826</v>
      </c>
      <c r="N282" s="40">
        <f>INDEX(人口源表!$1:$1048576,MATCH($B282,人口源表!$A:$A,0),MATCH(N$1,人口源表!$1:$1,0))-INDEX(城镇人口!$1:$1048576,MATCH($B282,城镇人口!$B:$B,0),MATCH(N$1,城镇人口!$1:$1,0))</f>
        <v>1723897.2896302883</v>
      </c>
      <c r="O282" s="40">
        <f>INDEX(人口源表!$1:$1048576,MATCH($B282,人口源表!$A:$A,0),MATCH(O$1,人口源表!$1:$1,0))-INDEX(城镇人口!$1:$1048576,MATCH($B282,城镇人口!$B:$B,0),MATCH(O$1,城镇人口!$1:$1,0))</f>
        <v>1723768.359543791</v>
      </c>
      <c r="P282" s="40">
        <f>INDEX(人口源表!$1:$1048576,MATCH($B282,人口源表!$A:$A,0),MATCH(P$1,人口源表!$1:$1,0))-INDEX(城镇人口!$1:$1048576,MATCH($B282,城镇人口!$B:$B,0),MATCH(P$1,城镇人口!$1:$1,0))</f>
        <v>1723175.2832609443</v>
      </c>
      <c r="Q282" s="40">
        <f>INDEX(人口源表!$1:$1048576,MATCH($B282,人口源表!$A:$A,0),MATCH(Q$1,人口源表!$1:$1,0))-INDEX(城镇人口!$1:$1048576,MATCH($B282,城镇人口!$B:$B,0),MATCH(Q$1,城镇人口!$1:$1,0))</f>
        <v>1721923.131267288</v>
      </c>
      <c r="R282" s="40">
        <f>INDEX(人口源表!$1:$1048576,MATCH($B282,人口源表!$A:$A,0),MATCH(R$1,人口源表!$1:$1,0))-INDEX(城镇人口!$1:$1048576,MATCH($B282,城镇人口!$B:$B,0),MATCH(R$1,城镇人口!$1:$1,0))</f>
        <v>1719838.4808304927</v>
      </c>
      <c r="S282" s="40">
        <f>INDEX(人口源表!$1:$1048576,MATCH($B282,人口源表!$A:$A,0),MATCH(S$1,人口源表!$1:$1,0))-INDEX(城镇人口!$1:$1048576,MATCH($B282,城镇人口!$B:$B,0),MATCH(S$1,城镇人口!$1:$1,0))</f>
        <v>1724488.5050996703</v>
      </c>
      <c r="T282" s="40">
        <f>INDEX(人口源表!$1:$1048576,MATCH($B282,人口源表!$A:$A,0),MATCH(T$1,人口源表!$1:$1,0))-INDEX(城镇人口!$1:$1048576,MATCH($B282,城镇人口!$B:$B,0),MATCH(T$1,城镇人口!$1:$1,0))</f>
        <v>1728253.0857029748</v>
      </c>
      <c r="U282" s="40">
        <f>INDEX(人口源表!$1:$1048576,MATCH($B282,人口源表!$A:$A,0),MATCH(U$1,人口源表!$1:$1,0))-INDEX(城镇人口!$1:$1048576,MATCH($B282,城镇人口!$B:$B,0),MATCH(U$1,城镇人口!$1:$1,0))</f>
        <v>1731019.6528921344</v>
      </c>
      <c r="V282" s="40">
        <f>INDEX(人口源表!$1:$1048576,MATCH($B282,人口源表!$A:$A,0),MATCH(V$1,人口源表!$1:$1,0))-INDEX(城镇人口!$1:$1048576,MATCH($B282,城镇人口!$B:$B,0),MATCH(V$1,城镇人口!$1:$1,0))</f>
        <v>1732696.1380261758</v>
      </c>
      <c r="W282" s="40">
        <f>INDEX(人口源表!$1:$1048576,MATCH($B282,人口源表!$A:$A,0),MATCH(W$1,人口源表!$1:$1,0))-INDEX(城镇人口!$1:$1048576,MATCH($B282,城镇人口!$B:$B,0),MATCH(W$1,城镇人口!$1:$1,0))</f>
        <v>1733209.5477097596</v>
      </c>
      <c r="X282" s="40">
        <f>INDEX(人口源表!$1:$1048576,MATCH($B282,人口源表!$A:$A,0),MATCH(X$1,人口源表!$1:$1,0))-INDEX(城镇人口!$1:$1048576,MATCH($B282,城镇人口!$B:$B,0),MATCH(X$1,城镇人口!$1:$1,0))</f>
        <v>1732504.0463111829</v>
      </c>
      <c r="Y282" s="40">
        <f>INDEX(人口源表!$1:$1048576,MATCH($B282,人口源表!$A:$A,0),MATCH(Y$1,人口源表!$1:$1,0))-INDEX(城镇人口!$1:$1048576,MATCH($B282,城镇人口!$B:$B,0),MATCH(Y$1,城镇人口!$1:$1,0))</f>
        <v>1730543.6857892242</v>
      </c>
      <c r="Z282" s="40">
        <f>INDEX(人口源表!$1:$1048576,MATCH($B282,人口源表!$A:$A,0),MATCH(Z$1,人口源表!$1:$1,0))-INDEX(城镇人口!$1:$1048576,MATCH($B282,城镇人口!$B:$B,0),MATCH(Z$1,城镇人口!$1:$1,0))</f>
        <v>1727308.925920319</v>
      </c>
      <c r="AA282" s="40">
        <f>INDEX(人口源表!$1:$1048576,MATCH($B282,人口源表!$A:$A,0),MATCH(AA$1,人口源表!$1:$1,0))-INDEX(城镇人口!$1:$1048576,MATCH($B282,城镇人口!$B:$B,0),MATCH(AA$1,城镇人口!$1:$1,0))</f>
        <v>1722798.3089608825</v>
      </c>
      <c r="AB282" s="40">
        <f>INDEX(人口源表!$1:$1048576,MATCH($B282,人口源表!$A:$A,0),MATCH(AB$1,人口源表!$1:$1,0))-INDEX(城镇人口!$1:$1048576,MATCH($B282,城镇人口!$B:$B,0),MATCH(AB$1,城镇人口!$1:$1,0))</f>
        <v>1717027.545815629</v>
      </c>
      <c r="AC282" s="40">
        <f>INDEX(人口源表!$1:$1048576,MATCH($B282,人口源表!$A:$A,0),MATCH(AC$1,人口源表!$1:$1,0))-INDEX(城镇人口!$1:$1048576,MATCH($B282,城镇人口!$B:$B,0),MATCH(AC$1,城镇人口!$1:$1,0))</f>
        <v>1712101.2871162724</v>
      </c>
      <c r="AD282" s="40">
        <f>INDEX(人口源表!$1:$1048576,MATCH($B282,人口源表!$A:$A,0),MATCH(AD$1,人口源表!$1:$1,0))-INDEX(城镇人口!$1:$1048576,MATCH($B282,城镇人口!$B:$B,0),MATCH(AD$1,城镇人口!$1:$1,0))</f>
        <v>1706013.5984173066</v>
      </c>
      <c r="AE282" s="40">
        <f>INDEX(人口源表!$1:$1048576,MATCH($B282,人口源表!$A:$A,0),MATCH(AE$1,人口源表!$1:$1,0))-INDEX(城镇人口!$1:$1048576,MATCH($B282,城镇人口!$B:$B,0),MATCH(AE$1,城镇人口!$1:$1,0))</f>
        <v>1698824.9420792216</v>
      </c>
      <c r="AF282" s="40">
        <f>INDEX(人口源表!$1:$1048576,MATCH($B282,人口源表!$A:$A,0),MATCH(AF$1,人口源表!$1:$1,0))-INDEX(城镇人口!$1:$1048576,MATCH($B282,城镇人口!$B:$B,0),MATCH(AF$1,城镇人口!$1:$1,0))</f>
        <v>1690611.0635820257</v>
      </c>
      <c r="AG282" s="40">
        <f>INDEX(人口源表!$1:$1048576,MATCH($B282,人口源表!$A:$A,0),MATCH(AG$1,人口源表!$1:$1,0))-INDEX(城镇人口!$1:$1048576,MATCH($B282,城镇人口!$B:$B,0),MATCH(AG$1,城镇人口!$1:$1,0))</f>
        <v>1681462.1866449364</v>
      </c>
      <c r="AH282" s="40">
        <f>INDEX(人口源表!$1:$1048576,MATCH($B282,人口源表!$A:$A,0),MATCH(AH$1,人口源表!$1:$1,0))-INDEX(城镇人口!$1:$1048576,MATCH($B282,城镇人口!$B:$B,0),MATCH(AH$1,城镇人口!$1:$1,0))</f>
        <v>1671485.1772088639</v>
      </c>
      <c r="AI282" s="40">
        <f>INDEX(人口源表!$1:$1048576,MATCH($B282,人口源表!$A:$A,0),MATCH(AI$1,人口源表!$1:$1,0))-INDEX(城镇人口!$1:$1048576,MATCH($B282,城镇人口!$B:$B,0),MATCH(AI$1,城镇人口!$1:$1,0))</f>
        <v>1660800.730947953</v>
      </c>
      <c r="AJ282" s="40">
        <f>INDEX(人口源表!$1:$1048576,MATCH($B282,人口源表!$A:$A,0),MATCH(AJ$1,人口源表!$1:$1,0))-INDEX(城镇人口!$1:$1048576,MATCH($B282,城镇人口!$B:$B,0),MATCH(AJ$1,城镇人口!$1:$1,0))</f>
        <v>1649543.5522829932</v>
      </c>
      <c r="AK282" s="40">
        <f>INDEX(人口源表!$1:$1048576,MATCH($B282,人口源表!$A:$A,0),MATCH(AK$1,人口源表!$1:$1,0))-INDEX(城镇人口!$1:$1048576,MATCH($B282,城镇人口!$B:$B,0),MATCH(AK$1,城镇人口!$1:$1,0))</f>
        <v>1637862.5183867652</v>
      </c>
      <c r="AL282" s="40">
        <f>INDEX(人口源表!$1:$1048576,MATCH($B282,人口源表!$A:$A,0),MATCH(AL$1,人口源表!$1:$1,0))-INDEX(城镇人口!$1:$1048576,MATCH($B282,城镇人口!$B:$B,0),MATCH(AL$1,城镇人口!$1:$1,0))</f>
        <v>1625920.8279987285</v>
      </c>
      <c r="AM282" s="40">
        <f>INDEX(人口源表!$1:$1048576,MATCH($B282,人口源表!$A:$A,0),MATCH(AM$1,人口源表!$1:$1,0))-INDEX(城镇人口!$1:$1048576,MATCH($B282,城镇人口!$B:$B,0),MATCH(AM$1,城镇人口!$1:$1,0))</f>
        <v>1613894.1993963134</v>
      </c>
      <c r="AN282" s="40">
        <f>INDEX(人口源表!$1:$1048576,MATCH($B282,人口源表!$A:$A,0),MATCH(AN$1,人口源表!$1:$1,0))-INDEX(城镇人口!$1:$1048576,MATCH($B282,城镇人口!$B:$B,0),MATCH(AN$1,城镇人口!$1:$1,0))</f>
        <v>1601971.9910344658</v>
      </c>
      <c r="AO282" s="40">
        <f>INDEX(人口源表!$1:$1048576,MATCH($B282,人口源表!$A:$A,0),MATCH(AO$1,人口源表!$1:$1,0))-INDEX(城镇人口!$1:$1048576,MATCH($B282,城镇人口!$B:$B,0),MATCH(AO$1,城镇人口!$1:$1,0))</f>
        <v>1590355.4036297412</v>
      </c>
      <c r="AP282" s="40">
        <f>INDEX(人口源表!$1:$1048576,MATCH($B282,人口源表!$A:$A,0),MATCH(AP$1,人口源表!$1:$1,0))-INDEX(城镇人口!$1:$1048576,MATCH($B282,城镇人口!$B:$B,0),MATCH(AP$1,城镇人口!$1:$1,0))</f>
        <v>1579258.5816276034</v>
      </c>
      <c r="AQ282" s="40">
        <f>INDEX(人口源表!$1:$1048576,MATCH($B282,人口源表!$A:$A,0),MATCH(AQ$1,人口源表!$1:$1,0))-INDEX(城镇人口!$1:$1048576,MATCH($B282,城镇人口!$B:$B,0),MATCH(AQ$1,城镇人口!$1:$1,0))</f>
        <v>1568907.2953955762</v>
      </c>
      <c r="AR282" s="40">
        <f>INDEX(人口源表!$1:$1048576,MATCH($B282,人口源表!$A:$A,0),MATCH(AR$1,人口源表!$1:$1,0))-INDEX(城镇人口!$1:$1048576,MATCH($B282,城镇人口!$B:$B,0),MATCH(AR$1,城镇人口!$1:$1,0))</f>
        <v>1559539.5393578701</v>
      </c>
      <c r="AS282" s="40">
        <f>INDEX(人口源表!$1:$1048576,MATCH($B282,人口源表!$A:$A,0),MATCH(AS$1,人口源表!$1:$1,0))-INDEX(城镇人口!$1:$1048576,MATCH($B282,城镇人口!$B:$B,0),MATCH(AS$1,城镇人口!$1:$1,0))</f>
        <v>1551403.2700194127</v>
      </c>
      <c r="AT282" s="40">
        <f>INDEX(人口源表!$1:$1048576,MATCH($B282,人口源表!$A:$A,0),MATCH(AT$1,人口源表!$1:$1,0))-INDEX(城镇人口!$1:$1048576,MATCH($B282,城镇人口!$B:$B,0),MATCH(AT$1,城镇人口!$1:$1,0))</f>
        <v>1544758.8885762466</v>
      </c>
      <c r="AU282" s="40">
        <f>INDEX(人口源表!$1:$1048576,MATCH($B282,人口源表!$A:$A,0),MATCH(AU$1,人口源表!$1:$1,0))-INDEX(城镇人口!$1:$1048576,MATCH($B282,城镇人口!$B:$B,0),MATCH(AU$1,城镇人口!$1:$1,0))</f>
        <v>1539876.0308175397</v>
      </c>
      <c r="AV282" s="40">
        <f>INDEX(人口源表!$1:$1048576,MATCH($B282,人口源表!$A:$A,0),MATCH(AV$1,人口源表!$1:$1,0))-INDEX(城镇人口!$1:$1048576,MATCH($B282,城镇人口!$B:$B,0),MATCH(AV$1,城镇人口!$1:$1,0))</f>
        <v>1537035.085712255</v>
      </c>
    </row>
    <row r="283" spans="1:48" x14ac:dyDescent="0.15">
      <c r="A283" s="4" t="s">
        <v>877</v>
      </c>
      <c r="B283" s="36" t="s">
        <v>570</v>
      </c>
      <c r="C283" s="34">
        <f>VLOOKUP(B283,'[1]2016省城人口总结（根）'!B:C,2,FALSE)/100</f>
        <v>0.42072499999999996</v>
      </c>
      <c r="D283" s="40">
        <f>INDEX(人口源表!$1:$1048576,MATCH($B283,人口源表!$A:$A,0),MATCH(D$1,人口源表!$1:$1,0))-INDEX(城镇人口!$1:$1048576,MATCH($B283,城镇人口!$B:$B,0),MATCH(D$1,城镇人口!$1:$1,0))</f>
        <v>2064368.8379317678</v>
      </c>
      <c r="E283" s="40">
        <f>INDEX(人口源表!$1:$1048576,MATCH($B283,人口源表!$A:$A,0),MATCH(E$1,人口源表!$1:$1,0))-INDEX(城镇人口!$1:$1048576,MATCH($B283,城镇人口!$B:$B,0),MATCH(E$1,城镇人口!$1:$1,0))</f>
        <v>2045629.4570958612</v>
      </c>
      <c r="F283" s="40">
        <f>INDEX(人口源表!$1:$1048576,MATCH($B283,人口源表!$A:$A,0),MATCH(F$1,人口源表!$1:$1,0))-INDEX(城镇人口!$1:$1048576,MATCH($B283,城镇人口!$B:$B,0),MATCH(F$1,城镇人口!$1:$1,0))</f>
        <v>2026067.5053676218</v>
      </c>
      <c r="G283" s="40">
        <f>INDEX(人口源表!$1:$1048576,MATCH($B283,人口源表!$A:$A,0),MATCH(G$1,人口源表!$1:$1,0))-INDEX(城镇人口!$1:$1048576,MATCH($B283,城镇人口!$B:$B,0),MATCH(G$1,城镇人口!$1:$1,0))</f>
        <v>2088820.8586448987</v>
      </c>
      <c r="H283" s="40">
        <f>INDEX(人口源表!$1:$1048576,MATCH($B283,人口源表!$A:$A,0),MATCH(H$1,人口源表!$1:$1,0))-INDEX(城镇人口!$1:$1048576,MATCH($B283,城镇人口!$B:$B,0),MATCH(H$1,城镇人口!$1:$1,0))</f>
        <v>2066745.3600820801</v>
      </c>
      <c r="I283" s="40">
        <f>INDEX(人口源表!$1:$1048576,MATCH($B283,人口源表!$A:$A,0),MATCH(I$1,人口源表!$1:$1,0))-INDEX(城镇人口!$1:$1048576,MATCH($B283,城镇人口!$B:$B,0),MATCH(I$1,城镇人口!$1:$1,0))</f>
        <v>2057589.8089570161</v>
      </c>
      <c r="J283" s="40">
        <f>INDEX(人口源表!$1:$1048576,MATCH($B283,人口源表!$A:$A,0),MATCH(J$1,人口源表!$1:$1,0))-INDEX(城镇人口!$1:$1048576,MATCH($B283,城镇人口!$B:$B,0),MATCH(J$1,城镇人口!$1:$1,0))</f>
        <v>2049468.9469490633</v>
      </c>
      <c r="K283" s="40">
        <f>INDEX(人口源表!$1:$1048576,MATCH($B283,人口源表!$A:$A,0),MATCH(K$1,人口源表!$1:$1,0))-INDEX(城镇人口!$1:$1048576,MATCH($B283,城镇人口!$B:$B,0),MATCH(K$1,城镇人口!$1:$1,0))</f>
        <v>2042040.0518898563</v>
      </c>
      <c r="L283" s="40">
        <f>INDEX(人口源表!$1:$1048576,MATCH($B283,人口源表!$A:$A,0),MATCH(L$1,人口源表!$1:$1,0))-INDEX(城镇人口!$1:$1048576,MATCH($B283,城镇人口!$B:$B,0),MATCH(L$1,城镇人口!$1:$1,0))</f>
        <v>2034988.8413689188</v>
      </c>
      <c r="M283" s="40">
        <f>INDEX(人口源表!$1:$1048576,MATCH($B283,人口源表!$A:$A,0),MATCH(M$1,人口源表!$1:$1,0))-INDEX(城镇人口!$1:$1048576,MATCH($B283,城镇人口!$B:$B,0),MATCH(M$1,城镇人口!$1:$1,0))</f>
        <v>2028027.8512463449</v>
      </c>
      <c r="N283" s="40">
        <f>INDEX(人口源表!$1:$1048576,MATCH($B283,人口源表!$A:$A,0),MATCH(N$1,人口源表!$1:$1,0))-INDEX(城镇人口!$1:$1048576,MATCH($B283,城镇人口!$B:$B,0),MATCH(N$1,城镇人口!$1:$1,0))</f>
        <v>2020897.4625275745</v>
      </c>
      <c r="O283" s="40">
        <f>INDEX(人口源表!$1:$1048576,MATCH($B283,人口源表!$A:$A,0),MATCH(O$1,人口源表!$1:$1,0))-INDEX(城镇人口!$1:$1048576,MATCH($B283,城镇人口!$B:$B,0),MATCH(O$1,城镇人口!$1:$1,0))</f>
        <v>2013364.7539298048</v>
      </c>
      <c r="P283" s="40">
        <f>INDEX(人口源表!$1:$1048576,MATCH($B283,人口源表!$A:$A,0),MATCH(P$1,人口源表!$1:$1,0))-INDEX(城镇人口!$1:$1048576,MATCH($B283,城镇人口!$B:$B,0),MATCH(P$1,城镇人口!$1:$1,0))</f>
        <v>2005222.3622391515</v>
      </c>
      <c r="Q283" s="40">
        <f>INDEX(人口源表!$1:$1048576,MATCH($B283,人口源表!$A:$A,0),MATCH(Q$1,人口源表!$1:$1,0))-INDEX(城镇人口!$1:$1048576,MATCH($B283,城镇人口!$B:$B,0),MATCH(Q$1,城镇人口!$1:$1,0))</f>
        <v>1996286.8432121568</v>
      </c>
      <c r="R283" s="40">
        <f>INDEX(人口源表!$1:$1048576,MATCH($B283,人口源表!$A:$A,0),MATCH(R$1,人口源表!$1:$1,0))-INDEX(城镇人口!$1:$1048576,MATCH($B283,城镇人口!$B:$B,0),MATCH(R$1,城镇人口!$1:$1,0))</f>
        <v>1986402.098973006</v>
      </c>
      <c r="S283" s="40">
        <f>INDEX(人口源表!$1:$1048576,MATCH($B283,人口源表!$A:$A,0),MATCH(S$1,人口源表!$1:$1,0))-INDEX(城镇人口!$1:$1048576,MATCH($B283,城镇人口!$B:$B,0),MATCH(S$1,城镇人口!$1:$1,0))</f>
        <v>1985297.6274354728</v>
      </c>
      <c r="T283" s="40">
        <f>INDEX(人口源表!$1:$1048576,MATCH($B283,人口源表!$A:$A,0),MATCH(T$1,人口源表!$1:$1,0))-INDEX(城镇人口!$1:$1048576,MATCH($B283,城镇人口!$B:$B,0),MATCH(T$1,城镇人口!$1:$1,0))</f>
        <v>1983225.1268147388</v>
      </c>
      <c r="U283" s="40">
        <f>INDEX(人口源表!$1:$1048576,MATCH($B283,人口源表!$A:$A,0),MATCH(U$1,人口源表!$1:$1,0))-INDEX(城镇人口!$1:$1048576,MATCH($B283,城镇人口!$B:$B,0),MATCH(U$1,城镇人口!$1:$1,0))</f>
        <v>1980086.324166449</v>
      </c>
      <c r="V283" s="40">
        <f>INDEX(人口源表!$1:$1048576,MATCH($B283,人口源表!$A:$A,0),MATCH(V$1,人口源表!$1:$1,0))-INDEX(城镇人口!$1:$1048576,MATCH($B283,城镇人口!$B:$B,0),MATCH(V$1,城镇人口!$1:$1,0))</f>
        <v>1975802.0627464091</v>
      </c>
      <c r="W283" s="40">
        <f>INDEX(人口源表!$1:$1048576,MATCH($B283,人口源表!$A:$A,0),MATCH(W$1,人口源表!$1:$1,0))-INDEX(城镇人口!$1:$1048576,MATCH($B283,城镇人口!$B:$B,0),MATCH(W$1,城镇人口!$1:$1,0))</f>
        <v>1970310.429127625</v>
      </c>
      <c r="X283" s="40">
        <f>INDEX(人口源表!$1:$1048576,MATCH($B283,人口源表!$A:$A,0),MATCH(X$1,人口源表!$1:$1,0))-INDEX(城镇人口!$1:$1048576,MATCH($B283,城镇人口!$B:$B,0),MATCH(X$1,城镇人口!$1:$1,0))</f>
        <v>1963570.7725770869</v>
      </c>
      <c r="Y283" s="40">
        <f>INDEX(人口源表!$1:$1048576,MATCH($B283,人口源表!$A:$A,0),MATCH(Y$1,人口源表!$1:$1,0))-INDEX(城镇人口!$1:$1048576,MATCH($B283,城镇人口!$B:$B,0),MATCH(Y$1,城镇人口!$1:$1,0))</f>
        <v>1955558.3625467613</v>
      </c>
      <c r="Z283" s="40">
        <f>INDEX(人口源表!$1:$1048576,MATCH($B283,人口源表!$A:$A,0),MATCH(Z$1,人口源表!$1:$1,0))-INDEX(城镇人口!$1:$1048576,MATCH($B283,城镇人口!$B:$B,0),MATCH(Z$1,城镇人口!$1:$1,0))</f>
        <v>1946267.3969680879</v>
      </c>
      <c r="AA283" s="40">
        <f>INDEX(人口源表!$1:$1048576,MATCH($B283,人口源表!$A:$A,0),MATCH(AA$1,人口源表!$1:$1,0))-INDEX(城镇人口!$1:$1048576,MATCH($B283,城镇人口!$B:$B,0),MATCH(AA$1,城镇人口!$1:$1,0))</f>
        <v>1935709.5763394416</v>
      </c>
      <c r="AB283" s="40">
        <f>INDEX(人口源表!$1:$1048576,MATCH($B283,人口源表!$A:$A,0),MATCH(AB$1,人口源表!$1:$1,0))-INDEX(城镇人口!$1:$1048576,MATCH($B283,城镇人口!$B:$B,0),MATCH(AB$1,城镇人口!$1:$1,0))</f>
        <v>1923912.2245673742</v>
      </c>
      <c r="AC283" s="40">
        <f>INDEX(人口源表!$1:$1048576,MATCH($B283,人口源表!$A:$A,0),MATCH(AC$1,人口源表!$1:$1,0))-INDEX(城镇人口!$1:$1048576,MATCH($B283,城镇人口!$B:$B,0),MATCH(AC$1,城镇人口!$1:$1,0))</f>
        <v>1913506.5504394886</v>
      </c>
      <c r="AD283" s="40">
        <f>INDEX(人口源表!$1:$1048576,MATCH($B283,人口源表!$A:$A,0),MATCH(AD$1,人口源表!$1:$1,0))-INDEX(城镇人口!$1:$1048576,MATCH($B283,城镇人口!$B:$B,0),MATCH(AD$1,城镇人口!$1:$1,0))</f>
        <v>1901979.8048578999</v>
      </c>
      <c r="AE283" s="40">
        <f>INDEX(人口源表!$1:$1048576,MATCH($B283,人口源表!$A:$A,0),MATCH(AE$1,人口源表!$1:$1,0))-INDEX(城镇人口!$1:$1048576,MATCH($B283,城镇人口!$B:$B,0),MATCH(AE$1,城镇人口!$1:$1,0))</f>
        <v>1889403.4927228196</v>
      </c>
      <c r="AF283" s="40">
        <f>INDEX(人口源表!$1:$1048576,MATCH($B283,人口源表!$A:$A,0),MATCH(AF$1,人口源表!$1:$1,0))-INDEX(城镇人口!$1:$1048576,MATCH($B283,城镇人口!$B:$B,0),MATCH(AF$1,城镇人口!$1:$1,0))</f>
        <v>1875864.2138877213</v>
      </c>
      <c r="AG283" s="40">
        <f>INDEX(人口源表!$1:$1048576,MATCH($B283,人口源表!$A:$A,0),MATCH(AG$1,人口源表!$1:$1,0))-INDEX(城镇人口!$1:$1048576,MATCH($B283,城镇人口!$B:$B,0),MATCH(AG$1,城镇人口!$1:$1,0))</f>
        <v>1861464.2495466298</v>
      </c>
      <c r="AH283" s="40">
        <f>INDEX(人口源表!$1:$1048576,MATCH($B283,人口源表!$A:$A,0),MATCH(AH$1,人口源表!$1:$1,0))-INDEX(城镇人口!$1:$1048576,MATCH($B283,城镇人口!$B:$B,0),MATCH(AH$1,城镇人口!$1:$1,0))</f>
        <v>1846319.7933336119</v>
      </c>
      <c r="AI283" s="40">
        <f>INDEX(人口源表!$1:$1048576,MATCH($B283,人口源表!$A:$A,0),MATCH(AI$1,人口源表!$1:$1,0))-INDEX(城镇人口!$1:$1048576,MATCH($B283,城镇人口!$B:$B,0),MATCH(AI$1,城镇人口!$1:$1,0))</f>
        <v>1830562.4586145966</v>
      </c>
      <c r="AJ283" s="40">
        <f>INDEX(人口源表!$1:$1048576,MATCH($B283,人口源表!$A:$A,0),MATCH(AJ$1,人口源表!$1:$1,0))-INDEX(城镇人口!$1:$1048576,MATCH($B283,城镇人口!$B:$B,0),MATCH(AJ$1,城镇人口!$1:$1,0))</f>
        <v>1814336.5805961806</v>
      </c>
      <c r="AK283" s="40">
        <f>INDEX(人口源表!$1:$1048576,MATCH($B283,人口源表!$A:$A,0),MATCH(AK$1,人口源表!$1:$1,0))-INDEX(城镇人口!$1:$1048576,MATCH($B283,城镇人口!$B:$B,0),MATCH(AK$1,城镇人口!$1:$1,0))</f>
        <v>1797800.2500948342</v>
      </c>
      <c r="AL283" s="40">
        <f>INDEX(人口源表!$1:$1048576,MATCH($B283,人口源表!$A:$A,0),MATCH(AL$1,人口源表!$1:$1,0))-INDEX(城镇人口!$1:$1048576,MATCH($B283,城镇人口!$B:$B,0),MATCH(AL$1,城镇人口!$1:$1,0))</f>
        <v>1781125.8494458292</v>
      </c>
      <c r="AM283" s="40">
        <f>INDEX(人口源表!$1:$1048576,MATCH($B283,人口源表!$A:$A,0),MATCH(AM$1,人口源表!$1:$1,0))-INDEX(城镇人口!$1:$1048576,MATCH($B283,城镇人口!$B:$B,0),MATCH(AM$1,城镇人口!$1:$1,0))</f>
        <v>1764496.9172303807</v>
      </c>
      <c r="AN283" s="40">
        <f>INDEX(人口源表!$1:$1048576,MATCH($B283,人口源表!$A:$A,0),MATCH(AN$1,人口源表!$1:$1,0))-INDEX(城镇人口!$1:$1048576,MATCH($B283,城镇人口!$B:$B,0),MATCH(AN$1,城镇人口!$1:$1,0))</f>
        <v>1748110.9747135439</v>
      </c>
      <c r="AO283" s="40">
        <f>INDEX(人口源表!$1:$1048576,MATCH($B283,人口源表!$A:$A,0),MATCH(AO$1,人口源表!$1:$1,0))-INDEX(城镇人口!$1:$1048576,MATCH($B283,城镇人口!$B:$B,0),MATCH(AO$1,城镇人口!$1:$1,0))</f>
        <v>1732175.9452518178</v>
      </c>
      <c r="AP283" s="40">
        <f>INDEX(人口源表!$1:$1048576,MATCH($B283,人口源表!$A:$A,0),MATCH(AP$1,人口源表!$1:$1,0))-INDEX(城镇人口!$1:$1048576,MATCH($B283,城镇人口!$B:$B,0),MATCH(AP$1,城镇人口!$1:$1,0))</f>
        <v>1716912.4944971604</v>
      </c>
      <c r="AQ283" s="40">
        <f>INDEX(人口源表!$1:$1048576,MATCH($B283,人口源表!$A:$A,0),MATCH(AQ$1,人口源表!$1:$1,0))-INDEX(城镇人口!$1:$1048576,MATCH($B283,城镇人口!$B:$B,0),MATCH(AQ$1,城镇人口!$1:$1,0))</f>
        <v>1702552.7156082736</v>
      </c>
      <c r="AR283" s="40">
        <f>INDEX(人口源表!$1:$1048576,MATCH($B283,人口源表!$A:$A,0),MATCH(AR$1,人口源表!$1:$1,0))-INDEX(城镇人口!$1:$1048576,MATCH($B283,城镇人口!$B:$B,0),MATCH(AR$1,城镇人口!$1:$1,0))</f>
        <v>1689338.3899005665</v>
      </c>
      <c r="AS283" s="40">
        <f>INDEX(人口源表!$1:$1048576,MATCH($B283,人口源表!$A:$A,0),MATCH(AS$1,人口源表!$1:$1,0))-INDEX(城镇人口!$1:$1048576,MATCH($B283,城镇人口!$B:$B,0),MATCH(AS$1,城镇人口!$1:$1,0))</f>
        <v>1677522.8236599262</v>
      </c>
      <c r="AT283" s="40">
        <f>INDEX(人口源表!$1:$1048576,MATCH($B283,人口源表!$A:$A,0),MATCH(AT$1,人口源表!$1:$1,0))-INDEX(城镇人口!$1:$1048576,MATCH($B283,城镇人口!$B:$B,0),MATCH(AT$1,城镇人口!$1:$1,0))</f>
        <v>1667369.0917154509</v>
      </c>
      <c r="AU283" s="40">
        <f>INDEX(人口源表!$1:$1048576,MATCH($B283,人口源表!$A:$A,0),MATCH(AU$1,人口源表!$1:$1,0))-INDEX(城镇人口!$1:$1048576,MATCH($B283,城镇人口!$B:$B,0),MATCH(AU$1,城镇人口!$1:$1,0))</f>
        <v>1659149.6301951529</v>
      </c>
      <c r="AV283" s="40">
        <f>INDEX(人口源表!$1:$1048576,MATCH($B283,人口源表!$A:$A,0),MATCH(AV$1,人口源表!$1:$1,0))-INDEX(城镇人口!$1:$1048576,MATCH($B283,城镇人口!$B:$B,0),MATCH(AV$1,城镇人口!$1:$1,0))</f>
        <v>1653145.8248608769</v>
      </c>
    </row>
    <row r="284" spans="1:48" x14ac:dyDescent="0.15">
      <c r="A284" s="4" t="s">
        <v>877</v>
      </c>
      <c r="B284" s="36" t="s">
        <v>571</v>
      </c>
      <c r="C284" s="34">
        <f>VLOOKUP(B284,'[1]2016省城人口总结（根）'!B:C,2,FALSE)/100</f>
        <v>0.42072499999999996</v>
      </c>
      <c r="D284" s="40">
        <f>INDEX(人口源表!$1:$1048576,MATCH($B284,人口源表!$A:$A,0),MATCH(D$1,人口源表!$1:$1,0))-INDEX(城镇人口!$1:$1048576,MATCH($B284,城镇人口!$B:$B,0),MATCH(D$1,城镇人口!$1:$1,0))</f>
        <v>1919004.9777231459</v>
      </c>
      <c r="E284" s="40">
        <f>INDEX(人口源表!$1:$1048576,MATCH($B284,人口源表!$A:$A,0),MATCH(E$1,人口源表!$1:$1,0))-INDEX(城镇人口!$1:$1048576,MATCH($B284,城镇人口!$B:$B,0),MATCH(E$1,城镇人口!$1:$1,0))</f>
        <v>1903337.9712363263</v>
      </c>
      <c r="F284" s="40">
        <f>INDEX(人口源表!$1:$1048576,MATCH($B284,人口源表!$A:$A,0),MATCH(F$1,人口源表!$1:$1,0))-INDEX(城镇人口!$1:$1048576,MATCH($B284,城镇人口!$B:$B,0),MATCH(F$1,城镇人口!$1:$1,0))</f>
        <v>1886980.6397886253</v>
      </c>
      <c r="G284" s="40">
        <f>INDEX(人口源表!$1:$1048576,MATCH($B284,人口源表!$A:$A,0),MATCH(G$1,人口源表!$1:$1,0))-INDEX(城镇人口!$1:$1048576,MATCH($B284,城镇人口!$B:$B,0),MATCH(G$1,城镇人口!$1:$1,0))</f>
        <v>1937313.258444821</v>
      </c>
      <c r="H284" s="40">
        <f>INDEX(人口源表!$1:$1048576,MATCH($B284,人口源表!$A:$A,0),MATCH(H$1,人口源表!$1:$1,0))-INDEX(城镇人口!$1:$1048576,MATCH($B284,城镇人口!$B:$B,0),MATCH(H$1,城镇人口!$1:$1,0))</f>
        <v>1921444.6747818058</v>
      </c>
      <c r="I284" s="40">
        <f>INDEX(人口源表!$1:$1048576,MATCH($B284,人口源表!$A:$A,0),MATCH(I$1,人口源表!$1:$1,0))-INDEX(城镇人口!$1:$1048576,MATCH($B284,城镇人口!$B:$B,0),MATCH(I$1,城镇人口!$1:$1,0))</f>
        <v>1916678.2910431963</v>
      </c>
      <c r="J284" s="40">
        <f>INDEX(人口源表!$1:$1048576,MATCH($B284,人口源表!$A:$A,0),MATCH(J$1,人口源表!$1:$1,0))-INDEX(城镇人口!$1:$1048576,MATCH($B284,城镇人口!$B:$B,0),MATCH(J$1,城镇人口!$1:$1,0))</f>
        <v>1912085.203907961</v>
      </c>
      <c r="K284" s="40">
        <f>INDEX(人口源表!$1:$1048576,MATCH($B284,人口源表!$A:$A,0),MATCH(K$1,人口源表!$1:$1,0))-INDEX(城镇人口!$1:$1048576,MATCH($B284,城镇人口!$B:$B,0),MATCH(K$1,城镇人口!$1:$1,0))</f>
        <v>1907435.1298364282</v>
      </c>
      <c r="L284" s="40">
        <f>INDEX(人口源表!$1:$1048576,MATCH($B284,人口源表!$A:$A,0),MATCH(L$1,人口源表!$1:$1,0))-INDEX(城镇人口!$1:$1048576,MATCH($B284,城镇人口!$B:$B,0),MATCH(L$1,城镇人口!$1:$1,0))</f>
        <v>1902518.6580491094</v>
      </c>
      <c r="M284" s="40">
        <f>INDEX(人口源表!$1:$1048576,MATCH($B284,人口源表!$A:$A,0),MATCH(M$1,人口源表!$1:$1,0))-INDEX(城镇人口!$1:$1048576,MATCH($B284,城镇人口!$B:$B,0),MATCH(M$1,城镇人口!$1:$1,0))</f>
        <v>1897147.3477242372</v>
      </c>
      <c r="N284" s="40">
        <f>INDEX(人口源表!$1:$1048576,MATCH($B284,人口源表!$A:$A,0),MATCH(N$1,人口源表!$1:$1,0))-INDEX(城镇人口!$1:$1048576,MATCH($B284,城镇人口!$B:$B,0),MATCH(N$1,城镇人口!$1:$1,0))</f>
        <v>1891152.7377220651</v>
      </c>
      <c r="O284" s="40">
        <f>INDEX(人口源表!$1:$1048576,MATCH($B284,人口源表!$A:$A,0),MATCH(O$1,人口源表!$1:$1,0))-INDEX(城镇人口!$1:$1048576,MATCH($B284,城镇人口!$B:$B,0),MATCH(O$1,城镇人口!$1:$1,0))</f>
        <v>1884386.4041246625</v>
      </c>
      <c r="P284" s="40">
        <f>INDEX(人口源表!$1:$1048576,MATCH($B284,人口源表!$A:$A,0),MATCH(P$1,人口源表!$1:$1,0))-INDEX(城镇人口!$1:$1048576,MATCH($B284,城镇人口!$B:$B,0),MATCH(P$1,城镇人口!$1:$1,0))</f>
        <v>1876718.9481963352</v>
      </c>
      <c r="Q284" s="40">
        <f>INDEX(人口源表!$1:$1048576,MATCH($B284,人口源表!$A:$A,0),MATCH(Q$1,人口源表!$1:$1,0))-INDEX(城镇人口!$1:$1048576,MATCH($B284,城镇人口!$B:$B,0),MATCH(Q$1,城镇人口!$1:$1,0))</f>
        <v>1868038.9970860414</v>
      </c>
      <c r="R284" s="40">
        <f>INDEX(人口源表!$1:$1048576,MATCH($B284,人口源表!$A:$A,0),MATCH(R$1,人口源表!$1:$1,0))-INDEX(城镇人口!$1:$1048576,MATCH($B284,城镇人口!$B:$B,0),MATCH(R$1,城镇人口!$1:$1,0))</f>
        <v>1858254.2291594029</v>
      </c>
      <c r="S284" s="40">
        <f>INDEX(人口源表!$1:$1048576,MATCH($B284,人口源表!$A:$A,0),MATCH(S$1,人口源表!$1:$1,0))-INDEX(城镇人口!$1:$1048576,MATCH($B284,城镇人口!$B:$B,0),MATCH(S$1,城镇人口!$1:$1,0))</f>
        <v>1856512.9783569104</v>
      </c>
      <c r="T284" s="40">
        <f>INDEX(人口源表!$1:$1048576,MATCH($B284,人口源表!$A:$A,0),MATCH(T$1,人口源表!$1:$1,0))-INDEX(城镇人口!$1:$1048576,MATCH($B284,城镇人口!$B:$B,0),MATCH(T$1,城镇人口!$1:$1,0))</f>
        <v>1853737.4105194435</v>
      </c>
      <c r="U284" s="40">
        <f>INDEX(人口源表!$1:$1048576,MATCH($B284,人口源表!$A:$A,0),MATCH(U$1,人口源表!$1:$1,0))-INDEX(城镇人口!$1:$1048576,MATCH($B284,城镇人口!$B:$B,0),MATCH(U$1,城镇人口!$1:$1,0))</f>
        <v>1849873.2042153336</v>
      </c>
      <c r="V284" s="40">
        <f>INDEX(人口源表!$1:$1048576,MATCH($B284,人口源表!$A:$A,0),MATCH(V$1,人口源表!$1:$1,0))-INDEX(城镇人口!$1:$1048576,MATCH($B284,城镇人口!$B:$B,0),MATCH(V$1,城镇人口!$1:$1,0))</f>
        <v>1844882.820913743</v>
      </c>
      <c r="W284" s="40">
        <f>INDEX(人口源表!$1:$1048576,MATCH($B284,人口源表!$A:$A,0),MATCH(W$1,人口源表!$1:$1,0))-INDEX(城镇人口!$1:$1048576,MATCH($B284,城镇人口!$B:$B,0),MATCH(W$1,城镇人口!$1:$1,0))</f>
        <v>1838739.7373014165</v>
      </c>
      <c r="X284" s="40">
        <f>INDEX(人口源表!$1:$1048576,MATCH($B284,人口源表!$A:$A,0),MATCH(X$1,人口源表!$1:$1,0))-INDEX(城镇人口!$1:$1048576,MATCH($B284,城镇人口!$B:$B,0),MATCH(X$1,城镇人口!$1:$1,0))</f>
        <v>1831434.0575079941</v>
      </c>
      <c r="Y284" s="40">
        <f>INDEX(人口源表!$1:$1048576,MATCH($B284,人口源表!$A:$A,0),MATCH(Y$1,人口源表!$1:$1,0))-INDEX(城镇人口!$1:$1048576,MATCH($B284,城镇人口!$B:$B,0),MATCH(Y$1,城镇人口!$1:$1,0))</f>
        <v>1822967.7490333794</v>
      </c>
      <c r="Z284" s="40">
        <f>INDEX(人口源表!$1:$1048576,MATCH($B284,人口源表!$A:$A,0),MATCH(Z$1,人口源表!$1:$1,0))-INDEX(城镇人口!$1:$1048576,MATCH($B284,城镇人口!$B:$B,0),MATCH(Z$1,城镇人口!$1:$1,0))</f>
        <v>1813356.2851668482</v>
      </c>
      <c r="AA284" s="40">
        <f>INDEX(人口源表!$1:$1048576,MATCH($B284,人口源表!$A:$A,0),MATCH(AA$1,人口源表!$1:$1,0))-INDEX(城镇人口!$1:$1048576,MATCH($B284,城镇人口!$B:$B,0),MATCH(AA$1,城镇人口!$1:$1,0))</f>
        <v>1802627.8209992894</v>
      </c>
      <c r="AB284" s="40">
        <f>INDEX(人口源表!$1:$1048576,MATCH($B284,人口源表!$A:$A,0),MATCH(AB$1,人口源表!$1:$1,0))-INDEX(城镇人口!$1:$1048576,MATCH($B284,城镇人口!$B:$B,0),MATCH(AB$1,城镇人口!$1:$1,0))</f>
        <v>1790822.8572366771</v>
      </c>
      <c r="AC284" s="40">
        <f>INDEX(人口源表!$1:$1048576,MATCH($B284,人口源表!$A:$A,0),MATCH(AC$1,人口源表!$1:$1,0))-INDEX(城镇人口!$1:$1048576,MATCH($B284,城镇人口!$B:$B,0),MATCH(AC$1,城镇人口!$1:$1,0))</f>
        <v>1780401.6873925815</v>
      </c>
      <c r="AD284" s="40">
        <f>INDEX(人口源表!$1:$1048576,MATCH($B284,人口源表!$A:$A,0),MATCH(AD$1,人口源表!$1:$1,0))-INDEX(城镇人口!$1:$1048576,MATCH($B284,城镇人口!$B:$B,0),MATCH(AD$1,城镇人口!$1:$1,0))</f>
        <v>1769032.394630698</v>
      </c>
      <c r="AE284" s="40">
        <f>INDEX(人口源表!$1:$1048576,MATCH($B284,人口源表!$A:$A,0),MATCH(AE$1,人口源表!$1:$1,0))-INDEX(城镇人口!$1:$1048576,MATCH($B284,城镇人口!$B:$B,0),MATCH(AE$1,城镇人口!$1:$1,0))</f>
        <v>1756786.7850701248</v>
      </c>
      <c r="AF284" s="40">
        <f>INDEX(人口源表!$1:$1048576,MATCH($B284,人口源表!$A:$A,0),MATCH(AF$1,人口源表!$1:$1,0))-INDEX(城镇人口!$1:$1048576,MATCH($B284,城镇人口!$B:$B,0),MATCH(AF$1,城镇人口!$1:$1,0))</f>
        <v>1743749.357005856</v>
      </c>
      <c r="AG284" s="40">
        <f>INDEX(人口源表!$1:$1048576,MATCH($B284,人口源表!$A:$A,0),MATCH(AG$1,人口源表!$1:$1,0))-INDEX(城镇人口!$1:$1048576,MATCH($B284,城镇人口!$B:$B,0),MATCH(AG$1,城镇人口!$1:$1,0))</f>
        <v>1730014.1971127638</v>
      </c>
      <c r="AH284" s="40">
        <f>INDEX(人口源表!$1:$1048576,MATCH($B284,人口源表!$A:$A,0),MATCH(AH$1,人口源表!$1:$1,0))-INDEX(城镇人口!$1:$1048576,MATCH($B284,城镇人口!$B:$B,0),MATCH(AH$1,城镇人口!$1:$1,0))</f>
        <v>1715687.5310596346</v>
      </c>
      <c r="AI284" s="40">
        <f>INDEX(人口源表!$1:$1048576,MATCH($B284,人口源表!$A:$A,0),MATCH(AI$1,人口源表!$1:$1,0))-INDEX(城镇人口!$1:$1048576,MATCH($B284,城镇人口!$B:$B,0),MATCH(AI$1,城镇人口!$1:$1,0))</f>
        <v>1700886.027902117</v>
      </c>
      <c r="AJ284" s="40">
        <f>INDEX(人口源表!$1:$1048576,MATCH($B284,人口源表!$A:$A,0),MATCH(AJ$1,人口源表!$1:$1,0))-INDEX(城镇人口!$1:$1048576,MATCH($B284,城镇人口!$B:$B,0),MATCH(AJ$1,城镇人口!$1:$1,0))</f>
        <v>1685735.1374839547</v>
      </c>
      <c r="AK284" s="40">
        <f>INDEX(人口源表!$1:$1048576,MATCH($B284,人口源表!$A:$A,0),MATCH(AK$1,人口源表!$1:$1,0))-INDEX(城镇人口!$1:$1048576,MATCH($B284,城镇人口!$B:$B,0),MATCH(AK$1,城镇人口!$1:$1,0))</f>
        <v>1670372.5145627346</v>
      </c>
      <c r="AL284" s="40">
        <f>INDEX(人口源表!$1:$1048576,MATCH($B284,人口源表!$A:$A,0),MATCH(AL$1,人口源表!$1:$1,0))-INDEX(城镇人口!$1:$1048576,MATCH($B284,城镇人口!$B:$B,0),MATCH(AL$1,城镇人口!$1:$1,0))</f>
        <v>1654943.5673850272</v>
      </c>
      <c r="AM284" s="40">
        <f>INDEX(人口源表!$1:$1048576,MATCH($B284,人口源表!$A:$A,0),MATCH(AM$1,人口源表!$1:$1,0))-INDEX(城镇人口!$1:$1048576,MATCH($B284,城镇人口!$B:$B,0),MATCH(AM$1,城镇人口!$1:$1,0))</f>
        <v>1639604.8531825349</v>
      </c>
      <c r="AN284" s="40">
        <f>INDEX(人口源表!$1:$1048576,MATCH($B284,人口源表!$A:$A,0),MATCH(AN$1,人口源表!$1:$1,0))-INDEX(城镇人口!$1:$1048576,MATCH($B284,城镇人口!$B:$B,0),MATCH(AN$1,城镇人口!$1:$1,0))</f>
        <v>1624520.573633231</v>
      </c>
      <c r="AO284" s="40">
        <f>INDEX(人口源表!$1:$1048576,MATCH($B284,人口源表!$A:$A,0),MATCH(AO$1,人口源表!$1:$1,0))-INDEX(城镇人口!$1:$1048576,MATCH($B284,城镇人口!$B:$B,0),MATCH(AO$1,城镇人口!$1:$1,0))</f>
        <v>1609865.0186887174</v>
      </c>
      <c r="AP284" s="40">
        <f>INDEX(人口源表!$1:$1048576,MATCH($B284,人口源表!$A:$A,0),MATCH(AP$1,人口源表!$1:$1,0))-INDEX(城镇人口!$1:$1048576,MATCH($B284,城镇人口!$B:$B,0),MATCH(AP$1,城镇人口!$1:$1,0))</f>
        <v>1595819.5435991741</v>
      </c>
      <c r="AQ284" s="40">
        <f>INDEX(人口源表!$1:$1048576,MATCH($B284,人口源表!$A:$A,0),MATCH(AQ$1,人口源表!$1:$1,0))-INDEX(城镇人口!$1:$1048576,MATCH($B284,城镇人口!$B:$B,0),MATCH(AQ$1,城镇人口!$1:$1,0))</f>
        <v>1582574.981612647</v>
      </c>
      <c r="AR284" s="40">
        <f>INDEX(人口源表!$1:$1048576,MATCH($B284,人口源表!$A:$A,0),MATCH(AR$1,人口源表!$1:$1,0))-INDEX(城镇人口!$1:$1048576,MATCH($B284,城镇人口!$B:$B,0),MATCH(AR$1,城镇人口!$1:$1,0))</f>
        <v>1570329.9740695613</v>
      </c>
      <c r="AS284" s="40">
        <f>INDEX(人口源表!$1:$1048576,MATCH($B284,人口源表!$A:$A,0),MATCH(AS$1,人口源表!$1:$1,0))-INDEX(城镇人口!$1:$1048576,MATCH($B284,城镇人口!$B:$B,0),MATCH(AS$1,城镇人口!$1:$1,0))</f>
        <v>1559290.2202293747</v>
      </c>
      <c r="AT284" s="40">
        <f>INDEX(人口源表!$1:$1048576,MATCH($B284,人口源表!$A:$A,0),MATCH(AT$1,人口源表!$1:$1,0))-INDEX(城镇人口!$1:$1048576,MATCH($B284,城镇人口!$B:$B,0),MATCH(AT$1,城镇人口!$1:$1,0))</f>
        <v>1549668.6178874499</v>
      </c>
      <c r="AU284" s="40">
        <f>INDEX(人口源表!$1:$1048576,MATCH($B284,人口源表!$A:$A,0),MATCH(AU$1,人口源表!$1:$1,0))-INDEX(城镇人口!$1:$1048576,MATCH($B284,城镇人口!$B:$B,0),MATCH(AU$1,城镇人口!$1:$1,0))</f>
        <v>1541686.265401541</v>
      </c>
      <c r="AV284" s="40">
        <f>INDEX(人口源表!$1:$1048576,MATCH($B284,人口源表!$A:$A,0),MATCH(AV$1,人口源表!$1:$1,0))-INDEX(城镇人口!$1:$1048576,MATCH($B284,城镇人口!$B:$B,0),MATCH(AV$1,城镇人口!$1:$1,0))</f>
        <v>1535569.0568254557</v>
      </c>
    </row>
    <row r="285" spans="1:48" x14ac:dyDescent="0.15">
      <c r="A285" s="4" t="s">
        <v>878</v>
      </c>
      <c r="B285" s="4" t="s">
        <v>572</v>
      </c>
      <c r="C285" s="34">
        <f>VLOOKUP(B285,'[1]2016省城人口总结（根）'!B:C,2,FALSE)/100</f>
        <v>0.72406373365041599</v>
      </c>
      <c r="D285" s="40">
        <f>INDEX(人口源表!$1:$1048576,MATCH($B285,人口源表!$A:$A,0),MATCH(D$1,人口源表!$1:$1,0))-INDEX(城镇人口!$1:$1048576,MATCH($B285,城镇人口!$B:$B,0),MATCH(D$1,城镇人口!$1:$1,0))</f>
        <v>1859242.630759323</v>
      </c>
      <c r="E285" s="40">
        <f>INDEX(人口源表!$1:$1048576,MATCH($B285,人口源表!$A:$A,0),MATCH(E$1,人口源表!$1:$1,0))-INDEX(城镇人口!$1:$1048576,MATCH($B285,城镇人口!$B:$B,0),MATCH(E$1,城镇人口!$1:$1,0))</f>
        <v>1787473.9456342673</v>
      </c>
      <c r="F285" s="40">
        <f>INDEX(人口源表!$1:$1048576,MATCH($B285,人口源表!$A:$A,0),MATCH(F$1,人口源表!$1:$1,0))-INDEX(城镇人口!$1:$1048576,MATCH($B285,城镇人口!$B:$B,0),MATCH(F$1,城镇人口!$1:$1,0))</f>
        <v>1712449.4862845428</v>
      </c>
      <c r="G285" s="40">
        <f>INDEX(人口源表!$1:$1048576,MATCH($B285,人口源表!$A:$A,0),MATCH(G$1,人口源表!$1:$1,0))-INDEX(城镇人口!$1:$1048576,MATCH($B285,城镇人口!$B:$B,0),MATCH(G$1,城镇人口!$1:$1,0))</f>
        <v>1999514.8272415688</v>
      </c>
      <c r="H285" s="40">
        <f>INDEX(人口源表!$1:$1048576,MATCH($B285,人口源表!$A:$A,0),MATCH(H$1,人口源表!$1:$1,0))-INDEX(城镇人口!$1:$1048576,MATCH($B285,城镇人口!$B:$B,0),MATCH(H$1,城镇人口!$1:$1,0))</f>
        <v>1906688.8872450832</v>
      </c>
      <c r="I285" s="40">
        <f>INDEX(人口源表!$1:$1048576,MATCH($B285,人口源表!$A:$A,0),MATCH(I$1,人口源表!$1:$1,0))-INDEX(城镇人口!$1:$1048576,MATCH($B285,城镇人口!$B:$B,0),MATCH(I$1,城镇人口!$1:$1,0))</f>
        <v>1854920.4856552491</v>
      </c>
      <c r="J285" s="40">
        <f>INDEX(人口源表!$1:$1048576,MATCH($B285,人口源表!$A:$A,0),MATCH(J$1,人口源表!$1:$1,0))-INDEX(城镇人口!$1:$1048576,MATCH($B285,城镇人口!$B:$B,0),MATCH(J$1,城镇人口!$1:$1,0))</f>
        <v>1800061.3709766939</v>
      </c>
      <c r="K285" s="40">
        <f>INDEX(人口源表!$1:$1048576,MATCH($B285,人口源表!$A:$A,0),MATCH(K$1,人口源表!$1:$1,0))-INDEX(城镇人口!$1:$1048576,MATCH($B285,城镇人口!$B:$B,0),MATCH(K$1,城镇人口!$1:$1,0))</f>
        <v>1742314.9384091524</v>
      </c>
      <c r="L285" s="40">
        <f>INDEX(人口源表!$1:$1048576,MATCH($B285,人口源表!$A:$A,0),MATCH(L$1,人口源表!$1:$1,0))-INDEX(城镇人口!$1:$1048576,MATCH($B285,城镇人口!$B:$B,0),MATCH(L$1,城镇人口!$1:$1,0))</f>
        <v>1681876.1377111506</v>
      </c>
      <c r="M285" s="40">
        <f>INDEX(人口源表!$1:$1048576,MATCH($B285,人口源表!$A:$A,0),MATCH(M$1,人口源表!$1:$1,0))-INDEX(城镇人口!$1:$1048576,MATCH($B285,城镇人口!$B:$B,0),MATCH(M$1,城镇人口!$1:$1,0))</f>
        <v>1618932.0164106609</v>
      </c>
      <c r="N285" s="40">
        <f>INDEX(人口源表!$1:$1048576,MATCH($B285,人口源表!$A:$A,0),MATCH(N$1,人口源表!$1:$1,0))-INDEX(城镇人口!$1:$1048576,MATCH($B285,城镇人口!$B:$B,0),MATCH(N$1,城镇人口!$1:$1,0))</f>
        <v>1553661.2834347859</v>
      </c>
      <c r="O285" s="40">
        <f>INDEX(人口源表!$1:$1048576,MATCH($B285,人口源表!$A:$A,0),MATCH(O$1,人口源表!$1:$1,0))-INDEX(城镇人口!$1:$1048576,MATCH($B285,城镇人口!$B:$B,0),MATCH(O$1,城镇人口!$1:$1,0))</f>
        <v>1486235.3814284587</v>
      </c>
      <c r="P285" s="40">
        <f>INDEX(人口源表!$1:$1048576,MATCH($B285,人口源表!$A:$A,0),MATCH(P$1,人口源表!$1:$1,0))-INDEX(城镇人口!$1:$1048576,MATCH($B285,城镇人口!$B:$B,0),MATCH(P$1,城镇人口!$1:$1,0))</f>
        <v>1416817.7061837409</v>
      </c>
      <c r="Q285" s="40">
        <f>INDEX(人口源表!$1:$1048576,MATCH($B285,人口源表!$A:$A,0),MATCH(Q$1,人口源表!$1:$1,0))-INDEX(城镇人口!$1:$1048576,MATCH($B285,城镇人口!$B:$B,0),MATCH(Q$1,城镇人口!$1:$1,0))</f>
        <v>1345564.3026604559</v>
      </c>
      <c r="R285" s="40">
        <f>INDEX(人口源表!$1:$1048576,MATCH($B285,人口源表!$A:$A,0),MATCH(R$1,人口源表!$1:$1,0))-INDEX(城镇人口!$1:$1048576,MATCH($B285,城镇人口!$B:$B,0),MATCH(R$1,城镇人口!$1:$1,0))</f>
        <v>1272623.6954822028</v>
      </c>
      <c r="S285" s="40">
        <f>INDEX(人口源表!$1:$1048576,MATCH($B285,人口源表!$A:$A,0),MATCH(S$1,人口源表!$1:$1,0))-INDEX(城镇人口!$1:$1048576,MATCH($B285,城镇人口!$B:$B,0),MATCH(S$1,城镇人口!$1:$1,0))</f>
        <v>1235884.7512480281</v>
      </c>
      <c r="T285" s="40">
        <f>INDEX(人口源表!$1:$1048576,MATCH($B285,人口源表!$A:$A,0),MATCH(T$1,人口源表!$1:$1,0))-INDEX(城镇人口!$1:$1048576,MATCH($B285,城镇人口!$B:$B,0),MATCH(T$1,城镇人口!$1:$1,0))</f>
        <v>1198324.5936191007</v>
      </c>
      <c r="U285" s="40">
        <f>INDEX(人口源表!$1:$1048576,MATCH($B285,人口源表!$A:$A,0),MATCH(U$1,人口源表!$1:$1,0))-INDEX(城镇人口!$1:$1048576,MATCH($B285,城镇人口!$B:$B,0),MATCH(U$1,城镇人口!$1:$1,0))</f>
        <v>1160025.9412953584</v>
      </c>
      <c r="V285" s="40">
        <f>INDEX(人口源表!$1:$1048576,MATCH($B285,人口源表!$A:$A,0),MATCH(V$1,人口源表!$1:$1,0))-INDEX(城镇人口!$1:$1048576,MATCH($B285,城镇人口!$B:$B,0),MATCH(V$1,城镇人口!$1:$1,0))</f>
        <v>1121067.2710614838</v>
      </c>
      <c r="W285" s="40">
        <f>INDEX(人口源表!$1:$1048576,MATCH($B285,人口源表!$A:$A,0),MATCH(W$1,人口源表!$1:$1,0))-INDEX(城镇人口!$1:$1048576,MATCH($B285,城镇人口!$B:$B,0),MATCH(W$1,城镇人口!$1:$1,0))</f>
        <v>1081522.5581787862</v>
      </c>
      <c r="X285" s="40">
        <f>INDEX(人口源表!$1:$1048576,MATCH($B285,人口源表!$A:$A,0),MATCH(X$1,人口源表!$1:$1,0))-INDEX(城镇人口!$1:$1048576,MATCH($B285,城镇人口!$B:$B,0),MATCH(X$1,城镇人口!$1:$1,0))</f>
        <v>1041462.0444476176</v>
      </c>
      <c r="Y285" s="40">
        <f>INDEX(人口源表!$1:$1048576,MATCH($B285,人口源表!$A:$A,0),MATCH(Y$1,人口源表!$1:$1,0))-INDEX(城镇人口!$1:$1048576,MATCH($B285,城镇人口!$B:$B,0),MATCH(Y$1,城镇人口!$1:$1,0))</f>
        <v>1000951.6234041406</v>
      </c>
      <c r="Z285" s="40">
        <f>INDEX(人口源表!$1:$1048576,MATCH($B285,人口源表!$A:$A,0),MATCH(Z$1,人口源表!$1:$1,0))-INDEX(城镇人口!$1:$1048576,MATCH($B285,城镇人口!$B:$B,0),MATCH(Z$1,城镇人口!$1:$1,0))</f>
        <v>960053.4814497577</v>
      </c>
      <c r="AA285" s="40">
        <f>INDEX(人口源表!$1:$1048576,MATCH($B285,人口源表!$A:$A,0),MATCH(AA$1,人口源表!$1:$1,0))-INDEX(城镇人口!$1:$1048576,MATCH($B285,城镇人口!$B:$B,0),MATCH(AA$1,城镇人口!$1:$1,0))</f>
        <v>918826.32015511673</v>
      </c>
      <c r="AB285" s="40">
        <f>INDEX(人口源表!$1:$1048576,MATCH($B285,人口源表!$A:$A,0),MATCH(AB$1,人口源表!$1:$1,0))-INDEX(城镇人口!$1:$1048576,MATCH($B285,城镇人口!$B:$B,0),MATCH(AB$1,城镇人口!$1:$1,0))</f>
        <v>877325.05068664532</v>
      </c>
      <c r="AC285" s="40">
        <f>INDEX(人口源表!$1:$1048576,MATCH($B285,人口源表!$A:$A,0),MATCH(AC$1,人口源表!$1:$1,0))-INDEX(城镇人口!$1:$1048576,MATCH($B285,城镇人口!$B:$B,0),MATCH(AC$1,城镇人口!$1:$1,0))</f>
        <v>845218.91335491464</v>
      </c>
      <c r="AD285" s="40">
        <f>INDEX(人口源表!$1:$1048576,MATCH($B285,人口源表!$A:$A,0),MATCH(AD$1,人口源表!$1:$1,0))-INDEX(城镇人口!$1:$1048576,MATCH($B285,城镇人口!$B:$B,0),MATCH(AD$1,城镇人口!$1:$1,0))</f>
        <v>812959.87675563619</v>
      </c>
      <c r="AE285" s="40">
        <f>INDEX(人口源表!$1:$1048576,MATCH($B285,人口源表!$A:$A,0),MATCH(AE$1,人口源表!$1:$1,0))-INDEX(城镇人口!$1:$1048576,MATCH($B285,城镇人口!$B:$B,0),MATCH(AE$1,城镇人口!$1:$1,0))</f>
        <v>780585.44091571961</v>
      </c>
      <c r="AF285" s="40">
        <f>INDEX(人口源表!$1:$1048576,MATCH($B285,人口源表!$A:$A,0),MATCH(AF$1,人口源表!$1:$1,0))-INDEX(城镇人口!$1:$1048576,MATCH($B285,城镇人口!$B:$B,0),MATCH(AF$1,城镇人口!$1:$1,0))</f>
        <v>748130.70551368035</v>
      </c>
      <c r="AG285" s="40">
        <f>INDEX(人口源表!$1:$1048576,MATCH($B285,人口源表!$A:$A,0),MATCH(AG$1,人口源表!$1:$1,0))-INDEX(城镇人口!$1:$1048576,MATCH($B285,城镇人口!$B:$B,0),MATCH(AG$1,城镇人口!$1:$1,0))</f>
        <v>715628.38938311487</v>
      </c>
      <c r="AH285" s="40">
        <f>INDEX(人口源表!$1:$1048576,MATCH($B285,人口源表!$A:$A,0),MATCH(AH$1,人口源表!$1:$1,0))-INDEX(城镇人口!$1:$1048576,MATCH($B285,城镇人口!$B:$B,0),MATCH(AH$1,城镇人口!$1:$1,0))</f>
        <v>683108.95203309041</v>
      </c>
      <c r="AI285" s="40">
        <f>INDEX(人口源表!$1:$1048576,MATCH($B285,人口源表!$A:$A,0),MATCH(AI$1,人口源表!$1:$1,0))-INDEX(城镇人口!$1:$1048576,MATCH($B285,城镇人口!$B:$B,0),MATCH(AI$1,城镇人口!$1:$1,0))</f>
        <v>650600.79319142085</v>
      </c>
      <c r="AJ285" s="40">
        <f>INDEX(人口源表!$1:$1048576,MATCH($B285,人口源表!$A:$A,0),MATCH(AJ$1,人口源表!$1:$1,0))-INDEX(城镇人口!$1:$1048576,MATCH($B285,城镇人口!$B:$B,0),MATCH(AJ$1,城镇人口!$1:$1,0))</f>
        <v>618130.14048311953</v>
      </c>
      <c r="AK285" s="40">
        <f>INDEX(人口源表!$1:$1048576,MATCH($B285,人口源表!$A:$A,0),MATCH(AK$1,人口源表!$1:$1,0))-INDEX(城镇人口!$1:$1048576,MATCH($B285,城镇人口!$B:$B,0),MATCH(AK$1,城镇人口!$1:$1,0))</f>
        <v>585721.48855616804</v>
      </c>
      <c r="AL285" s="40">
        <f>INDEX(人口源表!$1:$1048576,MATCH($B285,人口源表!$A:$A,0),MATCH(AL$1,人口源表!$1:$1,0))-INDEX(城镇人口!$1:$1048576,MATCH($B285,城镇人口!$B:$B,0),MATCH(AL$1,城镇人口!$1:$1,0))</f>
        <v>553397.55926728714</v>
      </c>
      <c r="AM285" s="40">
        <f>INDEX(人口源表!$1:$1048576,MATCH($B285,人口源表!$A:$A,0),MATCH(AM$1,人口源表!$1:$1,0))-INDEX(城镇人口!$1:$1048576,MATCH($B285,城镇人口!$B:$B,0),MATCH(AM$1,城镇人口!$1:$1,0))</f>
        <v>521179.36779406574</v>
      </c>
      <c r="AN285" s="40">
        <f>INDEX(人口源表!$1:$1048576,MATCH($B285,人口源表!$A:$A,0),MATCH(AN$1,人口源表!$1:$1,0))-INDEX(城镇人口!$1:$1048576,MATCH($B285,城镇人口!$B:$B,0),MATCH(AN$1,城镇人口!$1:$1,0))</f>
        <v>489086.42954944633</v>
      </c>
      <c r="AO285" s="40">
        <f>INDEX(人口源表!$1:$1048576,MATCH($B285,人口源表!$A:$A,0),MATCH(AO$1,人口源表!$1:$1,0))-INDEX(城镇人口!$1:$1048576,MATCH($B285,城镇人口!$B:$B,0),MATCH(AO$1,城镇人口!$1:$1,0))</f>
        <v>457136.94752378669</v>
      </c>
      <c r="AP285" s="40">
        <f>INDEX(人口源表!$1:$1048576,MATCH($B285,人口源表!$A:$A,0),MATCH(AP$1,人口源表!$1:$1,0))-INDEX(城镇人口!$1:$1048576,MATCH($B285,城镇人口!$B:$B,0),MATCH(AP$1,城镇人口!$1:$1,0))</f>
        <v>425347.87590905093</v>
      </c>
      <c r="AQ285" s="40">
        <f>INDEX(人口源表!$1:$1048576,MATCH($B285,人口源表!$A:$A,0),MATCH(AQ$1,人口源表!$1:$1,0))-INDEX(城镇人口!$1:$1048576,MATCH($B285,城镇人口!$B:$B,0),MATCH(AQ$1,城镇人口!$1:$1,0))</f>
        <v>393735.05487482995</v>
      </c>
      <c r="AR285" s="40">
        <f>INDEX(人口源表!$1:$1048576,MATCH($B285,人口源表!$A:$A,0),MATCH(AR$1,人口源表!$1:$1,0))-INDEX(城镇人口!$1:$1048576,MATCH($B285,城镇人口!$B:$B,0),MATCH(AR$1,城镇人口!$1:$1,0))</f>
        <v>362313.34689837229</v>
      </c>
      <c r="AS285" s="40">
        <f>INDEX(人口源表!$1:$1048576,MATCH($B285,人口源表!$A:$A,0),MATCH(AS$1,人口源表!$1:$1,0))-INDEX(城镇人口!$1:$1048576,MATCH($B285,城镇人口!$B:$B,0),MATCH(AS$1,城镇人口!$1:$1,0))</f>
        <v>331096.73348620441</v>
      </c>
      <c r="AT285" s="40">
        <f>INDEX(人口源表!$1:$1048576,MATCH($B285,人口源表!$A:$A,0),MATCH(AT$1,人口源表!$1:$1,0))-INDEX(城镇人口!$1:$1048576,MATCH($B285,城镇人口!$B:$B,0),MATCH(AT$1,城镇人口!$1:$1,0))</f>
        <v>300098.5854124967</v>
      </c>
      <c r="AU285" s="40">
        <f>INDEX(人口源表!$1:$1048576,MATCH($B285,人口源表!$A:$A,0),MATCH(AU$1,人口源表!$1:$1,0))-INDEX(城镇人口!$1:$1048576,MATCH($B285,城镇人口!$B:$B,0),MATCH(AU$1,城镇人口!$1:$1,0))</f>
        <v>269331.66584667098</v>
      </c>
      <c r="AV285" s="40">
        <f>INDEX(人口源表!$1:$1048576,MATCH($B285,人口源表!$A:$A,0),MATCH(AV$1,人口源表!$1:$1,0))-INDEX(城镇人口!$1:$1048576,MATCH($B285,城镇人口!$B:$B,0),MATCH(AV$1,城镇人口!$1:$1,0))</f>
        <v>238808.29111378919</v>
      </c>
    </row>
    <row r="286" spans="1:48" x14ac:dyDescent="0.15">
      <c r="A286" s="4" t="s">
        <v>878</v>
      </c>
      <c r="B286" s="4" t="s">
        <v>574</v>
      </c>
      <c r="C286" s="34">
        <f>VLOOKUP(B286,'[1]2016省城人口总结（根）'!B:C,2,FALSE)/100</f>
        <v>0.46938566732412901</v>
      </c>
      <c r="D286" s="40">
        <f>INDEX(人口源表!$1:$1048576,MATCH($B286,人口源表!$A:$A,0),MATCH(D$1,人口源表!$1:$1,0))-INDEX(城镇人口!$1:$1048576,MATCH($B286,城镇人口!$B:$B,0),MATCH(D$1,城镇人口!$1:$1,0))</f>
        <v>3219618.0698253205</v>
      </c>
      <c r="E286" s="40">
        <f>INDEX(人口源表!$1:$1048576,MATCH($B286,人口源表!$A:$A,0),MATCH(E$1,人口源表!$1:$1,0))-INDEX(城镇人口!$1:$1048576,MATCH($B286,城镇人口!$B:$B,0),MATCH(E$1,城镇人口!$1:$1,0))</f>
        <v>3187765.087405609</v>
      </c>
      <c r="F286" s="40">
        <f>INDEX(人口源表!$1:$1048576,MATCH($B286,人口源表!$A:$A,0),MATCH(F$1,人口源表!$1:$1,0))-INDEX(城镇人口!$1:$1048576,MATCH($B286,城镇人口!$B:$B,0),MATCH(F$1,城镇人口!$1:$1,0))</f>
        <v>3154211.2506625527</v>
      </c>
      <c r="G286" s="40">
        <f>INDEX(人口源表!$1:$1048576,MATCH($B286,人口源表!$A:$A,0),MATCH(G$1,人口源表!$1:$1,0))-INDEX(城镇人口!$1:$1048576,MATCH($B286,城镇人口!$B:$B,0),MATCH(G$1,城镇人口!$1:$1,0))</f>
        <v>2902465.0919721001</v>
      </c>
      <c r="H286" s="40">
        <f>INDEX(人口源表!$1:$1048576,MATCH($B286,人口源表!$A:$A,0),MATCH(H$1,人口源表!$1:$1,0))-INDEX(城镇人口!$1:$1048576,MATCH($B286,城镇人口!$B:$B,0),MATCH(H$1,城镇人口!$1:$1,0))</f>
        <v>2870282.5375263328</v>
      </c>
      <c r="I286" s="40">
        <f>INDEX(人口源表!$1:$1048576,MATCH($B286,人口源表!$A:$A,0),MATCH(I$1,人口源表!$1:$1,0))-INDEX(城镇人口!$1:$1048576,MATCH($B286,城镇人口!$B:$B,0),MATCH(I$1,城镇人口!$1:$1,0))</f>
        <v>2859003.5031860173</v>
      </c>
      <c r="J286" s="40">
        <f>INDEX(人口源表!$1:$1048576,MATCH($B286,人口源表!$A:$A,0),MATCH(J$1,人口源表!$1:$1,0))-INDEX(城镇人口!$1:$1048576,MATCH($B286,城镇人口!$B:$B,0),MATCH(J$1,城镇人口!$1:$1,0))</f>
        <v>2848510.6040459047</v>
      </c>
      <c r="K286" s="40">
        <f>INDEX(人口源表!$1:$1048576,MATCH($B286,人口源表!$A:$A,0),MATCH(K$1,人口源表!$1:$1,0))-INDEX(城镇人口!$1:$1048576,MATCH($B286,城镇人口!$B:$B,0),MATCH(K$1,城镇人口!$1:$1,0))</f>
        <v>2838379.4777491931</v>
      </c>
      <c r="L286" s="40">
        <f>INDEX(人口源表!$1:$1048576,MATCH($B286,人口源表!$A:$A,0),MATCH(L$1,人口源表!$1:$1,0))-INDEX(城镇人口!$1:$1048576,MATCH($B286,城镇人口!$B:$B,0),MATCH(L$1,城镇人口!$1:$1,0))</f>
        <v>2828220.2226148103</v>
      </c>
      <c r="M286" s="40">
        <f>INDEX(人口源表!$1:$1048576,MATCH($B286,人口源表!$A:$A,0),MATCH(M$1,人口源表!$1:$1,0))-INDEX(城镇人口!$1:$1048576,MATCH($B286,城镇人口!$B:$B,0),MATCH(M$1,城镇人口!$1:$1,0))</f>
        <v>2817680.9575610925</v>
      </c>
      <c r="N286" s="40">
        <f>INDEX(人口源表!$1:$1048576,MATCH($B286,人口源表!$A:$A,0),MATCH(N$1,人口源表!$1:$1,0))-INDEX(城镇人口!$1:$1048576,MATCH($B286,城镇人口!$B:$B,0),MATCH(N$1,城镇人口!$1:$1,0))</f>
        <v>2806443.6012994205</v>
      </c>
      <c r="O286" s="40">
        <f>INDEX(人口源表!$1:$1048576,MATCH($B286,人口源表!$A:$A,0),MATCH(O$1,人口源表!$1:$1,0))-INDEX(城镇人口!$1:$1048576,MATCH($B286,城镇人口!$B:$B,0),MATCH(O$1,城镇人口!$1:$1,0))</f>
        <v>2794224.4594993554</v>
      </c>
      <c r="P286" s="40">
        <f>INDEX(人口源表!$1:$1048576,MATCH($B286,人口源表!$A:$A,0),MATCH(P$1,人口源表!$1:$1,0))-INDEX(城镇人口!$1:$1048576,MATCH($B286,城镇人口!$B:$B,0),MATCH(P$1,城镇人口!$1:$1,0))</f>
        <v>2780773.31895382</v>
      </c>
      <c r="Q286" s="40">
        <f>INDEX(人口源表!$1:$1048576,MATCH($B286,人口源表!$A:$A,0),MATCH(Q$1,人口源表!$1:$1,0))-INDEX(城镇人口!$1:$1048576,MATCH($B286,城镇人口!$B:$B,0),MATCH(Q$1,城镇人口!$1:$1,0))</f>
        <v>2765872.5112774889</v>
      </c>
      <c r="R286" s="40">
        <f>INDEX(人口源表!$1:$1048576,MATCH($B286,人口源表!$A:$A,0),MATCH(R$1,人口源表!$1:$1,0))-INDEX(城镇人口!$1:$1048576,MATCH($B286,城镇人口!$B:$B,0),MATCH(R$1,城镇人口!$1:$1,0))</f>
        <v>2749335.9453887837</v>
      </c>
      <c r="S286" s="40">
        <f>INDEX(人口源表!$1:$1048576,MATCH($B286,人口源表!$A:$A,0),MATCH(S$1,人口源表!$1:$1,0))-INDEX(城镇人口!$1:$1048576,MATCH($B286,城镇人口!$B:$B,0),MATCH(S$1,城镇人口!$1:$1,0))</f>
        <v>2748230.6382383318</v>
      </c>
      <c r="T286" s="40">
        <f>INDEX(人口源表!$1:$1048576,MATCH($B286,人口源表!$A:$A,0),MATCH(T$1,人口源表!$1:$1,0))-INDEX(城镇人口!$1:$1048576,MATCH($B286,城镇人口!$B:$B,0),MATCH(T$1,城镇人口!$1:$1,0))</f>
        <v>2745651.931397181</v>
      </c>
      <c r="U286" s="40">
        <f>INDEX(人口源表!$1:$1048576,MATCH($B286,人口源表!$A:$A,0),MATCH(U$1,人口源表!$1:$1,0))-INDEX(城镇人口!$1:$1048576,MATCH($B286,城镇人口!$B:$B,0),MATCH(U$1,城镇人口!$1:$1,0))</f>
        <v>2741484.2196103162</v>
      </c>
      <c r="V286" s="40">
        <f>INDEX(人口源表!$1:$1048576,MATCH($B286,人口源表!$A:$A,0),MATCH(V$1,人口源表!$1:$1,0))-INDEX(城镇人口!$1:$1048576,MATCH($B286,城镇人口!$B:$B,0),MATCH(V$1,城镇人口!$1:$1,0))</f>
        <v>2735634.2933045812</v>
      </c>
      <c r="W286" s="40">
        <f>INDEX(人口源表!$1:$1048576,MATCH($B286,人口源表!$A:$A,0),MATCH(W$1,人口源表!$1:$1,0))-INDEX(城镇人口!$1:$1048576,MATCH($B286,城镇人口!$B:$B,0),MATCH(W$1,城镇人口!$1:$1,0))</f>
        <v>2728032.5012430702</v>
      </c>
      <c r="X286" s="40">
        <f>INDEX(人口源表!$1:$1048576,MATCH($B286,人口源表!$A:$A,0),MATCH(X$1,人口源表!$1:$1,0))-INDEX(城镇人口!$1:$1048576,MATCH($B286,城镇人口!$B:$B,0),MATCH(X$1,城镇人口!$1:$1,0))</f>
        <v>2718630.8370239967</v>
      </c>
      <c r="Y286" s="40">
        <f>INDEX(人口源表!$1:$1048576,MATCH($B286,人口源表!$A:$A,0),MATCH(Y$1,人口源表!$1:$1,0))-INDEX(城镇人口!$1:$1048576,MATCH($B286,城镇人口!$B:$B,0),MATCH(Y$1,城镇人口!$1:$1,0))</f>
        <v>2707404.4722328014</v>
      </c>
      <c r="Z286" s="40">
        <f>INDEX(人口源表!$1:$1048576,MATCH($B286,人口源表!$A:$A,0),MATCH(Z$1,人口源表!$1:$1,0))-INDEX(城镇人口!$1:$1048576,MATCH($B286,城镇人口!$B:$B,0),MATCH(Z$1,城镇人口!$1:$1,0))</f>
        <v>2694348.1215378465</v>
      </c>
      <c r="AA286" s="40">
        <f>INDEX(人口源表!$1:$1048576,MATCH($B286,人口源表!$A:$A,0),MATCH(AA$1,人口源表!$1:$1,0))-INDEX(城镇人口!$1:$1048576,MATCH($B286,城镇人口!$B:$B,0),MATCH(AA$1,城镇人口!$1:$1,0))</f>
        <v>2679477.9767406993</v>
      </c>
      <c r="AB286" s="40">
        <f>INDEX(人口源表!$1:$1048576,MATCH($B286,人口源表!$A:$A,0),MATCH(AB$1,人口源表!$1:$1,0))-INDEX(城镇人口!$1:$1048576,MATCH($B286,城镇人口!$B:$B,0),MATCH(AB$1,城镇人口!$1:$1,0))</f>
        <v>2662829.3580496502</v>
      </c>
      <c r="AC286" s="40">
        <f>INDEX(人口源表!$1:$1048576,MATCH($B286,人口源表!$A:$A,0),MATCH(AC$1,人口源表!$1:$1,0))-INDEX(城镇人口!$1:$1048576,MATCH($B286,城镇人口!$B:$B,0),MATCH(AC$1,城镇人口!$1:$1,0))</f>
        <v>2649037.4912636303</v>
      </c>
      <c r="AD286" s="40">
        <f>INDEX(人口源表!$1:$1048576,MATCH($B286,人口源表!$A:$A,0),MATCH(AD$1,人口源表!$1:$1,0))-INDEX(城镇人口!$1:$1048576,MATCH($B286,城镇人口!$B:$B,0),MATCH(AD$1,城镇人口!$1:$1,0))</f>
        <v>2633631.0699945246</v>
      </c>
      <c r="AE286" s="40">
        <f>INDEX(人口源表!$1:$1048576,MATCH($B286,人口源表!$A:$A,0),MATCH(AE$1,人口源表!$1:$1,0))-INDEX(城镇人口!$1:$1048576,MATCH($B286,城镇人口!$B:$B,0),MATCH(AE$1,城镇人口!$1:$1,0))</f>
        <v>2616693.6662013698</v>
      </c>
      <c r="AF286" s="40">
        <f>INDEX(人口源表!$1:$1048576,MATCH($B286,人口源表!$A:$A,0),MATCH(AF$1,人口源表!$1:$1,0))-INDEX(城镇人口!$1:$1048576,MATCH($B286,城镇人口!$B:$B,0),MATCH(AF$1,城镇人口!$1:$1,0))</f>
        <v>2598326.5414423971</v>
      </c>
      <c r="AG286" s="40">
        <f>INDEX(人口源表!$1:$1048576,MATCH($B286,人口源表!$A:$A,0),MATCH(AG$1,人口源表!$1:$1,0))-INDEX(城镇人口!$1:$1048576,MATCH($B286,城镇人口!$B:$B,0),MATCH(AG$1,城镇人口!$1:$1,0))</f>
        <v>2578647.7169409855</v>
      </c>
      <c r="AH286" s="40">
        <f>INDEX(人口源表!$1:$1048576,MATCH($B286,人口源表!$A:$A,0),MATCH(AH$1,人口源表!$1:$1,0))-INDEX(城镇人口!$1:$1048576,MATCH($B286,城镇人口!$B:$B,0),MATCH(AH$1,城镇人口!$1:$1,0))</f>
        <v>2557791.4548343867</v>
      </c>
      <c r="AI286" s="40">
        <f>INDEX(人口源表!$1:$1048576,MATCH($B286,人口源表!$A:$A,0),MATCH(AI$1,人口源表!$1:$1,0))-INDEX(城镇人口!$1:$1048576,MATCH($B286,城镇人口!$B:$B,0),MATCH(AI$1,城镇人口!$1:$1,0))</f>
        <v>2535908.9377586716</v>
      </c>
      <c r="AJ286" s="40">
        <f>INDEX(人口源表!$1:$1048576,MATCH($B286,人口源表!$A:$A,0),MATCH(AJ$1,人口源表!$1:$1,0))-INDEX(城镇人口!$1:$1048576,MATCH($B286,城镇人口!$B:$B,0),MATCH(AJ$1,城镇人口!$1:$1,0))</f>
        <v>2513165.7089325874</v>
      </c>
      <c r="AK286" s="40">
        <f>INDEX(人口源表!$1:$1048576,MATCH($B286,人口源表!$A:$A,0),MATCH(AK$1,人口源表!$1:$1,0))-INDEX(城镇人口!$1:$1048576,MATCH($B286,城镇人口!$B:$B,0),MATCH(AK$1,城镇人口!$1:$1,0))</f>
        <v>2489742.7456545061</v>
      </c>
      <c r="AL286" s="40">
        <f>INDEX(人口源表!$1:$1048576,MATCH($B286,人口源表!$A:$A,0),MATCH(AL$1,人口源表!$1:$1,0))-INDEX(城镇人口!$1:$1048576,MATCH($B286,城镇人口!$B:$B,0),MATCH(AL$1,城镇人口!$1:$1,0))</f>
        <v>2465835.4995753025</v>
      </c>
      <c r="AM286" s="40">
        <f>INDEX(人口源表!$1:$1048576,MATCH($B286,人口源表!$A:$A,0),MATCH(AM$1,人口源表!$1:$1,0))-INDEX(城镇人口!$1:$1048576,MATCH($B286,城镇人口!$B:$B,0),MATCH(AM$1,城镇人口!$1:$1,0))</f>
        <v>2441652.5520841754</v>
      </c>
      <c r="AN286" s="40">
        <f>INDEX(人口源表!$1:$1048576,MATCH($B286,人口源表!$A:$A,0),MATCH(AN$1,人口源表!$1:$1,0))-INDEX(城镇人口!$1:$1048576,MATCH($B286,城镇人口!$B:$B,0),MATCH(AN$1,城镇人口!$1:$1,0))</f>
        <v>2417416.6310652872</v>
      </c>
      <c r="AO286" s="40">
        <f>INDEX(人口源表!$1:$1048576,MATCH($B286,人口源表!$A:$A,0),MATCH(AO$1,人口源表!$1:$1,0))-INDEX(城镇人口!$1:$1048576,MATCH($B286,城镇人口!$B:$B,0),MATCH(AO$1,城镇人口!$1:$1,0))</f>
        <v>2393362.4647524077</v>
      </c>
      <c r="AP286" s="40">
        <f>INDEX(人口源表!$1:$1048576,MATCH($B286,人口源表!$A:$A,0),MATCH(AP$1,人口源表!$1:$1,0))-INDEX(城镇人口!$1:$1048576,MATCH($B286,城镇人口!$B:$B,0),MATCH(AP$1,城镇人口!$1:$1,0))</f>
        <v>2369736.9968469013</v>
      </c>
      <c r="AQ286" s="40">
        <f>INDEX(人口源表!$1:$1048576,MATCH($B286,人口源表!$A:$A,0),MATCH(AQ$1,人口源表!$1:$1,0))-INDEX(城镇人口!$1:$1048576,MATCH($B286,城镇人口!$B:$B,0),MATCH(AQ$1,城镇人口!$1:$1,0))</f>
        <v>2346798.8015483702</v>
      </c>
      <c r="AR286" s="40">
        <f>INDEX(人口源表!$1:$1048576,MATCH($B286,人口源表!$A:$A,0),MATCH(AR$1,人口源表!$1:$1,0))-INDEX(城镇人口!$1:$1048576,MATCH($B286,城镇人口!$B:$B,0),MATCH(AR$1,城镇人口!$1:$1,0))</f>
        <v>2324817.1114026811</v>
      </c>
      <c r="AS286" s="40">
        <f>INDEX(人口源表!$1:$1048576,MATCH($B286,人口源表!$A:$A,0),MATCH(AS$1,人口源表!$1:$1,0))-INDEX(城镇人口!$1:$1048576,MATCH($B286,城镇人口!$B:$B,0),MATCH(AS$1,城镇人口!$1:$1,0))</f>
        <v>2304071.6095368564</v>
      </c>
      <c r="AT286" s="40">
        <f>INDEX(人口源表!$1:$1048576,MATCH($B286,人口源表!$A:$A,0),MATCH(AT$1,人口源表!$1:$1,0))-INDEX(城镇人口!$1:$1048576,MATCH($B286,城镇人口!$B:$B,0),MATCH(AT$1,城镇人口!$1:$1,0))</f>
        <v>2284851.8253490846</v>
      </c>
      <c r="AU286" s="40">
        <f>INDEX(人口源表!$1:$1048576,MATCH($B286,人口源表!$A:$A,0),MATCH(AU$1,人口源表!$1:$1,0))-INDEX(城镇人口!$1:$1048576,MATCH($B286,城镇人口!$B:$B,0),MATCH(AU$1,城镇人口!$1:$1,0))</f>
        <v>2267456.1498791184</v>
      </c>
      <c r="AV286" s="40">
        <f>INDEX(人口源表!$1:$1048576,MATCH($B286,人口源表!$A:$A,0),MATCH(AV$1,人口源表!$1:$1,0))-INDEX(城镇人口!$1:$1048576,MATCH($B286,城镇人口!$B:$B,0),MATCH(AV$1,城镇人口!$1:$1,0))</f>
        <v>2252191.972812566</v>
      </c>
    </row>
    <row r="287" spans="1:48" x14ac:dyDescent="0.15">
      <c r="A287" s="4" t="s">
        <v>878</v>
      </c>
      <c r="B287" s="4" t="s">
        <v>576</v>
      </c>
      <c r="C287" s="34">
        <f>VLOOKUP(B287,'[1]2016省城人口总结（根）'!B:C,2,FALSE)/100</f>
        <v>0.50286315789473701</v>
      </c>
      <c r="D287" s="40">
        <f>INDEX(人口源表!$1:$1048576,MATCH($B287,人口源表!$A:$A,0),MATCH(D$1,人口源表!$1:$1,0))-INDEX(城镇人口!$1:$1048576,MATCH($B287,城镇人口!$B:$B,0),MATCH(D$1,城镇人口!$1:$1,0))</f>
        <v>1186049.0967701888</v>
      </c>
      <c r="E287" s="40">
        <f>INDEX(人口源表!$1:$1048576,MATCH($B287,人口源表!$A:$A,0),MATCH(E$1,人口源表!$1:$1,0))-INDEX(城镇人口!$1:$1048576,MATCH($B287,城镇人口!$B:$B,0),MATCH(E$1,城镇人口!$1:$1,0))</f>
        <v>1171653.7789309376</v>
      </c>
      <c r="F287" s="40">
        <f>INDEX(人口源表!$1:$1048576,MATCH($B287,人口源表!$A:$A,0),MATCH(F$1,人口源表!$1:$1,0))-INDEX(城镇人口!$1:$1048576,MATCH($B287,城镇人口!$B:$B,0),MATCH(F$1,城镇人口!$1:$1,0))</f>
        <v>1156409.7520658297</v>
      </c>
      <c r="G287" s="40">
        <f>INDEX(人口源表!$1:$1048576,MATCH($B287,人口源表!$A:$A,0),MATCH(G$1,人口源表!$1:$1,0))-INDEX(城镇人口!$1:$1048576,MATCH($B287,城镇人口!$B:$B,0),MATCH(G$1,城镇人口!$1:$1,0))</f>
        <v>1052312.8835096019</v>
      </c>
      <c r="H287" s="40">
        <f>INDEX(人口源表!$1:$1048576,MATCH($B287,人口源表!$A:$A,0),MATCH(H$1,人口源表!$1:$1,0))-INDEX(城镇人口!$1:$1048576,MATCH($B287,城镇人口!$B:$B,0),MATCH(H$1,城镇人口!$1:$1,0))</f>
        <v>1039259.2402082526</v>
      </c>
      <c r="I287" s="40">
        <f>INDEX(人口源表!$1:$1048576,MATCH($B287,人口源表!$A:$A,0),MATCH(I$1,人口源表!$1:$1,0))-INDEX(城镇人口!$1:$1048576,MATCH($B287,城镇人口!$B:$B,0),MATCH(I$1,城镇人口!$1:$1,0))</f>
        <v>1033866.9950472806</v>
      </c>
      <c r="J287" s="40">
        <f>INDEX(人口源表!$1:$1048576,MATCH($B287,人口源表!$A:$A,0),MATCH(J$1,人口源表!$1:$1,0))-INDEX(城镇人口!$1:$1048576,MATCH($B287,城镇人口!$B:$B,0),MATCH(J$1,城镇人口!$1:$1,0))</f>
        <v>1027897.2062571389</v>
      </c>
      <c r="K287" s="40">
        <f>INDEX(人口源表!$1:$1048576,MATCH($B287,人口源表!$A:$A,0),MATCH(K$1,人口源表!$1:$1,0))-INDEX(城镇人口!$1:$1048576,MATCH($B287,城镇人口!$B:$B,0),MATCH(K$1,城镇人口!$1:$1,0))</f>
        <v>1021320.551980197</v>
      </c>
      <c r="L287" s="40">
        <f>INDEX(人口源表!$1:$1048576,MATCH($B287,人口源表!$A:$A,0),MATCH(L$1,人口源表!$1:$1,0))-INDEX(城镇人口!$1:$1048576,MATCH($B287,城镇人口!$B:$B,0),MATCH(L$1,城镇人口!$1:$1,0))</f>
        <v>1014113.222511322</v>
      </c>
      <c r="M287" s="40">
        <f>INDEX(人口源表!$1:$1048576,MATCH($B287,人口源表!$A:$A,0),MATCH(M$1,人口源表!$1:$1,0))-INDEX(城镇人口!$1:$1048576,MATCH($B287,城镇人口!$B:$B,0),MATCH(M$1,城镇人口!$1:$1,0))</f>
        <v>1006256.3103219839</v>
      </c>
      <c r="N287" s="40">
        <f>INDEX(人口源表!$1:$1048576,MATCH($B287,人口源表!$A:$A,0),MATCH(N$1,人口源表!$1:$1,0))-INDEX(城镇人口!$1:$1048576,MATCH($B287,城镇人口!$B:$B,0),MATCH(N$1,城镇人口!$1:$1,0))</f>
        <v>997734.79930925299</v>
      </c>
      <c r="O287" s="40">
        <f>INDEX(人口源表!$1:$1048576,MATCH($B287,人口源表!$A:$A,0),MATCH(O$1,人口源表!$1:$1,0))-INDEX(城镇人口!$1:$1048576,MATCH($B287,城镇人口!$B:$B,0),MATCH(O$1,城镇人口!$1:$1,0))</f>
        <v>988539.15688975272</v>
      </c>
      <c r="P287" s="40">
        <f>INDEX(人口源表!$1:$1048576,MATCH($B287,人口源表!$A:$A,0),MATCH(P$1,人口源表!$1:$1,0))-INDEX(城镇人口!$1:$1048576,MATCH($B287,城镇人口!$B:$B,0),MATCH(P$1,城镇人口!$1:$1,0))</f>
        <v>978663.02705991268</v>
      </c>
      <c r="Q287" s="40">
        <f>INDEX(人口源表!$1:$1048576,MATCH($B287,人口源表!$A:$A,0),MATCH(Q$1,人口源表!$1:$1,0))-INDEX(城镇人口!$1:$1048576,MATCH($B287,城镇人口!$B:$B,0),MATCH(Q$1,城镇人口!$1:$1,0))</f>
        <v>968105.20756158233</v>
      </c>
      <c r="R287" s="40">
        <f>INDEX(人口源表!$1:$1048576,MATCH($B287,人口源表!$A:$A,0),MATCH(R$1,人口源表!$1:$1,0))-INDEX(城镇人口!$1:$1048576,MATCH($B287,城镇人口!$B:$B,0),MATCH(R$1,城镇人口!$1:$1,0))</f>
        <v>956868.6074686239</v>
      </c>
      <c r="S287" s="40">
        <f>INDEX(人口源表!$1:$1048576,MATCH($B287,人口源表!$A:$A,0),MATCH(S$1,人口源表!$1:$1,0))-INDEX(城镇人口!$1:$1048576,MATCH($B287,城镇人口!$B:$B,0),MATCH(S$1,城镇人口!$1:$1,0))</f>
        <v>951981.87637272943</v>
      </c>
      <c r="T287" s="40">
        <f>INDEX(人口源表!$1:$1048576,MATCH($B287,人口源表!$A:$A,0),MATCH(T$1,人口源表!$1:$1,0))-INDEX(城镇人口!$1:$1048576,MATCH($B287,城镇人口!$B:$B,0),MATCH(T$1,城镇人口!$1:$1,0))</f>
        <v>946562.91247418872</v>
      </c>
      <c r="U287" s="40">
        <f>INDEX(人口源表!$1:$1048576,MATCH($B287,人口源表!$A:$A,0),MATCH(U$1,人口源表!$1:$1,0))-INDEX(城镇人口!$1:$1048576,MATCH($B287,城镇人口!$B:$B,0),MATCH(U$1,城镇人口!$1:$1,0))</f>
        <v>940616.2383062169</v>
      </c>
      <c r="V287" s="40">
        <f>INDEX(人口源表!$1:$1048576,MATCH($B287,人口源表!$A:$A,0),MATCH(V$1,人口源表!$1:$1,0))-INDEX(城镇人口!$1:$1048576,MATCH($B287,城镇人口!$B:$B,0),MATCH(V$1,城镇人口!$1:$1,0))</f>
        <v>934149.40417858516</v>
      </c>
      <c r="W287" s="40">
        <f>INDEX(人口源表!$1:$1048576,MATCH($B287,人口源表!$A:$A,0),MATCH(W$1,人口源表!$1:$1,0))-INDEX(城镇人口!$1:$1048576,MATCH($B287,城镇人口!$B:$B,0),MATCH(W$1,城镇人口!$1:$1,0))</f>
        <v>927173.2758057951</v>
      </c>
      <c r="X287" s="40">
        <f>INDEX(人口源表!$1:$1048576,MATCH($B287,人口源表!$A:$A,0),MATCH(X$1,人口源表!$1:$1,0))-INDEX(城镇人口!$1:$1048576,MATCH($B287,城镇人口!$B:$B,0),MATCH(X$1,城镇人口!$1:$1,0))</f>
        <v>919700.75129458867</v>
      </c>
      <c r="Y287" s="40">
        <f>INDEX(人口源表!$1:$1048576,MATCH($B287,人口源表!$A:$A,0),MATCH(Y$1,人口源表!$1:$1,0))-INDEX(城镇人口!$1:$1048576,MATCH($B287,城镇人口!$B:$B,0),MATCH(Y$1,城镇人口!$1:$1,0))</f>
        <v>911748.22389619122</v>
      </c>
      <c r="Z287" s="40">
        <f>INDEX(人口源表!$1:$1048576,MATCH($B287,人口源表!$A:$A,0),MATCH(Z$1,人口源表!$1:$1,0))-INDEX(城镇人口!$1:$1048576,MATCH($B287,城镇人口!$B:$B,0),MATCH(Z$1,城镇人口!$1:$1,0))</f>
        <v>903334.29884163965</v>
      </c>
      <c r="AA287" s="40">
        <f>INDEX(人口源表!$1:$1048576,MATCH($B287,人口源表!$A:$A,0),MATCH(AA$1,人口源表!$1:$1,0))-INDEX(城镇人口!$1:$1048576,MATCH($B287,城镇人口!$B:$B,0),MATCH(AA$1,城镇人口!$1:$1,0))</f>
        <v>894479.32069591782</v>
      </c>
      <c r="AB287" s="40">
        <f>INDEX(人口源表!$1:$1048576,MATCH($B287,人口源表!$A:$A,0),MATCH(AB$1,人口源表!$1:$1,0))-INDEX(城镇人口!$1:$1048576,MATCH($B287,城镇人口!$B:$B,0),MATCH(AB$1,城镇人口!$1:$1,0))</f>
        <v>885206.79475854058</v>
      </c>
      <c r="AC287" s="40">
        <f>INDEX(人口源表!$1:$1048576,MATCH($B287,人口源表!$A:$A,0),MATCH(AC$1,人口源表!$1:$1,0))-INDEX(城镇人口!$1:$1048576,MATCH($B287,城镇人口!$B:$B,0),MATCH(AC$1,城镇人口!$1:$1,0))</f>
        <v>877349.31626315322</v>
      </c>
      <c r="AD287" s="40">
        <f>INDEX(人口源表!$1:$1048576,MATCH($B287,人口源表!$A:$A,0),MATCH(AD$1,人口源表!$1:$1,0))-INDEX(城镇人口!$1:$1048576,MATCH($B287,城镇人口!$B:$B,0),MATCH(AD$1,城镇人口!$1:$1,0))</f>
        <v>869131.67877877736</v>
      </c>
      <c r="AE287" s="40">
        <f>INDEX(人口源表!$1:$1048576,MATCH($B287,人口源表!$A:$A,0),MATCH(AE$1,人口源表!$1:$1,0))-INDEX(城镇人口!$1:$1048576,MATCH($B287,城镇人口!$B:$B,0),MATCH(AE$1,城镇人口!$1:$1,0))</f>
        <v>860581.66732999566</v>
      </c>
      <c r="AF287" s="40">
        <f>INDEX(人口源表!$1:$1048576,MATCH($B287,人口源表!$A:$A,0),MATCH(AF$1,人口源表!$1:$1,0))-INDEX(城镇人口!$1:$1048576,MATCH($B287,城镇人口!$B:$B,0),MATCH(AF$1,城镇人口!$1:$1,0))</f>
        <v>851728.4167551056</v>
      </c>
      <c r="AG287" s="40">
        <f>INDEX(人口源表!$1:$1048576,MATCH($B287,人口源表!$A:$A,0),MATCH(AG$1,人口源表!$1:$1,0))-INDEX(城镇人口!$1:$1048576,MATCH($B287,城镇人口!$B:$B,0),MATCH(AG$1,城镇人口!$1:$1,0))</f>
        <v>842603.0742419865</v>
      </c>
      <c r="AH287" s="40">
        <f>INDEX(人口源表!$1:$1048576,MATCH($B287,人口源表!$A:$A,0),MATCH(AH$1,人口源表!$1:$1,0))-INDEX(城镇人口!$1:$1048576,MATCH($B287,城镇人口!$B:$B,0),MATCH(AH$1,城镇人口!$1:$1,0))</f>
        <v>833238.71015953668</v>
      </c>
      <c r="AI287" s="40">
        <f>INDEX(人口源表!$1:$1048576,MATCH($B287,人口源表!$A:$A,0),MATCH(AI$1,人口源表!$1:$1,0))-INDEX(城镇人口!$1:$1048576,MATCH($B287,城镇人口!$B:$B,0),MATCH(AI$1,城镇人口!$1:$1,0))</f>
        <v>823670.58658836805</v>
      </c>
      <c r="AJ287" s="40">
        <f>INDEX(人口源表!$1:$1048576,MATCH($B287,人口源表!$A:$A,0),MATCH(AJ$1,人口源表!$1:$1,0))-INDEX(城镇人口!$1:$1048576,MATCH($B287,城镇人口!$B:$B,0),MATCH(AJ$1,城镇人口!$1:$1,0))</f>
        <v>813934.98526188801</v>
      </c>
      <c r="AK287" s="40">
        <f>INDEX(人口源表!$1:$1048576,MATCH($B287,人口源表!$A:$A,0),MATCH(AK$1,人口源表!$1:$1,0))-INDEX(城镇人口!$1:$1048576,MATCH($B287,城镇人口!$B:$B,0),MATCH(AK$1,城镇人口!$1:$1,0))</f>
        <v>804070.20111374278</v>
      </c>
      <c r="AL287" s="40">
        <f>INDEX(人口源表!$1:$1048576,MATCH($B287,人口源表!$A:$A,0),MATCH(AL$1,人口源表!$1:$1,0))-INDEX(城镇人口!$1:$1048576,MATCH($B287,城镇人口!$B:$B,0),MATCH(AL$1,城镇人口!$1:$1,0))</f>
        <v>794115.38278550841</v>
      </c>
      <c r="AM287" s="40">
        <f>INDEX(人口源表!$1:$1048576,MATCH($B287,人口源表!$A:$A,0),MATCH(AM$1,人口源表!$1:$1,0))-INDEX(城镇人口!$1:$1048576,MATCH($B287,城镇人口!$B:$B,0),MATCH(AM$1,城镇人口!$1:$1,0))</f>
        <v>784111.85872653802</v>
      </c>
      <c r="AN287" s="40">
        <f>INDEX(人口源表!$1:$1048576,MATCH($B287,人口源表!$A:$A,0),MATCH(AN$1,人口源表!$1:$1,0))-INDEX(城镇人口!$1:$1048576,MATCH($B287,城镇人口!$B:$B,0),MATCH(AN$1,城镇人口!$1:$1,0))</f>
        <v>774101.6315638423</v>
      </c>
      <c r="AO287" s="40">
        <f>INDEX(人口源表!$1:$1048576,MATCH($B287,人口源表!$A:$A,0),MATCH(AO$1,人口源表!$1:$1,0))-INDEX(城镇人口!$1:$1048576,MATCH($B287,城镇人口!$B:$B,0),MATCH(AO$1,城镇人口!$1:$1,0))</f>
        <v>764128.68263820233</v>
      </c>
      <c r="AP287" s="40">
        <f>INDEX(人口源表!$1:$1048576,MATCH($B287,人口源表!$A:$A,0),MATCH(AP$1,人口源表!$1:$1,0))-INDEX(城镇人口!$1:$1048576,MATCH($B287,城镇人口!$B:$B,0),MATCH(AP$1,城镇人口!$1:$1,0))</f>
        <v>754237.82541568344</v>
      </c>
      <c r="AQ287" s="40">
        <f>INDEX(人口源表!$1:$1048576,MATCH($B287,人口源表!$A:$A,0),MATCH(AQ$1,人口源表!$1:$1,0))-INDEX(城镇人口!$1:$1048576,MATCH($B287,城镇人口!$B:$B,0),MATCH(AQ$1,城镇人口!$1:$1,0))</f>
        <v>744473.94133257982</v>
      </c>
      <c r="AR287" s="40">
        <f>INDEX(人口源表!$1:$1048576,MATCH($B287,人口源表!$A:$A,0),MATCH(AR$1,人口源表!$1:$1,0))-INDEX(城镇人口!$1:$1048576,MATCH($B287,城镇人口!$B:$B,0),MATCH(AR$1,城镇人口!$1:$1,0))</f>
        <v>734883.93738769274</v>
      </c>
      <c r="AS287" s="40">
        <f>INDEX(人口源表!$1:$1048576,MATCH($B287,人口源表!$A:$A,0),MATCH(AS$1,人口源表!$1:$1,0))-INDEX(城镇人口!$1:$1048576,MATCH($B287,城镇人口!$B:$B,0),MATCH(AS$1,城镇人口!$1:$1,0))</f>
        <v>725515.60617551859</v>
      </c>
      <c r="AT287" s="40">
        <f>INDEX(人口源表!$1:$1048576,MATCH($B287,人口源表!$A:$A,0),MATCH(AT$1,人口源表!$1:$1,0))-INDEX(城镇人口!$1:$1048576,MATCH($B287,城镇人口!$B:$B,0),MATCH(AT$1,城镇人口!$1:$1,0))</f>
        <v>716416.86118578282</v>
      </c>
      <c r="AU287" s="40">
        <f>INDEX(人口源表!$1:$1048576,MATCH($B287,人口源表!$A:$A,0),MATCH(AU$1,人口源表!$1:$1,0))-INDEX(城镇人口!$1:$1048576,MATCH($B287,城镇人口!$B:$B,0),MATCH(AU$1,城镇人口!$1:$1,0))</f>
        <v>707636.31750729471</v>
      </c>
      <c r="AV287" s="40">
        <f>INDEX(人口源表!$1:$1048576,MATCH($B287,人口源表!$A:$A,0),MATCH(AV$1,人口源表!$1:$1,0))-INDEX(城镇人口!$1:$1048576,MATCH($B287,城镇人口!$B:$B,0),MATCH(AV$1,城镇人口!$1:$1,0))</f>
        <v>699223.51482037478</v>
      </c>
    </row>
    <row r="288" spans="1:48" x14ac:dyDescent="0.15">
      <c r="A288" s="4" t="s">
        <v>878</v>
      </c>
      <c r="B288" s="4" t="s">
        <v>578</v>
      </c>
      <c r="C288" s="34">
        <f>VLOOKUP(B288,'[1]2016省城人口总结（根）'!B:C,2,FALSE)/100</f>
        <v>0.35168240277243001</v>
      </c>
      <c r="D288" s="40">
        <f>INDEX(人口源表!$1:$1048576,MATCH($B288,人口源表!$A:$A,0),MATCH(D$1,人口源表!$1:$1,0))-INDEX(城镇人口!$1:$1048576,MATCH($B288,城镇人口!$B:$B,0),MATCH(D$1,城镇人口!$1:$1,0))</f>
        <v>1676293.6981909131</v>
      </c>
      <c r="E288" s="40">
        <f>INDEX(人口源表!$1:$1048576,MATCH($B288,人口源表!$A:$A,0),MATCH(E$1,人口源表!$1:$1,0))-INDEX(城镇人口!$1:$1048576,MATCH($B288,城镇人口!$B:$B,0),MATCH(E$1,城镇人口!$1:$1,0))</f>
        <v>1668400.4847911992</v>
      </c>
      <c r="F288" s="40">
        <f>INDEX(人口源表!$1:$1048576,MATCH($B288,人口源表!$A:$A,0),MATCH(F$1,人口源表!$1:$1,0))-INDEX(城镇人口!$1:$1048576,MATCH($B288,城镇人口!$B:$B,0),MATCH(F$1,城镇人口!$1:$1,0))</f>
        <v>1659801.2198631808</v>
      </c>
      <c r="G288" s="40">
        <f>INDEX(人口源表!$1:$1048576,MATCH($B288,人口源表!$A:$A,0),MATCH(G$1,人口源表!$1:$1,0))-INDEX(城镇人口!$1:$1048576,MATCH($B288,城镇人口!$B:$B,0),MATCH(G$1,城镇人口!$1:$1,0))</f>
        <v>1523170.4006804409</v>
      </c>
      <c r="H288" s="40">
        <f>INDEX(人口源表!$1:$1048576,MATCH($B288,人口源表!$A:$A,0),MATCH(H$1,人口源表!$1:$1,0))-INDEX(城镇人口!$1:$1048576,MATCH($B288,城镇人口!$B:$B,0),MATCH(H$1,城镇人口!$1:$1,0))</f>
        <v>1516368.8740824701</v>
      </c>
      <c r="I288" s="40">
        <f>INDEX(人口源表!$1:$1048576,MATCH($B288,人口源表!$A:$A,0),MATCH(I$1,人口源表!$1:$1,0))-INDEX(城镇人口!$1:$1048576,MATCH($B288,城镇人口!$B:$B,0),MATCH(I$1,城镇人口!$1:$1,0))</f>
        <v>1515754.0486489488</v>
      </c>
      <c r="J288" s="40">
        <f>INDEX(人口源表!$1:$1048576,MATCH($B288,人口源表!$A:$A,0),MATCH(J$1,人口源表!$1:$1,0))-INDEX(城镇人口!$1:$1048576,MATCH($B288,城镇人口!$B:$B,0),MATCH(J$1,城镇人口!$1:$1,0))</f>
        <v>1514989.4032918266</v>
      </c>
      <c r="K288" s="40">
        <f>INDEX(人口源表!$1:$1048576,MATCH($B288,人口源表!$A:$A,0),MATCH(K$1,人口源表!$1:$1,0))-INDEX(城镇人口!$1:$1048576,MATCH($B288,城镇人口!$B:$B,0),MATCH(K$1,城镇人口!$1:$1,0))</f>
        <v>1513958.3031028002</v>
      </c>
      <c r="L288" s="40">
        <f>INDEX(人口源表!$1:$1048576,MATCH($B288,人口源表!$A:$A,0),MATCH(L$1,人口源表!$1:$1,0))-INDEX(城镇人口!$1:$1048576,MATCH($B288,城镇人口!$B:$B,0),MATCH(L$1,城镇人口!$1:$1,0))</f>
        <v>1512554.8447125996</v>
      </c>
      <c r="M288" s="40">
        <f>INDEX(人口源表!$1:$1048576,MATCH($B288,人口源表!$A:$A,0),MATCH(M$1,人口源表!$1:$1,0))-INDEX(城镇人口!$1:$1048576,MATCH($B288,城镇人口!$B:$B,0),MATCH(M$1,城镇人口!$1:$1,0))</f>
        <v>1510683.6728819306</v>
      </c>
      <c r="N288" s="40">
        <f>INDEX(人口源表!$1:$1048576,MATCH($B288,人口源表!$A:$A,0),MATCH(N$1,人口源表!$1:$1,0))-INDEX(城镇人口!$1:$1048576,MATCH($B288,城镇人口!$B:$B,0),MATCH(N$1,城镇人口!$1:$1,0))</f>
        <v>1508257.9890156668</v>
      </c>
      <c r="O288" s="40">
        <f>INDEX(人口源表!$1:$1048576,MATCH($B288,人口源表!$A:$A,0),MATCH(O$1,人口源表!$1:$1,0))-INDEX(城镇人口!$1:$1048576,MATCH($B288,城镇人口!$B:$B,0),MATCH(O$1,城镇人口!$1:$1,0))</f>
        <v>1505203.5914929095</v>
      </c>
      <c r="P288" s="40">
        <f>INDEX(人口源表!$1:$1048576,MATCH($B288,人口源表!$A:$A,0),MATCH(P$1,人口源表!$1:$1,0))-INDEX(城镇人口!$1:$1048576,MATCH($B288,城镇人口!$B:$B,0),MATCH(P$1,城镇人口!$1:$1,0))</f>
        <v>1501453.2603363674</v>
      </c>
      <c r="Q288" s="40">
        <f>INDEX(人口源表!$1:$1048576,MATCH($B288,人口源表!$A:$A,0),MATCH(Q$1,人口源表!$1:$1,0))-INDEX(城镇人口!$1:$1048576,MATCH($B288,城镇人口!$B:$B,0),MATCH(Q$1,城镇人口!$1:$1,0))</f>
        <v>1496951.9461882317</v>
      </c>
      <c r="R288" s="40">
        <f>INDEX(人口源表!$1:$1048576,MATCH($B288,人口源表!$A:$A,0),MATCH(R$1,人口源表!$1:$1,0))-INDEX(城镇人口!$1:$1048576,MATCH($B288,城镇人口!$B:$B,0),MATCH(R$1,城镇人口!$1:$1,0))</f>
        <v>1491651.2139793052</v>
      </c>
      <c r="S288" s="40">
        <f>INDEX(人口源表!$1:$1048576,MATCH($B288,人口源表!$A:$A,0),MATCH(S$1,人口源表!$1:$1,0))-INDEX(城镇人口!$1:$1048576,MATCH($B288,城镇人口!$B:$B,0),MATCH(S$1,城镇人口!$1:$1,0))</f>
        <v>1490834.2057575742</v>
      </c>
      <c r="T288" s="40">
        <f>INDEX(人口源表!$1:$1048576,MATCH($B288,人口源表!$A:$A,0),MATCH(T$1,人口源表!$1:$1,0))-INDEX(城镇人口!$1:$1048576,MATCH($B288,城镇人口!$B:$B,0),MATCH(T$1,城镇人口!$1:$1,0))</f>
        <v>1489258.7271468462</v>
      </c>
      <c r="U288" s="40">
        <f>INDEX(人口源表!$1:$1048576,MATCH($B288,人口源表!$A:$A,0),MATCH(U$1,人口源表!$1:$1,0))-INDEX(城镇人口!$1:$1048576,MATCH($B288,城镇人口!$B:$B,0),MATCH(U$1,城镇人口!$1:$1,0))</f>
        <v>1486897.3091681085</v>
      </c>
      <c r="V288" s="40">
        <f>INDEX(人口源表!$1:$1048576,MATCH($B288,人口源表!$A:$A,0),MATCH(V$1,人口源表!$1:$1,0))-INDEX(城镇人口!$1:$1048576,MATCH($B288,城镇人口!$B:$B,0),MATCH(V$1,城镇人口!$1:$1,0))</f>
        <v>1483731.7032152927</v>
      </c>
      <c r="W288" s="40">
        <f>INDEX(人口源表!$1:$1048576,MATCH($B288,人口源表!$A:$A,0),MATCH(W$1,人口源表!$1:$1,0))-INDEX(城镇人口!$1:$1048576,MATCH($B288,城镇人口!$B:$B,0),MATCH(W$1,城镇人口!$1:$1,0))</f>
        <v>1479751.0072780945</v>
      </c>
      <c r="X288" s="40">
        <f>INDEX(人口源表!$1:$1048576,MATCH($B288,人口源表!$A:$A,0),MATCH(X$1,人口源表!$1:$1,0))-INDEX(城镇人口!$1:$1048576,MATCH($B288,城镇人口!$B:$B,0),MATCH(X$1,城镇人口!$1:$1,0))</f>
        <v>1474950.3999775455</v>
      </c>
      <c r="Y288" s="40">
        <f>INDEX(人口源表!$1:$1048576,MATCH($B288,人口源表!$A:$A,0),MATCH(Y$1,人口源表!$1:$1,0))-INDEX(城镇人口!$1:$1048576,MATCH($B288,城镇人口!$B:$B,0),MATCH(Y$1,城镇人口!$1:$1,0))</f>
        <v>1469334.4555549524</v>
      </c>
      <c r="Z288" s="40">
        <f>INDEX(人口源表!$1:$1048576,MATCH($B288,人口源表!$A:$A,0),MATCH(Z$1,人口源表!$1:$1,0))-INDEX(城镇人口!$1:$1048576,MATCH($B288,城镇人口!$B:$B,0),MATCH(Z$1,城镇人口!$1:$1,0))</f>
        <v>1462914.7049423177</v>
      </c>
      <c r="AA288" s="40">
        <f>INDEX(人口源表!$1:$1048576,MATCH($B288,人口源表!$A:$A,0),MATCH(AA$1,人口源表!$1:$1,0))-INDEX(城镇人口!$1:$1048576,MATCH($B288,城镇人口!$B:$B,0),MATCH(AA$1,城镇人口!$1:$1,0))</f>
        <v>1455708.3768344377</v>
      </c>
      <c r="AB288" s="40">
        <f>INDEX(人口源表!$1:$1048576,MATCH($B288,人口源表!$A:$A,0),MATCH(AB$1,人口源表!$1:$1,0))-INDEX(城镇人口!$1:$1048576,MATCH($B288,城镇人口!$B:$B,0),MATCH(AB$1,城镇人口!$1:$1,0))</f>
        <v>1447741.1049784585</v>
      </c>
      <c r="AC288" s="40">
        <f>INDEX(人口源表!$1:$1048576,MATCH($B288,人口源表!$A:$A,0),MATCH(AC$1,人口源表!$1:$1,0))-INDEX(城镇人口!$1:$1048576,MATCH($B288,城镇人口!$B:$B,0),MATCH(AC$1,城镇人口!$1:$1,0))</f>
        <v>1440423.2255226204</v>
      </c>
      <c r="AD288" s="40">
        <f>INDEX(人口源表!$1:$1048576,MATCH($B288,人口源表!$A:$A,0),MATCH(AD$1,人口源表!$1:$1,0))-INDEX(城镇人口!$1:$1048576,MATCH($B288,城镇人口!$B:$B,0),MATCH(AD$1,城镇人口!$1:$1,0))</f>
        <v>1432420.6023324705</v>
      </c>
      <c r="AE288" s="40">
        <f>INDEX(人口源表!$1:$1048576,MATCH($B288,人口源表!$A:$A,0),MATCH(AE$1,人口源表!$1:$1,0))-INDEX(城镇人口!$1:$1048576,MATCH($B288,城镇人口!$B:$B,0),MATCH(AE$1,城镇人口!$1:$1,0))</f>
        <v>1423776.7852971279</v>
      </c>
      <c r="AF288" s="40">
        <f>INDEX(人口源表!$1:$1048576,MATCH($B288,人口源表!$A:$A,0),MATCH(AF$1,人口源表!$1:$1,0))-INDEX(城镇人口!$1:$1048576,MATCH($B288,城镇人口!$B:$B,0),MATCH(AF$1,城镇人口!$1:$1,0))</f>
        <v>1414542.1591039286</v>
      </c>
      <c r="AG288" s="40">
        <f>INDEX(人口源表!$1:$1048576,MATCH($B288,人口源表!$A:$A,0),MATCH(AG$1,人口源表!$1:$1,0))-INDEX(城镇人口!$1:$1048576,MATCH($B288,城镇人口!$B:$B,0),MATCH(AG$1,城镇人口!$1:$1,0))</f>
        <v>1404773.2757871551</v>
      </c>
      <c r="AH288" s="40">
        <f>INDEX(人口源表!$1:$1048576,MATCH($B288,人口源表!$A:$A,0),MATCH(AH$1,人口源表!$1:$1,0))-INDEX(城镇人口!$1:$1048576,MATCH($B288,城镇人口!$B:$B,0),MATCH(AH$1,城镇人口!$1:$1,0))</f>
        <v>1394533.3024416973</v>
      </c>
      <c r="AI288" s="40">
        <f>INDEX(人口源表!$1:$1048576,MATCH($B288,人口源表!$A:$A,0),MATCH(AI$1,人口源表!$1:$1,0))-INDEX(城镇人口!$1:$1048576,MATCH($B288,城镇人口!$B:$B,0),MATCH(AI$1,城镇人口!$1:$1,0))</f>
        <v>1383892.4576535963</v>
      </c>
      <c r="AJ288" s="40">
        <f>INDEX(人口源表!$1:$1048576,MATCH($B288,人口源表!$A:$A,0),MATCH(AJ$1,人口源表!$1:$1,0))-INDEX(城镇人口!$1:$1048576,MATCH($B288,城镇人口!$B:$B,0),MATCH(AJ$1,城镇人口!$1:$1,0))</f>
        <v>1372925.1376938224</v>
      </c>
      <c r="AK288" s="40">
        <f>INDEX(人口源表!$1:$1048576,MATCH($B288,人口源表!$A:$A,0),MATCH(AK$1,人口源表!$1:$1,0))-INDEX(城镇人口!$1:$1048576,MATCH($B288,城镇人口!$B:$B,0),MATCH(AK$1,城镇人口!$1:$1,0))</f>
        <v>1361713.6694965004</v>
      </c>
      <c r="AL288" s="40">
        <f>INDEX(人口源表!$1:$1048576,MATCH($B288,人口源表!$A:$A,0),MATCH(AL$1,人口源表!$1:$1,0))-INDEX(城镇人口!$1:$1048576,MATCH($B288,城镇人口!$B:$B,0),MATCH(AL$1,城镇人口!$1:$1,0))</f>
        <v>1350345.9807536281</v>
      </c>
      <c r="AM288" s="40">
        <f>INDEX(人口源表!$1:$1048576,MATCH($B288,人口源表!$A:$A,0),MATCH(AM$1,人口源表!$1:$1,0))-INDEX(城镇人口!$1:$1048576,MATCH($B288,城镇人口!$B:$B,0),MATCH(AM$1,城镇人口!$1:$1,0))</f>
        <v>1338914.9435226964</v>
      </c>
      <c r="AN288" s="40">
        <f>INDEX(人口源表!$1:$1048576,MATCH($B288,人口源表!$A:$A,0),MATCH(AN$1,人口源表!$1:$1,0))-INDEX(城镇人口!$1:$1048576,MATCH($B288,城镇人口!$B:$B,0),MATCH(AN$1,城镇人口!$1:$1,0))</f>
        <v>1327519.8987997465</v>
      </c>
      <c r="AO288" s="40">
        <f>INDEX(人口源表!$1:$1048576,MATCH($B288,人口源表!$A:$A,0),MATCH(AO$1,人口源表!$1:$1,0))-INDEX(城镇人口!$1:$1048576,MATCH($B288,城镇人口!$B:$B,0),MATCH(AO$1,城镇人口!$1:$1,0))</f>
        <v>1316265.4426802809</v>
      </c>
      <c r="AP288" s="40">
        <f>INDEX(人口源表!$1:$1048576,MATCH($B288,人口源表!$A:$A,0),MATCH(AP$1,人口源表!$1:$1,0))-INDEX(城镇人口!$1:$1048576,MATCH($B288,城镇人口!$B:$B,0),MATCH(AP$1,城镇人口!$1:$1,0))</f>
        <v>1305261.8503932955</v>
      </c>
      <c r="AQ288" s="40">
        <f>INDEX(人口源表!$1:$1048576,MATCH($B288,人口源表!$A:$A,0),MATCH(AQ$1,人口源表!$1:$1,0))-INDEX(城镇人口!$1:$1048576,MATCH($B288,城镇人口!$B:$B,0),MATCH(AQ$1,城镇人口!$1:$1,0))</f>
        <v>1294624.9508715018</v>
      </c>
      <c r="AR288" s="40">
        <f>INDEX(人口源表!$1:$1048576,MATCH($B288,人口源表!$A:$A,0),MATCH(AR$1,人口源表!$1:$1,0))-INDEX(城镇人口!$1:$1048576,MATCH($B288,城镇人口!$B:$B,0),MATCH(AR$1,城镇人口!$1:$1,0))</f>
        <v>1284475.4639079024</v>
      </c>
      <c r="AS288" s="40">
        <f>INDEX(人口源表!$1:$1048576,MATCH($B288,人口源表!$A:$A,0),MATCH(AS$1,人口源表!$1:$1,0))-INDEX(城镇人口!$1:$1048576,MATCH($B288,城镇人口!$B:$B,0),MATCH(AS$1,城镇人口!$1:$1,0))</f>
        <v>1274938.8807177355</v>
      </c>
      <c r="AT288" s="40">
        <f>INDEX(人口源表!$1:$1048576,MATCH($B288,人口源表!$A:$A,0),MATCH(AT$1,人口源表!$1:$1,0))-INDEX(城镇人口!$1:$1048576,MATCH($B288,城镇人口!$B:$B,0),MATCH(AT$1,城镇人口!$1:$1,0))</f>
        <v>1266145.875741621</v>
      </c>
      <c r="AU288" s="40">
        <f>INDEX(人口源表!$1:$1048576,MATCH($B288,人口源表!$A:$A,0),MATCH(AU$1,人口源表!$1:$1,0))-INDEX(城镇人口!$1:$1048576,MATCH($B288,城镇人口!$B:$B,0),MATCH(AU$1,城镇人口!$1:$1,0))</f>
        <v>1258232.706566812</v>
      </c>
      <c r="AV288" s="40">
        <f>INDEX(人口源表!$1:$1048576,MATCH($B288,人口源表!$A:$A,0),MATCH(AV$1,人口源表!$1:$1,0))-INDEX(城镇人口!$1:$1048576,MATCH($B288,城镇人口!$B:$B,0),MATCH(AV$1,城镇人口!$1:$1,0))</f>
        <v>1251338.9567866069</v>
      </c>
    </row>
    <row r="289" spans="1:48" x14ac:dyDescent="0.15">
      <c r="A289" s="4" t="s">
        <v>878</v>
      </c>
      <c r="B289" s="4" t="s">
        <v>580</v>
      </c>
      <c r="C289" s="34">
        <f>VLOOKUP(B289,'[1]2016省城人口总结（根）'!B:C,2,FALSE)/100</f>
        <v>0.32848584474885795</v>
      </c>
      <c r="D289" s="40">
        <f>INDEX(人口源表!$1:$1048576,MATCH($B289,人口源表!$A:$A,0),MATCH(D$1,人口源表!$1:$1,0))-INDEX(城镇人口!$1:$1048576,MATCH($B289,城镇人口!$B:$B,0),MATCH(D$1,城镇人口!$1:$1,0))</f>
        <v>3640097.2552586822</v>
      </c>
      <c r="E289" s="40">
        <f>INDEX(人口源表!$1:$1048576,MATCH($B289,人口源表!$A:$A,0),MATCH(E$1,人口源表!$1:$1,0))-INDEX(城镇人口!$1:$1048576,MATCH($B289,城镇人口!$B:$B,0),MATCH(E$1,城镇人口!$1:$1,0))</f>
        <v>3635119.2788136564</v>
      </c>
      <c r="F289" s="40">
        <f>INDEX(人口源表!$1:$1048576,MATCH($B289,人口源表!$A:$A,0),MATCH(F$1,人口源表!$1:$1,0))-INDEX(城镇人口!$1:$1048576,MATCH($B289,城镇人口!$B:$B,0),MATCH(F$1,城镇人口!$1:$1,0))</f>
        <v>3629497.0891069993</v>
      </c>
      <c r="G289" s="40">
        <f>INDEX(人口源表!$1:$1048576,MATCH($B289,人口源表!$A:$A,0),MATCH(G$1,人口源表!$1:$1,0))-INDEX(城镇人口!$1:$1048576,MATCH($B289,城镇人口!$B:$B,0),MATCH(G$1,城镇人口!$1:$1,0))</f>
        <v>3301755.5471978239</v>
      </c>
      <c r="H289" s="40">
        <f>INDEX(人口源表!$1:$1048576,MATCH($B289,人口源表!$A:$A,0),MATCH(H$1,人口源表!$1:$1,0))-INDEX(城镇人口!$1:$1048576,MATCH($B289,城镇人口!$B:$B,0),MATCH(H$1,城镇人口!$1:$1,0))</f>
        <v>3302784.7171609732</v>
      </c>
      <c r="I289" s="40">
        <f>INDEX(人口源表!$1:$1048576,MATCH($B289,人口源表!$A:$A,0),MATCH(I$1,人口源表!$1:$1,0))-INDEX(城镇人口!$1:$1048576,MATCH($B289,城镇人口!$B:$B,0),MATCH(I$1,城镇人口!$1:$1,0))</f>
        <v>3317005.6933535328</v>
      </c>
      <c r="J289" s="40">
        <f>INDEX(人口源表!$1:$1048576,MATCH($B289,人口源表!$A:$A,0),MATCH(J$1,人口源表!$1:$1,0))-INDEX(城镇人口!$1:$1048576,MATCH($B289,城镇人口!$B:$B,0),MATCH(J$1,城镇人口!$1:$1,0))</f>
        <v>3331852.8871096335</v>
      </c>
      <c r="K289" s="40">
        <f>INDEX(人口源表!$1:$1048576,MATCH($B289,人口源表!$A:$A,0),MATCH(K$1,人口源表!$1:$1,0))-INDEX(城镇人口!$1:$1048576,MATCH($B289,城镇人口!$B:$B,0),MATCH(K$1,城镇人口!$1:$1,0))</f>
        <v>3346899.7993216179</v>
      </c>
      <c r="L289" s="40">
        <f>INDEX(人口源表!$1:$1048576,MATCH($B289,人口源表!$A:$A,0),MATCH(L$1,人口源表!$1:$1,0))-INDEX(城镇人口!$1:$1048576,MATCH($B289,城镇人口!$B:$B,0),MATCH(L$1,城镇人口!$1:$1,0))</f>
        <v>3361750.735458802</v>
      </c>
      <c r="M289" s="40">
        <f>INDEX(人口源表!$1:$1048576,MATCH($B289,人口源表!$A:$A,0),MATCH(M$1,人口源表!$1:$1,0))-INDEX(城镇人口!$1:$1048576,MATCH($B289,城镇人口!$B:$B,0),MATCH(M$1,城镇人口!$1:$1,0))</f>
        <v>3376044.7997071976</v>
      </c>
      <c r="N289" s="40">
        <f>INDEX(人口源表!$1:$1048576,MATCH($B289,人口源表!$A:$A,0),MATCH(N$1,人口源表!$1:$1,0))-INDEX(城镇人口!$1:$1048576,MATCH($B289,城镇人口!$B:$B,0),MATCH(N$1,城镇人口!$1:$1,0))</f>
        <v>3389452.1956358841</v>
      </c>
      <c r="O289" s="40">
        <f>INDEX(人口源表!$1:$1048576,MATCH($B289,人口源表!$A:$A,0),MATCH(O$1,人口源表!$1:$1,0))-INDEX(城镇人口!$1:$1048576,MATCH($B289,城镇人口!$B:$B,0),MATCH(O$1,城镇人口!$1:$1,0))</f>
        <v>3401675.6056368202</v>
      </c>
      <c r="P289" s="40">
        <f>INDEX(人口源表!$1:$1048576,MATCH($B289,人口源表!$A:$A,0),MATCH(P$1,人口源表!$1:$1,0))-INDEX(城镇人口!$1:$1048576,MATCH($B289,城镇人口!$B:$B,0),MATCH(P$1,城镇人口!$1:$1,0))</f>
        <v>3412449.0079919514</v>
      </c>
      <c r="Q289" s="40">
        <f>INDEX(人口源表!$1:$1048576,MATCH($B289,人口源表!$A:$A,0),MATCH(Q$1,人口源表!$1:$1,0))-INDEX(城镇人口!$1:$1048576,MATCH($B289,城镇人口!$B:$B,0),MATCH(Q$1,城镇人口!$1:$1,0))</f>
        <v>3421537.1136399317</v>
      </c>
      <c r="R289" s="40">
        <f>INDEX(人口源表!$1:$1048576,MATCH($B289,人口源表!$A:$A,0),MATCH(R$1,人口源表!$1:$1,0))-INDEX(城镇人口!$1:$1048576,MATCH($B289,城镇人口!$B:$B,0),MATCH(R$1,城镇人口!$1:$1,0))</f>
        <v>3428733.5606217622</v>
      </c>
      <c r="S289" s="40">
        <f>INDEX(人口源表!$1:$1048576,MATCH($B289,人口源表!$A:$A,0),MATCH(S$1,人口源表!$1:$1,0))-INDEX(城镇人口!$1:$1048576,MATCH($B289,城镇人口!$B:$B,0),MATCH(S$1,城镇人口!$1:$1,0))</f>
        <v>3444826.3945362023</v>
      </c>
      <c r="T289" s="40">
        <f>INDEX(人口源表!$1:$1048576,MATCH($B289,人口源表!$A:$A,0),MATCH(T$1,人口源表!$1:$1,0))-INDEX(城镇人口!$1:$1048576,MATCH($B289,城镇人口!$B:$B,0),MATCH(T$1,城镇人口!$1:$1,0))</f>
        <v>3459032.6820427626</v>
      </c>
      <c r="U289" s="40">
        <f>INDEX(人口源表!$1:$1048576,MATCH($B289,人口源表!$A:$A,0),MATCH(U$1,人口源表!$1:$1,0))-INDEX(城镇人口!$1:$1048576,MATCH($B289,城镇人口!$B:$B,0),MATCH(U$1,城镇人口!$1:$1,0))</f>
        <v>3471221.4807200874</v>
      </c>
      <c r="V289" s="40">
        <f>INDEX(人口源表!$1:$1048576,MATCH($B289,人口源表!$A:$A,0),MATCH(V$1,人口源表!$1:$1,0))-INDEX(城镇人口!$1:$1048576,MATCH($B289,城镇人口!$B:$B,0),MATCH(V$1,城镇人口!$1:$1,0))</f>
        <v>3481288.6539290678</v>
      </c>
      <c r="W289" s="40">
        <f>INDEX(人口源表!$1:$1048576,MATCH($B289,人口源表!$A:$A,0),MATCH(W$1,人口源表!$1:$1,0))-INDEX(城镇人口!$1:$1048576,MATCH($B289,城镇人口!$B:$B,0),MATCH(W$1,城镇人口!$1:$1,0))</f>
        <v>3489152.8777299463</v>
      </c>
      <c r="X289" s="40">
        <f>INDEX(人口源表!$1:$1048576,MATCH($B289,人口源表!$A:$A,0),MATCH(X$1,人口源表!$1:$1,0))-INDEX(城镇人口!$1:$1048576,MATCH($B289,城镇人口!$B:$B,0),MATCH(X$1,城镇人口!$1:$1,0))</f>
        <v>3494760.713991438</v>
      </c>
      <c r="Y289" s="40">
        <f>INDEX(人口源表!$1:$1048576,MATCH($B289,人口源表!$A:$A,0),MATCH(Y$1,人口源表!$1:$1,0))-INDEX(城镇人口!$1:$1048576,MATCH($B289,城镇人口!$B:$B,0),MATCH(Y$1,城镇人口!$1:$1,0))</f>
        <v>3498081.4040384442</v>
      </c>
      <c r="Z289" s="40">
        <f>INDEX(人口源表!$1:$1048576,MATCH($B289,人口源表!$A:$A,0),MATCH(Z$1,人口源表!$1:$1,0))-INDEX(城镇人口!$1:$1048576,MATCH($B289,城镇人口!$B:$B,0),MATCH(Z$1,城镇人口!$1:$1,0))</f>
        <v>3499108.9045495619</v>
      </c>
      <c r="AA289" s="40">
        <f>INDEX(人口源表!$1:$1048576,MATCH($B289,人口源表!$A:$A,0),MATCH(AA$1,人口源表!$1:$1,0))-INDEX(城镇人口!$1:$1048576,MATCH($B289,城镇人口!$B:$B,0),MATCH(AA$1,城镇人口!$1:$1,0))</f>
        <v>3497860.3057010234</v>
      </c>
      <c r="AB289" s="40">
        <f>INDEX(人口源表!$1:$1048576,MATCH($B289,人口源表!$A:$A,0),MATCH(AB$1,人口源表!$1:$1,0))-INDEX(城镇人口!$1:$1048576,MATCH($B289,城镇人口!$B:$B,0),MATCH(AB$1,城镇人口!$1:$1,0))</f>
        <v>3494376.0436086552</v>
      </c>
      <c r="AC289" s="40">
        <f>INDEX(人口源表!$1:$1048576,MATCH($B289,人口源表!$A:$A,0),MATCH(AC$1,人口源表!$1:$1,0))-INDEX(城镇人口!$1:$1048576,MATCH($B289,城镇人口!$B:$B,0),MATCH(AC$1,城镇人口!$1:$1,0))</f>
        <v>3491688.2023631167</v>
      </c>
      <c r="AD289" s="40">
        <f>INDEX(人口源表!$1:$1048576,MATCH($B289,人口源表!$A:$A,0),MATCH(AD$1,人口源表!$1:$1,0))-INDEX(城镇人口!$1:$1048576,MATCH($B289,城镇人口!$B:$B,0),MATCH(AD$1,城镇人口!$1:$1,0))</f>
        <v>3486949.3209433733</v>
      </c>
      <c r="AE289" s="40">
        <f>INDEX(人口源表!$1:$1048576,MATCH($B289,人口源表!$A:$A,0),MATCH(AE$1,人口源表!$1:$1,0))-INDEX(城镇人口!$1:$1048576,MATCH($B289,城镇人口!$B:$B,0),MATCH(AE$1,城镇人口!$1:$1,0))</f>
        <v>3480261.6677653501</v>
      </c>
      <c r="AF289" s="40">
        <f>INDEX(人口源表!$1:$1048576,MATCH($B289,人口源表!$A:$A,0),MATCH(AF$1,人口源表!$1:$1,0))-INDEX(城镇人口!$1:$1048576,MATCH($B289,城镇人口!$B:$B,0),MATCH(AF$1,城镇人口!$1:$1,0))</f>
        <v>3471753.0668736058</v>
      </c>
      <c r="AG289" s="40">
        <f>INDEX(人口源表!$1:$1048576,MATCH($B289,人口源表!$A:$A,0),MATCH(AG$1,人口源表!$1:$1,0))-INDEX(城镇人口!$1:$1048576,MATCH($B289,城镇人口!$B:$B,0),MATCH(AG$1,城镇人口!$1:$1,0))</f>
        <v>3461569.5280113067</v>
      </c>
      <c r="AH289" s="40">
        <f>INDEX(人口源表!$1:$1048576,MATCH($B289,人口源表!$A:$A,0),MATCH(AH$1,人口源表!$1:$1,0))-INDEX(城镇人口!$1:$1048576,MATCH($B289,城镇人口!$B:$B,0),MATCH(AH$1,城镇人口!$1:$1,0))</f>
        <v>3449880.2211534213</v>
      </c>
      <c r="AI289" s="40">
        <f>INDEX(人口源表!$1:$1048576,MATCH($B289,人口源表!$A:$A,0),MATCH(AI$1,人口源表!$1:$1,0))-INDEX(城镇人口!$1:$1048576,MATCH($B289,城镇人口!$B:$B,0),MATCH(AI$1,城镇人口!$1:$1,0))</f>
        <v>3436875.9712314084</v>
      </c>
      <c r="AJ289" s="40">
        <f>INDEX(人口源表!$1:$1048576,MATCH($B289,人口源表!$A:$A,0),MATCH(AJ$1,人口源表!$1:$1,0))-INDEX(城镇人口!$1:$1048576,MATCH($B289,城镇人口!$B:$B,0),MATCH(AJ$1,城镇人口!$1:$1,0))</f>
        <v>3422767.1884805257</v>
      </c>
      <c r="AK289" s="40">
        <f>INDEX(人口源表!$1:$1048576,MATCH($B289,人口源表!$A:$A,0),MATCH(AK$1,人口源表!$1:$1,0))-INDEX(城镇人口!$1:$1048576,MATCH($B289,城镇人口!$B:$B,0),MATCH(AK$1,城镇人口!$1:$1,0))</f>
        <v>3407784.1352782226</v>
      </c>
      <c r="AL289" s="40">
        <f>INDEX(人口源表!$1:$1048576,MATCH($B289,人口源表!$A:$A,0),MATCH(AL$1,人口源表!$1:$1,0))-INDEX(城镇人口!$1:$1048576,MATCH($B289,城镇人口!$B:$B,0),MATCH(AL$1,城镇人口!$1:$1,0))</f>
        <v>3392179.4852597178</v>
      </c>
      <c r="AM289" s="40">
        <f>INDEX(人口源表!$1:$1048576,MATCH($B289,人口源表!$A:$A,0),MATCH(AM$1,人口源表!$1:$1,0))-INDEX(城镇人口!$1:$1048576,MATCH($B289,城镇人口!$B:$B,0),MATCH(AM$1,城镇人口!$1:$1,0))</f>
        <v>3376222.7848306596</v>
      </c>
      <c r="AN289" s="40">
        <f>INDEX(人口源表!$1:$1048576,MATCH($B289,人口源表!$A:$A,0),MATCH(AN$1,人口源表!$1:$1,0))-INDEX(城镇人口!$1:$1048576,MATCH($B289,城镇人口!$B:$B,0),MATCH(AN$1,城镇人口!$1:$1,0))</f>
        <v>3360205.886462939</v>
      </c>
      <c r="AO289" s="40">
        <f>INDEX(人口源表!$1:$1048576,MATCH($B289,人口源表!$A:$A,0),MATCH(AO$1,人口源表!$1:$1,0))-INDEX(城镇人口!$1:$1048576,MATCH($B289,城镇人口!$B:$B,0),MATCH(AO$1,城镇人口!$1:$1,0))</f>
        <v>3344437.4234736809</v>
      </c>
      <c r="AP289" s="40">
        <f>INDEX(人口源表!$1:$1048576,MATCH($B289,人口源表!$A:$A,0),MATCH(AP$1,人口源表!$1:$1,0))-INDEX(城镇人口!$1:$1048576,MATCH($B289,城镇人口!$B:$B,0),MATCH(AP$1,城镇人口!$1:$1,0))</f>
        <v>3329245.3463410628</v>
      </c>
      <c r="AQ289" s="40">
        <f>INDEX(人口源表!$1:$1048576,MATCH($B289,人口源表!$A:$A,0),MATCH(AQ$1,人口源表!$1:$1,0))-INDEX(城镇人口!$1:$1048576,MATCH($B289,城镇人口!$B:$B,0),MATCH(AQ$1,城镇人口!$1:$1,0))</f>
        <v>3314977.1338561685</v>
      </c>
      <c r="AR289" s="40">
        <f>INDEX(人口源表!$1:$1048576,MATCH($B289,人口源表!$A:$A,0),MATCH(AR$1,人口源表!$1:$1,0))-INDEX(城镇人口!$1:$1048576,MATCH($B289,城镇人口!$B:$B,0),MATCH(AR$1,城镇人口!$1:$1,0))</f>
        <v>3301997.7240150468</v>
      </c>
      <c r="AS289" s="40">
        <f>INDEX(人口源表!$1:$1048576,MATCH($B289,人口源表!$A:$A,0),MATCH(AS$1,人口源表!$1:$1,0))-INDEX(城镇人口!$1:$1048576,MATCH($B289,城镇人口!$B:$B,0),MATCH(AS$1,城镇人口!$1:$1,0))</f>
        <v>3290688.0352889881</v>
      </c>
      <c r="AT289" s="40">
        <f>INDEX(人口源表!$1:$1048576,MATCH($B289,人口源表!$A:$A,0),MATCH(AT$1,人口源表!$1:$1,0))-INDEX(城镇人口!$1:$1048576,MATCH($B289,城镇人口!$B:$B,0),MATCH(AT$1,城镇人口!$1:$1,0))</f>
        <v>3281448.5741111408</v>
      </c>
      <c r="AU289" s="40">
        <f>INDEX(人口源表!$1:$1048576,MATCH($B289,人口源表!$A:$A,0),MATCH(AU$1,人口源表!$1:$1,0))-INDEX(城镇人口!$1:$1048576,MATCH($B289,城镇人口!$B:$B,0),MATCH(AU$1,城镇人口!$1:$1,0))</f>
        <v>3274696.228883313</v>
      </c>
      <c r="AV289" s="40">
        <f>INDEX(人口源表!$1:$1048576,MATCH($B289,人口源表!$A:$A,0),MATCH(AV$1,人口源表!$1:$1,0))-INDEX(城镇人口!$1:$1048576,MATCH($B289,城镇人口!$B:$B,0),MATCH(AV$1,城镇人口!$1:$1,0))</f>
        <v>3270863.909585081</v>
      </c>
    </row>
    <row r="290" spans="1:48" x14ac:dyDescent="0.15">
      <c r="A290" s="4" t="s">
        <v>878</v>
      </c>
      <c r="B290" s="4" t="s">
        <v>582</v>
      </c>
      <c r="C290" s="34">
        <f>VLOOKUP(B290,'[1]2016省城人口总结（根）'!B:C,2,FALSE)/100</f>
        <v>0.38791906614785998</v>
      </c>
      <c r="D290" s="40">
        <f>INDEX(人口源表!$1:$1048576,MATCH($B290,人口源表!$A:$A,0),MATCH(D$1,人口源表!$1:$1,0))-INDEX(城镇人口!$1:$1048576,MATCH($B290,城镇人口!$B:$B,0),MATCH(D$1,城镇人口!$1:$1,0))</f>
        <v>796129.3453488606</v>
      </c>
      <c r="E290" s="40">
        <f>INDEX(人口源表!$1:$1048576,MATCH($B290,人口源表!$A:$A,0),MATCH(E$1,人口源表!$1:$1,0))-INDEX(城镇人口!$1:$1048576,MATCH($B290,城镇人口!$B:$B,0),MATCH(E$1,城镇人口!$1:$1,0))</f>
        <v>792796.24652356631</v>
      </c>
      <c r="F290" s="40">
        <f>INDEX(人口源表!$1:$1048576,MATCH($B290,人口源表!$A:$A,0),MATCH(F$1,人口源表!$1:$1,0))-INDEX(城镇人口!$1:$1048576,MATCH($B290,城镇人口!$B:$B,0),MATCH(F$1,城镇人口!$1:$1,0))</f>
        <v>788978.34395228373</v>
      </c>
      <c r="G290" s="40">
        <f>INDEX(人口源表!$1:$1048576,MATCH($B290,人口源表!$A:$A,0),MATCH(G$1,人口源表!$1:$1,0))-INDEX(城镇人口!$1:$1048576,MATCH($B290,城镇人口!$B:$B,0),MATCH(G$1,城镇人口!$1:$1,0))</f>
        <v>735442.23103419924</v>
      </c>
      <c r="H290" s="40">
        <f>INDEX(人口源表!$1:$1048576,MATCH($B290,人口源表!$A:$A,0),MATCH(H$1,人口源表!$1:$1,0))-INDEX(城镇人口!$1:$1048576,MATCH($B290,城镇人口!$B:$B,0),MATCH(H$1,城镇人口!$1:$1,0))</f>
        <v>733474.84295133653</v>
      </c>
      <c r="I290" s="40">
        <f>INDEX(人口源表!$1:$1048576,MATCH($B290,人口源表!$A:$A,0),MATCH(I$1,人口源表!$1:$1,0))-INDEX(城镇人口!$1:$1048576,MATCH($B290,城镇人口!$B:$B,0),MATCH(I$1,城镇人口!$1:$1,0))</f>
        <v>734471.04933518369</v>
      </c>
      <c r="J290" s="40">
        <f>INDEX(人口源表!$1:$1048576,MATCH($B290,人口源表!$A:$A,0),MATCH(J$1,人口源表!$1:$1,0))-INDEX(城镇人口!$1:$1048576,MATCH($B290,城镇人口!$B:$B,0),MATCH(J$1,城镇人口!$1:$1,0))</f>
        <v>734914.59290409205</v>
      </c>
      <c r="K290" s="40">
        <f>INDEX(人口源表!$1:$1048576,MATCH($B290,人口源表!$A:$A,0),MATCH(K$1,人口源表!$1:$1,0))-INDEX(城镇人口!$1:$1048576,MATCH($B290,城镇人口!$B:$B,0),MATCH(K$1,城镇人口!$1:$1,0))</f>
        <v>734810.37677829817</v>
      </c>
      <c r="L290" s="40">
        <f>INDEX(人口源表!$1:$1048576,MATCH($B290,人口源表!$A:$A,0),MATCH(L$1,人口源表!$1:$1,0))-INDEX(城镇人口!$1:$1048576,MATCH($B290,城镇人口!$B:$B,0),MATCH(L$1,城镇人口!$1:$1,0))</f>
        <v>734163.53049659322</v>
      </c>
      <c r="M290" s="40">
        <f>INDEX(人口源表!$1:$1048576,MATCH($B290,人口源表!$A:$A,0),MATCH(M$1,人口源表!$1:$1,0))-INDEX(城镇人口!$1:$1048576,MATCH($B290,城镇人口!$B:$B,0),MATCH(M$1,城镇人口!$1:$1,0))</f>
        <v>732982.23363608564</v>
      </c>
      <c r="N290" s="40">
        <f>INDEX(人口源表!$1:$1048576,MATCH($B290,人口源表!$A:$A,0),MATCH(N$1,人口源表!$1:$1,0))-INDEX(城镇人口!$1:$1048576,MATCH($B290,城镇人口!$B:$B,0),MATCH(N$1,城镇人口!$1:$1,0))</f>
        <v>731273.6949979841</v>
      </c>
      <c r="O290" s="40">
        <f>INDEX(人口源表!$1:$1048576,MATCH($B290,人口源表!$A:$A,0),MATCH(O$1,人口源表!$1:$1,0))-INDEX(城镇人口!$1:$1048576,MATCH($B290,城镇人口!$B:$B,0),MATCH(O$1,城镇人口!$1:$1,0))</f>
        <v>729047.52948476549</v>
      </c>
      <c r="P290" s="40">
        <f>INDEX(人口源表!$1:$1048576,MATCH($B290,人口源表!$A:$A,0),MATCH(P$1,人口源表!$1:$1,0))-INDEX(城镇人口!$1:$1048576,MATCH($B290,城镇人口!$B:$B,0),MATCH(P$1,城镇人口!$1:$1,0))</f>
        <v>726313.46998720895</v>
      </c>
      <c r="Q290" s="40">
        <f>INDEX(人口源表!$1:$1048576,MATCH($B290,人口源表!$A:$A,0),MATCH(Q$1,人口源表!$1:$1,0))-INDEX(城镇人口!$1:$1048576,MATCH($B290,城镇人口!$B:$B,0),MATCH(Q$1,城镇人口!$1:$1,0))</f>
        <v>723083.55349281395</v>
      </c>
      <c r="R290" s="40">
        <f>INDEX(人口源表!$1:$1048576,MATCH($B290,人口源表!$A:$A,0),MATCH(R$1,人口源表!$1:$1,0))-INDEX(城镇人口!$1:$1048576,MATCH($B290,城镇人口!$B:$B,0),MATCH(R$1,城镇人口!$1:$1,0))</f>
        <v>719369.32402188831</v>
      </c>
      <c r="S290" s="40">
        <f>INDEX(人口源表!$1:$1048576,MATCH($B290,人口源表!$A:$A,0),MATCH(S$1,人口源表!$1:$1,0))-INDEX(城镇人口!$1:$1048576,MATCH($B290,城镇人口!$B:$B,0),MATCH(S$1,城镇人口!$1:$1,0))</f>
        <v>718236.62218152592</v>
      </c>
      <c r="T290" s="40">
        <f>INDEX(人口源表!$1:$1048576,MATCH($B290,人口源表!$A:$A,0),MATCH(T$1,人口源表!$1:$1,0))-INDEX(城镇人口!$1:$1048576,MATCH($B290,城镇人口!$B:$B,0),MATCH(T$1,城镇人口!$1:$1,0))</f>
        <v>716705.60240049008</v>
      </c>
      <c r="U290" s="40">
        <f>INDEX(人口源表!$1:$1048576,MATCH($B290,人口源表!$A:$A,0),MATCH(U$1,人口源表!$1:$1,0))-INDEX(城镇人口!$1:$1048576,MATCH($B290,城镇人口!$B:$B,0),MATCH(U$1,城镇人口!$1:$1,0))</f>
        <v>714787.76038438769</v>
      </c>
      <c r="V290" s="40">
        <f>INDEX(人口源表!$1:$1048576,MATCH($B290,人口源表!$A:$A,0),MATCH(V$1,人口源表!$1:$1,0))-INDEX(城镇人口!$1:$1048576,MATCH($B290,城镇人口!$B:$B,0),MATCH(V$1,城镇人口!$1:$1,0))</f>
        <v>712494.51709234004</v>
      </c>
      <c r="W290" s="40">
        <f>INDEX(人口源表!$1:$1048576,MATCH($B290,人口源表!$A:$A,0),MATCH(W$1,人口源表!$1:$1,0))-INDEX(城镇人口!$1:$1048576,MATCH($B290,城镇人口!$B:$B,0),MATCH(W$1,城镇人口!$1:$1,0))</f>
        <v>709838.80763967882</v>
      </c>
      <c r="X290" s="40">
        <f>INDEX(人口源表!$1:$1048576,MATCH($B290,人口源表!$A:$A,0),MATCH(X$1,人口源表!$1:$1,0))-INDEX(城镇人口!$1:$1048576,MATCH($B290,城镇人口!$B:$B,0),MATCH(X$1,城镇人口!$1:$1,0))</f>
        <v>706833.46193554357</v>
      </c>
      <c r="Y290" s="40">
        <f>INDEX(人口源表!$1:$1048576,MATCH($B290,人口源表!$A:$A,0),MATCH(Y$1,人口源表!$1:$1,0))-INDEX(城镇人口!$1:$1048576,MATCH($B290,城镇人口!$B:$B,0),MATCH(Y$1,城镇人口!$1:$1,0))</f>
        <v>703492.77907359425</v>
      </c>
      <c r="Z290" s="40">
        <f>INDEX(人口源表!$1:$1048576,MATCH($B290,人口源表!$A:$A,0),MATCH(Z$1,人口源表!$1:$1,0))-INDEX(城镇人口!$1:$1048576,MATCH($B290,城镇人口!$B:$B,0),MATCH(Z$1,城镇人口!$1:$1,0))</f>
        <v>699831.44436487067</v>
      </c>
      <c r="AA290" s="40">
        <f>INDEX(人口源表!$1:$1048576,MATCH($B290,人口源表!$A:$A,0),MATCH(AA$1,人口源表!$1:$1,0))-INDEX(城镇人口!$1:$1048576,MATCH($B290,城镇人口!$B:$B,0),MATCH(AA$1,城镇人口!$1:$1,0))</f>
        <v>695865.55659849523</v>
      </c>
      <c r="AB290" s="40">
        <f>INDEX(人口源表!$1:$1048576,MATCH($B290,人口源表!$A:$A,0),MATCH(AB$1,人口源表!$1:$1,0))-INDEX(城镇人口!$1:$1048576,MATCH($B290,城镇人口!$B:$B,0),MATCH(AB$1,城镇人口!$1:$1,0))</f>
        <v>691610.51748972374</v>
      </c>
      <c r="AC290" s="40">
        <f>INDEX(人口源表!$1:$1048576,MATCH($B290,人口源表!$A:$A,0),MATCH(AC$1,人口源表!$1:$1,0))-INDEX(城镇人口!$1:$1048576,MATCH($B290,城镇人口!$B:$B,0),MATCH(AC$1,城镇人口!$1:$1,0))</f>
        <v>687873.08942563413</v>
      </c>
      <c r="AD290" s="40">
        <f>INDEX(人口源表!$1:$1048576,MATCH($B290,人口源表!$A:$A,0),MATCH(AD$1,人口源表!$1:$1,0))-INDEX(城镇人口!$1:$1048576,MATCH($B290,城镇人口!$B:$B,0),MATCH(AD$1,城镇人口!$1:$1,0))</f>
        <v>683884.71345766855</v>
      </c>
      <c r="AE290" s="40">
        <f>INDEX(人口源表!$1:$1048576,MATCH($B290,人口源表!$A:$A,0),MATCH(AE$1,人口源表!$1:$1,0))-INDEX(城镇人口!$1:$1048576,MATCH($B290,城镇人口!$B:$B,0),MATCH(AE$1,城镇人口!$1:$1,0))</f>
        <v>679661.92940406594</v>
      </c>
      <c r="AF290" s="40">
        <f>INDEX(人口源表!$1:$1048576,MATCH($B290,人口源表!$A:$A,0),MATCH(AF$1,人口源表!$1:$1,0))-INDEX(城镇人口!$1:$1048576,MATCH($B290,城镇人口!$B:$B,0),MATCH(AF$1,城镇人口!$1:$1,0))</f>
        <v>675223.65315578762</v>
      </c>
      <c r="AG290" s="40">
        <f>INDEX(人口源表!$1:$1048576,MATCH($B290,人口源表!$A:$A,0),MATCH(AG$1,人口源表!$1:$1,0))-INDEX(城镇人口!$1:$1048576,MATCH($B290,城镇人口!$B:$B,0),MATCH(AG$1,城镇人口!$1:$1,0))</f>
        <v>670587.56590617646</v>
      </c>
      <c r="AH290" s="40">
        <f>INDEX(人口源表!$1:$1048576,MATCH($B290,人口源表!$A:$A,0),MATCH(AH$1,人口源表!$1:$1,0))-INDEX(城镇人口!$1:$1048576,MATCH($B290,城镇人口!$B:$B,0),MATCH(AH$1,城镇人口!$1:$1,0))</f>
        <v>665773.6805220868</v>
      </c>
      <c r="AI290" s="40">
        <f>INDEX(人口源表!$1:$1048576,MATCH($B290,人口源表!$A:$A,0),MATCH(AI$1,人口源表!$1:$1,0))-INDEX(城镇人口!$1:$1048576,MATCH($B290,城镇人口!$B:$B,0),MATCH(AI$1,城镇人口!$1:$1,0))</f>
        <v>660800.75615357829</v>
      </c>
      <c r="AJ290" s="40">
        <f>INDEX(人口源表!$1:$1048576,MATCH($B290,人口源表!$A:$A,0),MATCH(AJ$1,人口源表!$1:$1,0))-INDEX(城镇人口!$1:$1048576,MATCH($B290,城镇人口!$B:$B,0),MATCH(AJ$1,城镇人口!$1:$1,0))</f>
        <v>655690.34185327752</v>
      </c>
      <c r="AK290" s="40">
        <f>INDEX(人口源表!$1:$1048576,MATCH($B290,人口源表!$A:$A,0),MATCH(AK$1,人口源表!$1:$1,0))-INDEX(城镇人口!$1:$1048576,MATCH($B290,城镇人口!$B:$B,0),MATCH(AK$1,城镇人口!$1:$1,0))</f>
        <v>650462.20430956769</v>
      </c>
      <c r="AL290" s="40">
        <f>INDEX(人口源表!$1:$1048576,MATCH($B290,人口源表!$A:$A,0),MATCH(AL$1,人口源表!$1:$1,0))-INDEX(城镇人口!$1:$1048576,MATCH($B290,城镇人口!$B:$B,0),MATCH(AL$1,城镇人口!$1:$1,0))</f>
        <v>645137.85101079766</v>
      </c>
      <c r="AM290" s="40">
        <f>INDEX(人口源表!$1:$1048576,MATCH($B290,人口源表!$A:$A,0),MATCH(AM$1,人口源表!$1:$1,0))-INDEX(城镇人口!$1:$1048576,MATCH($B290,城镇人口!$B:$B,0),MATCH(AM$1,城镇人口!$1:$1,0))</f>
        <v>639739.99227049644</v>
      </c>
      <c r="AN290" s="40">
        <f>INDEX(人口源表!$1:$1048576,MATCH($B290,人口源表!$A:$A,0),MATCH(AN$1,人口源表!$1:$1,0))-INDEX(城镇人口!$1:$1048576,MATCH($B290,城镇人口!$B:$B,0),MATCH(AN$1,城镇人口!$1:$1,0))</f>
        <v>634290.52651987155</v>
      </c>
      <c r="AO290" s="40">
        <f>INDEX(人口源表!$1:$1048576,MATCH($B290,人口源表!$A:$A,0),MATCH(AO$1,人口源表!$1:$1,0))-INDEX(城镇人口!$1:$1048576,MATCH($B290,城镇人口!$B:$B,0),MATCH(AO$1,城镇人口!$1:$1,0))</f>
        <v>628813.01671191107</v>
      </c>
      <c r="AP290" s="40">
        <f>INDEX(人口源表!$1:$1048576,MATCH($B290,人口源表!$A:$A,0),MATCH(AP$1,人口源表!$1:$1,0))-INDEX(城镇人口!$1:$1048576,MATCH($B290,城镇人口!$B:$B,0),MATCH(AP$1,城镇人口!$1:$1,0))</f>
        <v>623330.18883337337</v>
      </c>
      <c r="AQ290" s="40">
        <f>INDEX(人口源表!$1:$1048576,MATCH($B290,人口源表!$A:$A,0),MATCH(AQ$1,人口源表!$1:$1,0))-INDEX(城镇人口!$1:$1048576,MATCH($B290,城镇人口!$B:$B,0),MATCH(AQ$1,城镇人口!$1:$1,0))</f>
        <v>617866.38900548022</v>
      </c>
      <c r="AR290" s="40">
        <f>INDEX(人口源表!$1:$1048576,MATCH($B290,人口源表!$A:$A,0),MATCH(AR$1,人口源表!$1:$1,0))-INDEX(城镇人口!$1:$1048576,MATCH($B290,城镇人口!$B:$B,0),MATCH(AR$1,城镇人口!$1:$1,0))</f>
        <v>612445.58886806283</v>
      </c>
      <c r="AS290" s="40">
        <f>INDEX(人口源表!$1:$1048576,MATCH($B290,人口源表!$A:$A,0),MATCH(AS$1,人口源表!$1:$1,0))-INDEX(城镇人口!$1:$1048576,MATCH($B290,城镇人口!$B:$B,0),MATCH(AS$1,城镇人口!$1:$1,0))</f>
        <v>607092.35465729353</v>
      </c>
      <c r="AT290" s="40">
        <f>INDEX(人口源表!$1:$1048576,MATCH($B290,人口源表!$A:$A,0),MATCH(AT$1,人口源表!$1:$1,0))-INDEX(城镇人口!$1:$1048576,MATCH($B290,城镇人口!$B:$B,0),MATCH(AT$1,城镇人口!$1:$1,0))</f>
        <v>601832.79301595723</v>
      </c>
      <c r="AU290" s="40">
        <f>INDEX(人口源表!$1:$1048576,MATCH($B290,人口源表!$A:$A,0),MATCH(AU$1,人口源表!$1:$1,0))-INDEX(城镇人口!$1:$1048576,MATCH($B290,城镇人口!$B:$B,0),MATCH(AU$1,城镇人口!$1:$1,0))</f>
        <v>596691.13138750056</v>
      </c>
      <c r="AV290" s="40">
        <f>INDEX(人口源表!$1:$1048576,MATCH($B290,人口源表!$A:$A,0),MATCH(AV$1,人口源表!$1:$1,0))-INDEX(城镇人口!$1:$1048576,MATCH($B290,城镇人口!$B:$B,0),MATCH(AV$1,城镇人口!$1:$1,0))</f>
        <v>591694.06750760193</v>
      </c>
    </row>
    <row r="291" spans="1:48" x14ac:dyDescent="0.15">
      <c r="A291" s="4" t="s">
        <v>878</v>
      </c>
      <c r="B291" s="4" t="s">
        <v>584</v>
      </c>
      <c r="C291" s="34">
        <f>VLOOKUP(B291,'[1]2016省城人口总结（根）'!B:C,2,FALSE)/100</f>
        <v>0.42017241115781401</v>
      </c>
      <c r="D291" s="40">
        <f>INDEX(人口源表!$1:$1048576,MATCH($B291,人口源表!$A:$A,0),MATCH(D$1,人口源表!$1:$1,0))-INDEX(城镇人口!$1:$1048576,MATCH($B291,城镇人口!$B:$B,0),MATCH(D$1,城镇人口!$1:$1,0))</f>
        <v>1550350.1975717193</v>
      </c>
      <c r="E291" s="40">
        <f>INDEX(人口源表!$1:$1048576,MATCH($B291,人口源表!$A:$A,0),MATCH(E$1,人口源表!$1:$1,0))-INDEX(城镇人口!$1:$1048576,MATCH($B291,城镇人口!$B:$B,0),MATCH(E$1,城镇人口!$1:$1,0))</f>
        <v>1541213.573474458</v>
      </c>
      <c r="F291" s="40">
        <f>INDEX(人口源表!$1:$1048576,MATCH($B291,人口源表!$A:$A,0),MATCH(F$1,人口源表!$1:$1,0))-INDEX(城镇人口!$1:$1048576,MATCH($B291,城镇人口!$B:$B,0),MATCH(F$1,城镇人口!$1:$1,0))</f>
        <v>1530776.4793841946</v>
      </c>
      <c r="G291" s="40">
        <f>INDEX(人口源表!$1:$1048576,MATCH($B291,人口源表!$A:$A,0),MATCH(G$1,人口源表!$1:$1,0))-INDEX(城镇人口!$1:$1048576,MATCH($B291,城镇人口!$B:$B,0),MATCH(G$1,城镇人口!$1:$1,0))</f>
        <v>1331794.9848725807</v>
      </c>
      <c r="H291" s="40">
        <f>INDEX(人口源表!$1:$1048576,MATCH($B291,人口源表!$A:$A,0),MATCH(H$1,人口源表!$1:$1,0))-INDEX(城镇人口!$1:$1048576,MATCH($B291,城镇人口!$B:$B,0),MATCH(H$1,城镇人口!$1:$1,0))</f>
        <v>1323832.2884011634</v>
      </c>
      <c r="I291" s="40">
        <f>INDEX(人口源表!$1:$1048576,MATCH($B291,人口源表!$A:$A,0),MATCH(I$1,人口源表!$1:$1,0))-INDEX(城镇人口!$1:$1048576,MATCH($B291,城镇人口!$B:$B,0),MATCH(I$1,城镇人口!$1:$1,0))</f>
        <v>1322293.2694787697</v>
      </c>
      <c r="J291" s="40">
        <f>INDEX(人口源表!$1:$1048576,MATCH($B291,人口源表!$A:$A,0),MATCH(J$1,人口源表!$1:$1,0))-INDEX(城镇人口!$1:$1048576,MATCH($B291,城镇人口!$B:$B,0),MATCH(J$1,城镇人口!$1:$1,0))</f>
        <v>1319863.3480369737</v>
      </c>
      <c r="K291" s="40">
        <f>INDEX(人口源表!$1:$1048576,MATCH($B291,人口源表!$A:$A,0),MATCH(K$1,人口源表!$1:$1,0))-INDEX(城镇人口!$1:$1048576,MATCH($B291,城镇人口!$B:$B,0),MATCH(K$1,城镇人口!$1:$1,0))</f>
        <v>1316552.9539371375</v>
      </c>
      <c r="L291" s="40">
        <f>INDEX(人口源表!$1:$1048576,MATCH($B291,人口源表!$A:$A,0),MATCH(L$1,人口源表!$1:$1,0))-INDEX(城镇人口!$1:$1048576,MATCH($B291,城镇人口!$B:$B,0),MATCH(L$1,城镇人口!$1:$1,0))</f>
        <v>1312373.4011601391</v>
      </c>
      <c r="M291" s="40">
        <f>INDEX(人口源表!$1:$1048576,MATCH($B291,人口源表!$A:$A,0),MATCH(M$1,人口源表!$1:$1,0))-INDEX(城镇人口!$1:$1048576,MATCH($B291,城镇人口!$B:$B,0),MATCH(M$1,城镇人口!$1:$1,0))</f>
        <v>1307337.9262382416</v>
      </c>
      <c r="N291" s="40">
        <f>INDEX(人口源表!$1:$1048576,MATCH($B291,人口源表!$A:$A,0),MATCH(N$1,人口源表!$1:$1,0))-INDEX(城镇人口!$1:$1048576,MATCH($B291,城镇人口!$B:$B,0),MATCH(N$1,城镇人口!$1:$1,0))</f>
        <v>1301461.623716403</v>
      </c>
      <c r="O291" s="40">
        <f>INDEX(人口源表!$1:$1048576,MATCH($B291,人口源表!$A:$A,0),MATCH(O$1,人口源表!$1:$1,0))-INDEX(城镇人口!$1:$1048576,MATCH($B291,城镇人口!$B:$B,0),MATCH(O$1,城镇人口!$1:$1,0))</f>
        <v>1294759.8253733481</v>
      </c>
      <c r="P291" s="40">
        <f>INDEX(人口源表!$1:$1048576,MATCH($B291,人口源表!$A:$A,0),MATCH(P$1,人口源表!$1:$1,0))-INDEX(城镇人口!$1:$1048576,MATCH($B291,城镇人口!$B:$B,0),MATCH(P$1,城镇人口!$1:$1,0))</f>
        <v>1287249.1303858249</v>
      </c>
      <c r="Q291" s="40">
        <f>INDEX(人口源表!$1:$1048576,MATCH($B291,人口源表!$A:$A,0),MATCH(Q$1,人口源表!$1:$1,0))-INDEX(城镇人口!$1:$1048576,MATCH($B291,城镇人口!$B:$B,0),MATCH(Q$1,城镇人口!$1:$1,0))</f>
        <v>1278947.8687466211</v>
      </c>
      <c r="R291" s="40">
        <f>INDEX(人口源表!$1:$1048576,MATCH($B291,人口源表!$A:$A,0),MATCH(R$1,人口源表!$1:$1,0))-INDEX(城镇人口!$1:$1048576,MATCH($B291,城镇人口!$B:$B,0),MATCH(R$1,城镇人口!$1:$1,0))</f>
        <v>1269876.0303055681</v>
      </c>
      <c r="S291" s="40">
        <f>INDEX(人口源表!$1:$1048576,MATCH($B291,人口源表!$A:$A,0),MATCH(S$1,人口源表!$1:$1,0))-INDEX(城镇人口!$1:$1048576,MATCH($B291,城镇人口!$B:$B,0),MATCH(S$1,城镇人口!$1:$1,0))</f>
        <v>1266328.513464944</v>
      </c>
      <c r="T291" s="40">
        <f>INDEX(人口源表!$1:$1048576,MATCH($B291,人口源表!$A:$A,0),MATCH(T$1,人口源表!$1:$1,0))-INDEX(城镇人口!$1:$1048576,MATCH($B291,城镇人口!$B:$B,0),MATCH(T$1,城镇人口!$1:$1,0))</f>
        <v>1262167.8291652801</v>
      </c>
      <c r="U291" s="40">
        <f>INDEX(人口源表!$1:$1048576,MATCH($B291,人口源表!$A:$A,0),MATCH(U$1,人口源表!$1:$1,0))-INDEX(城镇人口!$1:$1048576,MATCH($B291,城镇人口!$B:$B,0),MATCH(U$1,城镇人口!$1:$1,0))</f>
        <v>1257408.9345445111</v>
      </c>
      <c r="V291" s="40">
        <f>INDEX(人口源表!$1:$1048576,MATCH($B291,人口源表!$A:$A,0),MATCH(V$1,人口源表!$1:$1,0))-INDEX(城镇人口!$1:$1048576,MATCH($B291,城镇人口!$B:$B,0),MATCH(V$1,城镇人口!$1:$1,0))</f>
        <v>1252069.1945304214</v>
      </c>
      <c r="W291" s="40">
        <f>INDEX(人口源表!$1:$1048576,MATCH($B291,人口源表!$A:$A,0),MATCH(W$1,人口源表!$1:$1,0))-INDEX(城镇人口!$1:$1048576,MATCH($B291,城镇人口!$B:$B,0),MATCH(W$1,城镇人口!$1:$1,0))</f>
        <v>1246165.8627863934</v>
      </c>
      <c r="X291" s="40">
        <f>INDEX(人口源表!$1:$1048576,MATCH($B291,人口源表!$A:$A,0),MATCH(X$1,人口源表!$1:$1,0))-INDEX(城镇人口!$1:$1048576,MATCH($B291,城镇人口!$B:$B,0),MATCH(X$1,城镇人口!$1:$1,0))</f>
        <v>1239717.0567598261</v>
      </c>
      <c r="Y291" s="40">
        <f>INDEX(人口源表!$1:$1048576,MATCH($B291,人口源表!$A:$A,0),MATCH(Y$1,人口源表!$1:$1,0))-INDEX(城镇人口!$1:$1048576,MATCH($B291,城镇人口!$B:$B,0),MATCH(Y$1,城镇人口!$1:$1,0))</f>
        <v>1232742.7020148106</v>
      </c>
      <c r="Z291" s="40">
        <f>INDEX(人口源表!$1:$1048576,MATCH($B291,人口源表!$A:$A,0),MATCH(Z$1,人口源表!$1:$1,0))-INDEX(城镇人口!$1:$1048576,MATCH($B291,城镇人口!$B:$B,0),MATCH(Z$1,城镇人口!$1:$1,0))</f>
        <v>1225261.5792520603</v>
      </c>
      <c r="AA291" s="40">
        <f>INDEX(人口源表!$1:$1048576,MATCH($B291,人口源表!$A:$A,0),MATCH(AA$1,人口源表!$1:$1,0))-INDEX(城镇人口!$1:$1048576,MATCH($B291,城镇人口!$B:$B,0),MATCH(AA$1,城镇人口!$1:$1,0))</f>
        <v>1217295.6736555197</v>
      </c>
      <c r="AB291" s="40">
        <f>INDEX(人口源表!$1:$1048576,MATCH($B291,人口源表!$A:$A,0),MATCH(AB$1,人口源表!$1:$1,0))-INDEX(城镇人口!$1:$1048576,MATCH($B291,城镇人口!$B:$B,0),MATCH(AB$1,城镇人口!$1:$1,0))</f>
        <v>1208865.7789932922</v>
      </c>
      <c r="AC291" s="40">
        <f>INDEX(人口源表!$1:$1048576,MATCH($B291,人口源表!$A:$A,0),MATCH(AC$1,人口源表!$1:$1,0))-INDEX(城镇人口!$1:$1048576,MATCH($B291,城镇人口!$B:$B,0),MATCH(AC$1,城镇人口!$1:$1,0))</f>
        <v>1201614.2963098695</v>
      </c>
      <c r="AD291" s="40">
        <f>INDEX(人口源表!$1:$1048576,MATCH($B291,人口源表!$A:$A,0),MATCH(AD$1,人口源表!$1:$1,0))-INDEX(城镇人口!$1:$1048576,MATCH($B291,城镇人口!$B:$B,0),MATCH(AD$1,城镇人口!$1:$1,0))</f>
        <v>1193950.9143747694</v>
      </c>
      <c r="AE291" s="40">
        <f>INDEX(人口源表!$1:$1048576,MATCH($B291,人口源表!$A:$A,0),MATCH(AE$1,人口源表!$1:$1,0))-INDEX(城镇人口!$1:$1048576,MATCH($B291,城镇人口!$B:$B,0),MATCH(AE$1,城镇人口!$1:$1,0))</f>
        <v>1185897.3632603369</v>
      </c>
      <c r="AF291" s="40">
        <f>INDEX(人口源表!$1:$1048576,MATCH($B291,人口源表!$A:$A,0),MATCH(AF$1,人口源表!$1:$1,0))-INDEX(城镇人口!$1:$1048576,MATCH($B291,城镇人口!$B:$B,0),MATCH(AF$1,城镇人口!$1:$1,0))</f>
        <v>1177476.0739920186</v>
      </c>
      <c r="AG291" s="40">
        <f>INDEX(人口源表!$1:$1048576,MATCH($B291,人口源表!$A:$A,0),MATCH(AG$1,人口源表!$1:$1,0))-INDEX(城镇人口!$1:$1048576,MATCH($B291,城镇人口!$B:$B,0),MATCH(AG$1,城镇人口!$1:$1,0))</f>
        <v>1168711.0925203273</v>
      </c>
      <c r="AH291" s="40">
        <f>INDEX(人口源表!$1:$1048576,MATCH($B291,人口源表!$A:$A,0),MATCH(AH$1,人口源表!$1:$1,0))-INDEX(城镇人口!$1:$1048576,MATCH($B291,城镇人口!$B:$B,0),MATCH(AH$1,城镇人口!$1:$1,0))</f>
        <v>1159625.7062759222</v>
      </c>
      <c r="AI291" s="40">
        <f>INDEX(人口源表!$1:$1048576,MATCH($B291,人口源表!$A:$A,0),MATCH(AI$1,人口源表!$1:$1,0))-INDEX(城镇人口!$1:$1048576,MATCH($B291,城镇人口!$B:$B,0),MATCH(AI$1,城镇人口!$1:$1,0))</f>
        <v>1150244.3079463511</v>
      </c>
      <c r="AJ291" s="40">
        <f>INDEX(人口源表!$1:$1048576,MATCH($B291,人口源表!$A:$A,0),MATCH(AJ$1,人口源表!$1:$1,0))-INDEX(城镇人口!$1:$1048576,MATCH($B291,城镇人口!$B:$B,0),MATCH(AJ$1,城镇人口!$1:$1,0))</f>
        <v>1140592.3623548292</v>
      </c>
      <c r="AK291" s="40">
        <f>INDEX(人口源表!$1:$1048576,MATCH($B291,人口源表!$A:$A,0),MATCH(AK$1,人口源表!$1:$1,0))-INDEX(城镇人口!$1:$1048576,MATCH($B291,城镇人口!$B:$B,0),MATCH(AK$1,城镇人口!$1:$1,0))</f>
        <v>1130695.4527789734</v>
      </c>
      <c r="AL291" s="40">
        <f>INDEX(人口源表!$1:$1048576,MATCH($B291,人口源表!$A:$A,0),MATCH(AL$1,人口源表!$1:$1,0))-INDEX(城镇人口!$1:$1048576,MATCH($B291,城镇人口!$B:$B,0),MATCH(AL$1,城镇人口!$1:$1,0))</f>
        <v>1120579.7255153311</v>
      </c>
      <c r="AM291" s="40">
        <f>INDEX(人口源表!$1:$1048576,MATCH($B291,人口源表!$A:$A,0),MATCH(AM$1,人口源表!$1:$1,0))-INDEX(城镇人口!$1:$1048576,MATCH($B291,城镇人口!$B:$B,0),MATCH(AM$1,城镇人口!$1:$1,0))</f>
        <v>1110271.4100059562</v>
      </c>
      <c r="AN291" s="40">
        <f>INDEX(人口源表!$1:$1048576,MATCH($B291,人口源表!$A:$A,0),MATCH(AN$1,人口源表!$1:$1,0))-INDEX(城镇人口!$1:$1048576,MATCH($B291,城镇人口!$B:$B,0),MATCH(AN$1,城镇人口!$1:$1,0))</f>
        <v>1099798.6208539114</v>
      </c>
      <c r="AO291" s="40">
        <f>INDEX(人口源表!$1:$1048576,MATCH($B291,人口源表!$A:$A,0),MATCH(AO$1,人口源表!$1:$1,0))-INDEX(城镇人口!$1:$1048576,MATCH($B291,城镇人口!$B:$B,0),MATCH(AO$1,城镇人口!$1:$1,0))</f>
        <v>1089188.5911928185</v>
      </c>
      <c r="AP291" s="40">
        <f>INDEX(人口源表!$1:$1048576,MATCH($B291,人口源表!$A:$A,0),MATCH(AP$1,人口源表!$1:$1,0))-INDEX(城镇人口!$1:$1048576,MATCH($B291,城镇人口!$B:$B,0),MATCH(AP$1,城镇人口!$1:$1,0))</f>
        <v>1078469.4782676194</v>
      </c>
      <c r="AQ291" s="40">
        <f>INDEX(人口源表!$1:$1048576,MATCH($B291,人口源表!$A:$A,0),MATCH(AQ$1,人口源表!$1:$1,0))-INDEX(城镇人口!$1:$1048576,MATCH($B291,城镇人口!$B:$B,0),MATCH(AQ$1,城镇人口!$1:$1,0))</f>
        <v>1067669.8804755933</v>
      </c>
      <c r="AR291" s="40">
        <f>INDEX(人口源表!$1:$1048576,MATCH($B291,人口源表!$A:$A,0),MATCH(AR$1,人口源表!$1:$1,0))-INDEX(城镇人口!$1:$1048576,MATCH($B291,城镇人口!$B:$B,0),MATCH(AR$1,城镇人口!$1:$1,0))</f>
        <v>1056819.2578902664</v>
      </c>
      <c r="AS291" s="40">
        <f>INDEX(人口源表!$1:$1048576,MATCH($B291,人口源表!$A:$A,0),MATCH(AS$1,人口源表!$1:$1,0))-INDEX(城镇人口!$1:$1048576,MATCH($B291,城镇人口!$B:$B,0),MATCH(AS$1,城镇人口!$1:$1,0))</f>
        <v>1045946.121992927</v>
      </c>
      <c r="AT291" s="40">
        <f>INDEX(人口源表!$1:$1048576,MATCH($B291,人口源表!$A:$A,0),MATCH(AT$1,人口源表!$1:$1,0))-INDEX(城镇人口!$1:$1048576,MATCH($B291,城镇人口!$B:$B,0),MATCH(AT$1,城镇人口!$1:$1,0))</f>
        <v>1035081.1318523348</v>
      </c>
      <c r="AU291" s="40">
        <f>INDEX(人口源表!$1:$1048576,MATCH($B291,人口源表!$A:$A,0),MATCH(AU$1,人口源表!$1:$1,0))-INDEX(城镇人口!$1:$1048576,MATCH($B291,城镇人口!$B:$B,0),MATCH(AU$1,城镇人口!$1:$1,0))</f>
        <v>1024253.5110460261</v>
      </c>
      <c r="AV291" s="40">
        <f>INDEX(人口源表!$1:$1048576,MATCH($B291,人口源表!$A:$A,0),MATCH(AV$1,人口源表!$1:$1,0))-INDEX(城镇人口!$1:$1048576,MATCH($B291,城镇人口!$B:$B,0),MATCH(AV$1,城镇人口!$1:$1,0))</f>
        <v>1013494.5617626407</v>
      </c>
    </row>
    <row r="292" spans="1:48" x14ac:dyDescent="0.15">
      <c r="A292" s="4" t="s">
        <v>878</v>
      </c>
      <c r="B292" s="4" t="s">
        <v>586</v>
      </c>
      <c r="C292" s="34">
        <f>VLOOKUP(B292,'[1]2016省城人口总结（根）'!B:C,2,FALSE)/100</f>
        <v>0.40328253968254002</v>
      </c>
      <c r="D292" s="40">
        <f>INDEX(人口源表!$1:$1048576,MATCH($B292,人口源表!$A:$A,0),MATCH(D$1,人口源表!$1:$1,0))-INDEX(城镇人口!$1:$1048576,MATCH($B292,城镇人口!$B:$B,0),MATCH(D$1,城镇人口!$1:$1,0))</f>
        <v>1522585.7112643202</v>
      </c>
      <c r="E292" s="40">
        <f>INDEX(人口源表!$1:$1048576,MATCH($B292,人口源表!$A:$A,0),MATCH(E$1,人口源表!$1:$1,0))-INDEX(城镇人口!$1:$1048576,MATCH($B292,城镇人口!$B:$B,0),MATCH(E$1,城镇人口!$1:$1,0))</f>
        <v>1515319.8033027132</v>
      </c>
      <c r="F292" s="40">
        <f>INDEX(人口源表!$1:$1048576,MATCH($B292,人口源表!$A:$A,0),MATCH(F$1,人口源表!$1:$1,0))-INDEX(城镇人口!$1:$1048576,MATCH($B292,城镇人口!$B:$B,0),MATCH(F$1,城镇人口!$1:$1,0))</f>
        <v>1506980.3363167944</v>
      </c>
      <c r="G292" s="40">
        <f>INDEX(人口源表!$1:$1048576,MATCH($B292,人口源表!$A:$A,0),MATCH(G$1,人口源表!$1:$1,0))-INDEX(城镇人口!$1:$1048576,MATCH($B292,城镇人口!$B:$B,0),MATCH(G$1,城镇人口!$1:$1,0))</f>
        <v>1289347.5123258722</v>
      </c>
      <c r="H292" s="40">
        <f>INDEX(人口源表!$1:$1048576,MATCH($B292,人口源表!$A:$A,0),MATCH(H$1,人口源表!$1:$1,0))-INDEX(城镇人口!$1:$1048576,MATCH($B292,城镇人口!$B:$B,0),MATCH(H$1,城镇人口!$1:$1,0))</f>
        <v>1283732.7291342034</v>
      </c>
      <c r="I292" s="40">
        <f>INDEX(人口源表!$1:$1048576,MATCH($B292,人口源表!$A:$A,0),MATCH(I$1,人口源表!$1:$1,0))-INDEX(城镇人口!$1:$1048576,MATCH($B292,城镇人口!$B:$B,0),MATCH(I$1,城镇人口!$1:$1,0))</f>
        <v>1284090.6314682141</v>
      </c>
      <c r="J292" s="40">
        <f>INDEX(人口源表!$1:$1048576,MATCH($B292,人口源表!$A:$A,0),MATCH(J$1,人口源表!$1:$1,0))-INDEX(城镇人口!$1:$1048576,MATCH($B292,城镇人口!$B:$B,0),MATCH(J$1,城镇人口!$1:$1,0))</f>
        <v>1283796.4976673941</v>
      </c>
      <c r="K292" s="40">
        <f>INDEX(人口源表!$1:$1048576,MATCH($B292,人口源表!$A:$A,0),MATCH(K$1,人口源表!$1:$1,0))-INDEX(城镇人口!$1:$1048576,MATCH($B292,城镇人口!$B:$B,0),MATCH(K$1,城镇人口!$1:$1,0))</f>
        <v>1282823.0849514222</v>
      </c>
      <c r="L292" s="40">
        <f>INDEX(人口源表!$1:$1048576,MATCH($B292,人口源表!$A:$A,0),MATCH(L$1,人口源表!$1:$1,0))-INDEX(城镇人口!$1:$1048576,MATCH($B292,城镇人口!$B:$B,0),MATCH(L$1,城镇人口!$1:$1,0))</f>
        <v>1281149.3238681592</v>
      </c>
      <c r="M292" s="40">
        <f>INDEX(人口源表!$1:$1048576,MATCH($B292,人口源表!$A:$A,0),MATCH(M$1,人口源表!$1:$1,0))-INDEX(城镇人口!$1:$1048576,MATCH($B292,城镇人口!$B:$B,0),MATCH(M$1,城镇人口!$1:$1,0))</f>
        <v>1278754.679991635</v>
      </c>
      <c r="N292" s="40">
        <f>INDEX(人口源表!$1:$1048576,MATCH($B292,人口源表!$A:$A,0),MATCH(N$1,人口源表!$1:$1,0))-INDEX(城镇人口!$1:$1048576,MATCH($B292,城镇人口!$B:$B,0),MATCH(N$1,城镇人口!$1:$1,0))</f>
        <v>1275625.7067404678</v>
      </c>
      <c r="O292" s="40">
        <f>INDEX(人口源表!$1:$1048576,MATCH($B292,人口源表!$A:$A,0),MATCH(O$1,人口源表!$1:$1,0))-INDEX(城镇人口!$1:$1048576,MATCH($B292,城镇人口!$B:$B,0),MATCH(O$1,城镇人口!$1:$1,0))</f>
        <v>1271750.4458506934</v>
      </c>
      <c r="P292" s="40">
        <f>INDEX(人口源表!$1:$1048576,MATCH($B292,人口源表!$A:$A,0),MATCH(P$1,人口源表!$1:$1,0))-INDEX(城镇人口!$1:$1048576,MATCH($B292,城镇人口!$B:$B,0),MATCH(P$1,城镇人口!$1:$1,0))</f>
        <v>1267121.0906366177</v>
      </c>
      <c r="Q292" s="40">
        <f>INDEX(人口源表!$1:$1048576,MATCH($B292,人口源表!$A:$A,0),MATCH(Q$1,人口源表!$1:$1,0))-INDEX(城镇人口!$1:$1048576,MATCH($B292,城镇人口!$B:$B,0),MATCH(Q$1,城镇人口!$1:$1,0))</f>
        <v>1261733.3399483361</v>
      </c>
      <c r="R292" s="40">
        <f>INDEX(人口源表!$1:$1048576,MATCH($B292,人口源表!$A:$A,0),MATCH(R$1,人口源表!$1:$1,0))-INDEX(城镇人口!$1:$1048576,MATCH($B292,城镇人口!$B:$B,0),MATCH(R$1,城镇人口!$1:$1,0))</f>
        <v>1255586.3000926892</v>
      </c>
      <c r="S292" s="40">
        <f>INDEX(人口源表!$1:$1048576,MATCH($B292,人口源表!$A:$A,0),MATCH(S$1,人口源表!$1:$1,0))-INDEX(城镇人口!$1:$1048576,MATCH($B292,城镇人口!$B:$B,0),MATCH(S$1,城镇人口!$1:$1,0))</f>
        <v>1254419.1094182779</v>
      </c>
      <c r="T292" s="40">
        <f>INDEX(人口源表!$1:$1048576,MATCH($B292,人口源表!$A:$A,0),MATCH(T$1,人口源表!$1:$1,0))-INDEX(城镇人口!$1:$1048576,MATCH($B292,城镇人口!$B:$B,0),MATCH(T$1,城镇人口!$1:$1,0))</f>
        <v>1252622.4202741606</v>
      </c>
      <c r="U292" s="40">
        <f>INDEX(人口源表!$1:$1048576,MATCH($B292,人口源表!$A:$A,0),MATCH(U$1,人口源表!$1:$1,0))-INDEX(城镇人口!$1:$1048576,MATCH($B292,城镇人口!$B:$B,0),MATCH(U$1,城镇人口!$1:$1,0))</f>
        <v>1250199.4296174631</v>
      </c>
      <c r="V292" s="40">
        <f>INDEX(人口源表!$1:$1048576,MATCH($B292,人口源表!$A:$A,0),MATCH(V$1,人口源表!$1:$1,0))-INDEX(城镇人口!$1:$1048576,MATCH($B292,城镇人口!$B:$B,0),MATCH(V$1,城镇人口!$1:$1,0))</f>
        <v>1247155.0283126796</v>
      </c>
      <c r="W292" s="40">
        <f>INDEX(人口源表!$1:$1048576,MATCH($B292,人口源表!$A:$A,0),MATCH(W$1,人口源表!$1:$1,0))-INDEX(城镇人口!$1:$1048576,MATCH($B292,城镇人口!$B:$B,0),MATCH(W$1,城镇人口!$1:$1,0))</f>
        <v>1243496.7890580655</v>
      </c>
      <c r="X292" s="40">
        <f>INDEX(人口源表!$1:$1048576,MATCH($B292,人口源表!$A:$A,0),MATCH(X$1,人口源表!$1:$1,0))-INDEX(城镇人口!$1:$1048576,MATCH($B292,城镇人口!$B:$B,0),MATCH(X$1,城镇人口!$1:$1,0))</f>
        <v>1239234.9065593123</v>
      </c>
      <c r="Y292" s="40">
        <f>INDEX(人口源表!$1:$1048576,MATCH($B292,人口源表!$A:$A,0),MATCH(Y$1,人口源表!$1:$1,0))-INDEX(城镇人口!$1:$1048576,MATCH($B292,城镇人口!$B:$B,0),MATCH(Y$1,城镇人口!$1:$1,0))</f>
        <v>1234382.1367980037</v>
      </c>
      <c r="Z292" s="40">
        <f>INDEX(人口源表!$1:$1048576,MATCH($B292,人口源表!$A:$A,0),MATCH(Z$1,人口源表!$1:$1,0))-INDEX(城镇人口!$1:$1048576,MATCH($B292,城镇人口!$B:$B,0),MATCH(Z$1,城镇人口!$1:$1,0))</f>
        <v>1228953.7353842517</v>
      </c>
      <c r="AA292" s="40">
        <f>INDEX(人口源表!$1:$1048576,MATCH($B292,人口源表!$A:$A,0),MATCH(AA$1,人口源表!$1:$1,0))-INDEX(城镇人口!$1:$1048576,MATCH($B292,城镇人口!$B:$B,0),MATCH(AA$1,城镇人口!$1:$1,0))</f>
        <v>1222967.3949828029</v>
      </c>
      <c r="AB292" s="40">
        <f>INDEX(人口源表!$1:$1048576,MATCH($B292,人口源表!$A:$A,0),MATCH(AB$1,人口源表!$1:$1,0))-INDEX(城镇人口!$1:$1048576,MATCH($B292,城镇人口!$B:$B,0),MATCH(AB$1,城镇人口!$1:$1,0))</f>
        <v>1216443.1818018064</v>
      </c>
      <c r="AC292" s="40">
        <f>INDEX(人口源表!$1:$1048576,MATCH($B292,人口源表!$A:$A,0),MATCH(AC$1,人口源表!$1:$1,0))-INDEX(城镇人口!$1:$1048576,MATCH($B292,城镇人口!$B:$B,0),MATCH(AC$1,城镇人口!$1:$1,0))</f>
        <v>1210903.4326340691</v>
      </c>
      <c r="AD292" s="40">
        <f>INDEX(人口源表!$1:$1048576,MATCH($B292,人口源表!$A:$A,0),MATCH(AD$1,人口源表!$1:$1,0))-INDEX(城镇人口!$1:$1048576,MATCH($B292,城镇人口!$B:$B,0),MATCH(AD$1,城镇人口!$1:$1,0))</f>
        <v>1204881.4716641109</v>
      </c>
      <c r="AE292" s="40">
        <f>INDEX(人口源表!$1:$1048576,MATCH($B292,人口源表!$A:$A,0),MATCH(AE$1,人口源表!$1:$1,0))-INDEX(城镇人口!$1:$1048576,MATCH($B292,城镇人口!$B:$B,0),MATCH(AE$1,城镇人口!$1:$1,0))</f>
        <v>1198402.9424657738</v>
      </c>
      <c r="AF292" s="40">
        <f>INDEX(人口源表!$1:$1048576,MATCH($B292,人口源表!$A:$A,0),MATCH(AF$1,人口源表!$1:$1,0))-INDEX(城镇人口!$1:$1048576,MATCH($B292,城镇人口!$B:$B,0),MATCH(AF$1,城镇人口!$1:$1,0))</f>
        <v>1191493.7077951666</v>
      </c>
      <c r="AG292" s="40">
        <f>INDEX(人口源表!$1:$1048576,MATCH($B292,人口源表!$A:$A,0),MATCH(AG$1,人口源表!$1:$1,0))-INDEX(城镇人口!$1:$1048576,MATCH($B292,城镇人口!$B:$B,0),MATCH(AG$1,城镇人口!$1:$1,0))</f>
        <v>1184183.7536477991</v>
      </c>
      <c r="AH292" s="40">
        <f>INDEX(人口源表!$1:$1048576,MATCH($B292,人口源表!$A:$A,0),MATCH(AH$1,人口源表!$1:$1,0))-INDEX(城镇人口!$1:$1048576,MATCH($B292,城镇人口!$B:$B,0),MATCH(AH$1,城镇人口!$1:$1,0))</f>
        <v>1176503.6865422009</v>
      </c>
      <c r="AI292" s="40">
        <f>INDEX(人口源表!$1:$1048576,MATCH($B292,人口源表!$A:$A,0),MATCH(AI$1,人口源表!$1:$1,0))-INDEX(城镇人口!$1:$1048576,MATCH($B292,城镇人口!$B:$B,0),MATCH(AI$1,城镇人口!$1:$1,0))</f>
        <v>1168486.6534835326</v>
      </c>
      <c r="AJ292" s="40">
        <f>INDEX(人口源表!$1:$1048576,MATCH($B292,人口源表!$A:$A,0),MATCH(AJ$1,人口源表!$1:$1,0))-INDEX(城镇人口!$1:$1048576,MATCH($B292,城镇人口!$B:$B,0),MATCH(AJ$1,城镇人口!$1:$1,0))</f>
        <v>1160167.7964098149</v>
      </c>
      <c r="AK292" s="40">
        <f>INDEX(人口源表!$1:$1048576,MATCH($B292,人口源表!$A:$A,0),MATCH(AK$1,人口源表!$1:$1,0))-INDEX(城镇人口!$1:$1048576,MATCH($B292,城镇人口!$B:$B,0),MATCH(AK$1,城镇人口!$1:$1,0))</f>
        <v>1151584.1994311966</v>
      </c>
      <c r="AL292" s="40">
        <f>INDEX(人口源表!$1:$1048576,MATCH($B292,人口源表!$A:$A,0),MATCH(AL$1,人口源表!$1:$1,0))-INDEX(城镇人口!$1:$1048576,MATCH($B292,城镇人口!$B:$B,0),MATCH(AL$1,城镇人口!$1:$1,0))</f>
        <v>1142774.3556407203</v>
      </c>
      <c r="AM292" s="40">
        <f>INDEX(人口源表!$1:$1048576,MATCH($B292,人口源表!$A:$A,0),MATCH(AM$1,人口源表!$1:$1,0))-INDEX(城镇人口!$1:$1048576,MATCH($B292,城镇人口!$B:$B,0),MATCH(AM$1,城镇人口!$1:$1,0))</f>
        <v>1133778.6008763029</v>
      </c>
      <c r="AN292" s="40">
        <f>INDEX(人口源表!$1:$1048576,MATCH($B292,人口源表!$A:$A,0),MATCH(AN$1,人口源表!$1:$1,0))-INDEX(城镇人口!$1:$1048576,MATCH($B292,城镇人口!$B:$B,0),MATCH(AN$1,城镇人口!$1:$1,0))</f>
        <v>1124640.011108126</v>
      </c>
      <c r="AO292" s="40">
        <f>INDEX(人口源表!$1:$1048576,MATCH($B292,人口源表!$A:$A,0),MATCH(AO$1,人口源表!$1:$1,0))-INDEX(城镇人口!$1:$1048576,MATCH($B292,城镇人口!$B:$B,0),MATCH(AO$1,城镇人口!$1:$1,0))</f>
        <v>1115401.4839881475</v>
      </c>
      <c r="AP292" s="40">
        <f>INDEX(人口源表!$1:$1048576,MATCH($B292,人口源表!$A:$A,0),MATCH(AP$1,人口源表!$1:$1,0))-INDEX(城镇人口!$1:$1048576,MATCH($B292,城镇人口!$B:$B,0),MATCH(AP$1,城镇人口!$1:$1,0))</f>
        <v>1106109.4983869363</v>
      </c>
      <c r="AQ292" s="40">
        <f>INDEX(人口源表!$1:$1048576,MATCH($B292,人口源表!$A:$A,0),MATCH(AQ$1,人口源表!$1:$1,0))-INDEX(城镇人口!$1:$1048576,MATCH($B292,城镇人口!$B:$B,0),MATCH(AQ$1,城镇人口!$1:$1,0))</f>
        <v>1096811.1986713784</v>
      </c>
      <c r="AR292" s="40">
        <f>INDEX(人口源表!$1:$1048576,MATCH($B292,人口源表!$A:$A,0),MATCH(AR$1,人口源表!$1:$1,0))-INDEX(城镇人口!$1:$1048576,MATCH($B292,城镇人口!$B:$B,0),MATCH(AR$1,城镇人口!$1:$1,0))</f>
        <v>1087554.3576741221</v>
      </c>
      <c r="AS292" s="40">
        <f>INDEX(人口源表!$1:$1048576,MATCH($B292,人口源表!$A:$A,0),MATCH(AS$1,人口源表!$1:$1,0))-INDEX(城镇人口!$1:$1048576,MATCH($B292,城镇人口!$B:$B,0),MATCH(AS$1,城镇人口!$1:$1,0))</f>
        <v>1078390.1350482558</v>
      </c>
      <c r="AT292" s="40">
        <f>INDEX(人口源表!$1:$1048576,MATCH($B292,人口源表!$A:$A,0),MATCH(AT$1,人口源表!$1:$1,0))-INDEX(城镇人口!$1:$1048576,MATCH($B292,城镇人口!$B:$B,0),MATCH(AT$1,城镇人口!$1:$1,0))</f>
        <v>1069369.2674496293</v>
      </c>
      <c r="AU292" s="40">
        <f>INDEX(人口源表!$1:$1048576,MATCH($B292,人口源表!$A:$A,0),MATCH(AU$1,人口源表!$1:$1,0))-INDEX(城镇人口!$1:$1048576,MATCH($B292,城镇人口!$B:$B,0),MATCH(AU$1,城镇人口!$1:$1,0))</f>
        <v>1060545.2835732382</v>
      </c>
      <c r="AV292" s="40">
        <f>INDEX(人口源表!$1:$1048576,MATCH($B292,人口源表!$A:$A,0),MATCH(AV$1,人口源表!$1:$1,0))-INDEX(城镇人口!$1:$1048576,MATCH($B292,城镇人口!$B:$B,0),MATCH(AV$1,城镇人口!$1:$1,0))</f>
        <v>1051971.6551114209</v>
      </c>
    </row>
    <row r="293" spans="1:48" x14ac:dyDescent="0.15">
      <c r="A293" s="4" t="s">
        <v>878</v>
      </c>
      <c r="B293" s="36" t="s">
        <v>588</v>
      </c>
      <c r="C293" s="34">
        <f>VLOOKUP(B293,'[1]2016省城人口总结（根）'!B:C,2,FALSE)/100</f>
        <v>0.43638203723986896</v>
      </c>
      <c r="D293" s="40">
        <f>INDEX(人口源表!$1:$1048576,MATCH($B293,人口源表!$A:$A,0),MATCH(D$1,人口源表!$1:$1,0))-INDEX(城镇人口!$1:$1048576,MATCH($B293,城镇人口!$B:$B,0),MATCH(D$1,城镇人口!$1:$1,0))</f>
        <v>1568102.3751757243</v>
      </c>
      <c r="E293" s="40">
        <f>INDEX(人口源表!$1:$1048576,MATCH($B293,人口源表!$A:$A,0),MATCH(E$1,人口源表!$1:$1,0))-INDEX(城镇人口!$1:$1048576,MATCH($B293,城镇人口!$B:$B,0),MATCH(E$1,城镇人口!$1:$1,0))</f>
        <v>1555395.0873619721</v>
      </c>
      <c r="F293" s="40">
        <f>INDEX(人口源表!$1:$1048576,MATCH($B293,人口源表!$A:$A,0),MATCH(F$1,人口源表!$1:$1,0))-INDEX(城镇人口!$1:$1048576,MATCH($B293,城镇人口!$B:$B,0),MATCH(F$1,城镇人口!$1:$1,0))</f>
        <v>1541669.5620378722</v>
      </c>
      <c r="G293" s="40">
        <f>INDEX(人口源表!$1:$1048576,MATCH($B293,人口源表!$A:$A,0),MATCH(G$1,人口源表!$1:$1,0))-INDEX(城镇人口!$1:$1048576,MATCH($B293,城镇人口!$B:$B,0),MATCH(G$1,城镇人口!$1:$1,0))</f>
        <v>1298531.1850093673</v>
      </c>
      <c r="H293" s="40">
        <f>INDEX(人口源表!$1:$1048576,MATCH($B293,人口源表!$A:$A,0),MATCH(H$1,人口源表!$1:$1,0))-INDEX(城镇人口!$1:$1048576,MATCH($B293,城镇人口!$B:$B,0),MATCH(H$1,城镇人口!$1:$1,0))</f>
        <v>1288407.323435284</v>
      </c>
      <c r="I293" s="40">
        <f>INDEX(人口源表!$1:$1048576,MATCH($B293,人口源表!$A:$A,0),MATCH(I$1,人口源表!$1:$1,0))-INDEX(城镇人口!$1:$1048576,MATCH($B293,城镇人口!$B:$B,0),MATCH(I$1,城镇人口!$1:$1,0))</f>
        <v>1285192.5884045644</v>
      </c>
      <c r="J293" s="40">
        <f>INDEX(人口源表!$1:$1048576,MATCH($B293,人口源表!$A:$A,0),MATCH(J$1,人口源表!$1:$1,0))-INDEX(城镇人口!$1:$1048576,MATCH($B293,城镇人口!$B:$B,0),MATCH(J$1,城镇人口!$1:$1,0))</f>
        <v>1281211.9871434541</v>
      </c>
      <c r="K293" s="40">
        <f>INDEX(人口源表!$1:$1048576,MATCH($B293,人口源表!$A:$A,0),MATCH(K$1,人口源表!$1:$1,0))-INDEX(城镇人口!$1:$1048576,MATCH($B293,城镇人口!$B:$B,0),MATCH(K$1,城镇人口!$1:$1,0))</f>
        <v>1276444.4594770565</v>
      </c>
      <c r="L293" s="40">
        <f>INDEX(人口源表!$1:$1048576,MATCH($B293,人口源表!$A:$A,0),MATCH(L$1,人口源表!$1:$1,0))-INDEX(城镇人口!$1:$1048576,MATCH($B293,城镇人口!$B:$B,0),MATCH(L$1,城镇人口!$1:$1,0))</f>
        <v>1270873.9559152843</v>
      </c>
      <c r="M293" s="40">
        <f>INDEX(人口源表!$1:$1048576,MATCH($B293,人口源表!$A:$A,0),MATCH(M$1,人口源表!$1:$1,0))-INDEX(城镇人口!$1:$1048576,MATCH($B293,城镇人口!$B:$B,0),MATCH(M$1,城镇人口!$1:$1,0))</f>
        <v>1264489.301119735</v>
      </c>
      <c r="N293" s="40">
        <f>INDEX(人口源表!$1:$1048576,MATCH($B293,人口源表!$A:$A,0),MATCH(N$1,人口源表!$1:$1,0))-INDEX(城镇人口!$1:$1048576,MATCH($B293,城镇人口!$B:$B,0),MATCH(N$1,城镇人口!$1:$1,0))</f>
        <v>1257283.0440480427</v>
      </c>
      <c r="O293" s="40">
        <f>INDEX(人口源表!$1:$1048576,MATCH($B293,人口源表!$A:$A,0),MATCH(O$1,人口源表!$1:$1,0))-INDEX(城镇人口!$1:$1048576,MATCH($B293,城镇人口!$B:$B,0),MATCH(O$1,城镇人口!$1:$1,0))</f>
        <v>1249251.8614496707</v>
      </c>
      <c r="P293" s="40">
        <f>INDEX(人口源表!$1:$1048576,MATCH($B293,人口源表!$A:$A,0),MATCH(P$1,人口源表!$1:$1,0))-INDEX(城镇人口!$1:$1048576,MATCH($B293,城镇人口!$B:$B,0),MATCH(P$1,城镇人口!$1:$1,0))</f>
        <v>1240396.9281492415</v>
      </c>
      <c r="Q293" s="40">
        <f>INDEX(人口源表!$1:$1048576,MATCH($B293,人口源表!$A:$A,0),MATCH(Q$1,人口源表!$1:$1,0))-INDEX(城镇人口!$1:$1048576,MATCH($B293,城镇人口!$B:$B,0),MATCH(Q$1,城镇人口!$1:$1,0))</f>
        <v>1230722.7847283236</v>
      </c>
      <c r="R293" s="40">
        <f>INDEX(人口源表!$1:$1048576,MATCH($B293,人口源表!$A:$A,0),MATCH(R$1,人口源表!$1:$1,0))-INDEX(城镇人口!$1:$1048576,MATCH($B293,城镇人口!$B:$B,0),MATCH(R$1,城镇人口!$1:$1,0))</f>
        <v>1220238.6831838037</v>
      </c>
      <c r="S293" s="40">
        <f>INDEX(人口源表!$1:$1048576,MATCH($B293,人口源表!$A:$A,0),MATCH(S$1,人口源表!$1:$1,0))-INDEX(城镇人口!$1:$1048576,MATCH($B293,城镇人口!$B:$B,0),MATCH(S$1,城镇人口!$1:$1,0))</f>
        <v>1215461.6020485009</v>
      </c>
      <c r="T293" s="40">
        <f>INDEX(人口源表!$1:$1048576,MATCH($B293,人口源表!$A:$A,0),MATCH(T$1,人口源表!$1:$1,0))-INDEX(城镇人口!$1:$1048576,MATCH($B293,城镇人口!$B:$B,0),MATCH(T$1,城镇人口!$1:$1,0))</f>
        <v>1210012.0915572369</v>
      </c>
      <c r="U293" s="40">
        <f>INDEX(人口源表!$1:$1048576,MATCH($B293,人口源表!$A:$A,0),MATCH(U$1,人口源表!$1:$1,0))-INDEX(城镇人口!$1:$1048576,MATCH($B293,城镇人口!$B:$B,0),MATCH(U$1,城镇人口!$1:$1,0))</f>
        <v>1203899.9838158421</v>
      </c>
      <c r="V293" s="40">
        <f>INDEX(人口源表!$1:$1048576,MATCH($B293,人口源表!$A:$A,0),MATCH(V$1,人口源表!$1:$1,0))-INDEX(城镇人口!$1:$1048576,MATCH($B293,城镇人口!$B:$B,0),MATCH(V$1,城镇人口!$1:$1,0))</f>
        <v>1197139.4758327683</v>
      </c>
      <c r="W293" s="40">
        <f>INDEX(人口源表!$1:$1048576,MATCH($B293,人口源表!$A:$A,0),MATCH(W$1,人口源表!$1:$1,0))-INDEX(城镇人口!$1:$1048576,MATCH($B293,城镇人口!$B:$B,0),MATCH(W$1,城镇人口!$1:$1,0))</f>
        <v>1189745.7129379828</v>
      </c>
      <c r="X293" s="40">
        <f>INDEX(人口源表!$1:$1048576,MATCH($B293,人口源表!$A:$A,0),MATCH(X$1,人口源表!$1:$1,0))-INDEX(城镇人口!$1:$1048576,MATCH($B293,城镇人口!$B:$B,0),MATCH(X$1,城镇人口!$1:$1,0))</f>
        <v>1181738.9798465988</v>
      </c>
      <c r="Y293" s="40">
        <f>INDEX(人口源表!$1:$1048576,MATCH($B293,人口源表!$A:$A,0),MATCH(Y$1,人口源表!$1:$1,0))-INDEX(城镇人口!$1:$1048576,MATCH($B293,城镇人口!$B:$B,0),MATCH(Y$1,城镇人口!$1:$1,0))</f>
        <v>1173140.3599937023</v>
      </c>
      <c r="Z293" s="40">
        <f>INDEX(人口源表!$1:$1048576,MATCH($B293,人口源表!$A:$A,0),MATCH(Z$1,人口源表!$1:$1,0))-INDEX(城镇人口!$1:$1048576,MATCH($B293,城镇人口!$B:$B,0),MATCH(Z$1,城镇人口!$1:$1,0))</f>
        <v>1163974.9500079381</v>
      </c>
      <c r="AA293" s="40">
        <f>INDEX(人口源表!$1:$1048576,MATCH($B293,人口源表!$A:$A,0),MATCH(AA$1,人口源表!$1:$1,0))-INDEX(城镇人口!$1:$1048576,MATCH($B293,城镇人口!$B:$B,0),MATCH(AA$1,城镇人口!$1:$1,0))</f>
        <v>1154269.894031385</v>
      </c>
      <c r="AB293" s="40">
        <f>INDEX(人口源表!$1:$1048576,MATCH($B293,人口源表!$A:$A,0),MATCH(AB$1,人口源表!$1:$1,0))-INDEX(城镇人口!$1:$1048576,MATCH($B293,城镇人口!$B:$B,0),MATCH(AB$1,城镇人口!$1:$1,0))</f>
        <v>1144054.7706361853</v>
      </c>
      <c r="AC293" s="40">
        <f>INDEX(人口源表!$1:$1048576,MATCH($B293,人口源表!$A:$A,0),MATCH(AC$1,人口源表!$1:$1,0))-INDEX(城镇人口!$1:$1048576,MATCH($B293,城镇人口!$B:$B,0),MATCH(AC$1,城镇人口!$1:$1,0))</f>
        <v>1135021.5927832297</v>
      </c>
      <c r="AD293" s="40">
        <f>INDEX(人口源表!$1:$1048576,MATCH($B293,人口源表!$A:$A,0),MATCH(AD$1,人口源表!$1:$1,0))-INDEX(城镇人口!$1:$1048576,MATCH($B293,城镇人口!$B:$B,0),MATCH(AD$1,城镇人口!$1:$1,0))</f>
        <v>1125546.1254235329</v>
      </c>
      <c r="AE293" s="40">
        <f>INDEX(人口源表!$1:$1048576,MATCH($B293,人口源表!$A:$A,0),MATCH(AE$1,人口源表!$1:$1,0))-INDEX(城镇人口!$1:$1048576,MATCH($B293,城镇人口!$B:$B,0),MATCH(AE$1,城镇人口!$1:$1,0))</f>
        <v>1115663.1976253584</v>
      </c>
      <c r="AF293" s="40">
        <f>INDEX(人口源表!$1:$1048576,MATCH($B293,人口源表!$A:$A,0),MATCH(AF$1,人口源表!$1:$1,0))-INDEX(城镇人口!$1:$1048576,MATCH($B293,城镇人口!$B:$B,0),MATCH(AF$1,城镇人口!$1:$1,0))</f>
        <v>1105410.313428259</v>
      </c>
      <c r="AG293" s="40">
        <f>INDEX(人口源表!$1:$1048576,MATCH($B293,人口源表!$A:$A,0),MATCH(AG$1,人口源表!$1:$1,0))-INDEX(城镇人口!$1:$1048576,MATCH($B293,城镇人口!$B:$B,0),MATCH(AG$1,城镇人口!$1:$1,0))</f>
        <v>1094826.2316804996</v>
      </c>
      <c r="AH293" s="40">
        <f>INDEX(人口源表!$1:$1048576,MATCH($B293,人口源表!$A:$A,0),MATCH(AH$1,人口源表!$1:$1,0))-INDEX(城镇人口!$1:$1048576,MATCH($B293,城镇人口!$B:$B,0),MATCH(AH$1,城镇人口!$1:$1,0))</f>
        <v>1083952.2558880681</v>
      </c>
      <c r="AI293" s="40">
        <f>INDEX(人口源表!$1:$1048576,MATCH($B293,人口源表!$A:$A,0),MATCH(AI$1,人口源表!$1:$1,0))-INDEX(城镇人口!$1:$1048576,MATCH($B293,城镇人口!$B:$B,0),MATCH(AI$1,城镇人口!$1:$1,0))</f>
        <v>1072832.1555060768</v>
      </c>
      <c r="AJ293" s="40">
        <f>INDEX(人口源表!$1:$1048576,MATCH($B293,人口源表!$A:$A,0),MATCH(AJ$1,人口源表!$1:$1,0))-INDEX(城镇人口!$1:$1048576,MATCH($B293,城镇人口!$B:$B,0),MATCH(AJ$1,城镇人口!$1:$1,0))</f>
        <v>1061510.7622343341</v>
      </c>
      <c r="AK293" s="40">
        <f>INDEX(人口源表!$1:$1048576,MATCH($B293,人口源表!$A:$A,0),MATCH(AK$1,人口源表!$1:$1,0))-INDEX(城镇人口!$1:$1048576,MATCH($B293,城镇人口!$B:$B,0),MATCH(AK$1,城镇人口!$1:$1,0))</f>
        <v>1050035.678230321</v>
      </c>
      <c r="AL293" s="40">
        <f>INDEX(人口源表!$1:$1048576,MATCH($B293,人口源表!$A:$A,0),MATCH(AL$1,人口源表!$1:$1,0))-INDEX(城镇人口!$1:$1048576,MATCH($B293,城镇人口!$B:$B,0),MATCH(AL$1,城镇人口!$1:$1,0))</f>
        <v>1038456.7472810729</v>
      </c>
      <c r="AM293" s="40">
        <f>INDEX(人口源表!$1:$1048576,MATCH($B293,人口源表!$A:$A,0),MATCH(AM$1,人口源表!$1:$1,0))-INDEX(城镇人口!$1:$1048576,MATCH($B293,城镇人口!$B:$B,0),MATCH(AM$1,城镇人口!$1:$1,0))</f>
        <v>1026823.7975645727</v>
      </c>
      <c r="AN293" s="40">
        <f>INDEX(人口源表!$1:$1048576,MATCH($B293,人口源表!$A:$A,0),MATCH(AN$1,人口源表!$1:$1,0))-INDEX(城镇人口!$1:$1048576,MATCH($B293,城镇人口!$B:$B,0),MATCH(AN$1,城镇人口!$1:$1,0))</f>
        <v>1015190.5080557496</v>
      </c>
      <c r="AO293" s="40">
        <f>INDEX(人口源表!$1:$1048576,MATCH($B293,人口源表!$A:$A,0),MATCH(AO$1,人口源表!$1:$1,0))-INDEX(城镇人口!$1:$1048576,MATCH($B293,城镇人口!$B:$B,0),MATCH(AO$1,城镇人口!$1:$1,0))</f>
        <v>1003610.8361674226</v>
      </c>
      <c r="AP293" s="40">
        <f>INDEX(人口源表!$1:$1048576,MATCH($B293,人口源表!$A:$A,0),MATCH(AP$1,人口源表!$1:$1,0))-INDEX(城镇人口!$1:$1048576,MATCH($B293,城镇人口!$B:$B,0),MATCH(AP$1,城镇人口!$1:$1,0))</f>
        <v>992141.1190550006</v>
      </c>
      <c r="AQ293" s="40">
        <f>INDEX(人口源表!$1:$1048576,MATCH($B293,人口源表!$A:$A,0),MATCH(AQ$1,人口源表!$1:$1,0))-INDEX(城镇人口!$1:$1048576,MATCH($B293,城镇人口!$B:$B,0),MATCH(AQ$1,城镇人口!$1:$1,0))</f>
        <v>980838.69814098533</v>
      </c>
      <c r="AR293" s="40">
        <f>INDEX(人口源表!$1:$1048576,MATCH($B293,人口源表!$A:$A,0),MATCH(AR$1,人口源表!$1:$1,0))-INDEX(城镇人口!$1:$1048576,MATCH($B293,城镇人口!$B:$B,0),MATCH(AR$1,城镇人口!$1:$1,0))</f>
        <v>969762.27872127132</v>
      </c>
      <c r="AS293" s="40">
        <f>INDEX(人口源表!$1:$1048576,MATCH($B293,人口源表!$A:$A,0),MATCH(AS$1,人口源表!$1:$1,0))-INDEX(城镇人口!$1:$1048576,MATCH($B293,城镇人口!$B:$B,0),MATCH(AS$1,城镇人口!$1:$1,0))</f>
        <v>958972.27585677407</v>
      </c>
      <c r="AT293" s="40">
        <f>INDEX(人口源表!$1:$1048576,MATCH($B293,人口源表!$A:$A,0),MATCH(AT$1,人口源表!$1:$1,0))-INDEX(城镇人口!$1:$1048576,MATCH($B293,城镇人口!$B:$B,0),MATCH(AT$1,城镇人口!$1:$1,0))</f>
        <v>948529.88651347463</v>
      </c>
      <c r="AU293" s="40">
        <f>INDEX(人口源表!$1:$1048576,MATCH($B293,人口源表!$A:$A,0),MATCH(AU$1,人口源表!$1:$1,0))-INDEX(城镇人口!$1:$1048576,MATCH($B293,城镇人口!$B:$B,0),MATCH(AU$1,城镇人口!$1:$1,0))</f>
        <v>938498.27582543995</v>
      </c>
      <c r="AV293" s="40">
        <f>INDEX(人口源表!$1:$1048576,MATCH($B293,人口源表!$A:$A,0),MATCH(AV$1,人口源表!$1:$1,0))-INDEX(城镇人口!$1:$1048576,MATCH($B293,城镇人口!$B:$B,0),MATCH(AV$1,城镇人口!$1:$1,0))</f>
        <v>928940.81413684785</v>
      </c>
    </row>
    <row r="294" spans="1:48" x14ac:dyDescent="0.15">
      <c r="A294" s="4" t="s">
        <v>878</v>
      </c>
      <c r="B294" s="36" t="s">
        <v>590</v>
      </c>
      <c r="C294" s="34">
        <f>VLOOKUP(B294,'[1]2016省城人口总结（根）'!B:C,2,FALSE)/100</f>
        <v>0.46414475539414701</v>
      </c>
      <c r="D294" s="40">
        <f>INDEX(人口源表!$1:$1048576,MATCH($B294,人口源表!$A:$A,0),MATCH(D$1,人口源表!$1:$1,0))-INDEX(城镇人口!$1:$1048576,MATCH($B294,城镇人口!$B:$B,0),MATCH(D$1,城镇人口!$1:$1,0))</f>
        <v>2517532.5215808116</v>
      </c>
      <c r="E294" s="40">
        <f>INDEX(人口源表!$1:$1048576,MATCH($B294,人口源表!$A:$A,0),MATCH(E$1,人口源表!$1:$1,0))-INDEX(城镇人口!$1:$1048576,MATCH($B294,城镇人口!$B:$B,0),MATCH(E$1,城镇人口!$1:$1,0))</f>
        <v>2494309.6086056116</v>
      </c>
      <c r="F294" s="40">
        <f>INDEX(人口源表!$1:$1048576,MATCH($B294,人口源表!$A:$A,0),MATCH(F$1,人口源表!$1:$1,0))-INDEX(城镇人口!$1:$1048576,MATCH($B294,城镇人口!$B:$B,0),MATCH(F$1,城镇人口!$1:$1,0))</f>
        <v>2469252.1987295919</v>
      </c>
      <c r="G294" s="40">
        <f>INDEX(人口源表!$1:$1048576,MATCH($B294,人口源表!$A:$A,0),MATCH(G$1,人口源表!$1:$1,0))-INDEX(城镇人口!$1:$1048576,MATCH($B294,城镇人口!$B:$B,0),MATCH(G$1,城镇人口!$1:$1,0))</f>
        <v>2278306.5583445337</v>
      </c>
      <c r="H294" s="40">
        <f>INDEX(人口源表!$1:$1048576,MATCH($B294,人口源表!$A:$A,0),MATCH(H$1,人口源表!$1:$1,0))-INDEX(城镇人口!$1:$1048576,MATCH($B294,城镇人口!$B:$B,0),MATCH(H$1,城镇人口!$1:$1,0))</f>
        <v>2254530.5015313728</v>
      </c>
      <c r="I294" s="40">
        <f>INDEX(人口源表!$1:$1048576,MATCH($B294,人口源表!$A:$A,0),MATCH(I$1,人口源表!$1:$1,0))-INDEX(城镇人口!$1:$1048576,MATCH($B294,城镇人口!$B:$B,0),MATCH(I$1,城镇人口!$1:$1,0))</f>
        <v>2245855.1400559549</v>
      </c>
      <c r="J294" s="40">
        <f>INDEX(人口源表!$1:$1048576,MATCH($B294,人口源表!$A:$A,0),MATCH(J$1,人口源表!$1:$1,0))-INDEX(城镇人口!$1:$1048576,MATCH($B294,城镇人口!$B:$B,0),MATCH(J$1,城镇人口!$1:$1,0))</f>
        <v>2236982.6283656103</v>
      </c>
      <c r="K294" s="40">
        <f>INDEX(人口源表!$1:$1048576,MATCH($B294,人口源表!$A:$A,0),MATCH(K$1,人口源表!$1:$1,0))-INDEX(城镇人口!$1:$1048576,MATCH($B294,城镇人口!$B:$B,0),MATCH(K$1,城镇人口!$1:$1,0))</f>
        <v>2227722.1326836939</v>
      </c>
      <c r="L294" s="40">
        <f>INDEX(人口源表!$1:$1048576,MATCH($B294,人口源表!$A:$A,0),MATCH(L$1,人口源表!$1:$1,0))-INDEX(城镇人口!$1:$1048576,MATCH($B294,城镇人口!$B:$B,0),MATCH(L$1,城镇人口!$1:$1,0))</f>
        <v>2217900.5377657353</v>
      </c>
      <c r="M294" s="40">
        <f>INDEX(人口源表!$1:$1048576,MATCH($B294,人口源表!$A:$A,0),MATCH(M$1,人口源表!$1:$1,0))-INDEX(城镇人口!$1:$1048576,MATCH($B294,城镇人口!$B:$B,0),MATCH(M$1,城镇人口!$1:$1,0))</f>
        <v>2207362.5363469557</v>
      </c>
      <c r="N294" s="40">
        <f>INDEX(人口源表!$1:$1048576,MATCH($B294,人口源表!$A:$A,0),MATCH(N$1,人口源表!$1:$1,0))-INDEX(城镇人口!$1:$1048576,MATCH($B294,城镇人口!$B:$B,0),MATCH(N$1,城镇人口!$1:$1,0))</f>
        <v>2195969.2551180059</v>
      </c>
      <c r="O294" s="40">
        <f>INDEX(人口源表!$1:$1048576,MATCH($B294,人口源表!$A:$A,0),MATCH(O$1,人口源表!$1:$1,0))-INDEX(城镇人口!$1:$1048576,MATCH($B294,城镇人口!$B:$B,0),MATCH(O$1,城镇人口!$1:$1,0))</f>
        <v>2183599.2675872906</v>
      </c>
      <c r="P294" s="40">
        <f>INDEX(人口源表!$1:$1048576,MATCH($B294,人口源表!$A:$A,0),MATCH(P$1,人口源表!$1:$1,0))-INDEX(城镇人口!$1:$1048576,MATCH($B294,城镇人口!$B:$B,0),MATCH(P$1,城镇人口!$1:$1,0))</f>
        <v>2170146.7239054404</v>
      </c>
      <c r="Q294" s="40">
        <f>INDEX(人口源表!$1:$1048576,MATCH($B294,人口源表!$A:$A,0),MATCH(Q$1,人口源表!$1:$1,0))-INDEX(城镇人口!$1:$1048576,MATCH($B294,城镇人口!$B:$B,0),MATCH(Q$1,城镇人口!$1:$1,0))</f>
        <v>2155520.9322286034</v>
      </c>
      <c r="R294" s="40">
        <f>INDEX(人口源表!$1:$1048576,MATCH($B294,人口源表!$A:$A,0),MATCH(R$1,人口源表!$1:$1,0))-INDEX(城镇人口!$1:$1048576,MATCH($B294,城镇人口!$B:$B,0),MATCH(R$1,城镇人口!$1:$1,0))</f>
        <v>2139647.2805718905</v>
      </c>
      <c r="S294" s="40">
        <f>INDEX(人口源表!$1:$1048576,MATCH($B294,人口源表!$A:$A,0),MATCH(S$1,人口源表!$1:$1,0))-INDEX(城镇人口!$1:$1048576,MATCH($B294,城镇人口!$B:$B,0),MATCH(S$1,城镇人口!$1:$1,0))</f>
        <v>2135515.8527522432</v>
      </c>
      <c r="T294" s="40">
        <f>INDEX(人口源表!$1:$1048576,MATCH($B294,人口源表!$A:$A,0),MATCH(T$1,人口源表!$1:$1,0))-INDEX(城镇人口!$1:$1048576,MATCH($B294,城镇人口!$B:$B,0),MATCH(T$1,城镇人口!$1:$1,0))</f>
        <v>2130323.8889828171</v>
      </c>
      <c r="U294" s="40">
        <f>INDEX(人口源表!$1:$1048576,MATCH($B294,人口源表!$A:$A,0),MATCH(U$1,人口源表!$1:$1,0))-INDEX(城镇人口!$1:$1048576,MATCH($B294,城镇人口!$B:$B,0),MATCH(U$1,城镇人口!$1:$1,0))</f>
        <v>2124026.0441600052</v>
      </c>
      <c r="V294" s="40">
        <f>INDEX(人口源表!$1:$1048576,MATCH($B294,人口源表!$A:$A,0),MATCH(V$1,人口源表!$1:$1,0))-INDEX(城镇人口!$1:$1048576,MATCH($B294,城镇人口!$B:$B,0),MATCH(V$1,城镇人口!$1:$1,0))</f>
        <v>2116587.9063718254</v>
      </c>
      <c r="W294" s="40">
        <f>INDEX(人口源表!$1:$1048576,MATCH($B294,人口源表!$A:$A,0),MATCH(W$1,人口源表!$1:$1,0))-INDEX(城镇人口!$1:$1048576,MATCH($B294,城镇人口!$B:$B,0),MATCH(W$1,城镇人口!$1:$1,0))</f>
        <v>2107986.5988521315</v>
      </c>
      <c r="X294" s="40">
        <f>INDEX(人口源表!$1:$1048576,MATCH($B294,人口源表!$A:$A,0),MATCH(X$1,人口源表!$1:$1,0))-INDEX(城镇人口!$1:$1048576,MATCH($B294,城镇人口!$B:$B,0),MATCH(X$1,城镇人口!$1:$1,0))</f>
        <v>2098210.0394552546</v>
      </c>
      <c r="Y294" s="40">
        <f>INDEX(人口源表!$1:$1048576,MATCH($B294,人口源表!$A:$A,0),MATCH(Y$1,人口源表!$1:$1,0))-INDEX(城镇人口!$1:$1048576,MATCH($B294,城镇人口!$B:$B,0),MATCH(Y$1,城镇人口!$1:$1,0))</f>
        <v>2087256.6444268823</v>
      </c>
      <c r="Z294" s="40">
        <f>INDEX(人口源表!$1:$1048576,MATCH($B294,人口源表!$A:$A,0),MATCH(Z$1,人口源表!$1:$1,0))-INDEX(城镇人口!$1:$1048576,MATCH($B294,城镇人口!$B:$B,0),MATCH(Z$1,城镇人口!$1:$1,0))</f>
        <v>2075134.5984759466</v>
      </c>
      <c r="AA294" s="40">
        <f>INDEX(人口源表!$1:$1048576,MATCH($B294,人口源表!$A:$A,0),MATCH(AA$1,人口源表!$1:$1,0))-INDEX(城镇人口!$1:$1048576,MATCH($B294,城镇人口!$B:$B,0),MATCH(AA$1,城镇人口!$1:$1,0))</f>
        <v>2061862.416371671</v>
      </c>
      <c r="AB294" s="40">
        <f>INDEX(人口源表!$1:$1048576,MATCH($B294,人口源表!$A:$A,0),MATCH(AB$1,人口源表!$1:$1,0))-INDEX(城镇人口!$1:$1048576,MATCH($B294,城镇人口!$B:$B,0),MATCH(AB$1,城镇人口!$1:$1,0))</f>
        <v>2047468.6187945055</v>
      </c>
      <c r="AC294" s="40">
        <f>INDEX(人口源表!$1:$1048576,MATCH($B294,人口源表!$A:$A,0),MATCH(AC$1,人口源表!$1:$1,0))-INDEX(城镇人口!$1:$1048576,MATCH($B294,城镇人口!$B:$B,0),MATCH(AC$1,城镇人口!$1:$1,0))</f>
        <v>2035416.2016484616</v>
      </c>
      <c r="AD294" s="40">
        <f>INDEX(人口源表!$1:$1048576,MATCH($B294,人口源表!$A:$A,0),MATCH(AD$1,人口源表!$1:$1,0))-INDEX(城镇人口!$1:$1048576,MATCH($B294,城镇人口!$B:$B,0),MATCH(AD$1,城镇人口!$1:$1,0))</f>
        <v>2022347.2854469167</v>
      </c>
      <c r="AE294" s="40">
        <f>INDEX(人口源表!$1:$1048576,MATCH($B294,人口源表!$A:$A,0),MATCH(AE$1,人口源表!$1:$1,0))-INDEX(城镇人口!$1:$1048576,MATCH($B294,城镇人口!$B:$B,0),MATCH(AE$1,城镇人口!$1:$1,0))</f>
        <v>2008311.9798632413</v>
      </c>
      <c r="AF294" s="40">
        <f>INDEX(人口源表!$1:$1048576,MATCH($B294,人口源表!$A:$A,0),MATCH(AF$1,人口源表!$1:$1,0))-INDEX(城镇人口!$1:$1048576,MATCH($B294,城镇人口!$B:$B,0),MATCH(AF$1,城镇人口!$1:$1,0))</f>
        <v>1993369.3203506176</v>
      </c>
      <c r="AG294" s="40">
        <f>INDEX(人口源表!$1:$1048576,MATCH($B294,人口源表!$A:$A,0),MATCH(AG$1,人口源表!$1:$1,0))-INDEX(城镇人口!$1:$1048576,MATCH($B294,城镇人口!$B:$B,0),MATCH(AG$1,城镇人口!$1:$1,0))</f>
        <v>1977586.5957288062</v>
      </c>
      <c r="AH294" s="40">
        <f>INDEX(人口源表!$1:$1048576,MATCH($B294,人口源表!$A:$A,0),MATCH(AH$1,人口源表!$1:$1,0))-INDEX(城镇人口!$1:$1048576,MATCH($B294,城镇人口!$B:$B,0),MATCH(AH$1,城镇人口!$1:$1,0))</f>
        <v>1961038.6861428251</v>
      </c>
      <c r="AI294" s="40">
        <f>INDEX(人口源表!$1:$1048576,MATCH($B294,人口源表!$A:$A,0),MATCH(AI$1,人口源表!$1:$1,0))-INDEX(城镇人口!$1:$1048576,MATCH($B294,城镇人口!$B:$B,0),MATCH(AI$1,城镇人口!$1:$1,0))</f>
        <v>1943808.6357450322</v>
      </c>
      <c r="AJ294" s="40">
        <f>INDEX(人口源表!$1:$1048576,MATCH($B294,人口源表!$A:$A,0),MATCH(AJ$1,人口源表!$1:$1,0))-INDEX(城镇人口!$1:$1048576,MATCH($B294,城镇人口!$B:$B,0),MATCH(AJ$1,城镇人口!$1:$1,0))</f>
        <v>1925986.9783729212</v>
      </c>
      <c r="AK294" s="40">
        <f>INDEX(人口源表!$1:$1048576,MATCH($B294,人口源表!$A:$A,0),MATCH(AK$1,人口源表!$1:$1,0))-INDEX(城镇人口!$1:$1048576,MATCH($B294,城镇人口!$B:$B,0),MATCH(AK$1,城镇人口!$1:$1,0))</f>
        <v>1907671.4772697305</v>
      </c>
      <c r="AL294" s="40">
        <f>INDEX(人口源表!$1:$1048576,MATCH($B294,人口源表!$A:$A,0),MATCH(AL$1,人口源表!$1:$1,0))-INDEX(城镇人口!$1:$1048576,MATCH($B294,城镇人口!$B:$B,0),MATCH(AL$1,城镇人口!$1:$1,0))</f>
        <v>1888966.8619122375</v>
      </c>
      <c r="AM294" s="40">
        <f>INDEX(人口源表!$1:$1048576,MATCH($B294,人口源表!$A:$A,0),MATCH(AM$1,人口源表!$1:$1,0))-INDEX(城镇人口!$1:$1048576,MATCH($B294,城镇人口!$B:$B,0),MATCH(AM$1,城镇人口!$1:$1,0))</f>
        <v>1869984.5619205479</v>
      </c>
      <c r="AN294" s="40">
        <f>INDEX(人口源表!$1:$1048576,MATCH($B294,人口源表!$A:$A,0),MATCH(AN$1,人口源表!$1:$1,0))-INDEX(城镇人口!$1:$1048576,MATCH($B294,城镇人口!$B:$B,0),MATCH(AN$1,城镇人口!$1:$1,0))</f>
        <v>1850842.438024445</v>
      </c>
      <c r="AO294" s="40">
        <f>INDEX(人口源表!$1:$1048576,MATCH($B294,人口源表!$A:$A,0),MATCH(AO$1,人口源表!$1:$1,0))-INDEX(城镇人口!$1:$1048576,MATCH($B294,城镇人口!$B:$B,0),MATCH(AO$1,城镇人口!$1:$1,0))</f>
        <v>1831664.9046108127</v>
      </c>
      <c r="AP294" s="40">
        <f>INDEX(人口源表!$1:$1048576,MATCH($B294,人口源表!$A:$A,0),MATCH(AP$1,人口源表!$1:$1,0))-INDEX(城镇人口!$1:$1048576,MATCH($B294,城镇人口!$B:$B,0),MATCH(AP$1,城镇人口!$1:$1,0))</f>
        <v>1812581.8587779109</v>
      </c>
      <c r="AQ294" s="40">
        <f>INDEX(人口源表!$1:$1048576,MATCH($B294,人口源表!$A:$A,0),MATCH(AQ$1,人口源表!$1:$1,0))-INDEX(城镇人口!$1:$1048576,MATCH($B294,城镇人口!$B:$B,0),MATCH(AQ$1,城镇人口!$1:$1,0))</f>
        <v>1793729.1936397082</v>
      </c>
      <c r="AR294" s="40">
        <f>INDEX(人口源表!$1:$1048576,MATCH($B294,人口源表!$A:$A,0),MATCH(AR$1,人口源表!$1:$1,0))-INDEX(城镇人口!$1:$1048576,MATCH($B294,城镇人口!$B:$B,0),MATCH(AR$1,城镇人口!$1:$1,0))</f>
        <v>1775247.7304082136</v>
      </c>
      <c r="AS294" s="40">
        <f>INDEX(人口源表!$1:$1048576,MATCH($B294,人口源表!$A:$A,0),MATCH(AS$1,人口源表!$1:$1,0))-INDEX(城镇人口!$1:$1048576,MATCH($B294,城镇人口!$B:$B,0),MATCH(AS$1,城镇人口!$1:$1,0))</f>
        <v>1757283.7164460178</v>
      </c>
      <c r="AT294" s="40">
        <f>INDEX(人口源表!$1:$1048576,MATCH($B294,人口源表!$A:$A,0),MATCH(AT$1,人口源表!$1:$1,0))-INDEX(城镇人口!$1:$1048576,MATCH($B294,城镇人口!$B:$B,0),MATCH(AT$1,城镇人口!$1:$1,0))</f>
        <v>1739988.5264405729</v>
      </c>
      <c r="AU294" s="40">
        <f>INDEX(人口源表!$1:$1048576,MATCH($B294,人口源表!$A:$A,0),MATCH(AU$1,人口源表!$1:$1,0))-INDEX(城镇人口!$1:$1048576,MATCH($B294,城镇人口!$B:$B,0),MATCH(AU$1,城镇人口!$1:$1,0))</f>
        <v>1723516.8374235164</v>
      </c>
      <c r="AV294" s="40">
        <f>INDEX(人口源表!$1:$1048576,MATCH($B294,人口源表!$A:$A,0),MATCH(AV$1,人口源表!$1:$1,0))-INDEX(城镇人口!$1:$1048576,MATCH($B294,城镇人口!$B:$B,0),MATCH(AV$1,城镇人口!$1:$1,0))</f>
        <v>1708028.640434369</v>
      </c>
    </row>
    <row r="295" spans="1:48" x14ac:dyDescent="0.15">
      <c r="A295" s="4" t="s">
        <v>878</v>
      </c>
      <c r="B295" s="36" t="s">
        <v>592</v>
      </c>
      <c r="C295" s="34">
        <f>VLOOKUP(B295,'[1]2016省城人口总结（根）'!B:C,2,FALSE)/100</f>
        <v>0.40327136150234699</v>
      </c>
      <c r="D295" s="40">
        <f>INDEX(人口源表!$1:$1048576,MATCH($B295,人口源表!$A:$A,0),MATCH(D$1,人口源表!$1:$1,0))-INDEX(城镇人口!$1:$1048576,MATCH($B295,城镇人口!$B:$B,0),MATCH(D$1,城镇人口!$1:$1,0))</f>
        <v>2194492.3079282278</v>
      </c>
      <c r="E295" s="40">
        <f>INDEX(人口源表!$1:$1048576,MATCH($B295,人口源表!$A:$A,0),MATCH(E$1,人口源表!$1:$1,0))-INDEX(城镇人口!$1:$1048576,MATCH($B295,城镇人口!$B:$B,0),MATCH(E$1,城镇人口!$1:$1,0))</f>
        <v>2182284.6845596614</v>
      </c>
      <c r="F295" s="40">
        <f>INDEX(人口源表!$1:$1048576,MATCH($B295,人口源表!$A:$A,0),MATCH(F$1,人口源表!$1:$1,0))-INDEX(城镇人口!$1:$1048576,MATCH($B295,城镇人口!$B:$B,0),MATCH(F$1,城镇人口!$1:$1,0))</f>
        <v>2168790.500569934</v>
      </c>
      <c r="G295" s="40">
        <f>INDEX(人口源表!$1:$1048576,MATCH($B295,人口源表!$A:$A,0),MATCH(G$1,人口源表!$1:$1,0))-INDEX(城镇人口!$1:$1048576,MATCH($B295,城镇人口!$B:$B,0),MATCH(G$1,城镇人口!$1:$1,0))</f>
        <v>2004652.3747768893</v>
      </c>
      <c r="H295" s="40">
        <f>INDEX(人口源表!$1:$1048576,MATCH($B295,人口源表!$A:$A,0),MATCH(H$1,人口源表!$1:$1,0))-INDEX(城镇人口!$1:$1048576,MATCH($B295,城镇人口!$B:$B,0),MATCH(H$1,城镇人口!$1:$1,0))</f>
        <v>1991716.085537558</v>
      </c>
      <c r="I295" s="40">
        <f>INDEX(人口源表!$1:$1048576,MATCH($B295,人口源表!$A:$A,0),MATCH(I$1,人口源表!$1:$1,0))-INDEX(城镇人口!$1:$1048576,MATCH($B295,城镇人口!$B:$B,0),MATCH(I$1,城镇人口!$1:$1,0))</f>
        <v>1989625.5863278476</v>
      </c>
      <c r="J295" s="40">
        <f>INDEX(人口源表!$1:$1048576,MATCH($B295,人口源表!$A:$A,0),MATCH(J$1,人口源表!$1:$1,0))-INDEX(城镇人口!$1:$1048576,MATCH($B295,城镇人口!$B:$B,0),MATCH(J$1,城镇人口!$1:$1,0))</f>
        <v>1987882.7266176778</v>
      </c>
      <c r="K295" s="40">
        <f>INDEX(人口源表!$1:$1048576,MATCH($B295,人口源表!$A:$A,0),MATCH(K$1,人口源表!$1:$1,0))-INDEX(城镇人口!$1:$1048576,MATCH($B295,城镇人口!$B:$B,0),MATCH(K$1,城镇人口!$1:$1,0))</f>
        <v>1986263.1597079027</v>
      </c>
      <c r="L295" s="40">
        <f>INDEX(人口源表!$1:$1048576,MATCH($B295,人口源表!$A:$A,0),MATCH(L$1,人口源表!$1:$1,0))-INDEX(城镇人口!$1:$1048576,MATCH($B295,城镇人口!$B:$B,0),MATCH(L$1,城镇人口!$1:$1,0))</f>
        <v>1984559.1310453413</v>
      </c>
      <c r="M295" s="40">
        <f>INDEX(人口源表!$1:$1048576,MATCH($B295,人口源表!$A:$A,0),MATCH(M$1,人口源表!$1:$1,0))-INDEX(城镇人口!$1:$1048576,MATCH($B295,城镇人口!$B:$B,0),MATCH(M$1,城镇人口!$1:$1,0))</f>
        <v>1982581.9411185291</v>
      </c>
      <c r="N295" s="40">
        <f>INDEX(人口源表!$1:$1048576,MATCH($B295,人口源表!$A:$A,0),MATCH(N$1,人口源表!$1:$1,0))-INDEX(城镇人口!$1:$1048576,MATCH($B295,城镇人口!$B:$B,0),MATCH(N$1,城镇人口!$1:$1,0))</f>
        <v>1980158.3002832157</v>
      </c>
      <c r="O295" s="40">
        <f>INDEX(人口源表!$1:$1048576,MATCH($B295,人口源表!$A:$A,0),MATCH(O$1,人口源表!$1:$1,0))-INDEX(城镇人口!$1:$1048576,MATCH($B295,城镇人口!$B:$B,0),MATCH(O$1,城镇人口!$1:$1,0))</f>
        <v>1977133.8221298594</v>
      </c>
      <c r="P295" s="40">
        <f>INDEX(人口源表!$1:$1048576,MATCH($B295,人口源表!$A:$A,0),MATCH(P$1,人口源表!$1:$1,0))-INDEX(城镇人口!$1:$1048576,MATCH($B295,城镇人口!$B:$B,0),MATCH(P$1,城镇人口!$1:$1,0))</f>
        <v>1973368.8534511605</v>
      </c>
      <c r="Q295" s="40">
        <f>INDEX(人口源表!$1:$1048576,MATCH($B295,人口源表!$A:$A,0),MATCH(Q$1,人口源表!$1:$1,0))-INDEX(城镇人口!$1:$1048576,MATCH($B295,城镇人口!$B:$B,0),MATCH(Q$1,城镇人口!$1:$1,0))</f>
        <v>1968741.3519330174</v>
      </c>
      <c r="R295" s="40">
        <f>INDEX(人口源表!$1:$1048576,MATCH($B295,人口源表!$A:$A,0),MATCH(R$1,人口源表!$1:$1,0))-INDEX(城镇人口!$1:$1048576,MATCH($B295,城镇人口!$B:$B,0),MATCH(R$1,城镇人口!$1:$1,0))</f>
        <v>1963144.3495354962</v>
      </c>
      <c r="S295" s="40">
        <f>INDEX(人口源表!$1:$1048576,MATCH($B295,人口源表!$A:$A,0),MATCH(S$1,人口源表!$1:$1,0))-INDEX(城镇人口!$1:$1048576,MATCH($B295,城镇人口!$B:$B,0),MATCH(S$1,城镇人口!$1:$1,0))</f>
        <v>1965474.6840842706</v>
      </c>
      <c r="T295" s="40">
        <f>INDEX(人口源表!$1:$1048576,MATCH($B295,人口源表!$A:$A,0),MATCH(T$1,人口源表!$1:$1,0))-INDEX(城镇人口!$1:$1048576,MATCH($B295,城镇人口!$B:$B,0),MATCH(T$1,城镇人口!$1:$1,0))</f>
        <v>1966900.0428250926</v>
      </c>
      <c r="U295" s="40">
        <f>INDEX(人口源表!$1:$1048576,MATCH($B295,人口源表!$A:$A,0),MATCH(U$1,人口源表!$1:$1,0))-INDEX(城镇人口!$1:$1048576,MATCH($B295,城镇人口!$B:$B,0),MATCH(U$1,城镇人口!$1:$1,0))</f>
        <v>1967349.9396613867</v>
      </c>
      <c r="V295" s="40">
        <f>INDEX(人口源表!$1:$1048576,MATCH($B295,人口源表!$A:$A,0),MATCH(V$1,人口源表!$1:$1,0))-INDEX(城镇人口!$1:$1048576,MATCH($B295,城镇人口!$B:$B,0),MATCH(V$1,城镇人口!$1:$1,0))</f>
        <v>1966767.8192856489</v>
      </c>
      <c r="W295" s="40">
        <f>INDEX(人口源表!$1:$1048576,MATCH($B295,人口源表!$A:$A,0),MATCH(W$1,人口源表!$1:$1,0))-INDEX(城镇人口!$1:$1048576,MATCH($B295,城镇人口!$B:$B,0),MATCH(W$1,城镇人口!$1:$1,0))</f>
        <v>1965109.2508423566</v>
      </c>
      <c r="X295" s="40">
        <f>INDEX(人口源表!$1:$1048576,MATCH($B295,人口源表!$A:$A,0),MATCH(X$1,人口源表!$1:$1,0))-INDEX(城镇人口!$1:$1048576,MATCH($B295,城镇人口!$B:$B,0),MATCH(X$1,城镇人口!$1:$1,0))</f>
        <v>1962341.179313611</v>
      </c>
      <c r="Y295" s="40">
        <f>INDEX(人口源表!$1:$1048576,MATCH($B295,人口源表!$A:$A,0),MATCH(Y$1,人口源表!$1:$1,0))-INDEX(城镇人口!$1:$1048576,MATCH($B295,城镇人口!$B:$B,0),MATCH(Y$1,城镇人口!$1:$1,0))</f>
        <v>1958443.2139960679</v>
      </c>
      <c r="Z295" s="40">
        <f>INDEX(人口源表!$1:$1048576,MATCH($B295,人口源表!$A:$A,0),MATCH(Z$1,人口源表!$1:$1,0))-INDEX(城镇人口!$1:$1048576,MATCH($B295,城镇人口!$B:$B,0),MATCH(Z$1,城镇人口!$1:$1,0))</f>
        <v>1953406.3488084234</v>
      </c>
      <c r="AA295" s="40">
        <f>INDEX(人口源表!$1:$1048576,MATCH($B295,人口源表!$A:$A,0),MATCH(AA$1,人口源表!$1:$1,0))-INDEX(城镇人口!$1:$1048576,MATCH($B295,城镇人口!$B:$B,0),MATCH(AA$1,城镇人口!$1:$1,0))</f>
        <v>1947232.209781934</v>
      </c>
      <c r="AB295" s="40">
        <f>INDEX(人口源表!$1:$1048576,MATCH($B295,人口源表!$A:$A,0),MATCH(AB$1,人口源表!$1:$1,0))-INDEX(城镇人口!$1:$1048576,MATCH($B295,城镇人口!$B:$B,0),MATCH(AB$1,城镇人口!$1:$1,0))</f>
        <v>1939933.8109027692</v>
      </c>
      <c r="AC295" s="40">
        <f>INDEX(人口源表!$1:$1048576,MATCH($B295,人口源表!$A:$A,0),MATCH(AC$1,人口源表!$1:$1,0))-INDEX(城镇人口!$1:$1048576,MATCH($B295,城镇人口!$B:$B,0),MATCH(AC$1,城镇人口!$1:$1,0))</f>
        <v>1933932.522512173</v>
      </c>
      <c r="AD295" s="40">
        <f>INDEX(人口源表!$1:$1048576,MATCH($B295,人口源表!$A:$A,0),MATCH(AD$1,人口源表!$1:$1,0))-INDEX(城镇人口!$1:$1048576,MATCH($B295,城镇人口!$B:$B,0),MATCH(AD$1,城镇人口!$1:$1,0))</f>
        <v>1926887.9063860942</v>
      </c>
      <c r="AE295" s="40">
        <f>INDEX(人口源表!$1:$1048576,MATCH($B295,人口源表!$A:$A,0),MATCH(AE$1,人口源表!$1:$1,0))-INDEX(城镇人口!$1:$1048576,MATCH($B295,城镇人口!$B:$B,0),MATCH(AE$1,城镇人口!$1:$1,0))</f>
        <v>1918841.4853187657</v>
      </c>
      <c r="AF295" s="40">
        <f>INDEX(人口源表!$1:$1048576,MATCH($B295,人口源表!$A:$A,0),MATCH(AF$1,人口源表!$1:$1,0))-INDEX(城镇人口!$1:$1048576,MATCH($B295,城镇人口!$B:$B,0),MATCH(AF$1,城镇人口!$1:$1,0))</f>
        <v>1909844.7236982835</v>
      </c>
      <c r="AG295" s="40">
        <f>INDEX(人口源表!$1:$1048576,MATCH($B295,人口源表!$A:$A,0),MATCH(AG$1,人口源表!$1:$1,0))-INDEX(城镇人口!$1:$1048576,MATCH($B295,城镇人口!$B:$B,0),MATCH(AG$1,城镇人口!$1:$1,0))</f>
        <v>1899959.3119049636</v>
      </c>
      <c r="AH295" s="40">
        <f>INDEX(人口源表!$1:$1048576,MATCH($B295,人口源表!$A:$A,0),MATCH(AH$1,人口源表!$1:$1,0))-INDEX(城镇人口!$1:$1048576,MATCH($B295,城镇人口!$B:$B,0),MATCH(AH$1,城镇人口!$1:$1,0))</f>
        <v>1889255.9739598827</v>
      </c>
      <c r="AI295" s="40">
        <f>INDEX(人口源表!$1:$1048576,MATCH($B295,人口源表!$A:$A,0),MATCH(AI$1,人口源表!$1:$1,0))-INDEX(城镇人口!$1:$1048576,MATCH($B295,城镇人口!$B:$B,0),MATCH(AI$1,城镇人口!$1:$1,0))</f>
        <v>1877815.7244194106</v>
      </c>
      <c r="AJ295" s="40">
        <f>INDEX(人口源表!$1:$1048576,MATCH($B295,人口源表!$A:$A,0),MATCH(AJ$1,人口源表!$1:$1,0))-INDEX(城镇人口!$1:$1048576,MATCH($B295,城镇人口!$B:$B,0),MATCH(AJ$1,城镇人口!$1:$1,0))</f>
        <v>1865728.6693223566</v>
      </c>
      <c r="AK295" s="40">
        <f>INDEX(人口源表!$1:$1048576,MATCH($B295,人口源表!$A:$A,0),MATCH(AK$1,人口源表!$1:$1,0))-INDEX(城镇人口!$1:$1048576,MATCH($B295,城镇人口!$B:$B,0),MATCH(AK$1,城镇人口!$1:$1,0))</f>
        <v>1853093.7915354085</v>
      </c>
      <c r="AL295" s="40">
        <f>INDEX(人口源表!$1:$1048576,MATCH($B295,人口源表!$A:$A,0),MATCH(AL$1,人口源表!$1:$1,0))-INDEX(城镇人口!$1:$1048576,MATCH($B295,城镇人口!$B:$B,0),MATCH(AL$1,城镇人口!$1:$1,0))</f>
        <v>1840018.7337086147</v>
      </c>
      <c r="AM295" s="40">
        <f>INDEX(人口源表!$1:$1048576,MATCH($B295,人口源表!$A:$A,0),MATCH(AM$1,人口源表!$1:$1,0))-INDEX(城镇人口!$1:$1048576,MATCH($B295,城镇人口!$B:$B,0),MATCH(AM$1,城镇人口!$1:$1,0))</f>
        <v>1826620.5346204429</v>
      </c>
      <c r="AN295" s="40">
        <f>INDEX(人口源表!$1:$1048576,MATCH($B295,人口源表!$A:$A,0),MATCH(AN$1,人口源表!$1:$1,0))-INDEX(城镇人口!$1:$1048576,MATCH($B295,城镇人口!$B:$B,0),MATCH(AN$1,城镇人口!$1:$1,0))</f>
        <v>1813023.4838793373</v>
      </c>
      <c r="AO295" s="40">
        <f>INDEX(人口源表!$1:$1048576,MATCH($B295,人口源表!$A:$A,0),MATCH(AO$1,人口源表!$1:$1,0))-INDEX(城镇人口!$1:$1048576,MATCH($B295,城镇人口!$B:$B,0),MATCH(AO$1,城镇人口!$1:$1,0))</f>
        <v>1799361.7609291223</v>
      </c>
      <c r="AP295" s="40">
        <f>INDEX(人口源表!$1:$1048576,MATCH($B295,人口源表!$A:$A,0),MATCH(AP$1,人口源表!$1:$1,0))-INDEX(城镇人口!$1:$1048576,MATCH($B295,城镇人口!$B:$B,0),MATCH(AP$1,城镇人口!$1:$1,0))</f>
        <v>1785775.3927871587</v>
      </c>
      <c r="AQ295" s="40">
        <f>INDEX(人口源表!$1:$1048576,MATCH($B295,人口源表!$A:$A,0),MATCH(AQ$1,人口源表!$1:$1,0))-INDEX(城镇人口!$1:$1048576,MATCH($B295,城镇人口!$B:$B,0),MATCH(AQ$1,城镇人口!$1:$1,0))</f>
        <v>1772413.3541228231</v>
      </c>
      <c r="AR295" s="40">
        <f>INDEX(人口源表!$1:$1048576,MATCH($B295,人口源表!$A:$A,0),MATCH(AR$1,人口源表!$1:$1,0))-INDEX(城镇人口!$1:$1048576,MATCH($B295,城镇人口!$B:$B,0),MATCH(AR$1,城镇人口!$1:$1,0))</f>
        <v>1759432.3694868011</v>
      </c>
      <c r="AS295" s="40">
        <f>INDEX(人口源表!$1:$1048576,MATCH($B295,人口源表!$A:$A,0),MATCH(AS$1,人口源表!$1:$1,0))-INDEX(城镇人口!$1:$1048576,MATCH($B295,城镇人口!$B:$B,0),MATCH(AS$1,城镇人口!$1:$1,0))</f>
        <v>1746995.7367318815</v>
      </c>
      <c r="AT295" s="40">
        <f>INDEX(人口源表!$1:$1048576,MATCH($B295,人口源表!$A:$A,0),MATCH(AT$1,人口源表!$1:$1,0))-INDEX(城镇人口!$1:$1048576,MATCH($B295,城镇人口!$B:$B,0),MATCH(AT$1,城镇人口!$1:$1,0))</f>
        <v>1735273.5638109774</v>
      </c>
      <c r="AU295" s="40">
        <f>INDEX(人口源表!$1:$1048576,MATCH($B295,人口源表!$A:$A,0),MATCH(AU$1,人口源表!$1:$1,0))-INDEX(城镇人口!$1:$1048576,MATCH($B295,城镇人口!$B:$B,0),MATCH(AU$1,城镇人口!$1:$1,0))</f>
        <v>1724443.4529209209</v>
      </c>
      <c r="AV295" s="40">
        <f>INDEX(人口源表!$1:$1048576,MATCH($B295,人口源表!$A:$A,0),MATCH(AV$1,人口源表!$1:$1,0))-INDEX(城镇人口!$1:$1048576,MATCH($B295,城镇人口!$B:$B,0),MATCH(AV$1,城镇人口!$1:$1,0))</f>
        <v>1714689.3180365798</v>
      </c>
    </row>
    <row r="296" spans="1:48" x14ac:dyDescent="0.15">
      <c r="A296" s="4" t="s">
        <v>878</v>
      </c>
      <c r="B296" s="36" t="s">
        <v>594</v>
      </c>
      <c r="C296" s="34">
        <f>VLOOKUP(B296,'[1]2016省城人口总结（根）'!B:C,2,FALSE)/100</f>
        <v>0.46581843003412998</v>
      </c>
      <c r="D296" s="40">
        <f>INDEX(人口源表!$1:$1048576,MATCH($B296,人口源表!$A:$A,0),MATCH(D$1,人口源表!$1:$1,0))-INDEX(城镇人口!$1:$1048576,MATCH($B296,城镇人口!$B:$B,0),MATCH(D$1,城镇人口!$1:$1,0))</f>
        <v>637771.59140991152</v>
      </c>
      <c r="E296" s="40">
        <f>INDEX(人口源表!$1:$1048576,MATCH($B296,人口源表!$A:$A,0),MATCH(E$1,人口源表!$1:$1,0))-INDEX(城镇人口!$1:$1048576,MATCH($B296,城镇人口!$B:$B,0),MATCH(E$1,城镇人口!$1:$1,0))</f>
        <v>632565.32084554585</v>
      </c>
      <c r="F296" s="40">
        <f>INDEX(人口源表!$1:$1048576,MATCH($B296,人口源表!$A:$A,0),MATCH(F$1,人口源表!$1:$1,0))-INDEX(城镇人口!$1:$1048576,MATCH($B296,城镇人口!$B:$B,0),MATCH(F$1,城镇人口!$1:$1,0))</f>
        <v>626789.82906591857</v>
      </c>
      <c r="G296" s="40">
        <f>INDEX(人口源表!$1:$1048576,MATCH($B296,人口源表!$A:$A,0),MATCH(G$1,人口源表!$1:$1,0))-INDEX(城镇人口!$1:$1048576,MATCH($B296,城镇人口!$B:$B,0),MATCH(G$1,城镇人口!$1:$1,0))</f>
        <v>658372.2891392255</v>
      </c>
      <c r="H296" s="40">
        <f>INDEX(人口源表!$1:$1048576,MATCH($B296,人口源表!$A:$A,0),MATCH(H$1,人口源表!$1:$1,0))-INDEX(城镇人口!$1:$1048576,MATCH($B296,城镇人口!$B:$B,0),MATCH(H$1,城镇人口!$1:$1,0))</f>
        <v>652832.61449287552</v>
      </c>
      <c r="I296" s="40">
        <f>INDEX(人口源表!$1:$1048576,MATCH($B296,人口源表!$A:$A,0),MATCH(I$1,人口源表!$1:$1,0))-INDEX(城镇人口!$1:$1048576,MATCH($B296,城镇人口!$B:$B,0),MATCH(I$1,城镇人口!$1:$1,0))</f>
        <v>651265.27871576836</v>
      </c>
      <c r="J296" s="40">
        <f>INDEX(人口源表!$1:$1048576,MATCH($B296,人口源表!$A:$A,0),MATCH(J$1,人口源表!$1:$1,0))-INDEX(城镇人口!$1:$1048576,MATCH($B296,城镇人口!$B:$B,0),MATCH(J$1,城镇人口!$1:$1,0))</f>
        <v>649271.86891135632</v>
      </c>
      <c r="K296" s="40">
        <f>INDEX(人口源表!$1:$1048576,MATCH($B296,人口源表!$A:$A,0),MATCH(K$1,人口源表!$1:$1,0))-INDEX(城镇人口!$1:$1048576,MATCH($B296,城镇人口!$B:$B,0),MATCH(K$1,城镇人口!$1:$1,0))</f>
        <v>646848.13699057011</v>
      </c>
      <c r="L296" s="40">
        <f>INDEX(人口源表!$1:$1048576,MATCH($B296,人口源表!$A:$A,0),MATCH(L$1,人口源表!$1:$1,0))-INDEX(城镇人口!$1:$1048576,MATCH($B296,城镇人口!$B:$B,0),MATCH(L$1,城镇人口!$1:$1,0))</f>
        <v>643990.40199683444</v>
      </c>
      <c r="M296" s="40">
        <f>INDEX(人口源表!$1:$1048576,MATCH($B296,人口源表!$A:$A,0),MATCH(M$1,人口源表!$1:$1,0))-INDEX(城镇人口!$1:$1048576,MATCH($B296,城镇人口!$B:$B,0),MATCH(M$1,城镇人口!$1:$1,0))</f>
        <v>640697.46825952281</v>
      </c>
      <c r="N296" s="40">
        <f>INDEX(人口源表!$1:$1048576,MATCH($B296,人口源表!$A:$A,0),MATCH(N$1,人口源表!$1:$1,0))-INDEX(城镇人口!$1:$1048576,MATCH($B296,城镇人口!$B:$B,0),MATCH(N$1,城镇人口!$1:$1,0))</f>
        <v>636969.12104507128</v>
      </c>
      <c r="O296" s="40">
        <f>INDEX(人口源表!$1:$1048576,MATCH($B296,人口源表!$A:$A,0),MATCH(O$1,人口源表!$1:$1,0))-INDEX(城镇人口!$1:$1048576,MATCH($B296,城镇人口!$B:$B,0),MATCH(O$1,城镇人口!$1:$1,0))</f>
        <v>632807.0431298418</v>
      </c>
      <c r="P296" s="40">
        <f>INDEX(人口源表!$1:$1048576,MATCH($B296,人口源表!$A:$A,0),MATCH(P$1,人口源表!$1:$1,0))-INDEX(城镇人口!$1:$1048576,MATCH($B296,城镇人口!$B:$B,0),MATCH(P$1,城镇人口!$1:$1,0))</f>
        <v>628213.82518522139</v>
      </c>
      <c r="Q296" s="40">
        <f>INDEX(人口源表!$1:$1048576,MATCH($B296,人口源表!$A:$A,0),MATCH(Q$1,人口源表!$1:$1,0))-INDEX(城镇人口!$1:$1048576,MATCH($B296,城镇人口!$B:$B,0),MATCH(Q$1,城镇人口!$1:$1,0))</f>
        <v>623194.76859803358</v>
      </c>
      <c r="R296" s="40">
        <f>INDEX(人口源表!$1:$1048576,MATCH($B296,人口源表!$A:$A,0),MATCH(R$1,人口源表!$1:$1,0))-INDEX(城镇人口!$1:$1048576,MATCH($B296,城镇人口!$B:$B,0),MATCH(R$1,城镇人口!$1:$1,0))</f>
        <v>617754.612047186</v>
      </c>
      <c r="S296" s="40">
        <f>INDEX(人口源表!$1:$1048576,MATCH($B296,人口源表!$A:$A,0),MATCH(S$1,人口源表!$1:$1,0))-INDEX(城镇人口!$1:$1048576,MATCH($B296,城镇人口!$B:$B,0),MATCH(S$1,城镇人口!$1:$1,0))</f>
        <v>615694.12024942471</v>
      </c>
      <c r="T296" s="40">
        <f>INDEX(人口源表!$1:$1048576,MATCH($B296,人口源表!$A:$A,0),MATCH(T$1,人口源表!$1:$1,0))-INDEX(城镇人口!$1:$1048576,MATCH($B296,城镇人口!$B:$B,0),MATCH(T$1,城镇人口!$1:$1,0))</f>
        <v>613303.01283216651</v>
      </c>
      <c r="U296" s="40">
        <f>INDEX(人口源表!$1:$1048576,MATCH($B296,人口源表!$A:$A,0),MATCH(U$1,人口源表!$1:$1,0))-INDEX(城镇人口!$1:$1048576,MATCH($B296,城镇人口!$B:$B,0),MATCH(U$1,城镇人口!$1:$1,0))</f>
        <v>610586.48958883062</v>
      </c>
      <c r="V296" s="40">
        <f>INDEX(人口源表!$1:$1048576,MATCH($B296,人口源表!$A:$A,0),MATCH(V$1,人口源表!$1:$1,0))-INDEX(城镇人口!$1:$1048576,MATCH($B296,城镇人口!$B:$B,0),MATCH(V$1,城镇人口!$1:$1,0))</f>
        <v>607550.68018898589</v>
      </c>
      <c r="W296" s="40">
        <f>INDEX(人口源表!$1:$1048576,MATCH($B296,人口源表!$A:$A,0),MATCH(W$1,人口源表!$1:$1,0))-INDEX(城镇人口!$1:$1048576,MATCH($B296,城镇人口!$B:$B,0),MATCH(W$1,城镇人口!$1:$1,0))</f>
        <v>604202.61654565588</v>
      </c>
      <c r="X296" s="40">
        <f>INDEX(人口源表!$1:$1048576,MATCH($B296,人口源表!$A:$A,0),MATCH(X$1,人口源表!$1:$1,0))-INDEX(城镇人口!$1:$1048576,MATCH($B296,城镇人口!$B:$B,0),MATCH(X$1,城镇人口!$1:$1,0))</f>
        <v>600550.20476480806</v>
      </c>
      <c r="Y296" s="40">
        <f>INDEX(人口源表!$1:$1048576,MATCH($B296,人口源表!$A:$A,0),MATCH(Y$1,人口源表!$1:$1,0))-INDEX(城镇人口!$1:$1048576,MATCH($B296,城镇人口!$B:$B,0),MATCH(Y$1,城镇人口!$1:$1,0))</f>
        <v>596602.62664268678</v>
      </c>
      <c r="Z296" s="40">
        <f>INDEX(人口源表!$1:$1048576,MATCH($B296,人口源表!$A:$A,0),MATCH(Z$1,人口源表!$1:$1,0))-INDEX(城镇人口!$1:$1048576,MATCH($B296,城镇人口!$B:$B,0),MATCH(Z$1,城镇人口!$1:$1,0))</f>
        <v>592369.44227340922</v>
      </c>
      <c r="AA296" s="40">
        <f>INDEX(人口源表!$1:$1048576,MATCH($B296,人口源表!$A:$A,0),MATCH(AA$1,人口源表!$1:$1,0))-INDEX(城镇人口!$1:$1048576,MATCH($B296,城镇人口!$B:$B,0),MATCH(AA$1,城镇人口!$1:$1,0))</f>
        <v>587861.84766296763</v>
      </c>
      <c r="AB296" s="40">
        <f>INDEX(人口源表!$1:$1048576,MATCH($B296,人口源表!$A:$A,0),MATCH(AB$1,人口源表!$1:$1,0))-INDEX(城镇人口!$1:$1048576,MATCH($B296,城镇人口!$B:$B,0),MATCH(AB$1,城镇人口!$1:$1,0))</f>
        <v>583091.35203829466</v>
      </c>
      <c r="AC296" s="40">
        <f>INDEX(人口源表!$1:$1048576,MATCH($B296,人口源表!$A:$A,0),MATCH(AC$1,人口源表!$1:$1,0))-INDEX(城镇人口!$1:$1048576,MATCH($B296,城镇人口!$B:$B,0),MATCH(AC$1,城镇人口!$1:$1,0))</f>
        <v>579053.11953361717</v>
      </c>
      <c r="AD296" s="40">
        <f>INDEX(人口源表!$1:$1048576,MATCH($B296,人口源表!$A:$A,0),MATCH(AD$1,人口源表!$1:$1,0))-INDEX(城镇人口!$1:$1048576,MATCH($B296,城镇人口!$B:$B,0),MATCH(AD$1,城镇人口!$1:$1,0))</f>
        <v>574781.46732958779</v>
      </c>
      <c r="AE296" s="40">
        <f>INDEX(人口源表!$1:$1048576,MATCH($B296,人口源表!$A:$A,0),MATCH(AE$1,人口源表!$1:$1,0))-INDEX(城镇人口!$1:$1048576,MATCH($B296,城镇人口!$B:$B,0),MATCH(AE$1,城镇人口!$1:$1,0))</f>
        <v>570289.21799853584</v>
      </c>
      <c r="AF296" s="40">
        <f>INDEX(人口源表!$1:$1048576,MATCH($B296,人口源表!$A:$A,0),MATCH(AF$1,人口源表!$1:$1,0))-INDEX(城镇人口!$1:$1048576,MATCH($B296,城镇人口!$B:$B,0),MATCH(AF$1,城镇人口!$1:$1,0))</f>
        <v>565590.26564935176</v>
      </c>
      <c r="AG296" s="40">
        <f>INDEX(人口源表!$1:$1048576,MATCH($B296,人口源表!$A:$A,0),MATCH(AG$1,人口源表!$1:$1,0))-INDEX(城镇人口!$1:$1048576,MATCH($B296,城镇人口!$B:$B,0),MATCH(AG$1,城镇人口!$1:$1,0))</f>
        <v>560697.89950510231</v>
      </c>
      <c r="AH296" s="40">
        <f>INDEX(人口源表!$1:$1048576,MATCH($B296,人口源表!$A:$A,0),MATCH(AH$1,人口源表!$1:$1,0))-INDEX(城镇人口!$1:$1048576,MATCH($B296,城镇人口!$B:$B,0),MATCH(AH$1,城镇人口!$1:$1,0))</f>
        <v>555627.26208432997</v>
      </c>
      <c r="AI296" s="40">
        <f>INDEX(人口源表!$1:$1048576,MATCH($B296,人口源表!$A:$A,0),MATCH(AI$1,人口源表!$1:$1,0))-INDEX(城镇人口!$1:$1048576,MATCH($B296,城镇人口!$B:$B,0),MATCH(AI$1,城镇人口!$1:$1,0))</f>
        <v>550394.07376997557</v>
      </c>
      <c r="AJ296" s="40">
        <f>INDEX(人口源表!$1:$1048576,MATCH($B296,人口源表!$A:$A,0),MATCH(AJ$1,人口源表!$1:$1,0))-INDEX(城镇人口!$1:$1048576,MATCH($B296,城镇人口!$B:$B,0),MATCH(AJ$1,城镇人口!$1:$1,0))</f>
        <v>545014.60812776815</v>
      </c>
      <c r="AK296" s="40">
        <f>INDEX(人口源表!$1:$1048576,MATCH($B296,人口源表!$A:$A,0),MATCH(AK$1,人口源表!$1:$1,0))-INDEX(城镇人口!$1:$1048576,MATCH($B296,城镇人口!$B:$B,0),MATCH(AK$1,城镇人口!$1:$1,0))</f>
        <v>539504.86406419007</v>
      </c>
      <c r="AL296" s="40">
        <f>INDEX(人口源表!$1:$1048576,MATCH($B296,人口源表!$A:$A,0),MATCH(AL$1,人口源表!$1:$1,0))-INDEX(城镇人口!$1:$1048576,MATCH($B296,城镇人口!$B:$B,0),MATCH(AL$1,城镇人口!$1:$1,0))</f>
        <v>533882.95829628629</v>
      </c>
      <c r="AM296" s="40">
        <f>INDEX(人口源表!$1:$1048576,MATCH($B296,人口源表!$A:$A,0),MATCH(AM$1,人口源表!$1:$1,0))-INDEX(城镇人口!$1:$1048576,MATCH($B296,城镇人口!$B:$B,0),MATCH(AM$1,城镇人口!$1:$1,0))</f>
        <v>528166.27625640214</v>
      </c>
      <c r="AN296" s="40">
        <f>INDEX(人口源表!$1:$1048576,MATCH($B296,人口源表!$A:$A,0),MATCH(AN$1,人口源表!$1:$1,0))-INDEX(城镇人口!$1:$1048576,MATCH($B296,城镇人口!$B:$B,0),MATCH(AN$1,城镇人口!$1:$1,0))</f>
        <v>522373.05884557497</v>
      </c>
      <c r="AO296" s="40">
        <f>INDEX(人口源表!$1:$1048576,MATCH($B296,人口源表!$A:$A,0),MATCH(AO$1,人口源表!$1:$1,0))-INDEX(城镇人口!$1:$1048576,MATCH($B296,城镇人口!$B:$B,0),MATCH(AO$1,城镇人口!$1:$1,0))</f>
        <v>516522.36504827009</v>
      </c>
      <c r="AP296" s="40">
        <f>INDEX(人口源表!$1:$1048576,MATCH($B296,人口源表!$A:$A,0),MATCH(AP$1,人口源表!$1:$1,0))-INDEX(城镇人口!$1:$1048576,MATCH($B296,城镇人口!$B:$B,0),MATCH(AP$1,城镇人口!$1:$1,0))</f>
        <v>510634.03413593874</v>
      </c>
      <c r="AQ296" s="40">
        <f>INDEX(人口源表!$1:$1048576,MATCH($B296,人口源表!$A:$A,0),MATCH(AQ$1,人口源表!$1:$1,0))-INDEX(城镇人口!$1:$1048576,MATCH($B296,城镇人口!$B:$B,0),MATCH(AQ$1,城镇人口!$1:$1,0))</f>
        <v>504727.09635008732</v>
      </c>
      <c r="AR296" s="40">
        <f>INDEX(人口源表!$1:$1048576,MATCH($B296,人口源表!$A:$A,0),MATCH(AR$1,人口源表!$1:$1,0))-INDEX(城镇人口!$1:$1048576,MATCH($B296,城镇人口!$B:$B,0),MATCH(AR$1,城镇人口!$1:$1,0))</f>
        <v>498822.09324637312</v>
      </c>
      <c r="AS296" s="40">
        <f>INDEX(人口源表!$1:$1048576,MATCH($B296,人口源表!$A:$A,0),MATCH(AS$1,人口源表!$1:$1,0))-INDEX(城镇人口!$1:$1048576,MATCH($B296,城镇人口!$B:$B,0),MATCH(AS$1,城镇人口!$1:$1,0))</f>
        <v>492939.48321684252</v>
      </c>
      <c r="AT296" s="40">
        <f>INDEX(人口源表!$1:$1048576,MATCH($B296,人口源表!$A:$A,0),MATCH(AT$1,人口源表!$1:$1,0))-INDEX(城镇人口!$1:$1048576,MATCH($B296,城镇人口!$B:$B,0),MATCH(AT$1,城镇人口!$1:$1,0))</f>
        <v>487100.00627105078</v>
      </c>
      <c r="AU296" s="40">
        <f>INDEX(人口源表!$1:$1048576,MATCH($B296,人口源表!$A:$A,0),MATCH(AU$1,人口源表!$1:$1,0))-INDEX(城镇人口!$1:$1048576,MATCH($B296,城镇人口!$B:$B,0),MATCH(AU$1,城镇人口!$1:$1,0))</f>
        <v>481325.79162823455</v>
      </c>
      <c r="AV296" s="40">
        <f>INDEX(人口源表!$1:$1048576,MATCH($B296,人口源表!$A:$A,0),MATCH(AV$1,人口源表!$1:$1,0))-INDEX(城镇人口!$1:$1048576,MATCH($B296,城镇人口!$B:$B,0),MATCH(AV$1,城镇人口!$1:$1,0))</f>
        <v>475637.28520504222</v>
      </c>
    </row>
    <row r="297" spans="1:48" x14ac:dyDescent="0.15">
      <c r="A297" s="4" t="s">
        <v>878</v>
      </c>
      <c r="B297" s="36" t="s">
        <v>596</v>
      </c>
      <c r="C297" s="34">
        <f>VLOOKUP(B297,'[1]2016省城人口总结（根）'!B:C,2,FALSE)/100</f>
        <v>0.45395924782486702</v>
      </c>
      <c r="D297" s="40">
        <f>INDEX(人口源表!$1:$1048576,MATCH($B297,人口源表!$A:$A,0),MATCH(D$1,人口源表!$1:$1,0))-INDEX(城镇人口!$1:$1048576,MATCH($B297,城镇人口!$B:$B,0),MATCH(D$1,城镇人口!$1:$1,0))</f>
        <v>1958015.228459554</v>
      </c>
      <c r="E297" s="40">
        <f>INDEX(人口源表!$1:$1048576,MATCH($B297,人口源表!$A:$A,0),MATCH(E$1,人口源表!$1:$1,0))-INDEX(城镇人口!$1:$1048576,MATCH($B297,城镇人口!$B:$B,0),MATCH(E$1,城镇人口!$1:$1,0))</f>
        <v>1940053.7242257919</v>
      </c>
      <c r="F297" s="40">
        <f>INDEX(人口源表!$1:$1048576,MATCH($B297,人口源表!$A:$A,0),MATCH(F$1,人口源表!$1:$1,0))-INDEX(城镇人口!$1:$1048576,MATCH($B297,城镇人口!$B:$B,0),MATCH(F$1,城镇人口!$1:$1,0))</f>
        <v>1920777.4929343222</v>
      </c>
      <c r="G297" s="40">
        <f>INDEX(人口源表!$1:$1048576,MATCH($B297,人口源表!$A:$A,0),MATCH(G$1,人口源表!$1:$1,0))-INDEX(城镇人口!$1:$1048576,MATCH($B297,城镇人口!$B:$B,0),MATCH(G$1,城镇人口!$1:$1,0))</f>
        <v>1733448.9062170812</v>
      </c>
      <c r="H297" s="40">
        <f>INDEX(人口源表!$1:$1048576,MATCH($B297,人口源表!$A:$A,0),MATCH(H$1,人口源表!$1:$1,0))-INDEX(城镇人口!$1:$1048576,MATCH($B297,城镇人口!$B:$B,0),MATCH(H$1,城镇人口!$1:$1,0))</f>
        <v>1716549.5194834634</v>
      </c>
      <c r="I297" s="40">
        <f>INDEX(人口源表!$1:$1048576,MATCH($B297,人口源表!$A:$A,0),MATCH(I$1,人口源表!$1:$1,0))-INDEX(城镇人口!$1:$1048576,MATCH($B297,城镇人口!$B:$B,0),MATCH(I$1,城镇人口!$1:$1,0))</f>
        <v>1710190.029708026</v>
      </c>
      <c r="J297" s="40">
        <f>INDEX(人口源表!$1:$1048576,MATCH($B297,人口源表!$A:$A,0),MATCH(J$1,人口源表!$1:$1,0))-INDEX(城镇人口!$1:$1048576,MATCH($B297,城镇人口!$B:$B,0),MATCH(J$1,城镇人口!$1:$1,0))</f>
        <v>1703271.458668313</v>
      </c>
      <c r="K297" s="40">
        <f>INDEX(人口源表!$1:$1048576,MATCH($B297,人口源表!$A:$A,0),MATCH(K$1,人口源表!$1:$1,0))-INDEX(城镇人口!$1:$1048576,MATCH($B297,城镇人口!$B:$B,0),MATCH(K$1,城镇人口!$1:$1,0))</f>
        <v>1695705.0154765812</v>
      </c>
      <c r="L297" s="40">
        <f>INDEX(人口源表!$1:$1048576,MATCH($B297,人口源表!$A:$A,0),MATCH(L$1,人口源表!$1:$1,0))-INDEX(城镇人口!$1:$1048576,MATCH($B297,城镇人口!$B:$B,0),MATCH(L$1,城镇人口!$1:$1,0))</f>
        <v>1687411.535508754</v>
      </c>
      <c r="M297" s="40">
        <f>INDEX(人口源表!$1:$1048576,MATCH($B297,人口源表!$A:$A,0),MATCH(M$1,人口源表!$1:$1,0))-INDEX(城镇人口!$1:$1048576,MATCH($B297,城镇人口!$B:$B,0),MATCH(M$1,城镇人口!$1:$1,0))</f>
        <v>1678322.2483088309</v>
      </c>
      <c r="N297" s="40">
        <f>INDEX(人口源表!$1:$1048576,MATCH($B297,人口源表!$A:$A,0),MATCH(N$1,人口源表!$1:$1,0))-INDEX(城镇人口!$1:$1048576,MATCH($B297,城镇人口!$B:$B,0),MATCH(N$1,城镇人口!$1:$1,0))</f>
        <v>1668377.054604793</v>
      </c>
      <c r="O297" s="40">
        <f>INDEX(人口源表!$1:$1048576,MATCH($B297,人口源表!$A:$A,0),MATCH(O$1,人口源表!$1:$1,0))-INDEX(城镇人口!$1:$1048576,MATCH($B297,城镇人口!$B:$B,0),MATCH(O$1,城镇人口!$1:$1,0))</f>
        <v>1657526.2423850731</v>
      </c>
      <c r="P297" s="40">
        <f>INDEX(人口源表!$1:$1048576,MATCH($B297,人口源表!$A:$A,0),MATCH(P$1,人口源表!$1:$1,0))-INDEX(城镇人口!$1:$1048576,MATCH($B297,城镇人口!$B:$B,0),MATCH(P$1,城镇人口!$1:$1,0))</f>
        <v>1645728.752346443</v>
      </c>
      <c r="Q297" s="40">
        <f>INDEX(人口源表!$1:$1048576,MATCH($B297,人口源表!$A:$A,0),MATCH(Q$1,人口源表!$1:$1,0))-INDEX(城镇人口!$1:$1048576,MATCH($B297,城镇人口!$B:$B,0),MATCH(Q$1,城镇人口!$1:$1,0))</f>
        <v>1632952.4032511704</v>
      </c>
      <c r="R297" s="40">
        <f>INDEX(人口源表!$1:$1048576,MATCH($B297,人口源表!$A:$A,0),MATCH(R$1,人口源表!$1:$1,0))-INDEX(城镇人口!$1:$1048576,MATCH($B297,城镇人口!$B:$B,0),MATCH(R$1,城镇人口!$1:$1,0))</f>
        <v>1619173.6138251422</v>
      </c>
      <c r="S297" s="40">
        <f>INDEX(人口源表!$1:$1048576,MATCH($B297,人口源表!$A:$A,0),MATCH(S$1,人口源表!$1:$1,0))-INDEX(城镇人口!$1:$1048576,MATCH($B297,城镇人口!$B:$B,0),MATCH(S$1,城镇人口!$1:$1,0))</f>
        <v>1613769.9867947847</v>
      </c>
      <c r="T297" s="40">
        <f>INDEX(人口源表!$1:$1048576,MATCH($B297,人口源表!$A:$A,0),MATCH(T$1,人口源表!$1:$1,0))-INDEX(城镇人口!$1:$1048576,MATCH($B297,城镇人口!$B:$B,0),MATCH(T$1,城镇人口!$1:$1,0))</f>
        <v>1607519.8971612465</v>
      </c>
      <c r="U297" s="40">
        <f>INDEX(人口源表!$1:$1048576,MATCH($B297,人口源表!$A:$A,0),MATCH(U$1,人口源表!$1:$1,0))-INDEX(城镇人口!$1:$1048576,MATCH($B297,城镇人口!$B:$B,0),MATCH(U$1,城镇人口!$1:$1,0))</f>
        <v>1600412.4407048118</v>
      </c>
      <c r="V297" s="40">
        <f>INDEX(人口源表!$1:$1048576,MATCH($B297,人口源表!$A:$A,0),MATCH(V$1,人口源表!$1:$1,0))-INDEX(城镇人口!$1:$1048576,MATCH($B297,城镇人口!$B:$B,0),MATCH(V$1,城镇人口!$1:$1,0))</f>
        <v>1592443.2951858309</v>
      </c>
      <c r="W297" s="40">
        <f>INDEX(人口源表!$1:$1048576,MATCH($B297,人口源表!$A:$A,0),MATCH(W$1,人口源表!$1:$1,0))-INDEX(城镇人口!$1:$1048576,MATCH($B297,城镇人口!$B:$B,0),MATCH(W$1,城镇人口!$1:$1,0))</f>
        <v>1583614.5506551191</v>
      </c>
      <c r="X297" s="40">
        <f>INDEX(人口源表!$1:$1048576,MATCH($B297,人口源表!$A:$A,0),MATCH(X$1,人口源表!$1:$1,0))-INDEX(城镇人口!$1:$1048576,MATCH($B297,城镇人口!$B:$B,0),MATCH(X$1,城镇人口!$1:$1,0))</f>
        <v>1573934.9844220451</v>
      </c>
      <c r="Y297" s="40">
        <f>INDEX(人口源表!$1:$1048576,MATCH($B297,人口源表!$A:$A,0),MATCH(Y$1,人口源表!$1:$1,0))-INDEX(城镇人口!$1:$1048576,MATCH($B297,城镇人口!$B:$B,0),MATCH(Y$1,城镇人口!$1:$1,0))</f>
        <v>1563418.0944065587</v>
      </c>
      <c r="Z297" s="40">
        <f>INDEX(人口源表!$1:$1048576,MATCH($B297,人口源表!$A:$A,0),MATCH(Z$1,人口源表!$1:$1,0))-INDEX(城镇人口!$1:$1048576,MATCH($B297,城镇人口!$B:$B,0),MATCH(Z$1,城镇人口!$1:$1,0))</f>
        <v>1552085.0550534786</v>
      </c>
      <c r="AA297" s="40">
        <f>INDEX(人口源表!$1:$1048576,MATCH($B297,人口源表!$A:$A,0),MATCH(AA$1,人口源表!$1:$1,0))-INDEX(城镇人口!$1:$1048576,MATCH($B297,城镇人口!$B:$B,0),MATCH(AA$1,城镇人口!$1:$1,0))</f>
        <v>1539960.9702408726</v>
      </c>
      <c r="AB297" s="40">
        <f>INDEX(人口源表!$1:$1048576,MATCH($B297,人口源表!$A:$A,0),MATCH(AB$1,人口源表!$1:$1,0))-INDEX(城镇人口!$1:$1048576,MATCH($B297,城镇人口!$B:$B,0),MATCH(AB$1,城镇人口!$1:$1,0))</f>
        <v>1527077.7989268678</v>
      </c>
      <c r="AC297" s="40">
        <f>INDEX(人口源表!$1:$1048576,MATCH($B297,人口源表!$A:$A,0),MATCH(AC$1,人口源表!$1:$1,0))-INDEX(城镇人口!$1:$1048576,MATCH($B297,城镇人口!$B:$B,0),MATCH(AC$1,城镇人口!$1:$1,0))</f>
        <v>1515893.7949962651</v>
      </c>
      <c r="AD297" s="40">
        <f>INDEX(人口源表!$1:$1048576,MATCH($B297,人口源表!$A:$A,0),MATCH(AD$1,人口源表!$1:$1,0))-INDEX(城镇人口!$1:$1048576,MATCH($B297,城镇人口!$B:$B,0),MATCH(AD$1,城镇人口!$1:$1,0))</f>
        <v>1504036.6131422641</v>
      </c>
      <c r="AE297" s="40">
        <f>INDEX(人口源表!$1:$1048576,MATCH($B297,人口源表!$A:$A,0),MATCH(AE$1,人口源表!$1:$1,0))-INDEX(城镇人口!$1:$1048576,MATCH($B297,城镇人口!$B:$B,0),MATCH(AE$1,城镇人口!$1:$1,0))</f>
        <v>1491549.589824415</v>
      </c>
      <c r="AF297" s="40">
        <f>INDEX(人口源表!$1:$1048576,MATCH($B297,人口源表!$A:$A,0),MATCH(AF$1,人口源表!$1:$1,0))-INDEX(城镇人口!$1:$1048576,MATCH($B297,城镇人口!$B:$B,0),MATCH(AF$1,城镇人口!$1:$1,0))</f>
        <v>1478480.6070948464</v>
      </c>
      <c r="AG297" s="40">
        <f>INDEX(人口源表!$1:$1048576,MATCH($B297,人口源表!$A:$A,0),MATCH(AG$1,人口源表!$1:$1,0))-INDEX(城镇人口!$1:$1048576,MATCH($B297,城镇人口!$B:$B,0),MATCH(AG$1,城镇人口!$1:$1,0))</f>
        <v>1464884.0843359225</v>
      </c>
      <c r="AH297" s="40">
        <f>INDEX(人口源表!$1:$1048576,MATCH($B297,人口源表!$A:$A,0),MATCH(AH$1,人口源表!$1:$1,0))-INDEX(城镇人口!$1:$1048576,MATCH($B297,城镇人口!$B:$B,0),MATCH(AH$1,城镇人口!$1:$1,0))</f>
        <v>1450817.40148772</v>
      </c>
      <c r="AI297" s="40">
        <f>INDEX(人口源表!$1:$1048576,MATCH($B297,人口源表!$A:$A,0),MATCH(AI$1,人口源表!$1:$1,0))-INDEX(城镇人口!$1:$1048576,MATCH($B297,城镇人口!$B:$B,0),MATCH(AI$1,城镇人口!$1:$1,0))</f>
        <v>1436343.7403736732</v>
      </c>
      <c r="AJ297" s="40">
        <f>INDEX(人口源表!$1:$1048576,MATCH($B297,人口源表!$A:$A,0),MATCH(AJ$1,人口源表!$1:$1,0))-INDEX(城镇人口!$1:$1048576,MATCH($B297,城镇人口!$B:$B,0),MATCH(AJ$1,城镇人口!$1:$1,0))</f>
        <v>1421529.3878162033</v>
      </c>
      <c r="AK297" s="40">
        <f>INDEX(人口源表!$1:$1048576,MATCH($B297,人口源表!$A:$A,0),MATCH(AK$1,人口源表!$1:$1,0))-INDEX(城镇人口!$1:$1048576,MATCH($B297,城镇人口!$B:$B,0),MATCH(AK$1,城镇人口!$1:$1,0))</f>
        <v>1406445.6990995756</v>
      </c>
      <c r="AL297" s="40">
        <f>INDEX(人口源表!$1:$1048576,MATCH($B297,人口源表!$A:$A,0),MATCH(AL$1,人口源表!$1:$1,0))-INDEX(城镇人口!$1:$1048576,MATCH($B297,城镇人口!$B:$B,0),MATCH(AL$1,城镇人口!$1:$1,0))</f>
        <v>1391168.0927492154</v>
      </c>
      <c r="AM297" s="40">
        <f>INDEX(人口源表!$1:$1048576,MATCH($B297,人口源表!$A:$A,0),MATCH(AM$1,人口源表!$1:$1,0))-INDEX(城镇人口!$1:$1048576,MATCH($B297,城镇人口!$B:$B,0),MATCH(AM$1,城镇人口!$1:$1,0))</f>
        <v>1375775.4821262818</v>
      </c>
      <c r="AN297" s="40">
        <f>INDEX(人口源表!$1:$1048576,MATCH($B297,人口源表!$A:$A,0),MATCH(AN$1,人口源表!$1:$1,0))-INDEX(城镇人口!$1:$1048576,MATCH($B297,城镇人口!$B:$B,0),MATCH(AN$1,城镇人口!$1:$1,0))</f>
        <v>1360350.9487805746</v>
      </c>
      <c r="AO297" s="40">
        <f>INDEX(人口源表!$1:$1048576,MATCH($B297,人口源表!$A:$A,0),MATCH(AO$1,人口源表!$1:$1,0))-INDEX(城镇人口!$1:$1048576,MATCH($B297,城镇人口!$B:$B,0),MATCH(AO$1,城镇人口!$1:$1,0))</f>
        <v>1344980.3483221314</v>
      </c>
      <c r="AP297" s="40">
        <f>INDEX(人口源表!$1:$1048576,MATCH($B297,人口源表!$A:$A,0),MATCH(AP$1,人口源表!$1:$1,0))-INDEX(城镇人口!$1:$1048576,MATCH($B297,城镇人口!$B:$B,0),MATCH(AP$1,城镇人口!$1:$1,0))</f>
        <v>1329754.1994367647</v>
      </c>
      <c r="AQ297" s="40">
        <f>INDEX(人口源表!$1:$1048576,MATCH($B297,人口源表!$A:$A,0),MATCH(AQ$1,人口源表!$1:$1,0))-INDEX(城镇人口!$1:$1048576,MATCH($B297,城镇人口!$B:$B,0),MATCH(AQ$1,城镇人口!$1:$1,0))</f>
        <v>1314765.0671680975</v>
      </c>
      <c r="AR297" s="40">
        <f>INDEX(人口源表!$1:$1048576,MATCH($B297,人口源表!$A:$A,0),MATCH(AR$1,人口源表!$1:$1,0))-INDEX(城镇人口!$1:$1048576,MATCH($B297,城镇人口!$B:$B,0),MATCH(AR$1,城镇人口!$1:$1,0))</f>
        <v>1300109.4372698618</v>
      </c>
      <c r="AS297" s="40">
        <f>INDEX(人口源表!$1:$1048576,MATCH($B297,人口源表!$A:$A,0),MATCH(AS$1,人口源表!$1:$1,0))-INDEX(城镇人口!$1:$1048576,MATCH($B297,城镇人口!$B:$B,0),MATCH(AS$1,城镇人口!$1:$1,0))</f>
        <v>1285886.7294180135</v>
      </c>
      <c r="AT297" s="40">
        <f>INDEX(人口源表!$1:$1048576,MATCH($B297,人口源表!$A:$A,0),MATCH(AT$1,人口源表!$1:$1,0))-INDEX(城镇人口!$1:$1048576,MATCH($B297,城镇人口!$B:$B,0),MATCH(AT$1,城镇人口!$1:$1,0))</f>
        <v>1272197.9389669765</v>
      </c>
      <c r="AU297" s="40">
        <f>INDEX(人口源表!$1:$1048576,MATCH($B297,人口源表!$A:$A,0),MATCH(AU$1,人口源表!$1:$1,0))-INDEX(城镇人口!$1:$1048576,MATCH($B297,城镇人口!$B:$B,0),MATCH(AU$1,城镇人口!$1:$1,0))</f>
        <v>1259148.6552852986</v>
      </c>
      <c r="AV297" s="40">
        <f>INDEX(人口源表!$1:$1048576,MATCH($B297,人口源表!$A:$A,0),MATCH(AV$1,人口源表!$1:$1,0))-INDEX(城镇人口!$1:$1048576,MATCH($B297,城镇人口!$B:$B,0),MATCH(AV$1,城镇人口!$1:$1,0))</f>
        <v>1246844.9124750802</v>
      </c>
    </row>
    <row r="298" spans="1:48" x14ac:dyDescent="0.15">
      <c r="A298" s="4" t="s">
        <v>878</v>
      </c>
      <c r="B298" s="36" t="s">
        <v>598</v>
      </c>
      <c r="C298" s="34">
        <f>VLOOKUP(B298,'[1]2016省城人口总结（根）'!B:C,2,FALSE)/100</f>
        <v>0.44868500772797504</v>
      </c>
      <c r="D298" s="40">
        <f>INDEX(人口源表!$1:$1048576,MATCH($B298,人口源表!$A:$A,0),MATCH(D$1,人口源表!$1:$1,0))-INDEX(城镇人口!$1:$1048576,MATCH($B298,城镇人口!$B:$B,0),MATCH(D$1,城镇人口!$1:$1,0))</f>
        <v>702971.03620472236</v>
      </c>
      <c r="E298" s="40">
        <f>INDEX(人口源表!$1:$1048576,MATCH($B298,人口源表!$A:$A,0),MATCH(E$1,人口源表!$1:$1,0))-INDEX(城镇人口!$1:$1048576,MATCH($B298,城镇人口!$B:$B,0),MATCH(E$1,城镇人口!$1:$1,0))</f>
        <v>697976.02977076452</v>
      </c>
      <c r="F298" s="40">
        <f>INDEX(人口源表!$1:$1048576,MATCH($B298,人口源表!$A:$A,0),MATCH(F$1,人口源表!$1:$1,0))-INDEX(城镇人口!$1:$1048576,MATCH($B298,城镇人口!$B:$B,0),MATCH(F$1,城镇人口!$1:$1,0))</f>
        <v>692421.14442333812</v>
      </c>
      <c r="G298" s="40">
        <f>INDEX(人口源表!$1:$1048576,MATCH($B298,人口源表!$A:$A,0),MATCH(G$1,人口源表!$1:$1,0))-INDEX(城镇人口!$1:$1048576,MATCH($B298,城镇人口!$B:$B,0),MATCH(G$1,城镇人口!$1:$1,0))</f>
        <v>689357.00188016356</v>
      </c>
      <c r="H298" s="40">
        <f>INDEX(人口源表!$1:$1048576,MATCH($B298,人口源表!$A:$A,0),MATCH(H$1,人口源表!$1:$1,0))-INDEX(城镇人口!$1:$1048576,MATCH($B298,城镇人口!$B:$B,0),MATCH(H$1,城镇人口!$1:$1,0))</f>
        <v>684124.81334098731</v>
      </c>
      <c r="I298" s="40">
        <f>INDEX(人口源表!$1:$1048576,MATCH($B298,人口源表!$A:$A,0),MATCH(I$1,人口源表!$1:$1,0))-INDEX(城镇人口!$1:$1048576,MATCH($B298,城镇人口!$B:$B,0),MATCH(I$1,城镇人口!$1:$1,0))</f>
        <v>682955.44580969785</v>
      </c>
      <c r="J298" s="40">
        <f>INDEX(人口源表!$1:$1048576,MATCH($B298,人口源表!$A:$A,0),MATCH(J$1,人口源表!$1:$1,0))-INDEX(城镇人口!$1:$1048576,MATCH($B298,城镇人口!$B:$B,0),MATCH(J$1,城镇人口!$1:$1,0))</f>
        <v>681536.26124241936</v>
      </c>
      <c r="K298" s="40">
        <f>INDEX(人口源表!$1:$1048576,MATCH($B298,人口源表!$A:$A,0),MATCH(K$1,人口源表!$1:$1,0))-INDEX(城镇人口!$1:$1048576,MATCH($B298,城镇人口!$B:$B,0),MATCH(K$1,城镇人口!$1:$1,0))</f>
        <v>679835.41202002869</v>
      </c>
      <c r="L298" s="40">
        <f>INDEX(人口源表!$1:$1048576,MATCH($B298,人口源表!$A:$A,0),MATCH(L$1,人口源表!$1:$1,0))-INDEX(城镇人口!$1:$1048576,MATCH($B298,城镇人口!$B:$B,0),MATCH(L$1,城镇人口!$1:$1,0))</f>
        <v>677824.34461284417</v>
      </c>
      <c r="M298" s="40">
        <f>INDEX(人口源表!$1:$1048576,MATCH($B298,人口源表!$A:$A,0),MATCH(M$1,人口源表!$1:$1,0))-INDEX(城镇人口!$1:$1048576,MATCH($B298,城镇人口!$B:$B,0),MATCH(M$1,城镇人口!$1:$1,0))</f>
        <v>675478.22739888995</v>
      </c>
      <c r="N298" s="40">
        <f>INDEX(人口源表!$1:$1048576,MATCH($B298,人口源表!$A:$A,0),MATCH(N$1,人口源表!$1:$1,0))-INDEX(城镇人口!$1:$1048576,MATCH($B298,城镇人口!$B:$B,0),MATCH(N$1,城镇人口!$1:$1,0))</f>
        <v>672775.36492873344</v>
      </c>
      <c r="O298" s="40">
        <f>INDEX(人口源表!$1:$1048576,MATCH($B298,人口源表!$A:$A,0),MATCH(O$1,人口源表!$1:$1,0))-INDEX(城镇人口!$1:$1048576,MATCH($B298,城镇人口!$B:$B,0),MATCH(O$1,城镇人口!$1:$1,0))</f>
        <v>669697.124961806</v>
      </c>
      <c r="P298" s="40">
        <f>INDEX(人口源表!$1:$1048576,MATCH($B298,人口源表!$A:$A,0),MATCH(P$1,人口源表!$1:$1,0))-INDEX(城镇人口!$1:$1048576,MATCH($B298,城镇人口!$B:$B,0),MATCH(P$1,城镇人口!$1:$1,0))</f>
        <v>666228.8234655587</v>
      </c>
      <c r="Q298" s="40">
        <f>INDEX(人口源表!$1:$1048576,MATCH($B298,人口源表!$A:$A,0),MATCH(Q$1,人口源表!$1:$1,0))-INDEX(城镇人口!$1:$1048576,MATCH($B298,城镇人口!$B:$B,0),MATCH(Q$1,城镇人口!$1:$1,0))</f>
        <v>662357.21951969247</v>
      </c>
      <c r="R298" s="40">
        <f>INDEX(人口源表!$1:$1048576,MATCH($B298,人口源表!$A:$A,0),MATCH(R$1,人口源表!$1:$1,0))-INDEX(城镇人口!$1:$1048576,MATCH($B298,城镇人口!$B:$B,0),MATCH(R$1,城镇人口!$1:$1,0))</f>
        <v>658073.80085277837</v>
      </c>
      <c r="S298" s="40">
        <f>INDEX(人口源表!$1:$1048576,MATCH($B298,人口源表!$A:$A,0),MATCH(S$1,人口源表!$1:$1,0))-INDEX(城镇人口!$1:$1048576,MATCH($B298,城镇人口!$B:$B,0),MATCH(S$1,城镇人口!$1:$1,0))</f>
        <v>657101.12598328572</v>
      </c>
      <c r="T298" s="40">
        <f>INDEX(人口源表!$1:$1048576,MATCH($B298,人口源表!$A:$A,0),MATCH(T$1,人口源表!$1:$1,0))-INDEX(城镇人口!$1:$1048576,MATCH($B298,城镇人口!$B:$B,0),MATCH(T$1,城镇人口!$1:$1,0))</f>
        <v>655789.71902072872</v>
      </c>
      <c r="U298" s="40">
        <f>INDEX(人口源表!$1:$1048576,MATCH($B298,人口源表!$A:$A,0),MATCH(U$1,人口源表!$1:$1,0))-INDEX(城镇人口!$1:$1048576,MATCH($B298,城镇人口!$B:$B,0),MATCH(U$1,城镇人口!$1:$1,0))</f>
        <v>654135.47532570036</v>
      </c>
      <c r="V298" s="40">
        <f>INDEX(人口源表!$1:$1048576,MATCH($B298,人口源表!$A:$A,0),MATCH(V$1,人口源表!$1:$1,0))-INDEX(城镇人口!$1:$1048576,MATCH($B298,城镇人口!$B:$B,0),MATCH(V$1,城镇人口!$1:$1,0))</f>
        <v>652135.00181096199</v>
      </c>
      <c r="W298" s="40">
        <f>INDEX(人口源表!$1:$1048576,MATCH($B298,人口源表!$A:$A,0),MATCH(W$1,人口源表!$1:$1,0))-INDEX(城镇人口!$1:$1048576,MATCH($B298,城镇人口!$B:$B,0),MATCH(W$1,城镇人口!$1:$1,0))</f>
        <v>649788.3446998396</v>
      </c>
      <c r="X298" s="40">
        <f>INDEX(人口源表!$1:$1048576,MATCH($B298,人口源表!$A:$A,0),MATCH(X$1,人口源表!$1:$1,0))-INDEX(城镇人口!$1:$1048576,MATCH($B298,城镇人口!$B:$B,0),MATCH(X$1,城镇人口!$1:$1,0))</f>
        <v>647096.62890486955</v>
      </c>
      <c r="Y298" s="40">
        <f>INDEX(人口源表!$1:$1048576,MATCH($B298,人口源表!$A:$A,0),MATCH(Y$1,人口源表!$1:$1,0))-INDEX(城镇人口!$1:$1048576,MATCH($B298,城镇人口!$B:$B,0),MATCH(Y$1,城镇人口!$1:$1,0))</f>
        <v>644064.28732659307</v>
      </c>
      <c r="Z298" s="40">
        <f>INDEX(人口源表!$1:$1048576,MATCH($B298,人口源表!$A:$A,0),MATCH(Z$1,人口源表!$1:$1,0))-INDEX(城镇人口!$1:$1048576,MATCH($B298,城镇人口!$B:$B,0),MATCH(Z$1,城镇人口!$1:$1,0))</f>
        <v>640696.27729293588</v>
      </c>
      <c r="AA298" s="40">
        <f>INDEX(人口源表!$1:$1048576,MATCH($B298,人口源表!$A:$A,0),MATCH(AA$1,人口源表!$1:$1,0))-INDEX(城镇人口!$1:$1048576,MATCH($B298,城镇人口!$B:$B,0),MATCH(AA$1,城镇人口!$1:$1,0))</f>
        <v>637000.74009007798</v>
      </c>
      <c r="AB298" s="40">
        <f>INDEX(人口源表!$1:$1048576,MATCH($B298,人口源表!$A:$A,0),MATCH(AB$1,人口源表!$1:$1,0))-INDEX(城镇人口!$1:$1048576,MATCH($B298,城镇人口!$B:$B,0),MATCH(AB$1,城镇人口!$1:$1,0))</f>
        <v>632987.13387245918</v>
      </c>
      <c r="AC298" s="40">
        <f>INDEX(人口源表!$1:$1048576,MATCH($B298,人口源表!$A:$A,0),MATCH(AC$1,人口源表!$1:$1,0))-INDEX(城镇人口!$1:$1048576,MATCH($B298,城镇人口!$B:$B,0),MATCH(AC$1,城镇人口!$1:$1,0))</f>
        <v>629646.65898724529</v>
      </c>
      <c r="AD298" s="40">
        <f>INDEX(人口源表!$1:$1048576,MATCH($B298,人口源表!$A:$A,0),MATCH(AD$1,人口源表!$1:$1,0))-INDEX(城镇人口!$1:$1048576,MATCH($B298,城镇人口!$B:$B,0),MATCH(AD$1,城镇人口!$1:$1,0))</f>
        <v>626019.65462063951</v>
      </c>
      <c r="AE298" s="40">
        <f>INDEX(人口源表!$1:$1048576,MATCH($B298,人口源表!$A:$A,0),MATCH(AE$1,人口源表!$1:$1,0))-INDEX(城镇人口!$1:$1048576,MATCH($B298,城镇人口!$B:$B,0),MATCH(AE$1,城镇人口!$1:$1,0))</f>
        <v>622119.72874832537</v>
      </c>
      <c r="AF298" s="40">
        <f>INDEX(人口源表!$1:$1048576,MATCH($B298,人口源表!$A:$A,0),MATCH(AF$1,人口源表!$1:$1,0))-INDEX(城镇人口!$1:$1048576,MATCH($B298,城镇人口!$B:$B,0),MATCH(AF$1,城镇人口!$1:$1,0))</f>
        <v>617962.5037102435</v>
      </c>
      <c r="AG298" s="40">
        <f>INDEX(人口源表!$1:$1048576,MATCH($B298,人口源表!$A:$A,0),MATCH(AG$1,人口源表!$1:$1,0))-INDEX(城镇人口!$1:$1048576,MATCH($B298,城镇人口!$B:$B,0),MATCH(AG$1,城镇人口!$1:$1,0))</f>
        <v>613565.12923598487</v>
      </c>
      <c r="AH298" s="40">
        <f>INDEX(人口源表!$1:$1048576,MATCH($B298,人口源表!$A:$A,0),MATCH(AH$1,人口源表!$1:$1,0))-INDEX(城镇人口!$1:$1048576,MATCH($B298,城镇人口!$B:$B,0),MATCH(AH$1,城镇人口!$1:$1,0))</f>
        <v>608945.80770200456</v>
      </c>
      <c r="AI298" s="40">
        <f>INDEX(人口源表!$1:$1048576,MATCH($B298,人口源表!$A:$A,0),MATCH(AI$1,人口源表!$1:$1,0))-INDEX(城镇人口!$1:$1048576,MATCH($B298,城镇人口!$B:$B,0),MATCH(AI$1,城镇人口!$1:$1,0))</f>
        <v>604125.04291815753</v>
      </c>
      <c r="AJ298" s="40">
        <f>INDEX(人口源表!$1:$1048576,MATCH($B298,人口源表!$A:$A,0),MATCH(AJ$1,人口源表!$1:$1,0))-INDEX(城镇人口!$1:$1048576,MATCH($B298,城镇人口!$B:$B,0),MATCH(AJ$1,城镇人口!$1:$1,0))</f>
        <v>599125.14719505911</v>
      </c>
      <c r="AK298" s="40">
        <f>INDEX(人口源表!$1:$1048576,MATCH($B298,人口源表!$A:$A,0),MATCH(AK$1,人口源表!$1:$1,0))-INDEX(城镇人口!$1:$1048576,MATCH($B298,城镇人口!$B:$B,0),MATCH(AK$1,城镇人口!$1:$1,0))</f>
        <v>593968.91373177443</v>
      </c>
      <c r="AL298" s="40">
        <f>INDEX(人口源表!$1:$1048576,MATCH($B298,人口源表!$A:$A,0),MATCH(AL$1,人口源表!$1:$1,0))-INDEX(城镇人口!$1:$1048576,MATCH($B298,城镇人口!$B:$B,0),MATCH(AL$1,城镇人口!$1:$1,0))</f>
        <v>588681.27650112996</v>
      </c>
      <c r="AM298" s="40">
        <f>INDEX(人口源表!$1:$1048576,MATCH($B298,人口源表!$A:$A,0),MATCH(AM$1,人口源表!$1:$1,0))-INDEX(城镇人口!$1:$1048576,MATCH($B298,城镇人口!$B:$B,0),MATCH(AM$1,城镇人口!$1:$1,0))</f>
        <v>583288.4028679789</v>
      </c>
      <c r="AN298" s="40">
        <f>INDEX(人口源表!$1:$1048576,MATCH($B298,人口源表!$A:$A,0),MATCH(AN$1,人口源表!$1:$1,0))-INDEX(城镇人口!$1:$1048576,MATCH($B298,城镇人口!$B:$B,0),MATCH(AN$1,城镇人口!$1:$1,0))</f>
        <v>577817.22863482218</v>
      </c>
      <c r="AO298" s="40">
        <f>INDEX(人口源表!$1:$1048576,MATCH($B298,人口源表!$A:$A,0),MATCH(AO$1,人口源表!$1:$1,0))-INDEX(城镇人口!$1:$1048576,MATCH($B298,城镇人口!$B:$B,0),MATCH(AO$1,城镇人口!$1:$1,0))</f>
        <v>572296.24989927944</v>
      </c>
      <c r="AP298" s="40">
        <f>INDEX(人口源表!$1:$1048576,MATCH($B298,人口源表!$A:$A,0),MATCH(AP$1,人口源表!$1:$1,0))-INDEX(城镇人口!$1:$1048576,MATCH($B298,城镇人口!$B:$B,0),MATCH(AP$1,城镇人口!$1:$1,0))</f>
        <v>566756.28802396904</v>
      </c>
      <c r="AQ298" s="40">
        <f>INDEX(人口源表!$1:$1048576,MATCH($B298,人口源表!$A:$A,0),MATCH(AQ$1,人口源表!$1:$1,0))-INDEX(城镇人口!$1:$1048576,MATCH($B298,城镇人口!$B:$B,0),MATCH(AQ$1,城镇人口!$1:$1,0))</f>
        <v>561227.53471234906</v>
      </c>
      <c r="AR298" s="40">
        <f>INDEX(人口源表!$1:$1048576,MATCH($B298,人口源表!$A:$A,0),MATCH(AR$1,人口源表!$1:$1,0))-INDEX(城镇人口!$1:$1048576,MATCH($B298,城镇人口!$B:$B,0),MATCH(AR$1,城镇人口!$1:$1,0))</f>
        <v>555741.9944763151</v>
      </c>
      <c r="AS298" s="40">
        <f>INDEX(人口源表!$1:$1048576,MATCH($B298,人口源表!$A:$A,0),MATCH(AS$1,人口源表!$1:$1,0))-INDEX(城镇人口!$1:$1048576,MATCH($B298,城镇人口!$B:$B,0),MATCH(AS$1,城镇人口!$1:$1,0))</f>
        <v>550333.41167871922</v>
      </c>
      <c r="AT298" s="40">
        <f>INDEX(人口源表!$1:$1048576,MATCH($B298,人口源表!$A:$A,0),MATCH(AT$1,人口源表!$1:$1,0))-INDEX(城镇人口!$1:$1048576,MATCH($B298,城镇人口!$B:$B,0),MATCH(AT$1,城镇人口!$1:$1,0))</f>
        <v>545035.5823744263</v>
      </c>
      <c r="AU298" s="40">
        <f>INDEX(人口源表!$1:$1048576,MATCH($B298,人口源表!$A:$A,0),MATCH(AU$1,人口源表!$1:$1,0))-INDEX(城镇人口!$1:$1048576,MATCH($B298,城镇人口!$B:$B,0),MATCH(AU$1,城镇人口!$1:$1,0))</f>
        <v>539883.93011641409</v>
      </c>
      <c r="AV298" s="40">
        <f>INDEX(人口源表!$1:$1048576,MATCH($B298,人口源表!$A:$A,0),MATCH(AV$1,人口源表!$1:$1,0))-INDEX(城镇人口!$1:$1048576,MATCH($B298,城镇人口!$B:$B,0),MATCH(AV$1,城镇人口!$1:$1,0))</f>
        <v>534914.23362626845</v>
      </c>
    </row>
    <row r="299" spans="1:48" x14ac:dyDescent="0.15">
      <c r="A299" s="4" t="s">
        <v>878</v>
      </c>
      <c r="B299" s="36" t="s">
        <v>600</v>
      </c>
      <c r="C299" s="34">
        <f>VLOOKUP(B299,'[1]2016省城人口总结（根）'!B:C,2,FALSE)/100</f>
        <v>0.31507058823529399</v>
      </c>
      <c r="D299" s="40">
        <f>INDEX(人口源表!$1:$1048576,MATCH($B299,人口源表!$A:$A,0),MATCH(D$1,人口源表!$1:$1,0))-INDEX(城镇人口!$1:$1048576,MATCH($B299,城镇人口!$B:$B,0),MATCH(D$1,城镇人口!$1:$1,0))</f>
        <v>385824.76570657338</v>
      </c>
      <c r="E299" s="40">
        <f>INDEX(人口源表!$1:$1048576,MATCH($B299,人口源表!$A:$A,0),MATCH(E$1,人口源表!$1:$1,0))-INDEX(城镇人口!$1:$1048576,MATCH($B299,城镇人口!$B:$B,0),MATCH(E$1,城镇人口!$1:$1,0))</f>
        <v>385569.0550997039</v>
      </c>
      <c r="F299" s="40">
        <f>INDEX(人口源表!$1:$1048576,MATCH($B299,人口源表!$A:$A,0),MATCH(F$1,人口源表!$1:$1,0))-INDEX(城镇人口!$1:$1048576,MATCH($B299,城镇人口!$B:$B,0),MATCH(F$1,城镇人口!$1:$1,0))</f>
        <v>385086.02162503958</v>
      </c>
      <c r="G299" s="40">
        <f>INDEX(人口源表!$1:$1048576,MATCH($B299,人口源表!$A:$A,0),MATCH(G$1,人口源表!$1:$1,0))-INDEX(城镇人口!$1:$1048576,MATCH($B299,城镇人口!$B:$B,0),MATCH(G$1,城镇人口!$1:$1,0))</f>
        <v>366476.31829819578</v>
      </c>
      <c r="H299" s="40">
        <f>INDEX(人口源表!$1:$1048576,MATCH($B299,人口源表!$A:$A,0),MATCH(H$1,人口源表!$1:$1,0))-INDEX(城镇人口!$1:$1048576,MATCH($B299,城镇人口!$B:$B,0),MATCH(H$1,城镇人口!$1:$1,0))</f>
        <v>366379.55718436127</v>
      </c>
      <c r="I299" s="40">
        <f>INDEX(人口源表!$1:$1048576,MATCH($B299,人口源表!$A:$A,0),MATCH(I$1,人口源表!$1:$1,0))-INDEX(城镇人口!$1:$1048576,MATCH($B299,城镇人口!$B:$B,0),MATCH(I$1,城镇人口!$1:$1,0))</f>
        <v>367494.01096903929</v>
      </c>
      <c r="J299" s="40">
        <f>INDEX(人口源表!$1:$1048576,MATCH($B299,人口源表!$A:$A,0),MATCH(J$1,人口源表!$1:$1,0))-INDEX(城镇人口!$1:$1048576,MATCH($B299,城镇人口!$B:$B,0),MATCH(J$1,城镇人口!$1:$1,0))</f>
        <v>368536.1364368241</v>
      </c>
      <c r="K299" s="40">
        <f>INDEX(人口源表!$1:$1048576,MATCH($B299,人口源表!$A:$A,0),MATCH(K$1,人口源表!$1:$1,0))-INDEX(城镇人口!$1:$1048576,MATCH($B299,城镇人口!$B:$B,0),MATCH(K$1,城镇人口!$1:$1,0))</f>
        <v>369486.7183623772</v>
      </c>
      <c r="L299" s="40">
        <f>INDEX(人口源表!$1:$1048576,MATCH($B299,人口源表!$A:$A,0),MATCH(L$1,人口源表!$1:$1,0))-INDEX(城镇人口!$1:$1048576,MATCH($B299,城镇人口!$B:$B,0),MATCH(L$1,城镇人口!$1:$1,0))</f>
        <v>370326.29432308557</v>
      </c>
      <c r="M299" s="40">
        <f>INDEX(人口源表!$1:$1048576,MATCH($B299,人口源表!$A:$A,0),MATCH(M$1,人口源表!$1:$1,0))-INDEX(城镇人口!$1:$1048576,MATCH($B299,城镇人口!$B:$B,0),MATCH(M$1,城镇人口!$1:$1,0))</f>
        <v>371037.76530204725</v>
      </c>
      <c r="N299" s="40">
        <f>INDEX(人口源表!$1:$1048576,MATCH($B299,人口源表!$A:$A,0),MATCH(N$1,人口源表!$1:$1,0))-INDEX(城镇人口!$1:$1048576,MATCH($B299,城镇人口!$B:$B,0),MATCH(N$1,城镇人口!$1:$1,0))</f>
        <v>371605.71099840605</v>
      </c>
      <c r="O299" s="40">
        <f>INDEX(人口源表!$1:$1048576,MATCH($B299,人口源表!$A:$A,0),MATCH(O$1,人口源表!$1:$1,0))-INDEX(城镇人口!$1:$1048576,MATCH($B299,城镇人口!$B:$B,0),MATCH(O$1,城镇人口!$1:$1,0))</f>
        <v>372017.64108964347</v>
      </c>
      <c r="P299" s="40">
        <f>INDEX(人口源表!$1:$1048576,MATCH($B299,人口源表!$A:$A,0),MATCH(P$1,人口源表!$1:$1,0))-INDEX(城镇人口!$1:$1048576,MATCH($B299,城镇人口!$B:$B,0),MATCH(P$1,城镇人口!$1:$1,0))</f>
        <v>372260.12218598113</v>
      </c>
      <c r="Q299" s="40">
        <f>INDEX(人口源表!$1:$1048576,MATCH($B299,人口源表!$A:$A,0),MATCH(Q$1,人口源表!$1:$1,0))-INDEX(城镇人口!$1:$1048576,MATCH($B299,城镇人口!$B:$B,0),MATCH(Q$1,城镇人口!$1:$1,0))</f>
        <v>372322.61049516778</v>
      </c>
      <c r="R299" s="40">
        <f>INDEX(人口源表!$1:$1048576,MATCH($B299,人口源表!$A:$A,0),MATCH(R$1,人口源表!$1:$1,0))-INDEX(城镇人口!$1:$1048576,MATCH($B299,城镇人口!$B:$B,0),MATCH(R$1,城镇人口!$1:$1,0))</f>
        <v>372196.75932784512</v>
      </c>
      <c r="S299" s="40">
        <f>INDEX(人口源表!$1:$1048576,MATCH($B299,人口源表!$A:$A,0),MATCH(S$1,人口源表!$1:$1,0))-INDEX(城镇人口!$1:$1048576,MATCH($B299,城镇人口!$B:$B,0),MATCH(S$1,城镇人口!$1:$1,0))</f>
        <v>372984.66690397996</v>
      </c>
      <c r="T299" s="40">
        <f>INDEX(人口源表!$1:$1048576,MATCH($B299,人口源表!$A:$A,0),MATCH(T$1,人口源表!$1:$1,0))-INDEX(城镇人口!$1:$1048576,MATCH($B299,城镇人口!$B:$B,0),MATCH(T$1,城镇人口!$1:$1,0))</f>
        <v>373596.6386664696</v>
      </c>
      <c r="U299" s="40">
        <f>INDEX(人口源表!$1:$1048576,MATCH($B299,人口源表!$A:$A,0),MATCH(U$1,人口源表!$1:$1,0))-INDEX(城镇人口!$1:$1048576,MATCH($B299,城镇人口!$B:$B,0),MATCH(U$1,城镇人口!$1:$1,0))</f>
        <v>374028.40208297898</v>
      </c>
      <c r="V299" s="40">
        <f>INDEX(人口源表!$1:$1048576,MATCH($B299,人口源表!$A:$A,0),MATCH(V$1,人口源表!$1:$1,0))-INDEX(城镇人口!$1:$1048576,MATCH($B299,城镇人口!$B:$B,0),MATCH(V$1,城镇人口!$1:$1,0))</f>
        <v>374274.52599316381</v>
      </c>
      <c r="W299" s="40">
        <f>INDEX(人口源表!$1:$1048576,MATCH($B299,人口源表!$A:$A,0),MATCH(W$1,人口源表!$1:$1,0))-INDEX(城镇人口!$1:$1048576,MATCH($B299,城镇人口!$B:$B,0),MATCH(W$1,城镇人口!$1:$1,0))</f>
        <v>374332.76845577022</v>
      </c>
      <c r="X299" s="40">
        <f>INDEX(人口源表!$1:$1048576,MATCH($B299,人口源表!$A:$A,0),MATCH(X$1,人口源表!$1:$1,0))-INDEX(城镇人口!$1:$1048576,MATCH($B299,城镇人口!$B:$B,0),MATCH(X$1,城镇人口!$1:$1,0))</f>
        <v>374200.3320299763</v>
      </c>
      <c r="Y299" s="40">
        <f>INDEX(人口源表!$1:$1048576,MATCH($B299,人口源表!$A:$A,0),MATCH(Y$1,人口源表!$1:$1,0))-INDEX(城镇人口!$1:$1048576,MATCH($B299,城镇人口!$B:$B,0),MATCH(Y$1,城镇人口!$1:$1,0))</f>
        <v>373877.56072440569</v>
      </c>
      <c r="Z299" s="40">
        <f>INDEX(人口源表!$1:$1048576,MATCH($B299,人口源表!$A:$A,0),MATCH(Z$1,人口源表!$1:$1,0))-INDEX(城镇人口!$1:$1048576,MATCH($B299,城镇人口!$B:$B,0),MATCH(Z$1,城镇人口!$1:$1,0))</f>
        <v>373364.83002807735</v>
      </c>
      <c r="AA299" s="40">
        <f>INDEX(人口源表!$1:$1048576,MATCH($B299,人口源表!$A:$A,0),MATCH(AA$1,人口源表!$1:$1,0))-INDEX(城镇人口!$1:$1048576,MATCH($B299,城镇人口!$B:$B,0),MATCH(AA$1,城镇人口!$1:$1,0))</f>
        <v>372663.76839401945</v>
      </c>
      <c r="AB299" s="40">
        <f>INDEX(人口源表!$1:$1048576,MATCH($B299,人口源表!$A:$A,0),MATCH(AB$1,人口源表!$1:$1,0))-INDEX(城镇人口!$1:$1048576,MATCH($B299,城镇人口!$B:$B,0),MATCH(AB$1,城镇人口!$1:$1,0))</f>
        <v>371777.84672972967</v>
      </c>
      <c r="AC299" s="40">
        <f>INDEX(人口源表!$1:$1048576,MATCH($B299,人口源表!$A:$A,0),MATCH(AC$1,人口源表!$1:$1,0))-INDEX(城镇人口!$1:$1048576,MATCH($B299,城镇人口!$B:$B,0),MATCH(AC$1,城镇人口!$1:$1,0))</f>
        <v>371005.84408480622</v>
      </c>
      <c r="AD299" s="40">
        <f>INDEX(人口源表!$1:$1048576,MATCH($B299,人口源表!$A:$A,0),MATCH(AD$1,人口源表!$1:$1,0))-INDEX(城镇人口!$1:$1048576,MATCH($B299,城镇人口!$B:$B,0),MATCH(AD$1,城镇人口!$1:$1,0))</f>
        <v>370060.22354031372</v>
      </c>
      <c r="AE299" s="40">
        <f>INDEX(人口源表!$1:$1048576,MATCH($B299,人口源表!$A:$A,0),MATCH(AE$1,人口源表!$1:$1,0))-INDEX(城镇人口!$1:$1048576,MATCH($B299,城镇人口!$B:$B,0),MATCH(AE$1,城镇人口!$1:$1,0))</f>
        <v>368948.25941232301</v>
      </c>
      <c r="AF299" s="40">
        <f>INDEX(人口源表!$1:$1048576,MATCH($B299,人口源表!$A:$A,0),MATCH(AF$1,人口源表!$1:$1,0))-INDEX(城镇人口!$1:$1048576,MATCH($B299,城镇人口!$B:$B,0),MATCH(AF$1,城镇人口!$1:$1,0))</f>
        <v>367677.17567539617</v>
      </c>
      <c r="AG299" s="40">
        <f>INDEX(人口源表!$1:$1048576,MATCH($B299,人口源表!$A:$A,0),MATCH(AG$1,人口源表!$1:$1,0))-INDEX(城镇人口!$1:$1048576,MATCH($B299,城镇人口!$B:$B,0),MATCH(AG$1,城镇人口!$1:$1,0))</f>
        <v>366255.34785326815</v>
      </c>
      <c r="AH299" s="40">
        <f>INDEX(人口源表!$1:$1048576,MATCH($B299,人口源表!$A:$A,0),MATCH(AH$1,人口源表!$1:$1,0))-INDEX(城镇人口!$1:$1048576,MATCH($B299,城镇人口!$B:$B,0),MATCH(AH$1,城镇人口!$1:$1,0))</f>
        <v>364692.28747549671</v>
      </c>
      <c r="AI299" s="40">
        <f>INDEX(人口源表!$1:$1048576,MATCH($B299,人口源表!$A:$A,0),MATCH(AI$1,人口源表!$1:$1,0))-INDEX(城镇人口!$1:$1048576,MATCH($B299,城镇人口!$B:$B,0),MATCH(AI$1,城镇人口!$1:$1,0))</f>
        <v>362998.02817572386</v>
      </c>
      <c r="AJ299" s="40">
        <f>INDEX(人口源表!$1:$1048576,MATCH($B299,人口源表!$A:$A,0),MATCH(AJ$1,人口源表!$1:$1,0))-INDEX(城镇人口!$1:$1048576,MATCH($B299,城镇人口!$B:$B,0),MATCH(AJ$1,城镇人口!$1:$1,0))</f>
        <v>361185.50405129726</v>
      </c>
      <c r="AK299" s="40">
        <f>INDEX(人口源表!$1:$1048576,MATCH($B299,人口源表!$A:$A,0),MATCH(AK$1,人口源表!$1:$1,0))-INDEX(城镇人口!$1:$1048576,MATCH($B299,城镇人口!$B:$B,0),MATCH(AK$1,城镇人口!$1:$1,0))</f>
        <v>359266.34479910578</v>
      </c>
      <c r="AL299" s="40">
        <f>INDEX(人口源表!$1:$1048576,MATCH($B299,人口源表!$A:$A,0),MATCH(AL$1,人口源表!$1:$1,0))-INDEX(城镇人口!$1:$1048576,MATCH($B299,城镇人口!$B:$B,0),MATCH(AL$1,城镇人口!$1:$1,0))</f>
        <v>357255.04523720837</v>
      </c>
      <c r="AM299" s="40">
        <f>INDEX(人口源表!$1:$1048576,MATCH($B299,人口源表!$A:$A,0),MATCH(AM$1,人口源表!$1:$1,0))-INDEX(城镇人口!$1:$1048576,MATCH($B299,城镇人口!$B:$B,0),MATCH(AM$1,城镇人口!$1:$1,0))</f>
        <v>355166.55764783063</v>
      </c>
      <c r="AN299" s="40">
        <f>INDEX(人口源表!$1:$1048576,MATCH($B299,人口源表!$A:$A,0),MATCH(AN$1,人口源表!$1:$1,0))-INDEX(城镇人口!$1:$1048576,MATCH($B299,城镇人口!$B:$B,0),MATCH(AN$1,城镇人口!$1:$1,0))</f>
        <v>353015.69224653632</v>
      </c>
      <c r="AO299" s="40">
        <f>INDEX(人口源表!$1:$1048576,MATCH($B299,人口源表!$A:$A,0),MATCH(AO$1,人口源表!$1:$1,0))-INDEX(城镇人口!$1:$1048576,MATCH($B299,城镇人口!$B:$B,0),MATCH(AO$1,城镇人口!$1:$1,0))</f>
        <v>350820.64987776102</v>
      </c>
      <c r="AP299" s="40">
        <f>INDEX(人口源表!$1:$1048576,MATCH($B299,人口源表!$A:$A,0),MATCH(AP$1,人口源表!$1:$1,0))-INDEX(城镇人口!$1:$1048576,MATCH($B299,城镇人口!$B:$B,0),MATCH(AP$1,城镇人口!$1:$1,0))</f>
        <v>348598.27448869857</v>
      </c>
      <c r="AQ299" s="40">
        <f>INDEX(人口源表!$1:$1048576,MATCH($B299,人口源表!$A:$A,0),MATCH(AQ$1,人口源表!$1:$1,0))-INDEX(城镇人口!$1:$1048576,MATCH($B299,城镇人口!$B:$B,0),MATCH(AQ$1,城镇人口!$1:$1,0))</f>
        <v>346367.5823779708</v>
      </c>
      <c r="AR299" s="40">
        <f>INDEX(人口源表!$1:$1048576,MATCH($B299,人口源表!$A:$A,0),MATCH(AR$1,人口源表!$1:$1,0))-INDEX(城镇人口!$1:$1048576,MATCH($B299,城镇人口!$B:$B,0),MATCH(AR$1,城镇人口!$1:$1,0))</f>
        <v>344148.56066220696</v>
      </c>
      <c r="AS299" s="40">
        <f>INDEX(人口源表!$1:$1048576,MATCH($B299,人口源表!$A:$A,0),MATCH(AS$1,人口源表!$1:$1,0))-INDEX(城镇人口!$1:$1048576,MATCH($B299,城镇人口!$B:$B,0),MATCH(AS$1,城镇人口!$1:$1,0))</f>
        <v>341961.56695804221</v>
      </c>
      <c r="AT299" s="40">
        <f>INDEX(人口源表!$1:$1048576,MATCH($B299,人口源表!$A:$A,0),MATCH(AT$1,人口源表!$1:$1,0))-INDEX(城镇人口!$1:$1048576,MATCH($B299,城镇人口!$B:$B,0),MATCH(AT$1,城镇人口!$1:$1,0))</f>
        <v>339827.9007157525</v>
      </c>
      <c r="AU299" s="40">
        <f>INDEX(人口源表!$1:$1048576,MATCH($B299,人口源表!$A:$A,0),MATCH(AU$1,人口源表!$1:$1,0))-INDEX(城镇人口!$1:$1048576,MATCH($B299,城镇人口!$B:$B,0),MATCH(AU$1,城镇人口!$1:$1,0))</f>
        <v>337770.36497507268</v>
      </c>
      <c r="AV299" s="40">
        <f>INDEX(人口源表!$1:$1048576,MATCH($B299,人口源表!$A:$A,0),MATCH(AV$1,人口源表!$1:$1,0))-INDEX(城镇人口!$1:$1048576,MATCH($B299,城镇人口!$B:$B,0),MATCH(AV$1,城镇人口!$1:$1,0))</f>
        <v>335812.08430159756</v>
      </c>
    </row>
    <row r="300" spans="1:48" x14ac:dyDescent="0.15">
      <c r="A300" s="4" t="s">
        <v>878</v>
      </c>
      <c r="B300" s="36" t="s">
        <v>602</v>
      </c>
      <c r="C300" s="34">
        <f>VLOOKUP(B300,'[1]2016省城人口总结（根）'!B:C,2,FALSE)/100</f>
        <v>0.34286829268292701</v>
      </c>
      <c r="D300" s="40">
        <f>INDEX(人口源表!$1:$1048576,MATCH($B300,人口源表!$A:$A,0),MATCH(D$1,人口源表!$1:$1,0))-INDEX(城镇人口!$1:$1048576,MATCH($B300,城镇人口!$B:$B,0),MATCH(D$1,城镇人口!$1:$1,0))</f>
        <v>278083.68448156316</v>
      </c>
      <c r="E300" s="40">
        <f>INDEX(人口源表!$1:$1048576,MATCH($B300,人口源表!$A:$A,0),MATCH(E$1,人口源表!$1:$1,0))-INDEX(城镇人口!$1:$1048576,MATCH($B300,城镇人口!$B:$B,0),MATCH(E$1,城镇人口!$1:$1,0))</f>
        <v>277837.75286231749</v>
      </c>
      <c r="F300" s="40">
        <f>INDEX(人口源表!$1:$1048576,MATCH($B300,人口源表!$A:$A,0),MATCH(F$1,人口源表!$1:$1,0))-INDEX(城镇人口!$1:$1048576,MATCH($B300,城镇人口!$B:$B,0),MATCH(F$1,城镇人口!$1:$1,0))</f>
        <v>277400.71240484796</v>
      </c>
      <c r="G300" s="40">
        <f>INDEX(人口源表!$1:$1048576,MATCH($B300,人口源表!$A:$A,0),MATCH(G$1,人口源表!$1:$1,0))-INDEX(城镇人口!$1:$1048576,MATCH($B300,城镇人口!$B:$B,0),MATCH(G$1,城镇人口!$1:$1,0))</f>
        <v>245126.90126006427</v>
      </c>
      <c r="H300" s="40">
        <f>INDEX(人口源表!$1:$1048576,MATCH($B300,人口源表!$A:$A,0),MATCH(H$1,人口源表!$1:$1,0))-INDEX(城镇人口!$1:$1048576,MATCH($B300,城镇人口!$B:$B,0),MATCH(H$1,城镇人口!$1:$1,0))</f>
        <v>245358.49801985017</v>
      </c>
      <c r="I300" s="40">
        <f>INDEX(人口源表!$1:$1048576,MATCH($B300,人口源表!$A:$A,0),MATCH(I$1,人口源表!$1:$1,0))-INDEX(城镇人口!$1:$1048576,MATCH($B300,城镇人口!$B:$B,0),MATCH(I$1,城镇人口!$1:$1,0))</f>
        <v>246329.38664475316</v>
      </c>
      <c r="J300" s="40">
        <f>INDEX(人口源表!$1:$1048576,MATCH($B300,人口源表!$A:$A,0),MATCH(J$1,人口源表!$1:$1,0))-INDEX(城镇人口!$1:$1048576,MATCH($B300,城镇人口!$B:$B,0),MATCH(J$1,城镇人口!$1:$1,0))</f>
        <v>247086.43018602708</v>
      </c>
      <c r="K300" s="40">
        <f>INDEX(人口源表!$1:$1048576,MATCH($B300,人口源表!$A:$A,0),MATCH(K$1,人口源表!$1:$1,0))-INDEX(城镇人口!$1:$1048576,MATCH($B300,城镇人口!$B:$B,0),MATCH(K$1,城镇人口!$1:$1,0))</f>
        <v>247637.1165597346</v>
      </c>
      <c r="L300" s="40">
        <f>INDEX(人口源表!$1:$1048576,MATCH($B300,人口源表!$A:$A,0),MATCH(L$1,人口源表!$1:$1,0))-INDEX(城镇人口!$1:$1048576,MATCH($B300,城镇人口!$B:$B,0),MATCH(L$1,城镇人口!$1:$1,0))</f>
        <v>247988.24890621836</v>
      </c>
      <c r="M300" s="40">
        <f>INDEX(人口源表!$1:$1048576,MATCH($B300,人口源表!$A:$A,0),MATCH(M$1,人口源表!$1:$1,0))-INDEX(城镇人口!$1:$1048576,MATCH($B300,城镇人口!$B:$B,0),MATCH(M$1,城镇人口!$1:$1,0))</f>
        <v>248147.19156686068</v>
      </c>
      <c r="N300" s="40">
        <f>INDEX(人口源表!$1:$1048576,MATCH($B300,人口源表!$A:$A,0),MATCH(N$1,人口源表!$1:$1,0))-INDEX(城镇人口!$1:$1048576,MATCH($B300,城镇人口!$B:$B,0),MATCH(N$1,城镇人口!$1:$1,0))</f>
        <v>248121.23842916673</v>
      </c>
      <c r="O300" s="40">
        <f>INDEX(人口源表!$1:$1048576,MATCH($B300,人口源表!$A:$A,0),MATCH(O$1,人口源表!$1:$1,0))-INDEX(城镇人口!$1:$1048576,MATCH($B300,城镇人口!$B:$B,0),MATCH(O$1,城镇人口!$1:$1,0))</f>
        <v>247915.79053928988</v>
      </c>
      <c r="P300" s="40">
        <f>INDEX(人口源表!$1:$1048576,MATCH($B300,人口源表!$A:$A,0),MATCH(P$1,人口源表!$1:$1,0))-INDEX(城镇人口!$1:$1048576,MATCH($B300,城镇人口!$B:$B,0),MATCH(P$1,城镇人口!$1:$1,0))</f>
        <v>247538.63251304027</v>
      </c>
      <c r="Q300" s="40">
        <f>INDEX(人口源表!$1:$1048576,MATCH($B300,人口源表!$A:$A,0),MATCH(Q$1,人口源表!$1:$1,0))-INDEX(城镇人口!$1:$1048576,MATCH($B300,城镇人口!$B:$B,0),MATCH(Q$1,城镇人口!$1:$1,0))</f>
        <v>246996.25900475727</v>
      </c>
      <c r="R300" s="40">
        <f>INDEX(人口源表!$1:$1048576,MATCH($B300,人口源表!$A:$A,0),MATCH(R$1,人口源表!$1:$1,0))-INDEX(城镇人口!$1:$1048576,MATCH($B300,城镇人口!$B:$B,0),MATCH(R$1,城镇人口!$1:$1,0))</f>
        <v>246294.5069430669</v>
      </c>
      <c r="S300" s="40">
        <f>INDEX(人口源表!$1:$1048576,MATCH($B300,人口源表!$A:$A,0),MATCH(S$1,人口源表!$1:$1,0))-INDEX(城镇人口!$1:$1048576,MATCH($B300,城镇人口!$B:$B,0),MATCH(S$1,城镇人口!$1:$1,0))</f>
        <v>246282.01769610605</v>
      </c>
      <c r="T300" s="40">
        <f>INDEX(人口源表!$1:$1048576,MATCH($B300,人口源表!$A:$A,0),MATCH(T$1,人口源表!$1:$1,0))-INDEX(城镇人口!$1:$1048576,MATCH($B300,城镇人口!$B:$B,0),MATCH(T$1,城镇人口!$1:$1,0))</f>
        <v>246140.32419148993</v>
      </c>
      <c r="U300" s="40">
        <f>INDEX(人口源表!$1:$1048576,MATCH($B300,人口源表!$A:$A,0),MATCH(U$1,人口源表!$1:$1,0))-INDEX(城镇人口!$1:$1048576,MATCH($B300,城镇人口!$B:$B,0),MATCH(U$1,城镇人口!$1:$1,0))</f>
        <v>245875.31259454464</v>
      </c>
      <c r="V300" s="40">
        <f>INDEX(人口源表!$1:$1048576,MATCH($B300,人口源表!$A:$A,0),MATCH(V$1,人口源表!$1:$1,0))-INDEX(城镇人口!$1:$1048576,MATCH($B300,城镇人口!$B:$B,0),MATCH(V$1,城镇人口!$1:$1,0))</f>
        <v>245491.6419605898</v>
      </c>
      <c r="W300" s="40">
        <f>INDEX(人口源表!$1:$1048576,MATCH($B300,人口源表!$A:$A,0),MATCH(W$1,人口源表!$1:$1,0))-INDEX(城镇人口!$1:$1048576,MATCH($B300,城镇人口!$B:$B,0),MATCH(W$1,城镇人口!$1:$1,0))</f>
        <v>244993.93336265348</v>
      </c>
      <c r="X300" s="40">
        <f>INDEX(人口源表!$1:$1048576,MATCH($B300,人口源表!$A:$A,0),MATCH(X$1,人口源表!$1:$1,0))-INDEX(城镇人口!$1:$1048576,MATCH($B300,城镇人口!$B:$B,0),MATCH(X$1,城镇人口!$1:$1,0))</f>
        <v>244387.9343971941</v>
      </c>
      <c r="Y300" s="40">
        <f>INDEX(人口源表!$1:$1048576,MATCH($B300,人口源表!$A:$A,0),MATCH(Y$1,人口源表!$1:$1,0))-INDEX(城镇人口!$1:$1048576,MATCH($B300,城镇人口!$B:$B,0),MATCH(Y$1,城镇人口!$1:$1,0))</f>
        <v>243677.59564902875</v>
      </c>
      <c r="Z300" s="40">
        <f>INDEX(人口源表!$1:$1048576,MATCH($B300,人口源表!$A:$A,0),MATCH(Z$1,人口源表!$1:$1,0))-INDEX(城镇人口!$1:$1048576,MATCH($B300,城镇人口!$B:$B,0),MATCH(Z$1,城镇人口!$1:$1,0))</f>
        <v>242867.99306093354</v>
      </c>
      <c r="AA300" s="40">
        <f>INDEX(人口源表!$1:$1048576,MATCH($B300,人口源表!$A:$A,0),MATCH(AA$1,人口源表!$1:$1,0))-INDEX(城镇人口!$1:$1048576,MATCH($B300,城镇人口!$B:$B,0),MATCH(AA$1,城镇人口!$1:$1,0))</f>
        <v>241964.15397431553</v>
      </c>
      <c r="AB300" s="40">
        <f>INDEX(人口源表!$1:$1048576,MATCH($B300,人口源表!$A:$A,0),MATCH(AB$1,人口源表!$1:$1,0))-INDEX(城镇人口!$1:$1048576,MATCH($B300,城镇人口!$B:$B,0),MATCH(AB$1,城镇人口!$1:$1,0))</f>
        <v>240969.90827583763</v>
      </c>
      <c r="AC300" s="40">
        <f>INDEX(人口源表!$1:$1048576,MATCH($B300,人口源表!$A:$A,0),MATCH(AC$1,人口源表!$1:$1,0))-INDEX(城镇人口!$1:$1048576,MATCH($B300,城镇人口!$B:$B,0),MATCH(AC$1,城镇人口!$1:$1,0))</f>
        <v>240109.86833659458</v>
      </c>
      <c r="AD300" s="40">
        <f>INDEX(人口源表!$1:$1048576,MATCH($B300,人口源表!$A:$A,0),MATCH(AD$1,人口源表!$1:$1,0))-INDEX(城镇人口!$1:$1048576,MATCH($B300,城镇人口!$B:$B,0),MATCH(AD$1,城镇人口!$1:$1,0))</f>
        <v>239170.12390871748</v>
      </c>
      <c r="AE300" s="40">
        <f>INDEX(人口源表!$1:$1048576,MATCH($B300,人口源表!$A:$A,0),MATCH(AE$1,人口源表!$1:$1,0))-INDEX(城镇人口!$1:$1048576,MATCH($B300,城镇人口!$B:$B,0),MATCH(AE$1,城镇人口!$1:$1,0))</f>
        <v>238154.75187350719</v>
      </c>
      <c r="AF300" s="40">
        <f>INDEX(人口源表!$1:$1048576,MATCH($B300,人口源表!$A:$A,0),MATCH(AF$1,人口源表!$1:$1,0))-INDEX(城镇人口!$1:$1048576,MATCH($B300,城镇人口!$B:$B,0),MATCH(AF$1,城镇人口!$1:$1,0))</f>
        <v>237067.79514484984</v>
      </c>
      <c r="AG300" s="40">
        <f>INDEX(人口源表!$1:$1048576,MATCH($B300,人口源表!$A:$A,0),MATCH(AG$1,人口源表!$1:$1,0))-INDEX(城镇人口!$1:$1048576,MATCH($B300,城镇人口!$B:$B,0),MATCH(AG$1,城镇人口!$1:$1,0))</f>
        <v>235913.26233336644</v>
      </c>
      <c r="AH300" s="40">
        <f>INDEX(人口源表!$1:$1048576,MATCH($B300,人口源表!$A:$A,0),MATCH(AH$1,人口源表!$1:$1,0))-INDEX(城镇人口!$1:$1048576,MATCH($B300,城镇人口!$B:$B,0),MATCH(AH$1,城镇人口!$1:$1,0))</f>
        <v>234695.12740797095</v>
      </c>
      <c r="AI300" s="40">
        <f>INDEX(人口源表!$1:$1048576,MATCH($B300,人口源表!$A:$A,0),MATCH(AI$1,人口源表!$1:$1,0))-INDEX(城镇人口!$1:$1048576,MATCH($B300,城镇人口!$B:$B,0),MATCH(AI$1,城镇人口!$1:$1,0))</f>
        <v>233416.20388793829</v>
      </c>
      <c r="AJ300" s="40">
        <f>INDEX(人口源表!$1:$1048576,MATCH($B300,人口源表!$A:$A,0),MATCH(AJ$1,人口源表!$1:$1,0))-INDEX(城镇人口!$1:$1048576,MATCH($B300,城镇人口!$B:$B,0),MATCH(AJ$1,城镇人口!$1:$1,0))</f>
        <v>232081.52749422422</v>
      </c>
      <c r="AK300" s="40">
        <f>INDEX(人口源表!$1:$1048576,MATCH($B300,人口源表!$A:$A,0),MATCH(AK$1,人口源表!$1:$1,0))-INDEX(城镇人口!$1:$1048576,MATCH($B300,城镇人口!$B:$B,0),MATCH(AK$1,城镇人口!$1:$1,0))</f>
        <v>230693.84739098884</v>
      </c>
      <c r="AL300" s="40">
        <f>INDEX(人口源表!$1:$1048576,MATCH($B300,人口源表!$A:$A,0),MATCH(AL$1,人口源表!$1:$1,0))-INDEX(城镇人口!$1:$1048576,MATCH($B300,城镇人口!$B:$B,0),MATCH(AL$1,城镇人口!$1:$1,0))</f>
        <v>229257.00554719358</v>
      </c>
      <c r="AM300" s="40">
        <f>INDEX(人口源表!$1:$1048576,MATCH($B300,人口源表!$A:$A,0),MATCH(AM$1,人口源表!$1:$1,0))-INDEX(城镇人口!$1:$1048576,MATCH($B300,城镇人口!$B:$B,0),MATCH(AM$1,城镇人口!$1:$1,0))</f>
        <v>227774.25153203469</v>
      </c>
      <c r="AN300" s="40">
        <f>INDEX(人口源表!$1:$1048576,MATCH($B300,人口源表!$A:$A,0),MATCH(AN$1,人口源表!$1:$1,0))-INDEX(城镇人口!$1:$1048576,MATCH($B300,城镇人口!$B:$B,0),MATCH(AN$1,城镇人口!$1:$1,0))</f>
        <v>226249.91381334007</v>
      </c>
      <c r="AO300" s="40">
        <f>INDEX(人口源表!$1:$1048576,MATCH($B300,人口源表!$A:$A,0),MATCH(AO$1,人口源表!$1:$1,0))-INDEX(城镇人口!$1:$1048576,MATCH($B300,城镇人口!$B:$B,0),MATCH(AO$1,城镇人口!$1:$1,0))</f>
        <v>224686.06617580913</v>
      </c>
      <c r="AP300" s="40">
        <f>INDEX(人口源表!$1:$1048576,MATCH($B300,人口源表!$A:$A,0),MATCH(AP$1,人口源表!$1:$1,0))-INDEX(城镇人口!$1:$1048576,MATCH($B300,城镇人口!$B:$B,0),MATCH(AP$1,城镇人口!$1:$1,0))</f>
        <v>223086.41845709062</v>
      </c>
      <c r="AQ300" s="40">
        <f>INDEX(人口源表!$1:$1048576,MATCH($B300,人口源表!$A:$A,0),MATCH(AQ$1,人口源表!$1:$1,0))-INDEX(城镇人口!$1:$1048576,MATCH($B300,城镇人口!$B:$B,0),MATCH(AQ$1,城镇人口!$1:$1,0))</f>
        <v>221454.642879402</v>
      </c>
      <c r="AR300" s="40">
        <f>INDEX(人口源表!$1:$1048576,MATCH($B300,人口源表!$A:$A,0),MATCH(AR$1,人口源表!$1:$1,0))-INDEX(城镇人口!$1:$1048576,MATCH($B300,城镇人口!$B:$B,0),MATCH(AR$1,城镇人口!$1:$1,0))</f>
        <v>219793.27834458824</v>
      </c>
      <c r="AS300" s="40">
        <f>INDEX(人口源表!$1:$1048576,MATCH($B300,人口源表!$A:$A,0),MATCH(AS$1,人口源表!$1:$1,0))-INDEX(城镇人口!$1:$1048576,MATCH($B300,城镇人口!$B:$B,0),MATCH(AS$1,城镇人口!$1:$1,0))</f>
        <v>218105.38501608864</v>
      </c>
      <c r="AT300" s="40">
        <f>INDEX(人口源表!$1:$1048576,MATCH($B300,人口源表!$A:$A,0),MATCH(AT$1,人口源表!$1:$1,0))-INDEX(城镇人口!$1:$1048576,MATCH($B300,城镇人口!$B:$B,0),MATCH(AT$1,城镇人口!$1:$1,0))</f>
        <v>216393.99126555782</v>
      </c>
      <c r="AU300" s="40">
        <f>INDEX(人口源表!$1:$1048576,MATCH($B300,人口源表!$A:$A,0),MATCH(AU$1,人口源表!$1:$1,0))-INDEX(城镇人口!$1:$1048576,MATCH($B300,城镇人口!$B:$B,0),MATCH(AU$1,城镇人口!$1:$1,0))</f>
        <v>214662.093365362</v>
      </c>
      <c r="AV300" s="40">
        <f>INDEX(人口源表!$1:$1048576,MATCH($B300,人口源表!$A:$A,0),MATCH(AV$1,人口源表!$1:$1,0))-INDEX(城镇人口!$1:$1048576,MATCH($B300,城镇人口!$B:$B,0),MATCH(AV$1,城镇人口!$1:$1,0))</f>
        <v>212912.65517872749</v>
      </c>
    </row>
    <row r="301" spans="1:48" x14ac:dyDescent="0.15">
      <c r="A301" s="4" t="s">
        <v>879</v>
      </c>
      <c r="B301" s="4" t="s">
        <v>618</v>
      </c>
      <c r="C301" s="34">
        <f>VLOOKUP(B301,'[1]2016省城人口总结（根）'!B:C,2,FALSE)/100</f>
        <v>0.63234000000000001</v>
      </c>
      <c r="D301" s="40">
        <f>INDEX(人口源表!$1:$1048576,MATCH($B301,人口源表!$A:$A,0),MATCH(D$1,人口源表!$1:$1,0))-INDEX(城镇人口!$1:$1048576,MATCH($B301,城镇人口!$B:$B,0),MATCH(D$1,城镇人口!$1:$1,0))</f>
        <v>3275912.4639493106</v>
      </c>
      <c r="E301" s="40">
        <f>INDEX(人口源表!$1:$1048576,MATCH($B301,人口源表!$A:$A,0),MATCH(E$1,人口源表!$1:$1,0))-INDEX(城镇人口!$1:$1048576,MATCH($B301,城镇人口!$B:$B,0),MATCH(E$1,城镇人口!$1:$1,0))</f>
        <v>3204453.9085272644</v>
      </c>
      <c r="F301" s="40">
        <f>INDEX(人口源表!$1:$1048576,MATCH($B301,人口源表!$A:$A,0),MATCH(F$1,人口源表!$1:$1,0))-INDEX(城镇人口!$1:$1048576,MATCH($B301,城镇人口!$B:$B,0),MATCH(F$1,城镇人口!$1:$1,0))</f>
        <v>3128410.0323834084</v>
      </c>
      <c r="G301" s="40">
        <f>INDEX(人口源表!$1:$1048576,MATCH($B301,人口源表!$A:$A,0),MATCH(G$1,人口源表!$1:$1,0))-INDEX(城镇人口!$1:$1048576,MATCH($B301,城镇人口!$B:$B,0),MATCH(G$1,城镇人口!$1:$1,0))</f>
        <v>4285422.2291777357</v>
      </c>
      <c r="H301" s="40">
        <f>INDEX(人口源表!$1:$1048576,MATCH($B301,人口源表!$A:$A,0),MATCH(H$1,人口源表!$1:$1,0))-INDEX(城镇人口!$1:$1048576,MATCH($B301,城镇人口!$B:$B,0),MATCH(H$1,城镇人口!$1:$1,0))</f>
        <v>4190259.3970426079</v>
      </c>
      <c r="I301" s="40">
        <f>INDEX(人口源表!$1:$1048576,MATCH($B301,人口源表!$A:$A,0),MATCH(I$1,人口源表!$1:$1,0))-INDEX(城镇人口!$1:$1048576,MATCH($B301,城镇人口!$B:$B,0),MATCH(I$1,城镇人口!$1:$1,0))</f>
        <v>4144514.7602549382</v>
      </c>
      <c r="J301" s="40">
        <f>INDEX(人口源表!$1:$1048576,MATCH($B301,人口源表!$A:$A,0),MATCH(J$1,人口源表!$1:$1,0))-INDEX(城镇人口!$1:$1048576,MATCH($B301,城镇人口!$B:$B,0),MATCH(J$1,城镇人口!$1:$1,0))</f>
        <v>4089953.8180211894</v>
      </c>
      <c r="K301" s="40">
        <f>INDEX(人口源表!$1:$1048576,MATCH($B301,人口源表!$A:$A,0),MATCH(K$1,人口源表!$1:$1,0))-INDEX(城镇人口!$1:$1048576,MATCH($B301,城镇人口!$B:$B,0),MATCH(K$1,城镇人口!$1:$1,0))</f>
        <v>4027396.1765093971</v>
      </c>
      <c r="L301" s="40">
        <f>INDEX(人口源表!$1:$1048576,MATCH($B301,人口源表!$A:$A,0),MATCH(L$1,人口源表!$1:$1,0))-INDEX(城镇人口!$1:$1048576,MATCH($B301,城镇人口!$B:$B,0),MATCH(L$1,城镇人口!$1:$1,0))</f>
        <v>3957610.1180040669</v>
      </c>
      <c r="M301" s="40">
        <f>INDEX(人口源表!$1:$1048576,MATCH($B301,人口源表!$A:$A,0),MATCH(M$1,人口源表!$1:$1,0))-INDEX(城镇人口!$1:$1048576,MATCH($B301,城镇人口!$B:$B,0),MATCH(M$1,城镇人口!$1:$1,0))</f>
        <v>3881316.1659734491</v>
      </c>
      <c r="N301" s="40">
        <f>INDEX(人口源表!$1:$1048576,MATCH($B301,人口源表!$A:$A,0),MATCH(N$1,人口源表!$1:$1,0))-INDEX(城镇人口!$1:$1048576,MATCH($B301,城镇人口!$B:$B,0),MATCH(N$1,城镇人口!$1:$1,0))</f>
        <v>3799185.8443129566</v>
      </c>
      <c r="O301" s="40">
        <f>INDEX(人口源表!$1:$1048576,MATCH($B301,人口源表!$A:$A,0),MATCH(O$1,人口源表!$1:$1,0))-INDEX(城镇人口!$1:$1048576,MATCH($B301,城镇人口!$B:$B,0),MATCH(O$1,城镇人口!$1:$1,0))</f>
        <v>3711845.2153533548</v>
      </c>
      <c r="P301" s="40">
        <f>INDEX(人口源表!$1:$1048576,MATCH($B301,人口源表!$A:$A,0),MATCH(P$1,人口源表!$1:$1,0))-INDEX(城镇人口!$1:$1048576,MATCH($B301,城镇人口!$B:$B,0),MATCH(P$1,城镇人口!$1:$1,0))</f>
        <v>3619874.1058495063</v>
      </c>
      <c r="Q301" s="40">
        <f>INDEX(人口源表!$1:$1048576,MATCH($B301,人口源表!$A:$A,0),MATCH(Q$1,人口源表!$1:$1,0))-INDEX(城镇人口!$1:$1048576,MATCH($B301,城镇人口!$B:$B,0),MATCH(Q$1,城镇人口!$1:$1,0))</f>
        <v>3523808.5428744555</v>
      </c>
      <c r="R301" s="40">
        <f>INDEX(人口源表!$1:$1048576,MATCH($B301,人口源表!$A:$A,0),MATCH(R$1,人口源表!$1:$1,0))-INDEX(城镇人口!$1:$1048576,MATCH($B301,城镇人口!$B:$B,0),MATCH(R$1,城镇人口!$1:$1,0))</f>
        <v>3424142.303310398</v>
      </c>
      <c r="S301" s="40">
        <f>INDEX(人口源表!$1:$1048576,MATCH($B301,人口源表!$A:$A,0),MATCH(S$1,人口源表!$1:$1,0))-INDEX(城镇人口!$1:$1048576,MATCH($B301,城镇人口!$B:$B,0),MATCH(S$1,城镇人口!$1:$1,0))</f>
        <v>3371921.0658797733</v>
      </c>
      <c r="T301" s="40">
        <f>INDEX(人口源表!$1:$1048576,MATCH($B301,人口源表!$A:$A,0),MATCH(T$1,人口源表!$1:$1,0))-INDEX(城镇人口!$1:$1048576,MATCH($B301,城镇人口!$B:$B,0),MATCH(T$1,城镇人口!$1:$1,0))</f>
        <v>3317615.4532925542</v>
      </c>
      <c r="U301" s="40">
        <f>INDEX(人口源表!$1:$1048576,MATCH($B301,人口源表!$A:$A,0),MATCH(U$1,人口源表!$1:$1,0))-INDEX(城镇人口!$1:$1048576,MATCH($B301,城镇人口!$B:$B,0),MATCH(U$1,城镇人口!$1:$1,0))</f>
        <v>3261528.6602832563</v>
      </c>
      <c r="V301" s="40">
        <f>INDEX(人口源表!$1:$1048576,MATCH($B301,人口源表!$A:$A,0),MATCH(V$1,人口源表!$1:$1,0))-INDEX(城镇人口!$1:$1048576,MATCH($B301,城镇人口!$B:$B,0),MATCH(V$1,城镇人口!$1:$1,0))</f>
        <v>3203937.5437905248</v>
      </c>
      <c r="W301" s="40">
        <f>INDEX(人口源表!$1:$1048576,MATCH($B301,人口源表!$A:$A,0),MATCH(W$1,人口源表!$1:$1,0))-INDEX(城镇人口!$1:$1048576,MATCH($B301,城镇人口!$B:$B,0),MATCH(W$1,城镇人口!$1:$1,0))</f>
        <v>3145093.3119236901</v>
      </c>
      <c r="X301" s="40">
        <f>INDEX(人口源表!$1:$1048576,MATCH($B301,人口源表!$A:$A,0),MATCH(X$1,人口源表!$1:$1,0))-INDEX(城镇人口!$1:$1048576,MATCH($B301,城镇人口!$B:$B,0),MATCH(X$1,城镇人口!$1:$1,0))</f>
        <v>3085222.7106454037</v>
      </c>
      <c r="Y301" s="40">
        <f>INDEX(人口源表!$1:$1048576,MATCH($B301,人口源表!$A:$A,0),MATCH(Y$1,人口源表!$1:$1,0))-INDEX(城镇人口!$1:$1048576,MATCH($B301,城镇人口!$B:$B,0),MATCH(Y$1,城镇人口!$1:$1,0))</f>
        <v>3024529.2024603896</v>
      </c>
      <c r="Z301" s="40">
        <f>INDEX(人口源表!$1:$1048576,MATCH($B301,人口源表!$A:$A,0),MATCH(Z$1,人口源表!$1:$1,0))-INDEX(城镇人口!$1:$1048576,MATCH($B301,城镇人口!$B:$B,0),MATCH(Z$1,城镇人口!$1:$1,0))</f>
        <v>2963193.6922339518</v>
      </c>
      <c r="AA301" s="40">
        <f>INDEX(人口源表!$1:$1048576,MATCH($B301,人口源表!$A:$A,0),MATCH(AA$1,人口源表!$1:$1,0))-INDEX(城镇人口!$1:$1048576,MATCH($B301,城镇人口!$B:$B,0),MATCH(AA$1,城镇人口!$1:$1,0))</f>
        <v>2901375.2912263572</v>
      </c>
      <c r="AB301" s="40">
        <f>INDEX(人口源表!$1:$1048576,MATCH($B301,人口源表!$A:$A,0),MATCH(AB$1,人口源表!$1:$1,0))-INDEX(城镇人口!$1:$1048576,MATCH($B301,城镇人口!$B:$B,0),MATCH(AB$1,城镇人口!$1:$1,0))</f>
        <v>2839212.9780499693</v>
      </c>
      <c r="AC301" s="40">
        <f>INDEX(人口源表!$1:$1048576,MATCH($B301,人口源表!$A:$A,0),MATCH(AC$1,人口源表!$1:$1,0))-INDEX(城镇人口!$1:$1048576,MATCH($B301,城镇人口!$B:$B,0),MATCH(AC$1,城镇人口!$1:$1,0))</f>
        <v>2789562.0344459899</v>
      </c>
      <c r="AD301" s="40">
        <f>INDEX(人口源表!$1:$1048576,MATCH($B301,人口源表!$A:$A,0),MATCH(AD$1,人口源表!$1:$1,0))-INDEX(城镇人口!$1:$1048576,MATCH($B301,城镇人口!$B:$B,0),MATCH(AD$1,城镇人口!$1:$1,0))</f>
        <v>2739800.2140156291</v>
      </c>
      <c r="AE301" s="40">
        <f>INDEX(人口源表!$1:$1048576,MATCH($B301,人口源表!$A:$A,0),MATCH(AE$1,人口源表!$1:$1,0))-INDEX(城镇人口!$1:$1048576,MATCH($B301,城镇人口!$B:$B,0),MATCH(AE$1,城镇人口!$1:$1,0))</f>
        <v>2690007.7073638458</v>
      </c>
      <c r="AF301" s="40">
        <f>INDEX(人口源表!$1:$1048576,MATCH($B301,人口源表!$A:$A,0),MATCH(AF$1,人口源表!$1:$1,0))-INDEX(城镇人口!$1:$1048576,MATCH($B301,城镇人口!$B:$B,0),MATCH(AF$1,城镇人口!$1:$1,0))</f>
        <v>2640248.8746773712</v>
      </c>
      <c r="AG301" s="40">
        <f>INDEX(人口源表!$1:$1048576,MATCH($B301,人口源表!$A:$A,0),MATCH(AG$1,人口源表!$1:$1,0))-INDEX(城镇人口!$1:$1048576,MATCH($B301,城镇人口!$B:$B,0),MATCH(AG$1,城镇人口!$1:$1,0))</f>
        <v>2590573.6945955902</v>
      </c>
      <c r="AH301" s="40">
        <f>INDEX(人口源表!$1:$1048576,MATCH($B301,人口源表!$A:$A,0),MATCH(AH$1,人口源表!$1:$1,0))-INDEX(城镇人口!$1:$1048576,MATCH($B301,城镇人口!$B:$B,0),MATCH(AH$1,城镇人口!$1:$1,0))</f>
        <v>2541018.3821418174</v>
      </c>
      <c r="AI301" s="40">
        <f>INDEX(人口源表!$1:$1048576,MATCH($B301,人口源表!$A:$A,0),MATCH(AI$1,人口源表!$1:$1,0))-INDEX(城镇人口!$1:$1048576,MATCH($B301,城镇人口!$B:$B,0),MATCH(AI$1,城镇人口!$1:$1,0))</f>
        <v>2491606.6148490384</v>
      </c>
      <c r="AJ301" s="40">
        <f>INDEX(人口源表!$1:$1048576,MATCH($B301,人口源表!$A:$A,0),MATCH(AJ$1,人口源表!$1:$1,0))-INDEX(城镇人口!$1:$1048576,MATCH($B301,城镇人口!$B:$B,0),MATCH(AJ$1,城镇人口!$1:$1,0))</f>
        <v>2442349.207787782</v>
      </c>
      <c r="AK301" s="40">
        <f>INDEX(人口源表!$1:$1048576,MATCH($B301,人口源表!$A:$A,0),MATCH(AK$1,人口源表!$1:$1,0))-INDEX(城镇人口!$1:$1048576,MATCH($B301,城镇人口!$B:$B,0),MATCH(AK$1,城镇人口!$1:$1,0))</f>
        <v>2393246.5323950388</v>
      </c>
      <c r="AL301" s="40">
        <f>INDEX(人口源表!$1:$1048576,MATCH($B301,人口源表!$A:$A,0),MATCH(AL$1,人口源表!$1:$1,0))-INDEX(城镇人口!$1:$1048576,MATCH($B301,城镇人口!$B:$B,0),MATCH(AL$1,城镇人口!$1:$1,0))</f>
        <v>2344288.032566322</v>
      </c>
      <c r="AM301" s="40">
        <f>INDEX(人口源表!$1:$1048576,MATCH($B301,人口源表!$A:$A,0),MATCH(AM$1,人口源表!$1:$1,0))-INDEX(城镇人口!$1:$1048576,MATCH($B301,城镇人口!$B:$B,0),MATCH(AM$1,城镇人口!$1:$1,0))</f>
        <v>2295454.2363815587</v>
      </c>
      <c r="AN301" s="40">
        <f>INDEX(人口源表!$1:$1048576,MATCH($B301,人口源表!$A:$A,0),MATCH(AN$1,人口源表!$1:$1,0))-INDEX(城镇人口!$1:$1048576,MATCH($B301,城镇人口!$B:$B,0),MATCH(AN$1,城镇人口!$1:$1,0))</f>
        <v>2246716.5281902123</v>
      </c>
      <c r="AO301" s="40">
        <f>INDEX(人口源表!$1:$1048576,MATCH($B301,人口源表!$A:$A,0),MATCH(AO$1,人口源表!$1:$1,0))-INDEX(城镇人口!$1:$1048576,MATCH($B301,城镇人口!$B:$B,0),MATCH(AO$1,城镇人口!$1:$1,0))</f>
        <v>2198038.9683593567</v>
      </c>
      <c r="AP301" s="40">
        <f>INDEX(人口源表!$1:$1048576,MATCH($B301,人口源表!$A:$A,0),MATCH(AP$1,人口源表!$1:$1,0))-INDEX(城镇人口!$1:$1048576,MATCH($B301,城镇人口!$B:$B,0),MATCH(AP$1,城镇人口!$1:$1,0))</f>
        <v>2149378.8260728996</v>
      </c>
      <c r="AQ301" s="40">
        <f>INDEX(人口源表!$1:$1048576,MATCH($B301,人口源表!$A:$A,0),MATCH(AQ$1,人口源表!$1:$1,0))-INDEX(城镇人口!$1:$1048576,MATCH($B301,城镇人口!$B:$B,0),MATCH(AQ$1,城镇人口!$1:$1,0))</f>
        <v>2100687.4972613379</v>
      </c>
      <c r="AR301" s="40">
        <f>INDEX(人口源表!$1:$1048576,MATCH($B301,人口源表!$A:$A,0),MATCH(AR$1,人口源表!$1:$1,0))-INDEX(城镇人口!$1:$1048576,MATCH($B301,城镇人口!$B:$B,0),MATCH(AR$1,城镇人口!$1:$1,0))</f>
        <v>2051911.1012379844</v>
      </c>
      <c r="AS301" s="40">
        <f>INDEX(人口源表!$1:$1048576,MATCH($B301,人口源表!$A:$A,0),MATCH(AS$1,人口源表!$1:$1,0))-INDEX(城镇人口!$1:$1048576,MATCH($B301,城镇人口!$B:$B,0),MATCH(AS$1,城镇人口!$1:$1,0))</f>
        <v>2002992.4265559539</v>
      </c>
      <c r="AT301" s="40">
        <f>INDEX(人口源表!$1:$1048576,MATCH($B301,人口源表!$A:$A,0),MATCH(AT$1,人口源表!$1:$1,0))-INDEX(城镇人口!$1:$1048576,MATCH($B301,城镇人口!$B:$B,0),MATCH(AT$1,城镇人口!$1:$1,0))</f>
        <v>1953870.5412734095</v>
      </c>
      <c r="AU301" s="40">
        <f>INDEX(人口源表!$1:$1048576,MATCH($B301,人口源表!$A:$A,0),MATCH(AU$1,人口源表!$1:$1,0))-INDEX(城镇人口!$1:$1048576,MATCH($B301,城镇人口!$B:$B,0),MATCH(AU$1,城镇人口!$1:$1,0))</f>
        <v>1904482.9098605551</v>
      </c>
      <c r="AV301" s="40">
        <f>INDEX(人口源表!$1:$1048576,MATCH($B301,人口源表!$A:$A,0),MATCH(AV$1,人口源表!$1:$1,0))-INDEX(城镇人口!$1:$1048576,MATCH($B301,城镇人口!$B:$B,0),MATCH(AV$1,城镇人口!$1:$1,0))</f>
        <v>1854765.7034080308</v>
      </c>
    </row>
    <row r="302" spans="1:48" x14ac:dyDescent="0.15">
      <c r="A302" s="4" t="s">
        <v>879</v>
      </c>
      <c r="B302" s="4" t="s">
        <v>620</v>
      </c>
      <c r="C302" s="34">
        <f>VLOOKUP(B302,'[1]2016省城人口总结（根）'!B:C,2,FALSE)/100</f>
        <v>0.49398999999999998</v>
      </c>
      <c r="D302" s="40">
        <f>INDEX(人口源表!$1:$1048576,MATCH($B302,人口源表!$A:$A,0),MATCH(D$1,人口源表!$1:$1,0))-INDEX(城镇人口!$1:$1048576,MATCH($B302,城镇人口!$B:$B,0),MATCH(D$1,城镇人口!$1:$1,0))</f>
        <v>436063.8285493367</v>
      </c>
      <c r="E302" s="40">
        <f>INDEX(人口源表!$1:$1048576,MATCH($B302,人口源表!$A:$A,0),MATCH(E$1,人口源表!$1:$1,0))-INDEX(城镇人口!$1:$1048576,MATCH($B302,城镇人口!$B:$B,0),MATCH(E$1,城镇人口!$1:$1,0))</f>
        <v>431014.4641047378</v>
      </c>
      <c r="F302" s="40">
        <f>INDEX(人口源表!$1:$1048576,MATCH($B302,人口源表!$A:$A,0),MATCH(F$1,人口源表!$1:$1,0))-INDEX(城镇人口!$1:$1048576,MATCH($B302,城镇人口!$B:$B,0),MATCH(F$1,城镇人口!$1:$1,0))</f>
        <v>425633.76041753968</v>
      </c>
      <c r="G302" s="40">
        <f>INDEX(人口源表!$1:$1048576,MATCH($B302,人口源表!$A:$A,0),MATCH(G$1,人口源表!$1:$1,0))-INDEX(城镇人口!$1:$1048576,MATCH($B302,城镇人口!$B:$B,0),MATCH(G$1,城镇人口!$1:$1,0))</f>
        <v>332600.53201741597</v>
      </c>
      <c r="H302" s="40">
        <f>INDEX(人口源表!$1:$1048576,MATCH($B302,人口源表!$A:$A,0),MATCH(H$1,人口源表!$1:$1,0))-INDEX(城镇人口!$1:$1048576,MATCH($B302,城镇人口!$B:$B,0),MATCH(H$1,城镇人口!$1:$1,0))</f>
        <v>329257.56355590612</v>
      </c>
      <c r="I302" s="40">
        <f>INDEX(人口源表!$1:$1048576,MATCH($B302,人口源表!$A:$A,0),MATCH(I$1,人口源表!$1:$1,0))-INDEX(城镇人口!$1:$1048576,MATCH($B302,城镇人口!$B:$B,0),MATCH(I$1,城镇人口!$1:$1,0))</f>
        <v>327943.32098995789</v>
      </c>
      <c r="J302" s="40">
        <f>INDEX(人口源表!$1:$1048576,MATCH($B302,人口源表!$A:$A,0),MATCH(J$1,人口源表!$1:$1,0))-INDEX(城镇人口!$1:$1048576,MATCH($B302,城镇人口!$B:$B,0),MATCH(J$1,城镇人口!$1:$1,0))</f>
        <v>326186.56616069237</v>
      </c>
      <c r="K302" s="40">
        <f>INDEX(人口源表!$1:$1048576,MATCH($B302,人口源表!$A:$A,0),MATCH(K$1,人口源表!$1:$1,0))-INDEX(城镇人口!$1:$1048576,MATCH($B302,城镇人口!$B:$B,0),MATCH(K$1,城镇人口!$1:$1,0))</f>
        <v>324013.4697128156</v>
      </c>
      <c r="L302" s="40">
        <f>INDEX(人口源表!$1:$1048576,MATCH($B302,人口源表!$A:$A,0),MATCH(L$1,人口源表!$1:$1,0))-INDEX(城镇人口!$1:$1048576,MATCH($B302,城镇人口!$B:$B,0),MATCH(L$1,城镇人口!$1:$1,0))</f>
        <v>321448.81533518864</v>
      </c>
      <c r="M302" s="40">
        <f>INDEX(人口源表!$1:$1048576,MATCH($B302,人口源表!$A:$A,0),MATCH(M$1,人口源表!$1:$1,0))-INDEX(城镇人口!$1:$1048576,MATCH($B302,城镇人口!$B:$B,0),MATCH(M$1,城镇人口!$1:$1,0))</f>
        <v>318517.37443030486</v>
      </c>
      <c r="N302" s="40">
        <f>INDEX(人口源表!$1:$1048576,MATCH($B302,人口源表!$A:$A,0),MATCH(N$1,人口源表!$1:$1,0))-INDEX(城镇人口!$1:$1048576,MATCH($B302,城镇人口!$B:$B,0),MATCH(N$1,城镇人口!$1:$1,0))</f>
        <v>315242.9870788462</v>
      </c>
      <c r="O302" s="40">
        <f>INDEX(人口源表!$1:$1048576,MATCH($B302,人口源表!$A:$A,0),MATCH(O$1,人口源表!$1:$1,0))-INDEX(城镇人口!$1:$1048576,MATCH($B302,城镇人口!$B:$B,0),MATCH(O$1,城镇人口!$1:$1,0))</f>
        <v>311649.87623435073</v>
      </c>
      <c r="P302" s="40">
        <f>INDEX(人口源表!$1:$1048576,MATCH($B302,人口源表!$A:$A,0),MATCH(P$1,人口源表!$1:$1,0))-INDEX(城镇人口!$1:$1048576,MATCH($B302,城镇人口!$B:$B,0),MATCH(P$1,城镇人口!$1:$1,0))</f>
        <v>307759.58307573013</v>
      </c>
      <c r="Q302" s="40">
        <f>INDEX(人口源表!$1:$1048576,MATCH($B302,人口源表!$A:$A,0),MATCH(Q$1,人口源表!$1:$1,0))-INDEX(城镇人口!$1:$1048576,MATCH($B302,城镇人口!$B:$B,0),MATCH(Q$1,城镇人口!$1:$1,0))</f>
        <v>303595.3150066252</v>
      </c>
      <c r="R302" s="40">
        <f>INDEX(人口源表!$1:$1048576,MATCH($B302,人口源表!$A:$A,0),MATCH(R$1,人口源表!$1:$1,0))-INDEX(城镇人口!$1:$1048576,MATCH($B302,城镇人口!$B:$B,0),MATCH(R$1,城镇人口!$1:$1,0))</f>
        <v>299178.04232686927</v>
      </c>
      <c r="S302" s="40">
        <f>INDEX(人口源表!$1:$1048576,MATCH($B302,人口源表!$A:$A,0),MATCH(S$1,人口源表!$1:$1,0))-INDEX(城镇人口!$1:$1048576,MATCH($B302,城镇人口!$B:$B,0),MATCH(S$1,城镇人口!$1:$1,0))</f>
        <v>296623.37562532024</v>
      </c>
      <c r="T302" s="40">
        <f>INDEX(人口源表!$1:$1048576,MATCH($B302,人口源表!$A:$A,0),MATCH(T$1,人口源表!$1:$1,0))-INDEX(城镇人口!$1:$1048576,MATCH($B302,城镇人口!$B:$B,0),MATCH(T$1,城镇人口!$1:$1,0))</f>
        <v>293878.79757087358</v>
      </c>
      <c r="U302" s="40">
        <f>INDEX(人口源表!$1:$1048576,MATCH($B302,人口源表!$A:$A,0),MATCH(U$1,人口源表!$1:$1,0))-INDEX(城镇人口!$1:$1048576,MATCH($B302,城镇人口!$B:$B,0),MATCH(U$1,城镇人口!$1:$1,0))</f>
        <v>290960.94131621986</v>
      </c>
      <c r="V302" s="40">
        <f>INDEX(人口源表!$1:$1048576,MATCH($B302,人口源表!$A:$A,0),MATCH(V$1,人口源表!$1:$1,0))-INDEX(城镇人口!$1:$1048576,MATCH($B302,城镇人口!$B:$B,0),MATCH(V$1,城镇人口!$1:$1,0))</f>
        <v>287884.49485451245</v>
      </c>
      <c r="W302" s="40">
        <f>INDEX(人口源表!$1:$1048576,MATCH($B302,人口源表!$A:$A,0),MATCH(W$1,人口源表!$1:$1,0))-INDEX(城镇人口!$1:$1048576,MATCH($B302,城镇人口!$B:$B,0),MATCH(W$1,城镇人口!$1:$1,0))</f>
        <v>284664.66529345216</v>
      </c>
      <c r="X302" s="40">
        <f>INDEX(人口源表!$1:$1048576,MATCH($B302,人口源表!$A:$A,0),MATCH(X$1,人口源表!$1:$1,0))-INDEX(城镇人口!$1:$1048576,MATCH($B302,城镇人口!$B:$B,0),MATCH(X$1,城镇人口!$1:$1,0))</f>
        <v>281316.34821638843</v>
      </c>
      <c r="Y302" s="40">
        <f>INDEX(人口源表!$1:$1048576,MATCH($B302,人口源表!$A:$A,0),MATCH(Y$1,人口源表!$1:$1,0))-INDEX(城镇人口!$1:$1048576,MATCH($B302,城镇人口!$B:$B,0),MATCH(Y$1,城镇人口!$1:$1,0))</f>
        <v>277853.72814300709</v>
      </c>
      <c r="Z302" s="40">
        <f>INDEX(人口源表!$1:$1048576,MATCH($B302,人口源表!$A:$A,0),MATCH(Z$1,人口源表!$1:$1,0))-INDEX(城镇人口!$1:$1048576,MATCH($B302,城镇人口!$B:$B,0),MATCH(Z$1,城镇人口!$1:$1,0))</f>
        <v>274290.68203201593</v>
      </c>
      <c r="AA302" s="40">
        <f>INDEX(人口源表!$1:$1048576,MATCH($B302,人口源表!$A:$A,0),MATCH(AA$1,人口源表!$1:$1,0))-INDEX(城镇人口!$1:$1048576,MATCH($B302,城镇人口!$B:$B,0),MATCH(AA$1,城镇人口!$1:$1,0))</f>
        <v>270639.9964339977</v>
      </c>
      <c r="AB302" s="40">
        <f>INDEX(人口源表!$1:$1048576,MATCH($B302,人口源表!$A:$A,0),MATCH(AB$1,人口源表!$1:$1,0))-INDEX(城镇人口!$1:$1048576,MATCH($B302,城镇人口!$B:$B,0),MATCH(AB$1,城镇人口!$1:$1,0))</f>
        <v>266914.93953919603</v>
      </c>
      <c r="AC302" s="40">
        <f>INDEX(人口源表!$1:$1048576,MATCH($B302,人口源表!$A:$A,0),MATCH(AC$1,人口源表!$1:$1,0))-INDEX(城镇人口!$1:$1048576,MATCH($B302,城镇人口!$B:$B,0),MATCH(AC$1,城镇人口!$1:$1,0))</f>
        <v>263646.08595915296</v>
      </c>
      <c r="AD302" s="40">
        <f>INDEX(人口源表!$1:$1048576,MATCH($B302,人口源表!$A:$A,0),MATCH(AD$1,人口源表!$1:$1,0))-INDEX(城镇人口!$1:$1048576,MATCH($B302,城镇人口!$B:$B,0),MATCH(AD$1,城镇人口!$1:$1,0))</f>
        <v>260324.98590639903</v>
      </c>
      <c r="AE302" s="40">
        <f>INDEX(人口源表!$1:$1048576,MATCH($B302,人口源表!$A:$A,0),MATCH(AE$1,人口源表!$1:$1,0))-INDEX(城镇人口!$1:$1048576,MATCH($B302,城镇人口!$B:$B,0),MATCH(AE$1,城镇人口!$1:$1,0))</f>
        <v>256962.81251231278</v>
      </c>
      <c r="AF302" s="40">
        <f>INDEX(人口源表!$1:$1048576,MATCH($B302,人口源表!$A:$A,0),MATCH(AF$1,人口源表!$1:$1,0))-INDEX(城镇人口!$1:$1048576,MATCH($B302,城镇人口!$B:$B,0),MATCH(AF$1,城镇人口!$1:$1,0))</f>
        <v>253570.88231708994</v>
      </c>
      <c r="AG302" s="40">
        <f>INDEX(人口源表!$1:$1048576,MATCH($B302,人口源表!$A:$A,0),MATCH(AG$1,人口源表!$1:$1,0))-INDEX(城镇人口!$1:$1048576,MATCH($B302,城镇人口!$B:$B,0),MATCH(AG$1,城镇人口!$1:$1,0))</f>
        <v>250159.14237865491</v>
      </c>
      <c r="AH302" s="40">
        <f>INDEX(人口源表!$1:$1048576,MATCH($B302,人口源表!$A:$A,0),MATCH(AH$1,人口源表!$1:$1,0))-INDEX(城镇人口!$1:$1048576,MATCH($B302,城镇人口!$B:$B,0),MATCH(AH$1,城镇人口!$1:$1,0))</f>
        <v>246738.06515126256</v>
      </c>
      <c r="AI302" s="40">
        <f>INDEX(人口源表!$1:$1048576,MATCH($B302,人口源表!$A:$A,0),MATCH(AI$1,人口源表!$1:$1,0))-INDEX(城镇人口!$1:$1048576,MATCH($B302,城镇人口!$B:$B,0),MATCH(AI$1,城镇人口!$1:$1,0))</f>
        <v>243317.14271242701</v>
      </c>
      <c r="AJ302" s="40">
        <f>INDEX(人口源表!$1:$1048576,MATCH($B302,人口源表!$A:$A,0),MATCH(AJ$1,人口源表!$1:$1,0))-INDEX(城镇人口!$1:$1048576,MATCH($B302,城镇人口!$B:$B,0),MATCH(AJ$1,城镇人口!$1:$1,0))</f>
        <v>239906.37874987116</v>
      </c>
      <c r="AK302" s="40">
        <f>INDEX(人口源表!$1:$1048576,MATCH($B302,人口源表!$A:$A,0),MATCH(AK$1,人口源表!$1:$1,0))-INDEX(城镇人口!$1:$1048576,MATCH($B302,城镇人口!$B:$B,0),MATCH(AK$1,城镇人口!$1:$1,0))</f>
        <v>236514.80161477067</v>
      </c>
      <c r="AL302" s="40">
        <f>INDEX(人口源表!$1:$1048576,MATCH($B302,人口源表!$A:$A,0),MATCH(AL$1,人口源表!$1:$1,0))-INDEX(城镇人口!$1:$1048576,MATCH($B302,城镇人口!$B:$B,0),MATCH(AL$1,城镇人口!$1:$1,0))</f>
        <v>233150.84878741077</v>
      </c>
      <c r="AM302" s="40">
        <f>INDEX(人口源表!$1:$1048576,MATCH($B302,人口源表!$A:$A,0),MATCH(AM$1,人口源表!$1:$1,0))-INDEX(城镇人口!$1:$1048576,MATCH($B302,城镇人口!$B:$B,0),MATCH(AM$1,城镇人口!$1:$1,0))</f>
        <v>229823.4580834675</v>
      </c>
      <c r="AN302" s="40">
        <f>INDEX(人口源表!$1:$1048576,MATCH($B302,人口源表!$A:$A,0),MATCH(AN$1,人口源表!$1:$1,0))-INDEX(城镇人口!$1:$1048576,MATCH($B302,城镇人口!$B:$B,0),MATCH(AN$1,城镇人口!$1:$1,0))</f>
        <v>226540.25126524572</v>
      </c>
      <c r="AO302" s="40">
        <f>INDEX(人口源表!$1:$1048576,MATCH($B302,人口源表!$A:$A,0),MATCH(AO$1,人口源表!$1:$1,0))-INDEX(城镇人口!$1:$1048576,MATCH($B302,城镇人口!$B:$B,0),MATCH(AO$1,城镇人口!$1:$1,0))</f>
        <v>223309.34616148577</v>
      </c>
      <c r="AP302" s="40">
        <f>INDEX(人口源表!$1:$1048576,MATCH($B302,人口源表!$A:$A,0),MATCH(AP$1,人口源表!$1:$1,0))-INDEX(城镇人口!$1:$1048576,MATCH($B302,城镇人口!$B:$B,0),MATCH(AP$1,城镇人口!$1:$1,0))</f>
        <v>220138.27078293776</v>
      </c>
      <c r="AQ302" s="40">
        <f>INDEX(人口源表!$1:$1048576,MATCH($B302,人口源表!$A:$A,0),MATCH(AQ$1,人口源表!$1:$1,0))-INDEX(城镇人口!$1:$1048576,MATCH($B302,城镇人口!$B:$B,0),MATCH(AQ$1,城镇人口!$1:$1,0))</f>
        <v>217033.62254427216</v>
      </c>
      <c r="AR302" s="40">
        <f>INDEX(人口源表!$1:$1048576,MATCH($B302,人口源表!$A:$A,0),MATCH(AR$1,人口源表!$1:$1,0))-INDEX(城镇人口!$1:$1048576,MATCH($B302,城镇人口!$B:$B,0),MATCH(AR$1,城镇人口!$1:$1,0))</f>
        <v>214002.48380820185</v>
      </c>
      <c r="AS302" s="40">
        <f>INDEX(人口源表!$1:$1048576,MATCH($B302,人口源表!$A:$A,0),MATCH(AS$1,人口源表!$1:$1,0))-INDEX(城镇人口!$1:$1048576,MATCH($B302,城镇人口!$B:$B,0),MATCH(AS$1,城镇人口!$1:$1,0))</f>
        <v>211051.35780089215</v>
      </c>
      <c r="AT302" s="40">
        <f>INDEX(人口源表!$1:$1048576,MATCH($B302,人口源表!$A:$A,0),MATCH(AT$1,人口源表!$1:$1,0))-INDEX(城镇人口!$1:$1048576,MATCH($B302,城镇人口!$B:$B,0),MATCH(AT$1,城镇人口!$1:$1,0))</f>
        <v>208186.17876652413</v>
      </c>
      <c r="AU302" s="40">
        <f>INDEX(人口源表!$1:$1048576,MATCH($B302,人口源表!$A:$A,0),MATCH(AU$1,人口源表!$1:$1,0))-INDEX(城镇人口!$1:$1048576,MATCH($B302,城镇人口!$B:$B,0),MATCH(AU$1,城镇人口!$1:$1,0))</f>
        <v>205413.00405279064</v>
      </c>
      <c r="AV302" s="40">
        <f>INDEX(人口源表!$1:$1048576,MATCH($B302,人口源表!$A:$A,0),MATCH(AV$1,人口源表!$1:$1,0))-INDEX(城镇人口!$1:$1048576,MATCH($B302,城镇人口!$B:$B,0),MATCH(AV$1,城镇人口!$1:$1,0))</f>
        <v>202736.645987703</v>
      </c>
    </row>
    <row r="303" spans="1:48" x14ac:dyDescent="0.15">
      <c r="A303" s="4" t="s">
        <v>879</v>
      </c>
      <c r="B303" s="4" t="s">
        <v>622</v>
      </c>
      <c r="C303" s="34">
        <f>VLOOKUP(B303,'[1]2016省城人口总结（根）'!B:C,2,FALSE)/100</f>
        <v>0.52166000000000001</v>
      </c>
      <c r="D303" s="40">
        <f>INDEX(人口源表!$1:$1048576,MATCH($B303,人口源表!$A:$A,0),MATCH(D$1,人口源表!$1:$1,0))-INDEX(城镇人口!$1:$1048576,MATCH($B303,城镇人口!$B:$B,0),MATCH(D$1,城镇人口!$1:$1,0))</f>
        <v>1840455.6628957817</v>
      </c>
      <c r="E303" s="40">
        <f>INDEX(人口源表!$1:$1048576,MATCH($B303,人口源表!$A:$A,0),MATCH(E$1,人口源表!$1:$1,0))-INDEX(城镇人口!$1:$1048576,MATCH($B303,城镇人口!$B:$B,0),MATCH(E$1,城镇人口!$1:$1,0))</f>
        <v>1816633.437481499</v>
      </c>
      <c r="F303" s="40">
        <f>INDEX(人口源表!$1:$1048576,MATCH($B303,人口源表!$A:$A,0),MATCH(F$1,人口源表!$1:$1,0))-INDEX(城镇人口!$1:$1048576,MATCH($B303,城镇人口!$B:$B,0),MATCH(F$1,城镇人口!$1:$1,0))</f>
        <v>1791344.6898657614</v>
      </c>
      <c r="G303" s="40">
        <f>INDEX(人口源表!$1:$1048576,MATCH($B303,人口源表!$A:$A,0),MATCH(G$1,人口源表!$1:$1,0))-INDEX(城镇人口!$1:$1048576,MATCH($B303,城镇人口!$B:$B,0),MATCH(G$1,城镇人口!$1:$1,0))</f>
        <v>1485383.1275563028</v>
      </c>
      <c r="H303" s="40">
        <f>INDEX(人口源表!$1:$1048576,MATCH($B303,人口源表!$A:$A,0),MATCH(H$1,人口源表!$1:$1,0))-INDEX(城镇人口!$1:$1048576,MATCH($B303,城镇人口!$B:$B,0),MATCH(H$1,城镇人口!$1:$1,0))</f>
        <v>1467938.980046896</v>
      </c>
      <c r="I303" s="40">
        <f>INDEX(人口源表!$1:$1048576,MATCH($B303,人口源表!$A:$A,0),MATCH(I$1,人口源表!$1:$1,0))-INDEX(城镇人口!$1:$1048576,MATCH($B303,城镇人口!$B:$B,0),MATCH(I$1,城镇人口!$1:$1,0))</f>
        <v>1460978.168929205</v>
      </c>
      <c r="J303" s="40">
        <f>INDEX(人口源表!$1:$1048576,MATCH($B303,人口源表!$A:$A,0),MATCH(J$1,人口源表!$1:$1,0))-INDEX(城镇人口!$1:$1048576,MATCH($B303,城镇人口!$B:$B,0),MATCH(J$1,城镇人口!$1:$1,0))</f>
        <v>1452068.4876758023</v>
      </c>
      <c r="K303" s="40">
        <f>INDEX(人口源表!$1:$1048576,MATCH($B303,人口源表!$A:$A,0),MATCH(K$1,人口源表!$1:$1,0))-INDEX(城镇人口!$1:$1048576,MATCH($B303,城镇人口!$B:$B,0),MATCH(K$1,城镇人口!$1:$1,0))</f>
        <v>1441315.6409502611</v>
      </c>
      <c r="L303" s="40">
        <f>INDEX(人口源表!$1:$1048576,MATCH($B303,人口源表!$A:$A,0),MATCH(L$1,人口源表!$1:$1,0))-INDEX(城镇人口!$1:$1048576,MATCH($B303,城镇人口!$B:$B,0),MATCH(L$1,城镇人口!$1:$1,0))</f>
        <v>1428823.0762293276</v>
      </c>
      <c r="M303" s="40">
        <f>INDEX(人口源表!$1:$1048576,MATCH($B303,人口源表!$A:$A,0),MATCH(M$1,人口源表!$1:$1,0))-INDEX(城镇人口!$1:$1048576,MATCH($B303,城镇人口!$B:$B,0),MATCH(M$1,城镇人口!$1:$1,0))</f>
        <v>1414693.1986144623</v>
      </c>
      <c r="N303" s="40">
        <f>INDEX(人口源表!$1:$1048576,MATCH($B303,人口源表!$A:$A,0),MATCH(N$1,人口源表!$1:$1,0))-INDEX(城镇人口!$1:$1048576,MATCH($B303,城镇人口!$B:$B,0),MATCH(N$1,城镇人口!$1:$1,0))</f>
        <v>1399026.4417913961</v>
      </c>
      <c r="O303" s="40">
        <f>INDEX(人口源表!$1:$1048576,MATCH($B303,人口源表!$A:$A,0),MATCH(O$1,人口源表!$1:$1,0))-INDEX(城镇人口!$1:$1048576,MATCH($B303,城镇人口!$B:$B,0),MATCH(O$1,城镇人口!$1:$1,0))</f>
        <v>1381920.0054591182</v>
      </c>
      <c r="P303" s="40">
        <f>INDEX(人口源表!$1:$1048576,MATCH($B303,人口源表!$A:$A,0),MATCH(P$1,人口源表!$1:$1,0))-INDEX(城镇人口!$1:$1048576,MATCH($B303,城镇人口!$B:$B,0),MATCH(P$1,城镇人口!$1:$1,0))</f>
        <v>1363470.6560777121</v>
      </c>
      <c r="Q303" s="40">
        <f>INDEX(人口源表!$1:$1048576,MATCH($B303,人口源表!$A:$A,0),MATCH(Q$1,人口源表!$1:$1,0))-INDEX(城镇人口!$1:$1048576,MATCH($B303,城镇人口!$B:$B,0),MATCH(Q$1,城镇人口!$1:$1,0))</f>
        <v>1343772.2098867162</v>
      </c>
      <c r="R303" s="40">
        <f>INDEX(人口源表!$1:$1048576,MATCH($B303,人口源表!$A:$A,0),MATCH(R$1,人口源表!$1:$1,0))-INDEX(城镇人口!$1:$1048576,MATCH($B303,城镇人口!$B:$B,0),MATCH(R$1,城镇人口!$1:$1,0))</f>
        <v>1322916.2990911785</v>
      </c>
      <c r="S303" s="40">
        <f>INDEX(人口源表!$1:$1048576,MATCH($B303,人口源表!$A:$A,0),MATCH(S$1,人口源表!$1:$1,0))-INDEX(城镇人口!$1:$1048576,MATCH($B303,城镇人口!$B:$B,0),MATCH(S$1,城镇人口!$1:$1,0))</f>
        <v>1311618.1357687186</v>
      </c>
      <c r="T303" s="40">
        <f>INDEX(人口源表!$1:$1048576,MATCH($B303,人口源表!$A:$A,0),MATCH(T$1,人口源表!$1:$1,0))-INDEX(城镇人口!$1:$1048576,MATCH($B303,城镇人口!$B:$B,0),MATCH(T$1,城镇人口!$1:$1,0))</f>
        <v>1299474.6493048798</v>
      </c>
      <c r="U303" s="40">
        <f>INDEX(人口源表!$1:$1048576,MATCH($B303,人口源表!$A:$A,0),MATCH(U$1,人口源表!$1:$1,0))-INDEX(城镇人口!$1:$1048576,MATCH($B303,城镇人口!$B:$B,0),MATCH(U$1,城镇人口!$1:$1,0))</f>
        <v>1286552.6849695034</v>
      </c>
      <c r="V303" s="40">
        <f>INDEX(人口源表!$1:$1048576,MATCH($B303,人口源表!$A:$A,0),MATCH(V$1,人口源表!$1:$1,0))-INDEX(城镇人口!$1:$1048576,MATCH($B303,城镇人口!$B:$B,0),MATCH(V$1,城镇人口!$1:$1,0))</f>
        <v>1272918.0802089903</v>
      </c>
      <c r="W303" s="40">
        <f>INDEX(人口源表!$1:$1048576,MATCH($B303,人口源表!$A:$A,0),MATCH(W$1,人口源表!$1:$1,0))-INDEX(城镇人口!$1:$1048576,MATCH($B303,城镇人口!$B:$B,0),MATCH(W$1,城镇人口!$1:$1,0))</f>
        <v>1258635.6308659283</v>
      </c>
      <c r="X303" s="40">
        <f>INDEX(人口源表!$1:$1048576,MATCH($B303,人口源表!$A:$A,0),MATCH(X$1,人口源表!$1:$1,0))-INDEX(城镇人口!$1:$1048576,MATCH($B303,城镇人口!$B:$B,0),MATCH(X$1,城镇人口!$1:$1,0))</f>
        <v>1243768.3273536526</v>
      </c>
      <c r="Y303" s="40">
        <f>INDEX(人口源表!$1:$1048576,MATCH($B303,人口源表!$A:$A,0),MATCH(Y$1,人口源表!$1:$1,0))-INDEX(城镇人口!$1:$1048576,MATCH($B303,城镇人口!$B:$B,0),MATCH(Y$1,城镇人口!$1:$1,0))</f>
        <v>1228377.3517898028</v>
      </c>
      <c r="Z303" s="40">
        <f>INDEX(人口源表!$1:$1048576,MATCH($B303,人口源表!$A:$A,0),MATCH(Z$1,人口源表!$1:$1,0))-INDEX(城镇人口!$1:$1048576,MATCH($B303,城镇人口!$B:$B,0),MATCH(Z$1,城镇人口!$1:$1,0))</f>
        <v>1212523.508954959</v>
      </c>
      <c r="AA303" s="40">
        <f>INDEX(人口源表!$1:$1048576,MATCH($B303,人口源表!$A:$A,0),MATCH(AA$1,人口源表!$1:$1,0))-INDEX(城镇人口!$1:$1048576,MATCH($B303,城镇人口!$B:$B,0),MATCH(AA$1,城镇人口!$1:$1,0))</f>
        <v>1196265.3831821452</v>
      </c>
      <c r="AB303" s="40">
        <f>INDEX(人口源表!$1:$1048576,MATCH($B303,人口源表!$A:$A,0),MATCH(AB$1,人口源表!$1:$1,0))-INDEX(城镇人口!$1:$1048576,MATCH($B303,城镇人口!$B:$B,0),MATCH(AB$1,城镇人口!$1:$1,0))</f>
        <v>1179659.3511122931</v>
      </c>
      <c r="AC303" s="40">
        <f>INDEX(人口源表!$1:$1048576,MATCH($B303,人口源表!$A:$A,0),MATCH(AC$1,人口源表!$1:$1,0))-INDEX(城镇人口!$1:$1048576,MATCH($B303,城镇人口!$B:$B,0),MATCH(AC$1,城镇人口!$1:$1,0))</f>
        <v>1165418.7453526999</v>
      </c>
      <c r="AD303" s="40">
        <f>INDEX(人口源表!$1:$1048576,MATCH($B303,人口源表!$A:$A,0),MATCH(AD$1,人口源表!$1:$1,0))-INDEX(城镇人口!$1:$1048576,MATCH($B303,城镇人口!$B:$B,0),MATCH(AD$1,城镇人口!$1:$1,0))</f>
        <v>1150934.3771466194</v>
      </c>
      <c r="AE303" s="40">
        <f>INDEX(人口源表!$1:$1048576,MATCH($B303,人口源表!$A:$A,0),MATCH(AE$1,人口源表!$1:$1,0))-INDEX(城镇人口!$1:$1048576,MATCH($B303,城镇人口!$B:$B,0),MATCH(AE$1,城镇人口!$1:$1,0))</f>
        <v>1136257.4069874687</v>
      </c>
      <c r="AF303" s="40">
        <f>INDEX(人口源表!$1:$1048576,MATCH($B303,人口源表!$A:$A,0),MATCH(AF$1,人口源表!$1:$1,0))-INDEX(城镇人口!$1:$1048576,MATCH($B303,城镇人口!$B:$B,0),MATCH(AF$1,城镇人口!$1:$1,0))</f>
        <v>1121436.7436381564</v>
      </c>
      <c r="AG303" s="40">
        <f>INDEX(人口源表!$1:$1048576,MATCH($B303,人口源表!$A:$A,0),MATCH(AG$1,人口源表!$1:$1,0))-INDEX(城镇人口!$1:$1048576,MATCH($B303,城镇人口!$B:$B,0),MATCH(AG$1,城镇人口!$1:$1,0))</f>
        <v>1106520.428446535</v>
      </c>
      <c r="AH303" s="40">
        <f>INDEX(人口源表!$1:$1048576,MATCH($B303,人口源表!$A:$A,0),MATCH(AH$1,人口源表!$1:$1,0))-INDEX(城镇人口!$1:$1048576,MATCH($B303,城镇人口!$B:$B,0),MATCH(AH$1,城镇人口!$1:$1,0))</f>
        <v>1091555.6113828537</v>
      </c>
      <c r="AI303" s="40">
        <f>INDEX(人口源表!$1:$1048576,MATCH($B303,人口源表!$A:$A,0),MATCH(AI$1,人口源表!$1:$1,0))-INDEX(城镇人口!$1:$1048576,MATCH($B303,城镇人口!$B:$B,0),MATCH(AI$1,城镇人口!$1:$1,0))</f>
        <v>1076587.5226983326</v>
      </c>
      <c r="AJ303" s="40">
        <f>INDEX(人口源表!$1:$1048576,MATCH($B303,人口源表!$A:$A,0),MATCH(AJ$1,人口源表!$1:$1,0))-INDEX(城镇人口!$1:$1048576,MATCH($B303,城镇人口!$B:$B,0),MATCH(AJ$1,城镇人口!$1:$1,0))</f>
        <v>1061661.1471717372</v>
      </c>
      <c r="AK303" s="40">
        <f>INDEX(人口源表!$1:$1048576,MATCH($B303,人口源表!$A:$A,0),MATCH(AK$1,人口源表!$1:$1,0))-INDEX(城镇人口!$1:$1048576,MATCH($B303,城镇人口!$B:$B,0),MATCH(AK$1,城镇人口!$1:$1,0))</f>
        <v>1046819.1964178551</v>
      </c>
      <c r="AL303" s="40">
        <f>INDEX(人口源表!$1:$1048576,MATCH($B303,人口源表!$A:$A,0),MATCH(AL$1,人口源表!$1:$1,0))-INDEX(城镇人口!$1:$1048576,MATCH($B303,城镇人口!$B:$B,0),MATCH(AL$1,城镇人口!$1:$1,0))</f>
        <v>1032103.4432965941</v>
      </c>
      <c r="AM303" s="40">
        <f>INDEX(人口源表!$1:$1048576,MATCH($B303,人口源表!$A:$A,0),MATCH(AM$1,人口源表!$1:$1,0))-INDEX(城镇人口!$1:$1048576,MATCH($B303,城镇人口!$B:$B,0),MATCH(AM$1,城镇人口!$1:$1,0))</f>
        <v>1017554.6972693349</v>
      </c>
      <c r="AN303" s="40">
        <f>INDEX(人口源表!$1:$1048576,MATCH($B303,人口源表!$A:$A,0),MATCH(AN$1,人口源表!$1:$1,0))-INDEX(城镇人口!$1:$1048576,MATCH($B303,城镇人口!$B:$B,0),MATCH(AN$1,城镇人口!$1:$1,0))</f>
        <v>1003212.1353601478</v>
      </c>
      <c r="AO303" s="40">
        <f>INDEX(人口源表!$1:$1048576,MATCH($B303,人口源表!$A:$A,0),MATCH(AO$1,人口源表!$1:$1,0))-INDEX(城镇人口!$1:$1048576,MATCH($B303,城镇人口!$B:$B,0),MATCH(AO$1,城镇人口!$1:$1,0))</f>
        <v>989113.62212660396</v>
      </c>
      <c r="AP303" s="40">
        <f>INDEX(人口源表!$1:$1048576,MATCH($B303,人口源表!$A:$A,0),MATCH(AP$1,人口源表!$1:$1,0))-INDEX(城镇人口!$1:$1048576,MATCH($B303,城镇人口!$B:$B,0),MATCH(AP$1,城镇人口!$1:$1,0))</f>
        <v>975295.3803704693</v>
      </c>
      <c r="AQ303" s="40">
        <f>INDEX(人口源表!$1:$1048576,MATCH($B303,人口源表!$A:$A,0),MATCH(AQ$1,人口源表!$1:$1,0))-INDEX(城镇人口!$1:$1048576,MATCH($B303,城镇人口!$B:$B,0),MATCH(AQ$1,城镇人口!$1:$1,0))</f>
        <v>961793.56351115601</v>
      </c>
      <c r="AR303" s="40">
        <f>INDEX(人口源表!$1:$1048576,MATCH($B303,人口源表!$A:$A,0),MATCH(AR$1,人口源表!$1:$1,0))-INDEX(城镇人口!$1:$1048576,MATCH($B303,城镇人口!$B:$B,0),MATCH(AR$1,城镇人口!$1:$1,0))</f>
        <v>948641.38527593995</v>
      </c>
      <c r="AS303" s="40">
        <f>INDEX(人口源表!$1:$1048576,MATCH($B303,人口源表!$A:$A,0),MATCH(AS$1,人口源表!$1:$1,0))-INDEX(城镇人口!$1:$1048576,MATCH($B303,城镇人口!$B:$B,0),MATCH(AS$1,城镇人口!$1:$1,0))</f>
        <v>935871.3360955324</v>
      </c>
      <c r="AT303" s="40">
        <f>INDEX(人口源表!$1:$1048576,MATCH($B303,人口源表!$A:$A,0),MATCH(AT$1,人口源表!$1:$1,0))-INDEX(城镇人口!$1:$1048576,MATCH($B303,城镇人口!$B:$B,0),MATCH(AT$1,城镇人口!$1:$1,0))</f>
        <v>923515.14454953908</v>
      </c>
      <c r="AU303" s="40">
        <f>INDEX(人口源表!$1:$1048576,MATCH($B303,人口源表!$A:$A,0),MATCH(AU$1,人口源表!$1:$1,0))-INDEX(城镇人口!$1:$1048576,MATCH($B303,城镇人口!$B:$B,0),MATCH(AU$1,城镇人口!$1:$1,0))</f>
        <v>911602.21849474311</v>
      </c>
      <c r="AV303" s="40">
        <f>INDEX(人口源表!$1:$1048576,MATCH($B303,人口源表!$A:$A,0),MATCH(AV$1,人口源表!$1:$1,0))-INDEX(城镇人口!$1:$1048576,MATCH($B303,城镇人口!$B:$B,0),MATCH(AV$1,城镇人口!$1:$1,0))</f>
        <v>900160.87678017607</v>
      </c>
    </row>
    <row r="304" spans="1:48" x14ac:dyDescent="0.15">
      <c r="A304" s="4" t="s">
        <v>879</v>
      </c>
      <c r="B304" s="4" t="s">
        <v>624</v>
      </c>
      <c r="C304" s="34">
        <f>VLOOKUP(B304,'[1]2016省城人口总结（根）'!B:C,2,FALSE)/100</f>
        <v>0.57700000000000007</v>
      </c>
      <c r="D304" s="40">
        <f>INDEX(人口源表!$1:$1048576,MATCH($B304,人口源表!$A:$A,0),MATCH(D$1,人口源表!$1:$1,0))-INDEX(城镇人口!$1:$1048576,MATCH($B304,城镇人口!$B:$B,0),MATCH(D$1,城镇人口!$1:$1,0))</f>
        <v>2241178.089622356</v>
      </c>
      <c r="E304" s="40">
        <f>INDEX(人口源表!$1:$1048576,MATCH($B304,人口源表!$A:$A,0),MATCH(E$1,人口源表!$1:$1,0))-INDEX(城镇人口!$1:$1048576,MATCH($B304,城镇人口!$B:$B,0),MATCH(E$1,城镇人口!$1:$1,0))</f>
        <v>2203455.1081809332</v>
      </c>
      <c r="F304" s="40">
        <f>INDEX(人口源表!$1:$1048576,MATCH($B304,人口源表!$A:$A,0),MATCH(F$1,人口源表!$1:$1,0))-INDEX(城镇人口!$1:$1048576,MATCH($B304,城镇人口!$B:$B,0),MATCH(F$1,城镇人口!$1:$1,0))</f>
        <v>2163595.7240890223</v>
      </c>
      <c r="G304" s="40">
        <f>INDEX(人口源表!$1:$1048576,MATCH($B304,人口源表!$A:$A,0),MATCH(G$1,人口源表!$1:$1,0))-INDEX(城镇人口!$1:$1048576,MATCH($B304,城镇人口!$B:$B,0),MATCH(G$1,城镇人口!$1:$1,0))</f>
        <v>1638913.4066663124</v>
      </c>
      <c r="H304" s="40">
        <f>INDEX(人口源表!$1:$1048576,MATCH($B304,人口源表!$A:$A,0),MATCH(H$1,人口源表!$1:$1,0))-INDEX(城镇人口!$1:$1048576,MATCH($B304,城镇人口!$B:$B,0),MATCH(H$1,城镇人口!$1:$1,0))</f>
        <v>1612601.5518865008</v>
      </c>
      <c r="I304" s="40">
        <f>INDEX(人口源表!$1:$1048576,MATCH($B304,人口源表!$A:$A,0),MATCH(I$1,人口源表!$1:$1,0))-INDEX(城镇人口!$1:$1048576,MATCH($B304,城镇人口!$B:$B,0),MATCH(I$1,城镇人口!$1:$1,0))</f>
        <v>1601284.0614229655</v>
      </c>
      <c r="J304" s="40">
        <f>INDEX(人口源表!$1:$1048576,MATCH($B304,人口源表!$A:$A,0),MATCH(J$1,人口源表!$1:$1,0))-INDEX(城镇人口!$1:$1048576,MATCH($B304,城镇人口!$B:$B,0),MATCH(J$1,城镇人口!$1:$1,0))</f>
        <v>1587541.3507252811</v>
      </c>
      <c r="K304" s="40">
        <f>INDEX(人口源表!$1:$1048576,MATCH($B304,人口源表!$A:$A,0),MATCH(K$1,人口源表!$1:$1,0))-INDEX(城镇人口!$1:$1048576,MATCH($B304,城镇人口!$B:$B,0),MATCH(K$1,城镇人口!$1:$1,0))</f>
        <v>1571521.5920453896</v>
      </c>
      <c r="L304" s="40">
        <f>INDEX(人口源表!$1:$1048576,MATCH($B304,人口源表!$A:$A,0),MATCH(L$1,人口源表!$1:$1,0))-INDEX(城镇人口!$1:$1048576,MATCH($B304,城镇人口!$B:$B,0),MATCH(L$1,城镇人口!$1:$1,0))</f>
        <v>1553368.0538971666</v>
      </c>
      <c r="M304" s="40">
        <f>INDEX(人口源表!$1:$1048576,MATCH($B304,人口源表!$A:$A,0),MATCH(M$1,人口源表!$1:$1,0))-INDEX(城镇人口!$1:$1048576,MATCH($B304,城镇人口!$B:$B,0),MATCH(M$1,城镇人口!$1:$1,0))</f>
        <v>1533219.4812670667</v>
      </c>
      <c r="N304" s="40">
        <f>INDEX(人口源表!$1:$1048576,MATCH($B304,人口源表!$A:$A,0),MATCH(N$1,人口源表!$1:$1,0))-INDEX(城镇人口!$1:$1048576,MATCH($B304,城镇人口!$B:$B,0),MATCH(N$1,城镇人口!$1:$1,0))</f>
        <v>1511210.7833804362</v>
      </c>
      <c r="O304" s="40">
        <f>INDEX(人口源表!$1:$1048576,MATCH($B304,人口源表!$A:$A,0),MATCH(O$1,人口源表!$1:$1,0))-INDEX(城镇人口!$1:$1048576,MATCH($B304,城镇人口!$B:$B,0),MATCH(O$1,城镇人口!$1:$1,0))</f>
        <v>1487472.2908686996</v>
      </c>
      <c r="P304" s="40">
        <f>INDEX(人口源表!$1:$1048576,MATCH($B304,人口源表!$A:$A,0),MATCH(P$1,人口源表!$1:$1,0))-INDEX(城镇人口!$1:$1048576,MATCH($B304,城镇人口!$B:$B,0),MATCH(P$1,城镇人口!$1:$1,0))</f>
        <v>1462129.7543836939</v>
      </c>
      <c r="Q304" s="40">
        <f>INDEX(人口源表!$1:$1048576,MATCH($B304,人口源表!$A:$A,0),MATCH(Q$1,人口源表!$1:$1,0))-INDEX(城镇人口!$1:$1048576,MATCH($B304,城镇人口!$B:$B,0),MATCH(Q$1,城镇人口!$1:$1,0))</f>
        <v>1435304.9938443517</v>
      </c>
      <c r="R304" s="40">
        <f>INDEX(人口源表!$1:$1048576,MATCH($B304,人口源表!$A:$A,0),MATCH(R$1,人口源表!$1:$1,0))-INDEX(城镇人口!$1:$1048576,MATCH($B304,城镇人口!$B:$B,0),MATCH(R$1,城镇人口!$1:$1,0))</f>
        <v>1407114.8768383437</v>
      </c>
      <c r="S304" s="40">
        <f>INDEX(人口源表!$1:$1048576,MATCH($B304,人口源表!$A:$A,0),MATCH(S$1,人口源表!$1:$1,0))-INDEX(城镇人口!$1:$1048576,MATCH($B304,城镇人口!$B:$B,0),MATCH(S$1,城镇人口!$1:$1,0))</f>
        <v>1392759.1267471872</v>
      </c>
      <c r="T304" s="40">
        <f>INDEX(人口源表!$1:$1048576,MATCH($B304,人口源表!$A:$A,0),MATCH(T$1,人口源表!$1:$1,0))-INDEX(城镇人口!$1:$1048576,MATCH($B304,城镇人口!$B:$B,0),MATCH(T$1,城镇人口!$1:$1,0))</f>
        <v>1377482.9142870889</v>
      </c>
      <c r="U304" s="40">
        <f>INDEX(人口源表!$1:$1048576,MATCH($B304,人口源表!$A:$A,0),MATCH(U$1,人口源表!$1:$1,0))-INDEX(城镇人口!$1:$1048576,MATCH($B304,城镇人口!$B:$B,0),MATCH(U$1,城镇人口!$1:$1,0))</f>
        <v>1361366.8327055951</v>
      </c>
      <c r="V304" s="40">
        <f>INDEX(人口源表!$1:$1048576,MATCH($B304,人口源表!$A:$A,0),MATCH(V$1,人口源表!$1:$1,0))-INDEX(城镇人口!$1:$1048576,MATCH($B304,城镇人口!$B:$B,0),MATCH(V$1,城镇人口!$1:$1,0))</f>
        <v>1344488.7303383332</v>
      </c>
      <c r="W304" s="40">
        <f>INDEX(人口源表!$1:$1048576,MATCH($B304,人口源表!$A:$A,0),MATCH(W$1,人口源表!$1:$1,0))-INDEX(城镇人口!$1:$1048576,MATCH($B304,城镇人口!$B:$B,0),MATCH(W$1,城镇人口!$1:$1,0))</f>
        <v>1326923.1157116992</v>
      </c>
      <c r="X304" s="40">
        <f>INDEX(人口源表!$1:$1048576,MATCH($B304,人口源表!$A:$A,0),MATCH(X$1,人口源表!$1:$1,0))-INDEX(城镇人口!$1:$1048576,MATCH($B304,城镇人口!$B:$B,0),MATCH(X$1,城镇人口!$1:$1,0))</f>
        <v>1308741.7945428062</v>
      </c>
      <c r="Y304" s="40">
        <f>INDEX(人口源表!$1:$1048576,MATCH($B304,人口源表!$A:$A,0),MATCH(Y$1,人口源表!$1:$1,0))-INDEX(城镇人口!$1:$1048576,MATCH($B304,城镇人口!$B:$B,0),MATCH(Y$1,城镇人口!$1:$1,0))</f>
        <v>1290014.4653507895</v>
      </c>
      <c r="Z304" s="40">
        <f>INDEX(人口源表!$1:$1048576,MATCH($B304,人口源表!$A:$A,0),MATCH(Z$1,人口源表!$1:$1,0))-INDEX(城镇人口!$1:$1048576,MATCH($B304,城镇人口!$B:$B,0),MATCH(Z$1,城镇人口!$1:$1,0))</f>
        <v>1270807.2402532138</v>
      </c>
      <c r="AA304" s="40">
        <f>INDEX(人口源表!$1:$1048576,MATCH($B304,人口源表!$A:$A,0),MATCH(AA$1,人口源表!$1:$1,0))-INDEX(城镇人口!$1:$1048576,MATCH($B304,城镇人口!$B:$B,0),MATCH(AA$1,城镇人口!$1:$1,0))</f>
        <v>1251183.5666263523</v>
      </c>
      <c r="AB304" s="40">
        <f>INDEX(人口源表!$1:$1048576,MATCH($B304,人口源表!$A:$A,0),MATCH(AB$1,人口源表!$1:$1,0))-INDEX(城镇人口!$1:$1048576,MATCH($B304,城镇人口!$B:$B,0),MATCH(AB$1,城镇人口!$1:$1,0))</f>
        <v>1231204.5190883009</v>
      </c>
      <c r="AC304" s="40">
        <f>INDEX(人口源表!$1:$1048576,MATCH($B304,人口源表!$A:$A,0),MATCH(AC$1,人口源表!$1:$1,0))-INDEX(城镇人口!$1:$1048576,MATCH($B304,城镇人口!$B:$B,0),MATCH(AC$1,城镇人口!$1:$1,0))</f>
        <v>1214744.4120682813</v>
      </c>
      <c r="AD304" s="40">
        <f>INDEX(人口源表!$1:$1048576,MATCH($B304,人口源表!$A:$A,0),MATCH(AD$1,人口源表!$1:$1,0))-INDEX(城镇人口!$1:$1048576,MATCH($B304,城镇人口!$B:$B,0),MATCH(AD$1,城镇人口!$1:$1,0))</f>
        <v>1198043.8897632663</v>
      </c>
      <c r="AE304" s="40">
        <f>INDEX(人口源表!$1:$1048576,MATCH($B304,人口源表!$A:$A,0),MATCH(AE$1,人口源表!$1:$1,0))-INDEX(城镇人口!$1:$1048576,MATCH($B304,城镇人口!$B:$B,0),MATCH(AE$1,城镇人口!$1:$1,0))</f>
        <v>1181153.5668443767</v>
      </c>
      <c r="AF304" s="40">
        <f>INDEX(人口源表!$1:$1048576,MATCH($B304,人口源表!$A:$A,0),MATCH(AF$1,人口源表!$1:$1,0))-INDEX(城镇人口!$1:$1048576,MATCH($B304,城镇人口!$B:$B,0),MATCH(AF$1,城镇人口!$1:$1,0))</f>
        <v>1164120.8276178483</v>
      </c>
      <c r="AG304" s="40">
        <f>INDEX(人口源表!$1:$1048576,MATCH($B304,人口源表!$A:$A,0),MATCH(AG$1,人口源表!$1:$1,0))-INDEX(城镇人口!$1:$1048576,MATCH($B304,城镇人口!$B:$B,0),MATCH(AG$1,城镇人口!$1:$1,0))</f>
        <v>1146991.2413607202</v>
      </c>
      <c r="AH304" s="40">
        <f>INDEX(人口源表!$1:$1048576,MATCH($B304,人口源表!$A:$A,0),MATCH(AH$1,人口源表!$1:$1,0))-INDEX(城镇人口!$1:$1048576,MATCH($B304,城镇人口!$B:$B,0),MATCH(AH$1,城镇人口!$1:$1,0))</f>
        <v>1129808.8282465143</v>
      </c>
      <c r="AI304" s="40">
        <f>INDEX(人口源表!$1:$1048576,MATCH($B304,人口源表!$A:$A,0),MATCH(AI$1,人口源表!$1:$1,0))-INDEX(城镇人口!$1:$1048576,MATCH($B304,城镇人口!$B:$B,0),MATCH(AI$1,城镇人口!$1:$1,0))</f>
        <v>1112614.1956052128</v>
      </c>
      <c r="AJ304" s="40">
        <f>INDEX(人口源表!$1:$1048576,MATCH($B304,人口源表!$A:$A,0),MATCH(AJ$1,人口源表!$1:$1,0))-INDEX(城镇人口!$1:$1048576,MATCH($B304,城镇人口!$B:$B,0),MATCH(AJ$1,城镇人口!$1:$1,0))</f>
        <v>1095446.9724564101</v>
      </c>
      <c r="AK304" s="40">
        <f>INDEX(人口源表!$1:$1048576,MATCH($B304,人口源表!$A:$A,0),MATCH(AK$1,人口源表!$1:$1,0))-INDEX(城镇人口!$1:$1048576,MATCH($B304,城镇人口!$B:$B,0),MATCH(AK$1,城镇人口!$1:$1,0))</f>
        <v>1078343.9573430838</v>
      </c>
      <c r="AL304" s="40">
        <f>INDEX(人口源表!$1:$1048576,MATCH($B304,人口源表!$A:$A,0),MATCH(AL$1,人口源表!$1:$1,0))-INDEX(城镇人口!$1:$1048576,MATCH($B304,城镇人口!$B:$B,0),MATCH(AL$1,城镇人口!$1:$1,0))</f>
        <v>1061340.1967946403</v>
      </c>
      <c r="AM304" s="40">
        <f>INDEX(人口源表!$1:$1048576,MATCH($B304,人口源表!$A:$A,0),MATCH(AM$1,人口源表!$1:$1,0))-INDEX(城镇人口!$1:$1048576,MATCH($B304,城镇人口!$B:$B,0),MATCH(AM$1,城镇人口!$1:$1,0))</f>
        <v>1044468.2262668884</v>
      </c>
      <c r="AN304" s="40">
        <f>INDEX(人口源表!$1:$1048576,MATCH($B304,人口源表!$A:$A,0),MATCH(AN$1,人口源表!$1:$1,0))-INDEX(城镇人口!$1:$1048576,MATCH($B304,城镇人口!$B:$B,0),MATCH(AN$1,城镇人口!$1:$1,0))</f>
        <v>1027759.1129776244</v>
      </c>
      <c r="AO304" s="40">
        <f>INDEX(人口源表!$1:$1048576,MATCH($B304,人口源表!$A:$A,0),MATCH(AO$1,人口源表!$1:$1,0))-INDEX(城镇人口!$1:$1048576,MATCH($B304,城镇人口!$B:$B,0),MATCH(AO$1,城镇人口!$1:$1,0))</f>
        <v>1011241.2053907448</v>
      </c>
      <c r="AP304" s="40">
        <f>INDEX(人口源表!$1:$1048576,MATCH($B304,人口源表!$A:$A,0),MATCH(AP$1,人口源表!$1:$1,0))-INDEX(城镇人口!$1:$1048576,MATCH($B304,城镇人口!$B:$B,0),MATCH(AP$1,城镇人口!$1:$1,0))</f>
        <v>994941.16822064575</v>
      </c>
      <c r="AQ304" s="40">
        <f>INDEX(人口源表!$1:$1048576,MATCH($B304,人口源表!$A:$A,0),MATCH(AQ$1,人口源表!$1:$1,0))-INDEX(城镇人口!$1:$1048576,MATCH($B304,城镇人口!$B:$B,0),MATCH(AQ$1,城镇人口!$1:$1,0))</f>
        <v>978883.98316898383</v>
      </c>
      <c r="AR304" s="40">
        <f>INDEX(人口源表!$1:$1048576,MATCH($B304,人口源表!$A:$A,0),MATCH(AR$1,人口源表!$1:$1,0))-INDEX(城镇人口!$1:$1048576,MATCH($B304,城镇人口!$B:$B,0),MATCH(AR$1,城镇人口!$1:$1,0))</f>
        <v>963091.99455393152</v>
      </c>
      <c r="AS304" s="40">
        <f>INDEX(人口源表!$1:$1048576,MATCH($B304,人口源表!$A:$A,0),MATCH(AS$1,人口源表!$1:$1,0))-INDEX(城镇人口!$1:$1048576,MATCH($B304,城镇人口!$B:$B,0),MATCH(AS$1,城镇人口!$1:$1,0))</f>
        <v>947585.67533049267</v>
      </c>
      <c r="AT304" s="40">
        <f>INDEX(人口源表!$1:$1048576,MATCH($B304,人口源表!$A:$A,0),MATCH(AT$1,人口源表!$1:$1,0))-INDEX(城镇人口!$1:$1048576,MATCH($B304,城镇人口!$B:$B,0),MATCH(AT$1,城镇人口!$1:$1,0))</f>
        <v>932384.10892664082</v>
      </c>
      <c r="AU304" s="40">
        <f>INDEX(人口源表!$1:$1048576,MATCH($B304,人口源表!$A:$A,0),MATCH(AU$1,人口源表!$1:$1,0))-INDEX(城镇人口!$1:$1048576,MATCH($B304,城镇人口!$B:$B,0),MATCH(AU$1,城镇人口!$1:$1,0))</f>
        <v>917504.05571125681</v>
      </c>
      <c r="AV304" s="40">
        <f>INDEX(人口源表!$1:$1048576,MATCH($B304,人口源表!$A:$A,0),MATCH(AV$1,人口源表!$1:$1,0))-INDEX(城镇人口!$1:$1048576,MATCH($B304,城镇人口!$B:$B,0),MATCH(AV$1,城镇人口!$1:$1,0))</f>
        <v>902959.99801314436</v>
      </c>
    </row>
    <row r="305" spans="1:48" x14ac:dyDescent="0.15">
      <c r="A305" s="4" t="s">
        <v>879</v>
      </c>
      <c r="B305" s="4" t="s">
        <v>626</v>
      </c>
      <c r="C305" s="34">
        <f>VLOOKUP(B305,'[1]2016省城人口总结（根）'!B:C,2,FALSE)/100</f>
        <v>0.52166000000000001</v>
      </c>
      <c r="D305" s="40">
        <f>INDEX(人口源表!$1:$1048576,MATCH($B305,人口源表!$A:$A,0),MATCH(D$1,人口源表!$1:$1,0))-INDEX(城镇人口!$1:$1048576,MATCH($B305,城镇人口!$B:$B,0),MATCH(D$1,城镇人口!$1:$1,0))</f>
        <v>2613041.954529569</v>
      </c>
      <c r="E305" s="40">
        <f>INDEX(人口源表!$1:$1048576,MATCH($B305,人口源表!$A:$A,0),MATCH(E$1,人口源表!$1:$1,0))-INDEX(城镇人口!$1:$1048576,MATCH($B305,城镇人口!$B:$B,0),MATCH(E$1,城镇人口!$1:$1,0))</f>
        <v>2578770.8439610875</v>
      </c>
      <c r="F305" s="40">
        <f>INDEX(人口源表!$1:$1048576,MATCH($B305,人口源表!$A:$A,0),MATCH(F$1,人口源表!$1:$1,0))-INDEX(城镇人口!$1:$1048576,MATCH($B305,城镇人口!$B:$B,0),MATCH(F$1,城镇人口!$1:$1,0))</f>
        <v>2542470.2753299209</v>
      </c>
      <c r="G305" s="40">
        <f>INDEX(人口源表!$1:$1048576,MATCH($B305,人口源表!$A:$A,0),MATCH(G$1,人口源表!$1:$1,0))-INDEX(城镇人口!$1:$1048576,MATCH($B305,城镇人口!$B:$B,0),MATCH(G$1,城镇人口!$1:$1,0))</f>
        <v>2096449.5481545432</v>
      </c>
      <c r="H305" s="40">
        <f>INDEX(人口源表!$1:$1048576,MATCH($B305,人口源表!$A:$A,0),MATCH(H$1,人口源表!$1:$1,0))-INDEX(城镇人口!$1:$1048576,MATCH($B305,城镇人口!$B:$B,0),MATCH(H$1,城镇人口!$1:$1,0))</f>
        <v>2071940.0990870507</v>
      </c>
      <c r="I305" s="40">
        <f>INDEX(人口源表!$1:$1048576,MATCH($B305,人口源表!$A:$A,0),MATCH(I$1,人口源表!$1:$1,0))-INDEX(城镇人口!$1:$1048576,MATCH($B305,城镇人口!$B:$B,0),MATCH(I$1,城镇人口!$1:$1,0))</f>
        <v>2062088.3440884631</v>
      </c>
      <c r="J305" s="40">
        <f>INDEX(人口源表!$1:$1048576,MATCH($B305,人口源表!$A:$A,0),MATCH(J$1,人口源表!$1:$1,0))-INDEX(城镇人口!$1:$1048576,MATCH($B305,城镇人口!$B:$B,0),MATCH(J$1,城镇人口!$1:$1,0))</f>
        <v>2049366.7767012157</v>
      </c>
      <c r="K305" s="40">
        <f>INDEX(人口源表!$1:$1048576,MATCH($B305,人口源表!$A:$A,0),MATCH(K$1,人口源表!$1:$1,0))-INDEX(城镇人口!$1:$1048576,MATCH($B305,城镇人口!$B:$B,0),MATCH(K$1,城镇人口!$1:$1,0))</f>
        <v>2033942.4206465785</v>
      </c>
      <c r="L305" s="40">
        <f>INDEX(人口源表!$1:$1048576,MATCH($B305,人口源表!$A:$A,0),MATCH(L$1,人口源表!$1:$1,0))-INDEX(城镇人口!$1:$1048576,MATCH($B305,城镇人口!$B:$B,0),MATCH(L$1,城镇人口!$1:$1,0))</f>
        <v>2015977.835698979</v>
      </c>
      <c r="M305" s="40">
        <f>INDEX(人口源表!$1:$1048576,MATCH($B305,人口源表!$A:$A,0),MATCH(M$1,人口源表!$1:$1,0))-INDEX(城镇人口!$1:$1048576,MATCH($B305,城镇人口!$B:$B,0),MATCH(M$1,城镇人口!$1:$1,0))</f>
        <v>1995633.1789287631</v>
      </c>
      <c r="N305" s="40">
        <f>INDEX(人口源表!$1:$1048576,MATCH($B305,人口源表!$A:$A,0),MATCH(N$1,人口源表!$1:$1,0))-INDEX(城镇人口!$1:$1048576,MATCH($B305,城镇人口!$B:$B,0),MATCH(N$1,城镇人口!$1:$1,0))</f>
        <v>1973063.1994840056</v>
      </c>
      <c r="O305" s="40">
        <f>INDEX(人口源表!$1:$1048576,MATCH($B305,人口源表!$A:$A,0),MATCH(O$1,人口源表!$1:$1,0))-INDEX(城镇人口!$1:$1048576,MATCH($B305,城镇人口!$B:$B,0),MATCH(O$1,城镇人口!$1:$1,0))</f>
        <v>1948420.5034583192</v>
      </c>
      <c r="P305" s="40">
        <f>INDEX(人口源表!$1:$1048576,MATCH($B305,人口源表!$A:$A,0),MATCH(P$1,人口源表!$1:$1,0))-INDEX(城镇人口!$1:$1048576,MATCH($B305,城镇人口!$B:$B,0),MATCH(P$1,城镇人口!$1:$1,0))</f>
        <v>1921852.202976082</v>
      </c>
      <c r="Q305" s="40">
        <f>INDEX(人口源表!$1:$1048576,MATCH($B305,人口源表!$A:$A,0),MATCH(Q$1,人口源表!$1:$1,0))-INDEX(城镇人口!$1:$1048576,MATCH($B305,城镇人口!$B:$B,0),MATCH(Q$1,城镇人口!$1:$1,0))</f>
        <v>1893501.9159711967</v>
      </c>
      <c r="R305" s="40">
        <f>INDEX(人口源表!$1:$1048576,MATCH($B305,人口源表!$A:$A,0),MATCH(R$1,人口源表!$1:$1,0))-INDEX(城镇人口!$1:$1048576,MATCH($B305,城镇人口!$B:$B,0),MATCH(R$1,城镇人口!$1:$1,0))</f>
        <v>1863509.6675878707</v>
      </c>
      <c r="S305" s="40">
        <f>INDEX(人口源表!$1:$1048576,MATCH($B305,人口源表!$A:$A,0),MATCH(S$1,人口源表!$1:$1,0))-INDEX(城镇人口!$1:$1048576,MATCH($B305,城镇人口!$B:$B,0),MATCH(S$1,城镇人口!$1:$1,0))</f>
        <v>1846973.3387492858</v>
      </c>
      <c r="T305" s="40">
        <f>INDEX(人口源表!$1:$1048576,MATCH($B305,人口源表!$A:$A,0),MATCH(T$1,人口源表!$1:$1,0))-INDEX(城镇人口!$1:$1048576,MATCH($B305,城镇人口!$B:$B,0),MATCH(T$1,城镇人口!$1:$1,0))</f>
        <v>1829241.4983310555</v>
      </c>
      <c r="U305" s="40">
        <f>INDEX(人口源表!$1:$1048576,MATCH($B305,人口源表!$A:$A,0),MATCH(U$1,人口源表!$1:$1,0))-INDEX(城镇人口!$1:$1048576,MATCH($B305,城镇人口!$B:$B,0),MATCH(U$1,城镇人口!$1:$1,0))</f>
        <v>1810416.0532891839</v>
      </c>
      <c r="V305" s="40">
        <f>INDEX(人口源表!$1:$1048576,MATCH($B305,人口源表!$A:$A,0),MATCH(V$1,人口源表!$1:$1,0))-INDEX(城镇人口!$1:$1048576,MATCH($B305,城镇人口!$B:$B,0),MATCH(V$1,城镇人口!$1:$1,0))</f>
        <v>1790595.2436825885</v>
      </c>
      <c r="W305" s="40">
        <f>INDEX(人口源表!$1:$1048576,MATCH($B305,人口源表!$A:$A,0),MATCH(W$1,人口源表!$1:$1,0))-INDEX(城镇人口!$1:$1048576,MATCH($B305,城镇人口!$B:$B,0),MATCH(W$1,城镇人口!$1:$1,0))</f>
        <v>1769876.6208845438</v>
      </c>
      <c r="X305" s="40">
        <f>INDEX(人口源表!$1:$1048576,MATCH($B305,人口源表!$A:$A,0),MATCH(X$1,人口源表!$1:$1,0))-INDEX(城镇人口!$1:$1048576,MATCH($B305,城镇人口!$B:$B,0),MATCH(X$1,城镇人口!$1:$1,0))</f>
        <v>1748353.3081395472</v>
      </c>
      <c r="Y305" s="40">
        <f>INDEX(人口源表!$1:$1048576,MATCH($B305,人口源表!$A:$A,0),MATCH(Y$1,人口源表!$1:$1,0))-INDEX(城镇人口!$1:$1048576,MATCH($B305,城镇人口!$B:$B,0),MATCH(Y$1,城镇人口!$1:$1,0))</f>
        <v>1726116.5982593237</v>
      </c>
      <c r="Z305" s="40">
        <f>INDEX(人口源表!$1:$1048576,MATCH($B305,人口源表!$A:$A,0),MATCH(Z$1,人口源表!$1:$1,0))-INDEX(城镇人口!$1:$1048576,MATCH($B305,城镇人口!$B:$B,0),MATCH(Z$1,城镇人口!$1:$1,0))</f>
        <v>1703254.4755064086</v>
      </c>
      <c r="AA305" s="40">
        <f>INDEX(人口源表!$1:$1048576,MATCH($B305,人口源表!$A:$A,0),MATCH(AA$1,人口源表!$1:$1,0))-INDEX(城镇人口!$1:$1048576,MATCH($B305,城镇人口!$B:$B,0),MATCH(AA$1,城镇人口!$1:$1,0))</f>
        <v>1679853.4110669279</v>
      </c>
      <c r="AB305" s="40">
        <f>INDEX(人口源表!$1:$1048576,MATCH($B305,人口源表!$A:$A,0),MATCH(AB$1,人口源表!$1:$1,0))-INDEX(城镇人口!$1:$1048576,MATCH($B305,城镇人口!$B:$B,0),MATCH(AB$1,城镇人口!$1:$1,0))</f>
        <v>1655995.838082795</v>
      </c>
      <c r="AC305" s="40">
        <f>INDEX(人口源表!$1:$1048576,MATCH($B305,人口源表!$A:$A,0),MATCH(AC$1,人口源表!$1:$1,0))-INDEX(城镇人口!$1:$1048576,MATCH($B305,城镇人口!$B:$B,0),MATCH(AC$1,城镇人口!$1:$1,0))</f>
        <v>1635490.58934067</v>
      </c>
      <c r="AD305" s="40">
        <f>INDEX(人口源表!$1:$1048576,MATCH($B305,人口源表!$A:$A,0),MATCH(AD$1,人口源表!$1:$1,0))-INDEX(城镇人口!$1:$1048576,MATCH($B305,城镇人口!$B:$B,0),MATCH(AD$1,城镇人口!$1:$1,0))</f>
        <v>1614676.2101424551</v>
      </c>
      <c r="AE305" s="40">
        <f>INDEX(人口源表!$1:$1048576,MATCH($B305,人口源表!$A:$A,0),MATCH(AE$1,人口源表!$1:$1,0))-INDEX(城镇人口!$1:$1048576,MATCH($B305,城镇人口!$B:$B,0),MATCH(AE$1,城镇人口!$1:$1,0))</f>
        <v>1593624.6687713838</v>
      </c>
      <c r="AF305" s="40">
        <f>INDEX(人口源表!$1:$1048576,MATCH($B305,人口源表!$A:$A,0),MATCH(AF$1,人口源表!$1:$1,0))-INDEX(城镇人口!$1:$1048576,MATCH($B305,城镇人口!$B:$B,0),MATCH(AF$1,城镇人口!$1:$1,0))</f>
        <v>1572406.5329801403</v>
      </c>
      <c r="AG305" s="40">
        <f>INDEX(人口源表!$1:$1048576,MATCH($B305,人口源表!$A:$A,0),MATCH(AG$1,人口源表!$1:$1,0))-INDEX(城镇人口!$1:$1048576,MATCH($B305,城镇人口!$B:$B,0),MATCH(AG$1,城镇人口!$1:$1,0))</f>
        <v>1551089.2424271177</v>
      </c>
      <c r="AH305" s="40">
        <f>INDEX(人口源表!$1:$1048576,MATCH($B305,人口源表!$A:$A,0),MATCH(AH$1,人口源表!$1:$1,0))-INDEX(城镇人口!$1:$1048576,MATCH($B305,城镇人口!$B:$B,0),MATCH(AH$1,城镇人口!$1:$1,0))</f>
        <v>1529738.1532558207</v>
      </c>
      <c r="AI305" s="40">
        <f>INDEX(人口源表!$1:$1048576,MATCH($B305,人口源表!$A:$A,0),MATCH(AI$1,人口源表!$1:$1,0))-INDEX(城镇人口!$1:$1048576,MATCH($B305,城镇人口!$B:$B,0),MATCH(AI$1,城镇人口!$1:$1,0))</f>
        <v>1508416.8686967208</v>
      </c>
      <c r="AJ305" s="40">
        <f>INDEX(人口源表!$1:$1048576,MATCH($B305,人口源表!$A:$A,0),MATCH(AJ$1,人口源表!$1:$1,0))-INDEX(城镇人口!$1:$1048576,MATCH($B305,城镇人口!$B:$B,0),MATCH(AJ$1,城镇人口!$1:$1,0))</f>
        <v>1487186.2258004094</v>
      </c>
      <c r="AK305" s="40">
        <f>INDEX(人口源表!$1:$1048576,MATCH($B305,人口源表!$A:$A,0),MATCH(AK$1,人口源表!$1:$1,0))-INDEX(城镇人口!$1:$1048576,MATCH($B305,城镇人口!$B:$B,0),MATCH(AK$1,城镇人口!$1:$1,0))</f>
        <v>1466105.6352003599</v>
      </c>
      <c r="AL305" s="40">
        <f>INDEX(人口源表!$1:$1048576,MATCH($B305,人口源表!$A:$A,0),MATCH(AL$1,人口源表!$1:$1,0))-INDEX(城镇人口!$1:$1048576,MATCH($B305,城镇人口!$B:$B,0),MATCH(AL$1,城镇人口!$1:$1,0))</f>
        <v>1445231.4160494492</v>
      </c>
      <c r="AM305" s="40">
        <f>INDEX(人口源表!$1:$1048576,MATCH($B305,人口源表!$A:$A,0),MATCH(AM$1,人口源表!$1:$1,0))-INDEX(城镇人口!$1:$1048576,MATCH($B305,城镇人口!$B:$B,0),MATCH(AM$1,城镇人口!$1:$1,0))</f>
        <v>1424618.1284332252</v>
      </c>
      <c r="AN305" s="40">
        <f>INDEX(人口源表!$1:$1048576,MATCH($B305,人口源表!$A:$A,0),MATCH(AN$1,人口源表!$1:$1,0))-INDEX(城镇人口!$1:$1048576,MATCH($B305,城镇人口!$B:$B,0),MATCH(AN$1,城镇人口!$1:$1,0))</f>
        <v>1404318.5567960138</v>
      </c>
      <c r="AO305" s="40">
        <f>INDEX(人口源表!$1:$1048576,MATCH($B305,人口源表!$A:$A,0),MATCH(AO$1,人口源表!$1:$1,0))-INDEX(城镇人口!$1:$1048576,MATCH($B305,城镇人口!$B:$B,0),MATCH(AO$1,城镇人口!$1:$1,0))</f>
        <v>1384382.4151428849</v>
      </c>
      <c r="AP305" s="40">
        <f>INDEX(人口源表!$1:$1048576,MATCH($B305,人口源表!$A:$A,0),MATCH(AP$1,人口源表!$1:$1,0))-INDEX(城镇人口!$1:$1048576,MATCH($B305,城镇人口!$B:$B,0),MATCH(AP$1,城镇人口!$1:$1,0))</f>
        <v>1364857.64936285</v>
      </c>
      <c r="AQ305" s="40">
        <f>INDEX(人口源表!$1:$1048576,MATCH($B305,人口源表!$A:$A,0),MATCH(AQ$1,人口源表!$1:$1,0))-INDEX(城镇人口!$1:$1048576,MATCH($B305,城镇人口!$B:$B,0),MATCH(AQ$1,城镇人口!$1:$1,0))</f>
        <v>1345790.1062805243</v>
      </c>
      <c r="AR305" s="40">
        <f>INDEX(人口源表!$1:$1048576,MATCH($B305,人口源表!$A:$A,0),MATCH(AR$1,人口源表!$1:$1,0))-INDEX(城镇人口!$1:$1048576,MATCH($B305,城镇人口!$B:$B,0),MATCH(AR$1,城镇人口!$1:$1,0))</f>
        <v>1327223.5298919212</v>
      </c>
      <c r="AS305" s="40">
        <f>INDEX(人口源表!$1:$1048576,MATCH($B305,人口源表!$A:$A,0),MATCH(AS$1,人口源表!$1:$1,0))-INDEX(城镇人口!$1:$1048576,MATCH($B305,城镇人口!$B:$B,0),MATCH(AS$1,城镇人口!$1:$1,0))</f>
        <v>1309198.9392121737</v>
      </c>
      <c r="AT305" s="40">
        <f>INDEX(人口源表!$1:$1048576,MATCH($B305,人口源表!$A:$A,0),MATCH(AT$1,人口源表!$1:$1,0))-INDEX(城镇人口!$1:$1048576,MATCH($B305,城镇人口!$B:$B,0),MATCH(AT$1,城镇人口!$1:$1,0))</f>
        <v>1291755.5703980373</v>
      </c>
      <c r="AU305" s="40">
        <f>INDEX(人口源表!$1:$1048576,MATCH($B305,人口源表!$A:$A,0),MATCH(AU$1,人口源表!$1:$1,0))-INDEX(城镇人口!$1:$1048576,MATCH($B305,城镇人口!$B:$B,0),MATCH(AU$1,城镇人口!$1:$1,0))</f>
        <v>1274930.2522011916</v>
      </c>
      <c r="AV305" s="40">
        <f>INDEX(人口源表!$1:$1048576,MATCH($B305,人口源表!$A:$A,0),MATCH(AV$1,人口源表!$1:$1,0))-INDEX(城镇人口!$1:$1048576,MATCH($B305,城镇人口!$B:$B,0),MATCH(AV$1,城镇人口!$1:$1,0))</f>
        <v>1258758.0182334296</v>
      </c>
    </row>
    <row r="306" spans="1:48" x14ac:dyDescent="0.15">
      <c r="A306" s="4" t="s">
        <v>879</v>
      </c>
      <c r="B306" s="4" t="s">
        <v>628</v>
      </c>
      <c r="C306" s="34">
        <f>VLOOKUP(B306,'[1]2016省城人口总结（根）'!B:C,2,FALSE)/100</f>
        <v>0.52166000000000001</v>
      </c>
      <c r="D306" s="40">
        <f>INDEX(人口源表!$1:$1048576,MATCH($B306,人口源表!$A:$A,0),MATCH(D$1,人口源表!$1:$1,0))-INDEX(城镇人口!$1:$1048576,MATCH($B306,城镇人口!$B:$B,0),MATCH(D$1,城镇人口!$1:$1,0))</f>
        <v>1105078.644421435</v>
      </c>
      <c r="E306" s="40">
        <f>INDEX(人口源表!$1:$1048576,MATCH($B306,人口源表!$A:$A,0),MATCH(E$1,人口源表!$1:$1,0))-INDEX(城镇人口!$1:$1048576,MATCH($B306,城镇人口!$B:$B,0),MATCH(E$1,城镇人口!$1:$1,0))</f>
        <v>1093361.1865167907</v>
      </c>
      <c r="F306" s="40">
        <f>INDEX(人口源表!$1:$1048576,MATCH($B306,人口源表!$A:$A,0),MATCH(F$1,人口源表!$1:$1,0))-INDEX(城镇人口!$1:$1048576,MATCH($B306,城镇人口!$B:$B,0),MATCH(F$1,城镇人口!$1:$1,0))</f>
        <v>1080549.8538386964</v>
      </c>
      <c r="G306" s="40">
        <f>INDEX(人口源表!$1:$1048576,MATCH($B306,人口源表!$A:$A,0),MATCH(G$1,人口源表!$1:$1,0))-INDEX(城镇人口!$1:$1048576,MATCH($B306,城镇人口!$B:$B,0),MATCH(G$1,城镇人口!$1:$1,0))</f>
        <v>1018296.4720047938</v>
      </c>
      <c r="H306" s="40">
        <f>INDEX(人口源表!$1:$1048576,MATCH($B306,人口源表!$A:$A,0),MATCH(H$1,人口源表!$1:$1,0))-INDEX(城镇人口!$1:$1048576,MATCH($B306,城镇人口!$B:$B,0),MATCH(H$1,城镇人口!$1:$1,0))</f>
        <v>1008689.3108264925</v>
      </c>
      <c r="I306" s="40">
        <f>INDEX(人口源表!$1:$1048576,MATCH($B306,人口源表!$A:$A,0),MATCH(I$1,人口源表!$1:$1,0))-INDEX(城镇人口!$1:$1048576,MATCH($B306,城镇人口!$B:$B,0),MATCH(I$1,城镇人口!$1:$1,0))</f>
        <v>1006366.8989829472</v>
      </c>
      <c r="J306" s="40">
        <f>INDEX(人口源表!$1:$1048576,MATCH($B306,人口源表!$A:$A,0),MATCH(J$1,人口源表!$1:$1,0))-INDEX(城镇人口!$1:$1048576,MATCH($B306,城镇人口!$B:$B,0),MATCH(J$1,城镇人口!$1:$1,0))</f>
        <v>1002791.3394729667</v>
      </c>
      <c r="K306" s="40">
        <f>INDEX(人口源表!$1:$1048576,MATCH($B306,人口源表!$A:$A,0),MATCH(K$1,人口源表!$1:$1,0))-INDEX(城镇人口!$1:$1048576,MATCH($B306,城镇人口!$B:$B,0),MATCH(K$1,城镇人口!$1:$1,0))</f>
        <v>998018.91780288168</v>
      </c>
      <c r="L306" s="40">
        <f>INDEX(人口源表!$1:$1048576,MATCH($B306,人口源表!$A:$A,0),MATCH(L$1,人口源表!$1:$1,0))-INDEX(城镇人口!$1:$1048576,MATCH($B306,城镇人口!$B:$B,0),MATCH(L$1,城镇人口!$1:$1,0))</f>
        <v>992106.71441893629</v>
      </c>
      <c r="M306" s="40">
        <f>INDEX(人口源表!$1:$1048576,MATCH($B306,人口源表!$A:$A,0),MATCH(M$1,人口源表!$1:$1,0))-INDEX(城镇人口!$1:$1048576,MATCH($B306,城镇人口!$B:$B,0),MATCH(M$1,城镇人口!$1:$1,0))</f>
        <v>985108.74058446405</v>
      </c>
      <c r="N306" s="40">
        <f>INDEX(人口源表!$1:$1048576,MATCH($B306,人口源表!$A:$A,0),MATCH(N$1,人口源表!$1:$1,0))-INDEX(城镇人口!$1:$1048576,MATCH($B306,城镇人口!$B:$B,0),MATCH(N$1,城镇人口!$1:$1,0))</f>
        <v>977078.90840497892</v>
      </c>
      <c r="O306" s="40">
        <f>INDEX(人口源表!$1:$1048576,MATCH($B306,人口源表!$A:$A,0),MATCH(O$1,人口源表!$1:$1,0))-INDEX(城镇人口!$1:$1048576,MATCH($B306,城镇人口!$B:$B,0),MATCH(O$1,城镇人口!$1:$1,0))</f>
        <v>968070.54244628036</v>
      </c>
      <c r="P306" s="40">
        <f>INDEX(人口源表!$1:$1048576,MATCH($B306,人口源表!$A:$A,0),MATCH(P$1,人口源表!$1:$1,0))-INDEX(城镇人口!$1:$1048576,MATCH($B306,城镇人口!$B:$B,0),MATCH(P$1,城镇人口!$1:$1,0))</f>
        <v>958133.94645008445</v>
      </c>
      <c r="Q306" s="40">
        <f>INDEX(人口源表!$1:$1048576,MATCH($B306,人口源表!$A:$A,0),MATCH(Q$1,人口源表!$1:$1,0))-INDEX(城镇人口!$1:$1048576,MATCH($B306,城镇人口!$B:$B,0),MATCH(Q$1,城镇人口!$1:$1,0))</f>
        <v>947320.03070929507</v>
      </c>
      <c r="R306" s="40">
        <f>INDEX(人口源表!$1:$1048576,MATCH($B306,人口源表!$A:$A,0),MATCH(R$1,人口源表!$1:$1,0))-INDEX(城镇人口!$1:$1048576,MATCH($B306,城镇人口!$B:$B,0),MATCH(R$1,城镇人口!$1:$1,0))</f>
        <v>935677.09356693923</v>
      </c>
      <c r="S306" s="40">
        <f>INDEX(人口源表!$1:$1048576,MATCH($B306,人口源表!$A:$A,0),MATCH(S$1,人口源表!$1:$1,0))-INDEX(城镇人口!$1:$1048576,MATCH($B306,城镇人口!$B:$B,0),MATCH(S$1,城镇人口!$1:$1,0))</f>
        <v>930794.09769810457</v>
      </c>
      <c r="T306" s="40">
        <f>INDEX(人口源表!$1:$1048576,MATCH($B306,人口源表!$A:$A,0),MATCH(T$1,人口源表!$1:$1,0))-INDEX(城镇人口!$1:$1048576,MATCH($B306,城镇人口!$B:$B,0),MATCH(T$1,城镇人口!$1:$1,0))</f>
        <v>925324.15415909817</v>
      </c>
      <c r="U306" s="40">
        <f>INDEX(人口源表!$1:$1048576,MATCH($B306,人口源表!$A:$A,0),MATCH(U$1,人口源表!$1:$1,0))-INDEX(城镇人口!$1:$1048576,MATCH($B306,城镇人口!$B:$B,0),MATCH(U$1,城镇人口!$1:$1,0))</f>
        <v>919302.8641929694</v>
      </c>
      <c r="V306" s="40">
        <f>INDEX(人口源表!$1:$1048576,MATCH($B306,人口源表!$A:$A,0),MATCH(V$1,人口源表!$1:$1,0))-INDEX(城镇人口!$1:$1048576,MATCH($B306,城镇人口!$B:$B,0),MATCH(V$1,城镇人口!$1:$1,0))</f>
        <v>912764.42060958408</v>
      </c>
      <c r="W306" s="40">
        <f>INDEX(人口源表!$1:$1048576,MATCH($B306,人口源表!$A:$A,0),MATCH(W$1,人口源表!$1:$1,0))-INDEX(城镇人口!$1:$1048576,MATCH($B306,城镇人口!$B:$B,0),MATCH(W$1,城镇人口!$1:$1,0))</f>
        <v>905741.99837291869</v>
      </c>
      <c r="X306" s="40">
        <f>INDEX(人口源表!$1:$1048576,MATCH($B306,人口源表!$A:$A,0),MATCH(X$1,人口源表!$1:$1,0))-INDEX(城镇人口!$1:$1048576,MATCH($B306,城镇人口!$B:$B,0),MATCH(X$1,城镇人口!$1:$1,0))</f>
        <v>898268.49142063409</v>
      </c>
      <c r="Y306" s="40">
        <f>INDEX(人口源表!$1:$1048576,MATCH($B306,人口源表!$A:$A,0),MATCH(Y$1,人口源表!$1:$1,0))-INDEX(城镇人口!$1:$1048576,MATCH($B306,城镇人口!$B:$B,0),MATCH(Y$1,城镇人口!$1:$1,0))</f>
        <v>890376.12661191705</v>
      </c>
      <c r="Z306" s="40">
        <f>INDEX(人口源表!$1:$1048576,MATCH($B306,人口源表!$A:$A,0),MATCH(Z$1,人口源表!$1:$1,0))-INDEX(城镇人口!$1:$1048576,MATCH($B306,城镇人口!$B:$B,0),MATCH(Z$1,城镇人口!$1:$1,0))</f>
        <v>882095.37961131521</v>
      </c>
      <c r="AA306" s="40">
        <f>INDEX(人口源表!$1:$1048576,MATCH($B306,人口源表!$A:$A,0),MATCH(AA$1,人口源表!$1:$1,0))-INDEX(城镇人口!$1:$1048576,MATCH($B306,城镇人口!$B:$B,0),MATCH(AA$1,城镇人口!$1:$1,0))</f>
        <v>873456.79031637101</v>
      </c>
      <c r="AB306" s="40">
        <f>INDEX(人口源表!$1:$1048576,MATCH($B306,人口源表!$A:$A,0),MATCH(AB$1,人口源表!$1:$1,0))-INDEX(城镇人口!$1:$1048576,MATCH($B306,城镇人口!$B:$B,0),MATCH(AB$1,城镇人口!$1:$1,0))</f>
        <v>864489.51408539433</v>
      </c>
      <c r="AC306" s="40">
        <f>INDEX(人口源表!$1:$1048576,MATCH($B306,人口源表!$A:$A,0),MATCH(AC$1,人口源表!$1:$1,0))-INDEX(城镇人口!$1:$1048576,MATCH($B306,城镇人口!$B:$B,0),MATCH(AC$1,城镇人口!$1:$1,0))</f>
        <v>857175.72698224615</v>
      </c>
      <c r="AD306" s="40">
        <f>INDEX(人口源表!$1:$1048576,MATCH($B306,人口源表!$A:$A,0),MATCH(AD$1,人口源表!$1:$1,0))-INDEX(城镇人口!$1:$1048576,MATCH($B306,城镇人口!$B:$B,0),MATCH(AD$1,城镇人口!$1:$1,0))</f>
        <v>849599.5001203462</v>
      </c>
      <c r="AE306" s="40">
        <f>INDEX(人口源表!$1:$1048576,MATCH($B306,人口源表!$A:$A,0),MATCH(AE$1,人口源表!$1:$1,0))-INDEX(城镇人口!$1:$1048576,MATCH($B306,城镇人口!$B:$B,0),MATCH(AE$1,城镇人口!$1:$1,0))</f>
        <v>841785.30264534522</v>
      </c>
      <c r="AF306" s="40">
        <f>INDEX(人口源表!$1:$1048576,MATCH($B306,人口源表!$A:$A,0),MATCH(AF$1,人口源表!$1:$1,0))-INDEX(城镇人口!$1:$1048576,MATCH($B306,城镇人口!$B:$B,0),MATCH(AF$1,城镇人口!$1:$1,0))</f>
        <v>833758.47050142009</v>
      </c>
      <c r="AG306" s="40">
        <f>INDEX(人口源表!$1:$1048576,MATCH($B306,人口源表!$A:$A,0),MATCH(AG$1,人口源表!$1:$1,0))-INDEX(城镇人口!$1:$1048576,MATCH($B306,城镇人口!$B:$B,0),MATCH(AG$1,城镇人口!$1:$1,0))</f>
        <v>825541.75491522555</v>
      </c>
      <c r="AH306" s="40">
        <f>INDEX(人口源表!$1:$1048576,MATCH($B306,人口源表!$A:$A,0),MATCH(AH$1,人口源表!$1:$1,0))-INDEX(城镇人口!$1:$1048576,MATCH($B306,城镇人口!$B:$B,0),MATCH(AH$1,城镇人口!$1:$1,0))</f>
        <v>817158.7639639983</v>
      </c>
      <c r="AI306" s="40">
        <f>INDEX(人口源表!$1:$1048576,MATCH($B306,人口源表!$A:$A,0),MATCH(AI$1,人口源表!$1:$1,0))-INDEX(城镇人口!$1:$1048576,MATCH($B306,城镇人口!$B:$B,0),MATCH(AI$1,城镇人口!$1:$1,0))</f>
        <v>808631.5648302061</v>
      </c>
      <c r="AJ306" s="40">
        <f>INDEX(人口源表!$1:$1048576,MATCH($B306,人口源表!$A:$A,0),MATCH(AJ$1,人口源表!$1:$1,0))-INDEX(城镇人口!$1:$1048576,MATCH($B306,城镇人口!$B:$B,0),MATCH(AJ$1,城镇人口!$1:$1,0))</f>
        <v>799981.71288819192</v>
      </c>
      <c r="AK306" s="40">
        <f>INDEX(人口源表!$1:$1048576,MATCH($B306,人口源表!$A:$A,0),MATCH(AK$1,人口源表!$1:$1,0))-INDEX(城镇人口!$1:$1048576,MATCH($B306,城镇人口!$B:$B,0),MATCH(AK$1,城镇人口!$1:$1,0))</f>
        <v>791230.57647626847</v>
      </c>
      <c r="AL306" s="40">
        <f>INDEX(人口源表!$1:$1048576,MATCH($B306,人口源表!$A:$A,0),MATCH(AL$1,人口源表!$1:$1,0))-INDEX(城镇人口!$1:$1048576,MATCH($B306,城镇人口!$B:$B,0),MATCH(AL$1,城镇人口!$1:$1,0))</f>
        <v>782398.33781316318</v>
      </c>
      <c r="AM306" s="40">
        <f>INDEX(人口源表!$1:$1048576,MATCH($B306,人口源表!$A:$A,0),MATCH(AM$1,人口源表!$1:$1,0))-INDEX(城镇人口!$1:$1048576,MATCH($B306,城镇人口!$B:$B,0),MATCH(AM$1,城镇人口!$1:$1,0))</f>
        <v>773504.33790310612</v>
      </c>
      <c r="AN306" s="40">
        <f>INDEX(人口源表!$1:$1048576,MATCH($B306,人口源表!$A:$A,0),MATCH(AN$1,人口源表!$1:$1,0))-INDEX(城镇人口!$1:$1048576,MATCH($B306,城镇人口!$B:$B,0),MATCH(AN$1,城镇人口!$1:$1,0))</f>
        <v>764567.72849207814</v>
      </c>
      <c r="AO306" s="40">
        <f>INDEX(人口源表!$1:$1048576,MATCH($B306,人口源表!$A:$A,0),MATCH(AO$1,人口源表!$1:$1,0))-INDEX(城镇人口!$1:$1048576,MATCH($B306,城镇人口!$B:$B,0),MATCH(AO$1,城镇人口!$1:$1,0))</f>
        <v>755606.49583576689</v>
      </c>
      <c r="AP306" s="40">
        <f>INDEX(人口源表!$1:$1048576,MATCH($B306,人口源表!$A:$A,0),MATCH(AP$1,人口源表!$1:$1,0))-INDEX(城镇人口!$1:$1048576,MATCH($B306,城镇人口!$B:$B,0),MATCH(AP$1,城镇人口!$1:$1,0))</f>
        <v>746638.43222122709</v>
      </c>
      <c r="AQ306" s="40">
        <f>INDEX(人口源表!$1:$1048576,MATCH($B306,人口源表!$A:$A,0),MATCH(AQ$1,人口源表!$1:$1,0))-INDEX(城镇人口!$1:$1048576,MATCH($B306,城镇人口!$B:$B,0),MATCH(AQ$1,城镇人口!$1:$1,0))</f>
        <v>737679.86069859844</v>
      </c>
      <c r="AR306" s="40">
        <f>INDEX(人口源表!$1:$1048576,MATCH($B306,人口源表!$A:$A,0),MATCH(AR$1,人口源表!$1:$1,0))-INDEX(城镇人口!$1:$1048576,MATCH($B306,城镇人口!$B:$B,0),MATCH(AR$1,城镇人口!$1:$1,0))</f>
        <v>728747.53965981188</v>
      </c>
      <c r="AS306" s="40">
        <f>INDEX(人口源表!$1:$1048576,MATCH($B306,人口源表!$A:$A,0),MATCH(AS$1,人口源表!$1:$1,0))-INDEX(城镇人口!$1:$1048576,MATCH($B306,城镇人口!$B:$B,0),MATCH(AS$1,城镇人口!$1:$1,0))</f>
        <v>719856.7639565561</v>
      </c>
      <c r="AT306" s="40">
        <f>INDEX(人口源表!$1:$1048576,MATCH($B306,人口源表!$A:$A,0),MATCH(AT$1,人口源表!$1:$1,0))-INDEX(城镇人口!$1:$1048576,MATCH($B306,城镇人口!$B:$B,0),MATCH(AT$1,城镇人口!$1:$1,0))</f>
        <v>711022.62530256156</v>
      </c>
      <c r="AU306" s="40">
        <f>INDEX(人口源表!$1:$1048576,MATCH($B306,人口源表!$A:$A,0),MATCH(AU$1,人口源表!$1:$1,0))-INDEX(城镇人口!$1:$1048576,MATCH($B306,城镇人口!$B:$B,0),MATCH(AU$1,城镇人口!$1:$1,0))</f>
        <v>702258.77845107741</v>
      </c>
      <c r="AV306" s="40">
        <f>INDEX(人口源表!$1:$1048576,MATCH($B306,人口源表!$A:$A,0),MATCH(AV$1,人口源表!$1:$1,0))-INDEX(城镇人口!$1:$1048576,MATCH($B306,城镇人口!$B:$B,0),MATCH(AV$1,城镇人口!$1:$1,0))</f>
        <v>693578.98242188757</v>
      </c>
    </row>
    <row r="307" spans="1:48" x14ac:dyDescent="0.15">
      <c r="A307" s="4" t="s">
        <v>879</v>
      </c>
      <c r="B307" s="4" t="s">
        <v>630</v>
      </c>
      <c r="C307" s="34">
        <f>VLOOKUP(B307,'[1]2016省城人口总结（根）'!B:C,2,FALSE)/100</f>
        <v>0.49398999999999998</v>
      </c>
      <c r="D307" s="40">
        <f>INDEX(人口源表!$1:$1048576,MATCH($B307,人口源表!$A:$A,0),MATCH(D$1,人口源表!$1:$1,0))-INDEX(城镇人口!$1:$1048576,MATCH($B307,城镇人口!$B:$B,0),MATCH(D$1,城镇人口!$1:$1,0))</f>
        <v>1770838.4364341374</v>
      </c>
      <c r="E307" s="40">
        <f>INDEX(人口源表!$1:$1048576,MATCH($B307,人口源表!$A:$A,0),MATCH(E$1,人口源表!$1:$1,0))-INDEX(城镇人口!$1:$1048576,MATCH($B307,城镇人口!$B:$B,0),MATCH(E$1,城镇人口!$1:$1,0))</f>
        <v>1747182.0281439493</v>
      </c>
      <c r="F307" s="40">
        <f>INDEX(人口源表!$1:$1048576,MATCH($B307,人口源表!$A:$A,0),MATCH(F$1,人口源表!$1:$1,0))-INDEX(城镇人口!$1:$1048576,MATCH($B307,城镇人口!$B:$B,0),MATCH(F$1,城镇人口!$1:$1,0))</f>
        <v>1722247.5445706921</v>
      </c>
      <c r="G307" s="40">
        <f>INDEX(人口源表!$1:$1048576,MATCH($B307,人口源表!$A:$A,0),MATCH(G$1,人口源表!$1:$1,0))-INDEX(城镇人口!$1:$1048576,MATCH($B307,城镇人口!$B:$B,0),MATCH(G$1,城镇人口!$1:$1,0))</f>
        <v>1535437.2891079744</v>
      </c>
      <c r="H307" s="40">
        <f>INDEX(人口源表!$1:$1048576,MATCH($B307,人口源表!$A:$A,0),MATCH(H$1,人口源表!$1:$1,0))-INDEX(城镇人口!$1:$1048576,MATCH($B307,城镇人口!$B:$B,0),MATCH(H$1,城镇人口!$1:$1,0))</f>
        <v>1514170.1313099491</v>
      </c>
      <c r="I307" s="40">
        <f>INDEX(人口源表!$1:$1048576,MATCH($B307,人口源表!$A:$A,0),MATCH(I$1,人口源表!$1:$1,0))-INDEX(城镇人口!$1:$1048576,MATCH($B307,城镇人口!$B:$B,0),MATCH(I$1,城镇人口!$1:$1,0))</f>
        <v>1503200.7998872558</v>
      </c>
      <c r="J307" s="40">
        <f>INDEX(人口源表!$1:$1048576,MATCH($B307,人口源表!$A:$A,0),MATCH(J$1,人口源表!$1:$1,0))-INDEX(城镇人口!$1:$1048576,MATCH($B307,城镇人口!$B:$B,0),MATCH(J$1,城镇人口!$1:$1,0))</f>
        <v>1491022.3742775801</v>
      </c>
      <c r="K307" s="40">
        <f>INDEX(人口源表!$1:$1048576,MATCH($B307,人口源表!$A:$A,0),MATCH(K$1,人口源表!$1:$1,0))-INDEX(城镇人口!$1:$1048576,MATCH($B307,城镇人口!$B:$B,0),MATCH(K$1,城镇人口!$1:$1,0))</f>
        <v>1477661.8356929144</v>
      </c>
      <c r="L307" s="40">
        <f>INDEX(人口源表!$1:$1048576,MATCH($B307,人口源表!$A:$A,0),MATCH(L$1,人口源表!$1:$1,0))-INDEX(城镇人口!$1:$1048576,MATCH($B307,城镇人口!$B:$B,0),MATCH(L$1,城镇人口!$1:$1,0))</f>
        <v>1463150.3980121983</v>
      </c>
      <c r="M307" s="40">
        <f>INDEX(人口源表!$1:$1048576,MATCH($B307,人口源表!$A:$A,0),MATCH(M$1,人口源表!$1:$1,0))-INDEX(城镇人口!$1:$1048576,MATCH($B307,城镇人口!$B:$B,0),MATCH(M$1,城镇人口!$1:$1,0))</f>
        <v>1447521.0760857803</v>
      </c>
      <c r="N307" s="40">
        <f>INDEX(人口源表!$1:$1048576,MATCH($B307,人口源表!$A:$A,0),MATCH(N$1,人口源表!$1:$1,0))-INDEX(城镇人口!$1:$1048576,MATCH($B307,城镇人口!$B:$B,0),MATCH(N$1,城镇人口!$1:$1,0))</f>
        <v>1430811.2434145545</v>
      </c>
      <c r="O307" s="40">
        <f>INDEX(人口源表!$1:$1048576,MATCH($B307,人口源表!$A:$A,0),MATCH(O$1,人口源表!$1:$1,0))-INDEX(城镇人口!$1:$1048576,MATCH($B307,城镇人口!$B:$B,0),MATCH(O$1,城镇人口!$1:$1,0))</f>
        <v>1413059.7845960578</v>
      </c>
      <c r="P307" s="40">
        <f>INDEX(人口源表!$1:$1048576,MATCH($B307,人口源表!$A:$A,0),MATCH(P$1,人口源表!$1:$1,0))-INDEX(城镇人口!$1:$1048576,MATCH($B307,城镇人口!$B:$B,0),MATCH(P$1,城镇人口!$1:$1,0))</f>
        <v>1394308.2938851519</v>
      </c>
      <c r="Q307" s="40">
        <f>INDEX(人口源表!$1:$1048576,MATCH($B307,人口源表!$A:$A,0),MATCH(Q$1,人口源表!$1:$1,0))-INDEX(城镇人口!$1:$1048576,MATCH($B307,城镇人口!$B:$B,0),MATCH(Q$1,城镇人口!$1:$1,0))</f>
        <v>1374601.3241198943</v>
      </c>
      <c r="R307" s="40">
        <f>INDEX(人口源表!$1:$1048576,MATCH($B307,人口源表!$A:$A,0),MATCH(R$1,人口源表!$1:$1,0))-INDEX(城镇人口!$1:$1048576,MATCH($B307,城镇人口!$B:$B,0),MATCH(R$1,城镇人口!$1:$1,0))</f>
        <v>1353984.9307895601</v>
      </c>
      <c r="S307" s="40">
        <f>INDEX(人口源表!$1:$1048576,MATCH($B307,人口源表!$A:$A,0),MATCH(S$1,人口源表!$1:$1,0))-INDEX(城镇人口!$1:$1048576,MATCH($B307,城镇人口!$B:$B,0),MATCH(S$1,城镇人口!$1:$1,0))</f>
        <v>1341984.7388573377</v>
      </c>
      <c r="T307" s="40">
        <f>INDEX(人口源表!$1:$1048576,MATCH($B307,人口源表!$A:$A,0),MATCH(T$1,人口源表!$1:$1,0))-INDEX(城镇人口!$1:$1048576,MATCH($B307,城镇人口!$B:$B,0),MATCH(T$1,城镇人口!$1:$1,0))</f>
        <v>1329270.4694348774</v>
      </c>
      <c r="U307" s="40">
        <f>INDEX(人口源表!$1:$1048576,MATCH($B307,人口源表!$A:$A,0),MATCH(U$1,人口源表!$1:$1,0))-INDEX(城镇人口!$1:$1048576,MATCH($B307,城镇人口!$B:$B,0),MATCH(U$1,城镇人口!$1:$1,0))</f>
        <v>1315880.5082663326</v>
      </c>
      <c r="V307" s="40">
        <f>INDEX(人口源表!$1:$1048576,MATCH($B307,人口源表!$A:$A,0),MATCH(V$1,人口源表!$1:$1,0))-INDEX(城镇人口!$1:$1048576,MATCH($B307,城镇人口!$B:$B,0),MATCH(V$1,城镇人口!$1:$1,0))</f>
        <v>1301853.5264384532</v>
      </c>
      <c r="W307" s="40">
        <f>INDEX(人口源表!$1:$1048576,MATCH($B307,人口源表!$A:$A,0),MATCH(W$1,人口源表!$1:$1,0))-INDEX(城镇人口!$1:$1048576,MATCH($B307,城镇人口!$B:$B,0),MATCH(W$1,城镇人口!$1:$1,0))</f>
        <v>1287231.6553988627</v>
      </c>
      <c r="X307" s="40">
        <f>INDEX(人口源表!$1:$1048576,MATCH($B307,人口源表!$A:$A,0),MATCH(X$1,人口源表!$1:$1,0))-INDEX(城镇人口!$1:$1048576,MATCH($B307,城镇人口!$B:$B,0),MATCH(X$1,城镇人口!$1:$1,0))</f>
        <v>1272057.5402514774</v>
      </c>
      <c r="Y307" s="40">
        <f>INDEX(人口源表!$1:$1048576,MATCH($B307,人口源表!$A:$A,0),MATCH(Y$1,人口源表!$1:$1,0))-INDEX(城镇人口!$1:$1048576,MATCH($B307,城镇人口!$B:$B,0),MATCH(Y$1,城镇人口!$1:$1,0))</f>
        <v>1256375.8675051404</v>
      </c>
      <c r="Z307" s="40">
        <f>INDEX(人口源表!$1:$1048576,MATCH($B307,人口源表!$A:$A,0),MATCH(Z$1,人口源表!$1:$1,0))-INDEX(城镇人口!$1:$1048576,MATCH($B307,城镇人口!$B:$B,0),MATCH(Z$1,城镇人口!$1:$1,0))</f>
        <v>1240232.4646667012</v>
      </c>
      <c r="AA307" s="40">
        <f>INDEX(人口源表!$1:$1048576,MATCH($B307,人口源表!$A:$A,0),MATCH(AA$1,人口源表!$1:$1,0))-INDEX(城镇人口!$1:$1048576,MATCH($B307,城镇人口!$B:$B,0),MATCH(AA$1,城镇人口!$1:$1,0))</f>
        <v>1223674.6029084292</v>
      </c>
      <c r="AB307" s="40">
        <f>INDEX(人口源表!$1:$1048576,MATCH($B307,人口源表!$A:$A,0),MATCH(AB$1,人口源表!$1:$1,0))-INDEX(城镇人口!$1:$1048576,MATCH($B307,城镇人口!$B:$B,0),MATCH(AB$1,城镇人口!$1:$1,0))</f>
        <v>1206750.5074011555</v>
      </c>
      <c r="AC307" s="40">
        <f>INDEX(人口源表!$1:$1048576,MATCH($B307,人口源表!$A:$A,0),MATCH(AC$1,人口源表!$1:$1,0))-INDEX(城镇人口!$1:$1048576,MATCH($B307,城镇人口!$B:$B,0),MATCH(AC$1,城镇人口!$1:$1,0))</f>
        <v>1191851.772799663</v>
      </c>
      <c r="AD307" s="40">
        <f>INDEX(人口源表!$1:$1048576,MATCH($B307,人口源表!$A:$A,0),MATCH(AD$1,人口源表!$1:$1,0))-INDEX(城镇人口!$1:$1048576,MATCH($B307,城镇人口!$B:$B,0),MATCH(AD$1,城镇人口!$1:$1,0))</f>
        <v>1176675.3954719426</v>
      </c>
      <c r="AE307" s="40">
        <f>INDEX(人口源表!$1:$1048576,MATCH($B307,人口源表!$A:$A,0),MATCH(AE$1,人口源表!$1:$1,0))-INDEX(城镇人口!$1:$1048576,MATCH($B307,城镇人口!$B:$B,0),MATCH(AE$1,城镇人口!$1:$1,0))</f>
        <v>1161271.7169749599</v>
      </c>
      <c r="AF307" s="40">
        <f>INDEX(人口源表!$1:$1048576,MATCH($B307,人口源表!$A:$A,0),MATCH(AF$1,人口源表!$1:$1,0))-INDEX(城镇人口!$1:$1048576,MATCH($B307,城镇人口!$B:$B,0),MATCH(AF$1,城镇人口!$1:$1,0))</f>
        <v>1145690.4293208802</v>
      </c>
      <c r="AG307" s="40">
        <f>INDEX(人口源表!$1:$1048576,MATCH($B307,人口源表!$A:$A,0),MATCH(AG$1,人口源表!$1:$1,0))-INDEX(城镇人口!$1:$1048576,MATCH($B307,城镇人口!$B:$B,0),MATCH(AG$1,城镇人口!$1:$1,0))</f>
        <v>1129983.1764996278</v>
      </c>
      <c r="AH307" s="40">
        <f>INDEX(人口源表!$1:$1048576,MATCH($B307,人口源表!$A:$A,0),MATCH(AH$1,人口源表!$1:$1,0))-INDEX(城镇人口!$1:$1048576,MATCH($B307,城镇人口!$B:$B,0),MATCH(AH$1,城镇人口!$1:$1,0))</f>
        <v>1114203.0778123885</v>
      </c>
      <c r="AI307" s="40">
        <f>INDEX(人口源表!$1:$1048576,MATCH($B307,人口源表!$A:$A,0),MATCH(AI$1,人口源表!$1:$1,0))-INDEX(城镇人口!$1:$1048576,MATCH($B307,城镇人口!$B:$B,0),MATCH(AI$1,城镇人口!$1:$1,0))</f>
        <v>1098403.1542453859</v>
      </c>
      <c r="AJ307" s="40">
        <f>INDEX(人口源表!$1:$1048576,MATCH($B307,人口源表!$A:$A,0),MATCH(AJ$1,人口源表!$1:$1,0))-INDEX(城镇人口!$1:$1048576,MATCH($B307,城镇人口!$B:$B,0),MATCH(AJ$1,城镇人口!$1:$1,0))</f>
        <v>1082637.751868624</v>
      </c>
      <c r="AK307" s="40">
        <f>INDEX(人口源表!$1:$1048576,MATCH($B307,人口源表!$A:$A,0),MATCH(AK$1,人口源表!$1:$1,0))-INDEX(城镇人口!$1:$1048576,MATCH($B307,城镇人口!$B:$B,0),MATCH(AK$1,城镇人口!$1:$1,0))</f>
        <v>1066961.7160508002</v>
      </c>
      <c r="AL307" s="40">
        <f>INDEX(人口源表!$1:$1048576,MATCH($B307,人口源表!$A:$A,0),MATCH(AL$1,人口源表!$1:$1,0))-INDEX(城镇人口!$1:$1048576,MATCH($B307,城镇人口!$B:$B,0),MATCH(AL$1,城镇人口!$1:$1,0))</f>
        <v>1051431.4076209646</v>
      </c>
      <c r="AM307" s="40">
        <f>INDEX(人口源表!$1:$1048576,MATCH($B307,人口源表!$A:$A,0),MATCH(AM$1,人口源表!$1:$1,0))-INDEX(城镇人口!$1:$1048576,MATCH($B307,城镇人口!$B:$B,0),MATCH(AM$1,城镇人口!$1:$1,0))</f>
        <v>1036102.0705164396</v>
      </c>
      <c r="AN307" s="40">
        <f>INDEX(人口源表!$1:$1048576,MATCH($B307,人口源表!$A:$A,0),MATCH(AN$1,人口源表!$1:$1,0))-INDEX(城镇人口!$1:$1048576,MATCH($B307,城镇人口!$B:$B,0),MATCH(AN$1,城镇人口!$1:$1,0))</f>
        <v>1021031.3861806346</v>
      </c>
      <c r="AO307" s="40">
        <f>INDEX(人口源表!$1:$1048576,MATCH($B307,人口源表!$A:$A,0),MATCH(AO$1,人口源表!$1:$1,0))-INDEX(城镇人口!$1:$1048576,MATCH($B307,城镇人口!$B:$B,0),MATCH(AO$1,城镇人口!$1:$1,0))</f>
        <v>1006275.7701253863</v>
      </c>
      <c r="AP307" s="40">
        <f>INDEX(人口源表!$1:$1048576,MATCH($B307,人口源表!$A:$A,0),MATCH(AP$1,人口源表!$1:$1,0))-INDEX(城镇人口!$1:$1048576,MATCH($B307,城镇人口!$B:$B,0),MATCH(AP$1,城镇人口!$1:$1,0))</f>
        <v>991893.17005503806</v>
      </c>
      <c r="AQ307" s="40">
        <f>INDEX(人口源表!$1:$1048576,MATCH($B307,人口源表!$A:$A,0),MATCH(AQ$1,人口源表!$1:$1,0))-INDEX(城镇人口!$1:$1048576,MATCH($B307,城镇人口!$B:$B,0),MATCH(AQ$1,城镇人口!$1:$1,0))</f>
        <v>977941.53767716978</v>
      </c>
      <c r="AR307" s="40">
        <f>INDEX(人口源表!$1:$1048576,MATCH($B307,人口源表!$A:$A,0),MATCH(AR$1,人口源表!$1:$1,0))-INDEX(城镇人口!$1:$1048576,MATCH($B307,城镇人口!$B:$B,0),MATCH(AR$1,城镇人口!$1:$1,0))</f>
        <v>964478.40281180572</v>
      </c>
      <c r="AS307" s="40">
        <f>INDEX(人口源表!$1:$1048576,MATCH($B307,人口源表!$A:$A,0),MATCH(AS$1,人口源表!$1:$1,0))-INDEX(城镇人口!$1:$1048576,MATCH($B307,城镇人口!$B:$B,0),MATCH(AS$1,城镇人口!$1:$1,0))</f>
        <v>951561.84481064836</v>
      </c>
      <c r="AT307" s="40">
        <f>INDEX(人口源表!$1:$1048576,MATCH($B307,人口源表!$A:$A,0),MATCH(AT$1,人口源表!$1:$1,0))-INDEX(城镇人口!$1:$1048576,MATCH($B307,城镇人口!$B:$B,0),MATCH(AT$1,城镇人口!$1:$1,0))</f>
        <v>939250.04538158351</v>
      </c>
      <c r="AU307" s="40">
        <f>INDEX(人口源表!$1:$1048576,MATCH($B307,人口源表!$A:$A,0),MATCH(AU$1,人口源表!$1:$1,0))-INDEX(城镇人口!$1:$1048576,MATCH($B307,城镇人口!$B:$B,0),MATCH(AU$1,城镇人口!$1:$1,0))</f>
        <v>927600.51425541192</v>
      </c>
      <c r="AV307" s="40">
        <f>INDEX(人口源表!$1:$1048576,MATCH($B307,人口源表!$A:$A,0),MATCH(AV$1,人口源表!$1:$1,0))-INDEX(城镇人口!$1:$1048576,MATCH($B307,城镇人口!$B:$B,0),MATCH(AV$1,城镇人口!$1:$1,0))</f>
        <v>916671.71262754803</v>
      </c>
    </row>
    <row r="308" spans="1:48" x14ac:dyDescent="0.15">
      <c r="A308" s="4" t="s">
        <v>879</v>
      </c>
      <c r="B308" s="4" t="s">
        <v>632</v>
      </c>
      <c r="C308" s="34">
        <f>VLOOKUP(B308,'[1]2016省城人口总结（根）'!B:C,2,FALSE)/100</f>
        <v>0.52166000000000001</v>
      </c>
      <c r="D308" s="40">
        <f>INDEX(人口源表!$1:$1048576,MATCH($B308,人口源表!$A:$A,0),MATCH(D$1,人口源表!$1:$1,0))-INDEX(城镇人口!$1:$1048576,MATCH($B308,城镇人口!$B:$B,0),MATCH(D$1,城镇人口!$1:$1,0))</f>
        <v>1686116.9316196796</v>
      </c>
      <c r="E308" s="40">
        <f>INDEX(人口源表!$1:$1048576,MATCH($B308,人口源表!$A:$A,0),MATCH(E$1,人口源表!$1:$1,0))-INDEX(城镇人口!$1:$1048576,MATCH($B308,城镇人口!$B:$B,0),MATCH(E$1,城镇人口!$1:$1,0))</f>
        <v>1667785.9420483659</v>
      </c>
      <c r="F308" s="40">
        <f>INDEX(人口源表!$1:$1048576,MATCH($B308,人口源表!$A:$A,0),MATCH(F$1,人口源表!$1:$1,0))-INDEX(城镇人口!$1:$1048576,MATCH($B308,城镇人口!$B:$B,0),MATCH(F$1,城镇人口!$1:$1,0))</f>
        <v>1647881.6549464418</v>
      </c>
      <c r="G308" s="40">
        <f>INDEX(人口源表!$1:$1048576,MATCH($B308,人口源表!$A:$A,0),MATCH(G$1,人口源表!$1:$1,0))-INDEX(城镇人口!$1:$1048576,MATCH($B308,城镇人口!$B:$B,0),MATCH(G$1,城镇人口!$1:$1,0))</f>
        <v>1616662.1535993945</v>
      </c>
      <c r="H308" s="40">
        <f>INDEX(人口源表!$1:$1048576,MATCH($B308,人口源表!$A:$A,0),MATCH(H$1,人口源表!$1:$1,0))-INDEX(城镇人口!$1:$1048576,MATCH($B308,城镇人口!$B:$B,0),MATCH(H$1,城镇人口!$1:$1,0))</f>
        <v>1601778.8414610156</v>
      </c>
      <c r="I308" s="40">
        <f>INDEX(人口源表!$1:$1048576,MATCH($B308,人口源表!$A:$A,0),MATCH(I$1,人口源表!$1:$1,0))-INDEX(城镇人口!$1:$1048576,MATCH($B308,城镇人口!$B:$B,0),MATCH(I$1,城镇人口!$1:$1,0))</f>
        <v>1598222.1967826698</v>
      </c>
      <c r="J308" s="40">
        <f>INDEX(人口源表!$1:$1048576,MATCH($B308,人口源表!$A:$A,0),MATCH(J$1,人口源表!$1:$1,0))-INDEX(城镇人口!$1:$1048576,MATCH($B308,城镇人口!$B:$B,0),MATCH(J$1,城镇人口!$1:$1,0))</f>
        <v>1592468.6732603027</v>
      </c>
      <c r="K308" s="40">
        <f>INDEX(人口源表!$1:$1048576,MATCH($B308,人口源表!$A:$A,0),MATCH(K$1,人口源表!$1:$1,0))-INDEX(城镇人口!$1:$1048576,MATCH($B308,城镇人口!$B:$B,0),MATCH(K$1,城镇人口!$1:$1,0))</f>
        <v>1584640.653073723</v>
      </c>
      <c r="L308" s="40">
        <f>INDEX(人口源表!$1:$1048576,MATCH($B308,人口源表!$A:$A,0),MATCH(L$1,人口源表!$1:$1,0))-INDEX(城镇人口!$1:$1048576,MATCH($B308,城镇人口!$B:$B,0),MATCH(L$1,城镇人口!$1:$1,0))</f>
        <v>1574855.830065873</v>
      </c>
      <c r="M308" s="40">
        <f>INDEX(人口源表!$1:$1048576,MATCH($B308,人口源表!$A:$A,0),MATCH(M$1,人口源表!$1:$1,0))-INDEX(城镇人口!$1:$1048576,MATCH($B308,城镇人口!$B:$B,0),MATCH(M$1,城镇人口!$1:$1,0))</f>
        <v>1563228.5215459024</v>
      </c>
      <c r="N308" s="40">
        <f>INDEX(人口源表!$1:$1048576,MATCH($B308,人口源表!$A:$A,0),MATCH(N$1,人口源表!$1:$1,0))-INDEX(城镇人口!$1:$1048576,MATCH($B308,城镇人口!$B:$B,0),MATCH(N$1,城镇人口!$1:$1,0))</f>
        <v>1549868.8393377857</v>
      </c>
      <c r="O308" s="40">
        <f>INDEX(人口源表!$1:$1048576,MATCH($B308,人口源表!$A:$A,0),MATCH(O$1,人口源表!$1:$1,0))-INDEX(城镇人口!$1:$1048576,MATCH($B308,城镇人口!$B:$B,0),MATCH(O$1,城镇人口!$1:$1,0))</f>
        <v>1534883.1371458052</v>
      </c>
      <c r="P308" s="40">
        <f>INDEX(人口源表!$1:$1048576,MATCH($B308,人口源表!$A:$A,0),MATCH(P$1,人口源表!$1:$1,0))-INDEX(城镇人口!$1:$1048576,MATCH($B308,城镇人口!$B:$B,0),MATCH(P$1,城镇人口!$1:$1,0))</f>
        <v>1518374.0283464389</v>
      </c>
      <c r="Q308" s="40">
        <f>INDEX(人口源表!$1:$1048576,MATCH($B308,人口源表!$A:$A,0),MATCH(Q$1,人口源表!$1:$1,0))-INDEX(城镇人口!$1:$1048576,MATCH($B308,城镇人口!$B:$B,0),MATCH(Q$1,城镇人口!$1:$1,0))</f>
        <v>1500441.1842344161</v>
      </c>
      <c r="R308" s="40">
        <f>INDEX(人口源表!$1:$1048576,MATCH($B308,人口源表!$A:$A,0),MATCH(R$1,人口源表!$1:$1,0))-INDEX(城镇人口!$1:$1048576,MATCH($B308,城镇人口!$B:$B,0),MATCH(R$1,城镇人口!$1:$1,0))</f>
        <v>1481178.9919198779</v>
      </c>
      <c r="S308" s="40">
        <f>INDEX(人口源表!$1:$1048576,MATCH($B308,人口源表!$A:$A,0),MATCH(S$1,人口源表!$1:$1,0))-INDEX(城镇人口!$1:$1048576,MATCH($B308,城镇人口!$B:$B,0),MATCH(S$1,城镇人口!$1:$1,0))</f>
        <v>1472609.832795124</v>
      </c>
      <c r="T308" s="40">
        <f>INDEX(人口源表!$1:$1048576,MATCH($B308,人口源表!$A:$A,0),MATCH(T$1,人口源表!$1:$1,0))-INDEX(城镇人口!$1:$1048576,MATCH($B308,城镇人口!$B:$B,0),MATCH(T$1,城镇人口!$1:$1,0))</f>
        <v>1463111.3871132582</v>
      </c>
      <c r="U308" s="40">
        <f>INDEX(人口源表!$1:$1048576,MATCH($B308,人口源表!$A:$A,0),MATCH(U$1,人口源表!$1:$1,0))-INDEX(城镇人口!$1:$1048576,MATCH($B308,城镇人口!$B:$B,0),MATCH(U$1,城镇人口!$1:$1,0))</f>
        <v>1452751.0364118456</v>
      </c>
      <c r="V308" s="40">
        <f>INDEX(人口源表!$1:$1048576,MATCH($B308,人口源表!$A:$A,0),MATCH(V$1,人口源表!$1:$1,0))-INDEX(城镇人口!$1:$1048576,MATCH($B308,城镇人口!$B:$B,0),MATCH(V$1,城镇人口!$1:$1,0))</f>
        <v>1441594.7579235416</v>
      </c>
      <c r="W308" s="40">
        <f>INDEX(人口源表!$1:$1048576,MATCH($B308,人口源表!$A:$A,0),MATCH(W$1,人口源表!$1:$1,0))-INDEX(城镇人口!$1:$1048576,MATCH($B308,城镇人口!$B:$B,0),MATCH(W$1,城镇人口!$1:$1,0))</f>
        <v>1429705.6343198298</v>
      </c>
      <c r="X308" s="40">
        <f>INDEX(人口源表!$1:$1048576,MATCH($B308,人口源表!$A:$A,0),MATCH(X$1,人口源表!$1:$1,0))-INDEX(城镇人口!$1:$1048576,MATCH($B308,城镇人口!$B:$B,0),MATCH(X$1,城镇人口!$1:$1,0))</f>
        <v>1417144.2631716444</v>
      </c>
      <c r="Y308" s="40">
        <f>INDEX(人口源表!$1:$1048576,MATCH($B308,人口源表!$A:$A,0),MATCH(Y$1,人口源表!$1:$1,0))-INDEX(城镇人口!$1:$1048576,MATCH($B308,城镇人口!$B:$B,0),MATCH(Y$1,城镇人口!$1:$1,0))</f>
        <v>1403968.4248403138</v>
      </c>
      <c r="Z308" s="40">
        <f>INDEX(人口源表!$1:$1048576,MATCH($B308,人口源表!$A:$A,0),MATCH(Z$1,人口源表!$1:$1,0))-INDEX(城镇人口!$1:$1048576,MATCH($B308,城镇人口!$B:$B,0),MATCH(Z$1,城镇人口!$1:$1,0))</f>
        <v>1390233.8453827417</v>
      </c>
      <c r="AA308" s="40">
        <f>INDEX(人口源表!$1:$1048576,MATCH($B308,人口源表!$A:$A,0),MATCH(AA$1,人口源表!$1:$1,0))-INDEX(城镇人口!$1:$1048576,MATCH($B308,城镇人口!$B:$B,0),MATCH(AA$1,城镇人口!$1:$1,0))</f>
        <v>1375993.856028948</v>
      </c>
      <c r="AB308" s="40">
        <f>INDEX(人口源表!$1:$1048576,MATCH($B308,人口源表!$A:$A,0),MATCH(AB$1,人口源表!$1:$1,0))-INDEX(城镇人口!$1:$1048576,MATCH($B308,城镇人口!$B:$B,0),MATCH(AB$1,城镇人口!$1:$1,0))</f>
        <v>1361299.0723067839</v>
      </c>
      <c r="AC308" s="40">
        <f>INDEX(人口源表!$1:$1048576,MATCH($B308,人口源表!$A:$A,0),MATCH(AC$1,人口源表!$1:$1,0))-INDEX(城镇人口!$1:$1048576,MATCH($B308,城镇人口!$B:$B,0),MATCH(AC$1,城镇人口!$1:$1,0))</f>
        <v>1349273.9683032436</v>
      </c>
      <c r="AD308" s="40">
        <f>INDEX(人口源表!$1:$1048576,MATCH($B308,人口源表!$A:$A,0),MATCH(AD$1,人口源表!$1:$1,0))-INDEX(城镇人口!$1:$1048576,MATCH($B308,城镇人口!$B:$B,0),MATCH(AD$1,城镇人口!$1:$1,0))</f>
        <v>1336902.2877842011</v>
      </c>
      <c r="AE308" s="40">
        <f>INDEX(人口源表!$1:$1048576,MATCH($B308,人口源表!$A:$A,0),MATCH(AE$1,人口源表!$1:$1,0))-INDEX(城镇人口!$1:$1048576,MATCH($B308,城镇人口!$B:$B,0),MATCH(AE$1,城镇人口!$1:$1,0))</f>
        <v>1324225.9510855163</v>
      </c>
      <c r="AF308" s="40">
        <f>INDEX(人口源表!$1:$1048576,MATCH($B308,人口源表!$A:$A,0),MATCH(AF$1,人口源表!$1:$1,0))-INDEX(城镇人口!$1:$1048576,MATCH($B308,城镇人口!$B:$B,0),MATCH(AF$1,城镇人口!$1:$1,0))</f>
        <v>1311284.5776913106</v>
      </c>
      <c r="AG308" s="40">
        <f>INDEX(人口源表!$1:$1048576,MATCH($B308,人口源表!$A:$A,0),MATCH(AG$1,人口源表!$1:$1,0))-INDEX(城镇人口!$1:$1048576,MATCH($B308,城镇人口!$B:$B,0),MATCH(AG$1,城镇人口!$1:$1,0))</f>
        <v>1298115.8665786507</v>
      </c>
      <c r="AH308" s="40">
        <f>INDEX(人口源表!$1:$1048576,MATCH($B308,人口源表!$A:$A,0),MATCH(AH$1,人口源表!$1:$1,0))-INDEX(城镇人口!$1:$1048576,MATCH($B308,城镇人口!$B:$B,0),MATCH(AH$1,城镇人口!$1:$1,0))</f>
        <v>1284755.624902538</v>
      </c>
      <c r="AI308" s="40">
        <f>INDEX(人口源表!$1:$1048576,MATCH($B308,人口源表!$A:$A,0),MATCH(AI$1,人口源表!$1:$1,0))-INDEX(城镇人口!$1:$1048576,MATCH($B308,城镇人口!$B:$B,0),MATCH(AI$1,城镇人口!$1:$1,0))</f>
        <v>1271238.4664712278</v>
      </c>
      <c r="AJ308" s="40">
        <f>INDEX(人口源表!$1:$1048576,MATCH($B308,人口源表!$A:$A,0),MATCH(AJ$1,人口源表!$1:$1,0))-INDEX(城镇人口!$1:$1048576,MATCH($B308,城镇人口!$B:$B,0),MATCH(AJ$1,城镇人口!$1:$1,0))</f>
        <v>1257595.8228128846</v>
      </c>
      <c r="AK308" s="40">
        <f>INDEX(人口源表!$1:$1048576,MATCH($B308,人口源表!$A:$A,0),MATCH(AK$1,人口源表!$1:$1,0))-INDEX(城镇人口!$1:$1048576,MATCH($B308,城镇人口!$B:$B,0),MATCH(AK$1,城镇人口!$1:$1,0))</f>
        <v>1243858.3309416841</v>
      </c>
      <c r="AL308" s="40">
        <f>INDEX(人口源表!$1:$1048576,MATCH($B308,人口源表!$A:$A,0),MATCH(AL$1,人口源表!$1:$1,0))-INDEX(城镇人口!$1:$1048576,MATCH($B308,城镇人口!$B:$B,0),MATCH(AL$1,城镇人口!$1:$1,0))</f>
        <v>1230054.5171145452</v>
      </c>
      <c r="AM308" s="40">
        <f>INDEX(人口源表!$1:$1048576,MATCH($B308,人口源表!$A:$A,0),MATCH(AM$1,人口源表!$1:$1,0))-INDEX(城镇人口!$1:$1048576,MATCH($B308,城镇人口!$B:$B,0),MATCH(AM$1,城镇人口!$1:$1,0))</f>
        <v>1216211.1645469572</v>
      </c>
      <c r="AN308" s="40">
        <f>INDEX(人口源表!$1:$1048576,MATCH($B308,人口源表!$A:$A,0),MATCH(AN$1,人口源表!$1:$1,0))-INDEX(城镇人口!$1:$1048576,MATCH($B308,城镇人口!$B:$B,0),MATCH(AN$1,城镇人口!$1:$1,0))</f>
        <v>1202353.0222054683</v>
      </c>
      <c r="AO308" s="40">
        <f>INDEX(人口源表!$1:$1048576,MATCH($B308,人口源表!$A:$A,0),MATCH(AO$1,人口源表!$1:$1,0))-INDEX(城镇人口!$1:$1048576,MATCH($B308,城镇人口!$B:$B,0),MATCH(AO$1,城镇人口!$1:$1,0))</f>
        <v>1188503.8074113075</v>
      </c>
      <c r="AP308" s="40">
        <f>INDEX(人口源表!$1:$1048576,MATCH($B308,人口源表!$A:$A,0),MATCH(AP$1,人口源表!$1:$1,0))-INDEX(城镇人口!$1:$1048576,MATCH($B308,城镇人口!$B:$B,0),MATCH(AP$1,城镇人口!$1:$1,0))</f>
        <v>1174685.2610332724</v>
      </c>
      <c r="AQ308" s="40">
        <f>INDEX(人口源表!$1:$1048576,MATCH($B308,人口源表!$A:$A,0),MATCH(AQ$1,人口源表!$1:$1,0))-INDEX(城镇人口!$1:$1048576,MATCH($B308,城镇人口!$B:$B,0),MATCH(AQ$1,城镇人口!$1:$1,0))</f>
        <v>1160916.8778964775</v>
      </c>
      <c r="AR308" s="40">
        <f>INDEX(人口源表!$1:$1048576,MATCH($B308,人口源表!$A:$A,0),MATCH(AR$1,人口源表!$1:$1,0))-INDEX(城镇人口!$1:$1048576,MATCH($B308,城镇人口!$B:$B,0),MATCH(AR$1,城镇人口!$1:$1,0))</f>
        <v>1147217.8358263611</v>
      </c>
      <c r="AS308" s="40">
        <f>INDEX(人口源表!$1:$1048576,MATCH($B308,人口源表!$A:$A,0),MATCH(AS$1,人口源表!$1:$1,0))-INDEX(城镇人口!$1:$1048576,MATCH($B308,城镇人口!$B:$B,0),MATCH(AS$1,城镇人口!$1:$1,0))</f>
        <v>1133604.1939005316</v>
      </c>
      <c r="AT308" s="40">
        <f>INDEX(人口源表!$1:$1048576,MATCH($B308,人口源表!$A:$A,0),MATCH(AT$1,人口源表!$1:$1,0))-INDEX(城镇人口!$1:$1048576,MATCH($B308,城镇人口!$B:$B,0),MATCH(AT$1,城镇人口!$1:$1,0))</f>
        <v>1120092.0565496646</v>
      </c>
      <c r="AU308" s="40">
        <f>INDEX(人口源表!$1:$1048576,MATCH($B308,人口源表!$A:$A,0),MATCH(AU$1,人口源表!$1:$1,0))-INDEX(城镇人口!$1:$1048576,MATCH($B308,城镇人口!$B:$B,0),MATCH(AU$1,城镇人口!$1:$1,0))</f>
        <v>1106694.8062055563</v>
      </c>
      <c r="AV308" s="40">
        <f>INDEX(人口源表!$1:$1048576,MATCH($B308,人口源表!$A:$A,0),MATCH(AV$1,人口源表!$1:$1,0))-INDEX(城镇人口!$1:$1048576,MATCH($B308,城镇人口!$B:$B,0),MATCH(AV$1,城镇人口!$1:$1,0))</f>
        <v>1093424.696378801</v>
      </c>
    </row>
    <row r="309" spans="1:48" x14ac:dyDescent="0.15">
      <c r="A309" s="4" t="s">
        <v>879</v>
      </c>
      <c r="B309" s="4" t="s">
        <v>634</v>
      </c>
      <c r="C309" s="34">
        <f>VLOOKUP(B309,'[1]2016省城人口总结（根）'!B:C,2,FALSE)/100</f>
        <v>0.49398999999999998</v>
      </c>
      <c r="D309" s="40">
        <f>INDEX(人口源表!$1:$1048576,MATCH($B309,人口源表!$A:$A,0),MATCH(D$1,人口源表!$1:$1,0))-INDEX(城镇人口!$1:$1048576,MATCH($B309,城镇人口!$B:$B,0),MATCH(D$1,城镇人口!$1:$1,0))</f>
        <v>1375381.6606534785</v>
      </c>
      <c r="E309" s="40">
        <f>INDEX(人口源表!$1:$1048576,MATCH($B309,人口源表!$A:$A,0),MATCH(E$1,人口源表!$1:$1,0))-INDEX(城镇人口!$1:$1048576,MATCH($B309,城镇人口!$B:$B,0),MATCH(E$1,城镇人口!$1:$1,0))</f>
        <v>1359359.8122472507</v>
      </c>
      <c r="F309" s="40">
        <f>INDEX(人口源表!$1:$1048576,MATCH($B309,人口源表!$A:$A,0),MATCH(F$1,人口源表!$1:$1,0))-INDEX(城镇人口!$1:$1048576,MATCH($B309,城镇人口!$B:$B,0),MATCH(F$1,城镇人口!$1:$1,0))</f>
        <v>1342340.3953007045</v>
      </c>
      <c r="G309" s="40">
        <f>INDEX(人口源表!$1:$1048576,MATCH($B309,人口源表!$A:$A,0),MATCH(G$1,人口源表!$1:$1,0))-INDEX(城镇人口!$1:$1048576,MATCH($B309,城镇人口!$B:$B,0),MATCH(G$1,城镇人口!$1:$1,0))</f>
        <v>1189051.1772309481</v>
      </c>
      <c r="H309" s="40">
        <f>INDEX(人口源表!$1:$1048576,MATCH($B309,人口源表!$A:$A,0),MATCH(H$1,人口源表!$1:$1,0))-INDEX(城镇人口!$1:$1048576,MATCH($B309,城镇人口!$B:$B,0),MATCH(H$1,城镇人口!$1:$1,0))</f>
        <v>1175638.0986412943</v>
      </c>
      <c r="I309" s="40">
        <f>INDEX(人口源表!$1:$1048576,MATCH($B309,人口源表!$A:$A,0),MATCH(I$1,人口源表!$1:$1,0))-INDEX(城镇人口!$1:$1048576,MATCH($B309,城镇人口!$B:$B,0),MATCH(I$1,城镇人口!$1:$1,0))</f>
        <v>1170116.2228097823</v>
      </c>
      <c r="J309" s="40">
        <f>INDEX(人口源表!$1:$1048576,MATCH($B309,人口源表!$A:$A,0),MATCH(J$1,人口源表!$1:$1,0))-INDEX(城镇人口!$1:$1048576,MATCH($B309,城镇人口!$B:$B,0),MATCH(J$1,城镇人口!$1:$1,0))</f>
        <v>1163571.0849926304</v>
      </c>
      <c r="K309" s="40">
        <f>INDEX(人口源表!$1:$1048576,MATCH($B309,人口源表!$A:$A,0),MATCH(K$1,人口源表!$1:$1,0))-INDEX(城镇人口!$1:$1048576,MATCH($B309,城镇人口!$B:$B,0),MATCH(K$1,城镇人口!$1:$1,0))</f>
        <v>1156020.2272632942</v>
      </c>
      <c r="L309" s="40">
        <f>INDEX(人口源表!$1:$1048576,MATCH($B309,人口源表!$A:$A,0),MATCH(L$1,人口源表!$1:$1,0))-INDEX(城镇人口!$1:$1048576,MATCH($B309,城镇人口!$B:$B,0),MATCH(L$1,城镇人口!$1:$1,0))</f>
        <v>1147485.8709780925</v>
      </c>
      <c r="M309" s="40">
        <f>INDEX(人口源表!$1:$1048576,MATCH($B309,人口源表!$A:$A,0),MATCH(M$1,人口源表!$1:$1,0))-INDEX(城镇人口!$1:$1048576,MATCH($B309,城镇人口!$B:$B,0),MATCH(M$1,城镇人口!$1:$1,0))</f>
        <v>1137990.6803425637</v>
      </c>
      <c r="N309" s="40">
        <f>INDEX(人口源表!$1:$1048576,MATCH($B309,人口源表!$A:$A,0),MATCH(N$1,人口源表!$1:$1,0))-INDEX(城镇人口!$1:$1048576,MATCH($B309,城镇人口!$B:$B,0),MATCH(N$1,城镇人口!$1:$1,0))</f>
        <v>1127560.8429403654</v>
      </c>
      <c r="O309" s="40">
        <f>INDEX(人口源表!$1:$1048576,MATCH($B309,人口源表!$A:$A,0),MATCH(O$1,人口源表!$1:$1,0))-INDEX(城镇人口!$1:$1048576,MATCH($B309,城镇人口!$B:$B,0),MATCH(O$1,城镇人口!$1:$1,0))</f>
        <v>1116224.5807025053</v>
      </c>
      <c r="P309" s="40">
        <f>INDEX(人口源表!$1:$1048576,MATCH($B309,人口源表!$A:$A,0),MATCH(P$1,人口源表!$1:$1,0))-INDEX(城镇人口!$1:$1048576,MATCH($B309,城镇人口!$B:$B,0),MATCH(P$1,城镇人口!$1:$1,0))</f>
        <v>1104011.6125645936</v>
      </c>
      <c r="Q309" s="40">
        <f>INDEX(人口源表!$1:$1048576,MATCH($B309,人口源表!$A:$A,0),MATCH(Q$1,人口源表!$1:$1,0))-INDEX(城镇人口!$1:$1048576,MATCH($B309,城镇人口!$B:$B,0),MATCH(Q$1,城镇人口!$1:$1,0))</f>
        <v>1090955.1801978087</v>
      </c>
      <c r="R309" s="40">
        <f>INDEX(人口源表!$1:$1048576,MATCH($B309,人口源表!$A:$A,0),MATCH(R$1,人口源表!$1:$1,0))-INDEX(城镇人口!$1:$1048576,MATCH($B309,城镇人口!$B:$B,0),MATCH(R$1,城镇人口!$1:$1,0))</f>
        <v>1077089.3191494828</v>
      </c>
      <c r="S309" s="40">
        <f>INDEX(人口源表!$1:$1048576,MATCH($B309,人口源表!$A:$A,0),MATCH(S$1,人口源表!$1:$1,0))-INDEX(城镇人口!$1:$1048576,MATCH($B309,城镇人口!$B:$B,0),MATCH(S$1,城镇人口!$1:$1,0))</f>
        <v>1070005.8905310915</v>
      </c>
      <c r="T309" s="40">
        <f>INDEX(人口源表!$1:$1048576,MATCH($B309,人口源表!$A:$A,0),MATCH(T$1,人口源表!$1:$1,0))-INDEX(城镇人口!$1:$1048576,MATCH($B309,城镇人口!$B:$B,0),MATCH(T$1,城镇人口!$1:$1,0))</f>
        <v>1062298.1583205103</v>
      </c>
      <c r="U309" s="40">
        <f>INDEX(人口源表!$1:$1048576,MATCH($B309,人口源表!$A:$A,0),MATCH(U$1,人口源表!$1:$1,0))-INDEX(城镇人口!$1:$1048576,MATCH($B309,城镇人口!$B:$B,0),MATCH(U$1,城镇人口!$1:$1,0))</f>
        <v>1053994.6780766896</v>
      </c>
      <c r="V309" s="40">
        <f>INDEX(人口源表!$1:$1048576,MATCH($B309,人口源表!$A:$A,0),MATCH(V$1,人口源表!$1:$1,0))-INDEX(城镇人口!$1:$1048576,MATCH($B309,城镇人口!$B:$B,0),MATCH(V$1,城镇人口!$1:$1,0))</f>
        <v>1045124.8684222314</v>
      </c>
      <c r="W309" s="40">
        <f>INDEX(人口源表!$1:$1048576,MATCH($B309,人口源表!$A:$A,0),MATCH(W$1,人口源表!$1:$1,0))-INDEX(城镇人口!$1:$1048576,MATCH($B309,城镇人口!$B:$B,0),MATCH(W$1,城镇人口!$1:$1,0))</f>
        <v>1035720.1659775665</v>
      </c>
      <c r="X309" s="40">
        <f>INDEX(人口源表!$1:$1048576,MATCH($B309,人口源表!$A:$A,0),MATCH(X$1,人口源表!$1:$1,0))-INDEX(城镇人口!$1:$1048576,MATCH($B309,城镇人口!$B:$B,0),MATCH(X$1,城镇人口!$1:$1,0))</f>
        <v>1025812.7346841977</v>
      </c>
      <c r="Y309" s="40">
        <f>INDEX(人口源表!$1:$1048576,MATCH($B309,人口源表!$A:$A,0),MATCH(Y$1,人口源表!$1:$1,0))-INDEX(城镇人口!$1:$1048576,MATCH($B309,城镇人口!$B:$B,0),MATCH(Y$1,城镇人口!$1:$1,0))</f>
        <v>1015436.2053422793</v>
      </c>
      <c r="Z309" s="40">
        <f>INDEX(人口源表!$1:$1048576,MATCH($B309,人口源表!$A:$A,0),MATCH(Z$1,人口源表!$1:$1,0))-INDEX(城镇人口!$1:$1048576,MATCH($B309,城镇人口!$B:$B,0),MATCH(Z$1,城镇人口!$1:$1,0))</f>
        <v>1004625.5931873494</v>
      </c>
      <c r="AA309" s="40">
        <f>INDEX(人口源表!$1:$1048576,MATCH($B309,人口源表!$A:$A,0),MATCH(AA$1,人口源表!$1:$1,0))-INDEX(城镇人口!$1:$1048576,MATCH($B309,城镇人口!$B:$B,0),MATCH(AA$1,城镇人口!$1:$1,0))</f>
        <v>993417.60369902081</v>
      </c>
      <c r="AB309" s="40">
        <f>INDEX(人口源表!$1:$1048576,MATCH($B309,人口源表!$A:$A,0),MATCH(AB$1,人口源表!$1:$1,0))-INDEX(城镇人口!$1:$1048576,MATCH($B309,城镇人口!$B:$B,0),MATCH(AB$1,城镇人口!$1:$1,0))</f>
        <v>981848.60057295649</v>
      </c>
      <c r="AC309" s="40">
        <f>INDEX(人口源表!$1:$1048576,MATCH($B309,人口源表!$A:$A,0),MATCH(AC$1,人口源表!$1:$1,0))-INDEX(城镇人口!$1:$1048576,MATCH($B309,城镇人口!$B:$B,0),MATCH(AC$1,城镇人口!$1:$1,0))</f>
        <v>971866.77806137502</v>
      </c>
      <c r="AD309" s="40">
        <f>INDEX(人口源表!$1:$1048576,MATCH($B309,人口源表!$A:$A,0),MATCH(AD$1,人口源表!$1:$1,0))-INDEX(城镇人口!$1:$1048576,MATCH($B309,城镇人口!$B:$B,0),MATCH(AD$1,城镇人口!$1:$1,0))</f>
        <v>961600.51900425227</v>
      </c>
      <c r="AE309" s="40">
        <f>INDEX(人口源表!$1:$1048576,MATCH($B309,人口源表!$A:$A,0),MATCH(AE$1,人口源表!$1:$1,0))-INDEX(城镇人口!$1:$1048576,MATCH($B309,城镇人口!$B:$B,0),MATCH(AE$1,城镇人口!$1:$1,0))</f>
        <v>951088.36343181343</v>
      </c>
      <c r="AF309" s="40">
        <f>INDEX(人口源表!$1:$1048576,MATCH($B309,人口源表!$A:$A,0),MATCH(AF$1,人口源表!$1:$1,0))-INDEX(城镇人口!$1:$1048576,MATCH($B309,城镇人口!$B:$B,0),MATCH(AF$1,城镇人口!$1:$1,0))</f>
        <v>940368.46775922575</v>
      </c>
      <c r="AG309" s="40">
        <f>INDEX(人口源表!$1:$1048576,MATCH($B309,人口源表!$A:$A,0),MATCH(AG$1,人口源表!$1:$1,0))-INDEX(城镇人口!$1:$1048576,MATCH($B309,城镇人口!$B:$B,0),MATCH(AG$1,城镇人口!$1:$1,0))</f>
        <v>929481.20883464883</v>
      </c>
      <c r="AH309" s="40">
        <f>INDEX(人口源表!$1:$1048576,MATCH($B309,人口源表!$A:$A,0),MATCH(AH$1,人口源表!$1:$1,0))-INDEX(城镇人口!$1:$1048576,MATCH($B309,城镇人口!$B:$B,0),MATCH(AH$1,城镇人口!$1:$1,0))</f>
        <v>918467.59270343278</v>
      </c>
      <c r="AI309" s="40">
        <f>INDEX(人口源表!$1:$1048576,MATCH($B309,人口源表!$A:$A,0),MATCH(AI$1,人口源表!$1:$1,0))-INDEX(城镇人口!$1:$1048576,MATCH($B309,城镇人口!$B:$B,0),MATCH(AI$1,城镇人口!$1:$1,0))</f>
        <v>907368.45905016363</v>
      </c>
      <c r="AJ309" s="40">
        <f>INDEX(人口源表!$1:$1048576,MATCH($B309,人口源表!$A:$A,0),MATCH(AJ$1,人口源表!$1:$1,0))-INDEX(城镇人口!$1:$1048576,MATCH($B309,城镇人口!$B:$B,0),MATCH(AJ$1,城镇人口!$1:$1,0))</f>
        <v>896226.65458391374</v>
      </c>
      <c r="AK309" s="40">
        <f>INDEX(人口源表!$1:$1048576,MATCH($B309,人口源表!$A:$A,0),MATCH(AK$1,人口源表!$1:$1,0))-INDEX(城镇人口!$1:$1048576,MATCH($B309,城镇人口!$B:$B,0),MATCH(AK$1,城镇人口!$1:$1,0))</f>
        <v>885084.73731172504</v>
      </c>
      <c r="AL309" s="40">
        <f>INDEX(人口源表!$1:$1048576,MATCH($B309,人口源表!$A:$A,0),MATCH(AL$1,人口源表!$1:$1,0))-INDEX(城镇人口!$1:$1048576,MATCH($B309,城镇人口!$B:$B,0),MATCH(AL$1,城镇人口!$1:$1,0))</f>
        <v>873986.39434447256</v>
      </c>
      <c r="AM309" s="40">
        <f>INDEX(人口源表!$1:$1048576,MATCH($B309,人口源表!$A:$A,0),MATCH(AM$1,人口源表!$1:$1,0))-INDEX(城镇人口!$1:$1048576,MATCH($B309,城镇人口!$B:$B,0),MATCH(AM$1,城镇人口!$1:$1,0))</f>
        <v>862975.27855454502</v>
      </c>
      <c r="AN309" s="40">
        <f>INDEX(人口源表!$1:$1048576,MATCH($B309,人口源表!$A:$A,0),MATCH(AN$1,人口源表!$1:$1,0))-INDEX(城镇人口!$1:$1048576,MATCH($B309,城镇人口!$B:$B,0),MATCH(AN$1,城镇人口!$1:$1,0))</f>
        <v>852096.03597993543</v>
      </c>
      <c r="AO309" s="40">
        <f>INDEX(人口源表!$1:$1048576,MATCH($B309,人口源表!$A:$A,0),MATCH(AO$1,人口源表!$1:$1,0))-INDEX(城镇人口!$1:$1048576,MATCH($B309,城镇人口!$B:$B,0),MATCH(AO$1,城镇人口!$1:$1,0))</f>
        <v>841393.86669884901</v>
      </c>
      <c r="AP309" s="40">
        <f>INDEX(人口源表!$1:$1048576,MATCH($B309,人口源表!$A:$A,0),MATCH(AP$1,人口源表!$1:$1,0))-INDEX(城镇人口!$1:$1048576,MATCH($B309,城镇人口!$B:$B,0),MATCH(AP$1,城镇人口!$1:$1,0))</f>
        <v>830913.39299906814</v>
      </c>
      <c r="AQ309" s="40">
        <f>INDEX(人口源表!$1:$1048576,MATCH($B309,人口源表!$A:$A,0),MATCH(AQ$1,人口源表!$1:$1,0))-INDEX(城镇人口!$1:$1048576,MATCH($B309,城镇人口!$B:$B,0),MATCH(AQ$1,城镇人口!$1:$1,0))</f>
        <v>820700.37667366955</v>
      </c>
      <c r="AR309" s="40">
        <f>INDEX(人口源表!$1:$1048576,MATCH($B309,人口源表!$A:$A,0),MATCH(AR$1,人口源表!$1:$1,0))-INDEX(城镇人口!$1:$1048576,MATCH($B309,城镇人口!$B:$B,0),MATCH(AR$1,城镇人口!$1:$1,0))</f>
        <v>810800.5760931042</v>
      </c>
      <c r="AS309" s="40">
        <f>INDEX(人口源表!$1:$1048576,MATCH($B309,人口源表!$A:$A,0),MATCH(AS$1,人口源表!$1:$1,0))-INDEX(城镇人口!$1:$1048576,MATCH($B309,城镇人口!$B:$B,0),MATCH(AS$1,城镇人口!$1:$1,0))</f>
        <v>801259.68397943862</v>
      </c>
      <c r="AT309" s="40">
        <f>INDEX(人口源表!$1:$1048576,MATCH($B309,人口源表!$A:$A,0),MATCH(AT$1,人口源表!$1:$1,0))-INDEX(城镇人口!$1:$1048576,MATCH($B309,城镇人口!$B:$B,0),MATCH(AT$1,城镇人口!$1:$1,0))</f>
        <v>792123.26452641538</v>
      </c>
      <c r="AU309" s="40">
        <f>INDEX(人口源表!$1:$1048576,MATCH($B309,人口源表!$A:$A,0),MATCH(AU$1,人口源表!$1:$1,0))-INDEX(城镇人口!$1:$1048576,MATCH($B309,城镇人口!$B:$B,0),MATCH(AU$1,城镇人口!$1:$1,0))</f>
        <v>783437.37166758697</v>
      </c>
      <c r="AV309" s="40">
        <f>INDEX(人口源表!$1:$1048576,MATCH($B309,人口源表!$A:$A,0),MATCH(AV$1,人口源表!$1:$1,0))-INDEX(城镇人口!$1:$1048576,MATCH($B309,城镇人口!$B:$B,0),MATCH(AV$1,城镇人口!$1:$1,0))</f>
        <v>775248.12160307495</v>
      </c>
    </row>
    <row r="310" spans="1:48" x14ac:dyDescent="0.15">
      <c r="A310" s="4" t="s">
        <v>879</v>
      </c>
      <c r="B310" s="4" t="s">
        <v>636</v>
      </c>
      <c r="C310" s="34">
        <f>VLOOKUP(B310,'[1]2016省城人口总结（根）'!B:C,2,FALSE)/100</f>
        <v>0.49398999999999998</v>
      </c>
      <c r="D310" s="40">
        <f>INDEX(人口源表!$1:$1048576,MATCH($B310,人口源表!$A:$A,0),MATCH(D$1,人口源表!$1:$1,0))-INDEX(城镇人口!$1:$1048576,MATCH($B310,城镇人口!$B:$B,0),MATCH(D$1,城镇人口!$1:$1,0))</f>
        <v>1234875.9336641827</v>
      </c>
      <c r="E310" s="40">
        <f>INDEX(人口源表!$1:$1048576,MATCH($B310,人口源表!$A:$A,0),MATCH(E$1,人口源表!$1:$1,0))-INDEX(城镇人口!$1:$1048576,MATCH($B310,城镇人口!$B:$B,0),MATCH(E$1,城镇人口!$1:$1,0))</f>
        <v>1222543.4073797581</v>
      </c>
      <c r="F310" s="40">
        <f>INDEX(人口源表!$1:$1048576,MATCH($B310,人口源表!$A:$A,0),MATCH(F$1,人口源表!$1:$1,0))-INDEX(城镇人口!$1:$1048576,MATCH($B310,城镇人口!$B:$B,0),MATCH(F$1,城镇人口!$1:$1,0))</f>
        <v>1209253.5168652008</v>
      </c>
      <c r="G310" s="40">
        <f>INDEX(人口源表!$1:$1048576,MATCH($B310,人口源表!$A:$A,0),MATCH(G$1,人口源表!$1:$1,0))-INDEX(城镇人口!$1:$1048576,MATCH($B310,城镇人口!$B:$B,0),MATCH(G$1,城镇人口!$1:$1,0))</f>
        <v>970392.32010237337</v>
      </c>
      <c r="H310" s="40">
        <f>INDEX(人口源表!$1:$1048576,MATCH($B310,人口源表!$A:$A,0),MATCH(H$1,人口源表!$1:$1,0))-INDEX(城镇人口!$1:$1048576,MATCH($B310,城镇人口!$B:$B,0),MATCH(H$1,城镇人口!$1:$1,0))</f>
        <v>962448.37765544537</v>
      </c>
      <c r="I310" s="40">
        <f>INDEX(人口源表!$1:$1048576,MATCH($B310,人口源表!$A:$A,0),MATCH(I$1,人口源表!$1:$1,0))-INDEX(城镇人口!$1:$1048576,MATCH($B310,城镇人口!$B:$B,0),MATCH(I$1,城镇人口!$1:$1,0))</f>
        <v>960501.98554330668</v>
      </c>
      <c r="J310" s="40">
        <f>INDEX(人口源表!$1:$1048576,MATCH($B310,人口源表!$A:$A,0),MATCH(J$1,人口源表!$1:$1,0))-INDEX(城镇人口!$1:$1048576,MATCH($B310,城镇人口!$B:$B,0),MATCH(J$1,城镇人口!$1:$1,0))</f>
        <v>957325.808418473</v>
      </c>
      <c r="K310" s="40">
        <f>INDEX(人口源表!$1:$1048576,MATCH($B310,人口源表!$A:$A,0),MATCH(K$1,人口源表!$1:$1,0))-INDEX(城镇人口!$1:$1048576,MATCH($B310,城镇人口!$B:$B,0),MATCH(K$1,城镇人口!$1:$1,0))</f>
        <v>952979.42673105304</v>
      </c>
      <c r="L310" s="40">
        <f>INDEX(人口源表!$1:$1048576,MATCH($B310,人口源表!$A:$A,0),MATCH(L$1,人口源表!$1:$1,0))-INDEX(城镇人口!$1:$1048576,MATCH($B310,城镇人口!$B:$B,0),MATCH(L$1,城镇人口!$1:$1,0))</f>
        <v>947522.41231565108</v>
      </c>
      <c r="M310" s="40">
        <f>INDEX(人口源表!$1:$1048576,MATCH($B310,人口源表!$A:$A,0),MATCH(M$1,人口源表!$1:$1,0))-INDEX(城镇人口!$1:$1048576,MATCH($B310,城镇人口!$B:$B,0),MATCH(M$1,城镇人口!$1:$1,0))</f>
        <v>941012.46769055747</v>
      </c>
      <c r="N310" s="40">
        <f>INDEX(人口源表!$1:$1048576,MATCH($B310,人口源表!$A:$A,0),MATCH(N$1,人口源表!$1:$1,0))-INDEX(城镇人口!$1:$1048576,MATCH($B310,城镇人口!$B:$B,0),MATCH(N$1,城镇人口!$1:$1,0))</f>
        <v>933506.76952172164</v>
      </c>
      <c r="O310" s="40">
        <f>INDEX(人口源表!$1:$1048576,MATCH($B310,人口源表!$A:$A,0),MATCH(O$1,人口源表!$1:$1,0))-INDEX(城镇人口!$1:$1048576,MATCH($B310,城镇人口!$B:$B,0),MATCH(O$1,城镇人口!$1:$1,0))</f>
        <v>925061.47852297756</v>
      </c>
      <c r="P310" s="40">
        <f>INDEX(人口源表!$1:$1048576,MATCH($B310,人口源表!$A:$A,0),MATCH(P$1,人口源表!$1:$1,0))-INDEX(城镇人口!$1:$1048576,MATCH($B310,城镇人口!$B:$B,0),MATCH(P$1,城镇人口!$1:$1,0))</f>
        <v>915731.70963065256</v>
      </c>
      <c r="Q310" s="40">
        <f>INDEX(人口源表!$1:$1048576,MATCH($B310,人口源表!$A:$A,0),MATCH(Q$1,人口源表!$1:$1,0))-INDEX(城镇人口!$1:$1048576,MATCH($B310,城镇人口!$B:$B,0),MATCH(Q$1,城镇人口!$1:$1,0))</f>
        <v>905571.50153612089</v>
      </c>
      <c r="R310" s="40">
        <f>INDEX(人口源表!$1:$1048576,MATCH($B310,人口源表!$A:$A,0),MATCH(R$1,人口源表!$1:$1,0))-INDEX(城镇人口!$1:$1048576,MATCH($B310,城镇人口!$B:$B,0),MATCH(R$1,城镇人口!$1:$1,0))</f>
        <v>894633.36932726786</v>
      </c>
      <c r="S310" s="40">
        <f>INDEX(人口源表!$1:$1048576,MATCH($B310,人口源表!$A:$A,0),MATCH(S$1,人口源表!$1:$1,0))-INDEX(城镇人口!$1:$1048576,MATCH($B310,城镇人口!$B:$B,0),MATCH(S$1,城镇人口!$1:$1,0))</f>
        <v>889248.90921033663</v>
      </c>
      <c r="T310" s="40">
        <f>INDEX(人口源表!$1:$1048576,MATCH($B310,人口源表!$A:$A,0),MATCH(T$1,人口源表!$1:$1,0))-INDEX(城镇人口!$1:$1048576,MATCH($B310,城镇人口!$B:$B,0),MATCH(T$1,城镇人口!$1:$1,0))</f>
        <v>883288.60298767872</v>
      </c>
      <c r="U310" s="40">
        <f>INDEX(人口源表!$1:$1048576,MATCH($B310,人口源表!$A:$A,0),MATCH(U$1,人口源表!$1:$1,0))-INDEX(城镇人口!$1:$1048576,MATCH($B310,城镇人口!$B:$B,0),MATCH(U$1,城镇人口!$1:$1,0))</f>
        <v>876792.1818788948</v>
      </c>
      <c r="V310" s="40">
        <f>INDEX(人口源表!$1:$1048576,MATCH($B310,人口源表!$A:$A,0),MATCH(V$1,人口源表!$1:$1,0))-INDEX(城镇人口!$1:$1048576,MATCH($B310,城镇人口!$B:$B,0),MATCH(V$1,城镇人口!$1:$1,0))</f>
        <v>869798.25624717586</v>
      </c>
      <c r="W310" s="40">
        <f>INDEX(人口源表!$1:$1048576,MATCH($B310,人口源表!$A:$A,0),MATCH(W$1,人口源表!$1:$1,0))-INDEX(城镇人口!$1:$1048576,MATCH($B310,城镇人口!$B:$B,0),MATCH(W$1,城镇人口!$1:$1,0))</f>
        <v>862345.52555454825</v>
      </c>
      <c r="X310" s="40">
        <f>INDEX(人口源表!$1:$1048576,MATCH($B310,人口源表!$A:$A,0),MATCH(X$1,人口源表!$1:$1,0))-INDEX(城镇人口!$1:$1048576,MATCH($B310,城镇人口!$B:$B,0),MATCH(X$1,城镇人口!$1:$1,0))</f>
        <v>854471.14505034569</v>
      </c>
      <c r="Y310" s="40">
        <f>INDEX(人口源表!$1:$1048576,MATCH($B310,人口源表!$A:$A,0),MATCH(Y$1,人口源表!$1:$1,0))-INDEX(城镇人口!$1:$1048576,MATCH($B310,城镇人口!$B:$B,0),MATCH(Y$1,城镇人口!$1:$1,0))</f>
        <v>846212.72356331977</v>
      </c>
      <c r="Z310" s="40">
        <f>INDEX(人口源表!$1:$1048576,MATCH($B310,人口源表!$A:$A,0),MATCH(Z$1,人口源表!$1:$1,0))-INDEX(城镇人口!$1:$1048576,MATCH($B310,城镇人口!$B:$B,0),MATCH(Z$1,城镇人口!$1:$1,0))</f>
        <v>837605.52128117625</v>
      </c>
      <c r="AA310" s="40">
        <f>INDEX(人口源表!$1:$1048576,MATCH($B310,人口源表!$A:$A,0),MATCH(AA$1,人口源表!$1:$1,0))-INDEX(城镇人口!$1:$1048576,MATCH($B310,城镇人口!$B:$B,0),MATCH(AA$1,城镇人口!$1:$1,0))</f>
        <v>828685.22644246672</v>
      </c>
      <c r="AB310" s="40">
        <f>INDEX(人口源表!$1:$1048576,MATCH($B310,人口源表!$A:$A,0),MATCH(AB$1,人口源表!$1:$1,0))-INDEX(城镇人口!$1:$1048576,MATCH($B310,城镇人口!$B:$B,0),MATCH(AB$1,城镇人口!$1:$1,0))</f>
        <v>819486.35439891624</v>
      </c>
      <c r="AC310" s="40">
        <f>INDEX(人口源表!$1:$1048576,MATCH($B310,人口源表!$A:$A,0),MATCH(AC$1,人口源表!$1:$1,0))-INDEX(城镇人口!$1:$1048576,MATCH($B310,城镇人口!$B:$B,0),MATCH(AC$1,城镇人口!$1:$1,0))</f>
        <v>811637.7169850287</v>
      </c>
      <c r="AD310" s="40">
        <f>INDEX(人口源表!$1:$1048576,MATCH($B310,人口源表!$A:$A,0),MATCH(AD$1,人口源表!$1:$1,0))-INDEX(城镇人口!$1:$1048576,MATCH($B310,城镇人口!$B:$B,0),MATCH(AD$1,城镇人口!$1:$1,0))</f>
        <v>803578.6345543277</v>
      </c>
      <c r="AE310" s="40">
        <f>INDEX(人口源表!$1:$1048576,MATCH($B310,人口源表!$A:$A,0),MATCH(AE$1,人口源表!$1:$1,0))-INDEX(城镇人口!$1:$1048576,MATCH($B310,城镇人口!$B:$B,0),MATCH(AE$1,城镇人口!$1:$1,0))</f>
        <v>795340.3448855055</v>
      </c>
      <c r="AF310" s="40">
        <f>INDEX(人口源表!$1:$1048576,MATCH($B310,人口源表!$A:$A,0),MATCH(AF$1,人口源表!$1:$1,0))-INDEX(城镇人口!$1:$1048576,MATCH($B310,城镇人口!$B:$B,0),MATCH(AF$1,城镇人口!$1:$1,0))</f>
        <v>786953.0763713785</v>
      </c>
      <c r="AG310" s="40">
        <f>INDEX(人口源表!$1:$1048576,MATCH($B310,人口源表!$A:$A,0),MATCH(AG$1,人口源表!$1:$1,0))-INDEX(城镇人口!$1:$1048576,MATCH($B310,城镇人口!$B:$B,0),MATCH(AG$1,城镇人口!$1:$1,0))</f>
        <v>778446.80315720057</v>
      </c>
      <c r="AH310" s="40">
        <f>INDEX(人口源表!$1:$1048576,MATCH($B310,人口源表!$A:$A,0),MATCH(AH$1,人口源表!$1:$1,0))-INDEX(城镇人口!$1:$1048576,MATCH($B310,城镇人口!$B:$B,0),MATCH(AH$1,城镇人口!$1:$1,0))</f>
        <v>769850.48259161715</v>
      </c>
      <c r="AI310" s="40">
        <f>INDEX(人口源表!$1:$1048576,MATCH($B310,人口源表!$A:$A,0),MATCH(AI$1,人口源表!$1:$1,0))-INDEX(城镇人口!$1:$1048576,MATCH($B310,城镇人口!$B:$B,0),MATCH(AI$1,城镇人口!$1:$1,0))</f>
        <v>761192.43090912886</v>
      </c>
      <c r="AJ310" s="40">
        <f>INDEX(人口源表!$1:$1048576,MATCH($B310,人口源表!$A:$A,0),MATCH(AJ$1,人口源表!$1:$1,0))-INDEX(城镇人口!$1:$1048576,MATCH($B310,城镇人口!$B:$B,0),MATCH(AJ$1,城镇人口!$1:$1,0))</f>
        <v>752500.31711858069</v>
      </c>
      <c r="AK310" s="40">
        <f>INDEX(人口源表!$1:$1048576,MATCH($B310,人口源表!$A:$A,0),MATCH(AK$1,人口源表!$1:$1,0))-INDEX(城镇人口!$1:$1048576,MATCH($B310,城镇人口!$B:$B,0),MATCH(AK$1,城镇人口!$1:$1,0))</f>
        <v>743801.88733655866</v>
      </c>
      <c r="AL310" s="40">
        <f>INDEX(人口源表!$1:$1048576,MATCH($B310,人口源表!$A:$A,0),MATCH(AL$1,人口源表!$1:$1,0))-INDEX(城镇人口!$1:$1048576,MATCH($B310,城镇人口!$B:$B,0),MATCH(AL$1,城镇人口!$1:$1,0))</f>
        <v>735123.12038899306</v>
      </c>
      <c r="AM310" s="40">
        <f>INDEX(人口源表!$1:$1048576,MATCH($B310,人口源表!$A:$A,0),MATCH(AM$1,人口源表!$1:$1,0))-INDEX(城镇人口!$1:$1048576,MATCH($B310,城镇人口!$B:$B,0),MATCH(AM$1,城镇人口!$1:$1,0))</f>
        <v>726490.05966338702</v>
      </c>
      <c r="AN310" s="40">
        <f>INDEX(人口源表!$1:$1048576,MATCH($B310,人口源表!$A:$A,0),MATCH(AN$1,人口源表!$1:$1,0))-INDEX(城镇人口!$1:$1048576,MATCH($B310,城镇人口!$B:$B,0),MATCH(AN$1,城镇人口!$1:$1,0))</f>
        <v>717927.70867047738</v>
      </c>
      <c r="AO310" s="40">
        <f>INDEX(人口源表!$1:$1048576,MATCH($B310,人口源表!$A:$A,0),MATCH(AO$1,人口源表!$1:$1,0))-INDEX(城镇人口!$1:$1048576,MATCH($B310,城镇人口!$B:$B,0),MATCH(AO$1,城镇人口!$1:$1,0))</f>
        <v>709460.74794576084</v>
      </c>
      <c r="AP310" s="40">
        <f>INDEX(人口源表!$1:$1048576,MATCH($B310,人口源表!$A:$A,0),MATCH(AP$1,人口源表!$1:$1,0))-INDEX(城镇人口!$1:$1048576,MATCH($B310,城镇人口!$B:$B,0),MATCH(AP$1,城镇人口!$1:$1,0))</f>
        <v>701113.16331809177</v>
      </c>
      <c r="AQ310" s="40">
        <f>INDEX(人口源表!$1:$1048576,MATCH($B310,人口源表!$A:$A,0),MATCH(AQ$1,人口源表!$1:$1,0))-INDEX(城镇人口!$1:$1048576,MATCH($B310,城镇人口!$B:$B,0),MATCH(AQ$1,城镇人口!$1:$1,0))</f>
        <v>692907.88862436498</v>
      </c>
      <c r="AR310" s="40">
        <f>INDEX(人口源表!$1:$1048576,MATCH($B310,人口源表!$A:$A,0),MATCH(AR$1,人口源表!$1:$1,0))-INDEX(城镇人口!$1:$1048576,MATCH($B310,城镇人口!$B:$B,0),MATCH(AR$1,城镇人口!$1:$1,0))</f>
        <v>684867.15966748795</v>
      </c>
      <c r="AS310" s="40">
        <f>INDEX(人口源表!$1:$1048576,MATCH($B310,人口源表!$A:$A,0),MATCH(AS$1,人口源表!$1:$1,0))-INDEX(城镇人口!$1:$1048576,MATCH($B310,城镇人口!$B:$B,0),MATCH(AS$1,城镇人口!$1:$1,0))</f>
        <v>677013.1993668119</v>
      </c>
      <c r="AT310" s="40">
        <f>INDEX(人口源表!$1:$1048576,MATCH($B310,人口源表!$A:$A,0),MATCH(AT$1,人口源表!$1:$1,0))-INDEX(城镇人口!$1:$1048576,MATCH($B310,城镇人口!$B:$B,0),MATCH(AT$1,城镇人口!$1:$1,0))</f>
        <v>669366.81298681442</v>
      </c>
      <c r="AU310" s="40">
        <f>INDEX(人口源表!$1:$1048576,MATCH($B310,人口源表!$A:$A,0),MATCH(AU$1,人口源表!$1:$1,0))-INDEX(城镇人口!$1:$1048576,MATCH($B310,城镇人口!$B:$B,0),MATCH(AU$1,城镇人口!$1:$1,0))</f>
        <v>661948.08787508169</v>
      </c>
      <c r="AV310" s="40">
        <f>INDEX(人口源表!$1:$1048576,MATCH($B310,人口源表!$A:$A,0),MATCH(AV$1,人口源表!$1:$1,0))-INDEX(城镇人口!$1:$1048576,MATCH($B310,城镇人口!$B:$B,0),MATCH(AV$1,城镇人口!$1:$1,0))</f>
        <v>654776.7251909019</v>
      </c>
    </row>
    <row r="311" spans="1:48" x14ac:dyDescent="0.15">
      <c r="A311" s="4" t="s">
        <v>880</v>
      </c>
      <c r="B311" s="4" t="s">
        <v>638</v>
      </c>
      <c r="C311" s="34">
        <f>VLOOKUP(B311,'[1]2016省城人口总结（根）'!B:C,2,FALSE)/100</f>
        <v>0.8237000000000001</v>
      </c>
      <c r="D311" s="40">
        <f>INDEX(人口源表!$1:$1048576,MATCH($B311,人口源表!$A:$A,0),MATCH(D$1,人口源表!$1:$1,0))-INDEX(城镇人口!$1:$1048576,MATCH($B311,城镇人口!$B:$B,0),MATCH(D$1,城镇人口!$1:$1,0))</f>
        <v>670342.23438987834</v>
      </c>
      <c r="E311" s="40">
        <f>INDEX(人口源表!$1:$1048576,MATCH($B311,人口源表!$A:$A,0),MATCH(E$1,人口源表!$1:$1,0))-INDEX(城镇人口!$1:$1048576,MATCH($B311,城镇人口!$B:$B,0),MATCH(E$1,城镇人口!$1:$1,0))</f>
        <v>621562.9362915447</v>
      </c>
      <c r="F311" s="40">
        <f>INDEX(人口源表!$1:$1048576,MATCH($B311,人口源表!$A:$A,0),MATCH(F$1,人口源表!$1:$1,0))-INDEX(城镇人口!$1:$1048576,MATCH($B311,城镇人口!$B:$B,0),MATCH(F$1,城镇人口!$1:$1,0))</f>
        <v>570808.63995231083</v>
      </c>
      <c r="G311" s="40">
        <f>INDEX(人口源表!$1:$1048576,MATCH($B311,人口源表!$A:$A,0),MATCH(G$1,人口源表!$1:$1,0))-INDEX(城镇人口!$1:$1048576,MATCH($B311,城镇人口!$B:$B,0),MATCH(G$1,城镇人口!$1:$1,0))</f>
        <v>575793.03306865087</v>
      </c>
      <c r="H311" s="40">
        <f>INDEX(人口源表!$1:$1048576,MATCH($B311,人口源表!$A:$A,0),MATCH(H$1,人口源表!$1:$1,0))-INDEX(城镇人口!$1:$1048576,MATCH($B311,城镇人口!$B:$B,0),MATCH(H$1,城镇人口!$1:$1,0))</f>
        <v>517882.69394316897</v>
      </c>
      <c r="I311" s="40">
        <f>INDEX(人口源表!$1:$1048576,MATCH($B311,人口源表!$A:$A,0),MATCH(I$1,人口源表!$1:$1,0))-INDEX(城镇人口!$1:$1048576,MATCH($B311,城镇人口!$B:$B,0),MATCH(I$1,城镇人口!$1:$1,0))</f>
        <v>483994.40866137482</v>
      </c>
      <c r="J311" s="40">
        <f>INDEX(人口源表!$1:$1048576,MATCH($B311,人口源表!$A:$A,0),MATCH(J$1,人口源表!$1:$1,0))-INDEX(城镇人口!$1:$1048576,MATCH($B311,城镇人口!$B:$B,0),MATCH(J$1,城镇人口!$1:$1,0))</f>
        <v>448387.80125999171</v>
      </c>
      <c r="K311" s="40">
        <f>INDEX(人口源表!$1:$1048576,MATCH($B311,人口源表!$A:$A,0),MATCH(K$1,人口源表!$1:$1,0))-INDEX(城镇人口!$1:$1048576,MATCH($B311,城镇人口!$B:$B,0),MATCH(K$1,城镇人口!$1:$1,0))</f>
        <v>411246.09425061475</v>
      </c>
      <c r="L311" s="40">
        <f>INDEX(人口源表!$1:$1048576,MATCH($B311,人口源表!$A:$A,0),MATCH(L$1,人口源表!$1:$1,0))-INDEX(城镇人口!$1:$1048576,MATCH($B311,城镇人口!$B:$B,0),MATCH(L$1,城镇人口!$1:$1,0))</f>
        <v>372739.6766554839</v>
      </c>
      <c r="M311" s="40">
        <f>INDEX(人口源表!$1:$1048576,MATCH($B311,人口源表!$A:$A,0),MATCH(M$1,人口源表!$1:$1,0))-INDEX(城镇人口!$1:$1048576,MATCH($B311,城镇人口!$B:$B,0),MATCH(M$1,城镇人口!$1:$1,0))</f>
        <v>333026.16027855268</v>
      </c>
      <c r="N311" s="40">
        <f>INDEX(人口源表!$1:$1048576,MATCH($B311,人口源表!$A:$A,0),MATCH(N$1,人口源表!$1:$1,0))-INDEX(城镇人口!$1:$1048576,MATCH($B311,城镇人口!$B:$B,0),MATCH(N$1,城镇人口!$1:$1,0))</f>
        <v>292250.87231307011</v>
      </c>
      <c r="O311" s="40">
        <f>INDEX(人口源表!$1:$1048576,MATCH($B311,人口源表!$A:$A,0),MATCH(O$1,人口源表!$1:$1,0))-INDEX(城镇人口!$1:$1048576,MATCH($B311,城镇人口!$B:$B,0),MATCH(O$1,城镇人口!$1:$1,0))</f>
        <v>250547.3627953222</v>
      </c>
      <c r="P311" s="40">
        <f>INDEX(人口源表!$1:$1048576,MATCH($B311,人口源表!$A:$A,0),MATCH(P$1,人口源表!$1:$1,0))-INDEX(城镇人口!$1:$1048576,MATCH($B311,城镇人口!$B:$B,0),MATCH(P$1,城镇人口!$1:$1,0))</f>
        <v>208037.4928988535</v>
      </c>
      <c r="Q311" s="40">
        <f>INDEX(人口源表!$1:$1048576,MATCH($B311,人口源表!$A:$A,0),MATCH(Q$1,人口源表!$1:$1,0))-INDEX(城镇人口!$1:$1048576,MATCH($B311,城镇人口!$B:$B,0),MATCH(Q$1,城镇人口!$1:$1,0))</f>
        <v>164832.18423652835</v>
      </c>
      <c r="R311" s="40">
        <f>INDEX(人口源表!$1:$1048576,MATCH($B311,人口源表!$A:$A,0),MATCH(R$1,人口源表!$1:$1,0))-INDEX(城镇人口!$1:$1048576,MATCH($B311,城镇人口!$B:$B,0),MATCH(R$1,城镇人口!$1:$1,0))</f>
        <v>121031.68591773603</v>
      </c>
      <c r="S311" s="40">
        <f>INDEX(人口源表!$1:$1048576,MATCH($B311,人口源表!$A:$A,0),MATCH(S$1,人口源表!$1:$1,0))-INDEX(城镇人口!$1:$1048576,MATCH($B311,城镇人口!$B:$B,0),MATCH(S$1,城镇人口!$1:$1,0))</f>
        <v>98854.561131629162</v>
      </c>
      <c r="T311" s="40">
        <f>INDEX(人口源表!$1:$1048576,MATCH($B311,人口源表!$A:$A,0),MATCH(T$1,人口源表!$1:$1,0))-INDEX(城镇人口!$1:$1048576,MATCH($B311,城镇人口!$B:$B,0),MATCH(T$1,城镇人口!$1:$1,0))</f>
        <v>76541.766226420179</v>
      </c>
      <c r="U311" s="40">
        <f>INDEX(人口源表!$1:$1048576,MATCH($B311,人口源表!$A:$A,0),MATCH(U$1,人口源表!$1:$1,0))-INDEX(城镇人口!$1:$1048576,MATCH($B311,城镇人口!$B:$B,0),MATCH(U$1,城镇人口!$1:$1,0))</f>
        <v>54133.504957672209</v>
      </c>
      <c r="V311" s="40">
        <f>INDEX(人口源表!$1:$1048576,MATCH($B311,人口源表!$A:$A,0),MATCH(V$1,人口源表!$1:$1,0))-INDEX(城镇人口!$1:$1048576,MATCH($B311,城镇人口!$B:$B,0),MATCH(V$1,城镇人口!$1:$1,0))</f>
        <v>31665.124432812445</v>
      </c>
      <c r="W311" s="40">
        <f>INDEX(人口源表!$1:$1048576,MATCH($B311,人口源表!$A:$A,0),MATCH(W$1,人口源表!$1:$1,0))-INDEX(城镇人口!$1:$1048576,MATCH($B311,城镇人口!$B:$B,0),MATCH(W$1,城镇人口!$1:$1,0))</f>
        <v>9167.4595746397972</v>
      </c>
      <c r="X311" s="40">
        <f>INDEX(人口源表!$1:$1048576,MATCH($B311,人口源表!$A:$A,0),MATCH(X$1,人口源表!$1:$1,0))-INDEX(城镇人口!$1:$1048576,MATCH($B311,城镇人口!$B:$B,0),MATCH(X$1,城镇人口!$1:$1,0))</f>
        <v>0</v>
      </c>
      <c r="Y311" s="40">
        <f>INDEX(人口源表!$1:$1048576,MATCH($B311,人口源表!$A:$A,0),MATCH(Y$1,人口源表!$1:$1,0))-INDEX(城镇人口!$1:$1048576,MATCH($B311,城镇人口!$B:$B,0),MATCH(Y$1,城镇人口!$1:$1,0))</f>
        <v>0</v>
      </c>
      <c r="Z311" s="40">
        <f>INDEX(人口源表!$1:$1048576,MATCH($B311,人口源表!$A:$A,0),MATCH(Z$1,人口源表!$1:$1,0))-INDEX(城镇人口!$1:$1048576,MATCH($B311,城镇人口!$B:$B,0),MATCH(Z$1,城镇人口!$1:$1,0))</f>
        <v>0</v>
      </c>
      <c r="AA311" s="40">
        <f>INDEX(人口源表!$1:$1048576,MATCH($B311,人口源表!$A:$A,0),MATCH(AA$1,人口源表!$1:$1,0))-INDEX(城镇人口!$1:$1048576,MATCH($B311,城镇人口!$B:$B,0),MATCH(AA$1,城镇人口!$1:$1,0))</f>
        <v>0</v>
      </c>
      <c r="AB311" s="40">
        <f>INDEX(人口源表!$1:$1048576,MATCH($B311,人口源表!$A:$A,0),MATCH(AB$1,人口源表!$1:$1,0))-INDEX(城镇人口!$1:$1048576,MATCH($B311,城镇人口!$B:$B,0),MATCH(AB$1,城镇人口!$1:$1,0))</f>
        <v>0</v>
      </c>
      <c r="AC311" s="40">
        <f>INDEX(人口源表!$1:$1048576,MATCH($B311,人口源表!$A:$A,0),MATCH(AC$1,人口源表!$1:$1,0))-INDEX(城镇人口!$1:$1048576,MATCH($B311,城镇人口!$B:$B,0),MATCH(AC$1,城镇人口!$1:$1,0))</f>
        <v>0</v>
      </c>
      <c r="AD311" s="40">
        <f>INDEX(人口源表!$1:$1048576,MATCH($B311,人口源表!$A:$A,0),MATCH(AD$1,人口源表!$1:$1,0))-INDEX(城镇人口!$1:$1048576,MATCH($B311,城镇人口!$B:$B,0),MATCH(AD$1,城镇人口!$1:$1,0))</f>
        <v>0</v>
      </c>
      <c r="AE311" s="40">
        <f>INDEX(人口源表!$1:$1048576,MATCH($B311,人口源表!$A:$A,0),MATCH(AE$1,人口源表!$1:$1,0))-INDEX(城镇人口!$1:$1048576,MATCH($B311,城镇人口!$B:$B,0),MATCH(AE$1,城镇人口!$1:$1,0))</f>
        <v>0</v>
      </c>
      <c r="AF311" s="40">
        <f>INDEX(人口源表!$1:$1048576,MATCH($B311,人口源表!$A:$A,0),MATCH(AF$1,人口源表!$1:$1,0))-INDEX(城镇人口!$1:$1048576,MATCH($B311,城镇人口!$B:$B,0),MATCH(AF$1,城镇人口!$1:$1,0))</f>
        <v>0</v>
      </c>
      <c r="AG311" s="40">
        <f>INDEX(人口源表!$1:$1048576,MATCH($B311,人口源表!$A:$A,0),MATCH(AG$1,人口源表!$1:$1,0))-INDEX(城镇人口!$1:$1048576,MATCH($B311,城镇人口!$B:$B,0),MATCH(AG$1,城镇人口!$1:$1,0))</f>
        <v>0</v>
      </c>
      <c r="AH311" s="40">
        <f>INDEX(人口源表!$1:$1048576,MATCH($B311,人口源表!$A:$A,0),MATCH(AH$1,人口源表!$1:$1,0))-INDEX(城镇人口!$1:$1048576,MATCH($B311,城镇人口!$B:$B,0),MATCH(AH$1,城镇人口!$1:$1,0))</f>
        <v>0</v>
      </c>
      <c r="AI311" s="40">
        <f>INDEX(人口源表!$1:$1048576,MATCH($B311,人口源表!$A:$A,0),MATCH(AI$1,人口源表!$1:$1,0))-INDEX(城镇人口!$1:$1048576,MATCH($B311,城镇人口!$B:$B,0),MATCH(AI$1,城镇人口!$1:$1,0))</f>
        <v>0</v>
      </c>
      <c r="AJ311" s="40">
        <f>INDEX(人口源表!$1:$1048576,MATCH($B311,人口源表!$A:$A,0),MATCH(AJ$1,人口源表!$1:$1,0))-INDEX(城镇人口!$1:$1048576,MATCH($B311,城镇人口!$B:$B,0),MATCH(AJ$1,城镇人口!$1:$1,0))</f>
        <v>0</v>
      </c>
      <c r="AK311" s="40">
        <f>INDEX(人口源表!$1:$1048576,MATCH($B311,人口源表!$A:$A,0),MATCH(AK$1,人口源表!$1:$1,0))-INDEX(城镇人口!$1:$1048576,MATCH($B311,城镇人口!$B:$B,0),MATCH(AK$1,城镇人口!$1:$1,0))</f>
        <v>0</v>
      </c>
      <c r="AL311" s="40">
        <f>INDEX(人口源表!$1:$1048576,MATCH($B311,人口源表!$A:$A,0),MATCH(AL$1,人口源表!$1:$1,0))-INDEX(城镇人口!$1:$1048576,MATCH($B311,城镇人口!$B:$B,0),MATCH(AL$1,城镇人口!$1:$1,0))</f>
        <v>0</v>
      </c>
      <c r="AM311" s="40">
        <f>INDEX(人口源表!$1:$1048576,MATCH($B311,人口源表!$A:$A,0),MATCH(AM$1,人口源表!$1:$1,0))-INDEX(城镇人口!$1:$1048576,MATCH($B311,城镇人口!$B:$B,0),MATCH(AM$1,城镇人口!$1:$1,0))</f>
        <v>0</v>
      </c>
      <c r="AN311" s="40">
        <f>INDEX(人口源表!$1:$1048576,MATCH($B311,人口源表!$A:$A,0),MATCH(AN$1,人口源表!$1:$1,0))-INDEX(城镇人口!$1:$1048576,MATCH($B311,城镇人口!$B:$B,0),MATCH(AN$1,城镇人口!$1:$1,0))</f>
        <v>0</v>
      </c>
      <c r="AO311" s="40">
        <f>INDEX(人口源表!$1:$1048576,MATCH($B311,人口源表!$A:$A,0),MATCH(AO$1,人口源表!$1:$1,0))-INDEX(城镇人口!$1:$1048576,MATCH($B311,城镇人口!$B:$B,0),MATCH(AO$1,城镇人口!$1:$1,0))</f>
        <v>0</v>
      </c>
      <c r="AP311" s="40">
        <f>INDEX(人口源表!$1:$1048576,MATCH($B311,人口源表!$A:$A,0),MATCH(AP$1,人口源表!$1:$1,0))-INDEX(城镇人口!$1:$1048576,MATCH($B311,城镇人口!$B:$B,0),MATCH(AP$1,城镇人口!$1:$1,0))</f>
        <v>0</v>
      </c>
      <c r="AQ311" s="40">
        <f>INDEX(人口源表!$1:$1048576,MATCH($B311,人口源表!$A:$A,0),MATCH(AQ$1,人口源表!$1:$1,0))-INDEX(城镇人口!$1:$1048576,MATCH($B311,城镇人口!$B:$B,0),MATCH(AQ$1,城镇人口!$1:$1,0))</f>
        <v>0</v>
      </c>
      <c r="AR311" s="40">
        <f>INDEX(人口源表!$1:$1048576,MATCH($B311,人口源表!$A:$A,0),MATCH(AR$1,人口源表!$1:$1,0))-INDEX(城镇人口!$1:$1048576,MATCH($B311,城镇人口!$B:$B,0),MATCH(AR$1,城镇人口!$1:$1,0))</f>
        <v>0</v>
      </c>
      <c r="AS311" s="40">
        <f>INDEX(人口源表!$1:$1048576,MATCH($B311,人口源表!$A:$A,0),MATCH(AS$1,人口源表!$1:$1,0))-INDEX(城镇人口!$1:$1048576,MATCH($B311,城镇人口!$B:$B,0),MATCH(AS$1,城镇人口!$1:$1,0))</f>
        <v>0</v>
      </c>
      <c r="AT311" s="40">
        <f>INDEX(人口源表!$1:$1048576,MATCH($B311,人口源表!$A:$A,0),MATCH(AT$1,人口源表!$1:$1,0))-INDEX(城镇人口!$1:$1048576,MATCH($B311,城镇人口!$B:$B,0),MATCH(AT$1,城镇人口!$1:$1,0))</f>
        <v>0</v>
      </c>
      <c r="AU311" s="40">
        <f>INDEX(人口源表!$1:$1048576,MATCH($B311,人口源表!$A:$A,0),MATCH(AU$1,人口源表!$1:$1,0))-INDEX(城镇人口!$1:$1048576,MATCH($B311,城镇人口!$B:$B,0),MATCH(AU$1,城镇人口!$1:$1,0))</f>
        <v>0</v>
      </c>
      <c r="AV311" s="40">
        <f>INDEX(人口源表!$1:$1048576,MATCH($B311,人口源表!$A:$A,0),MATCH(AV$1,人口源表!$1:$1,0))-INDEX(城镇人口!$1:$1048576,MATCH($B311,城镇人口!$B:$B,0),MATCH(AV$1,城镇人口!$1:$1,0))</f>
        <v>0</v>
      </c>
    </row>
    <row r="312" spans="1:48" x14ac:dyDescent="0.15">
      <c r="A312" s="4" t="s">
        <v>880</v>
      </c>
      <c r="B312" s="4" t="s">
        <v>640</v>
      </c>
      <c r="C312" s="34">
        <f>VLOOKUP(B312,'[1]2016省城人口总结（根）'!B:C,2,FALSE)/100</f>
        <v>0.94799999999999995</v>
      </c>
      <c r="D312" s="40">
        <f>INDEX(人口源表!$1:$1048576,MATCH($B312,人口源表!$A:$A,0),MATCH(D$1,人口源表!$1:$1,0))-INDEX(城镇人口!$1:$1048576,MATCH($B312,城镇人口!$B:$B,0),MATCH(D$1,城镇人口!$1:$1,0))</f>
        <v>12653.081029331806</v>
      </c>
      <c r="E312" s="40">
        <f>INDEX(人口源表!$1:$1048576,MATCH($B312,人口源表!$A:$A,0),MATCH(E$1,人口源表!$1:$1,0))-INDEX(城镇人口!$1:$1048576,MATCH($B312,城镇人口!$B:$B,0),MATCH(E$1,城镇人口!$1:$1,0))</f>
        <v>8783.9134639674739</v>
      </c>
      <c r="F312" s="40">
        <f>INDEX(人口源表!$1:$1048576,MATCH($B312,人口源表!$A:$A,0),MATCH(F$1,人口源表!$1:$1,0))-INDEX(城镇人口!$1:$1048576,MATCH($B312,城镇人口!$B:$B,0),MATCH(F$1,城镇人口!$1:$1,0))</f>
        <v>4794.9327934776957</v>
      </c>
      <c r="G312" s="40">
        <f>INDEX(人口源表!$1:$1048576,MATCH($B312,人口源表!$A:$A,0),MATCH(G$1,人口源表!$1:$1,0))-INDEX(城镇人口!$1:$1048576,MATCH($B312,城镇人口!$B:$B,0),MATCH(G$1,城镇人口!$1:$1,0))</f>
        <v>865.26565433695214</v>
      </c>
      <c r="H312" s="40">
        <f>INDEX(人口源表!$1:$1048576,MATCH($B312,人口源表!$A:$A,0),MATCH(H$1,人口源表!$1:$1,0))-INDEX(城镇人口!$1:$1048576,MATCH($B312,城镇人口!$B:$B,0),MATCH(H$1,城镇人口!$1:$1,0))</f>
        <v>0</v>
      </c>
      <c r="I312" s="40">
        <f>INDEX(人口源表!$1:$1048576,MATCH($B312,人口源表!$A:$A,0),MATCH(I$1,人口源表!$1:$1,0))-INDEX(城镇人口!$1:$1048576,MATCH($B312,城镇人口!$B:$B,0),MATCH(I$1,城镇人口!$1:$1,0))</f>
        <v>0</v>
      </c>
      <c r="J312" s="40">
        <f>INDEX(人口源表!$1:$1048576,MATCH($B312,人口源表!$A:$A,0),MATCH(J$1,人口源表!$1:$1,0))-INDEX(城镇人口!$1:$1048576,MATCH($B312,城镇人口!$B:$B,0),MATCH(J$1,城镇人口!$1:$1,0))</f>
        <v>0</v>
      </c>
      <c r="K312" s="40">
        <f>INDEX(人口源表!$1:$1048576,MATCH($B312,人口源表!$A:$A,0),MATCH(K$1,人口源表!$1:$1,0))-INDEX(城镇人口!$1:$1048576,MATCH($B312,城镇人口!$B:$B,0),MATCH(K$1,城镇人口!$1:$1,0))</f>
        <v>0</v>
      </c>
      <c r="L312" s="40">
        <f>INDEX(人口源表!$1:$1048576,MATCH($B312,人口源表!$A:$A,0),MATCH(L$1,人口源表!$1:$1,0))-INDEX(城镇人口!$1:$1048576,MATCH($B312,城镇人口!$B:$B,0),MATCH(L$1,城镇人口!$1:$1,0))</f>
        <v>0</v>
      </c>
      <c r="M312" s="40">
        <f>INDEX(人口源表!$1:$1048576,MATCH($B312,人口源表!$A:$A,0),MATCH(M$1,人口源表!$1:$1,0))-INDEX(城镇人口!$1:$1048576,MATCH($B312,城镇人口!$B:$B,0),MATCH(M$1,城镇人口!$1:$1,0))</f>
        <v>0</v>
      </c>
      <c r="N312" s="40">
        <f>INDEX(人口源表!$1:$1048576,MATCH($B312,人口源表!$A:$A,0),MATCH(N$1,人口源表!$1:$1,0))-INDEX(城镇人口!$1:$1048576,MATCH($B312,城镇人口!$B:$B,0),MATCH(N$1,城镇人口!$1:$1,0))</f>
        <v>0</v>
      </c>
      <c r="O312" s="40">
        <f>INDEX(人口源表!$1:$1048576,MATCH($B312,人口源表!$A:$A,0),MATCH(O$1,人口源表!$1:$1,0))-INDEX(城镇人口!$1:$1048576,MATCH($B312,城镇人口!$B:$B,0),MATCH(O$1,城镇人口!$1:$1,0))</f>
        <v>0</v>
      </c>
      <c r="P312" s="40">
        <f>INDEX(人口源表!$1:$1048576,MATCH($B312,人口源表!$A:$A,0),MATCH(P$1,人口源表!$1:$1,0))-INDEX(城镇人口!$1:$1048576,MATCH($B312,城镇人口!$B:$B,0),MATCH(P$1,城镇人口!$1:$1,0))</f>
        <v>0</v>
      </c>
      <c r="Q312" s="40">
        <f>INDEX(人口源表!$1:$1048576,MATCH($B312,人口源表!$A:$A,0),MATCH(Q$1,人口源表!$1:$1,0))-INDEX(城镇人口!$1:$1048576,MATCH($B312,城镇人口!$B:$B,0),MATCH(Q$1,城镇人口!$1:$1,0))</f>
        <v>0</v>
      </c>
      <c r="R312" s="40">
        <f>INDEX(人口源表!$1:$1048576,MATCH($B312,人口源表!$A:$A,0),MATCH(R$1,人口源表!$1:$1,0))-INDEX(城镇人口!$1:$1048576,MATCH($B312,城镇人口!$B:$B,0),MATCH(R$1,城镇人口!$1:$1,0))</f>
        <v>0</v>
      </c>
      <c r="S312" s="40">
        <f>INDEX(人口源表!$1:$1048576,MATCH($B312,人口源表!$A:$A,0),MATCH(S$1,人口源表!$1:$1,0))-INDEX(城镇人口!$1:$1048576,MATCH($B312,城镇人口!$B:$B,0),MATCH(S$1,城镇人口!$1:$1,0))</f>
        <v>0</v>
      </c>
      <c r="T312" s="40">
        <f>INDEX(人口源表!$1:$1048576,MATCH($B312,人口源表!$A:$A,0),MATCH(T$1,人口源表!$1:$1,0))-INDEX(城镇人口!$1:$1048576,MATCH($B312,城镇人口!$B:$B,0),MATCH(T$1,城镇人口!$1:$1,0))</f>
        <v>0</v>
      </c>
      <c r="U312" s="40">
        <f>INDEX(人口源表!$1:$1048576,MATCH($B312,人口源表!$A:$A,0),MATCH(U$1,人口源表!$1:$1,0))-INDEX(城镇人口!$1:$1048576,MATCH($B312,城镇人口!$B:$B,0),MATCH(U$1,城镇人口!$1:$1,0))</f>
        <v>0</v>
      </c>
      <c r="V312" s="40">
        <f>INDEX(人口源表!$1:$1048576,MATCH($B312,人口源表!$A:$A,0),MATCH(V$1,人口源表!$1:$1,0))-INDEX(城镇人口!$1:$1048576,MATCH($B312,城镇人口!$B:$B,0),MATCH(V$1,城镇人口!$1:$1,0))</f>
        <v>0</v>
      </c>
      <c r="W312" s="40">
        <f>INDEX(人口源表!$1:$1048576,MATCH($B312,人口源表!$A:$A,0),MATCH(W$1,人口源表!$1:$1,0))-INDEX(城镇人口!$1:$1048576,MATCH($B312,城镇人口!$B:$B,0),MATCH(W$1,城镇人口!$1:$1,0))</f>
        <v>0</v>
      </c>
      <c r="X312" s="40">
        <f>INDEX(人口源表!$1:$1048576,MATCH($B312,人口源表!$A:$A,0),MATCH(X$1,人口源表!$1:$1,0))-INDEX(城镇人口!$1:$1048576,MATCH($B312,城镇人口!$B:$B,0),MATCH(X$1,城镇人口!$1:$1,0))</f>
        <v>0</v>
      </c>
      <c r="Y312" s="40">
        <f>INDEX(人口源表!$1:$1048576,MATCH($B312,人口源表!$A:$A,0),MATCH(Y$1,人口源表!$1:$1,0))-INDEX(城镇人口!$1:$1048576,MATCH($B312,城镇人口!$B:$B,0),MATCH(Y$1,城镇人口!$1:$1,0))</f>
        <v>0</v>
      </c>
      <c r="Z312" s="40">
        <f>INDEX(人口源表!$1:$1048576,MATCH($B312,人口源表!$A:$A,0),MATCH(Z$1,人口源表!$1:$1,0))-INDEX(城镇人口!$1:$1048576,MATCH($B312,城镇人口!$B:$B,0),MATCH(Z$1,城镇人口!$1:$1,0))</f>
        <v>0</v>
      </c>
      <c r="AA312" s="40">
        <f>INDEX(人口源表!$1:$1048576,MATCH($B312,人口源表!$A:$A,0),MATCH(AA$1,人口源表!$1:$1,0))-INDEX(城镇人口!$1:$1048576,MATCH($B312,城镇人口!$B:$B,0),MATCH(AA$1,城镇人口!$1:$1,0))</f>
        <v>0</v>
      </c>
      <c r="AB312" s="40">
        <f>INDEX(人口源表!$1:$1048576,MATCH($B312,人口源表!$A:$A,0),MATCH(AB$1,人口源表!$1:$1,0))-INDEX(城镇人口!$1:$1048576,MATCH($B312,城镇人口!$B:$B,0),MATCH(AB$1,城镇人口!$1:$1,0))</f>
        <v>0</v>
      </c>
      <c r="AC312" s="40">
        <f>INDEX(人口源表!$1:$1048576,MATCH($B312,人口源表!$A:$A,0),MATCH(AC$1,人口源表!$1:$1,0))-INDEX(城镇人口!$1:$1048576,MATCH($B312,城镇人口!$B:$B,0),MATCH(AC$1,城镇人口!$1:$1,0))</f>
        <v>0</v>
      </c>
      <c r="AD312" s="40">
        <f>INDEX(人口源表!$1:$1048576,MATCH($B312,人口源表!$A:$A,0),MATCH(AD$1,人口源表!$1:$1,0))-INDEX(城镇人口!$1:$1048576,MATCH($B312,城镇人口!$B:$B,0),MATCH(AD$1,城镇人口!$1:$1,0))</f>
        <v>0</v>
      </c>
      <c r="AE312" s="40">
        <f>INDEX(人口源表!$1:$1048576,MATCH($B312,人口源表!$A:$A,0),MATCH(AE$1,人口源表!$1:$1,0))-INDEX(城镇人口!$1:$1048576,MATCH($B312,城镇人口!$B:$B,0),MATCH(AE$1,城镇人口!$1:$1,0))</f>
        <v>0</v>
      </c>
      <c r="AF312" s="40">
        <f>INDEX(人口源表!$1:$1048576,MATCH($B312,人口源表!$A:$A,0),MATCH(AF$1,人口源表!$1:$1,0))-INDEX(城镇人口!$1:$1048576,MATCH($B312,城镇人口!$B:$B,0),MATCH(AF$1,城镇人口!$1:$1,0))</f>
        <v>0</v>
      </c>
      <c r="AG312" s="40">
        <f>INDEX(人口源表!$1:$1048576,MATCH($B312,人口源表!$A:$A,0),MATCH(AG$1,人口源表!$1:$1,0))-INDEX(城镇人口!$1:$1048576,MATCH($B312,城镇人口!$B:$B,0),MATCH(AG$1,城镇人口!$1:$1,0))</f>
        <v>0</v>
      </c>
      <c r="AH312" s="40">
        <f>INDEX(人口源表!$1:$1048576,MATCH($B312,人口源表!$A:$A,0),MATCH(AH$1,人口源表!$1:$1,0))-INDEX(城镇人口!$1:$1048576,MATCH($B312,城镇人口!$B:$B,0),MATCH(AH$1,城镇人口!$1:$1,0))</f>
        <v>0</v>
      </c>
      <c r="AI312" s="40">
        <f>INDEX(人口源表!$1:$1048576,MATCH($B312,人口源表!$A:$A,0),MATCH(AI$1,人口源表!$1:$1,0))-INDEX(城镇人口!$1:$1048576,MATCH($B312,城镇人口!$B:$B,0),MATCH(AI$1,城镇人口!$1:$1,0))</f>
        <v>0</v>
      </c>
      <c r="AJ312" s="40">
        <f>INDEX(人口源表!$1:$1048576,MATCH($B312,人口源表!$A:$A,0),MATCH(AJ$1,人口源表!$1:$1,0))-INDEX(城镇人口!$1:$1048576,MATCH($B312,城镇人口!$B:$B,0),MATCH(AJ$1,城镇人口!$1:$1,0))</f>
        <v>0</v>
      </c>
      <c r="AK312" s="40">
        <f>INDEX(人口源表!$1:$1048576,MATCH($B312,人口源表!$A:$A,0),MATCH(AK$1,人口源表!$1:$1,0))-INDEX(城镇人口!$1:$1048576,MATCH($B312,城镇人口!$B:$B,0),MATCH(AK$1,城镇人口!$1:$1,0))</f>
        <v>0</v>
      </c>
      <c r="AL312" s="40">
        <f>INDEX(人口源表!$1:$1048576,MATCH($B312,人口源表!$A:$A,0),MATCH(AL$1,人口源表!$1:$1,0))-INDEX(城镇人口!$1:$1048576,MATCH($B312,城镇人口!$B:$B,0),MATCH(AL$1,城镇人口!$1:$1,0))</f>
        <v>0</v>
      </c>
      <c r="AM312" s="40">
        <f>INDEX(人口源表!$1:$1048576,MATCH($B312,人口源表!$A:$A,0),MATCH(AM$1,人口源表!$1:$1,0))-INDEX(城镇人口!$1:$1048576,MATCH($B312,城镇人口!$B:$B,0),MATCH(AM$1,城镇人口!$1:$1,0))</f>
        <v>0</v>
      </c>
      <c r="AN312" s="40">
        <f>INDEX(人口源表!$1:$1048576,MATCH($B312,人口源表!$A:$A,0),MATCH(AN$1,人口源表!$1:$1,0))-INDEX(城镇人口!$1:$1048576,MATCH($B312,城镇人口!$B:$B,0),MATCH(AN$1,城镇人口!$1:$1,0))</f>
        <v>0</v>
      </c>
      <c r="AO312" s="40">
        <f>INDEX(人口源表!$1:$1048576,MATCH($B312,人口源表!$A:$A,0),MATCH(AO$1,人口源表!$1:$1,0))-INDEX(城镇人口!$1:$1048576,MATCH($B312,城镇人口!$B:$B,0),MATCH(AO$1,城镇人口!$1:$1,0))</f>
        <v>0</v>
      </c>
      <c r="AP312" s="40">
        <f>INDEX(人口源表!$1:$1048576,MATCH($B312,人口源表!$A:$A,0),MATCH(AP$1,人口源表!$1:$1,0))-INDEX(城镇人口!$1:$1048576,MATCH($B312,城镇人口!$B:$B,0),MATCH(AP$1,城镇人口!$1:$1,0))</f>
        <v>0</v>
      </c>
      <c r="AQ312" s="40">
        <f>INDEX(人口源表!$1:$1048576,MATCH($B312,人口源表!$A:$A,0),MATCH(AQ$1,人口源表!$1:$1,0))-INDEX(城镇人口!$1:$1048576,MATCH($B312,城镇人口!$B:$B,0),MATCH(AQ$1,城镇人口!$1:$1,0))</f>
        <v>0</v>
      </c>
      <c r="AR312" s="40">
        <f>INDEX(人口源表!$1:$1048576,MATCH($B312,人口源表!$A:$A,0),MATCH(AR$1,人口源表!$1:$1,0))-INDEX(城镇人口!$1:$1048576,MATCH($B312,城镇人口!$B:$B,0),MATCH(AR$1,城镇人口!$1:$1,0))</f>
        <v>0</v>
      </c>
      <c r="AS312" s="40">
        <f>INDEX(人口源表!$1:$1048576,MATCH($B312,人口源表!$A:$A,0),MATCH(AS$1,人口源表!$1:$1,0))-INDEX(城镇人口!$1:$1048576,MATCH($B312,城镇人口!$B:$B,0),MATCH(AS$1,城镇人口!$1:$1,0))</f>
        <v>0</v>
      </c>
      <c r="AT312" s="40">
        <f>INDEX(人口源表!$1:$1048576,MATCH($B312,人口源表!$A:$A,0),MATCH(AT$1,人口源表!$1:$1,0))-INDEX(城镇人口!$1:$1048576,MATCH($B312,城镇人口!$B:$B,0),MATCH(AT$1,城镇人口!$1:$1,0))</f>
        <v>0</v>
      </c>
      <c r="AU312" s="40">
        <f>INDEX(人口源表!$1:$1048576,MATCH($B312,人口源表!$A:$A,0),MATCH(AU$1,人口源表!$1:$1,0))-INDEX(城镇人口!$1:$1048576,MATCH($B312,城镇人口!$B:$B,0),MATCH(AU$1,城镇人口!$1:$1,0))</f>
        <v>0</v>
      </c>
      <c r="AV312" s="40">
        <f>INDEX(人口源表!$1:$1048576,MATCH($B312,人口源表!$A:$A,0),MATCH(AV$1,人口源表!$1:$1,0))-INDEX(城镇人口!$1:$1048576,MATCH($B312,城镇人口!$B:$B,0),MATCH(AV$1,城镇人口!$1:$1,0))</f>
        <v>0</v>
      </c>
    </row>
    <row r="313" spans="1:48" x14ac:dyDescent="0.15">
      <c r="A313" s="4" t="s">
        <v>880</v>
      </c>
      <c r="B313" s="4" t="s">
        <v>642</v>
      </c>
      <c r="C313" s="34">
        <f>VLOOKUP(B313,'[1]2016省城人口总结（根）'!B:C,2,FALSE)/100</f>
        <v>0.70450000000000002</v>
      </c>
      <c r="D313" s="40">
        <f>INDEX(人口源表!$1:$1048576,MATCH($B313,人口源表!$A:$A,0),MATCH(D$1,人口源表!$1:$1,0))-INDEX(城镇人口!$1:$1048576,MATCH($B313,城镇人口!$B:$B,0),MATCH(D$1,城镇人口!$1:$1,0))</f>
        <v>142370.15727703582</v>
      </c>
      <c r="E313" s="40">
        <f>INDEX(人口源表!$1:$1048576,MATCH($B313,人口源表!$A:$A,0),MATCH(E$1,人口源表!$1:$1,0))-INDEX(城镇人口!$1:$1048576,MATCH($B313,城镇人口!$B:$B,0),MATCH(E$1,城镇人口!$1:$1,0))</f>
        <v>137283.50589637947</v>
      </c>
      <c r="F313" s="40">
        <f>INDEX(人口源表!$1:$1048576,MATCH($B313,人口源表!$A:$A,0),MATCH(F$1,人口源表!$1:$1,0))-INDEX(城镇人口!$1:$1048576,MATCH($B313,城镇人口!$B:$B,0),MATCH(F$1,城镇人口!$1:$1,0))</f>
        <v>131987.80440215912</v>
      </c>
      <c r="G313" s="40">
        <f>INDEX(人口源表!$1:$1048576,MATCH($B313,人口源表!$A:$A,0),MATCH(G$1,人口源表!$1:$1,0))-INDEX(城镇人口!$1:$1048576,MATCH($B313,城镇人口!$B:$B,0),MATCH(G$1,城镇人口!$1:$1,0))</f>
        <v>112688.06892762333</v>
      </c>
      <c r="H313" s="40">
        <f>INDEX(人口源表!$1:$1048576,MATCH($B313,人口源表!$A:$A,0),MATCH(H$1,人口源表!$1:$1,0))-INDEX(城镇人口!$1:$1048576,MATCH($B313,城镇人口!$B:$B,0),MATCH(H$1,城镇人口!$1:$1,0))</f>
        <v>107892.0378643304</v>
      </c>
      <c r="I313" s="40">
        <f>INDEX(人口源表!$1:$1048576,MATCH($B313,人口源表!$A:$A,0),MATCH(I$1,人口源表!$1:$1,0))-INDEX(城镇人口!$1:$1048576,MATCH($B313,城镇人口!$B:$B,0),MATCH(I$1,城镇人口!$1:$1,0))</f>
        <v>105208.34856501204</v>
      </c>
      <c r="J313" s="40">
        <f>INDEX(人口源表!$1:$1048576,MATCH($B313,人口源表!$A:$A,0),MATCH(J$1,人口源表!$1:$1,0))-INDEX(城镇人口!$1:$1048576,MATCH($B313,城镇人口!$B:$B,0),MATCH(J$1,城镇人口!$1:$1,0))</f>
        <v>102399.80093398981</v>
      </c>
      <c r="K313" s="40">
        <f>INDEX(人口源表!$1:$1048576,MATCH($B313,人口源表!$A:$A,0),MATCH(K$1,人口源表!$1:$1,0))-INDEX(城镇人口!$1:$1048576,MATCH($B313,城镇人口!$B:$B,0),MATCH(K$1,城镇人口!$1:$1,0))</f>
        <v>99468.69863972551</v>
      </c>
      <c r="L313" s="40">
        <f>INDEX(人口源表!$1:$1048576,MATCH($B313,人口源表!$A:$A,0),MATCH(L$1,人口源表!$1:$1,0))-INDEX(城镇人口!$1:$1048576,MATCH($B313,城镇人口!$B:$B,0),MATCH(L$1,城镇人口!$1:$1,0))</f>
        <v>96418.149875541625</v>
      </c>
      <c r="M313" s="40">
        <f>INDEX(人口源表!$1:$1048576,MATCH($B313,人口源表!$A:$A,0),MATCH(M$1,人口源表!$1:$1,0))-INDEX(城镇人口!$1:$1048576,MATCH($B313,城镇人口!$B:$B,0),MATCH(M$1,城镇人口!$1:$1,0))</f>
        <v>93251.997534085531</v>
      </c>
      <c r="N313" s="40">
        <f>INDEX(人口源表!$1:$1048576,MATCH($B313,人口源表!$A:$A,0),MATCH(N$1,人口源表!$1:$1,0))-INDEX(城镇人口!$1:$1048576,MATCH($B313,城镇人口!$B:$B,0),MATCH(N$1,城镇人口!$1:$1,0))</f>
        <v>89974.147324420279</v>
      </c>
      <c r="O313" s="40">
        <f>INDEX(人口源表!$1:$1048576,MATCH($B313,人口源表!$A:$A,0),MATCH(O$1,人口源表!$1:$1,0))-INDEX(城镇人口!$1:$1048576,MATCH($B313,城镇人口!$B:$B,0),MATCH(O$1,城镇人口!$1:$1,0))</f>
        <v>86589.189391801949</v>
      </c>
      <c r="P313" s="40">
        <f>INDEX(人口源表!$1:$1048576,MATCH($B313,人口源表!$A:$A,0),MATCH(P$1,人口源表!$1:$1,0))-INDEX(城镇人口!$1:$1048576,MATCH($B313,城镇人口!$B:$B,0),MATCH(P$1,城镇人口!$1:$1,0))</f>
        <v>83102.508045155322</v>
      </c>
      <c r="Q313" s="40">
        <f>INDEX(人口源表!$1:$1048576,MATCH($B313,人口源表!$A:$A,0),MATCH(Q$1,人口源表!$1:$1,0))-INDEX(城镇人口!$1:$1048576,MATCH($B313,城镇人口!$B:$B,0),MATCH(Q$1,城镇人口!$1:$1,0))</f>
        <v>79519.285931984195</v>
      </c>
      <c r="R313" s="40">
        <f>INDEX(人口源表!$1:$1048576,MATCH($B313,人口源表!$A:$A,0),MATCH(R$1,人口源表!$1:$1,0))-INDEX(城镇人口!$1:$1048576,MATCH($B313,城镇人口!$B:$B,0),MATCH(R$1,城镇人口!$1:$1,0))</f>
        <v>75845.259162543109</v>
      </c>
      <c r="S313" s="40">
        <f>INDEX(人口源表!$1:$1048576,MATCH($B313,人口源表!$A:$A,0),MATCH(S$1,人口源表!$1:$1,0))-INDEX(城镇人口!$1:$1048576,MATCH($B313,城镇人口!$B:$B,0),MATCH(S$1,城镇人口!$1:$1,0))</f>
        <v>73972.14530213282</v>
      </c>
      <c r="T313" s="40">
        <f>INDEX(人口源表!$1:$1048576,MATCH($B313,人口源表!$A:$A,0),MATCH(T$1,人口源表!$1:$1,0))-INDEX(城镇人口!$1:$1048576,MATCH($B313,城镇人口!$B:$B,0),MATCH(T$1,城镇人口!$1:$1,0))</f>
        <v>72047.772858654032</v>
      </c>
      <c r="U313" s="40">
        <f>INDEX(人口源表!$1:$1048576,MATCH($B313,人口源表!$A:$A,0),MATCH(U$1,人口源表!$1:$1,0))-INDEX(城镇人口!$1:$1048576,MATCH($B313,城镇人口!$B:$B,0),MATCH(U$1,城镇人口!$1:$1,0))</f>
        <v>70075.511777801905</v>
      </c>
      <c r="V313" s="40">
        <f>INDEX(人口源表!$1:$1048576,MATCH($B313,人口源表!$A:$A,0),MATCH(V$1,人口源表!$1:$1,0))-INDEX(城镇人口!$1:$1048576,MATCH($B313,城镇人口!$B:$B,0),MATCH(V$1,城镇人口!$1:$1,0))</f>
        <v>68059.350286961184</v>
      </c>
      <c r="W313" s="40">
        <f>INDEX(人口源表!$1:$1048576,MATCH($B313,人口源表!$A:$A,0),MATCH(W$1,人口源表!$1:$1,0))-INDEX(城镇人口!$1:$1048576,MATCH($B313,城镇人口!$B:$B,0),MATCH(W$1,城镇人口!$1:$1,0))</f>
        <v>66002.931330638006</v>
      </c>
      <c r="X313" s="40">
        <f>INDEX(人口源表!$1:$1048576,MATCH($B313,人口源表!$A:$A,0),MATCH(X$1,人口源表!$1:$1,0))-INDEX(城镇人口!$1:$1048576,MATCH($B313,城镇人口!$B:$B,0),MATCH(X$1,城镇人口!$1:$1,0))</f>
        <v>63910.731907788722</v>
      </c>
      <c r="Y313" s="40">
        <f>INDEX(人口源表!$1:$1048576,MATCH($B313,人口源表!$A:$A,0),MATCH(Y$1,人口源表!$1:$1,0))-INDEX(城镇人口!$1:$1048576,MATCH($B313,城镇人口!$B:$B,0),MATCH(Y$1,城镇人口!$1:$1,0))</f>
        <v>61786.417214288434</v>
      </c>
      <c r="Z313" s="40">
        <f>INDEX(人口源表!$1:$1048576,MATCH($B313,人口源表!$A:$A,0),MATCH(Z$1,人口源表!$1:$1,0))-INDEX(城镇人口!$1:$1048576,MATCH($B313,城镇人口!$B:$B,0),MATCH(Z$1,城镇人口!$1:$1,0))</f>
        <v>59634.549722461321</v>
      </c>
      <c r="AA313" s="40">
        <f>INDEX(人口源表!$1:$1048576,MATCH($B313,人口源表!$A:$A,0),MATCH(AA$1,人口源表!$1:$1,0))-INDEX(城镇人口!$1:$1048576,MATCH($B313,城镇人口!$B:$B,0),MATCH(AA$1,城镇人口!$1:$1,0))</f>
        <v>57459.015211317514</v>
      </c>
      <c r="AB313" s="40">
        <f>INDEX(人口源表!$1:$1048576,MATCH($B313,人口源表!$A:$A,0),MATCH(AB$1,人口源表!$1:$1,0))-INDEX(城镇人口!$1:$1048576,MATCH($B313,城镇人口!$B:$B,0),MATCH(AB$1,城镇人口!$1:$1,0))</f>
        <v>55264.231777791458</v>
      </c>
      <c r="AC313" s="40">
        <f>INDEX(人口源表!$1:$1048576,MATCH($B313,人口源表!$A:$A,0),MATCH(AC$1,人口源表!$1:$1,0))-INDEX(城镇人口!$1:$1048576,MATCH($B313,城镇人口!$B:$B,0),MATCH(AC$1,城镇人口!$1:$1,0))</f>
        <v>53527.945697153744</v>
      </c>
      <c r="AD313" s="40">
        <f>INDEX(人口源表!$1:$1048576,MATCH($B313,人口源表!$A:$A,0),MATCH(AD$1,人口源表!$1:$1,0))-INDEX(城镇人口!$1:$1048576,MATCH($B313,城镇人口!$B:$B,0),MATCH(AD$1,城镇人口!$1:$1,0))</f>
        <v>51779.56470918993</v>
      </c>
      <c r="AE313" s="40">
        <f>INDEX(人口源表!$1:$1048576,MATCH($B313,人口源表!$A:$A,0),MATCH(AE$1,人口源表!$1:$1,0))-INDEX(城镇人口!$1:$1048576,MATCH($B313,城镇人口!$B:$B,0),MATCH(AE$1,城镇人口!$1:$1,0))</f>
        <v>50022.472705656837</v>
      </c>
      <c r="AF313" s="40">
        <f>INDEX(人口源表!$1:$1048576,MATCH($B313,人口源表!$A:$A,0),MATCH(AF$1,人口源表!$1:$1,0))-INDEX(城镇人口!$1:$1048576,MATCH($B313,城镇人口!$B:$B,0),MATCH(AF$1,城镇人口!$1:$1,0))</f>
        <v>48260.005800052662</v>
      </c>
      <c r="AG313" s="40">
        <f>INDEX(人口源表!$1:$1048576,MATCH($B313,人口源表!$A:$A,0),MATCH(AG$1,人口源表!$1:$1,0))-INDEX(城镇人口!$1:$1048576,MATCH($B313,城镇人口!$B:$B,0),MATCH(AG$1,城镇人口!$1:$1,0))</f>
        <v>46495.65058192471</v>
      </c>
      <c r="AH313" s="40">
        <f>INDEX(人口源表!$1:$1048576,MATCH($B313,人口源表!$A:$A,0),MATCH(AH$1,人口源表!$1:$1,0))-INDEX(城镇人口!$1:$1048576,MATCH($B313,城镇人口!$B:$B,0),MATCH(AH$1,城镇人口!$1:$1,0))</f>
        <v>44732.57235271181</v>
      </c>
      <c r="AI313" s="40">
        <f>INDEX(人口源表!$1:$1048576,MATCH($B313,人口源表!$A:$A,0),MATCH(AI$1,人口源表!$1:$1,0))-INDEX(城镇人口!$1:$1048576,MATCH($B313,城镇人口!$B:$B,0),MATCH(AI$1,城镇人口!$1:$1,0))</f>
        <v>42974.03607075027</v>
      </c>
      <c r="AJ313" s="40">
        <f>INDEX(人口源表!$1:$1048576,MATCH($B313,人口源表!$A:$A,0),MATCH(AJ$1,人口源表!$1:$1,0))-INDEX(城镇人口!$1:$1048576,MATCH($B313,城镇人口!$B:$B,0),MATCH(AJ$1,城镇人口!$1:$1,0))</f>
        <v>41222.960972690955</v>
      </c>
      <c r="AK313" s="40">
        <f>INDEX(人口源表!$1:$1048576,MATCH($B313,人口源表!$A:$A,0),MATCH(AK$1,人口源表!$1:$1,0))-INDEX(城镇人口!$1:$1048576,MATCH($B313,城镇人口!$B:$B,0),MATCH(AK$1,城镇人口!$1:$1,0))</f>
        <v>39482.314209041593</v>
      </c>
      <c r="AL313" s="40">
        <f>INDEX(人口源表!$1:$1048576,MATCH($B313,人口源表!$A:$A,0),MATCH(AL$1,人口源表!$1:$1,0))-INDEX(城镇人口!$1:$1048576,MATCH($B313,城镇人口!$B:$B,0),MATCH(AL$1,城镇人口!$1:$1,0))</f>
        <v>37754.783383465256</v>
      </c>
      <c r="AM313" s="40">
        <f>INDEX(人口源表!$1:$1048576,MATCH($B313,人口源表!$A:$A,0),MATCH(AM$1,人口源表!$1:$1,0))-INDEX(城镇人口!$1:$1048576,MATCH($B313,城镇人口!$B:$B,0),MATCH(AM$1,城镇人口!$1:$1,0))</f>
        <v>36042.861805832596</v>
      </c>
      <c r="AN313" s="40">
        <f>INDEX(人口源表!$1:$1048576,MATCH($B313,人口源表!$A:$A,0),MATCH(AN$1,人口源表!$1:$1,0))-INDEX(城镇人口!$1:$1048576,MATCH($B313,城镇人口!$B:$B,0),MATCH(AN$1,城镇人口!$1:$1,0))</f>
        <v>34348.997564890247</v>
      </c>
      <c r="AO313" s="40">
        <f>INDEX(人口源表!$1:$1048576,MATCH($B313,人口源表!$A:$A,0),MATCH(AO$1,人口源表!$1:$1,0))-INDEX(城镇人口!$1:$1048576,MATCH($B313,城镇人口!$B:$B,0),MATCH(AO$1,城镇人口!$1:$1,0))</f>
        <v>32675.052800337842</v>
      </c>
      <c r="AP313" s="40">
        <f>INDEX(人口源表!$1:$1048576,MATCH($B313,人口源表!$A:$A,0),MATCH(AP$1,人口源表!$1:$1,0))-INDEX(城镇人口!$1:$1048576,MATCH($B313,城镇人口!$B:$B,0),MATCH(AP$1,城镇人口!$1:$1,0))</f>
        <v>31023.050437077705</v>
      </c>
      <c r="AQ313" s="40">
        <f>INDEX(人口源表!$1:$1048576,MATCH($B313,人口源表!$A:$A,0),MATCH(AQ$1,人口源表!$1:$1,0))-INDEX(城镇人口!$1:$1048576,MATCH($B313,城镇人口!$B:$B,0),MATCH(AQ$1,城镇人口!$1:$1,0))</f>
        <v>29394.400275763066</v>
      </c>
      <c r="AR313" s="40">
        <f>INDEX(人口源表!$1:$1048576,MATCH($B313,人口源表!$A:$A,0),MATCH(AR$1,人口源表!$1:$1,0))-INDEX(城镇人口!$1:$1048576,MATCH($B313,城镇人口!$B:$B,0),MATCH(AR$1,城镇人口!$1:$1,0))</f>
        <v>27790.441785798641</v>
      </c>
      <c r="AS313" s="40">
        <f>INDEX(人口源表!$1:$1048576,MATCH($B313,人口源表!$A:$A,0),MATCH(AS$1,人口源表!$1:$1,0))-INDEX(城镇人口!$1:$1048576,MATCH($B313,城镇人口!$B:$B,0),MATCH(AS$1,城镇人口!$1:$1,0))</f>
        <v>26212.102377628966</v>
      </c>
      <c r="AT313" s="40">
        <f>INDEX(人口源表!$1:$1048576,MATCH($B313,人口源表!$A:$A,0),MATCH(AT$1,人口源表!$1:$1,0))-INDEX(城镇人口!$1:$1048576,MATCH($B313,城镇人口!$B:$B,0),MATCH(AT$1,城镇人口!$1:$1,0))</f>
        <v>24659.893535577226</v>
      </c>
      <c r="AU313" s="40">
        <f>INDEX(人口源表!$1:$1048576,MATCH($B313,人口源表!$A:$A,0),MATCH(AU$1,人口源表!$1:$1,0))-INDEX(城镇人口!$1:$1048576,MATCH($B313,城镇人口!$B:$B,0),MATCH(AU$1,城镇人口!$1:$1,0))</f>
        <v>23134.026992005238</v>
      </c>
      <c r="AV313" s="40">
        <f>INDEX(人口源表!$1:$1048576,MATCH($B313,人口源表!$A:$A,0),MATCH(AV$1,人口源表!$1:$1,0))-INDEX(城镇人口!$1:$1048576,MATCH($B313,城镇人口!$B:$B,0),MATCH(AV$1,城镇人口!$1:$1,0))</f>
        <v>21634.43185443012</v>
      </c>
    </row>
    <row r="314" spans="1:48" x14ac:dyDescent="0.15">
      <c r="A314" s="4" t="s">
        <v>880</v>
      </c>
      <c r="B314" s="4" t="s">
        <v>644</v>
      </c>
      <c r="C314" s="34">
        <f>VLOOKUP(B314,'[1]2016省城人口总结（根）'!B:C,2,FALSE)/100</f>
        <v>0.49270000000000003</v>
      </c>
      <c r="D314" s="40">
        <f>INDEX(人口源表!$1:$1048576,MATCH($B314,人口源表!$A:$A,0),MATCH(D$1,人口源表!$1:$1,0))-INDEX(城镇人口!$1:$1048576,MATCH($B314,城镇人口!$B:$B,0),MATCH(D$1,城镇人口!$1:$1,0))</f>
        <v>895055.52478015004</v>
      </c>
      <c r="E314" s="40">
        <f>INDEX(人口源表!$1:$1048576,MATCH($B314,人口源表!$A:$A,0),MATCH(E$1,人口源表!$1:$1,0))-INDEX(城镇人口!$1:$1048576,MATCH($B314,城镇人口!$B:$B,0),MATCH(E$1,城镇人口!$1:$1,0))</f>
        <v>886618.54727297649</v>
      </c>
      <c r="F314" s="40">
        <f>INDEX(人口源表!$1:$1048576,MATCH($B314,人口源表!$A:$A,0),MATCH(F$1,人口源表!$1:$1,0))-INDEX(城镇人口!$1:$1048576,MATCH($B314,城镇人口!$B:$B,0),MATCH(F$1,城镇人口!$1:$1,0))</f>
        <v>877778.66041802766</v>
      </c>
      <c r="G314" s="40">
        <f>INDEX(人口源表!$1:$1048576,MATCH($B314,人口源表!$A:$A,0),MATCH(G$1,人口源表!$1:$1,0))-INDEX(城镇人口!$1:$1048576,MATCH($B314,城镇人口!$B:$B,0),MATCH(G$1,城镇人口!$1:$1,0))</f>
        <v>718905.01027600351</v>
      </c>
      <c r="H314" s="40">
        <f>INDEX(人口源表!$1:$1048576,MATCH($B314,人口源表!$A:$A,0),MATCH(H$1,人口源表!$1:$1,0))-INDEX(城镇人口!$1:$1048576,MATCH($B314,城镇人口!$B:$B,0),MATCH(H$1,城镇人口!$1:$1,0))</f>
        <v>715056.14121618983</v>
      </c>
      <c r="I314" s="40">
        <f>INDEX(人口源表!$1:$1048576,MATCH($B314,人口源表!$A:$A,0),MATCH(I$1,人口源表!$1:$1,0))-INDEX(城镇人口!$1:$1048576,MATCH($B314,城镇人口!$B:$B,0),MATCH(I$1,城镇人口!$1:$1,0))</f>
        <v>715584.62805374304</v>
      </c>
      <c r="J314" s="40">
        <f>INDEX(人口源表!$1:$1048576,MATCH($B314,人口源表!$A:$A,0),MATCH(J$1,人口源表!$1:$1,0))-INDEX(城镇人口!$1:$1048576,MATCH($B314,城镇人口!$B:$B,0),MATCH(J$1,城镇人口!$1:$1,0))</f>
        <v>715149.69042961334</v>
      </c>
      <c r="K314" s="40">
        <f>INDEX(人口源表!$1:$1048576,MATCH($B314,人口源表!$A:$A,0),MATCH(K$1,人口源表!$1:$1,0))-INDEX(城镇人口!$1:$1048576,MATCH($B314,城镇人口!$B:$B,0),MATCH(K$1,城镇人口!$1:$1,0))</f>
        <v>713780.8506938942</v>
      </c>
      <c r="L314" s="40">
        <f>INDEX(人口源表!$1:$1048576,MATCH($B314,人口源表!$A:$A,0),MATCH(L$1,人口源表!$1:$1,0))-INDEX(城镇人口!$1:$1048576,MATCH($B314,城镇人口!$B:$B,0),MATCH(L$1,城镇人口!$1:$1,0))</f>
        <v>711508.08324237657</v>
      </c>
      <c r="M314" s="40">
        <f>INDEX(人口源表!$1:$1048576,MATCH($B314,人口源表!$A:$A,0),MATCH(M$1,人口源表!$1:$1,0))-INDEX(城镇人口!$1:$1048576,MATCH($B314,城镇人口!$B:$B,0),MATCH(M$1,城镇人口!$1:$1,0))</f>
        <v>708364.0137960331</v>
      </c>
      <c r="N314" s="40">
        <f>INDEX(人口源表!$1:$1048576,MATCH($B314,人口源表!$A:$A,0),MATCH(N$1,人口源表!$1:$1,0))-INDEX(城镇人口!$1:$1048576,MATCH($B314,城镇人口!$B:$B,0),MATCH(N$1,城镇人口!$1:$1,0))</f>
        <v>704381.10627540783</v>
      </c>
      <c r="O314" s="40">
        <f>INDEX(人口源表!$1:$1048576,MATCH($B314,人口源表!$A:$A,0),MATCH(O$1,人口源表!$1:$1,0))-INDEX(城镇人口!$1:$1048576,MATCH($B314,城镇人口!$B:$B,0),MATCH(O$1,城镇人口!$1:$1,0))</f>
        <v>699593.39485225722</v>
      </c>
      <c r="P314" s="40">
        <f>INDEX(人口源表!$1:$1048576,MATCH($B314,人口源表!$A:$A,0),MATCH(P$1,人口源表!$1:$1,0))-INDEX(城镇人口!$1:$1048576,MATCH($B314,城镇人口!$B:$B,0),MATCH(P$1,城镇人口!$1:$1,0))</f>
        <v>694035.9340176105</v>
      </c>
      <c r="Q314" s="40">
        <f>INDEX(人口源表!$1:$1048576,MATCH($B314,人口源表!$A:$A,0),MATCH(Q$1,人口源表!$1:$1,0))-INDEX(城镇人口!$1:$1048576,MATCH($B314,城镇人口!$B:$B,0),MATCH(Q$1,城镇人口!$1:$1,0))</f>
        <v>687744.27931599994</v>
      </c>
      <c r="R314" s="40">
        <f>INDEX(人口源表!$1:$1048576,MATCH($B314,人口源表!$A:$A,0),MATCH(R$1,人口源表!$1:$1,0))-INDEX(城镇人口!$1:$1048576,MATCH($B314,城镇人口!$B:$B,0),MATCH(R$1,城镇人口!$1:$1,0))</f>
        <v>680754.83538508252</v>
      </c>
      <c r="S314" s="40">
        <f>INDEX(人口源表!$1:$1048576,MATCH($B314,人口源表!$A:$A,0),MATCH(S$1,人口源表!$1:$1,0))-INDEX(城镇人口!$1:$1048576,MATCH($B314,城镇人口!$B:$B,0),MATCH(S$1,城镇人口!$1:$1,0))</f>
        <v>677861.61276336643</v>
      </c>
      <c r="T314" s="40">
        <f>INDEX(人口源表!$1:$1048576,MATCH($B314,人口源表!$A:$A,0),MATCH(T$1,人口源表!$1:$1,0))-INDEX(城镇人口!$1:$1048576,MATCH($B314,城镇人口!$B:$B,0),MATCH(T$1,城镇人口!$1:$1,0))</f>
        <v>674435.37950292777</v>
      </c>
      <c r="U314" s="40">
        <f>INDEX(人口源表!$1:$1048576,MATCH($B314,人口源表!$A:$A,0),MATCH(U$1,人口源表!$1:$1,0))-INDEX(城镇人口!$1:$1048576,MATCH($B314,城镇人口!$B:$B,0),MATCH(U$1,城镇人口!$1:$1,0))</f>
        <v>670505.79966548621</v>
      </c>
      <c r="V314" s="40">
        <f>INDEX(人口源表!$1:$1048576,MATCH($B314,人口源表!$A:$A,0),MATCH(V$1,人口源表!$1:$1,0))-INDEX(城镇人口!$1:$1048576,MATCH($B314,城镇人口!$B:$B,0),MATCH(V$1,城镇人口!$1:$1,0))</f>
        <v>666102.88357011508</v>
      </c>
      <c r="W314" s="40">
        <f>INDEX(人口源表!$1:$1048576,MATCH($B314,人口源表!$A:$A,0),MATCH(W$1,人口源表!$1:$1,0))-INDEX(城镇人口!$1:$1048576,MATCH($B314,城镇人口!$B:$B,0),MATCH(W$1,城镇人口!$1:$1,0))</f>
        <v>661256.95185366343</v>
      </c>
      <c r="X314" s="40">
        <f>INDEX(人口源表!$1:$1048576,MATCH($B314,人口源表!$A:$A,0),MATCH(X$1,人口源表!$1:$1,0))-INDEX(城镇人口!$1:$1048576,MATCH($B314,城镇人口!$B:$B,0),MATCH(X$1,城镇人口!$1:$1,0))</f>
        <v>655999.39917072223</v>
      </c>
      <c r="Y314" s="40">
        <f>INDEX(人口源表!$1:$1048576,MATCH($B314,人口源表!$A:$A,0),MATCH(Y$1,人口源表!$1:$1,0))-INDEX(城镇人口!$1:$1048576,MATCH($B314,城镇人口!$B:$B,0),MATCH(Y$1,城镇人口!$1:$1,0))</f>
        <v>650361.4360065863</v>
      </c>
      <c r="Z314" s="40">
        <f>INDEX(人口源表!$1:$1048576,MATCH($B314,人口源表!$A:$A,0),MATCH(Z$1,人口源表!$1:$1,0))-INDEX(城镇人口!$1:$1048576,MATCH($B314,城镇人口!$B:$B,0),MATCH(Z$1,城镇人口!$1:$1,0))</f>
        <v>644375.24814502907</v>
      </c>
      <c r="AA314" s="40">
        <f>INDEX(人口源表!$1:$1048576,MATCH($B314,人口源表!$A:$A,0),MATCH(AA$1,人口源表!$1:$1,0))-INDEX(城镇人口!$1:$1048576,MATCH($B314,城镇人口!$B:$B,0),MATCH(AA$1,城镇人口!$1:$1,0))</f>
        <v>638073.1461430249</v>
      </c>
      <c r="AB314" s="40">
        <f>INDEX(人口源表!$1:$1048576,MATCH($B314,人口源表!$A:$A,0),MATCH(AB$1,人口源表!$1:$1,0))-INDEX(城镇人口!$1:$1048576,MATCH($B314,城镇人口!$B:$B,0),MATCH(AB$1,城镇人口!$1:$1,0))</f>
        <v>631488.30229812174</v>
      </c>
      <c r="AC314" s="40">
        <f>INDEX(人口源表!$1:$1048576,MATCH($B314,人口源表!$A:$A,0),MATCH(AC$1,人口源表!$1:$1,0))-INDEX(城镇人口!$1:$1048576,MATCH($B314,城镇人口!$B:$B,0),MATCH(AC$1,城镇人口!$1:$1,0))</f>
        <v>625874.91215401655</v>
      </c>
      <c r="AD314" s="40">
        <f>INDEX(人口源表!$1:$1048576,MATCH($B314,人口源表!$A:$A,0),MATCH(AD$1,人口源表!$1:$1,0))-INDEX(城镇人口!$1:$1048576,MATCH($B314,城镇人口!$B:$B,0),MATCH(AD$1,城镇人口!$1:$1,0))</f>
        <v>620047.32600505964</v>
      </c>
      <c r="AE314" s="40">
        <f>INDEX(人口源表!$1:$1048576,MATCH($B314,人口源表!$A:$A,0),MATCH(AE$1,人口源表!$1:$1,0))-INDEX(城镇人口!$1:$1048576,MATCH($B314,城镇人口!$B:$B,0),MATCH(AE$1,城镇人口!$1:$1,0))</f>
        <v>614038.62076172756</v>
      </c>
      <c r="AF314" s="40">
        <f>INDEX(人口源表!$1:$1048576,MATCH($B314,人口源表!$A:$A,0),MATCH(AF$1,人口源表!$1:$1,0))-INDEX(城镇人口!$1:$1048576,MATCH($B314,城镇人口!$B:$B,0),MATCH(AF$1,城镇人口!$1:$1,0))</f>
        <v>607880.81614586641</v>
      </c>
      <c r="AG314" s="40">
        <f>INDEX(人口源表!$1:$1048576,MATCH($B314,人口源表!$A:$A,0),MATCH(AG$1,人口源表!$1:$1,0))-INDEX(城镇人口!$1:$1048576,MATCH($B314,城镇人口!$B:$B,0),MATCH(AG$1,城镇人口!$1:$1,0))</f>
        <v>601607.51444076002</v>
      </c>
      <c r="AH314" s="40">
        <f>INDEX(人口源表!$1:$1048576,MATCH($B314,人口源表!$A:$A,0),MATCH(AH$1,人口源表!$1:$1,0))-INDEX(城镇人口!$1:$1048576,MATCH($B314,城镇人口!$B:$B,0),MATCH(AH$1,城镇人口!$1:$1,0))</f>
        <v>595251.57943813782</v>
      </c>
      <c r="AI314" s="40">
        <f>INDEX(人口源表!$1:$1048576,MATCH($B314,人口源表!$A:$A,0),MATCH(AI$1,人口源表!$1:$1,0))-INDEX(城镇人口!$1:$1048576,MATCH($B314,城镇人口!$B:$B,0),MATCH(AI$1,城镇人口!$1:$1,0))</f>
        <v>588847.3593045437</v>
      </c>
      <c r="AJ314" s="40">
        <f>INDEX(人口源表!$1:$1048576,MATCH($B314,人口源表!$A:$A,0),MATCH(AJ$1,人口源表!$1:$1,0))-INDEX(城镇人口!$1:$1048576,MATCH($B314,城镇人口!$B:$B,0),MATCH(AJ$1,城镇人口!$1:$1,0))</f>
        <v>582427.65417372074</v>
      </c>
      <c r="AK314" s="40">
        <f>INDEX(人口源表!$1:$1048576,MATCH($B314,人口源表!$A:$A,0),MATCH(AK$1,人口源表!$1:$1,0))-INDEX(城镇人口!$1:$1048576,MATCH($B314,城镇人口!$B:$B,0),MATCH(AK$1,城镇人口!$1:$1,0))</f>
        <v>576027.40128062805</v>
      </c>
      <c r="AL314" s="40">
        <f>INDEX(人口源表!$1:$1048576,MATCH($B314,人口源表!$A:$A,0),MATCH(AL$1,人口源表!$1:$1,0))-INDEX(城镇人口!$1:$1048576,MATCH($B314,城镇人口!$B:$B,0),MATCH(AL$1,城镇人口!$1:$1,0))</f>
        <v>569680.65579831449</v>
      </c>
      <c r="AM314" s="40">
        <f>INDEX(人口源表!$1:$1048576,MATCH($B314,人口源表!$A:$A,0),MATCH(AM$1,人口源表!$1:$1,0))-INDEX(城镇人口!$1:$1048576,MATCH($B314,城镇人口!$B:$B,0),MATCH(AM$1,城镇人口!$1:$1,0))</f>
        <v>563420.94462496752</v>
      </c>
      <c r="AN314" s="40">
        <f>INDEX(人口源表!$1:$1048576,MATCH($B314,人口源表!$A:$A,0),MATCH(AN$1,人口源表!$1:$1,0))-INDEX(城镇人口!$1:$1048576,MATCH($B314,城镇人口!$B:$B,0),MATCH(AN$1,城镇人口!$1:$1,0))</f>
        <v>557283.40425564244</v>
      </c>
      <c r="AO314" s="40">
        <f>INDEX(人口源表!$1:$1048576,MATCH($B314,人口源表!$A:$A,0),MATCH(AO$1,人口源表!$1:$1,0))-INDEX(城镇人口!$1:$1048576,MATCH($B314,城镇人口!$B:$B,0),MATCH(AO$1,城镇人口!$1:$1,0))</f>
        <v>551301.47202872171</v>
      </c>
      <c r="AP314" s="40">
        <f>INDEX(人口源表!$1:$1048576,MATCH($B314,人口源表!$A:$A,0),MATCH(AP$1,人口源表!$1:$1,0))-INDEX(城镇人口!$1:$1048576,MATCH($B314,城镇人口!$B:$B,0),MATCH(AP$1,城镇人口!$1:$1,0))</f>
        <v>545510.09501021693</v>
      </c>
      <c r="AQ314" s="40">
        <f>INDEX(人口源表!$1:$1048576,MATCH($B314,人口源表!$A:$A,0),MATCH(AQ$1,人口源表!$1:$1,0))-INDEX(城镇人口!$1:$1048576,MATCH($B314,城镇人口!$B:$B,0),MATCH(AQ$1,城镇人口!$1:$1,0))</f>
        <v>539943.1686038581</v>
      </c>
      <c r="AR314" s="40">
        <f>INDEX(人口源表!$1:$1048576,MATCH($B314,人口源表!$A:$A,0),MATCH(AR$1,人口源表!$1:$1,0))-INDEX(城镇人口!$1:$1048576,MATCH($B314,城镇人口!$B:$B,0),MATCH(AR$1,城镇人口!$1:$1,0))</f>
        <v>534634.57671573793</v>
      </c>
      <c r="AS314" s="40">
        <f>INDEX(人口源表!$1:$1048576,MATCH($B314,人口源表!$A:$A,0),MATCH(AS$1,人口源表!$1:$1,0))-INDEX(城镇人口!$1:$1048576,MATCH($B314,城镇人口!$B:$B,0),MATCH(AS$1,城镇人口!$1:$1,0))</f>
        <v>529618.49262566178</v>
      </c>
      <c r="AT314" s="40">
        <f>INDEX(人口源表!$1:$1048576,MATCH($B314,人口源表!$A:$A,0),MATCH(AT$1,人口源表!$1:$1,0))-INDEX(城镇人口!$1:$1048576,MATCH($B314,城镇人口!$B:$B,0),MATCH(AT$1,城镇人口!$1:$1,0))</f>
        <v>524928.28423230734</v>
      </c>
      <c r="AU314" s="40">
        <f>INDEX(人口源表!$1:$1048576,MATCH($B314,人口源表!$A:$A,0),MATCH(AU$1,人口源表!$1:$1,0))-INDEX(城镇人口!$1:$1048576,MATCH($B314,城镇人口!$B:$B,0),MATCH(AU$1,城镇人口!$1:$1,0))</f>
        <v>520597.86148460675</v>
      </c>
      <c r="AV314" s="40">
        <f>INDEX(人口源表!$1:$1048576,MATCH($B314,人口源表!$A:$A,0),MATCH(AV$1,人口源表!$1:$1,0))-INDEX(城镇人口!$1:$1048576,MATCH($B314,城镇人口!$B:$B,0),MATCH(AV$1,城镇人口!$1:$1,0))</f>
        <v>516660.2429375943</v>
      </c>
    </row>
    <row r="315" spans="1:48" x14ac:dyDescent="0.15">
      <c r="A315" s="4" t="s">
        <v>880</v>
      </c>
      <c r="B315" s="4" t="s">
        <v>646</v>
      </c>
      <c r="C315" s="34">
        <f>VLOOKUP(B315,'[1]2016省城人口总结（根）'!B:C,2,FALSE)/100</f>
        <v>0.39</v>
      </c>
      <c r="D315" s="40">
        <f>INDEX(人口源表!$1:$1048576,MATCH($B315,人口源表!$A:$A,0),MATCH(D$1,人口源表!$1:$1,0))-INDEX(城镇人口!$1:$1048576,MATCH($B315,城镇人口!$B:$B,0),MATCH(D$1,城镇人口!$1:$1,0))</f>
        <v>2060665.4596599399</v>
      </c>
      <c r="E315" s="40">
        <f>INDEX(人口源表!$1:$1048576,MATCH($B315,人口源表!$A:$A,0),MATCH(E$1,人口源表!$1:$1,0))-INDEX(城镇人口!$1:$1048576,MATCH($B315,城镇人口!$B:$B,0),MATCH(E$1,城镇人口!$1:$1,0))</f>
        <v>2051418.4257271965</v>
      </c>
      <c r="F315" s="40">
        <f>INDEX(人口源表!$1:$1048576,MATCH($B315,人口源表!$A:$A,0),MATCH(F$1,人口源表!$1:$1,0))-INDEX(城镇人口!$1:$1048576,MATCH($B315,城镇人口!$B:$B,0),MATCH(F$1,城镇人口!$1:$1,0))</f>
        <v>2041423.3846104091</v>
      </c>
      <c r="G315" s="40">
        <f>INDEX(人口源表!$1:$1048576,MATCH($B315,人口源表!$A:$A,0),MATCH(G$1,人口源表!$1:$1,0))-INDEX(城镇人口!$1:$1048576,MATCH($B315,城镇人口!$B:$B,0),MATCH(G$1,城镇人口!$1:$1,0))</f>
        <v>1742752.9439283616</v>
      </c>
      <c r="H315" s="40">
        <f>INDEX(人口源表!$1:$1048576,MATCH($B315,人口源表!$A:$A,0),MATCH(H$1,人口源表!$1:$1,0))-INDEX(城镇人口!$1:$1048576,MATCH($B315,城镇人口!$B:$B,0),MATCH(H$1,城镇人口!$1:$1,0))</f>
        <v>1739296.7657185844</v>
      </c>
      <c r="I315" s="40">
        <f>INDEX(人口源表!$1:$1048576,MATCH($B315,人口源表!$A:$A,0),MATCH(I$1,人口源表!$1:$1,0))-INDEX(城镇人口!$1:$1048576,MATCH($B315,城镇人口!$B:$B,0),MATCH(I$1,城镇人口!$1:$1,0))</f>
        <v>1743384.6865359691</v>
      </c>
      <c r="J315" s="40">
        <f>INDEX(人口源表!$1:$1048576,MATCH($B315,人口源表!$A:$A,0),MATCH(J$1,人口源表!$1:$1,0))-INDEX(城镇人口!$1:$1048576,MATCH($B315,城镇人口!$B:$B,0),MATCH(J$1,城镇人口!$1:$1,0))</f>
        <v>1746517.2677504907</v>
      </c>
      <c r="K315" s="40">
        <f>INDEX(人口源表!$1:$1048576,MATCH($B315,人口源表!$A:$A,0),MATCH(K$1,人口源表!$1:$1,0))-INDEX(城镇人口!$1:$1048576,MATCH($B315,城镇人口!$B:$B,0),MATCH(K$1,城镇人口!$1:$1,0))</f>
        <v>1748620.6641091937</v>
      </c>
      <c r="L315" s="40">
        <f>INDEX(人口源表!$1:$1048576,MATCH($B315,人口源表!$A:$A,0),MATCH(L$1,人口源表!$1:$1,0))-INDEX(城镇人口!$1:$1048576,MATCH($B315,城镇人口!$B:$B,0),MATCH(L$1,城镇人口!$1:$1,0))</f>
        <v>1749631.0638707718</v>
      </c>
      <c r="M315" s="40">
        <f>INDEX(人口源表!$1:$1048576,MATCH($B315,人口源表!$A:$A,0),MATCH(M$1,人口源表!$1:$1,0))-INDEX(城镇人口!$1:$1048576,MATCH($B315,城镇人口!$B:$B,0),MATCH(M$1,城镇人口!$1:$1,0))</f>
        <v>1749495.0336369965</v>
      </c>
      <c r="N315" s="40">
        <f>INDEX(人口源表!$1:$1048576,MATCH($B315,人口源表!$A:$A,0),MATCH(N$1,人口源表!$1:$1,0))-INDEX(城镇人口!$1:$1048576,MATCH($B315,城镇人口!$B:$B,0),MATCH(N$1,城镇人口!$1:$1,0))</f>
        <v>1748168.1583770297</v>
      </c>
      <c r="O315" s="40">
        <f>INDEX(人口源表!$1:$1048576,MATCH($B315,人口源表!$A:$A,0),MATCH(O$1,人口源表!$1:$1,0))-INDEX(城镇人口!$1:$1048576,MATCH($B315,城镇人口!$B:$B,0),MATCH(O$1,城镇人口!$1:$1,0))</f>
        <v>1745614.8319540485</v>
      </c>
      <c r="P315" s="40">
        <f>INDEX(人口源表!$1:$1048576,MATCH($B315,人口源表!$A:$A,0),MATCH(P$1,人口源表!$1:$1,0))-INDEX(城镇人口!$1:$1048576,MATCH($B315,城镇人口!$B:$B,0),MATCH(P$1,城镇人口!$1:$1,0))</f>
        <v>1741810.2336082971</v>
      </c>
      <c r="Q315" s="40">
        <f>INDEX(人口源表!$1:$1048576,MATCH($B315,人口源表!$A:$A,0),MATCH(Q$1,人口源表!$1:$1,0))-INDEX(城镇人口!$1:$1048576,MATCH($B315,城镇人口!$B:$B,0),MATCH(Q$1,城镇人口!$1:$1,0))</f>
        <v>1736736.7520886168</v>
      </c>
      <c r="R315" s="40">
        <f>INDEX(人口源表!$1:$1048576,MATCH($B315,人口源表!$A:$A,0),MATCH(R$1,人口源表!$1:$1,0))-INDEX(城镇人口!$1:$1048576,MATCH($B315,城镇人口!$B:$B,0),MATCH(R$1,城镇人口!$1:$1,0))</f>
        <v>1730386.4945178418</v>
      </c>
      <c r="S315" s="40">
        <f>INDEX(人口源表!$1:$1048576,MATCH($B315,人口源表!$A:$A,0),MATCH(S$1,人口源表!$1:$1,0))-INDEX(城镇人口!$1:$1048576,MATCH($B315,城镇人口!$B:$B,0),MATCH(S$1,城镇人口!$1:$1,0))</f>
        <v>1730185.8856435793</v>
      </c>
      <c r="T315" s="40">
        <f>INDEX(人口源表!$1:$1048576,MATCH($B315,人口源表!$A:$A,0),MATCH(T$1,人口源表!$1:$1,0))-INDEX(城镇人口!$1:$1048576,MATCH($B315,城镇人口!$B:$B,0),MATCH(T$1,城镇人口!$1:$1,0))</f>
        <v>1728880.8073700573</v>
      </c>
      <c r="U315" s="40">
        <f>INDEX(人口源表!$1:$1048576,MATCH($B315,人口源表!$A:$A,0),MATCH(U$1,人口源表!$1:$1,0))-INDEX(城镇人口!$1:$1048576,MATCH($B315,城镇人口!$B:$B,0),MATCH(U$1,城镇人口!$1:$1,0))</f>
        <v>1726476.2926112197</v>
      </c>
      <c r="V315" s="40">
        <f>INDEX(人口源表!$1:$1048576,MATCH($B315,人口源表!$A:$A,0),MATCH(V$1,人口源表!$1:$1,0))-INDEX(城镇人口!$1:$1048576,MATCH($B315,城镇人口!$B:$B,0),MATCH(V$1,城镇人口!$1:$1,0))</f>
        <v>1722983.9906441101</v>
      </c>
      <c r="W315" s="40">
        <f>INDEX(人口源表!$1:$1048576,MATCH($B315,人口源表!$A:$A,0),MATCH(W$1,人口源表!$1:$1,0))-INDEX(城镇人口!$1:$1048576,MATCH($B315,城镇人口!$B:$B,0),MATCH(W$1,城镇人口!$1:$1,0))</f>
        <v>1718423.6112314034</v>
      </c>
      <c r="X315" s="40">
        <f>INDEX(人口源表!$1:$1048576,MATCH($B315,人口源表!$A:$A,0),MATCH(X$1,人口源表!$1:$1,0))-INDEX(城镇人口!$1:$1048576,MATCH($B315,城镇人口!$B:$B,0),MATCH(X$1,城镇人口!$1:$1,0))</f>
        <v>1712820.6482505137</v>
      </c>
      <c r="Y315" s="40">
        <f>INDEX(人口源表!$1:$1048576,MATCH($B315,人口源表!$A:$A,0),MATCH(Y$1,人口源表!$1:$1,0))-INDEX(城镇人口!$1:$1048576,MATCH($B315,城镇人口!$B:$B,0),MATCH(Y$1,城镇人口!$1:$1,0))</f>
        <v>1706207.2941649819</v>
      </c>
      <c r="Z315" s="40">
        <f>INDEX(人口源表!$1:$1048576,MATCH($B315,人口源表!$A:$A,0),MATCH(Z$1,人口源表!$1:$1,0))-INDEX(城镇人口!$1:$1048576,MATCH($B315,城镇人口!$B:$B,0),MATCH(Z$1,城镇人口!$1:$1,0))</f>
        <v>1698622.8035304188</v>
      </c>
      <c r="AA315" s="40">
        <f>INDEX(人口源表!$1:$1048576,MATCH($B315,人口源表!$A:$A,0),MATCH(AA$1,人口源表!$1:$1,0))-INDEX(城镇人口!$1:$1048576,MATCH($B315,城镇人口!$B:$B,0),MATCH(AA$1,城镇人口!$1:$1,0))</f>
        <v>1690112.2858655078</v>
      </c>
      <c r="AB315" s="40">
        <f>INDEX(人口源表!$1:$1048576,MATCH($B315,人口源表!$A:$A,0),MATCH(AB$1,人口源表!$1:$1,0))-INDEX(城镇人口!$1:$1048576,MATCH($B315,城镇人口!$B:$B,0),MATCH(AB$1,城镇人口!$1:$1,0))</f>
        <v>1680727.071559544</v>
      </c>
      <c r="AC315" s="40">
        <f>INDEX(人口源表!$1:$1048576,MATCH($B315,人口源表!$A:$A,0),MATCH(AC$1,人口源表!$1:$1,0))-INDEX(城镇人口!$1:$1048576,MATCH($B315,城镇人口!$B:$B,0),MATCH(AC$1,城镇人口!$1:$1,0))</f>
        <v>1672464.5857317136</v>
      </c>
      <c r="AD315" s="40">
        <f>INDEX(人口源表!$1:$1048576,MATCH($B315,人口源表!$A:$A,0),MATCH(AD$1,人口源表!$1:$1,0))-INDEX(城镇人口!$1:$1048576,MATCH($B315,城镇人口!$B:$B,0),MATCH(AD$1,城镇人口!$1:$1,0))</f>
        <v>1663458.4826599318</v>
      </c>
      <c r="AE315" s="40">
        <f>INDEX(人口源表!$1:$1048576,MATCH($B315,人口源表!$A:$A,0),MATCH(AE$1,人口源表!$1:$1,0))-INDEX(城镇人口!$1:$1048576,MATCH($B315,城镇人口!$B:$B,0),MATCH(AE$1,城镇人口!$1:$1,0))</f>
        <v>1653775.3827515531</v>
      </c>
      <c r="AF315" s="40">
        <f>INDEX(人口源表!$1:$1048576,MATCH($B315,人口源表!$A:$A,0),MATCH(AF$1,人口源表!$1:$1,0))-INDEX(城镇人口!$1:$1048576,MATCH($B315,城镇人口!$B:$B,0),MATCH(AF$1,城镇人口!$1:$1,0))</f>
        <v>1643487.21534885</v>
      </c>
      <c r="AG315" s="40">
        <f>INDEX(人口源表!$1:$1048576,MATCH($B315,人口源表!$A:$A,0),MATCH(AG$1,人口源表!$1:$1,0))-INDEX(城镇人口!$1:$1048576,MATCH($B315,城镇人口!$B:$B,0),MATCH(AG$1,城镇人口!$1:$1,0))</f>
        <v>1632673.125267664</v>
      </c>
      <c r="AH315" s="40">
        <f>INDEX(人口源表!$1:$1048576,MATCH($B315,人口源表!$A:$A,0),MATCH(AH$1,人口源表!$1:$1,0))-INDEX(城镇人口!$1:$1048576,MATCH($B315,城镇人口!$B:$B,0),MATCH(AH$1,城镇人口!$1:$1,0))</f>
        <v>1621415.7839220287</v>
      </c>
      <c r="AI315" s="40">
        <f>INDEX(人口源表!$1:$1048576,MATCH($B315,人口源表!$A:$A,0),MATCH(AI$1,人口源表!$1:$1,0))-INDEX(城镇人口!$1:$1048576,MATCH($B315,城镇人口!$B:$B,0),MATCH(AI$1,城镇人口!$1:$1,0))</f>
        <v>1609804.3112937266</v>
      </c>
      <c r="AJ315" s="40">
        <f>INDEX(人口源表!$1:$1048576,MATCH($B315,人口源表!$A:$A,0),MATCH(AJ$1,人口源表!$1:$1,0))-INDEX(城镇人口!$1:$1048576,MATCH($B315,城镇人口!$B:$B,0),MATCH(AJ$1,城镇人口!$1:$1,0))</f>
        <v>1597933.6241178291</v>
      </c>
      <c r="AK315" s="40">
        <f>INDEX(人口源表!$1:$1048576,MATCH($B315,人口源表!$A:$A,0),MATCH(AK$1,人口源表!$1:$1,0))-INDEX(城镇人口!$1:$1048576,MATCH($B315,城镇人口!$B:$B,0),MATCH(AK$1,城镇人口!$1:$1,0))</f>
        <v>1585902.795956092</v>
      </c>
      <c r="AL315" s="40">
        <f>INDEX(人口源表!$1:$1048576,MATCH($B315,人口源表!$A:$A,0),MATCH(AL$1,人口源表!$1:$1,0))-INDEX(城镇人口!$1:$1048576,MATCH($B315,城镇人口!$B:$B,0),MATCH(AL$1,城镇人口!$1:$1,0))</f>
        <v>1573815.4376155646</v>
      </c>
      <c r="AM315" s="40">
        <f>INDEX(人口源表!$1:$1048576,MATCH($B315,人口源表!$A:$A,0),MATCH(AM$1,人口源表!$1:$1,0))-INDEX(城镇人口!$1:$1048576,MATCH($B315,城镇人口!$B:$B,0),MATCH(AM$1,城镇人口!$1:$1,0))</f>
        <v>1561782.0452455513</v>
      </c>
      <c r="AN315" s="40">
        <f>INDEX(人口源表!$1:$1048576,MATCH($B315,人口源表!$A:$A,0),MATCH(AN$1,人口源表!$1:$1,0))-INDEX(城镇人口!$1:$1048576,MATCH($B315,城镇人口!$B:$B,0),MATCH(AN$1,城镇人口!$1:$1,0))</f>
        <v>1549915.8786158904</v>
      </c>
      <c r="AO315" s="40">
        <f>INDEX(人口源表!$1:$1048576,MATCH($B315,人口源表!$A:$A,0),MATCH(AO$1,人口源表!$1:$1,0))-INDEX(城镇人口!$1:$1048576,MATCH($B315,城镇人口!$B:$B,0),MATCH(AO$1,城镇人口!$1:$1,0))</f>
        <v>1538335.8069220961</v>
      </c>
      <c r="AP315" s="40">
        <f>INDEX(人口源表!$1:$1048576,MATCH($B315,人口源表!$A:$A,0),MATCH(AP$1,人口源表!$1:$1,0))-INDEX(城镇人口!$1:$1048576,MATCH($B315,城镇人口!$B:$B,0),MATCH(AP$1,城镇人口!$1:$1,0))</f>
        <v>1527164.6803031156</v>
      </c>
      <c r="AQ315" s="40">
        <f>INDEX(人口源表!$1:$1048576,MATCH($B315,人口源表!$A:$A,0),MATCH(AQ$1,人口源表!$1:$1,0))-INDEX(城镇人口!$1:$1048576,MATCH($B315,城镇人口!$B:$B,0),MATCH(AQ$1,城镇人口!$1:$1,0))</f>
        <v>1516529.6839590773</v>
      </c>
      <c r="AR315" s="40">
        <f>INDEX(人口源表!$1:$1048576,MATCH($B315,人口源表!$A:$A,0),MATCH(AR$1,人口源表!$1:$1,0))-INDEX(城镇人口!$1:$1048576,MATCH($B315,城镇人口!$B:$B,0),MATCH(AR$1,城镇人口!$1:$1,0))</f>
        <v>1506562.1937415195</v>
      </c>
      <c r="AS315" s="40">
        <f>INDEX(人口源表!$1:$1048576,MATCH($B315,人口源表!$A:$A,0),MATCH(AS$1,人口源表!$1:$1,0))-INDEX(城镇人口!$1:$1048576,MATCH($B315,城镇人口!$B:$B,0),MATCH(AS$1,城镇人口!$1:$1,0))</f>
        <v>1497398.1137334001</v>
      </c>
      <c r="AT315" s="40">
        <f>INDEX(人口源表!$1:$1048576,MATCH($B315,人口源表!$A:$A,0),MATCH(AT$1,人口源表!$1:$1,0))-INDEX(城镇人口!$1:$1048576,MATCH($B315,城镇人口!$B:$B,0),MATCH(AT$1,城镇人口!$1:$1,0))</f>
        <v>1489176.2741511359</v>
      </c>
      <c r="AU315" s="40">
        <f>INDEX(人口源表!$1:$1048576,MATCH($B315,人口源表!$A:$A,0),MATCH(AU$1,人口源表!$1:$1,0))-INDEX(城镇人口!$1:$1048576,MATCH($B315,城镇人口!$B:$B,0),MATCH(AU$1,城镇人口!$1:$1,0))</f>
        <v>1482040.2202806524</v>
      </c>
      <c r="AV315" s="40">
        <f>INDEX(人口源表!$1:$1048576,MATCH($B315,人口源表!$A:$A,0),MATCH(AV$1,人口源表!$1:$1,0))-INDEX(城镇人口!$1:$1048576,MATCH($B315,城镇人口!$B:$B,0),MATCH(AV$1,城镇人口!$1:$1,0))</f>
        <v>1476135.6537497598</v>
      </c>
    </row>
    <row r="316" spans="1:48" x14ac:dyDescent="0.15">
      <c r="A316" s="4" t="s">
        <v>880</v>
      </c>
      <c r="B316" s="4" t="s">
        <v>648</v>
      </c>
      <c r="C316" s="34">
        <f>VLOOKUP(B316,'[1]2016省城人口总结（根）'!B:C,2,FALSE)/100</f>
        <v>0.39079999999999998</v>
      </c>
      <c r="D316" s="40">
        <f>INDEX(人口源表!$1:$1048576,MATCH($B316,人口源表!$A:$A,0),MATCH(D$1,人口源表!$1:$1,0))-INDEX(城镇人口!$1:$1048576,MATCH($B316,城镇人口!$B:$B,0),MATCH(D$1,城镇人口!$1:$1,0))</f>
        <v>1146729.8464704347</v>
      </c>
      <c r="E316" s="40">
        <f>INDEX(人口源表!$1:$1048576,MATCH($B316,人口源表!$A:$A,0),MATCH(E$1,人口源表!$1:$1,0))-INDEX(城镇人口!$1:$1048576,MATCH($B316,城镇人口!$B:$B,0),MATCH(E$1,城镇人口!$1:$1,0))</f>
        <v>1141944.3849472343</v>
      </c>
      <c r="F316" s="40">
        <f>INDEX(人口源表!$1:$1048576,MATCH($B316,人口源表!$A:$A,0),MATCH(F$1,人口源表!$1:$1,0))-INDEX(城镇人口!$1:$1048576,MATCH($B316,城镇人口!$B:$B,0),MATCH(F$1,城镇人口!$1:$1,0))</f>
        <v>1136671.4274424603</v>
      </c>
      <c r="G316" s="40">
        <f>INDEX(人口源表!$1:$1048576,MATCH($B316,人口源表!$A:$A,0),MATCH(G$1,人口源表!$1:$1,0))-INDEX(城镇人口!$1:$1048576,MATCH($B316,城镇人口!$B:$B,0),MATCH(G$1,城镇人口!$1:$1,0))</f>
        <v>853036.92889001046</v>
      </c>
      <c r="H316" s="40">
        <f>INDEX(人口源表!$1:$1048576,MATCH($B316,人口源表!$A:$A,0),MATCH(H$1,人口源表!$1:$1,0))-INDEX(城镇人口!$1:$1048576,MATCH($B316,城镇人口!$B:$B,0),MATCH(H$1,城镇人口!$1:$1,0))</f>
        <v>852456.3091739103</v>
      </c>
      <c r="I316" s="40">
        <f>INDEX(人口源表!$1:$1048576,MATCH($B316,人口源表!$A:$A,0),MATCH(I$1,人口源表!$1:$1,0))-INDEX(城镇人口!$1:$1048576,MATCH($B316,城镇人口!$B:$B,0),MATCH(I$1,城镇人口!$1:$1,0))</f>
        <v>855111.18277856347</v>
      </c>
      <c r="J316" s="40">
        <f>INDEX(人口源表!$1:$1048576,MATCH($B316,人口源表!$A:$A,0),MATCH(J$1,人口源表!$1:$1,0))-INDEX(城镇人口!$1:$1048576,MATCH($B316,城镇人口!$B:$B,0),MATCH(J$1,城镇人口!$1:$1,0))</f>
        <v>856879.65531048586</v>
      </c>
      <c r="K316" s="40">
        <f>INDEX(人口源表!$1:$1048576,MATCH($B316,人口源表!$A:$A,0),MATCH(K$1,人口源表!$1:$1,0))-INDEX(城镇人口!$1:$1048576,MATCH($B316,城镇人口!$B:$B,0),MATCH(K$1,城镇人口!$1:$1,0))</f>
        <v>857775.8731339951</v>
      </c>
      <c r="L316" s="40">
        <f>INDEX(人口源表!$1:$1048576,MATCH($B316,人口源表!$A:$A,0),MATCH(L$1,人口源表!$1:$1,0))-INDEX(城镇人口!$1:$1048576,MATCH($B316,城镇人口!$B:$B,0),MATCH(L$1,城镇人口!$1:$1,0))</f>
        <v>857817.05199186201</v>
      </c>
      <c r="M316" s="40">
        <f>INDEX(人口源表!$1:$1048576,MATCH($B316,人口源表!$A:$A,0),MATCH(M$1,人口源表!$1:$1,0))-INDEX(城镇人口!$1:$1048576,MATCH($B316,城镇人口!$B:$B,0),MATCH(M$1,城镇人口!$1:$1,0))</f>
        <v>857021.12980325625</v>
      </c>
      <c r="N316" s="40">
        <f>INDEX(人口源表!$1:$1048576,MATCH($B316,人口源表!$A:$A,0),MATCH(N$1,人口源表!$1:$1,0))-INDEX(城镇人口!$1:$1048576,MATCH($B316,城镇人口!$B:$B,0),MATCH(N$1,城镇人口!$1:$1,0))</f>
        <v>855407.85891249194</v>
      </c>
      <c r="O316" s="40">
        <f>INDEX(人口源表!$1:$1048576,MATCH($B316,人口源表!$A:$A,0),MATCH(O$1,人口源表!$1:$1,0))-INDEX(城镇人口!$1:$1048576,MATCH($B316,城镇人口!$B:$B,0),MATCH(O$1,城镇人口!$1:$1,0))</f>
        <v>852999.84443593724</v>
      </c>
      <c r="P316" s="40">
        <f>INDEX(人口源表!$1:$1048576,MATCH($B316,人口源表!$A:$A,0),MATCH(P$1,人口源表!$1:$1,0))-INDEX(城镇人口!$1:$1048576,MATCH($B316,城镇人口!$B:$B,0),MATCH(P$1,城镇人口!$1:$1,0))</f>
        <v>849820.24314973236</v>
      </c>
      <c r="Q316" s="40">
        <f>INDEX(人口源表!$1:$1048576,MATCH($B316,人口源表!$A:$A,0),MATCH(Q$1,人口源表!$1:$1,0))-INDEX(城镇人口!$1:$1048576,MATCH($B316,城镇人口!$B:$B,0),MATCH(Q$1,城镇人口!$1:$1,0))</f>
        <v>845893.82416103675</v>
      </c>
      <c r="R316" s="40">
        <f>INDEX(人口源表!$1:$1048576,MATCH($B316,人口源表!$A:$A,0),MATCH(R$1,人口源表!$1:$1,0))-INDEX(城镇人口!$1:$1048576,MATCH($B316,城镇人口!$B:$B,0),MATCH(R$1,城镇人口!$1:$1,0))</f>
        <v>841247.97396268125</v>
      </c>
      <c r="S316" s="40">
        <f>INDEX(人口源表!$1:$1048576,MATCH($B316,人口源表!$A:$A,0),MATCH(S$1,人口源表!$1:$1,0))-INDEX(城镇人口!$1:$1048576,MATCH($B316,城镇人口!$B:$B,0),MATCH(S$1,城镇人口!$1:$1,0))</f>
        <v>839527.48370890319</v>
      </c>
      <c r="T316" s="40">
        <f>INDEX(人口源表!$1:$1048576,MATCH($B316,人口源表!$A:$A,0),MATCH(T$1,人口源表!$1:$1,0))-INDEX(城镇人口!$1:$1048576,MATCH($B316,城镇人口!$B:$B,0),MATCH(T$1,城镇人口!$1:$1,0))</f>
        <v>837211.29087432846</v>
      </c>
      <c r="U316" s="40">
        <f>INDEX(人口源表!$1:$1048576,MATCH($B316,人口源表!$A:$A,0),MATCH(U$1,人口源表!$1:$1,0))-INDEX(城镇人口!$1:$1048576,MATCH($B316,城镇人口!$B:$B,0),MATCH(U$1,城镇人口!$1:$1,0))</f>
        <v>834323.0108539057</v>
      </c>
      <c r="V316" s="40">
        <f>INDEX(人口源表!$1:$1048576,MATCH($B316,人口源表!$A:$A,0),MATCH(V$1,人口源表!$1:$1,0))-INDEX(城镇人口!$1:$1048576,MATCH($B316,城镇人口!$B:$B,0),MATCH(V$1,城镇人口!$1:$1,0))</f>
        <v>830889.21397879883</v>
      </c>
      <c r="W316" s="40">
        <f>INDEX(人口源表!$1:$1048576,MATCH($B316,人口源表!$A:$A,0),MATCH(W$1,人口源表!$1:$1,0))-INDEX(城镇人口!$1:$1048576,MATCH($B316,城镇人口!$B:$B,0),MATCH(W$1,城镇人口!$1:$1,0))</f>
        <v>826936.71922818723</v>
      </c>
      <c r="X316" s="40">
        <f>INDEX(人口源表!$1:$1048576,MATCH($B316,人口源表!$A:$A,0),MATCH(X$1,人口源表!$1:$1,0))-INDEX(城镇人口!$1:$1048576,MATCH($B316,城镇人口!$B:$B,0),MATCH(X$1,城镇人口!$1:$1,0))</f>
        <v>822494.15107985353</v>
      </c>
      <c r="Y316" s="40">
        <f>INDEX(人口源表!$1:$1048576,MATCH($B316,人口源表!$A:$A,0),MATCH(Y$1,人口源表!$1:$1,0))-INDEX(城镇人口!$1:$1048576,MATCH($B316,城镇人口!$B:$B,0),MATCH(Y$1,城镇人口!$1:$1,0))</f>
        <v>817591.88800228527</v>
      </c>
      <c r="Z316" s="40">
        <f>INDEX(人口源表!$1:$1048576,MATCH($B316,人口源表!$A:$A,0),MATCH(Z$1,人口源表!$1:$1,0))-INDEX(城镇人口!$1:$1048576,MATCH($B316,城镇人口!$B:$B,0),MATCH(Z$1,城镇人口!$1:$1,0))</f>
        <v>812259.93266970385</v>
      </c>
      <c r="AA316" s="40">
        <f>INDEX(人口源表!$1:$1048576,MATCH($B316,人口源表!$A:$A,0),MATCH(AA$1,人口源表!$1:$1,0))-INDEX(城镇人口!$1:$1048576,MATCH($B316,城镇人口!$B:$B,0),MATCH(AA$1,城镇人口!$1:$1,0))</f>
        <v>806531.00886392058</v>
      </c>
      <c r="AB316" s="40">
        <f>INDEX(人口源表!$1:$1048576,MATCH($B316,人口源表!$A:$A,0),MATCH(AB$1,人口源表!$1:$1,0))-INDEX(城镇人口!$1:$1048576,MATCH($B316,城镇人口!$B:$B,0),MATCH(AB$1,城镇人口!$1:$1,0))</f>
        <v>800437.91119422764</v>
      </c>
      <c r="AC316" s="40">
        <f>INDEX(人口源表!$1:$1048576,MATCH($B316,人口源表!$A:$A,0),MATCH(AC$1,人口源表!$1:$1,0))-INDEX(城镇人口!$1:$1048576,MATCH($B316,城镇人口!$B:$B,0),MATCH(AC$1,城镇人口!$1:$1,0))</f>
        <v>794941.61435100541</v>
      </c>
      <c r="AD316" s="40">
        <f>INDEX(人口源表!$1:$1048576,MATCH($B316,人口源表!$A:$A,0),MATCH(AD$1,人口源表!$1:$1,0))-INDEX(城镇人口!$1:$1048576,MATCH($B316,城镇人口!$B:$B,0),MATCH(AD$1,城镇人口!$1:$1,0))</f>
        <v>789152.14016752481</v>
      </c>
      <c r="AE316" s="40">
        <f>INDEX(人口源表!$1:$1048576,MATCH($B316,人口源表!$A:$A,0),MATCH(AE$1,人口源表!$1:$1,0))-INDEX(城镇人口!$1:$1048576,MATCH($B316,城镇人口!$B:$B,0),MATCH(AE$1,城镇人口!$1:$1,0))</f>
        <v>783105.39874315634</v>
      </c>
      <c r="AF316" s="40">
        <f>INDEX(人口源表!$1:$1048576,MATCH($B316,人口源表!$A:$A,0),MATCH(AF$1,人口源表!$1:$1,0))-INDEX(城镇人口!$1:$1048576,MATCH($B316,城镇人口!$B:$B,0),MATCH(AF$1,城镇人口!$1:$1,0))</f>
        <v>776837.35852454568</v>
      </c>
      <c r="AG316" s="40">
        <f>INDEX(人口源表!$1:$1048576,MATCH($B316,人口源表!$A:$A,0),MATCH(AG$1,人口源表!$1:$1,0))-INDEX(城镇人口!$1:$1048576,MATCH($B316,城镇人口!$B:$B,0),MATCH(AG$1,城镇人口!$1:$1,0))</f>
        <v>770386.05407480826</v>
      </c>
      <c r="AH316" s="40">
        <f>INDEX(人口源表!$1:$1048576,MATCH($B316,人口源表!$A:$A,0),MATCH(AH$1,人口源表!$1:$1,0))-INDEX(城镇人口!$1:$1048576,MATCH($B316,城镇人口!$B:$B,0),MATCH(AH$1,城镇人口!$1:$1,0))</f>
        <v>763790.02460524382</v>
      </c>
      <c r="AI316" s="40">
        <f>INDEX(人口源表!$1:$1048576,MATCH($B316,人口源表!$A:$A,0),MATCH(AI$1,人口源表!$1:$1,0))-INDEX(城镇人口!$1:$1048576,MATCH($B316,城镇人口!$B:$B,0),MATCH(AI$1,城镇人口!$1:$1,0))</f>
        <v>757088.79206294403</v>
      </c>
      <c r="AJ316" s="40">
        <f>INDEX(人口源表!$1:$1048576,MATCH($B316,人口源表!$A:$A,0),MATCH(AJ$1,人口源表!$1:$1,0))-INDEX(城镇人口!$1:$1048576,MATCH($B316,城镇人口!$B:$B,0),MATCH(AJ$1,城镇人口!$1:$1,0))</f>
        <v>750322.32824361115</v>
      </c>
      <c r="AK316" s="40">
        <f>INDEX(人口源表!$1:$1048576,MATCH($B316,人口源表!$A:$A,0),MATCH(AK$1,人口源表!$1:$1,0))-INDEX(城镇人口!$1:$1048576,MATCH($B316,城镇人口!$B:$B,0),MATCH(AK$1,城镇人口!$1:$1,0))</f>
        <v>743533.02206476987</v>
      </c>
      <c r="AL316" s="40">
        <f>INDEX(人口源表!$1:$1048576,MATCH($B316,人口源表!$A:$A,0),MATCH(AL$1,人口源表!$1:$1,0))-INDEX(城镇人口!$1:$1048576,MATCH($B316,城镇人口!$B:$B,0),MATCH(AL$1,城镇人口!$1:$1,0))</f>
        <v>736762.64168042375</v>
      </c>
      <c r="AM316" s="40">
        <f>INDEX(人口源表!$1:$1048576,MATCH($B316,人口源表!$A:$A,0),MATCH(AM$1,人口源表!$1:$1,0))-INDEX(城镇人口!$1:$1048576,MATCH($B316,城镇人口!$B:$B,0),MATCH(AM$1,城镇人口!$1:$1,0))</f>
        <v>730054.30479012663</v>
      </c>
      <c r="AN316" s="40">
        <f>INDEX(人口源表!$1:$1048576,MATCH($B316,人口源表!$A:$A,0),MATCH(AN$1,人口源表!$1:$1,0))-INDEX(城镇人口!$1:$1048576,MATCH($B316,城镇人口!$B:$B,0),MATCH(AN$1,城镇人口!$1:$1,0))</f>
        <v>723452.43456708279</v>
      </c>
      <c r="AO316" s="40">
        <f>INDEX(人口源表!$1:$1048576,MATCH($B316,人口源表!$A:$A,0),MATCH(AO$1,人口源表!$1:$1,0))-INDEX(城镇人口!$1:$1048576,MATCH($B316,城镇人口!$B:$B,0),MATCH(AO$1,城镇人口!$1:$1,0))</f>
        <v>717001.24443780526</v>
      </c>
      <c r="AP316" s="40">
        <f>INDEX(人口源表!$1:$1048576,MATCH($B316,人口源表!$A:$A,0),MATCH(AP$1,人口源表!$1:$1,0))-INDEX(城镇人口!$1:$1048576,MATCH($B316,城镇人口!$B:$B,0),MATCH(AP$1,城镇人口!$1:$1,0))</f>
        <v>710746.67509161413</v>
      </c>
      <c r="AQ316" s="40">
        <f>INDEX(人口源表!$1:$1048576,MATCH($B316,人口源表!$A:$A,0),MATCH(AQ$1,人口源表!$1:$1,0))-INDEX(城镇人口!$1:$1048576,MATCH($B316,城镇人口!$B:$B,0),MATCH(AQ$1,城镇人口!$1:$1,0))</f>
        <v>704735.36679333192</v>
      </c>
      <c r="AR316" s="40">
        <f>INDEX(人口源表!$1:$1048576,MATCH($B316,人口源表!$A:$A,0),MATCH(AR$1,人口源表!$1:$1,0))-INDEX(城镇人口!$1:$1048576,MATCH($B316,城镇人口!$B:$B,0),MATCH(AR$1,城镇人口!$1:$1,0))</f>
        <v>699013.65433774085</v>
      </c>
      <c r="AS316" s="40">
        <f>INDEX(人口源表!$1:$1048576,MATCH($B316,人口源表!$A:$A,0),MATCH(AS$1,人口源表!$1:$1,0))-INDEX(城镇人口!$1:$1048576,MATCH($B316,城镇人口!$B:$B,0),MATCH(AS$1,城镇人口!$1:$1,0))</f>
        <v>693628.99741048669</v>
      </c>
      <c r="AT316" s="40">
        <f>INDEX(人口源表!$1:$1048576,MATCH($B316,人口源表!$A:$A,0),MATCH(AT$1,人口源表!$1:$1,0))-INDEX(城镇人口!$1:$1048576,MATCH($B316,城镇人口!$B:$B,0),MATCH(AT$1,城镇人口!$1:$1,0))</f>
        <v>688630.41458036751</v>
      </c>
      <c r="AU316" s="40">
        <f>INDEX(人口源表!$1:$1048576,MATCH($B316,人口源表!$A:$A,0),MATCH(AU$1,人口源表!$1:$1,0))-INDEX(城镇人口!$1:$1048576,MATCH($B316,城镇人口!$B:$B,0),MATCH(AU$1,城镇人口!$1:$1,0))</f>
        <v>684066.03354461293</v>
      </c>
      <c r="AV316" s="40">
        <f>INDEX(人口源表!$1:$1048576,MATCH($B316,人口源表!$A:$A,0),MATCH(AV$1,人口源表!$1:$1,0))-INDEX(城镇人口!$1:$1048576,MATCH($B316,城镇人口!$B:$B,0),MATCH(AV$1,城镇人口!$1:$1,0))</f>
        <v>679984.98929163453</v>
      </c>
    </row>
    <row r="317" spans="1:48" x14ac:dyDescent="0.15">
      <c r="A317" s="4" t="s">
        <v>880</v>
      </c>
      <c r="B317" s="4" t="s">
        <v>650</v>
      </c>
      <c r="C317" s="34">
        <f>VLOOKUP(B317,'[1]2016省城人口总结（根）'!B:C,2,FALSE)/100</f>
        <v>0.45289999999999997</v>
      </c>
      <c r="D317" s="40">
        <f>INDEX(人口源表!$1:$1048576,MATCH($B317,人口源表!$A:$A,0),MATCH(D$1,人口源表!$1:$1,0))-INDEX(城镇人口!$1:$1048576,MATCH($B317,城镇人口!$B:$B,0),MATCH(D$1,城镇人口!$1:$1,0))</f>
        <v>681949.26755025401</v>
      </c>
      <c r="E317" s="40">
        <f>INDEX(人口源表!$1:$1048576,MATCH($B317,人口源表!$A:$A,0),MATCH(E$1,人口源表!$1:$1,0))-INDEX(城镇人口!$1:$1048576,MATCH($B317,城镇人口!$B:$B,0),MATCH(E$1,城镇人口!$1:$1,0))</f>
        <v>676078.66792065557</v>
      </c>
      <c r="F317" s="40">
        <f>INDEX(人口源表!$1:$1048576,MATCH($B317,人口源表!$A:$A,0),MATCH(F$1,人口源表!$1:$1,0))-INDEX(城镇人口!$1:$1048576,MATCH($B317,城镇人口!$B:$B,0),MATCH(F$1,城镇人口!$1:$1,0))</f>
        <v>669707.59126548539</v>
      </c>
      <c r="G317" s="40">
        <f>INDEX(人口源表!$1:$1048576,MATCH($B317,人口源表!$A:$A,0),MATCH(G$1,人口源表!$1:$1,0))-INDEX(城镇人口!$1:$1048576,MATCH($B317,城镇人口!$B:$B,0),MATCH(G$1,城镇人口!$1:$1,0))</f>
        <v>587811.70870490256</v>
      </c>
      <c r="H317" s="40">
        <f>INDEX(人口源表!$1:$1048576,MATCH($B317,人口源表!$A:$A,0),MATCH(H$1,人口源表!$1:$1,0))-INDEX(城镇人口!$1:$1048576,MATCH($B317,城镇人口!$B:$B,0),MATCH(H$1,城镇人口!$1:$1,0))</f>
        <v>583007.40128999727</v>
      </c>
      <c r="I317" s="40">
        <f>INDEX(人口源表!$1:$1048576,MATCH($B317,人口源表!$A:$A,0),MATCH(I$1,人口源表!$1:$1,0))-INDEX(城镇人口!$1:$1048576,MATCH($B317,城镇人口!$B:$B,0),MATCH(I$1,城镇人口!$1:$1,0))</f>
        <v>581444.72748049838</v>
      </c>
      <c r="J317" s="40">
        <f>INDEX(人口源表!$1:$1048576,MATCH($B317,人口源表!$A:$A,0),MATCH(J$1,人口源表!$1:$1,0))-INDEX(城镇人口!$1:$1048576,MATCH($B317,城镇人口!$B:$B,0),MATCH(J$1,城镇人口!$1:$1,0))</f>
        <v>579409.78759785893</v>
      </c>
      <c r="K317" s="40">
        <f>INDEX(人口源表!$1:$1048576,MATCH($B317,人口源表!$A:$A,0),MATCH(K$1,人口源表!$1:$1,0))-INDEX(城镇人口!$1:$1048576,MATCH($B317,城镇人口!$B:$B,0),MATCH(K$1,城镇人口!$1:$1,0))</f>
        <v>576902.9329147801</v>
      </c>
      <c r="L317" s="40">
        <f>INDEX(人口源表!$1:$1048576,MATCH($B317,人口源表!$A:$A,0),MATCH(L$1,人口源表!$1:$1,0))-INDEX(城镇人口!$1:$1048576,MATCH($B317,城镇人口!$B:$B,0),MATCH(L$1,城镇人口!$1:$1,0))</f>
        <v>573926.99770869676</v>
      </c>
      <c r="M317" s="40">
        <f>INDEX(人口源表!$1:$1048576,MATCH($B317,人口源表!$A:$A,0),MATCH(M$1,人口源表!$1:$1,0))-INDEX(城镇人口!$1:$1048576,MATCH($B317,城镇人口!$B:$B,0),MATCH(M$1,城镇人口!$1:$1,0))</f>
        <v>570487.2095149674</v>
      </c>
      <c r="N317" s="40">
        <f>INDEX(人口源表!$1:$1048576,MATCH($B317,人口源表!$A:$A,0),MATCH(N$1,人口源表!$1:$1,0))-INDEX(城镇人口!$1:$1048576,MATCH($B317,城镇人口!$B:$B,0),MATCH(N$1,城镇人口!$1:$1,0))</f>
        <v>566589.63952777837</v>
      </c>
      <c r="O317" s="40">
        <f>INDEX(人口源表!$1:$1048576,MATCH($B317,人口源表!$A:$A,0),MATCH(O$1,人口源表!$1:$1,0))-INDEX(城镇人口!$1:$1048576,MATCH($B317,城镇人口!$B:$B,0),MATCH(O$1,城镇人口!$1:$1,0))</f>
        <v>562242.14536827023</v>
      </c>
      <c r="P317" s="40">
        <f>INDEX(人口源表!$1:$1048576,MATCH($B317,人口源表!$A:$A,0),MATCH(P$1,人口源表!$1:$1,0))-INDEX(城镇人口!$1:$1048576,MATCH($B317,城镇人口!$B:$B,0),MATCH(P$1,城镇人口!$1:$1,0))</f>
        <v>557454.30019725184</v>
      </c>
      <c r="Q317" s="40">
        <f>INDEX(人口源表!$1:$1048576,MATCH($B317,人口源表!$A:$A,0),MATCH(Q$1,人口源表!$1:$1,0))-INDEX(城镇人口!$1:$1048576,MATCH($B317,城镇人口!$B:$B,0),MATCH(Q$1,城镇人口!$1:$1,0))</f>
        <v>552236.84952089493</v>
      </c>
      <c r="R317" s="40">
        <f>INDEX(人口源表!$1:$1048576,MATCH($B317,人口源表!$A:$A,0),MATCH(R$1,人口源表!$1:$1,0))-INDEX(城镇人口!$1:$1048576,MATCH($B317,城镇人口!$B:$B,0),MATCH(R$1,城镇人口!$1:$1,0))</f>
        <v>546602.591908562</v>
      </c>
      <c r="S317" s="40">
        <f>INDEX(人口源表!$1:$1048576,MATCH($B317,人口源表!$A:$A,0),MATCH(S$1,人口源表!$1:$1,0))-INDEX(城镇人口!$1:$1048576,MATCH($B317,城镇人口!$B:$B,0),MATCH(S$1,城镇人口!$1:$1,0))</f>
        <v>543713.88413090061</v>
      </c>
      <c r="T317" s="40">
        <f>INDEX(人口源表!$1:$1048576,MATCH($B317,人口源表!$A:$A,0),MATCH(T$1,人口源表!$1:$1,0))-INDEX(城镇人口!$1:$1048576,MATCH($B317,城镇人口!$B:$B,0),MATCH(T$1,城镇人口!$1:$1,0))</f>
        <v>540483.91518585267</v>
      </c>
      <c r="U317" s="40">
        <f>INDEX(人口源表!$1:$1048576,MATCH($B317,人口源表!$A:$A,0),MATCH(U$1,人口源表!$1:$1,0))-INDEX(城镇人口!$1:$1048576,MATCH($B317,城镇人口!$B:$B,0),MATCH(U$1,城镇人口!$1:$1,0))</f>
        <v>536923.75677350687</v>
      </c>
      <c r="V317" s="40">
        <f>INDEX(人口源表!$1:$1048576,MATCH($B317,人口源表!$A:$A,0),MATCH(V$1,人口源表!$1:$1,0))-INDEX(城镇人口!$1:$1048576,MATCH($B317,城镇人口!$B:$B,0),MATCH(V$1,城镇人口!$1:$1,0))</f>
        <v>533046.22262628551</v>
      </c>
      <c r="W317" s="40">
        <f>INDEX(人口源表!$1:$1048576,MATCH($B317,人口源表!$A:$A,0),MATCH(W$1,人口源表!$1:$1,0))-INDEX(城镇人口!$1:$1048576,MATCH($B317,城镇人口!$B:$B,0),MATCH(W$1,城镇人口!$1:$1,0))</f>
        <v>528864.45891168562</v>
      </c>
      <c r="X317" s="40">
        <f>INDEX(人口源表!$1:$1048576,MATCH($B317,人口源表!$A:$A,0),MATCH(X$1,人口源表!$1:$1,0))-INDEX(城镇人口!$1:$1048576,MATCH($B317,城镇人口!$B:$B,0),MATCH(X$1,城镇人口!$1:$1,0))</f>
        <v>524393.72294258443</v>
      </c>
      <c r="Y317" s="40">
        <f>INDEX(人口源表!$1:$1048576,MATCH($B317,人口源表!$A:$A,0),MATCH(Y$1,人口源表!$1:$1,0))-INDEX(城镇人口!$1:$1048576,MATCH($B317,城镇人口!$B:$B,0),MATCH(Y$1,城镇人口!$1:$1,0))</f>
        <v>519649.08347645262</v>
      </c>
      <c r="Z317" s="40">
        <f>INDEX(人口源表!$1:$1048576,MATCH($B317,人口源表!$A:$A,0),MATCH(Z$1,人口源表!$1:$1,0))-INDEX(城镇人口!$1:$1048576,MATCH($B317,城镇人口!$B:$B,0),MATCH(Z$1,城镇人口!$1:$1,0))</f>
        <v>514647.63317318598</v>
      </c>
      <c r="AA317" s="40">
        <f>INDEX(人口源表!$1:$1048576,MATCH($B317,人口源表!$A:$A,0),MATCH(AA$1,人口源表!$1:$1,0))-INDEX(城镇人口!$1:$1048576,MATCH($B317,城镇人口!$B:$B,0),MATCH(AA$1,城镇人口!$1:$1,0))</f>
        <v>509406.65547041956</v>
      </c>
      <c r="AB317" s="40">
        <f>INDEX(人口源表!$1:$1048576,MATCH($B317,人口源表!$A:$A,0),MATCH(AB$1,人口源表!$1:$1,0))-INDEX(城镇人口!$1:$1048576,MATCH($B317,城镇人口!$B:$B,0),MATCH(AB$1,城镇人口!$1:$1,0))</f>
        <v>503945.35695324501</v>
      </c>
      <c r="AC317" s="40">
        <f>INDEX(人口源表!$1:$1048576,MATCH($B317,人口源表!$A:$A,0),MATCH(AC$1,人口源表!$1:$1,0))-INDEX(城镇人口!$1:$1048576,MATCH($B317,城镇人口!$B:$B,0),MATCH(AC$1,城镇人口!$1:$1,0))</f>
        <v>499076.26107986819</v>
      </c>
      <c r="AD317" s="40">
        <f>INDEX(人口源表!$1:$1048576,MATCH($B317,人口源表!$A:$A,0),MATCH(AD$1,人口源表!$1:$1,0))-INDEX(城镇人口!$1:$1048576,MATCH($B317,城镇人口!$B:$B,0),MATCH(AD$1,城镇人口!$1:$1,0))</f>
        <v>494024.58406672068</v>
      </c>
      <c r="AE317" s="40">
        <f>INDEX(人口源表!$1:$1048576,MATCH($B317,人口源表!$A:$A,0),MATCH(AE$1,人口源表!$1:$1,0))-INDEX(城镇人口!$1:$1048576,MATCH($B317,城镇人口!$B:$B,0),MATCH(AE$1,城镇人口!$1:$1,0))</f>
        <v>488811.0149529581</v>
      </c>
      <c r="AF317" s="40">
        <f>INDEX(人口源表!$1:$1048576,MATCH($B317,人口源表!$A:$A,0),MATCH(AF$1,人口源表!$1:$1,0))-INDEX(城镇人口!$1:$1048576,MATCH($B317,城镇人口!$B:$B,0),MATCH(AF$1,城镇人口!$1:$1,0))</f>
        <v>483456.34241077979</v>
      </c>
      <c r="AG317" s="40">
        <f>INDEX(人口源表!$1:$1048576,MATCH($B317,人口源表!$A:$A,0),MATCH(AG$1,人口源表!$1:$1,0))-INDEX(城镇人口!$1:$1048576,MATCH($B317,城镇人口!$B:$B,0),MATCH(AG$1,城镇人口!$1:$1,0))</f>
        <v>477982.72102042951</v>
      </c>
      <c r="AH317" s="40">
        <f>INDEX(人口源表!$1:$1048576,MATCH($B317,人口源表!$A:$A,0),MATCH(AH$1,人口源表!$1:$1,0))-INDEX(城镇人口!$1:$1048576,MATCH($B317,城镇人口!$B:$B,0),MATCH(AH$1,城镇人口!$1:$1,0))</f>
        <v>472411.92645408795</v>
      </c>
      <c r="AI317" s="40">
        <f>INDEX(人口源表!$1:$1048576,MATCH($B317,人口源表!$A:$A,0),MATCH(AI$1,人口源表!$1:$1,0))-INDEX(城镇人口!$1:$1048576,MATCH($B317,城镇人口!$B:$B,0),MATCH(AI$1,城镇人口!$1:$1,0))</f>
        <v>466768.30869971635</v>
      </c>
      <c r="AJ317" s="40">
        <f>INDEX(人口源表!$1:$1048576,MATCH($B317,人口源表!$A:$A,0),MATCH(AJ$1,人口源表!$1:$1,0))-INDEX(城镇人口!$1:$1048576,MATCH($B317,城镇人口!$B:$B,0),MATCH(AJ$1,城镇人口!$1:$1,0))</f>
        <v>461075.35034268908</v>
      </c>
      <c r="AK317" s="40">
        <f>INDEX(人口源表!$1:$1048576,MATCH($B317,人口源表!$A:$A,0),MATCH(AK$1,人口源表!$1:$1,0))-INDEX(城镇人口!$1:$1048576,MATCH($B317,城镇人口!$B:$B,0),MATCH(AK$1,城镇人口!$1:$1,0))</f>
        <v>455357.7634555446</v>
      </c>
      <c r="AL317" s="40">
        <f>INDEX(人口源表!$1:$1048576,MATCH($B317,人口源表!$A:$A,0),MATCH(AL$1,人口源表!$1:$1,0))-INDEX(城镇人口!$1:$1048576,MATCH($B317,城镇人口!$B:$B,0),MATCH(AL$1,城镇人口!$1:$1,0))</f>
        <v>449641.44150474062</v>
      </c>
      <c r="AM317" s="40">
        <f>INDEX(人口源表!$1:$1048576,MATCH($B317,人口源表!$A:$A,0),MATCH(AM$1,人口源表!$1:$1,0))-INDEX(城镇人口!$1:$1048576,MATCH($B317,城镇人口!$B:$B,0),MATCH(AM$1,城镇人口!$1:$1,0))</f>
        <v>443952.16978544486</v>
      </c>
      <c r="AN317" s="40">
        <f>INDEX(人口源表!$1:$1048576,MATCH($B317,人口源表!$A:$A,0),MATCH(AN$1,人口源表!$1:$1,0))-INDEX(城镇人口!$1:$1048576,MATCH($B317,城镇人口!$B:$B,0),MATCH(AN$1,城镇人口!$1:$1,0))</f>
        <v>438316.8437390523</v>
      </c>
      <c r="AO317" s="40">
        <f>INDEX(人口源表!$1:$1048576,MATCH($B317,人口源表!$A:$A,0),MATCH(AO$1,人口源表!$1:$1,0))-INDEX(城镇人口!$1:$1048576,MATCH($B317,城镇人口!$B:$B,0),MATCH(AO$1,城镇人口!$1:$1,0))</f>
        <v>432761.78263859812</v>
      </c>
      <c r="AP317" s="40">
        <f>INDEX(人口源表!$1:$1048576,MATCH($B317,人口源表!$A:$A,0),MATCH(AP$1,人口源表!$1:$1,0))-INDEX(城镇人口!$1:$1048576,MATCH($B317,城镇人口!$B:$B,0),MATCH(AP$1,城镇人口!$1:$1,0))</f>
        <v>427315.57309037773</v>
      </c>
      <c r="AQ317" s="40">
        <f>INDEX(人口源表!$1:$1048576,MATCH($B317,人口源表!$A:$A,0),MATCH(AQ$1,人口源表!$1:$1,0))-INDEX(城镇人口!$1:$1048576,MATCH($B317,城镇人口!$B:$B,0),MATCH(AQ$1,城镇人口!$1:$1,0))</f>
        <v>422006.15202099259</v>
      </c>
      <c r="AR317" s="40">
        <f>INDEX(人口源表!$1:$1048576,MATCH($B317,人口源表!$A:$A,0),MATCH(AR$1,人口源表!$1:$1,0))-INDEX(城镇人口!$1:$1048576,MATCH($B317,城镇人口!$B:$B,0),MATCH(AR$1,城镇人口!$1:$1,0))</f>
        <v>416861.60559244151</v>
      </c>
      <c r="AS317" s="40">
        <f>INDEX(人口源表!$1:$1048576,MATCH($B317,人口源表!$A:$A,0),MATCH(AS$1,人口源表!$1:$1,0))-INDEX(城镇人口!$1:$1048576,MATCH($B317,城镇人口!$B:$B,0),MATCH(AS$1,城镇人口!$1:$1,0))</f>
        <v>411911.34129751613</v>
      </c>
      <c r="AT317" s="40">
        <f>INDEX(人口源表!$1:$1048576,MATCH($B317,人口源表!$A:$A,0),MATCH(AT$1,人口源表!$1:$1,0))-INDEX(城镇人口!$1:$1048576,MATCH($B317,城镇人口!$B:$B,0),MATCH(AT$1,城镇人口!$1:$1,0))</f>
        <v>407184.83107092616</v>
      </c>
      <c r="AU317" s="40">
        <f>INDEX(人口源表!$1:$1048576,MATCH($B317,人口源表!$A:$A,0),MATCH(AU$1,人口源表!$1:$1,0))-INDEX(城镇人口!$1:$1048576,MATCH($B317,城镇人口!$B:$B,0),MATCH(AU$1,城镇人口!$1:$1,0))</f>
        <v>402711.58174957847</v>
      </c>
      <c r="AV317" s="40">
        <f>INDEX(人口源表!$1:$1048576,MATCH($B317,人口源表!$A:$A,0),MATCH(AV$1,人口源表!$1:$1,0))-INDEX(城镇人口!$1:$1048576,MATCH($B317,城镇人口!$B:$B,0),MATCH(AV$1,城镇人口!$1:$1,0))</f>
        <v>398521.49867389479</v>
      </c>
    </row>
    <row r="318" spans="1:48" x14ac:dyDescent="0.15">
      <c r="A318" s="4" t="s">
        <v>880</v>
      </c>
      <c r="B318" s="4" t="s">
        <v>652</v>
      </c>
      <c r="C318" s="34">
        <f>VLOOKUP(B318,'[1]2016省城人口总结（根）'!B:C,2,FALSE)/100</f>
        <v>0.39159999999999995</v>
      </c>
      <c r="D318" s="40">
        <f>INDEX(人口源表!$1:$1048576,MATCH($B318,人口源表!$A:$A,0),MATCH(D$1,人口源表!$1:$1,0))-INDEX(城镇人口!$1:$1048576,MATCH($B318,城镇人口!$B:$B,0),MATCH(D$1,城镇人口!$1:$1,0))</f>
        <v>1293320.3578212913</v>
      </c>
      <c r="E318" s="40">
        <f>INDEX(人口源表!$1:$1048576,MATCH($B318,人口源表!$A:$A,0),MATCH(E$1,人口源表!$1:$1,0))-INDEX(城镇人口!$1:$1048576,MATCH($B318,城镇人口!$B:$B,0),MATCH(E$1,城镇人口!$1:$1,0))</f>
        <v>1286171.9053217731</v>
      </c>
      <c r="F318" s="40">
        <f>INDEX(人口源表!$1:$1048576,MATCH($B318,人口源表!$A:$A,0),MATCH(F$1,人口源表!$1:$1,0))-INDEX(城镇人口!$1:$1048576,MATCH($B318,城镇人口!$B:$B,0),MATCH(F$1,城镇人口!$1:$1,0))</f>
        <v>1278618.7372433092</v>
      </c>
      <c r="G318" s="40">
        <f>INDEX(人口源表!$1:$1048576,MATCH($B318,人口源表!$A:$A,0),MATCH(G$1,人口源表!$1:$1,0))-INDEX(城镇人口!$1:$1048576,MATCH($B318,城镇人口!$B:$B,0),MATCH(G$1,城镇人口!$1:$1,0))</f>
        <v>1077386.0409256737</v>
      </c>
      <c r="H318" s="40">
        <f>INDEX(人口源表!$1:$1048576,MATCH($B318,人口源表!$A:$A,0),MATCH(H$1,人口源表!$1:$1,0))-INDEX(城镇人口!$1:$1048576,MATCH($B318,城镇人口!$B:$B,0),MATCH(H$1,城镇人口!$1:$1,0))</f>
        <v>1074108.2301756232</v>
      </c>
      <c r="I318" s="40">
        <f>INDEX(人口源表!$1:$1048576,MATCH($B318,人口源表!$A:$A,0),MATCH(I$1,人口源表!$1:$1,0))-INDEX(城镇人口!$1:$1048576,MATCH($B318,城镇人口!$B:$B,0),MATCH(I$1,城镇人口!$1:$1,0))</f>
        <v>1075515.1032731677</v>
      </c>
      <c r="J318" s="40">
        <f>INDEX(人口源表!$1:$1048576,MATCH($B318,人口源表!$A:$A,0),MATCH(J$1,人口源表!$1:$1,0))-INDEX(城镇人口!$1:$1048576,MATCH($B318,城镇人口!$B:$B,0),MATCH(J$1,城镇人口!$1:$1,0))</f>
        <v>1076313.452573051</v>
      </c>
      <c r="K318" s="40">
        <f>INDEX(人口源表!$1:$1048576,MATCH($B318,人口源表!$A:$A,0),MATCH(K$1,人口源表!$1:$1,0))-INDEX(城镇人口!$1:$1048576,MATCH($B318,城镇人口!$B:$B,0),MATCH(K$1,城镇人口!$1:$1,0))</f>
        <v>1076459.3581980304</v>
      </c>
      <c r="L318" s="40">
        <f>INDEX(人口源表!$1:$1048576,MATCH($B318,人口源表!$A:$A,0),MATCH(L$1,人口源表!$1:$1,0))-INDEX(城镇人口!$1:$1048576,MATCH($B318,城镇人口!$B:$B,0),MATCH(L$1,城镇人口!$1:$1,0))</f>
        <v>1075912.8189258934</v>
      </c>
      <c r="M318" s="40">
        <f>INDEX(人口源表!$1:$1048576,MATCH($B318,人口源表!$A:$A,0),MATCH(M$1,人口源表!$1:$1,0))-INDEX(城镇人口!$1:$1048576,MATCH($B318,城镇人口!$B:$B,0),MATCH(M$1,城镇人口!$1:$1,0))</f>
        <v>1074641.6233944381</v>
      </c>
      <c r="N318" s="40">
        <f>INDEX(人口源表!$1:$1048576,MATCH($B318,人口源表!$A:$A,0),MATCH(N$1,人口源表!$1:$1,0))-INDEX(城镇人口!$1:$1048576,MATCH($B318,城镇人口!$B:$B,0),MATCH(N$1,城镇人口!$1:$1,0))</f>
        <v>1072618.926354757</v>
      </c>
      <c r="O318" s="40">
        <f>INDEX(人口源表!$1:$1048576,MATCH($B318,人口源表!$A:$A,0),MATCH(O$1,人口源表!$1:$1,0))-INDEX(城镇人口!$1:$1048576,MATCH($B318,城镇人口!$B:$B,0),MATCH(O$1,城镇人口!$1:$1,0))</f>
        <v>1069825.8827679725</v>
      </c>
      <c r="P318" s="40">
        <f>INDEX(人口源表!$1:$1048576,MATCH($B318,人口源表!$A:$A,0),MATCH(P$1,人口源表!$1:$1,0))-INDEX(城镇人口!$1:$1048576,MATCH($B318,城镇人口!$B:$B,0),MATCH(P$1,城镇人口!$1:$1,0))</f>
        <v>1066247.0405929233</v>
      </c>
      <c r="Q318" s="40">
        <f>INDEX(人口源表!$1:$1048576,MATCH($B318,人口源表!$A:$A,0),MATCH(Q$1,人口源表!$1:$1,0))-INDEX(城镇人口!$1:$1048576,MATCH($B318,城镇人口!$B:$B,0),MATCH(Q$1,城镇人口!$1:$1,0))</f>
        <v>1061874.6129472922</v>
      </c>
      <c r="R318" s="40">
        <f>INDEX(人口源表!$1:$1048576,MATCH($B318,人口源表!$A:$A,0),MATCH(R$1,人口源表!$1:$1,0))-INDEX(城镇人口!$1:$1048576,MATCH($B318,城镇人口!$B:$B,0),MATCH(R$1,城镇人口!$1:$1,0))</f>
        <v>1056705.0068821968</v>
      </c>
      <c r="S318" s="40">
        <f>INDEX(人口源表!$1:$1048576,MATCH($B318,人口源表!$A:$A,0),MATCH(S$1,人口源表!$1:$1,0))-INDEX(城镇人口!$1:$1048576,MATCH($B318,城镇人口!$B:$B,0),MATCH(S$1,城镇人口!$1:$1,0))</f>
        <v>1055306.6849712385</v>
      </c>
      <c r="T318" s="40">
        <f>INDEX(人口源表!$1:$1048576,MATCH($B318,人口源表!$A:$A,0),MATCH(T$1,人口源表!$1:$1,0))-INDEX(城镇人口!$1:$1048576,MATCH($B318,城镇人口!$B:$B,0),MATCH(T$1,城镇人口!$1:$1,0))</f>
        <v>1053211.6247746404</v>
      </c>
      <c r="U318" s="40">
        <f>INDEX(人口源表!$1:$1048576,MATCH($B318,人口源表!$A:$A,0),MATCH(U$1,人口源表!$1:$1,0))-INDEX(城镇人口!$1:$1048576,MATCH($B318,城镇人口!$B:$B,0),MATCH(U$1,城镇人口!$1:$1,0))</f>
        <v>1050426.9578469237</v>
      </c>
      <c r="V318" s="40">
        <f>INDEX(人口源表!$1:$1048576,MATCH($B318,人口源表!$A:$A,0),MATCH(V$1,人口源表!$1:$1,0))-INDEX(城镇人口!$1:$1048576,MATCH($B318,城镇人口!$B:$B,0),MATCH(V$1,城镇人口!$1:$1,0))</f>
        <v>1046961.5014361208</v>
      </c>
      <c r="W318" s="40">
        <f>INDEX(人口源表!$1:$1048576,MATCH($B318,人口源表!$A:$A,0),MATCH(W$1,人口源表!$1:$1,0))-INDEX(城镇人口!$1:$1048576,MATCH($B318,城镇人口!$B:$B,0),MATCH(W$1,城镇人口!$1:$1,0))</f>
        <v>1042830.9795017152</v>
      </c>
      <c r="X318" s="40">
        <f>INDEX(人口源表!$1:$1048576,MATCH($B318,人口源表!$A:$A,0),MATCH(X$1,人口源表!$1:$1,0))-INDEX(城镇人口!$1:$1048576,MATCH($B318,城镇人口!$B:$B,0),MATCH(X$1,城镇人口!$1:$1,0))</f>
        <v>1038054.2068658124</v>
      </c>
      <c r="Y318" s="40">
        <f>INDEX(人口源表!$1:$1048576,MATCH($B318,人口源表!$A:$A,0),MATCH(Y$1,人口源表!$1:$1,0))-INDEX(城镇人口!$1:$1048576,MATCH($B318,城镇人口!$B:$B,0),MATCH(Y$1,城镇人口!$1:$1,0))</f>
        <v>1032655.0999094273</v>
      </c>
      <c r="Z318" s="40">
        <f>INDEX(人口源表!$1:$1048576,MATCH($B318,人口源表!$A:$A,0),MATCH(Z$1,人口源表!$1:$1,0))-INDEX(城镇人口!$1:$1048576,MATCH($B318,城镇人口!$B:$B,0),MATCH(Z$1,城镇人口!$1:$1,0))</f>
        <v>1026661.5182990363</v>
      </c>
      <c r="AA318" s="40">
        <f>INDEX(人口源表!$1:$1048576,MATCH($B318,人口源表!$A:$A,0),MATCH(AA$1,人口源表!$1:$1,0))-INDEX(城镇人口!$1:$1048576,MATCH($B318,城镇人口!$B:$B,0),MATCH(AA$1,城镇人口!$1:$1,0))</f>
        <v>1020105.1657713115</v>
      </c>
      <c r="AB318" s="40">
        <f>INDEX(人口源表!$1:$1048576,MATCH($B318,人口源表!$A:$A,0),MATCH(AB$1,人口源表!$1:$1,0))-INDEX(城镇人口!$1:$1048576,MATCH($B318,城镇人口!$B:$B,0),MATCH(AB$1,城镇人口!$1:$1,0))</f>
        <v>1013022.5165798011</v>
      </c>
      <c r="AC318" s="40">
        <f>INDEX(人口源表!$1:$1048576,MATCH($B318,人口源表!$A:$A,0),MATCH(AC$1,人口源表!$1:$1,0))-INDEX(城镇人口!$1:$1048576,MATCH($B318,城镇人口!$B:$B,0),MATCH(AC$1,城镇人口!$1:$1,0))</f>
        <v>1006629.8834787087</v>
      </c>
      <c r="AD318" s="40">
        <f>INDEX(人口源表!$1:$1048576,MATCH($B318,人口源表!$A:$A,0),MATCH(AD$1,人口源表!$1:$1,0))-INDEX(城镇人口!$1:$1048576,MATCH($B318,城镇人口!$B:$B,0),MATCH(AD$1,城镇人口!$1:$1,0))</f>
        <v>999797.42049310403</v>
      </c>
      <c r="AE318" s="40">
        <f>INDEX(人口源表!$1:$1048576,MATCH($B318,人口源表!$A:$A,0),MATCH(AE$1,人口源表!$1:$1,0))-INDEX(城镇人口!$1:$1048576,MATCH($B318,城镇人口!$B:$B,0),MATCH(AE$1,城镇人口!$1:$1,0))</f>
        <v>992571.19133775751</v>
      </c>
      <c r="AF318" s="40">
        <f>INDEX(人口源表!$1:$1048576,MATCH($B318,人口源表!$A:$A,0),MATCH(AF$1,人口源表!$1:$1,0))-INDEX(城镇人口!$1:$1048576,MATCH($B318,城镇人口!$B:$B,0),MATCH(AF$1,城镇人口!$1:$1,0))</f>
        <v>985000.7452606638</v>
      </c>
      <c r="AG318" s="40">
        <f>INDEX(人口源表!$1:$1048576,MATCH($B318,人口源表!$A:$A,0),MATCH(AG$1,人口源表!$1:$1,0))-INDEX(城镇人口!$1:$1048576,MATCH($B318,城镇人口!$B:$B,0),MATCH(AG$1,城镇人口!$1:$1,0))</f>
        <v>977140.04579913616</v>
      </c>
      <c r="AH318" s="40">
        <f>INDEX(人口源表!$1:$1048576,MATCH($B318,人口源表!$A:$A,0),MATCH(AH$1,人口源表!$1:$1,0))-INDEX(城镇人口!$1:$1048576,MATCH($B318,城镇人口!$B:$B,0),MATCH(AH$1,城镇人口!$1:$1,0))</f>
        <v>969045.86392287945</v>
      </c>
      <c r="AI318" s="40">
        <f>INDEX(人口源表!$1:$1048576,MATCH($B318,人口源表!$A:$A,0),MATCH(AI$1,人口源表!$1:$1,0))-INDEX(城镇人口!$1:$1048576,MATCH($B318,城镇人口!$B:$B,0),MATCH(AI$1,城镇人口!$1:$1,0))</f>
        <v>960778.70676398417</v>
      </c>
      <c r="AJ318" s="40">
        <f>INDEX(人口源表!$1:$1048576,MATCH($B318,人口源表!$A:$A,0),MATCH(AJ$1,人口源表!$1:$1,0))-INDEX(城镇人口!$1:$1048576,MATCH($B318,城镇人口!$B:$B,0),MATCH(AJ$1,城镇人口!$1:$1,0))</f>
        <v>952403.22425593296</v>
      </c>
      <c r="AK318" s="40">
        <f>INDEX(人口源表!$1:$1048576,MATCH($B318,人口源表!$A:$A,0),MATCH(AK$1,人口源表!$1:$1,0))-INDEX(城镇人口!$1:$1048576,MATCH($B318,城镇人口!$B:$B,0),MATCH(AK$1,城镇人口!$1:$1,0))</f>
        <v>943986.11935839325</v>
      </c>
      <c r="AL318" s="40">
        <f>INDEX(人口源表!$1:$1048576,MATCH($B318,人口源表!$A:$A,0),MATCH(AL$1,人口源表!$1:$1,0))-INDEX(城镇人口!$1:$1048576,MATCH($B318,城镇人口!$B:$B,0),MATCH(AL$1,城镇人口!$1:$1,0))</f>
        <v>935598.55691771349</v>
      </c>
      <c r="AM318" s="40">
        <f>INDEX(人口源表!$1:$1048576,MATCH($B318,人口源表!$A:$A,0),MATCH(AM$1,人口源表!$1:$1,0))-INDEX(城镇人口!$1:$1048576,MATCH($B318,城镇人口!$B:$B,0),MATCH(AM$1,城镇人口!$1:$1,0))</f>
        <v>927314.57060359675</v>
      </c>
      <c r="AN318" s="40">
        <f>INDEX(人口源表!$1:$1048576,MATCH($B318,人口源表!$A:$A,0),MATCH(AN$1,人口源表!$1:$1,0))-INDEX(城镇人口!$1:$1048576,MATCH($B318,城镇人口!$B:$B,0),MATCH(AN$1,城镇人口!$1:$1,0))</f>
        <v>919210.48519553419</v>
      </c>
      <c r="AO318" s="40">
        <f>INDEX(人口源表!$1:$1048576,MATCH($B318,人口源表!$A:$A,0),MATCH(AO$1,人口源表!$1:$1,0))-INDEX(城镇人口!$1:$1048576,MATCH($B318,城镇人口!$B:$B,0),MATCH(AO$1,城镇人口!$1:$1,0))</f>
        <v>911366.79534239275</v>
      </c>
      <c r="AP318" s="40">
        <f>INDEX(人口源表!$1:$1048576,MATCH($B318,人口源表!$A:$A,0),MATCH(AP$1,人口源表!$1:$1,0))-INDEX(城镇人口!$1:$1048576,MATCH($B318,城镇人口!$B:$B,0),MATCH(AP$1,城镇人口!$1:$1,0))</f>
        <v>903866.09922238032</v>
      </c>
      <c r="AQ318" s="40">
        <f>INDEX(人口源表!$1:$1048576,MATCH($B318,人口源表!$A:$A,0),MATCH(AQ$1,人口源表!$1:$1,0))-INDEX(城镇人口!$1:$1048576,MATCH($B318,城镇人口!$B:$B,0),MATCH(AQ$1,城镇人口!$1:$1,0))</f>
        <v>896793.9892436947</v>
      </c>
      <c r="AR318" s="40">
        <f>INDEX(人口源表!$1:$1048576,MATCH($B318,人口源表!$A:$A,0),MATCH(AR$1,人口源表!$1:$1,0))-INDEX(城镇人口!$1:$1048576,MATCH($B318,城镇人口!$B:$B,0),MATCH(AR$1,城镇人口!$1:$1,0))</f>
        <v>890238.46845899802</v>
      </c>
      <c r="AS318" s="40">
        <f>INDEX(人口源表!$1:$1048576,MATCH($B318,人口源表!$A:$A,0),MATCH(AS$1,人口源表!$1:$1,0))-INDEX(城镇人口!$1:$1048576,MATCH($B318,城镇人口!$B:$B,0),MATCH(AS$1,城镇人口!$1:$1,0))</f>
        <v>884290.82188168017</v>
      </c>
      <c r="AT318" s="40">
        <f>INDEX(人口源表!$1:$1048576,MATCH($B318,人口源表!$A:$A,0),MATCH(AT$1,人口源表!$1:$1,0))-INDEX(城镇人口!$1:$1048576,MATCH($B318,城镇人口!$B:$B,0),MATCH(AT$1,城镇人口!$1:$1,0))</f>
        <v>879044.06596636539</v>
      </c>
      <c r="AU318" s="40">
        <f>INDEX(人口源表!$1:$1048576,MATCH($B318,人口源表!$A:$A,0),MATCH(AU$1,人口源表!$1:$1,0))-INDEX(城镇人口!$1:$1048576,MATCH($B318,城镇人口!$B:$B,0),MATCH(AU$1,城镇人口!$1:$1,0))</f>
        <v>874593.81977907405</v>
      </c>
      <c r="AV318" s="40">
        <f>INDEX(人口源表!$1:$1048576,MATCH($B318,人口源表!$A:$A,0),MATCH(AV$1,人口源表!$1:$1,0))-INDEX(城镇人口!$1:$1048576,MATCH($B318,城镇人口!$B:$B,0),MATCH(AV$1,城镇人口!$1:$1,0))</f>
        <v>871038.67609228357</v>
      </c>
    </row>
    <row r="319" spans="1:48" x14ac:dyDescent="0.15">
      <c r="A319" s="4" t="s">
        <v>880</v>
      </c>
      <c r="B319" s="4" t="s">
        <v>654</v>
      </c>
      <c r="C319" s="34">
        <f>VLOOKUP(B319,'[1]2016省城人口总结（根）'!B:C,2,FALSE)/100</f>
        <v>0.60119999999999996</v>
      </c>
      <c r="D319" s="40">
        <f>INDEX(人口源表!$1:$1048576,MATCH($B319,人口源表!$A:$A,0),MATCH(D$1,人口源表!$1:$1,0))-INDEX(城镇人口!$1:$1048576,MATCH($B319,城镇人口!$B:$B,0),MATCH(D$1,城镇人口!$1:$1,0))</f>
        <v>454415.4274349733</v>
      </c>
      <c r="E319" s="40">
        <f>INDEX(人口源表!$1:$1048576,MATCH($B319,人口源表!$A:$A,0),MATCH(E$1,人口源表!$1:$1,0))-INDEX(城镇人口!$1:$1048576,MATCH($B319,城镇人口!$B:$B,0),MATCH(E$1,城镇人口!$1:$1,0))</f>
        <v>445274.29158734099</v>
      </c>
      <c r="F319" s="40">
        <f>INDEX(人口源表!$1:$1048576,MATCH($B319,人口源表!$A:$A,0),MATCH(F$1,人口源表!$1:$1,0))-INDEX(城镇人口!$1:$1048576,MATCH($B319,城镇人口!$B:$B,0),MATCH(F$1,城镇人口!$1:$1,0))</f>
        <v>435654.42408048012</v>
      </c>
      <c r="G319" s="40">
        <f>INDEX(人口源表!$1:$1048576,MATCH($B319,人口源表!$A:$A,0),MATCH(G$1,人口源表!$1:$1,0))-INDEX(城镇人口!$1:$1048576,MATCH($B319,城镇人口!$B:$B,0),MATCH(G$1,城镇人口!$1:$1,0))</f>
        <v>385044.9631104233</v>
      </c>
      <c r="H319" s="40">
        <f>INDEX(人口源表!$1:$1048576,MATCH($B319,人口源表!$A:$A,0),MATCH(H$1,人口源表!$1:$1,0))-INDEX(城镇人口!$1:$1048576,MATCH($B319,城镇人口!$B:$B,0),MATCH(H$1,城镇人口!$1:$1,0))</f>
        <v>376698.75812212331</v>
      </c>
      <c r="I319" s="40">
        <f>INDEX(人口源表!$1:$1048576,MATCH($B319,人口源表!$A:$A,0),MATCH(I$1,人口源表!$1:$1,0))-INDEX(城镇人口!$1:$1048576,MATCH($B319,城镇人口!$B:$B,0),MATCH(I$1,城镇人口!$1:$1,0))</f>
        <v>372547.91178110172</v>
      </c>
      <c r="J319" s="40">
        <f>INDEX(人口源表!$1:$1048576,MATCH($B319,人口源表!$A:$A,0),MATCH(J$1,人口源表!$1:$1,0))-INDEX(城镇人口!$1:$1048576,MATCH($B319,城镇人口!$B:$B,0),MATCH(J$1,城镇人口!$1:$1,0))</f>
        <v>367999.87711092574</v>
      </c>
      <c r="K319" s="40">
        <f>INDEX(人口源表!$1:$1048576,MATCH($B319,人口源表!$A:$A,0),MATCH(K$1,人口源表!$1:$1,0))-INDEX(城镇人口!$1:$1048576,MATCH($B319,城镇人口!$B:$B,0),MATCH(K$1,城镇人口!$1:$1,0))</f>
        <v>363063.05528423993</v>
      </c>
      <c r="L319" s="40">
        <f>INDEX(人口源表!$1:$1048576,MATCH($B319,人口源表!$A:$A,0),MATCH(L$1,人口源表!$1:$1,0))-INDEX(城镇人口!$1:$1048576,MATCH($B319,城镇人口!$B:$B,0),MATCH(L$1,城镇人口!$1:$1,0))</f>
        <v>357745.96737758699</v>
      </c>
      <c r="M319" s="40">
        <f>INDEX(人口源表!$1:$1048576,MATCH($B319,人口源表!$A:$A,0),MATCH(M$1,人口源表!$1:$1,0))-INDEX(城镇人口!$1:$1048576,MATCH($B319,城镇人口!$B:$B,0),MATCH(M$1,城镇人口!$1:$1,0))</f>
        <v>352058.91736736777</v>
      </c>
      <c r="N319" s="40">
        <f>INDEX(人口源表!$1:$1048576,MATCH($B319,人口源表!$A:$A,0),MATCH(N$1,人口源表!$1:$1,0))-INDEX(城镇人口!$1:$1048576,MATCH($B319,城镇人口!$B:$B,0),MATCH(N$1,城镇人口!$1:$1,0))</f>
        <v>346013.54991134198</v>
      </c>
      <c r="O319" s="40">
        <f>INDEX(人口源表!$1:$1048576,MATCH($B319,人口源表!$A:$A,0),MATCH(O$1,人口源表!$1:$1,0))-INDEX(城镇人口!$1:$1048576,MATCH($B319,城镇人口!$B:$B,0),MATCH(O$1,城镇人口!$1:$1,0))</f>
        <v>339622.4452231063</v>
      </c>
      <c r="P319" s="40">
        <f>INDEX(人口源表!$1:$1048576,MATCH($B319,人口源表!$A:$A,0),MATCH(P$1,人口源表!$1:$1,0))-INDEX(城镇人口!$1:$1048576,MATCH($B319,城镇人口!$B:$B,0),MATCH(P$1,城镇人口!$1:$1,0))</f>
        <v>332898.44883884757</v>
      </c>
      <c r="Q319" s="40">
        <f>INDEX(人口源表!$1:$1048576,MATCH($B319,人口源表!$A:$A,0),MATCH(Q$1,人口源表!$1:$1,0))-INDEX(城镇人口!$1:$1048576,MATCH($B319,城镇人口!$B:$B,0),MATCH(Q$1,城镇人口!$1:$1,0))</f>
        <v>325856.45561114664</v>
      </c>
      <c r="R319" s="40">
        <f>INDEX(人口源表!$1:$1048576,MATCH($B319,人口源表!$A:$A,0),MATCH(R$1,人口源表!$1:$1,0))-INDEX(城镇人口!$1:$1048576,MATCH($B319,城镇人口!$B:$B,0),MATCH(R$1,城镇人口!$1:$1,0))</f>
        <v>318511.17646722693</v>
      </c>
      <c r="S319" s="40">
        <f>INDEX(人口源表!$1:$1048576,MATCH($B319,人口源表!$A:$A,0),MATCH(S$1,人口源表!$1:$1,0))-INDEX(城镇人口!$1:$1048576,MATCH($B319,城镇人口!$B:$B,0),MATCH(S$1,城镇人口!$1:$1,0))</f>
        <v>314788.83500575006</v>
      </c>
      <c r="T319" s="40">
        <f>INDEX(人口源表!$1:$1048576,MATCH($B319,人口源表!$A:$A,0),MATCH(T$1,人口源表!$1:$1,0))-INDEX(城镇人口!$1:$1048576,MATCH($B319,城镇人口!$B:$B,0),MATCH(T$1,城镇人口!$1:$1,0))</f>
        <v>310854.51801167254</v>
      </c>
      <c r="U319" s="40">
        <f>INDEX(人口源表!$1:$1048576,MATCH($B319,人口源表!$A:$A,0),MATCH(U$1,人口源表!$1:$1,0))-INDEX(城镇人口!$1:$1048576,MATCH($B319,城镇人口!$B:$B,0),MATCH(U$1,城镇人口!$1:$1,0))</f>
        <v>306718.59694186028</v>
      </c>
      <c r="V319" s="40">
        <f>INDEX(人口源表!$1:$1048576,MATCH($B319,人口源表!$A:$A,0),MATCH(V$1,人口源表!$1:$1,0))-INDEX(城镇人口!$1:$1048576,MATCH($B319,城镇人口!$B:$B,0),MATCH(V$1,城镇人口!$1:$1,0))</f>
        <v>302392.71717188309</v>
      </c>
      <c r="W319" s="40">
        <f>INDEX(人口源表!$1:$1048576,MATCH($B319,人口源表!$A:$A,0),MATCH(W$1,人口源表!$1:$1,0))-INDEX(城镇人口!$1:$1048576,MATCH($B319,城镇人口!$B:$B,0),MATCH(W$1,城镇人口!$1:$1,0))</f>
        <v>297888.34780796419</v>
      </c>
      <c r="X319" s="40">
        <f>INDEX(人口源表!$1:$1048576,MATCH($B319,人口源表!$A:$A,0),MATCH(X$1,人口源表!$1:$1,0))-INDEX(城镇人口!$1:$1048576,MATCH($B319,城镇人口!$B:$B,0),MATCH(X$1,城镇人口!$1:$1,0))</f>
        <v>293217.85104153526</v>
      </c>
      <c r="Y319" s="40">
        <f>INDEX(人口源表!$1:$1048576,MATCH($B319,人口源表!$A:$A,0),MATCH(Y$1,人口源表!$1:$1,0))-INDEX(城镇人口!$1:$1048576,MATCH($B319,城镇人口!$B:$B,0),MATCH(Y$1,城镇人口!$1:$1,0))</f>
        <v>288393.61351912108</v>
      </c>
      <c r="Z319" s="40">
        <f>INDEX(人口源表!$1:$1048576,MATCH($B319,人口源表!$A:$A,0),MATCH(Z$1,人口源表!$1:$1,0))-INDEX(城镇人口!$1:$1048576,MATCH($B319,城镇人口!$B:$B,0),MATCH(Z$1,城镇人口!$1:$1,0))</f>
        <v>283428.80654117791</v>
      </c>
      <c r="AA319" s="40">
        <f>INDEX(人口源表!$1:$1048576,MATCH($B319,人口源表!$A:$A,0),MATCH(AA$1,人口源表!$1:$1,0))-INDEX(城镇人口!$1:$1048576,MATCH($B319,城镇人口!$B:$B,0),MATCH(AA$1,城镇人口!$1:$1,0))</f>
        <v>278336.02399425104</v>
      </c>
      <c r="AB319" s="40">
        <f>INDEX(人口源表!$1:$1048576,MATCH($B319,人口源表!$A:$A,0),MATCH(AB$1,人口源表!$1:$1,0))-INDEX(城镇人口!$1:$1048576,MATCH($B319,城镇人口!$B:$B,0),MATCH(AB$1,城镇人口!$1:$1,0))</f>
        <v>273128.81592216867</v>
      </c>
      <c r="AC319" s="40">
        <f>INDEX(人口源表!$1:$1048576,MATCH($B319,人口源表!$A:$A,0),MATCH(AC$1,人口源表!$1:$1,0))-INDEX(城镇人口!$1:$1048576,MATCH($B319,城镇人口!$B:$B,0),MATCH(AC$1,城镇人口!$1:$1,0))</f>
        <v>268807.01107024867</v>
      </c>
      <c r="AD319" s="40">
        <f>INDEX(人口源表!$1:$1048576,MATCH($B319,人口源表!$A:$A,0),MATCH(AD$1,人口源表!$1:$1,0))-INDEX(城镇人口!$1:$1048576,MATCH($B319,城镇人口!$B:$B,0),MATCH(AD$1,城镇人口!$1:$1,0))</f>
        <v>264396.55081220926</v>
      </c>
      <c r="AE319" s="40">
        <f>INDEX(人口源表!$1:$1048576,MATCH($B319,人口源表!$A:$A,0),MATCH(AE$1,人口源表!$1:$1,0))-INDEX(城镇人口!$1:$1048576,MATCH($B319,城镇人口!$B:$B,0),MATCH(AE$1,城镇人口!$1:$1,0))</f>
        <v>259910.26209581015</v>
      </c>
      <c r="AF319" s="40">
        <f>INDEX(人口源表!$1:$1048576,MATCH($B319,人口源表!$A:$A,0),MATCH(AF$1,人口源表!$1:$1,0))-INDEX(城镇人口!$1:$1048576,MATCH($B319,城镇人口!$B:$B,0),MATCH(AF$1,城镇人口!$1:$1,0))</f>
        <v>255360.57862775505</v>
      </c>
      <c r="AG319" s="40">
        <f>INDEX(人口源表!$1:$1048576,MATCH($B319,人口源表!$A:$A,0),MATCH(AG$1,人口源表!$1:$1,0))-INDEX(城镇人口!$1:$1048576,MATCH($B319,城镇人口!$B:$B,0),MATCH(AG$1,城镇人口!$1:$1,0))</f>
        <v>250760.9712391342</v>
      </c>
      <c r="AH319" s="40">
        <f>INDEX(人口源表!$1:$1048576,MATCH($B319,人口源表!$A:$A,0),MATCH(AH$1,人口源表!$1:$1,0))-INDEX(城镇人口!$1:$1048576,MATCH($B319,城镇人口!$B:$B,0),MATCH(AH$1,城镇人口!$1:$1,0))</f>
        <v>246124.20488447044</v>
      </c>
      <c r="AI319" s="40">
        <f>INDEX(人口源表!$1:$1048576,MATCH($B319,人口源表!$A:$A,0),MATCH(AI$1,人口源表!$1:$1,0))-INDEX(城镇人口!$1:$1048576,MATCH($B319,城镇人口!$B:$B,0),MATCH(AI$1,城镇人口!$1:$1,0))</f>
        <v>241463.28164995997</v>
      </c>
      <c r="AJ319" s="40">
        <f>INDEX(人口源表!$1:$1048576,MATCH($B319,人口源表!$A:$A,0),MATCH(AJ$1,人口源表!$1:$1,0))-INDEX(城镇人口!$1:$1048576,MATCH($B319,城镇人口!$B:$B,0),MATCH(AJ$1,城镇人口!$1:$1,0))</f>
        <v>236791.62335145276</v>
      </c>
      <c r="AK319" s="40">
        <f>INDEX(人口源表!$1:$1048576,MATCH($B319,人口源表!$A:$A,0),MATCH(AK$1,人口源表!$1:$1,0))-INDEX(城镇人口!$1:$1048576,MATCH($B319,城镇人口!$B:$B,0),MATCH(AK$1,城镇人口!$1:$1,0))</f>
        <v>232122.32625587506</v>
      </c>
      <c r="AL319" s="40">
        <f>INDEX(人口源表!$1:$1048576,MATCH($B319,人口源表!$A:$A,0),MATCH(AL$1,人口源表!$1:$1,0))-INDEX(城镇人口!$1:$1048576,MATCH($B319,城镇人口!$B:$B,0),MATCH(AL$1,城镇人口!$1:$1,0))</f>
        <v>227468.14125523309</v>
      </c>
      <c r="AM319" s="40">
        <f>INDEX(人口源表!$1:$1048576,MATCH($B319,人口源表!$A:$A,0),MATCH(AM$1,人口源表!$1:$1,0))-INDEX(城镇人口!$1:$1048576,MATCH($B319,城镇人口!$B:$B,0),MATCH(AM$1,城镇人口!$1:$1,0))</f>
        <v>222842.34043460165</v>
      </c>
      <c r="AN319" s="40">
        <f>INDEX(人口源表!$1:$1048576,MATCH($B319,人口源表!$A:$A,0),MATCH(AN$1,人口源表!$1:$1,0))-INDEX(城镇人口!$1:$1048576,MATCH($B319,城镇人口!$B:$B,0),MATCH(AN$1,城镇人口!$1:$1,0))</f>
        <v>218257.54456881131</v>
      </c>
      <c r="AO319" s="40">
        <f>INDEX(人口源表!$1:$1048576,MATCH($B319,人口源表!$A:$A,0),MATCH(AO$1,人口源表!$1:$1,0))-INDEX(城镇人口!$1:$1048576,MATCH($B319,城镇人口!$B:$B,0),MATCH(AO$1,城镇人口!$1:$1,0))</f>
        <v>213726.58004097606</v>
      </c>
      <c r="AP319" s="40">
        <f>INDEX(人口源表!$1:$1048576,MATCH($B319,人口源表!$A:$A,0),MATCH(AP$1,人口源表!$1:$1,0))-INDEX(城镇人口!$1:$1048576,MATCH($B319,城镇人口!$B:$B,0),MATCH(AP$1,城镇人口!$1:$1,0))</f>
        <v>209261.98787668953</v>
      </c>
      <c r="AQ319" s="40">
        <f>INDEX(人口源表!$1:$1048576,MATCH($B319,人口源表!$A:$A,0),MATCH(AQ$1,人口源表!$1:$1,0))-INDEX(城镇人口!$1:$1048576,MATCH($B319,城镇人口!$B:$B,0),MATCH(AQ$1,城镇人口!$1:$1,0))</f>
        <v>204875.77752182365</v>
      </c>
      <c r="AR319" s="40">
        <f>INDEX(人口源表!$1:$1048576,MATCH($B319,人口源表!$A:$A,0),MATCH(AR$1,人口源表!$1:$1,0))-INDEX(城镇人口!$1:$1048576,MATCH($B319,城镇人口!$B:$B,0),MATCH(AR$1,城镇人口!$1:$1,0))</f>
        <v>200579.81870601873</v>
      </c>
      <c r="AS319" s="40">
        <f>INDEX(人口源表!$1:$1048576,MATCH($B319,人口源表!$A:$A,0),MATCH(AS$1,人口源表!$1:$1,0))-INDEX(城镇人口!$1:$1048576,MATCH($B319,城镇人口!$B:$B,0),MATCH(AS$1,城镇人口!$1:$1,0))</f>
        <v>196385.58557506185</v>
      </c>
      <c r="AT319" s="40">
        <f>INDEX(人口源表!$1:$1048576,MATCH($B319,人口源表!$A:$A,0),MATCH(AT$1,人口源表!$1:$1,0))-INDEX(城镇人口!$1:$1048576,MATCH($B319,城镇人口!$B:$B,0),MATCH(AT$1,城镇人口!$1:$1,0))</f>
        <v>192304.72176760656</v>
      </c>
      <c r="AU319" s="40">
        <f>INDEX(人口源表!$1:$1048576,MATCH($B319,人口源表!$A:$A,0),MATCH(AU$1,人口源表!$1:$1,0))-INDEX(城镇人口!$1:$1048576,MATCH($B319,城镇人口!$B:$B,0),MATCH(AU$1,城镇人口!$1:$1,0))</f>
        <v>188347.37439157406</v>
      </c>
      <c r="AV319" s="40">
        <f>INDEX(人口源表!$1:$1048576,MATCH($B319,人口源表!$A:$A,0),MATCH(AV$1,人口源表!$1:$1,0))-INDEX(城镇人口!$1:$1048576,MATCH($B319,城镇人口!$B:$B,0),MATCH(AV$1,城镇人口!$1:$1,0))</f>
        <v>184524.37415422767</v>
      </c>
    </row>
    <row r="320" spans="1:48" x14ac:dyDescent="0.15">
      <c r="A320" s="4" t="s">
        <v>880</v>
      </c>
      <c r="B320" s="4" t="s">
        <v>656</v>
      </c>
      <c r="C320" s="34">
        <f>VLOOKUP(B320,'[1]2016省城人口总结（根）'!B:C,2,FALSE)/100</f>
        <v>0.36349999999999999</v>
      </c>
      <c r="D320" s="40">
        <f>INDEX(人口源表!$1:$1048576,MATCH($B320,人口源表!$A:$A,0),MATCH(D$1,人口源表!$1:$1,0))-INDEX(城镇人口!$1:$1048576,MATCH($B320,城镇人口!$B:$B,0),MATCH(D$1,城镇人口!$1:$1,0))</f>
        <v>1456427.6747461706</v>
      </c>
      <c r="E320" s="40">
        <f>INDEX(人口源表!$1:$1048576,MATCH($B320,人口源表!$A:$A,0),MATCH(E$1,人口源表!$1:$1,0))-INDEX(城镇人口!$1:$1048576,MATCH($B320,城镇人口!$B:$B,0),MATCH(E$1,城镇人口!$1:$1,0))</f>
        <v>1450614.0514521818</v>
      </c>
      <c r="F320" s="40">
        <f>INDEX(人口源表!$1:$1048576,MATCH($B320,人口源表!$A:$A,0),MATCH(F$1,人口源表!$1:$1,0))-INDEX(城镇人口!$1:$1048576,MATCH($B320,城镇人口!$B:$B,0),MATCH(F$1,城镇人口!$1:$1,0))</f>
        <v>1444185.8597495668</v>
      </c>
      <c r="G320" s="40">
        <f>INDEX(人口源表!$1:$1048576,MATCH($B320,人口源表!$A:$A,0),MATCH(G$1,人口源表!$1:$1,0))-INDEX(城镇人口!$1:$1048576,MATCH($B320,城镇人口!$B:$B,0),MATCH(G$1,城镇人口!$1:$1,0))</f>
        <v>1334685.6115112584</v>
      </c>
      <c r="H320" s="40">
        <f>INDEX(人口源表!$1:$1048576,MATCH($B320,人口源表!$A:$A,0),MATCH(H$1,人口源表!$1:$1,0))-INDEX(城镇人口!$1:$1048576,MATCH($B320,城镇人口!$B:$B,0),MATCH(H$1,城镇人口!$1:$1,0))</f>
        <v>1332023.7442769036</v>
      </c>
      <c r="I320" s="40">
        <f>INDEX(人口源表!$1:$1048576,MATCH($B320,人口源表!$A:$A,0),MATCH(I$1,人口源表!$1:$1,0))-INDEX(城镇人口!$1:$1048576,MATCH($B320,城镇人口!$B:$B,0),MATCH(I$1,城镇人口!$1:$1,0))</f>
        <v>1334393.6269990995</v>
      </c>
      <c r="J320" s="40">
        <f>INDEX(人口源表!$1:$1048576,MATCH($B320,人口源表!$A:$A,0),MATCH(J$1,人口源表!$1:$1,0))-INDEX(城镇人口!$1:$1048576,MATCH($B320,城镇人口!$B:$B,0),MATCH(J$1,城镇人口!$1:$1,0))</f>
        <v>1336011.154553825</v>
      </c>
      <c r="K320" s="40">
        <f>INDEX(人口源表!$1:$1048576,MATCH($B320,人口源表!$A:$A,0),MATCH(K$1,人口源表!$1:$1,0))-INDEX(城镇人口!$1:$1048576,MATCH($B320,城镇人口!$B:$B,0),MATCH(K$1,城镇人口!$1:$1,0))</f>
        <v>1336835.2292592637</v>
      </c>
      <c r="L320" s="40">
        <f>INDEX(人口源表!$1:$1048576,MATCH($B320,人口源表!$A:$A,0),MATCH(L$1,人口源表!$1:$1,0))-INDEX(城镇人口!$1:$1048576,MATCH($B320,城镇人口!$B:$B,0),MATCH(L$1,城镇人口!$1:$1,0))</f>
        <v>1336832.1764128371</v>
      </c>
      <c r="M320" s="40">
        <f>INDEX(人口源表!$1:$1048576,MATCH($B320,人口源表!$A:$A,0),MATCH(M$1,人口源表!$1:$1,0))-INDEX(城镇人口!$1:$1048576,MATCH($B320,城镇人口!$B:$B,0),MATCH(M$1,城镇人口!$1:$1,0))</f>
        <v>1335972.6209963341</v>
      </c>
      <c r="N320" s="40">
        <f>INDEX(人口源表!$1:$1048576,MATCH($B320,人口源表!$A:$A,0),MATCH(N$1,人口源表!$1:$1,0))-INDEX(城镇人口!$1:$1048576,MATCH($B320,城镇人口!$B:$B,0),MATCH(N$1,城镇人口!$1:$1,0))</f>
        <v>1334234.9408471498</v>
      </c>
      <c r="O320" s="40">
        <f>INDEX(人口源表!$1:$1048576,MATCH($B320,人口源表!$A:$A,0),MATCH(O$1,人口源表!$1:$1,0))-INDEX(城镇人口!$1:$1048576,MATCH($B320,城镇人口!$B:$B,0),MATCH(O$1,城镇人口!$1:$1,0))</f>
        <v>1331603.3211139473</v>
      </c>
      <c r="P320" s="40">
        <f>INDEX(人口源表!$1:$1048576,MATCH($B320,人口源表!$A:$A,0),MATCH(P$1,人口源表!$1:$1,0))-INDEX(城镇人口!$1:$1048576,MATCH($B320,城镇人口!$B:$B,0),MATCH(P$1,城镇人口!$1:$1,0))</f>
        <v>1328066.4564500072</v>
      </c>
      <c r="Q320" s="40">
        <f>INDEX(人口源表!$1:$1048576,MATCH($B320,人口源表!$A:$A,0),MATCH(Q$1,人口源表!$1:$1,0))-INDEX(城镇人口!$1:$1048576,MATCH($B320,城镇人口!$B:$B,0),MATCH(Q$1,城镇人口!$1:$1,0))</f>
        <v>1323619.7474169498</v>
      </c>
      <c r="R320" s="40">
        <f>INDEX(人口源表!$1:$1048576,MATCH($B320,人口源表!$A:$A,0),MATCH(R$1,人口源表!$1:$1,0))-INDEX(城镇人口!$1:$1048576,MATCH($B320,城镇人口!$B:$B,0),MATCH(R$1,城镇人口!$1:$1,0))</f>
        <v>1318264.5392777792</v>
      </c>
      <c r="S320" s="40">
        <f>INDEX(人口源表!$1:$1048576,MATCH($B320,人口源表!$A:$A,0),MATCH(S$1,人口源表!$1:$1,0))-INDEX(城镇人口!$1:$1048576,MATCH($B320,城镇人口!$B:$B,0),MATCH(S$1,城镇人口!$1:$1,0))</f>
        <v>1316983.0550234648</v>
      </c>
      <c r="T320" s="40">
        <f>INDEX(人口源表!$1:$1048576,MATCH($B320,人口源表!$A:$A,0),MATCH(T$1,人口源表!$1:$1,0))-INDEX(城镇人口!$1:$1048576,MATCH($B320,城镇人口!$B:$B,0),MATCH(T$1,城镇人口!$1:$1,0))</f>
        <v>1314906.5803799778</v>
      </c>
      <c r="U320" s="40">
        <f>INDEX(人口源表!$1:$1048576,MATCH($B320,人口源表!$A:$A,0),MATCH(U$1,人口源表!$1:$1,0))-INDEX(城镇人口!$1:$1048576,MATCH($B320,城镇人口!$B:$B,0),MATCH(U$1,城镇人口!$1:$1,0))</f>
        <v>1312043.8774069245</v>
      </c>
      <c r="V320" s="40">
        <f>INDEX(人口源表!$1:$1048576,MATCH($B320,人口源表!$A:$A,0),MATCH(V$1,人口源表!$1:$1,0))-INDEX(城镇人口!$1:$1048576,MATCH($B320,城镇人口!$B:$B,0),MATCH(V$1,城镇人口!$1:$1,0))</f>
        <v>1308408.8388123317</v>
      </c>
      <c r="W320" s="40">
        <f>INDEX(人口源表!$1:$1048576,MATCH($B320,人口源表!$A:$A,0),MATCH(W$1,人口源表!$1:$1,0))-INDEX(城镇人口!$1:$1048576,MATCH($B320,城镇人口!$B:$B,0),MATCH(W$1,城镇人口!$1:$1,0))</f>
        <v>1304018.711161559</v>
      </c>
      <c r="X320" s="40">
        <f>INDEX(人口源表!$1:$1048576,MATCH($B320,人口源表!$A:$A,0),MATCH(X$1,人口源表!$1:$1,0))-INDEX(城镇人口!$1:$1048576,MATCH($B320,城镇人口!$B:$B,0),MATCH(X$1,城镇人口!$1:$1,0))</f>
        <v>1298897.3727784948</v>
      </c>
      <c r="Y320" s="40">
        <f>INDEX(人口源表!$1:$1048576,MATCH($B320,人口源表!$A:$A,0),MATCH(Y$1,人口源表!$1:$1,0))-INDEX(城镇人口!$1:$1048576,MATCH($B320,城镇人口!$B:$B,0),MATCH(Y$1,城镇人口!$1:$1,0))</f>
        <v>1293070.7584713404</v>
      </c>
      <c r="Z320" s="40">
        <f>INDEX(人口源表!$1:$1048576,MATCH($B320,人口源表!$A:$A,0),MATCH(Z$1,人口源表!$1:$1,0))-INDEX(城镇人口!$1:$1048576,MATCH($B320,城镇人口!$B:$B,0),MATCH(Z$1,城镇人口!$1:$1,0))</f>
        <v>1286570.6833384563</v>
      </c>
      <c r="AA320" s="40">
        <f>INDEX(人口源表!$1:$1048576,MATCH($B320,人口源表!$A:$A,0),MATCH(AA$1,人口源表!$1:$1,0))-INDEX(城镇人口!$1:$1048576,MATCH($B320,城镇人口!$B:$B,0),MATCH(AA$1,城镇人口!$1:$1,0))</f>
        <v>1279431.96336282</v>
      </c>
      <c r="AB320" s="40">
        <f>INDEX(人口源表!$1:$1048576,MATCH($B320,人口源表!$A:$A,0),MATCH(AB$1,人口源表!$1:$1,0))-INDEX(城镇人口!$1:$1048576,MATCH($B320,城镇人口!$B:$B,0),MATCH(AB$1,城镇人口!$1:$1,0))</f>
        <v>1271695.0862592165</v>
      </c>
      <c r="AC320" s="40">
        <f>INDEX(人口源表!$1:$1048576,MATCH($B320,人口源表!$A:$A,0),MATCH(AC$1,人口源表!$1:$1,0))-INDEX(城镇人口!$1:$1048576,MATCH($B320,城镇人口!$B:$B,0),MATCH(AC$1,城镇人口!$1:$1,0))</f>
        <v>1264687.7226645867</v>
      </c>
      <c r="AD320" s="40">
        <f>INDEX(人口源表!$1:$1048576,MATCH($B320,人口源表!$A:$A,0),MATCH(AD$1,人口源表!$1:$1,0))-INDEX(城镇人口!$1:$1048576,MATCH($B320,城镇人口!$B:$B,0),MATCH(AD$1,城镇人口!$1:$1,0))</f>
        <v>1257177.1525893896</v>
      </c>
      <c r="AE320" s="40">
        <f>INDEX(人口源表!$1:$1048576,MATCH($B320,人口源表!$A:$A,0),MATCH(AE$1,人口源表!$1:$1,0))-INDEX(城镇人口!$1:$1048576,MATCH($B320,城镇人口!$B:$B,0),MATCH(AE$1,城镇人口!$1:$1,0))</f>
        <v>1249212.2298115315</v>
      </c>
      <c r="AF320" s="40">
        <f>INDEX(人口源表!$1:$1048576,MATCH($B320,人口源表!$A:$A,0),MATCH(AF$1,人口源表!$1:$1,0))-INDEX(城镇人口!$1:$1048576,MATCH($B320,城镇人口!$B:$B,0),MATCH(AF$1,城镇人口!$1:$1,0))</f>
        <v>1240848.3278719375</v>
      </c>
      <c r="AG320" s="40">
        <f>INDEX(人口源表!$1:$1048576,MATCH($B320,人口源表!$A:$A,0),MATCH(AG$1,人口源表!$1:$1,0))-INDEX(城镇人口!$1:$1048576,MATCH($B320,城镇人口!$B:$B,0),MATCH(AG$1,城镇人口!$1:$1,0))</f>
        <v>1232141.8237411159</v>
      </c>
      <c r="AH320" s="40">
        <f>INDEX(人口源表!$1:$1048576,MATCH($B320,人口源表!$A:$A,0),MATCH(AH$1,人口源表!$1:$1,0))-INDEX(城镇人口!$1:$1048576,MATCH($B320,城镇人口!$B:$B,0),MATCH(AH$1,城镇人口!$1:$1,0))</f>
        <v>1223154.3711856711</v>
      </c>
      <c r="AI320" s="40">
        <f>INDEX(人口源表!$1:$1048576,MATCH($B320,人口源表!$A:$A,0),MATCH(AI$1,人口源表!$1:$1,0))-INDEX(城镇人口!$1:$1048576,MATCH($B320,城镇人口!$B:$B,0),MATCH(AI$1,城镇人口!$1:$1,0))</f>
        <v>1213950.6531595874</v>
      </c>
      <c r="AJ320" s="40">
        <f>INDEX(人口源表!$1:$1048576,MATCH($B320,人口源表!$A:$A,0),MATCH(AJ$1,人口源表!$1:$1,0))-INDEX(城镇人口!$1:$1048576,MATCH($B320,城镇人口!$B:$B,0),MATCH(AJ$1,城镇人口!$1:$1,0))</f>
        <v>1204599.9177279591</v>
      </c>
      <c r="AK320" s="40">
        <f>INDEX(人口源表!$1:$1048576,MATCH($B320,人口源表!$A:$A,0),MATCH(AK$1,人口源表!$1:$1,0))-INDEX(城镇人口!$1:$1048576,MATCH($B320,城镇人口!$B:$B,0),MATCH(AK$1,城镇人口!$1:$1,0))</f>
        <v>1195174.2841519234</v>
      </c>
      <c r="AL320" s="40">
        <f>INDEX(人口源表!$1:$1048576,MATCH($B320,人口源表!$A:$A,0),MATCH(AL$1,人口源表!$1:$1,0))-INDEX(城镇人口!$1:$1048576,MATCH($B320,城镇人口!$B:$B,0),MATCH(AL$1,城镇人口!$1:$1,0))</f>
        <v>1185748.1419394973</v>
      </c>
      <c r="AM320" s="40">
        <f>INDEX(人口源表!$1:$1048576,MATCH($B320,人口源表!$A:$A,0),MATCH(AM$1,人口源表!$1:$1,0))-INDEX(城镇人口!$1:$1048576,MATCH($B320,城镇人口!$B:$B,0),MATCH(AM$1,城镇人口!$1:$1,0))</f>
        <v>1176401.2654777677</v>
      </c>
      <c r="AN320" s="40">
        <f>INDEX(人口源表!$1:$1048576,MATCH($B320,人口源表!$A:$A,0),MATCH(AN$1,人口源表!$1:$1,0))-INDEX(城镇人口!$1:$1048576,MATCH($B320,城镇人口!$B:$B,0),MATCH(AN$1,城镇人口!$1:$1,0))</f>
        <v>1167215.532728978</v>
      </c>
      <c r="AO320" s="40">
        <f>INDEX(人口源表!$1:$1048576,MATCH($B320,人口源表!$A:$A,0),MATCH(AO$1,人口源表!$1:$1,0))-INDEX(城镇人口!$1:$1048576,MATCH($B320,城镇人口!$B:$B,0),MATCH(AO$1,城镇人口!$1:$1,0))</f>
        <v>1158275.9134517186</v>
      </c>
      <c r="AP320" s="40">
        <f>INDEX(人口源表!$1:$1048576,MATCH($B320,人口源表!$A:$A,0),MATCH(AP$1,人口源表!$1:$1,0))-INDEX(城镇人口!$1:$1048576,MATCH($B320,城镇人口!$B:$B,0),MATCH(AP$1,城镇人口!$1:$1,0))</f>
        <v>1149670.9112421416</v>
      </c>
      <c r="AQ320" s="40">
        <f>INDEX(人口源表!$1:$1048576,MATCH($B320,人口源表!$A:$A,0),MATCH(AQ$1,人口源表!$1:$1,0))-INDEX(城镇人口!$1:$1048576,MATCH($B320,城镇人口!$B:$B,0),MATCH(AQ$1,城镇人口!$1:$1,0))</f>
        <v>1141492.4716674057</v>
      </c>
      <c r="AR320" s="40">
        <f>INDEX(人口源表!$1:$1048576,MATCH($B320,人口源表!$A:$A,0),MATCH(AR$1,人口源表!$1:$1,0))-INDEX(城镇人口!$1:$1048576,MATCH($B320,城镇人口!$B:$B,0),MATCH(AR$1,城镇人口!$1:$1,0))</f>
        <v>1133833.8075941065</v>
      </c>
      <c r="AS320" s="40">
        <f>INDEX(人口源表!$1:$1048576,MATCH($B320,人口源表!$A:$A,0),MATCH(AS$1,人口源表!$1:$1,0))-INDEX(城镇人口!$1:$1048576,MATCH($B320,城镇人口!$B:$B,0),MATCH(AS$1,城镇人口!$1:$1,0))</f>
        <v>1126792.4533429737</v>
      </c>
      <c r="AT320" s="40">
        <f>INDEX(人口源表!$1:$1048576,MATCH($B320,人口源表!$A:$A,0),MATCH(AT$1,人口源表!$1:$1,0))-INDEX(城镇人口!$1:$1048576,MATCH($B320,城镇人口!$B:$B,0),MATCH(AT$1,城镇人口!$1:$1,0))</f>
        <v>1120468.6014423375</v>
      </c>
      <c r="AU320" s="40">
        <f>INDEX(人口源表!$1:$1048576,MATCH($B320,人口源表!$A:$A,0),MATCH(AU$1,人口源表!$1:$1,0))-INDEX(城镇人口!$1:$1048576,MATCH($B320,城镇人口!$B:$B,0),MATCH(AU$1,城镇人口!$1:$1,0))</f>
        <v>1114964.5009602637</v>
      </c>
      <c r="AV320" s="40">
        <f>INDEX(人口源表!$1:$1048576,MATCH($B320,人口源表!$A:$A,0),MATCH(AV$1,人口源表!$1:$1,0))-INDEX(城镇人口!$1:$1048576,MATCH($B320,城镇人口!$B:$B,0),MATCH(AV$1,城镇人口!$1:$1,0))</f>
        <v>1110385.4054171068</v>
      </c>
    </row>
    <row r="321" spans="1:48" x14ac:dyDescent="0.15">
      <c r="A321" s="4" t="s">
        <v>880</v>
      </c>
      <c r="B321" s="4" t="s">
        <v>658</v>
      </c>
      <c r="C321" s="34">
        <f>VLOOKUP(B321,'[1]2016省城人口总结（根）'!B:C,2,FALSE)/100</f>
        <v>0.33260000000000001</v>
      </c>
      <c r="D321" s="40">
        <f>INDEX(人口源表!$1:$1048576,MATCH($B321,人口源表!$A:$A,0),MATCH(D$1,人口源表!$1:$1,0))-INDEX(城镇人口!$1:$1048576,MATCH($B321,城镇人口!$B:$B,0),MATCH(D$1,城镇人口!$1:$1,0))</f>
        <v>1853234.5326249213</v>
      </c>
      <c r="E321" s="40">
        <f>INDEX(人口源表!$1:$1048576,MATCH($B321,人口源表!$A:$A,0),MATCH(E$1,人口源表!$1:$1,0))-INDEX(城镇人口!$1:$1048576,MATCH($B321,城镇人口!$B:$B,0),MATCH(E$1,城镇人口!$1:$1,0))</f>
        <v>1847845.3316875924</v>
      </c>
      <c r="F321" s="40">
        <f>INDEX(人口源表!$1:$1048576,MATCH($B321,人口源表!$A:$A,0),MATCH(F$1,人口源表!$1:$1,0))-INDEX(城镇人口!$1:$1048576,MATCH($B321,城镇人口!$B:$B,0),MATCH(F$1,城镇人口!$1:$1,0))</f>
        <v>1841953.5102336528</v>
      </c>
      <c r="G321" s="40">
        <f>INDEX(人口源表!$1:$1048576,MATCH($B321,人口源表!$A:$A,0),MATCH(G$1,人口源表!$1:$1,0))-INDEX(城镇人口!$1:$1048576,MATCH($B321,城镇人口!$B:$B,0),MATCH(G$1,城镇人口!$1:$1,0))</f>
        <v>1625726.1021224877</v>
      </c>
      <c r="H321" s="40">
        <f>INDEX(人口源表!$1:$1048576,MATCH($B321,人口源表!$A:$A,0),MATCH(H$1,人口源表!$1:$1,0))-INDEX(城镇人口!$1:$1048576,MATCH($B321,城镇人口!$B:$B,0),MATCH(H$1,城镇人口!$1:$1,0))</f>
        <v>1625904.3486531544</v>
      </c>
      <c r="I321" s="40">
        <f>INDEX(人口源表!$1:$1048576,MATCH($B321,人口源表!$A:$A,0),MATCH(I$1,人口源表!$1:$1,0))-INDEX(城镇人口!$1:$1048576,MATCH($B321,城镇人口!$B:$B,0),MATCH(I$1,城镇人口!$1:$1,0))</f>
        <v>1631151.2388513703</v>
      </c>
      <c r="J321" s="40">
        <f>INDEX(人口源表!$1:$1048576,MATCH($B321,人口源表!$A:$A,0),MATCH(J$1,人口源表!$1:$1,0))-INDEX(城镇人口!$1:$1048576,MATCH($B321,城镇人口!$B:$B,0),MATCH(J$1,城镇人口!$1:$1,0))</f>
        <v>1635340.9389193463</v>
      </c>
      <c r="K321" s="40">
        <f>INDEX(人口源表!$1:$1048576,MATCH($B321,人口源表!$A:$A,0),MATCH(K$1,人口源表!$1:$1,0))-INDEX(城镇人口!$1:$1048576,MATCH($B321,城镇人口!$B:$B,0),MATCH(K$1,城镇人口!$1:$1,0))</f>
        <v>1638430.1245939303</v>
      </c>
      <c r="L321" s="40">
        <f>INDEX(人口源表!$1:$1048576,MATCH($B321,人口源表!$A:$A,0),MATCH(L$1,人口源表!$1:$1,0))-INDEX(城镇人口!$1:$1048576,MATCH($B321,城镇人口!$B:$B,0),MATCH(L$1,城镇人口!$1:$1,0))</f>
        <v>1640381.361435605</v>
      </c>
      <c r="M321" s="40">
        <f>INDEX(人口源表!$1:$1048576,MATCH($B321,人口源表!$A:$A,0),MATCH(M$1,人口源表!$1:$1,0))-INDEX(城镇人口!$1:$1048576,MATCH($B321,城镇人口!$B:$B,0),MATCH(M$1,城镇人口!$1:$1,0))</f>
        <v>1641166.1406740844</v>
      </c>
      <c r="N321" s="40">
        <f>INDEX(人口源表!$1:$1048576,MATCH($B321,人口源表!$A:$A,0),MATCH(N$1,人口源表!$1:$1,0))-INDEX(城镇人口!$1:$1048576,MATCH($B321,城镇人口!$B:$B,0),MATCH(N$1,城镇人口!$1:$1,0))</f>
        <v>1640762.8213178948</v>
      </c>
      <c r="O321" s="40">
        <f>INDEX(人口源表!$1:$1048576,MATCH($B321,人口源表!$A:$A,0),MATCH(O$1,人口源表!$1:$1,0))-INDEX(城镇人口!$1:$1048576,MATCH($B321,城镇人口!$B:$B,0),MATCH(O$1,城镇人口!$1:$1,0))</f>
        <v>1639157.1082303722</v>
      </c>
      <c r="P321" s="40">
        <f>INDEX(人口源表!$1:$1048576,MATCH($B321,人口源表!$A:$A,0),MATCH(P$1,人口源表!$1:$1,0))-INDEX(城镇人口!$1:$1048576,MATCH($B321,城镇人口!$B:$B,0),MATCH(P$1,城镇人口!$1:$1,0))</f>
        <v>1636342.5027854415</v>
      </c>
      <c r="Q321" s="40">
        <f>INDEX(人口源表!$1:$1048576,MATCH($B321,人口源表!$A:$A,0),MATCH(Q$1,人口源表!$1:$1,0))-INDEX(城镇人口!$1:$1048576,MATCH($B321,城镇人口!$B:$B,0),MATCH(Q$1,城镇人口!$1:$1,0))</f>
        <v>1632317.0601037103</v>
      </c>
      <c r="R321" s="40">
        <f>INDEX(人口源表!$1:$1048576,MATCH($B321,人口源表!$A:$A,0),MATCH(R$1,人口源表!$1:$1,0))-INDEX(城镇人口!$1:$1048576,MATCH($B321,城镇人口!$B:$B,0),MATCH(R$1,城镇人口!$1:$1,0))</f>
        <v>1627088.1475552178</v>
      </c>
      <c r="S321" s="40">
        <f>INDEX(人口源表!$1:$1048576,MATCH($B321,人口源表!$A:$A,0),MATCH(S$1,人口源表!$1:$1,0))-INDEX(城镇人口!$1:$1048576,MATCH($B321,城镇人口!$B:$B,0),MATCH(S$1,城镇人口!$1:$1,0))</f>
        <v>1625950.2048929885</v>
      </c>
      <c r="T321" s="40">
        <f>INDEX(人口源表!$1:$1048576,MATCH($B321,人口源表!$A:$A,0),MATCH(T$1,人口源表!$1:$1,0))-INDEX(城镇人口!$1:$1048576,MATCH($B321,城镇人口!$B:$B,0),MATCH(T$1,城镇人口!$1:$1,0))</f>
        <v>1623740.459195852</v>
      </c>
      <c r="U321" s="40">
        <f>INDEX(人口源表!$1:$1048576,MATCH($B321,人口源表!$A:$A,0),MATCH(U$1,人口源表!$1:$1,0))-INDEX(城镇人口!$1:$1048576,MATCH($B321,城镇人口!$B:$B,0),MATCH(U$1,城镇人口!$1:$1,0))</f>
        <v>1620474.6443983521</v>
      </c>
      <c r="V321" s="40">
        <f>INDEX(人口源表!$1:$1048576,MATCH($B321,人口源表!$A:$A,0),MATCH(V$1,人口源表!$1:$1,0))-INDEX(城镇人口!$1:$1048576,MATCH($B321,城镇人口!$B:$B,0),MATCH(V$1,城镇人口!$1:$1,0))</f>
        <v>1616176.3006865873</v>
      </c>
      <c r="W321" s="40">
        <f>INDEX(人口源表!$1:$1048576,MATCH($B321,人口源表!$A:$A,0),MATCH(W$1,人口源表!$1:$1,0))-INDEX(城镇人口!$1:$1048576,MATCH($B321,城镇人口!$B:$B,0),MATCH(W$1,城镇人口!$1:$1,0))</f>
        <v>1610873.6588549791</v>
      </c>
      <c r="X321" s="40">
        <f>INDEX(人口源表!$1:$1048576,MATCH($B321,人口源表!$A:$A,0),MATCH(X$1,人口源表!$1:$1,0))-INDEX(城镇人口!$1:$1048576,MATCH($B321,城镇人口!$B:$B,0),MATCH(X$1,城镇人口!$1:$1,0))</f>
        <v>1604600.153251728</v>
      </c>
      <c r="Y321" s="40">
        <f>INDEX(人口源表!$1:$1048576,MATCH($B321,人口源表!$A:$A,0),MATCH(Y$1,人口源表!$1:$1,0))-INDEX(城镇人口!$1:$1048576,MATCH($B321,城镇人口!$B:$B,0),MATCH(Y$1,城镇人口!$1:$1,0))</f>
        <v>1597395.5143411127</v>
      </c>
      <c r="Z321" s="40">
        <f>INDEX(人口源表!$1:$1048576,MATCH($B321,人口源表!$A:$A,0),MATCH(Z$1,人口源表!$1:$1,0))-INDEX(城镇人口!$1:$1048576,MATCH($B321,城镇人口!$B:$B,0),MATCH(Z$1,城镇人口!$1:$1,0))</f>
        <v>1589305.0625823557</v>
      </c>
      <c r="AA321" s="40">
        <f>INDEX(人口源表!$1:$1048576,MATCH($B321,人口源表!$A:$A,0),MATCH(AA$1,人口源表!$1:$1,0))-INDEX(城镇人口!$1:$1048576,MATCH($B321,城镇人口!$B:$B,0),MATCH(AA$1,城镇人口!$1:$1,0))</f>
        <v>1580379.0128664831</v>
      </c>
      <c r="AB321" s="40">
        <f>INDEX(人口源表!$1:$1048576,MATCH($B321,人口源表!$A:$A,0),MATCH(AB$1,人口源表!$1:$1,0))-INDEX(城镇人口!$1:$1048576,MATCH($B321,城镇人口!$B:$B,0),MATCH(AB$1,城镇人口!$1:$1,0))</f>
        <v>1570672.9634187738</v>
      </c>
      <c r="AC321" s="40">
        <f>INDEX(人口源表!$1:$1048576,MATCH($B321,人口源表!$A:$A,0),MATCH(AC$1,人口源表!$1:$1,0))-INDEX(城镇人口!$1:$1048576,MATCH($B321,城镇人口!$B:$B,0),MATCH(AC$1,城镇人口!$1:$1,0))</f>
        <v>1561602.7767669843</v>
      </c>
      <c r="AD321" s="40">
        <f>INDEX(人口源表!$1:$1048576,MATCH($B321,人口源表!$A:$A,0),MATCH(AD$1,人口源表!$1:$1,0))-INDEX(城镇人口!$1:$1048576,MATCH($B321,城镇人口!$B:$B,0),MATCH(AD$1,城镇人口!$1:$1,0))</f>
        <v>1551881.6861887737</v>
      </c>
      <c r="AE321" s="40">
        <f>INDEX(人口源表!$1:$1048576,MATCH($B321,人口源表!$A:$A,0),MATCH(AE$1,人口源表!$1:$1,0))-INDEX(城镇人口!$1:$1048576,MATCH($B321,城镇人口!$B:$B,0),MATCH(AE$1,城镇人口!$1:$1,0))</f>
        <v>1541577.988836827</v>
      </c>
      <c r="AF321" s="40">
        <f>INDEX(人口源表!$1:$1048576,MATCH($B321,人口源表!$A:$A,0),MATCH(AF$1,人口源表!$1:$1,0))-INDEX(城镇人口!$1:$1048576,MATCH($B321,城镇人口!$B:$B,0),MATCH(AF$1,城镇人口!$1:$1,0))</f>
        <v>1530766.8897449591</v>
      </c>
      <c r="AG321" s="40">
        <f>INDEX(人口源表!$1:$1048576,MATCH($B321,人口源表!$A:$A,0),MATCH(AG$1,人口源表!$1:$1,0))-INDEX(城镇人口!$1:$1048576,MATCH($B321,城镇人口!$B:$B,0),MATCH(AG$1,城镇人口!$1:$1,0))</f>
        <v>1519526.3398223638</v>
      </c>
      <c r="AH321" s="40">
        <f>INDEX(人口源表!$1:$1048576,MATCH($B321,人口源表!$A:$A,0),MATCH(AH$1,人口源表!$1:$1,0))-INDEX(城镇人口!$1:$1048576,MATCH($B321,城镇人口!$B:$B,0),MATCH(AH$1,城镇人口!$1:$1,0))</f>
        <v>1507940.4457878908</v>
      </c>
      <c r="AI321" s="40">
        <f>INDEX(人口源表!$1:$1048576,MATCH($B321,人口源表!$A:$A,0),MATCH(AI$1,人口源表!$1:$1,0))-INDEX(城镇人口!$1:$1048576,MATCH($B321,城镇人口!$B:$B,0),MATCH(AI$1,城镇人口!$1:$1,0))</f>
        <v>1496098.2155267887</v>
      </c>
      <c r="AJ321" s="40">
        <f>INDEX(人口源表!$1:$1048576,MATCH($B321,人口源表!$A:$A,0),MATCH(AJ$1,人口源表!$1:$1,0))-INDEX(城镇人口!$1:$1048576,MATCH($B321,城镇人口!$B:$B,0),MATCH(AJ$1,城镇人口!$1:$1,0))</f>
        <v>1484093.4699598392</v>
      </c>
      <c r="AK321" s="40">
        <f>INDEX(人口源表!$1:$1048576,MATCH($B321,人口源表!$A:$A,0),MATCH(AK$1,人口源表!$1:$1,0))-INDEX(城镇人口!$1:$1048576,MATCH($B321,城镇人口!$B:$B,0),MATCH(AK$1,城镇人口!$1:$1,0))</f>
        <v>1472023.0360731399</v>
      </c>
      <c r="AL321" s="40">
        <f>INDEX(人口源表!$1:$1048576,MATCH($B321,人口源表!$A:$A,0),MATCH(AL$1,人口源表!$1:$1,0))-INDEX(城镇人口!$1:$1048576,MATCH($B321,城镇人口!$B:$B,0),MATCH(AL$1,城镇人口!$1:$1,0))</f>
        <v>1459990.1070938297</v>
      </c>
      <c r="AM321" s="40">
        <f>INDEX(人口源表!$1:$1048576,MATCH($B321,人口源表!$A:$A,0),MATCH(AM$1,人口源表!$1:$1,0))-INDEX(城镇人口!$1:$1048576,MATCH($B321,城镇人口!$B:$B,0),MATCH(AM$1,城镇人口!$1:$1,0))</f>
        <v>1448101.2803783484</v>
      </c>
      <c r="AN321" s="40">
        <f>INDEX(人口源表!$1:$1048576,MATCH($B321,人口源表!$A:$A,0),MATCH(AN$1,人口源表!$1:$1,0))-INDEX(城镇人口!$1:$1048576,MATCH($B321,城镇人口!$B:$B,0),MATCH(AN$1,城镇人口!$1:$1,0))</f>
        <v>1436468.1849176637</v>
      </c>
      <c r="AO321" s="40">
        <f>INDEX(人口源表!$1:$1048576,MATCH($B321,人口源表!$A:$A,0),MATCH(AO$1,人口源表!$1:$1,0))-INDEX(城镇人口!$1:$1048576,MATCH($B321,城镇人口!$B:$B,0),MATCH(AO$1,城镇人口!$1:$1,0))</f>
        <v>1425206.2479802899</v>
      </c>
      <c r="AP321" s="40">
        <f>INDEX(人口源表!$1:$1048576,MATCH($B321,人口源表!$A:$A,0),MATCH(AP$1,人口源表!$1:$1,0))-INDEX(城镇人口!$1:$1048576,MATCH($B321,城镇人口!$B:$B,0),MATCH(AP$1,城镇人口!$1:$1,0))</f>
        <v>1414435.1738046734</v>
      </c>
      <c r="AQ321" s="40">
        <f>INDEX(人口源表!$1:$1048576,MATCH($B321,人口源表!$A:$A,0),MATCH(AQ$1,人口源表!$1:$1,0))-INDEX(城镇人口!$1:$1048576,MATCH($B321,城镇人口!$B:$B,0),MATCH(AQ$1,城镇人口!$1:$1,0))</f>
        <v>1404278.2857857205</v>
      </c>
      <c r="AR321" s="40">
        <f>INDEX(人口源表!$1:$1048576,MATCH($B321,人口源表!$A:$A,0),MATCH(AR$1,人口源表!$1:$1,0))-INDEX(城镇人口!$1:$1048576,MATCH($B321,城镇人口!$B:$B,0),MATCH(AR$1,城镇人口!$1:$1,0))</f>
        <v>1394863.5611751757</v>
      </c>
      <c r="AS321" s="40">
        <f>INDEX(人口源表!$1:$1048576,MATCH($B321,人口源表!$A:$A,0),MATCH(AS$1,人口源表!$1:$1,0))-INDEX(城镇人口!$1:$1048576,MATCH($B321,城镇人口!$B:$B,0),MATCH(AS$1,城镇人口!$1:$1,0))</f>
        <v>1386321.8471766019</v>
      </c>
      <c r="AT321" s="40">
        <f>INDEX(人口源表!$1:$1048576,MATCH($B321,人口源表!$A:$A,0),MATCH(AT$1,人口源表!$1:$1,0))-INDEX(城镇人口!$1:$1048576,MATCH($B321,城镇人口!$B:$B,0),MATCH(AT$1,城镇人口!$1:$1,0))</f>
        <v>1378789.569010227</v>
      </c>
      <c r="AU321" s="40">
        <f>INDEX(人口源表!$1:$1048576,MATCH($B321,人口源表!$A:$A,0),MATCH(AU$1,人口源表!$1:$1,0))-INDEX(城镇人口!$1:$1048576,MATCH($B321,城镇人口!$B:$B,0),MATCH(AU$1,城镇人口!$1:$1,0))</f>
        <v>1372404.7122869706</v>
      </c>
      <c r="AV321" s="40">
        <f>INDEX(人口源表!$1:$1048576,MATCH($B321,人口源表!$A:$A,0),MATCH(AV$1,人口源表!$1:$1,0))-INDEX(城镇人口!$1:$1048576,MATCH($B321,城镇人口!$B:$B,0),MATCH(AV$1,城镇人口!$1:$1,0))</f>
        <v>1367310.6381791963</v>
      </c>
    </row>
    <row r="322" spans="1:48" x14ac:dyDescent="0.15">
      <c r="A322" s="4" t="s">
        <v>880</v>
      </c>
      <c r="B322" s="4" t="s">
        <v>660</v>
      </c>
      <c r="C322" s="34">
        <f>VLOOKUP(B322,'[1]2016省城人口总结（根）'!B:C,2,FALSE)/100</f>
        <v>0.31840000000000002</v>
      </c>
      <c r="D322" s="40">
        <f>INDEX(人口源表!$1:$1048576,MATCH($B322,人口源表!$A:$A,0),MATCH(D$1,人口源表!$1:$1,0))-INDEX(城镇人口!$1:$1048576,MATCH($B322,城镇人口!$B:$B,0),MATCH(D$1,城镇人口!$1:$1,0))</f>
        <v>1815389.966359586</v>
      </c>
      <c r="E322" s="40">
        <f>INDEX(人口源表!$1:$1048576,MATCH($B322,人口源表!$A:$A,0),MATCH(E$1,人口源表!$1:$1,0))-INDEX(城镇人口!$1:$1048576,MATCH($B322,城镇人口!$B:$B,0),MATCH(E$1,城镇人口!$1:$1,0))</f>
        <v>1811414.5923971599</v>
      </c>
      <c r="F322" s="40">
        <f>INDEX(人口源表!$1:$1048576,MATCH($B322,人口源表!$A:$A,0),MATCH(F$1,人口源表!$1:$1,0))-INDEX(城镇人口!$1:$1048576,MATCH($B322,城镇人口!$B:$B,0),MATCH(F$1,城镇人口!$1:$1,0))</f>
        <v>1806652.026394791</v>
      </c>
      <c r="G322" s="40">
        <f>INDEX(人口源表!$1:$1048576,MATCH($B322,人口源表!$A:$A,0),MATCH(G$1,人口源表!$1:$1,0))-INDEX(城镇人口!$1:$1048576,MATCH($B322,城镇人口!$B:$B,0),MATCH(G$1,城镇人口!$1:$1,0))</f>
        <v>1587987.8598164974</v>
      </c>
      <c r="H322" s="40">
        <f>INDEX(人口源表!$1:$1048576,MATCH($B322,人口源表!$A:$A,0),MATCH(H$1,人口源表!$1:$1,0))-INDEX(城镇人口!$1:$1048576,MATCH($B322,城镇人口!$B:$B,0),MATCH(H$1,城镇人口!$1:$1,0))</f>
        <v>1587202.7606872288</v>
      </c>
      <c r="I322" s="40">
        <f>INDEX(人口源表!$1:$1048576,MATCH($B322,人口源表!$A:$A,0),MATCH(I$1,人口源表!$1:$1,0))-INDEX(城镇人口!$1:$1048576,MATCH($B322,城镇人口!$B:$B,0),MATCH(I$1,城镇人口!$1:$1,0))</f>
        <v>1591292.9980472683</v>
      </c>
      <c r="J322" s="40">
        <f>INDEX(人口源表!$1:$1048576,MATCH($B322,人口源表!$A:$A,0),MATCH(J$1,人口源表!$1:$1,0))-INDEX(城镇人口!$1:$1048576,MATCH($B322,城镇人口!$B:$B,0),MATCH(J$1,城镇人口!$1:$1,0))</f>
        <v>1594645.0910446597</v>
      </c>
      <c r="K322" s="40">
        <f>INDEX(人口源表!$1:$1048576,MATCH($B322,人口源表!$A:$A,0),MATCH(K$1,人口源表!$1:$1,0))-INDEX(城镇人口!$1:$1048576,MATCH($B322,城镇人口!$B:$B,0),MATCH(K$1,城镇人口!$1:$1,0))</f>
        <v>1597205.6450296096</v>
      </c>
      <c r="L322" s="40">
        <f>INDEX(人口源表!$1:$1048576,MATCH($B322,人口源表!$A:$A,0),MATCH(L$1,人口源表!$1:$1,0))-INDEX(城镇人口!$1:$1048576,MATCH($B322,城镇人口!$B:$B,0),MATCH(L$1,城镇人口!$1:$1,0))</f>
        <v>1598928.4871642385</v>
      </c>
      <c r="M322" s="40">
        <f>INDEX(人口源表!$1:$1048576,MATCH($B322,人口源表!$A:$A,0),MATCH(M$1,人口源表!$1:$1,0))-INDEX(城镇人口!$1:$1048576,MATCH($B322,城镇人口!$B:$B,0),MATCH(M$1,城镇人口!$1:$1,0))</f>
        <v>1599772.6152599868</v>
      </c>
      <c r="N322" s="40">
        <f>INDEX(人口源表!$1:$1048576,MATCH($B322,人口源表!$A:$A,0),MATCH(N$1,人口源表!$1:$1,0))-INDEX(城镇人口!$1:$1048576,MATCH($B322,城镇人口!$B:$B,0),MATCH(N$1,城镇人口!$1:$1,0))</f>
        <v>1599705.3142971643</v>
      </c>
      <c r="O322" s="40">
        <f>INDEX(人口源表!$1:$1048576,MATCH($B322,人口源表!$A:$A,0),MATCH(O$1,人口源表!$1:$1,0))-INDEX(城镇人口!$1:$1048576,MATCH($B322,城镇人口!$B:$B,0),MATCH(O$1,城镇人口!$1:$1,0))</f>
        <v>1598698.1790385707</v>
      </c>
      <c r="P322" s="40">
        <f>INDEX(人口源表!$1:$1048576,MATCH($B322,人口源表!$A:$A,0),MATCH(P$1,人口源表!$1:$1,0))-INDEX(城镇人口!$1:$1048576,MATCH($B322,城镇人口!$B:$B,0),MATCH(P$1,城镇人口!$1:$1,0))</f>
        <v>1596731.4677039669</v>
      </c>
      <c r="Q322" s="40">
        <f>INDEX(人口源表!$1:$1048576,MATCH($B322,人口源表!$A:$A,0),MATCH(Q$1,人口源表!$1:$1,0))-INDEX(城镇人口!$1:$1048576,MATCH($B322,城镇人口!$B:$B,0),MATCH(Q$1,城镇人口!$1:$1,0))</f>
        <v>1593790.1414977713</v>
      </c>
      <c r="R322" s="40">
        <f>INDEX(人口源表!$1:$1048576,MATCH($B322,人口源表!$A:$A,0),MATCH(R$1,人口源表!$1:$1,0))-INDEX(城镇人口!$1:$1048576,MATCH($B322,城镇人口!$B:$B,0),MATCH(R$1,城镇人口!$1:$1,0))</f>
        <v>1589865.0220037373</v>
      </c>
      <c r="S322" s="40">
        <f>INDEX(人口源表!$1:$1048576,MATCH($B322,人口源表!$A:$A,0),MATCH(S$1,人口源表!$1:$1,0))-INDEX(城镇人口!$1:$1048576,MATCH($B322,城镇人口!$B:$B,0),MATCH(S$1,城镇人口!$1:$1,0))</f>
        <v>1589762.8236813713</v>
      </c>
      <c r="T322" s="40">
        <f>INDEX(人口源表!$1:$1048576,MATCH($B322,人口源表!$A:$A,0),MATCH(T$1,人口源表!$1:$1,0))-INDEX(城镇人口!$1:$1048576,MATCH($B322,城镇人口!$B:$B,0),MATCH(T$1,城镇人口!$1:$1,0))</f>
        <v>1588773.0169872446</v>
      </c>
      <c r="U322" s="40">
        <f>INDEX(人口源表!$1:$1048576,MATCH($B322,人口源表!$A:$A,0),MATCH(U$1,人口源表!$1:$1,0))-INDEX(城镇人口!$1:$1048576,MATCH($B322,城镇人口!$B:$B,0),MATCH(U$1,城镇人口!$1:$1,0))</f>
        <v>1586898.0020818934</v>
      </c>
      <c r="V322" s="40">
        <f>INDEX(人口源表!$1:$1048576,MATCH($B322,人口源表!$A:$A,0),MATCH(V$1,人口源表!$1:$1,0))-INDEX(城镇人口!$1:$1048576,MATCH($B322,城镇人口!$B:$B,0),MATCH(V$1,城镇人口!$1:$1,0))</f>
        <v>1584144.6280825366</v>
      </c>
      <c r="W322" s="40">
        <f>INDEX(人口源表!$1:$1048576,MATCH($B322,人口源表!$A:$A,0),MATCH(W$1,人口源表!$1:$1,0))-INDEX(城镇人口!$1:$1048576,MATCH($B322,城镇人口!$B:$B,0),MATCH(W$1,城镇人口!$1:$1,0))</f>
        <v>1580525.9699904574</v>
      </c>
      <c r="X322" s="40">
        <f>INDEX(人口源表!$1:$1048576,MATCH($B322,人口源表!$A:$A,0),MATCH(X$1,人口源表!$1:$1,0))-INDEX(城镇人口!$1:$1048576,MATCH($B322,城镇人口!$B:$B,0),MATCH(X$1,城镇人口!$1:$1,0))</f>
        <v>1576059.3960606134</v>
      </c>
      <c r="Y322" s="40">
        <f>INDEX(人口源表!$1:$1048576,MATCH($B322,人口源表!$A:$A,0),MATCH(Y$1,人口源表!$1:$1,0))-INDEX(城镇人口!$1:$1048576,MATCH($B322,城镇人口!$B:$B,0),MATCH(Y$1,城镇人口!$1:$1,0))</f>
        <v>1570767.7204669085</v>
      </c>
      <c r="Z322" s="40">
        <f>INDEX(人口源表!$1:$1048576,MATCH($B322,人口源表!$A:$A,0),MATCH(Z$1,人口源表!$1:$1,0))-INDEX(城镇人口!$1:$1048576,MATCH($B322,城镇人口!$B:$B,0),MATCH(Z$1,城镇人口!$1:$1,0))</f>
        <v>1564678.5063060084</v>
      </c>
      <c r="AA322" s="40">
        <f>INDEX(人口源表!$1:$1048576,MATCH($B322,人口源表!$A:$A,0),MATCH(AA$1,人口源表!$1:$1,0))-INDEX(城镇人口!$1:$1048576,MATCH($B322,城镇人口!$B:$B,0),MATCH(AA$1,城镇人口!$1:$1,0))</f>
        <v>1557823.9854856427</v>
      </c>
      <c r="AB322" s="40">
        <f>INDEX(人口源表!$1:$1048576,MATCH($B322,人口源表!$A:$A,0),MATCH(AB$1,人口源表!$1:$1,0))-INDEX(城镇人口!$1:$1048576,MATCH($B322,城镇人口!$B:$B,0),MATCH(AB$1,城镇人口!$1:$1,0))</f>
        <v>1550241.5819137152</v>
      </c>
      <c r="AC322" s="40">
        <f>INDEX(人口源表!$1:$1048576,MATCH($B322,人口源表!$A:$A,0),MATCH(AC$1,人口源表!$1:$1,0))-INDEX(城镇人口!$1:$1048576,MATCH($B322,城镇人口!$B:$B,0),MATCH(AC$1,城镇人口!$1:$1,0))</f>
        <v>1543218.5882417825</v>
      </c>
      <c r="AD322" s="40">
        <f>INDEX(人口源表!$1:$1048576,MATCH($B322,人口源表!$A:$A,0),MATCH(AD$1,人口源表!$1:$1,0))-INDEX(城镇人口!$1:$1048576,MATCH($B322,城镇人口!$B:$B,0),MATCH(AD$1,城镇人口!$1:$1,0))</f>
        <v>1535560.0615530752</v>
      </c>
      <c r="AE322" s="40">
        <f>INDEX(人口源表!$1:$1048576,MATCH($B322,人口源表!$A:$A,0),MATCH(AE$1,人口源表!$1:$1,0))-INDEX(城镇人口!$1:$1048576,MATCH($B322,城镇人口!$B:$B,0),MATCH(AE$1,城镇人口!$1:$1,0))</f>
        <v>1527316.410799399</v>
      </c>
      <c r="AF322" s="40">
        <f>INDEX(人口源表!$1:$1048576,MATCH($B322,人口源表!$A:$A,0),MATCH(AF$1,人口源表!$1:$1,0))-INDEX(城镇人口!$1:$1048576,MATCH($B322,城镇人口!$B:$B,0),MATCH(AF$1,城镇人口!$1:$1,0))</f>
        <v>1518541.8121951872</v>
      </c>
      <c r="AG322" s="40">
        <f>INDEX(人口源表!$1:$1048576,MATCH($B322,人口源表!$A:$A,0),MATCH(AG$1,人口源表!$1:$1,0))-INDEX(城镇人口!$1:$1048576,MATCH($B322,城镇人口!$B:$B,0),MATCH(AG$1,城镇人口!$1:$1,0))</f>
        <v>1509294.7491254758</v>
      </c>
      <c r="AH322" s="40">
        <f>INDEX(人口源表!$1:$1048576,MATCH($B322,人口源表!$A:$A,0),MATCH(AH$1,人口源表!$1:$1,0))-INDEX(城镇人口!$1:$1048576,MATCH($B322,城镇人口!$B:$B,0),MATCH(AH$1,城镇人口!$1:$1,0))</f>
        <v>1499637.351379527</v>
      </c>
      <c r="AI322" s="40">
        <f>INDEX(人口源表!$1:$1048576,MATCH($B322,人口源表!$A:$A,0),MATCH(AI$1,人口源表!$1:$1,0))-INDEX(城镇人口!$1:$1048576,MATCH($B322,城镇人口!$B:$B,0),MATCH(AI$1,城镇人口!$1:$1,0))</f>
        <v>1489638.3064435953</v>
      </c>
      <c r="AJ322" s="40">
        <f>INDEX(人口源表!$1:$1048576,MATCH($B322,人口源表!$A:$A,0),MATCH(AJ$1,人口源表!$1:$1,0))-INDEX(城镇人口!$1:$1048576,MATCH($B322,城镇人口!$B:$B,0),MATCH(AJ$1,城镇人口!$1:$1,0))</f>
        <v>1479368.022927484</v>
      </c>
      <c r="AK322" s="40">
        <f>INDEX(人口源表!$1:$1048576,MATCH($B322,人口源表!$A:$A,0),MATCH(AK$1,人口源表!$1:$1,0))-INDEX(城镇人口!$1:$1048576,MATCH($B322,城镇人口!$B:$B,0),MATCH(AK$1,城镇人口!$1:$1,0))</f>
        <v>1468903.3206036249</v>
      </c>
      <c r="AL322" s="40">
        <f>INDEX(人口源表!$1:$1048576,MATCH($B322,人口源表!$A:$A,0),MATCH(AL$1,人口源表!$1:$1,0))-INDEX(城镇人口!$1:$1048576,MATCH($B322,城镇人口!$B:$B,0),MATCH(AL$1,城镇人口!$1:$1,0))</f>
        <v>1458323.2060887278</v>
      </c>
      <c r="AM322" s="40">
        <f>INDEX(人口源表!$1:$1048576,MATCH($B322,人口源表!$A:$A,0),MATCH(AM$1,人口源表!$1:$1,0))-INDEX(城镇人口!$1:$1048576,MATCH($B322,城镇人口!$B:$B,0),MATCH(AM$1,城镇人口!$1:$1,0))</f>
        <v>1447711.7658172571</v>
      </c>
      <c r="AN322" s="40">
        <f>INDEX(人口源表!$1:$1048576,MATCH($B322,人口源表!$A:$A,0),MATCH(AN$1,人口源表!$1:$1,0))-INDEX(城镇人口!$1:$1048576,MATCH($B322,城镇人口!$B:$B,0),MATCH(AN$1,城镇人口!$1:$1,0))</f>
        <v>1437158.0807692511</v>
      </c>
      <c r="AO322" s="40">
        <f>INDEX(人口源表!$1:$1048576,MATCH($B322,人口源表!$A:$A,0),MATCH(AO$1,人口源表!$1:$1,0))-INDEX(城镇人口!$1:$1048576,MATCH($B322,城镇人口!$B:$B,0),MATCH(AO$1,城镇人口!$1:$1,0))</f>
        <v>1426752.6322679676</v>
      </c>
      <c r="AP322" s="40">
        <f>INDEX(人口源表!$1:$1048576,MATCH($B322,人口源表!$A:$A,0),MATCH(AP$1,人口源表!$1:$1,0))-INDEX(城镇人口!$1:$1048576,MATCH($B322,城镇人口!$B:$B,0),MATCH(AP$1,城镇人口!$1:$1,0))</f>
        <v>1416591.9266025294</v>
      </c>
      <c r="AQ322" s="40">
        <f>INDEX(人口源表!$1:$1048576,MATCH($B322,人口源表!$A:$A,0),MATCH(AQ$1,人口源表!$1:$1,0))-INDEX(城镇人口!$1:$1048576,MATCH($B322,城镇人口!$B:$B,0),MATCH(AQ$1,城镇人口!$1:$1,0))</f>
        <v>1406776.0654472895</v>
      </c>
      <c r="AR322" s="40">
        <f>INDEX(人口源表!$1:$1048576,MATCH($B322,人口源表!$A:$A,0),MATCH(AR$1,人口源表!$1:$1,0))-INDEX(城镇人口!$1:$1048576,MATCH($B322,城镇人口!$B:$B,0),MATCH(AR$1,城镇人口!$1:$1,0))</f>
        <v>1397406.9329611841</v>
      </c>
      <c r="AS322" s="40">
        <f>INDEX(人口源表!$1:$1048576,MATCH($B322,人口源表!$A:$A,0),MATCH(AS$1,人口源表!$1:$1,0))-INDEX(城镇人口!$1:$1048576,MATCH($B322,城镇人口!$B:$B,0),MATCH(AS$1,城镇人口!$1:$1,0))</f>
        <v>1388592.1942702685</v>
      </c>
      <c r="AT322" s="40">
        <f>INDEX(人口源表!$1:$1048576,MATCH($B322,人口源表!$A:$A,0),MATCH(AT$1,人口源表!$1:$1,0))-INDEX(城镇人口!$1:$1048576,MATCH($B322,城镇人口!$B:$B,0),MATCH(AT$1,城镇人口!$1:$1,0))</f>
        <v>1380442.3053352332</v>
      </c>
      <c r="AU322" s="40">
        <f>INDEX(人口源表!$1:$1048576,MATCH($B322,人口源表!$A:$A,0),MATCH(AU$1,人口源表!$1:$1,0))-INDEX(城镇人口!$1:$1048576,MATCH($B322,城镇人口!$B:$B,0),MATCH(AU$1,城镇人口!$1:$1,0))</f>
        <v>1373071.0206153002</v>
      </c>
      <c r="AV322" s="40">
        <f>INDEX(人口源表!$1:$1048576,MATCH($B322,人口源表!$A:$A,0),MATCH(AV$1,人口源表!$1:$1,0))-INDEX(城镇人口!$1:$1048576,MATCH($B322,城镇人口!$B:$B,0),MATCH(AV$1,城镇人口!$1:$1,0))</f>
        <v>1366595.3168231915</v>
      </c>
    </row>
    <row r="323" spans="1:48" x14ac:dyDescent="0.15">
      <c r="A323" s="4" t="s">
        <v>880</v>
      </c>
      <c r="B323" s="4" t="s">
        <v>662</v>
      </c>
      <c r="C323" s="34">
        <f>VLOOKUP(B323,'[1]2016省城人口总结（根）'!B:C,2,FALSE)/100</f>
        <v>0.34090000000000004</v>
      </c>
      <c r="D323" s="40">
        <f>INDEX(人口源表!$1:$1048576,MATCH($B323,人口源表!$A:$A,0),MATCH(D$1,人口源表!$1:$1,0))-INDEX(城镇人口!$1:$1048576,MATCH($B323,城镇人口!$B:$B,0),MATCH(D$1,城镇人口!$1:$1,0))</f>
        <v>1335934.1116706119</v>
      </c>
      <c r="E323" s="40">
        <f>INDEX(人口源表!$1:$1048576,MATCH($B323,人口源表!$A:$A,0),MATCH(E$1,人口源表!$1:$1,0))-INDEX(城镇人口!$1:$1048576,MATCH($B323,城镇人口!$B:$B,0),MATCH(E$1,城镇人口!$1:$1,0))</f>
        <v>1332733.942695112</v>
      </c>
      <c r="F323" s="40">
        <f>INDEX(人口源表!$1:$1048576,MATCH($B323,人口源表!$A:$A,0),MATCH(F$1,人口源表!$1:$1,0))-INDEX(城镇人口!$1:$1048576,MATCH($B323,城镇人口!$B:$B,0),MATCH(F$1,城镇人口!$1:$1,0))</f>
        <v>1328983.4472071794</v>
      </c>
      <c r="G323" s="40">
        <f>INDEX(人口源表!$1:$1048576,MATCH($B323,人口源表!$A:$A,0),MATCH(G$1,人口源表!$1:$1,0))-INDEX(城镇人口!$1:$1048576,MATCH($B323,城镇人口!$B:$B,0),MATCH(G$1,城镇人口!$1:$1,0))</f>
        <v>1341433.135214665</v>
      </c>
      <c r="H323" s="40">
        <f>INDEX(人口源表!$1:$1048576,MATCH($B323,人口源表!$A:$A,0),MATCH(H$1,人口源表!$1:$1,0))-INDEX(城镇人口!$1:$1048576,MATCH($B323,城镇人口!$B:$B,0),MATCH(H$1,城镇人口!$1:$1,0))</f>
        <v>1340262.5552822114</v>
      </c>
      <c r="I323" s="40">
        <f>INDEX(人口源表!$1:$1048576,MATCH($B323,人口源表!$A:$A,0),MATCH(I$1,人口源表!$1:$1,0))-INDEX(城镇人口!$1:$1048576,MATCH($B323,城镇人口!$B:$B,0),MATCH(I$1,城镇人口!$1:$1,0))</f>
        <v>1344100.2946726743</v>
      </c>
      <c r="J323" s="40">
        <f>INDEX(人口源表!$1:$1048576,MATCH($B323,人口源表!$A:$A,0),MATCH(J$1,人口源表!$1:$1,0))-INDEX(城镇人口!$1:$1048576,MATCH($B323,城镇人口!$B:$B,0),MATCH(J$1,城镇人口!$1:$1,0))</f>
        <v>1347639.3184180539</v>
      </c>
      <c r="K323" s="40">
        <f>INDEX(人口源表!$1:$1048576,MATCH($B323,人口源表!$A:$A,0),MATCH(K$1,人口源表!$1:$1,0))-INDEX(城镇人口!$1:$1048576,MATCH($B323,城镇人口!$B:$B,0),MATCH(K$1,城镇人口!$1:$1,0))</f>
        <v>1350786.0017120417</v>
      </c>
      <c r="L323" s="40">
        <f>INDEX(人口源表!$1:$1048576,MATCH($B323,人口源表!$A:$A,0),MATCH(L$1,人口源表!$1:$1,0))-INDEX(城镇人口!$1:$1048576,MATCH($B323,城镇人口!$B:$B,0),MATCH(L$1,城镇人口!$1:$1,0))</f>
        <v>1353458.2480384081</v>
      </c>
      <c r="M323" s="40">
        <f>INDEX(人口源表!$1:$1048576,MATCH($B323,人口源表!$A:$A,0),MATCH(M$1,人口源表!$1:$1,0))-INDEX(城镇人口!$1:$1048576,MATCH($B323,城镇人口!$B:$B,0),MATCH(M$1,城镇人口!$1:$1,0))</f>
        <v>1355579.709953218</v>
      </c>
      <c r="N323" s="40">
        <f>INDEX(人口源表!$1:$1048576,MATCH($B323,人口源表!$A:$A,0),MATCH(N$1,人口源表!$1:$1,0))-INDEX(城镇人口!$1:$1048576,MATCH($B323,城镇人口!$B:$B,0),MATCH(N$1,城镇人口!$1:$1,0))</f>
        <v>1357084.6281715874</v>
      </c>
      <c r="O323" s="40">
        <f>INDEX(人口源表!$1:$1048576,MATCH($B323,人口源表!$A:$A,0),MATCH(O$1,人口源表!$1:$1,0))-INDEX(城镇人口!$1:$1048576,MATCH($B323,城镇人口!$B:$B,0),MATCH(O$1,城镇人口!$1:$1,0))</f>
        <v>1357913.3474602471</v>
      </c>
      <c r="P323" s="40">
        <f>INDEX(人口源表!$1:$1048576,MATCH($B323,人口源表!$A:$A,0),MATCH(P$1,人口源表!$1:$1,0))-INDEX(城镇人口!$1:$1048576,MATCH($B323,城镇人口!$B:$B,0),MATCH(P$1,城镇人口!$1:$1,0))</f>
        <v>1358016.460819666</v>
      </c>
      <c r="Q323" s="40">
        <f>INDEX(人口源表!$1:$1048576,MATCH($B323,人口源表!$A:$A,0),MATCH(Q$1,人口源表!$1:$1,0))-INDEX(城镇人口!$1:$1048576,MATCH($B323,城镇人口!$B:$B,0),MATCH(Q$1,城镇人口!$1:$1,0))</f>
        <v>1357350.368681286</v>
      </c>
      <c r="R323" s="40">
        <f>INDEX(人口源表!$1:$1048576,MATCH($B323,人口源表!$A:$A,0),MATCH(R$1,人口源表!$1:$1,0))-INDEX(城镇人口!$1:$1048576,MATCH($B323,城镇人口!$B:$B,0),MATCH(R$1,城镇人口!$1:$1,0))</f>
        <v>1355880.7611245569</v>
      </c>
      <c r="S323" s="40">
        <f>INDEX(人口源表!$1:$1048576,MATCH($B323,人口源表!$A:$A,0),MATCH(S$1,人口源表!$1:$1,0))-INDEX(城镇人口!$1:$1048576,MATCH($B323,城镇人口!$B:$B,0),MATCH(S$1,城镇人口!$1:$1,0))</f>
        <v>1358176.8322283477</v>
      </c>
      <c r="T323" s="40">
        <f>INDEX(人口源表!$1:$1048576,MATCH($B323,人口源表!$A:$A,0),MATCH(T$1,人口源表!$1:$1,0))-INDEX(城镇人口!$1:$1048576,MATCH($B323,城镇人口!$B:$B,0),MATCH(T$1,城镇人口!$1:$1,0))</f>
        <v>1359733.0878692977</v>
      </c>
      <c r="U323" s="40">
        <f>INDEX(人口源表!$1:$1048576,MATCH($B323,人口源表!$A:$A,0),MATCH(U$1,人口源表!$1:$1,0))-INDEX(城镇人口!$1:$1048576,MATCH($B323,城镇人口!$B:$B,0),MATCH(U$1,城镇人口!$1:$1,0))</f>
        <v>1360530.5437596957</v>
      </c>
      <c r="V323" s="40">
        <f>INDEX(人口源表!$1:$1048576,MATCH($B323,人口源表!$A:$A,0),MATCH(V$1,人口源表!$1:$1,0))-INDEX(城镇人口!$1:$1048576,MATCH($B323,城镇人口!$B:$B,0),MATCH(V$1,城镇人口!$1:$1,0))</f>
        <v>1360558.2907449661</v>
      </c>
      <c r="W323" s="40">
        <f>INDEX(人口源表!$1:$1048576,MATCH($B323,人口源表!$A:$A,0),MATCH(W$1,人口源表!$1:$1,0))-INDEX(城镇人口!$1:$1048576,MATCH($B323,城镇人口!$B:$B,0),MATCH(W$1,城镇人口!$1:$1,0))</f>
        <v>1359810.4313128658</v>
      </c>
      <c r="X323" s="40">
        <f>INDEX(人口源表!$1:$1048576,MATCH($B323,人口源表!$A:$A,0),MATCH(X$1,人口源表!$1:$1,0))-INDEX(城镇人口!$1:$1048576,MATCH($B323,城镇人口!$B:$B,0),MATCH(X$1,城镇人口!$1:$1,0))</f>
        <v>1358287.7553863917</v>
      </c>
      <c r="Y323" s="40">
        <f>INDEX(人口源表!$1:$1048576,MATCH($B323,人口源表!$A:$A,0),MATCH(Y$1,人口源表!$1:$1,0))-INDEX(城镇人口!$1:$1048576,MATCH($B323,城镇人口!$B:$B,0),MATCH(Y$1,城镇人口!$1:$1,0))</f>
        <v>1355997.6290491219</v>
      </c>
      <c r="Z323" s="40">
        <f>INDEX(人口源表!$1:$1048576,MATCH($B323,人口源表!$A:$A,0),MATCH(Z$1,人口源表!$1:$1,0))-INDEX(城镇人口!$1:$1048576,MATCH($B323,城镇人口!$B:$B,0),MATCH(Z$1,城镇人口!$1:$1,0))</f>
        <v>1352953.8815855789</v>
      </c>
      <c r="AA323" s="40">
        <f>INDEX(人口源表!$1:$1048576,MATCH($B323,人口源表!$A:$A,0),MATCH(AA$1,人口源表!$1:$1,0))-INDEX(城镇人口!$1:$1048576,MATCH($B323,城镇人口!$B:$B,0),MATCH(AA$1,城镇人口!$1:$1,0))</f>
        <v>1349175.5335105695</v>
      </c>
      <c r="AB323" s="40">
        <f>INDEX(人口源表!$1:$1048576,MATCH($B323,人口源表!$A:$A,0),MATCH(AB$1,人口源表!$1:$1,0))-INDEX(城镇人口!$1:$1048576,MATCH($B323,城镇人口!$B:$B,0),MATCH(AB$1,城镇人口!$1:$1,0))</f>
        <v>1344687.2777939164</v>
      </c>
      <c r="AC323" s="40">
        <f>INDEX(人口源表!$1:$1048576,MATCH($B323,人口源表!$A:$A,0),MATCH(AC$1,人口源表!$1:$1,0))-INDEX(城镇人口!$1:$1048576,MATCH($B323,城镇人口!$B:$B,0),MATCH(AC$1,城镇人口!$1:$1,0))</f>
        <v>1340734.8839655279</v>
      </c>
      <c r="AD323" s="40">
        <f>INDEX(人口源表!$1:$1048576,MATCH($B323,人口源表!$A:$A,0),MATCH(AD$1,人口源表!$1:$1,0))-INDEX(城镇人口!$1:$1048576,MATCH($B323,城镇人口!$B:$B,0),MATCH(AD$1,城镇人口!$1:$1,0))</f>
        <v>1336149.9386064326</v>
      </c>
      <c r="AE323" s="40">
        <f>INDEX(人口源表!$1:$1048576,MATCH($B323,人口源表!$A:$A,0),MATCH(AE$1,人口源表!$1:$1,0))-INDEX(城镇人口!$1:$1048576,MATCH($B323,城镇人口!$B:$B,0),MATCH(AE$1,城镇人口!$1:$1,0))</f>
        <v>1330972.4886666117</v>
      </c>
      <c r="AF323" s="40">
        <f>INDEX(人口源表!$1:$1048576,MATCH($B323,人口源表!$A:$A,0),MATCH(AF$1,人口源表!$1:$1,0))-INDEX(城镇人口!$1:$1048576,MATCH($B323,城镇人口!$B:$B,0),MATCH(AF$1,城镇人口!$1:$1,0))</f>
        <v>1325249.6379110818</v>
      </c>
      <c r="AG323" s="40">
        <f>INDEX(人口源表!$1:$1048576,MATCH($B323,人口源表!$A:$A,0),MATCH(AG$1,人口源表!$1:$1,0))-INDEX(城镇人口!$1:$1048576,MATCH($B323,城镇人口!$B:$B,0),MATCH(AG$1,城镇人口!$1:$1,0))</f>
        <v>1319032.0270853881</v>
      </c>
      <c r="AH323" s="40">
        <f>INDEX(人口源表!$1:$1048576,MATCH($B323,人口源表!$A:$A,0),MATCH(AH$1,人口源表!$1:$1,0))-INDEX(城镇人口!$1:$1048576,MATCH($B323,城镇人口!$B:$B,0),MATCH(AH$1,城镇人口!$1:$1,0))</f>
        <v>1312377.7408249108</v>
      </c>
      <c r="AI323" s="40">
        <f>INDEX(人口源表!$1:$1048576,MATCH($B323,人口源表!$A:$A,0),MATCH(AI$1,人口源表!$1:$1,0))-INDEX(城镇人口!$1:$1048576,MATCH($B323,城镇人口!$B:$B,0),MATCH(AI$1,城镇人口!$1:$1,0))</f>
        <v>1305348.2318917443</v>
      </c>
      <c r="AJ323" s="40">
        <f>INDEX(人口源表!$1:$1048576,MATCH($B323,人口源表!$A:$A,0),MATCH(AJ$1,人口源表!$1:$1,0))-INDEX(城镇人口!$1:$1048576,MATCH($B323,城镇人口!$B:$B,0),MATCH(AJ$1,城镇人口!$1:$1,0))</f>
        <v>1298011.6397844125</v>
      </c>
      <c r="AK323" s="40">
        <f>INDEX(人口源表!$1:$1048576,MATCH($B323,人口源表!$A:$A,0),MATCH(AK$1,人口源表!$1:$1,0))-INDEX(城镇人口!$1:$1048576,MATCH($B323,城镇人口!$B:$B,0),MATCH(AK$1,城镇人口!$1:$1,0))</f>
        <v>1290440.4298326415</v>
      </c>
      <c r="AL323" s="40">
        <f>INDEX(人口源表!$1:$1048576,MATCH($B323,人口源表!$A:$A,0),MATCH(AL$1,人口源表!$1:$1,0))-INDEX(城镇人口!$1:$1048576,MATCH($B323,城镇人口!$B:$B,0),MATCH(AL$1,城镇人口!$1:$1,0))</f>
        <v>1282712.9928261288</v>
      </c>
      <c r="AM323" s="40">
        <f>INDEX(人口源表!$1:$1048576,MATCH($B323,人口源表!$A:$A,0),MATCH(AM$1,人口源表!$1:$1,0))-INDEX(城镇人口!$1:$1048576,MATCH($B323,城镇人口!$B:$B,0),MATCH(AM$1,城镇人口!$1:$1,0))</f>
        <v>1274910.7447108328</v>
      </c>
      <c r="AN323" s="40">
        <f>INDEX(人口源表!$1:$1048576,MATCH($B323,人口源表!$A:$A,0),MATCH(AN$1,人口源表!$1:$1,0))-INDEX(城镇人口!$1:$1048576,MATCH($B323,城镇人口!$B:$B,0),MATCH(AN$1,城镇人口!$1:$1,0))</f>
        <v>1267122.5158401541</v>
      </c>
      <c r="AO323" s="40">
        <f>INDEX(人口源表!$1:$1048576,MATCH($B323,人口源表!$A:$A,0),MATCH(AO$1,人口源表!$1:$1,0))-INDEX(城镇人口!$1:$1048576,MATCH($B323,城镇人口!$B:$B,0),MATCH(AO$1,城镇人口!$1:$1,0))</f>
        <v>1259439.4189640861</v>
      </c>
      <c r="AP323" s="40">
        <f>INDEX(人口源表!$1:$1048576,MATCH($B323,人口源表!$A:$A,0),MATCH(AP$1,人口源表!$1:$1,0))-INDEX(城镇人口!$1:$1048576,MATCH($B323,城镇人口!$B:$B,0),MATCH(AP$1,城镇人口!$1:$1,0))</f>
        <v>1251958.6644950218</v>
      </c>
      <c r="AQ323" s="40">
        <f>INDEX(人口源表!$1:$1048576,MATCH($B323,人口源表!$A:$A,0),MATCH(AQ$1,人口源表!$1:$1,0))-INDEX(城镇人口!$1:$1048576,MATCH($B323,城镇人口!$B:$B,0),MATCH(AQ$1,城镇人口!$1:$1,0))</f>
        <v>1244781.7848860759</v>
      </c>
      <c r="AR323" s="40">
        <f>INDEX(人口源表!$1:$1048576,MATCH($B323,人口源表!$A:$A,0),MATCH(AR$1,人口源表!$1:$1,0))-INDEX(城镇人口!$1:$1048576,MATCH($B323,城镇人口!$B:$B,0),MATCH(AR$1,城镇人口!$1:$1,0))</f>
        <v>1238015.0891682906</v>
      </c>
      <c r="AS323" s="40">
        <f>INDEX(人口源表!$1:$1048576,MATCH($B323,人口源表!$A:$A,0),MATCH(AS$1,人口源表!$1:$1,0))-INDEX(城镇人口!$1:$1048576,MATCH($B323,城镇人口!$B:$B,0),MATCH(AS$1,城镇人口!$1:$1,0))</f>
        <v>1231767.9119881373</v>
      </c>
      <c r="AT323" s="40">
        <f>INDEX(人口源表!$1:$1048576,MATCH($B323,人口源表!$A:$A,0),MATCH(AT$1,人口源表!$1:$1,0))-INDEX(城镇人口!$1:$1048576,MATCH($B323,城镇人口!$B:$B,0),MATCH(AT$1,城镇人口!$1:$1,0))</f>
        <v>1226154.7202221884</v>
      </c>
      <c r="AU323" s="40">
        <f>INDEX(人口源表!$1:$1048576,MATCH($B323,人口源表!$A:$A,0),MATCH(AU$1,人口源表!$1:$1,0))-INDEX(城镇人口!$1:$1048576,MATCH($B323,城镇人口!$B:$B,0),MATCH(AU$1,城镇人口!$1:$1,0))</f>
        <v>1221294.9970795976</v>
      </c>
      <c r="AV323" s="40">
        <f>INDEX(人口源表!$1:$1048576,MATCH($B323,人口源表!$A:$A,0),MATCH(AV$1,人口源表!$1:$1,0))-INDEX(城镇人口!$1:$1048576,MATCH($B323,城镇人口!$B:$B,0),MATCH(AV$1,城镇人口!$1:$1,0))</f>
        <v>1217310.9511594463</v>
      </c>
    </row>
    <row r="324" spans="1:48" x14ac:dyDescent="0.15">
      <c r="A324" s="4" t="s">
        <v>880</v>
      </c>
      <c r="B324" s="36" t="s">
        <v>663</v>
      </c>
      <c r="C324" s="34">
        <f>VLOOKUP(B324,'[1]2016省城人口总结（根）'!B:C,2,FALSE)/100</f>
        <v>0.33360000000000001</v>
      </c>
      <c r="D324" s="40">
        <f>INDEX(人口源表!$1:$1048576,MATCH($B324,人口源表!$A:$A,0),MATCH(D$1,人口源表!$1:$1,0))-INDEX(城镇人口!$1:$1048576,MATCH($B324,城镇人口!$B:$B,0),MATCH(D$1,城镇人口!$1:$1,0))</f>
        <v>481008.7074670865</v>
      </c>
      <c r="E324" s="40">
        <f>INDEX(人口源表!$1:$1048576,MATCH($B324,人口源表!$A:$A,0),MATCH(E$1,人口源表!$1:$1,0))-INDEX(城镇人口!$1:$1048576,MATCH($B324,城镇人口!$B:$B,0),MATCH(E$1,城镇人口!$1:$1,0))</f>
        <v>480356.35027322819</v>
      </c>
      <c r="F324" s="40">
        <f>INDEX(人口源表!$1:$1048576,MATCH($B324,人口源表!$A:$A,0),MATCH(F$1,人口源表!$1:$1,0))-INDEX(城镇人口!$1:$1048576,MATCH($B324,城镇人口!$B:$B,0),MATCH(F$1,城镇人口!$1:$1,0))</f>
        <v>479483.30258878734</v>
      </c>
      <c r="G324" s="40">
        <f>INDEX(人口源表!$1:$1048576,MATCH($B324,人口源表!$A:$A,0),MATCH(G$1,人口源表!$1:$1,0))-INDEX(城镇人口!$1:$1048576,MATCH($B324,城镇人口!$B:$B,0),MATCH(G$1,城镇人口!$1:$1,0))</f>
        <v>444813.99669764738</v>
      </c>
      <c r="H324" s="40">
        <f>INDEX(人口源表!$1:$1048576,MATCH($B324,人口源表!$A:$A,0),MATCH(H$1,人口源表!$1:$1,0))-INDEX(城镇人口!$1:$1048576,MATCH($B324,城镇人口!$B:$B,0),MATCH(H$1,城镇人口!$1:$1,0))</f>
        <v>444889.62650646339</v>
      </c>
      <c r="I324" s="40">
        <f>INDEX(人口源表!$1:$1048576,MATCH($B324,人口源表!$A:$A,0),MATCH(I$1,人口源表!$1:$1,0))-INDEX(城镇人口!$1:$1048576,MATCH($B324,城镇人口!$B:$B,0),MATCH(I$1,城镇人口!$1:$1,0))</f>
        <v>446550.31045326812</v>
      </c>
      <c r="J324" s="40">
        <f>INDEX(人口源表!$1:$1048576,MATCH($B324,人口源表!$A:$A,0),MATCH(J$1,人口源表!$1:$1,0))-INDEX(城镇人口!$1:$1048576,MATCH($B324,城镇人口!$B:$B,0),MATCH(J$1,城镇人口!$1:$1,0))</f>
        <v>448094.60489308782</v>
      </c>
      <c r="K324" s="40">
        <f>INDEX(人口源表!$1:$1048576,MATCH($B324,人口源表!$A:$A,0),MATCH(K$1,人口源表!$1:$1,0))-INDEX(城镇人口!$1:$1048576,MATCH($B324,城镇人口!$B:$B,0),MATCH(K$1,城镇人口!$1:$1,0))</f>
        <v>449494.51898702665</v>
      </c>
      <c r="L324" s="40">
        <f>INDEX(人口源表!$1:$1048576,MATCH($B324,人口源表!$A:$A,0),MATCH(L$1,人口源表!$1:$1,0))-INDEX(城镇人口!$1:$1048576,MATCH($B324,城镇人口!$B:$B,0),MATCH(L$1,城镇人口!$1:$1,0))</f>
        <v>450725.22726854112</v>
      </c>
      <c r="M324" s="40">
        <f>INDEX(人口源表!$1:$1048576,MATCH($B324,人口源表!$A:$A,0),MATCH(M$1,人口源表!$1:$1,0))-INDEX(城镇人口!$1:$1048576,MATCH($B324,城镇人口!$B:$B,0),MATCH(M$1,城镇人口!$1:$1,0))</f>
        <v>451762.51203062845</v>
      </c>
      <c r="N324" s="40">
        <f>INDEX(人口源表!$1:$1048576,MATCH($B324,人口源表!$A:$A,0),MATCH(N$1,人口源表!$1:$1,0))-INDEX(城镇人口!$1:$1048576,MATCH($B324,城镇人口!$B:$B,0),MATCH(N$1,城镇人口!$1:$1,0))</f>
        <v>452587.12656459567</v>
      </c>
      <c r="O324" s="40">
        <f>INDEX(人口源表!$1:$1048576,MATCH($B324,人口源表!$A:$A,0),MATCH(O$1,人口源表!$1:$1,0))-INDEX(城镇人口!$1:$1048576,MATCH($B324,城镇人口!$B:$B,0),MATCH(O$1,城镇人口!$1:$1,0))</f>
        <v>453179.73905125848</v>
      </c>
      <c r="P324" s="40">
        <f>INDEX(人口源表!$1:$1048576,MATCH($B324,人口源表!$A:$A,0),MATCH(P$1,人口源表!$1:$1,0))-INDEX(城镇人口!$1:$1048576,MATCH($B324,城镇人口!$B:$B,0),MATCH(P$1,城镇人口!$1:$1,0))</f>
        <v>453525.87312780548</v>
      </c>
      <c r="Q324" s="40">
        <f>INDEX(人口源表!$1:$1048576,MATCH($B324,人口源表!$A:$A,0),MATCH(Q$1,人口源表!$1:$1,0))-INDEX(城镇人口!$1:$1048576,MATCH($B324,城镇人口!$B:$B,0),MATCH(Q$1,城镇人口!$1:$1,0))</f>
        <v>453612.12829438556</v>
      </c>
      <c r="R324" s="40">
        <f>INDEX(人口源表!$1:$1048576,MATCH($B324,人口源表!$A:$A,0),MATCH(R$1,人口源表!$1:$1,0))-INDEX(城镇人口!$1:$1048576,MATCH($B324,城镇人口!$B:$B,0),MATCH(R$1,城镇人口!$1:$1,0))</f>
        <v>453427.98902469862</v>
      </c>
      <c r="S324" s="40">
        <f>INDEX(人口源表!$1:$1048576,MATCH($B324,人口源表!$A:$A,0),MATCH(S$1,人口源表!$1:$1,0))-INDEX(城镇人口!$1:$1048576,MATCH($B324,城镇人口!$B:$B,0),MATCH(S$1,城镇人口!$1:$1,0))</f>
        <v>454447.50130142848</v>
      </c>
      <c r="T324" s="40">
        <f>INDEX(人口源表!$1:$1048576,MATCH($B324,人口源表!$A:$A,0),MATCH(T$1,人口源表!$1:$1,0))-INDEX(城镇人口!$1:$1048576,MATCH($B324,城镇人口!$B:$B,0),MATCH(T$1,城镇人口!$1:$1,0))</f>
        <v>455218.78581199073</v>
      </c>
      <c r="U324" s="40">
        <f>INDEX(人口源表!$1:$1048576,MATCH($B324,人口源表!$A:$A,0),MATCH(U$1,人口源表!$1:$1,0))-INDEX(城镇人口!$1:$1048576,MATCH($B324,城镇人口!$B:$B,0),MATCH(U$1,城镇人口!$1:$1,0))</f>
        <v>455735.51304417982</v>
      </c>
      <c r="V324" s="40">
        <f>INDEX(人口源表!$1:$1048576,MATCH($B324,人口源表!$A:$A,0),MATCH(V$1,人口源表!$1:$1,0))-INDEX(城镇人口!$1:$1048576,MATCH($B324,城镇人口!$B:$B,0),MATCH(V$1,城镇人口!$1:$1,0))</f>
        <v>455994.47596339328</v>
      </c>
      <c r="W324" s="40">
        <f>INDEX(人口源表!$1:$1048576,MATCH($B324,人口源表!$A:$A,0),MATCH(W$1,人口源表!$1:$1,0))-INDEX(城镇人口!$1:$1048576,MATCH($B324,城镇人口!$B:$B,0),MATCH(W$1,城镇人口!$1:$1,0))</f>
        <v>455993.15804069722</v>
      </c>
      <c r="X324" s="40">
        <f>INDEX(人口源表!$1:$1048576,MATCH($B324,人口源表!$A:$A,0),MATCH(X$1,人口源表!$1:$1,0))-INDEX(城镇人口!$1:$1048576,MATCH($B324,城镇人口!$B:$B,0),MATCH(X$1,城镇人口!$1:$1,0))</f>
        <v>455731.50563925551</v>
      </c>
      <c r="Y324" s="40">
        <f>INDEX(人口源表!$1:$1048576,MATCH($B324,人口源表!$A:$A,0),MATCH(Y$1,人口源表!$1:$1,0))-INDEX(城镇人口!$1:$1048576,MATCH($B324,城镇人口!$B:$B,0),MATCH(Y$1,城镇人口!$1:$1,0))</f>
        <v>455212.48016489437</v>
      </c>
      <c r="Z324" s="40">
        <f>INDEX(人口源表!$1:$1048576,MATCH($B324,人口源表!$A:$A,0),MATCH(Z$1,人口源表!$1:$1,0))-INDEX(城镇人口!$1:$1048576,MATCH($B324,城镇人口!$B:$B,0),MATCH(Z$1,城镇人口!$1:$1,0))</f>
        <v>454438.46927959489</v>
      </c>
      <c r="AA324" s="40">
        <f>INDEX(人口源表!$1:$1048576,MATCH($B324,人口源表!$A:$A,0),MATCH(AA$1,人口源表!$1:$1,0))-INDEX(城镇人口!$1:$1048576,MATCH($B324,城镇人口!$B:$B,0),MATCH(AA$1,城镇人口!$1:$1,0))</f>
        <v>453416.58634169336</v>
      </c>
      <c r="AB324" s="40">
        <f>INDEX(人口源表!$1:$1048576,MATCH($B324,人口源表!$A:$A,0),MATCH(AB$1,人口源表!$1:$1,0))-INDEX(城镇人口!$1:$1048576,MATCH($B324,城镇人口!$B:$B,0),MATCH(AB$1,城镇人口!$1:$1,0))</f>
        <v>452152.7320029157</v>
      </c>
      <c r="AC324" s="40">
        <f>INDEX(人口源表!$1:$1048576,MATCH($B324,人口源表!$A:$A,0),MATCH(AC$1,人口源表!$1:$1,0))-INDEX(城镇人口!$1:$1048576,MATCH($B324,城镇人口!$B:$B,0),MATCH(AC$1,城镇人口!$1:$1,0))</f>
        <v>451051.00772827299</v>
      </c>
      <c r="AD324" s="40">
        <f>INDEX(人口源表!$1:$1048576,MATCH($B324,人口源表!$A:$A,0),MATCH(AD$1,人口源表!$1:$1,0))-INDEX(城镇人口!$1:$1048576,MATCH($B324,城镇人口!$B:$B,0),MATCH(AD$1,城镇人口!$1:$1,0))</f>
        <v>449731.56759814674</v>
      </c>
      <c r="AE324" s="40">
        <f>INDEX(人口源表!$1:$1048576,MATCH($B324,人口源表!$A:$A,0),MATCH(AE$1,人口源表!$1:$1,0))-INDEX(城镇人口!$1:$1048576,MATCH($B324,城镇人口!$B:$B,0),MATCH(AE$1,城镇人口!$1:$1,0))</f>
        <v>448205.99042102339</v>
      </c>
      <c r="AF324" s="40">
        <f>INDEX(人口源表!$1:$1048576,MATCH($B324,人口源表!$A:$A,0),MATCH(AF$1,人口源表!$1:$1,0))-INDEX(城镇人口!$1:$1048576,MATCH($B324,城镇人口!$B:$B,0),MATCH(AF$1,城镇人口!$1:$1,0))</f>
        <v>446488.65712529683</v>
      </c>
      <c r="AG324" s="40">
        <f>INDEX(人口源表!$1:$1048576,MATCH($B324,人口源表!$A:$A,0),MATCH(AG$1,人口源表!$1:$1,0))-INDEX(城镇人口!$1:$1048576,MATCH($B324,城镇人口!$B:$B,0),MATCH(AG$1,城镇人口!$1:$1,0))</f>
        <v>444594.97694704775</v>
      </c>
      <c r="AH324" s="40">
        <f>INDEX(人口源表!$1:$1048576,MATCH($B324,人口源表!$A:$A,0),MATCH(AH$1,人口源表!$1:$1,0))-INDEX(城镇人口!$1:$1048576,MATCH($B324,城镇人口!$B:$B,0),MATCH(AH$1,城镇人口!$1:$1,0))</f>
        <v>442542.52257549204</v>
      </c>
      <c r="AI324" s="40">
        <f>INDEX(人口源表!$1:$1048576,MATCH($B324,人口源表!$A:$A,0),MATCH(AI$1,人口源表!$1:$1,0))-INDEX(城镇人口!$1:$1048576,MATCH($B324,城镇人口!$B:$B,0),MATCH(AI$1,城镇人口!$1:$1,0))</f>
        <v>440349.27316552564</v>
      </c>
      <c r="AJ324" s="40">
        <f>INDEX(人口源表!$1:$1048576,MATCH($B324,人口源表!$A:$A,0),MATCH(AJ$1,人口源表!$1:$1,0))-INDEX(城镇人口!$1:$1048576,MATCH($B324,城镇人口!$B:$B,0),MATCH(AJ$1,城镇人口!$1:$1,0))</f>
        <v>438035.89649691479</v>
      </c>
      <c r="AK324" s="40">
        <f>INDEX(人口源表!$1:$1048576,MATCH($B324,人口源表!$A:$A,0),MATCH(AK$1,人口源表!$1:$1,0))-INDEX(城镇人口!$1:$1048576,MATCH($B324,城镇人口!$B:$B,0),MATCH(AK$1,城镇人口!$1:$1,0))</f>
        <v>435625.13569183258</v>
      </c>
      <c r="AL324" s="40">
        <f>INDEX(人口源表!$1:$1048576,MATCH($B324,人口源表!$A:$A,0),MATCH(AL$1,人口源表!$1:$1,0))-INDEX(城镇人口!$1:$1048576,MATCH($B324,城镇人口!$B:$B,0),MATCH(AL$1,城镇人口!$1:$1,0))</f>
        <v>433138.92626815999</v>
      </c>
      <c r="AM324" s="40">
        <f>INDEX(人口源表!$1:$1048576,MATCH($B324,人口源表!$A:$A,0),MATCH(AM$1,人口源表!$1:$1,0))-INDEX(城镇人口!$1:$1048576,MATCH($B324,城镇人口!$B:$B,0),MATCH(AM$1,城镇人口!$1:$1,0))</f>
        <v>430603.51489301096</v>
      </c>
      <c r="AN324" s="40">
        <f>INDEX(人口源表!$1:$1048576,MATCH($B324,人口源表!$A:$A,0),MATCH(AN$1,人口源表!$1:$1,0))-INDEX(城镇人口!$1:$1048576,MATCH($B324,城镇人口!$B:$B,0),MATCH(AN$1,城镇人口!$1:$1,0))</f>
        <v>428045.42671745887</v>
      </c>
      <c r="AO324" s="40">
        <f>INDEX(人口源表!$1:$1048576,MATCH($B324,人口源表!$A:$A,0),MATCH(AO$1,人口源表!$1:$1,0))-INDEX(城镇人口!$1:$1048576,MATCH($B324,城镇人口!$B:$B,0),MATCH(AO$1,城镇人口!$1:$1,0))</f>
        <v>425491.45447343471</v>
      </c>
      <c r="AP324" s="40">
        <f>INDEX(人口源表!$1:$1048576,MATCH($B324,人口源表!$A:$A,0),MATCH(AP$1,人口源表!$1:$1,0))-INDEX(城镇人口!$1:$1048576,MATCH($B324,城镇人口!$B:$B,0),MATCH(AP$1,城镇人口!$1:$1,0))</f>
        <v>422972.02664256404</v>
      </c>
      <c r="AQ324" s="40">
        <f>INDEX(人口源表!$1:$1048576,MATCH($B324,人口源表!$A:$A,0),MATCH(AQ$1,人口源表!$1:$1,0))-INDEX(城镇人口!$1:$1048576,MATCH($B324,城镇人口!$B:$B,0),MATCH(AQ$1,城镇人口!$1:$1,0))</f>
        <v>420517.77761678514</v>
      </c>
      <c r="AR324" s="40">
        <f>INDEX(人口源表!$1:$1048576,MATCH($B324,人口源表!$A:$A,0),MATCH(AR$1,人口源表!$1:$1,0))-INDEX(城镇人口!$1:$1048576,MATCH($B324,城镇人口!$B:$B,0),MATCH(AR$1,城镇人口!$1:$1,0))</f>
        <v>418161.21577344788</v>
      </c>
      <c r="AS324" s="40">
        <f>INDEX(人口源表!$1:$1048576,MATCH($B324,人口源表!$A:$A,0),MATCH(AS$1,人口源表!$1:$1,0))-INDEX(城镇人口!$1:$1048576,MATCH($B324,城镇人口!$B:$B,0),MATCH(AS$1,城镇人口!$1:$1,0))</f>
        <v>415934.45389624097</v>
      </c>
      <c r="AT324" s="40">
        <f>INDEX(人口源表!$1:$1048576,MATCH($B324,人口源表!$A:$A,0),MATCH(AT$1,人口源表!$1:$1,0))-INDEX(城镇人口!$1:$1048576,MATCH($B324,城镇人口!$B:$B,0),MATCH(AT$1,城镇人口!$1:$1,0))</f>
        <v>413874.21461413952</v>
      </c>
      <c r="AU324" s="40">
        <f>INDEX(人口源表!$1:$1048576,MATCH($B324,人口源表!$A:$A,0),MATCH(AU$1,人口源表!$1:$1,0))-INDEX(城镇人口!$1:$1048576,MATCH($B324,城镇人口!$B:$B,0),MATCH(AU$1,城镇人口!$1:$1,0))</f>
        <v>412015.09261362796</v>
      </c>
      <c r="AV324" s="40">
        <f>INDEX(人口源表!$1:$1048576,MATCH($B324,人口源表!$A:$A,0),MATCH(AV$1,人口源表!$1:$1,0))-INDEX(城镇人口!$1:$1048576,MATCH($B324,城镇人口!$B:$B,0),MATCH(AV$1,城镇人口!$1:$1,0))</f>
        <v>410395.10769947513</v>
      </c>
    </row>
    <row r="325" spans="1:48" x14ac:dyDescent="0.15">
      <c r="A325" s="4" t="s">
        <v>881</v>
      </c>
      <c r="B325" s="4" t="s">
        <v>664</v>
      </c>
      <c r="C325" s="34">
        <f>VLOOKUP(B325,'[1]2016省城人口总结（根）'!B:C,2,FALSE)/100</f>
        <v>0.48826999999999998</v>
      </c>
      <c r="D325" s="40">
        <f>INDEX(人口源表!$1:$1048576,MATCH($B325,人口源表!$A:$A,0),MATCH(D$1,人口源表!$1:$1,0))-INDEX(城镇人口!$1:$1048576,MATCH($B325,城镇人口!$B:$B,0),MATCH(D$1,城镇人口!$1:$1,0))</f>
        <v>1179019.7718870642</v>
      </c>
      <c r="E325" s="40">
        <f>INDEX(人口源表!$1:$1048576,MATCH($B325,人口源表!$A:$A,0),MATCH(E$1,人口源表!$1:$1,0))-INDEX(城镇人口!$1:$1048576,MATCH($B325,城镇人口!$B:$B,0),MATCH(E$1,城镇人口!$1:$1,0))</f>
        <v>1166906.8463308618</v>
      </c>
      <c r="F325" s="40">
        <f>INDEX(人口源表!$1:$1048576,MATCH($B325,人口源表!$A:$A,0),MATCH(F$1,人口源表!$1:$1,0))-INDEX(城镇人口!$1:$1048576,MATCH($B325,城镇人口!$B:$B,0),MATCH(F$1,城镇人口!$1:$1,0))</f>
        <v>1153854.9523696012</v>
      </c>
      <c r="G325" s="40">
        <f>INDEX(人口源表!$1:$1048576,MATCH($B325,人口源表!$A:$A,0),MATCH(G$1,人口源表!$1:$1,0))-INDEX(城镇人口!$1:$1048576,MATCH($B325,城镇人口!$B:$B,0),MATCH(G$1,城镇人口!$1:$1,0))</f>
        <v>1191008.4795279407</v>
      </c>
      <c r="H325" s="40">
        <f>INDEX(人口源表!$1:$1048576,MATCH($B325,人口源表!$A:$A,0),MATCH(H$1,人口源表!$1:$1,0))-INDEX(城镇人口!$1:$1048576,MATCH($B325,城镇人口!$B:$B,0),MATCH(H$1,城镇人口!$1:$1,0))</f>
        <v>1178773.8002430338</v>
      </c>
      <c r="I325" s="40">
        <f>INDEX(人口源表!$1:$1048576,MATCH($B325,人口源表!$A:$A,0),MATCH(I$1,人口源表!$1:$1,0))-INDEX(城镇人口!$1:$1048576,MATCH($B325,城镇人口!$B:$B,0),MATCH(I$1,城镇人口!$1:$1,0))</f>
        <v>1174356.5992143645</v>
      </c>
      <c r="J325" s="40">
        <f>INDEX(人口源表!$1:$1048576,MATCH($B325,人口源表!$A:$A,0),MATCH(J$1,人口源表!$1:$1,0))-INDEX(城镇人口!$1:$1048576,MATCH($B325,城镇人口!$B:$B,0),MATCH(J$1,城镇人口!$1:$1,0))</f>
        <v>1169024.6776998627</v>
      </c>
      <c r="K325" s="40">
        <f>INDEX(人口源表!$1:$1048576,MATCH($B325,人口源表!$A:$A,0),MATCH(K$1,人口源表!$1:$1,0))-INDEX(城镇人口!$1:$1048576,MATCH($B325,城镇人口!$B:$B,0),MATCH(K$1,城镇人口!$1:$1,0))</f>
        <v>1162781.8521356869</v>
      </c>
      <c r="L325" s="40">
        <f>INDEX(人口源表!$1:$1048576,MATCH($B325,人口源表!$A:$A,0),MATCH(L$1,人口源表!$1:$1,0))-INDEX(城镇人口!$1:$1048576,MATCH($B325,城镇人口!$B:$B,0),MATCH(L$1,城镇人口!$1:$1,0))</f>
        <v>1155634.7034694501</v>
      </c>
      <c r="M325" s="40">
        <f>INDEX(人口源表!$1:$1048576,MATCH($B325,人口源表!$A:$A,0),MATCH(M$1,人口源表!$1:$1,0))-INDEX(城镇人口!$1:$1048576,MATCH($B325,城镇人口!$B:$B,0),MATCH(M$1,城镇人口!$1:$1,0))</f>
        <v>1147592.0381797177</v>
      </c>
      <c r="N325" s="40">
        <f>INDEX(人口源表!$1:$1048576,MATCH($B325,人口源表!$A:$A,0),MATCH(N$1,人口源表!$1:$1,0))-INDEX(城镇人口!$1:$1048576,MATCH($B325,城镇人口!$B:$B,0),MATCH(N$1,城镇人口!$1:$1,0))</f>
        <v>1138665.7158935098</v>
      </c>
      <c r="O325" s="40">
        <f>INDEX(人口源表!$1:$1048576,MATCH($B325,人口源表!$A:$A,0),MATCH(O$1,人口源表!$1:$1,0))-INDEX(城镇人口!$1:$1048576,MATCH($B325,城镇人口!$B:$B,0),MATCH(O$1,城镇人口!$1:$1,0))</f>
        <v>1128870.5284106142</v>
      </c>
      <c r="P325" s="40">
        <f>INDEX(人口源表!$1:$1048576,MATCH($B325,人口源表!$A:$A,0),MATCH(P$1,人口源表!$1:$1,0))-INDEX(城镇人口!$1:$1048576,MATCH($B325,城镇人口!$B:$B,0),MATCH(P$1,城镇人口!$1:$1,0))</f>
        <v>1118223.6405247059</v>
      </c>
      <c r="Q325" s="40">
        <f>INDEX(人口源表!$1:$1048576,MATCH($B325,人口源表!$A:$A,0),MATCH(Q$1,人口源表!$1:$1,0))-INDEX(城镇人口!$1:$1048576,MATCH($B325,城镇人口!$B:$B,0),MATCH(Q$1,城镇人口!$1:$1,0))</f>
        <v>1106744.4895632875</v>
      </c>
      <c r="R325" s="40">
        <f>INDEX(人口源表!$1:$1048576,MATCH($B325,人口源表!$A:$A,0),MATCH(R$1,人口源表!$1:$1,0))-INDEX(城镇人口!$1:$1048576,MATCH($B325,城镇人口!$B:$B,0),MATCH(R$1,城镇人口!$1:$1,0))</f>
        <v>1094454.6817535502</v>
      </c>
      <c r="S325" s="40">
        <f>INDEX(人口源表!$1:$1048576,MATCH($B325,人口源表!$A:$A,0),MATCH(S$1,人口源表!$1:$1,0))-INDEX(城镇人口!$1:$1048576,MATCH($B325,城镇人口!$B:$B,0),MATCH(S$1,城镇人口!$1:$1,0))</f>
        <v>1088856.1766246823</v>
      </c>
      <c r="T325" s="40">
        <f>INDEX(人口源表!$1:$1048576,MATCH($B325,人口源表!$A:$A,0),MATCH(T$1,人口源表!$1:$1,0))-INDEX(城镇人口!$1:$1048576,MATCH($B325,城镇人口!$B:$B,0),MATCH(T$1,城镇人口!$1:$1,0))</f>
        <v>1082628.0153160412</v>
      </c>
      <c r="U325" s="40">
        <f>INDEX(人口源表!$1:$1048576,MATCH($B325,人口源表!$A:$A,0),MATCH(U$1,人口源表!$1:$1,0))-INDEX(城镇人口!$1:$1048576,MATCH($B325,城镇人口!$B:$B,0),MATCH(U$1,城镇人口!$1:$1,0))</f>
        <v>1075787.489584178</v>
      </c>
      <c r="V325" s="40">
        <f>INDEX(人口源表!$1:$1048576,MATCH($B325,人口源表!$A:$A,0),MATCH(V$1,人口源表!$1:$1,0))-INDEX(城镇人口!$1:$1048576,MATCH($B325,城镇人口!$B:$B,0),MATCH(V$1,城镇人口!$1:$1,0))</f>
        <v>1068354.7232711762</v>
      </c>
      <c r="W325" s="40">
        <f>INDEX(人口源表!$1:$1048576,MATCH($B325,人口源表!$A:$A,0),MATCH(W$1,人口源表!$1:$1,0))-INDEX(城镇人口!$1:$1048576,MATCH($B325,城镇人口!$B:$B,0),MATCH(W$1,城镇人口!$1:$1,0))</f>
        <v>1060351.7513675336</v>
      </c>
      <c r="X325" s="40">
        <f>INDEX(人口源表!$1:$1048576,MATCH($B325,人口源表!$A:$A,0),MATCH(X$1,人口源表!$1:$1,0))-INDEX(城镇人口!$1:$1048576,MATCH($B325,城镇人口!$B:$B,0),MATCH(X$1,城镇人口!$1:$1,0))</f>
        <v>1051800.4166045592</v>
      </c>
      <c r="Y325" s="40">
        <f>INDEX(人口源表!$1:$1048576,MATCH($B325,人口源表!$A:$A,0),MATCH(Y$1,人口源表!$1:$1,0))-INDEX(城镇人口!$1:$1048576,MATCH($B325,城镇人口!$B:$B,0),MATCH(Y$1,城镇人口!$1:$1,0))</f>
        <v>1042726.3915367338</v>
      </c>
      <c r="Z325" s="40">
        <f>INDEX(人口源表!$1:$1048576,MATCH($B325,人口源表!$A:$A,0),MATCH(Z$1,人口源表!$1:$1,0))-INDEX(城镇人口!$1:$1048576,MATCH($B325,城镇人口!$B:$B,0),MATCH(Z$1,城镇人口!$1:$1,0))</f>
        <v>1033155.4306767015</v>
      </c>
      <c r="AA325" s="40">
        <f>INDEX(人口源表!$1:$1048576,MATCH($B325,人口源表!$A:$A,0),MATCH(AA$1,人口源表!$1:$1,0))-INDEX(城镇人口!$1:$1048576,MATCH($B325,城镇人口!$B:$B,0),MATCH(AA$1,城镇人口!$1:$1,0))</f>
        <v>1023114.5405655527</v>
      </c>
      <c r="AB325" s="40">
        <f>INDEX(人口源表!$1:$1048576,MATCH($B325,人口源表!$A:$A,0),MATCH(AB$1,人口源表!$1:$1,0))-INDEX(城镇人口!$1:$1048576,MATCH($B325,城镇人口!$B:$B,0),MATCH(AB$1,城镇人口!$1:$1,0))</f>
        <v>1012633.0952567789</v>
      </c>
      <c r="AC325" s="40">
        <f>INDEX(人口源表!$1:$1048576,MATCH($B325,人口源表!$A:$A,0),MATCH(AC$1,人口源表!$1:$1,0))-INDEX(城镇人口!$1:$1048576,MATCH($B325,城镇人口!$B:$B,0),MATCH(AC$1,城镇人口!$1:$1,0))</f>
        <v>1003654.3742644638</v>
      </c>
      <c r="AD325" s="40">
        <f>INDEX(人口源表!$1:$1048576,MATCH($B325,人口源表!$A:$A,0),MATCH(AD$1,人口源表!$1:$1,0))-INDEX(城镇人口!$1:$1048576,MATCH($B325,城镇人口!$B:$B,0),MATCH(AD$1,城镇人口!$1:$1,0))</f>
        <v>994299.31129632285</v>
      </c>
      <c r="AE325" s="40">
        <f>INDEX(人口源表!$1:$1048576,MATCH($B325,人口源表!$A:$A,0),MATCH(AE$1,人口源表!$1:$1,0))-INDEX(城镇人口!$1:$1048576,MATCH($B325,城镇人口!$B:$B,0),MATCH(AE$1,城镇人口!$1:$1,0))</f>
        <v>984598.16370545467</v>
      </c>
      <c r="AF325" s="40">
        <f>INDEX(人口源表!$1:$1048576,MATCH($B325,人口源表!$A:$A,0),MATCH(AF$1,人口源表!$1:$1,0))-INDEX(城镇人口!$1:$1048576,MATCH($B325,城镇人口!$B:$B,0),MATCH(AF$1,城镇人口!$1:$1,0))</f>
        <v>974582.2240161493</v>
      </c>
      <c r="AG325" s="40">
        <f>INDEX(人口源表!$1:$1048576,MATCH($B325,人口源表!$A:$A,0),MATCH(AG$1,人口源表!$1:$1,0))-INDEX(城镇人口!$1:$1048576,MATCH($B325,城镇人口!$B:$B,0),MATCH(AG$1,城镇人口!$1:$1,0))</f>
        <v>964283.76859773672</v>
      </c>
      <c r="AH325" s="40">
        <f>INDEX(人口源表!$1:$1048576,MATCH($B325,人口源表!$A:$A,0),MATCH(AH$1,人口源表!$1:$1,0))-INDEX(城镇人口!$1:$1048576,MATCH($B325,城镇人口!$B:$B,0),MATCH(AH$1,城镇人口!$1:$1,0))</f>
        <v>953736.76505319471</v>
      </c>
      <c r="AI325" s="40">
        <f>INDEX(人口源表!$1:$1048576,MATCH($B325,人口源表!$A:$A,0),MATCH(AI$1,人口源表!$1:$1,0))-INDEX(城镇人口!$1:$1048576,MATCH($B325,城镇人口!$B:$B,0),MATCH(AI$1,城镇人口!$1:$1,0))</f>
        <v>942975.28717446537</v>
      </c>
      <c r="AJ325" s="40">
        <f>INDEX(人口源表!$1:$1048576,MATCH($B325,人口源表!$A:$A,0),MATCH(AJ$1,人口源表!$1:$1,0))-INDEX(城镇人口!$1:$1048576,MATCH($B325,城镇人口!$B:$B,0),MATCH(AJ$1,城镇人口!$1:$1,0))</f>
        <v>932034.61007070518</v>
      </c>
      <c r="AK325" s="40">
        <f>INDEX(人口源表!$1:$1048576,MATCH($B325,人口源表!$A:$A,0),MATCH(AK$1,人口源表!$1:$1,0))-INDEX(城镇人口!$1:$1048576,MATCH($B325,城镇人口!$B:$B,0),MATCH(AK$1,城镇人口!$1:$1,0))</f>
        <v>920951.889969629</v>
      </c>
      <c r="AL325" s="40">
        <f>INDEX(人口源表!$1:$1048576,MATCH($B325,人口源表!$A:$A,0),MATCH(AL$1,人口源表!$1:$1,0))-INDEX(城镇人口!$1:$1048576,MATCH($B325,城镇人口!$B:$B,0),MATCH(AL$1,城镇人口!$1:$1,0))</f>
        <v>909763.48284683027</v>
      </c>
      <c r="AM325" s="40">
        <f>INDEX(人口源表!$1:$1048576,MATCH($B325,人口源表!$A:$A,0),MATCH(AM$1,人口源表!$1:$1,0))-INDEX(城镇人口!$1:$1048576,MATCH($B325,城镇人口!$B:$B,0),MATCH(AM$1,城镇人口!$1:$1,0))</f>
        <v>898507.87962522916</v>
      </c>
      <c r="AN325" s="40">
        <f>INDEX(人口源表!$1:$1048576,MATCH($B325,人口源表!$A:$A,0),MATCH(AN$1,人口源表!$1:$1,0))-INDEX(城镇人口!$1:$1048576,MATCH($B325,城镇人口!$B:$B,0),MATCH(AN$1,城镇人口!$1:$1,0))</f>
        <v>887223.4103032616</v>
      </c>
      <c r="AO325" s="40">
        <f>INDEX(人口源表!$1:$1048576,MATCH($B325,人口源表!$A:$A,0),MATCH(AO$1,人口源表!$1:$1,0))-INDEX(城镇人口!$1:$1048576,MATCH($B325,城镇人口!$B:$B,0),MATCH(AO$1,城镇人口!$1:$1,0))</f>
        <v>875950.02695061592</v>
      </c>
      <c r="AP325" s="40">
        <f>INDEX(人口源表!$1:$1048576,MATCH($B325,人口源表!$A:$A,0),MATCH(AP$1,人口源表!$1:$1,0))-INDEX(城镇人口!$1:$1048576,MATCH($B325,城镇人口!$B:$B,0),MATCH(AP$1,城镇人口!$1:$1,0))</f>
        <v>864727.04686270352</v>
      </c>
      <c r="AQ325" s="40">
        <f>INDEX(人口源表!$1:$1048576,MATCH($B325,人口源表!$A:$A,0),MATCH(AQ$1,人口源表!$1:$1,0))-INDEX(城镇人口!$1:$1048576,MATCH($B325,城镇人口!$B:$B,0),MATCH(AQ$1,城镇人口!$1:$1,0))</f>
        <v>853595.63896148722</v>
      </c>
      <c r="AR325" s="40">
        <f>INDEX(人口源表!$1:$1048576,MATCH($B325,人口源表!$A:$A,0),MATCH(AR$1,人口源表!$1:$1,0))-INDEX(城镇人口!$1:$1048576,MATCH($B325,城镇人口!$B:$B,0),MATCH(AR$1,城镇人口!$1:$1,0))</f>
        <v>842596.22648590687</v>
      </c>
      <c r="AS325" s="40">
        <f>INDEX(人口源表!$1:$1048576,MATCH($B325,人口源表!$A:$A,0),MATCH(AS$1,人口源表!$1:$1,0))-INDEX(城镇人口!$1:$1048576,MATCH($B325,城镇人口!$B:$B,0),MATCH(AS$1,城镇人口!$1:$1,0))</f>
        <v>831770.58498067502</v>
      </c>
      <c r="AT325" s="40">
        <f>INDEX(人口源表!$1:$1048576,MATCH($B325,人口源表!$A:$A,0),MATCH(AT$1,人口源表!$1:$1,0))-INDEX(城镇人口!$1:$1048576,MATCH($B325,城镇人口!$B:$B,0),MATCH(AT$1,城镇人口!$1:$1,0))</f>
        <v>821160.34248438547</v>
      </c>
      <c r="AU325" s="40">
        <f>INDEX(人口源表!$1:$1048576,MATCH($B325,人口源表!$A:$A,0),MATCH(AU$1,人口源表!$1:$1,0))-INDEX(城镇人口!$1:$1048576,MATCH($B325,城镇人口!$B:$B,0),MATCH(AU$1,城镇人口!$1:$1,0))</f>
        <v>810807.28007786116</v>
      </c>
      <c r="AV325" s="40">
        <f>INDEX(人口源表!$1:$1048576,MATCH($B325,人口源表!$A:$A,0),MATCH(AV$1,人口源表!$1:$1,0))-INDEX(城镇人口!$1:$1048576,MATCH($B325,城镇人口!$B:$B,0),MATCH(AV$1,城镇人口!$1:$1,0))</f>
        <v>800753.96327496204</v>
      </c>
    </row>
    <row r="326" spans="1:48" x14ac:dyDescent="0.15">
      <c r="A326" s="4" t="s">
        <v>881</v>
      </c>
      <c r="B326" s="4" t="s">
        <v>666</v>
      </c>
      <c r="C326" s="34">
        <f>VLOOKUP(B326,'[1]2016省城人口总结（根）'!B:C,2,FALSE)/100</f>
        <v>0.462455</v>
      </c>
      <c r="D326" s="40">
        <f>INDEX(人口源表!$1:$1048576,MATCH($B326,人口源表!$A:$A,0),MATCH(D$1,人口源表!$1:$1,0))-INDEX(城镇人口!$1:$1048576,MATCH($B326,城镇人口!$B:$B,0),MATCH(D$1,城镇人口!$1:$1,0))</f>
        <v>780935.66268002917</v>
      </c>
      <c r="E326" s="40">
        <f>INDEX(人口源表!$1:$1048576,MATCH($B326,人口源表!$A:$A,0),MATCH(E$1,人口源表!$1:$1,0))-INDEX(城镇人口!$1:$1048576,MATCH($B326,城镇人口!$B:$B,0),MATCH(E$1,城镇人口!$1:$1,0))</f>
        <v>774128.35497853253</v>
      </c>
      <c r="F326" s="40">
        <f>INDEX(人口源表!$1:$1048576,MATCH($B326,人口源表!$A:$A,0),MATCH(F$1,人口源表!$1:$1,0))-INDEX(城镇人口!$1:$1048576,MATCH($B326,城镇人口!$B:$B,0),MATCH(F$1,城镇人口!$1:$1,0))</f>
        <v>766879.23978464538</v>
      </c>
      <c r="G326" s="40">
        <f>INDEX(人口源表!$1:$1048576,MATCH($B326,人口源表!$A:$A,0),MATCH(G$1,人口源表!$1:$1,0))-INDEX(城镇人口!$1:$1048576,MATCH($B326,城镇人口!$B:$B,0),MATCH(G$1,城镇人口!$1:$1,0))</f>
        <v>692821.93967455451</v>
      </c>
      <c r="H326" s="40">
        <f>INDEX(人口源表!$1:$1048576,MATCH($B326,人口源表!$A:$A,0),MATCH(H$1,人口源表!$1:$1,0))-INDEX(城镇人口!$1:$1048576,MATCH($B326,城镇人口!$B:$B,0),MATCH(H$1,城镇人口!$1:$1,0))</f>
        <v>686363.60634468461</v>
      </c>
      <c r="I326" s="40">
        <f>INDEX(人口源表!$1:$1048576,MATCH($B326,人口源表!$A:$A,0),MATCH(I$1,人口源表!$1:$1,0))-INDEX(城镇人口!$1:$1048576,MATCH($B326,城镇人口!$B:$B,0),MATCH(I$1,城镇人口!$1:$1,0))</f>
        <v>684495.03847161087</v>
      </c>
      <c r="J326" s="40">
        <f>INDEX(人口源表!$1:$1048576,MATCH($B326,人口源表!$A:$A,0),MATCH(J$1,人口源表!$1:$1,0))-INDEX(城镇人口!$1:$1048576,MATCH($B326,城镇人口!$B:$B,0),MATCH(J$1,城镇人口!$1:$1,0))</f>
        <v>682581.71753553604</v>
      </c>
      <c r="K326" s="40">
        <f>INDEX(人口源表!$1:$1048576,MATCH($B326,人口源表!$A:$A,0),MATCH(K$1,人口源表!$1:$1,0))-INDEX(城镇人口!$1:$1048576,MATCH($B326,城镇人口!$B:$B,0),MATCH(K$1,城镇人口!$1:$1,0))</f>
        <v>680553.15288036328</v>
      </c>
      <c r="L326" s="40">
        <f>INDEX(人口源表!$1:$1048576,MATCH($B326,人口源表!$A:$A,0),MATCH(L$1,人口源表!$1:$1,0))-INDEX(城镇人口!$1:$1048576,MATCH($B326,城镇人口!$B:$B,0),MATCH(L$1,城镇人口!$1:$1,0))</f>
        <v>678344.35718135547</v>
      </c>
      <c r="M326" s="40">
        <f>INDEX(人口源表!$1:$1048576,MATCH($B326,人口源表!$A:$A,0),MATCH(M$1,人口源表!$1:$1,0))-INDEX(城镇人口!$1:$1048576,MATCH($B326,城镇人口!$B:$B,0),MATCH(M$1,城镇人口!$1:$1,0))</f>
        <v>675898.15789088374</v>
      </c>
      <c r="N326" s="40">
        <f>INDEX(人口源表!$1:$1048576,MATCH($B326,人口源表!$A:$A,0),MATCH(N$1,人口源表!$1:$1,0))-INDEX(城镇人口!$1:$1048576,MATCH($B326,城镇人口!$B:$B,0),MATCH(N$1,城镇人口!$1:$1,0))</f>
        <v>673163.07593739685</v>
      </c>
      <c r="O326" s="40">
        <f>INDEX(人口源表!$1:$1048576,MATCH($B326,人口源表!$A:$A,0),MATCH(O$1,人口源表!$1:$1,0))-INDEX(城镇人口!$1:$1048576,MATCH($B326,城镇人口!$B:$B,0),MATCH(O$1,城镇人口!$1:$1,0))</f>
        <v>670094.14062480221</v>
      </c>
      <c r="P326" s="40">
        <f>INDEX(人口源表!$1:$1048576,MATCH($B326,人口源表!$A:$A,0),MATCH(P$1,人口源表!$1:$1,0))-INDEX(城镇人口!$1:$1048576,MATCH($B326,城镇人口!$B:$B,0),MATCH(P$1,城镇人口!$1:$1,0))</f>
        <v>666653.17228878988</v>
      </c>
      <c r="Q326" s="40">
        <f>INDEX(人口源表!$1:$1048576,MATCH($B326,人口源表!$A:$A,0),MATCH(Q$1,人口源表!$1:$1,0))-INDEX(城镇人口!$1:$1048576,MATCH($B326,城镇人口!$B:$B,0),MATCH(Q$1,城镇人口!$1:$1,0))</f>
        <v>662806.27330558898</v>
      </c>
      <c r="R326" s="40">
        <f>INDEX(人口源表!$1:$1048576,MATCH($B326,人口源表!$A:$A,0),MATCH(R$1,人口源表!$1:$1,0))-INDEX(城镇人口!$1:$1048576,MATCH($B326,城镇人口!$B:$B,0),MATCH(R$1,城镇人口!$1:$1,0))</f>
        <v>658526.46299043461</v>
      </c>
      <c r="S326" s="40">
        <f>INDEX(人口源表!$1:$1048576,MATCH($B326,人口源表!$A:$A,0),MATCH(S$1,人口源表!$1:$1,0))-INDEX(城镇人口!$1:$1048576,MATCH($B326,城镇人口!$B:$B,0),MATCH(S$1,城镇人口!$1:$1,0))</f>
        <v>657779.86238843715</v>
      </c>
      <c r="T326" s="40">
        <f>INDEX(人口源表!$1:$1048576,MATCH($B326,人口源表!$A:$A,0),MATCH(T$1,人口源表!$1:$1,0))-INDEX(城镇人口!$1:$1048576,MATCH($B326,城镇人口!$B:$B,0),MATCH(T$1,城镇人口!$1:$1,0))</f>
        <v>656657.86951774836</v>
      </c>
      <c r="U326" s="40">
        <f>INDEX(人口源表!$1:$1048576,MATCH($B326,人口源表!$A:$A,0),MATCH(U$1,人口源表!$1:$1,0))-INDEX(城镇人口!$1:$1048576,MATCH($B326,城镇人口!$B:$B,0),MATCH(U$1,城镇人口!$1:$1,0))</f>
        <v>655143.67301277409</v>
      </c>
      <c r="V326" s="40">
        <f>INDEX(人口源表!$1:$1048576,MATCH($B326,人口源表!$A:$A,0),MATCH(V$1,人口源表!$1:$1,0))-INDEX(城镇人口!$1:$1048576,MATCH($B326,城镇人口!$B:$B,0),MATCH(V$1,城镇人口!$1:$1,0))</f>
        <v>653226.82462149416</v>
      </c>
      <c r="W326" s="40">
        <f>INDEX(人口源表!$1:$1048576,MATCH($B326,人口源表!$A:$A,0),MATCH(W$1,人口源表!$1:$1,0))-INDEX(城镇人口!$1:$1048576,MATCH($B326,城镇人口!$B:$B,0),MATCH(W$1,城镇人口!$1:$1,0))</f>
        <v>650899.54779433564</v>
      </c>
      <c r="X326" s="40">
        <f>INDEX(人口源表!$1:$1048576,MATCH($B326,人口源表!$A:$A,0),MATCH(X$1,人口源表!$1:$1,0))-INDEX(城镇人口!$1:$1048576,MATCH($B326,城镇人口!$B:$B,0),MATCH(X$1,城镇人口!$1:$1,0))</f>
        <v>648158.42092236388</v>
      </c>
      <c r="Y326" s="40">
        <f>INDEX(人口源表!$1:$1048576,MATCH($B326,人口源表!$A:$A,0),MATCH(Y$1,人口源表!$1:$1,0))-INDEX(城镇人口!$1:$1048576,MATCH($B326,城镇人口!$B:$B,0),MATCH(Y$1,城镇人口!$1:$1,0))</f>
        <v>645003.82157640369</v>
      </c>
      <c r="Z326" s="40">
        <f>INDEX(人口源表!$1:$1048576,MATCH($B326,人口源表!$A:$A,0),MATCH(Z$1,人口源表!$1:$1,0))-INDEX(城镇人口!$1:$1048576,MATCH($B326,城镇人口!$B:$B,0),MATCH(Z$1,城镇人口!$1:$1,0))</f>
        <v>641441.11089946912</v>
      </c>
      <c r="AA326" s="40">
        <f>INDEX(人口源表!$1:$1048576,MATCH($B326,人口源表!$A:$A,0),MATCH(AA$1,人口源表!$1:$1,0))-INDEX(城镇人口!$1:$1048576,MATCH($B326,城镇人口!$B:$B,0),MATCH(AA$1,城镇人口!$1:$1,0))</f>
        <v>637478.33784602256</v>
      </c>
      <c r="AB326" s="40">
        <f>INDEX(人口源表!$1:$1048576,MATCH($B326,人口源表!$A:$A,0),MATCH(AB$1,人口源表!$1:$1,0))-INDEX(城镇人口!$1:$1048576,MATCH($B326,城镇人口!$B:$B,0),MATCH(AB$1,城镇人口!$1:$1,0))</f>
        <v>633127.43128056137</v>
      </c>
      <c r="AC326" s="40">
        <f>INDEX(人口源表!$1:$1048576,MATCH($B326,人口源表!$A:$A,0),MATCH(AC$1,人口源表!$1:$1,0))-INDEX(城镇人口!$1:$1048576,MATCH($B326,城镇人口!$B:$B,0),MATCH(AC$1,城镇人口!$1:$1,0))</f>
        <v>629454.76736857439</v>
      </c>
      <c r="AD326" s="40">
        <f>INDEX(人口源表!$1:$1048576,MATCH($B326,人口源表!$A:$A,0),MATCH(AD$1,人口源表!$1:$1,0))-INDEX(城镇人口!$1:$1048576,MATCH($B326,城镇人口!$B:$B,0),MATCH(AD$1,城镇人口!$1:$1,0))</f>
        <v>625434.6604129289</v>
      </c>
      <c r="AE326" s="40">
        <f>INDEX(人口源表!$1:$1048576,MATCH($B326,人口源表!$A:$A,0),MATCH(AE$1,人口源表!$1:$1,0))-INDEX(城镇人口!$1:$1048576,MATCH($B326,城镇人口!$B:$B,0),MATCH(AE$1,城镇人口!$1:$1,0))</f>
        <v>621088.71603896574</v>
      </c>
      <c r="AF326" s="40">
        <f>INDEX(人口源表!$1:$1048576,MATCH($B326,人口源表!$A:$A,0),MATCH(AF$1,人口源表!$1:$1,0))-INDEX(城镇人口!$1:$1048576,MATCH($B326,城镇人口!$B:$B,0),MATCH(AF$1,城镇人口!$1:$1,0))</f>
        <v>616440.32218409935</v>
      </c>
      <c r="AG326" s="40">
        <f>INDEX(人口源表!$1:$1048576,MATCH($B326,人口源表!$A:$A,0),MATCH(AG$1,人口源表!$1:$1,0))-INDEX(城镇人口!$1:$1048576,MATCH($B326,城镇人口!$B:$B,0),MATCH(AG$1,城镇人口!$1:$1,0))</f>
        <v>611516.66438352922</v>
      </c>
      <c r="AH326" s="40">
        <f>INDEX(人口源表!$1:$1048576,MATCH($B326,人口源表!$A:$A,0),MATCH(AH$1,人口源表!$1:$1,0))-INDEX(城镇人口!$1:$1048576,MATCH($B326,城镇人口!$B:$B,0),MATCH(AH$1,城镇人口!$1:$1,0))</f>
        <v>606347.78714183834</v>
      </c>
      <c r="AI326" s="40">
        <f>INDEX(人口源表!$1:$1048576,MATCH($B326,人口源表!$A:$A,0),MATCH(AI$1,人口源表!$1:$1,0))-INDEX(城镇人口!$1:$1048576,MATCH($B326,城镇人口!$B:$B,0),MATCH(AI$1,城镇人口!$1:$1,0))</f>
        <v>600966.91127980885</v>
      </c>
      <c r="AJ326" s="40">
        <f>INDEX(人口源表!$1:$1048576,MATCH($B326,人口源表!$A:$A,0),MATCH(AJ$1,人口源表!$1:$1,0))-INDEX(城镇人口!$1:$1048576,MATCH($B326,城镇人口!$B:$B,0),MATCH(AJ$1,城镇人口!$1:$1,0))</f>
        <v>595409.51290903718</v>
      </c>
      <c r="AK326" s="40">
        <f>INDEX(人口源表!$1:$1048576,MATCH($B326,人口源表!$A:$A,0),MATCH(AK$1,人口源表!$1:$1,0))-INDEX(城镇人口!$1:$1048576,MATCH($B326,城镇人口!$B:$B,0),MATCH(AK$1,城镇人口!$1:$1,0))</f>
        <v>589714.86262045568</v>
      </c>
      <c r="AL326" s="40">
        <f>INDEX(人口源表!$1:$1048576,MATCH($B326,人口源表!$A:$A,0),MATCH(AL$1,人口源表!$1:$1,0))-INDEX(城镇人口!$1:$1048576,MATCH($B326,城镇人口!$B:$B,0),MATCH(AL$1,城镇人口!$1:$1,0))</f>
        <v>583924.28176615981</v>
      </c>
      <c r="AM326" s="40">
        <f>INDEX(人口源表!$1:$1048576,MATCH($B326,人口源表!$A:$A,0),MATCH(AM$1,人口源表!$1:$1,0))-INDEX(城镇人口!$1:$1048576,MATCH($B326,城镇人口!$B:$B,0),MATCH(AM$1,城镇人口!$1:$1,0))</f>
        <v>578081.05638069462</v>
      </c>
      <c r="AN326" s="40">
        <f>INDEX(人口源表!$1:$1048576,MATCH($B326,人口源表!$A:$A,0),MATCH(AN$1,人口源表!$1:$1,0))-INDEX(城镇人口!$1:$1048576,MATCH($B326,城镇人口!$B:$B,0),MATCH(AN$1,城镇人口!$1:$1,0))</f>
        <v>572232.34525678412</v>
      </c>
      <c r="AO326" s="40">
        <f>INDEX(人口源表!$1:$1048576,MATCH($B326,人口源表!$A:$A,0),MATCH(AO$1,人口源表!$1:$1,0))-INDEX(城镇人口!$1:$1048576,MATCH($B326,城镇人口!$B:$B,0),MATCH(AO$1,城镇人口!$1:$1,0))</f>
        <v>566426.25804063585</v>
      </c>
      <c r="AP326" s="40">
        <f>INDEX(人口源表!$1:$1048576,MATCH($B326,人口源表!$A:$A,0),MATCH(AP$1,人口源表!$1:$1,0))-INDEX(城镇人口!$1:$1048576,MATCH($B326,城镇人口!$B:$B,0),MATCH(AP$1,城镇人口!$1:$1,0))</f>
        <v>560714.15548630629</v>
      </c>
      <c r="AQ326" s="40">
        <f>INDEX(人口源表!$1:$1048576,MATCH($B326,人口源表!$A:$A,0),MATCH(AQ$1,人口源表!$1:$1,0))-INDEX(城镇人口!$1:$1048576,MATCH($B326,城镇人口!$B:$B,0),MATCH(AQ$1,城镇人口!$1:$1,0))</f>
        <v>555149.33703452093</v>
      </c>
      <c r="AR326" s="40">
        <f>INDEX(人口源表!$1:$1048576,MATCH($B326,人口源表!$A:$A,0),MATCH(AR$1,人口源表!$1:$1,0))-INDEX(城镇人口!$1:$1048576,MATCH($B326,城镇人口!$B:$B,0),MATCH(AR$1,城镇人口!$1:$1,0))</f>
        <v>549786.15804712404</v>
      </c>
      <c r="AS326" s="40">
        <f>INDEX(人口源表!$1:$1048576,MATCH($B326,人口源表!$A:$A,0),MATCH(AS$1,人口源表!$1:$1,0))-INDEX(城镇人口!$1:$1048576,MATCH($B326,城镇人口!$B:$B,0),MATCH(AS$1,城镇人口!$1:$1,0))</f>
        <v>544682.27436387469</v>
      </c>
      <c r="AT326" s="40">
        <f>INDEX(人口源表!$1:$1048576,MATCH($B326,人口源表!$A:$A,0),MATCH(AT$1,人口源表!$1:$1,0))-INDEX(城镇人口!$1:$1048576,MATCH($B326,城镇人口!$B:$B,0),MATCH(AT$1,城镇人口!$1:$1,0))</f>
        <v>539896.56460864702</v>
      </c>
      <c r="AU326" s="40">
        <f>INDEX(人口源表!$1:$1048576,MATCH($B326,人口源表!$A:$A,0),MATCH(AU$1,人口源表!$1:$1,0))-INDEX(城镇人口!$1:$1048576,MATCH($B326,城镇人口!$B:$B,0),MATCH(AU$1,城镇人口!$1:$1,0))</f>
        <v>535489.41823319939</v>
      </c>
      <c r="AV326" s="40">
        <f>INDEX(人口源表!$1:$1048576,MATCH($B326,人口源表!$A:$A,0),MATCH(AV$1,人口源表!$1:$1,0))-INDEX(城镇人口!$1:$1048576,MATCH($B326,城镇人口!$B:$B,0),MATCH(AV$1,城镇人口!$1:$1,0))</f>
        <v>531523.00858174753</v>
      </c>
    </row>
    <row r="327" spans="1:48" x14ac:dyDescent="0.15">
      <c r="A327" s="4" t="s">
        <v>881</v>
      </c>
      <c r="B327" s="36" t="s">
        <v>668</v>
      </c>
      <c r="C327" s="34">
        <f>VLOOKUP(B327,'[1]2016省城人口总结（根）'!B:C,2,FALSE)/100</f>
        <v>0.462455</v>
      </c>
      <c r="D327" s="40">
        <f>INDEX(人口源表!$1:$1048576,MATCH($B327,人口源表!$A:$A,0),MATCH(D$1,人口源表!$1:$1,0))-INDEX(城镇人口!$1:$1048576,MATCH($B327,城镇人口!$B:$B,0),MATCH(D$1,城镇人口!$1:$1,0))</f>
        <v>153936.55905139452</v>
      </c>
      <c r="E327" s="40">
        <f>INDEX(人口源表!$1:$1048576,MATCH($B327,人口源表!$A:$A,0),MATCH(E$1,人口源表!$1:$1,0))-INDEX(城镇人口!$1:$1048576,MATCH($B327,城镇人口!$B:$B,0),MATCH(E$1,城镇人口!$1:$1,0))</f>
        <v>152833.95396312559</v>
      </c>
      <c r="F327" s="40">
        <f>INDEX(人口源表!$1:$1048576,MATCH($B327,人口源表!$A:$A,0),MATCH(F$1,人口源表!$1:$1,0))-INDEX(城镇人口!$1:$1048576,MATCH($B327,城镇人口!$B:$B,0),MATCH(F$1,城镇人口!$1:$1,0))</f>
        <v>151641.31154448536</v>
      </c>
      <c r="G327" s="40">
        <f>INDEX(人口源表!$1:$1048576,MATCH($B327,人口源表!$A:$A,0),MATCH(G$1,人口源表!$1:$1,0))-INDEX(城镇人口!$1:$1048576,MATCH($B327,城镇人口!$B:$B,0),MATCH(G$1,城镇人口!$1:$1,0))</f>
        <v>134924.21644641395</v>
      </c>
      <c r="H327" s="40">
        <f>INDEX(人口源表!$1:$1048576,MATCH($B327,人口源表!$A:$A,0),MATCH(H$1,人口源表!$1:$1,0))-INDEX(城镇人口!$1:$1048576,MATCH($B327,城镇人口!$B:$B,0),MATCH(H$1,城镇人口!$1:$1,0))</f>
        <v>134054.49581092421</v>
      </c>
      <c r="I327" s="40">
        <f>INDEX(人口源表!$1:$1048576,MATCH($B327,人口源表!$A:$A,0),MATCH(I$1,人口源表!$1:$1,0))-INDEX(城镇人口!$1:$1048576,MATCH($B327,城镇人口!$B:$B,0),MATCH(I$1,城镇人口!$1:$1,0))</f>
        <v>134029.69454995691</v>
      </c>
      <c r="J327" s="40">
        <f>INDEX(人口源表!$1:$1048576,MATCH($B327,人口源表!$A:$A,0),MATCH(J$1,人口源表!$1:$1,0))-INDEX(城镇人口!$1:$1048576,MATCH($B327,城镇人口!$B:$B,0),MATCH(J$1,城镇人口!$1:$1,0))</f>
        <v>133952.66979266403</v>
      </c>
      <c r="K327" s="40">
        <f>INDEX(人口源表!$1:$1048576,MATCH($B327,人口源表!$A:$A,0),MATCH(K$1,人口源表!$1:$1,0))-INDEX(城镇人口!$1:$1048576,MATCH($B327,城镇人口!$B:$B,0),MATCH(K$1,城镇人口!$1:$1,0))</f>
        <v>133813.50776285178</v>
      </c>
      <c r="L327" s="40">
        <f>INDEX(人口源表!$1:$1048576,MATCH($B327,人口源表!$A:$A,0),MATCH(L$1,人口源表!$1:$1,0))-INDEX(城镇人口!$1:$1048576,MATCH($B327,城镇人口!$B:$B,0),MATCH(L$1,城镇人口!$1:$1,0))</f>
        <v>133604.15971048843</v>
      </c>
      <c r="M327" s="40">
        <f>INDEX(人口源表!$1:$1048576,MATCH($B327,人口源表!$A:$A,0),MATCH(M$1,人口源表!$1:$1,0))-INDEX(城镇人口!$1:$1048576,MATCH($B327,城镇人口!$B:$B,0),MATCH(M$1,城镇人口!$1:$1,0))</f>
        <v>133317.41488739484</v>
      </c>
      <c r="N327" s="40">
        <f>INDEX(人口源表!$1:$1048576,MATCH($B327,人口源表!$A:$A,0),MATCH(N$1,人口源表!$1:$1,0))-INDEX(城镇人口!$1:$1048576,MATCH($B327,城镇人口!$B:$B,0),MATCH(N$1,城镇人口!$1:$1,0))</f>
        <v>132946.40863527346</v>
      </c>
      <c r="O327" s="40">
        <f>INDEX(人口源表!$1:$1048576,MATCH($B327,人口源表!$A:$A,0),MATCH(O$1,人口源表!$1:$1,0))-INDEX(城镇人口!$1:$1048576,MATCH($B327,城镇人口!$B:$B,0),MATCH(O$1,城镇人口!$1:$1,0))</f>
        <v>132485.57010845747</v>
      </c>
      <c r="P327" s="40">
        <f>INDEX(人口源表!$1:$1048576,MATCH($B327,人口源表!$A:$A,0),MATCH(P$1,人口源表!$1:$1,0))-INDEX(城镇人口!$1:$1048576,MATCH($B327,城镇人口!$B:$B,0),MATCH(P$1,城镇人口!$1:$1,0))</f>
        <v>131931.04224487199</v>
      </c>
      <c r="Q327" s="40">
        <f>INDEX(人口源表!$1:$1048576,MATCH($B327,人口源表!$A:$A,0),MATCH(Q$1,人口源表!$1:$1,0))-INDEX(城镇人口!$1:$1048576,MATCH($B327,城镇人口!$B:$B,0),MATCH(Q$1,城镇人口!$1:$1,0))</f>
        <v>131278.77360541801</v>
      </c>
      <c r="R327" s="40">
        <f>INDEX(人口源表!$1:$1048576,MATCH($B327,人口源表!$A:$A,0),MATCH(R$1,人口源表!$1:$1,0))-INDEX(城镇人口!$1:$1048576,MATCH($B327,城镇人口!$B:$B,0),MATCH(R$1,城镇人口!$1:$1,0))</f>
        <v>130525.91234038013</v>
      </c>
      <c r="S327" s="40">
        <f>INDEX(人口源表!$1:$1048576,MATCH($B327,人口源表!$A:$A,0),MATCH(S$1,人口源表!$1:$1,0))-INDEX(城镇人口!$1:$1048576,MATCH($B327,城镇人口!$B:$B,0),MATCH(S$1,城镇人口!$1:$1,0))</f>
        <v>130461.59148745102</v>
      </c>
      <c r="T327" s="40">
        <f>INDEX(人口源表!$1:$1048576,MATCH($B327,人口源表!$A:$A,0),MATCH(T$1,人口源表!$1:$1,0))-INDEX(城镇人口!$1:$1048576,MATCH($B327,城镇人口!$B:$B,0),MATCH(T$1,城镇人口!$1:$1,0))</f>
        <v>130313.30380676145</v>
      </c>
      <c r="U327" s="40">
        <f>INDEX(人口源表!$1:$1048576,MATCH($B327,人口源表!$A:$A,0),MATCH(U$1,人口源表!$1:$1,0))-INDEX(城镇人口!$1:$1048576,MATCH($B327,城镇人口!$B:$B,0),MATCH(U$1,城镇人口!$1:$1,0))</f>
        <v>130080.05378543146</v>
      </c>
      <c r="V327" s="40">
        <f>INDEX(人口源表!$1:$1048576,MATCH($B327,人口源表!$A:$A,0),MATCH(V$1,人口源表!$1:$1,0))-INDEX(城镇人口!$1:$1048576,MATCH($B327,城镇人口!$B:$B,0),MATCH(V$1,城镇人口!$1:$1,0))</f>
        <v>129760.91401049399</v>
      </c>
      <c r="W327" s="40">
        <f>INDEX(人口源表!$1:$1048576,MATCH($B327,人口源表!$A:$A,0),MATCH(W$1,人口源表!$1:$1,0))-INDEX(城镇人口!$1:$1048576,MATCH($B327,城镇人口!$B:$B,0),MATCH(W$1,城镇人口!$1:$1,0))</f>
        <v>129355.90537559087</v>
      </c>
      <c r="X327" s="40">
        <f>INDEX(人口源表!$1:$1048576,MATCH($B327,人口源表!$A:$A,0),MATCH(X$1,人口源表!$1:$1,0))-INDEX(城镇人口!$1:$1048576,MATCH($B327,城镇人口!$B:$B,0),MATCH(X$1,城镇人口!$1:$1,0))</f>
        <v>128865.09606991761</v>
      </c>
      <c r="Y327" s="40">
        <f>INDEX(人口源表!$1:$1048576,MATCH($B327,人口源表!$A:$A,0),MATCH(Y$1,人口源表!$1:$1,0))-INDEX(城镇人口!$1:$1048576,MATCH($B327,城镇人口!$B:$B,0),MATCH(Y$1,城镇人口!$1:$1,0))</f>
        <v>128289.47028636665</v>
      </c>
      <c r="Z327" s="40">
        <f>INDEX(人口源表!$1:$1048576,MATCH($B327,人口源表!$A:$A,0),MATCH(Z$1,人口源表!$1:$1,0))-INDEX(城镇人口!$1:$1048576,MATCH($B327,城镇人口!$B:$B,0),MATCH(Z$1,城镇人口!$1:$1,0))</f>
        <v>127631.7629799261</v>
      </c>
      <c r="AA327" s="40">
        <f>INDEX(人口源表!$1:$1048576,MATCH($B327,人口源表!$A:$A,0),MATCH(AA$1,人口源表!$1:$1,0))-INDEX(城镇人口!$1:$1048576,MATCH($B327,城镇人口!$B:$B,0),MATCH(AA$1,城镇人口!$1:$1,0))</f>
        <v>126892.97595067401</v>
      </c>
      <c r="AB327" s="40">
        <f>INDEX(人口源表!$1:$1048576,MATCH($B327,人口源表!$A:$A,0),MATCH(AB$1,人口源表!$1:$1,0))-INDEX(城镇人口!$1:$1048576,MATCH($B327,城镇人口!$B:$B,0),MATCH(AB$1,城镇人口!$1:$1,0))</f>
        <v>126076.69025070051</v>
      </c>
      <c r="AC327" s="40">
        <f>INDEX(人口源表!$1:$1048576,MATCH($B327,人口源表!$A:$A,0),MATCH(AC$1,人口源表!$1:$1,0))-INDEX(城镇人口!$1:$1048576,MATCH($B327,城镇人口!$B:$B,0),MATCH(AC$1,城镇人口!$1:$1,0))</f>
        <v>125394.82573315423</v>
      </c>
      <c r="AD327" s="40">
        <f>INDEX(人口源表!$1:$1048576,MATCH($B327,人口源表!$A:$A,0),MATCH(AD$1,人口源表!$1:$1,0))-INDEX(城镇人口!$1:$1048576,MATCH($B327,城镇人口!$B:$B,0),MATCH(AD$1,城镇人口!$1:$1,0))</f>
        <v>124644.40308826129</v>
      </c>
      <c r="AE327" s="40">
        <f>INDEX(人口源表!$1:$1048576,MATCH($B327,人口源表!$A:$A,0),MATCH(AE$1,人口源表!$1:$1,0))-INDEX(城镇人口!$1:$1048576,MATCH($B327,城镇人口!$B:$B,0),MATCH(AE$1,城镇人口!$1:$1,0))</f>
        <v>123828.1259996726</v>
      </c>
      <c r="AF327" s="40">
        <f>INDEX(人口源表!$1:$1048576,MATCH($B327,人口源表!$A:$A,0),MATCH(AF$1,人口源表!$1:$1,0))-INDEX(城镇人口!$1:$1048576,MATCH($B327,城镇人口!$B:$B,0),MATCH(AF$1,城镇人口!$1:$1,0))</f>
        <v>122951.58878269375</v>
      </c>
      <c r="AG327" s="40">
        <f>INDEX(人口源表!$1:$1048576,MATCH($B327,人口源表!$A:$A,0),MATCH(AG$1,人口源表!$1:$1,0))-INDEX(城镇人口!$1:$1048576,MATCH($B327,城镇人口!$B:$B,0),MATCH(AG$1,城镇人口!$1:$1,0))</f>
        <v>122019.46735177503</v>
      </c>
      <c r="AH327" s="40">
        <f>INDEX(人口源表!$1:$1048576,MATCH($B327,人口源表!$A:$A,0),MATCH(AH$1,人口源表!$1:$1,0))-INDEX(城镇人口!$1:$1048576,MATCH($B327,城镇人口!$B:$B,0),MATCH(AH$1,城镇人口!$1:$1,0))</f>
        <v>121036.77773812856</v>
      </c>
      <c r="AI327" s="40">
        <f>INDEX(人口源表!$1:$1048576,MATCH($B327,人口源表!$A:$A,0),MATCH(AI$1,人口源表!$1:$1,0))-INDEX(城镇人口!$1:$1048576,MATCH($B327,城镇人口!$B:$B,0),MATCH(AI$1,城镇人口!$1:$1,0))</f>
        <v>120009.68475390124</v>
      </c>
      <c r="AJ327" s="40">
        <f>INDEX(人口源表!$1:$1048576,MATCH($B327,人口源表!$A:$A,0),MATCH(AJ$1,人口源表!$1:$1,0))-INDEX(城镇人口!$1:$1048576,MATCH($B327,城镇人口!$B:$B,0),MATCH(AJ$1,城镇人口!$1:$1,0))</f>
        <v>118944.24384954624</v>
      </c>
      <c r="AK327" s="40">
        <f>INDEX(人口源表!$1:$1048576,MATCH($B327,人口源表!$A:$A,0),MATCH(AK$1,人口源表!$1:$1,0))-INDEX(城镇人口!$1:$1048576,MATCH($B327,城镇人口!$B:$B,0),MATCH(AK$1,城镇人口!$1:$1,0))</f>
        <v>117847.61736322608</v>
      </c>
      <c r="AL327" s="40">
        <f>INDEX(人口源表!$1:$1048576,MATCH($B327,人口源表!$A:$A,0),MATCH(AL$1,人口源表!$1:$1,0))-INDEX(城镇人口!$1:$1048576,MATCH($B327,城镇人口!$B:$B,0),MATCH(AL$1,城镇人口!$1:$1,0))</f>
        <v>116726.42575147163</v>
      </c>
      <c r="AM327" s="40">
        <f>INDEX(人口源表!$1:$1048576,MATCH($B327,人口源表!$A:$A,0),MATCH(AM$1,人口源表!$1:$1,0))-INDEX(城镇人口!$1:$1048576,MATCH($B327,城镇人口!$B:$B,0),MATCH(AM$1,城镇人口!$1:$1,0))</f>
        <v>115588.36262306693</v>
      </c>
      <c r="AN327" s="40">
        <f>INDEX(人口源表!$1:$1048576,MATCH($B327,人口源表!$A:$A,0),MATCH(AN$1,人口源表!$1:$1,0))-INDEX(城镇人口!$1:$1048576,MATCH($B327,城镇人口!$B:$B,0),MATCH(AN$1,城镇人口!$1:$1,0))</f>
        <v>114440.96257384244</v>
      </c>
      <c r="AO327" s="40">
        <f>INDEX(人口源表!$1:$1048576,MATCH($B327,人口源表!$A:$A,0),MATCH(AO$1,人口源表!$1:$1,0))-INDEX(城镇人口!$1:$1048576,MATCH($B327,城镇人口!$B:$B,0),MATCH(AO$1,城镇人口!$1:$1,0))</f>
        <v>113293.18669387006</v>
      </c>
      <c r="AP327" s="40">
        <f>INDEX(人口源表!$1:$1048576,MATCH($B327,人口源表!$A:$A,0),MATCH(AP$1,人口源表!$1:$1,0))-INDEX(城镇人口!$1:$1048576,MATCH($B327,城镇人口!$B:$B,0),MATCH(AP$1,城镇人口!$1:$1,0))</f>
        <v>112152.61419932466</v>
      </c>
      <c r="AQ327" s="40">
        <f>INDEX(人口源表!$1:$1048576,MATCH($B327,人口源表!$A:$A,0),MATCH(AQ$1,人口源表!$1:$1,0))-INDEX(城镇人口!$1:$1048576,MATCH($B327,城镇人口!$B:$B,0),MATCH(AQ$1,城镇人口!$1:$1,0))</f>
        <v>111028.2201795805</v>
      </c>
      <c r="AR327" s="40">
        <f>INDEX(人口源表!$1:$1048576,MATCH($B327,人口源表!$A:$A,0),MATCH(AR$1,人口源表!$1:$1,0))-INDEX(城镇人口!$1:$1048576,MATCH($B327,城镇人口!$B:$B,0),MATCH(AR$1,城镇人口!$1:$1,0))</f>
        <v>109929.93822900334</v>
      </c>
      <c r="AS327" s="40">
        <f>INDEX(人口源表!$1:$1048576,MATCH($B327,人口源表!$A:$A,0),MATCH(AS$1,人口源表!$1:$1,0))-INDEX(城镇人口!$1:$1048576,MATCH($B327,城镇人口!$B:$B,0),MATCH(AS$1,城镇人口!$1:$1,0))</f>
        <v>108866.29832293693</v>
      </c>
      <c r="AT327" s="40">
        <f>INDEX(人口源表!$1:$1048576,MATCH($B327,人口源表!$A:$A,0),MATCH(AT$1,人口源表!$1:$1,0))-INDEX(城镇人口!$1:$1048576,MATCH($B327,城镇人口!$B:$B,0),MATCH(AT$1,城镇人口!$1:$1,0))</f>
        <v>107847.54155680799</v>
      </c>
      <c r="AU327" s="40">
        <f>INDEX(人口源表!$1:$1048576,MATCH($B327,人口源表!$A:$A,0),MATCH(AU$1,人口源表!$1:$1,0))-INDEX(城镇人口!$1:$1048576,MATCH($B327,城镇人口!$B:$B,0),MATCH(AU$1,城镇人口!$1:$1,0))</f>
        <v>106883.26231327662</v>
      </c>
      <c r="AV327" s="40">
        <f>INDEX(人口源表!$1:$1048576,MATCH($B327,人口源表!$A:$A,0),MATCH(AV$1,人口源表!$1:$1,0))-INDEX(城镇人口!$1:$1048576,MATCH($B327,城镇人口!$B:$B,0),MATCH(AV$1,城镇人口!$1:$1,0))</f>
        <v>105983.55937842216</v>
      </c>
    </row>
    <row r="328" spans="1:48" x14ac:dyDescent="0.15">
      <c r="A328" s="4" t="s">
        <v>881</v>
      </c>
      <c r="B328" s="36" t="s">
        <v>669</v>
      </c>
      <c r="C328" s="34">
        <f>VLOOKUP(B328,'[1]2016省城人口总结（根）'!B:C,2,FALSE)/100</f>
        <v>0.462455</v>
      </c>
      <c r="D328" s="40">
        <f>INDEX(人口源表!$1:$1048576,MATCH($B328,人口源表!$A:$A,0),MATCH(D$1,人口源表!$1:$1,0))-INDEX(城镇人口!$1:$1048576,MATCH($B328,城镇人口!$B:$B,0),MATCH(D$1,城镇人口!$1:$1,0))</f>
        <v>144763.70930946415</v>
      </c>
      <c r="E328" s="40">
        <f>INDEX(人口源表!$1:$1048576,MATCH($B328,人口源表!$A:$A,0),MATCH(E$1,人口源表!$1:$1,0))-INDEX(城镇人口!$1:$1048576,MATCH($B328,城镇人口!$B:$B,0),MATCH(E$1,城镇人口!$1:$1,0))</f>
        <v>143765.05405577068</v>
      </c>
      <c r="F328" s="40">
        <f>INDEX(人口源表!$1:$1048576,MATCH($B328,人口源表!$A:$A,0),MATCH(F$1,人口源表!$1:$1,0))-INDEX(城镇人口!$1:$1048576,MATCH($B328,城镇人口!$B:$B,0),MATCH(F$1,城镇人口!$1:$1,0))</f>
        <v>142694.1368925818</v>
      </c>
      <c r="G328" s="40">
        <f>INDEX(人口源表!$1:$1048576,MATCH($B328,人口源表!$A:$A,0),MATCH(G$1,人口源表!$1:$1,0))-INDEX(城镇人口!$1:$1048576,MATCH($B328,城镇人口!$B:$B,0),MATCH(G$1,城镇人口!$1:$1,0))</f>
        <v>140479.1703134462</v>
      </c>
      <c r="H328" s="40">
        <f>INDEX(人口源表!$1:$1048576,MATCH($B328,人口源表!$A:$A,0),MATCH(H$1,人口源表!$1:$1,0))-INDEX(城镇人口!$1:$1048576,MATCH($B328,城镇人口!$B:$B,0),MATCH(H$1,城镇人口!$1:$1,0))</f>
        <v>139554.79447891907</v>
      </c>
      <c r="I328" s="40">
        <f>INDEX(人口源表!$1:$1048576,MATCH($B328,人口源表!$A:$A,0),MATCH(I$1,人口源表!$1:$1,0))-INDEX(城镇人口!$1:$1048576,MATCH($B328,城镇人口!$B:$B,0),MATCH(I$1,城镇人口!$1:$1,0))</f>
        <v>139583.70417778578</v>
      </c>
      <c r="J328" s="40">
        <f>INDEX(人口源表!$1:$1048576,MATCH($B328,人口源表!$A:$A,0),MATCH(J$1,人口源表!$1:$1,0))-INDEX(城镇人口!$1:$1048576,MATCH($B328,城镇人口!$B:$B,0),MATCH(J$1,城镇人口!$1:$1,0))</f>
        <v>139622.09468070389</v>
      </c>
      <c r="K328" s="40">
        <f>INDEX(人口源表!$1:$1048576,MATCH($B328,人口源表!$A:$A,0),MATCH(K$1,人口源表!$1:$1,0))-INDEX(城镇人口!$1:$1048576,MATCH($B328,城镇人口!$B:$B,0),MATCH(K$1,城镇人口!$1:$1,0))</f>
        <v>139652.65334390372</v>
      </c>
      <c r="L328" s="40">
        <f>INDEX(人口源表!$1:$1048576,MATCH($B328,人口源表!$A:$A,0),MATCH(L$1,人口源表!$1:$1,0))-INDEX(城镇人口!$1:$1048576,MATCH($B328,城镇人口!$B:$B,0),MATCH(L$1,城镇人口!$1:$1,0))</f>
        <v>139658.17628025915</v>
      </c>
      <c r="M328" s="40">
        <f>INDEX(人口源表!$1:$1048576,MATCH($B328,人口源表!$A:$A,0),MATCH(M$1,人口源表!$1:$1,0))-INDEX(城镇人口!$1:$1048576,MATCH($B328,城镇人口!$B:$B,0),MATCH(M$1,城镇人口!$1:$1,0))</f>
        <v>139624.48946082967</v>
      </c>
      <c r="N328" s="40">
        <f>INDEX(人口源表!$1:$1048576,MATCH($B328,人口源表!$A:$A,0),MATCH(N$1,人口源表!$1:$1,0))-INDEX(城镇人口!$1:$1048576,MATCH($B328,城镇人口!$B:$B,0),MATCH(N$1,城镇人口!$1:$1,0))</f>
        <v>139537.01095128441</v>
      </c>
      <c r="O328" s="40">
        <f>INDEX(人口源表!$1:$1048576,MATCH($B328,人口源表!$A:$A,0),MATCH(O$1,人口源表!$1:$1,0))-INDEX(城镇人口!$1:$1048576,MATCH($B328,城镇人口!$B:$B,0),MATCH(O$1,城镇人口!$1:$1,0))</f>
        <v>139384.57377698063</v>
      </c>
      <c r="P328" s="40">
        <f>INDEX(人口源表!$1:$1048576,MATCH($B328,人口源表!$A:$A,0),MATCH(P$1,人口源表!$1:$1,0))-INDEX(城镇人口!$1:$1048576,MATCH($B328,城镇人口!$B:$B,0),MATCH(P$1,城镇人口!$1:$1,0))</f>
        <v>139156.49623848472</v>
      </c>
      <c r="Q328" s="40">
        <f>INDEX(人口源表!$1:$1048576,MATCH($B328,人口源表!$A:$A,0),MATCH(Q$1,人口源表!$1:$1,0))-INDEX(城镇人口!$1:$1048576,MATCH($B328,城镇人口!$B:$B,0),MATCH(Q$1,城镇人口!$1:$1,0))</f>
        <v>138842.59410210582</v>
      </c>
      <c r="R328" s="40">
        <f>INDEX(人口源表!$1:$1048576,MATCH($B328,人口源表!$A:$A,0),MATCH(R$1,人口源表!$1:$1,0))-INDEX(城镇人口!$1:$1048576,MATCH($B328,城镇人口!$B:$B,0),MATCH(R$1,城镇人口!$1:$1,0))</f>
        <v>138435.91405341623</v>
      </c>
      <c r="S328" s="40">
        <f>INDEX(人口源表!$1:$1048576,MATCH($B328,人口源表!$A:$A,0),MATCH(S$1,人口源表!$1:$1,0))-INDEX(城镇人口!$1:$1048576,MATCH($B328,城镇人口!$B:$B,0),MATCH(S$1,城镇人口!$1:$1,0))</f>
        <v>138770.19615506683</v>
      </c>
      <c r="T328" s="40">
        <f>INDEX(人口源表!$1:$1048576,MATCH($B328,人口源表!$A:$A,0),MATCH(T$1,人口源表!$1:$1,0))-INDEX(城镇人口!$1:$1048576,MATCH($B328,城镇人口!$B:$B,0),MATCH(T$1,城镇人口!$1:$1,0))</f>
        <v>139025.58834659919</v>
      </c>
      <c r="U328" s="40">
        <f>INDEX(人口源表!$1:$1048576,MATCH($B328,人口源表!$A:$A,0),MATCH(U$1,人口源表!$1:$1,0))-INDEX(城镇人口!$1:$1048576,MATCH($B328,城镇人口!$B:$B,0),MATCH(U$1,城镇人口!$1:$1,0))</f>
        <v>139196.40178589328</v>
      </c>
      <c r="V328" s="40">
        <f>INDEX(人口源表!$1:$1048576,MATCH($B328,人口源表!$A:$A,0),MATCH(V$1,人口源表!$1:$1,0))-INDEX(城镇人口!$1:$1048576,MATCH($B328,城镇人口!$B:$B,0),MATCH(V$1,城镇人口!$1:$1,0))</f>
        <v>139279.33686763595</v>
      </c>
      <c r="W328" s="40">
        <f>INDEX(人口源表!$1:$1048576,MATCH($B328,人口源表!$A:$A,0),MATCH(W$1,人口源表!$1:$1,0))-INDEX(城镇人口!$1:$1048576,MATCH($B328,城镇人口!$B:$B,0),MATCH(W$1,城镇人口!$1:$1,0))</f>
        <v>139270.77748268598</v>
      </c>
      <c r="X328" s="40">
        <f>INDEX(人口源表!$1:$1048576,MATCH($B328,人口源表!$A:$A,0),MATCH(X$1,人口源表!$1:$1,0))-INDEX(城镇人口!$1:$1048576,MATCH($B328,城镇人口!$B:$B,0),MATCH(X$1,城镇人口!$1:$1,0))</f>
        <v>139168.55412620091</v>
      </c>
      <c r="Y328" s="40">
        <f>INDEX(人口源表!$1:$1048576,MATCH($B328,人口源表!$A:$A,0),MATCH(Y$1,人口源表!$1:$1,0))-INDEX(城镇人口!$1:$1048576,MATCH($B328,城镇人口!$B:$B,0),MATCH(Y$1,城镇人口!$1:$1,0))</f>
        <v>138972.33739949719</v>
      </c>
      <c r="Z328" s="40">
        <f>INDEX(人口源表!$1:$1048576,MATCH($B328,人口源表!$A:$A,0),MATCH(Z$1,人口源表!$1:$1,0))-INDEX(城镇人口!$1:$1048576,MATCH($B328,城镇人口!$B:$B,0),MATCH(Z$1,城镇人口!$1:$1,0))</f>
        <v>138680.99511918027</v>
      </c>
      <c r="AA328" s="40">
        <f>INDEX(人口源表!$1:$1048576,MATCH($B328,人口源表!$A:$A,0),MATCH(AA$1,人口源表!$1:$1,0))-INDEX(城镇人口!$1:$1048576,MATCH($B328,城镇人口!$B:$B,0),MATCH(AA$1,城镇人口!$1:$1,0))</f>
        <v>138295.19192109595</v>
      </c>
      <c r="AB328" s="40">
        <f>INDEX(人口源表!$1:$1048576,MATCH($B328,人口源表!$A:$A,0),MATCH(AB$1,人口源表!$1:$1,0))-INDEX(城镇人口!$1:$1048576,MATCH($B328,城镇人口!$B:$B,0),MATCH(AB$1,城镇人口!$1:$1,0))</f>
        <v>137816.90752528104</v>
      </c>
      <c r="AC328" s="40">
        <f>INDEX(人口源表!$1:$1048576,MATCH($B328,人口源表!$A:$A,0),MATCH(AC$1,人口源表!$1:$1,0))-INDEX(城镇人口!$1:$1048576,MATCH($B328,城镇人口!$B:$B,0),MATCH(AC$1,城镇人口!$1:$1,0))</f>
        <v>137477.09005503473</v>
      </c>
      <c r="AD328" s="40">
        <f>INDEX(人口源表!$1:$1048576,MATCH($B328,人口源表!$A:$A,0),MATCH(AD$1,人口源表!$1:$1,0))-INDEX(城镇人口!$1:$1048576,MATCH($B328,城镇人口!$B:$B,0),MATCH(AD$1,城镇人口!$1:$1,0))</f>
        <v>137052.99022304648</v>
      </c>
      <c r="AE328" s="40">
        <f>INDEX(人口源表!$1:$1048576,MATCH($B328,人口源表!$A:$A,0),MATCH(AE$1,人口源表!$1:$1,0))-INDEX(城镇人口!$1:$1048576,MATCH($B328,城镇人口!$B:$B,0),MATCH(AE$1,城镇人口!$1:$1,0))</f>
        <v>136547.46428241208</v>
      </c>
      <c r="AF328" s="40">
        <f>INDEX(人口源表!$1:$1048576,MATCH($B328,人口源表!$A:$A,0),MATCH(AF$1,人口源表!$1:$1,0))-INDEX(城镇人口!$1:$1048576,MATCH($B328,城镇人口!$B:$B,0),MATCH(AF$1,城镇人口!$1:$1,0))</f>
        <v>135965.42664421245</v>
      </c>
      <c r="AG328" s="40">
        <f>INDEX(人口源表!$1:$1048576,MATCH($B328,人口源表!$A:$A,0),MATCH(AG$1,人口源表!$1:$1,0))-INDEX(城镇人口!$1:$1048576,MATCH($B328,城镇人口!$B:$B,0),MATCH(AG$1,城镇人口!$1:$1,0))</f>
        <v>135311.30677214201</v>
      </c>
      <c r="AH328" s="40">
        <f>INDEX(人口源表!$1:$1048576,MATCH($B328,人口源表!$A:$A,0),MATCH(AH$1,人口源表!$1:$1,0))-INDEX(城镇人口!$1:$1048576,MATCH($B328,城镇人口!$B:$B,0),MATCH(AH$1,城镇人口!$1:$1,0))</f>
        <v>134590.70927662562</v>
      </c>
      <c r="AI328" s="40">
        <f>INDEX(人口源表!$1:$1048576,MATCH($B328,人口源表!$A:$A,0),MATCH(AI$1,人口源表!$1:$1,0))-INDEX(城镇人口!$1:$1048576,MATCH($B328,城镇人口!$B:$B,0),MATCH(AI$1,城镇人口!$1:$1,0))</f>
        <v>133810.38007395386</v>
      </c>
      <c r="AJ328" s="40">
        <f>INDEX(人口源表!$1:$1048576,MATCH($B328,人口源表!$A:$A,0),MATCH(AJ$1,人口源表!$1:$1,0))-INDEX(城镇人口!$1:$1048576,MATCH($B328,城镇人口!$B:$B,0),MATCH(AJ$1,城镇人口!$1:$1,0))</f>
        <v>132976.94816902271</v>
      </c>
      <c r="AK328" s="40">
        <f>INDEX(人口源表!$1:$1048576,MATCH($B328,人口源表!$A:$A,0),MATCH(AK$1,人口源表!$1:$1,0))-INDEX(城镇人口!$1:$1048576,MATCH($B328,城镇人口!$B:$B,0),MATCH(AK$1,城镇人口!$1:$1,0))</f>
        <v>132098.54759616827</v>
      </c>
      <c r="AL328" s="40">
        <f>INDEX(人口源表!$1:$1048576,MATCH($B328,人口源表!$A:$A,0),MATCH(AL$1,人口源表!$1:$1,0))-INDEX(城镇人口!$1:$1048576,MATCH($B328,城镇人口!$B:$B,0),MATCH(AL$1,城镇人口!$1:$1,0))</f>
        <v>131182.35031958789</v>
      </c>
      <c r="AM328" s="40">
        <f>INDEX(人口源表!$1:$1048576,MATCH($B328,人口源表!$A:$A,0),MATCH(AM$1,人口源表!$1:$1,0))-INDEX(城镇人口!$1:$1048576,MATCH($B328,城镇人口!$B:$B,0),MATCH(AM$1,城镇人口!$1:$1,0))</f>
        <v>130238.60001507585</v>
      </c>
      <c r="AN328" s="40">
        <f>INDEX(人口源表!$1:$1048576,MATCH($B328,人口源表!$A:$A,0),MATCH(AN$1,人口源表!$1:$1,0))-INDEX(城镇人口!$1:$1048576,MATCH($B328,城镇人口!$B:$B,0),MATCH(AN$1,城镇人口!$1:$1,0))</f>
        <v>129275.73221373823</v>
      </c>
      <c r="AO328" s="40">
        <f>INDEX(人口源表!$1:$1048576,MATCH($B328,人口源表!$A:$A,0),MATCH(AO$1,人口源表!$1:$1,0))-INDEX(城镇人口!$1:$1048576,MATCH($B328,城镇人口!$B:$B,0),MATCH(AO$1,城镇人口!$1:$1,0))</f>
        <v>128303.98839366302</v>
      </c>
      <c r="AP328" s="40">
        <f>INDEX(人口源表!$1:$1048576,MATCH($B328,人口源表!$A:$A,0),MATCH(AP$1,人口源表!$1:$1,0))-INDEX(城镇人口!$1:$1048576,MATCH($B328,城镇人口!$B:$B,0),MATCH(AP$1,城镇人口!$1:$1,0))</f>
        <v>127334.17399412606</v>
      </c>
      <c r="AQ328" s="40">
        <f>INDEX(人口源表!$1:$1048576,MATCH($B328,人口源表!$A:$A,0),MATCH(AQ$1,人口源表!$1:$1,0))-INDEX(城镇人口!$1:$1048576,MATCH($B328,城镇人口!$B:$B,0),MATCH(AQ$1,城镇人口!$1:$1,0))</f>
        <v>126376.84906382658</v>
      </c>
      <c r="AR328" s="40">
        <f>INDEX(人口源表!$1:$1048576,MATCH($B328,人口源表!$A:$A,0),MATCH(AR$1,人口源表!$1:$1,0))-INDEX(城镇人口!$1:$1048576,MATCH($B328,城镇人口!$B:$B,0),MATCH(AR$1,城镇人口!$1:$1,0))</f>
        <v>125444.27547143807</v>
      </c>
      <c r="AS328" s="40">
        <f>INDEX(人口源表!$1:$1048576,MATCH($B328,人口源表!$A:$A,0),MATCH(AS$1,人口源表!$1:$1,0))-INDEX(城镇人口!$1:$1048576,MATCH($B328,城镇人口!$B:$B,0),MATCH(AS$1,城镇人口!$1:$1,0))</f>
        <v>124547.25622485112</v>
      </c>
      <c r="AT328" s="40">
        <f>INDEX(人口源表!$1:$1048576,MATCH($B328,人口源表!$A:$A,0),MATCH(AT$1,人口源表!$1:$1,0))-INDEX(城镇人口!$1:$1048576,MATCH($B328,城镇人口!$B:$B,0),MATCH(AT$1,城镇人口!$1:$1,0))</f>
        <v>123699.02028263445</v>
      </c>
      <c r="AU328" s="40">
        <f>INDEX(人口源表!$1:$1048576,MATCH($B328,人口源表!$A:$A,0),MATCH(AU$1,人口源表!$1:$1,0))-INDEX(城镇人口!$1:$1048576,MATCH($B328,城镇人口!$B:$B,0),MATCH(AU$1,城镇人口!$1:$1,0))</f>
        <v>122912.07506355096</v>
      </c>
      <c r="AV328" s="40">
        <f>INDEX(人口源表!$1:$1048576,MATCH($B328,人口源表!$A:$A,0),MATCH(AV$1,人口源表!$1:$1,0))-INDEX(城镇人口!$1:$1048576,MATCH($B328,城镇人口!$B:$B,0),MATCH(AV$1,城镇人口!$1:$1,0))</f>
        <v>122199.73751221772</v>
      </c>
    </row>
    <row r="329" spans="1:48" x14ac:dyDescent="0.15">
      <c r="A329" s="4" t="s">
        <v>881</v>
      </c>
      <c r="B329" s="36" t="s">
        <v>670</v>
      </c>
      <c r="C329" s="34">
        <f>VLOOKUP(B329,'[1]2016省城人口总结（根）'!B:C,2,FALSE)/100</f>
        <v>0.462455</v>
      </c>
      <c r="D329" s="40">
        <f>INDEX(人口源表!$1:$1048576,MATCH($B329,人口源表!$A:$A,0),MATCH(D$1,人口源表!$1:$1,0))-INDEX(城镇人口!$1:$1048576,MATCH($B329,城镇人口!$B:$B,0),MATCH(D$1,城镇人口!$1:$1,0))</f>
        <v>249705.45926706516</v>
      </c>
      <c r="E329" s="40">
        <f>INDEX(人口源表!$1:$1048576,MATCH($B329,人口源表!$A:$A,0),MATCH(E$1,人口源表!$1:$1,0))-INDEX(城镇人口!$1:$1048576,MATCH($B329,城镇人口!$B:$B,0),MATCH(E$1,城镇人口!$1:$1,0))</f>
        <v>247908.1463032403</v>
      </c>
      <c r="F329" s="40">
        <f>INDEX(人口源表!$1:$1048576,MATCH($B329,人口源表!$A:$A,0),MATCH(F$1,人口源表!$1:$1,0))-INDEX(城镇人口!$1:$1048576,MATCH($B329,城镇人口!$B:$B,0),MATCH(F$1,城镇人口!$1:$1,0))</f>
        <v>245954.93900420514</v>
      </c>
      <c r="G329" s="40">
        <f>INDEX(人口源表!$1:$1048576,MATCH($B329,人口源表!$A:$A,0),MATCH(G$1,人口源表!$1:$1,0))-INDEX(城镇人口!$1:$1048576,MATCH($B329,城镇人口!$B:$B,0),MATCH(G$1,城镇人口!$1:$1,0))</f>
        <v>227579.53228807979</v>
      </c>
      <c r="H329" s="40">
        <f>INDEX(人口源表!$1:$1048576,MATCH($B329,人口源表!$A:$A,0),MATCH(H$1,人口源表!$1:$1,0))-INDEX(城镇人口!$1:$1048576,MATCH($B329,城镇人口!$B:$B,0),MATCH(H$1,城镇人口!$1:$1,0))</f>
        <v>225843.1929927434</v>
      </c>
      <c r="I329" s="40">
        <f>INDEX(人口源表!$1:$1048576,MATCH($B329,人口源表!$A:$A,0),MATCH(I$1,人口源表!$1:$1,0))-INDEX(城镇人口!$1:$1048576,MATCH($B329,城镇人口!$B:$B,0),MATCH(I$1,城镇人口!$1:$1,0))</f>
        <v>225637.58238487839</v>
      </c>
      <c r="J329" s="40">
        <f>INDEX(人口源表!$1:$1048576,MATCH($B329,人口源表!$A:$A,0),MATCH(J$1,人口源表!$1:$1,0))-INDEX(城镇人口!$1:$1048576,MATCH($B329,城镇人口!$B:$B,0),MATCH(J$1,城镇人口!$1:$1,0))</f>
        <v>225437.15677249839</v>
      </c>
      <c r="K329" s="40">
        <f>INDEX(人口源表!$1:$1048576,MATCH($B329,人口源表!$A:$A,0),MATCH(K$1,人口源表!$1:$1,0))-INDEX(城镇人口!$1:$1048576,MATCH($B329,城镇人口!$B:$B,0),MATCH(K$1,城镇人口!$1:$1,0))</f>
        <v>225215.50187041587</v>
      </c>
      <c r="L329" s="40">
        <f>INDEX(人口源表!$1:$1048576,MATCH($B329,人口源表!$A:$A,0),MATCH(L$1,人口源表!$1:$1,0))-INDEX(城镇人口!$1:$1048576,MATCH($B329,城镇人口!$B:$B,0),MATCH(L$1,城镇人口!$1:$1,0))</f>
        <v>224948.58618967619</v>
      </c>
      <c r="M329" s="40">
        <f>INDEX(人口源表!$1:$1048576,MATCH($B329,人口源表!$A:$A,0),MATCH(M$1,人口源表!$1:$1,0))-INDEX(城镇人口!$1:$1048576,MATCH($B329,城镇人口!$B:$B,0),MATCH(M$1,城镇人口!$1:$1,0))</f>
        <v>224613.74741814833</v>
      </c>
      <c r="N329" s="40">
        <f>INDEX(人口源表!$1:$1048576,MATCH($B329,人口源表!$A:$A,0),MATCH(N$1,人口源表!$1:$1,0))-INDEX(城镇人口!$1:$1048576,MATCH($B329,城镇人口!$B:$B,0),MATCH(N$1,城镇人口!$1:$1,0))</f>
        <v>224192.06314957922</v>
      </c>
      <c r="O329" s="40">
        <f>INDEX(人口源表!$1:$1048576,MATCH($B329,人口源表!$A:$A,0),MATCH(O$1,人口源表!$1:$1,0))-INDEX(城镇人口!$1:$1048576,MATCH($B329,城镇人口!$B:$B,0),MATCH(O$1,城镇人口!$1:$1,0))</f>
        <v>223665.86798071134</v>
      </c>
      <c r="P329" s="40">
        <f>INDEX(人口源表!$1:$1048576,MATCH($B329,人口源表!$A:$A,0),MATCH(P$1,人口源表!$1:$1,0))-INDEX(城镇人口!$1:$1048576,MATCH($B329,城镇人口!$B:$B,0),MATCH(P$1,城镇人口!$1:$1,0))</f>
        <v>223019.21108962194</v>
      </c>
      <c r="Q329" s="40">
        <f>INDEX(人口源表!$1:$1048576,MATCH($B329,人口源表!$A:$A,0),MATCH(Q$1,人口源表!$1:$1,0))-INDEX(城镇人口!$1:$1048576,MATCH($B329,城镇人口!$B:$B,0),MATCH(Q$1,城镇人口!$1:$1,0))</f>
        <v>222239.19910035163</v>
      </c>
      <c r="R329" s="40">
        <f>INDEX(人口源表!$1:$1048576,MATCH($B329,人口源表!$A:$A,0),MATCH(R$1,人口源表!$1:$1,0))-INDEX(城镇人口!$1:$1048576,MATCH($B329,城镇人口!$B:$B,0),MATCH(R$1,城镇人口!$1:$1,0))</f>
        <v>221314.06581692153</v>
      </c>
      <c r="S329" s="40">
        <f>INDEX(人口源表!$1:$1048576,MATCH($B329,人口源表!$A:$A,0),MATCH(S$1,人口源表!$1:$1,0))-INDEX(城镇人口!$1:$1048576,MATCH($B329,城镇人口!$B:$B,0),MATCH(S$1,城镇人口!$1:$1,0))</f>
        <v>221577.2157973026</v>
      </c>
      <c r="T329" s="40">
        <f>INDEX(人口源表!$1:$1048576,MATCH($B329,人口源表!$A:$A,0),MATCH(T$1,人口源表!$1:$1,0))-INDEX(城镇人口!$1:$1048576,MATCH($B329,城镇人口!$B:$B,0),MATCH(T$1,城镇人口!$1:$1,0))</f>
        <v>221716.57533357706</v>
      </c>
      <c r="U329" s="40">
        <f>INDEX(人口源表!$1:$1048576,MATCH($B329,人口源表!$A:$A,0),MATCH(U$1,人口源表!$1:$1,0))-INDEX(城镇人口!$1:$1048576,MATCH($B329,城镇人口!$B:$B,0),MATCH(U$1,城镇人口!$1:$1,0))</f>
        <v>221724.86485327641</v>
      </c>
      <c r="V329" s="40">
        <f>INDEX(人口源表!$1:$1048576,MATCH($B329,人口源表!$A:$A,0),MATCH(V$1,人口源表!$1:$1,0))-INDEX(城镇人口!$1:$1048576,MATCH($B329,城镇人口!$B:$B,0),MATCH(V$1,城镇人口!$1:$1,0))</f>
        <v>221596.37106116372</v>
      </c>
      <c r="W329" s="40">
        <f>INDEX(人口源表!$1:$1048576,MATCH($B329,人口源表!$A:$A,0),MATCH(W$1,人口源表!$1:$1,0))-INDEX(城镇人口!$1:$1048576,MATCH($B329,城镇人口!$B:$B,0),MATCH(W$1,城镇人口!$1:$1,0))</f>
        <v>221326.90804323257</v>
      </c>
      <c r="X329" s="40">
        <f>INDEX(人口源表!$1:$1048576,MATCH($B329,人口源表!$A:$A,0),MATCH(X$1,人口源表!$1:$1,0))-INDEX(城镇人口!$1:$1048576,MATCH($B329,城镇人口!$B:$B,0),MATCH(X$1,城镇人口!$1:$1,0))</f>
        <v>220913.34087040892</v>
      </c>
      <c r="Y329" s="40">
        <f>INDEX(人口源表!$1:$1048576,MATCH($B329,人口源表!$A:$A,0),MATCH(Y$1,人口源表!$1:$1,0))-INDEX(城镇人口!$1:$1048576,MATCH($B329,城镇人口!$B:$B,0),MATCH(Y$1,城镇人口!$1:$1,0))</f>
        <v>220354.42774905422</v>
      </c>
      <c r="Z329" s="40">
        <f>INDEX(人口源表!$1:$1048576,MATCH($B329,人口源表!$A:$A,0),MATCH(Z$1,人口源表!$1:$1,0))-INDEX(城镇人口!$1:$1048576,MATCH($B329,城镇人口!$B:$B,0),MATCH(Z$1,城镇人口!$1:$1,0))</f>
        <v>219649.47153091163</v>
      </c>
      <c r="AA329" s="40">
        <f>INDEX(人口源表!$1:$1048576,MATCH($B329,人口源表!$A:$A,0),MATCH(AA$1,人口源表!$1:$1,0))-INDEX(城镇人口!$1:$1048576,MATCH($B329,城镇人口!$B:$B,0),MATCH(AA$1,城镇人口!$1:$1,0))</f>
        <v>218800.02047138225</v>
      </c>
      <c r="AB329" s="40">
        <f>INDEX(人口源表!$1:$1048576,MATCH($B329,人口源表!$A:$A,0),MATCH(AB$1,人口源表!$1:$1,0))-INDEX(城镇人口!$1:$1048576,MATCH($B329,城镇人口!$B:$B,0),MATCH(AB$1,城镇人口!$1:$1,0))</f>
        <v>217808.52131036523</v>
      </c>
      <c r="AC329" s="40">
        <f>INDEX(人口源表!$1:$1048576,MATCH($B329,人口源表!$A:$A,0),MATCH(AC$1,人口源表!$1:$1,0))-INDEX(城镇人口!$1:$1048576,MATCH($B329,城镇人口!$B:$B,0),MATCH(AC$1,城镇人口!$1:$1,0))</f>
        <v>217040.85617032723</v>
      </c>
      <c r="AD329" s="40">
        <f>INDEX(人口源表!$1:$1048576,MATCH($B329,人口源表!$A:$A,0),MATCH(AD$1,人口源表!$1:$1,0))-INDEX(城镇人口!$1:$1048576,MATCH($B329,城镇人口!$B:$B,0),MATCH(AD$1,城镇人口!$1:$1,0))</f>
        <v>216143.35922868847</v>
      </c>
      <c r="AE329" s="40">
        <f>INDEX(人口源表!$1:$1048576,MATCH($B329,人口源表!$A:$A,0),MATCH(AE$1,人口源表!$1:$1,0))-INDEX(城镇人口!$1:$1048576,MATCH($B329,城镇人口!$B:$B,0),MATCH(AE$1,城镇人口!$1:$1,0))</f>
        <v>215120.82663118863</v>
      </c>
      <c r="AF329" s="40">
        <f>INDEX(人口源表!$1:$1048576,MATCH($B329,人口源表!$A:$A,0),MATCH(AF$1,人口源表!$1:$1,0))-INDEX(城镇人口!$1:$1048576,MATCH($B329,城镇人口!$B:$B,0),MATCH(AF$1,城镇人口!$1:$1,0))</f>
        <v>213980.9252504303</v>
      </c>
      <c r="AG329" s="40">
        <f>INDEX(人口源表!$1:$1048576,MATCH($B329,人口源表!$A:$A,0),MATCH(AG$1,人口源表!$1:$1,0))-INDEX(城镇人口!$1:$1048576,MATCH($B329,城镇人口!$B:$B,0),MATCH(AG$1,城镇人口!$1:$1,0))</f>
        <v>212730.38344594924</v>
      </c>
      <c r="AH329" s="40">
        <f>INDEX(人口源表!$1:$1048576,MATCH($B329,人口源表!$A:$A,0),MATCH(AH$1,人口源表!$1:$1,0))-INDEX(城镇人口!$1:$1048576,MATCH($B329,城镇人口!$B:$B,0),MATCH(AH$1,城镇人口!$1:$1,0))</f>
        <v>211377.89912252669</v>
      </c>
      <c r="AI329" s="40">
        <f>INDEX(人口源表!$1:$1048576,MATCH($B329,人口源表!$A:$A,0),MATCH(AI$1,人口源表!$1:$1,0))-INDEX(城镇人口!$1:$1048576,MATCH($B329,城镇人口!$B:$B,0),MATCH(AI$1,城镇人口!$1:$1,0))</f>
        <v>209933.26299011696</v>
      </c>
      <c r="AJ329" s="40">
        <f>INDEX(人口源表!$1:$1048576,MATCH($B329,人口源表!$A:$A,0),MATCH(AJ$1,人口源表!$1:$1,0))-INDEX(城镇人口!$1:$1048576,MATCH($B329,城镇人口!$B:$B,0),MATCH(AJ$1,城镇人口!$1:$1,0))</f>
        <v>208407.32387061277</v>
      </c>
      <c r="AK329" s="40">
        <f>INDEX(人口源表!$1:$1048576,MATCH($B329,人口源表!$A:$A,0),MATCH(AK$1,人口源表!$1:$1,0))-INDEX(城镇人口!$1:$1048576,MATCH($B329,城镇人口!$B:$B,0),MATCH(AK$1,城镇人口!$1:$1,0))</f>
        <v>206811.14208382362</v>
      </c>
      <c r="AL329" s="40">
        <f>INDEX(人口源表!$1:$1048576,MATCH($B329,人口源表!$A:$A,0),MATCH(AL$1,人口源表!$1:$1,0))-INDEX(城镇人口!$1:$1048576,MATCH($B329,城镇人口!$B:$B,0),MATCH(AL$1,城镇人口!$1:$1,0))</f>
        <v>205157.59048473445</v>
      </c>
      <c r="AM329" s="40">
        <f>INDEX(人口源表!$1:$1048576,MATCH($B329,人口源表!$A:$A,0),MATCH(AM$1,人口源表!$1:$1,0))-INDEX(城镇人口!$1:$1048576,MATCH($B329,城镇人口!$B:$B,0),MATCH(AM$1,城镇人口!$1:$1,0))</f>
        <v>203459.69116848626</v>
      </c>
      <c r="AN329" s="40">
        <f>INDEX(人口源表!$1:$1048576,MATCH($B329,人口源表!$A:$A,0),MATCH(AN$1,人口源表!$1:$1,0))-INDEX(城镇人口!$1:$1048576,MATCH($B329,城镇人口!$B:$B,0),MATCH(AN$1,城镇人口!$1:$1,0))</f>
        <v>201732.19786089833</v>
      </c>
      <c r="AO329" s="40">
        <f>INDEX(人口源表!$1:$1048576,MATCH($B329,人口源表!$A:$A,0),MATCH(AO$1,人口源表!$1:$1,0))-INDEX(城镇人口!$1:$1048576,MATCH($B329,城镇人口!$B:$B,0),MATCH(AO$1,城镇人口!$1:$1,0))</f>
        <v>199990.34650335251</v>
      </c>
      <c r="AP329" s="40">
        <f>INDEX(人口源表!$1:$1048576,MATCH($B329,人口源表!$A:$A,0),MATCH(AP$1,人口源表!$1:$1,0))-INDEX(城镇人口!$1:$1048576,MATCH($B329,城镇人口!$B:$B,0),MATCH(AP$1,城镇人口!$1:$1,0))</f>
        <v>198249.04059648688</v>
      </c>
      <c r="AQ329" s="40">
        <f>INDEX(人口源表!$1:$1048576,MATCH($B329,人口源表!$A:$A,0),MATCH(AQ$1,人口源表!$1:$1,0))-INDEX(城镇人口!$1:$1048576,MATCH($B329,城镇人口!$B:$B,0),MATCH(AQ$1,城镇人口!$1:$1,0))</f>
        <v>196525.5934324261</v>
      </c>
      <c r="AR329" s="40">
        <f>INDEX(人口源表!$1:$1048576,MATCH($B329,人口源表!$A:$A,0),MATCH(AR$1,人口源表!$1:$1,0))-INDEX(城镇人口!$1:$1048576,MATCH($B329,城镇人口!$B:$B,0),MATCH(AR$1,城镇人口!$1:$1,0))</f>
        <v>194837.3052875998</v>
      </c>
      <c r="AS329" s="40">
        <f>INDEX(人口源表!$1:$1048576,MATCH($B329,人口源表!$A:$A,0),MATCH(AS$1,人口源表!$1:$1,0))-INDEX(城镇人口!$1:$1048576,MATCH($B329,城镇人口!$B:$B,0),MATCH(AS$1,城镇人口!$1:$1,0))</f>
        <v>193202.22333317751</v>
      </c>
      <c r="AT329" s="40">
        <f>INDEX(人口源表!$1:$1048576,MATCH($B329,人口源表!$A:$A,0),MATCH(AT$1,人口源表!$1:$1,0))-INDEX(城镇人口!$1:$1048576,MATCH($B329,城镇人口!$B:$B,0),MATCH(AT$1,城镇人口!$1:$1,0))</f>
        <v>191638.33249490405</v>
      </c>
      <c r="AU329" s="40">
        <f>INDEX(人口源表!$1:$1048576,MATCH($B329,人口源表!$A:$A,0),MATCH(AU$1,人口源表!$1:$1,0))-INDEX(城镇人口!$1:$1048576,MATCH($B329,城镇人口!$B:$B,0),MATCH(AU$1,城镇人口!$1:$1,0))</f>
        <v>190165.45455426077</v>
      </c>
      <c r="AV329" s="40">
        <f>INDEX(人口源表!$1:$1048576,MATCH($B329,人口源表!$A:$A,0),MATCH(AV$1,人口源表!$1:$1,0))-INDEX(城镇人口!$1:$1048576,MATCH($B329,城镇人口!$B:$B,0),MATCH(AV$1,城镇人口!$1:$1,0))</f>
        <v>188803.65142514487</v>
      </c>
    </row>
    <row r="330" spans="1:48" x14ac:dyDescent="0.15">
      <c r="A330" s="4" t="s">
        <v>881</v>
      </c>
      <c r="B330" s="36" t="s">
        <v>671</v>
      </c>
      <c r="C330" s="34">
        <f>VLOOKUP(B330,'[1]2016省城人口总结（根）'!B:C,2,FALSE)/100</f>
        <v>0.462455</v>
      </c>
      <c r="D330" s="40">
        <f>INDEX(人口源表!$1:$1048576,MATCH($B330,人口源表!$A:$A,0),MATCH(D$1,人口源表!$1:$1,0))-INDEX(城镇人口!$1:$1048576,MATCH($B330,城镇人口!$B:$B,0),MATCH(D$1,城镇人口!$1:$1,0))</f>
        <v>103133.09148466479</v>
      </c>
      <c r="E330" s="40">
        <f>INDEX(人口源表!$1:$1048576,MATCH($B330,人口源表!$A:$A,0),MATCH(E$1,人口源表!$1:$1,0))-INDEX(城镇人口!$1:$1048576,MATCH($B330,城镇人口!$B:$B,0),MATCH(E$1,城镇人口!$1:$1,0))</f>
        <v>102416.35104190178</v>
      </c>
      <c r="F330" s="40">
        <f>INDEX(人口源表!$1:$1048576,MATCH($B330,人口源表!$A:$A,0),MATCH(F$1,人口源表!$1:$1,0))-INDEX(城镇人口!$1:$1048576,MATCH($B330,城镇人口!$B:$B,0),MATCH(F$1,城镇人口!$1:$1,0))</f>
        <v>101636.00319304722</v>
      </c>
      <c r="G330" s="40">
        <f>INDEX(人口源表!$1:$1048576,MATCH($B330,人口源表!$A:$A,0),MATCH(G$1,人口源表!$1:$1,0))-INDEX(城镇人口!$1:$1048576,MATCH($B330,城镇人口!$B:$B,0),MATCH(G$1,城镇人口!$1:$1,0))</f>
        <v>109835.77083117912</v>
      </c>
      <c r="H330" s="40">
        <f>INDEX(人口源表!$1:$1048576,MATCH($B330,人口源表!$A:$A,0),MATCH(H$1,人口源表!$1:$1,0))-INDEX(城镇人口!$1:$1048576,MATCH($B330,城镇人口!$B:$B,0),MATCH(H$1,城镇人口!$1:$1,0))</f>
        <v>108917.1304764201</v>
      </c>
      <c r="I330" s="40">
        <f>INDEX(人口源表!$1:$1048576,MATCH($B330,人口源表!$A:$A,0),MATCH(I$1,人口源表!$1:$1,0))-INDEX(城镇人口!$1:$1048576,MATCH($B330,城镇人口!$B:$B,0),MATCH(I$1,城镇人口!$1:$1,0))</f>
        <v>108797.24994494002</v>
      </c>
      <c r="J330" s="40">
        <f>INDEX(人口源表!$1:$1048576,MATCH($B330,人口源表!$A:$A,0),MATCH(J$1,人口源表!$1:$1,0))-INDEX(城镇人口!$1:$1048576,MATCH($B330,城镇人口!$B:$B,0),MATCH(J$1,城镇人口!$1:$1,0))</f>
        <v>108733.48683140692</v>
      </c>
      <c r="K330" s="40">
        <f>INDEX(人口源表!$1:$1048576,MATCH($B330,人口源表!$A:$A,0),MATCH(K$1,人口源表!$1:$1,0))-INDEX(城镇人口!$1:$1048576,MATCH($B330,城镇人口!$B:$B,0),MATCH(K$1,城镇人口!$1:$1,0))</f>
        <v>108705.6720368375</v>
      </c>
      <c r="L330" s="40">
        <f>INDEX(人口源表!$1:$1048576,MATCH($B330,人口源表!$A:$A,0),MATCH(L$1,人口源表!$1:$1,0))-INDEX(城镇人口!$1:$1048576,MATCH($B330,城镇人口!$B:$B,0),MATCH(L$1,城镇人口!$1:$1,0))</f>
        <v>108695.26319726283</v>
      </c>
      <c r="M330" s="40">
        <f>INDEX(人口源表!$1:$1048576,MATCH($B330,人口源表!$A:$A,0),MATCH(M$1,人口源表!$1:$1,0))-INDEX(城镇人口!$1:$1048576,MATCH($B330,城镇人口!$B:$B,0),MATCH(M$1,城镇人口!$1:$1,0))</f>
        <v>108686.27016465433</v>
      </c>
      <c r="N330" s="40">
        <f>INDEX(人口源表!$1:$1048576,MATCH($B330,人口源表!$A:$A,0),MATCH(N$1,人口源表!$1:$1,0))-INDEX(城镇人口!$1:$1048576,MATCH($B330,城镇人口!$B:$B,0),MATCH(N$1,城镇人口!$1:$1,0))</f>
        <v>108662.31827160277</v>
      </c>
      <c r="O330" s="40">
        <f>INDEX(人口源表!$1:$1048576,MATCH($B330,人口源表!$A:$A,0),MATCH(O$1,人口源表!$1:$1,0))-INDEX(城镇人口!$1:$1048576,MATCH($B330,城镇人口!$B:$B,0),MATCH(O$1,城镇人口!$1:$1,0))</f>
        <v>108610.47192424894</v>
      </c>
      <c r="P330" s="40">
        <f>INDEX(人口源表!$1:$1048576,MATCH($B330,人口源表!$A:$A,0),MATCH(P$1,人口源表!$1:$1,0))-INDEX(城镇人口!$1:$1048576,MATCH($B330,城镇人口!$B:$B,0),MATCH(P$1,城镇人口!$1:$1,0))</f>
        <v>108517.37711913249</v>
      </c>
      <c r="Q330" s="40">
        <f>INDEX(人口源表!$1:$1048576,MATCH($B330,人口源表!$A:$A,0),MATCH(Q$1,人口源表!$1:$1,0))-INDEX(城镇人口!$1:$1048576,MATCH($B330,城镇人口!$B:$B,0),MATCH(Q$1,城镇人口!$1:$1,0))</f>
        <v>108372.99927880848</v>
      </c>
      <c r="R330" s="40">
        <f>INDEX(人口源表!$1:$1048576,MATCH($B330,人口源表!$A:$A,0),MATCH(R$1,人口源表!$1:$1,0))-INDEX(城镇人口!$1:$1048576,MATCH($B330,城镇人口!$B:$B,0),MATCH(R$1,城镇人口!$1:$1,0))</f>
        <v>108166.84718398645</v>
      </c>
      <c r="S330" s="40">
        <f>INDEX(人口源表!$1:$1048576,MATCH($B330,人口源表!$A:$A,0),MATCH(S$1,人口源表!$1:$1,0))-INDEX(城镇人口!$1:$1048576,MATCH($B330,城镇人口!$B:$B,0),MATCH(S$1,城镇人口!$1:$1,0))</f>
        <v>108549.17929683297</v>
      </c>
      <c r="T330" s="40">
        <f>INDEX(人口源表!$1:$1048576,MATCH($B330,人口源表!$A:$A,0),MATCH(T$1,人口源表!$1:$1,0))-INDEX(城镇人口!$1:$1048576,MATCH($B330,城镇人口!$B:$B,0),MATCH(T$1,城镇人口!$1:$1,0))</f>
        <v>108875.77922861194</v>
      </c>
      <c r="U330" s="40">
        <f>INDEX(人口源表!$1:$1048576,MATCH($B330,人口源表!$A:$A,0),MATCH(U$1,人口源表!$1:$1,0))-INDEX(城镇人口!$1:$1048576,MATCH($B330,城镇人口!$B:$B,0),MATCH(U$1,城镇人口!$1:$1,0))</f>
        <v>109141.0393735081</v>
      </c>
      <c r="V330" s="40">
        <f>INDEX(人口源表!$1:$1048576,MATCH($B330,人口源表!$A:$A,0),MATCH(V$1,人口源表!$1:$1,0))-INDEX(城镇人口!$1:$1048576,MATCH($B330,城镇人口!$B:$B,0),MATCH(V$1,城镇人口!$1:$1,0))</f>
        <v>109339.51410905016</v>
      </c>
      <c r="W330" s="40">
        <f>INDEX(人口源表!$1:$1048576,MATCH($B330,人口源表!$A:$A,0),MATCH(W$1,人口源表!$1:$1,0))-INDEX(城镇人口!$1:$1048576,MATCH($B330,城镇人口!$B:$B,0),MATCH(W$1,城镇人口!$1:$1,0))</f>
        <v>109465.92179474709</v>
      </c>
      <c r="X330" s="40">
        <f>INDEX(人口源表!$1:$1048576,MATCH($B330,人口源表!$A:$A,0),MATCH(X$1,人口源表!$1:$1,0))-INDEX(城镇人口!$1:$1048576,MATCH($B330,城镇人口!$B:$B,0),MATCH(X$1,城镇人口!$1:$1,0))</f>
        <v>109517.76820211485</v>
      </c>
      <c r="Y330" s="40">
        <f>INDEX(人口源表!$1:$1048576,MATCH($B330,人口源表!$A:$A,0),MATCH(Y$1,人口源表!$1:$1,0))-INDEX(城镇人口!$1:$1048576,MATCH($B330,城镇人口!$B:$B,0),MATCH(Y$1,城镇人口!$1:$1,0))</f>
        <v>109491.79139701257</v>
      </c>
      <c r="Z330" s="40">
        <f>INDEX(人口源表!$1:$1048576,MATCH($B330,人口源表!$A:$A,0),MATCH(Z$1,人口源表!$1:$1,0))-INDEX(城镇人口!$1:$1048576,MATCH($B330,城镇人口!$B:$B,0),MATCH(Z$1,城镇人口!$1:$1,0))</f>
        <v>109386.57879057262</v>
      </c>
      <c r="AA330" s="40">
        <f>INDEX(人口源表!$1:$1048576,MATCH($B330,人口源表!$A:$A,0),MATCH(AA$1,人口源表!$1:$1,0))-INDEX(城镇人口!$1:$1048576,MATCH($B330,城镇人口!$B:$B,0),MATCH(AA$1,城镇人口!$1:$1,0))</f>
        <v>109201.22653438451</v>
      </c>
      <c r="AB330" s="40">
        <f>INDEX(人口源表!$1:$1048576,MATCH($B330,人口源表!$A:$A,0),MATCH(AB$1,人口源表!$1:$1,0))-INDEX(城镇人口!$1:$1048576,MATCH($B330,城镇人口!$B:$B,0),MATCH(AB$1,城镇人口!$1:$1,0))</f>
        <v>108935.75174110109</v>
      </c>
      <c r="AC330" s="40">
        <f>INDEX(人口源表!$1:$1048576,MATCH($B330,人口源表!$A:$A,0),MATCH(AC$1,人口源表!$1:$1,0))-INDEX(城镇人口!$1:$1048576,MATCH($B330,城镇人口!$B:$B,0),MATCH(AC$1,城镇人口!$1:$1,0))</f>
        <v>108772.55649402511</v>
      </c>
      <c r="AD330" s="40">
        <f>INDEX(人口源表!$1:$1048576,MATCH($B330,人口源表!$A:$A,0),MATCH(AD$1,人口源表!$1:$1,0))-INDEX(城镇人口!$1:$1048576,MATCH($B330,城镇人口!$B:$B,0),MATCH(AD$1,城镇人口!$1:$1,0))</f>
        <v>108534.59543840916</v>
      </c>
      <c r="AE330" s="40">
        <f>INDEX(人口源表!$1:$1048576,MATCH($B330,人口源表!$A:$A,0),MATCH(AE$1,人口源表!$1:$1,0))-INDEX(城镇人口!$1:$1048576,MATCH($B330,城镇人口!$B:$B,0),MATCH(AE$1,城镇人口!$1:$1,0))</f>
        <v>108223.74310743646</v>
      </c>
      <c r="AF330" s="40">
        <f>INDEX(人口源表!$1:$1048576,MATCH($B330,人口源表!$A:$A,0),MATCH(AF$1,人口源表!$1:$1,0))-INDEX(城镇人口!$1:$1048576,MATCH($B330,城镇人口!$B:$B,0),MATCH(AF$1,城镇人口!$1:$1,0))</f>
        <v>107843.11494250331</v>
      </c>
      <c r="AG330" s="40">
        <f>INDEX(人口源表!$1:$1048576,MATCH($B330,人口源表!$A:$A,0),MATCH(AG$1,人口源表!$1:$1,0))-INDEX(城镇人口!$1:$1048576,MATCH($B330,城镇人口!$B:$B,0),MATCH(AG$1,城镇人口!$1:$1,0))</f>
        <v>107396.20490985826</v>
      </c>
      <c r="AH330" s="40">
        <f>INDEX(人口源表!$1:$1048576,MATCH($B330,人口源表!$A:$A,0),MATCH(AH$1,人口源表!$1:$1,0))-INDEX(城镇人口!$1:$1048576,MATCH($B330,城镇人口!$B:$B,0),MATCH(AH$1,城镇人口!$1:$1,0))</f>
        <v>106887.28653856617</v>
      </c>
      <c r="AI330" s="40">
        <f>INDEX(人口源表!$1:$1048576,MATCH($B330,人口源表!$A:$A,0),MATCH(AI$1,人口源表!$1:$1,0))-INDEX(城镇人口!$1:$1048576,MATCH($B330,城镇人口!$B:$B,0),MATCH(AI$1,城镇人口!$1:$1,0))</f>
        <v>106321.39031719966</v>
      </c>
      <c r="AJ330" s="40">
        <f>INDEX(人口源表!$1:$1048576,MATCH($B330,人口源表!$A:$A,0),MATCH(AJ$1,人口源表!$1:$1,0))-INDEX(城镇人口!$1:$1048576,MATCH($B330,城镇人口!$B:$B,0),MATCH(AJ$1,城镇人口!$1:$1,0))</f>
        <v>105704.28083648204</v>
      </c>
      <c r="AK330" s="40">
        <f>INDEX(人口源表!$1:$1048576,MATCH($B330,人口源表!$A:$A,0),MATCH(AK$1,人口源表!$1:$1,0))-INDEX(城镇人口!$1:$1048576,MATCH($B330,城镇人口!$B:$B,0),MATCH(AK$1,城镇人口!$1:$1,0))</f>
        <v>105042.02790901286</v>
      </c>
      <c r="AL330" s="40">
        <f>INDEX(人口源表!$1:$1048576,MATCH($B330,人口源表!$A:$A,0),MATCH(AL$1,人口源表!$1:$1,0))-INDEX(城镇人口!$1:$1048576,MATCH($B330,城镇人口!$B:$B,0),MATCH(AL$1,城镇人口!$1:$1,0))</f>
        <v>104342.20497781463</v>
      </c>
      <c r="AM330" s="40">
        <f>INDEX(人口源表!$1:$1048576,MATCH($B330,人口源表!$A:$A,0),MATCH(AM$1,人口源表!$1:$1,0))-INDEX(城镇人口!$1:$1048576,MATCH($B330,城镇人口!$B:$B,0),MATCH(AM$1,城镇人口!$1:$1,0))</f>
        <v>103611.43541500074</v>
      </c>
      <c r="AN330" s="40">
        <f>INDEX(人口源表!$1:$1048576,MATCH($B330,人口源表!$A:$A,0),MATCH(AN$1,人口源表!$1:$1,0))-INDEX(城镇人口!$1:$1048576,MATCH($B330,城镇人口!$B:$B,0),MATCH(AN$1,城镇人口!$1:$1,0))</f>
        <v>102858.60584843345</v>
      </c>
      <c r="AO330" s="40">
        <f>INDEX(人口源表!$1:$1048576,MATCH($B330,人口源表!$A:$A,0),MATCH(AO$1,人口源表!$1:$1,0))-INDEX(城镇人口!$1:$1048576,MATCH($B330,城镇人口!$B:$B,0),MATCH(AO$1,城镇人口!$1:$1,0))</f>
        <v>102092.41641351758</v>
      </c>
      <c r="AP330" s="40">
        <f>INDEX(人口源表!$1:$1048576,MATCH($B330,人口源表!$A:$A,0),MATCH(AP$1,人口源表!$1:$1,0))-INDEX(城镇人口!$1:$1048576,MATCH($B330,城镇人口!$B:$B,0),MATCH(AP$1,城镇人口!$1:$1,0))</f>
        <v>101321.77346329589</v>
      </c>
      <c r="AQ330" s="40">
        <f>INDEX(人口源表!$1:$1048576,MATCH($B330,人口源表!$A:$A,0),MATCH(AQ$1,人口源表!$1:$1,0))-INDEX(城镇人口!$1:$1048576,MATCH($B330,城镇人口!$B:$B,0),MATCH(AQ$1,城镇人口!$1:$1,0))</f>
        <v>100556.56076449496</v>
      </c>
      <c r="AR330" s="40">
        <f>INDEX(人口源表!$1:$1048576,MATCH($B330,人口源表!$A:$A,0),MATCH(AR$1,人口源表!$1:$1,0))-INDEX(城镇人口!$1:$1048576,MATCH($B330,城镇人口!$B:$B,0),MATCH(AR$1,城镇人口!$1:$1,0))</f>
        <v>99806.823430678836</v>
      </c>
      <c r="AS330" s="40">
        <f>INDEX(人口源表!$1:$1048576,MATCH($B330,人口源表!$A:$A,0),MATCH(AS$1,人口源表!$1:$1,0))-INDEX(城镇人口!$1:$1048576,MATCH($B330,城镇人口!$B:$B,0),MATCH(AS$1,城镇人口!$1:$1,0))</f>
        <v>99083.917080883577</v>
      </c>
      <c r="AT330" s="40">
        <f>INDEX(人口源表!$1:$1048576,MATCH($B330,人口源表!$A:$A,0),MATCH(AT$1,人口源表!$1:$1,0))-INDEX(城镇人口!$1:$1048576,MATCH($B330,城镇人口!$B:$B,0),MATCH(AT$1,城镇人口!$1:$1,0))</f>
        <v>98398.532921330741</v>
      </c>
      <c r="AU330" s="40">
        <f>INDEX(人口源表!$1:$1048576,MATCH($B330,人口源表!$A:$A,0),MATCH(AU$1,人口源表!$1:$1,0))-INDEX(城镇人口!$1:$1048576,MATCH($B330,城镇人口!$B:$B,0),MATCH(AU$1,城镇人口!$1:$1,0))</f>
        <v>97762.238624161517</v>
      </c>
      <c r="AV330" s="40">
        <f>INDEX(人口源表!$1:$1048576,MATCH($B330,人口源表!$A:$A,0),MATCH(AV$1,人口源表!$1:$1,0))-INDEX(城镇人口!$1:$1048576,MATCH($B330,城镇人口!$B:$B,0),MATCH(AV$1,城镇人口!$1:$1,0))</f>
        <v>97187.060223616369</v>
      </c>
    </row>
    <row r="331" spans="1:48" x14ac:dyDescent="0.15">
      <c r="A331" s="4" t="s">
        <v>881</v>
      </c>
      <c r="B331" s="36" t="s">
        <v>672</v>
      </c>
      <c r="C331" s="34">
        <f>VLOOKUP(B331,'[1]2016省城人口总结（根）'!B:C,2,FALSE)/100</f>
        <v>0.462455</v>
      </c>
      <c r="D331" s="40">
        <f>INDEX(人口源表!$1:$1048576,MATCH($B331,人口源表!$A:$A,0),MATCH(D$1,人口源表!$1:$1,0))-INDEX(城镇人口!$1:$1048576,MATCH($B331,城镇人口!$B:$B,0),MATCH(D$1,城镇人口!$1:$1,0))</f>
        <v>214888.4362631703</v>
      </c>
      <c r="E331" s="40">
        <f>INDEX(人口源表!$1:$1048576,MATCH($B331,人口源表!$A:$A,0),MATCH(E$1,人口源表!$1:$1,0))-INDEX(城镇人口!$1:$1048576,MATCH($B331,城镇人口!$B:$B,0),MATCH(E$1,城镇人口!$1:$1,0))</f>
        <v>213216.49037946321</v>
      </c>
      <c r="F331" s="40">
        <f>INDEX(人口源表!$1:$1048576,MATCH($B331,人口源表!$A:$A,0),MATCH(F$1,人口源表!$1:$1,0))-INDEX(城镇人口!$1:$1048576,MATCH($B331,城镇人口!$B:$B,0),MATCH(F$1,城镇人口!$1:$1,0))</f>
        <v>211407.27614341461</v>
      </c>
      <c r="G331" s="40">
        <f>INDEX(人口源表!$1:$1048576,MATCH($B331,人口源表!$A:$A,0),MATCH(G$1,人口源表!$1:$1,0))-INDEX(城镇人口!$1:$1048576,MATCH($B331,城镇人口!$B:$B,0),MATCH(G$1,城镇人口!$1:$1,0))</f>
        <v>217307.20704057615</v>
      </c>
      <c r="H331" s="40">
        <f>INDEX(人口源表!$1:$1048576,MATCH($B331,人口源表!$A:$A,0),MATCH(H$1,人口源表!$1:$1,0))-INDEX(城镇人口!$1:$1048576,MATCH($B331,城镇人口!$B:$B,0),MATCH(H$1,城镇人口!$1:$1,0))</f>
        <v>214829.96406877835</v>
      </c>
      <c r="I331" s="40">
        <f>INDEX(人口源表!$1:$1048576,MATCH($B331,人口源表!$A:$A,0),MATCH(I$1,人口源表!$1:$1,0))-INDEX(城镇人口!$1:$1048576,MATCH($B331,城镇人口!$B:$B,0),MATCH(I$1,城镇人口!$1:$1,0))</f>
        <v>214109.29755968854</v>
      </c>
      <c r="J331" s="40">
        <f>INDEX(人口源表!$1:$1048576,MATCH($B331,人口源表!$A:$A,0),MATCH(J$1,人口源表!$1:$1,0))-INDEX(城镇人口!$1:$1048576,MATCH($B331,城镇人口!$B:$B,0),MATCH(J$1,城镇人口!$1:$1,0))</f>
        <v>213653.51025087788</v>
      </c>
      <c r="K331" s="40">
        <f>INDEX(人口源表!$1:$1048576,MATCH($B331,人口源表!$A:$A,0),MATCH(K$1,人口源表!$1:$1,0))-INDEX(城镇人口!$1:$1048576,MATCH($B331,城镇人口!$B:$B,0),MATCH(K$1,城镇人口!$1:$1,0))</f>
        <v>213404.83713090784</v>
      </c>
      <c r="L331" s="40">
        <f>INDEX(人口源表!$1:$1048576,MATCH($B331,人口源表!$A:$A,0),MATCH(L$1,人口源表!$1:$1,0))-INDEX(城镇人口!$1:$1048576,MATCH($B331,城镇人口!$B:$B,0),MATCH(L$1,城镇人口!$1:$1,0))</f>
        <v>213308.74715093843</v>
      </c>
      <c r="M331" s="40">
        <f>INDEX(人口源表!$1:$1048576,MATCH($B331,人口源表!$A:$A,0),MATCH(M$1,人口源表!$1:$1,0))-INDEX(城镇人口!$1:$1048576,MATCH($B331,城镇人口!$B:$B,0),MATCH(M$1,城镇人口!$1:$1,0))</f>
        <v>213316.79232177755</v>
      </c>
      <c r="N331" s="40">
        <f>INDEX(人口源表!$1:$1048576,MATCH($B331,人口源表!$A:$A,0),MATCH(N$1,人口源表!$1:$1,0))-INDEX(城镇人口!$1:$1048576,MATCH($B331,城镇人口!$B:$B,0),MATCH(N$1,城镇人口!$1:$1,0))</f>
        <v>213382.6206622601</v>
      </c>
      <c r="O331" s="40">
        <f>INDEX(人口源表!$1:$1048576,MATCH($B331,人口源表!$A:$A,0),MATCH(O$1,人口源表!$1:$1,0))-INDEX(城镇人口!$1:$1048576,MATCH($B331,城镇人口!$B:$B,0),MATCH(O$1,城镇人口!$1:$1,0))</f>
        <v>213464.80919395684</v>
      </c>
      <c r="P331" s="40">
        <f>INDEX(人口源表!$1:$1048576,MATCH($B331,人口源表!$A:$A,0),MATCH(P$1,人口源表!$1:$1,0))-INDEX(城镇人口!$1:$1048576,MATCH($B331,城镇人口!$B:$B,0),MATCH(P$1,城镇人口!$1:$1,0))</f>
        <v>213525.32760215894</v>
      </c>
      <c r="Q331" s="40">
        <f>INDEX(人口源表!$1:$1048576,MATCH($B331,人口源表!$A:$A,0),MATCH(Q$1,人口源表!$1:$1,0))-INDEX(城镇人口!$1:$1048576,MATCH($B331,城镇人口!$B:$B,0),MATCH(Q$1,城镇人口!$1:$1,0))</f>
        <v>213530.38818143134</v>
      </c>
      <c r="R331" s="40">
        <f>INDEX(人口源表!$1:$1048576,MATCH($B331,人口源表!$A:$A,0),MATCH(R$1,人口源表!$1:$1,0))-INDEX(城镇人口!$1:$1048576,MATCH($B331,城镇人口!$B:$B,0),MATCH(R$1,城镇人口!$1:$1,0))</f>
        <v>213449.86792070788</v>
      </c>
      <c r="S331" s="40">
        <f>INDEX(人口源表!$1:$1048576,MATCH($B331,人口源表!$A:$A,0),MATCH(S$1,人口源表!$1:$1,0))-INDEX(城镇人口!$1:$1048576,MATCH($B331,城镇人口!$B:$B,0),MATCH(S$1,城镇人口!$1:$1,0))</f>
        <v>214557.36442529841</v>
      </c>
      <c r="T331" s="40">
        <f>INDEX(人口源表!$1:$1048576,MATCH($B331,人口源表!$A:$A,0),MATCH(T$1,人口源表!$1:$1,0))-INDEX(城镇人口!$1:$1048576,MATCH($B331,城镇人口!$B:$B,0),MATCH(T$1,城镇人口!$1:$1,0))</f>
        <v>215576.84750605794</v>
      </c>
      <c r="U331" s="40">
        <f>INDEX(人口源表!$1:$1048576,MATCH($B331,人口源表!$A:$A,0),MATCH(U$1,人口源表!$1:$1,0))-INDEX(城镇人口!$1:$1048576,MATCH($B331,城镇人口!$B:$B,0),MATCH(U$1,城镇人口!$1:$1,0))</f>
        <v>216488.5528240964</v>
      </c>
      <c r="V331" s="40">
        <f>INDEX(人口源表!$1:$1048576,MATCH($B331,人口源表!$A:$A,0),MATCH(V$1,人口源表!$1:$1,0))-INDEX(城镇人口!$1:$1048576,MATCH($B331,城镇人口!$B:$B,0),MATCH(V$1,城镇人口!$1:$1,0))</f>
        <v>217273.67695622111</v>
      </c>
      <c r="W331" s="40">
        <f>INDEX(人口源表!$1:$1048576,MATCH($B331,人口源表!$A:$A,0),MATCH(W$1,人口源表!$1:$1,0))-INDEX(城镇人口!$1:$1048576,MATCH($B331,城镇人口!$B:$B,0),MATCH(W$1,城镇人口!$1:$1,0))</f>
        <v>217918.32723813248</v>
      </c>
      <c r="X331" s="40">
        <f>INDEX(人口源表!$1:$1048576,MATCH($B331,人口源表!$A:$A,0),MATCH(X$1,人口源表!$1:$1,0))-INDEX(城镇人口!$1:$1048576,MATCH($B331,城镇人口!$B:$B,0),MATCH(X$1,城镇人口!$1:$1,0))</f>
        <v>218409.45594819548</v>
      </c>
      <c r="Y331" s="40">
        <f>INDEX(人口源表!$1:$1048576,MATCH($B331,人口源表!$A:$A,0),MATCH(Y$1,人口源表!$1:$1,0))-INDEX(城镇人口!$1:$1048576,MATCH($B331,城镇人口!$B:$B,0),MATCH(Y$1,城镇人口!$1:$1,0))</f>
        <v>218737.45578658325</v>
      </c>
      <c r="Z331" s="40">
        <f>INDEX(人口源表!$1:$1048576,MATCH($B331,人口源表!$A:$A,0),MATCH(Z$1,人口源表!$1:$1,0))-INDEX(城镇人口!$1:$1048576,MATCH($B331,城镇人口!$B:$B,0),MATCH(Z$1,城镇人口!$1:$1,0))</f>
        <v>218895.20327395224</v>
      </c>
      <c r="AA331" s="40">
        <f>INDEX(人口源表!$1:$1048576,MATCH($B331,人口源表!$A:$A,0),MATCH(AA$1,人口源表!$1:$1,0))-INDEX(城镇人口!$1:$1048576,MATCH($B331,城镇人口!$B:$B,0),MATCH(AA$1,城镇人口!$1:$1,0))</f>
        <v>218877.13483826845</v>
      </c>
      <c r="AB331" s="40">
        <f>INDEX(人口源表!$1:$1048576,MATCH($B331,人口源表!$A:$A,0),MATCH(AB$1,人口源表!$1:$1,0))-INDEX(城镇人口!$1:$1048576,MATCH($B331,城镇人口!$B:$B,0),MATCH(AB$1,城镇人口!$1:$1,0))</f>
        <v>218680.90950135008</v>
      </c>
      <c r="AC331" s="40">
        <f>INDEX(人口源表!$1:$1048576,MATCH($B331,人口源表!$A:$A,0),MATCH(AC$1,人口源表!$1:$1,0))-INDEX(城镇人口!$1:$1048576,MATCH($B331,城镇人口!$B:$B,0),MATCH(AC$1,城镇人口!$1:$1,0))</f>
        <v>218671.32888657501</v>
      </c>
      <c r="AD331" s="40">
        <f>INDEX(人口源表!$1:$1048576,MATCH($B331,人口源表!$A:$A,0),MATCH(AD$1,人口源表!$1:$1,0))-INDEX(城镇人口!$1:$1048576,MATCH($B331,城镇人口!$B:$B,0),MATCH(AD$1,城镇人口!$1:$1,0))</f>
        <v>218491.214372763</v>
      </c>
      <c r="AE331" s="40">
        <f>INDEX(人口源表!$1:$1048576,MATCH($B331,人口源表!$A:$A,0),MATCH(AE$1,人口源表!$1:$1,0))-INDEX(城镇人口!$1:$1048576,MATCH($B331,城镇人口!$B:$B,0),MATCH(AE$1,城镇人口!$1:$1,0))</f>
        <v>218144.990312632</v>
      </c>
      <c r="AF331" s="40">
        <f>INDEX(人口源表!$1:$1048576,MATCH($B331,人口源表!$A:$A,0),MATCH(AF$1,人口源表!$1:$1,0))-INDEX(城镇人口!$1:$1048576,MATCH($B331,城镇人口!$B:$B,0),MATCH(AF$1,城镇人口!$1:$1,0))</f>
        <v>217637.05503529194</v>
      </c>
      <c r="AG331" s="40">
        <f>INDEX(人口源表!$1:$1048576,MATCH($B331,人口源表!$A:$A,0),MATCH(AG$1,人口源表!$1:$1,0))-INDEX(城镇人口!$1:$1048576,MATCH($B331,城镇人口!$B:$B,0),MATCH(AG$1,城镇人口!$1:$1,0))</f>
        <v>216975.09770057542</v>
      </c>
      <c r="AH331" s="40">
        <f>INDEX(人口源表!$1:$1048576,MATCH($B331,人口源表!$A:$A,0),MATCH(AH$1,人口源表!$1:$1,0))-INDEX(城镇人口!$1:$1048576,MATCH($B331,城镇人口!$B:$B,0),MATCH(AH$1,城镇人口!$1:$1,0))</f>
        <v>216168.3599696692</v>
      </c>
      <c r="AI331" s="40">
        <f>INDEX(人口源表!$1:$1048576,MATCH($B331,人口源表!$A:$A,0),MATCH(AI$1,人口源表!$1:$1,0))-INDEX(城镇人口!$1:$1048576,MATCH($B331,城镇人口!$B:$B,0),MATCH(AI$1,城镇人口!$1:$1,0))</f>
        <v>215228.82139587641</v>
      </c>
      <c r="AJ331" s="40">
        <f>INDEX(人口源表!$1:$1048576,MATCH($B331,人口源表!$A:$A,0),MATCH(AJ$1,人口源表!$1:$1,0))-INDEX(城镇人口!$1:$1048576,MATCH($B331,城镇人口!$B:$B,0),MATCH(AJ$1,城镇人口!$1:$1,0))</f>
        <v>214168.67229462066</v>
      </c>
      <c r="AK331" s="40">
        <f>INDEX(人口源表!$1:$1048576,MATCH($B331,人口源表!$A:$A,0),MATCH(AK$1,人口源表!$1:$1,0))-INDEX(城镇人口!$1:$1048576,MATCH($B331,城镇人口!$B:$B,0),MATCH(AK$1,城镇人口!$1:$1,0))</f>
        <v>213003.95257370616</v>
      </c>
      <c r="AL331" s="40">
        <f>INDEX(人口源表!$1:$1048576,MATCH($B331,人口源表!$A:$A,0),MATCH(AL$1,人口源表!$1:$1,0))-INDEX(城镇人口!$1:$1048576,MATCH($B331,城镇人口!$B:$B,0),MATCH(AL$1,城镇人口!$1:$1,0))</f>
        <v>211750.4024430273</v>
      </c>
      <c r="AM331" s="40">
        <f>INDEX(人口源表!$1:$1048576,MATCH($B331,人口源表!$A:$A,0),MATCH(AM$1,人口源表!$1:$1,0))-INDEX(城镇人口!$1:$1048576,MATCH($B331,城镇人口!$B:$B,0),MATCH(AM$1,城镇人口!$1:$1,0))</f>
        <v>210426.6697655461</v>
      </c>
      <c r="AN331" s="40">
        <f>INDEX(人口源表!$1:$1048576,MATCH($B331,人口源表!$A:$A,0),MATCH(AN$1,人口源表!$1:$1,0))-INDEX(城镇人口!$1:$1048576,MATCH($B331,城镇人口!$B:$B,0),MATCH(AN$1,城镇人口!$1:$1,0))</f>
        <v>209052.6207941795</v>
      </c>
      <c r="AO331" s="40">
        <f>INDEX(人口源表!$1:$1048576,MATCH($B331,人口源表!$A:$A,0),MATCH(AO$1,人口源表!$1:$1,0))-INDEX(城镇人口!$1:$1048576,MATCH($B331,城镇人口!$B:$B,0),MATCH(AO$1,城镇人口!$1:$1,0))</f>
        <v>207650.48152523499</v>
      </c>
      <c r="AP331" s="40">
        <f>INDEX(人口源表!$1:$1048576,MATCH($B331,人口源表!$A:$A,0),MATCH(AP$1,人口源表!$1:$1,0))-INDEX(城镇人口!$1:$1048576,MATCH($B331,城镇人口!$B:$B,0),MATCH(AP$1,城镇人口!$1:$1,0))</f>
        <v>206242.38725419925</v>
      </c>
      <c r="AQ331" s="40">
        <f>INDEX(人口源表!$1:$1048576,MATCH($B331,人口源表!$A:$A,0),MATCH(AQ$1,人口源表!$1:$1,0))-INDEX(城镇人口!$1:$1048576,MATCH($B331,城镇人口!$B:$B,0),MATCH(AQ$1,城镇人口!$1:$1,0))</f>
        <v>204853.50414478284</v>
      </c>
      <c r="AR331" s="40">
        <f>INDEX(人口源表!$1:$1048576,MATCH($B331,人口源表!$A:$A,0),MATCH(AR$1,人口源表!$1:$1,0))-INDEX(城镇人口!$1:$1048576,MATCH($B331,城镇人口!$B:$B,0),MATCH(AR$1,城镇人口!$1:$1,0))</f>
        <v>203509.58196380566</v>
      </c>
      <c r="AS331" s="40">
        <f>INDEX(人口源表!$1:$1048576,MATCH($B331,人口源表!$A:$A,0),MATCH(AS$1,人口源表!$1:$1,0))-INDEX(城镇人口!$1:$1048576,MATCH($B331,城镇人口!$B:$B,0),MATCH(AS$1,城镇人口!$1:$1,0))</f>
        <v>202237.30165761936</v>
      </c>
      <c r="AT331" s="40">
        <f>INDEX(人口源表!$1:$1048576,MATCH($B331,人口源表!$A:$A,0),MATCH(AT$1,人口源表!$1:$1,0))-INDEX(城镇人口!$1:$1048576,MATCH($B331,城镇人口!$B:$B,0),MATCH(AT$1,城镇人口!$1:$1,0))</f>
        <v>201065.37923622766</v>
      </c>
      <c r="AU331" s="40">
        <f>INDEX(人口源表!$1:$1048576,MATCH($B331,人口源表!$A:$A,0),MATCH(AU$1,人口源表!$1:$1,0))-INDEX(城镇人口!$1:$1048576,MATCH($B331,城镇人口!$B:$B,0),MATCH(AU$1,城镇人口!$1:$1,0))</f>
        <v>200023.71248092817</v>
      </c>
      <c r="AV331" s="40">
        <f>INDEX(人口源表!$1:$1048576,MATCH($B331,人口源表!$A:$A,0),MATCH(AV$1,人口源表!$1:$1,0))-INDEX(城镇人口!$1:$1048576,MATCH($B331,城镇人口!$B:$B,0),MATCH(AV$1,城镇人口!$1:$1,0))</f>
        <v>199142.9352558098</v>
      </c>
    </row>
    <row r="332" spans="1:48" x14ac:dyDescent="0.15">
      <c r="A332" s="4" t="s">
        <v>881</v>
      </c>
      <c r="B332" s="36" t="s">
        <v>673</v>
      </c>
      <c r="C332" s="34">
        <f>VLOOKUP(B332,'[1]2016省城人口总结（根）'!B:C,2,FALSE)/100</f>
        <v>0.462455</v>
      </c>
      <c r="D332" s="40">
        <f>INDEX(人口源表!$1:$1048576,MATCH($B332,人口源表!$A:$A,0),MATCH(D$1,人口源表!$1:$1,0))-INDEX(城镇人口!$1:$1048576,MATCH($B332,城镇人口!$B:$B,0),MATCH(D$1,城镇人口!$1:$1,0))</f>
        <v>279604.40500992571</v>
      </c>
      <c r="E332" s="40">
        <f>INDEX(人口源表!$1:$1048576,MATCH($B332,人口源表!$A:$A,0),MATCH(E$1,人口源表!$1:$1,0))-INDEX(城镇人口!$1:$1048576,MATCH($B332,城镇人口!$B:$B,0),MATCH(E$1,城镇人口!$1:$1,0))</f>
        <v>278013.28206105059</v>
      </c>
      <c r="F332" s="40">
        <f>INDEX(人口源表!$1:$1048576,MATCH($B332,人口源表!$A:$A,0),MATCH(F$1,人口源表!$1:$1,0))-INDEX(城镇人口!$1:$1048576,MATCH($B332,城镇人口!$B:$B,0),MATCH(F$1,城镇人口!$1:$1,0))</f>
        <v>276183.47693051241</v>
      </c>
      <c r="G332" s="40">
        <f>INDEX(人口源表!$1:$1048576,MATCH($B332,人口源表!$A:$A,0),MATCH(G$1,人口源表!$1:$1,0))-INDEX(城镇人口!$1:$1048576,MATCH($B332,城镇人口!$B:$B,0),MATCH(G$1,城镇人口!$1:$1,0))</f>
        <v>237547.32877130955</v>
      </c>
      <c r="H332" s="40">
        <f>INDEX(人口源表!$1:$1048576,MATCH($B332,人口源表!$A:$A,0),MATCH(H$1,人口源表!$1:$1,0))-INDEX(城镇人口!$1:$1048576,MATCH($B332,城镇人口!$B:$B,0),MATCH(H$1,城镇人口!$1:$1,0))</f>
        <v>236569.4322379081</v>
      </c>
      <c r="I332" s="40">
        <f>INDEX(人口源表!$1:$1048576,MATCH($B332,人口源表!$A:$A,0),MATCH(I$1,人口源表!$1:$1,0))-INDEX(城镇人口!$1:$1048576,MATCH($B332,城镇人口!$B:$B,0),MATCH(I$1,城镇人口!$1:$1,0))</f>
        <v>236904.20186141905</v>
      </c>
      <c r="J332" s="40">
        <f>INDEX(人口源表!$1:$1048576,MATCH($B332,人口源表!$A:$A,0),MATCH(J$1,人口源表!$1:$1,0))-INDEX(城镇人口!$1:$1048576,MATCH($B332,城镇人口!$B:$B,0),MATCH(J$1,城镇人口!$1:$1,0))</f>
        <v>236993.94704750675</v>
      </c>
      <c r="K332" s="40">
        <f>INDEX(人口源表!$1:$1048576,MATCH($B332,人口源表!$A:$A,0),MATCH(K$1,人口源表!$1:$1,0))-INDEX(城镇人口!$1:$1048576,MATCH($B332,城镇人口!$B:$B,0),MATCH(K$1,城镇人口!$1:$1,0))</f>
        <v>236844.76578162925</v>
      </c>
      <c r="L332" s="40">
        <f>INDEX(人口源表!$1:$1048576,MATCH($B332,人口源表!$A:$A,0),MATCH(L$1,人口源表!$1:$1,0))-INDEX(城镇人口!$1:$1048576,MATCH($B332,城镇人口!$B:$B,0),MATCH(L$1,城镇人口!$1:$1,0))</f>
        <v>236461.3093171076</v>
      </c>
      <c r="M332" s="40">
        <f>INDEX(人口源表!$1:$1048576,MATCH($B332,人口源表!$A:$A,0),MATCH(M$1,人口源表!$1:$1,0))-INDEX(城镇人口!$1:$1048576,MATCH($B332,城镇人口!$B:$B,0),MATCH(M$1,城镇人口!$1:$1,0))</f>
        <v>235849.25906026841</v>
      </c>
      <c r="N332" s="40">
        <f>INDEX(人口源表!$1:$1048576,MATCH($B332,人口源表!$A:$A,0),MATCH(N$1,人口源表!$1:$1,0))-INDEX(城镇人口!$1:$1048576,MATCH($B332,城镇人口!$B:$B,0),MATCH(N$1,城镇人口!$1:$1,0))</f>
        <v>235014.32597281568</v>
      </c>
      <c r="O332" s="40">
        <f>INDEX(人口源表!$1:$1048576,MATCH($B332,人口源表!$A:$A,0),MATCH(O$1,人口源表!$1:$1,0))-INDEX(城镇人口!$1:$1048576,MATCH($B332,城镇人口!$B:$B,0),MATCH(O$1,城镇人口!$1:$1,0))</f>
        <v>233962.25059980387</v>
      </c>
      <c r="P332" s="40">
        <f>INDEX(人口源表!$1:$1048576,MATCH($B332,人口源表!$A:$A,0),MATCH(P$1,人口源表!$1:$1,0))-INDEX(城镇人口!$1:$1048576,MATCH($B332,城镇人口!$B:$B,0),MATCH(P$1,城镇人口!$1:$1,0))</f>
        <v>232699.73163327156</v>
      </c>
      <c r="Q332" s="40">
        <f>INDEX(人口源表!$1:$1048576,MATCH($B332,人口源表!$A:$A,0),MATCH(Q$1,人口源表!$1:$1,0))-INDEX(城镇人口!$1:$1048576,MATCH($B332,城镇人口!$B:$B,0),MATCH(Q$1,城镇人口!$1:$1,0))</f>
        <v>231232.53669734171</v>
      </c>
      <c r="R332" s="40">
        <f>INDEX(人口源表!$1:$1048576,MATCH($B332,人口源表!$A:$A,0),MATCH(R$1,人口源表!$1:$1,0))-INDEX(城镇人口!$1:$1048576,MATCH($B332,城镇人口!$B:$B,0),MATCH(R$1,城镇人口!$1:$1,0))</f>
        <v>229567.36940455739</v>
      </c>
      <c r="S332" s="40">
        <f>INDEX(人口源表!$1:$1048576,MATCH($B332,人口源表!$A:$A,0),MATCH(S$1,人口源表!$1:$1,0))-INDEX(城镇人口!$1:$1048576,MATCH($B332,城镇人口!$B:$B,0),MATCH(S$1,城镇人口!$1:$1,0))</f>
        <v>229099.22567623621</v>
      </c>
      <c r="T332" s="40">
        <f>INDEX(人口源表!$1:$1048576,MATCH($B332,人口源表!$A:$A,0),MATCH(T$1,人口源表!$1:$1,0))-INDEX(城镇人口!$1:$1048576,MATCH($B332,城镇人口!$B:$B,0),MATCH(T$1,城镇人口!$1:$1,0))</f>
        <v>228476.81710163277</v>
      </c>
      <c r="U332" s="40">
        <f>INDEX(人口源表!$1:$1048576,MATCH($B332,人口源表!$A:$A,0),MATCH(U$1,人口源表!$1:$1,0))-INDEX(城镇人口!$1:$1048576,MATCH($B332,城镇人口!$B:$B,0),MATCH(U$1,城镇人口!$1:$1,0))</f>
        <v>227705.21407639852</v>
      </c>
      <c r="V332" s="40">
        <f>INDEX(人口源表!$1:$1048576,MATCH($B332,人口源表!$A:$A,0),MATCH(V$1,人口源表!$1:$1,0))-INDEX(城镇人口!$1:$1048576,MATCH($B332,城镇人口!$B:$B,0),MATCH(V$1,城镇人口!$1:$1,0))</f>
        <v>226789.00237670279</v>
      </c>
      <c r="W332" s="40">
        <f>INDEX(人口源表!$1:$1048576,MATCH($B332,人口源表!$A:$A,0),MATCH(W$1,人口源表!$1:$1,0))-INDEX(城镇人口!$1:$1048576,MATCH($B332,城镇人口!$B:$B,0),MATCH(W$1,城镇人口!$1:$1,0))</f>
        <v>225733.61558047618</v>
      </c>
      <c r="X332" s="40">
        <f>INDEX(人口源表!$1:$1048576,MATCH($B332,人口源表!$A:$A,0),MATCH(X$1,人口源表!$1:$1,0))-INDEX(城镇人口!$1:$1048576,MATCH($B332,城镇人口!$B:$B,0),MATCH(X$1,城镇人口!$1:$1,0))</f>
        <v>224543.55895079131</v>
      </c>
      <c r="Y332" s="40">
        <f>INDEX(人口源表!$1:$1048576,MATCH($B332,人口源表!$A:$A,0),MATCH(Y$1,人口源表!$1:$1,0))-INDEX(城镇人口!$1:$1048576,MATCH($B332,城镇人口!$B:$B,0),MATCH(Y$1,城镇人口!$1:$1,0))</f>
        <v>223225.04132967722</v>
      </c>
      <c r="Z332" s="40">
        <f>INDEX(人口源表!$1:$1048576,MATCH($B332,人口源表!$A:$A,0),MATCH(Z$1,人口源表!$1:$1,0))-INDEX(城镇人口!$1:$1048576,MATCH($B332,城镇人口!$B:$B,0),MATCH(Z$1,城镇人口!$1:$1,0))</f>
        <v>221782.89924227691</v>
      </c>
      <c r="AA332" s="40">
        <f>INDEX(人口源表!$1:$1048576,MATCH($B332,人口源表!$A:$A,0),MATCH(AA$1,人口源表!$1:$1,0))-INDEX(城镇人口!$1:$1048576,MATCH($B332,城镇人口!$B:$B,0),MATCH(AA$1,城镇人口!$1:$1,0))</f>
        <v>220222.78054043249</v>
      </c>
      <c r="AB332" s="40">
        <f>INDEX(人口源表!$1:$1048576,MATCH($B332,人口源表!$A:$A,0),MATCH(AB$1,人口源表!$1:$1,0))-INDEX(城镇人口!$1:$1048576,MATCH($B332,城镇人口!$B:$B,0),MATCH(AB$1,城镇人口!$1:$1,0))</f>
        <v>218550.689605525</v>
      </c>
      <c r="AC332" s="40">
        <f>INDEX(人口源表!$1:$1048576,MATCH($B332,人口源表!$A:$A,0),MATCH(AC$1,人口源表!$1:$1,0))-INDEX(城镇人口!$1:$1048576,MATCH($B332,城镇人口!$B:$B,0),MATCH(AC$1,城镇人口!$1:$1,0))</f>
        <v>217134.00184614508</v>
      </c>
      <c r="AD332" s="40">
        <f>INDEX(人口源表!$1:$1048576,MATCH($B332,人口源表!$A:$A,0),MATCH(AD$1,人口源表!$1:$1,0))-INDEX(城镇人口!$1:$1048576,MATCH($B332,城镇人口!$B:$B,0),MATCH(AD$1,城镇人口!$1:$1,0))</f>
        <v>215617.68229653826</v>
      </c>
      <c r="AE332" s="40">
        <f>INDEX(人口源表!$1:$1048576,MATCH($B332,人口源表!$A:$A,0),MATCH(AE$1,人口源表!$1:$1,0))-INDEX(城镇人口!$1:$1048576,MATCH($B332,城镇人口!$B:$B,0),MATCH(AE$1,城镇人口!$1:$1,0))</f>
        <v>214008.29308896442</v>
      </c>
      <c r="AF332" s="40">
        <f>INDEX(人口源表!$1:$1048576,MATCH($B332,人口源表!$A:$A,0),MATCH(AF$1,人口源表!$1:$1,0))-INDEX(城镇人口!$1:$1048576,MATCH($B332,城镇人口!$B:$B,0),MATCH(AF$1,城镇人口!$1:$1,0))</f>
        <v>212309.80174028204</v>
      </c>
      <c r="AG332" s="40">
        <f>INDEX(人口源表!$1:$1048576,MATCH($B332,人口源表!$A:$A,0),MATCH(AG$1,人口源表!$1:$1,0))-INDEX(城镇人口!$1:$1048576,MATCH($B332,城镇人口!$B:$B,0),MATCH(AG$1,城镇人口!$1:$1,0))</f>
        <v>210529.03656914836</v>
      </c>
      <c r="AH332" s="40">
        <f>INDEX(人口源表!$1:$1048576,MATCH($B332,人口源表!$A:$A,0),MATCH(AH$1,人口源表!$1:$1,0))-INDEX(城镇人口!$1:$1048576,MATCH($B332,城镇人口!$B:$B,0),MATCH(AH$1,城镇人口!$1:$1,0))</f>
        <v>208670.65977679758</v>
      </c>
      <c r="AI332" s="40">
        <f>INDEX(人口源表!$1:$1048576,MATCH($B332,人口源表!$A:$A,0),MATCH(AI$1,人口源表!$1:$1,0))-INDEX(城镇人口!$1:$1048576,MATCH($B332,城镇人口!$B:$B,0),MATCH(AI$1,城镇人口!$1:$1,0))</f>
        <v>206740.50359186571</v>
      </c>
      <c r="AJ332" s="40">
        <f>INDEX(人口源表!$1:$1048576,MATCH($B332,人口源表!$A:$A,0),MATCH(AJ$1,人口源表!$1:$1,0))-INDEX(城镇人口!$1:$1048576,MATCH($B332,城镇人口!$B:$B,0),MATCH(AJ$1,城镇人口!$1:$1,0))</f>
        <v>204743.90431823221</v>
      </c>
      <c r="AK332" s="40">
        <f>INDEX(人口源表!$1:$1048576,MATCH($B332,人口源表!$A:$A,0),MATCH(AK$1,人口源表!$1:$1,0))-INDEX(城镇人口!$1:$1048576,MATCH($B332,城镇人口!$B:$B,0),MATCH(AK$1,城镇人口!$1:$1,0))</f>
        <v>202687.33570139168</v>
      </c>
      <c r="AL332" s="40">
        <f>INDEX(人口源表!$1:$1048576,MATCH($B332,人口源表!$A:$A,0),MATCH(AL$1,人口源表!$1:$1,0))-INDEX(城镇人口!$1:$1048576,MATCH($B332,城镇人口!$B:$B,0),MATCH(AL$1,城镇人口!$1:$1,0))</f>
        <v>200576.35690886842</v>
      </c>
      <c r="AM332" s="40">
        <f>INDEX(人口源表!$1:$1048576,MATCH($B332,人口源表!$A:$A,0),MATCH(AM$1,人口源表!$1:$1,0))-INDEX(城镇人口!$1:$1048576,MATCH($B332,城镇人口!$B:$B,0),MATCH(AM$1,城镇人口!$1:$1,0))</f>
        <v>198416.43653147161</v>
      </c>
      <c r="AN332" s="40">
        <f>INDEX(人口源表!$1:$1048576,MATCH($B332,人口源表!$A:$A,0),MATCH(AN$1,人口源表!$1:$1,0))-INDEX(城镇人口!$1:$1048576,MATCH($B332,城镇人口!$B:$B,0),MATCH(AN$1,城镇人口!$1:$1,0))</f>
        <v>196214.14876331051</v>
      </c>
      <c r="AO332" s="40">
        <f>INDEX(人口源表!$1:$1048576,MATCH($B332,人口源表!$A:$A,0),MATCH(AO$1,人口源表!$1:$1,0))-INDEX(城镇人口!$1:$1048576,MATCH($B332,城镇人口!$B:$B,0),MATCH(AO$1,城镇人口!$1:$1,0))</f>
        <v>193974.3612473933</v>
      </c>
      <c r="AP332" s="40">
        <f>INDEX(人口源表!$1:$1048576,MATCH($B332,人口源表!$A:$A,0),MATCH(AP$1,人口源表!$1:$1,0))-INDEX(城镇人口!$1:$1048576,MATCH($B332,城镇人口!$B:$B,0),MATCH(AP$1,城镇人口!$1:$1,0))</f>
        <v>191703.82973211521</v>
      </c>
      <c r="AQ332" s="40">
        <f>INDEX(人口源表!$1:$1048576,MATCH($B332,人口源表!$A:$A,0),MATCH(AQ$1,人口源表!$1:$1,0))-INDEX(城镇人口!$1:$1048576,MATCH($B332,城镇人口!$B:$B,0),MATCH(AQ$1,城镇人口!$1:$1,0))</f>
        <v>189408.39480300451</v>
      </c>
      <c r="AR332" s="40">
        <f>INDEX(人口源表!$1:$1048576,MATCH($B332,人口源表!$A:$A,0),MATCH(AR$1,人口源表!$1:$1,0))-INDEX(城镇人口!$1:$1048576,MATCH($B332,城镇人口!$B:$B,0),MATCH(AR$1,城镇人口!$1:$1,0))</f>
        <v>187093.78335659317</v>
      </c>
      <c r="AS332" s="40">
        <f>INDEX(人口源表!$1:$1048576,MATCH($B332,人口源表!$A:$A,0),MATCH(AS$1,人口源表!$1:$1,0))-INDEX(城镇人口!$1:$1048576,MATCH($B332,城镇人口!$B:$B,0),MATCH(AS$1,城镇人口!$1:$1,0))</f>
        <v>184765.99511646893</v>
      </c>
      <c r="AT332" s="40">
        <f>INDEX(人口源表!$1:$1048576,MATCH($B332,人口源表!$A:$A,0),MATCH(AT$1,人口源表!$1:$1,0))-INDEX(城镇人口!$1:$1048576,MATCH($B332,城镇人口!$B:$B,0),MATCH(AT$1,城镇人口!$1:$1,0))</f>
        <v>182431.28999150475</v>
      </c>
      <c r="AU332" s="40">
        <f>INDEX(人口源表!$1:$1048576,MATCH($B332,人口源表!$A:$A,0),MATCH(AU$1,人口源表!$1:$1,0))-INDEX(城镇人口!$1:$1048576,MATCH($B332,城镇人口!$B:$B,0),MATCH(AU$1,城镇人口!$1:$1,0))</f>
        <v>180095.79231635755</v>
      </c>
      <c r="AV332" s="40">
        <f>INDEX(人口源表!$1:$1048576,MATCH($B332,人口源表!$A:$A,0),MATCH(AV$1,人口源表!$1:$1,0))-INDEX(城镇人口!$1:$1048576,MATCH($B332,城镇人口!$B:$B,0),MATCH(AV$1,城镇人口!$1:$1,0))</f>
        <v>177765.48956218851</v>
      </c>
    </row>
    <row r="333" spans="1:48" x14ac:dyDescent="0.15">
      <c r="A333" s="36" t="s">
        <v>882</v>
      </c>
      <c r="B333" s="4" t="s">
        <v>674</v>
      </c>
      <c r="C333" s="34">
        <f>VLOOKUP(B333,'[1]2016省城人口总结（根）'!B:C,2,FALSE)/100</f>
        <v>0.58650000000000002</v>
      </c>
      <c r="D333" s="40">
        <f>INDEX(人口源表!$1:$1048576,MATCH($B333,人口源表!$A:$A,0),MATCH(D$1,人口源表!$1:$1,0))-INDEX(城镇人口!$1:$1048576,MATCH($B333,城镇人口!$B:$B,0),MATCH(D$1,城镇人口!$1:$1,0))</f>
        <v>871359.40155034093</v>
      </c>
      <c r="E333" s="40">
        <f>INDEX(人口源表!$1:$1048576,MATCH($B333,人口源表!$A:$A,0),MATCH(E$1,人口源表!$1:$1,0))-INDEX(城镇人口!$1:$1048576,MATCH($B333,城镇人口!$B:$B,0),MATCH(E$1,城镇人口!$1:$1,0))</f>
        <v>857298.09439509641</v>
      </c>
      <c r="F333" s="40">
        <f>INDEX(人口源表!$1:$1048576,MATCH($B333,人口源表!$A:$A,0),MATCH(F$1,人口源表!$1:$1,0))-INDEX(城镇人口!$1:$1048576,MATCH($B333,城镇人口!$B:$B,0),MATCH(F$1,城镇人口!$1:$1,0))</f>
        <v>842189.81459836755</v>
      </c>
      <c r="G333" s="40">
        <f>INDEX(人口源表!$1:$1048576,MATCH($B333,人口源表!$A:$A,0),MATCH(G$1,人口源表!$1:$1,0))-INDEX(城镇人口!$1:$1048576,MATCH($B333,城镇人口!$B:$B,0),MATCH(G$1,城镇人口!$1:$1,0))</f>
        <v>1083174.9451841288</v>
      </c>
      <c r="H333" s="40">
        <f>INDEX(人口源表!$1:$1048576,MATCH($B333,人口源表!$A:$A,0),MATCH(H$1,人口源表!$1:$1,0))-INDEX(城镇人口!$1:$1048576,MATCH($B333,城镇人口!$B:$B,0),MATCH(H$1,城镇人口!$1:$1,0))</f>
        <v>1065128.5485495657</v>
      </c>
      <c r="I333" s="40">
        <f>INDEX(人口源表!$1:$1048576,MATCH($B333,人口源表!$A:$A,0),MATCH(I$1,人口源表!$1:$1,0))-INDEX(城镇人口!$1:$1048576,MATCH($B333,城镇人口!$B:$B,0),MATCH(I$1,城镇人口!$1:$1,0))</f>
        <v>1057656.9537656447</v>
      </c>
      <c r="J333" s="40">
        <f>INDEX(人口源表!$1:$1048576,MATCH($B333,人口源表!$A:$A,0),MATCH(J$1,人口源表!$1:$1,0))-INDEX(城镇人口!$1:$1048576,MATCH($B333,城镇人口!$B:$B,0),MATCH(J$1,城镇人口!$1:$1,0))</f>
        <v>1048728.4611223182</v>
      </c>
      <c r="K333" s="40">
        <f>INDEX(人口源表!$1:$1048576,MATCH($B333,人口源表!$A:$A,0),MATCH(K$1,人口源表!$1:$1,0))-INDEX(城镇人口!$1:$1048576,MATCH($B333,城镇人口!$B:$B,0),MATCH(K$1,城镇人口!$1:$1,0))</f>
        <v>1038420.7356916165</v>
      </c>
      <c r="L333" s="40">
        <f>INDEX(人口源表!$1:$1048576,MATCH($B333,人口源表!$A:$A,0),MATCH(L$1,人口源表!$1:$1,0))-INDEX(城镇人口!$1:$1048576,MATCH($B333,城镇人口!$B:$B,0),MATCH(L$1,城镇人口!$1:$1,0))</f>
        <v>1026808.6499899442</v>
      </c>
      <c r="M333" s="40">
        <f>INDEX(人口源表!$1:$1048576,MATCH($B333,人口源表!$A:$A,0),MATCH(M$1,人口源表!$1:$1,0))-INDEX(城镇人口!$1:$1048576,MATCH($B333,城镇人口!$B:$B,0),MATCH(M$1,城镇人口!$1:$1,0))</f>
        <v>1013964.671723037</v>
      </c>
      <c r="N333" s="40">
        <f>INDEX(人口源表!$1:$1048576,MATCH($B333,人口源表!$A:$A,0),MATCH(N$1,人口源表!$1:$1,0))-INDEX(城镇人口!$1:$1048576,MATCH($B333,城镇人口!$B:$B,0),MATCH(N$1,城镇人口!$1:$1,0))</f>
        <v>999959.2138150055</v>
      </c>
      <c r="O333" s="40">
        <f>INDEX(人口源表!$1:$1048576,MATCH($B333,人口源表!$A:$A,0),MATCH(O$1,人口源表!$1:$1,0))-INDEX(城镇人口!$1:$1048576,MATCH($B333,城镇人口!$B:$B,0),MATCH(O$1,城镇人口!$1:$1,0))</f>
        <v>984859.30889049801</v>
      </c>
      <c r="P333" s="40">
        <f>INDEX(人口源表!$1:$1048576,MATCH($B333,人口源表!$A:$A,0),MATCH(P$1,人口源表!$1:$1,0))-INDEX(城镇人口!$1:$1048576,MATCH($B333,城镇人口!$B:$B,0),MATCH(P$1,城镇人口!$1:$1,0))</f>
        <v>968730.65086284722</v>
      </c>
      <c r="Q333" s="40">
        <f>INDEX(人口源表!$1:$1048576,MATCH($B333,人口源表!$A:$A,0),MATCH(Q$1,人口源表!$1:$1,0))-INDEX(城镇人口!$1:$1048576,MATCH($B333,城镇人口!$B:$B,0),MATCH(Q$1,城镇人口!$1:$1,0))</f>
        <v>951635.63057421893</v>
      </c>
      <c r="R333" s="40">
        <f>INDEX(人口源表!$1:$1048576,MATCH($B333,人口源表!$A:$A,0),MATCH(R$1,人口源表!$1:$1,0))-INDEX(城镇人口!$1:$1048576,MATCH($B333,城镇人口!$B:$B,0),MATCH(R$1,城镇人口!$1:$1,0))</f>
        <v>933635.29942311626</v>
      </c>
      <c r="S333" s="40">
        <f>INDEX(人口源表!$1:$1048576,MATCH($B333,人口源表!$A:$A,0),MATCH(S$1,人口源表!$1:$1,0))-INDEX(城镇人口!$1:$1048576,MATCH($B333,城镇人口!$B:$B,0),MATCH(S$1,城镇人口!$1:$1,0))</f>
        <v>925355.11405975325</v>
      </c>
      <c r="T333" s="40">
        <f>INDEX(人口源表!$1:$1048576,MATCH($B333,人口源表!$A:$A,0),MATCH(T$1,人口源表!$1:$1,0))-INDEX(城镇人口!$1:$1048576,MATCH($B333,城镇人口!$B:$B,0),MATCH(T$1,城镇人口!$1:$1,0))</f>
        <v>916482.5590232918</v>
      </c>
      <c r="U333" s="40">
        <f>INDEX(人口源表!$1:$1048576,MATCH($B333,人口源表!$A:$A,0),MATCH(U$1,人口源表!$1:$1,0))-INDEX(城镇人口!$1:$1048576,MATCH($B333,城镇人口!$B:$B,0),MATCH(U$1,城镇人口!$1:$1,0))</f>
        <v>907057.77258261247</v>
      </c>
      <c r="V333" s="40">
        <f>INDEX(人口源表!$1:$1048576,MATCH($B333,人口源表!$A:$A,0),MATCH(V$1,人口源表!$1:$1,0))-INDEX(城镇人口!$1:$1048576,MATCH($B333,城镇人口!$B:$B,0),MATCH(V$1,城镇人口!$1:$1,0))</f>
        <v>897119.05533017684</v>
      </c>
      <c r="W333" s="40">
        <f>INDEX(人口源表!$1:$1048576,MATCH($B333,人口源表!$A:$A,0),MATCH(W$1,人口源表!$1:$1,0))-INDEX(城镇人口!$1:$1048576,MATCH($B333,城镇人口!$B:$B,0),MATCH(W$1,城镇人口!$1:$1,0))</f>
        <v>886703.48936857423</v>
      </c>
      <c r="X333" s="40">
        <f>INDEX(人口源表!$1:$1048576,MATCH($B333,人口源表!$A:$A,0),MATCH(X$1,人口源表!$1:$1,0))-INDEX(城镇人口!$1:$1048576,MATCH($B333,城镇人口!$B:$B,0),MATCH(X$1,城镇人口!$1:$1,0))</f>
        <v>875846.0862208046</v>
      </c>
      <c r="Y333" s="40">
        <f>INDEX(人口源表!$1:$1048576,MATCH($B333,人口源表!$A:$A,0),MATCH(Y$1,人口源表!$1:$1,0))-INDEX(城镇人口!$1:$1048576,MATCH($B333,城镇人口!$B:$B,0),MATCH(Y$1,城镇人口!$1:$1,0))</f>
        <v>864580.69289699988</v>
      </c>
      <c r="Z333" s="40">
        <f>INDEX(人口源表!$1:$1048576,MATCH($B333,人口源表!$A:$A,0),MATCH(Z$1,人口源表!$1:$1,0))-INDEX(城镇人口!$1:$1048576,MATCH($B333,城镇人口!$B:$B,0),MATCH(Z$1,城镇人口!$1:$1,0))</f>
        <v>852939.99820703315</v>
      </c>
      <c r="AA333" s="40">
        <f>INDEX(人口源表!$1:$1048576,MATCH($B333,人口源表!$A:$A,0),MATCH(AA$1,人口源表!$1:$1,0))-INDEX(城镇人口!$1:$1048576,MATCH($B333,城镇人口!$B:$B,0),MATCH(AA$1,城镇人口!$1:$1,0))</f>
        <v>840954.43884072965</v>
      </c>
      <c r="AB333" s="40">
        <f>INDEX(人口源表!$1:$1048576,MATCH($B333,人口源表!$A:$A,0),MATCH(AB$1,人口源表!$1:$1,0))-INDEX(城镇人口!$1:$1048576,MATCH($B333,城镇人口!$B:$B,0),MATCH(AB$1,城镇人口!$1:$1,0))</f>
        <v>828653.90729877213</v>
      </c>
      <c r="AC333" s="40">
        <f>INDEX(人口源表!$1:$1048576,MATCH($B333,人口源表!$A:$A,0),MATCH(AC$1,人口源表!$1:$1,0))-INDEX(城镇人口!$1:$1048576,MATCH($B333,城镇人口!$B:$B,0),MATCH(AC$1,城镇人口!$1:$1,0))</f>
        <v>818796.00656217197</v>
      </c>
      <c r="AD333" s="40">
        <f>INDEX(人口源表!$1:$1048576,MATCH($B333,人口源表!$A:$A,0),MATCH(AD$1,人口源表!$1:$1,0))-INDEX(城镇人口!$1:$1048576,MATCH($B333,城镇人口!$B:$B,0),MATCH(AD$1,城镇人口!$1:$1,0))</f>
        <v>808690.18339093262</v>
      </c>
      <c r="AE333" s="40">
        <f>INDEX(人口源表!$1:$1048576,MATCH($B333,人口源表!$A:$A,0),MATCH(AE$1,人口源表!$1:$1,0))-INDEX(城镇人口!$1:$1048576,MATCH($B333,城镇人口!$B:$B,0),MATCH(AE$1,城镇人口!$1:$1,0))</f>
        <v>798358.92511694273</v>
      </c>
      <c r="AF333" s="40">
        <f>INDEX(人口源表!$1:$1048576,MATCH($B333,人口源表!$A:$A,0),MATCH(AF$1,人口源表!$1:$1,0))-INDEX(城镇人口!$1:$1048576,MATCH($B333,城镇人口!$B:$B,0),MATCH(AF$1,城镇人口!$1:$1,0))</f>
        <v>787824.6761113801</v>
      </c>
      <c r="AG333" s="40">
        <f>INDEX(人口源表!$1:$1048576,MATCH($B333,人口源表!$A:$A,0),MATCH(AG$1,人口源表!$1:$1,0))-INDEX(城镇人口!$1:$1048576,MATCH($B333,城镇人口!$B:$B,0),MATCH(AG$1,城镇人口!$1:$1,0))</f>
        <v>777107.48570126994</v>
      </c>
      <c r="AH333" s="40">
        <f>INDEX(人口源表!$1:$1048576,MATCH($B333,人口源表!$A:$A,0),MATCH(AH$1,人口源表!$1:$1,0))-INDEX(城镇人口!$1:$1048576,MATCH($B333,城镇人口!$B:$B,0),MATCH(AH$1,城镇人口!$1:$1,0))</f>
        <v>766227.64872637577</v>
      </c>
      <c r="AI333" s="40">
        <f>INDEX(人口源表!$1:$1048576,MATCH($B333,人口源表!$A:$A,0),MATCH(AI$1,人口源表!$1:$1,0))-INDEX(城镇人口!$1:$1048576,MATCH($B333,城镇人口!$B:$B,0),MATCH(AI$1,城镇人口!$1:$1,0))</f>
        <v>755203.13808979467</v>
      </c>
      <c r="AJ333" s="40">
        <f>INDEX(人口源表!$1:$1048576,MATCH($B333,人口源表!$A:$A,0),MATCH(AJ$1,人口源表!$1:$1,0))-INDEX(城镇人口!$1:$1048576,MATCH($B333,城镇人口!$B:$B,0),MATCH(AJ$1,城镇人口!$1:$1,0))</f>
        <v>744051.44248289568</v>
      </c>
      <c r="AK333" s="40">
        <f>INDEX(人口源表!$1:$1048576,MATCH($B333,人口源表!$A:$A,0),MATCH(AK$1,人口源表!$1:$1,0))-INDEX(城镇人口!$1:$1048576,MATCH($B333,城镇人口!$B:$B,0),MATCH(AK$1,城镇人口!$1:$1,0))</f>
        <v>732789.31530138152</v>
      </c>
      <c r="AL333" s="40">
        <f>INDEX(人口源表!$1:$1048576,MATCH($B333,人口源表!$A:$A,0),MATCH(AL$1,人口源表!$1:$1,0))-INDEX(城镇人口!$1:$1048576,MATCH($B333,城镇人口!$B:$B,0),MATCH(AL$1,城镇人口!$1:$1,0))</f>
        <v>721431.8099736427</v>
      </c>
      <c r="AM333" s="40">
        <f>INDEX(人口源表!$1:$1048576,MATCH($B333,人口源表!$A:$A,0),MATCH(AM$1,人口源表!$1:$1,0))-INDEX(城镇人口!$1:$1048576,MATCH($B333,城镇人口!$B:$B,0),MATCH(AM$1,城镇人口!$1:$1,0))</f>
        <v>709993.79067413881</v>
      </c>
      <c r="AN333" s="40">
        <f>INDEX(人口源表!$1:$1048576,MATCH($B333,人口源表!$A:$A,0),MATCH(AN$1,人口源表!$1:$1,0))-INDEX(城镇人口!$1:$1048576,MATCH($B333,城镇人口!$B:$B,0),MATCH(AN$1,城镇人口!$1:$1,0))</f>
        <v>698488.48692647647</v>
      </c>
      <c r="AO333" s="40">
        <f>INDEX(人口源表!$1:$1048576,MATCH($B333,人口源表!$A:$A,0),MATCH(AO$1,人口源表!$1:$1,0))-INDEX(城镇人口!$1:$1048576,MATCH($B333,城镇人口!$B:$B,0),MATCH(AO$1,城镇人口!$1:$1,0))</f>
        <v>686928.50090964884</v>
      </c>
      <c r="AP333" s="40">
        <f>INDEX(人口源表!$1:$1048576,MATCH($B333,人口源表!$A:$A,0),MATCH(AP$1,人口源表!$1:$1,0))-INDEX(城镇人口!$1:$1048576,MATCH($B333,城镇人口!$B:$B,0),MATCH(AP$1,城镇人口!$1:$1,0))</f>
        <v>675325.58601596393</v>
      </c>
      <c r="AQ333" s="40">
        <f>INDEX(人口源表!$1:$1048576,MATCH($B333,人口源表!$A:$A,0),MATCH(AQ$1,人口源表!$1:$1,0))-INDEX(城镇人口!$1:$1048576,MATCH($B333,城镇人口!$B:$B,0),MATCH(AQ$1,城镇人口!$1:$1,0))</f>
        <v>663690.67207986675</v>
      </c>
      <c r="AR333" s="40">
        <f>INDEX(人口源表!$1:$1048576,MATCH($B333,人口源表!$A:$A,0),MATCH(AR$1,人口源表!$1:$1,0))-INDEX(城镇人口!$1:$1048576,MATCH($B333,城镇人口!$B:$B,0),MATCH(AR$1,城镇人口!$1:$1,0))</f>
        <v>652033.43838807754</v>
      </c>
      <c r="AS333" s="40">
        <f>INDEX(人口源表!$1:$1048576,MATCH($B333,人口源表!$A:$A,0),MATCH(AS$1,人口源表!$1:$1,0))-INDEX(城镇人口!$1:$1048576,MATCH($B333,城镇人口!$B:$B,0),MATCH(AS$1,城镇人口!$1:$1,0))</f>
        <v>640363.70873095561</v>
      </c>
      <c r="AT333" s="40">
        <f>INDEX(人口源表!$1:$1048576,MATCH($B333,人口源表!$A:$A,0),MATCH(AT$1,人口源表!$1:$1,0))-INDEX(城镇人口!$1:$1048576,MATCH($B333,城镇人口!$B:$B,0),MATCH(AT$1,城镇人口!$1:$1,0))</f>
        <v>628689.21505795419</v>
      </c>
      <c r="AU333" s="40">
        <f>INDEX(人口源表!$1:$1048576,MATCH($B333,人口源表!$A:$A,0),MATCH(AU$1,人口源表!$1:$1,0))-INDEX(城镇人口!$1:$1048576,MATCH($B333,城镇人口!$B:$B,0),MATCH(AU$1,城镇人口!$1:$1,0))</f>
        <v>617018.10409242846</v>
      </c>
      <c r="AV333" s="40">
        <f>INDEX(人口源表!$1:$1048576,MATCH($B333,人口源表!$A:$A,0),MATCH(AV$1,人口源表!$1:$1,0))-INDEX(城镇人口!$1:$1048576,MATCH($B333,城镇人口!$B:$B,0),MATCH(AV$1,城镇人口!$1:$1,0))</f>
        <v>605357.17457660334</v>
      </c>
    </row>
    <row r="334" spans="1:48" x14ac:dyDescent="0.15">
      <c r="A334" s="36" t="s">
        <v>882</v>
      </c>
      <c r="B334" s="4" t="s">
        <v>676</v>
      </c>
      <c r="C334" s="34">
        <f>VLOOKUP(B334,'[1]2016省城人口总结（根）'!B:C,2,FALSE)/100</f>
        <v>0.50206499999999998</v>
      </c>
      <c r="D334" s="40">
        <f>INDEX(人口源表!$1:$1048576,MATCH($B334,人口源表!$A:$A,0),MATCH(D$1,人口源表!$1:$1,0))-INDEX(城镇人口!$1:$1048576,MATCH($B334,城镇人口!$B:$B,0),MATCH(D$1,城镇人口!$1:$1,0))</f>
        <v>375644.86785129557</v>
      </c>
      <c r="E334" s="40">
        <f>INDEX(人口源表!$1:$1048576,MATCH($B334,人口源表!$A:$A,0),MATCH(E$1,人口源表!$1:$1,0))-INDEX(城镇人口!$1:$1048576,MATCH($B334,城镇人口!$B:$B,0),MATCH(E$1,城镇人口!$1:$1,0))</f>
        <v>371122.80470245361</v>
      </c>
      <c r="F334" s="40">
        <f>INDEX(人口源表!$1:$1048576,MATCH($B334,人口源表!$A:$A,0),MATCH(F$1,人口源表!$1:$1,0))-INDEX(城镇人口!$1:$1048576,MATCH($B334,城镇人口!$B:$B,0),MATCH(F$1,城镇人口!$1:$1,0))</f>
        <v>366279.21215787932</v>
      </c>
      <c r="G334" s="40">
        <f>INDEX(人口源表!$1:$1048576,MATCH($B334,人口源表!$A:$A,0),MATCH(G$1,人口源表!$1:$1,0))-INDEX(城镇人口!$1:$1048576,MATCH($B334,城镇人口!$B:$B,0),MATCH(G$1,城镇人口!$1:$1,0))</f>
        <v>352328.29664636706</v>
      </c>
      <c r="H334" s="40">
        <f>INDEX(人口源表!$1:$1048576,MATCH($B334,人口源表!$A:$A,0),MATCH(H$1,人口源表!$1:$1,0))-INDEX(城镇人口!$1:$1048576,MATCH($B334,城镇人口!$B:$B,0),MATCH(H$1,城镇人口!$1:$1,0))</f>
        <v>347790.85611399257</v>
      </c>
      <c r="I334" s="40">
        <f>INDEX(人口源表!$1:$1048576,MATCH($B334,人口源表!$A:$A,0),MATCH(I$1,人口源表!$1:$1,0))-INDEX(城镇人口!$1:$1048576,MATCH($B334,城镇人口!$B:$B,0),MATCH(I$1,城镇人口!$1:$1,0))</f>
        <v>345746.84811259079</v>
      </c>
      <c r="J334" s="40">
        <f>INDEX(人口源表!$1:$1048576,MATCH($B334,人口源表!$A:$A,0),MATCH(J$1,人口源表!$1:$1,0))-INDEX(城镇人口!$1:$1048576,MATCH($B334,城镇人口!$B:$B,0),MATCH(J$1,城镇人口!$1:$1,0))</f>
        <v>343457.47544141219</v>
      </c>
      <c r="K334" s="40">
        <f>INDEX(人口源表!$1:$1048576,MATCH($B334,人口源表!$A:$A,0),MATCH(K$1,人口源表!$1:$1,0))-INDEX(城镇人口!$1:$1048576,MATCH($B334,城镇人口!$B:$B,0),MATCH(K$1,城镇人口!$1:$1,0))</f>
        <v>340921.11011498322</v>
      </c>
      <c r="L334" s="40">
        <f>INDEX(人口源表!$1:$1048576,MATCH($B334,人口源表!$A:$A,0),MATCH(L$1,人口源表!$1:$1,0))-INDEX(城镇人口!$1:$1048576,MATCH($B334,城镇人口!$B:$B,0),MATCH(L$1,城镇人口!$1:$1,0))</f>
        <v>338137.41745412431</v>
      </c>
      <c r="M334" s="40">
        <f>INDEX(人口源表!$1:$1048576,MATCH($B334,人口源表!$A:$A,0),MATCH(M$1,人口源表!$1:$1,0))-INDEX(城镇人口!$1:$1048576,MATCH($B334,城镇人口!$B:$B,0),MATCH(M$1,城镇人口!$1:$1,0))</f>
        <v>335107.74518557603</v>
      </c>
      <c r="N334" s="40">
        <f>INDEX(人口源表!$1:$1048576,MATCH($B334,人口源表!$A:$A,0),MATCH(N$1,人口源表!$1:$1,0))-INDEX(城镇人口!$1:$1048576,MATCH($B334,城镇人口!$B:$B,0),MATCH(N$1,城镇人口!$1:$1,0))</f>
        <v>331834.18763995572</v>
      </c>
      <c r="O334" s="40">
        <f>INDEX(人口源表!$1:$1048576,MATCH($B334,人口源表!$A:$A,0),MATCH(O$1,人口源表!$1:$1,0))-INDEX(城镇人口!$1:$1048576,MATCH($B334,城镇人口!$B:$B,0),MATCH(O$1,城镇人口!$1:$1,0))</f>
        <v>328319.56427819497</v>
      </c>
      <c r="P334" s="40">
        <f>INDEX(人口源表!$1:$1048576,MATCH($B334,人口源表!$A:$A,0),MATCH(P$1,人口源表!$1:$1,0))-INDEX(城镇人口!$1:$1048576,MATCH($B334,城镇人口!$B:$B,0),MATCH(P$1,城镇人口!$1:$1,0))</f>
        <v>324567.39749416953</v>
      </c>
      <c r="Q334" s="40">
        <f>INDEX(人口源表!$1:$1048576,MATCH($B334,人口源表!$A:$A,0),MATCH(Q$1,人口源表!$1:$1,0))-INDEX(城镇人口!$1:$1048576,MATCH($B334,城镇人口!$B:$B,0),MATCH(Q$1,城镇人口!$1:$1,0))</f>
        <v>320583.12738315313</v>
      </c>
      <c r="R334" s="40">
        <f>INDEX(人口源表!$1:$1048576,MATCH($B334,人口源表!$A:$A,0),MATCH(R$1,人口源表!$1:$1,0))-INDEX(城镇人口!$1:$1048576,MATCH($B334,城镇人口!$B:$B,0),MATCH(R$1,城镇人口!$1:$1,0))</f>
        <v>316372.3731492979</v>
      </c>
      <c r="S334" s="40">
        <f>INDEX(人口源表!$1:$1048576,MATCH($B334,人口源表!$A:$A,0),MATCH(S$1,人口源表!$1:$1,0))-INDEX(城镇人口!$1:$1048576,MATCH($B334,城镇人口!$B:$B,0),MATCH(S$1,城镇人口!$1:$1,0))</f>
        <v>314250.39502975298</v>
      </c>
      <c r="T334" s="40">
        <f>INDEX(人口源表!$1:$1048576,MATCH($B334,人口源表!$A:$A,0),MATCH(T$1,人口源表!$1:$1,0))-INDEX(城镇人口!$1:$1048576,MATCH($B334,城镇人口!$B:$B,0),MATCH(T$1,城镇人口!$1:$1,0))</f>
        <v>311951.03159242019</v>
      </c>
      <c r="U334" s="40">
        <f>INDEX(人口源表!$1:$1048576,MATCH($B334,人口源表!$A:$A,0),MATCH(U$1,人口源表!$1:$1,0))-INDEX(城镇人口!$1:$1048576,MATCH($B334,城镇人口!$B:$B,0),MATCH(U$1,城镇人口!$1:$1,0))</f>
        <v>309478.2607642322</v>
      </c>
      <c r="V334" s="40">
        <f>INDEX(人口源表!$1:$1048576,MATCH($B334,人口源表!$A:$A,0),MATCH(V$1,人口源表!$1:$1,0))-INDEX(城镇人口!$1:$1048576,MATCH($B334,城镇人口!$B:$B,0),MATCH(V$1,城镇人口!$1:$1,0))</f>
        <v>306838.05828304263</v>
      </c>
      <c r="W334" s="40">
        <f>INDEX(人口源表!$1:$1048576,MATCH($B334,人口源表!$A:$A,0),MATCH(W$1,人口源表!$1:$1,0))-INDEX(城镇人口!$1:$1048576,MATCH($B334,城镇人口!$B:$B,0),MATCH(W$1,城镇人口!$1:$1,0))</f>
        <v>304036.75533958321</v>
      </c>
      <c r="X334" s="40">
        <f>INDEX(人口源表!$1:$1048576,MATCH($B334,人口源表!$A:$A,0),MATCH(X$1,人口源表!$1:$1,0))-INDEX(城镇人口!$1:$1048576,MATCH($B334,城镇人口!$B:$B,0),MATCH(X$1,城镇人口!$1:$1,0))</f>
        <v>301080.245423124</v>
      </c>
      <c r="Y334" s="40">
        <f>INDEX(人口源表!$1:$1048576,MATCH($B334,人口源表!$A:$A,0),MATCH(Y$1,人口源表!$1:$1,0))-INDEX(城镇人口!$1:$1048576,MATCH($B334,城镇人口!$B:$B,0),MATCH(Y$1,城镇人口!$1:$1,0))</f>
        <v>297975.9269172324</v>
      </c>
      <c r="Z334" s="40">
        <f>INDEX(人口源表!$1:$1048576,MATCH($B334,人口源表!$A:$A,0),MATCH(Z$1,人口源表!$1:$1,0))-INDEX(城镇人口!$1:$1048576,MATCH($B334,城镇人口!$B:$B,0),MATCH(Z$1,城镇人口!$1:$1,0))</f>
        <v>294731.87595682946</v>
      </c>
      <c r="AA334" s="40">
        <f>INDEX(人口源表!$1:$1048576,MATCH($B334,人口源表!$A:$A,0),MATCH(AA$1,人口源表!$1:$1,0))-INDEX(城镇人口!$1:$1048576,MATCH($B334,城镇人口!$B:$B,0),MATCH(AA$1,城镇人口!$1:$1,0))</f>
        <v>291356.43485998653</v>
      </c>
      <c r="AB334" s="40">
        <f>INDEX(人口源表!$1:$1048576,MATCH($B334,人口源表!$A:$A,0),MATCH(AB$1,人口源表!$1:$1,0))-INDEX(城镇人口!$1:$1048576,MATCH($B334,城镇人口!$B:$B,0),MATCH(AB$1,城镇人口!$1:$1,0))</f>
        <v>287857.44234670623</v>
      </c>
      <c r="AC334" s="40">
        <f>INDEX(人口源表!$1:$1048576,MATCH($B334,人口源表!$A:$A,0),MATCH(AC$1,人口源表!$1:$1,0))-INDEX(城镇人口!$1:$1048576,MATCH($B334,城镇人口!$B:$B,0),MATCH(AC$1,城镇人口!$1:$1,0))</f>
        <v>284828.94876107684</v>
      </c>
      <c r="AD334" s="40">
        <f>INDEX(人口源表!$1:$1048576,MATCH($B334,人口源表!$A:$A,0),MATCH(AD$1,人口源表!$1:$1,0))-INDEX(城镇人口!$1:$1048576,MATCH($B334,城镇人口!$B:$B,0),MATCH(AD$1,城镇人口!$1:$1,0))</f>
        <v>281696.22079117218</v>
      </c>
      <c r="AE334" s="40">
        <f>INDEX(人口源表!$1:$1048576,MATCH($B334,人口源表!$A:$A,0),MATCH(AE$1,人口源表!$1:$1,0))-INDEX(城镇人口!$1:$1048576,MATCH($B334,城镇人口!$B:$B,0),MATCH(AE$1,城镇人口!$1:$1,0))</f>
        <v>278467.7588767141</v>
      </c>
      <c r="AF334" s="40">
        <f>INDEX(人口源表!$1:$1048576,MATCH($B334,人口源表!$A:$A,0),MATCH(AF$1,人口源表!$1:$1,0))-INDEX(城镇人口!$1:$1048576,MATCH($B334,城镇人口!$B:$B,0),MATCH(AF$1,城镇人口!$1:$1,0))</f>
        <v>275153.75286490412</v>
      </c>
      <c r="AG334" s="40">
        <f>INDEX(人口源表!$1:$1048576,MATCH($B334,人口源表!$A:$A,0),MATCH(AG$1,人口源表!$1:$1,0))-INDEX(城镇人口!$1:$1048576,MATCH($B334,城镇人口!$B:$B,0),MATCH(AG$1,城镇人口!$1:$1,0))</f>
        <v>271764.56288593891</v>
      </c>
      <c r="AH334" s="40">
        <f>INDEX(人口源表!$1:$1048576,MATCH($B334,人口源表!$A:$A,0),MATCH(AH$1,人口源表!$1:$1,0))-INDEX(城镇人口!$1:$1048576,MATCH($B334,城镇人口!$B:$B,0),MATCH(AH$1,城镇人口!$1:$1,0))</f>
        <v>268309.98126883159</v>
      </c>
      <c r="AI334" s="40">
        <f>INDEX(人口源表!$1:$1048576,MATCH($B334,人口源表!$A:$A,0),MATCH(AI$1,人口源表!$1:$1,0))-INDEX(城镇人口!$1:$1048576,MATCH($B334,城镇人口!$B:$B,0),MATCH(AI$1,城镇人口!$1:$1,0))</f>
        <v>264801.76052829507</v>
      </c>
      <c r="AJ334" s="40">
        <f>INDEX(人口源表!$1:$1048576,MATCH($B334,人口源表!$A:$A,0),MATCH(AJ$1,人口源表!$1:$1,0))-INDEX(城镇人口!$1:$1048576,MATCH($B334,城镇人口!$B:$B,0),MATCH(AJ$1,城镇人口!$1:$1,0))</f>
        <v>261250.68069129286</v>
      </c>
      <c r="AK334" s="40">
        <f>INDEX(人口源表!$1:$1048576,MATCH($B334,人口源表!$A:$A,0),MATCH(AK$1,人口源表!$1:$1,0))-INDEX(城镇人口!$1:$1048576,MATCH($B334,城镇人口!$B:$B,0),MATCH(AK$1,城镇人口!$1:$1,0))</f>
        <v>257667.99053620244</v>
      </c>
      <c r="AL334" s="40">
        <f>INDEX(人口源表!$1:$1048576,MATCH($B334,人口源表!$A:$A,0),MATCH(AL$1,人口源表!$1:$1,0))-INDEX(城镇人口!$1:$1048576,MATCH($B334,城镇人口!$B:$B,0),MATCH(AL$1,城镇人口!$1:$1,0))</f>
        <v>254066.08583789028</v>
      </c>
      <c r="AM334" s="40">
        <f>INDEX(人口源表!$1:$1048576,MATCH($B334,人口源表!$A:$A,0),MATCH(AM$1,人口源表!$1:$1,0))-INDEX(城镇人口!$1:$1048576,MATCH($B334,城镇人口!$B:$B,0),MATCH(AM$1,城镇人口!$1:$1,0))</f>
        <v>250456.70805153676</v>
      </c>
      <c r="AN334" s="40">
        <f>INDEX(人口源表!$1:$1048576,MATCH($B334,人口源表!$A:$A,0),MATCH(AN$1,人口源表!$1:$1,0))-INDEX(城镇人口!$1:$1048576,MATCH($B334,城镇人口!$B:$B,0),MATCH(AN$1,城镇人口!$1:$1,0))</f>
        <v>246852.34385189059</v>
      </c>
      <c r="AO334" s="40">
        <f>INDEX(人口源表!$1:$1048576,MATCH($B334,人口源表!$A:$A,0),MATCH(AO$1,人口源表!$1:$1,0))-INDEX(城镇人口!$1:$1048576,MATCH($B334,城镇人口!$B:$B,0),MATCH(AO$1,城镇人口!$1:$1,0))</f>
        <v>243265.49523969158</v>
      </c>
      <c r="AP334" s="40">
        <f>INDEX(人口源表!$1:$1048576,MATCH($B334,人口源表!$A:$A,0),MATCH(AP$1,人口源表!$1:$1,0))-INDEX(城镇人口!$1:$1048576,MATCH($B334,城镇人口!$B:$B,0),MATCH(AP$1,城镇人口!$1:$1,0))</f>
        <v>239709.00668790826</v>
      </c>
      <c r="AQ334" s="40">
        <f>INDEX(人口源表!$1:$1048576,MATCH($B334,人口源表!$A:$A,0),MATCH(AQ$1,人口源表!$1:$1,0))-INDEX(城镇人口!$1:$1048576,MATCH($B334,城镇人口!$B:$B,0),MATCH(AQ$1,城镇人口!$1:$1,0))</f>
        <v>236195.69697846705</v>
      </c>
      <c r="AR334" s="40">
        <f>INDEX(人口源表!$1:$1048576,MATCH($B334,人口源表!$A:$A,0),MATCH(AR$1,人口源表!$1:$1,0))-INDEX(城镇人口!$1:$1048576,MATCH($B334,城镇人口!$B:$B,0),MATCH(AR$1,城镇人口!$1:$1,0))</f>
        <v>232739.018610725</v>
      </c>
      <c r="AS334" s="40">
        <f>INDEX(人口源表!$1:$1048576,MATCH($B334,人口源表!$A:$A,0),MATCH(AS$1,人口源表!$1:$1,0))-INDEX(城镇人口!$1:$1048576,MATCH($B334,城镇人口!$B:$B,0),MATCH(AS$1,城镇人口!$1:$1,0))</f>
        <v>229352.34646610287</v>
      </c>
      <c r="AT334" s="40">
        <f>INDEX(人口源表!$1:$1048576,MATCH($B334,人口源表!$A:$A,0),MATCH(AT$1,人口源表!$1:$1,0))-INDEX(城镇人口!$1:$1048576,MATCH($B334,城镇人口!$B:$B,0),MATCH(AT$1,城镇人口!$1:$1,0))</f>
        <v>226048.62874757056</v>
      </c>
      <c r="AU334" s="40">
        <f>INDEX(人口源表!$1:$1048576,MATCH($B334,人口源表!$A:$A,0),MATCH(AU$1,人口源表!$1:$1,0))-INDEX(城镇人口!$1:$1048576,MATCH($B334,城镇人口!$B:$B,0),MATCH(AU$1,城镇人口!$1:$1,0))</f>
        <v>222841.3733645021</v>
      </c>
      <c r="AV334" s="40">
        <f>INDEX(人口源表!$1:$1048576,MATCH($B334,人口源表!$A:$A,0),MATCH(AV$1,人口源表!$1:$1,0))-INDEX(城镇人口!$1:$1048576,MATCH($B334,城镇人口!$B:$B,0),MATCH(AV$1,城镇人口!$1:$1,0))</f>
        <v>219744.60601413099</v>
      </c>
    </row>
    <row r="335" spans="1:48" x14ac:dyDescent="0.15">
      <c r="A335" s="36" t="s">
        <v>882</v>
      </c>
      <c r="B335" s="4" t="s">
        <v>678</v>
      </c>
      <c r="C335" s="34">
        <f>VLOOKUP(B335,'[1]2016省城人口总结（根）'!B:C,2,FALSE)/100</f>
        <v>0.50206499999999998</v>
      </c>
      <c r="D335" s="40">
        <f>INDEX(人口源表!$1:$1048576,MATCH($B335,人口源表!$A:$A,0),MATCH(D$1,人口源表!$1:$1,0))-INDEX(城镇人口!$1:$1048576,MATCH($B335,城镇人口!$B:$B,0),MATCH(D$1,城镇人口!$1:$1,0))</f>
        <v>663620.88809730741</v>
      </c>
      <c r="E335" s="40">
        <f>INDEX(人口源表!$1:$1048576,MATCH($B335,人口源表!$A:$A,0),MATCH(E$1,人口源表!$1:$1,0))-INDEX(城镇人口!$1:$1048576,MATCH($B335,城镇人口!$B:$B,0),MATCH(E$1,城镇人口!$1:$1,0))</f>
        <v>656805.13758825208</v>
      </c>
      <c r="F335" s="40">
        <f>INDEX(人口源表!$1:$1048576,MATCH($B335,人口源表!$A:$A,0),MATCH(F$1,人口源表!$1:$1,0))-INDEX(城镇人口!$1:$1048576,MATCH($B335,城镇人口!$B:$B,0),MATCH(F$1,城镇人口!$1:$1,0))</f>
        <v>649559.75651086471</v>
      </c>
      <c r="G335" s="40">
        <f>INDEX(人口源表!$1:$1048576,MATCH($B335,人口源表!$A:$A,0),MATCH(G$1,人口源表!$1:$1,0))-INDEX(城镇人口!$1:$1048576,MATCH($B335,城镇人口!$B:$B,0),MATCH(G$1,城镇人口!$1:$1,0))</f>
        <v>647275.88063971384</v>
      </c>
      <c r="H335" s="40">
        <f>INDEX(人口源表!$1:$1048576,MATCH($B335,人口源表!$A:$A,0),MATCH(H$1,人口源表!$1:$1,0))-INDEX(城镇人口!$1:$1048576,MATCH($B335,城镇人口!$B:$B,0),MATCH(H$1,城镇人口!$1:$1,0))</f>
        <v>640015.18090832932</v>
      </c>
      <c r="I335" s="40">
        <f>INDEX(人口源表!$1:$1048576,MATCH($B335,人口源表!$A:$A,0),MATCH(I$1,人口源表!$1:$1,0))-INDEX(城镇人口!$1:$1048576,MATCH($B335,城镇人口!$B:$B,0),MATCH(I$1,城镇人口!$1:$1,0))</f>
        <v>637897.35763007717</v>
      </c>
      <c r="J335" s="40">
        <f>INDEX(人口源表!$1:$1048576,MATCH($B335,人口源表!$A:$A,0),MATCH(J$1,人口源表!$1:$1,0))-INDEX(城镇人口!$1:$1048576,MATCH($B335,城镇人口!$B:$B,0),MATCH(J$1,城镇人口!$1:$1,0))</f>
        <v>635800.45515900897</v>
      </c>
      <c r="K335" s="40">
        <f>INDEX(人口源表!$1:$1048576,MATCH($B335,人口源表!$A:$A,0),MATCH(K$1,人口源表!$1:$1,0))-INDEX(城镇人口!$1:$1048576,MATCH($B335,城镇人口!$B:$B,0),MATCH(K$1,城镇人口!$1:$1,0))</f>
        <v>633639.66687795217</v>
      </c>
      <c r="L335" s="40">
        <f>INDEX(人口源表!$1:$1048576,MATCH($B335,人口源表!$A:$A,0),MATCH(L$1,人口源表!$1:$1,0))-INDEX(城镇人口!$1:$1048576,MATCH($B335,城镇人口!$B:$B,0),MATCH(L$1,城镇人口!$1:$1,0))</f>
        <v>631338.96025183948</v>
      </c>
      <c r="M335" s="40">
        <f>INDEX(人口源表!$1:$1048576,MATCH($B335,人口源表!$A:$A,0),MATCH(M$1,人口源表!$1:$1,0))-INDEX(城镇人口!$1:$1048576,MATCH($B335,城镇人口!$B:$B,0),MATCH(M$1,城镇人口!$1:$1,0))</f>
        <v>628828.21732654958</v>
      </c>
      <c r="N335" s="40">
        <f>INDEX(人口源表!$1:$1048576,MATCH($B335,人口源表!$A:$A,0),MATCH(N$1,人口源表!$1:$1,0))-INDEX(城镇人口!$1:$1048576,MATCH($B335,城镇人口!$B:$B,0),MATCH(N$1,城镇人口!$1:$1,0))</f>
        <v>626047.0178638841</v>
      </c>
      <c r="O335" s="40">
        <f>INDEX(人口源表!$1:$1048576,MATCH($B335,人口源表!$A:$A,0),MATCH(O$1,人口源表!$1:$1,0))-INDEX(城镇人口!$1:$1048576,MATCH($B335,城镇人口!$B:$B,0),MATCH(O$1,城镇人口!$1:$1,0))</f>
        <v>622940.47661334183</v>
      </c>
      <c r="P335" s="40">
        <f>INDEX(人口源表!$1:$1048576,MATCH($B335,人口源表!$A:$A,0),MATCH(P$1,人口源表!$1:$1,0))-INDEX(城镇人口!$1:$1048576,MATCH($B335,城镇人口!$B:$B,0),MATCH(P$1,城镇人口!$1:$1,0))</f>
        <v>619461.65614874777</v>
      </c>
      <c r="Q335" s="40">
        <f>INDEX(人口源表!$1:$1048576,MATCH($B335,人口源表!$A:$A,0),MATCH(Q$1,人口源表!$1:$1,0))-INDEX(城镇人口!$1:$1048576,MATCH($B335,城镇人口!$B:$B,0),MATCH(Q$1,城镇人口!$1:$1,0))</f>
        <v>615570.46609768923</v>
      </c>
      <c r="R335" s="40">
        <f>INDEX(人口源表!$1:$1048576,MATCH($B335,人口源表!$A:$A,0),MATCH(R$1,人口源表!$1:$1,0))-INDEX(城镇人口!$1:$1048576,MATCH($B335,城镇人口!$B:$B,0),MATCH(R$1,城镇人口!$1:$1,0))</f>
        <v>611233.43725040671</v>
      </c>
      <c r="S335" s="40">
        <f>INDEX(人口源表!$1:$1048576,MATCH($B335,人口源表!$A:$A,0),MATCH(S$1,人口源表!$1:$1,0))-INDEX(城镇人口!$1:$1048576,MATCH($B335,城镇人口!$B:$B,0),MATCH(S$1,城镇人口!$1:$1,0))</f>
        <v>610912.36698173045</v>
      </c>
      <c r="T335" s="40">
        <f>INDEX(人口源表!$1:$1048576,MATCH($B335,人口源表!$A:$A,0),MATCH(T$1,人口源表!$1:$1,0))-INDEX(城镇人口!$1:$1048576,MATCH($B335,城镇人口!$B:$B,0),MATCH(T$1,城镇人口!$1:$1,0))</f>
        <v>610220.9635944711</v>
      </c>
      <c r="U335" s="40">
        <f>INDEX(人口源表!$1:$1048576,MATCH($B335,人口源表!$A:$A,0),MATCH(U$1,人口源表!$1:$1,0))-INDEX(城镇人口!$1:$1048576,MATCH($B335,城镇人口!$B:$B,0),MATCH(U$1,城镇人口!$1:$1,0))</f>
        <v>609140.43276869773</v>
      </c>
      <c r="V335" s="40">
        <f>INDEX(人口源表!$1:$1048576,MATCH($B335,人口源表!$A:$A,0),MATCH(V$1,人口源表!$1:$1,0))-INDEX(城镇人口!$1:$1048576,MATCH($B335,城镇人口!$B:$B,0),MATCH(V$1,城镇人口!$1:$1,0))</f>
        <v>607654.36667851312</v>
      </c>
      <c r="W335" s="40">
        <f>INDEX(人口源表!$1:$1048576,MATCH($B335,人口源表!$A:$A,0),MATCH(W$1,人口源表!$1:$1,0))-INDEX(城镇人口!$1:$1048576,MATCH($B335,城镇人口!$B:$B,0),MATCH(W$1,城镇人口!$1:$1,0))</f>
        <v>605753.00215962215</v>
      </c>
      <c r="X335" s="40">
        <f>INDEX(人口源表!$1:$1048576,MATCH($B335,人口源表!$A:$A,0),MATCH(X$1,人口源表!$1:$1,0))-INDEX(城镇人口!$1:$1048576,MATCH($B335,城镇人口!$B:$B,0),MATCH(X$1,城镇人口!$1:$1,0))</f>
        <v>603429.89256956941</v>
      </c>
      <c r="Y335" s="40">
        <f>INDEX(人口源表!$1:$1048576,MATCH($B335,人口源表!$A:$A,0),MATCH(Y$1,人口源表!$1:$1,0))-INDEX(城镇人口!$1:$1048576,MATCH($B335,城镇人口!$B:$B,0),MATCH(Y$1,城镇人口!$1:$1,0))</f>
        <v>600683.73603275348</v>
      </c>
      <c r="Z335" s="40">
        <f>INDEX(人口源表!$1:$1048576,MATCH($B335,人口源表!$A:$A,0),MATCH(Z$1,人口源表!$1:$1,0))-INDEX(城镇人口!$1:$1048576,MATCH($B335,城镇人口!$B:$B,0),MATCH(Z$1,城镇人口!$1:$1,0))</f>
        <v>597516.66710491921</v>
      </c>
      <c r="AA335" s="40">
        <f>INDEX(人口源表!$1:$1048576,MATCH($B335,人口源表!$A:$A,0),MATCH(AA$1,人口源表!$1:$1,0))-INDEX(城镇人口!$1:$1048576,MATCH($B335,城镇人口!$B:$B,0),MATCH(AA$1,城镇人口!$1:$1,0))</f>
        <v>593936.03493017505</v>
      </c>
      <c r="AB335" s="40">
        <f>INDEX(人口源表!$1:$1048576,MATCH($B335,人口源表!$A:$A,0),MATCH(AB$1,人口源表!$1:$1,0))-INDEX(城镇人口!$1:$1048576,MATCH($B335,城镇人口!$B:$B,0),MATCH(AB$1,城镇人口!$1:$1,0))</f>
        <v>589951.94662178308</v>
      </c>
      <c r="AC335" s="40">
        <f>INDEX(人口源表!$1:$1048576,MATCH($B335,人口源表!$A:$A,0),MATCH(AC$1,人口源表!$1:$1,0))-INDEX(城镇人口!$1:$1048576,MATCH($B335,城镇人口!$B:$B,0),MATCH(AC$1,城镇人口!$1:$1,0))</f>
        <v>586782.31937766483</v>
      </c>
      <c r="AD335" s="40">
        <f>INDEX(人口源表!$1:$1048576,MATCH($B335,人口源表!$A:$A,0),MATCH(AD$1,人口源表!$1:$1,0))-INDEX(城镇人口!$1:$1048576,MATCH($B335,城镇人口!$B:$B,0),MATCH(AD$1,城镇人口!$1:$1,0))</f>
        <v>583252.97320605931</v>
      </c>
      <c r="AE335" s="40">
        <f>INDEX(人口源表!$1:$1048576,MATCH($B335,人口源表!$A:$A,0),MATCH(AE$1,人口源表!$1:$1,0))-INDEX(城镇人口!$1:$1048576,MATCH($B335,城镇人口!$B:$B,0),MATCH(AE$1,城镇人口!$1:$1,0))</f>
        <v>579383.60150662134</v>
      </c>
      <c r="AF335" s="40">
        <f>INDEX(人口源表!$1:$1048576,MATCH($B335,人口源表!$A:$A,0),MATCH(AF$1,人口源表!$1:$1,0))-INDEX(城镇人口!$1:$1048576,MATCH($B335,城镇人口!$B:$B,0),MATCH(AF$1,城镇人口!$1:$1,0))</f>
        <v>575196.90584801475</v>
      </c>
      <c r="AG335" s="40">
        <f>INDEX(人口源表!$1:$1048576,MATCH($B335,人口源表!$A:$A,0),MATCH(AG$1,人口源表!$1:$1,0))-INDEX(城镇人口!$1:$1048576,MATCH($B335,城镇人口!$B:$B,0),MATCH(AG$1,城镇人口!$1:$1,0))</f>
        <v>570718.85014148534</v>
      </c>
      <c r="AH335" s="40">
        <f>INDEX(人口源表!$1:$1048576,MATCH($B335,人口源表!$A:$A,0),MATCH(AH$1,人口源表!$1:$1,0))-INDEX(城镇人口!$1:$1048576,MATCH($B335,城镇人口!$B:$B,0),MATCH(AH$1,城镇人口!$1:$1,0))</f>
        <v>565979.62342483178</v>
      </c>
      <c r="AI335" s="40">
        <f>INDEX(人口源表!$1:$1048576,MATCH($B335,人口源表!$A:$A,0),MATCH(AI$1,人口源表!$1:$1,0))-INDEX(城镇人口!$1:$1048576,MATCH($B335,城镇人口!$B:$B,0),MATCH(AI$1,城镇人口!$1:$1,0))</f>
        <v>561010.60119814496</v>
      </c>
      <c r="AJ335" s="40">
        <f>INDEX(人口源表!$1:$1048576,MATCH($B335,人口源表!$A:$A,0),MATCH(AJ$1,人口源表!$1:$1,0))-INDEX(城镇人口!$1:$1048576,MATCH($B335,城镇人口!$B:$B,0),MATCH(AJ$1,城镇人口!$1:$1,0))</f>
        <v>555847.49480652646</v>
      </c>
      <c r="AK335" s="40">
        <f>INDEX(人口源表!$1:$1048576,MATCH($B335,人口源表!$A:$A,0),MATCH(AK$1,人口源表!$1:$1,0))-INDEX(城镇人口!$1:$1048576,MATCH($B335,城镇人口!$B:$B,0),MATCH(AK$1,城镇人口!$1:$1,0))</f>
        <v>550528.04620118276</v>
      </c>
      <c r="AL335" s="40">
        <f>INDEX(人口源表!$1:$1048576,MATCH($B335,人口源表!$A:$A,0),MATCH(AL$1,人口源表!$1:$1,0))-INDEX(城镇人口!$1:$1048576,MATCH($B335,城镇人口!$B:$B,0),MATCH(AL$1,城镇人口!$1:$1,0))</f>
        <v>545093.68510606373</v>
      </c>
      <c r="AM335" s="40">
        <f>INDEX(人口源表!$1:$1048576,MATCH($B335,人口源表!$A:$A,0),MATCH(AM$1,人口源表!$1:$1,0))-INDEX(城镇人口!$1:$1048576,MATCH($B335,城镇人口!$B:$B,0),MATCH(AM$1,城镇人口!$1:$1,0))</f>
        <v>539586.5618353379</v>
      </c>
      <c r="AN335" s="40">
        <f>INDEX(人口源表!$1:$1048576,MATCH($B335,人口源表!$A:$A,0),MATCH(AN$1,人口源表!$1:$1,0))-INDEX(城镇人口!$1:$1048576,MATCH($B335,城镇人口!$B:$B,0),MATCH(AN$1,城镇人口!$1:$1,0))</f>
        <v>534052.95169695164</v>
      </c>
      <c r="AO335" s="40">
        <f>INDEX(人口源表!$1:$1048576,MATCH($B335,人口源表!$A:$A,0),MATCH(AO$1,人口源表!$1:$1,0))-INDEX(城镇人口!$1:$1048576,MATCH($B335,城镇人口!$B:$B,0),MATCH(AO$1,城镇人口!$1:$1,0))</f>
        <v>528540.64458474249</v>
      </c>
      <c r="AP335" s="40">
        <f>INDEX(人口源表!$1:$1048576,MATCH($B335,人口源表!$A:$A,0),MATCH(AP$1,人口源表!$1:$1,0))-INDEX(城镇人口!$1:$1048576,MATCH($B335,城镇人口!$B:$B,0),MATCH(AP$1,城镇人口!$1:$1,0))</f>
        <v>523098.83442405786</v>
      </c>
      <c r="AQ335" s="40">
        <f>INDEX(人口源表!$1:$1048576,MATCH($B335,人口源表!$A:$A,0),MATCH(AQ$1,人口源表!$1:$1,0))-INDEX(城镇人口!$1:$1048576,MATCH($B335,城镇人口!$B:$B,0),MATCH(AQ$1,城镇人口!$1:$1,0))</f>
        <v>517780.38837508589</v>
      </c>
      <c r="AR335" s="40">
        <f>INDEX(人口源表!$1:$1048576,MATCH($B335,人口源表!$A:$A,0),MATCH(AR$1,人口源表!$1:$1,0))-INDEX(城镇人口!$1:$1048576,MATCH($B335,城镇人口!$B:$B,0),MATCH(AR$1,城镇人口!$1:$1,0))</f>
        <v>512638.27028324443</v>
      </c>
      <c r="AS335" s="40">
        <f>INDEX(人口源表!$1:$1048576,MATCH($B335,人口源表!$A:$A,0),MATCH(AS$1,人口源表!$1:$1,0))-INDEX(城镇人口!$1:$1048576,MATCH($B335,城镇人口!$B:$B,0),MATCH(AS$1,城镇人口!$1:$1,0))</f>
        <v>507728.14449782821</v>
      </c>
      <c r="AT335" s="40">
        <f>INDEX(人口源表!$1:$1048576,MATCH($B335,人口源表!$A:$A,0),MATCH(AT$1,人口源表!$1:$1,0))-INDEX(城镇人口!$1:$1048576,MATCH($B335,城镇人口!$B:$B,0),MATCH(AT$1,城镇人口!$1:$1,0))</f>
        <v>503107.19944753731</v>
      </c>
      <c r="AU335" s="40">
        <f>INDEX(人口源表!$1:$1048576,MATCH($B335,人口源表!$A:$A,0),MATCH(AU$1,人口源表!$1:$1,0))-INDEX(城镇人口!$1:$1048576,MATCH($B335,城镇人口!$B:$B,0),MATCH(AU$1,城镇人口!$1:$1,0))</f>
        <v>498833.34467527689</v>
      </c>
      <c r="AV335" s="40">
        <f>INDEX(人口源表!$1:$1048576,MATCH($B335,人口源表!$A:$A,0),MATCH(AV$1,人口源表!$1:$1,0))-INDEX(城镇人口!$1:$1048576,MATCH($B335,城镇人口!$B:$B,0),MATCH(AV$1,城镇人口!$1:$1,0))</f>
        <v>494966.40225615946</v>
      </c>
    </row>
    <row r="336" spans="1:48" x14ac:dyDescent="0.15">
      <c r="A336" s="36" t="s">
        <v>882</v>
      </c>
      <c r="B336" s="4" t="s">
        <v>680</v>
      </c>
      <c r="C336" s="34">
        <f>VLOOKUP(B336,'[1]2016省城人口总结（根）'!B:C,2,FALSE)/100</f>
        <v>0.50206499999999998</v>
      </c>
      <c r="D336" s="40">
        <f>INDEX(人口源表!$1:$1048576,MATCH($B336,人口源表!$A:$A,0),MATCH(D$1,人口源表!$1:$1,0))-INDEX(城镇人口!$1:$1048576,MATCH($B336,城镇人口!$B:$B,0),MATCH(D$1,城镇人口!$1:$1,0))</f>
        <v>634820.97112396988</v>
      </c>
      <c r="E336" s="40">
        <f>INDEX(人口源表!$1:$1048576,MATCH($B336,人口源表!$A:$A,0),MATCH(E$1,人口源表!$1:$1,0))-INDEX(城镇人口!$1:$1048576,MATCH($B336,城镇人口!$B:$B,0),MATCH(E$1,城镇人口!$1:$1,0))</f>
        <v>627706.01374960784</v>
      </c>
      <c r="F336" s="40">
        <f>INDEX(人口源表!$1:$1048576,MATCH($B336,人口源表!$A:$A,0),MATCH(F$1,人口源表!$1:$1,0))-INDEX(城镇人口!$1:$1048576,MATCH($B336,城镇人口!$B:$B,0),MATCH(F$1,城镇人口!$1:$1,0))</f>
        <v>620272.22270461521</v>
      </c>
      <c r="G336" s="40">
        <f>INDEX(人口源表!$1:$1048576,MATCH($B336,人口源表!$A:$A,0),MATCH(G$1,人口源表!$1:$1,0))-INDEX(城镇人口!$1:$1048576,MATCH($B336,城镇人口!$B:$B,0),MATCH(G$1,城镇人口!$1:$1,0))</f>
        <v>535497.16519600875</v>
      </c>
      <c r="H336" s="40">
        <f>INDEX(人口源表!$1:$1048576,MATCH($B336,人口源表!$A:$A,0),MATCH(H$1,人口源表!$1:$1,0))-INDEX(城镇人口!$1:$1048576,MATCH($B336,城镇人口!$B:$B,0),MATCH(H$1,城镇人口!$1:$1,0))</f>
        <v>528663.63486904558</v>
      </c>
      <c r="I336" s="40">
        <f>INDEX(人口源表!$1:$1048576,MATCH($B336,人口源表!$A:$A,0),MATCH(I$1,人口源表!$1:$1,0))-INDEX(城镇人口!$1:$1048576,MATCH($B336,城镇人口!$B:$B,0),MATCH(I$1,城镇人口!$1:$1,0))</f>
        <v>526338.13394616242</v>
      </c>
      <c r="J336" s="40">
        <f>INDEX(人口源表!$1:$1048576,MATCH($B336,人口源表!$A:$A,0),MATCH(J$1,人口源表!$1:$1,0))-INDEX(城镇人口!$1:$1048576,MATCH($B336,城镇人口!$B:$B,0),MATCH(J$1,城镇人口!$1:$1,0))</f>
        <v>524249.31390131742</v>
      </c>
      <c r="K336" s="40">
        <f>INDEX(人口源表!$1:$1048576,MATCH($B336,人口源表!$A:$A,0),MATCH(K$1,人口源表!$1:$1,0))-INDEX(城镇人口!$1:$1048576,MATCH($B336,城镇人口!$B:$B,0),MATCH(K$1,城镇人口!$1:$1,0))</f>
        <v>522295.33707702789</v>
      </c>
      <c r="L336" s="40">
        <f>INDEX(人口源表!$1:$1048576,MATCH($B336,人口源表!$A:$A,0),MATCH(L$1,人口源表!$1:$1,0))-INDEX(城镇人口!$1:$1048576,MATCH($B336,城镇人口!$B:$B,0),MATCH(L$1,城镇人口!$1:$1,0))</f>
        <v>520383.16110980522</v>
      </c>
      <c r="M336" s="40">
        <f>INDEX(人口源表!$1:$1048576,MATCH($B336,人口源表!$A:$A,0),MATCH(M$1,人口源表!$1:$1,0))-INDEX(城镇人口!$1:$1048576,MATCH($B336,城镇人口!$B:$B,0),MATCH(M$1,城镇人口!$1:$1,0))</f>
        <v>518429.63925193669</v>
      </c>
      <c r="N336" s="40">
        <f>INDEX(人口源表!$1:$1048576,MATCH($B336,人口源表!$A:$A,0),MATCH(N$1,人口源表!$1:$1,0))-INDEX(城镇人口!$1:$1048576,MATCH($B336,城镇人口!$B:$B,0),MATCH(N$1,城镇人口!$1:$1,0))</f>
        <v>516358.21345662337</v>
      </c>
      <c r="O336" s="40">
        <f>INDEX(人口源表!$1:$1048576,MATCH($B336,人口源表!$A:$A,0),MATCH(O$1,人口源表!$1:$1,0))-INDEX(城镇人口!$1:$1048576,MATCH($B336,城镇人口!$B:$B,0),MATCH(O$1,城镇人口!$1:$1,0))</f>
        <v>514101.77505135175</v>
      </c>
      <c r="P336" s="40">
        <f>INDEX(人口源表!$1:$1048576,MATCH($B336,人口源表!$A:$A,0),MATCH(P$1,人口源表!$1:$1,0))-INDEX(城镇人口!$1:$1048576,MATCH($B336,城镇人口!$B:$B,0),MATCH(P$1,城镇人口!$1:$1,0))</f>
        <v>511601.09555311175</v>
      </c>
      <c r="Q336" s="40">
        <f>INDEX(人口源表!$1:$1048576,MATCH($B336,人口源表!$A:$A,0),MATCH(Q$1,人口源表!$1:$1,0))-INDEX(城镇人口!$1:$1048576,MATCH($B336,城镇人口!$B:$B,0),MATCH(Q$1,城镇人口!$1:$1,0))</f>
        <v>508804.17701291526</v>
      </c>
      <c r="R336" s="40">
        <f>INDEX(人口源表!$1:$1048576,MATCH($B336,人口源表!$A:$A,0),MATCH(R$1,人口源表!$1:$1,0))-INDEX(城镇人口!$1:$1048576,MATCH($B336,城镇人口!$B:$B,0),MATCH(R$1,城镇人口!$1:$1,0))</f>
        <v>505666.84975760942</v>
      </c>
      <c r="S336" s="40">
        <f>INDEX(人口源表!$1:$1048576,MATCH($B336,人口源表!$A:$A,0),MATCH(S$1,人口源表!$1:$1,0))-INDEX(城镇人口!$1:$1048576,MATCH($B336,城镇人口!$B:$B,0),MATCH(S$1,城镇人口!$1:$1,0))</f>
        <v>505869.93602112669</v>
      </c>
      <c r="T336" s="40">
        <f>INDEX(人口源表!$1:$1048576,MATCH($B336,人口源表!$A:$A,0),MATCH(T$1,人口源表!$1:$1,0))-INDEX(城镇人口!$1:$1048576,MATCH($B336,城镇人口!$B:$B,0),MATCH(T$1,城镇人口!$1:$1,0))</f>
        <v>505775.89309329679</v>
      </c>
      <c r="U336" s="40">
        <f>INDEX(人口源表!$1:$1048576,MATCH($B336,人口源表!$A:$A,0),MATCH(U$1,人口源表!$1:$1,0))-INDEX(城镇人口!$1:$1048576,MATCH($B336,城镇人口!$B:$B,0),MATCH(U$1,城镇人口!$1:$1,0))</f>
        <v>505357.73721566144</v>
      </c>
      <c r="V336" s="40">
        <f>INDEX(人口源表!$1:$1048576,MATCH($B336,人口源表!$A:$A,0),MATCH(V$1,人口源表!$1:$1,0))-INDEX(城镇人口!$1:$1048576,MATCH($B336,城镇人口!$B:$B,0),MATCH(V$1,城镇人口!$1:$1,0))</f>
        <v>504594.21934013953</v>
      </c>
      <c r="W336" s="40">
        <f>INDEX(人口源表!$1:$1048576,MATCH($B336,人口源表!$A:$A,0),MATCH(W$1,人口源表!$1:$1,0))-INDEX(城镇人口!$1:$1048576,MATCH($B336,城镇人口!$B:$B,0),MATCH(W$1,城镇人口!$1:$1,0))</f>
        <v>503468.48069913755</v>
      </c>
      <c r="X336" s="40">
        <f>INDEX(人口源表!$1:$1048576,MATCH($B336,人口源表!$A:$A,0),MATCH(X$1,人口源表!$1:$1,0))-INDEX(城镇人口!$1:$1048576,MATCH($B336,城镇人口!$B:$B,0),MATCH(X$1,城镇人口!$1:$1,0))</f>
        <v>501969.48122152989</v>
      </c>
      <c r="Y336" s="40">
        <f>INDEX(人口源表!$1:$1048576,MATCH($B336,人口源表!$A:$A,0),MATCH(Y$1,人口源表!$1:$1,0))-INDEX(城镇人口!$1:$1048576,MATCH($B336,城镇人口!$B:$B,0),MATCH(Y$1,城镇人口!$1:$1,0))</f>
        <v>500091.42456588324</v>
      </c>
      <c r="Z336" s="40">
        <f>INDEX(人口源表!$1:$1048576,MATCH($B336,人口源表!$A:$A,0),MATCH(Z$1,人口源表!$1:$1,0))-INDEX(城镇人口!$1:$1048576,MATCH($B336,城镇人口!$B:$B,0),MATCH(Z$1,城镇人口!$1:$1,0))</f>
        <v>497832.43361082557</v>
      </c>
      <c r="AA336" s="40">
        <f>INDEX(人口源表!$1:$1048576,MATCH($B336,人口源表!$A:$A,0),MATCH(AA$1,人口源表!$1:$1,0))-INDEX(城镇人口!$1:$1048576,MATCH($B336,城镇人口!$B:$B,0),MATCH(AA$1,城镇人口!$1:$1,0))</f>
        <v>495195.5555597879</v>
      </c>
      <c r="AB336" s="40">
        <f>INDEX(人口源表!$1:$1048576,MATCH($B336,人口源表!$A:$A,0),MATCH(AB$1,人口源表!$1:$1,0))-INDEX(城镇人口!$1:$1048576,MATCH($B336,城镇人口!$B:$B,0),MATCH(AB$1,城镇人口!$1:$1,0))</f>
        <v>492188.95646181935</v>
      </c>
      <c r="AC336" s="40">
        <f>INDEX(人口源表!$1:$1048576,MATCH($B336,人口源表!$A:$A,0),MATCH(AC$1,人口源表!$1:$1,0))-INDEX(城镇人口!$1:$1048576,MATCH($B336,城镇人口!$B:$B,0),MATCH(AC$1,城镇人口!$1:$1,0))</f>
        <v>489828.32860972721</v>
      </c>
      <c r="AD336" s="40">
        <f>INDEX(人口源表!$1:$1048576,MATCH($B336,人口源表!$A:$A,0),MATCH(AD$1,人口源表!$1:$1,0))-INDEX(城镇人口!$1:$1048576,MATCH($B336,城镇人口!$B:$B,0),MATCH(AD$1,城镇人口!$1:$1,0))</f>
        <v>487136.02760766551</v>
      </c>
      <c r="AE336" s="40">
        <f>INDEX(人口源表!$1:$1048576,MATCH($B336,人口源表!$A:$A,0),MATCH(AE$1,人口源表!$1:$1,0))-INDEX(城镇人口!$1:$1048576,MATCH($B336,城镇人口!$B:$B,0),MATCH(AE$1,城镇人口!$1:$1,0))</f>
        <v>484130.46270141227</v>
      </c>
      <c r="AF336" s="40">
        <f>INDEX(人口源表!$1:$1048576,MATCH($B336,人口源表!$A:$A,0),MATCH(AF$1,人口源表!$1:$1,0))-INDEX(城镇人口!$1:$1048576,MATCH($B336,城镇人口!$B:$B,0),MATCH(AF$1,城镇人口!$1:$1,0))</f>
        <v>480833.06621827546</v>
      </c>
      <c r="AG336" s="40">
        <f>INDEX(人口源表!$1:$1048576,MATCH($B336,人口源表!$A:$A,0),MATCH(AG$1,人口源表!$1:$1,0))-INDEX(城镇人口!$1:$1048576,MATCH($B336,城镇人口!$B:$B,0),MATCH(AG$1,城镇人口!$1:$1,0))</f>
        <v>477270.0059250535</v>
      </c>
      <c r="AH336" s="40">
        <f>INDEX(人口源表!$1:$1048576,MATCH($B336,人口源表!$A:$A,0),MATCH(AH$1,人口源表!$1:$1,0))-INDEX(城镇人口!$1:$1048576,MATCH($B336,城镇人口!$B:$B,0),MATCH(AH$1,城镇人口!$1:$1,0))</f>
        <v>473470.56526543351</v>
      </c>
      <c r="AI336" s="40">
        <f>INDEX(人口源表!$1:$1048576,MATCH($B336,人口源表!$A:$A,0),MATCH(AI$1,人口源表!$1:$1,0))-INDEX(城镇人口!$1:$1048576,MATCH($B336,城镇人口!$B:$B,0),MATCH(AI$1,城镇人口!$1:$1,0))</f>
        <v>469467.37792618247</v>
      </c>
      <c r="AJ336" s="40">
        <f>INDEX(人口源表!$1:$1048576,MATCH($B336,人口源表!$A:$A,0),MATCH(AJ$1,人口源表!$1:$1,0))-INDEX(城镇人口!$1:$1048576,MATCH($B336,城镇人口!$B:$B,0),MATCH(AJ$1,城镇人口!$1:$1,0))</f>
        <v>465296.64652162511</v>
      </c>
      <c r="AK336" s="40">
        <f>INDEX(人口源表!$1:$1048576,MATCH($B336,人口源表!$A:$A,0),MATCH(AK$1,人口源表!$1:$1,0))-INDEX(城镇人口!$1:$1048576,MATCH($B336,城镇人口!$B:$B,0),MATCH(AK$1,城镇人口!$1:$1,0))</f>
        <v>460997.28058420913</v>
      </c>
      <c r="AL336" s="40">
        <f>INDEX(人口源表!$1:$1048576,MATCH($B336,人口源表!$A:$A,0),MATCH(AL$1,人口源表!$1:$1,0))-INDEX(城镇人口!$1:$1048576,MATCH($B336,城镇人口!$B:$B,0),MATCH(AL$1,城镇人口!$1:$1,0))</f>
        <v>456611.82423238084</v>
      </c>
      <c r="AM336" s="40">
        <f>INDEX(人口源表!$1:$1048576,MATCH($B336,人口源表!$A:$A,0),MATCH(AM$1,人口源表!$1:$1,0))-INDEX(城镇人口!$1:$1048576,MATCH($B336,城镇人口!$B:$B,0),MATCH(AM$1,城镇人口!$1:$1,0))</f>
        <v>452184.88848469616</v>
      </c>
      <c r="AN336" s="40">
        <f>INDEX(人口源表!$1:$1048576,MATCH($B336,人口源表!$A:$A,0),MATCH(AN$1,人口源表!$1:$1,0))-INDEX(城镇人口!$1:$1048576,MATCH($B336,城镇人口!$B:$B,0),MATCH(AN$1,城镇人口!$1:$1,0))</f>
        <v>447764.76843358635</v>
      </c>
      <c r="AO336" s="40">
        <f>INDEX(人口源表!$1:$1048576,MATCH($B336,人口源表!$A:$A,0),MATCH(AO$1,人口源表!$1:$1,0))-INDEX(城镇人口!$1:$1048576,MATCH($B336,城镇人口!$B:$B,0),MATCH(AO$1,城镇人口!$1:$1,0))</f>
        <v>443401.53444386378</v>
      </c>
      <c r="AP336" s="40">
        <f>INDEX(人口源表!$1:$1048576,MATCH($B336,人口源表!$A:$A,0),MATCH(AP$1,人口源表!$1:$1,0))-INDEX(城镇人口!$1:$1048576,MATCH($B336,城镇人口!$B:$B,0),MATCH(AP$1,城镇人口!$1:$1,0))</f>
        <v>439148.2789397256</v>
      </c>
      <c r="AQ336" s="40">
        <f>INDEX(人口源表!$1:$1048576,MATCH($B336,人口源表!$A:$A,0),MATCH(AQ$1,人口源表!$1:$1,0))-INDEX(城镇人口!$1:$1048576,MATCH($B336,城镇人口!$B:$B,0),MATCH(AQ$1,城镇人口!$1:$1,0))</f>
        <v>435059.58125514956</v>
      </c>
      <c r="AR336" s="40">
        <f>INDEX(人口源表!$1:$1048576,MATCH($B336,人口源表!$A:$A,0),MATCH(AR$1,人口源表!$1:$1,0))-INDEX(城镇人口!$1:$1048576,MATCH($B336,城镇人口!$B:$B,0),MATCH(AR$1,城镇人口!$1:$1,0))</f>
        <v>431192.73146705667</v>
      </c>
      <c r="AS336" s="40">
        <f>INDEX(人口源表!$1:$1048576,MATCH($B336,人口源表!$A:$A,0),MATCH(AS$1,人口源表!$1:$1,0))-INDEX(城镇人口!$1:$1048576,MATCH($B336,城镇人口!$B:$B,0),MATCH(AS$1,城镇人口!$1:$1,0))</f>
        <v>427606.88200175157</v>
      </c>
      <c r="AT336" s="40">
        <f>INDEX(人口源表!$1:$1048576,MATCH($B336,人口源表!$A:$A,0),MATCH(AT$1,人口源表!$1:$1,0))-INDEX(城镇人口!$1:$1048576,MATCH($B336,城镇人口!$B:$B,0),MATCH(AT$1,城镇人口!$1:$1,0))</f>
        <v>424363.22530428472</v>
      </c>
      <c r="AU336" s="40">
        <f>INDEX(人口源表!$1:$1048576,MATCH($B336,人口源表!$A:$A,0),MATCH(AU$1,人口源表!$1:$1,0))-INDEX(城镇人口!$1:$1048576,MATCH($B336,城镇人口!$B:$B,0),MATCH(AU$1,城镇人口!$1:$1,0))</f>
        <v>421523.50407342135</v>
      </c>
      <c r="AV336" s="40">
        <f>INDEX(人口源表!$1:$1048576,MATCH($B336,人口源表!$A:$A,0),MATCH(AV$1,人口源表!$1:$1,0))-INDEX(城镇人口!$1:$1048576,MATCH($B336,城镇人口!$B:$B,0),MATCH(AV$1,城镇人口!$1:$1,0))</f>
        <v>419152.51151818666</v>
      </c>
    </row>
    <row r="337" spans="1:48" x14ac:dyDescent="0.15">
      <c r="A337" s="36" t="s">
        <v>882</v>
      </c>
      <c r="B337" s="4" t="s">
        <v>682</v>
      </c>
      <c r="C337" s="34">
        <f>VLOOKUP(B337,'[1]2016省城人口总结（根）'!B:C,2,FALSE)/100</f>
        <v>0.50206499999999998</v>
      </c>
      <c r="D337" s="40">
        <f>INDEX(人口源表!$1:$1048576,MATCH($B337,人口源表!$A:$A,0),MATCH(D$1,人口源表!$1:$1,0))-INDEX(城镇人口!$1:$1048576,MATCH($B337,城镇人口!$B:$B,0),MATCH(D$1,城镇人口!$1:$1,0))</f>
        <v>562082.0635955116</v>
      </c>
      <c r="E337" s="40">
        <f>INDEX(人口源表!$1:$1048576,MATCH($B337,人口源表!$A:$A,0),MATCH(E$1,人口源表!$1:$1,0))-INDEX(城镇人口!$1:$1048576,MATCH($B337,城镇人口!$B:$B,0),MATCH(E$1,城镇人口!$1:$1,0))</f>
        <v>556404.62968469993</v>
      </c>
      <c r="F337" s="40">
        <f>INDEX(人口源表!$1:$1048576,MATCH($B337,人口源表!$A:$A,0),MATCH(F$1,人口源表!$1:$1,0))-INDEX(城镇人口!$1:$1048576,MATCH($B337,城镇人口!$B:$B,0),MATCH(F$1,城镇人口!$1:$1,0))</f>
        <v>550393.01468004275</v>
      </c>
      <c r="G337" s="40">
        <f>INDEX(人口源表!$1:$1048576,MATCH($B337,人口源表!$A:$A,0),MATCH(G$1,人口源表!$1:$1,0))-INDEX(城镇人口!$1:$1048576,MATCH($B337,城镇人口!$B:$B,0),MATCH(G$1,城镇人口!$1:$1,0))</f>
        <v>499238.90809871233</v>
      </c>
      <c r="H337" s="40">
        <f>INDEX(人口源表!$1:$1048576,MATCH($B337,人口源表!$A:$A,0),MATCH(H$1,人口源表!$1:$1,0))-INDEX(城镇人口!$1:$1048576,MATCH($B337,城镇人口!$B:$B,0),MATCH(H$1,城镇人口!$1:$1,0))</f>
        <v>494039.57063614356</v>
      </c>
      <c r="I337" s="40">
        <f>INDEX(人口源表!$1:$1048576,MATCH($B337,人口源表!$A:$A,0),MATCH(I$1,人口源表!$1:$1,0))-INDEX(城镇人口!$1:$1048576,MATCH($B337,城镇人口!$B:$B,0),MATCH(I$1,城镇人口!$1:$1,0))</f>
        <v>492734.85017382179</v>
      </c>
      <c r="J337" s="40">
        <f>INDEX(人口源表!$1:$1048576,MATCH($B337,人口源表!$A:$A,0),MATCH(J$1,人口源表!$1:$1,0))-INDEX(城镇人口!$1:$1048576,MATCH($B337,城镇人口!$B:$B,0),MATCH(J$1,城镇人口!$1:$1,0))</f>
        <v>491382.18047787377</v>
      </c>
      <c r="K337" s="40">
        <f>INDEX(人口源表!$1:$1048576,MATCH($B337,人口源表!$A:$A,0),MATCH(K$1,人口源表!$1:$1,0))-INDEX(城镇人口!$1:$1048576,MATCH($B337,城镇人口!$B:$B,0),MATCH(K$1,城镇人口!$1:$1,0))</f>
        <v>489921.66100454074</v>
      </c>
      <c r="L337" s="40">
        <f>INDEX(人口源表!$1:$1048576,MATCH($B337,人口源表!$A:$A,0),MATCH(L$1,人口源表!$1:$1,0))-INDEX(城镇人口!$1:$1048576,MATCH($B337,城镇人口!$B:$B,0),MATCH(L$1,城镇人口!$1:$1,0))</f>
        <v>488301.23051571706</v>
      </c>
      <c r="M337" s="40">
        <f>INDEX(人口源表!$1:$1048576,MATCH($B337,人口源表!$A:$A,0),MATCH(M$1,人口源表!$1:$1,0))-INDEX(城镇人口!$1:$1048576,MATCH($B337,城镇人口!$B:$B,0),MATCH(M$1,城镇人口!$1:$1,0))</f>
        <v>486472.91250327323</v>
      </c>
      <c r="N337" s="40">
        <f>INDEX(人口源表!$1:$1048576,MATCH($B337,人口源表!$A:$A,0),MATCH(N$1,人口源表!$1:$1,0))-INDEX(城镇人口!$1:$1048576,MATCH($B337,城镇人口!$B:$B,0),MATCH(N$1,城镇人口!$1:$1,0))</f>
        <v>484395.34065634955</v>
      </c>
      <c r="O337" s="40">
        <f>INDEX(人口源表!$1:$1048576,MATCH($B337,人口源表!$A:$A,0),MATCH(O$1,人口源表!$1:$1,0))-INDEX(城镇人口!$1:$1048576,MATCH($B337,城镇人口!$B:$B,0),MATCH(O$1,城镇人口!$1:$1,0))</f>
        <v>482031.41129610955</v>
      </c>
      <c r="P337" s="40">
        <f>INDEX(人口源表!$1:$1048576,MATCH($B337,人口源表!$A:$A,0),MATCH(P$1,人口源表!$1:$1,0))-INDEX(城镇人口!$1:$1048576,MATCH($B337,城镇人口!$B:$B,0),MATCH(P$1,城镇人口!$1:$1,0))</f>
        <v>479350.28503591625</v>
      </c>
      <c r="Q337" s="40">
        <f>INDEX(人口源表!$1:$1048576,MATCH($B337,人口源表!$A:$A,0),MATCH(Q$1,人口源表!$1:$1,0))-INDEX(城镇人口!$1:$1048576,MATCH($B337,城镇人口!$B:$B,0),MATCH(Q$1,城镇人口!$1:$1,0))</f>
        <v>476325.08502148697</v>
      </c>
      <c r="R337" s="40">
        <f>INDEX(人口源表!$1:$1048576,MATCH($B337,人口源表!$A:$A,0),MATCH(R$1,人口源表!$1:$1,0))-INDEX(城镇人口!$1:$1048576,MATCH($B337,城镇人口!$B:$B,0),MATCH(R$1,城镇人口!$1:$1,0))</f>
        <v>472934.83066008403</v>
      </c>
      <c r="S337" s="40">
        <f>INDEX(人口源表!$1:$1048576,MATCH($B337,人口源表!$A:$A,0),MATCH(S$1,人口源表!$1:$1,0))-INDEX(城镇人口!$1:$1048576,MATCH($B337,城镇人口!$B:$B,0),MATCH(S$1,城镇人口!$1:$1,0))</f>
        <v>472635.02295415814</v>
      </c>
      <c r="T337" s="40">
        <f>INDEX(人口源表!$1:$1048576,MATCH($B337,人口源表!$A:$A,0),MATCH(T$1,人口源表!$1:$1,0))-INDEX(城镇人口!$1:$1048576,MATCH($B337,城镇人口!$B:$B,0),MATCH(T$1,城镇人口!$1:$1,0))</f>
        <v>472036.20719996735</v>
      </c>
      <c r="U337" s="40">
        <f>INDEX(人口源表!$1:$1048576,MATCH($B337,人口源表!$A:$A,0),MATCH(U$1,人口源表!$1:$1,0))-INDEX(城镇人口!$1:$1048576,MATCH($B337,城镇人口!$B:$B,0),MATCH(U$1,城镇人口!$1:$1,0))</f>
        <v>471125.32588986517</v>
      </c>
      <c r="V337" s="40">
        <f>INDEX(人口源表!$1:$1048576,MATCH($B337,人口源表!$A:$A,0),MATCH(V$1,人口源表!$1:$1,0))-INDEX(城镇人口!$1:$1048576,MATCH($B337,城镇人口!$B:$B,0),MATCH(V$1,城镇人口!$1:$1,0))</f>
        <v>469894.25568121334</v>
      </c>
      <c r="W337" s="40">
        <f>INDEX(人口源表!$1:$1048576,MATCH($B337,人口源表!$A:$A,0),MATCH(W$1,人口源表!$1:$1,0))-INDEX(城镇人口!$1:$1048576,MATCH($B337,城镇人口!$B:$B,0),MATCH(W$1,城镇人口!$1:$1,0))</f>
        <v>468337.68958243844</v>
      </c>
      <c r="X337" s="40">
        <f>INDEX(人口源表!$1:$1048576,MATCH($B337,人口源表!$A:$A,0),MATCH(X$1,人口源表!$1:$1,0))-INDEX(城镇人口!$1:$1048576,MATCH($B337,城镇人口!$B:$B,0),MATCH(X$1,城镇人口!$1:$1,0))</f>
        <v>466453.43998648447</v>
      </c>
      <c r="Y337" s="40">
        <f>INDEX(人口源表!$1:$1048576,MATCH($B337,人口源表!$A:$A,0),MATCH(Y$1,人口源表!$1:$1,0))-INDEX(城镇人口!$1:$1048576,MATCH($B337,城镇人口!$B:$B,0),MATCH(Y$1,城镇人口!$1:$1,0))</f>
        <v>464242.33643564954</v>
      </c>
      <c r="Z337" s="40">
        <f>INDEX(人口源表!$1:$1048576,MATCH($B337,人口源表!$A:$A,0),MATCH(Z$1,人口源表!$1:$1,0))-INDEX(城镇人口!$1:$1048576,MATCH($B337,城镇人口!$B:$B,0),MATCH(Z$1,城镇人口!$1:$1,0))</f>
        <v>461709.26945731672</v>
      </c>
      <c r="AA337" s="40">
        <f>INDEX(人口源表!$1:$1048576,MATCH($B337,人口源表!$A:$A,0),MATCH(AA$1,人口源表!$1:$1,0))-INDEX(城镇人口!$1:$1048576,MATCH($B337,城镇人口!$B:$B,0),MATCH(AA$1,城镇人口!$1:$1,0))</f>
        <v>458860.76214926969</v>
      </c>
      <c r="AB337" s="40">
        <f>INDEX(人口源表!$1:$1048576,MATCH($B337,人口源表!$A:$A,0),MATCH(AB$1,人口源表!$1:$1,0))-INDEX(城镇人口!$1:$1048576,MATCH($B337,城镇人口!$B:$B,0),MATCH(AB$1,城镇人口!$1:$1,0))</f>
        <v>455707.54376350122</v>
      </c>
      <c r="AC337" s="40">
        <f>INDEX(人口源表!$1:$1048576,MATCH($B337,人口源表!$A:$A,0),MATCH(AC$1,人口源表!$1:$1,0))-INDEX(城镇人口!$1:$1048576,MATCH($B337,城镇人口!$B:$B,0),MATCH(AC$1,城镇人口!$1:$1,0))</f>
        <v>453191.10920321732</v>
      </c>
      <c r="AD337" s="40">
        <f>INDEX(人口源表!$1:$1048576,MATCH($B337,人口源表!$A:$A,0),MATCH(AD$1,人口源表!$1:$1,0))-INDEX(城镇人口!$1:$1048576,MATCH($B337,城镇人口!$B:$B,0),MATCH(AD$1,城镇人口!$1:$1,0))</f>
        <v>450405.93663769925</v>
      </c>
      <c r="AE337" s="40">
        <f>INDEX(人口源表!$1:$1048576,MATCH($B337,人口源表!$A:$A,0),MATCH(AE$1,人口源表!$1:$1,0))-INDEX(城镇人口!$1:$1048576,MATCH($B337,城镇人口!$B:$B,0),MATCH(AE$1,城镇人口!$1:$1,0))</f>
        <v>447369.00216984237</v>
      </c>
      <c r="AF337" s="40">
        <f>INDEX(人口源表!$1:$1048576,MATCH($B337,人口源表!$A:$A,0),MATCH(AF$1,人口源表!$1:$1,0))-INDEX(城镇人口!$1:$1048576,MATCH($B337,城镇人口!$B:$B,0),MATCH(AF$1,城镇人口!$1:$1,0))</f>
        <v>444098.8388142382</v>
      </c>
      <c r="AG337" s="40">
        <f>INDEX(人口源表!$1:$1048576,MATCH($B337,人口源表!$A:$A,0),MATCH(AG$1,人口源表!$1:$1,0))-INDEX(城镇人口!$1:$1048576,MATCH($B337,城镇人口!$B:$B,0),MATCH(AG$1,城镇人口!$1:$1,0))</f>
        <v>440616.93212475209</v>
      </c>
      <c r="AH337" s="40">
        <f>INDEX(人口源表!$1:$1048576,MATCH($B337,人口源表!$A:$A,0),MATCH(AH$1,人口源表!$1:$1,0))-INDEX(城镇人口!$1:$1048576,MATCH($B337,城镇人口!$B:$B,0),MATCH(AH$1,城镇人口!$1:$1,0))</f>
        <v>436946.52284108952</v>
      </c>
      <c r="AI337" s="40">
        <f>INDEX(人口源表!$1:$1048576,MATCH($B337,人口源表!$A:$A,0),MATCH(AI$1,人口源表!$1:$1,0))-INDEX(城镇人口!$1:$1048576,MATCH($B337,城镇人口!$B:$B,0),MATCH(AI$1,城镇人口!$1:$1,0))</f>
        <v>433113.96952850861</v>
      </c>
      <c r="AJ337" s="40">
        <f>INDEX(人口源表!$1:$1048576,MATCH($B337,人口源表!$A:$A,0),MATCH(AJ$1,人口源表!$1:$1,0))-INDEX(城镇人口!$1:$1048576,MATCH($B337,城镇人口!$B:$B,0),MATCH(AJ$1,城镇人口!$1:$1,0))</f>
        <v>429146.47950600868</v>
      </c>
      <c r="AK337" s="40">
        <f>INDEX(人口源表!$1:$1048576,MATCH($B337,人口源表!$A:$A,0),MATCH(AK$1,人口源表!$1:$1,0))-INDEX(城镇人口!$1:$1048576,MATCH($B337,城镇人口!$B:$B,0),MATCH(AK$1,城镇人口!$1:$1,0))</f>
        <v>425073.82917312114</v>
      </c>
      <c r="AL337" s="40">
        <f>INDEX(人口源表!$1:$1048576,MATCH($B337,人口源表!$A:$A,0),MATCH(AL$1,人口源表!$1:$1,0))-INDEX(城镇人口!$1:$1048576,MATCH($B337,城镇人口!$B:$B,0),MATCH(AL$1,城镇人口!$1:$1,0))</f>
        <v>420928.60102857545</v>
      </c>
      <c r="AM337" s="40">
        <f>INDEX(人口源表!$1:$1048576,MATCH($B337,人口源表!$A:$A,0),MATCH(AM$1,人口源表!$1:$1,0))-INDEX(城镇人口!$1:$1048576,MATCH($B337,城镇人口!$B:$B,0),MATCH(AM$1,城镇人口!$1:$1,0))</f>
        <v>416743.60478989675</v>
      </c>
      <c r="AN337" s="40">
        <f>INDEX(人口源表!$1:$1048576,MATCH($B337,人口源表!$A:$A,0),MATCH(AN$1,人口源表!$1:$1,0))-INDEX(城镇人口!$1:$1048576,MATCH($B337,城镇人口!$B:$B,0),MATCH(AN$1,城镇人口!$1:$1,0))</f>
        <v>412554.2656412517</v>
      </c>
      <c r="AO337" s="40">
        <f>INDEX(人口源表!$1:$1048576,MATCH($B337,人口源表!$A:$A,0),MATCH(AO$1,人口源表!$1:$1,0))-INDEX(城镇人口!$1:$1048576,MATCH($B337,城镇人口!$B:$B,0),MATCH(AO$1,城镇人口!$1:$1,0))</f>
        <v>408397.80292282149</v>
      </c>
      <c r="AP337" s="40">
        <f>INDEX(人口源表!$1:$1048576,MATCH($B337,人口源表!$A:$A,0),MATCH(AP$1,人口源表!$1:$1,0))-INDEX(城镇人口!$1:$1048576,MATCH($B337,城镇人口!$B:$B,0),MATCH(AP$1,城镇人口!$1:$1,0))</f>
        <v>404312.09438130585</v>
      </c>
      <c r="AQ337" s="40">
        <f>INDEX(人口源表!$1:$1048576,MATCH($B337,人口源表!$A:$A,0),MATCH(AQ$1,人口源表!$1:$1,0))-INDEX(城镇人口!$1:$1048576,MATCH($B337,城镇人口!$B:$B,0),MATCH(AQ$1,城镇人口!$1:$1,0))</f>
        <v>400337.30494850036</v>
      </c>
      <c r="AR337" s="40">
        <f>INDEX(人口源表!$1:$1048576,MATCH($B337,人口源表!$A:$A,0),MATCH(AR$1,人口源表!$1:$1,0))-INDEX(城镇人口!$1:$1048576,MATCH($B337,城镇人口!$B:$B,0),MATCH(AR$1,城镇人口!$1:$1,0))</f>
        <v>396514.73891036306</v>
      </c>
      <c r="AS337" s="40">
        <f>INDEX(人口源表!$1:$1048576,MATCH($B337,人口源表!$A:$A,0),MATCH(AS$1,人口源表!$1:$1,0))-INDEX(城镇人口!$1:$1048576,MATCH($B337,城镇人口!$B:$B,0),MATCH(AS$1,城镇人口!$1:$1,0))</f>
        <v>392886.07069238427</v>
      </c>
      <c r="AT337" s="40">
        <f>INDEX(人口源表!$1:$1048576,MATCH($B337,人口源表!$A:$A,0),MATCH(AT$1,人口源表!$1:$1,0))-INDEX(城镇人口!$1:$1048576,MATCH($B337,城镇人口!$B:$B,0),MATCH(AT$1,城镇人口!$1:$1,0))</f>
        <v>389495.26581756736</v>
      </c>
      <c r="AU337" s="40">
        <f>INDEX(人口源表!$1:$1048576,MATCH($B337,人口源表!$A:$A,0),MATCH(AU$1,人口源表!$1:$1,0))-INDEX(城镇人口!$1:$1048576,MATCH($B337,城镇人口!$B:$B,0),MATCH(AU$1,城镇人口!$1:$1,0))</f>
        <v>386386.11879518034</v>
      </c>
      <c r="AV337" s="40">
        <f>INDEX(人口源表!$1:$1048576,MATCH($B337,人口源表!$A:$A,0),MATCH(AV$1,人口源表!$1:$1,0))-INDEX(城镇人口!$1:$1048576,MATCH($B337,城镇人口!$B:$B,0),MATCH(AV$1,城镇人口!$1:$1,0))</f>
        <v>383604.48188325297</v>
      </c>
    </row>
    <row r="338" spans="1:48" x14ac:dyDescent="0.15">
      <c r="A338" s="36" t="s">
        <v>883</v>
      </c>
      <c r="B338" s="4" t="s">
        <v>684</v>
      </c>
      <c r="C338" s="34">
        <f>VLOOKUP(B338,'[1]2016省城人口总结（根）'!B:C,2,FALSE)/100</f>
        <v>0.85669946698612809</v>
      </c>
      <c r="D338" s="40">
        <f>INDEX(人口源表!$1:$1048576,MATCH($B338,人口源表!$A:$A,0),MATCH(D$1,人口源表!$1:$1,0))-INDEX(城镇人口!$1:$1048576,MATCH($B338,城镇人口!$B:$B,0),MATCH(D$1,城镇人口!$1:$1,0))</f>
        <v>470673.2053372222</v>
      </c>
      <c r="E338" s="40">
        <f>INDEX(人口源表!$1:$1048576,MATCH($B338,人口源表!$A:$A,0),MATCH(E$1,人口源表!$1:$1,0))-INDEX(城镇人口!$1:$1048576,MATCH($B338,城镇人口!$B:$B,0),MATCH(E$1,城镇人口!$1:$1,0))</f>
        <v>425797.68338255025</v>
      </c>
      <c r="F338" s="40">
        <f>INDEX(人口源表!$1:$1048576,MATCH($B338,人口源表!$A:$A,0),MATCH(F$1,人口源表!$1:$1,0))-INDEX(城镇人口!$1:$1048576,MATCH($B338,城镇人口!$B:$B,0),MATCH(F$1,城镇人口!$1:$1,0))</f>
        <v>379206.92238429887</v>
      </c>
      <c r="G338" s="40">
        <f>INDEX(人口源表!$1:$1048576,MATCH($B338,人口源表!$A:$A,0),MATCH(G$1,人口源表!$1:$1,0))-INDEX(城镇人口!$1:$1048576,MATCH($B338,城镇人口!$B:$B,0),MATCH(G$1,城镇人口!$1:$1,0))</f>
        <v>396892.1328062485</v>
      </c>
      <c r="H338" s="40">
        <f>INDEX(人口源表!$1:$1048576,MATCH($B338,人口源表!$A:$A,0),MATCH(H$1,人口源表!$1:$1,0))-INDEX(城镇人口!$1:$1048576,MATCH($B338,城镇人口!$B:$B,0),MATCH(H$1,城镇人口!$1:$1,0))</f>
        <v>338523.39858544944</v>
      </c>
      <c r="I338" s="40">
        <f>INDEX(人口源表!$1:$1048576,MATCH($B338,人口源表!$A:$A,0),MATCH(I$1,人口源表!$1:$1,0))-INDEX(城镇人口!$1:$1048576,MATCH($B338,城镇人口!$B:$B,0),MATCH(I$1,城镇人口!$1:$1,0))</f>
        <v>303867.3046252043</v>
      </c>
      <c r="J338" s="40">
        <f>INDEX(人口源表!$1:$1048576,MATCH($B338,人口源表!$A:$A,0),MATCH(J$1,人口源表!$1:$1,0))-INDEX(城镇人口!$1:$1048576,MATCH($B338,城镇人口!$B:$B,0),MATCH(J$1,城镇人口!$1:$1,0))</f>
        <v>267932.45588411577</v>
      </c>
      <c r="K338" s="40">
        <f>INDEX(人口源表!$1:$1048576,MATCH($B338,人口源表!$A:$A,0),MATCH(K$1,人口源表!$1:$1,0))-INDEX(城镇人口!$1:$1048576,MATCH($B338,城镇人口!$B:$B,0),MATCH(K$1,城镇人口!$1:$1,0))</f>
        <v>230843.88218316901</v>
      </c>
      <c r="L338" s="40">
        <f>INDEX(人口源表!$1:$1048576,MATCH($B338,人口源表!$A:$A,0),MATCH(L$1,人口源表!$1:$1,0))-INDEX(城镇人口!$1:$1048576,MATCH($B338,城镇人口!$B:$B,0),MATCH(L$1,城镇人口!$1:$1,0))</f>
        <v>192717.85520667629</v>
      </c>
      <c r="M338" s="40">
        <f>INDEX(人口源表!$1:$1048576,MATCH($B338,人口源表!$A:$A,0),MATCH(M$1,人口源表!$1:$1,0))-INDEX(城镇人口!$1:$1048576,MATCH($B338,城镇人口!$B:$B,0),MATCH(M$1,城镇人口!$1:$1,0))</f>
        <v>153662.18851151364</v>
      </c>
      <c r="N338" s="40">
        <f>INDEX(人口源表!$1:$1048576,MATCH($B338,人口源表!$A:$A,0),MATCH(N$1,人口源表!$1:$1,0))-INDEX(城镇人口!$1:$1048576,MATCH($B338,城镇人口!$B:$B,0),MATCH(N$1,城镇人口!$1:$1,0))</f>
        <v>113776.52147820452</v>
      </c>
      <c r="O338" s="40">
        <f>INDEX(人口源表!$1:$1048576,MATCH($B338,人口源表!$A:$A,0),MATCH(O$1,人口源表!$1:$1,0))-INDEX(城镇人口!$1:$1048576,MATCH($B338,城镇人口!$B:$B,0),MATCH(O$1,城镇人口!$1:$1,0))</f>
        <v>73152.725136491004</v>
      </c>
      <c r="P338" s="40">
        <f>INDEX(人口源表!$1:$1048576,MATCH($B338,人口源表!$A:$A,0),MATCH(P$1,人口源表!$1:$1,0))-INDEX(城镇人口!$1:$1048576,MATCH($B338,城镇人口!$B:$B,0),MATCH(P$1,城镇人口!$1:$1,0))</f>
        <v>31875.172923854552</v>
      </c>
      <c r="Q338" s="40">
        <f>INDEX(人口源表!$1:$1048576,MATCH($B338,人口源表!$A:$A,0),MATCH(Q$1,人口源表!$1:$1,0))-INDEX(城镇人口!$1:$1048576,MATCH($B338,城镇人口!$B:$B,0),MATCH(Q$1,城镇人口!$1:$1,0))</f>
        <v>0</v>
      </c>
      <c r="R338" s="40">
        <f>INDEX(人口源表!$1:$1048576,MATCH($B338,人口源表!$A:$A,0),MATCH(R$1,人口源表!$1:$1,0))-INDEX(城镇人口!$1:$1048576,MATCH($B338,城镇人口!$B:$B,0),MATCH(R$1,城镇人口!$1:$1,0))</f>
        <v>0</v>
      </c>
      <c r="S338" s="40">
        <f>INDEX(人口源表!$1:$1048576,MATCH($B338,人口源表!$A:$A,0),MATCH(S$1,人口源表!$1:$1,0))-INDEX(城镇人口!$1:$1048576,MATCH($B338,城镇人口!$B:$B,0),MATCH(S$1,城镇人口!$1:$1,0))</f>
        <v>0</v>
      </c>
      <c r="T338" s="40">
        <f>INDEX(人口源表!$1:$1048576,MATCH($B338,人口源表!$A:$A,0),MATCH(T$1,人口源表!$1:$1,0))-INDEX(城镇人口!$1:$1048576,MATCH($B338,城镇人口!$B:$B,0),MATCH(T$1,城镇人口!$1:$1,0))</f>
        <v>0</v>
      </c>
      <c r="U338" s="40">
        <f>INDEX(人口源表!$1:$1048576,MATCH($B338,人口源表!$A:$A,0),MATCH(U$1,人口源表!$1:$1,0))-INDEX(城镇人口!$1:$1048576,MATCH($B338,城镇人口!$B:$B,0),MATCH(U$1,城镇人口!$1:$1,0))</f>
        <v>0</v>
      </c>
      <c r="V338" s="40">
        <f>INDEX(人口源表!$1:$1048576,MATCH($B338,人口源表!$A:$A,0),MATCH(V$1,人口源表!$1:$1,0))-INDEX(城镇人口!$1:$1048576,MATCH($B338,城镇人口!$B:$B,0),MATCH(V$1,城镇人口!$1:$1,0))</f>
        <v>0</v>
      </c>
      <c r="W338" s="40">
        <f>INDEX(人口源表!$1:$1048576,MATCH($B338,人口源表!$A:$A,0),MATCH(W$1,人口源表!$1:$1,0))-INDEX(城镇人口!$1:$1048576,MATCH($B338,城镇人口!$B:$B,0),MATCH(W$1,城镇人口!$1:$1,0))</f>
        <v>0</v>
      </c>
      <c r="X338" s="40">
        <f>INDEX(人口源表!$1:$1048576,MATCH($B338,人口源表!$A:$A,0),MATCH(X$1,人口源表!$1:$1,0))-INDEX(城镇人口!$1:$1048576,MATCH($B338,城镇人口!$B:$B,0),MATCH(X$1,城镇人口!$1:$1,0))</f>
        <v>0</v>
      </c>
      <c r="Y338" s="40">
        <f>INDEX(人口源表!$1:$1048576,MATCH($B338,人口源表!$A:$A,0),MATCH(Y$1,人口源表!$1:$1,0))-INDEX(城镇人口!$1:$1048576,MATCH($B338,城镇人口!$B:$B,0),MATCH(Y$1,城镇人口!$1:$1,0))</f>
        <v>0</v>
      </c>
      <c r="Z338" s="40">
        <f>INDEX(人口源表!$1:$1048576,MATCH($B338,人口源表!$A:$A,0),MATCH(Z$1,人口源表!$1:$1,0))-INDEX(城镇人口!$1:$1048576,MATCH($B338,城镇人口!$B:$B,0),MATCH(Z$1,城镇人口!$1:$1,0))</f>
        <v>0</v>
      </c>
      <c r="AA338" s="40">
        <f>INDEX(人口源表!$1:$1048576,MATCH($B338,人口源表!$A:$A,0),MATCH(AA$1,人口源表!$1:$1,0))-INDEX(城镇人口!$1:$1048576,MATCH($B338,城镇人口!$B:$B,0),MATCH(AA$1,城镇人口!$1:$1,0))</f>
        <v>0</v>
      </c>
      <c r="AB338" s="40">
        <f>INDEX(人口源表!$1:$1048576,MATCH($B338,人口源表!$A:$A,0),MATCH(AB$1,人口源表!$1:$1,0))-INDEX(城镇人口!$1:$1048576,MATCH($B338,城镇人口!$B:$B,0),MATCH(AB$1,城镇人口!$1:$1,0))</f>
        <v>0</v>
      </c>
      <c r="AC338" s="40">
        <f>INDEX(人口源表!$1:$1048576,MATCH($B338,人口源表!$A:$A,0),MATCH(AC$1,人口源表!$1:$1,0))-INDEX(城镇人口!$1:$1048576,MATCH($B338,城镇人口!$B:$B,0),MATCH(AC$1,城镇人口!$1:$1,0))</f>
        <v>0</v>
      </c>
      <c r="AD338" s="40">
        <f>INDEX(人口源表!$1:$1048576,MATCH($B338,人口源表!$A:$A,0),MATCH(AD$1,人口源表!$1:$1,0))-INDEX(城镇人口!$1:$1048576,MATCH($B338,城镇人口!$B:$B,0),MATCH(AD$1,城镇人口!$1:$1,0))</f>
        <v>0</v>
      </c>
      <c r="AE338" s="40">
        <f>INDEX(人口源表!$1:$1048576,MATCH($B338,人口源表!$A:$A,0),MATCH(AE$1,人口源表!$1:$1,0))-INDEX(城镇人口!$1:$1048576,MATCH($B338,城镇人口!$B:$B,0),MATCH(AE$1,城镇人口!$1:$1,0))</f>
        <v>0</v>
      </c>
      <c r="AF338" s="40">
        <f>INDEX(人口源表!$1:$1048576,MATCH($B338,人口源表!$A:$A,0),MATCH(AF$1,人口源表!$1:$1,0))-INDEX(城镇人口!$1:$1048576,MATCH($B338,城镇人口!$B:$B,0),MATCH(AF$1,城镇人口!$1:$1,0))</f>
        <v>0</v>
      </c>
      <c r="AG338" s="40">
        <f>INDEX(人口源表!$1:$1048576,MATCH($B338,人口源表!$A:$A,0),MATCH(AG$1,人口源表!$1:$1,0))-INDEX(城镇人口!$1:$1048576,MATCH($B338,城镇人口!$B:$B,0),MATCH(AG$1,城镇人口!$1:$1,0))</f>
        <v>0</v>
      </c>
      <c r="AH338" s="40">
        <f>INDEX(人口源表!$1:$1048576,MATCH($B338,人口源表!$A:$A,0),MATCH(AH$1,人口源表!$1:$1,0))-INDEX(城镇人口!$1:$1048576,MATCH($B338,城镇人口!$B:$B,0),MATCH(AH$1,城镇人口!$1:$1,0))</f>
        <v>0</v>
      </c>
      <c r="AI338" s="40">
        <f>INDEX(人口源表!$1:$1048576,MATCH($B338,人口源表!$A:$A,0),MATCH(AI$1,人口源表!$1:$1,0))-INDEX(城镇人口!$1:$1048576,MATCH($B338,城镇人口!$B:$B,0),MATCH(AI$1,城镇人口!$1:$1,0))</f>
        <v>0</v>
      </c>
      <c r="AJ338" s="40">
        <f>INDEX(人口源表!$1:$1048576,MATCH($B338,人口源表!$A:$A,0),MATCH(AJ$1,人口源表!$1:$1,0))-INDEX(城镇人口!$1:$1048576,MATCH($B338,城镇人口!$B:$B,0),MATCH(AJ$1,城镇人口!$1:$1,0))</f>
        <v>0</v>
      </c>
      <c r="AK338" s="40">
        <f>INDEX(人口源表!$1:$1048576,MATCH($B338,人口源表!$A:$A,0),MATCH(AK$1,人口源表!$1:$1,0))-INDEX(城镇人口!$1:$1048576,MATCH($B338,城镇人口!$B:$B,0),MATCH(AK$1,城镇人口!$1:$1,0))</f>
        <v>0</v>
      </c>
      <c r="AL338" s="40">
        <f>INDEX(人口源表!$1:$1048576,MATCH($B338,人口源表!$A:$A,0),MATCH(AL$1,人口源表!$1:$1,0))-INDEX(城镇人口!$1:$1048576,MATCH($B338,城镇人口!$B:$B,0),MATCH(AL$1,城镇人口!$1:$1,0))</f>
        <v>0</v>
      </c>
      <c r="AM338" s="40">
        <f>INDEX(人口源表!$1:$1048576,MATCH($B338,人口源表!$A:$A,0),MATCH(AM$1,人口源表!$1:$1,0))-INDEX(城镇人口!$1:$1048576,MATCH($B338,城镇人口!$B:$B,0),MATCH(AM$1,城镇人口!$1:$1,0))</f>
        <v>0</v>
      </c>
      <c r="AN338" s="40">
        <f>INDEX(人口源表!$1:$1048576,MATCH($B338,人口源表!$A:$A,0),MATCH(AN$1,人口源表!$1:$1,0))-INDEX(城镇人口!$1:$1048576,MATCH($B338,城镇人口!$B:$B,0),MATCH(AN$1,城镇人口!$1:$1,0))</f>
        <v>0</v>
      </c>
      <c r="AO338" s="40">
        <f>INDEX(人口源表!$1:$1048576,MATCH($B338,人口源表!$A:$A,0),MATCH(AO$1,人口源表!$1:$1,0))-INDEX(城镇人口!$1:$1048576,MATCH($B338,城镇人口!$B:$B,0),MATCH(AO$1,城镇人口!$1:$1,0))</f>
        <v>0</v>
      </c>
      <c r="AP338" s="40">
        <f>INDEX(人口源表!$1:$1048576,MATCH($B338,人口源表!$A:$A,0),MATCH(AP$1,人口源表!$1:$1,0))-INDEX(城镇人口!$1:$1048576,MATCH($B338,城镇人口!$B:$B,0),MATCH(AP$1,城镇人口!$1:$1,0))</f>
        <v>0</v>
      </c>
      <c r="AQ338" s="40">
        <f>INDEX(人口源表!$1:$1048576,MATCH($B338,人口源表!$A:$A,0),MATCH(AQ$1,人口源表!$1:$1,0))-INDEX(城镇人口!$1:$1048576,MATCH($B338,城镇人口!$B:$B,0),MATCH(AQ$1,城镇人口!$1:$1,0))</f>
        <v>0</v>
      </c>
      <c r="AR338" s="40">
        <f>INDEX(人口源表!$1:$1048576,MATCH($B338,人口源表!$A:$A,0),MATCH(AR$1,人口源表!$1:$1,0))-INDEX(城镇人口!$1:$1048576,MATCH($B338,城镇人口!$B:$B,0),MATCH(AR$1,城镇人口!$1:$1,0))</f>
        <v>0</v>
      </c>
      <c r="AS338" s="40">
        <f>INDEX(人口源表!$1:$1048576,MATCH($B338,人口源表!$A:$A,0),MATCH(AS$1,人口源表!$1:$1,0))-INDEX(城镇人口!$1:$1048576,MATCH($B338,城镇人口!$B:$B,0),MATCH(AS$1,城镇人口!$1:$1,0))</f>
        <v>0</v>
      </c>
      <c r="AT338" s="40">
        <f>INDEX(人口源表!$1:$1048576,MATCH($B338,人口源表!$A:$A,0),MATCH(AT$1,人口源表!$1:$1,0))-INDEX(城镇人口!$1:$1048576,MATCH($B338,城镇人口!$B:$B,0),MATCH(AT$1,城镇人口!$1:$1,0))</f>
        <v>0</v>
      </c>
      <c r="AU338" s="40">
        <f>INDEX(人口源表!$1:$1048576,MATCH($B338,人口源表!$A:$A,0),MATCH(AU$1,人口源表!$1:$1,0))-INDEX(城镇人口!$1:$1048576,MATCH($B338,城镇人口!$B:$B,0),MATCH(AU$1,城镇人口!$1:$1,0))</f>
        <v>0</v>
      </c>
      <c r="AV338" s="40">
        <f>INDEX(人口源表!$1:$1048576,MATCH($B338,人口源表!$A:$A,0),MATCH(AV$1,人口源表!$1:$1,0))-INDEX(城镇人口!$1:$1048576,MATCH($B338,城镇人口!$B:$B,0),MATCH(AV$1,城镇人口!$1:$1,0))</f>
        <v>0</v>
      </c>
    </row>
    <row r="339" spans="1:48" x14ac:dyDescent="0.15">
      <c r="A339" s="36" t="s">
        <v>883</v>
      </c>
      <c r="B339" s="4" t="s">
        <v>686</v>
      </c>
      <c r="C339" s="34">
        <f>VLOOKUP(B339,'[1]2016省城人口总结（根）'!B:C,2,FALSE)/100</f>
        <v>1</v>
      </c>
      <c r="D339" s="40">
        <f>INDEX(人口源表!$1:$1048576,MATCH($B339,人口源表!$A:$A,0),MATCH(D$1,人口源表!$1:$1,0))-INDEX(城镇人口!$1:$1048576,MATCH($B339,城镇人口!$B:$B,0),MATCH(D$1,城镇人口!$1:$1,0))</f>
        <v>0</v>
      </c>
      <c r="E339" s="40">
        <f>INDEX(人口源表!$1:$1048576,MATCH($B339,人口源表!$A:$A,0),MATCH(E$1,人口源表!$1:$1,0))-INDEX(城镇人口!$1:$1048576,MATCH($B339,城镇人口!$B:$B,0),MATCH(E$1,城镇人口!$1:$1,0))</f>
        <v>0</v>
      </c>
      <c r="F339" s="40">
        <f>INDEX(人口源表!$1:$1048576,MATCH($B339,人口源表!$A:$A,0),MATCH(F$1,人口源表!$1:$1,0))-INDEX(城镇人口!$1:$1048576,MATCH($B339,城镇人口!$B:$B,0),MATCH(F$1,城镇人口!$1:$1,0))</f>
        <v>0</v>
      </c>
      <c r="G339" s="40">
        <f>INDEX(人口源表!$1:$1048576,MATCH($B339,人口源表!$A:$A,0),MATCH(G$1,人口源表!$1:$1,0))-INDEX(城镇人口!$1:$1048576,MATCH($B339,城镇人口!$B:$B,0),MATCH(G$1,城镇人口!$1:$1,0))</f>
        <v>0</v>
      </c>
      <c r="H339" s="40">
        <f>INDEX(人口源表!$1:$1048576,MATCH($B339,人口源表!$A:$A,0),MATCH(H$1,人口源表!$1:$1,0))-INDEX(城镇人口!$1:$1048576,MATCH($B339,城镇人口!$B:$B,0),MATCH(H$1,城镇人口!$1:$1,0))</f>
        <v>0</v>
      </c>
      <c r="I339" s="40">
        <f>INDEX(人口源表!$1:$1048576,MATCH($B339,人口源表!$A:$A,0),MATCH(I$1,人口源表!$1:$1,0))-INDEX(城镇人口!$1:$1048576,MATCH($B339,城镇人口!$B:$B,0),MATCH(I$1,城镇人口!$1:$1,0))</f>
        <v>0</v>
      </c>
      <c r="J339" s="40">
        <f>INDEX(人口源表!$1:$1048576,MATCH($B339,人口源表!$A:$A,0),MATCH(J$1,人口源表!$1:$1,0))-INDEX(城镇人口!$1:$1048576,MATCH($B339,城镇人口!$B:$B,0),MATCH(J$1,城镇人口!$1:$1,0))</f>
        <v>0</v>
      </c>
      <c r="K339" s="40">
        <f>INDEX(人口源表!$1:$1048576,MATCH($B339,人口源表!$A:$A,0),MATCH(K$1,人口源表!$1:$1,0))-INDEX(城镇人口!$1:$1048576,MATCH($B339,城镇人口!$B:$B,0),MATCH(K$1,城镇人口!$1:$1,0))</f>
        <v>0</v>
      </c>
      <c r="L339" s="40">
        <f>INDEX(人口源表!$1:$1048576,MATCH($B339,人口源表!$A:$A,0),MATCH(L$1,人口源表!$1:$1,0))-INDEX(城镇人口!$1:$1048576,MATCH($B339,城镇人口!$B:$B,0),MATCH(L$1,城镇人口!$1:$1,0))</f>
        <v>0</v>
      </c>
      <c r="M339" s="40">
        <f>INDEX(人口源表!$1:$1048576,MATCH($B339,人口源表!$A:$A,0),MATCH(M$1,人口源表!$1:$1,0))-INDEX(城镇人口!$1:$1048576,MATCH($B339,城镇人口!$B:$B,0),MATCH(M$1,城镇人口!$1:$1,0))</f>
        <v>0</v>
      </c>
      <c r="N339" s="40">
        <f>INDEX(人口源表!$1:$1048576,MATCH($B339,人口源表!$A:$A,0),MATCH(N$1,人口源表!$1:$1,0))-INDEX(城镇人口!$1:$1048576,MATCH($B339,城镇人口!$B:$B,0),MATCH(N$1,城镇人口!$1:$1,0))</f>
        <v>0</v>
      </c>
      <c r="O339" s="40">
        <f>INDEX(人口源表!$1:$1048576,MATCH($B339,人口源表!$A:$A,0),MATCH(O$1,人口源表!$1:$1,0))-INDEX(城镇人口!$1:$1048576,MATCH($B339,城镇人口!$B:$B,0),MATCH(O$1,城镇人口!$1:$1,0))</f>
        <v>0</v>
      </c>
      <c r="P339" s="40">
        <f>INDEX(人口源表!$1:$1048576,MATCH($B339,人口源表!$A:$A,0),MATCH(P$1,人口源表!$1:$1,0))-INDEX(城镇人口!$1:$1048576,MATCH($B339,城镇人口!$B:$B,0),MATCH(P$1,城镇人口!$1:$1,0))</f>
        <v>0</v>
      </c>
      <c r="Q339" s="40">
        <f>INDEX(人口源表!$1:$1048576,MATCH($B339,人口源表!$A:$A,0),MATCH(Q$1,人口源表!$1:$1,0))-INDEX(城镇人口!$1:$1048576,MATCH($B339,城镇人口!$B:$B,0),MATCH(Q$1,城镇人口!$1:$1,0))</f>
        <v>0</v>
      </c>
      <c r="R339" s="40">
        <f>INDEX(人口源表!$1:$1048576,MATCH($B339,人口源表!$A:$A,0),MATCH(R$1,人口源表!$1:$1,0))-INDEX(城镇人口!$1:$1048576,MATCH($B339,城镇人口!$B:$B,0),MATCH(R$1,城镇人口!$1:$1,0))</f>
        <v>0</v>
      </c>
      <c r="S339" s="40">
        <f>INDEX(人口源表!$1:$1048576,MATCH($B339,人口源表!$A:$A,0),MATCH(S$1,人口源表!$1:$1,0))-INDEX(城镇人口!$1:$1048576,MATCH($B339,城镇人口!$B:$B,0),MATCH(S$1,城镇人口!$1:$1,0))</f>
        <v>0</v>
      </c>
      <c r="T339" s="40">
        <f>INDEX(人口源表!$1:$1048576,MATCH($B339,人口源表!$A:$A,0),MATCH(T$1,人口源表!$1:$1,0))-INDEX(城镇人口!$1:$1048576,MATCH($B339,城镇人口!$B:$B,0),MATCH(T$1,城镇人口!$1:$1,0))</f>
        <v>0</v>
      </c>
      <c r="U339" s="40">
        <f>INDEX(人口源表!$1:$1048576,MATCH($B339,人口源表!$A:$A,0),MATCH(U$1,人口源表!$1:$1,0))-INDEX(城镇人口!$1:$1048576,MATCH($B339,城镇人口!$B:$B,0),MATCH(U$1,城镇人口!$1:$1,0))</f>
        <v>0</v>
      </c>
      <c r="V339" s="40">
        <f>INDEX(人口源表!$1:$1048576,MATCH($B339,人口源表!$A:$A,0),MATCH(V$1,人口源表!$1:$1,0))-INDEX(城镇人口!$1:$1048576,MATCH($B339,城镇人口!$B:$B,0),MATCH(V$1,城镇人口!$1:$1,0))</f>
        <v>0</v>
      </c>
      <c r="W339" s="40">
        <f>INDEX(人口源表!$1:$1048576,MATCH($B339,人口源表!$A:$A,0),MATCH(W$1,人口源表!$1:$1,0))-INDEX(城镇人口!$1:$1048576,MATCH($B339,城镇人口!$B:$B,0),MATCH(W$1,城镇人口!$1:$1,0))</f>
        <v>0</v>
      </c>
      <c r="X339" s="40">
        <f>INDEX(人口源表!$1:$1048576,MATCH($B339,人口源表!$A:$A,0),MATCH(X$1,人口源表!$1:$1,0))-INDEX(城镇人口!$1:$1048576,MATCH($B339,城镇人口!$B:$B,0),MATCH(X$1,城镇人口!$1:$1,0))</f>
        <v>0</v>
      </c>
      <c r="Y339" s="40">
        <f>INDEX(人口源表!$1:$1048576,MATCH($B339,人口源表!$A:$A,0),MATCH(Y$1,人口源表!$1:$1,0))-INDEX(城镇人口!$1:$1048576,MATCH($B339,城镇人口!$B:$B,0),MATCH(Y$1,城镇人口!$1:$1,0))</f>
        <v>0</v>
      </c>
      <c r="Z339" s="40">
        <f>INDEX(人口源表!$1:$1048576,MATCH($B339,人口源表!$A:$A,0),MATCH(Z$1,人口源表!$1:$1,0))-INDEX(城镇人口!$1:$1048576,MATCH($B339,城镇人口!$B:$B,0),MATCH(Z$1,城镇人口!$1:$1,0))</f>
        <v>0</v>
      </c>
      <c r="AA339" s="40">
        <f>INDEX(人口源表!$1:$1048576,MATCH($B339,人口源表!$A:$A,0),MATCH(AA$1,人口源表!$1:$1,0))-INDEX(城镇人口!$1:$1048576,MATCH($B339,城镇人口!$B:$B,0),MATCH(AA$1,城镇人口!$1:$1,0))</f>
        <v>0</v>
      </c>
      <c r="AB339" s="40">
        <f>INDEX(人口源表!$1:$1048576,MATCH($B339,人口源表!$A:$A,0),MATCH(AB$1,人口源表!$1:$1,0))-INDEX(城镇人口!$1:$1048576,MATCH($B339,城镇人口!$B:$B,0),MATCH(AB$1,城镇人口!$1:$1,0))</f>
        <v>0</v>
      </c>
      <c r="AC339" s="40">
        <f>INDEX(人口源表!$1:$1048576,MATCH($B339,人口源表!$A:$A,0),MATCH(AC$1,人口源表!$1:$1,0))-INDEX(城镇人口!$1:$1048576,MATCH($B339,城镇人口!$B:$B,0),MATCH(AC$1,城镇人口!$1:$1,0))</f>
        <v>0</v>
      </c>
      <c r="AD339" s="40">
        <f>INDEX(人口源表!$1:$1048576,MATCH($B339,人口源表!$A:$A,0),MATCH(AD$1,人口源表!$1:$1,0))-INDEX(城镇人口!$1:$1048576,MATCH($B339,城镇人口!$B:$B,0),MATCH(AD$1,城镇人口!$1:$1,0))</f>
        <v>0</v>
      </c>
      <c r="AE339" s="40">
        <f>INDEX(人口源表!$1:$1048576,MATCH($B339,人口源表!$A:$A,0),MATCH(AE$1,人口源表!$1:$1,0))-INDEX(城镇人口!$1:$1048576,MATCH($B339,城镇人口!$B:$B,0),MATCH(AE$1,城镇人口!$1:$1,0))</f>
        <v>0</v>
      </c>
      <c r="AF339" s="40">
        <f>INDEX(人口源表!$1:$1048576,MATCH($B339,人口源表!$A:$A,0),MATCH(AF$1,人口源表!$1:$1,0))-INDEX(城镇人口!$1:$1048576,MATCH($B339,城镇人口!$B:$B,0),MATCH(AF$1,城镇人口!$1:$1,0))</f>
        <v>0</v>
      </c>
      <c r="AG339" s="40">
        <f>INDEX(人口源表!$1:$1048576,MATCH($B339,人口源表!$A:$A,0),MATCH(AG$1,人口源表!$1:$1,0))-INDEX(城镇人口!$1:$1048576,MATCH($B339,城镇人口!$B:$B,0),MATCH(AG$1,城镇人口!$1:$1,0))</f>
        <v>0</v>
      </c>
      <c r="AH339" s="40">
        <f>INDEX(人口源表!$1:$1048576,MATCH($B339,人口源表!$A:$A,0),MATCH(AH$1,人口源表!$1:$1,0))-INDEX(城镇人口!$1:$1048576,MATCH($B339,城镇人口!$B:$B,0),MATCH(AH$1,城镇人口!$1:$1,0))</f>
        <v>0</v>
      </c>
      <c r="AI339" s="40">
        <f>INDEX(人口源表!$1:$1048576,MATCH($B339,人口源表!$A:$A,0),MATCH(AI$1,人口源表!$1:$1,0))-INDEX(城镇人口!$1:$1048576,MATCH($B339,城镇人口!$B:$B,0),MATCH(AI$1,城镇人口!$1:$1,0))</f>
        <v>0</v>
      </c>
      <c r="AJ339" s="40">
        <f>INDEX(人口源表!$1:$1048576,MATCH($B339,人口源表!$A:$A,0),MATCH(AJ$1,人口源表!$1:$1,0))-INDEX(城镇人口!$1:$1048576,MATCH($B339,城镇人口!$B:$B,0),MATCH(AJ$1,城镇人口!$1:$1,0))</f>
        <v>0</v>
      </c>
      <c r="AK339" s="40">
        <f>INDEX(人口源表!$1:$1048576,MATCH($B339,人口源表!$A:$A,0),MATCH(AK$1,人口源表!$1:$1,0))-INDEX(城镇人口!$1:$1048576,MATCH($B339,城镇人口!$B:$B,0),MATCH(AK$1,城镇人口!$1:$1,0))</f>
        <v>0</v>
      </c>
      <c r="AL339" s="40">
        <f>INDEX(人口源表!$1:$1048576,MATCH($B339,人口源表!$A:$A,0),MATCH(AL$1,人口源表!$1:$1,0))-INDEX(城镇人口!$1:$1048576,MATCH($B339,城镇人口!$B:$B,0),MATCH(AL$1,城镇人口!$1:$1,0))</f>
        <v>0</v>
      </c>
      <c r="AM339" s="40">
        <f>INDEX(人口源表!$1:$1048576,MATCH($B339,人口源表!$A:$A,0),MATCH(AM$1,人口源表!$1:$1,0))-INDEX(城镇人口!$1:$1048576,MATCH($B339,城镇人口!$B:$B,0),MATCH(AM$1,城镇人口!$1:$1,0))</f>
        <v>0</v>
      </c>
      <c r="AN339" s="40">
        <f>INDEX(人口源表!$1:$1048576,MATCH($B339,人口源表!$A:$A,0),MATCH(AN$1,人口源表!$1:$1,0))-INDEX(城镇人口!$1:$1048576,MATCH($B339,城镇人口!$B:$B,0),MATCH(AN$1,城镇人口!$1:$1,0))</f>
        <v>0</v>
      </c>
      <c r="AO339" s="40">
        <f>INDEX(人口源表!$1:$1048576,MATCH($B339,人口源表!$A:$A,0),MATCH(AO$1,人口源表!$1:$1,0))-INDEX(城镇人口!$1:$1048576,MATCH($B339,城镇人口!$B:$B,0),MATCH(AO$1,城镇人口!$1:$1,0))</f>
        <v>0</v>
      </c>
      <c r="AP339" s="40">
        <f>INDEX(人口源表!$1:$1048576,MATCH($B339,人口源表!$A:$A,0),MATCH(AP$1,人口源表!$1:$1,0))-INDEX(城镇人口!$1:$1048576,MATCH($B339,城镇人口!$B:$B,0),MATCH(AP$1,城镇人口!$1:$1,0))</f>
        <v>0</v>
      </c>
      <c r="AQ339" s="40">
        <f>INDEX(人口源表!$1:$1048576,MATCH($B339,人口源表!$A:$A,0),MATCH(AQ$1,人口源表!$1:$1,0))-INDEX(城镇人口!$1:$1048576,MATCH($B339,城镇人口!$B:$B,0),MATCH(AQ$1,城镇人口!$1:$1,0))</f>
        <v>0</v>
      </c>
      <c r="AR339" s="40">
        <f>INDEX(人口源表!$1:$1048576,MATCH($B339,人口源表!$A:$A,0),MATCH(AR$1,人口源表!$1:$1,0))-INDEX(城镇人口!$1:$1048576,MATCH($B339,城镇人口!$B:$B,0),MATCH(AR$1,城镇人口!$1:$1,0))</f>
        <v>0</v>
      </c>
      <c r="AS339" s="40">
        <f>INDEX(人口源表!$1:$1048576,MATCH($B339,人口源表!$A:$A,0),MATCH(AS$1,人口源表!$1:$1,0))-INDEX(城镇人口!$1:$1048576,MATCH($B339,城镇人口!$B:$B,0),MATCH(AS$1,城镇人口!$1:$1,0))</f>
        <v>0</v>
      </c>
      <c r="AT339" s="40">
        <f>INDEX(人口源表!$1:$1048576,MATCH($B339,人口源表!$A:$A,0),MATCH(AT$1,人口源表!$1:$1,0))-INDEX(城镇人口!$1:$1048576,MATCH($B339,城镇人口!$B:$B,0),MATCH(AT$1,城镇人口!$1:$1,0))</f>
        <v>0</v>
      </c>
      <c r="AU339" s="40">
        <f>INDEX(人口源表!$1:$1048576,MATCH($B339,人口源表!$A:$A,0),MATCH(AU$1,人口源表!$1:$1,0))-INDEX(城镇人口!$1:$1048576,MATCH($B339,城镇人口!$B:$B,0),MATCH(AU$1,城镇人口!$1:$1,0))</f>
        <v>0</v>
      </c>
      <c r="AV339" s="40">
        <f>INDEX(人口源表!$1:$1048576,MATCH($B339,人口源表!$A:$A,0),MATCH(AV$1,人口源表!$1:$1,0))-INDEX(城镇人口!$1:$1048576,MATCH($B339,城镇人口!$B:$B,0),MATCH(AV$1,城镇人口!$1:$1,0))</f>
        <v>0</v>
      </c>
    </row>
    <row r="340" spans="1:48" x14ac:dyDescent="0.15">
      <c r="A340" s="36" t="s">
        <v>883</v>
      </c>
      <c r="B340" s="4" t="s">
        <v>688</v>
      </c>
      <c r="C340" s="34">
        <f>VLOOKUP(B340,'[1]2016省城人口总结（根）'!B:C,2,FALSE)/100</f>
        <v>0.25719999999999998</v>
      </c>
      <c r="D340" s="40">
        <f>INDEX(人口源表!$1:$1048576,MATCH($B340,人口源表!$A:$A,0),MATCH(D$1,人口源表!$1:$1,0))-INDEX(城镇人口!$1:$1048576,MATCH($B340,城镇人口!$B:$B,0),MATCH(D$1,城镇人口!$1:$1,0))</f>
        <v>489691.68155567022</v>
      </c>
      <c r="E340" s="40">
        <f>INDEX(人口源表!$1:$1048576,MATCH($B340,人口源表!$A:$A,0),MATCH(E$1,人口源表!$1:$1,0))-INDEX(城镇人口!$1:$1048576,MATCH($B340,城镇人口!$B:$B,0),MATCH(E$1,城镇人口!$1:$1,0))</f>
        <v>490177.63577836886</v>
      </c>
      <c r="F340" s="40">
        <f>INDEX(人口源表!$1:$1048576,MATCH($B340,人口源表!$A:$A,0),MATCH(F$1,人口源表!$1:$1,0))-INDEX(城镇人口!$1:$1048576,MATCH($B340,城镇人口!$B:$B,0),MATCH(F$1,城镇人口!$1:$1,0))</f>
        <v>490337.68431827874</v>
      </c>
      <c r="G340" s="40">
        <f>INDEX(人口源表!$1:$1048576,MATCH($B340,人口源表!$A:$A,0),MATCH(G$1,人口源表!$1:$1,0))-INDEX(城镇人口!$1:$1048576,MATCH($B340,城镇人口!$B:$B,0),MATCH(G$1,城镇人口!$1:$1,0))</f>
        <v>502784.32444895071</v>
      </c>
      <c r="H340" s="40">
        <f>INDEX(人口源表!$1:$1048576,MATCH($B340,人口源表!$A:$A,0),MATCH(H$1,人口源表!$1:$1,0))-INDEX(城镇人口!$1:$1048576,MATCH($B340,城镇人口!$B:$B,0),MATCH(H$1,城镇人口!$1:$1,0))</f>
        <v>503022.283781862</v>
      </c>
      <c r="I340" s="40">
        <f>INDEX(人口源表!$1:$1048576,MATCH($B340,人口源表!$A:$A,0),MATCH(I$1,人口源表!$1:$1,0))-INDEX(城镇人口!$1:$1048576,MATCH($B340,城镇人口!$B:$B,0),MATCH(I$1,城镇人口!$1:$1,0))</f>
        <v>504552.13378261612</v>
      </c>
      <c r="J340" s="40">
        <f>INDEX(人口源表!$1:$1048576,MATCH($B340,人口源表!$A:$A,0),MATCH(J$1,人口源表!$1:$1,0))-INDEX(城镇人口!$1:$1048576,MATCH($B340,城镇人口!$B:$B,0),MATCH(J$1,城镇人口!$1:$1,0))</f>
        <v>506046.48607438232</v>
      </c>
      <c r="K340" s="40">
        <f>INDEX(人口源表!$1:$1048576,MATCH($B340,人口源表!$A:$A,0),MATCH(K$1,人口源表!$1:$1,0))-INDEX(城镇人口!$1:$1048576,MATCH($B340,城镇人口!$B:$B,0),MATCH(K$1,城镇人口!$1:$1,0))</f>
        <v>507475.25786029414</v>
      </c>
      <c r="L340" s="40">
        <f>INDEX(人口源表!$1:$1048576,MATCH($B340,人口源表!$A:$A,0),MATCH(L$1,人口源表!$1:$1,0))-INDEX(城镇人口!$1:$1048576,MATCH($B340,城镇人口!$B:$B,0),MATCH(L$1,城镇人口!$1:$1,0))</f>
        <v>508810.96272886678</v>
      </c>
      <c r="M340" s="40">
        <f>INDEX(人口源表!$1:$1048576,MATCH($B340,人口源表!$A:$A,0),MATCH(M$1,人口源表!$1:$1,0))-INDEX(城镇人口!$1:$1048576,MATCH($B340,城镇人口!$B:$B,0),MATCH(M$1,城镇人口!$1:$1,0))</f>
        <v>510025.83596103371</v>
      </c>
      <c r="N340" s="40">
        <f>INDEX(人口源表!$1:$1048576,MATCH($B340,人口源表!$A:$A,0),MATCH(N$1,人口源表!$1:$1,0))-INDEX(城镇人口!$1:$1048576,MATCH($B340,城镇人口!$B:$B,0),MATCH(N$1,城镇人口!$1:$1,0))</f>
        <v>511097.5232101705</v>
      </c>
      <c r="O340" s="40">
        <f>INDEX(人口源表!$1:$1048576,MATCH($B340,人口源表!$A:$A,0),MATCH(O$1,人口源表!$1:$1,0))-INDEX(城镇人口!$1:$1048576,MATCH($B340,城镇人口!$B:$B,0),MATCH(O$1,城镇人口!$1:$1,0))</f>
        <v>512003.34966749873</v>
      </c>
      <c r="P340" s="40">
        <f>INDEX(人口源表!$1:$1048576,MATCH($B340,人口源表!$A:$A,0),MATCH(P$1,人口源表!$1:$1,0))-INDEX(城镇人口!$1:$1048576,MATCH($B340,城镇人口!$B:$B,0),MATCH(P$1,城镇人口!$1:$1,0))</f>
        <v>512723.8546120309</v>
      </c>
      <c r="Q340" s="40">
        <f>INDEX(人口源表!$1:$1048576,MATCH($B340,人口源表!$A:$A,0),MATCH(Q$1,人口源表!$1:$1,0))-INDEX(城镇人口!$1:$1048576,MATCH($B340,城镇人口!$B:$B,0),MATCH(Q$1,城镇人口!$1:$1,0))</f>
        <v>513241.34372898994</v>
      </c>
      <c r="R340" s="40">
        <f>INDEX(人口源表!$1:$1048576,MATCH($B340,人口源表!$A:$A,0),MATCH(R$1,人口源表!$1:$1,0))-INDEX(城镇人口!$1:$1048576,MATCH($B340,城镇人口!$B:$B,0),MATCH(R$1,城镇人口!$1:$1,0))</f>
        <v>513540.56412923749</v>
      </c>
      <c r="S340" s="40">
        <f>INDEX(人口源表!$1:$1048576,MATCH($B340,人口源表!$A:$A,0),MATCH(S$1,人口源表!$1:$1,0))-INDEX(城镇人口!$1:$1048576,MATCH($B340,城镇人口!$B:$B,0),MATCH(S$1,城镇人口!$1:$1,0))</f>
        <v>514734.25172400288</v>
      </c>
      <c r="T340" s="40">
        <f>INDEX(人口源表!$1:$1048576,MATCH($B340,人口源表!$A:$A,0),MATCH(T$1,人口源表!$1:$1,0))-INDEX(城镇人口!$1:$1048576,MATCH($B340,城镇人口!$B:$B,0),MATCH(T$1,城镇人口!$1:$1,0))</f>
        <v>515709.79272734595</v>
      </c>
      <c r="U340" s="40">
        <f>INDEX(人口源表!$1:$1048576,MATCH($B340,人口源表!$A:$A,0),MATCH(U$1,人口源表!$1:$1,0))-INDEX(城镇人口!$1:$1048576,MATCH($B340,城镇人口!$B:$B,0),MATCH(U$1,城镇人口!$1:$1,0))</f>
        <v>516458.05520136852</v>
      </c>
      <c r="V340" s="40">
        <f>INDEX(人口源表!$1:$1048576,MATCH($B340,人口源表!$A:$A,0),MATCH(V$1,人口源表!$1:$1,0))-INDEX(城镇人口!$1:$1048576,MATCH($B340,城镇人口!$B:$B,0),MATCH(V$1,城镇人口!$1:$1,0))</f>
        <v>516969.32262736908</v>
      </c>
      <c r="W340" s="40">
        <f>INDEX(人口源表!$1:$1048576,MATCH($B340,人口源表!$A:$A,0),MATCH(W$1,人口源表!$1:$1,0))-INDEX(城镇人口!$1:$1048576,MATCH($B340,城镇人口!$B:$B,0),MATCH(W$1,城镇人口!$1:$1,0))</f>
        <v>517236.7448436183</v>
      </c>
      <c r="X340" s="40">
        <f>INDEX(人口源表!$1:$1048576,MATCH($B340,人口源表!$A:$A,0),MATCH(X$1,人口源表!$1:$1,0))-INDEX(城镇人口!$1:$1048576,MATCH($B340,城镇人口!$B:$B,0),MATCH(X$1,城镇人口!$1:$1,0))</f>
        <v>517254.93458656594</v>
      </c>
      <c r="Y340" s="40">
        <f>INDEX(人口源表!$1:$1048576,MATCH($B340,人口源表!$A:$A,0),MATCH(Y$1,人口源表!$1:$1,0))-INDEX(城镇人口!$1:$1048576,MATCH($B340,城镇人口!$B:$B,0),MATCH(Y$1,城镇人口!$1:$1,0))</f>
        <v>517020.63814908697</v>
      </c>
      <c r="Z340" s="40">
        <f>INDEX(人口源表!$1:$1048576,MATCH($B340,人口源表!$A:$A,0),MATCH(Z$1,人口源表!$1:$1,0))-INDEX(城镇人口!$1:$1048576,MATCH($B340,城镇人口!$B:$B,0),MATCH(Z$1,城镇人口!$1:$1,0))</f>
        <v>516531.34531225869</v>
      </c>
      <c r="AA340" s="40">
        <f>INDEX(人口源表!$1:$1048576,MATCH($B340,人口源表!$A:$A,0),MATCH(AA$1,人口源表!$1:$1,0))-INDEX(城镇人口!$1:$1048576,MATCH($B340,城镇人口!$B:$B,0),MATCH(AA$1,城镇人口!$1:$1,0))</f>
        <v>515788.69264556561</v>
      </c>
      <c r="AB340" s="40">
        <f>INDEX(人口源表!$1:$1048576,MATCH($B340,人口源表!$A:$A,0),MATCH(AB$1,人口源表!$1:$1,0))-INDEX(城镇人口!$1:$1048576,MATCH($B340,城镇人口!$B:$B,0),MATCH(AB$1,城镇人口!$1:$1,0))</f>
        <v>514792.29179356468</v>
      </c>
      <c r="AC340" s="40">
        <f>INDEX(人口源表!$1:$1048576,MATCH($B340,人口源表!$A:$A,0),MATCH(AC$1,人口源表!$1:$1,0))-INDEX(城镇人口!$1:$1048576,MATCH($B340,城镇人口!$B:$B,0),MATCH(AC$1,城镇人口!$1:$1,0))</f>
        <v>513843.73800989188</v>
      </c>
      <c r="AD340" s="40">
        <f>INDEX(人口源表!$1:$1048576,MATCH($B340,人口源表!$A:$A,0),MATCH(AD$1,人口源表!$1:$1,0))-INDEX(城镇人口!$1:$1048576,MATCH($B340,城镇人口!$B:$B,0),MATCH(AD$1,城镇人口!$1:$1,0))</f>
        <v>512653.18995976041</v>
      </c>
      <c r="AE340" s="40">
        <f>INDEX(人口源表!$1:$1048576,MATCH($B340,人口源表!$A:$A,0),MATCH(AE$1,人口源表!$1:$1,0))-INDEX(城镇人口!$1:$1048576,MATCH($B340,城镇人口!$B:$B,0),MATCH(AE$1,城镇人口!$1:$1,0))</f>
        <v>511225.97836045921</v>
      </c>
      <c r="AF340" s="40">
        <f>INDEX(人口源表!$1:$1048576,MATCH($B340,人口源表!$A:$A,0),MATCH(AF$1,人口源表!$1:$1,0))-INDEX(城镇人口!$1:$1048576,MATCH($B340,城镇人口!$B:$B,0),MATCH(AF$1,城镇人口!$1:$1,0))</f>
        <v>509570.79266162415</v>
      </c>
      <c r="AG340" s="40">
        <f>INDEX(人口源表!$1:$1048576,MATCH($B340,人口源表!$A:$A,0),MATCH(AG$1,人口源表!$1:$1,0))-INDEX(城镇人口!$1:$1048576,MATCH($B340,城镇人口!$B:$B,0),MATCH(AG$1,城镇人口!$1:$1,0))</f>
        <v>507696.9524711814</v>
      </c>
      <c r="AH340" s="40">
        <f>INDEX(人口源表!$1:$1048576,MATCH($B340,人口源表!$A:$A,0),MATCH(AH$1,人口源表!$1:$1,0))-INDEX(城镇人口!$1:$1048576,MATCH($B340,城镇人口!$B:$B,0),MATCH(AH$1,城镇人口!$1:$1,0))</f>
        <v>505614.40097107203</v>
      </c>
      <c r="AI340" s="40">
        <f>INDEX(人口源表!$1:$1048576,MATCH($B340,人口源表!$A:$A,0),MATCH(AI$1,人口源表!$1:$1,0))-INDEX(城镇人口!$1:$1048576,MATCH($B340,城镇人口!$B:$B,0),MATCH(AI$1,城镇人口!$1:$1,0))</f>
        <v>503337.05819942674</v>
      </c>
      <c r="AJ340" s="40">
        <f>INDEX(人口源表!$1:$1048576,MATCH($B340,人口源表!$A:$A,0),MATCH(AJ$1,人口源表!$1:$1,0))-INDEX(城镇人口!$1:$1048576,MATCH($B340,城镇人口!$B:$B,0),MATCH(AJ$1,城镇人口!$1:$1,0))</f>
        <v>500878.08814460447</v>
      </c>
      <c r="AK340" s="40">
        <f>INDEX(人口源表!$1:$1048576,MATCH($B340,人口源表!$A:$A,0),MATCH(AK$1,人口源表!$1:$1,0))-INDEX(城镇人口!$1:$1048576,MATCH($B340,城镇人口!$B:$B,0),MATCH(AK$1,城镇人口!$1:$1,0))</f>
        <v>498253.9211797046</v>
      </c>
      <c r="AL340" s="40">
        <f>INDEX(人口源表!$1:$1048576,MATCH($B340,人口源表!$A:$A,0),MATCH(AL$1,人口源表!$1:$1,0))-INDEX(城镇人口!$1:$1048576,MATCH($B340,城镇人口!$B:$B,0),MATCH(AL$1,城镇人口!$1:$1,0))</f>
        <v>495480.88080203481</v>
      </c>
      <c r="AM340" s="40">
        <f>INDEX(人口源表!$1:$1048576,MATCH($B340,人口源表!$A:$A,0),MATCH(AM$1,人口源表!$1:$1,0))-INDEX(城镇人口!$1:$1048576,MATCH($B340,城镇人口!$B:$B,0),MATCH(AM$1,城镇人口!$1:$1,0))</f>
        <v>492578.51766688324</v>
      </c>
      <c r="AN340" s="40">
        <f>INDEX(人口源表!$1:$1048576,MATCH($B340,人口源表!$A:$A,0),MATCH(AN$1,人口源表!$1:$1,0))-INDEX(城镇人口!$1:$1048576,MATCH($B340,城镇人口!$B:$B,0),MATCH(AN$1,城镇人口!$1:$1,0))</f>
        <v>489566.24837357394</v>
      </c>
      <c r="AO340" s="40">
        <f>INDEX(人口源表!$1:$1048576,MATCH($B340,人口源表!$A:$A,0),MATCH(AO$1,人口源表!$1:$1,0))-INDEX(城镇人口!$1:$1048576,MATCH($B340,城镇人口!$B:$B,0),MATCH(AO$1,城镇人口!$1:$1,0))</f>
        <v>486466.67666879576</v>
      </c>
      <c r="AP340" s="40">
        <f>INDEX(人口源表!$1:$1048576,MATCH($B340,人口源表!$A:$A,0),MATCH(AP$1,人口源表!$1:$1,0))-INDEX(城镇人口!$1:$1048576,MATCH($B340,城镇人口!$B:$B,0),MATCH(AP$1,城镇人口!$1:$1,0))</f>
        <v>483302.24436660518</v>
      </c>
      <c r="AQ340" s="40">
        <f>INDEX(人口源表!$1:$1048576,MATCH($B340,人口源表!$A:$A,0),MATCH(AQ$1,人口源表!$1:$1,0))-INDEX(城镇人口!$1:$1048576,MATCH($B340,城镇人口!$B:$B,0),MATCH(AQ$1,城镇人口!$1:$1,0))</f>
        <v>480097.87765778799</v>
      </c>
      <c r="AR340" s="40">
        <f>INDEX(人口源表!$1:$1048576,MATCH($B340,人口源表!$A:$A,0),MATCH(AR$1,人口源表!$1:$1,0))-INDEX(城镇人口!$1:$1048576,MATCH($B340,城镇人口!$B:$B,0),MATCH(AR$1,城镇人口!$1:$1,0))</f>
        <v>476879.63868949458</v>
      </c>
      <c r="AS340" s="40">
        <f>INDEX(人口源表!$1:$1048576,MATCH($B340,人口源表!$A:$A,0),MATCH(AS$1,人口源表!$1:$1,0))-INDEX(城镇人口!$1:$1048576,MATCH($B340,城镇人口!$B:$B,0),MATCH(AS$1,城镇人口!$1:$1,0))</f>
        <v>473674.71101447905</v>
      </c>
      <c r="AT340" s="40">
        <f>INDEX(人口源表!$1:$1048576,MATCH($B340,人口源表!$A:$A,0),MATCH(AT$1,人口源表!$1:$1,0))-INDEX(城镇人口!$1:$1048576,MATCH($B340,城镇人口!$B:$B,0),MATCH(AT$1,城镇人口!$1:$1,0))</f>
        <v>470512.0430074241</v>
      </c>
      <c r="AU340" s="40">
        <f>INDEX(人口源表!$1:$1048576,MATCH($B340,人口源表!$A:$A,0),MATCH(AU$1,人口源表!$1:$1,0))-INDEX(城镇人口!$1:$1048576,MATCH($B340,城镇人口!$B:$B,0),MATCH(AU$1,城镇人口!$1:$1,0))</f>
        <v>467422.32655213471</v>
      </c>
      <c r="AV340" s="40">
        <f>INDEX(人口源表!$1:$1048576,MATCH($B340,人口源表!$A:$A,0),MATCH(AV$1,人口源表!$1:$1,0))-INDEX(城镇人口!$1:$1048576,MATCH($B340,城镇人口!$B:$B,0),MATCH(AV$1,城镇人口!$1:$1,0))</f>
        <v>464436.00886812189</v>
      </c>
    </row>
    <row r="341" spans="1:48" x14ac:dyDescent="0.15">
      <c r="A341" s="36" t="s">
        <v>883</v>
      </c>
      <c r="B341" s="4" t="s">
        <v>690</v>
      </c>
      <c r="C341" s="34">
        <f>VLOOKUP(B341,'[1]2016省城人口总结（根）'!B:C,2,FALSE)/100</f>
        <v>0.50409999999999999</v>
      </c>
      <c r="D341" s="40">
        <f>INDEX(人口源表!$1:$1048576,MATCH($B341,人口源表!$A:$A,0),MATCH(D$1,人口源表!$1:$1,0))-INDEX(城镇人口!$1:$1048576,MATCH($B341,城镇人口!$B:$B,0),MATCH(D$1,城镇人口!$1:$1,0))</f>
        <v>295052.47395152639</v>
      </c>
      <c r="E341" s="40">
        <f>INDEX(人口源表!$1:$1048576,MATCH($B341,人口源表!$A:$A,0),MATCH(E$1,人口源表!$1:$1,0))-INDEX(城镇人口!$1:$1048576,MATCH($B341,城镇人口!$B:$B,0),MATCH(E$1,城镇人口!$1:$1,0))</f>
        <v>291352.553104277</v>
      </c>
      <c r="F341" s="40">
        <f>INDEX(人口源表!$1:$1048576,MATCH($B341,人口源表!$A:$A,0),MATCH(F$1,人口源表!$1:$1,0))-INDEX(城镇人口!$1:$1048576,MATCH($B341,城镇人口!$B:$B,0),MATCH(F$1,城镇人口!$1:$1,0))</f>
        <v>287390.46032463072</v>
      </c>
      <c r="G341" s="40">
        <f>INDEX(人口源表!$1:$1048576,MATCH($B341,人口源表!$A:$A,0),MATCH(G$1,人口源表!$1:$1,0))-INDEX(城镇人口!$1:$1048576,MATCH($B341,城镇人口!$B:$B,0),MATCH(G$1,城镇人口!$1:$1,0))</f>
        <v>314443.60866141994</v>
      </c>
      <c r="H341" s="40">
        <f>INDEX(人口源表!$1:$1048576,MATCH($B341,人口源表!$A:$A,0),MATCH(H$1,人口源表!$1:$1,0))-INDEX(城镇人口!$1:$1048576,MATCH($B341,城镇人口!$B:$B,0),MATCH(H$1,城镇人口!$1:$1,0))</f>
        <v>310222.39674598939</v>
      </c>
      <c r="I341" s="40">
        <f>INDEX(人口源表!$1:$1048576,MATCH($B341,人口源表!$A:$A,0),MATCH(I$1,人口源表!$1:$1,0))-INDEX(城镇人口!$1:$1048576,MATCH($B341,城镇人口!$B:$B,0),MATCH(I$1,城镇人口!$1:$1,0))</f>
        <v>308227.94115952129</v>
      </c>
      <c r="J341" s="40">
        <f>INDEX(人口源表!$1:$1048576,MATCH($B341,人口源表!$A:$A,0),MATCH(J$1,人口源表!$1:$1,0))-INDEX(城镇人口!$1:$1048576,MATCH($B341,城镇人口!$B:$B,0),MATCH(J$1,城镇人口!$1:$1,0))</f>
        <v>305998.305229733</v>
      </c>
      <c r="K341" s="40">
        <f>INDEX(人口源表!$1:$1048576,MATCH($B341,人口源表!$A:$A,0),MATCH(K$1,人口源表!$1:$1,0))-INDEX(城镇人口!$1:$1048576,MATCH($B341,城镇人口!$B:$B,0),MATCH(K$1,城镇人口!$1:$1,0))</f>
        <v>303536.175397766</v>
      </c>
      <c r="L341" s="40">
        <f>INDEX(人口源表!$1:$1048576,MATCH($B341,人口源表!$A:$A,0),MATCH(L$1,人口源表!$1:$1,0))-INDEX(城镇人口!$1:$1048576,MATCH($B341,城镇人口!$B:$B,0),MATCH(L$1,城镇人口!$1:$1,0))</f>
        <v>300844.89375834883</v>
      </c>
      <c r="M341" s="40">
        <f>INDEX(人口源表!$1:$1048576,MATCH($B341,人口源表!$A:$A,0),MATCH(M$1,人口源表!$1:$1,0))-INDEX(城镇人口!$1:$1048576,MATCH($B341,城镇人口!$B:$B,0),MATCH(M$1,城镇人口!$1:$1,0))</f>
        <v>297929.30100213893</v>
      </c>
      <c r="N341" s="40">
        <f>INDEX(人口源表!$1:$1048576,MATCH($B341,人口源表!$A:$A,0),MATCH(N$1,人口源表!$1:$1,0))-INDEX(城镇人口!$1:$1048576,MATCH($B341,城镇人口!$B:$B,0),MATCH(N$1,城镇人口!$1:$1,0))</f>
        <v>294793.94537750445</v>
      </c>
      <c r="O341" s="40">
        <f>INDEX(人口源表!$1:$1048576,MATCH($B341,人口源表!$A:$A,0),MATCH(O$1,人口源表!$1:$1,0))-INDEX(城镇人口!$1:$1048576,MATCH($B341,城镇人口!$B:$B,0),MATCH(O$1,城镇人口!$1:$1,0))</f>
        <v>291443.95742537186</v>
      </c>
      <c r="P341" s="40">
        <f>INDEX(人口源表!$1:$1048576,MATCH($B341,人口源表!$A:$A,0),MATCH(P$1,人口源表!$1:$1,0))-INDEX(城镇人口!$1:$1048576,MATCH($B341,城镇人口!$B:$B,0),MATCH(P$1,城镇人口!$1:$1,0))</f>
        <v>287885.02417490422</v>
      </c>
      <c r="Q341" s="40">
        <f>INDEX(人口源表!$1:$1048576,MATCH($B341,人口源表!$A:$A,0),MATCH(Q$1,人口源表!$1:$1,0))-INDEX(城镇人口!$1:$1048576,MATCH($B341,城镇人口!$B:$B,0),MATCH(Q$1,城镇人口!$1:$1,0))</f>
        <v>284124.18290083506</v>
      </c>
      <c r="R341" s="40">
        <f>INDEX(人口源表!$1:$1048576,MATCH($B341,人口源表!$A:$A,0),MATCH(R$1,人口源表!$1:$1,0))-INDEX(城镇人口!$1:$1048576,MATCH($B341,城镇人口!$B:$B,0),MATCH(R$1,城镇人口!$1:$1,0))</f>
        <v>280167.71323938743</v>
      </c>
      <c r="S341" s="40">
        <f>INDEX(人口源表!$1:$1048576,MATCH($B341,人口源表!$A:$A,0),MATCH(S$1,人口源表!$1:$1,0))-INDEX(城镇人口!$1:$1048576,MATCH($B341,城镇人口!$B:$B,0),MATCH(S$1,城镇人口!$1:$1,0))</f>
        <v>278087.16303619335</v>
      </c>
      <c r="T341" s="40">
        <f>INDEX(人口源表!$1:$1048576,MATCH($B341,人口源表!$A:$A,0),MATCH(T$1,人口源表!$1:$1,0))-INDEX(城镇人口!$1:$1048576,MATCH($B341,城镇人口!$B:$B,0),MATCH(T$1,城镇人口!$1:$1,0))</f>
        <v>275855.13492107508</v>
      </c>
      <c r="U341" s="40">
        <f>INDEX(人口源表!$1:$1048576,MATCH($B341,人口源表!$A:$A,0),MATCH(U$1,人口源表!$1:$1,0))-INDEX(城镇人口!$1:$1048576,MATCH($B341,城镇人口!$B:$B,0),MATCH(U$1,城镇人口!$1:$1,0))</f>
        <v>273475.96901799575</v>
      </c>
      <c r="V341" s="40">
        <f>INDEX(人口源表!$1:$1048576,MATCH($B341,人口源表!$A:$A,0),MATCH(V$1,人口源表!$1:$1,0))-INDEX(城镇人口!$1:$1048576,MATCH($B341,城镇人口!$B:$B,0),MATCH(V$1,城镇人口!$1:$1,0))</f>
        <v>270956.35468018433</v>
      </c>
      <c r="W341" s="40">
        <f>INDEX(人口源表!$1:$1048576,MATCH($B341,人口源表!$A:$A,0),MATCH(W$1,人口源表!$1:$1,0))-INDEX(城镇人口!$1:$1048576,MATCH($B341,城镇人口!$B:$B,0),MATCH(W$1,城镇人口!$1:$1,0))</f>
        <v>268301.73591715156</v>
      </c>
      <c r="X341" s="40">
        <f>INDEX(人口源表!$1:$1048576,MATCH($B341,人口源表!$A:$A,0),MATCH(X$1,人口源表!$1:$1,0))-INDEX(城镇人口!$1:$1048576,MATCH($B341,城镇人口!$B:$B,0),MATCH(X$1,城镇人口!$1:$1,0))</f>
        <v>265517.9008745274</v>
      </c>
      <c r="Y341" s="40">
        <f>INDEX(人口源表!$1:$1048576,MATCH($B341,人口源表!$A:$A,0),MATCH(Y$1,人口源表!$1:$1,0))-INDEX(城镇人口!$1:$1048576,MATCH($B341,城镇人口!$B:$B,0),MATCH(Y$1,城镇人口!$1:$1,0))</f>
        <v>262612.49833257211</v>
      </c>
      <c r="Z341" s="40">
        <f>INDEX(人口源表!$1:$1048576,MATCH($B341,人口源表!$A:$A,0),MATCH(Z$1,人口源表!$1:$1,0))-INDEX(城镇人口!$1:$1048576,MATCH($B341,城镇人口!$B:$B,0),MATCH(Z$1,城镇人口!$1:$1,0))</f>
        <v>259591.15937660373</v>
      </c>
      <c r="AA341" s="40">
        <f>INDEX(人口源表!$1:$1048576,MATCH($B341,人口源表!$A:$A,0),MATCH(AA$1,人口源表!$1:$1,0))-INDEX(城镇人口!$1:$1048576,MATCH($B341,城镇人口!$B:$B,0),MATCH(AA$1,城镇人口!$1:$1,0))</f>
        <v>256461.7196426114</v>
      </c>
      <c r="AB341" s="40">
        <f>INDEX(人口源表!$1:$1048576,MATCH($B341,人口源表!$A:$A,0),MATCH(AB$1,人口源表!$1:$1,0))-INDEX(城镇人口!$1:$1048576,MATCH($B341,城镇人口!$B:$B,0),MATCH(AB$1,城镇人口!$1:$1,0))</f>
        <v>253231.5082435091</v>
      </c>
      <c r="AC341" s="40">
        <f>INDEX(人口源表!$1:$1048576,MATCH($B341,人口源表!$A:$A,0),MATCH(AC$1,人口源表!$1:$1,0))-INDEX(城镇人口!$1:$1048576,MATCH($B341,城镇人口!$B:$B,0),MATCH(AC$1,城镇人口!$1:$1,0))</f>
        <v>250427.24894575798</v>
      </c>
      <c r="AD341" s="40">
        <f>INDEX(人口源表!$1:$1048576,MATCH($B341,人口源表!$A:$A,0),MATCH(AD$1,人口源表!$1:$1,0))-INDEX(城镇人口!$1:$1048576,MATCH($B341,城镇人口!$B:$B,0),MATCH(AD$1,城镇人口!$1:$1,0))</f>
        <v>247536.37026975607</v>
      </c>
      <c r="AE341" s="40">
        <f>INDEX(人口源表!$1:$1048576,MATCH($B341,人口源表!$A:$A,0),MATCH(AE$1,人口源表!$1:$1,0))-INDEX(城镇人口!$1:$1048576,MATCH($B341,城镇人口!$B:$B,0),MATCH(AE$1,城镇人口!$1:$1,0))</f>
        <v>244566.29251918657</v>
      </c>
      <c r="AF341" s="40">
        <f>INDEX(人口源表!$1:$1048576,MATCH($B341,人口源表!$A:$A,0),MATCH(AF$1,人口源表!$1:$1,0))-INDEX(城镇人口!$1:$1048576,MATCH($B341,城镇人口!$B:$B,0),MATCH(AF$1,城镇人口!$1:$1,0))</f>
        <v>241525.40006784664</v>
      </c>
      <c r="AG341" s="40">
        <f>INDEX(人口源表!$1:$1048576,MATCH($B341,人口源表!$A:$A,0),MATCH(AG$1,人口源表!$1:$1,0))-INDEX(城镇人口!$1:$1048576,MATCH($B341,城镇人口!$B:$B,0),MATCH(AG$1,城镇人口!$1:$1,0))</f>
        <v>238420.4706264282</v>
      </c>
      <c r="AH341" s="40">
        <f>INDEX(人口源表!$1:$1048576,MATCH($B341,人口源表!$A:$A,0),MATCH(AH$1,人口源表!$1:$1,0))-INDEX(城镇人口!$1:$1048576,MATCH($B341,城镇人口!$B:$B,0),MATCH(AH$1,城镇人口!$1:$1,0))</f>
        <v>235260.3170767196</v>
      </c>
      <c r="AI341" s="40">
        <f>INDEX(人口源表!$1:$1048576,MATCH($B341,人口源表!$A:$A,0),MATCH(AI$1,人口源表!$1:$1,0))-INDEX(城镇人口!$1:$1048576,MATCH($B341,城镇人口!$B:$B,0),MATCH(AI$1,城镇人口!$1:$1,0))</f>
        <v>232052.85694732127</v>
      </c>
      <c r="AJ341" s="40">
        <f>INDEX(人口源表!$1:$1048576,MATCH($B341,人口源表!$A:$A,0),MATCH(AJ$1,人口源表!$1:$1,0))-INDEX(城镇人口!$1:$1048576,MATCH($B341,城镇人口!$B:$B,0),MATCH(AJ$1,城镇人口!$1:$1,0))</f>
        <v>228806.55365698482</v>
      </c>
      <c r="AK341" s="40">
        <f>INDEX(人口源表!$1:$1048576,MATCH($B341,人口源表!$A:$A,0),MATCH(AK$1,人口源表!$1:$1,0))-INDEX(城镇人口!$1:$1048576,MATCH($B341,城镇人口!$B:$B,0),MATCH(AK$1,城镇人口!$1:$1,0))</f>
        <v>225530.03835394722</v>
      </c>
      <c r="AL341" s="40">
        <f>INDEX(人口源表!$1:$1048576,MATCH($B341,人口源表!$A:$A,0),MATCH(AL$1,人口源表!$1:$1,0))-INDEX(城镇人口!$1:$1048576,MATCH($B341,城镇人口!$B:$B,0),MATCH(AL$1,城镇人口!$1:$1,0))</f>
        <v>222231.74612089066</v>
      </c>
      <c r="AM341" s="40">
        <f>INDEX(人口源表!$1:$1048576,MATCH($B341,人口源表!$A:$A,0),MATCH(AM$1,人口源表!$1:$1,0))-INDEX(城镇人口!$1:$1048576,MATCH($B341,城镇人口!$B:$B,0),MATCH(AM$1,城镇人口!$1:$1,0))</f>
        <v>218920.6088201435</v>
      </c>
      <c r="AN341" s="40">
        <f>INDEX(人口源表!$1:$1048576,MATCH($B341,人口源表!$A:$A,0),MATCH(AN$1,人口源表!$1:$1,0))-INDEX(城镇人口!$1:$1048576,MATCH($B341,城镇人口!$B:$B,0),MATCH(AN$1,城镇人口!$1:$1,0))</f>
        <v>215605.68369556929</v>
      </c>
      <c r="AO341" s="40">
        <f>INDEX(人口源表!$1:$1048576,MATCH($B341,人口源表!$A:$A,0),MATCH(AO$1,人口源表!$1:$1,0))-INDEX(城镇人口!$1:$1048576,MATCH($B341,城镇人口!$B:$B,0),MATCH(AO$1,城镇人口!$1:$1,0))</f>
        <v>212295.79650097544</v>
      </c>
      <c r="AP341" s="40">
        <f>INDEX(人口源表!$1:$1048576,MATCH($B341,人口源表!$A:$A,0),MATCH(AP$1,人口源表!$1:$1,0))-INDEX(城镇人口!$1:$1048576,MATCH($B341,城镇人口!$B:$B,0),MATCH(AP$1,城镇人口!$1:$1,0))</f>
        <v>209000.21920292283</v>
      </c>
      <c r="AQ341" s="40">
        <f>INDEX(人口源表!$1:$1048576,MATCH($B341,人口源表!$A:$A,0),MATCH(AQ$1,人口源表!$1:$1,0))-INDEX(城镇人口!$1:$1048576,MATCH($B341,城镇人口!$B:$B,0),MATCH(AQ$1,城镇人口!$1:$1,0))</f>
        <v>205728.30541528983</v>
      </c>
      <c r="AR341" s="40">
        <f>INDEX(人口源表!$1:$1048576,MATCH($B341,人口源表!$A:$A,0),MATCH(AR$1,人口源表!$1:$1,0))-INDEX(城镇人口!$1:$1048576,MATCH($B341,城镇人口!$B:$B,0),MATCH(AR$1,城镇人口!$1:$1,0))</f>
        <v>202489.14052303234</v>
      </c>
      <c r="AS341" s="40">
        <f>INDEX(人口源表!$1:$1048576,MATCH($B341,人口源表!$A:$A,0),MATCH(AS$1,人口源表!$1:$1,0))-INDEX(城镇人口!$1:$1048576,MATCH($B341,城镇人口!$B:$B,0),MATCH(AS$1,城镇人口!$1:$1,0))</f>
        <v>199292.20406393975</v>
      </c>
      <c r="AT341" s="40">
        <f>INDEX(人口源表!$1:$1048576,MATCH($B341,人口源表!$A:$A,0),MATCH(AT$1,人口源表!$1:$1,0))-INDEX(城镇人口!$1:$1048576,MATCH($B341,城镇人口!$B:$B,0),MATCH(AT$1,城镇人口!$1:$1,0))</f>
        <v>196146.35218446684</v>
      </c>
      <c r="AU341" s="40">
        <f>INDEX(人口源表!$1:$1048576,MATCH($B341,人口源表!$A:$A,0),MATCH(AU$1,人口源表!$1:$1,0))-INDEX(城镇人口!$1:$1048576,MATCH($B341,城镇人口!$B:$B,0),MATCH(AU$1,城镇人口!$1:$1,0))</f>
        <v>193061.4645830685</v>
      </c>
      <c r="AV341" s="40">
        <f>INDEX(人口源表!$1:$1048576,MATCH($B341,人口源表!$A:$A,0),MATCH(AV$1,人口源表!$1:$1,0))-INDEX(城镇人口!$1:$1048576,MATCH($B341,城镇人口!$B:$B,0),MATCH(AV$1,城镇人口!$1:$1,0))</f>
        <v>190046.76671148813</v>
      </c>
    </row>
    <row r="342" spans="1:48" x14ac:dyDescent="0.15">
      <c r="A342" s="36" t="s">
        <v>883</v>
      </c>
      <c r="B342" s="36" t="s">
        <v>692</v>
      </c>
      <c r="C342" s="34">
        <f>VLOOKUP(B342,'[1]2016省城人口总结（根）'!B:C,2,FALSE)/100</f>
        <v>0.71719999999999995</v>
      </c>
      <c r="D342" s="40">
        <f>INDEX(人口源表!$1:$1048576,MATCH($B342,人口源表!$A:$A,0),MATCH(D$1,人口源表!$1:$1,0))-INDEX(城镇人口!$1:$1048576,MATCH($B342,城镇人口!$B:$B,0),MATCH(D$1,城镇人口!$1:$1,0))</f>
        <v>417817.56821591989</v>
      </c>
      <c r="E342" s="40">
        <f>INDEX(人口源表!$1:$1048576,MATCH($B342,人口源表!$A:$A,0),MATCH(E$1,人口源表!$1:$1,0))-INDEX(城镇人口!$1:$1048576,MATCH($B342,城镇人口!$B:$B,0),MATCH(E$1,城镇人口!$1:$1,0))</f>
        <v>401438.62534402846</v>
      </c>
      <c r="F342" s="40">
        <f>INDEX(人口源表!$1:$1048576,MATCH($B342,人口源表!$A:$A,0),MATCH(F$1,人口源表!$1:$1,0))-INDEX(城镇人口!$1:$1048576,MATCH($B342,城镇人口!$B:$B,0),MATCH(F$1,城镇人口!$1:$1,0))</f>
        <v>384442.40178594948</v>
      </c>
      <c r="G342" s="40">
        <f>INDEX(人口源表!$1:$1048576,MATCH($B342,人口源表!$A:$A,0),MATCH(G$1,人口源表!$1:$1,0))-INDEX(城镇人口!$1:$1048576,MATCH($B342,城镇人口!$B:$B,0),MATCH(G$1,城镇人口!$1:$1,0))</f>
        <v>394293.01469956292</v>
      </c>
      <c r="H342" s="40">
        <f>INDEX(人口源表!$1:$1048576,MATCH($B342,人口源表!$A:$A,0),MATCH(H$1,人口源表!$1:$1,0))-INDEX(城镇人口!$1:$1048576,MATCH($B342,城镇人口!$B:$B,0),MATCH(H$1,城镇人口!$1:$1,0))</f>
        <v>375522.3366891793</v>
      </c>
      <c r="I342" s="40">
        <f>INDEX(人口源表!$1:$1048576,MATCH($B342,人口源表!$A:$A,0),MATCH(I$1,人口源表!$1:$1,0))-INDEX(城镇人口!$1:$1048576,MATCH($B342,城镇人口!$B:$B,0),MATCH(I$1,城镇人口!$1:$1,0))</f>
        <v>364748.95339475316</v>
      </c>
      <c r="J342" s="40">
        <f>INDEX(人口源表!$1:$1048576,MATCH($B342,人口源表!$A:$A,0),MATCH(J$1,人口源表!$1:$1,0))-INDEX(城镇人口!$1:$1048576,MATCH($B342,城镇人口!$B:$B,0),MATCH(J$1,城镇人口!$1:$1,0))</f>
        <v>353572.28820955381</v>
      </c>
      <c r="K342" s="40">
        <f>INDEX(人口源表!$1:$1048576,MATCH($B342,人口源表!$A:$A,0),MATCH(K$1,人口源表!$1:$1,0))-INDEX(城镇人口!$1:$1048576,MATCH($B342,城镇人口!$B:$B,0),MATCH(K$1,城镇人口!$1:$1,0))</f>
        <v>342003.07938286569</v>
      </c>
      <c r="L342" s="40">
        <f>INDEX(人口源表!$1:$1048576,MATCH($B342,人口源表!$A:$A,0),MATCH(L$1,人口源表!$1:$1,0))-INDEX(城镇人口!$1:$1048576,MATCH($B342,城镇人口!$B:$B,0),MATCH(L$1,城镇人口!$1:$1,0))</f>
        <v>330053.69594391203</v>
      </c>
      <c r="M342" s="40">
        <f>INDEX(人口源表!$1:$1048576,MATCH($B342,人口源表!$A:$A,0),MATCH(M$1,人口源表!$1:$1,0))-INDEX(城镇人口!$1:$1048576,MATCH($B342,城镇人口!$B:$B,0),MATCH(M$1,城镇人口!$1:$1,0))</f>
        <v>317738.42820751853</v>
      </c>
      <c r="N342" s="40">
        <f>INDEX(人口源表!$1:$1048576,MATCH($B342,人口源表!$A:$A,0),MATCH(N$1,人口源表!$1:$1,0))-INDEX(城镇人口!$1:$1048576,MATCH($B342,城镇人口!$B:$B,0),MATCH(N$1,城镇人口!$1:$1,0))</f>
        <v>305072.56514937337</v>
      </c>
      <c r="O342" s="40">
        <f>INDEX(人口源表!$1:$1048576,MATCH($B342,人口源表!$A:$A,0),MATCH(O$1,人口源表!$1:$1,0))-INDEX(城镇人口!$1:$1048576,MATCH($B342,城镇人口!$B:$B,0),MATCH(O$1,城镇人口!$1:$1,0))</f>
        <v>292072.90332413279</v>
      </c>
      <c r="P342" s="40">
        <f>INDEX(人口源表!$1:$1048576,MATCH($B342,人口源表!$A:$A,0),MATCH(P$1,人口源表!$1:$1,0))-INDEX(城镇人口!$1:$1048576,MATCH($B342,城镇人口!$B:$B,0),MATCH(P$1,城镇人口!$1:$1,0))</f>
        <v>278757.26099576917</v>
      </c>
      <c r="Q342" s="40">
        <f>INDEX(人口源表!$1:$1048576,MATCH($B342,人口源表!$A:$A,0),MATCH(Q$1,人口源表!$1:$1,0))-INDEX(城镇人口!$1:$1048576,MATCH($B342,城镇人口!$B:$B,0),MATCH(Q$1,城镇人口!$1:$1,0))</f>
        <v>265144.89161565062</v>
      </c>
      <c r="R342" s="40">
        <f>INDEX(人口源表!$1:$1048576,MATCH($B342,人口源表!$A:$A,0),MATCH(R$1,人口源表!$1:$1,0))-INDEX(城镇人口!$1:$1048576,MATCH($B342,城镇人口!$B:$B,0),MATCH(R$1,城镇人口!$1:$1,0))</f>
        <v>251255.67676645215</v>
      </c>
      <c r="S342" s="40">
        <f>INDEX(人口源表!$1:$1048576,MATCH($B342,人口源表!$A:$A,0),MATCH(S$1,人口源表!$1:$1,0))-INDEX(城镇人口!$1:$1048576,MATCH($B342,城镇人口!$B:$B,0),MATCH(S$1,城镇人口!$1:$1,0))</f>
        <v>244088.87819602061</v>
      </c>
      <c r="T342" s="40">
        <f>INDEX(人口源表!$1:$1048576,MATCH($B342,人口源表!$A:$A,0),MATCH(T$1,人口源表!$1:$1,0))-INDEX(城镇人口!$1:$1048576,MATCH($B342,城镇人口!$B:$B,0),MATCH(T$1,城镇人口!$1:$1,0))</f>
        <v>236774.741934021</v>
      </c>
      <c r="U342" s="40">
        <f>INDEX(人口源表!$1:$1048576,MATCH($B342,人口源表!$A:$A,0),MATCH(U$1,人口源表!$1:$1,0))-INDEX(城镇人口!$1:$1048576,MATCH($B342,城镇人口!$B:$B,0),MATCH(U$1,城镇人口!$1:$1,0))</f>
        <v>229325.11594175827</v>
      </c>
      <c r="V342" s="40">
        <f>INDEX(人口源表!$1:$1048576,MATCH($B342,人口源表!$A:$A,0),MATCH(V$1,人口源表!$1:$1,0))-INDEX(城镇人口!$1:$1048576,MATCH($B342,城镇人口!$B:$B,0),MATCH(V$1,城镇人口!$1:$1,0))</f>
        <v>221752.78474357445</v>
      </c>
      <c r="W342" s="40">
        <f>INDEX(人口源表!$1:$1048576,MATCH($B342,人口源表!$A:$A,0),MATCH(W$1,人口源表!$1:$1,0))-INDEX(城镇人口!$1:$1048576,MATCH($B342,城镇人口!$B:$B,0),MATCH(W$1,城镇人口!$1:$1,0))</f>
        <v>214070.53115435992</v>
      </c>
      <c r="X342" s="40">
        <f>INDEX(人口源表!$1:$1048576,MATCH($B342,人口源表!$A:$A,0),MATCH(X$1,人口源表!$1:$1,0))-INDEX(城镇人口!$1:$1048576,MATCH($B342,城镇人口!$B:$B,0),MATCH(X$1,城镇人口!$1:$1,0))</f>
        <v>206291.23915933515</v>
      </c>
      <c r="Y342" s="40">
        <f>INDEX(人口源表!$1:$1048576,MATCH($B342,人口源表!$A:$A,0),MATCH(Y$1,人口源表!$1:$1,0))-INDEX(城镇人口!$1:$1048576,MATCH($B342,城镇人口!$B:$B,0),MATCH(Y$1,城镇人口!$1:$1,0))</f>
        <v>198428.33729881444</v>
      </c>
      <c r="Z342" s="40">
        <f>INDEX(人口源表!$1:$1048576,MATCH($B342,人口源表!$A:$A,0),MATCH(Z$1,人口源表!$1:$1,0))-INDEX(城镇人口!$1:$1048576,MATCH($B342,城镇人口!$B:$B,0),MATCH(Z$1,城镇人口!$1:$1,0))</f>
        <v>190494.95642766962</v>
      </c>
      <c r="AA342" s="40">
        <f>INDEX(人口源表!$1:$1048576,MATCH($B342,人口源表!$A:$A,0),MATCH(AA$1,人口源表!$1:$1,0))-INDEX(城镇人口!$1:$1048576,MATCH($B342,城镇人口!$B:$B,0),MATCH(AA$1,城镇人口!$1:$1,0))</f>
        <v>182504.49331364036</v>
      </c>
      <c r="AB342" s="40">
        <f>INDEX(人口源表!$1:$1048576,MATCH($B342,人口源表!$A:$A,0),MATCH(AB$1,人口源表!$1:$1,0))-INDEX(城镇人口!$1:$1048576,MATCH($B342,城镇人口!$B:$B,0),MATCH(AB$1,城镇人口!$1:$1,0))</f>
        <v>174470.16826274595</v>
      </c>
      <c r="AC342" s="40">
        <f>INDEX(人口源表!$1:$1048576,MATCH($B342,人口源表!$A:$A,0),MATCH(AC$1,人口源表!$1:$1,0))-INDEX(城镇人口!$1:$1048576,MATCH($B342,城镇人口!$B:$B,0),MATCH(AC$1,城镇人口!$1:$1,0))</f>
        <v>168146.92834282597</v>
      </c>
      <c r="AD342" s="40">
        <f>INDEX(人口源表!$1:$1048576,MATCH($B342,人口源表!$A:$A,0),MATCH(AD$1,人口源表!$1:$1,0))-INDEX(城镇人口!$1:$1048576,MATCH($B342,城镇人口!$B:$B,0),MATCH(AD$1,城镇人口!$1:$1,0))</f>
        <v>161800.09891531616</v>
      </c>
      <c r="AE342" s="40">
        <f>INDEX(人口源表!$1:$1048576,MATCH($B342,人口源表!$A:$A,0),MATCH(AE$1,人口源表!$1:$1,0))-INDEX(城镇人口!$1:$1048576,MATCH($B342,城镇人口!$B:$B,0),MATCH(AE$1,城镇人口!$1:$1,0))</f>
        <v>155440.16394490818</v>
      </c>
      <c r="AF342" s="40">
        <f>INDEX(人口源表!$1:$1048576,MATCH($B342,人口源表!$A:$A,0),MATCH(AF$1,人口源表!$1:$1,0))-INDEX(城镇人口!$1:$1048576,MATCH($B342,城镇人口!$B:$B,0),MATCH(AF$1,城镇人口!$1:$1,0))</f>
        <v>149077.50927140214</v>
      </c>
      <c r="AG342" s="40">
        <f>INDEX(人口源表!$1:$1048576,MATCH($B342,人口源表!$A:$A,0),MATCH(AG$1,人口源表!$1:$1,0))-INDEX(城镇人口!$1:$1048576,MATCH($B342,城镇人口!$B:$B,0),MATCH(AG$1,城镇人口!$1:$1,0))</f>
        <v>142722.16532994783</v>
      </c>
      <c r="AH342" s="40">
        <f>INDEX(人口源表!$1:$1048576,MATCH($B342,人口源表!$A:$A,0),MATCH(AH$1,人口源表!$1:$1,0))-INDEX(城镇人口!$1:$1048576,MATCH($B342,城镇人口!$B:$B,0),MATCH(AH$1,城镇人口!$1:$1,0))</f>
        <v>136383.94524122495</v>
      </c>
      <c r="AI342" s="40">
        <f>INDEX(人口源表!$1:$1048576,MATCH($B342,人口源表!$A:$A,0),MATCH(AI$1,人口源表!$1:$1,0))-INDEX(城镇人口!$1:$1048576,MATCH($B342,城镇人口!$B:$B,0),MATCH(AI$1,城镇人口!$1:$1,0))</f>
        <v>130072.28522543143</v>
      </c>
      <c r="AJ342" s="40">
        <f>INDEX(人口源表!$1:$1048576,MATCH($B342,人口源表!$A:$A,0),MATCH(AJ$1,人口源表!$1:$1,0))-INDEX(城镇人口!$1:$1048576,MATCH($B342,城镇人口!$B:$B,0),MATCH(AJ$1,城镇人口!$1:$1,0))</f>
        <v>123796.18678013561</v>
      </c>
      <c r="AK342" s="40">
        <f>INDEX(人口源表!$1:$1048576,MATCH($B342,人口源表!$A:$A,0),MATCH(AK$1,人口源表!$1:$1,0))-INDEX(城镇人口!$1:$1048576,MATCH($B342,城镇人口!$B:$B,0),MATCH(AK$1,城镇人口!$1:$1,0))</f>
        <v>117564.15822662553</v>
      </c>
      <c r="AL342" s="40">
        <f>INDEX(人口源表!$1:$1048576,MATCH($B342,人口源表!$A:$A,0),MATCH(AL$1,人口源表!$1:$1,0))-INDEX(城镇人口!$1:$1048576,MATCH($B342,城镇人口!$B:$B,0),MATCH(AL$1,城镇人口!$1:$1,0))</f>
        <v>111384.15561929112</v>
      </c>
      <c r="AM342" s="40">
        <f>INDEX(人口源表!$1:$1048576,MATCH($B342,人口源表!$A:$A,0),MATCH(AM$1,人口源表!$1:$1,0))-INDEX(城镇人口!$1:$1048576,MATCH($B342,城镇人口!$B:$B,0),MATCH(AM$1,城镇人口!$1:$1,0))</f>
        <v>105263.45154361101</v>
      </c>
      <c r="AN342" s="40">
        <f>INDEX(人口源表!$1:$1048576,MATCH($B342,人口源表!$A:$A,0),MATCH(AN$1,人口源表!$1:$1,0))-INDEX(城镇人口!$1:$1048576,MATCH($B342,城镇人口!$B:$B,0),MATCH(AN$1,城镇人口!$1:$1,0))</f>
        <v>99208.864111587405</v>
      </c>
      <c r="AO342" s="40">
        <f>INDEX(人口源表!$1:$1048576,MATCH($B342,人口源表!$A:$A,0),MATCH(AO$1,人口源表!$1:$1,0))-INDEX(城镇人口!$1:$1048576,MATCH($B342,城镇人口!$B:$B,0),MATCH(AO$1,城镇人口!$1:$1,0))</f>
        <v>93226.256624395493</v>
      </c>
      <c r="AP342" s="40">
        <f>INDEX(人口源表!$1:$1048576,MATCH($B342,人口源表!$A:$A,0),MATCH(AP$1,人口源表!$1:$1,0))-INDEX(城镇人口!$1:$1048576,MATCH($B342,城镇人口!$B:$B,0),MATCH(AP$1,城镇人口!$1:$1,0))</f>
        <v>87320.77223022189</v>
      </c>
      <c r="AQ342" s="40">
        <f>INDEX(人口源表!$1:$1048576,MATCH($B342,人口源表!$A:$A,0),MATCH(AQ$1,人口源表!$1:$1,0))-INDEX(城镇人口!$1:$1048576,MATCH($B342,城镇人口!$B:$B,0),MATCH(AQ$1,城镇人口!$1:$1,0))</f>
        <v>81496.753995525418</v>
      </c>
      <c r="AR342" s="40">
        <f>INDEX(人口源表!$1:$1048576,MATCH($B342,人口源表!$A:$A,0),MATCH(AR$1,人口源表!$1:$1,0))-INDEX(城镇人口!$1:$1048576,MATCH($B342,城镇人口!$B:$B,0),MATCH(AR$1,城镇人口!$1:$1,0))</f>
        <v>75757.502608559793</v>
      </c>
      <c r="AS342" s="40">
        <f>INDEX(人口源表!$1:$1048576,MATCH($B342,人口源表!$A:$A,0),MATCH(AS$1,人口源表!$1:$1,0))-INDEX(城镇人口!$1:$1048576,MATCH($B342,城镇人口!$B:$B,0),MATCH(AS$1,城镇人口!$1:$1,0))</f>
        <v>70105.5498047336</v>
      </c>
      <c r="AT342" s="40">
        <f>INDEX(人口源表!$1:$1048576,MATCH($B342,人口源表!$A:$A,0),MATCH(AT$1,人口源表!$1:$1,0))-INDEX(城镇人口!$1:$1048576,MATCH($B342,城镇人口!$B:$B,0),MATCH(AT$1,城镇人口!$1:$1,0))</f>
        <v>64542.102336653508</v>
      </c>
      <c r="AU342" s="40">
        <f>INDEX(人口源表!$1:$1048576,MATCH($B342,人口源表!$A:$A,0),MATCH(AU$1,人口源表!$1:$1,0))-INDEX(城镇人口!$1:$1048576,MATCH($B342,城镇人口!$B:$B,0),MATCH(AU$1,城镇人口!$1:$1,0))</f>
        <v>59067.454163026297</v>
      </c>
      <c r="AV342" s="40">
        <f>INDEX(人口源表!$1:$1048576,MATCH($B342,人口源表!$A:$A,0),MATCH(AV$1,人口源表!$1:$1,0))-INDEX(城镇人口!$1:$1048576,MATCH($B342,城镇人口!$B:$B,0),MATCH(AV$1,城镇人口!$1:$1,0))</f>
        <v>53680.572414538823</v>
      </c>
    </row>
    <row r="343" spans="1:48" x14ac:dyDescent="0.15">
      <c r="A343" s="36" t="s">
        <v>883</v>
      </c>
      <c r="B343" s="36" t="s">
        <v>693</v>
      </c>
      <c r="C343" s="34">
        <f>VLOOKUP(B343,'[1]2016省城人口总结（根）'!B:C,2,FALSE)/100</f>
        <v>0.43457500000000004</v>
      </c>
      <c r="D343" s="40">
        <f>INDEX(人口源表!$1:$1048576,MATCH($B343,人口源表!$A:$A,0),MATCH(D$1,人口源表!$1:$1,0))-INDEX(城镇人口!$1:$1048576,MATCH($B343,城镇人口!$B:$B,0),MATCH(D$1,城镇人口!$1:$1,0))</f>
        <v>261569.91478691765</v>
      </c>
      <c r="E343" s="40">
        <f>INDEX(人口源表!$1:$1048576,MATCH($B343,人口源表!$A:$A,0),MATCH(E$1,人口源表!$1:$1,0))-INDEX(城镇人口!$1:$1048576,MATCH($B343,城镇人口!$B:$B,0),MATCH(E$1,城镇人口!$1:$1,0))</f>
        <v>259523.98862291122</v>
      </c>
      <c r="F343" s="40">
        <f>INDEX(人口源表!$1:$1048576,MATCH($B343,人口源表!$A:$A,0),MATCH(F$1,人口源表!$1:$1,0))-INDEX(城镇人口!$1:$1048576,MATCH($B343,城镇人口!$B:$B,0),MATCH(F$1,城镇人口!$1:$1,0))</f>
        <v>257282.71749249508</v>
      </c>
      <c r="G343" s="40">
        <f>INDEX(人口源表!$1:$1048576,MATCH($B343,人口源表!$A:$A,0),MATCH(G$1,人口源表!$1:$1,0))-INDEX(城镇人口!$1:$1048576,MATCH($B343,城镇人口!$B:$B,0),MATCH(G$1,城镇人口!$1:$1,0))</f>
        <v>263433.55274751259</v>
      </c>
      <c r="H343" s="40">
        <f>INDEX(人口源表!$1:$1048576,MATCH($B343,人口源表!$A:$A,0),MATCH(H$1,人口源表!$1:$1,0))-INDEX(城镇人口!$1:$1048576,MATCH($B343,城镇人口!$B:$B,0),MATCH(H$1,城镇人口!$1:$1,0))</f>
        <v>261221.6808298621</v>
      </c>
      <c r="I343" s="40">
        <f>INDEX(人口源表!$1:$1048576,MATCH($B343,人口源表!$A:$A,0),MATCH(I$1,人口源表!$1:$1,0))-INDEX(城镇人口!$1:$1048576,MATCH($B343,城镇人口!$B:$B,0),MATCH(I$1,城镇人口!$1:$1,0))</f>
        <v>260448.44047950758</v>
      </c>
      <c r="J343" s="40">
        <f>INDEX(人口源表!$1:$1048576,MATCH($B343,人口源表!$A:$A,0),MATCH(J$1,人口源表!$1:$1,0))-INDEX(城镇人口!$1:$1048576,MATCH($B343,城镇人口!$B:$B,0),MATCH(J$1,城镇人口!$1:$1,0))</f>
        <v>259562.39631229028</v>
      </c>
      <c r="K343" s="40">
        <f>INDEX(人口源表!$1:$1048576,MATCH($B343,人口源表!$A:$A,0),MATCH(K$1,人口源表!$1:$1,0))-INDEX(城镇人口!$1:$1048576,MATCH($B343,城镇人口!$B:$B,0),MATCH(K$1,城镇人口!$1:$1,0))</f>
        <v>258554.74647845194</v>
      </c>
      <c r="L343" s="40">
        <f>INDEX(人口源表!$1:$1048576,MATCH($B343,人口源表!$A:$A,0),MATCH(L$1,人口源表!$1:$1,0))-INDEX(城镇人口!$1:$1048576,MATCH($B343,城镇人口!$B:$B,0),MATCH(L$1,城镇人口!$1:$1,0))</f>
        <v>257416.04760429153</v>
      </c>
      <c r="M343" s="40">
        <f>INDEX(人口源表!$1:$1048576,MATCH($B343,人口源表!$A:$A,0),MATCH(M$1,人口源表!$1:$1,0))-INDEX(城镇人口!$1:$1048576,MATCH($B343,城镇人口!$B:$B,0),MATCH(M$1,城镇人口!$1:$1,0))</f>
        <v>256139.85237879754</v>
      </c>
      <c r="N343" s="40">
        <f>INDEX(人口源表!$1:$1048576,MATCH($B343,人口源表!$A:$A,0),MATCH(N$1,人口源表!$1:$1,0))-INDEX(城镇人口!$1:$1048576,MATCH($B343,城镇人口!$B:$B,0),MATCH(N$1,城镇人口!$1:$1,0))</f>
        <v>254719.55921044145</v>
      </c>
      <c r="O343" s="40">
        <f>INDEX(人口源表!$1:$1048576,MATCH($B343,人口源表!$A:$A,0),MATCH(O$1,人口源表!$1:$1,0))-INDEX(城镇人口!$1:$1048576,MATCH($B343,城镇人口!$B:$B,0),MATCH(O$1,城镇人口!$1:$1,0))</f>
        <v>253149.95007454295</v>
      </c>
      <c r="P343" s="40">
        <f>INDEX(人口源表!$1:$1048576,MATCH($B343,人口源表!$A:$A,0),MATCH(P$1,人口源表!$1:$1,0))-INDEX(城镇人口!$1:$1048576,MATCH($B343,城镇人口!$B:$B,0),MATCH(P$1,城镇人口!$1:$1,0))</f>
        <v>251428.14297881906</v>
      </c>
      <c r="Q343" s="40">
        <f>INDEX(人口源表!$1:$1048576,MATCH($B343,人口源表!$A:$A,0),MATCH(Q$1,人口源表!$1:$1,0))-INDEX(城镇人口!$1:$1048576,MATCH($B343,城镇人口!$B:$B,0),MATCH(Q$1,城镇人口!$1:$1,0))</f>
        <v>249550.05889189534</v>
      </c>
      <c r="R343" s="40">
        <f>INDEX(人口源表!$1:$1048576,MATCH($B343,人口源表!$A:$A,0),MATCH(R$1,人口源表!$1:$1,0))-INDEX(城镇人口!$1:$1048576,MATCH($B343,城镇人口!$B:$B,0),MATCH(R$1,城镇人口!$1:$1,0))</f>
        <v>247515.3690157652</v>
      </c>
      <c r="S343" s="40">
        <f>INDEX(人口源表!$1:$1048576,MATCH($B343,人口源表!$A:$A,0),MATCH(S$1,人口源表!$1:$1,0))-INDEX(城镇人口!$1:$1048576,MATCH($B343,城镇人口!$B:$B,0),MATCH(S$1,城镇人口!$1:$1,0))</f>
        <v>246631.27485820366</v>
      </c>
      <c r="T343" s="40">
        <f>INDEX(人口源表!$1:$1048576,MATCH($B343,人口源表!$A:$A,0),MATCH(T$1,人口源表!$1:$1,0))-INDEX(城镇人口!$1:$1048576,MATCH($B343,城镇人口!$B:$B,0),MATCH(T$1,城镇人口!$1:$1,0))</f>
        <v>245612.44790911028</v>
      </c>
      <c r="U343" s="40">
        <f>INDEX(人口源表!$1:$1048576,MATCH($B343,人口源表!$A:$A,0),MATCH(U$1,人口源表!$1:$1,0))-INDEX(城镇人口!$1:$1048576,MATCH($B343,城镇人口!$B:$B,0),MATCH(U$1,城镇人口!$1:$1,0))</f>
        <v>244457.94904801383</v>
      </c>
      <c r="V343" s="40">
        <f>INDEX(人口源表!$1:$1048576,MATCH($B343,人口源表!$A:$A,0),MATCH(V$1,人口源表!$1:$1,0))-INDEX(城镇人口!$1:$1048576,MATCH($B343,城镇人口!$B:$B,0),MATCH(V$1,城镇人口!$1:$1,0))</f>
        <v>243169.30182407005</v>
      </c>
      <c r="W343" s="40">
        <f>INDEX(人口源表!$1:$1048576,MATCH($B343,人口源表!$A:$A,0),MATCH(W$1,人口源表!$1:$1,0))-INDEX(城镇人口!$1:$1048576,MATCH($B343,城镇人口!$B:$B,0),MATCH(W$1,城镇人口!$1:$1,0))</f>
        <v>241746.64005927299</v>
      </c>
      <c r="X343" s="40">
        <f>INDEX(人口源表!$1:$1048576,MATCH($B343,人口源表!$A:$A,0),MATCH(X$1,人口源表!$1:$1,0))-INDEX(城镇人口!$1:$1048576,MATCH($B343,城镇人口!$B:$B,0),MATCH(X$1,城镇人口!$1:$1,0))</f>
        <v>240192.04358354514</v>
      </c>
      <c r="Y343" s="40">
        <f>INDEX(人口源表!$1:$1048576,MATCH($B343,人口源表!$A:$A,0),MATCH(Y$1,人口源表!$1:$1,0))-INDEX(城镇人口!$1:$1048576,MATCH($B343,城镇人口!$B:$B,0),MATCH(Y$1,城镇人口!$1:$1,0))</f>
        <v>238508.54961041082</v>
      </c>
      <c r="Z343" s="40">
        <f>INDEX(人口源表!$1:$1048576,MATCH($B343,人口源表!$A:$A,0),MATCH(Z$1,人口源表!$1:$1,0))-INDEX(城镇人口!$1:$1048576,MATCH($B343,城镇人口!$B:$B,0),MATCH(Z$1,城镇人口!$1:$1,0))</f>
        <v>236699.6607779311</v>
      </c>
      <c r="AA343" s="40">
        <f>INDEX(人口源表!$1:$1048576,MATCH($B343,人口源表!$A:$A,0),MATCH(AA$1,人口源表!$1:$1,0))-INDEX(城镇人口!$1:$1048576,MATCH($B343,城镇人口!$B:$B,0),MATCH(AA$1,城镇人口!$1:$1,0))</f>
        <v>234768.86882577062</v>
      </c>
      <c r="AB343" s="40">
        <f>INDEX(人口源表!$1:$1048576,MATCH($B343,人口源表!$A:$A,0),MATCH(AB$1,人口源表!$1:$1,0))-INDEX(城镇人口!$1:$1048576,MATCH($B343,城镇人口!$B:$B,0),MATCH(AB$1,城镇人口!$1:$1,0))</f>
        <v>232721.95530476386</v>
      </c>
      <c r="AC343" s="40">
        <f>INDEX(人口源表!$1:$1048576,MATCH($B343,人口源表!$A:$A,0),MATCH(AC$1,人口源表!$1:$1,0))-INDEX(城镇人口!$1:$1048576,MATCH($B343,城镇人口!$B:$B,0),MATCH(AC$1,城镇人口!$1:$1,0))</f>
        <v>230897.83160971472</v>
      </c>
      <c r="AD343" s="40">
        <f>INDEX(人口源表!$1:$1048576,MATCH($B343,人口源表!$A:$A,0),MATCH(AD$1,人口源表!$1:$1,0))-INDEX(城镇人口!$1:$1048576,MATCH($B343,城镇人口!$B:$B,0),MATCH(AD$1,城镇人口!$1:$1,0))</f>
        <v>228969.73077319545</v>
      </c>
      <c r="AE343" s="40">
        <f>INDEX(人口源表!$1:$1048576,MATCH($B343,人口源表!$A:$A,0),MATCH(AE$1,人口源表!$1:$1,0))-INDEX(城镇人口!$1:$1048576,MATCH($B343,城镇人口!$B:$B,0),MATCH(AE$1,城镇人口!$1:$1,0))</f>
        <v>226943.21044075192</v>
      </c>
      <c r="AF343" s="40">
        <f>INDEX(人口源表!$1:$1048576,MATCH($B343,人口源表!$A:$A,0),MATCH(AF$1,人口源表!$1:$1,0))-INDEX(城镇人口!$1:$1048576,MATCH($B343,城镇人口!$B:$B,0),MATCH(AF$1,城镇人口!$1:$1,0))</f>
        <v>224825.57320472877</v>
      </c>
      <c r="AG343" s="40">
        <f>INDEX(人口源表!$1:$1048576,MATCH($B343,人口源表!$A:$A,0),MATCH(AG$1,人口源表!$1:$1,0))-INDEX(城镇人口!$1:$1048576,MATCH($B343,城镇人口!$B:$B,0),MATCH(AG$1,城镇人口!$1:$1,0))</f>
        <v>222624.02491888497</v>
      </c>
      <c r="AH343" s="40">
        <f>INDEX(人口源表!$1:$1048576,MATCH($B343,人口源表!$A:$A,0),MATCH(AH$1,人口源表!$1:$1,0))-INDEX(城镇人口!$1:$1048576,MATCH($B343,城镇人口!$B:$B,0),MATCH(AH$1,城镇人口!$1:$1,0))</f>
        <v>220347.01733212289</v>
      </c>
      <c r="AI343" s="40">
        <f>INDEX(人口源表!$1:$1048576,MATCH($B343,人口源表!$A:$A,0),MATCH(AI$1,人口源表!$1:$1,0))-INDEX(城镇人口!$1:$1048576,MATCH($B343,城镇人口!$B:$B,0),MATCH(AI$1,城镇人口!$1:$1,0))</f>
        <v>218003.77013218286</v>
      </c>
      <c r="AJ343" s="40">
        <f>INDEX(人口源表!$1:$1048576,MATCH($B343,人口源表!$A:$A,0),MATCH(AJ$1,人口源表!$1:$1,0))-INDEX(城镇人口!$1:$1048576,MATCH($B343,城镇人口!$B:$B,0),MATCH(AJ$1,城镇人口!$1:$1,0))</f>
        <v>215602.91778892331</v>
      </c>
      <c r="AK343" s="40">
        <f>INDEX(人口源表!$1:$1048576,MATCH($B343,人口源表!$A:$A,0),MATCH(AK$1,人口源表!$1:$1,0))-INDEX(城镇人口!$1:$1048576,MATCH($B343,城镇人口!$B:$B,0),MATCH(AK$1,城镇人口!$1:$1,0))</f>
        <v>213154.72663481894</v>
      </c>
      <c r="AL343" s="40">
        <f>INDEX(人口源表!$1:$1048576,MATCH($B343,人口源表!$A:$A,0),MATCH(AL$1,人口源表!$1:$1,0))-INDEX(城镇人口!$1:$1048576,MATCH($B343,城镇人口!$B:$B,0),MATCH(AL$1,城镇人口!$1:$1,0))</f>
        <v>210669.73300738679</v>
      </c>
      <c r="AM343" s="40">
        <f>INDEX(人口源表!$1:$1048576,MATCH($B343,人口源表!$A:$A,0),MATCH(AM$1,人口源表!$1:$1,0))-INDEX(城镇人口!$1:$1048576,MATCH($B343,城镇人口!$B:$B,0),MATCH(AM$1,城镇人口!$1:$1,0))</f>
        <v>208158.73106189066</v>
      </c>
      <c r="AN343" s="40">
        <f>INDEX(人口源表!$1:$1048576,MATCH($B343,人口源表!$A:$A,0),MATCH(AN$1,人口源表!$1:$1,0))-INDEX(城镇人口!$1:$1048576,MATCH($B343,城镇人口!$B:$B,0),MATCH(AN$1,城镇人口!$1:$1,0))</f>
        <v>205633.1957035755</v>
      </c>
      <c r="AO343" s="40">
        <f>INDEX(人口源表!$1:$1048576,MATCH($B343,人口源表!$A:$A,0),MATCH(AO$1,人口源表!$1:$1,0))-INDEX(城镇人口!$1:$1048576,MATCH($B343,城镇人口!$B:$B,0),MATCH(AO$1,城镇人口!$1:$1,0))</f>
        <v>203104.82636734948</v>
      </c>
      <c r="AP343" s="40">
        <f>INDEX(人口源表!$1:$1048576,MATCH($B343,人口源表!$A:$A,0),MATCH(AP$1,人口源表!$1:$1,0))-INDEX(城镇人口!$1:$1048576,MATCH($B343,城镇人口!$B:$B,0),MATCH(AP$1,城镇人口!$1:$1,0))</f>
        <v>200585.96533621586</v>
      </c>
      <c r="AQ343" s="40">
        <f>INDEX(人口源表!$1:$1048576,MATCH($B343,人口源表!$A:$A,0),MATCH(AQ$1,人口源表!$1:$1,0))-INDEX(城镇人口!$1:$1048576,MATCH($B343,城镇人口!$B:$B,0),MATCH(AQ$1,城镇人口!$1:$1,0))</f>
        <v>198090.00305200217</v>
      </c>
      <c r="AR343" s="40">
        <f>INDEX(人口源表!$1:$1048576,MATCH($B343,人口源表!$A:$A,0),MATCH(AR$1,人口源表!$1:$1,0))-INDEX(城镇人口!$1:$1048576,MATCH($B343,城镇人口!$B:$B,0),MATCH(AR$1,城镇人口!$1:$1,0))</f>
        <v>195629.63681650255</v>
      </c>
      <c r="AS343" s="40">
        <f>INDEX(人口源表!$1:$1048576,MATCH($B343,人口源表!$A:$A,0),MATCH(AS$1,人口源表!$1:$1,0))-INDEX(城镇人口!$1:$1048576,MATCH($B343,城镇人口!$B:$B,0),MATCH(AS$1,城镇人口!$1:$1,0))</f>
        <v>193218.57718389863</v>
      </c>
      <c r="AT343" s="40">
        <f>INDEX(人口源表!$1:$1048576,MATCH($B343,人口源表!$A:$A,0),MATCH(AT$1,人口源表!$1:$1,0))-INDEX(城镇人口!$1:$1048576,MATCH($B343,城镇人口!$B:$B,0),MATCH(AT$1,城镇人口!$1:$1,0))</f>
        <v>190871.09060953491</v>
      </c>
      <c r="AU343" s="40">
        <f>INDEX(人口源表!$1:$1048576,MATCH($B343,人口源表!$A:$A,0),MATCH(AU$1,人口源表!$1:$1,0))-INDEX(城镇人口!$1:$1048576,MATCH($B343,城镇人口!$B:$B,0),MATCH(AU$1,城镇人口!$1:$1,0))</f>
        <v>188601.13460203956</v>
      </c>
      <c r="AV343" s="40">
        <f>INDEX(人口源表!$1:$1048576,MATCH($B343,人口源表!$A:$A,0),MATCH(AV$1,人口源表!$1:$1,0))-INDEX(城镇人口!$1:$1048576,MATCH($B343,城镇人口!$B:$B,0),MATCH(AV$1,城镇人口!$1:$1,0))</f>
        <v>186423.60879680145</v>
      </c>
    </row>
    <row r="344" spans="1:48" x14ac:dyDescent="0.15">
      <c r="A344" s="36" t="s">
        <v>883</v>
      </c>
      <c r="B344" s="36" t="s">
        <v>694</v>
      </c>
      <c r="C344" s="34">
        <f>VLOOKUP(B344,'[1]2016省城人口总结（根）'!B:C,2,FALSE)/100</f>
        <v>0.43457500000000004</v>
      </c>
      <c r="D344" s="40">
        <f>INDEX(人口源表!$1:$1048576,MATCH($B344,人口源表!$A:$A,0),MATCH(D$1,人口源表!$1:$1,0))-INDEX(城镇人口!$1:$1048576,MATCH($B344,城镇人口!$B:$B,0),MATCH(D$1,城镇人口!$1:$1,0))</f>
        <v>759224.65544230479</v>
      </c>
      <c r="E344" s="40">
        <f>INDEX(人口源表!$1:$1048576,MATCH($B344,人口源表!$A:$A,0),MATCH(E$1,人口源表!$1:$1,0))-INDEX(城镇人口!$1:$1048576,MATCH($B344,城镇人口!$B:$B,0),MATCH(E$1,城镇人口!$1:$1,0))</f>
        <v>754045.42680616223</v>
      </c>
      <c r="F344" s="40">
        <f>INDEX(人口源表!$1:$1048576,MATCH($B344,人口源表!$A:$A,0),MATCH(F$1,人口源表!$1:$1,0))-INDEX(城镇人口!$1:$1048576,MATCH($B344,城镇人口!$B:$B,0),MATCH(F$1,城镇人口!$1:$1,0))</f>
        <v>748248.84124193771</v>
      </c>
      <c r="G344" s="40">
        <f>INDEX(人口源表!$1:$1048576,MATCH($B344,人口源表!$A:$A,0),MATCH(G$1,人口源表!$1:$1,0))-INDEX(城镇人口!$1:$1048576,MATCH($B344,城镇人口!$B:$B,0),MATCH(G$1,城镇人口!$1:$1,0))</f>
        <v>869719.85074960638</v>
      </c>
      <c r="H344" s="40">
        <f>INDEX(人口源表!$1:$1048576,MATCH($B344,人口源表!$A:$A,0),MATCH(H$1,人口源表!$1:$1,0))-INDEX(城镇人口!$1:$1048576,MATCH($B344,城镇人口!$B:$B,0),MATCH(H$1,城镇人口!$1:$1,0))</f>
        <v>863594.59717633587</v>
      </c>
      <c r="I344" s="40">
        <f>INDEX(人口源表!$1:$1048576,MATCH($B344,人口源表!$A:$A,0),MATCH(I$1,人口源表!$1:$1,0))-INDEX(城镇人口!$1:$1048576,MATCH($B344,城镇人口!$B:$B,0),MATCH(I$1,城镇人口!$1:$1,0))</f>
        <v>862098.00213619287</v>
      </c>
      <c r="J344" s="40">
        <f>INDEX(人口源表!$1:$1048576,MATCH($B344,人口源表!$A:$A,0),MATCH(J$1,人口源表!$1:$1,0))-INDEX(城镇人口!$1:$1048576,MATCH($B344,城镇人口!$B:$B,0),MATCH(J$1,城镇人口!$1:$1,0))</f>
        <v>860126.66254041193</v>
      </c>
      <c r="K344" s="40">
        <f>INDEX(人口源表!$1:$1048576,MATCH($B344,人口源表!$A:$A,0),MATCH(K$1,人口源表!$1:$1,0))-INDEX(城镇人口!$1:$1048576,MATCH($B344,城镇人口!$B:$B,0),MATCH(K$1,城镇人口!$1:$1,0))</f>
        <v>857664.81080108765</v>
      </c>
      <c r="L344" s="40">
        <f>INDEX(人口源表!$1:$1048576,MATCH($B344,人口源表!$A:$A,0),MATCH(L$1,人口源表!$1:$1,0))-INDEX(城镇人口!$1:$1048576,MATCH($B344,城镇人口!$B:$B,0),MATCH(L$1,城镇人口!$1:$1,0))</f>
        <v>854699.14353179734</v>
      </c>
      <c r="M344" s="40">
        <f>INDEX(人口源表!$1:$1048576,MATCH($B344,人口源表!$A:$A,0),MATCH(M$1,人口源表!$1:$1,0))-INDEX(城镇人口!$1:$1048576,MATCH($B344,城镇人口!$B:$B,0),MATCH(M$1,城镇人口!$1:$1,0))</f>
        <v>851218.77092381497</v>
      </c>
      <c r="N344" s="40">
        <f>INDEX(人口源表!$1:$1048576,MATCH($B344,人口源表!$A:$A,0),MATCH(N$1,人口源表!$1:$1,0))-INDEX(城镇人口!$1:$1048576,MATCH($B344,城镇人口!$B:$B,0),MATCH(N$1,城镇人口!$1:$1,0))</f>
        <v>847215.67086212861</v>
      </c>
      <c r="O344" s="40">
        <f>INDEX(人口源表!$1:$1048576,MATCH($B344,人口源表!$A:$A,0),MATCH(O$1,人口源表!$1:$1,0))-INDEX(城镇人口!$1:$1048576,MATCH($B344,城镇人口!$B:$B,0),MATCH(O$1,城镇人口!$1:$1,0))</f>
        <v>842684.10853243561</v>
      </c>
      <c r="P344" s="40">
        <f>INDEX(人口源表!$1:$1048576,MATCH($B344,人口源表!$A:$A,0),MATCH(P$1,人口源表!$1:$1,0))-INDEX(城镇人口!$1:$1048576,MATCH($B344,城镇人口!$B:$B,0),MATCH(P$1,城镇人口!$1:$1,0))</f>
        <v>837621.57306463283</v>
      </c>
      <c r="Q344" s="40">
        <f>INDEX(人口源表!$1:$1048576,MATCH($B344,人口源表!$A:$A,0),MATCH(Q$1,人口源表!$1:$1,0))-INDEX(城镇人口!$1:$1048576,MATCH($B344,城镇人口!$B:$B,0),MATCH(Q$1,城镇人口!$1:$1,0))</f>
        <v>832026.70266670769</v>
      </c>
      <c r="R344" s="40">
        <f>INDEX(人口源表!$1:$1048576,MATCH($B344,人口源表!$A:$A,0),MATCH(R$1,人口源表!$1:$1,0))-INDEX(城镇人口!$1:$1048576,MATCH($B344,城镇人口!$B:$B,0),MATCH(R$1,城镇人口!$1:$1,0))</f>
        <v>825901.21994051395</v>
      </c>
      <c r="S344" s="40">
        <f>INDEX(人口源表!$1:$1048576,MATCH($B344,人口源表!$A:$A,0),MATCH(S$1,人口源表!$1:$1,0))-INDEX(城镇人口!$1:$1048576,MATCH($B344,城镇人口!$B:$B,0),MATCH(S$1,城镇人口!$1:$1,0))</f>
        <v>823619.44540409092</v>
      </c>
      <c r="T344" s="40">
        <f>INDEX(人口源表!$1:$1048576,MATCH($B344,人口源表!$A:$A,0),MATCH(T$1,人口源表!$1:$1,0))-INDEX(城镇人口!$1:$1048576,MATCH($B344,城镇人口!$B:$B,0),MATCH(T$1,城镇人口!$1:$1,0))</f>
        <v>820900.487679151</v>
      </c>
      <c r="U344" s="40">
        <f>INDEX(人口源表!$1:$1048576,MATCH($B344,人口源表!$A:$A,0),MATCH(U$1,人口源表!$1:$1,0))-INDEX(城镇人口!$1:$1048576,MATCH($B344,城镇人口!$B:$B,0),MATCH(U$1,城镇人口!$1:$1,0))</f>
        <v>817747.07725634763</v>
      </c>
      <c r="V344" s="40">
        <f>INDEX(人口源表!$1:$1048576,MATCH($B344,人口源表!$A:$A,0),MATCH(V$1,人口源表!$1:$1,0))-INDEX(城镇人口!$1:$1048576,MATCH($B344,城镇人口!$B:$B,0),MATCH(V$1,城镇人口!$1:$1,0))</f>
        <v>814163.50782509428</v>
      </c>
      <c r="W344" s="40">
        <f>INDEX(人口源表!$1:$1048576,MATCH($B344,人口源表!$A:$A,0),MATCH(W$1,人口源表!$1:$1,0))-INDEX(城镇人口!$1:$1048576,MATCH($B344,城镇人口!$B:$B,0),MATCH(W$1,城镇人口!$1:$1,0))</f>
        <v>810156.0718954812</v>
      </c>
      <c r="X344" s="40">
        <f>INDEX(人口源表!$1:$1048576,MATCH($B344,人口源表!$A:$A,0),MATCH(X$1,人口源表!$1:$1,0))-INDEX(城镇人口!$1:$1048576,MATCH($B344,城镇人口!$B:$B,0),MATCH(X$1,城镇人口!$1:$1,0))</f>
        <v>805733.00919892325</v>
      </c>
      <c r="Y344" s="40">
        <f>INDEX(人口源表!$1:$1048576,MATCH($B344,人口源表!$A:$A,0),MATCH(Y$1,人口源表!$1:$1,0))-INDEX(城镇人口!$1:$1048576,MATCH($B344,城镇人口!$B:$B,0),MATCH(Y$1,城镇人口!$1:$1,0))</f>
        <v>800903.98610461282</v>
      </c>
      <c r="Z344" s="40">
        <f>INDEX(人口源表!$1:$1048576,MATCH($B344,人口源表!$A:$A,0),MATCH(Z$1,人口源表!$1:$1,0))-INDEX(城镇人口!$1:$1048576,MATCH($B344,城镇人口!$B:$B,0),MATCH(Z$1,城镇人口!$1:$1,0))</f>
        <v>795680.05574481667</v>
      </c>
      <c r="AA344" s="40">
        <f>INDEX(人口源表!$1:$1048576,MATCH($B344,人口源表!$A:$A,0),MATCH(AA$1,人口源表!$1:$1,0))-INDEX(城镇人口!$1:$1048576,MATCH($B344,城镇人口!$B:$B,0),MATCH(AA$1,城镇人口!$1:$1,0))</f>
        <v>790073.6175406666</v>
      </c>
      <c r="AB344" s="40">
        <f>INDEX(人口源表!$1:$1048576,MATCH($B344,人口源表!$A:$A,0),MATCH(AB$1,人口源表!$1:$1,0))-INDEX(城镇人口!$1:$1048576,MATCH($B344,城镇人口!$B:$B,0),MATCH(AB$1,城镇人口!$1:$1,0))</f>
        <v>784099.29649491922</v>
      </c>
      <c r="AC344" s="40">
        <f>INDEX(人口源表!$1:$1048576,MATCH($B344,人口源表!$A:$A,0),MATCH(AC$1,人口源表!$1:$1,0))-INDEX(城镇人口!$1:$1048576,MATCH($B344,城镇人口!$B:$B,0),MATCH(AC$1,城镇人口!$1:$1,0))</f>
        <v>778901.57671550394</v>
      </c>
      <c r="AD344" s="40">
        <f>INDEX(人口源表!$1:$1048576,MATCH($B344,人口源表!$A:$A,0),MATCH(AD$1,人口源表!$1:$1,0))-INDEX(城镇人口!$1:$1048576,MATCH($B344,城镇人口!$B:$B,0),MATCH(AD$1,城镇人口!$1:$1,0))</f>
        <v>773372.33915515302</v>
      </c>
      <c r="AE344" s="40">
        <f>INDEX(人口源表!$1:$1048576,MATCH($B344,人口源表!$A:$A,0),MATCH(AE$1,人口源表!$1:$1,0))-INDEX(城镇人口!$1:$1048576,MATCH($B344,城镇人口!$B:$B,0),MATCH(AE$1,城镇人口!$1:$1,0))</f>
        <v>767529.29254299495</v>
      </c>
      <c r="AF344" s="40">
        <f>INDEX(人口源表!$1:$1048576,MATCH($B344,人口源表!$A:$A,0),MATCH(AF$1,人口源表!$1:$1,0))-INDEX(城镇人口!$1:$1048576,MATCH($B344,城镇人口!$B:$B,0),MATCH(AF$1,城镇人口!$1:$1,0))</f>
        <v>761390.39305099938</v>
      </c>
      <c r="AG344" s="40">
        <f>INDEX(人口源表!$1:$1048576,MATCH($B344,人口源表!$A:$A,0),MATCH(AG$1,人口源表!$1:$1,0))-INDEX(城镇人口!$1:$1048576,MATCH($B344,城镇人口!$B:$B,0),MATCH(AG$1,城镇人口!$1:$1,0))</f>
        <v>754975.63166246563</v>
      </c>
      <c r="AH344" s="40">
        <f>INDEX(人口源表!$1:$1048576,MATCH($B344,人口源表!$A:$A,0),MATCH(AH$1,人口源表!$1:$1,0))-INDEX(城镇人口!$1:$1048576,MATCH($B344,城镇人口!$B:$B,0),MATCH(AH$1,城镇人口!$1:$1,0))</f>
        <v>748306.08447634196</v>
      </c>
      <c r="AI344" s="40">
        <f>INDEX(人口源表!$1:$1048576,MATCH($B344,人口源表!$A:$A,0),MATCH(AI$1,人口源表!$1:$1,0))-INDEX(城镇人口!$1:$1048576,MATCH($B344,城镇人口!$B:$B,0),MATCH(AI$1,城镇人口!$1:$1,0))</f>
        <v>741403.87894512387</v>
      </c>
      <c r="AJ344" s="40">
        <f>INDEX(人口源表!$1:$1048576,MATCH($B344,人口源表!$A:$A,0),MATCH(AJ$1,人口源表!$1:$1,0))-INDEX(城镇人口!$1:$1048576,MATCH($B344,城镇人口!$B:$B,0),MATCH(AJ$1,城镇人口!$1:$1,0))</f>
        <v>734293.04711720662</v>
      </c>
      <c r="AK344" s="40">
        <f>INDEX(人口源表!$1:$1048576,MATCH($B344,人口源表!$A:$A,0),MATCH(AK$1,人口源表!$1:$1,0))-INDEX(城镇人口!$1:$1048576,MATCH($B344,城镇人口!$B:$B,0),MATCH(AK$1,城镇人口!$1:$1,0))</f>
        <v>726997.70378741797</v>
      </c>
      <c r="AL344" s="40">
        <f>INDEX(人口源表!$1:$1048576,MATCH($B344,人口源表!$A:$A,0),MATCH(AL$1,人口源表!$1:$1,0))-INDEX(城镇人口!$1:$1048576,MATCH($B344,城镇人口!$B:$B,0),MATCH(AL$1,城镇人口!$1:$1,0))</f>
        <v>719543.79044552357</v>
      </c>
      <c r="AM344" s="40">
        <f>INDEX(人口源表!$1:$1048576,MATCH($B344,人口源表!$A:$A,0),MATCH(AM$1,人口源表!$1:$1,0))-INDEX(城镇人口!$1:$1048576,MATCH($B344,城镇人口!$B:$B,0),MATCH(AM$1,城镇人口!$1:$1,0))</f>
        <v>711958.58149810706</v>
      </c>
      <c r="AN344" s="40">
        <f>INDEX(人口源表!$1:$1048576,MATCH($B344,人口源表!$A:$A,0),MATCH(AN$1,人口源表!$1:$1,0))-INDEX(城镇人口!$1:$1048576,MATCH($B344,城镇人口!$B:$B,0),MATCH(AN$1,城镇人口!$1:$1,0))</f>
        <v>704269.7673416459</v>
      </c>
      <c r="AO344" s="40">
        <f>INDEX(人口源表!$1:$1048576,MATCH($B344,人口源表!$A:$A,0),MATCH(AO$1,人口源表!$1:$1,0))-INDEX(城镇人口!$1:$1048576,MATCH($B344,城镇人口!$B:$B,0),MATCH(AO$1,城镇人口!$1:$1,0))</f>
        <v>696506.72808662942</v>
      </c>
      <c r="AP344" s="40">
        <f>INDEX(人口源表!$1:$1048576,MATCH($B344,人口源表!$A:$A,0),MATCH(AP$1,人口源表!$1:$1,0))-INDEX(城镇人口!$1:$1048576,MATCH($B344,城镇人口!$B:$B,0),MATCH(AP$1,城镇人口!$1:$1,0))</f>
        <v>688698.75164313463</v>
      </c>
      <c r="AQ344" s="40">
        <f>INDEX(人口源表!$1:$1048576,MATCH($B344,人口源表!$A:$A,0),MATCH(AQ$1,人口源表!$1:$1,0))-INDEX(城镇人口!$1:$1048576,MATCH($B344,城镇人口!$B:$B,0),MATCH(AQ$1,城镇人口!$1:$1,0))</f>
        <v>680877.5910506947</v>
      </c>
      <c r="AR344" s="40">
        <f>INDEX(人口源表!$1:$1048576,MATCH($B344,人口源表!$A:$A,0),MATCH(AR$1,人口源表!$1:$1,0))-INDEX(城镇人口!$1:$1048576,MATCH($B344,城镇人口!$B:$B,0),MATCH(AR$1,城镇人口!$1:$1,0))</f>
        <v>673074.39720655535</v>
      </c>
      <c r="AS344" s="40">
        <f>INDEX(人口源表!$1:$1048576,MATCH($B344,人口源表!$A:$A,0),MATCH(AS$1,人口源表!$1:$1,0))-INDEX(城镇人口!$1:$1048576,MATCH($B344,城镇人口!$B:$B,0),MATCH(AS$1,城镇人口!$1:$1,0))</f>
        <v>665322.26030706544</v>
      </c>
      <c r="AT344" s="40">
        <f>INDEX(人口源表!$1:$1048576,MATCH($B344,人口源表!$A:$A,0),MATCH(AT$1,人口源表!$1:$1,0))-INDEX(城镇人口!$1:$1048576,MATCH($B344,城镇人口!$B:$B,0),MATCH(AT$1,城镇人口!$1:$1,0))</f>
        <v>657654.44958805782</v>
      </c>
      <c r="AU344" s="40">
        <f>INDEX(人口源表!$1:$1048576,MATCH($B344,人口源表!$A:$A,0),MATCH(AU$1,人口源表!$1:$1,0))-INDEX(城镇人口!$1:$1048576,MATCH($B344,城镇人口!$B:$B,0),MATCH(AU$1,城镇人口!$1:$1,0))</f>
        <v>650105.22561675857</v>
      </c>
      <c r="AV344" s="40">
        <f>INDEX(人口源表!$1:$1048576,MATCH($B344,人口源表!$A:$A,0),MATCH(AV$1,人口源表!$1:$1,0))-INDEX(城镇人口!$1:$1048576,MATCH($B344,城镇人口!$B:$B,0),MATCH(AV$1,城镇人口!$1:$1,0))</f>
        <v>642709.79007509572</v>
      </c>
    </row>
    <row r="345" spans="1:48" x14ac:dyDescent="0.15">
      <c r="A345" s="36" t="s">
        <v>883</v>
      </c>
      <c r="B345" s="36" t="s">
        <v>695</v>
      </c>
      <c r="C345" s="34">
        <f>VLOOKUP(B345,'[1]2016省城人口总结（根）'!B:C,2,FALSE)/100</f>
        <v>0.57020000000000004</v>
      </c>
      <c r="D345" s="40">
        <f>INDEX(人口源表!$1:$1048576,MATCH($B345,人口源表!$A:$A,0),MATCH(D$1,人口源表!$1:$1,0))-INDEX(城镇人口!$1:$1048576,MATCH($B345,城镇人口!$B:$B,0),MATCH(D$1,城镇人口!$1:$1,0))</f>
        <v>1076885.7227486714</v>
      </c>
      <c r="E345" s="40">
        <f>INDEX(人口源表!$1:$1048576,MATCH($B345,人口源表!$A:$A,0),MATCH(E$1,人口源表!$1:$1,0))-INDEX(城镇人口!$1:$1048576,MATCH($B345,城镇人口!$B:$B,0),MATCH(E$1,城镇人口!$1:$1,0))</f>
        <v>1060657.3699456439</v>
      </c>
      <c r="F345" s="40">
        <f>INDEX(人口源表!$1:$1048576,MATCH($B345,人口源表!$A:$A,0),MATCH(F$1,人口源表!$1:$1,0))-INDEX(城镇人口!$1:$1048576,MATCH($B345,城镇人口!$B:$B,0),MATCH(F$1,城镇人口!$1:$1,0))</f>
        <v>1043321.4906333135</v>
      </c>
      <c r="G345" s="40">
        <f>INDEX(人口源表!$1:$1048576,MATCH($B345,人口源表!$A:$A,0),MATCH(G$1,人口源表!$1:$1,0))-INDEX(城镇人口!$1:$1048576,MATCH($B345,城镇人口!$B:$B,0),MATCH(G$1,城镇人口!$1:$1,0))</f>
        <v>1076891.1426233088</v>
      </c>
      <c r="H345" s="40">
        <f>INDEX(人口源表!$1:$1048576,MATCH($B345,人口源表!$A:$A,0),MATCH(H$1,人口源表!$1:$1,0))-INDEX(城镇人口!$1:$1048576,MATCH($B345,城镇人口!$B:$B,0),MATCH(H$1,城镇人口!$1:$1,0))</f>
        <v>1058585.9968380958</v>
      </c>
      <c r="I345" s="40">
        <f>INDEX(人口源表!$1:$1048576,MATCH($B345,人口源表!$A:$A,0),MATCH(I$1,人口源表!$1:$1,0))-INDEX(城镇人口!$1:$1048576,MATCH($B345,城镇人口!$B:$B,0),MATCH(I$1,城镇人口!$1:$1,0))</f>
        <v>1051174.034515711</v>
      </c>
      <c r="J345" s="40">
        <f>INDEX(人口源表!$1:$1048576,MATCH($B345,人口源表!$A:$A,0),MATCH(J$1,人口源表!$1:$1,0))-INDEX(城镇人口!$1:$1048576,MATCH($B345,城镇人口!$B:$B,0),MATCH(J$1,城镇人口!$1:$1,0))</f>
        <v>1043362.2530575737</v>
      </c>
      <c r="K345" s="40">
        <f>INDEX(人口源表!$1:$1048576,MATCH($B345,人口源表!$A:$A,0),MATCH(K$1,人口源表!$1:$1,0))-INDEX(城镇人口!$1:$1048576,MATCH($B345,城镇人口!$B:$B,0),MATCH(K$1,城镇人口!$1:$1,0))</f>
        <v>1035071.0750135488</v>
      </c>
      <c r="L345" s="40">
        <f>INDEX(人口源表!$1:$1048576,MATCH($B345,人口源表!$A:$A,0),MATCH(L$1,人口源表!$1:$1,0))-INDEX(城镇人口!$1:$1048576,MATCH($B345,城镇人口!$B:$B,0),MATCH(L$1,城镇人口!$1:$1,0))</f>
        <v>1026229.948291152</v>
      </c>
      <c r="M345" s="40">
        <f>INDEX(人口源表!$1:$1048576,MATCH($B345,人口源表!$A:$A,0),MATCH(M$1,人口源表!$1:$1,0))-INDEX(城镇人口!$1:$1048576,MATCH($B345,城镇人口!$B:$B,0),MATCH(M$1,城镇人口!$1:$1,0))</f>
        <v>1016777.4417100293</v>
      </c>
      <c r="N345" s="40">
        <f>INDEX(人口源表!$1:$1048576,MATCH($B345,人口源表!$A:$A,0),MATCH(N$1,人口源表!$1:$1,0))-INDEX(城镇人口!$1:$1048576,MATCH($B345,城镇人口!$B:$B,0),MATCH(N$1,城镇人口!$1:$1,0))</f>
        <v>1006659.1782067078</v>
      </c>
      <c r="O345" s="40">
        <f>INDEX(人口源表!$1:$1048576,MATCH($B345,人口源表!$A:$A,0),MATCH(O$1,人口源表!$1:$1,0))-INDEX(城镇人口!$1:$1048576,MATCH($B345,城镇人口!$B:$B,0),MATCH(O$1,城镇人口!$1:$1,0))</f>
        <v>995830.449979553</v>
      </c>
      <c r="P345" s="40">
        <f>INDEX(人口源表!$1:$1048576,MATCH($B345,人口源表!$A:$A,0),MATCH(P$1,人口源表!$1:$1,0))-INDEX(城镇人口!$1:$1048576,MATCH($B345,城镇人口!$B:$B,0),MATCH(P$1,城镇人口!$1:$1,0))</f>
        <v>984252.40388267906</v>
      </c>
      <c r="Q345" s="40">
        <f>INDEX(人口源表!$1:$1048576,MATCH($B345,人口源表!$A:$A,0),MATCH(Q$1,人口源表!$1:$1,0))-INDEX(城镇人口!$1:$1048576,MATCH($B345,城镇人口!$B:$B,0),MATCH(Q$1,城镇人口!$1:$1,0))</f>
        <v>971895.59934206377</v>
      </c>
      <c r="R345" s="40">
        <f>INDEX(人口源表!$1:$1048576,MATCH($B345,人口源表!$A:$A,0),MATCH(R$1,人口源表!$1:$1,0))-INDEX(城镇人口!$1:$1048576,MATCH($B345,城镇人口!$B:$B,0),MATCH(R$1,城镇人口!$1:$1,0))</f>
        <v>958736.59833933949</v>
      </c>
      <c r="S345" s="40">
        <f>INDEX(人口源表!$1:$1048576,MATCH($B345,人口源表!$A:$A,0),MATCH(S$1,人口源表!$1:$1,0))-INDEX(城镇人口!$1:$1048576,MATCH($B345,城镇人口!$B:$B,0),MATCH(S$1,城镇人口!$1:$1,0))</f>
        <v>954723.06044180784</v>
      </c>
      <c r="T345" s="40">
        <f>INDEX(人口源表!$1:$1048576,MATCH($B345,人口源表!$A:$A,0),MATCH(T$1,人口源表!$1:$1,0))-INDEX(城镇人口!$1:$1048576,MATCH($B345,城镇人口!$B:$B,0),MATCH(T$1,城镇人口!$1:$1,0))</f>
        <v>950146.44646966807</v>
      </c>
      <c r="U345" s="40">
        <f>INDEX(人口源表!$1:$1048576,MATCH($B345,人口源表!$A:$A,0),MATCH(U$1,人口源表!$1:$1,0))-INDEX(城镇人口!$1:$1048576,MATCH($B345,城镇人口!$B:$B,0),MATCH(U$1,城镇人口!$1:$1,0))</f>
        <v>944994.34554810286</v>
      </c>
      <c r="V345" s="40">
        <f>INDEX(人口源表!$1:$1048576,MATCH($B345,人口源表!$A:$A,0),MATCH(V$1,人口源表!$1:$1,0))-INDEX(城镇人口!$1:$1048576,MATCH($B345,城镇人口!$B:$B,0),MATCH(V$1,城镇人口!$1:$1,0))</f>
        <v>939258.61600329867</v>
      </c>
      <c r="W345" s="40">
        <f>INDEX(人口源表!$1:$1048576,MATCH($B345,人口源表!$A:$A,0),MATCH(W$1,人口源表!$1:$1,0))-INDEX(城镇人口!$1:$1048576,MATCH($B345,城镇人口!$B:$B,0),MATCH(W$1,城镇人口!$1:$1,0))</f>
        <v>932936.77314495365</v>
      </c>
      <c r="X345" s="40">
        <f>INDEX(人口源表!$1:$1048576,MATCH($B345,人口源表!$A:$A,0),MATCH(X$1,人口源表!$1:$1,0))-INDEX(城镇人口!$1:$1048576,MATCH($B345,城镇人口!$B:$B,0),MATCH(X$1,城镇人口!$1:$1,0))</f>
        <v>926029.29676926322</v>
      </c>
      <c r="Y345" s="40">
        <f>INDEX(人口源表!$1:$1048576,MATCH($B345,人口源表!$A:$A,0),MATCH(Y$1,人口源表!$1:$1,0))-INDEX(城镇人口!$1:$1048576,MATCH($B345,城镇人口!$B:$B,0),MATCH(Y$1,城镇人口!$1:$1,0))</f>
        <v>918542.23955729418</v>
      </c>
      <c r="Z345" s="40">
        <f>INDEX(人口源表!$1:$1048576,MATCH($B345,人口源表!$A:$A,0),MATCH(Z$1,人口源表!$1:$1,0))-INDEX(城镇人口!$1:$1048576,MATCH($B345,城镇人口!$B:$B,0),MATCH(Z$1,城镇人口!$1:$1,0))</f>
        <v>910484.56662795646</v>
      </c>
      <c r="AA345" s="40">
        <f>INDEX(人口源表!$1:$1048576,MATCH($B345,人口源表!$A:$A,0),MATCH(AA$1,人口源表!$1:$1,0))-INDEX(城镇人口!$1:$1048576,MATCH($B345,城镇人口!$B:$B,0),MATCH(AA$1,城镇人口!$1:$1,0))</f>
        <v>901869.20219335612</v>
      </c>
      <c r="AB345" s="40">
        <f>INDEX(人口源表!$1:$1048576,MATCH($B345,人口源表!$A:$A,0),MATCH(AB$1,人口源表!$1:$1,0))-INDEX(城镇人口!$1:$1048576,MATCH($B345,城镇人口!$B:$B,0),MATCH(AB$1,城镇人口!$1:$1,0))</f>
        <v>892713.40615922352</v>
      </c>
      <c r="AC345" s="40">
        <f>INDEX(人口源表!$1:$1048576,MATCH($B345,人口源表!$A:$A,0),MATCH(AC$1,人口源表!$1:$1,0))-INDEX(城镇人口!$1:$1048576,MATCH($B345,城镇人口!$B:$B,0),MATCH(AC$1,城镇人口!$1:$1,0))</f>
        <v>885705.55225861771</v>
      </c>
      <c r="AD345" s="40">
        <f>INDEX(人口源表!$1:$1048576,MATCH($B345,人口源表!$A:$A,0),MATCH(AD$1,人口源表!$1:$1,0))-INDEX(城镇人口!$1:$1048576,MATCH($B345,城镇人口!$B:$B,0),MATCH(AD$1,城镇人口!$1:$1,0))</f>
        <v>878228.06304663839</v>
      </c>
      <c r="AE345" s="40">
        <f>INDEX(人口源表!$1:$1048576,MATCH($B345,人口源表!$A:$A,0),MATCH(AE$1,人口源表!$1:$1,0))-INDEX(城镇人口!$1:$1048576,MATCH($B345,城镇人口!$B:$B,0),MATCH(AE$1,城镇人口!$1:$1,0))</f>
        <v>870303.5240574847</v>
      </c>
      <c r="AF345" s="40">
        <f>INDEX(人口源表!$1:$1048576,MATCH($B345,人口源表!$A:$A,0),MATCH(AF$1,人口源表!$1:$1,0))-INDEX(城镇人口!$1:$1048576,MATCH($B345,城镇人口!$B:$B,0),MATCH(AF$1,城镇人口!$1:$1,0))</f>
        <v>861957.55885907589</v>
      </c>
      <c r="AG345" s="40">
        <f>INDEX(人口源表!$1:$1048576,MATCH($B345,人口源表!$A:$A,0),MATCH(AG$1,人口源表!$1:$1,0))-INDEX(城镇人口!$1:$1048576,MATCH($B345,城镇人口!$B:$B,0),MATCH(AG$1,城镇人口!$1:$1,0))</f>
        <v>853218.38471692335</v>
      </c>
      <c r="AH345" s="40">
        <f>INDEX(人口源表!$1:$1048576,MATCH($B345,人口源表!$A:$A,0),MATCH(AH$1,人口源表!$1:$1,0))-INDEX(城镇人口!$1:$1048576,MATCH($B345,城镇人口!$B:$B,0),MATCH(AH$1,城镇人口!$1:$1,0))</f>
        <v>844116.93380659912</v>
      </c>
      <c r="AI345" s="40">
        <f>INDEX(人口源表!$1:$1048576,MATCH($B345,人口源表!$A:$A,0),MATCH(AI$1,人口源表!$1:$1,0))-INDEX(城镇人口!$1:$1048576,MATCH($B345,城镇人口!$B:$B,0),MATCH(AI$1,城镇人口!$1:$1,0))</f>
        <v>834685.86505741067</v>
      </c>
      <c r="AJ345" s="40">
        <f>INDEX(人口源表!$1:$1048576,MATCH($B345,人口源表!$A:$A,0),MATCH(AJ$1,人口源表!$1:$1,0))-INDEX(城镇人口!$1:$1048576,MATCH($B345,城镇人口!$B:$B,0),MATCH(AJ$1,城镇人口!$1:$1,0))</f>
        <v>824961.3241598974</v>
      </c>
      <c r="AK345" s="40">
        <f>INDEX(人口源表!$1:$1048576,MATCH($B345,人口源表!$A:$A,0),MATCH(AK$1,人口源表!$1:$1,0))-INDEX(城镇人口!$1:$1048576,MATCH($B345,城镇人口!$B:$B,0),MATCH(AK$1,城镇人口!$1:$1,0))</f>
        <v>814980.30943127675</v>
      </c>
      <c r="AL345" s="40">
        <f>INDEX(人口源表!$1:$1048576,MATCH($B345,人口源表!$A:$A,0),MATCH(AL$1,人口源表!$1:$1,0))-INDEX(城镇人口!$1:$1048576,MATCH($B345,城镇人口!$B:$B,0),MATCH(AL$1,城镇人口!$1:$1,0))</f>
        <v>804782.41720707761</v>
      </c>
      <c r="AM345" s="40">
        <f>INDEX(人口源表!$1:$1048576,MATCH($B345,人口源表!$A:$A,0),MATCH(AM$1,人口源表!$1:$1,0))-INDEX(城镇人口!$1:$1048576,MATCH($B345,城镇人口!$B:$B,0),MATCH(AM$1,城镇人口!$1:$1,0))</f>
        <v>794408.58998208819</v>
      </c>
      <c r="AN345" s="40">
        <f>INDEX(人口源表!$1:$1048576,MATCH($B345,人口源表!$A:$A,0),MATCH(AN$1,人口源表!$1:$1,0))-INDEX(城镇人口!$1:$1048576,MATCH($B345,城镇人口!$B:$B,0),MATCH(AN$1,城镇人口!$1:$1,0))</f>
        <v>783901.74207898416</v>
      </c>
      <c r="AO345" s="40">
        <f>INDEX(人口源表!$1:$1048576,MATCH($B345,人口源表!$A:$A,0),MATCH(AO$1,人口源表!$1:$1,0))-INDEX(城镇人口!$1:$1048576,MATCH($B345,城镇人口!$B:$B,0),MATCH(AO$1,城镇人口!$1:$1,0))</f>
        <v>773305.53991310997</v>
      </c>
      <c r="AP345" s="40">
        <f>INDEX(人口源表!$1:$1048576,MATCH($B345,人口源表!$A:$A,0),MATCH(AP$1,人口源表!$1:$1,0))-INDEX(城镇人口!$1:$1048576,MATCH($B345,城镇人口!$B:$B,0),MATCH(AP$1,城镇人口!$1:$1,0))</f>
        <v>762665.78143379791</v>
      </c>
      <c r="AQ345" s="40">
        <f>INDEX(人口源表!$1:$1048576,MATCH($B345,人口源表!$A:$A,0),MATCH(AQ$1,人口源表!$1:$1,0))-INDEX(城镇人口!$1:$1048576,MATCH($B345,城镇人口!$B:$B,0),MATCH(AQ$1,城镇人口!$1:$1,0))</f>
        <v>752028.16445910279</v>
      </c>
      <c r="AR345" s="40">
        <f>INDEX(人口源表!$1:$1048576,MATCH($B345,人口源表!$A:$A,0),MATCH(AR$1,人口源表!$1:$1,0))-INDEX(城镇人口!$1:$1048576,MATCH($B345,城镇人口!$B:$B,0),MATCH(AR$1,城镇人口!$1:$1,0))</f>
        <v>741440.1523265359</v>
      </c>
      <c r="AS345" s="40">
        <f>INDEX(人口源表!$1:$1048576,MATCH($B345,人口源表!$A:$A,0),MATCH(AS$1,人口源表!$1:$1,0))-INDEX(城镇人口!$1:$1048576,MATCH($B345,城镇人口!$B:$B,0),MATCH(AS$1,城镇人口!$1:$1,0))</f>
        <v>730949.51811471209</v>
      </c>
      <c r="AT345" s="40">
        <f>INDEX(人口源表!$1:$1048576,MATCH($B345,人口源表!$A:$A,0),MATCH(AT$1,人口源表!$1:$1,0))-INDEX(城镇人口!$1:$1048576,MATCH($B345,城镇人口!$B:$B,0),MATCH(AT$1,城镇人口!$1:$1,0))</f>
        <v>720604.66628196044</v>
      </c>
      <c r="AU345" s="40">
        <f>INDEX(人口源表!$1:$1048576,MATCH($B345,人口源表!$A:$A,0),MATCH(AU$1,人口源表!$1:$1,0))-INDEX(城镇人口!$1:$1048576,MATCH($B345,城镇人口!$B:$B,0),MATCH(AU$1,城镇人口!$1:$1,0))</f>
        <v>710453.96136350045</v>
      </c>
      <c r="AV345" s="40">
        <f>INDEX(人口源表!$1:$1048576,MATCH($B345,人口源表!$A:$A,0),MATCH(AV$1,人口源表!$1:$1,0))-INDEX(城镇人口!$1:$1048576,MATCH($B345,城镇人口!$B:$B,0),MATCH(AV$1,城镇人口!$1:$1,0))</f>
        <v>700546.27075737854</v>
      </c>
    </row>
    <row r="346" spans="1:48" x14ac:dyDescent="0.15">
      <c r="A346" s="36" t="s">
        <v>883</v>
      </c>
      <c r="B346" s="4" t="s">
        <v>696</v>
      </c>
      <c r="C346" s="34">
        <f>VLOOKUP(B346,'[1]2016省城人口总结（根）'!B:C,2,FALSE)/100</f>
        <v>0.43457500000000004</v>
      </c>
      <c r="D346" s="40">
        <f>INDEX(人口源表!$1:$1048576,MATCH($B346,人口源表!$A:$A,0),MATCH(D$1,人口源表!$1:$1,0))-INDEX(城镇人口!$1:$1048576,MATCH($B346,城镇人口!$B:$B,0),MATCH(D$1,城镇人口!$1:$1,0))</f>
        <v>315999.46876338008</v>
      </c>
      <c r="E346" s="40">
        <f>INDEX(人口源表!$1:$1048576,MATCH($B346,人口源表!$A:$A,0),MATCH(E$1,人口源表!$1:$1,0))-INDEX(城镇人口!$1:$1048576,MATCH($B346,城镇人口!$B:$B,0),MATCH(E$1,城镇人口!$1:$1,0))</f>
        <v>314247.72654664959</v>
      </c>
      <c r="F346" s="40">
        <f>INDEX(人口源表!$1:$1048576,MATCH($B346,人口源表!$A:$A,0),MATCH(F$1,人口源表!$1:$1,0))-INDEX(城镇人口!$1:$1048576,MATCH($B346,城镇人口!$B:$B,0),MATCH(F$1,城镇人口!$1:$1,0))</f>
        <v>312254.92482231138</v>
      </c>
      <c r="G346" s="40">
        <f>INDEX(人口源表!$1:$1048576,MATCH($B346,人口源表!$A:$A,0),MATCH(G$1,人口源表!$1:$1,0))-INDEX(城镇人口!$1:$1048576,MATCH($B346,城镇人口!$B:$B,0),MATCH(G$1,城镇人口!$1:$1,0))</f>
        <v>335643.47858636139</v>
      </c>
      <c r="H346" s="40">
        <f>INDEX(人口源表!$1:$1048576,MATCH($B346,人口源表!$A:$A,0),MATCH(H$1,人口源表!$1:$1,0))-INDEX(城镇人口!$1:$1048576,MATCH($B346,城镇人口!$B:$B,0),MATCH(H$1,城镇人口!$1:$1,0))</f>
        <v>332936.00379862706</v>
      </c>
      <c r="I346" s="40">
        <f>INDEX(人口源表!$1:$1048576,MATCH($B346,人口源表!$A:$A,0),MATCH(I$1,人口源表!$1:$1,0))-INDEX(城镇人口!$1:$1048576,MATCH($B346,城镇人口!$B:$B,0),MATCH(I$1,城镇人口!$1:$1,0))</f>
        <v>332471.66075532517</v>
      </c>
      <c r="J346" s="40">
        <f>INDEX(人口源表!$1:$1048576,MATCH($B346,人口源表!$A:$A,0),MATCH(J$1,人口源表!$1:$1,0))-INDEX(城镇人口!$1:$1048576,MATCH($B346,城镇人口!$B:$B,0),MATCH(J$1,城镇人口!$1:$1,0))</f>
        <v>332225.60907605488</v>
      </c>
      <c r="K346" s="40">
        <f>INDEX(人口源表!$1:$1048576,MATCH($B346,人口源表!$A:$A,0),MATCH(K$1,人口源表!$1:$1,0))-INDEX(城镇人口!$1:$1048576,MATCH($B346,城镇人口!$B:$B,0),MATCH(K$1,城镇人口!$1:$1,0))</f>
        <v>332137.48169477069</v>
      </c>
      <c r="L346" s="40">
        <f>INDEX(人口源表!$1:$1048576,MATCH($B346,人口源表!$A:$A,0),MATCH(L$1,人口源表!$1:$1,0))-INDEX(城镇人口!$1:$1048576,MATCH($B346,城镇人口!$B:$B,0),MATCH(L$1,城镇人口!$1:$1,0))</f>
        <v>332153.8019357677</v>
      </c>
      <c r="M346" s="40">
        <f>INDEX(人口源表!$1:$1048576,MATCH($B346,人口源表!$A:$A,0),MATCH(M$1,人口源表!$1:$1,0))-INDEX(城镇人口!$1:$1048576,MATCH($B346,城镇人口!$B:$B,0),MATCH(M$1,城镇人口!$1:$1,0))</f>
        <v>332223.6952897943</v>
      </c>
      <c r="N346" s="40">
        <f>INDEX(人口源表!$1:$1048576,MATCH($B346,人口源表!$A:$A,0),MATCH(N$1,人口源表!$1:$1,0))-INDEX(城镇人口!$1:$1048576,MATCH($B346,城镇人口!$B:$B,0),MATCH(N$1,城镇人口!$1:$1,0))</f>
        <v>332299.8942642996</v>
      </c>
      <c r="O346" s="40">
        <f>INDEX(人口源表!$1:$1048576,MATCH($B346,人口源表!$A:$A,0),MATCH(O$1,人口源表!$1:$1,0))-INDEX(城镇人口!$1:$1048576,MATCH($B346,城镇人口!$B:$B,0),MATCH(O$1,城镇人口!$1:$1,0))</f>
        <v>332340.68647964438</v>
      </c>
      <c r="P346" s="40">
        <f>INDEX(人口源表!$1:$1048576,MATCH($B346,人口源表!$A:$A,0),MATCH(P$1,人口源表!$1:$1,0))-INDEX(城镇人口!$1:$1048576,MATCH($B346,城镇人口!$B:$B,0),MATCH(P$1,城镇人口!$1:$1,0))</f>
        <v>332307.27188030473</v>
      </c>
      <c r="Q346" s="40">
        <f>INDEX(人口源表!$1:$1048576,MATCH($B346,人口源表!$A:$A,0),MATCH(Q$1,人口源表!$1:$1,0))-INDEX(城镇人口!$1:$1048576,MATCH($B346,城镇人口!$B:$B,0),MATCH(Q$1,城镇人口!$1:$1,0))</f>
        <v>332164.70653193054</v>
      </c>
      <c r="R346" s="40">
        <f>INDEX(人口源表!$1:$1048576,MATCH($B346,人口源表!$A:$A,0),MATCH(R$1,人口源表!$1:$1,0))-INDEX(城镇人口!$1:$1048576,MATCH($B346,城镇人口!$B:$B,0),MATCH(R$1,城镇人口!$1:$1,0))</f>
        <v>331882.78386826551</v>
      </c>
      <c r="S346" s="40">
        <f>INDEX(人口源表!$1:$1048576,MATCH($B346,人口源表!$A:$A,0),MATCH(S$1,人口源表!$1:$1,0))-INDEX(城镇人口!$1:$1048576,MATCH($B346,城镇人口!$B:$B,0),MATCH(S$1,城镇人口!$1:$1,0))</f>
        <v>333201.63804218202</v>
      </c>
      <c r="T346" s="40">
        <f>INDEX(人口源表!$1:$1048576,MATCH($B346,人口源表!$A:$A,0),MATCH(T$1,人口源表!$1:$1,0))-INDEX(城镇人口!$1:$1048576,MATCH($B346,城镇人口!$B:$B,0),MATCH(T$1,城镇人口!$1:$1,0))</f>
        <v>334388.01409427938</v>
      </c>
      <c r="U346" s="40">
        <f>INDEX(人口源表!$1:$1048576,MATCH($B346,人口源表!$A:$A,0),MATCH(U$1,人口源表!$1:$1,0))-INDEX(城镇人口!$1:$1048576,MATCH($B346,城镇人口!$B:$B,0),MATCH(U$1,城镇人口!$1:$1,0))</f>
        <v>335421.07252735138</v>
      </c>
      <c r="V346" s="40">
        <f>INDEX(人口源表!$1:$1048576,MATCH($B346,人口源表!$A:$A,0),MATCH(V$1,人口源表!$1:$1,0))-INDEX(城镇人口!$1:$1048576,MATCH($B346,城镇人口!$B:$B,0),MATCH(V$1,城镇人口!$1:$1,0))</f>
        <v>336281.89458578534</v>
      </c>
      <c r="W346" s="40">
        <f>INDEX(人口源表!$1:$1048576,MATCH($B346,人口源表!$A:$A,0),MATCH(W$1,人口源表!$1:$1,0))-INDEX(城镇人口!$1:$1048576,MATCH($B346,城镇人口!$B:$B,0),MATCH(W$1,城镇人口!$1:$1,0))</f>
        <v>336955.81647912913</v>
      </c>
      <c r="X346" s="40">
        <f>INDEX(人口源表!$1:$1048576,MATCH($B346,人口源表!$A:$A,0),MATCH(X$1,人口源表!$1:$1,0))-INDEX(城镇人口!$1:$1048576,MATCH($B346,城镇人口!$B:$B,0),MATCH(X$1,城镇人口!$1:$1,0))</f>
        <v>337429.97560549935</v>
      </c>
      <c r="Y346" s="40">
        <f>INDEX(人口源表!$1:$1048576,MATCH($B346,人口源表!$A:$A,0),MATCH(Y$1,人口源表!$1:$1,0))-INDEX(城镇人口!$1:$1048576,MATCH($B346,城镇人口!$B:$B,0),MATCH(Y$1,城镇人口!$1:$1,0))</f>
        <v>337693.74384723417</v>
      </c>
      <c r="Z346" s="40">
        <f>INDEX(人口源表!$1:$1048576,MATCH($B346,人口源表!$A:$A,0),MATCH(Z$1,人口源表!$1:$1,0))-INDEX(城镇人口!$1:$1048576,MATCH($B346,城镇人口!$B:$B,0),MATCH(Z$1,城镇人口!$1:$1,0))</f>
        <v>337741.00654333993</v>
      </c>
      <c r="AA346" s="40">
        <f>INDEX(人口源表!$1:$1048576,MATCH($B346,人口源表!$A:$A,0),MATCH(AA$1,人口源表!$1:$1,0))-INDEX(城镇人口!$1:$1048576,MATCH($B346,城镇人口!$B:$B,0),MATCH(AA$1,城镇人口!$1:$1,0))</f>
        <v>337565.88032650261</v>
      </c>
      <c r="AB346" s="40">
        <f>INDEX(人口源表!$1:$1048576,MATCH($B346,人口源表!$A:$A,0),MATCH(AB$1,人口源表!$1:$1,0))-INDEX(城镇人口!$1:$1048576,MATCH($B346,城镇人口!$B:$B,0),MATCH(AB$1,城镇人口!$1:$1,0))</f>
        <v>337166.85758092068</v>
      </c>
      <c r="AC346" s="40">
        <f>INDEX(人口源表!$1:$1048576,MATCH($B346,人口源表!$A:$A,0),MATCH(AC$1,人口源表!$1:$1,0))-INDEX(城镇人口!$1:$1048576,MATCH($B346,城镇人口!$B:$B,0),MATCH(AC$1,城镇人口!$1:$1,0))</f>
        <v>337031.83966407372</v>
      </c>
      <c r="AD346" s="40">
        <f>INDEX(人口源表!$1:$1048576,MATCH($B346,人口源表!$A:$A,0),MATCH(AD$1,人口源表!$1:$1,0))-INDEX(城镇人口!$1:$1048576,MATCH($B346,城镇人口!$B:$B,0),MATCH(AD$1,城镇人口!$1:$1,0))</f>
        <v>336683.43532300508</v>
      </c>
      <c r="AE346" s="40">
        <f>INDEX(人口源表!$1:$1048576,MATCH($B346,人口源表!$A:$A,0),MATCH(AE$1,人口源表!$1:$1,0))-INDEX(城镇人口!$1:$1048576,MATCH($B346,城镇人口!$B:$B,0),MATCH(AE$1,城镇人口!$1:$1,0))</f>
        <v>336125.10218815709</v>
      </c>
      <c r="AF346" s="40">
        <f>INDEX(人口源表!$1:$1048576,MATCH($B346,人口源表!$A:$A,0),MATCH(AF$1,人口源表!$1:$1,0))-INDEX(城镇人口!$1:$1048576,MATCH($B346,城镇人口!$B:$B,0),MATCH(AF$1,城镇人口!$1:$1,0))</f>
        <v>335363.91689757525</v>
      </c>
      <c r="AG346" s="40">
        <f>INDEX(人口源表!$1:$1048576,MATCH($B346,人口源表!$A:$A,0),MATCH(AG$1,人口源表!$1:$1,0))-INDEX(城镇人口!$1:$1048576,MATCH($B346,城镇人口!$B:$B,0),MATCH(AG$1,城镇人口!$1:$1,0))</f>
        <v>334407.34288609034</v>
      </c>
      <c r="AH346" s="40">
        <f>INDEX(人口源表!$1:$1048576,MATCH($B346,人口源表!$A:$A,0),MATCH(AH$1,人口源表!$1:$1,0))-INDEX(城镇人口!$1:$1048576,MATCH($B346,城镇人口!$B:$B,0),MATCH(AH$1,城镇人口!$1:$1,0))</f>
        <v>333266.80223859206</v>
      </c>
      <c r="AI346" s="40">
        <f>INDEX(人口源表!$1:$1048576,MATCH($B346,人口源表!$A:$A,0),MATCH(AI$1,人口源表!$1:$1,0))-INDEX(城镇人口!$1:$1048576,MATCH($B346,城镇人口!$B:$B,0),MATCH(AI$1,城镇人口!$1:$1,0))</f>
        <v>331954.90660642326</v>
      </c>
      <c r="AJ346" s="40">
        <f>INDEX(人口源表!$1:$1048576,MATCH($B346,人口源表!$A:$A,0),MATCH(AJ$1,人口源表!$1:$1,0))-INDEX(城镇人口!$1:$1048576,MATCH($B346,城镇人口!$B:$B,0),MATCH(AJ$1,城镇人口!$1:$1,0))</f>
        <v>330486.31179025746</v>
      </c>
      <c r="AK346" s="40">
        <f>INDEX(人口源表!$1:$1048576,MATCH($B346,人口源表!$A:$A,0),MATCH(AK$1,人口源表!$1:$1,0))-INDEX(城镇人口!$1:$1048576,MATCH($B346,城镇人口!$B:$B,0),MATCH(AK$1,城镇人口!$1:$1,0))</f>
        <v>328878.10519718967</v>
      </c>
      <c r="AL346" s="40">
        <f>INDEX(人口源表!$1:$1048576,MATCH($B346,人口源表!$A:$A,0),MATCH(AL$1,人口源表!$1:$1,0))-INDEX(城镇人口!$1:$1048576,MATCH($B346,城镇人口!$B:$B,0),MATCH(AL$1,城镇人口!$1:$1,0))</f>
        <v>327148.86160229618</v>
      </c>
      <c r="AM346" s="40">
        <f>INDEX(人口源表!$1:$1048576,MATCH($B346,人口源表!$A:$A,0),MATCH(AM$1,人口源表!$1:$1,0))-INDEX(城镇人口!$1:$1048576,MATCH($B346,城镇人口!$B:$B,0),MATCH(AM$1,城镇人口!$1:$1,0))</f>
        <v>325319.03565656178</v>
      </c>
      <c r="AN346" s="40">
        <f>INDEX(人口源表!$1:$1048576,MATCH($B346,人口源表!$A:$A,0),MATCH(AN$1,人口源表!$1:$1,0))-INDEX(城镇人口!$1:$1048576,MATCH($B346,城镇人口!$B:$B,0),MATCH(AN$1,城镇人口!$1:$1,0))</f>
        <v>323410.90591826715</v>
      </c>
      <c r="AO346" s="40">
        <f>INDEX(人口源表!$1:$1048576,MATCH($B346,人口源表!$A:$A,0),MATCH(AO$1,人口源表!$1:$1,0))-INDEX(城镇人口!$1:$1048576,MATCH($B346,城镇人口!$B:$B,0),MATCH(AO$1,城镇人口!$1:$1,0))</f>
        <v>321448.95138437272</v>
      </c>
      <c r="AP346" s="40">
        <f>INDEX(人口源表!$1:$1048576,MATCH($B346,人口源表!$A:$A,0),MATCH(AP$1,人口源表!$1:$1,0))-INDEX(城镇人口!$1:$1048576,MATCH($B346,城镇人口!$B:$B,0),MATCH(AP$1,城镇人口!$1:$1,0))</f>
        <v>319458.921616206</v>
      </c>
      <c r="AQ346" s="40">
        <f>INDEX(人口源表!$1:$1048576,MATCH($B346,人口源表!$A:$A,0),MATCH(AQ$1,人口源表!$1:$1,0))-INDEX(城镇人口!$1:$1048576,MATCH($B346,城镇人口!$B:$B,0),MATCH(AQ$1,城镇人口!$1:$1,0))</f>
        <v>317468.21837367216</v>
      </c>
      <c r="AR346" s="40">
        <f>INDEX(人口源表!$1:$1048576,MATCH($B346,人口源表!$A:$A,0),MATCH(AR$1,人口源表!$1:$1,0))-INDEX(城镇人口!$1:$1048576,MATCH($B346,城镇人口!$B:$B,0),MATCH(AR$1,城镇人口!$1:$1,0))</f>
        <v>315506.2638112696</v>
      </c>
      <c r="AS346" s="40">
        <f>INDEX(人口源表!$1:$1048576,MATCH($B346,人口源表!$A:$A,0),MATCH(AS$1,人口源表!$1:$1,0))-INDEX(城镇人口!$1:$1048576,MATCH($B346,城镇人口!$B:$B,0),MATCH(AS$1,城镇人口!$1:$1,0))</f>
        <v>313603.58148696349</v>
      </c>
      <c r="AT346" s="40">
        <f>INDEX(人口源表!$1:$1048576,MATCH($B346,人口源表!$A:$A,0),MATCH(AT$1,人口源表!$1:$1,0))-INDEX(城镇人口!$1:$1048576,MATCH($B346,城镇人口!$B:$B,0),MATCH(AT$1,城镇人口!$1:$1,0))</f>
        <v>311791.74734511576</v>
      </c>
      <c r="AU346" s="40">
        <f>INDEX(人口源表!$1:$1048576,MATCH($B346,人口源表!$A:$A,0),MATCH(AU$1,人口源表!$1:$1,0))-INDEX(城镇人口!$1:$1048576,MATCH($B346,城镇人口!$B:$B,0),MATCH(AU$1,城镇人口!$1:$1,0))</f>
        <v>310105.02087479568</v>
      </c>
      <c r="AV346" s="40">
        <f>INDEX(人口源表!$1:$1048576,MATCH($B346,人口源表!$A:$A,0),MATCH(AV$1,人口源表!$1:$1,0))-INDEX(城镇人口!$1:$1048576,MATCH($B346,城镇人口!$B:$B,0),MATCH(AV$1,城镇人口!$1:$1,0))</f>
        <v>308577.7433540225</v>
      </c>
    </row>
    <row r="347" spans="1:48" x14ac:dyDescent="0.15">
      <c r="A347" s="36" t="s">
        <v>883</v>
      </c>
      <c r="B347" s="4" t="s">
        <v>697</v>
      </c>
      <c r="C347" s="34">
        <f>VLOOKUP(B347,'[1]2016省城人口总结（根）'!B:C,2,FALSE)/100</f>
        <v>0.48619999999999997</v>
      </c>
      <c r="D347" s="40">
        <f>INDEX(人口源表!$1:$1048576,MATCH($B347,人口源表!$A:$A,0),MATCH(D$1,人口源表!$1:$1,0))-INDEX(城镇人口!$1:$1048576,MATCH($B347,城镇人口!$B:$B,0),MATCH(D$1,城镇人口!$1:$1,0))</f>
        <v>2164213.6575548686</v>
      </c>
      <c r="E347" s="40">
        <f>INDEX(人口源表!$1:$1048576,MATCH($B347,人口源表!$A:$A,0),MATCH(E$1,人口源表!$1:$1,0))-INDEX(城镇人口!$1:$1048576,MATCH($B347,城镇人口!$B:$B,0),MATCH(E$1,城镇人口!$1:$1,0))</f>
        <v>2147473.6744701695</v>
      </c>
      <c r="F347" s="40">
        <f>INDEX(人口源表!$1:$1048576,MATCH($B347,人口源表!$A:$A,0),MATCH(F$1,人口源表!$1:$1,0))-INDEX(城镇人口!$1:$1048576,MATCH($B347,城镇人口!$B:$B,0),MATCH(F$1,城镇人口!$1:$1,0))</f>
        <v>2129214.6844573114</v>
      </c>
      <c r="G347" s="40">
        <f>INDEX(人口源表!$1:$1048576,MATCH($B347,人口源表!$A:$A,0),MATCH(G$1,人口源表!$1:$1,0))-INDEX(城镇人口!$1:$1048576,MATCH($B347,城镇人口!$B:$B,0),MATCH(G$1,城镇人口!$1:$1,0))</f>
        <v>2175434.5477889525</v>
      </c>
      <c r="H347" s="40">
        <f>INDEX(人口源表!$1:$1048576,MATCH($B347,人口源表!$A:$A,0),MATCH(H$1,人口源表!$1:$1,0))-INDEX(城镇人口!$1:$1048576,MATCH($B347,城镇人口!$B:$B,0),MATCH(H$1,城镇人口!$1:$1,0))</f>
        <v>2157579.8605974927</v>
      </c>
      <c r="I347" s="40">
        <f>INDEX(人口源表!$1:$1048576,MATCH($B347,人口源表!$A:$A,0),MATCH(I$1,人口源表!$1:$1,0))-INDEX(城镇人口!$1:$1048576,MATCH($B347,城镇人口!$B:$B,0),MATCH(I$1,城镇人口!$1:$1,0))</f>
        <v>2155847.98034837</v>
      </c>
      <c r="J347" s="40">
        <f>INDEX(人口源表!$1:$1048576,MATCH($B347,人口源表!$A:$A,0),MATCH(J$1,人口源表!$1:$1,0))-INDEX(城镇人口!$1:$1048576,MATCH($B347,城镇人口!$B:$B,0),MATCH(J$1,城镇人口!$1:$1,0))</f>
        <v>2154149.7157968152</v>
      </c>
      <c r="K347" s="40">
        <f>INDEX(人口源表!$1:$1048576,MATCH($B347,人口源表!$A:$A,0),MATCH(K$1,人口源表!$1:$1,0))-INDEX(城镇人口!$1:$1048576,MATCH($B347,城镇人口!$B:$B,0),MATCH(K$1,城镇人口!$1:$1,0))</f>
        <v>2152227.444764493</v>
      </c>
      <c r="L347" s="40">
        <f>INDEX(人口源表!$1:$1048576,MATCH($B347,人口源表!$A:$A,0),MATCH(L$1,人口源表!$1:$1,0))-INDEX(城镇人口!$1:$1048576,MATCH($B347,城镇人口!$B:$B,0),MATCH(L$1,城镇人口!$1:$1,0))</f>
        <v>2149847.888308763</v>
      </c>
      <c r="M347" s="40">
        <f>INDEX(人口源表!$1:$1048576,MATCH($B347,人口源表!$A:$A,0),MATCH(M$1,人口源表!$1:$1,0))-INDEX(城镇人口!$1:$1048576,MATCH($B347,城镇人口!$B:$B,0),MATCH(M$1,城镇人口!$1:$1,0))</f>
        <v>2146798.3187657809</v>
      </c>
      <c r="N347" s="40">
        <f>INDEX(人口源表!$1:$1048576,MATCH($B347,人口源表!$A:$A,0),MATCH(N$1,人口源表!$1:$1,0))-INDEX(城镇人口!$1:$1048576,MATCH($B347,城镇人口!$B:$B,0),MATCH(N$1,城镇人口!$1:$1,0))</f>
        <v>2142887.4550362062</v>
      </c>
      <c r="O347" s="40">
        <f>INDEX(人口源表!$1:$1048576,MATCH($B347,人口源表!$A:$A,0),MATCH(O$1,人口源表!$1:$1,0))-INDEX(城镇人口!$1:$1048576,MATCH($B347,城镇人口!$B:$B,0),MATCH(O$1,城镇人口!$1:$1,0))</f>
        <v>2137944.4733664673</v>
      </c>
      <c r="P347" s="40">
        <f>INDEX(人口源表!$1:$1048576,MATCH($B347,人口源表!$A:$A,0),MATCH(P$1,人口源表!$1:$1,0))-INDEX(城镇人口!$1:$1048576,MATCH($B347,城镇人口!$B:$B,0),MATCH(P$1,城镇人口!$1:$1,0))</f>
        <v>2131818.9064808213</v>
      </c>
      <c r="Q347" s="40">
        <f>INDEX(人口源表!$1:$1048576,MATCH($B347,人口源表!$A:$A,0),MATCH(Q$1,人口源表!$1:$1,0))-INDEX(城镇人口!$1:$1048576,MATCH($B347,城镇人口!$B:$B,0),MATCH(Q$1,城镇人口!$1:$1,0))</f>
        <v>2124380.4906578865</v>
      </c>
      <c r="R347" s="40">
        <f>INDEX(人口源表!$1:$1048576,MATCH($B347,人口源表!$A:$A,0),MATCH(R$1,人口源表!$1:$1,0))-INDEX(城镇人口!$1:$1048576,MATCH($B347,城镇人口!$B:$B,0),MATCH(R$1,城镇人口!$1:$1,0))</f>
        <v>2115516.8319028588</v>
      </c>
      <c r="S347" s="40">
        <f>INDEX(人口源表!$1:$1048576,MATCH($B347,人口源表!$A:$A,0),MATCH(S$1,人口源表!$1:$1,0))-INDEX(城镇人口!$1:$1048576,MATCH($B347,城镇人口!$B:$B,0),MATCH(S$1,城镇人口!$1:$1,0))</f>
        <v>2119543.5521181482</v>
      </c>
      <c r="T347" s="40">
        <f>INDEX(人口源表!$1:$1048576,MATCH($B347,人口源表!$A:$A,0),MATCH(T$1,人口源表!$1:$1,0))-INDEX(城镇人口!$1:$1048576,MATCH($B347,城镇人口!$B:$B,0),MATCH(T$1,城镇人口!$1:$1,0))</f>
        <v>2122431.9210422742</v>
      </c>
      <c r="U347" s="40">
        <f>INDEX(人口源表!$1:$1048576,MATCH($B347,人口源表!$A:$A,0),MATCH(U$1,人口源表!$1:$1,0))-INDEX(城镇人口!$1:$1048576,MATCH($B347,城镇人口!$B:$B,0),MATCH(U$1,城镇人口!$1:$1,0))</f>
        <v>2124111.6209140522</v>
      </c>
      <c r="V347" s="40">
        <f>INDEX(人口源表!$1:$1048576,MATCH($B347,人口源表!$A:$A,0),MATCH(V$1,人口源表!$1:$1,0))-INDEX(城镇人口!$1:$1048576,MATCH($B347,城镇人口!$B:$B,0),MATCH(V$1,城镇人口!$1:$1,0))</f>
        <v>2124527.6984276082</v>
      </c>
      <c r="W347" s="40">
        <f>INDEX(人口源表!$1:$1048576,MATCH($B347,人口源表!$A:$A,0),MATCH(W$1,人口源表!$1:$1,0))-INDEX(城镇人口!$1:$1048576,MATCH($B347,城镇人口!$B:$B,0),MATCH(W$1,城镇人口!$1:$1,0))</f>
        <v>2123637.2650039261</v>
      </c>
      <c r="X347" s="40">
        <f>INDEX(人口源表!$1:$1048576,MATCH($B347,人口源表!$A:$A,0),MATCH(X$1,人口源表!$1:$1,0))-INDEX(城镇人口!$1:$1048576,MATCH($B347,城镇人口!$B:$B,0),MATCH(X$1,城镇人口!$1:$1,0))</f>
        <v>2121411.6181213763</v>
      </c>
      <c r="Y347" s="40">
        <f>INDEX(人口源表!$1:$1048576,MATCH($B347,人口源表!$A:$A,0),MATCH(Y$1,人口源表!$1:$1,0))-INDEX(城镇人口!$1:$1048576,MATCH($B347,城镇人口!$B:$B,0),MATCH(Y$1,城镇人口!$1:$1,0))</f>
        <v>2117835.0108131189</v>
      </c>
      <c r="Z347" s="40">
        <f>INDEX(人口源表!$1:$1048576,MATCH($B347,人口源表!$A:$A,0),MATCH(Z$1,人口源表!$1:$1,0))-INDEX(城镇人口!$1:$1048576,MATCH($B347,城镇人口!$B:$B,0),MATCH(Z$1,城镇人口!$1:$1,0))</f>
        <v>2112903.0483799046</v>
      </c>
      <c r="AA347" s="40">
        <f>INDEX(人口源表!$1:$1048576,MATCH($B347,人口源表!$A:$A,0),MATCH(AA$1,人口源表!$1:$1,0))-INDEX(城镇人口!$1:$1048576,MATCH($B347,城镇人口!$B:$B,0),MATCH(AA$1,城镇人口!$1:$1,0))</f>
        <v>2106623.9263131199</v>
      </c>
      <c r="AB347" s="40">
        <f>INDEX(人口源表!$1:$1048576,MATCH($B347,人口源表!$A:$A,0),MATCH(AB$1,人口源表!$1:$1,0))-INDEX(城镇人口!$1:$1048576,MATCH($B347,城镇人口!$B:$B,0),MATCH(AB$1,城镇人口!$1:$1,0))</f>
        <v>2099017.2142889244</v>
      </c>
      <c r="AC347" s="40">
        <f>INDEX(人口源表!$1:$1048576,MATCH($B347,人口源表!$A:$A,0),MATCH(AC$1,人口源表!$1:$1,0))-INDEX(城镇人口!$1:$1048576,MATCH($B347,城镇人口!$B:$B,0),MATCH(AC$1,城镇人口!$1:$1,0))</f>
        <v>2094064.2651350028</v>
      </c>
      <c r="AD347" s="40">
        <f>INDEX(人口源表!$1:$1048576,MATCH($B347,人口源表!$A:$A,0),MATCH(AD$1,人口源表!$1:$1,0))-INDEX(城镇人口!$1:$1048576,MATCH($B347,城镇人口!$B:$B,0),MATCH(AD$1,城镇人口!$1:$1,0))</f>
        <v>2087913.6613666974</v>
      </c>
      <c r="AE347" s="40">
        <f>INDEX(人口源表!$1:$1048576,MATCH($B347,人口源表!$A:$A,0),MATCH(AE$1,人口源表!$1:$1,0))-INDEX(城镇人口!$1:$1048576,MATCH($B347,城镇人口!$B:$B,0),MATCH(AE$1,城镇人口!$1:$1,0))</f>
        <v>2080612.7577810944</v>
      </c>
      <c r="AF347" s="40">
        <f>INDEX(人口源表!$1:$1048576,MATCH($B347,人口源表!$A:$A,0),MATCH(AF$1,人口源表!$1:$1,0))-INDEX(城镇人口!$1:$1048576,MATCH($B347,城镇人口!$B:$B,0),MATCH(AF$1,城镇人口!$1:$1,0))</f>
        <v>2072217.6427254719</v>
      </c>
      <c r="AG347" s="40">
        <f>INDEX(人口源表!$1:$1048576,MATCH($B347,人口源表!$A:$A,0),MATCH(AG$1,人口源表!$1:$1,0))-INDEX(城镇人口!$1:$1048576,MATCH($B347,城镇人口!$B:$B,0),MATCH(AG$1,城镇人口!$1:$1,0))</f>
        <v>2062795.1626148778</v>
      </c>
      <c r="AH347" s="40">
        <f>INDEX(人口源表!$1:$1048576,MATCH($B347,人口源表!$A:$A,0),MATCH(AH$1,人口源表!$1:$1,0))-INDEX(城镇人口!$1:$1048576,MATCH($B347,城镇人口!$B:$B,0),MATCH(AH$1,城镇人口!$1:$1,0))</f>
        <v>2052421.4193213703</v>
      </c>
      <c r="AI347" s="40">
        <f>INDEX(人口源表!$1:$1048576,MATCH($B347,人口源表!$A:$A,0),MATCH(AI$1,人口源表!$1:$1,0))-INDEX(城镇人口!$1:$1048576,MATCH($B347,城镇人口!$B:$B,0),MATCH(AI$1,城镇人口!$1:$1,0))</f>
        <v>2041181.0653676982</v>
      </c>
      <c r="AJ347" s="40">
        <f>INDEX(人口源表!$1:$1048576,MATCH($B347,人口源表!$A:$A,0),MATCH(AJ$1,人口源表!$1:$1,0))-INDEX(城镇人口!$1:$1048576,MATCH($B347,城镇人口!$B:$B,0),MATCH(AJ$1,城镇人口!$1:$1,0))</f>
        <v>2029168.1199188805</v>
      </c>
      <c r="AK347" s="40">
        <f>INDEX(人口源表!$1:$1048576,MATCH($B347,人口源表!$A:$A,0),MATCH(AK$1,人口源表!$1:$1,0))-INDEX(城镇人口!$1:$1048576,MATCH($B347,城镇人口!$B:$B,0),MATCH(AK$1,城镇人口!$1:$1,0))</f>
        <v>2016484.8627222157</v>
      </c>
      <c r="AL347" s="40">
        <f>INDEX(人口源表!$1:$1048576,MATCH($B347,人口源表!$A:$A,0),MATCH(AL$1,人口源表!$1:$1,0))-INDEX(城镇人口!$1:$1048576,MATCH($B347,城镇人口!$B:$B,0),MATCH(AL$1,城镇人口!$1:$1,0))</f>
        <v>2003242.2439470827</v>
      </c>
      <c r="AM347" s="40">
        <f>INDEX(人口源表!$1:$1048576,MATCH($B347,人口源表!$A:$A,0),MATCH(AM$1,人口源表!$1:$1,0))-INDEX(城镇人口!$1:$1048576,MATCH($B347,城镇人口!$B:$B,0),MATCH(AM$1,城镇人口!$1:$1,0))</f>
        <v>1989558.0387055618</v>
      </c>
      <c r="AN347" s="40">
        <f>INDEX(人口源表!$1:$1048576,MATCH($B347,人口源表!$A:$A,0),MATCH(AN$1,人口源表!$1:$1,0))-INDEX(城镇人口!$1:$1048576,MATCH($B347,城镇人口!$B:$B,0),MATCH(AN$1,城镇人口!$1:$1,0))</f>
        <v>1975558.3679590835</v>
      </c>
      <c r="AO347" s="40">
        <f>INDEX(人口源表!$1:$1048576,MATCH($B347,人口源表!$A:$A,0),MATCH(AO$1,人口源表!$1:$1,0))-INDEX(城镇人口!$1:$1048576,MATCH($B347,城镇人口!$B:$B,0),MATCH(AO$1,城镇人口!$1:$1,0))</f>
        <v>1961375.4866253952</v>
      </c>
      <c r="AP347" s="40">
        <f>INDEX(人口源表!$1:$1048576,MATCH($B347,人口源表!$A:$A,0),MATCH(AP$1,人口源表!$1:$1,0))-INDEX(城镇人口!$1:$1048576,MATCH($B347,城镇人口!$B:$B,0),MATCH(AP$1,城镇人口!$1:$1,0))</f>
        <v>1947148.909686381</v>
      </c>
      <c r="AQ347" s="40">
        <f>INDEX(人口源表!$1:$1048576,MATCH($B347,人口源表!$A:$A,0),MATCH(AQ$1,人口源表!$1:$1,0))-INDEX(城镇人口!$1:$1048576,MATCH($B347,城镇人口!$B:$B,0),MATCH(AQ$1,城镇人口!$1:$1,0))</f>
        <v>1933024.6721503548</v>
      </c>
      <c r="AR347" s="40">
        <f>INDEX(人口源表!$1:$1048576,MATCH($B347,人口源表!$A:$A,0),MATCH(AR$1,人口源表!$1:$1,0))-INDEX(城镇人口!$1:$1048576,MATCH($B347,城镇人口!$B:$B,0),MATCH(AR$1,城镇人口!$1:$1,0))</f>
        <v>1919154.5992987901</v>
      </c>
      <c r="AS347" s="40">
        <f>INDEX(人口源表!$1:$1048576,MATCH($B347,人口源表!$A:$A,0),MATCH(AS$1,人口源表!$1:$1,0))-INDEX(城镇人口!$1:$1048576,MATCH($B347,城镇人口!$B:$B,0),MATCH(AS$1,城镇人口!$1:$1,0))</f>
        <v>1905695.5873720981</v>
      </c>
      <c r="AT347" s="40">
        <f>INDEX(人口源表!$1:$1048576,MATCH($B347,人口源表!$A:$A,0),MATCH(AT$1,人口源表!$1:$1,0))-INDEX(城镇人口!$1:$1048576,MATCH($B347,城镇人口!$B:$B,0),MATCH(AT$1,城镇人口!$1:$1,0))</f>
        <v>1892811.0172552448</v>
      </c>
      <c r="AU347" s="40">
        <f>INDEX(人口源表!$1:$1048576,MATCH($B347,人口源表!$A:$A,0),MATCH(AU$1,人口源表!$1:$1,0))-INDEX(城镇人口!$1:$1048576,MATCH($B347,城镇人口!$B:$B,0),MATCH(AU$1,城镇人口!$1:$1,0))</f>
        <v>1880667.8756298246</v>
      </c>
      <c r="AV347" s="40">
        <f>INDEX(人口源表!$1:$1048576,MATCH($B347,人口源表!$A:$A,0),MATCH(AV$1,人口源表!$1:$1,0))-INDEX(城镇人口!$1:$1048576,MATCH($B347,城镇人口!$B:$B,0),MATCH(AV$1,城镇人口!$1:$1,0))</f>
        <v>1869438.5093322569</v>
      </c>
    </row>
    <row r="348" spans="1:48" x14ac:dyDescent="0.15">
      <c r="A348" s="36" t="s">
        <v>883</v>
      </c>
      <c r="B348" s="4" t="s">
        <v>698</v>
      </c>
      <c r="C348" s="34">
        <f>VLOOKUP(B348,'[1]2016省城人口总结（根）'!B:C,2,FALSE)/100</f>
        <v>0.49819999999999998</v>
      </c>
      <c r="D348" s="40">
        <f>INDEX(人口源表!$1:$1048576,MATCH($B348,人口源表!$A:$A,0),MATCH(D$1,人口源表!$1:$1,0))-INDEX(城镇人口!$1:$1048576,MATCH($B348,城镇人口!$B:$B,0),MATCH(D$1,城镇人口!$1:$1,0))</f>
        <v>1074977.7853450254</v>
      </c>
      <c r="E348" s="40">
        <f>INDEX(人口源表!$1:$1048576,MATCH($B348,人口源表!$A:$A,0),MATCH(E$1,人口源表!$1:$1,0))-INDEX(城镇人口!$1:$1048576,MATCH($B348,城镇人口!$B:$B,0),MATCH(E$1,城镇人口!$1:$1,0))</f>
        <v>1066301.4436727851</v>
      </c>
      <c r="F348" s="40">
        <f>INDEX(人口源表!$1:$1048576,MATCH($B348,人口源表!$A:$A,0),MATCH(F$1,人口源表!$1:$1,0))-INDEX(城镇人口!$1:$1048576,MATCH($B348,城镇人口!$B:$B,0),MATCH(F$1,城镇人口!$1:$1,0))</f>
        <v>1056751.8123809332</v>
      </c>
      <c r="G348" s="40">
        <f>INDEX(人口源表!$1:$1048576,MATCH($B348,人口源表!$A:$A,0),MATCH(G$1,人口源表!$1:$1,0))-INDEX(城镇人口!$1:$1048576,MATCH($B348,城镇人口!$B:$B,0),MATCH(G$1,城镇人口!$1:$1,0))</f>
        <v>1179972.9987478312</v>
      </c>
      <c r="H348" s="40">
        <f>INDEX(人口源表!$1:$1048576,MATCH($B348,人口源表!$A:$A,0),MATCH(H$1,人口源表!$1:$1,0))-INDEX(城镇人口!$1:$1048576,MATCH($B348,城镇人口!$B:$B,0),MATCH(H$1,城镇人口!$1:$1,0))</f>
        <v>1169734.2468013638</v>
      </c>
      <c r="I348" s="40">
        <f>INDEX(人口源表!$1:$1048576,MATCH($B348,人口源表!$A:$A,0),MATCH(I$1,人口源表!$1:$1,0))-INDEX(城镇人口!$1:$1048576,MATCH($B348,城镇人口!$B:$B,0),MATCH(I$1,城镇人口!$1:$1,0))</f>
        <v>1168493.8369897371</v>
      </c>
      <c r="J348" s="40">
        <f>INDEX(人口源表!$1:$1048576,MATCH($B348,人口源表!$A:$A,0),MATCH(J$1,人口源表!$1:$1,0))-INDEX(城镇人口!$1:$1048576,MATCH($B348,城镇人口!$B:$B,0),MATCH(J$1,城镇人口!$1:$1,0))</f>
        <v>1167105.4257344413</v>
      </c>
      <c r="K348" s="40">
        <f>INDEX(人口源表!$1:$1048576,MATCH($B348,人口源表!$A:$A,0),MATCH(K$1,人口源表!$1:$1,0))-INDEX(城镇人口!$1:$1048576,MATCH($B348,城镇人口!$B:$B,0),MATCH(K$1,城镇人口!$1:$1,0))</f>
        <v>1165452.4217239111</v>
      </c>
      <c r="L348" s="40">
        <f>INDEX(人口源表!$1:$1048576,MATCH($B348,人口源表!$A:$A,0),MATCH(L$1,人口源表!$1:$1,0))-INDEX(城镇人口!$1:$1048576,MATCH($B348,城镇人口!$B:$B,0),MATCH(L$1,城镇人口!$1:$1,0))</f>
        <v>1163429.1498277015</v>
      </c>
      <c r="M348" s="40">
        <f>INDEX(人口源表!$1:$1048576,MATCH($B348,人口源表!$A:$A,0),MATCH(M$1,人口源表!$1:$1,0))-INDEX(城镇人口!$1:$1048576,MATCH($B348,城镇人口!$B:$B,0),MATCH(M$1,城镇人口!$1:$1,0))</f>
        <v>1160940.1425505322</v>
      </c>
      <c r="N348" s="40">
        <f>INDEX(人口源表!$1:$1048576,MATCH($B348,人口源表!$A:$A,0),MATCH(N$1,人口源表!$1:$1,0))-INDEX(城镇人口!$1:$1048576,MATCH($B348,城镇人口!$B:$B,0),MATCH(N$1,城镇人口!$1:$1,0))</f>
        <v>1157900.3243316782</v>
      </c>
      <c r="O348" s="40">
        <f>INDEX(人口源表!$1:$1048576,MATCH($B348,人口源表!$A:$A,0),MATCH(O$1,人口源表!$1:$1,0))-INDEX(城镇人口!$1:$1048576,MATCH($B348,城镇人口!$B:$B,0),MATCH(O$1,城镇人口!$1:$1,0))</f>
        <v>1154232.5818144272</v>
      </c>
      <c r="P348" s="40">
        <f>INDEX(人口源表!$1:$1048576,MATCH($B348,人口源表!$A:$A,0),MATCH(P$1,人口源表!$1:$1,0))-INDEX(城镇人口!$1:$1048576,MATCH($B348,城镇人口!$B:$B,0),MATCH(P$1,城镇人口!$1:$1,0))</f>
        <v>1149870.9930713745</v>
      </c>
      <c r="Q348" s="40">
        <f>INDEX(人口源表!$1:$1048576,MATCH($B348,人口源表!$A:$A,0),MATCH(Q$1,人口源表!$1:$1,0))-INDEX(城镇人口!$1:$1048576,MATCH($B348,城镇人口!$B:$B,0),MATCH(Q$1,城镇人口!$1:$1,0))</f>
        <v>1144757.9348869643</v>
      </c>
      <c r="R348" s="40">
        <f>INDEX(人口源表!$1:$1048576,MATCH($B348,人口源表!$A:$A,0),MATCH(R$1,人口源表!$1:$1,0))-INDEX(城镇人口!$1:$1048576,MATCH($B348,城镇人口!$B:$B,0),MATCH(R$1,城镇人口!$1:$1,0))</f>
        <v>1138844.6772767573</v>
      </c>
      <c r="S348" s="40">
        <f>INDEX(人口源表!$1:$1048576,MATCH($B348,人口源表!$A:$A,0),MATCH(S$1,人口源表!$1:$1,0))-INDEX(城镇人口!$1:$1048576,MATCH($B348,城镇人口!$B:$B,0),MATCH(S$1,城镇人口!$1:$1,0))</f>
        <v>1140311.9349332759</v>
      </c>
      <c r="T348" s="40">
        <f>INDEX(人口源表!$1:$1048576,MATCH($B348,人口源表!$A:$A,0),MATCH(T$1,人口源表!$1:$1,0))-INDEX(城镇人口!$1:$1048576,MATCH($B348,城镇人口!$B:$B,0),MATCH(T$1,城镇人口!$1:$1,0))</f>
        <v>1141163.6959183293</v>
      </c>
      <c r="U348" s="40">
        <f>INDEX(人口源表!$1:$1048576,MATCH($B348,人口源表!$A:$A,0),MATCH(U$1,人口源表!$1:$1,0))-INDEX(城镇人口!$1:$1048576,MATCH($B348,城镇人口!$B:$B,0),MATCH(U$1,城镇人口!$1:$1,0))</f>
        <v>1141369.2591948435</v>
      </c>
      <c r="V348" s="40">
        <f>INDEX(人口源表!$1:$1048576,MATCH($B348,人口源表!$A:$A,0),MATCH(V$1,人口源表!$1:$1,0))-INDEX(城镇人口!$1:$1048576,MATCH($B348,城镇人口!$B:$B,0),MATCH(V$1,城镇人口!$1:$1,0))</f>
        <v>1140905.5612850604</v>
      </c>
      <c r="W348" s="40">
        <f>INDEX(人口源表!$1:$1048576,MATCH($B348,人口源表!$A:$A,0),MATCH(W$1,人口源表!$1:$1,0))-INDEX(城镇人口!$1:$1048576,MATCH($B348,城镇人口!$B:$B,0),MATCH(W$1,城镇人口!$1:$1,0))</f>
        <v>1139754.9692926588</v>
      </c>
      <c r="X348" s="40">
        <f>INDEX(人口源表!$1:$1048576,MATCH($B348,人口源表!$A:$A,0),MATCH(X$1,人口源表!$1:$1,0))-INDEX(城镇人口!$1:$1048576,MATCH($B348,城镇人口!$B:$B,0),MATCH(X$1,城镇人口!$1:$1,0))</f>
        <v>1137905.5212794128</v>
      </c>
      <c r="Y348" s="40">
        <f>INDEX(人口源表!$1:$1048576,MATCH($B348,人口源表!$A:$A,0),MATCH(Y$1,人口源表!$1:$1,0))-INDEX(城镇人口!$1:$1048576,MATCH($B348,城镇人口!$B:$B,0),MATCH(Y$1,城镇人口!$1:$1,0))</f>
        <v>1135352.3171153418</v>
      </c>
      <c r="Z348" s="40">
        <f>INDEX(人口源表!$1:$1048576,MATCH($B348,人口源表!$A:$A,0),MATCH(Z$1,人口源表!$1:$1,0))-INDEX(城镇人口!$1:$1048576,MATCH($B348,城镇人口!$B:$B,0),MATCH(Z$1,城镇人口!$1:$1,0))</f>
        <v>1132094.1859956875</v>
      </c>
      <c r="AA348" s="40">
        <f>INDEX(人口源表!$1:$1048576,MATCH($B348,人口源表!$A:$A,0),MATCH(AA$1,人口源表!$1:$1,0))-INDEX(城镇人口!$1:$1048576,MATCH($B348,城镇人口!$B:$B,0),MATCH(AA$1,城镇人口!$1:$1,0))</f>
        <v>1128137.4136364122</v>
      </c>
      <c r="AB348" s="40">
        <f>INDEX(人口源表!$1:$1048576,MATCH($B348,人口源表!$A:$A,0),MATCH(AB$1,人口源表!$1:$1,0))-INDEX(城镇人口!$1:$1048576,MATCH($B348,城镇人口!$B:$B,0),MATCH(AB$1,城镇人口!$1:$1,0))</f>
        <v>1123492.4221997152</v>
      </c>
      <c r="AC348" s="40">
        <f>INDEX(人口源表!$1:$1048576,MATCH($B348,人口源表!$A:$A,0),MATCH(AC$1,人口源表!$1:$1,0))-INDEX(城镇人口!$1:$1048576,MATCH($B348,城镇人口!$B:$B,0),MATCH(AC$1,城镇人口!$1:$1,0))</f>
        <v>1120425.6798664434</v>
      </c>
      <c r="AD348" s="40">
        <f>INDEX(人口源表!$1:$1048576,MATCH($B348,人口源表!$A:$A,0),MATCH(AD$1,人口源表!$1:$1,0))-INDEX(城镇人口!$1:$1048576,MATCH($B348,城镇人口!$B:$B,0),MATCH(AD$1,城镇人口!$1:$1,0))</f>
        <v>1116739.2453369244</v>
      </c>
      <c r="AE348" s="40">
        <f>INDEX(人口源表!$1:$1048576,MATCH($B348,人口源表!$A:$A,0),MATCH(AE$1,人口源表!$1:$1,0))-INDEX(城镇人口!$1:$1048576,MATCH($B348,城镇人口!$B:$B,0),MATCH(AE$1,城镇人口!$1:$1,0))</f>
        <v>1112456.0890002886</v>
      </c>
      <c r="AF348" s="40">
        <f>INDEX(人口源表!$1:$1048576,MATCH($B348,人口源表!$A:$A,0),MATCH(AF$1,人口源表!$1:$1,0))-INDEX(城镇人口!$1:$1048576,MATCH($B348,城镇人口!$B:$B,0),MATCH(AF$1,城镇人口!$1:$1,0))</f>
        <v>1107602.6440829835</v>
      </c>
      <c r="AG348" s="40">
        <f>INDEX(人口源表!$1:$1048576,MATCH($B348,人口源表!$A:$A,0),MATCH(AG$1,人口源表!$1:$1,0))-INDEX(城镇人口!$1:$1048576,MATCH($B348,城镇人口!$B:$B,0),MATCH(AG$1,城镇人口!$1:$1,0))</f>
        <v>1102209.793783756</v>
      </c>
      <c r="AH348" s="40">
        <f>INDEX(人口源表!$1:$1048576,MATCH($B348,人口源表!$A:$A,0),MATCH(AH$1,人口源表!$1:$1,0))-INDEX(城镇人口!$1:$1048576,MATCH($B348,城镇人口!$B:$B,0),MATCH(AH$1,城镇人口!$1:$1,0))</f>
        <v>1096313.0802086669</v>
      </c>
      <c r="AI348" s="40">
        <f>INDEX(人口源表!$1:$1048576,MATCH($B348,人口源表!$A:$A,0),MATCH(AI$1,人口源表!$1:$1,0))-INDEX(城镇人口!$1:$1048576,MATCH($B348,城镇人口!$B:$B,0),MATCH(AI$1,城镇人口!$1:$1,0))</f>
        <v>1089952.1679399579</v>
      </c>
      <c r="AJ348" s="40">
        <f>INDEX(人口源表!$1:$1048576,MATCH($B348,人口源表!$A:$A,0),MATCH(AJ$1,人口源表!$1:$1,0))-INDEX(城镇人口!$1:$1048576,MATCH($B348,城镇人口!$B:$B,0),MATCH(AJ$1,城镇人口!$1:$1,0))</f>
        <v>1083169.9578111232</v>
      </c>
      <c r="AK348" s="40">
        <f>INDEX(人口源表!$1:$1048576,MATCH($B348,人口源表!$A:$A,0),MATCH(AK$1,人口源表!$1:$1,0))-INDEX(城镇人口!$1:$1048576,MATCH($B348,城镇人口!$B:$B,0),MATCH(AK$1,城镇人口!$1:$1,0))</f>
        <v>1076013.5269082093</v>
      </c>
      <c r="AL348" s="40">
        <f>INDEX(人口源表!$1:$1048576,MATCH($B348,人口源表!$A:$A,0),MATCH(AL$1,人口源表!$1:$1,0))-INDEX(城镇人口!$1:$1048576,MATCH($B348,城镇人口!$B:$B,0),MATCH(AL$1,城镇人口!$1:$1,0))</f>
        <v>1068533.951308572</v>
      </c>
      <c r="AM348" s="40">
        <f>INDEX(人口源表!$1:$1048576,MATCH($B348,人口源表!$A:$A,0),MATCH(AM$1,人口源表!$1:$1,0))-INDEX(城镇人口!$1:$1048576,MATCH($B348,城镇人口!$B:$B,0),MATCH(AM$1,城镇人口!$1:$1,0))</f>
        <v>1060785.4168457913</v>
      </c>
      <c r="AN348" s="40">
        <f>INDEX(人口源表!$1:$1048576,MATCH($B348,人口源表!$A:$A,0),MATCH(AN$1,人口源表!$1:$1,0))-INDEX(城镇人口!$1:$1048576,MATCH($B348,城镇人口!$B:$B,0),MATCH(AN$1,城镇人口!$1:$1,0))</f>
        <v>1052824.7096324582</v>
      </c>
      <c r="AO348" s="40">
        <f>INDEX(人口源表!$1:$1048576,MATCH($B348,人口源表!$A:$A,0),MATCH(AO$1,人口源表!$1:$1,0))-INDEX(城镇人口!$1:$1048576,MATCH($B348,城镇人口!$B:$B,0),MATCH(AO$1,城镇人口!$1:$1,0))</f>
        <v>1044712.4701298752</v>
      </c>
      <c r="AP348" s="40">
        <f>INDEX(人口源表!$1:$1048576,MATCH($B348,人口源表!$A:$A,0),MATCH(AP$1,人口源表!$1:$1,0))-INDEX(城镇人口!$1:$1048576,MATCH($B348,城镇人口!$B:$B,0),MATCH(AP$1,城镇人口!$1:$1,0))</f>
        <v>1036512.3007419237</v>
      </c>
      <c r="AQ348" s="40">
        <f>INDEX(人口源表!$1:$1048576,MATCH($B348,人口源表!$A:$A,0),MATCH(AQ$1,人口源表!$1:$1,0))-INDEX(城镇人口!$1:$1048576,MATCH($B348,城镇人口!$B:$B,0),MATCH(AQ$1,城镇人口!$1:$1,0))</f>
        <v>1028289.9007425755</v>
      </c>
      <c r="AR348" s="40">
        <f>INDEX(人口源表!$1:$1048576,MATCH($B348,人口源表!$A:$A,0),MATCH(AR$1,人口源表!$1:$1,0))-INDEX(城镇人口!$1:$1048576,MATCH($B348,城镇人口!$B:$B,0),MATCH(AR$1,城镇人口!$1:$1,0))</f>
        <v>1020113.942651445</v>
      </c>
      <c r="AS348" s="40">
        <f>INDEX(人口源表!$1:$1048576,MATCH($B348,人口源表!$A:$A,0),MATCH(AS$1,人口源表!$1:$1,0))-INDEX(城镇人口!$1:$1048576,MATCH($B348,城镇人口!$B:$B,0),MATCH(AS$1,城镇人口!$1:$1,0))</f>
        <v>1012055.881536009</v>
      </c>
      <c r="AT348" s="40">
        <f>INDEX(人口源表!$1:$1048576,MATCH($B348,人口源表!$A:$A,0),MATCH(AT$1,人口源表!$1:$1,0))-INDEX(城镇人口!$1:$1048576,MATCH($B348,城镇人口!$B:$B,0),MATCH(AT$1,城镇人口!$1:$1,0))</f>
        <v>1004188.4110878394</v>
      </c>
      <c r="AU348" s="40">
        <f>INDEX(人口源表!$1:$1048576,MATCH($B348,人口源表!$A:$A,0),MATCH(AU$1,人口源表!$1:$1,0))-INDEX(城镇人口!$1:$1048576,MATCH($B348,城镇人口!$B:$B,0),MATCH(AU$1,城镇人口!$1:$1,0))</f>
        <v>996586.99509047996</v>
      </c>
      <c r="AV348" s="40">
        <f>INDEX(人口源表!$1:$1048576,MATCH($B348,人口源表!$A:$A,0),MATCH(AV$1,人口源表!$1:$1,0))-INDEX(城镇人口!$1:$1048576,MATCH($B348,城镇人口!$B:$B,0),MATCH(AV$1,城镇人口!$1:$1,0))</f>
        <v>989328.99267563247</v>
      </c>
    </row>
    <row r="349" spans="1:48" x14ac:dyDescent="0.15">
      <c r="A349" s="36" t="s">
        <v>883</v>
      </c>
      <c r="B349" s="4" t="s">
        <v>699</v>
      </c>
      <c r="C349" s="34">
        <f>VLOOKUP(B349,'[1]2016省城人口总结（根）'!B:C,2,FALSE)/100</f>
        <v>0.43457500000000004</v>
      </c>
      <c r="D349" s="40">
        <f>INDEX(人口源表!$1:$1048576,MATCH($B349,人口源表!$A:$A,0),MATCH(D$1,人口源表!$1:$1,0))-INDEX(城镇人口!$1:$1048576,MATCH($B349,城镇人口!$B:$B,0),MATCH(D$1,城镇人口!$1:$1,0))</f>
        <v>1475858.6058455245</v>
      </c>
      <c r="E349" s="40">
        <f>INDEX(人口源表!$1:$1048576,MATCH($B349,人口源表!$A:$A,0),MATCH(E$1,人口源表!$1:$1,0))-INDEX(城镇人口!$1:$1048576,MATCH($B349,城镇人口!$B:$B,0),MATCH(E$1,城镇人口!$1:$1,0))</f>
        <v>1466287.8533909707</v>
      </c>
      <c r="F349" s="40">
        <f>INDEX(人口源表!$1:$1048576,MATCH($B349,人口源表!$A:$A,0),MATCH(F$1,人口源表!$1:$1,0))-INDEX(城镇人口!$1:$1048576,MATCH($B349,城镇人口!$B:$B,0),MATCH(F$1,城镇人口!$1:$1,0))</f>
        <v>1455630.0518046978</v>
      </c>
      <c r="G349" s="40">
        <f>INDEX(人口源表!$1:$1048576,MATCH($B349,人口源表!$A:$A,0),MATCH(G$1,人口源表!$1:$1,0))-INDEX(城镇人口!$1:$1048576,MATCH($B349,城镇人口!$B:$B,0),MATCH(G$1,城镇人口!$1:$1,0))</f>
        <v>1534930.5035686106</v>
      </c>
      <c r="H349" s="40">
        <f>INDEX(人口源表!$1:$1048576,MATCH($B349,人口源表!$A:$A,0),MATCH(H$1,人口源表!$1:$1,0))-INDEX(城镇人口!$1:$1048576,MATCH($B349,城镇人口!$B:$B,0),MATCH(H$1,城镇人口!$1:$1,0))</f>
        <v>1524100.7255533757</v>
      </c>
      <c r="I349" s="40">
        <f>INDEX(人口源表!$1:$1048576,MATCH($B349,人口源表!$A:$A,0),MATCH(I$1,人口源表!$1:$1,0))-INDEX(城镇人口!$1:$1048576,MATCH($B349,城镇人口!$B:$B,0),MATCH(I$1,城镇人口!$1:$1,0))</f>
        <v>1522040.860415586</v>
      </c>
      <c r="J349" s="40">
        <f>INDEX(人口源表!$1:$1048576,MATCH($B349,人口源表!$A:$A,0),MATCH(J$1,人口源表!$1:$1,0))-INDEX(城镇人口!$1:$1048576,MATCH($B349,城镇人口!$B:$B,0),MATCH(J$1,城镇人口!$1:$1,0))</f>
        <v>1519664.2681717915</v>
      </c>
      <c r="K349" s="40">
        <f>INDEX(人口源表!$1:$1048576,MATCH($B349,人口源表!$A:$A,0),MATCH(K$1,人口源表!$1:$1,0))-INDEX(城镇人口!$1:$1048576,MATCH($B349,城镇人口!$B:$B,0),MATCH(K$1,城镇人口!$1:$1,0))</f>
        <v>1516867.8156021202</v>
      </c>
      <c r="L349" s="40">
        <f>INDEX(人口源表!$1:$1048576,MATCH($B349,人口源表!$A:$A,0),MATCH(L$1,人口源表!$1:$1,0))-INDEX(城镇人口!$1:$1048576,MATCH($B349,城镇人口!$B:$B,0),MATCH(L$1,城镇人口!$1:$1,0))</f>
        <v>1513558.6412346063</v>
      </c>
      <c r="M349" s="40">
        <f>INDEX(人口源表!$1:$1048576,MATCH($B349,人口源表!$A:$A,0),MATCH(M$1,人口源表!$1:$1,0))-INDEX(城镇人口!$1:$1048576,MATCH($B349,城镇人口!$B:$B,0),MATCH(M$1,城镇人口!$1:$1,0))</f>
        <v>1509652.3965394404</v>
      </c>
      <c r="N349" s="40">
        <f>INDEX(人口源表!$1:$1048576,MATCH($B349,人口源表!$A:$A,0),MATCH(N$1,人口源表!$1:$1,0))-INDEX(城镇人口!$1:$1048576,MATCH($B349,城镇人口!$B:$B,0),MATCH(N$1,城镇人口!$1:$1,0))</f>
        <v>1505075.112861661</v>
      </c>
      <c r="O349" s="40">
        <f>INDEX(人口源表!$1:$1048576,MATCH($B349,人口源表!$A:$A,0),MATCH(O$1,人口源表!$1:$1,0))-INDEX(城镇人口!$1:$1048576,MATCH($B349,城镇人口!$B:$B,0),MATCH(O$1,城镇人口!$1:$1,0))</f>
        <v>1499760.9318633466</v>
      </c>
      <c r="P349" s="40">
        <f>INDEX(人口源表!$1:$1048576,MATCH($B349,人口源表!$A:$A,0),MATCH(P$1,人口源表!$1:$1,0))-INDEX(城镇人口!$1:$1048576,MATCH($B349,城镇人口!$B:$B,0),MATCH(P$1,城镇人口!$1:$1,0))</f>
        <v>1493653.4228498668</v>
      </c>
      <c r="Q349" s="40">
        <f>INDEX(人口源表!$1:$1048576,MATCH($B349,人口源表!$A:$A,0),MATCH(Q$1,人口源表!$1:$1,0))-INDEX(城镇人口!$1:$1048576,MATCH($B349,城镇人口!$B:$B,0),MATCH(Q$1,城镇人口!$1:$1,0))</f>
        <v>1486704.34585962</v>
      </c>
      <c r="R349" s="40">
        <f>INDEX(人口源表!$1:$1048576,MATCH($B349,人口源表!$A:$A,0),MATCH(R$1,人口源表!$1:$1,0))-INDEX(城镇人口!$1:$1048576,MATCH($B349,城镇人口!$B:$B,0),MATCH(R$1,城镇人口!$1:$1,0))</f>
        <v>1478873.9267589352</v>
      </c>
      <c r="S349" s="40">
        <f>INDEX(人口源表!$1:$1048576,MATCH($B349,人口源表!$A:$A,0),MATCH(S$1,人口源表!$1:$1,0))-INDEX(城镇人口!$1:$1048576,MATCH($B349,城镇人口!$B:$B,0),MATCH(S$1,城镇人口!$1:$1,0))</f>
        <v>1477973.5754824395</v>
      </c>
      <c r="T349" s="40">
        <f>INDEX(人口源表!$1:$1048576,MATCH($B349,人口源表!$A:$A,0),MATCH(T$1,人口源表!$1:$1,0))-INDEX(城镇人口!$1:$1048576,MATCH($B349,城镇人口!$B:$B,0),MATCH(T$1,城镇人口!$1:$1,0))</f>
        <v>1476320.8826787404</v>
      </c>
      <c r="U349" s="40">
        <f>INDEX(人口源表!$1:$1048576,MATCH($B349,人口源表!$A:$A,0),MATCH(U$1,人口源表!$1:$1,0))-INDEX(城镇人口!$1:$1048576,MATCH($B349,城镇人口!$B:$B,0),MATCH(U$1,城镇人口!$1:$1,0))</f>
        <v>1473892.8888541376</v>
      </c>
      <c r="V349" s="40">
        <f>INDEX(人口源表!$1:$1048576,MATCH($B349,人口源表!$A:$A,0),MATCH(V$1,人口源表!$1:$1,0))-INDEX(城镇人口!$1:$1048576,MATCH($B349,城镇人口!$B:$B,0),MATCH(V$1,城镇人口!$1:$1,0))</f>
        <v>1470670.774926191</v>
      </c>
      <c r="W349" s="40">
        <f>INDEX(人口源表!$1:$1048576,MATCH($B349,人口源表!$A:$A,0),MATCH(W$1,人口源表!$1:$1,0))-INDEX(城镇人口!$1:$1048576,MATCH($B349,城镇人口!$B:$B,0),MATCH(W$1,城镇人口!$1:$1,0))</f>
        <v>1466643.5680930451</v>
      </c>
      <c r="X349" s="40">
        <f>INDEX(人口源表!$1:$1048576,MATCH($B349,人口源表!$A:$A,0),MATCH(X$1,人口源表!$1:$1,0))-INDEX(城镇人口!$1:$1048576,MATCH($B349,城镇人口!$B:$B,0),MATCH(X$1,城镇人口!$1:$1,0))</f>
        <v>1461806.5407148672</v>
      </c>
      <c r="Y349" s="40">
        <f>INDEX(人口源表!$1:$1048576,MATCH($B349,人口源表!$A:$A,0),MATCH(Y$1,人口源表!$1:$1,0))-INDEX(城镇人口!$1:$1048576,MATCH($B349,城镇人口!$B:$B,0),MATCH(Y$1,城镇人口!$1:$1,0))</f>
        <v>1456160.1221473753</v>
      </c>
      <c r="Z349" s="40">
        <f>INDEX(人口源表!$1:$1048576,MATCH($B349,人口源表!$A:$A,0),MATCH(Z$1,人口源表!$1:$1,0))-INDEX(城镇人口!$1:$1048576,MATCH($B349,城镇人口!$B:$B,0),MATCH(Z$1,城镇人口!$1:$1,0))</f>
        <v>1449710.7023481524</v>
      </c>
      <c r="AA349" s="40">
        <f>INDEX(人口源表!$1:$1048576,MATCH($B349,人口源表!$A:$A,0),MATCH(AA$1,人口源表!$1:$1,0))-INDEX(城镇人口!$1:$1048576,MATCH($B349,城镇人口!$B:$B,0),MATCH(AA$1,城镇人口!$1:$1,0))</f>
        <v>1442471.401473684</v>
      </c>
      <c r="AB349" s="40">
        <f>INDEX(人口源表!$1:$1048576,MATCH($B349,人口源表!$A:$A,0),MATCH(AB$1,人口源表!$1:$1,0))-INDEX(城镇人口!$1:$1048576,MATCH($B349,城镇人口!$B:$B,0),MATCH(AB$1,城镇人口!$1:$1,0))</f>
        <v>1434459.5835759523</v>
      </c>
      <c r="AC349" s="40">
        <f>INDEX(人口源表!$1:$1048576,MATCH($B349,人口源表!$A:$A,0),MATCH(AC$1,人口源表!$1:$1,0))-INDEX(城镇人口!$1:$1048576,MATCH($B349,城镇人口!$B:$B,0),MATCH(AC$1,城镇人口!$1:$1,0))</f>
        <v>1427767.8384177058</v>
      </c>
      <c r="AD349" s="40">
        <f>INDEX(人口源表!$1:$1048576,MATCH($B349,人口源表!$A:$A,0),MATCH(AD$1,人口源表!$1:$1,0))-INDEX(城镇人口!$1:$1048576,MATCH($B349,城镇人口!$B:$B,0),MATCH(AD$1,城镇人口!$1:$1,0))</f>
        <v>1420370.6570211023</v>
      </c>
      <c r="AE349" s="40">
        <f>INDEX(人口源表!$1:$1048576,MATCH($B349,人口源表!$A:$A,0),MATCH(AE$1,人口源表!$1:$1,0))-INDEX(城镇人口!$1:$1048576,MATCH($B349,城镇人口!$B:$B,0),MATCH(AE$1,城镇人口!$1:$1,0))</f>
        <v>1412299.4493831708</v>
      </c>
      <c r="AF349" s="40">
        <f>INDEX(人口源表!$1:$1048576,MATCH($B349,人口源表!$A:$A,0),MATCH(AF$1,人口源表!$1:$1,0))-INDEX(城镇人口!$1:$1048576,MATCH($B349,城镇人口!$B:$B,0),MATCH(AF$1,城镇人口!$1:$1,0))</f>
        <v>1403589.8114429354</v>
      </c>
      <c r="AG349" s="40">
        <f>INDEX(人口源表!$1:$1048576,MATCH($B349,人口源表!$A:$A,0),MATCH(AG$1,人口源表!$1:$1,0))-INDEX(城镇人口!$1:$1048576,MATCH($B349,城镇人口!$B:$B,0),MATCH(AG$1,城镇人口!$1:$1,0))</f>
        <v>1394282.3182789281</v>
      </c>
      <c r="AH349" s="40">
        <f>INDEX(人口源表!$1:$1048576,MATCH($B349,人口源表!$A:$A,0),MATCH(AH$1,人口源表!$1:$1,0))-INDEX(城镇人口!$1:$1048576,MATCH($B349,城镇人口!$B:$B,0),MATCH(AH$1,城镇人口!$1:$1,0))</f>
        <v>1384422.8433658665</v>
      </c>
      <c r="AI349" s="40">
        <f>INDEX(人口源表!$1:$1048576,MATCH($B349,人口源表!$A:$A,0),MATCH(AI$1,人口源表!$1:$1,0))-INDEX(城镇人口!$1:$1048576,MATCH($B349,城镇人口!$B:$B,0),MATCH(AI$1,城镇人口!$1:$1,0))</f>
        <v>1374061.5265672388</v>
      </c>
      <c r="AJ349" s="40">
        <f>INDEX(人口源表!$1:$1048576,MATCH($B349,人口源表!$A:$A,0),MATCH(AJ$1,人口源表!$1:$1,0))-INDEX(城镇人口!$1:$1048576,MATCH($B349,城镇人口!$B:$B,0),MATCH(AJ$1,城镇人口!$1:$1,0))</f>
        <v>1363252.6530094675</v>
      </c>
      <c r="AK349" s="40">
        <f>INDEX(人口源表!$1:$1048576,MATCH($B349,人口源表!$A:$A,0),MATCH(AK$1,人口源表!$1:$1,0))-INDEX(城镇人口!$1:$1048576,MATCH($B349,城镇人口!$B:$B,0),MATCH(AK$1,城镇人口!$1:$1,0))</f>
        <v>1352055.855382174</v>
      </c>
      <c r="AL349" s="40">
        <f>INDEX(人口源表!$1:$1048576,MATCH($B349,人口源表!$A:$A,0),MATCH(AL$1,人口源表!$1:$1,0))-INDEX(城镇人口!$1:$1048576,MATCH($B349,城镇人口!$B:$B,0),MATCH(AL$1,城镇人口!$1:$1,0))</f>
        <v>1340533.7610968642</v>
      </c>
      <c r="AM349" s="40">
        <f>INDEX(人口源表!$1:$1048576,MATCH($B349,人口源表!$A:$A,0),MATCH(AM$1,人口源表!$1:$1,0))-INDEX(城镇人口!$1:$1048576,MATCH($B349,城镇人口!$B:$B,0),MATCH(AM$1,城镇人口!$1:$1,0))</f>
        <v>1328754.0748409915</v>
      </c>
      <c r="AN349" s="40">
        <f>INDEX(人口源表!$1:$1048576,MATCH($B349,人口源表!$A:$A,0),MATCH(AN$1,人口源表!$1:$1,0))-INDEX(城镇人口!$1:$1048576,MATCH($B349,城镇人口!$B:$B,0),MATCH(AN$1,城镇人口!$1:$1,0))</f>
        <v>1316788.5495901203</v>
      </c>
      <c r="AO349" s="40">
        <f>INDEX(人口源表!$1:$1048576,MATCH($B349,人口源表!$A:$A,0),MATCH(AO$1,人口源表!$1:$1,0))-INDEX(城镇人口!$1:$1048576,MATCH($B349,城镇人口!$B:$B,0),MATCH(AO$1,城镇人口!$1:$1,0))</f>
        <v>1304711.9814153742</v>
      </c>
      <c r="AP349" s="40">
        <f>INDEX(人口源表!$1:$1048576,MATCH($B349,人口源表!$A:$A,0),MATCH(AP$1,人口源表!$1:$1,0))-INDEX(城镇人口!$1:$1048576,MATCH($B349,城镇人口!$B:$B,0),MATCH(AP$1,城镇人口!$1:$1,0))</f>
        <v>1292602.9523475564</v>
      </c>
      <c r="AQ349" s="40">
        <f>INDEX(人口源表!$1:$1048576,MATCH($B349,人口源表!$A:$A,0),MATCH(AQ$1,人口源表!$1:$1,0))-INDEX(城镇人口!$1:$1048576,MATCH($B349,城镇人口!$B:$B,0),MATCH(AQ$1,城镇人口!$1:$1,0))</f>
        <v>1280544.9750357578</v>
      </c>
      <c r="AR349" s="40">
        <f>INDEX(人口源表!$1:$1048576,MATCH($B349,人口源表!$A:$A,0),MATCH(AR$1,人口源表!$1:$1,0))-INDEX(城镇人口!$1:$1048576,MATCH($B349,城镇人口!$B:$B,0),MATCH(AR$1,城镇人口!$1:$1,0))</f>
        <v>1268622.9035416318</v>
      </c>
      <c r="AS349" s="40">
        <f>INDEX(人口源表!$1:$1048576,MATCH($B349,人口源表!$A:$A,0),MATCH(AS$1,人口源表!$1:$1,0))-INDEX(城镇人口!$1:$1048576,MATCH($B349,城镇人口!$B:$B,0),MATCH(AS$1,城镇人口!$1:$1,0))</f>
        <v>1256926.2383468626</v>
      </c>
      <c r="AT349" s="40">
        <f>INDEX(人口源表!$1:$1048576,MATCH($B349,人口源表!$A:$A,0),MATCH(AT$1,人口源表!$1:$1,0))-INDEX(城镇人口!$1:$1048576,MATCH($B349,城镇人口!$B:$B,0),MATCH(AT$1,城镇人口!$1:$1,0))</f>
        <v>1245547.6803388454</v>
      </c>
      <c r="AU349" s="40">
        <f>INDEX(人口源表!$1:$1048576,MATCH($B349,人口源表!$A:$A,0),MATCH(AU$1,人口源表!$1:$1,0))-INDEX(城镇人口!$1:$1048576,MATCH($B349,城镇人口!$B:$B,0),MATCH(AU$1,城镇人口!$1:$1,0))</f>
        <v>1234582.1422118782</v>
      </c>
      <c r="AV349" s="40">
        <f>INDEX(人口源表!$1:$1048576,MATCH($B349,人口源表!$A:$A,0),MATCH(AV$1,人口源表!$1:$1,0))-INDEX(城镇人口!$1:$1048576,MATCH($B349,城镇人口!$B:$B,0),MATCH(AV$1,城镇人口!$1:$1,0))</f>
        <v>1224127.4564550286</v>
      </c>
    </row>
    <row r="350" spans="1:48" x14ac:dyDescent="0.15">
      <c r="A350" s="36" t="s">
        <v>883</v>
      </c>
      <c r="B350" s="4" t="s">
        <v>700</v>
      </c>
      <c r="C350" s="34">
        <f>VLOOKUP(B350,'[1]2016省城人口总结（根）'!B:C,2,FALSE)/100</f>
        <v>0.43457500000000004</v>
      </c>
      <c r="D350" s="40">
        <f>INDEX(人口源表!$1:$1048576,MATCH($B350,人口源表!$A:$A,0),MATCH(D$1,人口源表!$1:$1,0))-INDEX(城镇人口!$1:$1048576,MATCH($B350,城镇人口!$B:$B,0),MATCH(D$1,城镇人口!$1:$1,0))</f>
        <v>712817.1710456789</v>
      </c>
      <c r="E350" s="40">
        <f>INDEX(人口源表!$1:$1048576,MATCH($B350,人口源表!$A:$A,0),MATCH(E$1,人口源表!$1:$1,0))-INDEX(城镇人口!$1:$1048576,MATCH($B350,城镇人口!$B:$B,0),MATCH(E$1,城镇人口!$1:$1,0))</f>
        <v>706456.57762624521</v>
      </c>
      <c r="F350" s="40">
        <f>INDEX(人口源表!$1:$1048576,MATCH($B350,人口源表!$A:$A,0),MATCH(F$1,人口源表!$1:$1,0))-INDEX(城镇人口!$1:$1048576,MATCH($B350,城镇人口!$B:$B,0),MATCH(F$1,城镇人口!$1:$1,0))</f>
        <v>699604.51867329702</v>
      </c>
      <c r="G350" s="40">
        <f>INDEX(人口源表!$1:$1048576,MATCH($B350,人口源表!$A:$A,0),MATCH(G$1,人口源表!$1:$1,0))-INDEX(城镇人口!$1:$1048576,MATCH($B350,城镇人口!$B:$B,0),MATCH(G$1,城镇人口!$1:$1,0))</f>
        <v>615025.9052379122</v>
      </c>
      <c r="H350" s="40">
        <f>INDEX(人口源表!$1:$1048576,MATCH($B350,人口源表!$A:$A,0),MATCH(H$1,人口源表!$1:$1,0))-INDEX(城镇人口!$1:$1048576,MATCH($B350,城镇人口!$B:$B,0),MATCH(H$1,城镇人口!$1:$1,0))</f>
        <v>609245.6080800629</v>
      </c>
      <c r="I350" s="40">
        <f>INDEX(人口源表!$1:$1048576,MATCH($B350,人口源表!$A:$A,0),MATCH(I$1,人口源表!$1:$1,0))-INDEX(城镇人口!$1:$1048576,MATCH($B350,城镇人口!$B:$B,0),MATCH(I$1,城镇人口!$1:$1,0))</f>
        <v>606777.33062417922</v>
      </c>
      <c r="J350" s="40">
        <f>INDEX(人口源表!$1:$1048576,MATCH($B350,人口源表!$A:$A,0),MATCH(J$1,人口源表!$1:$1,0))-INDEX(城镇人口!$1:$1048576,MATCH($B350,城镇人口!$B:$B,0),MATCH(J$1,城镇人口!$1:$1,0))</f>
        <v>604006.84431347833</v>
      </c>
      <c r="K350" s="40">
        <f>INDEX(人口源表!$1:$1048576,MATCH($B350,人口源表!$A:$A,0),MATCH(K$1,人口源表!$1:$1,0))-INDEX(城镇人口!$1:$1048576,MATCH($B350,城镇人口!$B:$B,0),MATCH(K$1,城镇人口!$1:$1,0))</f>
        <v>600918.46373308403</v>
      </c>
      <c r="L350" s="40">
        <f>INDEX(人口源表!$1:$1048576,MATCH($B350,人口源表!$A:$A,0),MATCH(L$1,人口源表!$1:$1,0))-INDEX(城镇人口!$1:$1048576,MATCH($B350,城镇人口!$B:$B,0),MATCH(L$1,城镇人口!$1:$1,0))</f>
        <v>597499.38894292153</v>
      </c>
      <c r="M350" s="40">
        <f>INDEX(人口源表!$1:$1048576,MATCH($B350,人口源表!$A:$A,0),MATCH(M$1,人口源表!$1:$1,0))-INDEX(城镇人口!$1:$1048576,MATCH($B350,城镇人口!$B:$B,0),MATCH(M$1,城镇人口!$1:$1,0))</f>
        <v>593737.58304327622</v>
      </c>
      <c r="N350" s="40">
        <f>INDEX(人口源表!$1:$1048576,MATCH($B350,人口源表!$A:$A,0),MATCH(N$1,人口源表!$1:$1,0))-INDEX(城镇人口!$1:$1048576,MATCH($B350,城镇人口!$B:$B,0),MATCH(N$1,城镇人口!$1:$1,0))</f>
        <v>589625.84235650976</v>
      </c>
      <c r="O350" s="40">
        <f>INDEX(人口源表!$1:$1048576,MATCH($B350,人口源表!$A:$A,0),MATCH(O$1,人口源表!$1:$1,0))-INDEX(城镇人口!$1:$1048576,MATCH($B350,城镇人口!$B:$B,0),MATCH(O$1,城镇人口!$1:$1,0))</f>
        <v>585157.10367574973</v>
      </c>
      <c r="P350" s="40">
        <f>INDEX(人口源表!$1:$1048576,MATCH($B350,人口源表!$A:$A,0),MATCH(P$1,人口源表!$1:$1,0))-INDEX(城镇人口!$1:$1048576,MATCH($B350,城镇人口!$B:$B,0),MATCH(P$1,城镇人口!$1:$1,0))</f>
        <v>580328.95335304434</v>
      </c>
      <c r="Q350" s="40">
        <f>INDEX(人口源表!$1:$1048576,MATCH($B350,人口源表!$A:$A,0),MATCH(Q$1,人口源表!$1:$1,0))-INDEX(城镇人口!$1:$1048576,MATCH($B350,城镇人口!$B:$B,0),MATCH(Q$1,城镇人口!$1:$1,0))</f>
        <v>575139.01795318245</v>
      </c>
      <c r="R350" s="40">
        <f>INDEX(人口源表!$1:$1048576,MATCH($B350,人口源表!$A:$A,0),MATCH(R$1,人口源表!$1:$1,0))-INDEX(城镇人口!$1:$1048576,MATCH($B350,城镇人口!$B:$B,0),MATCH(R$1,城镇人口!$1:$1,0))</f>
        <v>569587.92048958677</v>
      </c>
      <c r="S350" s="40">
        <f>INDEX(人口源表!$1:$1048576,MATCH($B350,人口源表!$A:$A,0),MATCH(S$1,人口源表!$1:$1,0))-INDEX(城镇人口!$1:$1048576,MATCH($B350,城镇人口!$B:$B,0),MATCH(S$1,城镇人口!$1:$1,0))</f>
        <v>566686.32248885848</v>
      </c>
      <c r="T350" s="40">
        <f>INDEX(人口源表!$1:$1048576,MATCH($B350,人口源表!$A:$A,0),MATCH(T$1,人口源表!$1:$1,0))-INDEX(城镇人口!$1:$1048576,MATCH($B350,城镇人口!$B:$B,0),MATCH(T$1,城镇人口!$1:$1,0))</f>
        <v>563474.01503918739</v>
      </c>
      <c r="U350" s="40">
        <f>INDEX(人口源表!$1:$1048576,MATCH($B350,人口源表!$A:$A,0),MATCH(U$1,人口源表!$1:$1,0))-INDEX(城镇人口!$1:$1048576,MATCH($B350,城镇人口!$B:$B,0),MATCH(U$1,城镇人口!$1:$1,0))</f>
        <v>559954.71881281899</v>
      </c>
      <c r="V350" s="40">
        <f>INDEX(人口源表!$1:$1048576,MATCH($B350,人口源表!$A:$A,0),MATCH(V$1,人口源表!$1:$1,0))-INDEX(城镇人口!$1:$1048576,MATCH($B350,城镇人口!$B:$B,0),MATCH(V$1,城镇人口!$1:$1,0))</f>
        <v>556131.27031544782</v>
      </c>
      <c r="W350" s="40">
        <f>INDEX(人口源表!$1:$1048576,MATCH($B350,人口源表!$A:$A,0),MATCH(W$1,人口源表!$1:$1,0))-INDEX(城镇人口!$1:$1048576,MATCH($B350,城镇人口!$B:$B,0),MATCH(W$1,城镇人口!$1:$1,0))</f>
        <v>552009.91007415904</v>
      </c>
      <c r="X350" s="40">
        <f>INDEX(人口源表!$1:$1048576,MATCH($B350,人口源表!$A:$A,0),MATCH(X$1,人口源表!$1:$1,0))-INDEX(城镇人口!$1:$1048576,MATCH($B350,城镇人口!$B:$B,0),MATCH(X$1,城镇人口!$1:$1,0))</f>
        <v>547598.30802196835</v>
      </c>
      <c r="Y350" s="40">
        <f>INDEX(人口源表!$1:$1048576,MATCH($B350,人口源表!$A:$A,0),MATCH(Y$1,人口源表!$1:$1,0))-INDEX(城镇人口!$1:$1048576,MATCH($B350,城镇人口!$B:$B,0),MATCH(Y$1,城镇人口!$1:$1,0))</f>
        <v>542905.05561746145</v>
      </c>
      <c r="Z350" s="40">
        <f>INDEX(人口源表!$1:$1048576,MATCH($B350,人口源表!$A:$A,0),MATCH(Z$1,人口源表!$1:$1,0))-INDEX(城镇人口!$1:$1048576,MATCH($B350,城镇人口!$B:$B,0),MATCH(Z$1,城镇人口!$1:$1,0))</f>
        <v>537941.03550072457</v>
      </c>
      <c r="AA350" s="40">
        <f>INDEX(人口源表!$1:$1048576,MATCH($B350,人口源表!$A:$A,0),MATCH(AA$1,人口源表!$1:$1,0))-INDEX(城镇人口!$1:$1048576,MATCH($B350,城镇人口!$B:$B,0),MATCH(AA$1,城镇人口!$1:$1,0))</f>
        <v>532717.50253792445</v>
      </c>
      <c r="AB350" s="40">
        <f>INDEX(人口源表!$1:$1048576,MATCH($B350,人口源表!$A:$A,0),MATCH(AB$1,人口源表!$1:$1,0))-INDEX(城镇人口!$1:$1048576,MATCH($B350,城镇人口!$B:$B,0),MATCH(AB$1,城镇人口!$1:$1,0))</f>
        <v>527248.3699921323</v>
      </c>
      <c r="AC350" s="40">
        <f>INDEX(人口源表!$1:$1048576,MATCH($B350,人口源表!$A:$A,0),MATCH(AC$1,人口源表!$1:$1,0))-INDEX(城镇人口!$1:$1048576,MATCH($B350,城镇人口!$B:$B,0),MATCH(AC$1,城镇人口!$1:$1,0))</f>
        <v>522305.10971041978</v>
      </c>
      <c r="AD350" s="40">
        <f>INDEX(人口源表!$1:$1048576,MATCH($B350,人口源表!$A:$A,0),MATCH(AD$1,人口源表!$1:$1,0))-INDEX(城镇人口!$1:$1048576,MATCH($B350,城镇人口!$B:$B,0),MATCH(AD$1,城镇人口!$1:$1,0))</f>
        <v>517145.09985969204</v>
      </c>
      <c r="AE350" s="40">
        <f>INDEX(人口源表!$1:$1048576,MATCH($B350,人口源表!$A:$A,0),MATCH(AE$1,人口源表!$1:$1,0))-INDEX(城镇人口!$1:$1048576,MATCH($B350,城镇人口!$B:$B,0),MATCH(AE$1,城镇人口!$1:$1,0))</f>
        <v>511784.72562656063</v>
      </c>
      <c r="AF350" s="40">
        <f>INDEX(人口源表!$1:$1048576,MATCH($B350,人口源表!$A:$A,0),MATCH(AF$1,人口源表!$1:$1,0))-INDEX(城镇人口!$1:$1048576,MATCH($B350,城镇人口!$B:$B,0),MATCH(AF$1,城镇人口!$1:$1,0))</f>
        <v>506241.96548699494</v>
      </c>
      <c r="AG350" s="40">
        <f>INDEX(人口源表!$1:$1048576,MATCH($B350,人口源表!$A:$A,0),MATCH(AG$1,人口源表!$1:$1,0))-INDEX(城镇人口!$1:$1048576,MATCH($B350,城镇人口!$B:$B,0),MATCH(AG$1,城镇人口!$1:$1,0))</f>
        <v>500535.89785104536</v>
      </c>
      <c r="AH350" s="40">
        <f>INDEX(人口源表!$1:$1048576,MATCH($B350,人口源表!$A:$A,0),MATCH(AH$1,人口源表!$1:$1,0))-INDEX(城镇人口!$1:$1048576,MATCH($B350,城镇人口!$B:$B,0),MATCH(AH$1,城镇人口!$1:$1,0))</f>
        <v>494686.21966727707</v>
      </c>
      <c r="AI350" s="40">
        <f>INDEX(人口源表!$1:$1048576,MATCH($B350,人口源表!$A:$A,0),MATCH(AI$1,人口源表!$1:$1,0))-INDEX(城镇人口!$1:$1048576,MATCH($B350,城镇人口!$B:$B,0),MATCH(AI$1,城镇人口!$1:$1,0))</f>
        <v>488714.1144812078</v>
      </c>
      <c r="AJ350" s="40">
        <f>INDEX(人口源表!$1:$1048576,MATCH($B350,人口源表!$A:$A,0),MATCH(AJ$1,人口源表!$1:$1,0))-INDEX(城镇人口!$1:$1048576,MATCH($B350,城镇人口!$B:$B,0),MATCH(AJ$1,城镇人口!$1:$1,0))</f>
        <v>482642.65147483209</v>
      </c>
      <c r="AK350" s="40">
        <f>INDEX(人口源表!$1:$1048576,MATCH($B350,人口源表!$A:$A,0),MATCH(AK$1,人口源表!$1:$1,0))-INDEX(城镇人口!$1:$1048576,MATCH($B350,城镇人口!$B:$B,0),MATCH(AK$1,城镇人口!$1:$1,0))</f>
        <v>476494.9634714151</v>
      </c>
      <c r="AL350" s="40">
        <f>INDEX(人口源表!$1:$1048576,MATCH($B350,人口源表!$A:$A,0),MATCH(AL$1,人口源表!$1:$1,0))-INDEX(城镇人口!$1:$1048576,MATCH($B350,城镇人口!$B:$B,0),MATCH(AL$1,城镇人口!$1:$1,0))</f>
        <v>470296.43022311782</v>
      </c>
      <c r="AM350" s="40">
        <f>INDEX(人口源表!$1:$1048576,MATCH($B350,人口源表!$A:$A,0),MATCH(AM$1,人口源表!$1:$1,0))-INDEX(城镇人口!$1:$1048576,MATCH($B350,城镇人口!$B:$B,0),MATCH(AM$1,城镇人口!$1:$1,0))</f>
        <v>464071.98705600353</v>
      </c>
      <c r="AN350" s="40">
        <f>INDEX(人口源表!$1:$1048576,MATCH($B350,人口源表!$A:$A,0),MATCH(AN$1,人口源表!$1:$1,0))-INDEX(城镇人口!$1:$1048576,MATCH($B350,城镇人口!$B:$B,0),MATCH(AN$1,城镇人口!$1:$1,0))</f>
        <v>457849.16740144277</v>
      </c>
      <c r="AO350" s="40">
        <f>INDEX(人口源表!$1:$1048576,MATCH($B350,人口源表!$A:$A,0),MATCH(AO$1,人口源表!$1:$1,0))-INDEX(城镇人口!$1:$1048576,MATCH($B350,城镇人口!$B:$B,0),MATCH(AO$1,城镇人口!$1:$1,0))</f>
        <v>451654.99215831293</v>
      </c>
      <c r="AP350" s="40">
        <f>INDEX(人口源表!$1:$1048576,MATCH($B350,人口源表!$A:$A,0),MATCH(AP$1,人口源表!$1:$1,0))-INDEX(城镇人口!$1:$1048576,MATCH($B350,城镇人口!$B:$B,0),MATCH(AP$1,城镇人口!$1:$1,0))</f>
        <v>445518.5507480104</v>
      </c>
      <c r="AQ350" s="40">
        <f>INDEX(人口源表!$1:$1048576,MATCH($B350,人口源表!$A:$A,0),MATCH(AQ$1,人口源表!$1:$1,0))-INDEX(城镇人口!$1:$1048576,MATCH($B350,城镇人口!$B:$B,0),MATCH(AQ$1,城镇人口!$1:$1,0))</f>
        <v>439468.78766639566</v>
      </c>
      <c r="AR350" s="40">
        <f>INDEX(人口源表!$1:$1048576,MATCH($B350,人口源表!$A:$A,0),MATCH(AR$1,人口源表!$1:$1,0))-INDEX(城镇人口!$1:$1048576,MATCH($B350,城镇人口!$B:$B,0),MATCH(AR$1,城镇人口!$1:$1,0))</f>
        <v>433536.61973449902</v>
      </c>
      <c r="AS350" s="40">
        <f>INDEX(人口源表!$1:$1048576,MATCH($B350,人口源表!$A:$A,0),MATCH(AS$1,人口源表!$1:$1,0))-INDEX(城镇人口!$1:$1048576,MATCH($B350,城镇人口!$B:$B,0),MATCH(AS$1,城镇人口!$1:$1,0))</f>
        <v>427753.16761922603</v>
      </c>
      <c r="AT350" s="40">
        <f>INDEX(人口源表!$1:$1048576,MATCH($B350,人口源表!$A:$A,0),MATCH(AT$1,人口源表!$1:$1,0))-INDEX(城镇人口!$1:$1048576,MATCH($B350,城镇人口!$B:$B,0),MATCH(AT$1,城镇人口!$1:$1,0))</f>
        <v>422150.15042582504</v>
      </c>
      <c r="AU350" s="40">
        <f>INDEX(人口源表!$1:$1048576,MATCH($B350,人口源表!$A:$A,0),MATCH(AU$1,人口源表!$1:$1,0))-INDEX(城镇人口!$1:$1048576,MATCH($B350,城镇人口!$B:$B,0),MATCH(AU$1,城镇人口!$1:$1,0))</f>
        <v>416760.26693220343</v>
      </c>
      <c r="AV350" s="40">
        <f>INDEX(人口源表!$1:$1048576,MATCH($B350,人口源表!$A:$A,0),MATCH(AV$1,人口源表!$1:$1,0))-INDEX(城镇人口!$1:$1048576,MATCH($B350,城镇人口!$B:$B,0),MATCH(AV$1,城镇人口!$1:$1,0))</f>
        <v>411616.3093169299</v>
      </c>
    </row>
    <row r="351" spans="1:48" x14ac:dyDescent="0.15">
      <c r="A351" s="36" t="s">
        <v>883</v>
      </c>
      <c r="B351" s="4" t="s">
        <v>702</v>
      </c>
      <c r="C351" s="34">
        <f>VLOOKUP(B351,'[1]2016省城人口总结（根）'!B:C,2,FALSE)/100</f>
        <v>0.45450000000000002</v>
      </c>
      <c r="D351" s="40">
        <f>INDEX(人口源表!$1:$1048576,MATCH($B351,人口源表!$A:$A,0),MATCH(D$1,人口源表!$1:$1,0))-INDEX(城镇人口!$1:$1048576,MATCH($B351,城镇人口!$B:$B,0),MATCH(D$1,城镇人口!$1:$1,0))</f>
        <v>347158.01567437412</v>
      </c>
      <c r="E351" s="40">
        <f>INDEX(人口源表!$1:$1048576,MATCH($B351,人口源表!$A:$A,0),MATCH(E$1,人口源表!$1:$1,0))-INDEX(城镇人口!$1:$1048576,MATCH($B351,城镇人口!$B:$B,0),MATCH(E$1,城镇人口!$1:$1,0))</f>
        <v>344473.09630394942</v>
      </c>
      <c r="F351" s="40">
        <f>INDEX(人口源表!$1:$1048576,MATCH($B351,人口源表!$A:$A,0),MATCH(F$1,人口源表!$1:$1,0))-INDEX(城镇人口!$1:$1048576,MATCH($B351,城镇人口!$B:$B,0),MATCH(F$1,城镇人口!$1:$1,0))</f>
        <v>341478.62599939504</v>
      </c>
      <c r="G351" s="40">
        <f>INDEX(人口源表!$1:$1048576,MATCH($B351,人口源表!$A:$A,0),MATCH(G$1,人口源表!$1:$1,0))-INDEX(城镇人口!$1:$1048576,MATCH($B351,城镇人口!$B:$B,0),MATCH(G$1,城镇人口!$1:$1,0))</f>
        <v>346635.60759499646</v>
      </c>
      <c r="H351" s="40">
        <f>INDEX(人口源表!$1:$1048576,MATCH($B351,人口源表!$A:$A,0),MATCH(H$1,人口源表!$1:$1,0))-INDEX(城镇人口!$1:$1048576,MATCH($B351,城镇人口!$B:$B,0),MATCH(H$1,城镇人口!$1:$1,0))</f>
        <v>343492.21784983476</v>
      </c>
      <c r="I351" s="40">
        <f>INDEX(人口源表!$1:$1048576,MATCH($B351,人口源表!$A:$A,0),MATCH(I$1,人口源表!$1:$1,0))-INDEX(城镇人口!$1:$1048576,MATCH($B351,城镇人口!$B:$B,0),MATCH(I$1,城镇人口!$1:$1,0))</f>
        <v>342484.24324091291</v>
      </c>
      <c r="J351" s="40">
        <f>INDEX(人口源表!$1:$1048576,MATCH($B351,人口源表!$A:$A,0),MATCH(J$1,人口源表!$1:$1,0))-INDEX(城镇人口!$1:$1048576,MATCH($B351,城镇人口!$B:$B,0),MATCH(J$1,城镇人口!$1:$1,0))</f>
        <v>341386.86859998666</v>
      </c>
      <c r="K351" s="40">
        <f>INDEX(人口源表!$1:$1048576,MATCH($B351,人口源表!$A:$A,0),MATCH(K$1,人口源表!$1:$1,0))-INDEX(城镇人口!$1:$1048576,MATCH($B351,城镇人口!$B:$B,0),MATCH(K$1,城镇人口!$1:$1,0))</f>
        <v>340181.05683872604</v>
      </c>
      <c r="L351" s="40">
        <f>INDEX(人口源表!$1:$1048576,MATCH($B351,人口源表!$A:$A,0),MATCH(L$1,人口源表!$1:$1,0))-INDEX(城镇人口!$1:$1048576,MATCH($B351,城镇人口!$B:$B,0),MATCH(L$1,城镇人口!$1:$1,0))</f>
        <v>338850.48454046319</v>
      </c>
      <c r="M351" s="40">
        <f>INDEX(人口源表!$1:$1048576,MATCH($B351,人口源表!$A:$A,0),MATCH(M$1,人口源表!$1:$1,0))-INDEX(城镇人口!$1:$1048576,MATCH($B351,城镇人口!$B:$B,0),MATCH(M$1,城镇人口!$1:$1,0))</f>
        <v>337379.99238092708</v>
      </c>
      <c r="N351" s="40">
        <f>INDEX(人口源表!$1:$1048576,MATCH($B351,人口源表!$A:$A,0),MATCH(N$1,人口源表!$1:$1,0))-INDEX(城镇人口!$1:$1048576,MATCH($B351,城镇人口!$B:$B,0),MATCH(N$1,城镇人口!$1:$1,0))</f>
        <v>335757.02803604765</v>
      </c>
      <c r="O351" s="40">
        <f>INDEX(人口源表!$1:$1048576,MATCH($B351,人口源表!$A:$A,0),MATCH(O$1,人口源表!$1:$1,0))-INDEX(城镇人口!$1:$1048576,MATCH($B351,城镇人口!$B:$B,0),MATCH(O$1,城镇人口!$1:$1,0))</f>
        <v>333969.16615759215</v>
      </c>
      <c r="P351" s="40">
        <f>INDEX(人口源表!$1:$1048576,MATCH($B351,人口源表!$A:$A,0),MATCH(P$1,人口源表!$1:$1,0))-INDEX(城镇人口!$1:$1048576,MATCH($B351,城镇人口!$B:$B,0),MATCH(P$1,城镇人口!$1:$1,0))</f>
        <v>332006.99032869824</v>
      </c>
      <c r="Q351" s="40">
        <f>INDEX(人口源表!$1:$1048576,MATCH($B351,人口源表!$A:$A,0),MATCH(Q$1,人口源表!$1:$1,0))-INDEX(城镇人口!$1:$1048576,MATCH($B351,城镇人口!$B:$B,0),MATCH(Q$1,城镇人口!$1:$1,0))</f>
        <v>329862.57255964639</v>
      </c>
      <c r="R351" s="40">
        <f>INDEX(人口源表!$1:$1048576,MATCH($B351,人口源表!$A:$A,0),MATCH(R$1,人口源表!$1:$1,0))-INDEX(城镇人口!$1:$1048576,MATCH($B351,城镇人口!$B:$B,0),MATCH(R$1,城镇人口!$1:$1,0))</f>
        <v>327528.50777160027</v>
      </c>
      <c r="S351" s="40">
        <f>INDEX(人口源表!$1:$1048576,MATCH($B351,人口源表!$A:$A,0),MATCH(S$1,人口源表!$1:$1,0))-INDEX(城镇人口!$1:$1048576,MATCH($B351,城镇人口!$B:$B,0),MATCH(S$1,城镇人口!$1:$1,0))</f>
        <v>326907.79723046289</v>
      </c>
      <c r="T351" s="40">
        <f>INDEX(人口源表!$1:$1048576,MATCH($B351,人口源表!$A:$A,0),MATCH(T$1,人口源表!$1:$1,0))-INDEX(城镇人口!$1:$1048576,MATCH($B351,城镇人口!$B:$B,0),MATCH(T$1,城镇人口!$1:$1,0))</f>
        <v>326130.35706226988</v>
      </c>
      <c r="U351" s="40">
        <f>INDEX(人口源表!$1:$1048576,MATCH($B351,人口源表!$A:$A,0),MATCH(U$1,人口源表!$1:$1,0))-INDEX(城镇人口!$1:$1048576,MATCH($B351,城镇人口!$B:$B,0),MATCH(U$1,城镇人口!$1:$1,0))</f>
        <v>325192.4663819024</v>
      </c>
      <c r="V351" s="40">
        <f>INDEX(人口源表!$1:$1048576,MATCH($B351,人口源表!$A:$A,0),MATCH(V$1,人口源表!$1:$1,0))-INDEX(城镇人口!$1:$1048576,MATCH($B351,城镇人口!$B:$B,0),MATCH(V$1,城镇人口!$1:$1,0))</f>
        <v>324091.02066418267</v>
      </c>
      <c r="W351" s="40">
        <f>INDEX(人口源表!$1:$1048576,MATCH($B351,人口源表!$A:$A,0),MATCH(W$1,人口源表!$1:$1,0))-INDEX(城镇人口!$1:$1048576,MATCH($B351,城镇人口!$B:$B,0),MATCH(W$1,城镇人口!$1:$1,0))</f>
        <v>322824.41869076237</v>
      </c>
      <c r="X351" s="40">
        <f>INDEX(人口源表!$1:$1048576,MATCH($B351,人口源表!$A:$A,0),MATCH(X$1,人口源表!$1:$1,0))-INDEX(城镇人口!$1:$1048576,MATCH($B351,城镇人口!$B:$B,0),MATCH(X$1,城镇人口!$1:$1,0))</f>
        <v>321391.18333041953</v>
      </c>
      <c r="Y351" s="40">
        <f>INDEX(人口源表!$1:$1048576,MATCH($B351,人口源表!$A:$A,0),MATCH(Y$1,人口源表!$1:$1,0))-INDEX(城镇人口!$1:$1048576,MATCH($B351,城镇人口!$B:$B,0),MATCH(Y$1,城镇人口!$1:$1,0))</f>
        <v>319791.73827253393</v>
      </c>
      <c r="Z351" s="40">
        <f>INDEX(人口源表!$1:$1048576,MATCH($B351,人口源表!$A:$A,0),MATCH(Z$1,人口源表!$1:$1,0))-INDEX(城镇人口!$1:$1048576,MATCH($B351,城镇人口!$B:$B,0),MATCH(Z$1,城镇人口!$1:$1,0))</f>
        <v>318027.47179187532</v>
      </c>
      <c r="AA351" s="40">
        <f>INDEX(人口源表!$1:$1048576,MATCH($B351,人口源表!$A:$A,0),MATCH(AA$1,人口源表!$1:$1,0))-INDEX(城镇人口!$1:$1048576,MATCH($B351,城镇人口!$B:$B,0),MATCH(AA$1,城镇人口!$1:$1,0))</f>
        <v>316100.70972160436</v>
      </c>
      <c r="AB351" s="40">
        <f>INDEX(人口源表!$1:$1048576,MATCH($B351,人口源表!$A:$A,0),MATCH(AB$1,人口源表!$1:$1,0))-INDEX(城镇人口!$1:$1048576,MATCH($B351,城镇人口!$B:$B,0),MATCH(AB$1,城镇人口!$1:$1,0))</f>
        <v>314014.6880157073</v>
      </c>
      <c r="AC351" s="40">
        <f>INDEX(人口源表!$1:$1048576,MATCH($B351,人口源表!$A:$A,0),MATCH(AC$1,人口源表!$1:$1,0))-INDEX(城镇人口!$1:$1048576,MATCH($B351,城镇人口!$B:$B,0),MATCH(AC$1,城镇人口!$1:$1,0))</f>
        <v>312274.31662785867</v>
      </c>
      <c r="AD351" s="40">
        <f>INDEX(人口源表!$1:$1048576,MATCH($B351,人口源表!$A:$A,0),MATCH(AD$1,人口源表!$1:$1,0))-INDEX(城镇人口!$1:$1048576,MATCH($B351,城镇人口!$B:$B,0),MATCH(AD$1,城镇人口!$1:$1,0))</f>
        <v>310387.46568981133</v>
      </c>
      <c r="AE351" s="40">
        <f>INDEX(人口源表!$1:$1048576,MATCH($B351,人口源表!$A:$A,0),MATCH(AE$1,人口源表!$1:$1,0))-INDEX(城镇人口!$1:$1048576,MATCH($B351,城镇人口!$B:$B,0),MATCH(AE$1,城镇人口!$1:$1,0))</f>
        <v>308359.25761827873</v>
      </c>
      <c r="AF351" s="40">
        <f>INDEX(人口源表!$1:$1048576,MATCH($B351,人口源表!$A:$A,0),MATCH(AF$1,人口源表!$1:$1,0))-INDEX(城镇人口!$1:$1048576,MATCH($B351,城镇人口!$B:$B,0),MATCH(AF$1,城镇人口!$1:$1,0))</f>
        <v>306196.47808503039</v>
      </c>
      <c r="AG351" s="40">
        <f>INDEX(人口源表!$1:$1048576,MATCH($B351,人口源表!$A:$A,0),MATCH(AG$1,人口源表!$1:$1,0))-INDEX(城镇人口!$1:$1048576,MATCH($B351,城镇人口!$B:$B,0),MATCH(AG$1,城镇人口!$1:$1,0))</f>
        <v>303905.83347969525</v>
      </c>
      <c r="AH351" s="40">
        <f>INDEX(人口源表!$1:$1048576,MATCH($B351,人口源表!$A:$A,0),MATCH(AH$1,人口源表!$1:$1,0))-INDEX(城镇人口!$1:$1048576,MATCH($B351,城镇人口!$B:$B,0),MATCH(AH$1,城镇人口!$1:$1,0))</f>
        <v>301495.6402909091</v>
      </c>
      <c r="AI351" s="40">
        <f>INDEX(人口源表!$1:$1048576,MATCH($B351,人口源表!$A:$A,0),MATCH(AI$1,人口源表!$1:$1,0))-INDEX(城镇人口!$1:$1048576,MATCH($B351,城镇人口!$B:$B,0),MATCH(AI$1,城镇人口!$1:$1,0))</f>
        <v>298974.0992911947</v>
      </c>
      <c r="AJ351" s="40">
        <f>INDEX(人口源表!$1:$1048576,MATCH($B351,人口源表!$A:$A,0),MATCH(AJ$1,人口源表!$1:$1,0))-INDEX(城镇人口!$1:$1048576,MATCH($B351,城镇人口!$B:$B,0),MATCH(AJ$1,城镇人口!$1:$1,0))</f>
        <v>296351.8034915246</v>
      </c>
      <c r="AK351" s="40">
        <f>INDEX(人口源表!$1:$1048576,MATCH($B351,人口源表!$A:$A,0),MATCH(AK$1,人口源表!$1:$1,0))-INDEX(城镇人口!$1:$1048576,MATCH($B351,城镇人口!$B:$B,0),MATCH(AK$1,城镇人口!$1:$1,0))</f>
        <v>293638.34328001639</v>
      </c>
      <c r="AL351" s="40">
        <f>INDEX(人口源表!$1:$1048576,MATCH($B351,人口源表!$A:$A,0),MATCH(AL$1,人口源表!$1:$1,0))-INDEX(城镇人口!$1:$1048576,MATCH($B351,城镇人口!$B:$B,0),MATCH(AL$1,城镇人口!$1:$1,0))</f>
        <v>290844.39572203485</v>
      </c>
      <c r="AM351" s="40">
        <f>INDEX(人口源表!$1:$1048576,MATCH($B351,人口源表!$A:$A,0),MATCH(AM$1,人口源表!$1:$1,0))-INDEX(城镇人口!$1:$1048576,MATCH($B351,城镇人口!$B:$B,0),MATCH(AM$1,城镇人口!$1:$1,0))</f>
        <v>287982.51306287525</v>
      </c>
      <c r="AN351" s="40">
        <f>INDEX(人口源表!$1:$1048576,MATCH($B351,人口源表!$A:$A,0),MATCH(AN$1,人口源表!$1:$1,0))-INDEX(城镇人口!$1:$1048576,MATCH($B351,城镇人口!$B:$B,0),MATCH(AN$1,城镇人口!$1:$1,0))</f>
        <v>285065.01871644892</v>
      </c>
      <c r="AO351" s="40">
        <f>INDEX(人口源表!$1:$1048576,MATCH($B351,人口源表!$A:$A,0),MATCH(AO$1,人口源表!$1:$1,0))-INDEX(城镇人口!$1:$1048576,MATCH($B351,城镇人口!$B:$B,0),MATCH(AO$1,城镇人口!$1:$1,0))</f>
        <v>282104.41220538854</v>
      </c>
      <c r="AP351" s="40">
        <f>INDEX(人口源表!$1:$1048576,MATCH($B351,人口源表!$A:$A,0),MATCH(AP$1,人口源表!$1:$1,0))-INDEX(城镇人口!$1:$1048576,MATCH($B351,城镇人口!$B:$B,0),MATCH(AP$1,城镇人口!$1:$1,0))</f>
        <v>279114.97536069242</v>
      </c>
      <c r="AQ351" s="40">
        <f>INDEX(人口源表!$1:$1048576,MATCH($B351,人口源表!$A:$A,0),MATCH(AQ$1,人口源表!$1:$1,0))-INDEX(城镇人口!$1:$1048576,MATCH($B351,城镇人口!$B:$B,0),MATCH(AQ$1,城镇人口!$1:$1,0))</f>
        <v>276111.10331243835</v>
      </c>
      <c r="AR351" s="40">
        <f>INDEX(人口源表!$1:$1048576,MATCH($B351,人口源表!$A:$A,0),MATCH(AR$1,人口源表!$1:$1,0))-INDEX(城镇人口!$1:$1048576,MATCH($B351,城镇人口!$B:$B,0),MATCH(AR$1,城镇人口!$1:$1,0))</f>
        <v>273106.89007989486</v>
      </c>
      <c r="AS351" s="40">
        <f>INDEX(人口源表!$1:$1048576,MATCH($B351,人口源表!$A:$A,0),MATCH(AS$1,人口源表!$1:$1,0))-INDEX(城镇人口!$1:$1048576,MATCH($B351,城镇人口!$B:$B,0),MATCH(AS$1,城镇人口!$1:$1,0))</f>
        <v>270118.51455341303</v>
      </c>
      <c r="AT351" s="40">
        <f>INDEX(人口源表!$1:$1048576,MATCH($B351,人口源表!$A:$A,0),MATCH(AT$1,人口源表!$1:$1,0))-INDEX(城镇人口!$1:$1048576,MATCH($B351,城镇人口!$B:$B,0),MATCH(AT$1,城镇人口!$1:$1,0))</f>
        <v>267161.39845143107</v>
      </c>
      <c r="AU351" s="40">
        <f>INDEX(人口源表!$1:$1048576,MATCH($B351,人口源表!$A:$A,0),MATCH(AU$1,人口源表!$1:$1,0))-INDEX(城镇人口!$1:$1048576,MATCH($B351,城镇人口!$B:$B,0),MATCH(AU$1,城镇人口!$1:$1,0))</f>
        <v>264252.18226055952</v>
      </c>
      <c r="AV351" s="40">
        <f>INDEX(人口源表!$1:$1048576,MATCH($B351,人口源表!$A:$A,0),MATCH(AV$1,人口源表!$1:$1,0))-INDEX(城镇人口!$1:$1048576,MATCH($B351,城镇人口!$B:$B,0),MATCH(AV$1,城镇人口!$1:$1,0))</f>
        <v>261408.28485215059</v>
      </c>
    </row>
    <row r="352" spans="1:48" x14ac:dyDescent="0.15">
      <c r="A352" s="35" t="s">
        <v>883</v>
      </c>
      <c r="B352" s="4" t="s">
        <v>704</v>
      </c>
      <c r="C352" s="34">
        <f>VLOOKUP(B352,'[1]2016省城人口总结（根）'!B:C,2,FALSE)/100</f>
        <v>0.69914576825729002</v>
      </c>
      <c r="D352" s="40">
        <f>INDEX(人口源表!$1:$1048576,MATCH($B352,人口源表!$A:$A,0),MATCH(D$1,人口源表!$1:$1,0))-INDEX(城镇人口!$1:$1048576,MATCH($B352,城镇人口!$B:$B,0),MATCH(D$1,城镇人口!$1:$1,0))</f>
        <v>120642.30468547752</v>
      </c>
      <c r="E352" s="40">
        <f>INDEX(人口源表!$1:$1048576,MATCH($B352,人口源表!$A:$A,0),MATCH(E$1,人口源表!$1:$1,0))-INDEX(城镇人口!$1:$1048576,MATCH($B352,城镇人口!$B:$B,0),MATCH(E$1,城镇人口!$1:$1,0))</f>
        <v>116629.81604891852</v>
      </c>
      <c r="F352" s="40">
        <f>INDEX(人口源表!$1:$1048576,MATCH($B352,人口源表!$A:$A,0),MATCH(F$1,人口源表!$1:$1,0))-INDEX(城镇人口!$1:$1048576,MATCH($B352,城镇人口!$B:$B,0),MATCH(F$1,城镇人口!$1:$1,0))</f>
        <v>112419.98927859083</v>
      </c>
      <c r="G352" s="40">
        <f>INDEX(人口源表!$1:$1048576,MATCH($B352,人口源表!$A:$A,0),MATCH(G$1,人口源表!$1:$1,0))-INDEX(城镇人口!$1:$1048576,MATCH($B352,城镇人口!$B:$B,0),MATCH(G$1,城镇人口!$1:$1,0))</f>
        <v>181801.43954762793</v>
      </c>
      <c r="H352" s="40">
        <f>INDEX(人口源表!$1:$1048576,MATCH($B352,人口源表!$A:$A,0),MATCH(H$1,人口源表!$1:$1,0))-INDEX(城镇人口!$1:$1048576,MATCH($B352,城镇人口!$B:$B,0),MATCH(H$1,城镇人口!$1:$1,0))</f>
        <v>174168.51081277401</v>
      </c>
      <c r="I352" s="40">
        <f>INDEX(人口源表!$1:$1048576,MATCH($B352,人口源表!$A:$A,0),MATCH(I$1,人口源表!$1:$1,0))-INDEX(城镇人口!$1:$1048576,MATCH($B352,城镇人口!$B:$B,0),MATCH(I$1,城镇人口!$1:$1,0))</f>
        <v>169793.03560723667</v>
      </c>
      <c r="J352" s="40">
        <f>INDEX(人口源表!$1:$1048576,MATCH($B352,人口源表!$A:$A,0),MATCH(J$1,人口源表!$1:$1,0))-INDEX(城镇人口!$1:$1048576,MATCH($B352,城镇人口!$B:$B,0),MATCH(J$1,城镇人口!$1:$1,0))</f>
        <v>165182.03204911691</v>
      </c>
      <c r="K352" s="40">
        <f>INDEX(人口源表!$1:$1048576,MATCH($B352,人口源表!$A:$A,0),MATCH(K$1,人口源表!$1:$1,0))-INDEX(城镇人口!$1:$1048576,MATCH($B352,城镇人口!$B:$B,0),MATCH(K$1,城镇人口!$1:$1,0))</f>
        <v>160351.6310465897</v>
      </c>
      <c r="L352" s="40">
        <f>INDEX(人口源表!$1:$1048576,MATCH($B352,人口源表!$A:$A,0),MATCH(L$1,人口源表!$1:$1,0))-INDEX(城镇人口!$1:$1048576,MATCH($B352,城镇人口!$B:$B,0),MATCH(L$1,城镇人口!$1:$1,0))</f>
        <v>155316.95831692417</v>
      </c>
      <c r="M352" s="40">
        <f>INDEX(人口源表!$1:$1048576,MATCH($B352,人口源表!$A:$A,0),MATCH(M$1,人口源表!$1:$1,0))-INDEX(城镇人口!$1:$1048576,MATCH($B352,城镇人口!$B:$B,0),MATCH(M$1,城镇人口!$1:$1,0))</f>
        <v>150093.31014851271</v>
      </c>
      <c r="N352" s="40">
        <f>INDEX(人口源表!$1:$1048576,MATCH($B352,人口源表!$A:$A,0),MATCH(N$1,人口源表!$1:$1,0))-INDEX(城镇人口!$1:$1048576,MATCH($B352,城镇人口!$B:$B,0),MATCH(N$1,城镇人口!$1:$1,0))</f>
        <v>144695.86038479779</v>
      </c>
      <c r="O352" s="40">
        <f>INDEX(人口源表!$1:$1048576,MATCH($B352,人口源表!$A:$A,0),MATCH(O$1,人口源表!$1:$1,0))-INDEX(城镇人口!$1:$1048576,MATCH($B352,城镇人口!$B:$B,0),MATCH(O$1,城镇人口!$1:$1,0))</f>
        <v>139139.01630633732</v>
      </c>
      <c r="P352" s="40">
        <f>INDEX(人口源表!$1:$1048576,MATCH($B352,人口源表!$A:$A,0),MATCH(P$1,人口源表!$1:$1,0))-INDEX(城镇人口!$1:$1048576,MATCH($B352,城镇人口!$B:$B,0),MATCH(P$1,城镇人口!$1:$1,0))</f>
        <v>133437.05791046529</v>
      </c>
      <c r="Q352" s="40">
        <f>INDEX(人口源表!$1:$1048576,MATCH($B352,人口源表!$A:$A,0),MATCH(Q$1,人口源表!$1:$1,0))-INDEX(城镇人口!$1:$1048576,MATCH($B352,城镇人口!$B:$B,0),MATCH(Q$1,城镇人口!$1:$1,0))</f>
        <v>127604.26961094735</v>
      </c>
      <c r="R352" s="40">
        <f>INDEX(人口源表!$1:$1048576,MATCH($B352,人口源表!$A:$A,0),MATCH(R$1,人口源表!$1:$1,0))-INDEX(城镇人口!$1:$1048576,MATCH($B352,城镇人口!$B:$B,0),MATCH(R$1,城镇人口!$1:$1,0))</f>
        <v>121653.9786353797</v>
      </c>
      <c r="S352" s="40">
        <f>INDEX(人口源表!$1:$1048576,MATCH($B352,人口源表!$A:$A,0),MATCH(S$1,人口源表!$1:$1,0))-INDEX(城镇人口!$1:$1048576,MATCH($B352,城镇人口!$B:$B,0),MATCH(S$1,城镇人口!$1:$1,0))</f>
        <v>118484.47801405715</v>
      </c>
      <c r="T352" s="40">
        <f>INDEX(人口源表!$1:$1048576,MATCH($B352,人口源表!$A:$A,0),MATCH(T$1,人口源表!$1:$1,0))-INDEX(城镇人口!$1:$1048576,MATCH($B352,城镇人口!$B:$B,0),MATCH(T$1,城镇人口!$1:$1,0))</f>
        <v>115249.90013151581</v>
      </c>
      <c r="U352" s="40">
        <f>INDEX(人口源表!$1:$1048576,MATCH($B352,人口源表!$A:$A,0),MATCH(U$1,人口源表!$1:$1,0))-INDEX(城镇人口!$1:$1048576,MATCH($B352,城镇人口!$B:$B,0),MATCH(U$1,城镇人口!$1:$1,0))</f>
        <v>111958.51961544272</v>
      </c>
      <c r="V352" s="40">
        <f>INDEX(人口源表!$1:$1048576,MATCH($B352,人口源表!$A:$A,0),MATCH(V$1,人口源表!$1:$1,0))-INDEX(城镇人口!$1:$1048576,MATCH($B352,城镇人口!$B:$B,0),MATCH(V$1,城镇人口!$1:$1,0))</f>
        <v>108617.99344291259</v>
      </c>
      <c r="W352" s="40">
        <f>INDEX(人口源表!$1:$1048576,MATCH($B352,人口源表!$A:$A,0),MATCH(W$1,人口源表!$1:$1,0))-INDEX(城镇人口!$1:$1048576,MATCH($B352,城镇人口!$B:$B,0),MATCH(W$1,城镇人口!$1:$1,0))</f>
        <v>105235.70495905343</v>
      </c>
      <c r="X352" s="40">
        <f>INDEX(人口源表!$1:$1048576,MATCH($B352,人口源表!$A:$A,0),MATCH(X$1,人口源表!$1:$1,0))-INDEX(城镇人口!$1:$1048576,MATCH($B352,城镇人口!$B:$B,0),MATCH(X$1,城镇人口!$1:$1,0))</f>
        <v>101818.76026171423</v>
      </c>
      <c r="Y352" s="40">
        <f>INDEX(人口源表!$1:$1048576,MATCH($B352,人口源表!$A:$A,0),MATCH(Y$1,人口源表!$1:$1,0))-INDEX(城镇人口!$1:$1048576,MATCH($B352,城镇人口!$B:$B,0),MATCH(Y$1,城镇人口!$1:$1,0))</f>
        <v>98374.128993168008</v>
      </c>
      <c r="Z352" s="40">
        <f>INDEX(人口源表!$1:$1048576,MATCH($B352,人口源表!$A:$A,0),MATCH(Z$1,人口源表!$1:$1,0))-INDEX(城镇人口!$1:$1048576,MATCH($B352,城镇人口!$B:$B,0),MATCH(Z$1,城镇人口!$1:$1,0))</f>
        <v>94908.619261298794</v>
      </c>
      <c r="AA352" s="40">
        <f>INDEX(人口源表!$1:$1048576,MATCH($B352,人口源表!$A:$A,0),MATCH(AA$1,人口源表!$1:$1,0))-INDEX(城镇人口!$1:$1048576,MATCH($B352,城镇人口!$B:$B,0),MATCH(AA$1,城镇人口!$1:$1,0))</f>
        <v>91428.580467741005</v>
      </c>
      <c r="AB352" s="40">
        <f>INDEX(人口源表!$1:$1048576,MATCH($B352,人口源表!$A:$A,0),MATCH(AB$1,人口源表!$1:$1,0))-INDEX(城镇人口!$1:$1048576,MATCH($B352,城镇人口!$B:$B,0),MATCH(AB$1,城镇人口!$1:$1,0))</f>
        <v>87939.920714380569</v>
      </c>
      <c r="AC352" s="40">
        <f>INDEX(人口源表!$1:$1048576,MATCH($B352,人口源表!$A:$A,0),MATCH(AC$1,人口源表!$1:$1,0))-INDEX(城镇人口!$1:$1048576,MATCH($B352,城镇人口!$B:$B,0),MATCH(AC$1,城镇人口!$1:$1,0))</f>
        <v>85157.539100877242</v>
      </c>
      <c r="AD352" s="40">
        <f>INDEX(人口源表!$1:$1048576,MATCH($B352,人口源表!$A:$A,0),MATCH(AD$1,人口源表!$1:$1,0))-INDEX(城镇人口!$1:$1048576,MATCH($B352,城镇人口!$B:$B,0),MATCH(AD$1,城镇人口!$1:$1,0))</f>
        <v>82373.82187907258</v>
      </c>
      <c r="AE352" s="40">
        <f>INDEX(人口源表!$1:$1048576,MATCH($B352,人口源表!$A:$A,0),MATCH(AE$1,人口源表!$1:$1,0))-INDEX(城镇人口!$1:$1048576,MATCH($B352,城镇人口!$B:$B,0),MATCH(AE$1,城镇人口!$1:$1,0))</f>
        <v>79593.32598896767</v>
      </c>
      <c r="AF352" s="40">
        <f>INDEX(人口源表!$1:$1048576,MATCH($B352,人口源表!$A:$A,0),MATCH(AF$1,人口源表!$1:$1,0))-INDEX(城镇人口!$1:$1048576,MATCH($B352,城镇人口!$B:$B,0),MATCH(AF$1,城镇人口!$1:$1,0))</f>
        <v>76820.226612562779</v>
      </c>
      <c r="AG352" s="40">
        <f>INDEX(人口源表!$1:$1048576,MATCH($B352,人口源表!$A:$A,0),MATCH(AG$1,人口源表!$1:$1,0))-INDEX(城镇人口!$1:$1048576,MATCH($B352,城镇人口!$B:$B,0),MATCH(AG$1,城镇人口!$1:$1,0))</f>
        <v>74058.676417494775</v>
      </c>
      <c r="AH352" s="40">
        <f>INDEX(人口源表!$1:$1048576,MATCH($B352,人口源表!$A:$A,0),MATCH(AH$1,人口源表!$1:$1,0))-INDEX(城镇人口!$1:$1048576,MATCH($B352,城镇人口!$B:$B,0),MATCH(AH$1,城镇人口!$1:$1,0))</f>
        <v>71312.322908968665</v>
      </c>
      <c r="AI352" s="40">
        <f>INDEX(人口源表!$1:$1048576,MATCH($B352,人口源表!$A:$A,0),MATCH(AI$1,人口源表!$1:$1,0))-INDEX(城镇人口!$1:$1048576,MATCH($B352,城镇人口!$B:$B,0),MATCH(AI$1,城镇人口!$1:$1,0))</f>
        <v>68584.989421383478</v>
      </c>
      <c r="AJ352" s="40">
        <f>INDEX(人口源表!$1:$1048576,MATCH($B352,人口源表!$A:$A,0),MATCH(AJ$1,人口源表!$1:$1,0))-INDEX(城镇人口!$1:$1048576,MATCH($B352,城镇人口!$B:$B,0),MATCH(AJ$1,城镇人口!$1:$1,0))</f>
        <v>65879.660385252209</v>
      </c>
      <c r="AK352" s="40">
        <f>INDEX(人口源表!$1:$1048576,MATCH($B352,人口源表!$A:$A,0),MATCH(AK$1,人口源表!$1:$1,0))-INDEX(城镇人口!$1:$1048576,MATCH($B352,城镇人口!$B:$B,0),MATCH(AK$1,城镇人口!$1:$1,0))</f>
        <v>63199.578996935976</v>
      </c>
      <c r="AL352" s="40">
        <f>INDEX(人口源表!$1:$1048576,MATCH($B352,人口源表!$A:$A,0),MATCH(AL$1,人口源表!$1:$1,0))-INDEX(城镇人口!$1:$1048576,MATCH($B352,城镇人口!$B:$B,0),MATCH(AL$1,城镇人口!$1:$1,0))</f>
        <v>60547.275982567226</v>
      </c>
      <c r="AM352" s="40">
        <f>INDEX(人口源表!$1:$1048576,MATCH($B352,人口源表!$A:$A,0),MATCH(AM$1,人口源表!$1:$1,0))-INDEX(城镇人口!$1:$1048576,MATCH($B352,城镇人口!$B:$B,0),MATCH(AM$1,城镇人口!$1:$1,0))</f>
        <v>57925.393308231258</v>
      </c>
      <c r="AN352" s="40">
        <f>INDEX(人口源表!$1:$1048576,MATCH($B352,人口源表!$A:$A,0),MATCH(AN$1,人口源表!$1:$1,0))-INDEX(城镇人口!$1:$1048576,MATCH($B352,城镇人口!$B:$B,0),MATCH(AN$1,城镇人口!$1:$1,0))</f>
        <v>55335.973373585613</v>
      </c>
      <c r="AO352" s="40">
        <f>INDEX(人口源表!$1:$1048576,MATCH($B352,人口源表!$A:$A,0),MATCH(AO$1,人口源表!$1:$1,0))-INDEX(城镇人口!$1:$1048576,MATCH($B352,城镇人口!$B:$B,0),MATCH(AO$1,城镇人口!$1:$1,0))</f>
        <v>52780.947344325949</v>
      </c>
      <c r="AP352" s="40">
        <f>INDEX(人口源表!$1:$1048576,MATCH($B352,人口源表!$A:$A,0),MATCH(AP$1,人口源表!$1:$1,0))-INDEX(城镇人口!$1:$1048576,MATCH($B352,城镇人口!$B:$B,0),MATCH(AP$1,城镇人口!$1:$1,0))</f>
        <v>50261.844358132221</v>
      </c>
      <c r="AQ352" s="40">
        <f>INDEX(人口源表!$1:$1048576,MATCH($B352,人口源表!$A:$A,0),MATCH(AQ$1,人口源表!$1:$1,0))-INDEX(城镇人口!$1:$1048576,MATCH($B352,城镇人口!$B:$B,0),MATCH(AQ$1,城镇人口!$1:$1,0))</f>
        <v>47780.130251928815</v>
      </c>
      <c r="AR352" s="40">
        <f>INDEX(人口源表!$1:$1048576,MATCH($B352,人口源表!$A:$A,0),MATCH(AR$1,人口源表!$1:$1,0))-INDEX(城镇人口!$1:$1048576,MATCH($B352,城镇人口!$B:$B,0),MATCH(AR$1,城镇人口!$1:$1,0))</f>
        <v>45336.531507667503</v>
      </c>
      <c r="AS352" s="40">
        <f>INDEX(人口源表!$1:$1048576,MATCH($B352,人口源表!$A:$A,0),MATCH(AS$1,人口源表!$1:$1,0))-INDEX(城镇人口!$1:$1048576,MATCH($B352,城镇人口!$B:$B,0),MATCH(AS$1,城镇人口!$1:$1,0))</f>
        <v>42931.860625322093</v>
      </c>
      <c r="AT352" s="40">
        <f>INDEX(人口源表!$1:$1048576,MATCH($B352,人口源表!$A:$A,0),MATCH(AT$1,人口源表!$1:$1,0))-INDEX(城镇人口!$1:$1048576,MATCH($B352,城镇人口!$B:$B,0),MATCH(AT$1,城镇人口!$1:$1,0))</f>
        <v>40566.502097192337</v>
      </c>
      <c r="AU352" s="40">
        <f>INDEX(人口源表!$1:$1048576,MATCH($B352,人口源表!$A:$A,0),MATCH(AU$1,人口源表!$1:$1,0))-INDEX(城镇人口!$1:$1048576,MATCH($B352,城镇人口!$B:$B,0),MATCH(AU$1,城镇人口!$1:$1,0))</f>
        <v>38240.359404180432</v>
      </c>
      <c r="AV352" s="40">
        <f>INDEX(人口源表!$1:$1048576,MATCH($B352,人口源表!$A:$A,0),MATCH(AV$1,人口源表!$1:$1,0))-INDEX(城镇人口!$1:$1048576,MATCH($B352,城镇人口!$B:$B,0),MATCH(AV$1,城镇人口!$1:$1,0))</f>
        <v>35953.141596945236</v>
      </c>
    </row>
    <row r="353" spans="1:48" x14ac:dyDescent="0.15">
      <c r="A353" s="35" t="s">
        <v>883</v>
      </c>
      <c r="B353" s="4" t="s">
        <v>706</v>
      </c>
      <c r="C353" s="34">
        <f>VLOOKUP(B353,'[1]2016省城人口总结（根）'!B:C,2,FALSE)/100</f>
        <v>0.68450210956263702</v>
      </c>
      <c r="D353" s="40">
        <f>INDEX(人口源表!$1:$1048576,MATCH($B353,人口源表!$A:$A,0),MATCH(D$1,人口源表!$1:$1,0))-INDEX(城镇人口!$1:$1048576,MATCH($B353,城镇人口!$B:$B,0),MATCH(D$1,城镇人口!$1:$1,0))</f>
        <v>52782.727604094864</v>
      </c>
      <c r="E353" s="40">
        <f>INDEX(人口源表!$1:$1048576,MATCH($B353,人口源表!$A:$A,0),MATCH(E$1,人口源表!$1:$1,0))-INDEX(城镇人口!$1:$1048576,MATCH($B353,城镇人口!$B:$B,0),MATCH(E$1,城镇人口!$1:$1,0))</f>
        <v>51166.642451276712</v>
      </c>
      <c r="F353" s="40">
        <f>INDEX(人口源表!$1:$1048576,MATCH($B353,人口源表!$A:$A,0),MATCH(F$1,人口源表!$1:$1,0))-INDEX(城镇人口!$1:$1048576,MATCH($B353,城镇人口!$B:$B,0),MATCH(F$1,城镇人口!$1:$1,0))</f>
        <v>49468.283565966776</v>
      </c>
      <c r="G353" s="40">
        <f>INDEX(人口源表!$1:$1048576,MATCH($B353,人口源表!$A:$A,0),MATCH(G$1,人口源表!$1:$1,0))-INDEX(城镇人口!$1:$1048576,MATCH($B353,城镇人口!$B:$B,0),MATCH(G$1,城镇人口!$1:$1,0))</f>
        <v>113501.48938385048</v>
      </c>
      <c r="H353" s="40">
        <f>INDEX(人口源表!$1:$1048576,MATCH($B353,人口源表!$A:$A,0),MATCH(H$1,人口源表!$1:$1,0))-INDEX(城镇人口!$1:$1048576,MATCH($B353,城镇人口!$B:$B,0),MATCH(H$1,城镇人口!$1:$1,0))</f>
        <v>109488.01796055166</v>
      </c>
      <c r="I353" s="40">
        <f>INDEX(人口源表!$1:$1048576,MATCH($B353,人口源表!$A:$A,0),MATCH(I$1,人口源表!$1:$1,0))-INDEX(城镇人口!$1:$1048576,MATCH($B353,城镇人口!$B:$B,0),MATCH(I$1,城镇人口!$1:$1,0))</f>
        <v>107345.20621975861</v>
      </c>
      <c r="J353" s="40">
        <f>INDEX(人口源表!$1:$1048576,MATCH($B353,人口源表!$A:$A,0),MATCH(J$1,人口源表!$1:$1,0))-INDEX(城镇人口!$1:$1048576,MATCH($B353,城镇人口!$B:$B,0),MATCH(J$1,城镇人口!$1:$1,0))</f>
        <v>105051.18313239201</v>
      </c>
      <c r="K353" s="40">
        <f>INDEX(人口源表!$1:$1048576,MATCH($B353,人口源表!$A:$A,0),MATCH(K$1,人口源表!$1:$1,0))-INDEX(城镇人口!$1:$1048576,MATCH($B353,城镇人口!$B:$B,0),MATCH(K$1,城镇人口!$1:$1,0))</f>
        <v>102610.39520927455</v>
      </c>
      <c r="L353" s="40">
        <f>INDEX(人口源表!$1:$1048576,MATCH($B353,人口源表!$A:$A,0),MATCH(L$1,人口源表!$1:$1,0))-INDEX(城镇人口!$1:$1048576,MATCH($B353,城镇人口!$B:$B,0),MATCH(L$1,城镇人口!$1:$1,0))</f>
        <v>100028.71599832195</v>
      </c>
      <c r="M353" s="40">
        <f>INDEX(人口源表!$1:$1048576,MATCH($B353,人口源表!$A:$A,0),MATCH(M$1,人口源表!$1:$1,0))-INDEX(城镇人口!$1:$1048576,MATCH($B353,城镇人口!$B:$B,0),MATCH(M$1,城镇人口!$1:$1,0))</f>
        <v>97311.417697090539</v>
      </c>
      <c r="N353" s="40">
        <f>INDEX(人口源表!$1:$1048576,MATCH($B353,人口源表!$A:$A,0),MATCH(N$1,人口源表!$1:$1,0))-INDEX(城镇人口!$1:$1048576,MATCH($B353,城镇人口!$B:$B,0),MATCH(N$1,城镇人口!$1:$1,0))</f>
        <v>94464.40122903022</v>
      </c>
      <c r="O353" s="40">
        <f>INDEX(人口源表!$1:$1048576,MATCH($B353,人口源表!$A:$A,0),MATCH(O$1,人口源表!$1:$1,0))-INDEX(城镇人口!$1:$1048576,MATCH($B353,城镇人口!$B:$B,0),MATCH(O$1,城镇人口!$1:$1,0))</f>
        <v>91494.122134291567</v>
      </c>
      <c r="P353" s="40">
        <f>INDEX(人口源表!$1:$1048576,MATCH($B353,人口源表!$A:$A,0),MATCH(P$1,人口源表!$1:$1,0))-INDEX(城镇人口!$1:$1048576,MATCH($B353,城镇人口!$B:$B,0),MATCH(P$1,城镇人口!$1:$1,0))</f>
        <v>88407.100107240258</v>
      </c>
      <c r="Q353" s="40">
        <f>INDEX(人口源表!$1:$1048576,MATCH($B353,人口源表!$A:$A,0),MATCH(Q$1,人口源表!$1:$1,0))-INDEX(城镇人口!$1:$1048576,MATCH($B353,城镇人口!$B:$B,0),MATCH(Q$1,城镇人口!$1:$1,0))</f>
        <v>85209.919590683072</v>
      </c>
      <c r="R353" s="40">
        <f>INDEX(人口源表!$1:$1048576,MATCH($B353,人口源表!$A:$A,0),MATCH(R$1,人口源表!$1:$1,0))-INDEX(城镇人口!$1:$1048576,MATCH($B353,城镇人口!$B:$B,0),MATCH(R$1,城镇人口!$1:$1,0))</f>
        <v>81909.612578450819</v>
      </c>
      <c r="S353" s="40">
        <f>INDEX(人口源表!$1:$1048576,MATCH($B353,人口源表!$A:$A,0),MATCH(S$1,人口源表!$1:$1,0))-INDEX(城镇人口!$1:$1048576,MATCH($B353,城镇人口!$B:$B,0),MATCH(S$1,城镇人口!$1:$1,0))</f>
        <v>80248.295401307871</v>
      </c>
      <c r="T353" s="40">
        <f>INDEX(人口源表!$1:$1048576,MATCH($B353,人口源表!$A:$A,0),MATCH(T$1,人口源表!$1:$1,0))-INDEX(城镇人口!$1:$1048576,MATCH($B353,城镇人口!$B:$B,0),MATCH(T$1,城镇人口!$1:$1,0))</f>
        <v>78524.84924100322</v>
      </c>
      <c r="U353" s="40">
        <f>INDEX(人口源表!$1:$1048576,MATCH($B353,人口源表!$A:$A,0),MATCH(U$1,人口源表!$1:$1,0))-INDEX(城镇人口!$1:$1048576,MATCH($B353,城镇人口!$B:$B,0),MATCH(U$1,城镇人口!$1:$1,0))</f>
        <v>76743.829738137545</v>
      </c>
      <c r="V353" s="40">
        <f>INDEX(人口源表!$1:$1048576,MATCH($B353,人口源表!$A:$A,0),MATCH(V$1,人口源表!$1:$1,0))-INDEX(城镇人口!$1:$1048576,MATCH($B353,城镇人口!$B:$B,0),MATCH(V$1,城镇人口!$1:$1,0))</f>
        <v>74909.71090850269</v>
      </c>
      <c r="W353" s="40">
        <f>INDEX(人口源表!$1:$1048576,MATCH($B353,人口源表!$A:$A,0),MATCH(W$1,人口源表!$1:$1,0))-INDEX(城镇人口!$1:$1048576,MATCH($B353,城镇人口!$B:$B,0),MATCH(W$1,城镇人口!$1:$1,0))</f>
        <v>73026.713307159604</v>
      </c>
      <c r="X353" s="40">
        <f>INDEX(人口源表!$1:$1048576,MATCH($B353,人口源表!$A:$A,0),MATCH(X$1,人口源表!$1:$1,0))-INDEX(城镇人口!$1:$1048576,MATCH($B353,城镇人口!$B:$B,0),MATCH(X$1,城镇人口!$1:$1,0))</f>
        <v>71099.489715827396</v>
      </c>
      <c r="Y353" s="40">
        <f>INDEX(人口源表!$1:$1048576,MATCH($B353,人口源表!$A:$A,0),MATCH(Y$1,人口源表!$1:$1,0))-INDEX(城镇人口!$1:$1048576,MATCH($B353,城镇人口!$B:$B,0),MATCH(Y$1,城镇人口!$1:$1,0))</f>
        <v>69132.574565747171</v>
      </c>
      <c r="Z353" s="40">
        <f>INDEX(人口源表!$1:$1048576,MATCH($B353,人口源表!$A:$A,0),MATCH(Z$1,人口源表!$1:$1,0))-INDEX(城镇人口!$1:$1048576,MATCH($B353,城镇人口!$B:$B,0),MATCH(Z$1,城镇人口!$1:$1,0))</f>
        <v>67130.382326700957</v>
      </c>
      <c r="AA353" s="40">
        <f>INDEX(人口源表!$1:$1048576,MATCH($B353,人口源表!$A:$A,0),MATCH(AA$1,人口源表!$1:$1,0))-INDEX(城镇人口!$1:$1048576,MATCH($B353,城镇人口!$B:$B,0),MATCH(AA$1,城镇人口!$1:$1,0))</f>
        <v>65097.513812335732</v>
      </c>
      <c r="AB353" s="40">
        <f>INDEX(人口源表!$1:$1048576,MATCH($B353,人口源表!$A:$A,0),MATCH(AB$1,人口源表!$1:$1,0))-INDEX(城镇人口!$1:$1048576,MATCH($B353,城镇人口!$B:$B,0),MATCH(AB$1,城镇人口!$1:$1,0))</f>
        <v>63038.562497449573</v>
      </c>
      <c r="AC353" s="40">
        <f>INDEX(人口源表!$1:$1048576,MATCH($B353,人口源表!$A:$A,0),MATCH(AC$1,人口源表!$1:$1,0))-INDEX(城镇人口!$1:$1048576,MATCH($B353,城镇人口!$B:$B,0),MATCH(AC$1,城镇人口!$1:$1,0))</f>
        <v>61396.067846265447</v>
      </c>
      <c r="AD353" s="40">
        <f>INDEX(人口源表!$1:$1048576,MATCH($B353,人口源表!$A:$A,0),MATCH(AD$1,人口源表!$1:$1,0))-INDEX(城镇人口!$1:$1048576,MATCH($B353,城镇人口!$B:$B,0),MATCH(AD$1,城镇人口!$1:$1,0))</f>
        <v>59735.266648197372</v>
      </c>
      <c r="AE353" s="40">
        <f>INDEX(人口源表!$1:$1048576,MATCH($B353,人口源表!$A:$A,0),MATCH(AE$1,人口源表!$1:$1,0))-INDEX(城镇人口!$1:$1048576,MATCH($B353,城镇人口!$B:$B,0),MATCH(AE$1,城镇人口!$1:$1,0))</f>
        <v>58060.217323493038</v>
      </c>
      <c r="AF353" s="40">
        <f>INDEX(人口源表!$1:$1048576,MATCH($B353,人口源表!$A:$A,0),MATCH(AF$1,人口源表!$1:$1,0))-INDEX(城镇人口!$1:$1048576,MATCH($B353,城镇人口!$B:$B,0),MATCH(AF$1,城镇人口!$1:$1,0))</f>
        <v>56374.373868080031</v>
      </c>
      <c r="AG353" s="40">
        <f>INDEX(人口源表!$1:$1048576,MATCH($B353,人口源表!$A:$A,0),MATCH(AG$1,人口源表!$1:$1,0))-INDEX(城镇人口!$1:$1048576,MATCH($B353,城镇人口!$B:$B,0),MATCH(AG$1,城镇人口!$1:$1,0))</f>
        <v>54681.567903980147</v>
      </c>
      <c r="AH353" s="40">
        <f>INDEX(人口源表!$1:$1048576,MATCH($B353,人口源表!$A:$A,0),MATCH(AH$1,人口源表!$1:$1,0))-INDEX(城镇人口!$1:$1048576,MATCH($B353,城镇人口!$B:$B,0),MATCH(AH$1,城镇人口!$1:$1,0))</f>
        <v>52985.029590358725</v>
      </c>
      <c r="AI353" s="40">
        <f>INDEX(人口源表!$1:$1048576,MATCH($B353,人口源表!$A:$A,0),MATCH(AI$1,人口源表!$1:$1,0))-INDEX(城镇人口!$1:$1048576,MATCH($B353,城镇人口!$B:$B,0),MATCH(AI$1,城镇人口!$1:$1,0))</f>
        <v>51288.324074218574</v>
      </c>
      <c r="AJ353" s="40">
        <f>INDEX(人口源表!$1:$1048576,MATCH($B353,人口源表!$A:$A,0),MATCH(AJ$1,人口源表!$1:$1,0))-INDEX(城镇人口!$1:$1048576,MATCH($B353,城镇人口!$B:$B,0),MATCH(AJ$1,城镇人口!$1:$1,0))</f>
        <v>49594.665249988495</v>
      </c>
      <c r="AK353" s="40">
        <f>INDEX(人口源表!$1:$1048576,MATCH($B353,人口源表!$A:$A,0),MATCH(AK$1,人口源表!$1:$1,0))-INDEX(城镇人口!$1:$1048576,MATCH($B353,城镇人口!$B:$B,0),MATCH(AK$1,城镇人口!$1:$1,0))</f>
        <v>47907.411888473318</v>
      </c>
      <c r="AL353" s="40">
        <f>INDEX(人口源表!$1:$1048576,MATCH($B353,人口源表!$A:$A,0),MATCH(AL$1,人口源表!$1:$1,0))-INDEX(城镇人口!$1:$1048576,MATCH($B353,城镇人口!$B:$B,0),MATCH(AL$1,城镇人口!$1:$1,0))</f>
        <v>46229.313047236355</v>
      </c>
      <c r="AM353" s="40">
        <f>INDEX(人口源表!$1:$1048576,MATCH($B353,人口源表!$A:$A,0),MATCH(AM$1,人口源表!$1:$1,0))-INDEX(城镇人口!$1:$1048576,MATCH($B353,城镇人口!$B:$B,0),MATCH(AM$1,城镇人口!$1:$1,0))</f>
        <v>44563.465955367661</v>
      </c>
      <c r="AN353" s="40">
        <f>INDEX(人口源表!$1:$1048576,MATCH($B353,人口源表!$A:$A,0),MATCH(AN$1,人口源表!$1:$1,0))-INDEX(城镇人口!$1:$1048576,MATCH($B353,城镇人口!$B:$B,0),MATCH(AN$1,城镇人口!$1:$1,0))</f>
        <v>42912.34670128132</v>
      </c>
      <c r="AO353" s="40">
        <f>INDEX(人口源表!$1:$1048576,MATCH($B353,人口源表!$A:$A,0),MATCH(AO$1,人口源表!$1:$1,0))-INDEX(城镇人口!$1:$1048576,MATCH($B353,城镇人口!$B:$B,0),MATCH(AO$1,城镇人口!$1:$1,0))</f>
        <v>41278.607540803787</v>
      </c>
      <c r="AP353" s="40">
        <f>INDEX(人口源表!$1:$1048576,MATCH($B353,人口源表!$A:$A,0),MATCH(AP$1,人口源表!$1:$1,0))-INDEX(城镇人口!$1:$1048576,MATCH($B353,城镇人口!$B:$B,0),MATCH(AP$1,城镇人口!$1:$1,0))</f>
        <v>39664.384740628302</v>
      </c>
      <c r="AQ353" s="40">
        <f>INDEX(人口源表!$1:$1048576,MATCH($B353,人口源表!$A:$A,0),MATCH(AQ$1,人口源表!$1:$1,0))-INDEX(城镇人口!$1:$1048576,MATCH($B353,城镇人口!$B:$B,0),MATCH(AQ$1,城镇人口!$1:$1,0))</f>
        <v>38071.931624215795</v>
      </c>
      <c r="AR353" s="40">
        <f>INDEX(人口源表!$1:$1048576,MATCH($B353,人口源表!$A:$A,0),MATCH(AR$1,人口源表!$1:$1,0))-INDEX(城镇人口!$1:$1048576,MATCH($B353,城镇人口!$B:$B,0),MATCH(AR$1,城镇人口!$1:$1,0))</f>
        <v>36502.966239245608</v>
      </c>
      <c r="AS353" s="40">
        <f>INDEX(人口源表!$1:$1048576,MATCH($B353,人口源表!$A:$A,0),MATCH(AS$1,人口源表!$1:$1,0))-INDEX(城镇人口!$1:$1048576,MATCH($B353,城镇人口!$B:$B,0),MATCH(AS$1,城镇人口!$1:$1,0))</f>
        <v>34958.982886869286</v>
      </c>
      <c r="AT353" s="40">
        <f>INDEX(人口源表!$1:$1048576,MATCH($B353,人口源表!$A:$A,0),MATCH(AT$1,人口源表!$1:$1,0))-INDEX(城镇人口!$1:$1048576,MATCH($B353,城镇人口!$B:$B,0),MATCH(AT$1,城镇人口!$1:$1,0))</f>
        <v>33441.412350351689</v>
      </c>
      <c r="AU353" s="40">
        <f>INDEX(人口源表!$1:$1048576,MATCH($B353,人口源表!$A:$A,0),MATCH(AU$1,人口源表!$1:$1,0))-INDEX(城镇人口!$1:$1048576,MATCH($B353,城镇人口!$B:$B,0),MATCH(AU$1,城镇人口!$1:$1,0))</f>
        <v>31951.133725058986</v>
      </c>
      <c r="AV353" s="40">
        <f>INDEX(人口源表!$1:$1048576,MATCH($B353,人口源表!$A:$A,0),MATCH(AV$1,人口源表!$1:$1,0))-INDEX(城镇人口!$1:$1048576,MATCH($B353,城镇人口!$B:$B,0),MATCH(AV$1,城镇人口!$1:$1,0))</f>
        <v>30488.921678228478</v>
      </c>
    </row>
    <row r="354" spans="1:48" x14ac:dyDescent="0.15">
      <c r="A354" s="35" t="s">
        <v>883</v>
      </c>
      <c r="B354" s="4" t="s">
        <v>708</v>
      </c>
      <c r="C354" s="34">
        <f>VLOOKUP(B354,'[1]2016省城人口总结（根）'!B:C,2,FALSE)/100</f>
        <v>0.46090709036472499</v>
      </c>
      <c r="D354" s="40">
        <f>INDEX(人口源表!$1:$1048576,MATCH($B354,人口源表!$A:$A,0),MATCH(D$1,人口源表!$1:$1,0))-INDEX(城镇人口!$1:$1048576,MATCH($B354,城镇人口!$B:$B,0),MATCH(D$1,城镇人口!$1:$1,0))</f>
        <v>81095.647520610859</v>
      </c>
      <c r="E354" s="40">
        <f>INDEX(人口源表!$1:$1048576,MATCH($B354,人口源表!$A:$A,0),MATCH(E$1,人口源表!$1:$1,0))-INDEX(城镇人口!$1:$1048576,MATCH($B354,城镇人口!$B:$B,0),MATCH(E$1,城镇人口!$1:$1,0))</f>
        <v>80438.199763817029</v>
      </c>
      <c r="F354" s="40">
        <f>INDEX(人口源表!$1:$1048576,MATCH($B354,人口源表!$A:$A,0),MATCH(F$1,人口源表!$1:$1,0))-INDEX(城镇人口!$1:$1048576,MATCH($B354,城镇人口!$B:$B,0),MATCH(F$1,城镇人口!$1:$1,0))</f>
        <v>79707.559422595106</v>
      </c>
      <c r="G354" s="40">
        <f>INDEX(人口源表!$1:$1048576,MATCH($B354,人口源表!$A:$A,0),MATCH(G$1,人口源表!$1:$1,0))-INDEX(城镇人口!$1:$1048576,MATCH($B354,城镇人口!$B:$B,0),MATCH(G$1,城镇人口!$1:$1,0))</f>
        <v>137998.43130561305</v>
      </c>
      <c r="H354" s="40">
        <f>INDEX(人口源表!$1:$1048576,MATCH($B354,人口源表!$A:$A,0),MATCH(H$1,人口源表!$1:$1,0))-INDEX(城镇人口!$1:$1048576,MATCH($B354,城镇人口!$B:$B,0),MATCH(H$1,城镇人口!$1:$1,0))</f>
        <v>136933.1452516272</v>
      </c>
      <c r="I354" s="40">
        <f>INDEX(人口源表!$1:$1048576,MATCH($B354,人口源表!$A:$A,0),MATCH(I$1,人口源表!$1:$1,0))-INDEX(城镇人口!$1:$1048576,MATCH($B354,城镇人口!$B:$B,0),MATCH(I$1,城镇人口!$1:$1,0))</f>
        <v>136811.99338738399</v>
      </c>
      <c r="J354" s="40">
        <f>INDEX(人口源表!$1:$1048576,MATCH($B354,人口源表!$A:$A,0),MATCH(J$1,人口源表!$1:$1,0))-INDEX(城镇人口!$1:$1048576,MATCH($B354,城镇人口!$B:$B,0),MATCH(J$1,城镇人口!$1:$1,0))</f>
        <v>136712.64199013618</v>
      </c>
      <c r="K354" s="40">
        <f>INDEX(人口源表!$1:$1048576,MATCH($B354,人口源表!$A:$A,0),MATCH(K$1,人口源表!$1:$1,0))-INDEX(城镇人口!$1:$1048576,MATCH($B354,城镇人口!$B:$B,0),MATCH(K$1,城镇人口!$1:$1,0))</f>
        <v>136615.58257195304</v>
      </c>
      <c r="L354" s="40">
        <f>INDEX(人口源表!$1:$1048576,MATCH($B354,人口源表!$A:$A,0),MATCH(L$1,人口源表!$1:$1,0))-INDEX(城镇人口!$1:$1048576,MATCH($B354,城镇人口!$B:$B,0),MATCH(L$1,城镇人口!$1:$1,0))</f>
        <v>136502.9496213143</v>
      </c>
      <c r="M354" s="40">
        <f>INDEX(人口源表!$1:$1048576,MATCH($B354,人口源表!$A:$A,0),MATCH(M$1,人口源表!$1:$1,0))-INDEX(城镇人口!$1:$1048576,MATCH($B354,城镇人口!$B:$B,0),MATCH(M$1,城镇人口!$1:$1,0))</f>
        <v>136358.96816917966</v>
      </c>
      <c r="N354" s="40">
        <f>INDEX(人口源表!$1:$1048576,MATCH($B354,人口源表!$A:$A,0),MATCH(N$1,人口源表!$1:$1,0))-INDEX(城镇人口!$1:$1048576,MATCH($B354,城镇人口!$B:$B,0),MATCH(N$1,城镇人口!$1:$1,0))</f>
        <v>136168.93931230428</v>
      </c>
      <c r="O354" s="40">
        <f>INDEX(人口源表!$1:$1048576,MATCH($B354,人口源表!$A:$A,0),MATCH(O$1,人口源表!$1:$1,0))-INDEX(城镇人口!$1:$1048576,MATCH($B354,城镇人口!$B:$B,0),MATCH(O$1,城镇人口!$1:$1,0))</f>
        <v>135920.1719494157</v>
      </c>
      <c r="P354" s="40">
        <f>INDEX(人口源表!$1:$1048576,MATCH($B354,人口源表!$A:$A,0),MATCH(P$1,人口源表!$1:$1,0))-INDEX(城镇人口!$1:$1048576,MATCH($B354,城镇人口!$B:$B,0),MATCH(P$1,城镇人口!$1:$1,0))</f>
        <v>135600.9863426502</v>
      </c>
      <c r="Q354" s="40">
        <f>INDEX(人口源表!$1:$1048576,MATCH($B354,人口源表!$A:$A,0),MATCH(Q$1,人口源表!$1:$1,0))-INDEX(城镇人口!$1:$1048576,MATCH($B354,城镇人口!$B:$B,0),MATCH(Q$1,城镇人口!$1:$1,0))</f>
        <v>135201.16184861204</v>
      </c>
      <c r="R354" s="40">
        <f>INDEX(人口源表!$1:$1048576,MATCH($B354,人口源表!$A:$A,0),MATCH(R$1,人口源表!$1:$1,0))-INDEX(城镇人口!$1:$1048576,MATCH($B354,城镇人口!$B:$B,0),MATCH(R$1,城镇人口!$1:$1,0))</f>
        <v>134712.80709892823</v>
      </c>
      <c r="S354" s="40">
        <f>INDEX(人口源表!$1:$1048576,MATCH($B354,人口源表!$A:$A,0),MATCH(S$1,人口源表!$1:$1,0))-INDEX(城镇人口!$1:$1048576,MATCH($B354,城镇人口!$B:$B,0),MATCH(S$1,城镇人口!$1:$1,0))</f>
        <v>134939.94489425453</v>
      </c>
      <c r="T354" s="40">
        <f>INDEX(人口源表!$1:$1048576,MATCH($B354,人口源表!$A:$A,0),MATCH(T$1,人口源表!$1:$1,0))-INDEX(城镇人口!$1:$1048576,MATCH($B354,城镇人口!$B:$B,0),MATCH(T$1,城镇人口!$1:$1,0))</f>
        <v>135089.38004792904</v>
      </c>
      <c r="U354" s="40">
        <f>INDEX(人口源表!$1:$1048576,MATCH($B354,人口源表!$A:$A,0),MATCH(U$1,人口源表!$1:$1,0))-INDEX(城镇人口!$1:$1048576,MATCH($B354,城镇人口!$B:$B,0),MATCH(U$1,城镇人口!$1:$1,0))</f>
        <v>135154.96704945498</v>
      </c>
      <c r="V354" s="40">
        <f>INDEX(人口源表!$1:$1048576,MATCH($B354,人口源表!$A:$A,0),MATCH(V$1,人口源表!$1:$1,0))-INDEX(城镇人口!$1:$1048576,MATCH($B354,城镇人口!$B:$B,0),MATCH(V$1,城镇人口!$1:$1,0))</f>
        <v>135132.96959191517</v>
      </c>
      <c r="W354" s="40">
        <f>INDEX(人口源表!$1:$1048576,MATCH($B354,人口源表!$A:$A,0),MATCH(W$1,人口源表!$1:$1,0))-INDEX(城镇人口!$1:$1048576,MATCH($B354,城镇人口!$B:$B,0),MATCH(W$1,城镇人口!$1:$1,0))</f>
        <v>135019.78552319319</v>
      </c>
      <c r="X354" s="40">
        <f>INDEX(人口源表!$1:$1048576,MATCH($B354,人口源表!$A:$A,0),MATCH(X$1,人口源表!$1:$1,0))-INDEX(城镇人口!$1:$1048576,MATCH($B354,城镇人口!$B:$B,0),MATCH(X$1,城镇人口!$1:$1,0))</f>
        <v>134812.82604824149</v>
      </c>
      <c r="Y354" s="40">
        <f>INDEX(人口源表!$1:$1048576,MATCH($B354,人口源表!$A:$A,0),MATCH(Y$1,人口源表!$1:$1,0))-INDEX(城镇人口!$1:$1048576,MATCH($B354,城镇人口!$B:$B,0),MATCH(Y$1,城镇人口!$1:$1,0))</f>
        <v>134511.79725522958</v>
      </c>
      <c r="Z354" s="40">
        <f>INDEX(人口源表!$1:$1048576,MATCH($B354,人口源表!$A:$A,0),MATCH(Z$1,人口源表!$1:$1,0))-INDEX(城镇人口!$1:$1048576,MATCH($B354,城镇人口!$B:$B,0),MATCH(Z$1,城镇人口!$1:$1,0))</f>
        <v>134115.16570930585</v>
      </c>
      <c r="AA354" s="40">
        <f>INDEX(人口源表!$1:$1048576,MATCH($B354,人口源表!$A:$A,0),MATCH(AA$1,人口源表!$1:$1,0))-INDEX(城镇人口!$1:$1048576,MATCH($B354,城镇人口!$B:$B,0),MATCH(AA$1,城镇人口!$1:$1,0))</f>
        <v>133624.07459159888</v>
      </c>
      <c r="AB354" s="40">
        <f>INDEX(人口源表!$1:$1048576,MATCH($B354,人口源表!$A:$A,0),MATCH(AB$1,人口源表!$1:$1,0))-INDEX(城镇人口!$1:$1048576,MATCH($B354,城镇人口!$B:$B,0),MATCH(AB$1,城镇人口!$1:$1,0))</f>
        <v>133040.1219789976</v>
      </c>
      <c r="AC354" s="40">
        <f>INDEX(人口源表!$1:$1048576,MATCH($B354,人口源表!$A:$A,0),MATCH(AC$1,人口源表!$1:$1,0))-INDEX(城镇人口!$1:$1048576,MATCH($B354,城镇人口!$B:$B,0),MATCH(AC$1,城镇人口!$1:$1,0))</f>
        <v>132585.25491280059</v>
      </c>
      <c r="AD354" s="40">
        <f>INDEX(人口源表!$1:$1048576,MATCH($B354,人口源表!$A:$A,0),MATCH(AD$1,人口源表!$1:$1,0))-INDEX(城镇人口!$1:$1048576,MATCH($B354,城镇人口!$B:$B,0),MATCH(AD$1,城镇人口!$1:$1,0))</f>
        <v>132045.24606374287</v>
      </c>
      <c r="AE354" s="40">
        <f>INDEX(人口源表!$1:$1048576,MATCH($B354,人口源表!$A:$A,0),MATCH(AE$1,人口源表!$1:$1,0))-INDEX(城镇人口!$1:$1048576,MATCH($B354,城镇人口!$B:$B,0),MATCH(AE$1,城镇人口!$1:$1,0))</f>
        <v>131423.83890940732</v>
      </c>
      <c r="AF354" s="40">
        <f>INDEX(人口源表!$1:$1048576,MATCH($B354,人口源表!$A:$A,0),MATCH(AF$1,人口源表!$1:$1,0))-INDEX(城镇人口!$1:$1048576,MATCH($B354,城镇人口!$B:$B,0),MATCH(AF$1,城镇人口!$1:$1,0))</f>
        <v>130725.99016790424</v>
      </c>
      <c r="AG354" s="40">
        <f>INDEX(人口源表!$1:$1048576,MATCH($B354,人口源表!$A:$A,0),MATCH(AG$1,人口源表!$1:$1,0))-INDEX(城镇人口!$1:$1048576,MATCH($B354,城镇人口!$B:$B,0),MATCH(AG$1,城镇人口!$1:$1,0))</f>
        <v>129956.17007880722</v>
      </c>
      <c r="AH354" s="40">
        <f>INDEX(人口源表!$1:$1048576,MATCH($B354,人口源表!$A:$A,0),MATCH(AH$1,人口源表!$1:$1,0))-INDEX(城镇人口!$1:$1048576,MATCH($B354,城镇人口!$B:$B,0),MATCH(AH$1,城镇人口!$1:$1,0))</f>
        <v>129121.27354275185</v>
      </c>
      <c r="AI354" s="40">
        <f>INDEX(人口源表!$1:$1048576,MATCH($B354,人口源表!$A:$A,0),MATCH(AI$1,人口源表!$1:$1,0))-INDEX(城镇人口!$1:$1048576,MATCH($B354,城镇人口!$B:$B,0),MATCH(AI$1,城镇人口!$1:$1,0))</f>
        <v>128227.66790369517</v>
      </c>
      <c r="AJ354" s="40">
        <f>INDEX(人口源表!$1:$1048576,MATCH($B354,人口源表!$A:$A,0),MATCH(AJ$1,人口源表!$1:$1,0))-INDEX(城镇人口!$1:$1048576,MATCH($B354,城镇人口!$B:$B,0),MATCH(AJ$1,城镇人口!$1:$1,0))</f>
        <v>127282.43285679349</v>
      </c>
      <c r="AK354" s="40">
        <f>INDEX(人口源表!$1:$1048576,MATCH($B354,人口源表!$A:$A,0),MATCH(AK$1,人口源表!$1:$1,0))-INDEX(城镇人口!$1:$1048576,MATCH($B354,城镇人口!$B:$B,0),MATCH(AK$1,城镇人口!$1:$1,0))</f>
        <v>126294.56043210137</v>
      </c>
      <c r="AL354" s="40">
        <f>INDEX(人口源表!$1:$1048576,MATCH($B354,人口源表!$A:$A,0),MATCH(AL$1,人口源表!$1:$1,0))-INDEX(城镇人口!$1:$1048576,MATCH($B354,城镇人口!$B:$B,0),MATCH(AL$1,城镇人口!$1:$1,0))</f>
        <v>125272.46482204567</v>
      </c>
      <c r="AM354" s="40">
        <f>INDEX(人口源表!$1:$1048576,MATCH($B354,人口源表!$A:$A,0),MATCH(AM$1,人口源表!$1:$1,0))-INDEX(城镇人口!$1:$1048576,MATCH($B354,城镇人口!$B:$B,0),MATCH(AM$1,城镇人口!$1:$1,0))</f>
        <v>124225.60506970831</v>
      </c>
      <c r="AN354" s="40">
        <f>INDEX(人口源表!$1:$1048576,MATCH($B354,人口源表!$A:$A,0),MATCH(AN$1,人口源表!$1:$1,0))-INDEX(城镇人口!$1:$1048576,MATCH($B354,城镇人口!$B:$B,0),MATCH(AN$1,城镇人口!$1:$1,0))</f>
        <v>123164.44975049942</v>
      </c>
      <c r="AO354" s="40">
        <f>INDEX(人口源表!$1:$1048576,MATCH($B354,人口源表!$A:$A,0),MATCH(AO$1,人口源表!$1:$1,0))-INDEX(城镇人口!$1:$1048576,MATCH($B354,城镇人口!$B:$B,0),MATCH(AO$1,城镇人口!$1:$1,0))</f>
        <v>122098.84616643962</v>
      </c>
      <c r="AP354" s="40">
        <f>INDEX(人口源表!$1:$1048576,MATCH($B354,人口源表!$A:$A,0),MATCH(AP$1,人口源表!$1:$1,0))-INDEX(城镇人口!$1:$1048576,MATCH($B354,城镇人口!$B:$B,0),MATCH(AP$1,城镇人口!$1:$1,0))</f>
        <v>121041.20162577127</v>
      </c>
      <c r="AQ354" s="40">
        <f>INDEX(人口源表!$1:$1048576,MATCH($B354,人口源表!$A:$A,0),MATCH(AQ$1,人口源表!$1:$1,0))-INDEX(城镇人口!$1:$1048576,MATCH($B354,城镇人口!$B:$B,0),MATCH(AQ$1,城镇人口!$1:$1,0))</f>
        <v>120002.45945539762</v>
      </c>
      <c r="AR354" s="40">
        <f>INDEX(人口源表!$1:$1048576,MATCH($B354,人口源表!$A:$A,0),MATCH(AR$1,人口源表!$1:$1,0))-INDEX(城镇人口!$1:$1048576,MATCH($B354,城镇人口!$B:$B,0),MATCH(AR$1,城镇人口!$1:$1,0))</f>
        <v>118995.65813264821</v>
      </c>
      <c r="AS354" s="40">
        <f>INDEX(人口源表!$1:$1048576,MATCH($B354,人口源表!$A:$A,0),MATCH(AS$1,人口源表!$1:$1,0))-INDEX(城镇人口!$1:$1048576,MATCH($B354,城镇人口!$B:$B,0),MATCH(AS$1,城镇人口!$1:$1,0))</f>
        <v>118032.74285466596</v>
      </c>
      <c r="AT354" s="40">
        <f>INDEX(人口源表!$1:$1048576,MATCH($B354,人口源表!$A:$A,0),MATCH(AT$1,人口源表!$1:$1,0))-INDEX(城镇人口!$1:$1048576,MATCH($B354,城镇人口!$B:$B,0),MATCH(AT$1,城镇人口!$1:$1,0))</f>
        <v>117127.68442836069</v>
      </c>
      <c r="AU354" s="40">
        <f>INDEX(人口源表!$1:$1048576,MATCH($B354,人口源表!$A:$A,0),MATCH(AU$1,人口源表!$1:$1,0))-INDEX(城镇人口!$1:$1048576,MATCH($B354,城镇人口!$B:$B,0),MATCH(AU$1,城镇人口!$1:$1,0))</f>
        <v>116294.48195448413</v>
      </c>
      <c r="AV354" s="40">
        <f>INDEX(人口源表!$1:$1048576,MATCH($B354,人口源表!$A:$A,0),MATCH(AV$1,人口源表!$1:$1,0))-INDEX(城镇人口!$1:$1048576,MATCH($B354,城镇人口!$B:$B,0),MATCH(AV$1,城镇人口!$1:$1,0))</f>
        <v>115546.38243905234</v>
      </c>
    </row>
    <row r="355" spans="1:48" x14ac:dyDescent="0.15">
      <c r="A355" s="35" t="s">
        <v>883</v>
      </c>
      <c r="B355" s="4" t="s">
        <v>710</v>
      </c>
      <c r="C355" s="34">
        <f>VLOOKUP(B355,'[1]2016省城人口总结（根）'!B:C,2,FALSE)/100</f>
        <v>0.61259332726371707</v>
      </c>
      <c r="D355" s="40">
        <f>INDEX(人口源表!$1:$1048576,MATCH($B355,人口源表!$A:$A,0),MATCH(D$1,人口源表!$1:$1,0))-INDEX(城镇人口!$1:$1048576,MATCH($B355,城镇人口!$B:$B,0),MATCH(D$1,城镇人口!$1:$1,0))</f>
        <v>36780.782219200511</v>
      </c>
      <c r="E355" s="40">
        <f>INDEX(人口源表!$1:$1048576,MATCH($B355,人口源表!$A:$A,0),MATCH(E$1,人口源表!$1:$1,0))-INDEX(城镇人口!$1:$1048576,MATCH($B355,城镇人口!$B:$B,0),MATCH(E$1,城镇人口!$1:$1,0))</f>
        <v>36025.170886182328</v>
      </c>
      <c r="F355" s="40">
        <f>INDEX(人口源表!$1:$1048576,MATCH($B355,人口源表!$A:$A,0),MATCH(F$1,人口源表!$1:$1,0))-INDEX(城镇人口!$1:$1048576,MATCH($B355,城镇人口!$B:$B,0),MATCH(F$1,城镇人口!$1:$1,0))</f>
        <v>35223.029323283394</v>
      </c>
      <c r="G355" s="40">
        <f>INDEX(人口源表!$1:$1048576,MATCH($B355,人口源表!$A:$A,0),MATCH(G$1,人口源表!$1:$1,0))-INDEX(城镇人口!$1:$1048576,MATCH($B355,城镇人口!$B:$B,0),MATCH(G$1,城镇人口!$1:$1,0))</f>
        <v>131359.918435453</v>
      </c>
      <c r="H355" s="40">
        <f>INDEX(人口源表!$1:$1048576,MATCH($B355,人口源表!$A:$A,0),MATCH(H$1,人口源表!$1:$1,0))-INDEX(城镇人口!$1:$1048576,MATCH($B355,城镇人口!$B:$B,0),MATCH(H$1,城镇人口!$1:$1,0))</f>
        <v>127936.64781026103</v>
      </c>
      <c r="I355" s="40">
        <f>INDEX(人口源表!$1:$1048576,MATCH($B355,人口源表!$A:$A,0),MATCH(I$1,人口源表!$1:$1,0))-INDEX(城镇人口!$1:$1048576,MATCH($B355,城镇人口!$B:$B,0),MATCH(I$1,城镇人口!$1:$1,0))</f>
        <v>126055.64928355132</v>
      </c>
      <c r="J355" s="40">
        <f>INDEX(人口源表!$1:$1048576,MATCH($B355,人口源表!$A:$A,0),MATCH(J$1,人口源表!$1:$1,0))-INDEX(城镇人口!$1:$1048576,MATCH($B355,城镇人口!$B:$B,0),MATCH(J$1,城镇人口!$1:$1,0))</f>
        <v>124065.07575739239</v>
      </c>
      <c r="K355" s="40">
        <f>INDEX(人口源表!$1:$1048576,MATCH($B355,人口源表!$A:$A,0),MATCH(K$1,人口源表!$1:$1,0))-INDEX(城镇人口!$1:$1048576,MATCH($B355,城镇人口!$B:$B,0),MATCH(K$1,城镇人口!$1:$1,0))</f>
        <v>121964.96273569524</v>
      </c>
      <c r="L355" s="40">
        <f>INDEX(人口源表!$1:$1048576,MATCH($B355,人口源表!$A:$A,0),MATCH(L$1,人口源表!$1:$1,0))-INDEX(城镇人口!$1:$1048576,MATCH($B355,城镇人口!$B:$B,0),MATCH(L$1,城镇人口!$1:$1,0))</f>
        <v>119756.95820749828</v>
      </c>
      <c r="M355" s="40">
        <f>INDEX(人口源表!$1:$1048576,MATCH($B355,人口源表!$A:$A,0),MATCH(M$1,人口源表!$1:$1,0))-INDEX(城镇人口!$1:$1048576,MATCH($B355,城镇人口!$B:$B,0),MATCH(M$1,城镇人口!$1:$1,0))</f>
        <v>117442.94935069827</v>
      </c>
      <c r="N355" s="40">
        <f>INDEX(人口源表!$1:$1048576,MATCH($B355,人口源表!$A:$A,0),MATCH(N$1,人口源表!$1:$1,0))-INDEX(城镇人口!$1:$1048576,MATCH($B355,城镇人口!$B:$B,0),MATCH(N$1,城镇人口!$1:$1,0))</f>
        <v>115025.67656955845</v>
      </c>
      <c r="O355" s="40">
        <f>INDEX(人口源表!$1:$1048576,MATCH($B355,人口源表!$A:$A,0),MATCH(O$1,人口源表!$1:$1,0))-INDEX(城镇人口!$1:$1048576,MATCH($B355,城镇人口!$B:$B,0),MATCH(O$1,城镇人口!$1:$1,0))</f>
        <v>112507.47992952657</v>
      </c>
      <c r="P355" s="40">
        <f>INDEX(人口源表!$1:$1048576,MATCH($B355,人口源表!$A:$A,0),MATCH(P$1,人口源表!$1:$1,0))-INDEX(城镇人口!$1:$1048576,MATCH($B355,城镇人口!$B:$B,0),MATCH(P$1,城镇人口!$1:$1,0))</f>
        <v>109892.69637061935</v>
      </c>
      <c r="Q355" s="40">
        <f>INDEX(人口源表!$1:$1048576,MATCH($B355,人口源表!$A:$A,0),MATCH(Q$1,人口源表!$1:$1,0))-INDEX(城镇人口!$1:$1048576,MATCH($B355,城镇人口!$B:$B,0),MATCH(Q$1,城镇人口!$1:$1,0))</f>
        <v>107184.62001205346</v>
      </c>
      <c r="R355" s="40">
        <f>INDEX(人口源表!$1:$1048576,MATCH($B355,人口源表!$A:$A,0),MATCH(R$1,人口源表!$1:$1,0))-INDEX(城镇人口!$1:$1048576,MATCH($B355,城镇人口!$B:$B,0),MATCH(R$1,城镇人口!$1:$1,0))</f>
        <v>104388.13175158534</v>
      </c>
      <c r="S355" s="40">
        <f>INDEX(人口源表!$1:$1048576,MATCH($B355,人口源表!$A:$A,0),MATCH(S$1,人口源表!$1:$1,0))-INDEX(城镇人口!$1:$1048576,MATCH($B355,城镇人口!$B:$B,0),MATCH(S$1,城镇人口!$1:$1,0))</f>
        <v>102874.5833713325</v>
      </c>
      <c r="T355" s="40">
        <f>INDEX(人口源表!$1:$1048576,MATCH($B355,人口源表!$A:$A,0),MATCH(T$1,人口源表!$1:$1,0))-INDEX(城镇人口!$1:$1048576,MATCH($B355,城镇人口!$B:$B,0),MATCH(T$1,城镇人口!$1:$1,0))</f>
        <v>101297.30852798605</v>
      </c>
      <c r="U355" s="40">
        <f>INDEX(人口源表!$1:$1048576,MATCH($B355,人口源表!$A:$A,0),MATCH(U$1,人口源表!$1:$1,0))-INDEX(城镇人口!$1:$1048576,MATCH($B355,城镇人口!$B:$B,0),MATCH(U$1,城镇人口!$1:$1,0))</f>
        <v>99659.576226796198</v>
      </c>
      <c r="V355" s="40">
        <f>INDEX(人口源表!$1:$1048576,MATCH($B355,人口源表!$A:$A,0),MATCH(V$1,人口源表!$1:$1,0))-INDEX(城镇人口!$1:$1048576,MATCH($B355,城镇人口!$B:$B,0),MATCH(V$1,城镇人口!$1:$1,0))</f>
        <v>97964.897685240314</v>
      </c>
      <c r="W355" s="40">
        <f>INDEX(人口源表!$1:$1048576,MATCH($B355,人口源表!$A:$A,0),MATCH(W$1,人口源表!$1:$1,0))-INDEX(城镇人口!$1:$1048576,MATCH($B355,城镇人口!$B:$B,0),MATCH(W$1,城镇人口!$1:$1,0))</f>
        <v>96217.00752613158</v>
      </c>
      <c r="X355" s="40">
        <f>INDEX(人口源表!$1:$1048576,MATCH($B355,人口源表!$A:$A,0),MATCH(X$1,人口源表!$1:$1,0))-INDEX(城镇人口!$1:$1048576,MATCH($B355,城镇人口!$B:$B,0),MATCH(X$1,城镇人口!$1:$1,0))</f>
        <v>94419.590600509779</v>
      </c>
      <c r="Y355" s="40">
        <f>INDEX(人口源表!$1:$1048576,MATCH($B355,人口源表!$A:$A,0),MATCH(Y$1,人口源表!$1:$1,0))-INDEX(城镇人口!$1:$1048576,MATCH($B355,城镇人口!$B:$B,0),MATCH(Y$1,城镇人口!$1:$1,0))</f>
        <v>92576.781982979155</v>
      </c>
      <c r="Z355" s="40">
        <f>INDEX(人口源表!$1:$1048576,MATCH($B355,人口源表!$A:$A,0),MATCH(Z$1,人口源表!$1:$1,0))-INDEX(城镇人口!$1:$1048576,MATCH($B355,城镇人口!$B:$B,0),MATCH(Z$1,城镇人口!$1:$1,0))</f>
        <v>90692.882146189222</v>
      </c>
      <c r="AA355" s="40">
        <f>INDEX(人口源表!$1:$1048576,MATCH($B355,人口源表!$A:$A,0),MATCH(AA$1,人口源表!$1:$1,0))-INDEX(城镇人口!$1:$1048576,MATCH($B355,城镇人口!$B:$B,0),MATCH(AA$1,城镇人口!$1:$1,0))</f>
        <v>88772.579856159689</v>
      </c>
      <c r="AB355" s="40">
        <f>INDEX(人口源表!$1:$1048576,MATCH($B355,人口源表!$A:$A,0),MATCH(AB$1,人口源表!$1:$1,0))-INDEX(城镇人口!$1:$1048576,MATCH($B355,城镇人口!$B:$B,0),MATCH(AB$1,城镇人口!$1:$1,0))</f>
        <v>86819.95676455769</v>
      </c>
      <c r="AC355" s="40">
        <f>INDEX(人口源表!$1:$1048576,MATCH($B355,人口源表!$A:$A,0),MATCH(AC$1,人口源表!$1:$1,0))-INDEX(城镇人口!$1:$1048576,MATCH($B355,城镇人口!$B:$B,0),MATCH(AC$1,城镇人口!$1:$1,0))</f>
        <v>85177.64816240361</v>
      </c>
      <c r="AD355" s="40">
        <f>INDEX(人口源表!$1:$1048576,MATCH($B355,人口源表!$A:$A,0),MATCH(AD$1,人口源表!$1:$1,0))-INDEX(城镇人口!$1:$1048576,MATCH($B355,城镇人口!$B:$B,0),MATCH(AD$1,城镇人口!$1:$1,0))</f>
        <v>83510.822014286066</v>
      </c>
      <c r="AE355" s="40">
        <f>INDEX(人口源表!$1:$1048576,MATCH($B355,人口源表!$A:$A,0),MATCH(AE$1,人口源表!$1:$1,0))-INDEX(城镇人口!$1:$1048576,MATCH($B355,城镇人口!$B:$B,0),MATCH(AE$1,城镇人口!$1:$1,0))</f>
        <v>81823.620776986761</v>
      </c>
      <c r="AF355" s="40">
        <f>INDEX(人口源表!$1:$1048576,MATCH($B355,人口源表!$A:$A,0),MATCH(AF$1,人口源表!$1:$1,0))-INDEX(城镇人口!$1:$1048576,MATCH($B355,城镇人口!$B:$B,0),MATCH(AF$1,城镇人口!$1:$1,0))</f>
        <v>80120.740424623713</v>
      </c>
      <c r="AG355" s="40">
        <f>INDEX(人口源表!$1:$1048576,MATCH($B355,人口源表!$A:$A,0),MATCH(AG$1,人口源表!$1:$1,0))-INDEX(城镇人口!$1:$1048576,MATCH($B355,城镇人口!$B:$B,0),MATCH(AG$1,城镇人口!$1:$1,0))</f>
        <v>78406.936301979644</v>
      </c>
      <c r="AH355" s="40">
        <f>INDEX(人口源表!$1:$1048576,MATCH($B355,人口源表!$A:$A,0),MATCH(AH$1,人口源表!$1:$1,0))-INDEX(城镇人口!$1:$1048576,MATCH($B355,城镇人口!$B:$B,0),MATCH(AH$1,城镇人口!$1:$1,0))</f>
        <v>76686.785237311386</v>
      </c>
      <c r="AI355" s="40">
        <f>INDEX(人口源表!$1:$1048576,MATCH($B355,人口源表!$A:$A,0),MATCH(AI$1,人口源表!$1:$1,0))-INDEX(城镇人口!$1:$1048576,MATCH($B355,城镇人口!$B:$B,0),MATCH(AI$1,城镇人口!$1:$1,0))</f>
        <v>74964.902580073162</v>
      </c>
      <c r="AJ355" s="40">
        <f>INDEX(人口源表!$1:$1048576,MATCH($B355,人口源表!$A:$A,0),MATCH(AJ$1,人口源表!$1:$1,0))-INDEX(城镇人口!$1:$1048576,MATCH($B355,城镇人口!$B:$B,0),MATCH(AJ$1,城镇人口!$1:$1,0))</f>
        <v>73246.357355121465</v>
      </c>
      <c r="AK355" s="40">
        <f>INDEX(人口源表!$1:$1048576,MATCH($B355,人口源表!$A:$A,0),MATCH(AK$1,人口源表!$1:$1,0))-INDEX(城镇人口!$1:$1048576,MATCH($B355,城镇人口!$B:$B,0),MATCH(AK$1,城镇人口!$1:$1,0))</f>
        <v>71535.561837465328</v>
      </c>
      <c r="AL355" s="40">
        <f>INDEX(人口源表!$1:$1048576,MATCH($B355,人口源表!$A:$A,0),MATCH(AL$1,人口源表!$1:$1,0))-INDEX(城镇人口!$1:$1048576,MATCH($B355,城镇人口!$B:$B,0),MATCH(AL$1,城镇人口!$1:$1,0))</f>
        <v>69837.558302375837</v>
      </c>
      <c r="AM355" s="40">
        <f>INDEX(人口源表!$1:$1048576,MATCH($B355,人口源表!$A:$A,0),MATCH(AM$1,人口源表!$1:$1,0))-INDEX(城镇人口!$1:$1048576,MATCH($B355,城镇人口!$B:$B,0),MATCH(AM$1,城镇人口!$1:$1,0))</f>
        <v>68156.716063389817</v>
      </c>
      <c r="AN355" s="40">
        <f>INDEX(人口源表!$1:$1048576,MATCH($B355,人口源表!$A:$A,0),MATCH(AN$1,人口源表!$1:$1,0))-INDEX(城镇人口!$1:$1048576,MATCH($B355,城镇人口!$B:$B,0),MATCH(AN$1,城镇人口!$1:$1,0))</f>
        <v>66498.186283941875</v>
      </c>
      <c r="AO355" s="40">
        <f>INDEX(人口源表!$1:$1048576,MATCH($B355,人口源表!$A:$A,0),MATCH(AO$1,人口源表!$1:$1,0))-INDEX(城镇人口!$1:$1048576,MATCH($B355,城镇人口!$B:$B,0),MATCH(AO$1,城镇人口!$1:$1,0))</f>
        <v>64866.418342758407</v>
      </c>
      <c r="AP355" s="40">
        <f>INDEX(人口源表!$1:$1048576,MATCH($B355,人口源表!$A:$A,0),MATCH(AP$1,人口源表!$1:$1,0))-INDEX(城镇人口!$1:$1048576,MATCH($B355,城镇人口!$B:$B,0),MATCH(AP$1,城镇人口!$1:$1,0))</f>
        <v>63265.978711884731</v>
      </c>
      <c r="AQ355" s="40">
        <f>INDEX(人口源表!$1:$1048576,MATCH($B355,人口源表!$A:$A,0),MATCH(AQ$1,人口源表!$1:$1,0))-INDEX(城镇人口!$1:$1048576,MATCH($B355,城镇人口!$B:$B,0),MATCH(AQ$1,城镇人口!$1:$1,0))</f>
        <v>61701.128351385734</v>
      </c>
      <c r="AR355" s="40">
        <f>INDEX(人口源表!$1:$1048576,MATCH($B355,人口源表!$A:$A,0),MATCH(AR$1,人口源表!$1:$1,0))-INDEX(城镇人口!$1:$1048576,MATCH($B355,城镇人口!$B:$B,0),MATCH(AR$1,城镇人口!$1:$1,0))</f>
        <v>60176.587179460446</v>
      </c>
      <c r="AS355" s="40">
        <f>INDEX(人口源表!$1:$1048576,MATCH($B355,人口源表!$A:$A,0),MATCH(AS$1,人口源表!$1:$1,0))-INDEX(城镇人口!$1:$1048576,MATCH($B355,城镇人口!$B:$B,0),MATCH(AS$1,城镇人口!$1:$1,0))</f>
        <v>58696.337511745631</v>
      </c>
      <c r="AT355" s="40">
        <f>INDEX(人口源表!$1:$1048576,MATCH($B355,人口源表!$A:$A,0),MATCH(AT$1,人口源表!$1:$1,0))-INDEX(城镇人口!$1:$1048576,MATCH($B355,城镇人口!$B:$B,0),MATCH(AT$1,城镇人口!$1:$1,0))</f>
        <v>57264.579921184108</v>
      </c>
      <c r="AU355" s="40">
        <f>INDEX(人口源表!$1:$1048576,MATCH($B355,人口源表!$A:$A,0),MATCH(AU$1,人口源表!$1:$1,0))-INDEX(城镇人口!$1:$1048576,MATCH($B355,城镇人口!$B:$B,0),MATCH(AU$1,城镇人口!$1:$1,0))</f>
        <v>55884.953380936378</v>
      </c>
      <c r="AV355" s="40">
        <f>INDEX(人口源表!$1:$1048576,MATCH($B355,人口源表!$A:$A,0),MATCH(AV$1,人口源表!$1:$1,0))-INDEX(城镇人口!$1:$1048576,MATCH($B355,城镇人口!$B:$B,0),MATCH(AV$1,城镇人口!$1:$1,0))</f>
        <v>54561.265445936035</v>
      </c>
    </row>
    <row r="356" spans="1:48" x14ac:dyDescent="0.15">
      <c r="A356" s="35" t="s">
        <v>883</v>
      </c>
      <c r="B356" s="4" t="s">
        <v>712</v>
      </c>
      <c r="C356" s="34">
        <f>VLOOKUP(B356,'[1]2016省城人口总结（根）'!B:C,2,FALSE)/100</f>
        <v>0.80798824893370391</v>
      </c>
      <c r="D356" s="40">
        <f>INDEX(人口源表!$1:$1048576,MATCH($B356,人口源表!$A:$A,0),MATCH(D$1,人口源表!$1:$1,0))-INDEX(城镇人口!$1:$1048576,MATCH($B356,城镇人口!$B:$B,0),MATCH(D$1,城镇人口!$1:$1,0))</f>
        <v>15454.81109827671</v>
      </c>
      <c r="E356" s="40">
        <f>INDEX(人口源表!$1:$1048576,MATCH($B356,人口源表!$A:$A,0),MATCH(E$1,人口源表!$1:$1,0))-INDEX(城镇人口!$1:$1048576,MATCH($B356,城镇人口!$B:$B,0),MATCH(E$1,城镇人口!$1:$1,0))</f>
        <v>14442.180523360235</v>
      </c>
      <c r="F356" s="40">
        <f>INDEX(人口源表!$1:$1048576,MATCH($B356,人口源表!$A:$A,0),MATCH(F$1,人口源表!$1:$1,0))-INDEX(城镇人口!$1:$1048576,MATCH($B356,城镇人口!$B:$B,0),MATCH(F$1,城镇人口!$1:$1,0))</f>
        <v>13389.735636649319</v>
      </c>
      <c r="G356" s="40">
        <f>INDEX(人口源表!$1:$1048576,MATCH($B356,人口源表!$A:$A,0),MATCH(G$1,人口源表!$1:$1,0))-INDEX(城镇人口!$1:$1048576,MATCH($B356,城镇人口!$B:$B,0),MATCH(G$1,城镇人口!$1:$1,0))</f>
        <v>16620.803355446682</v>
      </c>
      <c r="H356" s="40">
        <f>INDEX(人口源表!$1:$1048576,MATCH($B356,人口源表!$A:$A,0),MATCH(H$1,人口源表!$1:$1,0))-INDEX(城镇人口!$1:$1048576,MATCH($B356,城镇人口!$B:$B,0),MATCH(H$1,城镇人口!$1:$1,0))</f>
        <v>15070.1196232082</v>
      </c>
      <c r="I356" s="40">
        <f>INDEX(人口源表!$1:$1048576,MATCH($B356,人口源表!$A:$A,0),MATCH(I$1,人口源表!$1:$1,0))-INDEX(城镇人口!$1:$1048576,MATCH($B356,城镇人口!$B:$B,0),MATCH(I$1,城镇人口!$1:$1,0))</f>
        <v>14151.693720167837</v>
      </c>
      <c r="J356" s="40">
        <f>INDEX(人口源表!$1:$1048576,MATCH($B356,人口源表!$A:$A,0),MATCH(J$1,人口源表!$1:$1,0))-INDEX(城镇人口!$1:$1048576,MATCH($B356,城镇人口!$B:$B,0),MATCH(J$1,城镇人口!$1:$1,0))</f>
        <v>13212.662692802172</v>
      </c>
      <c r="K356" s="40">
        <f>INDEX(人口源表!$1:$1048576,MATCH($B356,人口源表!$A:$A,0),MATCH(K$1,人口源表!$1:$1,0))-INDEX(城镇人口!$1:$1048576,MATCH($B356,城镇人口!$B:$B,0),MATCH(K$1,城镇人口!$1:$1,0))</f>
        <v>12253.569782885999</v>
      </c>
      <c r="L356" s="40">
        <f>INDEX(人口源表!$1:$1048576,MATCH($B356,人口源表!$A:$A,0),MATCH(L$1,人口源表!$1:$1,0))-INDEX(城镇人口!$1:$1048576,MATCH($B356,城镇人口!$B:$B,0),MATCH(L$1,城镇人口!$1:$1,0))</f>
        <v>11275.121883814951</v>
      </c>
      <c r="M356" s="40">
        <f>INDEX(人口源表!$1:$1048576,MATCH($B356,人口源表!$A:$A,0),MATCH(M$1,人口源表!$1:$1,0))-INDEX(城镇人口!$1:$1048576,MATCH($B356,城镇人口!$B:$B,0),MATCH(M$1,城镇人口!$1:$1,0))</f>
        <v>10278.468020539804</v>
      </c>
      <c r="N356" s="40">
        <f>INDEX(人口源表!$1:$1048576,MATCH($B356,人口源表!$A:$A,0),MATCH(N$1,人口源表!$1:$1,0))-INDEX(城镇人口!$1:$1048576,MATCH($B356,城镇人口!$B:$B,0),MATCH(N$1,城镇人口!$1:$1,0))</f>
        <v>9264.5724817164009</v>
      </c>
      <c r="O356" s="40">
        <f>INDEX(人口源表!$1:$1048576,MATCH($B356,人口源表!$A:$A,0),MATCH(O$1,人口源表!$1:$1,0))-INDEX(城镇人口!$1:$1048576,MATCH($B356,城镇人口!$B:$B,0),MATCH(O$1,城镇人口!$1:$1,0))</f>
        <v>8234.8666123592266</v>
      </c>
      <c r="P356" s="40">
        <f>INDEX(人口源表!$1:$1048576,MATCH($B356,人口源表!$A:$A,0),MATCH(P$1,人口源表!$1:$1,0))-INDEX(城镇人口!$1:$1048576,MATCH($B356,城镇人口!$B:$B,0),MATCH(P$1,城镇人口!$1:$1,0))</f>
        <v>7190.6196686984476</v>
      </c>
      <c r="Q356" s="40">
        <f>INDEX(人口源表!$1:$1048576,MATCH($B356,人口源表!$A:$A,0),MATCH(Q$1,人口源表!$1:$1,0))-INDEX(城镇人口!$1:$1048576,MATCH($B356,城镇人口!$B:$B,0),MATCH(Q$1,城镇人口!$1:$1,0))</f>
        <v>6133.3528759438341</v>
      </c>
      <c r="R356" s="40">
        <f>INDEX(人口源表!$1:$1048576,MATCH($B356,人口源表!$A:$A,0),MATCH(R$1,人口源表!$1:$1,0))-INDEX(城镇人口!$1:$1048576,MATCH($B356,城镇人口!$B:$B,0),MATCH(R$1,城镇人口!$1:$1,0))</f>
        <v>5064.7030375723407</v>
      </c>
      <c r="S356" s="40">
        <f>INDEX(人口源表!$1:$1048576,MATCH($B356,人口源表!$A:$A,0),MATCH(S$1,人口源表!$1:$1,0))-INDEX(城镇人口!$1:$1048576,MATCH($B356,城镇人口!$B:$B,0),MATCH(S$1,城镇人口!$1:$1,0))</f>
        <v>4520.4264881110576</v>
      </c>
      <c r="T356" s="40">
        <f>INDEX(人口源表!$1:$1048576,MATCH($B356,人口源表!$A:$A,0),MATCH(T$1,人口源表!$1:$1,0))-INDEX(城镇人口!$1:$1048576,MATCH($B356,城镇人口!$B:$B,0),MATCH(T$1,城镇人口!$1:$1,0))</f>
        <v>3973.4158523279038</v>
      </c>
      <c r="U356" s="40">
        <f>INDEX(人口源表!$1:$1048576,MATCH($B356,人口源表!$A:$A,0),MATCH(U$1,人口源表!$1:$1,0))-INDEX(城镇人口!$1:$1048576,MATCH($B356,城镇人口!$B:$B,0),MATCH(U$1,城镇人口!$1:$1,0))</f>
        <v>3424.5707590071834</v>
      </c>
      <c r="V356" s="40">
        <f>INDEX(人口源表!$1:$1048576,MATCH($B356,人口源表!$A:$A,0),MATCH(V$1,人口源表!$1:$1,0))-INDEX(城镇人口!$1:$1048576,MATCH($B356,城镇人口!$B:$B,0),MATCH(V$1,城镇人口!$1:$1,0))</f>
        <v>2874.7998463868134</v>
      </c>
      <c r="W356" s="40">
        <f>INDEX(人口源表!$1:$1048576,MATCH($B356,人口源表!$A:$A,0),MATCH(W$1,人口源表!$1:$1,0))-INDEX(城镇人口!$1:$1048576,MATCH($B356,城镇人口!$B:$B,0),MATCH(W$1,城镇人口!$1:$1,0))</f>
        <v>2325.0419029320037</v>
      </c>
      <c r="X356" s="40">
        <f>INDEX(人口源表!$1:$1048576,MATCH($B356,人口源表!$A:$A,0),MATCH(X$1,人口源表!$1:$1,0))-INDEX(城镇人口!$1:$1048576,MATCH($B356,城镇人口!$B:$B,0),MATCH(X$1,城镇人口!$1:$1,0))</f>
        <v>1776.2252985942323</v>
      </c>
      <c r="Y356" s="40">
        <f>INDEX(人口源表!$1:$1048576,MATCH($B356,人口源表!$A:$A,0),MATCH(Y$1,人口源表!$1:$1,0))-INDEX(城镇人口!$1:$1048576,MATCH($B356,城镇人口!$B:$B,0),MATCH(Y$1,城镇人口!$1:$1,0))</f>
        <v>1229.2903200439614</v>
      </c>
      <c r="Z356" s="40">
        <f>INDEX(人口源表!$1:$1048576,MATCH($B356,人口源表!$A:$A,0),MATCH(Z$1,人口源表!$1:$1,0))-INDEX(城镇人口!$1:$1048576,MATCH($B356,城镇人口!$B:$B,0),MATCH(Z$1,城镇人口!$1:$1,0))</f>
        <v>685.10802216856973</v>
      </c>
      <c r="AA356" s="40">
        <f>INDEX(人口源表!$1:$1048576,MATCH($B356,人口源表!$A:$A,0),MATCH(AA$1,人口源表!$1:$1,0))-INDEX(城镇人口!$1:$1048576,MATCH($B356,城镇人口!$B:$B,0),MATCH(AA$1,城镇人口!$1:$1,0))</f>
        <v>144.56212636799319</v>
      </c>
      <c r="AB356" s="40">
        <f>INDEX(人口源表!$1:$1048576,MATCH($B356,人口源表!$A:$A,0),MATCH(AB$1,人口源表!$1:$1,0))-INDEX(城镇人口!$1:$1048576,MATCH($B356,城镇人口!$B:$B,0),MATCH(AB$1,城镇人口!$1:$1,0))</f>
        <v>0</v>
      </c>
      <c r="AC356" s="40">
        <f>INDEX(人口源表!$1:$1048576,MATCH($B356,人口源表!$A:$A,0),MATCH(AC$1,人口源表!$1:$1,0))-INDEX(城镇人口!$1:$1048576,MATCH($B356,城镇人口!$B:$B,0),MATCH(AC$1,城镇人口!$1:$1,0))</f>
        <v>0</v>
      </c>
      <c r="AD356" s="40">
        <f>INDEX(人口源表!$1:$1048576,MATCH($B356,人口源表!$A:$A,0),MATCH(AD$1,人口源表!$1:$1,0))-INDEX(城镇人口!$1:$1048576,MATCH($B356,城镇人口!$B:$B,0),MATCH(AD$1,城镇人口!$1:$1,0))</f>
        <v>0</v>
      </c>
      <c r="AE356" s="40">
        <f>INDEX(人口源表!$1:$1048576,MATCH($B356,人口源表!$A:$A,0),MATCH(AE$1,人口源表!$1:$1,0))-INDEX(城镇人口!$1:$1048576,MATCH($B356,城镇人口!$B:$B,0),MATCH(AE$1,城镇人口!$1:$1,0))</f>
        <v>0</v>
      </c>
      <c r="AF356" s="40">
        <f>INDEX(人口源表!$1:$1048576,MATCH($B356,人口源表!$A:$A,0),MATCH(AF$1,人口源表!$1:$1,0))-INDEX(城镇人口!$1:$1048576,MATCH($B356,城镇人口!$B:$B,0),MATCH(AF$1,城镇人口!$1:$1,0))</f>
        <v>0</v>
      </c>
      <c r="AG356" s="40">
        <f>INDEX(人口源表!$1:$1048576,MATCH($B356,人口源表!$A:$A,0),MATCH(AG$1,人口源表!$1:$1,0))-INDEX(城镇人口!$1:$1048576,MATCH($B356,城镇人口!$B:$B,0),MATCH(AG$1,城镇人口!$1:$1,0))</f>
        <v>0</v>
      </c>
      <c r="AH356" s="40">
        <f>INDEX(人口源表!$1:$1048576,MATCH($B356,人口源表!$A:$A,0),MATCH(AH$1,人口源表!$1:$1,0))-INDEX(城镇人口!$1:$1048576,MATCH($B356,城镇人口!$B:$B,0),MATCH(AH$1,城镇人口!$1:$1,0))</f>
        <v>0</v>
      </c>
      <c r="AI356" s="40">
        <f>INDEX(人口源表!$1:$1048576,MATCH($B356,人口源表!$A:$A,0),MATCH(AI$1,人口源表!$1:$1,0))-INDEX(城镇人口!$1:$1048576,MATCH($B356,城镇人口!$B:$B,0),MATCH(AI$1,城镇人口!$1:$1,0))</f>
        <v>0</v>
      </c>
      <c r="AJ356" s="40">
        <f>INDEX(人口源表!$1:$1048576,MATCH($B356,人口源表!$A:$A,0),MATCH(AJ$1,人口源表!$1:$1,0))-INDEX(城镇人口!$1:$1048576,MATCH($B356,城镇人口!$B:$B,0),MATCH(AJ$1,城镇人口!$1:$1,0))</f>
        <v>0</v>
      </c>
      <c r="AK356" s="40">
        <f>INDEX(人口源表!$1:$1048576,MATCH($B356,人口源表!$A:$A,0),MATCH(AK$1,人口源表!$1:$1,0))-INDEX(城镇人口!$1:$1048576,MATCH($B356,城镇人口!$B:$B,0),MATCH(AK$1,城镇人口!$1:$1,0))</f>
        <v>0</v>
      </c>
      <c r="AL356" s="40">
        <f>INDEX(人口源表!$1:$1048576,MATCH($B356,人口源表!$A:$A,0),MATCH(AL$1,人口源表!$1:$1,0))-INDEX(城镇人口!$1:$1048576,MATCH($B356,城镇人口!$B:$B,0),MATCH(AL$1,城镇人口!$1:$1,0))</f>
        <v>0</v>
      </c>
      <c r="AM356" s="40">
        <f>INDEX(人口源表!$1:$1048576,MATCH($B356,人口源表!$A:$A,0),MATCH(AM$1,人口源表!$1:$1,0))-INDEX(城镇人口!$1:$1048576,MATCH($B356,城镇人口!$B:$B,0),MATCH(AM$1,城镇人口!$1:$1,0))</f>
        <v>0</v>
      </c>
      <c r="AN356" s="40">
        <f>INDEX(人口源表!$1:$1048576,MATCH($B356,人口源表!$A:$A,0),MATCH(AN$1,人口源表!$1:$1,0))-INDEX(城镇人口!$1:$1048576,MATCH($B356,城镇人口!$B:$B,0),MATCH(AN$1,城镇人口!$1:$1,0))</f>
        <v>0</v>
      </c>
      <c r="AO356" s="40">
        <f>INDEX(人口源表!$1:$1048576,MATCH($B356,人口源表!$A:$A,0),MATCH(AO$1,人口源表!$1:$1,0))-INDEX(城镇人口!$1:$1048576,MATCH($B356,城镇人口!$B:$B,0),MATCH(AO$1,城镇人口!$1:$1,0))</f>
        <v>0</v>
      </c>
      <c r="AP356" s="40">
        <f>INDEX(人口源表!$1:$1048576,MATCH($B356,人口源表!$A:$A,0),MATCH(AP$1,人口源表!$1:$1,0))-INDEX(城镇人口!$1:$1048576,MATCH($B356,城镇人口!$B:$B,0),MATCH(AP$1,城镇人口!$1:$1,0))</f>
        <v>0</v>
      </c>
      <c r="AQ356" s="40">
        <f>INDEX(人口源表!$1:$1048576,MATCH($B356,人口源表!$A:$A,0),MATCH(AQ$1,人口源表!$1:$1,0))-INDEX(城镇人口!$1:$1048576,MATCH($B356,城镇人口!$B:$B,0),MATCH(AQ$1,城镇人口!$1:$1,0))</f>
        <v>0</v>
      </c>
      <c r="AR356" s="40">
        <f>INDEX(人口源表!$1:$1048576,MATCH($B356,人口源表!$A:$A,0),MATCH(AR$1,人口源表!$1:$1,0))-INDEX(城镇人口!$1:$1048576,MATCH($B356,城镇人口!$B:$B,0),MATCH(AR$1,城镇人口!$1:$1,0))</f>
        <v>0</v>
      </c>
      <c r="AS356" s="40">
        <f>INDEX(人口源表!$1:$1048576,MATCH($B356,人口源表!$A:$A,0),MATCH(AS$1,人口源表!$1:$1,0))-INDEX(城镇人口!$1:$1048576,MATCH($B356,城镇人口!$B:$B,0),MATCH(AS$1,城镇人口!$1:$1,0))</f>
        <v>0</v>
      </c>
      <c r="AT356" s="40">
        <f>INDEX(人口源表!$1:$1048576,MATCH($B356,人口源表!$A:$A,0),MATCH(AT$1,人口源表!$1:$1,0))-INDEX(城镇人口!$1:$1048576,MATCH($B356,城镇人口!$B:$B,0),MATCH(AT$1,城镇人口!$1:$1,0))</f>
        <v>0</v>
      </c>
      <c r="AU356" s="40">
        <f>INDEX(人口源表!$1:$1048576,MATCH($B356,人口源表!$A:$A,0),MATCH(AU$1,人口源表!$1:$1,0))-INDEX(城镇人口!$1:$1048576,MATCH($B356,城镇人口!$B:$B,0),MATCH(AU$1,城镇人口!$1:$1,0))</f>
        <v>0</v>
      </c>
      <c r="AV356" s="40">
        <f>INDEX(人口源表!$1:$1048576,MATCH($B356,人口源表!$A:$A,0),MATCH(AV$1,人口源表!$1:$1,0))-INDEX(城镇人口!$1:$1048576,MATCH($B356,城镇人口!$B:$B,0),MATCH(AV$1,城镇人口!$1:$1,0))</f>
        <v>0</v>
      </c>
    </row>
    <row r="357" spans="1:48" x14ac:dyDescent="0.15">
      <c r="A357" s="35" t="s">
        <v>883</v>
      </c>
      <c r="B357" s="4" t="s">
        <v>714</v>
      </c>
      <c r="C357" s="34">
        <f>VLOOKUP(B357,'[1]2016省城人口总结（根）'!B:C,2,FALSE)/100</f>
        <v>0.75167851124802298</v>
      </c>
      <c r="D357" s="40">
        <f>INDEX(人口源表!$1:$1048576,MATCH($B357,人口源表!$A:$A,0),MATCH(D$1,人口源表!$1:$1,0))-INDEX(城镇人口!$1:$1048576,MATCH($B357,城镇人口!$B:$B,0),MATCH(D$1,城镇人口!$1:$1,0))</f>
        <v>13097.718812613639</v>
      </c>
      <c r="E357" s="40">
        <f>INDEX(人口源表!$1:$1048576,MATCH($B357,人口源表!$A:$A,0),MATCH(E$1,人口源表!$1:$1,0))-INDEX(城镇人口!$1:$1048576,MATCH($B357,城镇人口!$B:$B,0),MATCH(E$1,城镇人口!$1:$1,0))</f>
        <v>12504.393461078107</v>
      </c>
      <c r="F357" s="40">
        <f>INDEX(人口源表!$1:$1048576,MATCH($B357,人口源表!$A:$A,0),MATCH(F$1,人口源表!$1:$1,0))-INDEX(城镇人口!$1:$1048576,MATCH($B357,城镇人口!$B:$B,0),MATCH(F$1,城镇人口!$1:$1,0))</f>
        <v>11885.046783654754</v>
      </c>
      <c r="G357" s="40">
        <f>INDEX(人口源表!$1:$1048576,MATCH($B357,人口源表!$A:$A,0),MATCH(G$1,人口源表!$1:$1,0))-INDEX(城镇人口!$1:$1048576,MATCH($B357,城镇人口!$B:$B,0),MATCH(G$1,城镇人口!$1:$1,0))</f>
        <v>48344.853856885456</v>
      </c>
      <c r="H357" s="40">
        <f>INDEX(人口源表!$1:$1048576,MATCH($B357,人口源表!$A:$A,0),MATCH(H$1,人口源表!$1:$1,0))-INDEX(城镇人口!$1:$1048576,MATCH($B357,城镇人口!$B:$B,0),MATCH(H$1,城镇人口!$1:$1,0))</f>
        <v>45348.683612493915</v>
      </c>
      <c r="I357" s="40">
        <f>INDEX(人口源表!$1:$1048576,MATCH($B357,人口源表!$A:$A,0),MATCH(I$1,人口源表!$1:$1,0))-INDEX(城镇人口!$1:$1048576,MATCH($B357,城镇人口!$B:$B,0),MATCH(I$1,城镇人口!$1:$1,0))</f>
        <v>43564.077916626789</v>
      </c>
      <c r="J357" s="40">
        <f>INDEX(人口源表!$1:$1048576,MATCH($B357,人口源表!$A:$A,0),MATCH(J$1,人口源表!$1:$1,0))-INDEX(城镇人口!$1:$1048576,MATCH($B357,城镇人口!$B:$B,0),MATCH(J$1,城镇人口!$1:$1,0))</f>
        <v>41726.847441178659</v>
      </c>
      <c r="K357" s="40">
        <f>INDEX(人口源表!$1:$1048576,MATCH($B357,人口源表!$A:$A,0),MATCH(K$1,人口源表!$1:$1,0))-INDEX(城镇人口!$1:$1048576,MATCH($B357,城镇人口!$B:$B,0),MATCH(K$1,城镇人口!$1:$1,0))</f>
        <v>39840.44622615457</v>
      </c>
      <c r="L357" s="40">
        <f>INDEX(人口源表!$1:$1048576,MATCH($B357,人口源表!$A:$A,0),MATCH(L$1,人口源表!$1:$1,0))-INDEX(城镇人口!$1:$1048576,MATCH($B357,城镇人口!$B:$B,0),MATCH(L$1,城镇人口!$1:$1,0))</f>
        <v>37908.399923587713</v>
      </c>
      <c r="M357" s="40">
        <f>INDEX(人口源表!$1:$1048576,MATCH($B357,人口源表!$A:$A,0),MATCH(M$1,人口源表!$1:$1,0))-INDEX(城镇人口!$1:$1048576,MATCH($B357,城镇人口!$B:$B,0),MATCH(M$1,城镇人口!$1:$1,0))</f>
        <v>35934.616671449097</v>
      </c>
      <c r="N357" s="40">
        <f>INDEX(人口源表!$1:$1048576,MATCH($B357,人口源表!$A:$A,0),MATCH(N$1,人口源表!$1:$1,0))-INDEX(城镇人口!$1:$1048576,MATCH($B357,城镇人口!$B:$B,0),MATCH(N$1,城镇人口!$1:$1,0))</f>
        <v>33923.011047597596</v>
      </c>
      <c r="O357" s="40">
        <f>INDEX(人口源表!$1:$1048576,MATCH($B357,人口源表!$A:$A,0),MATCH(O$1,人口源表!$1:$1,0))-INDEX(城镇人口!$1:$1048576,MATCH($B357,城镇人口!$B:$B,0),MATCH(O$1,城镇人口!$1:$1,0))</f>
        <v>31877.503627856902</v>
      </c>
      <c r="P357" s="40">
        <f>INDEX(人口源表!$1:$1048576,MATCH($B357,人口源表!$A:$A,0),MATCH(P$1,人口源表!$1:$1,0))-INDEX(城镇人口!$1:$1048576,MATCH($B357,城镇人口!$B:$B,0),MATCH(P$1,城镇人口!$1:$1,0))</f>
        <v>29801.891307386482</v>
      </c>
      <c r="Q357" s="40">
        <f>INDEX(人口源表!$1:$1048576,MATCH($B357,人口源表!$A:$A,0),MATCH(Q$1,人口源表!$1:$1,0))-INDEX(城镇人口!$1:$1048576,MATCH($B357,城镇人口!$B:$B,0),MATCH(Q$1,城镇人口!$1:$1,0))</f>
        <v>27700.492937151372</v>
      </c>
      <c r="R357" s="40">
        <f>INDEX(人口源表!$1:$1048576,MATCH($B357,人口源表!$A:$A,0),MATCH(R$1,人口源表!$1:$1,0))-INDEX(城镇人口!$1:$1048576,MATCH($B357,城镇人口!$B:$B,0),MATCH(R$1,城镇人口!$1:$1,0))</f>
        <v>25577.080056947772</v>
      </c>
      <c r="S357" s="40">
        <f>INDEX(人口源表!$1:$1048576,MATCH($B357,人口源表!$A:$A,0),MATCH(S$1,人口源表!$1:$1,0))-INDEX(城镇人口!$1:$1048576,MATCH($B357,城镇人口!$B:$B,0),MATCH(S$1,城镇人口!$1:$1,0))</f>
        <v>24448.047998833761</v>
      </c>
      <c r="T357" s="40">
        <f>INDEX(人口源表!$1:$1048576,MATCH($B357,人口源表!$A:$A,0),MATCH(T$1,人口源表!$1:$1,0))-INDEX(城镇人口!$1:$1048576,MATCH($B357,城镇人口!$B:$B,0),MATCH(T$1,城镇人口!$1:$1,0))</f>
        <v>23309.801074532559</v>
      </c>
      <c r="U357" s="40">
        <f>INDEX(人口源表!$1:$1048576,MATCH($B357,人口源表!$A:$A,0),MATCH(U$1,人口源表!$1:$1,0))-INDEX(城镇人口!$1:$1048576,MATCH($B357,城镇人口!$B:$B,0),MATCH(U$1,城镇人口!$1:$1,0))</f>
        <v>22164.638508684118</v>
      </c>
      <c r="V357" s="40">
        <f>INDEX(人口源表!$1:$1048576,MATCH($B357,人口源表!$A:$A,0),MATCH(V$1,人口源表!$1:$1,0))-INDEX(城镇人口!$1:$1048576,MATCH($B357,城镇人口!$B:$B,0),MATCH(V$1,城镇人口!$1:$1,0))</f>
        <v>21014.693508453143</v>
      </c>
      <c r="W357" s="40">
        <f>INDEX(人口源表!$1:$1048576,MATCH($B357,人口源表!$A:$A,0),MATCH(W$1,人口源表!$1:$1,0))-INDEX(城镇人口!$1:$1048576,MATCH($B357,城镇人口!$B:$B,0),MATCH(W$1,城镇人口!$1:$1,0))</f>
        <v>19862.222806791426</v>
      </c>
      <c r="X357" s="40">
        <f>INDEX(人口源表!$1:$1048576,MATCH($B357,人口源表!$A:$A,0),MATCH(X$1,人口源表!$1:$1,0))-INDEX(城镇人口!$1:$1048576,MATCH($B357,城镇人口!$B:$B,0),MATCH(X$1,城镇人口!$1:$1,0))</f>
        <v>18709.306159396074</v>
      </c>
      <c r="Y357" s="40">
        <f>INDEX(人口源表!$1:$1048576,MATCH($B357,人口源表!$A:$A,0),MATCH(Y$1,人口源表!$1:$1,0))-INDEX(城镇人口!$1:$1048576,MATCH($B357,城镇人口!$B:$B,0),MATCH(Y$1,城镇人口!$1:$1,0))</f>
        <v>17558.028319496574</v>
      </c>
      <c r="Z357" s="40">
        <f>INDEX(人口源表!$1:$1048576,MATCH($B357,人口源表!$A:$A,0),MATCH(Z$1,人口源表!$1:$1,0))-INDEX(城镇人口!$1:$1048576,MATCH($B357,城镇人口!$B:$B,0),MATCH(Z$1,城镇人口!$1:$1,0))</f>
        <v>16410.379473403271</v>
      </c>
      <c r="AA357" s="40">
        <f>INDEX(人口源表!$1:$1048576,MATCH($B357,人口源表!$A:$A,0),MATCH(AA$1,人口源表!$1:$1,0))-INDEX(城镇人口!$1:$1048576,MATCH($B357,城镇人口!$B:$B,0),MATCH(AA$1,城镇人口!$1:$1,0))</f>
        <v>15268.324929088354</v>
      </c>
      <c r="AB357" s="40">
        <f>INDEX(人口源表!$1:$1048576,MATCH($B357,人口源表!$A:$A,0),MATCH(AB$1,人口源表!$1:$1,0))-INDEX(城镇人口!$1:$1048576,MATCH($B357,城镇人口!$B:$B,0),MATCH(AB$1,城镇人口!$1:$1,0))</f>
        <v>14133.714335500146</v>
      </c>
      <c r="AC357" s="40">
        <f>INDEX(人口源表!$1:$1048576,MATCH($B357,人口源表!$A:$A,0),MATCH(AC$1,人口源表!$1:$1,0))-INDEX(城镇人口!$1:$1048576,MATCH($B357,城镇人口!$B:$B,0),MATCH(AC$1,城镇人口!$1:$1,0))</f>
        <v>13250.606111400062</v>
      </c>
      <c r="AD357" s="40">
        <f>INDEX(人口源表!$1:$1048576,MATCH($B357,人口源表!$A:$A,0),MATCH(AD$1,人口源表!$1:$1,0))-INDEX(城镇人口!$1:$1048576,MATCH($B357,城镇人口!$B:$B,0),MATCH(AD$1,城镇人口!$1:$1,0))</f>
        <v>12375.506475334434</v>
      </c>
      <c r="AE357" s="40">
        <f>INDEX(人口源表!$1:$1048576,MATCH($B357,人口源表!$A:$A,0),MATCH(AE$1,人口源表!$1:$1,0))-INDEX(城镇人口!$1:$1048576,MATCH($B357,城镇人口!$B:$B,0),MATCH(AE$1,城镇人口!$1:$1,0))</f>
        <v>11509.61321214799</v>
      </c>
      <c r="AF357" s="40">
        <f>INDEX(人口源表!$1:$1048576,MATCH($B357,人口源表!$A:$A,0),MATCH(AF$1,人口源表!$1:$1,0))-INDEX(城镇人口!$1:$1048576,MATCH($B357,城镇人口!$B:$B,0),MATCH(AF$1,城镇人口!$1:$1,0))</f>
        <v>10654.082471484202</v>
      </c>
      <c r="AG357" s="40">
        <f>INDEX(人口源表!$1:$1048576,MATCH($B357,人口源表!$A:$A,0),MATCH(AG$1,人口源表!$1:$1,0))-INDEX(城镇人口!$1:$1048576,MATCH($B357,城镇人口!$B:$B,0),MATCH(AG$1,城镇人口!$1:$1,0))</f>
        <v>9810.0099964825495</v>
      </c>
      <c r="AH357" s="40">
        <f>INDEX(人口源表!$1:$1048576,MATCH($B357,人口源表!$A:$A,0),MATCH(AH$1,人口源表!$1:$1,0))-INDEX(城镇人口!$1:$1048576,MATCH($B357,城镇人口!$B:$B,0),MATCH(AH$1,城镇人口!$1:$1,0))</f>
        <v>8978.4571140274347</v>
      </c>
      <c r="AI357" s="40">
        <f>INDEX(人口源表!$1:$1048576,MATCH($B357,人口源表!$A:$A,0),MATCH(AI$1,人口源表!$1:$1,0))-INDEX(城镇人口!$1:$1048576,MATCH($B357,城镇人口!$B:$B,0),MATCH(AI$1,城镇人口!$1:$1,0))</f>
        <v>8160.2066909870482</v>
      </c>
      <c r="AJ357" s="40">
        <f>INDEX(人口源表!$1:$1048576,MATCH($B357,人口源表!$A:$A,0),MATCH(AJ$1,人口源表!$1:$1,0))-INDEX(城镇人口!$1:$1048576,MATCH($B357,城镇人口!$B:$B,0),MATCH(AJ$1,城镇人口!$1:$1,0))</f>
        <v>7356.0046576781897</v>
      </c>
      <c r="AK357" s="40">
        <f>INDEX(人口源表!$1:$1048576,MATCH($B357,人口源表!$A:$A,0),MATCH(AK$1,人口源表!$1:$1,0))-INDEX(城镇人口!$1:$1048576,MATCH($B357,城镇人口!$B:$B,0),MATCH(AK$1,城镇人口!$1:$1,0))</f>
        <v>6566.522658586473</v>
      </c>
      <c r="AL357" s="40">
        <f>INDEX(人口源表!$1:$1048576,MATCH($B357,人口源表!$A:$A,0),MATCH(AL$1,人口源表!$1:$1,0))-INDEX(城镇人口!$1:$1048576,MATCH($B357,城镇人口!$B:$B,0),MATCH(AL$1,城镇人口!$1:$1,0))</f>
        <v>5792.167853553663</v>
      </c>
      <c r="AM357" s="40">
        <f>INDEX(人口源表!$1:$1048576,MATCH($B357,人口源表!$A:$A,0),MATCH(AM$1,人口源表!$1:$1,0))-INDEX(城镇人口!$1:$1048576,MATCH($B357,城镇人口!$B:$B,0),MATCH(AM$1,城镇人口!$1:$1,0))</f>
        <v>5033.3239263942232</v>
      </c>
      <c r="AN357" s="40">
        <f>INDEX(人口源表!$1:$1048576,MATCH($B357,人口源表!$A:$A,0),MATCH(AN$1,人口源表!$1:$1,0))-INDEX(城镇人口!$1:$1048576,MATCH($B357,城镇人口!$B:$B,0),MATCH(AN$1,城镇人口!$1:$1,0))</f>
        <v>4290.1143345477758</v>
      </c>
      <c r="AO357" s="40">
        <f>INDEX(人口源表!$1:$1048576,MATCH($B357,人口源表!$A:$A,0),MATCH(AO$1,人口源表!$1:$1,0))-INDEX(城镇人口!$1:$1048576,MATCH($B357,城镇人口!$B:$B,0),MATCH(AO$1,城镇人口!$1:$1,0))</f>
        <v>3562.572627717891</v>
      </c>
      <c r="AP357" s="40">
        <f>INDEX(人口源表!$1:$1048576,MATCH($B357,人口源表!$A:$A,0),MATCH(AP$1,人口源表!$1:$1,0))-INDEX(城镇人口!$1:$1048576,MATCH($B357,城镇人口!$B:$B,0),MATCH(AP$1,城镇人口!$1:$1,0))</f>
        <v>2850.5224716746889</v>
      </c>
      <c r="AQ357" s="40">
        <f>INDEX(人口源表!$1:$1048576,MATCH($B357,人口源表!$A:$A,0),MATCH(AQ$1,人口源表!$1:$1,0))-INDEX(城镇人口!$1:$1048576,MATCH($B357,城镇人口!$B:$B,0),MATCH(AQ$1,城镇人口!$1:$1,0))</f>
        <v>2153.6064489946875</v>
      </c>
      <c r="AR357" s="40">
        <f>INDEX(人口源表!$1:$1048576,MATCH($B357,人口源表!$A:$A,0),MATCH(AR$1,人口源表!$1:$1,0))-INDEX(城镇人口!$1:$1048576,MATCH($B357,城镇人口!$B:$B,0),MATCH(AR$1,城镇人口!$1:$1,0))</f>
        <v>1471.3094013342343</v>
      </c>
      <c r="AS357" s="40">
        <f>INDEX(人口源表!$1:$1048576,MATCH($B357,人口源表!$A:$A,0),MATCH(AS$1,人口源表!$1:$1,0))-INDEX(城镇人口!$1:$1048576,MATCH($B357,城镇人口!$B:$B,0),MATCH(AS$1,城镇人口!$1:$1,0))</f>
        <v>802.87298891745741</v>
      </c>
      <c r="AT357" s="40">
        <f>INDEX(人口源表!$1:$1048576,MATCH($B357,人口源表!$A:$A,0),MATCH(AT$1,人口源表!$1:$1,0))-INDEX(城镇人口!$1:$1048576,MATCH($B357,城镇人口!$B:$B,0),MATCH(AT$1,城镇人口!$1:$1,0))</f>
        <v>147.35411261461559</v>
      </c>
      <c r="AU357" s="40">
        <f>INDEX(人口源表!$1:$1048576,MATCH($B357,人口源表!$A:$A,0),MATCH(AU$1,人口源表!$1:$1,0))-INDEX(城镇人口!$1:$1048576,MATCH($B357,城镇人口!$B:$B,0),MATCH(AU$1,城镇人口!$1:$1,0))</f>
        <v>0</v>
      </c>
      <c r="AV357" s="40">
        <f>INDEX(人口源表!$1:$1048576,MATCH($B357,人口源表!$A:$A,0),MATCH(AV$1,人口源表!$1:$1,0))-INDEX(城镇人口!$1:$1048576,MATCH($B357,城镇人口!$B:$B,0),MATCH(AV$1,城镇人口!$1:$1,0))</f>
        <v>0</v>
      </c>
    </row>
    <row r="358" spans="1:48" x14ac:dyDescent="0.15">
      <c r="A358" s="35" t="s">
        <v>883</v>
      </c>
      <c r="B358" s="4" t="s">
        <v>716</v>
      </c>
      <c r="C358" s="34">
        <f>VLOOKUP(B358,'[1]2016省城人口总结（根）'!B:C,2,FALSE)/100</f>
        <v>0.50033603260914394</v>
      </c>
      <c r="D358" s="40">
        <f>INDEX(人口源表!$1:$1048576,MATCH($B358,人口源表!$A:$A,0),MATCH(D$1,人口源表!$1:$1,0))-INDEX(城镇人口!$1:$1048576,MATCH($B358,城镇人口!$B:$B,0),MATCH(D$1,城镇人口!$1:$1,0))</f>
        <v>28357.743021529073</v>
      </c>
      <c r="E358" s="40">
        <f>INDEX(人口源表!$1:$1048576,MATCH($B358,人口源表!$A:$A,0),MATCH(E$1,人口源表!$1:$1,0))-INDEX(城镇人口!$1:$1048576,MATCH($B358,城镇人口!$B:$B,0),MATCH(E$1,城镇人口!$1:$1,0))</f>
        <v>28056.767681121131</v>
      </c>
      <c r="F358" s="40">
        <f>INDEX(人口源表!$1:$1048576,MATCH($B358,人口源表!$A:$A,0),MATCH(F$1,人口源表!$1:$1,0))-INDEX(城镇人口!$1:$1048576,MATCH($B358,城镇人口!$B:$B,0),MATCH(F$1,城镇人口!$1:$1,0))</f>
        <v>27728.12628074695</v>
      </c>
      <c r="G358" s="40">
        <f>INDEX(人口源表!$1:$1048576,MATCH($B358,人口源表!$A:$A,0),MATCH(G$1,人口源表!$1:$1,0))-INDEX(城镇人口!$1:$1048576,MATCH($B358,城镇人口!$B:$B,0),MATCH(G$1,城镇人口!$1:$1,0))</f>
        <v>62711.112221247357</v>
      </c>
      <c r="H358" s="40">
        <f>INDEX(人口源表!$1:$1048576,MATCH($B358,人口源表!$A:$A,0),MATCH(H$1,人口源表!$1:$1,0))-INDEX(城镇人口!$1:$1048576,MATCH($B358,城镇人口!$B:$B,0),MATCH(H$1,城镇人口!$1:$1,0))</f>
        <v>61889.653031058115</v>
      </c>
      <c r="I358" s="40">
        <f>INDEX(人口源表!$1:$1048576,MATCH($B358,人口源表!$A:$A,0),MATCH(I$1,人口源表!$1:$1,0))-INDEX(城镇人口!$1:$1048576,MATCH($B358,城镇人口!$B:$B,0),MATCH(I$1,城镇人口!$1:$1,0))</f>
        <v>61509.89412040927</v>
      </c>
      <c r="J358" s="40">
        <f>INDEX(人口源表!$1:$1048576,MATCH($B358,人口源表!$A:$A,0),MATCH(J$1,人口源表!$1:$1,0))-INDEX(城镇人口!$1:$1048576,MATCH($B358,城镇人口!$B:$B,0),MATCH(J$1,城镇人口!$1:$1,0))</f>
        <v>61087.475419509879</v>
      </c>
      <c r="K358" s="40">
        <f>INDEX(人口源表!$1:$1048576,MATCH($B358,人口源表!$A:$A,0),MATCH(K$1,人口源表!$1:$1,0))-INDEX(城镇人口!$1:$1048576,MATCH($B358,城镇人口!$B:$B,0),MATCH(K$1,城镇人口!$1:$1,0))</f>
        <v>60620.06764623418</v>
      </c>
      <c r="L358" s="40">
        <f>INDEX(人口源表!$1:$1048576,MATCH($B358,人口源表!$A:$A,0),MATCH(L$1,人口源表!$1:$1,0))-INDEX(城镇人口!$1:$1048576,MATCH($B358,城镇人口!$B:$B,0),MATCH(L$1,城镇人口!$1:$1,0))</f>
        <v>60106.842650148435</v>
      </c>
      <c r="M358" s="40">
        <f>INDEX(人口源表!$1:$1048576,MATCH($B358,人口源表!$A:$A,0),MATCH(M$1,人口源表!$1:$1,0))-INDEX(城镇人口!$1:$1048576,MATCH($B358,城镇人口!$B:$B,0),MATCH(M$1,城镇人口!$1:$1,0))</f>
        <v>59547.081726431323</v>
      </c>
      <c r="N358" s="40">
        <f>INDEX(人口源表!$1:$1048576,MATCH($B358,人口源表!$A:$A,0),MATCH(N$1,人口源表!$1:$1,0))-INDEX(城镇人口!$1:$1048576,MATCH($B358,城镇人口!$B:$B,0),MATCH(N$1,城镇人口!$1:$1,0))</f>
        <v>58940.178193496395</v>
      </c>
      <c r="O358" s="40">
        <f>INDEX(人口源表!$1:$1048576,MATCH($B358,人口源表!$A:$A,0),MATCH(O$1,人口源表!$1:$1,0))-INDEX(城镇人口!$1:$1048576,MATCH($B358,城镇人口!$B:$B,0),MATCH(O$1,城镇人口!$1:$1,0))</f>
        <v>58286.492274348377</v>
      </c>
      <c r="P358" s="40">
        <f>INDEX(人口源表!$1:$1048576,MATCH($B358,人口源表!$A:$A,0),MATCH(P$1,人口源表!$1:$1,0))-INDEX(城镇人口!$1:$1048576,MATCH($B358,城镇人口!$B:$B,0),MATCH(P$1,城镇人口!$1:$1,0))</f>
        <v>57586.455611165424</v>
      </c>
      <c r="Q358" s="40">
        <f>INDEX(人口源表!$1:$1048576,MATCH($B358,人口源表!$A:$A,0),MATCH(Q$1,人口源表!$1:$1,0))-INDEX(城镇人口!$1:$1048576,MATCH($B358,城镇人口!$B:$B,0),MATCH(Q$1,城镇人口!$1:$1,0))</f>
        <v>56839.743663298999</v>
      </c>
      <c r="R358" s="40">
        <f>INDEX(人口源表!$1:$1048576,MATCH($B358,人口源表!$A:$A,0),MATCH(R$1,人口源表!$1:$1,0))-INDEX(城镇人口!$1:$1048576,MATCH($B358,城镇人口!$B:$B,0),MATCH(R$1,城镇人口!$1:$1,0))</f>
        <v>56047.788287699863</v>
      </c>
      <c r="S358" s="40">
        <f>INDEX(人口源表!$1:$1048576,MATCH($B358,人口源表!$A:$A,0),MATCH(S$1,人口源表!$1:$1,0))-INDEX(城镇人口!$1:$1048576,MATCH($B358,城镇人口!$B:$B,0),MATCH(S$1,城镇人口!$1:$1,0))</f>
        <v>55617.248764914679</v>
      </c>
      <c r="T358" s="40">
        <f>INDEX(人口源表!$1:$1048576,MATCH($B358,人口源表!$A:$A,0),MATCH(T$1,人口源表!$1:$1,0))-INDEX(城镇人口!$1:$1048576,MATCH($B358,城镇人口!$B:$B,0),MATCH(T$1,城镇人口!$1:$1,0))</f>
        <v>55148.394988556174</v>
      </c>
      <c r="U358" s="40">
        <f>INDEX(人口源表!$1:$1048576,MATCH($B358,人口源表!$A:$A,0),MATCH(U$1,人口源表!$1:$1,0))-INDEX(城镇人口!$1:$1048576,MATCH($B358,城镇人口!$B:$B,0),MATCH(U$1,城镇人口!$1:$1,0))</f>
        <v>54642.834400043183</v>
      </c>
      <c r="V358" s="40">
        <f>INDEX(人口源表!$1:$1048576,MATCH($B358,人口源表!$A:$A,0),MATCH(V$1,人口源表!$1:$1,0))-INDEX(城镇人口!$1:$1048576,MATCH($B358,城镇人口!$B:$B,0),MATCH(V$1,城镇人口!$1:$1,0))</f>
        <v>54101.761729398349</v>
      </c>
      <c r="W358" s="40">
        <f>INDEX(人口源表!$1:$1048576,MATCH($B358,人口源表!$A:$A,0),MATCH(W$1,人口源表!$1:$1,0))-INDEX(城镇人口!$1:$1048576,MATCH($B358,城镇人口!$B:$B,0),MATCH(W$1,城镇人口!$1:$1,0))</f>
        <v>53525.973842358173</v>
      </c>
      <c r="X358" s="40">
        <f>INDEX(人口源表!$1:$1048576,MATCH($B358,人口源表!$A:$A,0),MATCH(X$1,人口源表!$1:$1,0))-INDEX(城镇人口!$1:$1048576,MATCH($B358,城镇人口!$B:$B,0),MATCH(X$1,城镇人口!$1:$1,0))</f>
        <v>52917.057141954021</v>
      </c>
      <c r="Y358" s="40">
        <f>INDEX(人口源表!$1:$1048576,MATCH($B358,人口源表!$A:$A,0),MATCH(Y$1,人口源表!$1:$1,0))-INDEX(城镇人口!$1:$1048576,MATCH($B358,城镇人口!$B:$B,0),MATCH(Y$1,城镇人口!$1:$1,0))</f>
        <v>52276.581712289088</v>
      </c>
      <c r="Z358" s="40">
        <f>INDEX(人口源表!$1:$1048576,MATCH($B358,人口源表!$A:$A,0),MATCH(Z$1,人口源表!$1:$1,0))-INDEX(城镇人口!$1:$1048576,MATCH($B358,城镇人口!$B:$B,0),MATCH(Z$1,城镇人口!$1:$1,0))</f>
        <v>51606.485750436244</v>
      </c>
      <c r="AA358" s="40">
        <f>INDEX(人口源表!$1:$1048576,MATCH($B358,人口源表!$A:$A,0),MATCH(AA$1,人口源表!$1:$1,0))-INDEX(城镇人口!$1:$1048576,MATCH($B358,城镇人口!$B:$B,0),MATCH(AA$1,城镇人口!$1:$1,0))</f>
        <v>50908.678350256465</v>
      </c>
      <c r="AB358" s="40">
        <f>INDEX(人口源表!$1:$1048576,MATCH($B358,人口源表!$A:$A,0),MATCH(AB$1,人口源表!$1:$1,0))-INDEX(城镇人口!$1:$1048576,MATCH($B358,城镇人口!$B:$B,0),MATCH(AB$1,城镇人口!$1:$1,0))</f>
        <v>50185.4176066652</v>
      </c>
      <c r="AC358" s="40">
        <f>INDEX(人口源表!$1:$1048576,MATCH($B358,人口源表!$A:$A,0),MATCH(AC$1,人口源表!$1:$1,0))-INDEX(城镇人口!$1:$1048576,MATCH($B358,城镇人口!$B:$B,0),MATCH(AC$1,城镇人口!$1:$1,0))</f>
        <v>49539.57831211247</v>
      </c>
      <c r="AD358" s="40">
        <f>INDEX(人口源表!$1:$1048576,MATCH($B358,人口源表!$A:$A,0),MATCH(AD$1,人口源表!$1:$1,0))-INDEX(城镇人口!$1:$1048576,MATCH($B358,城镇人口!$B:$B,0),MATCH(AD$1,城镇人口!$1:$1,0))</f>
        <v>48872.461612857776</v>
      </c>
      <c r="AE358" s="40">
        <f>INDEX(人口源表!$1:$1048576,MATCH($B358,人口源表!$A:$A,0),MATCH(AE$1,人口源表!$1:$1,0))-INDEX(城镇人口!$1:$1048576,MATCH($B358,城镇人口!$B:$B,0),MATCH(AE$1,城镇人口!$1:$1,0))</f>
        <v>48186.404392171229</v>
      </c>
      <c r="AF358" s="40">
        <f>INDEX(人口源表!$1:$1048576,MATCH($B358,人口源表!$A:$A,0),MATCH(AF$1,人口源表!$1:$1,0))-INDEX(城镇人口!$1:$1048576,MATCH($B358,城镇人口!$B:$B,0),MATCH(AF$1,城镇人口!$1:$1,0))</f>
        <v>47484.068786374191</v>
      </c>
      <c r="AG358" s="40">
        <f>INDEX(人口源表!$1:$1048576,MATCH($B358,人口源表!$A:$A,0),MATCH(AG$1,人口源表!$1:$1,0))-INDEX(城镇人口!$1:$1048576,MATCH($B358,城镇人口!$B:$B,0),MATCH(AG$1,城镇人口!$1:$1,0))</f>
        <v>46768.063170636087</v>
      </c>
      <c r="AH358" s="40">
        <f>INDEX(人口源表!$1:$1048576,MATCH($B358,人口源表!$A:$A,0),MATCH(AH$1,人口源表!$1:$1,0))-INDEX(城镇人口!$1:$1048576,MATCH($B358,城镇人口!$B:$B,0),MATCH(AH$1,城镇人口!$1:$1,0))</f>
        <v>46041.305950112175</v>
      </c>
      <c r="AI358" s="40">
        <f>INDEX(人口源表!$1:$1048576,MATCH($B358,人口源表!$A:$A,0),MATCH(AI$1,人口源表!$1:$1,0))-INDEX(城镇人口!$1:$1048576,MATCH($B358,城镇人口!$B:$B,0),MATCH(AI$1,城镇人口!$1:$1,0))</f>
        <v>45307.013055194635</v>
      </c>
      <c r="AJ358" s="40">
        <f>INDEX(人口源表!$1:$1048576,MATCH($B358,人口源表!$A:$A,0),MATCH(AJ$1,人口源表!$1:$1,0))-INDEX(城镇人口!$1:$1048576,MATCH($B358,城镇人口!$B:$B,0),MATCH(AJ$1,城镇人口!$1:$1,0))</f>
        <v>44567.6067790753</v>
      </c>
      <c r="AK358" s="40">
        <f>INDEX(人口源表!$1:$1048576,MATCH($B358,人口源表!$A:$A,0),MATCH(AK$1,人口源表!$1:$1,0))-INDEX(城镇人口!$1:$1048576,MATCH($B358,城镇人口!$B:$B,0),MATCH(AK$1,城镇人口!$1:$1,0))</f>
        <v>43827.238853576579</v>
      </c>
      <c r="AL358" s="40">
        <f>INDEX(人口源表!$1:$1048576,MATCH($B358,人口源表!$A:$A,0),MATCH(AL$1,人口源表!$1:$1,0))-INDEX(城镇人口!$1:$1048576,MATCH($B358,城镇人口!$B:$B,0),MATCH(AL$1,城镇人口!$1:$1,0))</f>
        <v>43088.182643698616</v>
      </c>
      <c r="AM358" s="40">
        <f>INDEX(人口源表!$1:$1048576,MATCH($B358,人口源表!$A:$A,0),MATCH(AM$1,人口源表!$1:$1,0))-INDEX(城镇人口!$1:$1048576,MATCH($B358,城镇人口!$B:$B,0),MATCH(AM$1,城镇人口!$1:$1,0))</f>
        <v>42354.767555868893</v>
      </c>
      <c r="AN358" s="40">
        <f>INDEX(人口源表!$1:$1048576,MATCH($B358,人口源表!$A:$A,0),MATCH(AN$1,人口源表!$1:$1,0))-INDEX(城镇人口!$1:$1048576,MATCH($B358,城镇人口!$B:$B,0),MATCH(AN$1,城镇人口!$1:$1,0))</f>
        <v>41629.807306337229</v>
      </c>
      <c r="AO358" s="40">
        <f>INDEX(人口源表!$1:$1048576,MATCH($B358,人口源表!$A:$A,0),MATCH(AO$1,人口源表!$1:$1,0))-INDEX(城镇人口!$1:$1048576,MATCH($B358,城镇人口!$B:$B,0),MATCH(AO$1,城镇人口!$1:$1,0))</f>
        <v>40917.079233656958</v>
      </c>
      <c r="AP358" s="40">
        <f>INDEX(人口源表!$1:$1048576,MATCH($B358,人口源表!$A:$A,0),MATCH(AP$1,人口源表!$1:$1,0))-INDEX(城镇人口!$1:$1048576,MATCH($B358,城镇人口!$B:$B,0),MATCH(AP$1,城镇人口!$1:$1,0))</f>
        <v>40220.59688934841</v>
      </c>
      <c r="AQ358" s="40">
        <f>INDEX(人口源表!$1:$1048576,MATCH($B358,人口源表!$A:$A,0),MATCH(AQ$1,人口源表!$1:$1,0))-INDEX(城镇人口!$1:$1048576,MATCH($B358,城镇人口!$B:$B,0),MATCH(AQ$1,城镇人口!$1:$1,0))</f>
        <v>39543.569434748541</v>
      </c>
      <c r="AR358" s="40">
        <f>INDEX(人口源表!$1:$1048576,MATCH($B358,人口源表!$A:$A,0),MATCH(AR$1,人口源表!$1:$1,0))-INDEX(城镇人口!$1:$1048576,MATCH($B358,城镇人口!$B:$B,0),MATCH(AR$1,城镇人口!$1:$1,0))</f>
        <v>38889.785032761356</v>
      </c>
      <c r="AS358" s="40">
        <f>INDEX(人口源表!$1:$1048576,MATCH($B358,人口源表!$A:$A,0),MATCH(AS$1,人口源表!$1:$1,0))-INDEX(城镇人口!$1:$1048576,MATCH($B358,城镇人口!$B:$B,0),MATCH(AS$1,城镇人口!$1:$1,0))</f>
        <v>38263.247574047302</v>
      </c>
      <c r="AT358" s="40">
        <f>INDEX(人口源表!$1:$1048576,MATCH($B358,人口源表!$A:$A,0),MATCH(AT$1,人口源表!$1:$1,0))-INDEX(城镇人口!$1:$1048576,MATCH($B358,城镇人口!$B:$B,0),MATCH(AT$1,城镇人口!$1:$1,0))</f>
        <v>37668.163046761765</v>
      </c>
      <c r="AU358" s="40">
        <f>INDEX(人口源表!$1:$1048576,MATCH($B358,人口源表!$A:$A,0),MATCH(AU$1,人口源表!$1:$1,0))-INDEX(城镇人口!$1:$1048576,MATCH($B358,城镇人口!$B:$B,0),MATCH(AU$1,城镇人口!$1:$1,0))</f>
        <v>37107.928445969563</v>
      </c>
      <c r="AV358" s="40">
        <f>INDEX(人口源表!$1:$1048576,MATCH($B358,人口源表!$A:$A,0),MATCH(AV$1,人口源表!$1:$1,0))-INDEX(城镇人口!$1:$1048576,MATCH($B358,城镇人口!$B:$B,0),MATCH(AV$1,城镇人口!$1:$1,0))</f>
        <v>36586.475275126053</v>
      </c>
    </row>
    <row r="359" spans="1:48" x14ac:dyDescent="0.15">
      <c r="A359" s="35" t="s">
        <v>883</v>
      </c>
      <c r="B359" s="4" t="s">
        <v>718</v>
      </c>
      <c r="C359" s="34">
        <f>VLOOKUP(B359,'[1]2016省城人口总结（根）'!B:C,2,FALSE)/100</f>
        <v>0.69400447438015112</v>
      </c>
      <c r="D359" s="40">
        <f>INDEX(人口源表!$1:$1048576,MATCH($B359,人口源表!$A:$A,0),MATCH(D$1,人口源表!$1:$1,0))-INDEX(城镇人口!$1:$1048576,MATCH($B359,城镇人口!$B:$B,0),MATCH(D$1,城镇人口!$1:$1,0))</f>
        <v>24209.604488698031</v>
      </c>
      <c r="E359" s="40">
        <f>INDEX(人口源表!$1:$1048576,MATCH($B359,人口源表!$A:$A,0),MATCH(E$1,人口源表!$1:$1,0))-INDEX(城镇人口!$1:$1048576,MATCH($B359,城镇人口!$B:$B,0),MATCH(E$1,城镇人口!$1:$1,0))</f>
        <v>23427.55922450353</v>
      </c>
      <c r="F359" s="40">
        <f>INDEX(人口源表!$1:$1048576,MATCH($B359,人口源表!$A:$A,0),MATCH(F$1,人口源表!$1:$1,0))-INDEX(城镇人口!$1:$1048576,MATCH($B359,城镇人口!$B:$B,0),MATCH(F$1,城镇人口!$1:$1,0))</f>
        <v>22606.588456830141</v>
      </c>
      <c r="G359" s="40">
        <f>INDEX(人口源表!$1:$1048576,MATCH($B359,人口源表!$A:$A,0),MATCH(G$1,人口源表!$1:$1,0))-INDEX(城镇人口!$1:$1048576,MATCH($B359,城镇人口!$B:$B,0),MATCH(G$1,城镇人口!$1:$1,0))</f>
        <v>69092.652972945099</v>
      </c>
      <c r="H359" s="40">
        <f>INDEX(人口源表!$1:$1048576,MATCH($B359,人口源表!$A:$A,0),MATCH(H$1,人口源表!$1:$1,0))-INDEX(城镇人口!$1:$1048576,MATCH($B359,城镇人口!$B:$B,0),MATCH(H$1,城镇人口!$1:$1,0))</f>
        <v>66072.347184749495</v>
      </c>
      <c r="I359" s="40">
        <f>INDEX(人口源表!$1:$1048576,MATCH($B359,人口源表!$A:$A,0),MATCH(I$1,人口源表!$1:$1,0))-INDEX(城镇人口!$1:$1048576,MATCH($B359,城镇人口!$B:$B,0),MATCH(I$1,城镇人口!$1:$1,0))</f>
        <v>64311.233174116176</v>
      </c>
      <c r="J359" s="40">
        <f>INDEX(人口源表!$1:$1048576,MATCH($B359,人口源表!$A:$A,0),MATCH(J$1,人口源表!$1:$1,0))-INDEX(城镇人口!$1:$1048576,MATCH($B359,城镇人口!$B:$B,0),MATCH(J$1,城镇人口!$1:$1,0))</f>
        <v>62509.119230523473</v>
      </c>
      <c r="K359" s="40">
        <f>INDEX(人口源表!$1:$1048576,MATCH($B359,人口源表!$A:$A,0),MATCH(K$1,人口源表!$1:$1,0))-INDEX(城镇人口!$1:$1048576,MATCH($B359,城镇人口!$B:$B,0),MATCH(K$1,城镇人口!$1:$1,0))</f>
        <v>60664.114775014896</v>
      </c>
      <c r="L359" s="40">
        <f>INDEX(人口源表!$1:$1048576,MATCH($B359,人口源表!$A:$A,0),MATCH(L$1,人口源表!$1:$1,0))-INDEX(城镇人口!$1:$1048576,MATCH($B359,城镇人口!$B:$B,0),MATCH(L$1,城镇人口!$1:$1,0))</f>
        <v>58774.490365250327</v>
      </c>
      <c r="M359" s="40">
        <f>INDEX(人口源表!$1:$1048576,MATCH($B359,人口源表!$A:$A,0),MATCH(M$1,人口源表!$1:$1,0))-INDEX(城镇人口!$1:$1048576,MATCH($B359,城镇人口!$B:$B,0),MATCH(M$1,城镇人口!$1:$1,0))</f>
        <v>56839.604594463774</v>
      </c>
      <c r="N359" s="40">
        <f>INDEX(人口源表!$1:$1048576,MATCH($B359,人口源表!$A:$A,0),MATCH(N$1,人口源表!$1:$1,0))-INDEX(城镇人口!$1:$1048576,MATCH($B359,城镇人口!$B:$B,0),MATCH(N$1,城镇人口!$1:$1,0))</f>
        <v>54859.161934821896</v>
      </c>
      <c r="O359" s="40">
        <f>INDEX(人口源表!$1:$1048576,MATCH($B359,人口源表!$A:$A,0),MATCH(O$1,人口源表!$1:$1,0))-INDEX(城镇人口!$1:$1048576,MATCH($B359,城镇人口!$B:$B,0),MATCH(O$1,城镇人口!$1:$1,0))</f>
        <v>52833.629109909059</v>
      </c>
      <c r="P359" s="40">
        <f>INDEX(人口源表!$1:$1048576,MATCH($B359,人口源表!$A:$A,0),MATCH(P$1,人口源表!$1:$1,0))-INDEX(城镇人口!$1:$1048576,MATCH($B359,城镇人口!$B:$B,0),MATCH(P$1,城镇人口!$1:$1,0))</f>
        <v>50763.575941741321</v>
      </c>
      <c r="Q359" s="40">
        <f>INDEX(人口源表!$1:$1048576,MATCH($B359,人口源表!$A:$A,0),MATCH(Q$1,人口源表!$1:$1,0))-INDEX(城镇人口!$1:$1048576,MATCH($B359,城镇人口!$B:$B,0),MATCH(Q$1,城镇人口!$1:$1,0))</f>
        <v>48650.47465137596</v>
      </c>
      <c r="R359" s="40">
        <f>INDEX(人口源表!$1:$1048576,MATCH($B359,人口源表!$A:$A,0),MATCH(R$1,人口源表!$1:$1,0))-INDEX(城镇人口!$1:$1048576,MATCH($B359,城镇人口!$B:$B,0),MATCH(R$1,城镇人口!$1:$1,0))</f>
        <v>46496.226377633779</v>
      </c>
      <c r="S359" s="40">
        <f>INDEX(人口源表!$1:$1048576,MATCH($B359,人口源表!$A:$A,0),MATCH(S$1,人口源表!$1:$1,0))-INDEX(城镇人口!$1:$1048576,MATCH($B359,城镇人口!$B:$B,0),MATCH(S$1,城镇人口!$1:$1,0))</f>
        <v>45361.362960330851</v>
      </c>
      <c r="T359" s="40">
        <f>INDEX(人口源表!$1:$1048576,MATCH($B359,人口源表!$A:$A,0),MATCH(T$1,人口源表!$1:$1,0))-INDEX(城镇人口!$1:$1048576,MATCH($B359,城镇人口!$B:$B,0),MATCH(T$1,城镇人口!$1:$1,0))</f>
        <v>44201.022789046867</v>
      </c>
      <c r="U359" s="40">
        <f>INDEX(人口源表!$1:$1048576,MATCH($B359,人口源表!$A:$A,0),MATCH(U$1,人口源表!$1:$1,0))-INDEX(城镇人口!$1:$1048576,MATCH($B359,城镇人口!$B:$B,0),MATCH(U$1,城镇人口!$1:$1,0))</f>
        <v>43016.920377631584</v>
      </c>
      <c r="V359" s="40">
        <f>INDEX(人口源表!$1:$1048576,MATCH($B359,人口源表!$A:$A,0),MATCH(V$1,人口源表!$1:$1,0))-INDEX(城镇人口!$1:$1048576,MATCH($B359,城镇人口!$B:$B,0),MATCH(V$1,城镇人口!$1:$1,0))</f>
        <v>41810.460733244487</v>
      </c>
      <c r="W359" s="40">
        <f>INDEX(人口源表!$1:$1048576,MATCH($B359,人口源表!$A:$A,0),MATCH(W$1,人口源表!$1:$1,0))-INDEX(城镇人口!$1:$1048576,MATCH($B359,城镇人口!$B:$B,0),MATCH(W$1,城镇人口!$1:$1,0))</f>
        <v>40583.258827309677</v>
      </c>
      <c r="X359" s="40">
        <f>INDEX(人口源表!$1:$1048576,MATCH($B359,人口源表!$A:$A,0),MATCH(X$1,人口源表!$1:$1,0))-INDEX(城镇人口!$1:$1048576,MATCH($B359,城镇人口!$B:$B,0),MATCH(X$1,城镇人口!$1:$1,0))</f>
        <v>39337.429059047223</v>
      </c>
      <c r="Y359" s="40">
        <f>INDEX(人口源表!$1:$1048576,MATCH($B359,人口源表!$A:$A,0),MATCH(Y$1,人口源表!$1:$1,0))-INDEX(城镇人口!$1:$1048576,MATCH($B359,城镇人口!$B:$B,0),MATCH(Y$1,城镇人口!$1:$1,0))</f>
        <v>38074.768557097676</v>
      </c>
      <c r="Z359" s="40">
        <f>INDEX(人口源表!$1:$1048576,MATCH($B359,人口源表!$A:$A,0),MATCH(Z$1,人口源表!$1:$1,0))-INDEX(城镇人口!$1:$1048576,MATCH($B359,城镇人口!$B:$B,0),MATCH(Z$1,城镇人口!$1:$1,0))</f>
        <v>36797.824795207533</v>
      </c>
      <c r="AA359" s="40">
        <f>INDEX(人口源表!$1:$1048576,MATCH($B359,人口源表!$A:$A,0),MATCH(AA$1,人口源表!$1:$1,0))-INDEX(城镇人口!$1:$1048576,MATCH($B359,城镇人口!$B:$B,0),MATCH(AA$1,城镇人口!$1:$1,0))</f>
        <v>35508.651277981844</v>
      </c>
      <c r="AB359" s="40">
        <f>INDEX(人口源表!$1:$1048576,MATCH($B359,人口源表!$A:$A,0),MATCH(AB$1,人口源表!$1:$1,0))-INDEX(城镇人口!$1:$1048576,MATCH($B359,城镇人口!$B:$B,0),MATCH(AB$1,城镇人口!$1:$1,0))</f>
        <v>34209.836487360677</v>
      </c>
      <c r="AC359" s="40">
        <f>INDEX(人口源表!$1:$1048576,MATCH($B359,人口源表!$A:$A,0),MATCH(AC$1,人口源表!$1:$1,0))-INDEX(城镇人口!$1:$1048576,MATCH($B359,城镇人口!$B:$B,0),MATCH(AC$1,城镇人口!$1:$1,0))</f>
        <v>33164.806916373433</v>
      </c>
      <c r="AD359" s="40">
        <f>INDEX(人口源表!$1:$1048576,MATCH($B359,人口源表!$A:$A,0),MATCH(AD$1,人口源表!$1:$1,0))-INDEX(城镇人口!$1:$1048576,MATCH($B359,城镇人口!$B:$B,0),MATCH(AD$1,城镇人口!$1:$1,0))</f>
        <v>32113.462781999435</v>
      </c>
      <c r="AE359" s="40">
        <f>INDEX(人口源表!$1:$1048576,MATCH($B359,人口源表!$A:$A,0),MATCH(AE$1,人口源表!$1:$1,0))-INDEX(城镇人口!$1:$1048576,MATCH($B359,城镇人口!$B:$B,0),MATCH(AE$1,城镇人口!$1:$1,0))</f>
        <v>31057.993384991394</v>
      </c>
      <c r="AF359" s="40">
        <f>INDEX(人口源表!$1:$1048576,MATCH($B359,人口源表!$A:$A,0),MATCH(AF$1,人口源表!$1:$1,0))-INDEX(城镇人口!$1:$1048576,MATCH($B359,城镇人口!$B:$B,0),MATCH(AF$1,城镇人口!$1:$1,0))</f>
        <v>30000.616354831407</v>
      </c>
      <c r="AG359" s="40">
        <f>INDEX(人口源表!$1:$1048576,MATCH($B359,人口源表!$A:$A,0),MATCH(AG$1,人口源表!$1:$1,0))-INDEX(城镇人口!$1:$1048576,MATCH($B359,城镇人口!$B:$B,0),MATCH(AG$1,城镇人口!$1:$1,0))</f>
        <v>28943.560214927449</v>
      </c>
      <c r="AH359" s="40">
        <f>INDEX(人口源表!$1:$1048576,MATCH($B359,人口源表!$A:$A,0),MATCH(AH$1,人口源表!$1:$1,0))-INDEX(城镇人口!$1:$1048576,MATCH($B359,城镇人口!$B:$B,0),MATCH(AH$1,城镇人口!$1:$1,0))</f>
        <v>27889.046754041687</v>
      </c>
      <c r="AI359" s="40">
        <f>INDEX(人口源表!$1:$1048576,MATCH($B359,人口源表!$A:$A,0),MATCH(AI$1,人口源表!$1:$1,0))-INDEX(城镇人口!$1:$1048576,MATCH($B359,城镇人口!$B:$B,0),MATCH(AI$1,城镇人口!$1:$1,0))</f>
        <v>26839.27320226244</v>
      </c>
      <c r="AJ359" s="40">
        <f>INDEX(人口源表!$1:$1048576,MATCH($B359,人口源表!$A:$A,0),MATCH(AJ$1,人口源表!$1:$1,0))-INDEX(城镇人口!$1:$1048576,MATCH($B359,城镇人口!$B:$B,0),MATCH(AJ$1,城镇人口!$1:$1,0))</f>
        <v>25796.505795569159</v>
      </c>
      <c r="AK359" s="40">
        <f>INDEX(人口源表!$1:$1048576,MATCH($B359,人口源表!$A:$A,0),MATCH(AK$1,人口源表!$1:$1,0))-INDEX(城镇人口!$1:$1048576,MATCH($B359,城镇人口!$B:$B,0),MATCH(AK$1,城镇人口!$1:$1,0))</f>
        <v>24762.936571973609</v>
      </c>
      <c r="AL359" s="40">
        <f>INDEX(人口源表!$1:$1048576,MATCH($B359,人口源表!$A:$A,0),MATCH(AL$1,人口源表!$1:$1,0))-INDEX(城镇人口!$1:$1048576,MATCH($B359,城镇人口!$B:$B,0),MATCH(AL$1,城镇人口!$1:$1,0))</f>
        <v>23740.455076373095</v>
      </c>
      <c r="AM359" s="40">
        <f>INDEX(人口源表!$1:$1048576,MATCH($B359,人口源表!$A:$A,0),MATCH(AM$1,人口源表!$1:$1,0))-INDEX(城镇人口!$1:$1048576,MATCH($B359,城镇人口!$B:$B,0),MATCH(AM$1,城镇人口!$1:$1,0))</f>
        <v>22731.069355610322</v>
      </c>
      <c r="AN359" s="40">
        <f>INDEX(人口源表!$1:$1048576,MATCH($B359,人口源表!$A:$A,0),MATCH(AN$1,人口源表!$1:$1,0))-INDEX(城镇人口!$1:$1048576,MATCH($B359,城镇人口!$B:$B,0),MATCH(AN$1,城镇人口!$1:$1,0))</f>
        <v>21736.559047024261</v>
      </c>
      <c r="AO359" s="40">
        <f>INDEX(人口源表!$1:$1048576,MATCH($B359,人口源表!$A:$A,0),MATCH(AO$1,人口源表!$1:$1,0))-INDEX(城镇人口!$1:$1048576,MATCH($B359,城镇人口!$B:$B,0),MATCH(AO$1,城镇人口!$1:$1,0))</f>
        <v>20758.757353149937</v>
      </c>
      <c r="AP359" s="40">
        <f>INDEX(人口源表!$1:$1048576,MATCH($B359,人口源表!$A:$A,0),MATCH(AP$1,人口源表!$1:$1,0))-INDEX(城镇人口!$1:$1048576,MATCH($B359,城镇人口!$B:$B,0),MATCH(AP$1,城镇人口!$1:$1,0))</f>
        <v>19799.041177326057</v>
      </c>
      <c r="AQ359" s="40">
        <f>INDEX(人口源表!$1:$1048576,MATCH($B359,人口源表!$A:$A,0),MATCH(AQ$1,人口源表!$1:$1,0))-INDEX(城镇人口!$1:$1048576,MATCH($B359,城镇人口!$B:$B,0),MATCH(AQ$1,城镇人口!$1:$1,0))</f>
        <v>18858.890039135295</v>
      </c>
      <c r="AR359" s="40">
        <f>INDEX(人口源表!$1:$1048576,MATCH($B359,人口源表!$A:$A,0),MATCH(AR$1,人口源表!$1:$1,0))-INDEX(城镇人口!$1:$1048576,MATCH($B359,城镇人口!$B:$B,0),MATCH(AR$1,城镇人口!$1:$1,0))</f>
        <v>17939.392789671052</v>
      </c>
      <c r="AS359" s="40">
        <f>INDEX(人口源表!$1:$1048576,MATCH($B359,人口源表!$A:$A,0),MATCH(AS$1,人口源表!$1:$1,0))-INDEX(城镇人口!$1:$1048576,MATCH($B359,城镇人口!$B:$B,0),MATCH(AS$1,城镇人口!$1:$1,0))</f>
        <v>17041.423958249739</v>
      </c>
      <c r="AT359" s="40">
        <f>INDEX(人口源表!$1:$1048576,MATCH($B359,人口源表!$A:$A,0),MATCH(AT$1,人口源表!$1:$1,0))-INDEX(城镇人口!$1:$1048576,MATCH($B359,城镇人口!$B:$B,0),MATCH(AT$1,城镇人口!$1:$1,0))</f>
        <v>16165.778693941334</v>
      </c>
      <c r="AU359" s="40">
        <f>INDEX(人口源表!$1:$1048576,MATCH($B359,人口源表!$A:$A,0),MATCH(AU$1,人口源表!$1:$1,0))-INDEX(城镇人口!$1:$1048576,MATCH($B359,城镇人口!$B:$B,0),MATCH(AU$1,城镇人口!$1:$1,0))</f>
        <v>15312.821522937011</v>
      </c>
      <c r="AV359" s="40">
        <f>INDEX(人口源表!$1:$1048576,MATCH($B359,人口源表!$A:$A,0),MATCH(AV$1,人口源表!$1:$1,0))-INDEX(城镇人口!$1:$1048576,MATCH($B359,城镇人口!$B:$B,0),MATCH(AV$1,城镇人口!$1:$1,0))</f>
        <v>14482.782660269266</v>
      </c>
    </row>
    <row r="360" spans="1:48" x14ac:dyDescent="0.15">
      <c r="A360" s="35" t="s">
        <v>883</v>
      </c>
      <c r="B360" s="4" t="s">
        <v>720</v>
      </c>
      <c r="C360" s="34">
        <f>VLOOKUP(B360,'[1]2016省城人口总结（根）'!B:C,2,FALSE)/100</f>
        <v>0.24619276674111501</v>
      </c>
      <c r="D360" s="40">
        <f>INDEX(人口源表!$1:$1048576,MATCH($B360,人口源表!$A:$A,0),MATCH(D$1,人口源表!$1:$1,0))-INDEX(城镇人口!$1:$1048576,MATCH($B360,城镇人口!$B:$B,0),MATCH(D$1,城镇人口!$1:$1,0))</f>
        <v>37771.589838124724</v>
      </c>
      <c r="E360" s="40">
        <f>INDEX(人口源表!$1:$1048576,MATCH($B360,人口源表!$A:$A,0),MATCH(E$1,人口源表!$1:$1,0))-INDEX(城镇人口!$1:$1048576,MATCH($B360,城镇人口!$B:$B,0),MATCH(E$1,城镇人口!$1:$1,0))</f>
        <v>37807.106794668878</v>
      </c>
      <c r="F360" s="40">
        <f>INDEX(人口源表!$1:$1048576,MATCH($B360,人口源表!$A:$A,0),MATCH(F$1,人口源表!$1:$1,0))-INDEX(城镇人口!$1:$1048576,MATCH($B360,城镇人口!$B:$B,0),MATCH(F$1,城镇人口!$1:$1,0))</f>
        <v>37818.494577768244</v>
      </c>
      <c r="G360" s="40">
        <f>INDEX(人口源表!$1:$1048576,MATCH($B360,人口源表!$A:$A,0),MATCH(G$1,人口源表!$1:$1,0))-INDEX(城镇人口!$1:$1048576,MATCH($B360,城镇人口!$B:$B,0),MATCH(G$1,城镇人口!$1:$1,0))</f>
        <v>53600.742935976843</v>
      </c>
      <c r="H360" s="40">
        <f>INDEX(人口源表!$1:$1048576,MATCH($B360,人口源表!$A:$A,0),MATCH(H$1,人口源表!$1:$1,0))-INDEX(城镇人口!$1:$1048576,MATCH($B360,城镇人口!$B:$B,0),MATCH(H$1,城镇人口!$1:$1,0))</f>
        <v>53790.337241502326</v>
      </c>
      <c r="I360" s="40">
        <f>INDEX(人口源表!$1:$1048576,MATCH($B360,人口源表!$A:$A,0),MATCH(I$1,人口源表!$1:$1,0))-INDEX(城镇人口!$1:$1048576,MATCH($B360,城镇人口!$B:$B,0),MATCH(I$1,城镇人口!$1:$1,0))</f>
        <v>54145.56571187255</v>
      </c>
      <c r="J360" s="40">
        <f>INDEX(人口源表!$1:$1048576,MATCH($B360,人口源表!$A:$A,0),MATCH(J$1,人口源表!$1:$1,0))-INDEX(城镇人口!$1:$1048576,MATCH($B360,城镇人口!$B:$B,0),MATCH(J$1,城镇人口!$1:$1,0))</f>
        <v>54528.543103517171</v>
      </c>
      <c r="K360" s="40">
        <f>INDEX(人口源表!$1:$1048576,MATCH($B360,人口源表!$A:$A,0),MATCH(K$1,人口源表!$1:$1,0))-INDEX(城镇人口!$1:$1048576,MATCH($B360,城镇人口!$B:$B,0),MATCH(K$1,城镇人口!$1:$1,0))</f>
        <v>54930.804829372355</v>
      </c>
      <c r="L360" s="40">
        <f>INDEX(人口源表!$1:$1048576,MATCH($B360,人口源表!$A:$A,0),MATCH(L$1,人口源表!$1:$1,0))-INDEX(城镇人口!$1:$1048576,MATCH($B360,城镇人口!$B:$B,0),MATCH(L$1,城镇人口!$1:$1,0))</f>
        <v>55344.723226418821</v>
      </c>
      <c r="M360" s="40">
        <f>INDEX(人口源表!$1:$1048576,MATCH($B360,人口源表!$A:$A,0),MATCH(M$1,人口源表!$1:$1,0))-INDEX(城镇人口!$1:$1048576,MATCH($B360,城镇人口!$B:$B,0),MATCH(M$1,城镇人口!$1:$1,0))</f>
        <v>55762.773514659901</v>
      </c>
      <c r="N360" s="40">
        <f>INDEX(人口源表!$1:$1048576,MATCH($B360,人口源表!$A:$A,0),MATCH(N$1,人口源表!$1:$1,0))-INDEX(城镇人口!$1:$1048576,MATCH($B360,城镇人口!$B:$B,0),MATCH(N$1,城镇人口!$1:$1,0))</f>
        <v>56179.697686622618</v>
      </c>
      <c r="O360" s="40">
        <f>INDEX(人口源表!$1:$1048576,MATCH($B360,人口源表!$A:$A,0),MATCH(O$1,人口源表!$1:$1,0))-INDEX(城镇人口!$1:$1048576,MATCH($B360,城镇人口!$B:$B,0),MATCH(O$1,城镇人口!$1:$1,0))</f>
        <v>56588.159518727567</v>
      </c>
      <c r="P360" s="40">
        <f>INDEX(人口源表!$1:$1048576,MATCH($B360,人口源表!$A:$A,0),MATCH(P$1,人口源表!$1:$1,0))-INDEX(城镇人口!$1:$1048576,MATCH($B360,城镇人口!$B:$B,0),MATCH(P$1,城镇人口!$1:$1,0))</f>
        <v>56983.792424085863</v>
      </c>
      <c r="Q360" s="40">
        <f>INDEX(人口源表!$1:$1048576,MATCH($B360,人口源表!$A:$A,0),MATCH(Q$1,人口源表!$1:$1,0))-INDEX(城镇人口!$1:$1048576,MATCH($B360,城镇人口!$B:$B,0),MATCH(Q$1,城镇人口!$1:$1,0))</f>
        <v>57360.873516486899</v>
      </c>
      <c r="R360" s="40">
        <f>INDEX(人口源表!$1:$1048576,MATCH($B360,人口源表!$A:$A,0),MATCH(R$1,人口源表!$1:$1,0))-INDEX(城镇人口!$1:$1048576,MATCH($B360,城镇人口!$B:$B,0),MATCH(R$1,城镇人口!$1:$1,0))</f>
        <v>57714.4813181645</v>
      </c>
      <c r="S360" s="40">
        <f>INDEX(人口源表!$1:$1048576,MATCH($B360,人口源表!$A:$A,0),MATCH(S$1,人口源表!$1:$1,0))-INDEX(城镇人口!$1:$1048576,MATCH($B360,城镇人口!$B:$B,0),MATCH(S$1,城镇人口!$1:$1,0))</f>
        <v>58161.46071260568</v>
      </c>
      <c r="T360" s="40">
        <f>INDEX(人口源表!$1:$1048576,MATCH($B360,人口源表!$A:$A,0),MATCH(T$1,人口源表!$1:$1,0))-INDEX(城镇人口!$1:$1048576,MATCH($B360,城镇人口!$B:$B,0),MATCH(T$1,城镇人口!$1:$1,0))</f>
        <v>58582.208961984528</v>
      </c>
      <c r="U360" s="40">
        <f>INDEX(人口源表!$1:$1048576,MATCH($B360,人口源表!$A:$A,0),MATCH(U$1,人口源表!$1:$1,0))-INDEX(城镇人口!$1:$1048576,MATCH($B360,城镇人口!$B:$B,0),MATCH(U$1,城镇人口!$1:$1,0))</f>
        <v>58973.327636555136</v>
      </c>
      <c r="V360" s="40">
        <f>INDEX(人口源表!$1:$1048576,MATCH($B360,人口源表!$A:$A,0),MATCH(V$1,人口源表!$1:$1,0))-INDEX(城镇人口!$1:$1048576,MATCH($B360,城镇人口!$B:$B,0),MATCH(V$1,城镇人口!$1:$1,0))</f>
        <v>59331.449161438468</v>
      </c>
      <c r="W360" s="40">
        <f>INDEX(人口源表!$1:$1048576,MATCH($B360,人口源表!$A:$A,0),MATCH(W$1,人口源表!$1:$1,0))-INDEX(城镇人口!$1:$1048576,MATCH($B360,城镇人口!$B:$B,0),MATCH(W$1,城镇人口!$1:$1,0))</f>
        <v>59655.342357794267</v>
      </c>
      <c r="X360" s="40">
        <f>INDEX(人口源表!$1:$1048576,MATCH($B360,人口源表!$A:$A,0),MATCH(X$1,人口源表!$1:$1,0))-INDEX(城镇人口!$1:$1048576,MATCH($B360,城镇人口!$B:$B,0),MATCH(X$1,城镇人口!$1:$1,0))</f>
        <v>59942.389311900581</v>
      </c>
      <c r="Y360" s="40">
        <f>INDEX(人口源表!$1:$1048576,MATCH($B360,人口源表!$A:$A,0),MATCH(Y$1,人口源表!$1:$1,0))-INDEX(城镇人口!$1:$1048576,MATCH($B360,城镇人口!$B:$B,0),MATCH(Y$1,城镇人口!$1:$1,0))</f>
        <v>60192.094177959487</v>
      </c>
      <c r="Z360" s="40">
        <f>INDEX(人口源表!$1:$1048576,MATCH($B360,人口源表!$A:$A,0),MATCH(Z$1,人口源表!$1:$1,0))-INDEX(城镇人口!$1:$1048576,MATCH($B360,城镇人口!$B:$B,0),MATCH(Z$1,城镇人口!$1:$1,0))</f>
        <v>60401.877556899548</v>
      </c>
      <c r="AA360" s="40">
        <f>INDEX(人口源表!$1:$1048576,MATCH($B360,人口源表!$A:$A,0),MATCH(AA$1,人口源表!$1:$1,0))-INDEX(城镇人口!$1:$1048576,MATCH($B360,城镇人口!$B:$B,0),MATCH(AA$1,城镇人口!$1:$1,0))</f>
        <v>60572.66497559633</v>
      </c>
      <c r="AB360" s="40">
        <f>INDEX(人口源表!$1:$1048576,MATCH($B360,人口源表!$A:$A,0),MATCH(AB$1,人口源表!$1:$1,0))-INDEX(城镇人口!$1:$1048576,MATCH($B360,城镇人口!$B:$B,0),MATCH(AB$1,城镇人口!$1:$1,0))</f>
        <v>60703.295665184756</v>
      </c>
      <c r="AC360" s="40">
        <f>INDEX(人口源表!$1:$1048576,MATCH($B360,人口源表!$A:$A,0),MATCH(AC$1,人口源表!$1:$1,0))-INDEX(城镇人口!$1:$1048576,MATCH($B360,城镇人口!$B:$B,0),MATCH(AC$1,城镇人口!$1:$1,0))</f>
        <v>60827.017170326973</v>
      </c>
      <c r="AD360" s="40">
        <f>INDEX(人口源表!$1:$1048576,MATCH($B360,人口源表!$A:$A,0),MATCH(AD$1,人口源表!$1:$1,0))-INDEX(城镇人口!$1:$1048576,MATCH($B360,城镇人口!$B:$B,0),MATCH(AD$1,城镇人口!$1:$1,0))</f>
        <v>60911.555320312385</v>
      </c>
      <c r="AE360" s="40">
        <f>INDEX(人口源表!$1:$1048576,MATCH($B360,人口源表!$A:$A,0),MATCH(AE$1,人口源表!$1:$1,0))-INDEX(城镇人口!$1:$1048576,MATCH($B360,城镇人口!$B:$B,0),MATCH(AE$1,城镇人口!$1:$1,0))</f>
        <v>60959.168267921952</v>
      </c>
      <c r="AF360" s="40">
        <f>INDEX(人口源表!$1:$1048576,MATCH($B360,人口源表!$A:$A,0),MATCH(AF$1,人口源表!$1:$1,0))-INDEX(城镇人口!$1:$1048576,MATCH($B360,城镇人口!$B:$B,0),MATCH(AF$1,城镇人口!$1:$1,0))</f>
        <v>60969.343390768801</v>
      </c>
      <c r="AG360" s="40">
        <f>INDEX(人口源表!$1:$1048576,MATCH($B360,人口源表!$A:$A,0),MATCH(AG$1,人口源表!$1:$1,0))-INDEX(城镇人口!$1:$1048576,MATCH($B360,城镇人口!$B:$B,0),MATCH(AG$1,城镇人口!$1:$1,0))</f>
        <v>60945.704375470406</v>
      </c>
      <c r="AH360" s="40">
        <f>INDEX(人口源表!$1:$1048576,MATCH($B360,人口源表!$A:$A,0),MATCH(AH$1,人口源表!$1:$1,0))-INDEX(城镇人口!$1:$1048576,MATCH($B360,城镇人口!$B:$B,0),MATCH(AH$1,城镇人口!$1:$1,0))</f>
        <v>60889.103974933983</v>
      </c>
      <c r="AI360" s="40">
        <f>INDEX(人口源表!$1:$1048576,MATCH($B360,人口源表!$A:$A,0),MATCH(AI$1,人口源表!$1:$1,0))-INDEX(城镇人口!$1:$1048576,MATCH($B360,城镇人口!$B:$B,0),MATCH(AI$1,城镇人口!$1:$1,0))</f>
        <v>60801.763535338745</v>
      </c>
      <c r="AJ360" s="40">
        <f>INDEX(人口源表!$1:$1048576,MATCH($B360,人口源表!$A:$A,0),MATCH(AJ$1,人口源表!$1:$1,0))-INDEX(城镇人口!$1:$1048576,MATCH($B360,城镇人口!$B:$B,0),MATCH(AJ$1,城镇人口!$1:$1,0))</f>
        <v>60687.945963968508</v>
      </c>
      <c r="AK360" s="40">
        <f>INDEX(人口源表!$1:$1048576,MATCH($B360,人口源表!$A:$A,0),MATCH(AK$1,人口源表!$1:$1,0))-INDEX(城镇人口!$1:$1048576,MATCH($B360,城镇人口!$B:$B,0),MATCH(AK$1,城镇人口!$1:$1,0))</f>
        <v>60549.152204438862</v>
      </c>
      <c r="AL360" s="40">
        <f>INDEX(人口源表!$1:$1048576,MATCH($B360,人口源表!$A:$A,0),MATCH(AL$1,人口源表!$1:$1,0))-INDEX(城镇人口!$1:$1048576,MATCH($B360,城镇人口!$B:$B,0),MATCH(AL$1,城镇人口!$1:$1,0))</f>
        <v>60390.286977683194</v>
      </c>
      <c r="AM360" s="40">
        <f>INDEX(人口源表!$1:$1048576,MATCH($B360,人口源表!$A:$A,0),MATCH(AM$1,人口源表!$1:$1,0))-INDEX(城镇人口!$1:$1048576,MATCH($B360,城镇人口!$B:$B,0),MATCH(AM$1,城镇人口!$1:$1,0))</f>
        <v>60214.859922338568</v>
      </c>
      <c r="AN360" s="40">
        <f>INDEX(人口源表!$1:$1048576,MATCH($B360,人口源表!$A:$A,0),MATCH(AN$1,人口源表!$1:$1,0))-INDEX(城镇人口!$1:$1048576,MATCH($B360,城镇人口!$B:$B,0),MATCH(AN$1,城镇人口!$1:$1,0))</f>
        <v>60027.717550136484</v>
      </c>
      <c r="AO360" s="40">
        <f>INDEX(人口源表!$1:$1048576,MATCH($B360,人口源表!$A:$A,0),MATCH(AO$1,人口源表!$1:$1,0))-INDEX(城镇人口!$1:$1048576,MATCH($B360,城镇人口!$B:$B,0),MATCH(AO$1,城镇人口!$1:$1,0))</f>
        <v>59832.31553866827</v>
      </c>
      <c r="AP360" s="40">
        <f>INDEX(人口源表!$1:$1048576,MATCH($B360,人口源表!$A:$A,0),MATCH(AP$1,人口源表!$1:$1,0))-INDEX(城镇人口!$1:$1048576,MATCH($B360,城镇人口!$B:$B,0),MATCH(AP$1,城镇人口!$1:$1,0))</f>
        <v>59634.796395202655</v>
      </c>
      <c r="AQ360" s="40">
        <f>INDEX(人口源表!$1:$1048576,MATCH($B360,人口源表!$A:$A,0),MATCH(AQ$1,人口源表!$1:$1,0))-INDEX(城镇人口!$1:$1048576,MATCH($B360,城镇人口!$B:$B,0),MATCH(AQ$1,城镇人口!$1:$1,0))</f>
        <v>59440.582775963951</v>
      </c>
      <c r="AR360" s="40">
        <f>INDEX(人口源表!$1:$1048576,MATCH($B360,人口源表!$A:$A,0),MATCH(AR$1,人口源表!$1:$1,0))-INDEX(城镇人口!$1:$1048576,MATCH($B360,城镇人口!$B:$B,0),MATCH(AR$1,城镇人口!$1:$1,0))</f>
        <v>59254.383175469586</v>
      </c>
      <c r="AS360" s="40">
        <f>INDEX(人口源表!$1:$1048576,MATCH($B360,人口源表!$A:$A,0),MATCH(AS$1,人口源表!$1:$1,0))-INDEX(城镇人口!$1:$1048576,MATCH($B360,城镇人口!$B:$B,0),MATCH(AS$1,城镇人口!$1:$1,0))</f>
        <v>59083.567607933204</v>
      </c>
      <c r="AT360" s="40">
        <f>INDEX(人口源表!$1:$1048576,MATCH($B360,人口源表!$A:$A,0),MATCH(AT$1,人口源表!$1:$1,0))-INDEX(城镇人口!$1:$1048576,MATCH($B360,城镇人口!$B:$B,0),MATCH(AT$1,城镇人口!$1:$1,0))</f>
        <v>58933.43340771777</v>
      </c>
      <c r="AU360" s="40">
        <f>INDEX(人口源表!$1:$1048576,MATCH($B360,人口源表!$A:$A,0),MATCH(AU$1,人口源表!$1:$1,0))-INDEX(城镇人口!$1:$1048576,MATCH($B360,城镇人口!$B:$B,0),MATCH(AU$1,城镇人口!$1:$1,0))</f>
        <v>58811.923880371687</v>
      </c>
      <c r="AV360" s="40">
        <f>INDEX(人口源表!$1:$1048576,MATCH($B360,人口源表!$A:$A,0),MATCH(AV$1,人口源表!$1:$1,0))-INDEX(城镇人口!$1:$1048576,MATCH($B360,城镇人口!$B:$B,0),MATCH(AV$1,城镇人口!$1:$1,0))</f>
        <v>58725.581454604908</v>
      </c>
    </row>
    <row r="361" spans="1:48" x14ac:dyDescent="0.15">
      <c r="A361" s="35" t="s">
        <v>883</v>
      </c>
      <c r="B361" s="4" t="s">
        <v>722</v>
      </c>
      <c r="C361" s="34">
        <f>VLOOKUP(B361,'[1]2016省城人口总结（根）'!B:C,2,FALSE)/100</f>
        <v>0.69322783434153801</v>
      </c>
      <c r="D361" s="40">
        <f>INDEX(人口源表!$1:$1048576,MATCH($B361,人口源表!$A:$A,0),MATCH(D$1,人口源表!$1:$1,0))-INDEX(城镇人口!$1:$1048576,MATCH($B361,城镇人口!$B:$B,0),MATCH(D$1,城镇人口!$1:$1,0))</f>
        <v>25889.120336866203</v>
      </c>
      <c r="E361" s="40">
        <f>INDEX(人口源表!$1:$1048576,MATCH($B361,人口源表!$A:$A,0),MATCH(E$1,人口源表!$1:$1,0))-INDEX(城镇人口!$1:$1048576,MATCH($B361,城镇人口!$B:$B,0),MATCH(E$1,城镇人口!$1:$1,0))</f>
        <v>25056.489185700986</v>
      </c>
      <c r="F361" s="40">
        <f>INDEX(人口源表!$1:$1048576,MATCH($B361,人口源表!$A:$A,0),MATCH(F$1,人口源表!$1:$1,0))-INDEX(城镇人口!$1:$1048576,MATCH($B361,城镇人口!$B:$B,0),MATCH(F$1,城镇人口!$1:$1,0))</f>
        <v>24182.339027021706</v>
      </c>
      <c r="G361" s="40">
        <f>INDEX(人口源表!$1:$1048576,MATCH($B361,人口源表!$A:$A,0),MATCH(G$1,人口源表!$1:$1,0))-INDEX(城镇人口!$1:$1048576,MATCH($B361,城镇人口!$B:$B,0),MATCH(G$1,城镇人口!$1:$1,0))</f>
        <v>66935.596002263395</v>
      </c>
      <c r="H361" s="40">
        <f>INDEX(人口源表!$1:$1048576,MATCH($B361,人口源表!$A:$A,0),MATCH(H$1,人口源表!$1:$1,0))-INDEX(城镇人口!$1:$1048576,MATCH($B361,城镇人口!$B:$B,0),MATCH(H$1,城镇人口!$1:$1,0))</f>
        <v>64107.079103610042</v>
      </c>
      <c r="I361" s="40">
        <f>INDEX(人口源表!$1:$1048576,MATCH($B361,人口源表!$A:$A,0),MATCH(I$1,人口源表!$1:$1,0))-INDEX(城镇人口!$1:$1048576,MATCH($B361,城镇人口!$B:$B,0),MATCH(I$1,城镇人口!$1:$1,0))</f>
        <v>62470.833879630431</v>
      </c>
      <c r="J361" s="40">
        <f>INDEX(人口源表!$1:$1048576,MATCH($B361,人口源表!$A:$A,0),MATCH(J$1,人口源表!$1:$1,0))-INDEX(城镇人口!$1:$1048576,MATCH($B361,城镇人口!$B:$B,0),MATCH(J$1,城镇人口!$1:$1,0))</f>
        <v>60775.293975119916</v>
      </c>
      <c r="K361" s="40">
        <f>INDEX(人口源表!$1:$1048576,MATCH($B361,人口源表!$A:$A,0),MATCH(K$1,人口源表!$1:$1,0))-INDEX(城镇人口!$1:$1048576,MATCH($B361,城镇人口!$B:$B,0),MATCH(K$1,城镇人口!$1:$1,0))</f>
        <v>59021.355560877331</v>
      </c>
      <c r="L361" s="40">
        <f>INDEX(人口源表!$1:$1048576,MATCH($B361,人口源表!$A:$A,0),MATCH(L$1,人口源表!$1:$1,0))-INDEX(城镇人口!$1:$1048576,MATCH($B361,城镇人口!$B:$B,0),MATCH(L$1,城镇人口!$1:$1,0))</f>
        <v>57209.690940381173</v>
      </c>
      <c r="M361" s="40">
        <f>INDEX(人口源表!$1:$1048576,MATCH($B361,人口源表!$A:$A,0),MATCH(M$1,人口源表!$1:$1,0))-INDEX(城镇人口!$1:$1048576,MATCH($B361,城镇人口!$B:$B,0),MATCH(M$1,城镇人口!$1:$1,0))</f>
        <v>55342.154461484752</v>
      </c>
      <c r="N361" s="40">
        <f>INDEX(人口源表!$1:$1048576,MATCH($B361,人口源表!$A:$A,0),MATCH(N$1,人口源表!$1:$1,0))-INDEX(城镇人口!$1:$1048576,MATCH($B361,城镇人口!$B:$B,0),MATCH(N$1,城镇人口!$1:$1,0))</f>
        <v>53419.931645487144</v>
      </c>
      <c r="O361" s="40">
        <f>INDEX(人口源表!$1:$1048576,MATCH($B361,人口源表!$A:$A,0),MATCH(O$1,人口源表!$1:$1,0))-INDEX(城镇人口!$1:$1048576,MATCH($B361,城镇人口!$B:$B,0),MATCH(O$1,城镇人口!$1:$1,0))</f>
        <v>51445.954464126611</v>
      </c>
      <c r="P361" s="40">
        <f>INDEX(人口源表!$1:$1048576,MATCH($B361,人口源表!$A:$A,0),MATCH(P$1,人口源表!$1:$1,0))-INDEX(城镇人口!$1:$1048576,MATCH($B361,城镇人口!$B:$B,0),MATCH(P$1,城镇人口!$1:$1,0))</f>
        <v>49422.464101285033</v>
      </c>
      <c r="Q361" s="40">
        <f>INDEX(人口源表!$1:$1048576,MATCH($B361,人口源表!$A:$A,0),MATCH(Q$1,人口源表!$1:$1,0))-INDEX(城镇人口!$1:$1048576,MATCH($B361,城镇人口!$B:$B,0),MATCH(Q$1,城镇人口!$1:$1,0))</f>
        <v>47352.495784669067</v>
      </c>
      <c r="R361" s="40">
        <f>INDEX(人口源表!$1:$1048576,MATCH($B361,人口源表!$A:$A,0),MATCH(R$1,人口源表!$1:$1,0))-INDEX(城镇人口!$1:$1048576,MATCH($B361,城镇人口!$B:$B,0),MATCH(R$1,城镇人口!$1:$1,0))</f>
        <v>45239.219887734274</v>
      </c>
      <c r="S361" s="40">
        <f>INDEX(人口源表!$1:$1048576,MATCH($B361,人口源表!$A:$A,0),MATCH(S$1,人口源表!$1:$1,0))-INDEX(城镇人口!$1:$1048576,MATCH($B361,城镇人口!$B:$B,0),MATCH(S$1,城镇人口!$1:$1,0))</f>
        <v>44108.611804746004</v>
      </c>
      <c r="T361" s="40">
        <f>INDEX(人口源表!$1:$1048576,MATCH($B361,人口源表!$A:$A,0),MATCH(T$1,人口源表!$1:$1,0))-INDEX(城镇人口!$1:$1048576,MATCH($B361,城镇人口!$B:$B,0),MATCH(T$1,城镇人口!$1:$1,0))</f>
        <v>42951.225127129321</v>
      </c>
      <c r="U361" s="40">
        <f>INDEX(人口源表!$1:$1048576,MATCH($B361,人口源表!$A:$A,0),MATCH(U$1,人口源表!$1:$1,0))-INDEX(城镇人口!$1:$1048576,MATCH($B361,城镇人口!$B:$B,0),MATCH(U$1,城镇人口!$1:$1,0))</f>
        <v>41768.982497973484</v>
      </c>
      <c r="V361" s="40">
        <f>INDEX(人口源表!$1:$1048576,MATCH($B361,人口源表!$A:$A,0),MATCH(V$1,人口源表!$1:$1,0))-INDEX(城镇人口!$1:$1048576,MATCH($B361,城镇人口!$B:$B,0),MATCH(V$1,城镇人口!$1:$1,0))</f>
        <v>40564.154360924469</v>
      </c>
      <c r="W361" s="40">
        <f>INDEX(人口源表!$1:$1048576,MATCH($B361,人口源表!$A:$A,0),MATCH(W$1,人口源表!$1:$1,0))-INDEX(城镇人口!$1:$1048576,MATCH($B361,城镇人口!$B:$B,0),MATCH(W$1,城镇人口!$1:$1,0))</f>
        <v>39339.157228619966</v>
      </c>
      <c r="X361" s="40">
        <f>INDEX(人口源表!$1:$1048576,MATCH($B361,人口源表!$A:$A,0),MATCH(X$1,人口源表!$1:$1,0))-INDEX(城镇人口!$1:$1048576,MATCH($B361,城镇人口!$B:$B,0),MATCH(X$1,城镇人口!$1:$1,0))</f>
        <v>38096.376522359671</v>
      </c>
      <c r="Y361" s="40">
        <f>INDEX(人口源表!$1:$1048576,MATCH($B361,人口源表!$A:$A,0),MATCH(Y$1,人口源表!$1:$1,0))-INDEX(城镇人口!$1:$1048576,MATCH($B361,城镇人口!$B:$B,0),MATCH(Y$1,城镇人口!$1:$1,0))</f>
        <v>36838.317788712156</v>
      </c>
      <c r="Z361" s="40">
        <f>INDEX(人口源表!$1:$1048576,MATCH($B361,人口源表!$A:$A,0),MATCH(Z$1,人口源表!$1:$1,0))-INDEX(城镇人口!$1:$1048576,MATCH($B361,城镇人口!$B:$B,0),MATCH(Z$1,城镇人口!$1:$1,0))</f>
        <v>35567.732461605861</v>
      </c>
      <c r="AA361" s="40">
        <f>INDEX(人口源表!$1:$1048576,MATCH($B361,人口源表!$A:$A,0),MATCH(AA$1,人口源表!$1:$1,0))-INDEX(城镇人口!$1:$1048576,MATCH($B361,城镇人口!$B:$B,0),MATCH(AA$1,城镇人口!$1:$1,0))</f>
        <v>34287.001816074597</v>
      </c>
      <c r="AB361" s="40">
        <f>INDEX(人口源表!$1:$1048576,MATCH($B361,人口源表!$A:$A,0),MATCH(AB$1,人口源表!$1:$1,0))-INDEX(城镇人口!$1:$1048576,MATCH($B361,城镇人口!$B:$B,0),MATCH(AB$1,城镇人口!$1:$1,0))</f>
        <v>32999.150966982648</v>
      </c>
      <c r="AC361" s="40">
        <f>INDEX(人口源表!$1:$1048576,MATCH($B361,人口源表!$A:$A,0),MATCH(AC$1,人口源表!$1:$1,0))-INDEX(城镇人口!$1:$1048576,MATCH($B361,城镇人口!$B:$B,0),MATCH(AC$1,城镇人口!$1:$1,0))</f>
        <v>31956.267818553926</v>
      </c>
      <c r="AD361" s="40">
        <f>INDEX(人口源表!$1:$1048576,MATCH($B361,人口源表!$A:$A,0),MATCH(AD$1,人口源表!$1:$1,0))-INDEX(城镇人口!$1:$1048576,MATCH($B361,城镇人口!$B:$B,0),MATCH(AD$1,城镇人口!$1:$1,0))</f>
        <v>30909.226458257501</v>
      </c>
      <c r="AE361" s="40">
        <f>INDEX(人口源表!$1:$1048576,MATCH($B361,人口源表!$A:$A,0),MATCH(AE$1,人口源表!$1:$1,0))-INDEX(城镇人口!$1:$1048576,MATCH($B361,城镇人口!$B:$B,0),MATCH(AE$1,城镇人口!$1:$1,0))</f>
        <v>29860.311630202807</v>
      </c>
      <c r="AF361" s="40">
        <f>INDEX(人口源表!$1:$1048576,MATCH($B361,人口源表!$A:$A,0),MATCH(AF$1,人口源表!$1:$1,0))-INDEX(城镇人口!$1:$1048576,MATCH($B361,城镇人口!$B:$B,0),MATCH(AF$1,城镇人口!$1:$1,0))</f>
        <v>28811.824035084166</v>
      </c>
      <c r="AG361" s="40">
        <f>INDEX(人口源表!$1:$1048576,MATCH($B361,人口源表!$A:$A,0),MATCH(AG$1,人口源表!$1:$1,0))-INDEX(城镇人口!$1:$1048576,MATCH($B361,城镇人口!$B:$B,0),MATCH(AG$1,城镇人口!$1:$1,0))</f>
        <v>27766.307873033365</v>
      </c>
      <c r="AH361" s="40">
        <f>INDEX(人口源表!$1:$1048576,MATCH($B361,人口源表!$A:$A,0),MATCH(AH$1,人口源表!$1:$1,0))-INDEX(城镇人口!$1:$1048576,MATCH($B361,城镇人口!$B:$B,0),MATCH(AH$1,城镇人口!$1:$1,0))</f>
        <v>26725.665389114205</v>
      </c>
      <c r="AI361" s="40">
        <f>INDEX(人口源表!$1:$1048576,MATCH($B361,人口源表!$A:$A,0),MATCH(AI$1,人口源表!$1:$1,0))-INDEX(城镇人口!$1:$1048576,MATCH($B361,城镇人口!$B:$B,0),MATCH(AI$1,城镇人口!$1:$1,0))</f>
        <v>25692.264927219891</v>
      </c>
      <c r="AJ361" s="40">
        <f>INDEX(人口源表!$1:$1048576,MATCH($B361,人口源表!$A:$A,0),MATCH(AJ$1,人口源表!$1:$1,0))-INDEX(城镇人口!$1:$1048576,MATCH($B361,城镇人口!$B:$B,0),MATCH(AJ$1,城镇人口!$1:$1,0))</f>
        <v>24668.293611256318</v>
      </c>
      <c r="AK361" s="40">
        <f>INDEX(人口源表!$1:$1048576,MATCH($B361,人口源表!$A:$A,0),MATCH(AK$1,人口源表!$1:$1,0))-INDEX(城镇人口!$1:$1048576,MATCH($B361,城镇人口!$B:$B,0),MATCH(AK$1,城镇人口!$1:$1,0))</f>
        <v>23655.646385171684</v>
      </c>
      <c r="AL361" s="40">
        <f>INDEX(人口源表!$1:$1048576,MATCH($B361,人口源表!$A:$A,0),MATCH(AL$1,人口源表!$1:$1,0))-INDEX(城镇人口!$1:$1048576,MATCH($B361,城镇人口!$B:$B,0),MATCH(AL$1,城镇人口!$1:$1,0))</f>
        <v>22656.470445030893</v>
      </c>
      <c r="AM361" s="40">
        <f>INDEX(人口源表!$1:$1048576,MATCH($B361,人口源表!$A:$A,0),MATCH(AM$1,人口源表!$1:$1,0))-INDEX(城镇人口!$1:$1048576,MATCH($B361,城镇人口!$B:$B,0),MATCH(AM$1,城镇人口!$1:$1,0))</f>
        <v>21672.378659427137</v>
      </c>
      <c r="AN361" s="40">
        <f>INDEX(人口源表!$1:$1048576,MATCH($B361,人口源表!$A:$A,0),MATCH(AN$1,人口源表!$1:$1,0))-INDEX(城镇人口!$1:$1048576,MATCH($B361,城镇人口!$B:$B,0),MATCH(AN$1,城镇人口!$1:$1,0))</f>
        <v>20705.192026778532</v>
      </c>
      <c r="AO361" s="40">
        <f>INDEX(人口源表!$1:$1048576,MATCH($B361,人口源表!$A:$A,0),MATCH(AO$1,人口源表!$1:$1,0))-INDEX(城镇人口!$1:$1048576,MATCH($B361,城镇人口!$B:$B,0),MATCH(AO$1,城镇人口!$1:$1,0))</f>
        <v>19756.487067564391</v>
      </c>
      <c r="AP361" s="40">
        <f>INDEX(人口源表!$1:$1048576,MATCH($B361,人口源表!$A:$A,0),MATCH(AP$1,人口源表!$1:$1,0))-INDEX(城镇人口!$1:$1048576,MATCH($B361,城镇人口!$B:$B,0),MATCH(AP$1,城镇人口!$1:$1,0))</f>
        <v>18827.501203889289</v>
      </c>
      <c r="AQ361" s="40">
        <f>INDEX(人口源表!$1:$1048576,MATCH($B361,人口源表!$A:$A,0),MATCH(AQ$1,人口源表!$1:$1,0))-INDEX(城镇人口!$1:$1048576,MATCH($B361,城镇人口!$B:$B,0),MATCH(AQ$1,城镇人口!$1:$1,0))</f>
        <v>17919.592012886395</v>
      </c>
      <c r="AR361" s="40">
        <f>INDEX(人口源表!$1:$1048576,MATCH($B361,人口源表!$A:$A,0),MATCH(AR$1,人口源表!$1:$1,0))-INDEX(城镇人口!$1:$1048576,MATCH($B361,城镇人口!$B:$B,0),MATCH(AR$1,城镇人口!$1:$1,0))</f>
        <v>17033.653566444322</v>
      </c>
      <c r="AS361" s="40">
        <f>INDEX(人口源表!$1:$1048576,MATCH($B361,人口源表!$A:$A,0),MATCH(AS$1,人口源表!$1:$1,0))-INDEX(城镇人口!$1:$1048576,MATCH($B361,城镇人口!$B:$B,0),MATCH(AS$1,城镇人口!$1:$1,0))</f>
        <v>16170.558215381956</v>
      </c>
      <c r="AT361" s="40">
        <f>INDEX(人口源表!$1:$1048576,MATCH($B361,人口源表!$A:$A,0),MATCH(AT$1,人口源表!$1:$1,0))-INDEX(城镇人口!$1:$1048576,MATCH($B361,城镇人口!$B:$B,0),MATCH(AT$1,城镇人口!$1:$1,0))</f>
        <v>15330.7879720036</v>
      </c>
      <c r="AU361" s="40">
        <f>INDEX(人口源表!$1:$1048576,MATCH($B361,人口源表!$A:$A,0),MATCH(AU$1,人口源表!$1:$1,0))-INDEX(城镇人口!$1:$1048576,MATCH($B361,城镇人口!$B:$B,0),MATCH(AU$1,城镇人口!$1:$1,0))</f>
        <v>14514.674188302568</v>
      </c>
      <c r="AV361" s="40">
        <f>INDEX(人口源表!$1:$1048576,MATCH($B361,人口源表!$A:$A,0),MATCH(AV$1,人口源表!$1:$1,0))-INDEX(城镇人口!$1:$1048576,MATCH($B361,城镇人口!$B:$B,0),MATCH(AV$1,城镇人口!$1:$1,0))</f>
        <v>13722.288288947952</v>
      </c>
    </row>
    <row r="362" spans="1:48" x14ac:dyDescent="0.15">
      <c r="A362" s="4" t="s">
        <v>884</v>
      </c>
      <c r="B362" s="4" t="s">
        <v>604</v>
      </c>
      <c r="C362" s="34">
        <f>VLOOKUP(B362,'[1]2016省城人口总结（根）'!B:C,2,FALSE)/100</f>
        <v>0.84088424933748096</v>
      </c>
      <c r="D362" s="40">
        <f>INDEX(人口源表!$1:$1048576,MATCH($B362,人口源表!$A:$A,0),MATCH(D$1,人口源表!$1:$1,0))-INDEX(城镇人口!$1:$1048576,MATCH($B362,城镇人口!$B:$B,0),MATCH(D$1,城镇人口!$1:$1,0))</f>
        <v>94970.941272075754</v>
      </c>
      <c r="E362" s="40">
        <f>INDEX(人口源表!$1:$1048576,MATCH($B362,人口源表!$A:$A,0),MATCH(E$1,人口源表!$1:$1,0))-INDEX(城镇人口!$1:$1048576,MATCH($B362,城镇人口!$B:$B,0),MATCH(E$1,城镇人口!$1:$1,0))</f>
        <v>87225.97286783898</v>
      </c>
      <c r="F362" s="40">
        <f>INDEX(人口源表!$1:$1048576,MATCH($B362,人口源表!$A:$A,0),MATCH(F$1,人口源表!$1:$1,0))-INDEX(城镇人口!$1:$1048576,MATCH($B362,城镇人口!$B:$B,0),MATCH(F$1,城镇人口!$1:$1,0))</f>
        <v>79141.023023702204</v>
      </c>
      <c r="G362" s="40">
        <f>INDEX(人口源表!$1:$1048576,MATCH($B362,人口源表!$A:$A,0),MATCH(G$1,人口源表!$1:$1,0))-INDEX(城镇人口!$1:$1048576,MATCH($B362,城镇人口!$B:$B,0),MATCH(G$1,城镇人口!$1:$1,0))</f>
        <v>98996.918544546934</v>
      </c>
      <c r="H362" s="40">
        <f>INDEX(人口源表!$1:$1048576,MATCH($B362,人口源表!$A:$A,0),MATCH(H$1,人口源表!$1:$1,0))-INDEX(城镇人口!$1:$1048576,MATCH($B362,城镇人口!$B:$B,0),MATCH(H$1,城镇人口!$1:$1,0))</f>
        <v>87150.621550465934</v>
      </c>
      <c r="I362" s="40">
        <f>INDEX(人口源表!$1:$1048576,MATCH($B362,人口源表!$A:$A,0),MATCH(I$1,人口源表!$1:$1,0))-INDEX(城镇人口!$1:$1048576,MATCH($B362,城镇人口!$B:$B,0),MATCH(I$1,城镇人口!$1:$1,0))</f>
        <v>80229.240370017244</v>
      </c>
      <c r="J362" s="40">
        <f>INDEX(人口源表!$1:$1048576,MATCH($B362,人口源表!$A:$A,0),MATCH(J$1,人口源表!$1:$1,0))-INDEX(城镇人口!$1:$1048576,MATCH($B362,城镇人口!$B:$B,0),MATCH(J$1,城镇人口!$1:$1,0))</f>
        <v>72989.72868355934</v>
      </c>
      <c r="K362" s="40">
        <f>INDEX(人口源表!$1:$1048576,MATCH($B362,人口源表!$A:$A,0),MATCH(K$1,人口源表!$1:$1,0))-INDEX(城镇人口!$1:$1048576,MATCH($B362,城镇人口!$B:$B,0),MATCH(K$1,城镇人口!$1:$1,0))</f>
        <v>65452.54270193784</v>
      </c>
      <c r="L362" s="40">
        <f>INDEX(人口源表!$1:$1048576,MATCH($B362,人口源表!$A:$A,0),MATCH(L$1,人口源表!$1:$1,0))-INDEX(城镇人口!$1:$1048576,MATCH($B362,城镇人口!$B:$B,0),MATCH(L$1,城镇人口!$1:$1,0))</f>
        <v>57637.390707559185</v>
      </c>
      <c r="M362" s="40">
        <f>INDEX(人口源表!$1:$1048576,MATCH($B362,人口源表!$A:$A,0),MATCH(M$1,人口源表!$1:$1,0))-INDEX(城镇人口!$1:$1048576,MATCH($B362,城镇人口!$B:$B,0),MATCH(M$1,城镇人口!$1:$1,0))</f>
        <v>49562.950951577164</v>
      </c>
      <c r="N362" s="40">
        <f>INDEX(人口源表!$1:$1048576,MATCH($B362,人口源表!$A:$A,0),MATCH(N$1,人口源表!$1:$1,0))-INDEX(城镇人口!$1:$1048576,MATCH($B362,城镇人口!$B:$B,0),MATCH(N$1,城镇人口!$1:$1,0))</f>
        <v>41246.75639790867</v>
      </c>
      <c r="O362" s="40">
        <f>INDEX(人口源表!$1:$1048576,MATCH($B362,人口源表!$A:$A,0),MATCH(O$1,人口源表!$1:$1,0))-INDEX(城镇人口!$1:$1048576,MATCH($B362,城镇人口!$B:$B,0),MATCH(O$1,城镇人口!$1:$1,0))</f>
        <v>32705.571934091626</v>
      </c>
      <c r="P362" s="40">
        <f>INDEX(人口源表!$1:$1048576,MATCH($B362,人口源表!$A:$A,0),MATCH(P$1,人口源表!$1:$1,0))-INDEX(城镇人口!$1:$1048576,MATCH($B362,城镇人口!$B:$B,0),MATCH(P$1,城镇人口!$1:$1,0))</f>
        <v>23955.093070114846</v>
      </c>
      <c r="Q362" s="40">
        <f>INDEX(人口源表!$1:$1048576,MATCH($B362,人口源表!$A:$A,0),MATCH(Q$1,人口源表!$1:$1,0))-INDEX(城镇人口!$1:$1048576,MATCH($B362,城镇人口!$B:$B,0),MATCH(Q$1,城镇人口!$1:$1,0))</f>
        <v>15010.276340152486</v>
      </c>
      <c r="R362" s="40">
        <f>INDEX(人口源表!$1:$1048576,MATCH($B362,人口源表!$A:$A,0),MATCH(R$1,人口源表!$1:$1,0))-INDEX(城镇人口!$1:$1048576,MATCH($B362,城镇人口!$B:$B,0),MATCH(R$1,城镇人口!$1:$1,0))</f>
        <v>5885.1813136838609</v>
      </c>
      <c r="S362" s="40">
        <f>INDEX(人口源表!$1:$1048576,MATCH($B362,人口源表!$A:$A,0),MATCH(S$1,人口源表!$1:$1,0))-INDEX(城镇人口!$1:$1048576,MATCH($B362,城镇人口!$B:$B,0),MATCH(S$1,城镇人口!$1:$1,0))</f>
        <v>1249.8405160972616</v>
      </c>
      <c r="T362" s="40">
        <f>INDEX(人口源表!$1:$1048576,MATCH($B362,人口源表!$A:$A,0),MATCH(T$1,人口源表!$1:$1,0))-INDEX(城镇人口!$1:$1048576,MATCH($B362,城镇人口!$B:$B,0),MATCH(T$1,城镇人口!$1:$1,0))</f>
        <v>0</v>
      </c>
      <c r="U362" s="40">
        <f>INDEX(人口源表!$1:$1048576,MATCH($B362,人口源表!$A:$A,0),MATCH(U$1,人口源表!$1:$1,0))-INDEX(城镇人口!$1:$1048576,MATCH($B362,城镇人口!$B:$B,0),MATCH(U$1,城镇人口!$1:$1,0))</f>
        <v>0</v>
      </c>
      <c r="V362" s="40">
        <f>INDEX(人口源表!$1:$1048576,MATCH($B362,人口源表!$A:$A,0),MATCH(V$1,人口源表!$1:$1,0))-INDEX(城镇人口!$1:$1048576,MATCH($B362,城镇人口!$B:$B,0),MATCH(V$1,城镇人口!$1:$1,0))</f>
        <v>0</v>
      </c>
      <c r="W362" s="40">
        <f>INDEX(人口源表!$1:$1048576,MATCH($B362,人口源表!$A:$A,0),MATCH(W$1,人口源表!$1:$1,0))-INDEX(城镇人口!$1:$1048576,MATCH($B362,城镇人口!$B:$B,0),MATCH(W$1,城镇人口!$1:$1,0))</f>
        <v>0</v>
      </c>
      <c r="X362" s="40">
        <f>INDEX(人口源表!$1:$1048576,MATCH($B362,人口源表!$A:$A,0),MATCH(X$1,人口源表!$1:$1,0))-INDEX(城镇人口!$1:$1048576,MATCH($B362,城镇人口!$B:$B,0),MATCH(X$1,城镇人口!$1:$1,0))</f>
        <v>0</v>
      </c>
      <c r="Y362" s="40">
        <f>INDEX(人口源表!$1:$1048576,MATCH($B362,人口源表!$A:$A,0),MATCH(Y$1,人口源表!$1:$1,0))-INDEX(城镇人口!$1:$1048576,MATCH($B362,城镇人口!$B:$B,0),MATCH(Y$1,城镇人口!$1:$1,0))</f>
        <v>0</v>
      </c>
      <c r="Z362" s="40">
        <f>INDEX(人口源表!$1:$1048576,MATCH($B362,人口源表!$A:$A,0),MATCH(Z$1,人口源表!$1:$1,0))-INDEX(城镇人口!$1:$1048576,MATCH($B362,城镇人口!$B:$B,0),MATCH(Z$1,城镇人口!$1:$1,0))</f>
        <v>0</v>
      </c>
      <c r="AA362" s="40">
        <f>INDEX(人口源表!$1:$1048576,MATCH($B362,人口源表!$A:$A,0),MATCH(AA$1,人口源表!$1:$1,0))-INDEX(城镇人口!$1:$1048576,MATCH($B362,城镇人口!$B:$B,0),MATCH(AA$1,城镇人口!$1:$1,0))</f>
        <v>0</v>
      </c>
      <c r="AB362" s="40">
        <f>INDEX(人口源表!$1:$1048576,MATCH($B362,人口源表!$A:$A,0),MATCH(AB$1,人口源表!$1:$1,0))-INDEX(城镇人口!$1:$1048576,MATCH($B362,城镇人口!$B:$B,0),MATCH(AB$1,城镇人口!$1:$1,0))</f>
        <v>0</v>
      </c>
      <c r="AC362" s="40">
        <f>INDEX(人口源表!$1:$1048576,MATCH($B362,人口源表!$A:$A,0),MATCH(AC$1,人口源表!$1:$1,0))-INDEX(城镇人口!$1:$1048576,MATCH($B362,城镇人口!$B:$B,0),MATCH(AC$1,城镇人口!$1:$1,0))</f>
        <v>0</v>
      </c>
      <c r="AD362" s="40">
        <f>INDEX(人口源表!$1:$1048576,MATCH($B362,人口源表!$A:$A,0),MATCH(AD$1,人口源表!$1:$1,0))-INDEX(城镇人口!$1:$1048576,MATCH($B362,城镇人口!$B:$B,0),MATCH(AD$1,城镇人口!$1:$1,0))</f>
        <v>0</v>
      </c>
      <c r="AE362" s="40">
        <f>INDEX(人口源表!$1:$1048576,MATCH($B362,人口源表!$A:$A,0),MATCH(AE$1,人口源表!$1:$1,0))-INDEX(城镇人口!$1:$1048576,MATCH($B362,城镇人口!$B:$B,0),MATCH(AE$1,城镇人口!$1:$1,0))</f>
        <v>0</v>
      </c>
      <c r="AF362" s="40">
        <f>INDEX(人口源表!$1:$1048576,MATCH($B362,人口源表!$A:$A,0),MATCH(AF$1,人口源表!$1:$1,0))-INDEX(城镇人口!$1:$1048576,MATCH($B362,城镇人口!$B:$B,0),MATCH(AF$1,城镇人口!$1:$1,0))</f>
        <v>0</v>
      </c>
      <c r="AG362" s="40">
        <f>INDEX(人口源表!$1:$1048576,MATCH($B362,人口源表!$A:$A,0),MATCH(AG$1,人口源表!$1:$1,0))-INDEX(城镇人口!$1:$1048576,MATCH($B362,城镇人口!$B:$B,0),MATCH(AG$1,城镇人口!$1:$1,0))</f>
        <v>0</v>
      </c>
      <c r="AH362" s="40">
        <f>INDEX(人口源表!$1:$1048576,MATCH($B362,人口源表!$A:$A,0),MATCH(AH$1,人口源表!$1:$1,0))-INDEX(城镇人口!$1:$1048576,MATCH($B362,城镇人口!$B:$B,0),MATCH(AH$1,城镇人口!$1:$1,0))</f>
        <v>0</v>
      </c>
      <c r="AI362" s="40">
        <f>INDEX(人口源表!$1:$1048576,MATCH($B362,人口源表!$A:$A,0),MATCH(AI$1,人口源表!$1:$1,0))-INDEX(城镇人口!$1:$1048576,MATCH($B362,城镇人口!$B:$B,0),MATCH(AI$1,城镇人口!$1:$1,0))</f>
        <v>0</v>
      </c>
      <c r="AJ362" s="40">
        <f>INDEX(人口源表!$1:$1048576,MATCH($B362,人口源表!$A:$A,0),MATCH(AJ$1,人口源表!$1:$1,0))-INDEX(城镇人口!$1:$1048576,MATCH($B362,城镇人口!$B:$B,0),MATCH(AJ$1,城镇人口!$1:$1,0))</f>
        <v>0</v>
      </c>
      <c r="AK362" s="40">
        <f>INDEX(人口源表!$1:$1048576,MATCH($B362,人口源表!$A:$A,0),MATCH(AK$1,人口源表!$1:$1,0))-INDEX(城镇人口!$1:$1048576,MATCH($B362,城镇人口!$B:$B,0),MATCH(AK$1,城镇人口!$1:$1,0))</f>
        <v>0</v>
      </c>
      <c r="AL362" s="40">
        <f>INDEX(人口源表!$1:$1048576,MATCH($B362,人口源表!$A:$A,0),MATCH(AL$1,人口源表!$1:$1,0))-INDEX(城镇人口!$1:$1048576,MATCH($B362,城镇人口!$B:$B,0),MATCH(AL$1,城镇人口!$1:$1,0))</f>
        <v>0</v>
      </c>
      <c r="AM362" s="40">
        <f>INDEX(人口源表!$1:$1048576,MATCH($B362,人口源表!$A:$A,0),MATCH(AM$1,人口源表!$1:$1,0))-INDEX(城镇人口!$1:$1048576,MATCH($B362,城镇人口!$B:$B,0),MATCH(AM$1,城镇人口!$1:$1,0))</f>
        <v>0</v>
      </c>
      <c r="AN362" s="40">
        <f>INDEX(人口源表!$1:$1048576,MATCH($B362,人口源表!$A:$A,0),MATCH(AN$1,人口源表!$1:$1,0))-INDEX(城镇人口!$1:$1048576,MATCH($B362,城镇人口!$B:$B,0),MATCH(AN$1,城镇人口!$1:$1,0))</f>
        <v>0</v>
      </c>
      <c r="AO362" s="40">
        <f>INDEX(人口源表!$1:$1048576,MATCH($B362,人口源表!$A:$A,0),MATCH(AO$1,人口源表!$1:$1,0))-INDEX(城镇人口!$1:$1048576,MATCH($B362,城镇人口!$B:$B,0),MATCH(AO$1,城镇人口!$1:$1,0))</f>
        <v>0</v>
      </c>
      <c r="AP362" s="40">
        <f>INDEX(人口源表!$1:$1048576,MATCH($B362,人口源表!$A:$A,0),MATCH(AP$1,人口源表!$1:$1,0))-INDEX(城镇人口!$1:$1048576,MATCH($B362,城镇人口!$B:$B,0),MATCH(AP$1,城镇人口!$1:$1,0))</f>
        <v>0</v>
      </c>
      <c r="AQ362" s="40">
        <f>INDEX(人口源表!$1:$1048576,MATCH($B362,人口源表!$A:$A,0),MATCH(AQ$1,人口源表!$1:$1,0))-INDEX(城镇人口!$1:$1048576,MATCH($B362,城镇人口!$B:$B,0),MATCH(AQ$1,城镇人口!$1:$1,0))</f>
        <v>0</v>
      </c>
      <c r="AR362" s="40">
        <f>INDEX(人口源表!$1:$1048576,MATCH($B362,人口源表!$A:$A,0),MATCH(AR$1,人口源表!$1:$1,0))-INDEX(城镇人口!$1:$1048576,MATCH($B362,城镇人口!$B:$B,0),MATCH(AR$1,城镇人口!$1:$1,0))</f>
        <v>0</v>
      </c>
      <c r="AS362" s="40">
        <f>INDEX(人口源表!$1:$1048576,MATCH($B362,人口源表!$A:$A,0),MATCH(AS$1,人口源表!$1:$1,0))-INDEX(城镇人口!$1:$1048576,MATCH($B362,城镇人口!$B:$B,0),MATCH(AS$1,城镇人口!$1:$1,0))</f>
        <v>0</v>
      </c>
      <c r="AT362" s="40">
        <f>INDEX(人口源表!$1:$1048576,MATCH($B362,人口源表!$A:$A,0),MATCH(AT$1,人口源表!$1:$1,0))-INDEX(城镇人口!$1:$1048576,MATCH($B362,城镇人口!$B:$B,0),MATCH(AT$1,城镇人口!$1:$1,0))</f>
        <v>0</v>
      </c>
      <c r="AU362" s="40">
        <f>INDEX(人口源表!$1:$1048576,MATCH($B362,人口源表!$A:$A,0),MATCH(AU$1,人口源表!$1:$1,0))-INDEX(城镇人口!$1:$1048576,MATCH($B362,城镇人口!$B:$B,0),MATCH(AU$1,城镇人口!$1:$1,0))</f>
        <v>0</v>
      </c>
      <c r="AV362" s="40">
        <f>INDEX(人口源表!$1:$1048576,MATCH($B362,人口源表!$A:$A,0),MATCH(AV$1,人口源表!$1:$1,0))-INDEX(城镇人口!$1:$1048576,MATCH($B362,城镇人口!$B:$B,0),MATCH(AV$1,城镇人口!$1:$1,0))</f>
        <v>0</v>
      </c>
    </row>
    <row r="363" spans="1:48" x14ac:dyDescent="0.15">
      <c r="A363" s="4" t="s">
        <v>884</v>
      </c>
      <c r="B363" s="4" t="s">
        <v>606</v>
      </c>
      <c r="C363" s="34">
        <f>VLOOKUP(B363,'[1]2016省城人口总结（根）'!B:C,2,FALSE)/100</f>
        <v>0.24098661989476303</v>
      </c>
      <c r="D363" s="40">
        <f>INDEX(人口源表!$1:$1048576,MATCH($B363,人口源表!$A:$A,0),MATCH(D$1,人口源表!$1:$1,0))-INDEX(城镇人口!$1:$1048576,MATCH($B363,城镇人口!$B:$B,0),MATCH(D$1,城镇人口!$1:$1,0))</f>
        <v>563618.05278834153</v>
      </c>
      <c r="E363" s="40">
        <f>INDEX(人口源表!$1:$1048576,MATCH($B363,人口源表!$A:$A,0),MATCH(E$1,人口源表!$1:$1,0))-INDEX(城镇人口!$1:$1048576,MATCH($B363,城镇人口!$B:$B,0),MATCH(E$1,城镇人口!$1:$1,0))</f>
        <v>565005.27296747081</v>
      </c>
      <c r="F363" s="40">
        <f>INDEX(人口源表!$1:$1048576,MATCH($B363,人口源表!$A:$A,0),MATCH(F$1,人口源表!$1:$1,0))-INDEX(城镇人口!$1:$1048576,MATCH($B363,城镇人口!$B:$B,0),MATCH(F$1,城镇人口!$1:$1,0))</f>
        <v>566190.83049452165</v>
      </c>
      <c r="G363" s="40">
        <f>INDEX(人口源表!$1:$1048576,MATCH($B363,人口源表!$A:$A,0),MATCH(G$1,人口源表!$1:$1,0))-INDEX(城镇人口!$1:$1048576,MATCH($B363,城镇人口!$B:$B,0),MATCH(G$1,城镇人口!$1:$1,0))</f>
        <v>590470.40579170291</v>
      </c>
      <c r="H363" s="40">
        <f>INDEX(人口源表!$1:$1048576,MATCH($B363,人口源表!$A:$A,0),MATCH(H$1,人口源表!$1:$1,0))-INDEX(城镇人口!$1:$1048576,MATCH($B363,城镇人口!$B:$B,0),MATCH(H$1,城镇人口!$1:$1,0))</f>
        <v>592400.11167395709</v>
      </c>
      <c r="I363" s="40">
        <f>INDEX(人口源表!$1:$1048576,MATCH($B363,人口源表!$A:$A,0),MATCH(I$1,人口源表!$1:$1,0))-INDEX(城镇人口!$1:$1048576,MATCH($B363,城镇人口!$B:$B,0),MATCH(I$1,城镇人口!$1:$1,0))</f>
        <v>595896.09922819783</v>
      </c>
      <c r="J363" s="40">
        <f>INDEX(人口源表!$1:$1048576,MATCH($B363,人口源表!$A:$A,0),MATCH(J$1,人口源表!$1:$1,0))-INDEX(城镇人口!$1:$1048576,MATCH($B363,城镇人口!$B:$B,0),MATCH(J$1,城镇人口!$1:$1,0))</f>
        <v>599500.44237822585</v>
      </c>
      <c r="K363" s="40">
        <f>INDEX(人口源表!$1:$1048576,MATCH($B363,人口源表!$A:$A,0),MATCH(K$1,人口源表!$1:$1,0))-INDEX(城镇人口!$1:$1048576,MATCH($B363,城镇人口!$B:$B,0),MATCH(K$1,城镇人口!$1:$1,0))</f>
        <v>603151.06517520023</v>
      </c>
      <c r="L363" s="40">
        <f>INDEX(人口源表!$1:$1048576,MATCH($B363,人口源表!$A:$A,0),MATCH(L$1,人口源表!$1:$1,0))-INDEX(城镇人口!$1:$1048576,MATCH($B363,城镇人口!$B:$B,0),MATCH(L$1,城镇人口!$1:$1,0))</f>
        <v>606791.82848810707</v>
      </c>
      <c r="M363" s="40">
        <f>INDEX(人口源表!$1:$1048576,MATCH($B363,人口源表!$A:$A,0),MATCH(M$1,人口源表!$1:$1,0))-INDEX(城镇人口!$1:$1048576,MATCH($B363,城镇人口!$B:$B,0),MATCH(M$1,城镇人口!$1:$1,0))</f>
        <v>610369.54074191267</v>
      </c>
      <c r="N363" s="40">
        <f>INDEX(人口源表!$1:$1048576,MATCH($B363,人口源表!$A:$A,0),MATCH(N$1,人口源表!$1:$1,0))-INDEX(城镇人口!$1:$1048576,MATCH($B363,城镇人口!$B:$B,0),MATCH(N$1,城镇人口!$1:$1,0))</f>
        <v>613836.11560589843</v>
      </c>
      <c r="O363" s="40">
        <f>INDEX(人口源表!$1:$1048576,MATCH($B363,人口源表!$A:$A,0),MATCH(O$1,人口源表!$1:$1,0))-INDEX(城镇人口!$1:$1048576,MATCH($B363,城镇人口!$B:$B,0),MATCH(O$1,城镇人口!$1:$1,0))</f>
        <v>617144.89083765994</v>
      </c>
      <c r="P363" s="40">
        <f>INDEX(人口源表!$1:$1048576,MATCH($B363,人口源表!$A:$A,0),MATCH(P$1,人口源表!$1:$1,0))-INDEX(城镇人口!$1:$1048576,MATCH($B363,城镇人口!$B:$B,0),MATCH(P$1,城镇人口!$1:$1,0))</f>
        <v>620257.11958947778</v>
      </c>
      <c r="Q363" s="40">
        <f>INDEX(人口源表!$1:$1048576,MATCH($B363,人口源表!$A:$A,0),MATCH(Q$1,人口源表!$1:$1,0))-INDEX(城镇人口!$1:$1048576,MATCH($B363,城镇人口!$B:$B,0),MATCH(Q$1,城镇人口!$1:$1,0))</f>
        <v>623135.3862088772</v>
      </c>
      <c r="R363" s="40">
        <f>INDEX(人口源表!$1:$1048576,MATCH($B363,人口源表!$A:$A,0),MATCH(R$1,人口源表!$1:$1,0))-INDEX(城镇人口!$1:$1048576,MATCH($B363,城镇人口!$B:$B,0),MATCH(R$1,城镇人口!$1:$1,0))</f>
        <v>625747.18353065499</v>
      </c>
      <c r="S363" s="40">
        <f>INDEX(人口源表!$1:$1048576,MATCH($B363,人口源表!$A:$A,0),MATCH(S$1,人口源表!$1:$1,0))-INDEX(城镇人口!$1:$1048576,MATCH($B363,城镇人口!$B:$B,0),MATCH(S$1,城镇人口!$1:$1,0))</f>
        <v>629319.52083381172</v>
      </c>
      <c r="T363" s="40">
        <f>INDEX(人口源表!$1:$1048576,MATCH($B363,人口源表!$A:$A,0),MATCH(T$1,人口源表!$1:$1,0))-INDEX(城镇人口!$1:$1048576,MATCH($B363,城镇人口!$B:$B,0),MATCH(T$1,城镇人口!$1:$1,0))</f>
        <v>632607.72227516328</v>
      </c>
      <c r="U363" s="40">
        <f>INDEX(人口源表!$1:$1048576,MATCH($B363,人口源表!$A:$A,0),MATCH(U$1,人口源表!$1:$1,0))-INDEX(城镇人口!$1:$1048576,MATCH($B363,城镇人口!$B:$B,0),MATCH(U$1,城镇人口!$1:$1,0))</f>
        <v>635591.13929673797</v>
      </c>
      <c r="V363" s="40">
        <f>INDEX(人口源表!$1:$1048576,MATCH($B363,人口源表!$A:$A,0),MATCH(V$1,人口源表!$1:$1,0))-INDEX(城镇人口!$1:$1048576,MATCH($B363,城镇人口!$B:$B,0),MATCH(V$1,城镇人口!$1:$1,0))</f>
        <v>638250.02658711956</v>
      </c>
      <c r="W363" s="40">
        <f>INDEX(人口源表!$1:$1048576,MATCH($B363,人口源表!$A:$A,0),MATCH(W$1,人口源表!$1:$1,0))-INDEX(城镇人口!$1:$1048576,MATCH($B363,城镇人口!$B:$B,0),MATCH(W$1,城镇人口!$1:$1,0))</f>
        <v>640569.07732171402</v>
      </c>
      <c r="X363" s="40">
        <f>INDEX(人口源表!$1:$1048576,MATCH($B363,人口源表!$A:$A,0),MATCH(X$1,人口源表!$1:$1,0))-INDEX(城镇人口!$1:$1048576,MATCH($B363,城镇人口!$B:$B,0),MATCH(X$1,城镇人口!$1:$1,0))</f>
        <v>642537.38168166275</v>
      </c>
      <c r="Y363" s="40">
        <f>INDEX(人口源表!$1:$1048576,MATCH($B363,人口源表!$A:$A,0),MATCH(Y$1,人口源表!$1:$1,0))-INDEX(城镇人口!$1:$1048576,MATCH($B363,城镇人口!$B:$B,0),MATCH(Y$1,城镇人口!$1:$1,0))</f>
        <v>644145.5643353347</v>
      </c>
      <c r="Z363" s="40">
        <f>INDEX(人口源表!$1:$1048576,MATCH($B363,人口源表!$A:$A,0),MATCH(Z$1,人口源表!$1:$1,0))-INDEX(城镇人口!$1:$1048576,MATCH($B363,城镇人口!$B:$B,0),MATCH(Z$1,城镇人口!$1:$1,0))</f>
        <v>645389.99292943045</v>
      </c>
      <c r="AA363" s="40">
        <f>INDEX(人口源表!$1:$1048576,MATCH($B363,人口源表!$A:$A,0),MATCH(AA$1,人口源表!$1:$1,0))-INDEX(城镇人口!$1:$1048576,MATCH($B363,城镇人口!$B:$B,0),MATCH(AA$1,城镇人口!$1:$1,0))</f>
        <v>646267.1030035892</v>
      </c>
      <c r="AB363" s="40">
        <f>INDEX(人口源表!$1:$1048576,MATCH($B363,人口源表!$A:$A,0),MATCH(AB$1,人口源表!$1:$1,0))-INDEX(城镇人口!$1:$1048576,MATCH($B363,城镇人口!$B:$B,0),MATCH(AB$1,城镇人口!$1:$1,0))</f>
        <v>646780.40530755499</v>
      </c>
      <c r="AC363" s="40">
        <f>INDEX(人口源表!$1:$1048576,MATCH($B363,人口源表!$A:$A,0),MATCH(AC$1,人口源表!$1:$1,0))-INDEX(城镇人口!$1:$1048576,MATCH($B363,城镇人口!$B:$B,0),MATCH(AC$1,城镇人口!$1:$1,0))</f>
        <v>647274.0520980251</v>
      </c>
      <c r="AD363" s="40">
        <f>INDEX(人口源表!$1:$1048576,MATCH($B363,人口源表!$A:$A,0),MATCH(AD$1,人口源表!$1:$1,0))-INDEX(城镇人口!$1:$1048576,MATCH($B363,城镇人口!$B:$B,0),MATCH(AD$1,城镇人口!$1:$1,0))</f>
        <v>647420.77524935477</v>
      </c>
      <c r="AE363" s="40">
        <f>INDEX(人口源表!$1:$1048576,MATCH($B363,人口源表!$A:$A,0),MATCH(AE$1,人口源表!$1:$1,0))-INDEX(城镇人口!$1:$1048576,MATCH($B363,城镇人口!$B:$B,0),MATCH(AE$1,城镇人口!$1:$1,0))</f>
        <v>647231.94451857638</v>
      </c>
      <c r="AF363" s="40">
        <f>INDEX(人口源表!$1:$1048576,MATCH($B363,人口源表!$A:$A,0),MATCH(AF$1,人口源表!$1:$1,0))-INDEX(城镇人口!$1:$1048576,MATCH($B363,城镇人口!$B:$B,0),MATCH(AF$1,城镇人口!$1:$1,0))</f>
        <v>646720.2702271163</v>
      </c>
      <c r="AG363" s="40">
        <f>INDEX(人口源表!$1:$1048576,MATCH($B363,人口源表!$A:$A,0),MATCH(AG$1,人口源表!$1:$1,0))-INDEX(城镇人口!$1:$1048576,MATCH($B363,城镇人口!$B:$B,0),MATCH(AG$1,城镇人口!$1:$1,0))</f>
        <v>645903.96109559154</v>
      </c>
      <c r="AH363" s="40">
        <f>INDEX(人口源表!$1:$1048576,MATCH($B363,人口源表!$A:$A,0),MATCH(AH$1,人口源表!$1:$1,0))-INDEX(城镇人口!$1:$1048576,MATCH($B363,城镇人口!$B:$B,0),MATCH(AH$1,城镇人口!$1:$1,0))</f>
        <v>644803.90234910417</v>
      </c>
      <c r="AI363" s="40">
        <f>INDEX(人口源表!$1:$1048576,MATCH($B363,人口源表!$A:$A,0),MATCH(AI$1,人口源表!$1:$1,0))-INDEX(城镇人口!$1:$1048576,MATCH($B363,城镇人口!$B:$B,0),MATCH(AI$1,城镇人口!$1:$1,0))</f>
        <v>643443.63166265876</v>
      </c>
      <c r="AJ363" s="40">
        <f>INDEX(人口源表!$1:$1048576,MATCH($B363,人口源表!$A:$A,0),MATCH(AJ$1,人口源表!$1:$1,0))-INDEX(城镇人口!$1:$1048576,MATCH($B363,城镇人口!$B:$B,0),MATCH(AJ$1,城镇人口!$1:$1,0))</f>
        <v>641848.62333162932</v>
      </c>
      <c r="AK363" s="40">
        <f>INDEX(人口源表!$1:$1048576,MATCH($B363,人口源表!$A:$A,0),MATCH(AK$1,人口源表!$1:$1,0))-INDEX(城镇人口!$1:$1048576,MATCH($B363,城镇人口!$B:$B,0),MATCH(AK$1,城镇人口!$1:$1,0))</f>
        <v>640050.41155294771</v>
      </c>
      <c r="AL363" s="40">
        <f>INDEX(人口源表!$1:$1048576,MATCH($B363,人口源表!$A:$A,0),MATCH(AL$1,人口源表!$1:$1,0))-INDEX(城镇人口!$1:$1048576,MATCH($B363,城镇人口!$B:$B,0),MATCH(AL$1,城镇人口!$1:$1,0))</f>
        <v>638080.33383235848</v>
      </c>
      <c r="AM363" s="40">
        <f>INDEX(人口源表!$1:$1048576,MATCH($B363,人口源表!$A:$A,0),MATCH(AM$1,人口源表!$1:$1,0))-INDEX(城镇人口!$1:$1048576,MATCH($B363,城镇人口!$B:$B,0),MATCH(AM$1,城镇人口!$1:$1,0))</f>
        <v>635975.03313465428</v>
      </c>
      <c r="AN363" s="40">
        <f>INDEX(人口源表!$1:$1048576,MATCH($B363,人口源表!$A:$A,0),MATCH(AN$1,人口源表!$1:$1,0))-INDEX(城镇人口!$1:$1048576,MATCH($B363,城镇人口!$B:$B,0),MATCH(AN$1,城镇人口!$1:$1,0))</f>
        <v>633772.28797031159</v>
      </c>
      <c r="AO363" s="40">
        <f>INDEX(人口源表!$1:$1048576,MATCH($B363,人口源表!$A:$A,0),MATCH(AO$1,人口源表!$1:$1,0))-INDEX(城镇人口!$1:$1048576,MATCH($B363,城镇人口!$B:$B,0),MATCH(AO$1,城镇人口!$1:$1,0))</f>
        <v>631515.11220497149</v>
      </c>
      <c r="AP363" s="40">
        <f>INDEX(人口源表!$1:$1048576,MATCH($B363,人口源表!$A:$A,0),MATCH(AP$1,人口源表!$1:$1,0))-INDEX(城镇人口!$1:$1048576,MATCH($B363,城镇人口!$B:$B,0),MATCH(AP$1,城镇人口!$1:$1,0))</f>
        <v>629247.59851068375</v>
      </c>
      <c r="AQ363" s="40">
        <f>INDEX(人口源表!$1:$1048576,MATCH($B363,人口源表!$A:$A,0),MATCH(AQ$1,人口源表!$1:$1,0))-INDEX(城镇人口!$1:$1048576,MATCH($B363,城镇人口!$B:$B,0),MATCH(AQ$1,城镇人口!$1:$1,0))</f>
        <v>627017.63681141392</v>
      </c>
      <c r="AR363" s="40">
        <f>INDEX(人口源表!$1:$1048576,MATCH($B363,人口源表!$A:$A,0),MATCH(AR$1,人口源表!$1:$1,0))-INDEX(城镇人口!$1:$1048576,MATCH($B363,城镇人口!$B:$B,0),MATCH(AR$1,城镇人口!$1:$1,0))</f>
        <v>624874.14729022468</v>
      </c>
      <c r="AS363" s="40">
        <f>INDEX(人口源表!$1:$1048576,MATCH($B363,人口源表!$A:$A,0),MATCH(AS$1,人口源表!$1:$1,0))-INDEX(城镇人口!$1:$1048576,MATCH($B363,城镇人口!$B:$B,0),MATCH(AS$1,城镇人口!$1:$1,0))</f>
        <v>622872.51228908089</v>
      </c>
      <c r="AT363" s="40">
        <f>INDEX(人口源表!$1:$1048576,MATCH($B363,人口源表!$A:$A,0),MATCH(AT$1,人口源表!$1:$1,0))-INDEX(城镇人口!$1:$1048576,MATCH($B363,城镇人口!$B:$B,0),MATCH(AT$1,城镇人口!$1:$1,0))</f>
        <v>621066.35677409917</v>
      </c>
      <c r="AU363" s="40">
        <f>INDEX(人口源表!$1:$1048576,MATCH($B363,人口源表!$A:$A,0),MATCH(AU$1,人口源表!$1:$1,0))-INDEX(城镇人口!$1:$1048576,MATCH($B363,城镇人口!$B:$B,0),MATCH(AU$1,城镇人口!$1:$1,0))</f>
        <v>619516.37676204299</v>
      </c>
      <c r="AV363" s="40">
        <f>INDEX(人口源表!$1:$1048576,MATCH($B363,人口源表!$A:$A,0),MATCH(AV$1,人口源表!$1:$1,0))-INDEX(城镇人口!$1:$1048576,MATCH($B363,城镇人口!$B:$B,0),MATCH(AV$1,城镇人口!$1:$1,0))</f>
        <v>618283.49640629103</v>
      </c>
    </row>
    <row r="364" spans="1:48" x14ac:dyDescent="0.15">
      <c r="A364" s="4" t="s">
        <v>884</v>
      </c>
      <c r="B364" s="4" t="s">
        <v>608</v>
      </c>
      <c r="C364" s="34">
        <f>VLOOKUP(B364,'[1]2016省城人口总结（根）'!B:C,2,FALSE)/100</f>
        <v>0.29743705650459901</v>
      </c>
      <c r="D364" s="40">
        <f>INDEX(人口源表!$1:$1048576,MATCH($B364,人口源表!$A:$A,0),MATCH(D$1,人口源表!$1:$1,0))-INDEX(城镇人口!$1:$1048576,MATCH($B364,城镇人口!$B:$B,0),MATCH(D$1,城镇人口!$1:$1,0))</f>
        <v>487152.97738544911</v>
      </c>
      <c r="E364" s="40">
        <f>INDEX(人口源表!$1:$1048576,MATCH($B364,人口源表!$A:$A,0),MATCH(E$1,人口源表!$1:$1,0))-INDEX(城镇人口!$1:$1048576,MATCH($B364,城镇人口!$B:$B,0),MATCH(E$1,城镇人口!$1:$1,0))</f>
        <v>487416.70616249496</v>
      </c>
      <c r="F364" s="40">
        <f>INDEX(人口源表!$1:$1048576,MATCH($B364,人口源表!$A:$A,0),MATCH(F$1,人口源表!$1:$1,0))-INDEX(城镇人口!$1:$1048576,MATCH($B364,城镇人口!$B:$B,0),MATCH(F$1,城镇人口!$1:$1,0))</f>
        <v>487491.39753660181</v>
      </c>
      <c r="G364" s="40">
        <f>INDEX(人口源表!$1:$1048576,MATCH($B364,人口源表!$A:$A,0),MATCH(G$1,人口源表!$1:$1,0))-INDEX(城镇人口!$1:$1048576,MATCH($B364,城镇人口!$B:$B,0),MATCH(G$1,城镇人口!$1:$1,0))</f>
        <v>518280.5085534738</v>
      </c>
      <c r="H364" s="40">
        <f>INDEX(人口源表!$1:$1048576,MATCH($B364,人口源表!$A:$A,0),MATCH(H$1,人口源表!$1:$1,0))-INDEX(城镇人口!$1:$1048576,MATCH($B364,城镇人口!$B:$B,0),MATCH(H$1,城镇人口!$1:$1,0))</f>
        <v>518825.61449274485</v>
      </c>
      <c r="I364" s="40">
        <f>INDEX(人口源表!$1:$1048576,MATCH($B364,人口源表!$A:$A,0),MATCH(I$1,人口源表!$1:$1,0))-INDEX(城镇人口!$1:$1048576,MATCH($B364,城镇人口!$B:$B,0),MATCH(I$1,城镇人口!$1:$1,0))</f>
        <v>521206.81359852559</v>
      </c>
      <c r="J364" s="40">
        <f>INDEX(人口源表!$1:$1048576,MATCH($B364,人口源表!$A:$A,0),MATCH(J$1,人口源表!$1:$1,0))-INDEX(城镇人口!$1:$1048576,MATCH($B364,城镇人口!$B:$B,0),MATCH(J$1,城镇人口!$1:$1,0))</f>
        <v>523722.28273278952</v>
      </c>
      <c r="K364" s="40">
        <f>INDEX(人口源表!$1:$1048576,MATCH($B364,人口源表!$A:$A,0),MATCH(K$1,人口源表!$1:$1,0))-INDEX(城镇人口!$1:$1048576,MATCH($B364,城镇人口!$B:$B,0),MATCH(K$1,城镇人口!$1:$1,0))</f>
        <v>526313.71174290474</v>
      </c>
      <c r="L364" s="40">
        <f>INDEX(人口源表!$1:$1048576,MATCH($B364,人口源表!$A:$A,0),MATCH(L$1,人口源表!$1:$1,0))-INDEX(城镇人口!$1:$1048576,MATCH($B364,城镇人口!$B:$B,0),MATCH(L$1,城镇人口!$1:$1,0))</f>
        <v>528926.45786747849</v>
      </c>
      <c r="M364" s="40">
        <f>INDEX(人口源表!$1:$1048576,MATCH($B364,人口源表!$A:$A,0),MATCH(M$1,人口源表!$1:$1,0))-INDEX(城镇人口!$1:$1048576,MATCH($B364,城镇人口!$B:$B,0),MATCH(M$1,城镇人口!$1:$1,0))</f>
        <v>531508.8393802502</v>
      </c>
      <c r="N364" s="40">
        <f>INDEX(人口源表!$1:$1048576,MATCH($B364,人口源表!$A:$A,0),MATCH(N$1,人口源表!$1:$1,0))-INDEX(城镇人口!$1:$1048576,MATCH($B364,城镇人口!$B:$B,0),MATCH(N$1,城镇人口!$1:$1,0))</f>
        <v>534015.42117664777</v>
      </c>
      <c r="O364" s="40">
        <f>INDEX(人口源表!$1:$1048576,MATCH($B364,人口源表!$A:$A,0),MATCH(O$1,人口源表!$1:$1,0))-INDEX(城镇人口!$1:$1048576,MATCH($B364,城镇人口!$B:$B,0),MATCH(O$1,城镇人口!$1:$1,0))</f>
        <v>536401.6330087306</v>
      </c>
      <c r="P364" s="40">
        <f>INDEX(人口源表!$1:$1048576,MATCH($B364,人口源表!$A:$A,0),MATCH(P$1,人口源表!$1:$1,0))-INDEX(城镇人口!$1:$1048576,MATCH($B364,城镇人口!$B:$B,0),MATCH(P$1,城镇人口!$1:$1,0))</f>
        <v>538629.69030993921</v>
      </c>
      <c r="Q364" s="40">
        <f>INDEX(人口源表!$1:$1048576,MATCH($B364,人口源表!$A:$A,0),MATCH(Q$1,人口源表!$1:$1,0))-INDEX(城镇人口!$1:$1048576,MATCH($B364,城镇人口!$B:$B,0),MATCH(Q$1,城镇人口!$1:$1,0))</f>
        <v>540664.54954763805</v>
      </c>
      <c r="R364" s="40">
        <f>INDEX(人口源表!$1:$1048576,MATCH($B364,人口源表!$A:$A,0),MATCH(R$1,人口源表!$1:$1,0))-INDEX(城镇人口!$1:$1048576,MATCH($B364,城镇人口!$B:$B,0),MATCH(R$1,城镇人口!$1:$1,0))</f>
        <v>542473.87571454048</v>
      </c>
      <c r="S364" s="40">
        <f>INDEX(人口源表!$1:$1048576,MATCH($B364,人口源表!$A:$A,0),MATCH(S$1,人口源表!$1:$1,0))-INDEX(城镇人口!$1:$1048576,MATCH($B364,城镇人口!$B:$B,0),MATCH(S$1,城镇人口!$1:$1,0))</f>
        <v>545512.29044649238</v>
      </c>
      <c r="T364" s="40">
        <f>INDEX(人口源表!$1:$1048576,MATCH($B364,人口源表!$A:$A,0),MATCH(T$1,人口源表!$1:$1,0))-INDEX(城镇人口!$1:$1048576,MATCH($B364,城镇人口!$B:$B,0),MATCH(T$1,城镇人口!$1:$1,0))</f>
        <v>548320.07409381703</v>
      </c>
      <c r="U364" s="40">
        <f>INDEX(人口源表!$1:$1048576,MATCH($B364,人口源表!$A:$A,0),MATCH(U$1,人口源表!$1:$1,0))-INDEX(城镇人口!$1:$1048576,MATCH($B364,城镇人口!$B:$B,0),MATCH(U$1,城镇人口!$1:$1,0))</f>
        <v>550874.84657467715</v>
      </c>
      <c r="V364" s="40">
        <f>INDEX(人口源表!$1:$1048576,MATCH($B364,人口源表!$A:$A,0),MATCH(V$1,人口源表!$1:$1,0))-INDEX(城镇人口!$1:$1048576,MATCH($B364,城镇人口!$B:$B,0),MATCH(V$1,城镇人口!$1:$1,0))</f>
        <v>553157.71395301539</v>
      </c>
      <c r="W364" s="40">
        <f>INDEX(人口源表!$1:$1048576,MATCH($B364,人口源表!$A:$A,0),MATCH(W$1,人口源表!$1:$1,0))-INDEX(城镇人口!$1:$1048576,MATCH($B364,城镇人口!$B:$B,0),MATCH(W$1,城镇人口!$1:$1,0))</f>
        <v>555154.50631368579</v>
      </c>
      <c r="X364" s="40">
        <f>INDEX(人口源表!$1:$1048576,MATCH($B364,人口源表!$A:$A,0),MATCH(X$1,人口源表!$1:$1,0))-INDEX(城镇人口!$1:$1048576,MATCH($B364,城镇人口!$B:$B,0),MATCH(X$1,城镇人口!$1:$1,0))</f>
        <v>556852.52855074685</v>
      </c>
      <c r="Y364" s="40">
        <f>INDEX(人口源表!$1:$1048576,MATCH($B364,人口源表!$A:$A,0),MATCH(Y$1,人口源表!$1:$1,0))-INDEX(城镇人口!$1:$1048576,MATCH($B364,城镇人口!$B:$B,0),MATCH(Y$1,城镇人口!$1:$1,0))</f>
        <v>558243.08875845606</v>
      </c>
      <c r="Z364" s="40">
        <f>INDEX(人口源表!$1:$1048576,MATCH($B364,人口源表!$A:$A,0),MATCH(Z$1,人口源表!$1:$1,0))-INDEX(城镇人口!$1:$1048576,MATCH($B364,城镇人口!$B:$B,0),MATCH(Z$1,城镇人口!$1:$1,0))</f>
        <v>559320.17748716893</v>
      </c>
      <c r="AA364" s="40">
        <f>INDEX(人口源表!$1:$1048576,MATCH($B364,人口源表!$A:$A,0),MATCH(AA$1,人口源表!$1:$1,0))-INDEX(城镇人口!$1:$1048576,MATCH($B364,城镇人口!$B:$B,0),MATCH(AA$1,城镇人口!$1:$1,0))</f>
        <v>560080.4328956086</v>
      </c>
      <c r="AB364" s="40">
        <f>INDEX(人口源表!$1:$1048576,MATCH($B364,人口源表!$A:$A,0),MATCH(AB$1,人口源表!$1:$1,0))-INDEX(城镇人口!$1:$1048576,MATCH($B364,城镇人口!$B:$B,0),MATCH(AB$1,城镇人口!$1:$1,0))</f>
        <v>560524.3664403155</v>
      </c>
      <c r="AC364" s="40">
        <f>INDEX(人口源表!$1:$1048576,MATCH($B364,人口源表!$A:$A,0),MATCH(AC$1,人口源表!$1:$1,0))-INDEX(城镇人口!$1:$1048576,MATCH($B364,城镇人口!$B:$B,0),MATCH(AC$1,城镇人口!$1:$1,0))</f>
        <v>561059.6175361569</v>
      </c>
      <c r="AD364" s="40">
        <f>INDEX(人口源表!$1:$1048576,MATCH($B364,人口源表!$A:$A,0),MATCH(AD$1,人口源表!$1:$1,0))-INDEX(城镇人口!$1:$1048576,MATCH($B364,城镇人口!$B:$B,0),MATCH(AD$1,城镇人口!$1:$1,0))</f>
        <v>561293.55491151242</v>
      </c>
      <c r="AE364" s="40">
        <f>INDEX(人口源表!$1:$1048576,MATCH($B364,人口源表!$A:$A,0),MATCH(AE$1,人口源表!$1:$1,0))-INDEX(城镇人口!$1:$1048576,MATCH($B364,城镇人口!$B:$B,0),MATCH(AE$1,城镇人口!$1:$1,0))</f>
        <v>561233.69025376625</v>
      </c>
      <c r="AF364" s="40">
        <f>INDEX(人口源表!$1:$1048576,MATCH($B364,人口源表!$A:$A,0),MATCH(AF$1,人口源表!$1:$1,0))-INDEX(城镇人口!$1:$1048576,MATCH($B364,城镇人口!$B:$B,0),MATCH(AF$1,城镇人口!$1:$1,0))</f>
        <v>560891.24843454338</v>
      </c>
      <c r="AG364" s="40">
        <f>INDEX(人口源表!$1:$1048576,MATCH($B364,人口源表!$A:$A,0),MATCH(AG$1,人口源表!$1:$1,0))-INDEX(城镇人口!$1:$1048576,MATCH($B364,城镇人口!$B:$B,0),MATCH(AG$1,城镇人口!$1:$1,0))</f>
        <v>560279.87766550831</v>
      </c>
      <c r="AH364" s="40">
        <f>INDEX(人口源表!$1:$1048576,MATCH($B364,人口源表!$A:$A,0),MATCH(AH$1,人口源表!$1:$1,0))-INDEX(城镇人口!$1:$1048576,MATCH($B364,城镇人口!$B:$B,0),MATCH(AH$1,城镇人口!$1:$1,0))</f>
        <v>559416.86459449003</v>
      </c>
      <c r="AI364" s="40">
        <f>INDEX(人口源表!$1:$1048576,MATCH($B364,人口源表!$A:$A,0),MATCH(AI$1,人口源表!$1:$1,0))-INDEX(城镇人口!$1:$1048576,MATCH($B364,城镇人口!$B:$B,0),MATCH(AI$1,城镇人口!$1:$1,0))</f>
        <v>558320.6079410729</v>
      </c>
      <c r="AJ364" s="40">
        <f>INDEX(人口源表!$1:$1048576,MATCH($B364,人口源表!$A:$A,0),MATCH(AJ$1,人口源表!$1:$1,0))-INDEX(城镇人口!$1:$1048576,MATCH($B364,城镇人口!$B:$B,0),MATCH(AJ$1,城镇人口!$1:$1,0))</f>
        <v>557013.07990606397</v>
      </c>
      <c r="AK364" s="40">
        <f>INDEX(人口源表!$1:$1048576,MATCH($B364,人口源表!$A:$A,0),MATCH(AK$1,人口源表!$1:$1,0))-INDEX(城镇人口!$1:$1048576,MATCH($B364,城镇人口!$B:$B,0),MATCH(AK$1,城镇人口!$1:$1,0))</f>
        <v>555519.78172829968</v>
      </c>
      <c r="AL364" s="40">
        <f>INDEX(人口源表!$1:$1048576,MATCH($B364,人口源表!$A:$A,0),MATCH(AL$1,人口源表!$1:$1,0))-INDEX(城镇人口!$1:$1048576,MATCH($B364,城镇人口!$B:$B,0),MATCH(AL$1,城镇人口!$1:$1,0))</f>
        <v>553867.84964538296</v>
      </c>
      <c r="AM364" s="40">
        <f>INDEX(人口源表!$1:$1048576,MATCH($B364,人口源表!$A:$A,0),MATCH(AM$1,人口源表!$1:$1,0))-INDEX(城镇人口!$1:$1048576,MATCH($B364,城镇人口!$B:$B,0),MATCH(AM$1,城镇人口!$1:$1,0))</f>
        <v>552086.64606634784</v>
      </c>
      <c r="AN364" s="40">
        <f>INDEX(人口源表!$1:$1048576,MATCH($B364,人口源表!$A:$A,0),MATCH(AN$1,人口源表!$1:$1,0))-INDEX(城镇人口!$1:$1048576,MATCH($B364,城镇人口!$B:$B,0),MATCH(AN$1,城镇人口!$1:$1,0))</f>
        <v>550208.95524025452</v>
      </c>
      <c r="AO364" s="40">
        <f>INDEX(人口源表!$1:$1048576,MATCH($B364,人口源表!$A:$A,0),MATCH(AO$1,人口源表!$1:$1,0))-INDEX(城镇人口!$1:$1048576,MATCH($B364,城镇人口!$B:$B,0),MATCH(AO$1,城镇人口!$1:$1,0))</f>
        <v>548269.71304925182</v>
      </c>
      <c r="AP364" s="40">
        <f>INDEX(人口源表!$1:$1048576,MATCH($B364,人口源表!$A:$A,0),MATCH(AP$1,人口源表!$1:$1,0))-INDEX(城镇人口!$1:$1048576,MATCH($B364,城镇人口!$B:$B,0),MATCH(AP$1,城镇人口!$1:$1,0))</f>
        <v>546306.58548553498</v>
      </c>
      <c r="AQ364" s="40">
        <f>INDEX(人口源表!$1:$1048576,MATCH($B364,人口源表!$A:$A,0),MATCH(AQ$1,人口源表!$1:$1,0))-INDEX(城镇人口!$1:$1048576,MATCH($B364,城镇人口!$B:$B,0),MATCH(AQ$1,城镇人口!$1:$1,0))</f>
        <v>544358.71072769142</v>
      </c>
      <c r="AR364" s="40">
        <f>INDEX(人口源表!$1:$1048576,MATCH($B364,人口源表!$A:$A,0),MATCH(AR$1,人口源表!$1:$1,0))-INDEX(城镇人口!$1:$1048576,MATCH($B364,城镇人口!$B:$B,0),MATCH(AR$1,城镇人口!$1:$1,0))</f>
        <v>542469.71170450561</v>
      </c>
      <c r="AS364" s="40">
        <f>INDEX(人口源表!$1:$1048576,MATCH($B364,人口源表!$A:$A,0),MATCH(AS$1,人口源表!$1:$1,0))-INDEX(城镇人口!$1:$1048576,MATCH($B364,城镇人口!$B:$B,0),MATCH(AS$1,城镇人口!$1:$1,0))</f>
        <v>540682.78436000377</v>
      </c>
      <c r="AT364" s="40">
        <f>INDEX(人口源表!$1:$1048576,MATCH($B364,人口源表!$A:$A,0),MATCH(AT$1,人口源表!$1:$1,0))-INDEX(城镇人口!$1:$1048576,MATCH($B364,城镇人口!$B:$B,0),MATCH(AT$1,城镇人口!$1:$1,0))</f>
        <v>539046.13540301379</v>
      </c>
      <c r="AU364" s="40">
        <f>INDEX(人口源表!$1:$1048576,MATCH($B364,人口源表!$A:$A,0),MATCH(AU$1,人口源表!$1:$1,0))-INDEX(城镇人口!$1:$1048576,MATCH($B364,城镇人口!$B:$B,0),MATCH(AU$1,城镇人口!$1:$1,0))</f>
        <v>537608.68912417814</v>
      </c>
      <c r="AV364" s="40">
        <f>INDEX(人口源表!$1:$1048576,MATCH($B364,人口源表!$A:$A,0),MATCH(AV$1,人口源表!$1:$1,0))-INDEX(城镇人口!$1:$1048576,MATCH($B364,城镇人口!$B:$B,0),MATCH(AV$1,城镇人口!$1:$1,0))</f>
        <v>536421.27115452499</v>
      </c>
    </row>
    <row r="365" spans="1:48" x14ac:dyDescent="0.15">
      <c r="A365" s="4" t="s">
        <v>884</v>
      </c>
      <c r="B365" s="4" t="s">
        <v>610</v>
      </c>
      <c r="C365" s="34">
        <f>VLOOKUP(B365,'[1]2016省城人口总结（根）'!B:C,2,FALSE)/100</f>
        <v>0.42213913771452505</v>
      </c>
      <c r="D365" s="40">
        <f>INDEX(人口源表!$1:$1048576,MATCH($B365,人口源表!$A:$A,0),MATCH(D$1,人口源表!$1:$1,0))-INDEX(城镇人口!$1:$1048576,MATCH($B365,城镇人口!$B:$B,0),MATCH(D$1,城镇人口!$1:$1,0))</f>
        <v>119900.09878999488</v>
      </c>
      <c r="E365" s="40">
        <f>INDEX(人口源表!$1:$1048576,MATCH($B365,人口源表!$A:$A,0),MATCH(E$1,人口源表!$1:$1,0))-INDEX(城镇人口!$1:$1048576,MATCH($B365,城镇人口!$B:$B,0),MATCH(E$1,城镇人口!$1:$1,0))</f>
        <v>119477.77244220227</v>
      </c>
      <c r="F365" s="40">
        <f>INDEX(人口源表!$1:$1048576,MATCH($B365,人口源表!$A:$A,0),MATCH(F$1,人口源表!$1:$1,0))-INDEX(城镇人口!$1:$1048576,MATCH($B365,城镇人口!$B:$B,0),MATCH(F$1,城镇人口!$1:$1,0))</f>
        <v>118971.18821527928</v>
      </c>
      <c r="G365" s="40">
        <f>INDEX(人口源表!$1:$1048576,MATCH($B365,人口源表!$A:$A,0),MATCH(G$1,人口源表!$1:$1,0))-INDEX(城镇人口!$1:$1048576,MATCH($B365,城镇人口!$B:$B,0),MATCH(G$1,城镇人口!$1:$1,0))</f>
        <v>131321.5574657961</v>
      </c>
      <c r="H365" s="40">
        <f>INDEX(人口源表!$1:$1048576,MATCH($B365,人口源表!$A:$A,0),MATCH(H$1,人口源表!$1:$1,0))-INDEX(城镇人口!$1:$1048576,MATCH($B365,城镇人口!$B:$B,0),MATCH(H$1,城镇人口!$1:$1,0))</f>
        <v>131007.39550460521</v>
      </c>
      <c r="I365" s="40">
        <f>INDEX(人口源表!$1:$1048576,MATCH($B365,人口源表!$A:$A,0),MATCH(I$1,人口源表!$1:$1,0))-INDEX(城镇人口!$1:$1048576,MATCH($B365,城镇人口!$B:$B,0),MATCH(I$1,城镇人口!$1:$1,0))</f>
        <v>131362.74455798022</v>
      </c>
      <c r="J365" s="40">
        <f>INDEX(人口源表!$1:$1048576,MATCH($B365,人口源表!$A:$A,0),MATCH(J$1,人口源表!$1:$1,0))-INDEX(城镇人口!$1:$1048576,MATCH($B365,城镇人口!$B:$B,0),MATCH(J$1,城镇人口!$1:$1,0))</f>
        <v>131654.66538764152</v>
      </c>
      <c r="K365" s="40">
        <f>INDEX(人口源表!$1:$1048576,MATCH($B365,人口源表!$A:$A,0),MATCH(K$1,人口源表!$1:$1,0))-INDEX(城镇人口!$1:$1048576,MATCH($B365,城镇人口!$B:$B,0),MATCH(K$1,城镇人口!$1:$1,0))</f>
        <v>131878.07466167351</v>
      </c>
      <c r="L365" s="40">
        <f>INDEX(人口源表!$1:$1048576,MATCH($B365,人口源表!$A:$A,0),MATCH(L$1,人口源表!$1:$1,0))-INDEX(城镇人口!$1:$1048576,MATCH($B365,城镇人口!$B:$B,0),MATCH(L$1,城镇人口!$1:$1,0))</f>
        <v>132028.08392407064</v>
      </c>
      <c r="M365" s="40">
        <f>INDEX(人口源表!$1:$1048576,MATCH($B365,人口源表!$A:$A,0),MATCH(M$1,人口源表!$1:$1,0))-INDEX(城镇人口!$1:$1048576,MATCH($B365,城镇人口!$B:$B,0),MATCH(M$1,城镇人口!$1:$1,0))</f>
        <v>132101.58049232344</v>
      </c>
      <c r="N365" s="40">
        <f>INDEX(人口源表!$1:$1048576,MATCH($B365,人口源表!$A:$A,0),MATCH(N$1,人口源表!$1:$1,0))-INDEX(城镇人口!$1:$1048576,MATCH($B365,城镇人口!$B:$B,0),MATCH(N$1,城镇人口!$1:$1,0))</f>
        <v>132095.07874013903</v>
      </c>
      <c r="O365" s="40">
        <f>INDEX(人口源表!$1:$1048576,MATCH($B365,人口源表!$A:$A,0),MATCH(O$1,人口源表!$1:$1,0))-INDEX(城镇人口!$1:$1048576,MATCH($B365,城镇人口!$B:$B,0),MATCH(O$1,城镇人口!$1:$1,0))</f>
        <v>132005.77929622331</v>
      </c>
      <c r="P365" s="40">
        <f>INDEX(人口源表!$1:$1048576,MATCH($B365,人口源表!$A:$A,0),MATCH(P$1,人口源表!$1:$1,0))-INDEX(城镇人口!$1:$1048576,MATCH($B365,城镇人口!$B:$B,0),MATCH(P$1,城镇人口!$1:$1,0))</f>
        <v>131831.03800595808</v>
      </c>
      <c r="Q365" s="40">
        <f>INDEX(人口源表!$1:$1048576,MATCH($B365,人口源表!$A:$A,0),MATCH(Q$1,人口源表!$1:$1,0))-INDEX(城镇人口!$1:$1048576,MATCH($B365,城镇人口!$B:$B,0),MATCH(Q$1,城镇人口!$1:$1,0))</f>
        <v>131569.88792888084</v>
      </c>
      <c r="R365" s="40">
        <f>INDEX(人口源表!$1:$1048576,MATCH($B365,人口源表!$A:$A,0),MATCH(R$1,人口源表!$1:$1,0))-INDEX(城镇人口!$1:$1048576,MATCH($B365,城镇人口!$B:$B,0),MATCH(R$1,城镇人口!$1:$1,0))</f>
        <v>131219.96219439927</v>
      </c>
      <c r="S365" s="40">
        <f>INDEX(人口源表!$1:$1048576,MATCH($B365,人口源表!$A:$A,0),MATCH(S$1,人口源表!$1:$1,0))-INDEX(城镇人口!$1:$1048576,MATCH($B365,城镇人口!$B:$B,0),MATCH(S$1,城镇人口!$1:$1,0))</f>
        <v>131438.50451524518</v>
      </c>
      <c r="T365" s="40">
        <f>INDEX(人口源表!$1:$1048576,MATCH($B365,人口源表!$A:$A,0),MATCH(T$1,人口源表!$1:$1,0))-INDEX(城镇人口!$1:$1048576,MATCH($B365,城镇人口!$B:$B,0),MATCH(T$1,城镇人口!$1:$1,0))</f>
        <v>131584.98426630124</v>
      </c>
      <c r="U365" s="40">
        <f>INDEX(人口源表!$1:$1048576,MATCH($B365,人口源表!$A:$A,0),MATCH(U$1,人口源表!$1:$1,0))-INDEX(城镇人口!$1:$1048576,MATCH($B365,城镇人口!$B:$B,0),MATCH(U$1,城镇人口!$1:$1,0))</f>
        <v>131659.24664023987</v>
      </c>
      <c r="V365" s="40">
        <f>INDEX(人口源表!$1:$1048576,MATCH($B365,人口源表!$A:$A,0),MATCH(V$1,人口源表!$1:$1,0))-INDEX(城镇人口!$1:$1048576,MATCH($B365,城镇人口!$B:$B,0),MATCH(V$1,城镇人口!$1:$1,0))</f>
        <v>131660.67461645382</v>
      </c>
      <c r="W365" s="40">
        <f>INDEX(人口源表!$1:$1048576,MATCH($B365,人口源表!$A:$A,0),MATCH(W$1,人口源表!$1:$1,0))-INDEX(城镇人口!$1:$1048576,MATCH($B365,城镇人口!$B:$B,0),MATCH(W$1,城镇人口!$1:$1,0))</f>
        <v>131589.17910775793</v>
      </c>
      <c r="X365" s="40">
        <f>INDEX(人口源表!$1:$1048576,MATCH($B365,人口源表!$A:$A,0),MATCH(X$1,人口源表!$1:$1,0))-INDEX(城镇人口!$1:$1048576,MATCH($B365,城镇人口!$B:$B,0),MATCH(X$1,城镇人口!$1:$1,0))</f>
        <v>131445.18663067222</v>
      </c>
      <c r="Y365" s="40">
        <f>INDEX(人口源表!$1:$1048576,MATCH($B365,人口源表!$A:$A,0),MATCH(Y$1,人口源表!$1:$1,0))-INDEX(城镇人口!$1:$1048576,MATCH($B365,城镇人口!$B:$B,0),MATCH(Y$1,城镇人口!$1:$1,0))</f>
        <v>131229.62678829324</v>
      </c>
      <c r="Z365" s="40">
        <f>INDEX(人口源表!$1:$1048576,MATCH($B365,人口源表!$A:$A,0),MATCH(Z$1,人口源表!$1:$1,0))-INDEX(城镇人口!$1:$1048576,MATCH($B365,城镇人口!$B:$B,0),MATCH(Z$1,城镇人口!$1:$1,0))</f>
        <v>130942.95788614455</v>
      </c>
      <c r="AA365" s="40">
        <f>INDEX(人口源表!$1:$1048576,MATCH($B365,人口源表!$A:$A,0),MATCH(AA$1,人口源表!$1:$1,0))-INDEX(城镇人口!$1:$1048576,MATCH($B365,城镇人口!$B:$B,0),MATCH(AA$1,城镇人口!$1:$1,0))</f>
        <v>130586.61472036489</v>
      </c>
      <c r="AB365" s="40">
        <f>INDEX(人口源表!$1:$1048576,MATCH($B365,人口源表!$A:$A,0),MATCH(AB$1,人口源表!$1:$1,0))-INDEX(城镇人口!$1:$1048576,MATCH($B365,城镇人口!$B:$B,0),MATCH(AB$1,城镇人口!$1:$1,0))</f>
        <v>130162.50706659735</v>
      </c>
      <c r="AC365" s="40">
        <f>INDEX(人口源表!$1:$1048576,MATCH($B365,人口源表!$A:$A,0),MATCH(AC$1,人口源表!$1:$1,0))-INDEX(城镇人口!$1:$1048576,MATCH($B365,城镇人口!$B:$B,0),MATCH(AC$1,城镇人口!$1:$1,0))</f>
        <v>129848.84251541598</v>
      </c>
      <c r="AD365" s="40">
        <f>INDEX(人口源表!$1:$1048576,MATCH($B365,人口源表!$A:$A,0),MATCH(AD$1,人口源表!$1:$1,0))-INDEX(城镇人口!$1:$1048576,MATCH($B365,城镇人口!$B:$B,0),MATCH(AD$1,城镇人口!$1:$1,0))</f>
        <v>129473.68908383141</v>
      </c>
      <c r="AE365" s="40">
        <f>INDEX(人口源表!$1:$1048576,MATCH($B365,人口源表!$A:$A,0),MATCH(AE$1,人口源表!$1:$1,0))-INDEX(城镇人口!$1:$1048576,MATCH($B365,城镇人口!$B:$B,0),MATCH(AE$1,城镇人口!$1:$1,0))</f>
        <v>129039.16638815022</v>
      </c>
      <c r="AF365" s="40">
        <f>INDEX(人口源表!$1:$1048576,MATCH($B365,人口源表!$A:$A,0),MATCH(AF$1,人口源表!$1:$1,0))-INDEX(城镇人口!$1:$1048576,MATCH($B365,城镇人口!$B:$B,0),MATCH(AF$1,城镇人口!$1:$1,0))</f>
        <v>128546.90778439009</v>
      </c>
      <c r="AG365" s="40">
        <f>INDEX(人口源表!$1:$1048576,MATCH($B365,人口源表!$A:$A,0),MATCH(AG$1,人口源表!$1:$1,0))-INDEX(城镇人口!$1:$1048576,MATCH($B365,城镇人口!$B:$B,0),MATCH(AG$1,城镇人口!$1:$1,0))</f>
        <v>128000.86425771654</v>
      </c>
      <c r="AH365" s="40">
        <f>INDEX(人口源表!$1:$1048576,MATCH($B365,人口源表!$A:$A,0),MATCH(AH$1,人口源表!$1:$1,0))-INDEX(城镇人口!$1:$1048576,MATCH($B365,城镇人口!$B:$B,0),MATCH(AH$1,城镇人口!$1:$1,0))</f>
        <v>127404.00832217277</v>
      </c>
      <c r="AI365" s="40">
        <f>INDEX(人口源表!$1:$1048576,MATCH($B365,人口源表!$A:$A,0),MATCH(AI$1,人口源表!$1:$1,0))-INDEX(城镇人口!$1:$1048576,MATCH($B365,城镇人口!$B:$B,0),MATCH(AI$1,城镇人口!$1:$1,0))</f>
        <v>126758.81538112374</v>
      </c>
      <c r="AJ365" s="40">
        <f>INDEX(人口源表!$1:$1048576,MATCH($B365,人口源表!$A:$A,0),MATCH(AJ$1,人口源表!$1:$1,0))-INDEX(城镇人口!$1:$1048576,MATCH($B365,城镇人口!$B:$B,0),MATCH(AJ$1,城镇人口!$1:$1,0))</f>
        <v>126070.03117444873</v>
      </c>
      <c r="AK365" s="40">
        <f>INDEX(人口源表!$1:$1048576,MATCH($B365,人口源表!$A:$A,0),MATCH(AK$1,人口源表!$1:$1,0))-INDEX(城镇人口!$1:$1048576,MATCH($B365,城镇人口!$B:$B,0),MATCH(AK$1,城镇人口!$1:$1,0))</f>
        <v>125340.50243167518</v>
      </c>
      <c r="AL365" s="40">
        <f>INDEX(人口源表!$1:$1048576,MATCH($B365,人口源表!$A:$A,0),MATCH(AL$1,人口源表!$1:$1,0))-INDEX(城镇人口!$1:$1048576,MATCH($B365,城镇人口!$B:$B,0),MATCH(AL$1,城镇人口!$1:$1,0))</f>
        <v>124574.86131595771</v>
      </c>
      <c r="AM365" s="40">
        <f>INDEX(人口源表!$1:$1048576,MATCH($B365,人口源表!$A:$A,0),MATCH(AM$1,人口源表!$1:$1,0))-INDEX(城镇人口!$1:$1048576,MATCH($B365,城镇人口!$B:$B,0),MATCH(AM$1,城镇人口!$1:$1,0))</f>
        <v>123776.76317265589</v>
      </c>
      <c r="AN365" s="40">
        <f>INDEX(人口源表!$1:$1048576,MATCH($B365,人口源表!$A:$A,0),MATCH(AN$1,人口源表!$1:$1,0))-INDEX(城镇人口!$1:$1048576,MATCH($B365,城镇人口!$B:$B,0),MATCH(AN$1,城镇人口!$1:$1,0))</f>
        <v>122952.06634934293</v>
      </c>
      <c r="AO365" s="40">
        <f>INDEX(人口源表!$1:$1048576,MATCH($B365,人口源表!$A:$A,0),MATCH(AO$1,人口源表!$1:$1,0))-INDEX(城镇人口!$1:$1048576,MATCH($B365,城镇人口!$B:$B,0),MATCH(AO$1,城镇人口!$1:$1,0))</f>
        <v>122104.2865276302</v>
      </c>
      <c r="AP365" s="40">
        <f>INDEX(人口源表!$1:$1048576,MATCH($B365,人口源表!$A:$A,0),MATCH(AP$1,人口源表!$1:$1,0))-INDEX(城镇人口!$1:$1048576,MATCH($B365,城镇人口!$B:$B,0),MATCH(AP$1,城镇人口!$1:$1,0))</f>
        <v>121238.67312171267</v>
      </c>
      <c r="AQ365" s="40">
        <f>INDEX(人口源表!$1:$1048576,MATCH($B365,人口源表!$A:$A,0),MATCH(AQ$1,人口源表!$1:$1,0))-INDEX(城镇人口!$1:$1048576,MATCH($B365,城镇人口!$B:$B,0),MATCH(AQ$1,城镇人口!$1:$1,0))</f>
        <v>120360.83151767252</v>
      </c>
      <c r="AR365" s="40">
        <f>INDEX(人口源表!$1:$1048576,MATCH($B365,人口源表!$A:$A,0),MATCH(AR$1,人口源表!$1:$1,0))-INDEX(城镇人口!$1:$1048576,MATCH($B365,城镇人口!$B:$B,0),MATCH(AR$1,城镇人口!$1:$1,0))</f>
        <v>119475.38248928933</v>
      </c>
      <c r="AS365" s="40">
        <f>INDEX(人口源表!$1:$1048576,MATCH($B365,人口源表!$A:$A,0),MATCH(AS$1,人口源表!$1:$1,0))-INDEX(城镇人口!$1:$1048576,MATCH($B365,城镇人口!$B:$B,0),MATCH(AS$1,城镇人口!$1:$1,0))</f>
        <v>118588.62821593418</v>
      </c>
      <c r="AT365" s="40">
        <f>INDEX(人口源表!$1:$1048576,MATCH($B365,人口源表!$A:$A,0),MATCH(AT$1,人口源表!$1:$1,0))-INDEX(城镇人口!$1:$1048576,MATCH($B365,城镇人口!$B:$B,0),MATCH(AT$1,城镇人口!$1:$1,0))</f>
        <v>117705.87603848235</v>
      </c>
      <c r="AU365" s="40">
        <f>INDEX(人口源表!$1:$1048576,MATCH($B365,人口源表!$A:$A,0),MATCH(AU$1,人口源表!$1:$1,0))-INDEX(城镇人口!$1:$1048576,MATCH($B365,城镇人口!$B:$B,0),MATCH(AU$1,城镇人口!$1:$1,0))</f>
        <v>116833.2055858323</v>
      </c>
      <c r="AV365" s="40">
        <f>INDEX(人口源表!$1:$1048576,MATCH($B365,人口源表!$A:$A,0),MATCH(AV$1,人口源表!$1:$1,0))-INDEX(城镇人口!$1:$1048576,MATCH($B365,城镇人口!$B:$B,0),MATCH(AV$1,城镇人口!$1:$1,0))</f>
        <v>115976.57729269436</v>
      </c>
    </row>
    <row r="366" spans="1:48" x14ac:dyDescent="0.15">
      <c r="A366" s="4" t="s">
        <v>884</v>
      </c>
      <c r="B366" s="4" t="s">
        <v>612</v>
      </c>
      <c r="C366" s="34">
        <f>VLOOKUP(B366,'[1]2016省城人口总结（根）'!B:C,2,FALSE)/100</f>
        <v>0.37489943502824902</v>
      </c>
      <c r="D366" s="40">
        <f>INDEX(人口源表!$1:$1048576,MATCH($B366,人口源表!$A:$A,0),MATCH(D$1,人口源表!$1:$1,0))-INDEX(城镇人口!$1:$1048576,MATCH($B366,城镇人口!$B:$B,0),MATCH(D$1,城镇人口!$1:$1,0))</f>
        <v>216737.01848067759</v>
      </c>
      <c r="E366" s="40">
        <f>INDEX(人口源表!$1:$1048576,MATCH($B366,人口源表!$A:$A,0),MATCH(E$1,人口源表!$1:$1,0))-INDEX(城镇人口!$1:$1048576,MATCH($B366,城镇人口!$B:$B,0),MATCH(E$1,城镇人口!$1:$1,0))</f>
        <v>216238.37978643415</v>
      </c>
      <c r="F366" s="40">
        <f>INDEX(人口源表!$1:$1048576,MATCH($B366,人口源表!$A:$A,0),MATCH(F$1,人口源表!$1:$1,0))-INDEX(城镇人口!$1:$1048576,MATCH($B366,城镇人口!$B:$B,0),MATCH(F$1,城镇人口!$1:$1,0))</f>
        <v>215613.94698220844</v>
      </c>
      <c r="G366" s="40">
        <f>INDEX(人口源表!$1:$1048576,MATCH($B366,人口源表!$A:$A,0),MATCH(G$1,人口源表!$1:$1,0))-INDEX(城镇人口!$1:$1048576,MATCH($B366,城镇人口!$B:$B,0),MATCH(G$1,城镇人口!$1:$1,0))</f>
        <v>212168.32447790934</v>
      </c>
      <c r="H366" s="40">
        <f>INDEX(人口源表!$1:$1048576,MATCH($B366,人口源表!$A:$A,0),MATCH(H$1,人口源表!$1:$1,0))-INDEX(城镇人口!$1:$1048576,MATCH($B366,城镇人口!$B:$B,0),MATCH(H$1,城镇人口!$1:$1,0))</f>
        <v>212015.5366083328</v>
      </c>
      <c r="I366" s="40">
        <f>INDEX(人口源表!$1:$1048576,MATCH($B366,人口源表!$A:$A,0),MATCH(I$1,人口源表!$1:$1,0))-INDEX(城镇人口!$1:$1048576,MATCH($B366,城镇人口!$B:$B,0),MATCH(I$1,城镇人口!$1:$1,0))</f>
        <v>212697.05002479508</v>
      </c>
      <c r="J366" s="40">
        <f>INDEX(人口源表!$1:$1048576,MATCH($B366,人口源表!$A:$A,0),MATCH(J$1,人口源表!$1:$1,0))-INDEX(城镇人口!$1:$1048576,MATCH($B366,城镇人口!$B:$B,0),MATCH(J$1,城镇人口!$1:$1,0))</f>
        <v>213251.25683536622</v>
      </c>
      <c r="K366" s="40">
        <f>INDEX(人口源表!$1:$1048576,MATCH($B366,人口源表!$A:$A,0),MATCH(K$1,人口源表!$1:$1,0))-INDEX(城镇人口!$1:$1048576,MATCH($B366,城镇人口!$B:$B,0),MATCH(K$1,城镇人口!$1:$1,0))</f>
        <v>213673.47323269834</v>
      </c>
      <c r="L366" s="40">
        <f>INDEX(人口源表!$1:$1048576,MATCH($B366,人口源表!$A:$A,0),MATCH(L$1,人口源表!$1:$1,0))-INDEX(城镇人口!$1:$1048576,MATCH($B366,城镇人口!$B:$B,0),MATCH(L$1,城镇人口!$1:$1,0))</f>
        <v>213962.12188815619</v>
      </c>
      <c r="M366" s="40">
        <f>INDEX(人口源表!$1:$1048576,MATCH($B366,人口源表!$A:$A,0),MATCH(M$1,人口源表!$1:$1,0))-INDEX(城镇人口!$1:$1048576,MATCH($B366,城镇人口!$B:$B,0),MATCH(M$1,城镇人口!$1:$1,0))</f>
        <v>214114.0044663616</v>
      </c>
      <c r="N366" s="40">
        <f>INDEX(人口源表!$1:$1048576,MATCH($B366,人口源表!$A:$A,0),MATCH(N$1,人口源表!$1:$1,0))-INDEX(城镇人口!$1:$1048576,MATCH($B366,城镇人口!$B:$B,0),MATCH(N$1,城镇人口!$1:$1,0))</f>
        <v>214128.38728875137</v>
      </c>
      <c r="O366" s="40">
        <f>INDEX(人口源表!$1:$1048576,MATCH($B366,人口源表!$A:$A,0),MATCH(O$1,人口源表!$1:$1,0))-INDEX(城镇人口!$1:$1048576,MATCH($B366,城镇人口!$B:$B,0),MATCH(O$1,城镇人口!$1:$1,0))</f>
        <v>214003.5001373945</v>
      </c>
      <c r="P366" s="40">
        <f>INDEX(人口源表!$1:$1048576,MATCH($B366,人口源表!$A:$A,0),MATCH(P$1,人口源表!$1:$1,0))-INDEX(城镇人口!$1:$1048576,MATCH($B366,城镇人口!$B:$B,0),MATCH(P$1,城镇人口!$1:$1,0))</f>
        <v>213739.41007644567</v>
      </c>
      <c r="Q366" s="40">
        <f>INDEX(人口源表!$1:$1048576,MATCH($B366,人口源表!$A:$A,0),MATCH(Q$1,人口源表!$1:$1,0))-INDEX(城镇人口!$1:$1048576,MATCH($B366,城镇人口!$B:$B,0),MATCH(Q$1,城镇人口!$1:$1,0))</f>
        <v>213335.71410777865</v>
      </c>
      <c r="R366" s="40">
        <f>INDEX(人口源表!$1:$1048576,MATCH($B366,人口源表!$A:$A,0),MATCH(R$1,人口源表!$1:$1,0))-INDEX(城镇人口!$1:$1048576,MATCH($B366,城镇人口!$B:$B,0),MATCH(R$1,城镇人口!$1:$1,0))</f>
        <v>212793.2339993628</v>
      </c>
      <c r="S366" s="40">
        <f>INDEX(人口源表!$1:$1048576,MATCH($B366,人口源表!$A:$A,0),MATCH(S$1,人口源表!$1:$1,0))-INDEX(城镇人口!$1:$1048576,MATCH($B366,城镇人口!$B:$B,0),MATCH(S$1,城镇人口!$1:$1,0))</f>
        <v>212963.23634683478</v>
      </c>
      <c r="T366" s="40">
        <f>INDEX(人口源表!$1:$1048576,MATCH($B366,人口源表!$A:$A,0),MATCH(T$1,人口源表!$1:$1,0))-INDEX(城镇人口!$1:$1048576,MATCH($B366,城镇人口!$B:$B,0),MATCH(T$1,城镇人口!$1:$1,0))</f>
        <v>213016.97485042925</v>
      </c>
      <c r="U366" s="40">
        <f>INDEX(人口源表!$1:$1048576,MATCH($B366,人口源表!$A:$A,0),MATCH(U$1,人口源表!$1:$1,0))-INDEX(城镇人口!$1:$1048576,MATCH($B366,城镇人口!$B:$B,0),MATCH(U$1,城镇人口!$1:$1,0))</f>
        <v>212955.0787531627</v>
      </c>
      <c r="V366" s="40">
        <f>INDEX(人口源表!$1:$1048576,MATCH($B366,人口源表!$A:$A,0),MATCH(V$1,人口源表!$1:$1,0))-INDEX(城镇人口!$1:$1048576,MATCH($B366,城镇人口!$B:$B,0),MATCH(V$1,城镇人口!$1:$1,0))</f>
        <v>212779.29448304963</v>
      </c>
      <c r="W366" s="40">
        <f>INDEX(人口源表!$1:$1048576,MATCH($B366,人口源表!$A:$A,0),MATCH(W$1,人口源表!$1:$1,0))-INDEX(城镇人口!$1:$1048576,MATCH($B366,城镇人口!$B:$B,0),MATCH(W$1,城镇人口!$1:$1,0))</f>
        <v>212491.91748665168</v>
      </c>
      <c r="X366" s="40">
        <f>INDEX(人口源表!$1:$1048576,MATCH($B366,人口源表!$A:$A,0),MATCH(X$1,人口源表!$1:$1,0))-INDEX(城镇人口!$1:$1048576,MATCH($B366,城镇人口!$B:$B,0),MATCH(X$1,城镇人口!$1:$1,0))</f>
        <v>212094.1503280297</v>
      </c>
      <c r="Y366" s="40">
        <f>INDEX(人口源表!$1:$1048576,MATCH($B366,人口源表!$A:$A,0),MATCH(Y$1,人口源表!$1:$1,0))-INDEX(城镇人口!$1:$1048576,MATCH($B366,城镇人口!$B:$B,0),MATCH(Y$1,城镇人口!$1:$1,0))</f>
        <v>211589.37276711443</v>
      </c>
      <c r="Z366" s="40">
        <f>INDEX(人口源表!$1:$1048576,MATCH($B366,人口源表!$A:$A,0),MATCH(Z$1,人口源表!$1:$1,0))-INDEX(城镇人口!$1:$1048576,MATCH($B366,城镇人口!$B:$B,0),MATCH(Z$1,城镇人口!$1:$1,0))</f>
        <v>210979.86237159517</v>
      </c>
      <c r="AA366" s="40">
        <f>INDEX(人口源表!$1:$1048576,MATCH($B366,人口源表!$A:$A,0),MATCH(AA$1,人口源表!$1:$1,0))-INDEX(城镇人口!$1:$1048576,MATCH($B366,城镇人口!$B:$B,0),MATCH(AA$1,城镇人口!$1:$1,0))</f>
        <v>210270.03699782662</v>
      </c>
      <c r="AB366" s="40">
        <f>INDEX(人口源表!$1:$1048576,MATCH($B366,人口源表!$A:$A,0),MATCH(AB$1,人口源表!$1:$1,0))-INDEX(城镇人口!$1:$1048576,MATCH($B366,城镇人口!$B:$B,0),MATCH(AB$1,城镇人口!$1:$1,0))</f>
        <v>209462.66813099888</v>
      </c>
      <c r="AC366" s="40">
        <f>INDEX(人口源表!$1:$1048576,MATCH($B366,人口源表!$A:$A,0),MATCH(AC$1,人口源表!$1:$1,0))-INDEX(城镇人口!$1:$1048576,MATCH($B366,城镇人口!$B:$B,0),MATCH(AC$1,城镇人口!$1:$1,0))</f>
        <v>208787.16183054636</v>
      </c>
      <c r="AD366" s="40">
        <f>INDEX(人口源表!$1:$1048576,MATCH($B366,人口源表!$A:$A,0),MATCH(AD$1,人口源表!$1:$1,0))-INDEX(城镇人口!$1:$1048576,MATCH($B366,城镇人口!$B:$B,0),MATCH(AD$1,城镇人口!$1:$1,0))</f>
        <v>208024.57946719698</v>
      </c>
      <c r="AE366" s="40">
        <f>INDEX(人口源表!$1:$1048576,MATCH($B366,人口源表!$A:$A,0),MATCH(AE$1,人口源表!$1:$1,0))-INDEX(城镇人口!$1:$1048576,MATCH($B366,城镇人口!$B:$B,0),MATCH(AE$1,城镇人口!$1:$1,0))</f>
        <v>207179.45777773933</v>
      </c>
      <c r="AF366" s="40">
        <f>INDEX(人口源表!$1:$1048576,MATCH($B366,人口源表!$A:$A,0),MATCH(AF$1,人口源表!$1:$1,0))-INDEX(城镇人口!$1:$1048576,MATCH($B366,城镇人口!$B:$B,0),MATCH(AF$1,城镇人口!$1:$1,0))</f>
        <v>206257.34460517659</v>
      </c>
      <c r="AG366" s="40">
        <f>INDEX(人口源表!$1:$1048576,MATCH($B366,人口源表!$A:$A,0),MATCH(AG$1,人口源表!$1:$1,0))-INDEX(城镇人口!$1:$1048576,MATCH($B366,城镇人口!$B:$B,0),MATCH(AG$1,城镇人口!$1:$1,0))</f>
        <v>205263.20424100969</v>
      </c>
      <c r="AH366" s="40">
        <f>INDEX(人口源表!$1:$1048576,MATCH($B366,人口源表!$A:$A,0),MATCH(AH$1,人口源表!$1:$1,0))-INDEX(城镇人口!$1:$1048576,MATCH($B366,城镇人口!$B:$B,0),MATCH(AH$1,城镇人口!$1:$1,0))</f>
        <v>204202.47316283654</v>
      </c>
      <c r="AI366" s="40">
        <f>INDEX(人口源表!$1:$1048576,MATCH($B366,人口源表!$A:$A,0),MATCH(AI$1,人口源表!$1:$1,0))-INDEX(城镇人口!$1:$1048576,MATCH($B366,城镇人口!$B:$B,0),MATCH(AI$1,城镇人口!$1:$1,0))</f>
        <v>203081.0505518062</v>
      </c>
      <c r="AJ366" s="40">
        <f>INDEX(人口源表!$1:$1048576,MATCH($B366,人口源表!$A:$A,0),MATCH(AJ$1,人口源表!$1:$1,0))-INDEX(城镇人口!$1:$1048576,MATCH($B366,城镇人口!$B:$B,0),MATCH(AJ$1,城镇人口!$1:$1,0))</f>
        <v>201904.76862374405</v>
      </c>
      <c r="AK366" s="40">
        <f>INDEX(人口源表!$1:$1048576,MATCH($B366,人口源表!$A:$A,0),MATCH(AK$1,人口源表!$1:$1,0))-INDEX(城镇人口!$1:$1048576,MATCH($B366,城镇人口!$B:$B,0),MATCH(AK$1,城镇人口!$1:$1,0))</f>
        <v>200680.94679634797</v>
      </c>
      <c r="AL366" s="40">
        <f>INDEX(人口源表!$1:$1048576,MATCH($B366,人口源表!$A:$A,0),MATCH(AL$1,人口源表!$1:$1,0))-INDEX(城镇人口!$1:$1048576,MATCH($B366,城镇人口!$B:$B,0),MATCH(AL$1,城镇人口!$1:$1,0))</f>
        <v>199415.78151719182</v>
      </c>
      <c r="AM366" s="40">
        <f>INDEX(人口源表!$1:$1048576,MATCH($B366,人口源表!$A:$A,0),MATCH(AM$1,人口源表!$1:$1,0))-INDEX(城镇人口!$1:$1048576,MATCH($B366,城镇人口!$B:$B,0),MATCH(AM$1,城镇人口!$1:$1,0))</f>
        <v>198116.42216060928</v>
      </c>
      <c r="AN366" s="40">
        <f>INDEX(人口源表!$1:$1048576,MATCH($B366,人口源表!$A:$A,0),MATCH(AN$1,人口源表!$1:$1,0))-INDEX(城镇人口!$1:$1048576,MATCH($B366,城镇人口!$B:$B,0),MATCH(AN$1,城镇人口!$1:$1,0))</f>
        <v>196789.92639197235</v>
      </c>
      <c r="AO366" s="40">
        <f>INDEX(人口源表!$1:$1048576,MATCH($B366,人口源表!$A:$A,0),MATCH(AO$1,人口源表!$1:$1,0))-INDEX(城镇人口!$1:$1048576,MATCH($B366,城镇人口!$B:$B,0),MATCH(AO$1,城镇人口!$1:$1,0))</f>
        <v>195444.79218870684</v>
      </c>
      <c r="AP366" s="40">
        <f>INDEX(人口源表!$1:$1048576,MATCH($B366,人口源表!$A:$A,0),MATCH(AP$1,人口源表!$1:$1,0))-INDEX(城镇人口!$1:$1048576,MATCH($B366,城镇人口!$B:$B,0),MATCH(AP$1,城镇人口!$1:$1,0))</f>
        <v>194088.3836934907</v>
      </c>
      <c r="AQ366" s="40">
        <f>INDEX(人口源表!$1:$1048576,MATCH($B366,人口源表!$A:$A,0),MATCH(AQ$1,人口源表!$1:$1,0))-INDEX(城镇人口!$1:$1048576,MATCH($B366,城镇人口!$B:$B,0),MATCH(AQ$1,城镇人口!$1:$1,0))</f>
        <v>192728.97770808105</v>
      </c>
      <c r="AR366" s="40">
        <f>INDEX(人口源表!$1:$1048576,MATCH($B366,人口源表!$A:$A,0),MATCH(AR$1,人口源表!$1:$1,0))-INDEX(城镇人口!$1:$1048576,MATCH($B366,城镇人口!$B:$B,0),MATCH(AR$1,城镇人口!$1:$1,0))</f>
        <v>191374.73332391813</v>
      </c>
      <c r="AS366" s="40">
        <f>INDEX(人口源表!$1:$1048576,MATCH($B366,人口源表!$A:$A,0),MATCH(AS$1,人口源表!$1:$1,0))-INDEX(城镇人口!$1:$1048576,MATCH($B366,城镇人口!$B:$B,0),MATCH(AS$1,城镇人口!$1:$1,0))</f>
        <v>190035.20145452395</v>
      </c>
      <c r="AT366" s="40">
        <f>INDEX(人口源表!$1:$1048576,MATCH($B366,人口源表!$A:$A,0),MATCH(AT$1,人口源表!$1:$1,0))-INDEX(城镇人口!$1:$1048576,MATCH($B366,城镇人口!$B:$B,0),MATCH(AT$1,城镇人口!$1:$1,0))</f>
        <v>188718.28557682078</v>
      </c>
      <c r="AU366" s="40">
        <f>INDEX(人口源表!$1:$1048576,MATCH($B366,人口源表!$A:$A,0),MATCH(AU$1,人口源表!$1:$1,0))-INDEX(城镇人口!$1:$1048576,MATCH($B366,城镇人口!$B:$B,0),MATCH(AU$1,城镇人口!$1:$1,0))</f>
        <v>187433.76715740899</v>
      </c>
      <c r="AV366" s="40">
        <f>INDEX(人口源表!$1:$1048576,MATCH($B366,人口源表!$A:$A,0),MATCH(AV$1,人口源表!$1:$1,0))-INDEX(城镇人口!$1:$1048576,MATCH($B366,城镇人口!$B:$B,0),MATCH(AV$1,城镇人口!$1:$1,0))</f>
        <v>186190.77723476387</v>
      </c>
    </row>
    <row r="367" spans="1:48" x14ac:dyDescent="0.15">
      <c r="A367" s="4" t="s">
        <v>884</v>
      </c>
      <c r="B367" s="4" t="s">
        <v>614</v>
      </c>
      <c r="C367" s="34">
        <f>VLOOKUP(B367,'[1]2016省城人口总结（根）'!B:C,2,FALSE)/100</f>
        <v>0.41217369255150599</v>
      </c>
      <c r="D367" s="40">
        <f>INDEX(人口源表!$1:$1048576,MATCH($B367,人口源表!$A:$A,0),MATCH(D$1,人口源表!$1:$1,0))-INDEX(城镇人口!$1:$1048576,MATCH($B367,城镇人口!$B:$B,0),MATCH(D$1,城镇人口!$1:$1,0))</f>
        <v>288709.53084917</v>
      </c>
      <c r="E367" s="40">
        <f>INDEX(人口源表!$1:$1048576,MATCH($B367,人口源表!$A:$A,0),MATCH(E$1,人口源表!$1:$1,0))-INDEX(城镇人口!$1:$1048576,MATCH($B367,城镇人口!$B:$B,0),MATCH(E$1,城镇人口!$1:$1,0))</f>
        <v>287563.77617562108</v>
      </c>
      <c r="F367" s="40">
        <f>INDEX(人口源表!$1:$1048576,MATCH($B367,人口源表!$A:$A,0),MATCH(F$1,人口源表!$1:$1,0))-INDEX(城镇人口!$1:$1048576,MATCH($B367,城镇人口!$B:$B,0),MATCH(F$1,城镇人口!$1:$1,0))</f>
        <v>286249.72205793456</v>
      </c>
      <c r="G367" s="40">
        <f>INDEX(人口源表!$1:$1048576,MATCH($B367,人口源表!$A:$A,0),MATCH(G$1,人口源表!$1:$1,0))-INDEX(城镇人口!$1:$1048576,MATCH($B367,城镇人口!$B:$B,0),MATCH(G$1,城镇人口!$1:$1,0))</f>
        <v>283820.25399060902</v>
      </c>
      <c r="H367" s="40">
        <f>INDEX(人口源表!$1:$1048576,MATCH($B367,人口源表!$A:$A,0),MATCH(H$1,人口源表!$1:$1,0))-INDEX(城镇人口!$1:$1048576,MATCH($B367,城镇人口!$B:$B,0),MATCH(H$1,城镇人口!$1:$1,0))</f>
        <v>282202.98197806359</v>
      </c>
      <c r="I367" s="40">
        <f>INDEX(人口源表!$1:$1048576,MATCH($B367,人口源表!$A:$A,0),MATCH(I$1,人口源表!$1:$1,0))-INDEX(城镇人口!$1:$1048576,MATCH($B367,城镇人口!$B:$B,0),MATCH(I$1,城镇人口!$1:$1,0))</f>
        <v>282389.30394384044</v>
      </c>
      <c r="J367" s="40">
        <f>INDEX(人口源表!$1:$1048576,MATCH($B367,人口源表!$A:$A,0),MATCH(J$1,人口源表!$1:$1,0))-INDEX(城镇人口!$1:$1048576,MATCH($B367,城镇人口!$B:$B,0),MATCH(J$1,城镇人口!$1:$1,0))</f>
        <v>282809.53339751728</v>
      </c>
      <c r="K367" s="40">
        <f>INDEX(人口源表!$1:$1048576,MATCH($B367,人口源表!$A:$A,0),MATCH(K$1,人口源表!$1:$1,0))-INDEX(城镇人口!$1:$1048576,MATCH($B367,城镇人口!$B:$B,0),MATCH(K$1,城镇人口!$1:$1,0))</f>
        <v>283405.42997212533</v>
      </c>
      <c r="L367" s="40">
        <f>INDEX(人口源表!$1:$1048576,MATCH($B367,人口源表!$A:$A,0),MATCH(L$1,人口源表!$1:$1,0))-INDEX(城镇人口!$1:$1048576,MATCH($B367,城镇人口!$B:$B,0),MATCH(L$1,城镇人口!$1:$1,0))</f>
        <v>284124.59972100036</v>
      </c>
      <c r="M367" s="40">
        <f>INDEX(人口源表!$1:$1048576,MATCH($B367,人口源表!$A:$A,0),MATCH(M$1,人口源表!$1:$1,0))-INDEX(城镇人口!$1:$1048576,MATCH($B367,城镇人口!$B:$B,0),MATCH(M$1,城镇人口!$1:$1,0))</f>
        <v>284917.13147181401</v>
      </c>
      <c r="N367" s="40">
        <f>INDEX(人口源表!$1:$1048576,MATCH($B367,人口源表!$A:$A,0),MATCH(N$1,人口源表!$1:$1,0))-INDEX(城镇人口!$1:$1048576,MATCH($B367,城镇人口!$B:$B,0),MATCH(N$1,城镇人口!$1:$1,0))</f>
        <v>285737.18265948497</v>
      </c>
      <c r="O367" s="40">
        <f>INDEX(人口源表!$1:$1048576,MATCH($B367,人口源表!$A:$A,0),MATCH(O$1,人口源表!$1:$1,0))-INDEX(城镇人口!$1:$1048576,MATCH($B367,城镇人口!$B:$B,0),MATCH(O$1,城镇人口!$1:$1,0))</f>
        <v>286543.9530078742</v>
      </c>
      <c r="P367" s="40">
        <f>INDEX(人口源表!$1:$1048576,MATCH($B367,人口源表!$A:$A,0),MATCH(P$1,人口源表!$1:$1,0))-INDEX(城镇人口!$1:$1048576,MATCH($B367,城镇人口!$B:$B,0),MATCH(P$1,城镇人口!$1:$1,0))</f>
        <v>287298.41854881251</v>
      </c>
      <c r="Q367" s="40">
        <f>INDEX(人口源表!$1:$1048576,MATCH($B367,人口源表!$A:$A,0),MATCH(Q$1,人口源表!$1:$1,0))-INDEX(城镇人口!$1:$1048576,MATCH($B367,城镇人口!$B:$B,0),MATCH(Q$1,城镇人口!$1:$1,0))</f>
        <v>287966.96394987998</v>
      </c>
      <c r="R367" s="40">
        <f>INDEX(人口源表!$1:$1048576,MATCH($B367,人口源表!$A:$A,0),MATCH(R$1,人口源表!$1:$1,0))-INDEX(城镇人口!$1:$1048576,MATCH($B367,城镇人口!$B:$B,0),MATCH(R$1,城镇人口!$1:$1,0))</f>
        <v>288518.65715985501</v>
      </c>
      <c r="S367" s="40">
        <f>INDEX(人口源表!$1:$1048576,MATCH($B367,人口源表!$A:$A,0),MATCH(S$1,人口源表!$1:$1,0))-INDEX(城镇人口!$1:$1048576,MATCH($B367,城镇人口!$B:$B,0),MATCH(S$1,城镇人口!$1:$1,0))</f>
        <v>290311.21535056247</v>
      </c>
      <c r="T367" s="40">
        <f>INDEX(人口源表!$1:$1048576,MATCH($B367,人口源表!$A:$A,0),MATCH(T$1,人口源表!$1:$1,0))-INDEX(城镇人口!$1:$1048576,MATCH($B367,城镇人口!$B:$B,0),MATCH(T$1,城镇人口!$1:$1,0))</f>
        <v>291985.8204397214</v>
      </c>
      <c r="U367" s="40">
        <f>INDEX(人口源表!$1:$1048576,MATCH($B367,人口源表!$A:$A,0),MATCH(U$1,人口源表!$1:$1,0))-INDEX(城镇人口!$1:$1048576,MATCH($B367,城镇人口!$B:$B,0),MATCH(U$1,城镇人口!$1:$1,0))</f>
        <v>293521.64415653545</v>
      </c>
      <c r="V367" s="40">
        <f>INDEX(人口源表!$1:$1048576,MATCH($B367,人口源表!$A:$A,0),MATCH(V$1,人口源表!$1:$1,0))-INDEX(城镇人口!$1:$1048576,MATCH($B367,城镇人口!$B:$B,0),MATCH(V$1,城镇人口!$1:$1,0))</f>
        <v>294900.30590654636</v>
      </c>
      <c r="W367" s="40">
        <f>INDEX(人口源表!$1:$1048576,MATCH($B367,人口源表!$A:$A,0),MATCH(W$1,人口源表!$1:$1,0))-INDEX(城镇人口!$1:$1048576,MATCH($B367,城镇人口!$B:$B,0),MATCH(W$1,城镇人口!$1:$1,0))</f>
        <v>296106.3291075484</v>
      </c>
      <c r="X367" s="40">
        <f>INDEX(人口源表!$1:$1048576,MATCH($B367,人口源表!$A:$A,0),MATCH(X$1,人口源表!$1:$1,0))-INDEX(城镇人口!$1:$1048576,MATCH($B367,城镇人口!$B:$B,0),MATCH(X$1,城镇人口!$1:$1,0))</f>
        <v>297126.58560098405</v>
      </c>
      <c r="Y367" s="40">
        <f>INDEX(人口源表!$1:$1048576,MATCH($B367,人口源表!$A:$A,0),MATCH(Y$1,人口源表!$1:$1,0))-INDEX(城镇人口!$1:$1048576,MATCH($B367,城镇人口!$B:$B,0),MATCH(Y$1,城镇人口!$1:$1,0))</f>
        <v>297951.24108196946</v>
      </c>
      <c r="Z367" s="40">
        <f>INDEX(人口源表!$1:$1048576,MATCH($B367,人口源表!$A:$A,0),MATCH(Z$1,人口源表!$1:$1,0))-INDEX(城镇人口!$1:$1048576,MATCH($B367,城镇人口!$B:$B,0),MATCH(Z$1,城镇人口!$1:$1,0))</f>
        <v>298571.71098968503</v>
      </c>
      <c r="AA367" s="40">
        <f>INDEX(人口源表!$1:$1048576,MATCH($B367,人口源表!$A:$A,0),MATCH(AA$1,人口源表!$1:$1,0))-INDEX(城镇人口!$1:$1048576,MATCH($B367,城镇人口!$B:$B,0),MATCH(AA$1,城镇人口!$1:$1,0))</f>
        <v>298984.07229072129</v>
      </c>
      <c r="AB367" s="40">
        <f>INDEX(人口源表!$1:$1048576,MATCH($B367,人口源表!$A:$A,0),MATCH(AB$1,人口源表!$1:$1,0))-INDEX(城镇人口!$1:$1048576,MATCH($B367,城镇人口!$B:$B,0),MATCH(AB$1,城镇人口!$1:$1,0))</f>
        <v>299184.55972626596</v>
      </c>
      <c r="AC367" s="40">
        <f>INDEX(人口源表!$1:$1048576,MATCH($B367,人口源表!$A:$A,0),MATCH(AC$1,人口源表!$1:$1,0))-INDEX(城镇人口!$1:$1048576,MATCH($B367,城镇人口!$B:$B,0),MATCH(AC$1,城镇人口!$1:$1,0))</f>
        <v>299561.96685053274</v>
      </c>
      <c r="AD367" s="40">
        <f>INDEX(人口源表!$1:$1048576,MATCH($B367,人口源表!$A:$A,0),MATCH(AD$1,人口源表!$1:$1,0))-INDEX(城镇人口!$1:$1048576,MATCH($B367,城镇人口!$B:$B,0),MATCH(AD$1,城镇人口!$1:$1,0))</f>
        <v>299736.07335440652</v>
      </c>
      <c r="AE367" s="40">
        <f>INDEX(人口源表!$1:$1048576,MATCH($B367,人口源表!$A:$A,0),MATCH(AE$1,人口源表!$1:$1,0))-INDEX(城镇人口!$1:$1048576,MATCH($B367,城镇人口!$B:$B,0),MATCH(AE$1,城镇人口!$1:$1,0))</f>
        <v>299711.93158762512</v>
      </c>
      <c r="AF367" s="40">
        <f>INDEX(人口源表!$1:$1048576,MATCH($B367,人口源表!$A:$A,0),MATCH(AF$1,人口源表!$1:$1,0))-INDEX(城镇人口!$1:$1048576,MATCH($B367,城镇人口!$B:$B,0),MATCH(AF$1,城镇人口!$1:$1,0))</f>
        <v>299494.56356793531</v>
      </c>
      <c r="AG367" s="40">
        <f>INDEX(人口源表!$1:$1048576,MATCH($B367,人口源表!$A:$A,0),MATCH(AG$1,人口源表!$1:$1,0))-INDEX(城镇人口!$1:$1048576,MATCH($B367,城镇人口!$B:$B,0),MATCH(AG$1,城镇人口!$1:$1,0))</f>
        <v>299092.30866189784</v>
      </c>
      <c r="AH367" s="40">
        <f>INDEX(人口源表!$1:$1048576,MATCH($B367,人口源表!$A:$A,0),MATCH(AH$1,人口源表!$1:$1,0))-INDEX(城镇人口!$1:$1048576,MATCH($B367,城镇人口!$B:$B,0),MATCH(AH$1,城镇人口!$1:$1,0))</f>
        <v>298515.80175868806</v>
      </c>
      <c r="AI367" s="40">
        <f>INDEX(人口源表!$1:$1048576,MATCH($B367,人口源表!$A:$A,0),MATCH(AI$1,人口源表!$1:$1,0))-INDEX(城镇人口!$1:$1048576,MATCH($B367,城镇人口!$B:$B,0),MATCH(AI$1,城镇人口!$1:$1,0))</f>
        <v>297776.97435504169</v>
      </c>
      <c r="AJ367" s="40">
        <f>INDEX(人口源表!$1:$1048576,MATCH($B367,人口源表!$A:$A,0),MATCH(AJ$1,人口源表!$1:$1,0))-INDEX(城镇人口!$1:$1048576,MATCH($B367,城镇人口!$B:$B,0),MATCH(AJ$1,城镇人口!$1:$1,0))</f>
        <v>296890.91304771992</v>
      </c>
      <c r="AK367" s="40">
        <f>INDEX(人口源表!$1:$1048576,MATCH($B367,人口源表!$A:$A,0),MATCH(AK$1,人口源表!$1:$1,0))-INDEX(城镇人口!$1:$1048576,MATCH($B367,城镇人口!$B:$B,0),MATCH(AK$1,城镇人口!$1:$1,0))</f>
        <v>295873.90693065367</v>
      </c>
      <c r="AL367" s="40">
        <f>INDEX(人口源表!$1:$1048576,MATCH($B367,人口源表!$A:$A,0),MATCH(AL$1,人口源表!$1:$1,0))-INDEX(城镇人口!$1:$1048576,MATCH($B367,城镇人口!$B:$B,0),MATCH(AL$1,城镇人口!$1:$1,0))</f>
        <v>294744.35239044722</v>
      </c>
      <c r="AM367" s="40">
        <f>INDEX(人口源表!$1:$1048576,MATCH($B367,人口源表!$A:$A,0),MATCH(AM$1,人口源表!$1:$1,0))-INDEX(城镇人口!$1:$1048576,MATCH($B367,城镇人口!$B:$B,0),MATCH(AM$1,城镇人口!$1:$1,0))</f>
        <v>293522.23437183141</v>
      </c>
      <c r="AN367" s="40">
        <f>INDEX(人口源表!$1:$1048576,MATCH($B367,人口源表!$A:$A,0),MATCH(AN$1,人口源表!$1:$1,0))-INDEX(城镇人口!$1:$1048576,MATCH($B367,城镇人口!$B:$B,0),MATCH(AN$1,城镇人口!$1:$1,0))</f>
        <v>292230.47658172535</v>
      </c>
      <c r="AO367" s="40">
        <f>INDEX(人口源表!$1:$1048576,MATCH($B367,人口源表!$A:$A,0),MATCH(AO$1,人口源表!$1:$1,0))-INDEX(城镇人口!$1:$1048576,MATCH($B367,城镇人口!$B:$B,0),MATCH(AO$1,城镇人口!$1:$1,0))</f>
        <v>290892.55612100841</v>
      </c>
      <c r="AP367" s="40">
        <f>INDEX(人口源表!$1:$1048576,MATCH($B367,人口源表!$A:$A,0),MATCH(AP$1,人口源表!$1:$1,0))-INDEX(城镇人口!$1:$1048576,MATCH($B367,城镇人口!$B:$B,0),MATCH(AP$1,城镇人口!$1:$1,0))</f>
        <v>289534.32095303066</v>
      </c>
      <c r="AQ367" s="40">
        <f>INDEX(人口源表!$1:$1048576,MATCH($B367,人口源表!$A:$A,0),MATCH(AQ$1,人口源表!$1:$1,0))-INDEX(城镇人口!$1:$1048576,MATCH($B367,城镇人口!$B:$B,0),MATCH(AQ$1,城镇人口!$1:$1,0))</f>
        <v>288183.00859362213</v>
      </c>
      <c r="AR367" s="40">
        <f>INDEX(人口源表!$1:$1048576,MATCH($B367,人口源表!$A:$A,0),MATCH(AR$1,人口源表!$1:$1,0))-INDEX(城镇人口!$1:$1048576,MATCH($B367,城镇人口!$B:$B,0),MATCH(AR$1,城镇人口!$1:$1,0))</f>
        <v>286868.56978708552</v>
      </c>
      <c r="AS367" s="40">
        <f>INDEX(人口源表!$1:$1048576,MATCH($B367,人口源表!$A:$A,0),MATCH(AS$1,人口源表!$1:$1,0))-INDEX(城镇人口!$1:$1048576,MATCH($B367,城镇人口!$B:$B,0),MATCH(AS$1,城镇人口!$1:$1,0))</f>
        <v>285620.86708541855</v>
      </c>
      <c r="AT367" s="40">
        <f>INDEX(人口源表!$1:$1048576,MATCH($B367,人口源表!$A:$A,0),MATCH(AT$1,人口源表!$1:$1,0))-INDEX(城镇人口!$1:$1048576,MATCH($B367,城镇人口!$B:$B,0),MATCH(AT$1,城镇人口!$1:$1,0))</f>
        <v>284472.82436926273</v>
      </c>
      <c r="AU367" s="40">
        <f>INDEX(人口源表!$1:$1048576,MATCH($B367,人口源表!$A:$A,0),MATCH(AU$1,人口源表!$1:$1,0))-INDEX(城镇人口!$1:$1048576,MATCH($B367,城镇人口!$B:$B,0),MATCH(AU$1,城镇人口!$1:$1,0))</f>
        <v>283458.08867187524</v>
      </c>
      <c r="AV367" s="40">
        <f>INDEX(人口源表!$1:$1048576,MATCH($B367,人口源表!$A:$A,0),MATCH(AV$1,人口源表!$1:$1,0))-INDEX(城镇人口!$1:$1048576,MATCH($B367,城镇人口!$B:$B,0),MATCH(AV$1,城镇人口!$1:$1,0))</f>
        <v>282611.44118393183</v>
      </c>
    </row>
    <row r="368" spans="1:48" x14ac:dyDescent="0.15">
      <c r="A368" s="4" t="s">
        <v>884</v>
      </c>
      <c r="B368" s="4" t="s">
        <v>616</v>
      </c>
      <c r="C368" s="34">
        <f>VLOOKUP(B368,'[1]2016省城人口总结（根）'!B:C,2,FALSE)/100</f>
        <v>0.31359999999999999</v>
      </c>
      <c r="D368" s="40">
        <f>INDEX(人口源表!$1:$1048576,MATCH($B368,人口源表!$A:$A,0),MATCH(D$1,人口源表!$1:$1,0))-INDEX(城镇人口!$1:$1048576,MATCH($B368,城镇人口!$B:$B,0),MATCH(D$1,城镇人口!$1:$1,0))</f>
        <v>69871.146589374868</v>
      </c>
      <c r="E368" s="40">
        <f>INDEX(人口源表!$1:$1048576,MATCH($B368,人口源表!$A:$A,0),MATCH(E$1,人口源表!$1:$1,0))-INDEX(城镇人口!$1:$1048576,MATCH($B368,城镇人口!$B:$B,0),MATCH(E$1,城镇人口!$1:$1,0))</f>
        <v>69936.884042077727</v>
      </c>
      <c r="F368" s="40">
        <f>INDEX(人口源表!$1:$1048576,MATCH($B368,人口源表!$A:$A,0),MATCH(F$1,人口源表!$1:$1,0))-INDEX(城镇人口!$1:$1048576,MATCH($B368,城镇人口!$B:$B,0),MATCH(F$1,城镇人口!$1:$1,0))</f>
        <v>69964.487417594093</v>
      </c>
      <c r="G368" s="40">
        <f>INDEX(人口源表!$1:$1048576,MATCH($B368,人口源表!$A:$A,0),MATCH(G$1,人口源表!$1:$1,0))-INDEX(城镇人口!$1:$1048576,MATCH($B368,城镇人口!$B:$B,0),MATCH(G$1,城镇人口!$1:$1,0))</f>
        <v>81843.243309370882</v>
      </c>
      <c r="H368" s="40">
        <f>INDEX(人口源表!$1:$1048576,MATCH($B368,人口源表!$A:$A,0),MATCH(H$1,人口源表!$1:$1,0))-INDEX(城镇人口!$1:$1048576,MATCH($B368,城镇人口!$B:$B,0),MATCH(H$1,城镇人口!$1:$1,0))</f>
        <v>81931.336315022636</v>
      </c>
      <c r="I368" s="40">
        <f>INDEX(人口源表!$1:$1048576,MATCH($B368,人口源表!$A:$A,0),MATCH(I$1,人口源表!$1:$1,0))-INDEX(城镇人口!$1:$1048576,MATCH($B368,城镇人口!$B:$B,0),MATCH(I$1,城镇人口!$1:$1,0))</f>
        <v>82327.603786138759</v>
      </c>
      <c r="J368" s="40">
        <f>INDEX(人口源表!$1:$1048576,MATCH($B368,人口源表!$A:$A,0),MATCH(J$1,人口源表!$1:$1,0))-INDEX(城镇人口!$1:$1048576,MATCH($B368,城镇人口!$B:$B,0),MATCH(J$1,城镇人口!$1:$1,0))</f>
        <v>82743.663603007502</v>
      </c>
      <c r="K368" s="40">
        <f>INDEX(人口源表!$1:$1048576,MATCH($B368,人口源表!$A:$A,0),MATCH(K$1,人口源表!$1:$1,0))-INDEX(城镇人口!$1:$1048576,MATCH($B368,城镇人口!$B:$B,0),MATCH(K$1,城镇人口!$1:$1,0))</f>
        <v>83170.340324598539</v>
      </c>
      <c r="L368" s="40">
        <f>INDEX(人口源表!$1:$1048576,MATCH($B368,人口源表!$A:$A,0),MATCH(L$1,人口源表!$1:$1,0))-INDEX(城镇人口!$1:$1048576,MATCH($B368,城镇人口!$B:$B,0),MATCH(L$1,城镇人口!$1:$1,0))</f>
        <v>83599.927889574348</v>
      </c>
      <c r="M368" s="40">
        <f>INDEX(人口源表!$1:$1048576,MATCH($B368,人口源表!$A:$A,0),MATCH(M$1,人口源表!$1:$1,0))-INDEX(城镇人口!$1:$1048576,MATCH($B368,城镇人口!$B:$B,0),MATCH(M$1,城镇人口!$1:$1,0))</f>
        <v>84024.216818291796</v>
      </c>
      <c r="N368" s="40">
        <f>INDEX(人口源表!$1:$1048576,MATCH($B368,人口源表!$A:$A,0),MATCH(N$1,人口源表!$1:$1,0))-INDEX(城镇人口!$1:$1048576,MATCH($B368,城镇人口!$B:$B,0),MATCH(N$1,城镇人口!$1:$1,0))</f>
        <v>84436.447142319055</v>
      </c>
      <c r="O368" s="40">
        <f>INDEX(人口源表!$1:$1048576,MATCH($B368,人口源表!$A:$A,0),MATCH(O$1,人口源表!$1:$1,0))-INDEX(城镇人口!$1:$1048576,MATCH($B368,城镇人口!$B:$B,0),MATCH(O$1,城镇人口!$1:$1,0))</f>
        <v>84830.636599905672</v>
      </c>
      <c r="P368" s="40">
        <f>INDEX(人口源表!$1:$1048576,MATCH($B368,人口源表!$A:$A,0),MATCH(P$1,人口源表!$1:$1,0))-INDEX(城镇人口!$1:$1048576,MATCH($B368,城镇人口!$B:$B,0),MATCH(P$1,城镇人口!$1:$1,0))</f>
        <v>85199.656004299701</v>
      </c>
      <c r="Q368" s="40">
        <f>INDEX(人口源表!$1:$1048576,MATCH($B368,人口源表!$A:$A,0),MATCH(Q$1,人口源表!$1:$1,0))-INDEX(城镇人口!$1:$1048576,MATCH($B368,城镇人口!$B:$B,0),MATCH(Q$1,城镇人口!$1:$1,0))</f>
        <v>85539.067243324418</v>
      </c>
      <c r="R368" s="40">
        <f>INDEX(人口源表!$1:$1048576,MATCH($B368,人口源表!$A:$A,0),MATCH(R$1,人口源表!$1:$1,0))-INDEX(城镇人口!$1:$1048576,MATCH($B368,城镇人口!$B:$B,0),MATCH(R$1,城镇人口!$1:$1,0))</f>
        <v>85843.906836602298</v>
      </c>
      <c r="S368" s="40">
        <f>INDEX(人口源表!$1:$1048576,MATCH($B368,人口源表!$A:$A,0),MATCH(S$1,人口源表!$1:$1,0))-INDEX(城镇人口!$1:$1048576,MATCH($B368,城镇人口!$B:$B,0),MATCH(S$1,城镇人口!$1:$1,0))</f>
        <v>86364.963629746373</v>
      </c>
      <c r="T368" s="40">
        <f>INDEX(人口源表!$1:$1048576,MATCH($B368,人口源表!$A:$A,0),MATCH(T$1,人口源表!$1:$1,0))-INDEX(城镇人口!$1:$1048576,MATCH($B368,城镇人口!$B:$B,0),MATCH(T$1,城镇人口!$1:$1,0))</f>
        <v>86851.382652614237</v>
      </c>
      <c r="U368" s="40">
        <f>INDEX(人口源表!$1:$1048576,MATCH($B368,人口源表!$A:$A,0),MATCH(U$1,人口源表!$1:$1,0))-INDEX(城镇人口!$1:$1048576,MATCH($B368,城镇人口!$B:$B,0),MATCH(U$1,城镇人口!$1:$1,0))</f>
        <v>87299.638479392888</v>
      </c>
      <c r="V368" s="40">
        <f>INDEX(人口源表!$1:$1048576,MATCH($B368,人口源表!$A:$A,0),MATCH(V$1,人口源表!$1:$1,0))-INDEX(城镇人口!$1:$1048576,MATCH($B368,城镇人口!$B:$B,0),MATCH(V$1,城镇人口!$1:$1,0))</f>
        <v>87707.497030927945</v>
      </c>
      <c r="W368" s="40">
        <f>INDEX(人口源表!$1:$1048576,MATCH($B368,人口源表!$A:$A,0),MATCH(W$1,人口源表!$1:$1,0))-INDEX(城镇人口!$1:$1048576,MATCH($B368,城镇人口!$B:$B,0),MATCH(W$1,城镇人口!$1:$1,0))</f>
        <v>88071.517049395537</v>
      </c>
      <c r="X368" s="40">
        <f>INDEX(人口源表!$1:$1048576,MATCH($B368,人口源表!$A:$A,0),MATCH(X$1,人口源表!$1:$1,0))-INDEX(城镇人口!$1:$1048576,MATCH($B368,城镇人口!$B:$B,0),MATCH(X$1,城镇人口!$1:$1,0))</f>
        <v>88390.160256247706</v>
      </c>
      <c r="Y368" s="40">
        <f>INDEX(人口源表!$1:$1048576,MATCH($B368,人口源表!$A:$A,0),MATCH(Y$1,人口源表!$1:$1,0))-INDEX(城镇人口!$1:$1048576,MATCH($B368,城镇人口!$B:$B,0),MATCH(Y$1,城镇人口!$1:$1,0))</f>
        <v>88661.914580476936</v>
      </c>
      <c r="Z368" s="40">
        <f>INDEX(人口源表!$1:$1048576,MATCH($B368,人口源表!$A:$A,0),MATCH(Z$1,人口源表!$1:$1,0))-INDEX(城镇人口!$1:$1048576,MATCH($B368,城镇人口!$B:$B,0),MATCH(Z$1,城镇人口!$1:$1,0))</f>
        <v>88884.680149122461</v>
      </c>
      <c r="AA368" s="40">
        <f>INDEX(人口源表!$1:$1048576,MATCH($B368,人口源表!$A:$A,0),MATCH(AA$1,人口源表!$1:$1,0))-INDEX(城镇人口!$1:$1048576,MATCH($B368,城镇人口!$B:$B,0),MATCH(AA$1,城镇人口!$1:$1,0))</f>
        <v>89059.453619677064</v>
      </c>
      <c r="AB368" s="40">
        <f>INDEX(人口源表!$1:$1048576,MATCH($B368,人口源表!$A:$A,0),MATCH(AB$1,人口源表!$1:$1,0))-INDEX(城镇人口!$1:$1048576,MATCH($B368,城镇人口!$B:$B,0),MATCH(AB$1,城镇人口!$1:$1,0))</f>
        <v>89184.175571682659</v>
      </c>
      <c r="AC368" s="40">
        <f>INDEX(人口源表!$1:$1048576,MATCH($B368,人口源表!$A:$A,0),MATCH(AC$1,人口源表!$1:$1,0))-INDEX(城镇人口!$1:$1048576,MATCH($B368,城镇人口!$B:$B,0),MATCH(AC$1,城镇人口!$1:$1,0))</f>
        <v>89330.13475813104</v>
      </c>
      <c r="AD368" s="40">
        <f>INDEX(人口源表!$1:$1048576,MATCH($B368,人口源表!$A:$A,0),MATCH(AD$1,人口源表!$1:$1,0))-INDEX(城镇人口!$1:$1048576,MATCH($B368,城镇人口!$B:$B,0),MATCH(AD$1,城镇人口!$1:$1,0))</f>
        <v>89427.975954381487</v>
      </c>
      <c r="AE368" s="40">
        <f>INDEX(人口源表!$1:$1048576,MATCH($B368,人口源表!$A:$A,0),MATCH(AE$1,人口源表!$1:$1,0))-INDEX(城镇人口!$1:$1048576,MATCH($B368,城镇人口!$B:$B,0),MATCH(AE$1,城镇人口!$1:$1,0))</f>
        <v>89479.231253806705</v>
      </c>
      <c r="AF368" s="40">
        <f>INDEX(人口源表!$1:$1048576,MATCH($B368,人口源表!$A:$A,0),MATCH(AF$1,人口源表!$1:$1,0))-INDEX(城镇人口!$1:$1048576,MATCH($B368,城镇人口!$B:$B,0),MATCH(AF$1,城镇人口!$1:$1,0))</f>
        <v>89484.818766999364</v>
      </c>
      <c r="AG368" s="40">
        <f>INDEX(人口源表!$1:$1048576,MATCH($B368,人口源表!$A:$A,0),MATCH(AG$1,人口源表!$1:$1,0))-INDEX(城镇人口!$1:$1048576,MATCH($B368,城镇人口!$B:$B,0),MATCH(AG$1,城镇人口!$1:$1,0))</f>
        <v>89446.256097153615</v>
      </c>
      <c r="AH368" s="40">
        <f>INDEX(人口源表!$1:$1048576,MATCH($B368,人口源表!$A:$A,0),MATCH(AH$1,人口源表!$1:$1,0))-INDEX(城镇人口!$1:$1048576,MATCH($B368,城镇人口!$B:$B,0),MATCH(AH$1,城镇人口!$1:$1,0))</f>
        <v>89365.051254192251</v>
      </c>
      <c r="AI368" s="40">
        <f>INDEX(人口源表!$1:$1048576,MATCH($B368,人口源表!$A:$A,0),MATCH(AI$1,人口源表!$1:$1,0))-INDEX(城镇人口!$1:$1048576,MATCH($B368,城镇人口!$B:$B,0),MATCH(AI$1,城镇人口!$1:$1,0))</f>
        <v>89244.502736538416</v>
      </c>
      <c r="AJ368" s="40">
        <f>INDEX(人口源表!$1:$1048576,MATCH($B368,人口源表!$A:$A,0),MATCH(AJ$1,人口源表!$1:$1,0))-INDEX(城镇人口!$1:$1048576,MATCH($B368,城镇人口!$B:$B,0),MATCH(AJ$1,城镇人口!$1:$1,0))</f>
        <v>89086.684054643672</v>
      </c>
      <c r="AK368" s="40">
        <f>INDEX(人口源表!$1:$1048576,MATCH($B368,人口源表!$A:$A,0),MATCH(AK$1,人口源表!$1:$1,0))-INDEX(城镇人口!$1:$1048576,MATCH($B368,城镇人口!$B:$B,0),MATCH(AK$1,城镇人口!$1:$1,0))</f>
        <v>88894.846750363984</v>
      </c>
      <c r="AL368" s="40">
        <f>INDEX(人口源表!$1:$1048576,MATCH($B368,人口源表!$A:$A,0),MATCH(AL$1,人口源表!$1:$1,0))-INDEX(城镇人口!$1:$1048576,MATCH($B368,城镇人口!$B:$B,0),MATCH(AL$1,城镇人口!$1:$1,0))</f>
        <v>88672.809527416597</v>
      </c>
      <c r="AM368" s="40">
        <f>INDEX(人口源表!$1:$1048576,MATCH($B368,人口源表!$A:$A,0),MATCH(AM$1,人口源表!$1:$1,0))-INDEX(城镇人口!$1:$1048576,MATCH($B368,城镇人口!$B:$B,0),MATCH(AM$1,城镇人口!$1:$1,0))</f>
        <v>88423.762364433554</v>
      </c>
      <c r="AN368" s="40">
        <f>INDEX(人口源表!$1:$1048576,MATCH($B368,人口源表!$A:$A,0),MATCH(AN$1,人口源表!$1:$1,0))-INDEX(城镇人口!$1:$1048576,MATCH($B368,城镇人口!$B:$B,0),MATCH(AN$1,城镇人口!$1:$1,0))</f>
        <v>88152.051225912117</v>
      </c>
      <c r="AO368" s="40">
        <f>INDEX(人口源表!$1:$1048576,MATCH($B368,人口源表!$A:$A,0),MATCH(AO$1,人口源表!$1:$1,0))-INDEX(城镇人口!$1:$1048576,MATCH($B368,城镇人口!$B:$B,0),MATCH(AO$1,城镇人口!$1:$1,0))</f>
        <v>87861.980565218197</v>
      </c>
      <c r="AP368" s="40">
        <f>INDEX(人口源表!$1:$1048576,MATCH($B368,人口源表!$A:$A,0),MATCH(AP$1,人口源表!$1:$1,0))-INDEX(城镇人口!$1:$1048576,MATCH($B368,城镇人口!$B:$B,0),MATCH(AP$1,城镇人口!$1:$1,0))</f>
        <v>87559.581082719742</v>
      </c>
      <c r="AQ368" s="40">
        <f>INDEX(人口源表!$1:$1048576,MATCH($B368,人口源表!$A:$A,0),MATCH(AQ$1,人口源表!$1:$1,0))-INDEX(城镇人口!$1:$1048576,MATCH($B368,城镇人口!$B:$B,0),MATCH(AQ$1,城镇人口!$1:$1,0))</f>
        <v>87248.471249012509</v>
      </c>
      <c r="AR368" s="40">
        <f>INDEX(人口源表!$1:$1048576,MATCH($B368,人口源表!$A:$A,0),MATCH(AR$1,人口源表!$1:$1,0))-INDEX(城镇人口!$1:$1048576,MATCH($B368,城镇人口!$B:$B,0),MATCH(AR$1,城镇人口!$1:$1,0))</f>
        <v>86935.750633223419</v>
      </c>
      <c r="AS368" s="40">
        <f>INDEX(人口源表!$1:$1048576,MATCH($B368,人口源表!$A:$A,0),MATCH(AS$1,人口源表!$1:$1,0))-INDEX(城镇人口!$1:$1048576,MATCH($B368,城镇人口!$B:$B,0),MATCH(AS$1,城镇人口!$1:$1,0))</f>
        <v>86626.105533300695</v>
      </c>
      <c r="AT368" s="40">
        <f>INDEX(人口源表!$1:$1048576,MATCH($B368,人口源表!$A:$A,0),MATCH(AT$1,人口源表!$1:$1,0))-INDEX(城镇人口!$1:$1048576,MATCH($B368,城镇人口!$B:$B,0),MATCH(AT$1,城镇人口!$1:$1,0))</f>
        <v>86325.921687254537</v>
      </c>
      <c r="AU368" s="40">
        <f>INDEX(人口源表!$1:$1048576,MATCH($B368,人口源表!$A:$A,0),MATCH(AU$1,人口源表!$1:$1,0))-INDEX(城镇人口!$1:$1048576,MATCH($B368,城镇人口!$B:$B,0),MATCH(AU$1,城镇人口!$1:$1,0))</f>
        <v>86042.678641996317</v>
      </c>
      <c r="AV368" s="40">
        <f>INDEX(人口源表!$1:$1048576,MATCH($B368,人口源表!$A:$A,0),MATCH(AV$1,人口源表!$1:$1,0))-INDEX(城镇人口!$1:$1048576,MATCH($B368,城镇人口!$B:$B,0),MATCH(AV$1,城镇人口!$1:$1,0))</f>
        <v>85782.033284782097</v>
      </c>
    </row>
    <row r="369" spans="1:48" x14ac:dyDescent="0.15">
      <c r="A369" s="36"/>
    </row>
    <row r="370" spans="1:48" x14ac:dyDescent="0.15">
      <c r="A370" s="36"/>
      <c r="B370" s="37" t="s">
        <v>885</v>
      </c>
      <c r="C370" s="38"/>
      <c r="D370" s="44">
        <f>SUM(D$2:D$368)</f>
        <v>571089260.81159079</v>
      </c>
      <c r="E370" s="44">
        <f t="shared" ref="E370:AV370" si="0">SUM(E$2:E$368)</f>
        <v>560052834.81550121</v>
      </c>
      <c r="F370" s="44">
        <f t="shared" si="0"/>
        <v>548420278.55612338</v>
      </c>
      <c r="G370" s="44">
        <f t="shared" si="0"/>
        <v>521147250.83093178</v>
      </c>
      <c r="H370" s="44">
        <f t="shared" si="0"/>
        <v>509447714.87773371</v>
      </c>
      <c r="I370" s="44">
        <f t="shared" si="0"/>
        <v>503443842.92155683</v>
      </c>
      <c r="J370" s="44">
        <f t="shared" si="0"/>
        <v>497039247.48464435</v>
      </c>
      <c r="K370" s="44">
        <f t="shared" si="0"/>
        <v>490240627.58371443</v>
      </c>
      <c r="L370" s="44">
        <f t="shared" si="0"/>
        <v>483055353.76061648</v>
      </c>
      <c r="M370" s="44">
        <f t="shared" si="0"/>
        <v>475582780.71919566</v>
      </c>
      <c r="N370" s="44">
        <f t="shared" si="0"/>
        <v>467901954.39471751</v>
      </c>
      <c r="O370" s="44">
        <f t="shared" si="0"/>
        <v>460036009.52356952</v>
      </c>
      <c r="P370" s="44">
        <f t="shared" si="0"/>
        <v>451872457.0360105</v>
      </c>
      <c r="Q370" s="44">
        <f t="shared" si="0"/>
        <v>443380142.79027086</v>
      </c>
      <c r="R370" s="44">
        <f t="shared" si="0"/>
        <v>434951633.95088047</v>
      </c>
      <c r="S370" s="44">
        <f t="shared" si="0"/>
        <v>430956151.46847779</v>
      </c>
      <c r="T370" s="44">
        <f t="shared" si="0"/>
        <v>426789336.00273955</v>
      </c>
      <c r="U370" s="44">
        <f t="shared" si="0"/>
        <v>422399677.61129242</v>
      </c>
      <c r="V370" s="44">
        <f t="shared" si="0"/>
        <v>417792591.58867604</v>
      </c>
      <c r="W370" s="44">
        <f t="shared" si="0"/>
        <v>412975656.98189962</v>
      </c>
      <c r="X370" s="44">
        <f t="shared" si="0"/>
        <v>407970675.46674961</v>
      </c>
      <c r="Y370" s="44">
        <f t="shared" si="0"/>
        <v>402782807.29540908</v>
      </c>
      <c r="Z370" s="44">
        <f t="shared" si="0"/>
        <v>397413037.38005346</v>
      </c>
      <c r="AA370" s="44">
        <f t="shared" si="0"/>
        <v>391872344.50624734</v>
      </c>
      <c r="AB370" s="44">
        <f t="shared" si="0"/>
        <v>386177601.06886584</v>
      </c>
      <c r="AC370" s="44">
        <f t="shared" si="0"/>
        <v>381534744.74380654</v>
      </c>
      <c r="AD370" s="44">
        <f t="shared" si="0"/>
        <v>376759605.27327091</v>
      </c>
      <c r="AE370" s="44">
        <f t="shared" si="0"/>
        <v>371865124.95686394</v>
      </c>
      <c r="AF370" s="44">
        <f t="shared" si="0"/>
        <v>366865053.40276003</v>
      </c>
      <c r="AG370" s="44">
        <f t="shared" si="0"/>
        <v>361773889.25839037</v>
      </c>
      <c r="AH370" s="44">
        <f t="shared" si="0"/>
        <v>356606885.4675436</v>
      </c>
      <c r="AI370" s="44">
        <f t="shared" si="0"/>
        <v>351398794.3803978</v>
      </c>
      <c r="AJ370" s="44">
        <f t="shared" si="0"/>
        <v>346209933.49305129</v>
      </c>
      <c r="AK370" s="44">
        <f t="shared" si="0"/>
        <v>340995294.07425386</v>
      </c>
      <c r="AL370" s="44">
        <f t="shared" si="0"/>
        <v>335776945.84323525</v>
      </c>
      <c r="AM370" s="44">
        <f t="shared" si="0"/>
        <v>330606971.392636</v>
      </c>
      <c r="AN370" s="44">
        <f t="shared" si="0"/>
        <v>325466632.10051662</v>
      </c>
      <c r="AO370" s="44">
        <f t="shared" si="0"/>
        <v>320438802.05095321</v>
      </c>
      <c r="AP370" s="44">
        <f t="shared" si="0"/>
        <v>315516233.53570932</v>
      </c>
      <c r="AQ370" s="44">
        <f t="shared" si="0"/>
        <v>310702072.49540997</v>
      </c>
      <c r="AR370" s="44">
        <f t="shared" si="0"/>
        <v>305998431.11990947</v>
      </c>
      <c r="AS370" s="44">
        <f t="shared" si="0"/>
        <v>301426834.63920116</v>
      </c>
      <c r="AT370" s="44">
        <f t="shared" si="0"/>
        <v>297009181.72121465</v>
      </c>
      <c r="AU370" s="44">
        <f t="shared" si="0"/>
        <v>292780719.19001013</v>
      </c>
      <c r="AV370" s="44">
        <f t="shared" si="0"/>
        <v>288788455.1966688</v>
      </c>
    </row>
    <row r="371" spans="1:48" x14ac:dyDescent="0.15">
      <c r="A371" s="36"/>
      <c r="E371" s="39"/>
    </row>
    <row r="372" spans="1:48" x14ac:dyDescent="0.15">
      <c r="A372" s="36"/>
      <c r="H372" s="39"/>
    </row>
    <row r="373" spans="1:48" x14ac:dyDescent="0.15">
      <c r="A373" s="36"/>
    </row>
    <row r="374" spans="1:48" x14ac:dyDescent="0.15">
      <c r="A374" s="36"/>
    </row>
    <row r="375" spans="1:48" x14ac:dyDescent="0.15">
      <c r="A375" s="36"/>
    </row>
    <row r="376" spans="1:48" x14ac:dyDescent="0.15">
      <c r="A376" s="36"/>
    </row>
    <row r="377" spans="1:48" x14ac:dyDescent="0.15">
      <c r="A377" s="36"/>
    </row>
    <row r="378" spans="1:48" x14ac:dyDescent="0.15">
      <c r="A378" s="36"/>
    </row>
    <row r="379" spans="1:48" x14ac:dyDescent="0.15">
      <c r="A379" s="36"/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69789-88ED-4346-9DD8-773B613C0BD9}">
  <dimension ref="A1:BN379"/>
  <sheetViews>
    <sheetView workbookViewId="0">
      <pane ySplit="1" topLeftCell="A363" activePane="bottomLeft" state="frozen"/>
      <selection pane="bottomLeft" activeCell="AT370" sqref="AT370"/>
    </sheetView>
  </sheetViews>
  <sheetFormatPr defaultColWidth="14.625" defaultRowHeight="13.5" x14ac:dyDescent="0.15"/>
  <cols>
    <col min="1" max="2" width="14.625" style="4"/>
    <col min="3" max="3" width="14.625" style="34"/>
    <col min="4" max="4" width="15.375" style="34" bestFit="1" customWidth="1"/>
    <col min="5" max="26" width="14.625" style="34"/>
    <col min="27" max="16384" width="14.625" style="4"/>
  </cols>
  <sheetData>
    <row r="1" spans="1:66" x14ac:dyDescent="0.15">
      <c r="A1" s="4" t="s">
        <v>858</v>
      </c>
      <c r="B1" s="4" t="s">
        <v>24</v>
      </c>
      <c r="C1" s="34" t="s">
        <v>25</v>
      </c>
      <c r="D1" s="4">
        <v>2016</v>
      </c>
      <c r="E1" s="4">
        <v>2017</v>
      </c>
      <c r="F1" s="4">
        <v>2018</v>
      </c>
      <c r="G1" s="4">
        <v>2019</v>
      </c>
      <c r="H1" s="4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  <c r="S1">
        <v>2031</v>
      </c>
      <c r="T1">
        <v>2032</v>
      </c>
      <c r="U1">
        <v>2033</v>
      </c>
      <c r="V1">
        <v>2034</v>
      </c>
      <c r="W1">
        <v>2035</v>
      </c>
      <c r="X1">
        <v>2036</v>
      </c>
      <c r="Y1">
        <v>2037</v>
      </c>
      <c r="Z1">
        <v>2038</v>
      </c>
      <c r="AA1">
        <v>2039</v>
      </c>
      <c r="AB1">
        <v>2040</v>
      </c>
      <c r="AC1">
        <v>2041</v>
      </c>
      <c r="AD1">
        <v>2042</v>
      </c>
      <c r="AE1">
        <v>2043</v>
      </c>
      <c r="AF1">
        <v>2044</v>
      </c>
      <c r="AG1">
        <v>2045</v>
      </c>
      <c r="AH1">
        <v>2046</v>
      </c>
      <c r="AI1">
        <v>2047</v>
      </c>
      <c r="AJ1">
        <v>2048</v>
      </c>
      <c r="AK1">
        <v>2049</v>
      </c>
      <c r="AL1">
        <v>2050</v>
      </c>
      <c r="AM1">
        <v>2051</v>
      </c>
      <c r="AN1">
        <v>2052</v>
      </c>
      <c r="AO1">
        <v>2053</v>
      </c>
      <c r="AP1">
        <v>2054</v>
      </c>
      <c r="AQ1">
        <v>2055</v>
      </c>
      <c r="AR1">
        <v>2056</v>
      </c>
      <c r="AS1">
        <v>2057</v>
      </c>
      <c r="AT1">
        <v>2058</v>
      </c>
      <c r="AU1">
        <v>2059</v>
      </c>
      <c r="AV1">
        <v>2060</v>
      </c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</row>
    <row r="2" spans="1:66" x14ac:dyDescent="0.15">
      <c r="A2" s="4" t="s">
        <v>26</v>
      </c>
      <c r="B2" s="4" t="s">
        <v>26</v>
      </c>
      <c r="C2" s="34">
        <f>VLOOKUP(B2,'[1]2016省城人口总结（根）'!B:C,2,FALSE)/100</f>
        <v>0.87860000000000005</v>
      </c>
      <c r="D2" s="40">
        <f>INDEX(人口源表!$1:$1048576,MATCH($B2,人口源表!$A:$A,0),MATCH(D$1,人口源表!$1:$1,0))*INDEX(城镇化率!$1:$1048576,MATCH($B2,城镇化率!$A:$A,0),MATCH(D$1,城镇化率!$5:$5,0))/100</f>
        <v>18342372.098938536</v>
      </c>
      <c r="E2" s="40">
        <f>INDEX(人口源表!$1:$1048576,MATCH($B2,人口源表!$A:$A,0),MATCH(E$1,人口源表!$1:$1,0))*INDEX(城镇化率!$1:$1048576,MATCH($B2,城镇化率!$A:$A,0),MATCH(E$1,城镇化率!$5:$5,0))/100</f>
        <v>18803184.145226151</v>
      </c>
      <c r="F2" s="40">
        <f>INDEX(人口源表!$1:$1048576,MATCH($B2,人口源表!$A:$A,0),MATCH(F$1,人口源表!$1:$1,0))*INDEX(城镇化率!$1:$1048576,MATCH($B2,城镇化率!$A:$A,0),MATCH(F$1,城镇化率!$5:$5,0))/100</f>
        <v>19258833.18097122</v>
      </c>
      <c r="G2" s="40">
        <f>INDEX(人口源表!$1:$1048576,MATCH($B2,人口源表!$A:$A,0),MATCH(G$1,人口源表!$1:$1,0))*INDEX(城镇化率!$1:$1048576,MATCH($B2,城镇化率!$A:$A,0),MATCH(G$1,城镇化率!$5:$5,0))/100</f>
        <v>20000982.105616961</v>
      </c>
      <c r="H2" s="40">
        <f>INDEX(人口源表!$1:$1048576,MATCH($B2,人口源表!$A:$A,0),MATCH(H$1,人口源表!$1:$1,0))*INDEX(城镇化率!$1:$1048576,MATCH($B2,城镇化率!$A:$A,0),MATCH(H$1,城镇化率!$5:$5,0))/100</f>
        <v>20576195.855070502</v>
      </c>
      <c r="I2" s="40">
        <f>INDEX(人口源表!$1:$1048576,MATCH($B2,人口源表!$A:$A,0),MATCH(I$1,人口源表!$1:$1,0))*INDEX(城镇化率!$1:$1048576,MATCH($B2,城镇化率!$A:$A,0),MATCH(I$1,城镇化率!$5:$5,0))/100</f>
        <v>20972921.161573816</v>
      </c>
      <c r="J2" s="40">
        <f>INDEX(人口源表!$1:$1048576,MATCH($B2,人口源表!$A:$A,0),MATCH(J$1,人口源表!$1:$1,0))*INDEX(城镇化率!$1:$1048576,MATCH($B2,城镇化率!$A:$A,0),MATCH(J$1,城镇化率!$5:$5,0))/100</f>
        <v>21333011.064405456</v>
      </c>
      <c r="K2" s="40">
        <f>INDEX(人口源表!$1:$1048576,MATCH($B2,人口源表!$A:$A,0),MATCH(K$1,人口源表!$1:$1,0))*INDEX(城镇化率!$1:$1048576,MATCH($B2,城镇化率!$A:$A,0),MATCH(K$1,城镇化率!$5:$5,0))/100</f>
        <v>21659405.112448573</v>
      </c>
      <c r="L2" s="40">
        <f>INDEX(人口源表!$1:$1048576,MATCH($B2,人口源表!$A:$A,0),MATCH(L$1,人口源表!$1:$1,0))*INDEX(城镇化率!$1:$1048576,MATCH($B2,城镇化率!$A:$A,0),MATCH(L$1,城镇化率!$5:$5,0))/100</f>
        <v>21954982.311301388</v>
      </c>
      <c r="M2" s="40">
        <f>INDEX(人口源表!$1:$1048576,MATCH($B2,人口源表!$A:$A,0),MATCH(M$1,人口源表!$1:$1,0))*INDEX(城镇化率!$1:$1048576,MATCH($B2,城镇化率!$A:$A,0),MATCH(M$1,城镇化率!$5:$5,0))/100</f>
        <v>22222558.723936148</v>
      </c>
      <c r="N2" s="40">
        <f>INDEX(人口源表!$1:$1048576,MATCH($B2,人口源表!$A:$A,0),MATCH(N$1,人口源表!$1:$1,0))*INDEX(城镇化率!$1:$1048576,MATCH($B2,城镇化率!$A:$A,0),MATCH(N$1,城镇化率!$5:$5,0))/100</f>
        <v>22464877.100676641</v>
      </c>
      <c r="O2" s="40">
        <f>INDEX(人口源表!$1:$1048576,MATCH($B2,人口源表!$A:$A,0),MATCH(O$1,人口源表!$1:$1,0))*INDEX(城镇化率!$1:$1048576,MATCH($B2,城镇化率!$A:$A,0),MATCH(O$1,城镇化率!$5:$5,0))/100</f>
        <v>22510539</v>
      </c>
      <c r="P2" s="40">
        <f>INDEX(人口源表!$1:$1048576,MATCH($B2,人口源表!$A:$A,0),MATCH(P$1,人口源表!$1:$1,0))*INDEX(城镇化率!$1:$1048576,MATCH($B2,城镇化率!$A:$A,0),MATCH(P$1,城镇化率!$5:$5,0))/100</f>
        <v>22483879</v>
      </c>
      <c r="Q2" s="40">
        <f>INDEX(人口源表!$1:$1048576,MATCH($B2,人口源表!$A:$A,0),MATCH(Q$1,人口源表!$1:$1,0))*INDEX(城镇化率!$1:$1048576,MATCH($B2,城镇化率!$A:$A,0),MATCH(Q$1,城镇化率!$5:$5,0))/100</f>
        <v>22438490</v>
      </c>
      <c r="R2" s="40">
        <f>INDEX(人口源表!$1:$1048576,MATCH($B2,人口源表!$A:$A,0),MATCH(R$1,人口源表!$1:$1,0))*INDEX(城镇化率!$1:$1048576,MATCH($B2,城镇化率!$A:$A,0),MATCH(R$1,城镇化率!$5:$5,0))/100</f>
        <v>22377211</v>
      </c>
      <c r="S2" s="40">
        <f>INDEX(人口源表!$1:$1048576,MATCH($B2,人口源表!$A:$A,0),MATCH(S$1,人口源表!$1:$1,0))*INDEX(城镇化率!$1:$1048576,MATCH($B2,城镇化率!$A:$A,0),MATCH(S$1,城镇化率!$5:$5,0))/100</f>
        <v>22302681</v>
      </c>
      <c r="T2" s="40">
        <f>INDEX(人口源表!$1:$1048576,MATCH($B2,人口源表!$A:$A,0),MATCH(T$1,人口源表!$1:$1,0))*INDEX(城镇化率!$1:$1048576,MATCH($B2,城镇化率!$A:$A,0),MATCH(T$1,城镇化率!$5:$5,0))/100</f>
        <v>22217329</v>
      </c>
      <c r="U2" s="40">
        <f>INDEX(人口源表!$1:$1048576,MATCH($B2,人口源表!$A:$A,0),MATCH(U$1,人口源表!$1:$1,0))*INDEX(城镇化率!$1:$1048576,MATCH($B2,城镇化率!$A:$A,0),MATCH(U$1,城镇化率!$5:$5,0))/100</f>
        <v>22123385</v>
      </c>
      <c r="V2" s="40">
        <f>INDEX(人口源表!$1:$1048576,MATCH($B2,人口源表!$A:$A,0),MATCH(V$1,人口源表!$1:$1,0))*INDEX(城镇化率!$1:$1048576,MATCH($B2,城镇化率!$A:$A,0),MATCH(V$1,城镇化率!$5:$5,0))/100</f>
        <v>22022870</v>
      </c>
      <c r="W2" s="40">
        <f>INDEX(人口源表!$1:$1048576,MATCH($B2,人口源表!$A:$A,0),MATCH(W$1,人口源表!$1:$1,0))*INDEX(城镇化率!$1:$1048576,MATCH($B2,城镇化率!$A:$A,0),MATCH(W$1,城镇化率!$5:$5,0))/100</f>
        <v>21917603</v>
      </c>
      <c r="X2" s="40">
        <f>INDEX(人口源表!$1:$1048576,MATCH($B2,人口源表!$A:$A,0),MATCH(X$1,人口源表!$1:$1,0))*INDEX(城镇化率!$1:$1048576,MATCH($B2,城镇化率!$A:$A,0),MATCH(X$1,城镇化率!$5:$5,0))/100</f>
        <v>21809199</v>
      </c>
      <c r="Y2" s="40">
        <f>INDEX(人口源表!$1:$1048576,MATCH($B2,人口源表!$A:$A,0),MATCH(Y$1,人口源表!$1:$1,0))*INDEX(城镇化率!$1:$1048576,MATCH($B2,城镇化率!$A:$A,0),MATCH(Y$1,城镇化率!$5:$5,0))/100</f>
        <v>21699066</v>
      </c>
      <c r="Z2" s="40">
        <f>INDEX(人口源表!$1:$1048576,MATCH($B2,人口源表!$A:$A,0),MATCH(Z$1,人口源表!$1:$1,0))*INDEX(城镇化率!$1:$1048576,MATCH($B2,城镇化率!$A:$A,0),MATCH(Z$1,城镇化率!$5:$5,0))/100</f>
        <v>21588410</v>
      </c>
      <c r="AA2" s="40">
        <f>INDEX(人口源表!$1:$1048576,MATCH($B2,人口源表!$A:$A,0),MATCH(AA$1,人口源表!$1:$1,0))*INDEX(城镇化率!$1:$1048576,MATCH($B2,城镇化率!$A:$A,0),MATCH(AA$1,城镇化率!$5:$5,0))/100</f>
        <v>21478232</v>
      </c>
      <c r="AB2" s="40">
        <f>INDEX(人口源表!$1:$1048576,MATCH($B2,人口源表!$A:$A,0),MATCH(AB$1,人口源表!$1:$1,0))*INDEX(城镇化率!$1:$1048576,MATCH($B2,城镇化率!$A:$A,0),MATCH(AB$1,城镇化率!$5:$5,0))/100</f>
        <v>21369328</v>
      </c>
      <c r="AC2" s="40">
        <f>INDEX(人口源表!$1:$1048576,MATCH($B2,人口源表!$A:$A,0),MATCH(AC$1,人口源表!$1:$1,0))*INDEX(城镇化率!$1:$1048576,MATCH($B2,城镇化率!$A:$A,0),MATCH(AC$1,城镇化率!$5:$5,0))/100</f>
        <v>21262290</v>
      </c>
      <c r="AD2" s="40">
        <f>INDEX(人口源表!$1:$1048576,MATCH($B2,人口源表!$A:$A,0),MATCH(AD$1,人口源表!$1:$1,0))*INDEX(城镇化率!$1:$1048576,MATCH($B2,城镇化率!$A:$A,0),MATCH(AD$1,城镇化率!$5:$5,0))/100</f>
        <v>21157505</v>
      </c>
      <c r="AE2" s="40">
        <f>INDEX(人口源表!$1:$1048576,MATCH($B2,人口源表!$A:$A,0),MATCH(AE$1,人口源表!$1:$1,0))*INDEX(城镇化率!$1:$1048576,MATCH($B2,城镇化率!$A:$A,0),MATCH(AE$1,城镇化率!$5:$5,0))/100</f>
        <v>21055156</v>
      </c>
      <c r="AF2" s="40">
        <f>INDEX(人口源表!$1:$1048576,MATCH($B2,人口源表!$A:$A,0),MATCH(AF$1,人口源表!$1:$1,0))*INDEX(城镇化率!$1:$1048576,MATCH($B2,城镇化率!$A:$A,0),MATCH(AF$1,城镇化率!$5:$5,0))/100</f>
        <v>20955222</v>
      </c>
      <c r="AG2" s="40">
        <f>INDEX(人口源表!$1:$1048576,MATCH($B2,人口源表!$A:$A,0),MATCH(AG$1,人口源表!$1:$1,0))*INDEX(城镇化率!$1:$1048576,MATCH($B2,城镇化率!$A:$A,0),MATCH(AG$1,城镇化率!$5:$5,0))/100</f>
        <v>20857477</v>
      </c>
      <c r="AH2" s="40">
        <f>INDEX(人口源表!$1:$1048576,MATCH($B2,人口源表!$A:$A,0),MATCH(AH$1,人口源表!$1:$1,0))*INDEX(城镇化率!$1:$1048576,MATCH($B2,城镇化率!$A:$A,0),MATCH(AH$1,城镇化率!$5:$5,0))/100</f>
        <v>20761490</v>
      </c>
      <c r="AI2" s="40">
        <f>INDEX(人口源表!$1:$1048576,MATCH($B2,人口源表!$A:$A,0),MATCH(AI$1,人口源表!$1:$1,0))*INDEX(城镇化率!$1:$1048576,MATCH($B2,城镇化率!$A:$A,0),MATCH(AI$1,城镇化率!$5:$5,0))/100</f>
        <v>20666628</v>
      </c>
      <c r="AJ2" s="40">
        <f>INDEX(人口源表!$1:$1048576,MATCH($B2,人口源表!$A:$A,0),MATCH(AJ$1,人口源表!$1:$1,0))*INDEX(城镇化率!$1:$1048576,MATCH($B2,城镇化率!$A:$A,0),MATCH(AJ$1,城镇化率!$5:$5,0))/100</f>
        <v>20572049</v>
      </c>
      <c r="AK2" s="40">
        <f>INDEX(人口源表!$1:$1048576,MATCH($B2,人口源表!$A:$A,0),MATCH(AK$1,人口源表!$1:$1,0))*INDEX(城镇化率!$1:$1048576,MATCH($B2,城镇化率!$A:$A,0),MATCH(AK$1,城镇化率!$5:$5,0))/100</f>
        <v>20476712</v>
      </c>
      <c r="AL2" s="40">
        <f>INDEX(人口源表!$1:$1048576,MATCH($B2,人口源表!$A:$A,0),MATCH(AL$1,人口源表!$1:$1,0))*INDEX(城镇化率!$1:$1048576,MATCH($B2,城镇化率!$A:$A,0),MATCH(AL$1,城镇化率!$5:$5,0))/100</f>
        <v>20379368</v>
      </c>
      <c r="AM2" s="40">
        <f>INDEX(人口源表!$1:$1048576,MATCH($B2,人口源表!$A:$A,0),MATCH(AM$1,人口源表!$1:$1,0))*INDEX(城镇化率!$1:$1048576,MATCH($B2,城镇化率!$A:$A,0),MATCH(AM$1,城镇化率!$5:$5,0))/100</f>
        <v>20278564</v>
      </c>
      <c r="AN2" s="40">
        <f>INDEX(人口源表!$1:$1048576,MATCH($B2,人口源表!$A:$A,0),MATCH(AN$1,人口源表!$1:$1,0))*INDEX(城镇化率!$1:$1048576,MATCH($B2,城镇化率!$A:$A,0),MATCH(AN$1,城镇化率!$5:$5,0))/100</f>
        <v>20172643</v>
      </c>
      <c r="AO2" s="40">
        <f>INDEX(人口源表!$1:$1048576,MATCH($B2,人口源表!$A:$A,0),MATCH(AO$1,人口源表!$1:$1,0))*INDEX(城镇化率!$1:$1048576,MATCH($B2,城镇化率!$A:$A,0),MATCH(AO$1,城镇化率!$5:$5,0))/100</f>
        <v>20059744</v>
      </c>
      <c r="AP2" s="40">
        <f>INDEX(人口源表!$1:$1048576,MATCH($B2,人口源表!$A:$A,0),MATCH(AP$1,人口源表!$1:$1,0))*INDEX(城镇化率!$1:$1048576,MATCH($B2,城镇化率!$A:$A,0),MATCH(AP$1,城镇化率!$5:$5,0))/100</f>
        <v>19937802</v>
      </c>
      <c r="AQ2" s="40">
        <f>INDEX(人口源表!$1:$1048576,MATCH($B2,人口源表!$A:$A,0),MATCH(AQ$1,人口源表!$1:$1,0))*INDEX(城镇化率!$1:$1048576,MATCH($B2,城镇化率!$A:$A,0),MATCH(AQ$1,城镇化率!$5:$5,0))/100</f>
        <v>19804545</v>
      </c>
      <c r="AR2" s="40">
        <f>INDEX(人口源表!$1:$1048576,MATCH($B2,人口源表!$A:$A,0),MATCH(AR$1,人口源表!$1:$1,0))*INDEX(城镇化率!$1:$1048576,MATCH($B2,城镇化率!$A:$A,0),MATCH(AR$1,城镇化率!$5:$5,0))/100</f>
        <v>19657500</v>
      </c>
      <c r="AS2" s="40">
        <f>INDEX(人口源表!$1:$1048576,MATCH($B2,人口源表!$A:$A,0),MATCH(AS$1,人口源表!$1:$1,0))*INDEX(城镇化率!$1:$1048576,MATCH($B2,城镇化率!$A:$A,0),MATCH(AS$1,城镇化率!$5:$5,0))/100</f>
        <v>19493987</v>
      </c>
      <c r="AT2" s="40">
        <f>INDEX(人口源表!$1:$1048576,MATCH($B2,人口源表!$A:$A,0),MATCH(AT$1,人口源表!$1:$1,0))*INDEX(城镇化率!$1:$1048576,MATCH($B2,城镇化率!$A:$A,0),MATCH(AT$1,城镇化率!$5:$5,0))/100</f>
        <v>19311122</v>
      </c>
      <c r="AU2" s="40">
        <f>INDEX(人口源表!$1:$1048576,MATCH($B2,人口源表!$A:$A,0),MATCH(AU$1,人口源表!$1:$1,0))*INDEX(城镇化率!$1:$1048576,MATCH($B2,城镇化率!$A:$A,0),MATCH(AU$1,城镇化率!$5:$5,0))/100</f>
        <v>19105817</v>
      </c>
      <c r="AV2" s="40">
        <f>INDEX(人口源表!$1:$1048576,MATCH($B2,人口源表!$A:$A,0),MATCH(AV$1,人口源表!$1:$1,0))*INDEX(城镇化率!$1:$1048576,MATCH($B2,城镇化率!$A:$A,0),MATCH(AV$1,城镇化率!$5:$5,0))/100</f>
        <v>18874781</v>
      </c>
    </row>
    <row r="3" spans="1:66" x14ac:dyDescent="0.15">
      <c r="A3" s="4" t="s">
        <v>28</v>
      </c>
      <c r="B3" s="4" t="s">
        <v>28</v>
      </c>
      <c r="C3" s="34">
        <f>VLOOKUP(B3,'[1]2016省城人口总结（根）'!B:C,2,FALSE)/100</f>
        <v>0.84290000000000009</v>
      </c>
      <c r="D3" s="40">
        <f>INDEX(人口源表!$1:$1048576,MATCH($B3,人口源表!$A:$A,0),MATCH(D$1,人口源表!$1:$1,0))*INDEX(城镇化率!$1:$1048576,MATCH($B3,城镇化率!$A:$A,0),MATCH(D$1,城镇化率!$5:$5,0))/100</f>
        <v>11435905.556482885</v>
      </c>
      <c r="E3" s="40">
        <f>INDEX(人口源表!$1:$1048576,MATCH($B3,人口源表!$A:$A,0),MATCH(E$1,人口源表!$1:$1,0))*INDEX(城镇化率!$1:$1048576,MATCH($B3,城镇化率!$A:$A,0),MATCH(E$1,城镇化率!$5:$5,0))/100</f>
        <v>11704728.436558718</v>
      </c>
      <c r="F3" s="40">
        <f>INDEX(人口源表!$1:$1048576,MATCH($B3,人口源表!$A:$A,0),MATCH(F$1,人口源表!$1:$1,0))*INDEX(城镇化率!$1:$1048576,MATCH($B3,城镇化率!$A:$A,0),MATCH(F$1,城镇化率!$5:$5,0))/100</f>
        <v>11972061.142748073</v>
      </c>
      <c r="G3" s="40">
        <f>INDEX(人口源表!$1:$1048576,MATCH($B3,人口源表!$A:$A,0),MATCH(G$1,人口源表!$1:$1,0))*INDEX(城镇化率!$1:$1048576,MATCH($B3,城镇化率!$A:$A,0),MATCH(G$1,城镇化率!$5:$5,0))/100</f>
        <v>12181925.423013458</v>
      </c>
      <c r="H3" s="40">
        <f>INDEX(人口源表!$1:$1048576,MATCH($B3,人口源表!$A:$A,0),MATCH(H$1,人口源表!$1:$1,0))*INDEX(城镇化率!$1:$1048576,MATCH($B3,城镇化率!$A:$A,0),MATCH(H$1,城镇化率!$5:$5,0))/100</f>
        <v>12502541.843758075</v>
      </c>
      <c r="I3" s="40">
        <f>INDEX(人口源表!$1:$1048576,MATCH($B3,人口源表!$A:$A,0),MATCH(I$1,人口源表!$1:$1,0))*INDEX(城镇化率!$1:$1048576,MATCH($B3,城镇化率!$A:$A,0),MATCH(I$1,城镇化率!$5:$5,0))/100</f>
        <v>12719230.266657393</v>
      </c>
      <c r="J3" s="40">
        <f>INDEX(人口源表!$1:$1048576,MATCH($B3,人口源表!$A:$A,0),MATCH(J$1,人口源表!$1:$1,0))*INDEX(城镇化率!$1:$1048576,MATCH($B3,城镇化率!$A:$A,0),MATCH(J$1,城镇化率!$5:$5,0))/100</f>
        <v>12917822.353022942</v>
      </c>
      <c r="K3" s="40">
        <f>INDEX(人口源表!$1:$1048576,MATCH($B3,人口源表!$A:$A,0),MATCH(K$1,人口源表!$1:$1,0))*INDEX(城镇化率!$1:$1048576,MATCH($B3,城镇化率!$A:$A,0),MATCH(K$1,城镇化率!$5:$5,0))/100</f>
        <v>13099558.53500809</v>
      </c>
      <c r="L3" s="40">
        <f>INDEX(人口源表!$1:$1048576,MATCH($B3,人口源表!$A:$A,0),MATCH(L$1,人口源表!$1:$1,0))*INDEX(城镇化率!$1:$1048576,MATCH($B3,城镇化率!$A:$A,0),MATCH(L$1,城镇化率!$5:$5,0))/100</f>
        <v>13265656.948211994</v>
      </c>
      <c r="M3" s="40">
        <f>INDEX(人口源表!$1:$1048576,MATCH($B3,人口源表!$A:$A,0),MATCH(M$1,人口源表!$1:$1,0))*INDEX(城镇化率!$1:$1048576,MATCH($B3,城镇化率!$A:$A,0),MATCH(M$1,城镇化率!$5:$5,0))/100</f>
        <v>13417313.729080185</v>
      </c>
      <c r="N3" s="40">
        <f>INDEX(人口源表!$1:$1048576,MATCH($B3,人口源表!$A:$A,0),MATCH(N$1,人口源表!$1:$1,0))*INDEX(城镇化率!$1:$1048576,MATCH($B3,城镇化率!$A:$A,0),MATCH(N$1,城镇化率!$5:$5,0))/100</f>
        <v>13555702.434021313</v>
      </c>
      <c r="O3" s="40">
        <f>INDEX(人口源表!$1:$1048576,MATCH($B3,人口源表!$A:$A,0),MATCH(O$1,人口源表!$1:$1,0))*INDEX(城镇化率!$1:$1048576,MATCH($B3,城镇化率!$A:$A,0),MATCH(O$1,城镇化率!$5:$5,0))/100</f>
        <v>13681965.749383142</v>
      </c>
      <c r="P3" s="40">
        <f>INDEX(人口源表!$1:$1048576,MATCH($B3,人口源表!$A:$A,0),MATCH(P$1,人口源表!$1:$1,0))*INDEX(城镇化率!$1:$1048576,MATCH($B3,城镇化率!$A:$A,0),MATCH(P$1,城镇化率!$5:$5,0))/100</f>
        <v>13797219.458155299</v>
      </c>
      <c r="Q3" s="40">
        <f>INDEX(人口源表!$1:$1048576,MATCH($B3,人口源表!$A:$A,0),MATCH(Q$1,人口源表!$1:$1,0))*INDEX(城镇化率!$1:$1048576,MATCH($B3,城镇化率!$A:$A,0),MATCH(Q$1,城镇化率!$5:$5,0))/100</f>
        <v>13902543.895870633</v>
      </c>
      <c r="R3" s="40">
        <f>INDEX(人口源表!$1:$1048576,MATCH($B3,人口源表!$A:$A,0),MATCH(R$1,人口源表!$1:$1,0))*INDEX(城镇化率!$1:$1048576,MATCH($B3,城镇化率!$A:$A,0),MATCH(R$1,城镇化率!$5:$5,0))/100</f>
        <v>13998983.923858022</v>
      </c>
      <c r="S3" s="40">
        <f>INDEX(人口源表!$1:$1048576,MATCH($B3,人口源表!$A:$A,0),MATCH(S$1,人口源表!$1:$1,0))*INDEX(城镇化率!$1:$1048576,MATCH($B3,城镇化率!$A:$A,0),MATCH(S$1,城镇化率!$5:$5,0))/100</f>
        <v>14002956</v>
      </c>
      <c r="T3" s="40">
        <f>INDEX(人口源表!$1:$1048576,MATCH($B3,人口源表!$A:$A,0),MATCH(T$1,人口源表!$1:$1,0))*INDEX(城镇化率!$1:$1048576,MATCH($B3,城镇化率!$A:$A,0),MATCH(T$1,城镇化率!$5:$5,0))/100</f>
        <v>13944668</v>
      </c>
      <c r="U3" s="40">
        <f>INDEX(人口源表!$1:$1048576,MATCH($B3,人口源表!$A:$A,0),MATCH(U$1,人口源表!$1:$1,0))*INDEX(城镇化率!$1:$1048576,MATCH($B3,城镇化率!$A:$A,0),MATCH(U$1,城镇化率!$5:$5,0))/100</f>
        <v>13880322</v>
      </c>
      <c r="V3" s="40">
        <f>INDEX(人口源表!$1:$1048576,MATCH($B3,人口源表!$A:$A,0),MATCH(V$1,人口源表!$1:$1,0))*INDEX(城镇化率!$1:$1048576,MATCH($B3,城镇化率!$A:$A,0),MATCH(V$1,城镇化率!$5:$5,0))/100</f>
        <v>13810939</v>
      </c>
      <c r="W3" s="40">
        <f>INDEX(人口源表!$1:$1048576,MATCH($B3,人口源表!$A:$A,0),MATCH(W$1,人口源表!$1:$1,0))*INDEX(城镇化率!$1:$1048576,MATCH($B3,城镇化率!$A:$A,0),MATCH(W$1,城镇化率!$5:$5,0))/100</f>
        <v>13737458</v>
      </c>
      <c r="X3" s="40">
        <f>INDEX(人口源表!$1:$1048576,MATCH($B3,人口源表!$A:$A,0),MATCH(X$1,人口源表!$1:$1,0))*INDEX(城镇化率!$1:$1048576,MATCH($B3,城镇化率!$A:$A,0),MATCH(X$1,城镇化率!$5:$5,0))/100</f>
        <v>13660729</v>
      </c>
      <c r="Y3" s="40">
        <f>INDEX(人口源表!$1:$1048576,MATCH($B3,人口源表!$A:$A,0),MATCH(Y$1,人口源表!$1:$1,0))*INDEX(城镇化率!$1:$1048576,MATCH($B3,城镇化率!$A:$A,0),MATCH(Y$1,城镇化率!$5:$5,0))/100</f>
        <v>13581517</v>
      </c>
      <c r="Z3" s="40">
        <f>INDEX(人口源表!$1:$1048576,MATCH($B3,人口源表!$A:$A,0),MATCH(Z$1,人口源表!$1:$1,0))*INDEX(城镇化率!$1:$1048576,MATCH($B3,城镇化率!$A:$A,0),MATCH(Z$1,城镇化率!$5:$5,0))/100</f>
        <v>13500498</v>
      </c>
      <c r="AA3" s="40">
        <f>INDEX(人口源表!$1:$1048576,MATCH($B3,人口源表!$A:$A,0),MATCH(AA$1,人口源表!$1:$1,0))*INDEX(城镇化率!$1:$1048576,MATCH($B3,城镇化率!$A:$A,0),MATCH(AA$1,城镇化率!$5:$5,0))/100</f>
        <v>13418265</v>
      </c>
      <c r="AB3" s="40">
        <f>INDEX(人口源表!$1:$1048576,MATCH($B3,人口源表!$A:$A,0),MATCH(AB$1,人口源表!$1:$1,0))*INDEX(城镇化率!$1:$1048576,MATCH($B3,城镇化率!$A:$A,0),MATCH(AB$1,城镇化率!$5:$5,0))/100</f>
        <v>13335323</v>
      </c>
      <c r="AC3" s="40">
        <f>INDEX(人口源表!$1:$1048576,MATCH($B3,人口源表!$A:$A,0),MATCH(AC$1,人口源表!$1:$1,0))*INDEX(城镇化率!$1:$1048576,MATCH($B3,城镇化率!$A:$A,0),MATCH(AC$1,城镇化率!$5:$5,0))/100</f>
        <v>13252088</v>
      </c>
      <c r="AD3" s="40">
        <f>INDEX(人口源表!$1:$1048576,MATCH($B3,人口源表!$A:$A,0),MATCH(AD$1,人口源表!$1:$1,0))*INDEX(城镇化率!$1:$1048576,MATCH($B3,城镇化率!$A:$A,0),MATCH(AD$1,城镇化率!$5:$5,0))/100</f>
        <v>13168894</v>
      </c>
      <c r="AE3" s="40">
        <f>INDEX(人口源表!$1:$1048576,MATCH($B3,人口源表!$A:$A,0),MATCH(AE$1,人口源表!$1:$1,0))*INDEX(城镇化率!$1:$1048576,MATCH($B3,城镇化率!$A:$A,0),MATCH(AE$1,城镇化率!$5:$5,0))/100</f>
        <v>13085986</v>
      </c>
      <c r="AF3" s="40">
        <f>INDEX(人口源表!$1:$1048576,MATCH($B3,人口源表!$A:$A,0),MATCH(AF$1,人口源表!$1:$1,0))*INDEX(城镇化率!$1:$1048576,MATCH($B3,城镇化率!$A:$A,0),MATCH(AF$1,城镇化率!$5:$5,0))/100</f>
        <v>13003523</v>
      </c>
      <c r="AG3" s="40">
        <f>INDEX(人口源表!$1:$1048576,MATCH($B3,人口源表!$A:$A,0),MATCH(AG$1,人口源表!$1:$1,0))*INDEX(城镇化率!$1:$1048576,MATCH($B3,城镇化率!$A:$A,0),MATCH(AG$1,城镇化率!$5:$5,0))/100</f>
        <v>12921577</v>
      </c>
      <c r="AH3" s="40">
        <f>INDEX(人口源表!$1:$1048576,MATCH($B3,人口源表!$A:$A,0),MATCH(AH$1,人口源表!$1:$1,0))*INDEX(城镇化率!$1:$1048576,MATCH($B3,城镇化率!$A:$A,0),MATCH(AH$1,城镇化率!$5:$5,0))/100</f>
        <v>12840135</v>
      </c>
      <c r="AI3" s="40">
        <f>INDEX(人口源表!$1:$1048576,MATCH($B3,人口源表!$A:$A,0),MATCH(AI$1,人口源表!$1:$1,0))*INDEX(城镇化率!$1:$1048576,MATCH($B3,城镇化率!$A:$A,0),MATCH(AI$1,城镇化率!$5:$5,0))/100</f>
        <v>12759095</v>
      </c>
      <c r="AJ3" s="40">
        <f>INDEX(人口源表!$1:$1048576,MATCH($B3,人口源表!$A:$A,0),MATCH(AJ$1,人口源表!$1:$1,0))*INDEX(城镇化率!$1:$1048576,MATCH($B3,城镇化率!$A:$A,0),MATCH(AJ$1,城镇化率!$5:$5,0))/100</f>
        <v>12678272</v>
      </c>
      <c r="AK3" s="40">
        <f>INDEX(人口源表!$1:$1048576,MATCH($B3,人口源表!$A:$A,0),MATCH(AK$1,人口源表!$1:$1,0))*INDEX(城镇化率!$1:$1048576,MATCH($B3,城镇化率!$A:$A,0),MATCH(AK$1,城镇化率!$5:$5,0))/100</f>
        <v>12597391</v>
      </c>
      <c r="AL3" s="40">
        <f>INDEX(人口源表!$1:$1048576,MATCH($B3,人口源表!$A:$A,0),MATCH(AL$1,人口源表!$1:$1,0))*INDEX(城镇化率!$1:$1048576,MATCH($B3,城镇化率!$A:$A,0),MATCH(AL$1,城镇化率!$5:$5,0))/100</f>
        <v>12516094</v>
      </c>
      <c r="AM3" s="40">
        <f>INDEX(人口源表!$1:$1048576,MATCH($B3,人口源表!$A:$A,0),MATCH(AM$1,人口源表!$1:$1,0))*INDEX(城镇化率!$1:$1048576,MATCH($B3,城镇化率!$A:$A,0),MATCH(AM$1,城镇化率!$5:$5,0))/100</f>
        <v>12433933</v>
      </c>
      <c r="AN3" s="40">
        <f>INDEX(人口源表!$1:$1048576,MATCH($B3,人口源表!$A:$A,0),MATCH(AN$1,人口源表!$1:$1,0))*INDEX(城镇化率!$1:$1048576,MATCH($B3,城镇化率!$A:$A,0),MATCH(AN$1,城镇化率!$5:$5,0))/100</f>
        <v>12350377</v>
      </c>
      <c r="AO3" s="40">
        <f>INDEX(人口源表!$1:$1048576,MATCH($B3,人口源表!$A:$A,0),MATCH(AO$1,人口源表!$1:$1,0))*INDEX(城镇化率!$1:$1048576,MATCH($B3,城镇化率!$A:$A,0),MATCH(AO$1,城镇化率!$5:$5,0))/100</f>
        <v>12264805</v>
      </c>
      <c r="AP3" s="40">
        <f>INDEX(人口源表!$1:$1048576,MATCH($B3,人口源表!$A:$A,0),MATCH(AP$1,人口源表!$1:$1,0))*INDEX(城镇化率!$1:$1048576,MATCH($B3,城镇化率!$A:$A,0),MATCH(AP$1,城镇化率!$5:$5,0))/100</f>
        <v>12176513</v>
      </c>
      <c r="AQ3" s="40">
        <f>INDEX(人口源表!$1:$1048576,MATCH($B3,人口源表!$A:$A,0),MATCH(AQ$1,人口源表!$1:$1,0))*INDEX(城镇化率!$1:$1048576,MATCH($B3,城镇化率!$A:$A,0),MATCH(AQ$1,城镇化率!$5:$5,0))/100</f>
        <v>12084708</v>
      </c>
      <c r="AR3" s="40">
        <f>INDEX(人口源表!$1:$1048576,MATCH($B3,人口源表!$A:$A,0),MATCH(AR$1,人口源表!$1:$1,0))*INDEX(城镇化率!$1:$1048576,MATCH($B3,城镇化率!$A:$A,0),MATCH(AR$1,城镇化率!$5:$5,0))/100</f>
        <v>11988512</v>
      </c>
      <c r="AS3" s="40">
        <f>INDEX(人口源表!$1:$1048576,MATCH($B3,人口源表!$A:$A,0),MATCH(AS$1,人口源表!$1:$1,0))*INDEX(城镇化率!$1:$1048576,MATCH($B3,城镇化率!$A:$A,0),MATCH(AS$1,城镇化率!$5:$5,0))/100</f>
        <v>11886960</v>
      </c>
      <c r="AT3" s="40">
        <f>INDEX(人口源表!$1:$1048576,MATCH($B3,人口源表!$A:$A,0),MATCH(AT$1,人口源表!$1:$1,0))*INDEX(城镇化率!$1:$1048576,MATCH($B3,城镇化率!$A:$A,0),MATCH(AT$1,城镇化率!$5:$5,0))/100</f>
        <v>11779000</v>
      </c>
      <c r="AU3" s="40">
        <f>INDEX(人口源表!$1:$1048576,MATCH($B3,人口源表!$A:$A,0),MATCH(AU$1,人口源表!$1:$1,0))*INDEX(城镇化率!$1:$1048576,MATCH($B3,城镇化率!$A:$A,0),MATCH(AU$1,城镇化率!$5:$5,0))/100</f>
        <v>11663494</v>
      </c>
      <c r="AV3" s="40">
        <f>INDEX(人口源表!$1:$1048576,MATCH($B3,人口源表!$A:$A,0),MATCH(AV$1,人口源表!$1:$1,0))*INDEX(城镇化率!$1:$1048576,MATCH($B3,城镇化率!$A:$A,0),MATCH(AV$1,城镇化率!$5:$5,0))/100</f>
        <v>11539219</v>
      </c>
    </row>
    <row r="4" spans="1:66" x14ac:dyDescent="0.15">
      <c r="A4" s="4" t="s">
        <v>859</v>
      </c>
      <c r="B4" s="4" t="s">
        <v>30</v>
      </c>
      <c r="C4" s="34">
        <f>VLOOKUP(B4,'[1]2016省城人口总结（根）'!B:C,2,FALSE)/100</f>
        <v>0.58345999999999998</v>
      </c>
      <c r="D4" s="40">
        <f>INDEX(人口源表!$1:$1048576,MATCH($B4,人口源表!$A:$A,0),MATCH(D$1,人口源表!$1:$1,0))*INDEX(城镇化率!$1:$1048576,MATCH($B4,城镇化率!$A:$A,0),MATCH(D$1,城镇化率!$5:$5,0))/100</f>
        <v>6235233.3256085524</v>
      </c>
      <c r="E4" s="40">
        <f>INDEX(人口源表!$1:$1048576,MATCH($B4,人口源表!$A:$A,0),MATCH(E$1,人口源表!$1:$1,0))*INDEX(城镇化率!$1:$1048576,MATCH($B4,城镇化率!$A:$A,0),MATCH(E$1,城镇化率!$5:$5,0))/100</f>
        <v>6384345.2880392494</v>
      </c>
      <c r="F4" s="40">
        <f>INDEX(人口源表!$1:$1048576,MATCH($B4,人口源表!$A:$A,0),MATCH(F$1,人口源表!$1:$1,0))*INDEX(城镇化率!$1:$1048576,MATCH($B4,城镇化率!$A:$A,0),MATCH(F$1,城镇化率!$5:$5,0))/100</f>
        <v>6533455.3431524094</v>
      </c>
      <c r="G4" s="40">
        <f>INDEX(人口源表!$1:$1048576,MATCH($B4,人口源表!$A:$A,0),MATCH(G$1,人口源表!$1:$1,0))*INDEX(城镇化率!$1:$1048576,MATCH($B4,城镇化率!$A:$A,0),MATCH(G$1,城镇化率!$5:$5,0))/100</f>
        <v>6834133.127522504</v>
      </c>
      <c r="H4" s="40">
        <f>INDEX(人口源表!$1:$1048576,MATCH($B4,人口源表!$A:$A,0),MATCH(H$1,人口源表!$1:$1,0))*INDEX(城镇化率!$1:$1048576,MATCH($B4,城镇化率!$A:$A,0),MATCH(H$1,城镇化率!$5:$5,0))/100</f>
        <v>7012216.8349125199</v>
      </c>
      <c r="I4" s="40">
        <f>INDEX(人口源表!$1:$1048576,MATCH($B4,人口源表!$A:$A,0),MATCH(I$1,人口源表!$1:$1,0))*INDEX(城镇化率!$1:$1048576,MATCH($B4,城镇化率!$A:$A,0),MATCH(I$1,城镇化率!$5:$5,0))/100</f>
        <v>7138021.7389357435</v>
      </c>
      <c r="J4" s="40">
        <f>INDEX(人口源表!$1:$1048576,MATCH($B4,人口源表!$A:$A,0),MATCH(J$1,人口源表!$1:$1,0))*INDEX(城镇化率!$1:$1048576,MATCH($B4,城镇化率!$A:$A,0),MATCH(J$1,城镇化率!$5:$5,0))/100</f>
        <v>7259161.4736954272</v>
      </c>
      <c r="K4" s="40">
        <f>INDEX(人口源表!$1:$1048576,MATCH($B4,人口源表!$A:$A,0),MATCH(K$1,人口源表!$1:$1,0))*INDEX(城镇化率!$1:$1048576,MATCH($B4,城镇化率!$A:$A,0),MATCH(K$1,城镇化率!$5:$5,0))/100</f>
        <v>7375802.9832577873</v>
      </c>
      <c r="L4" s="40">
        <f>INDEX(人口源表!$1:$1048576,MATCH($B4,人口源表!$A:$A,0),MATCH(L$1,人口源表!$1:$1,0))*INDEX(城镇化率!$1:$1048576,MATCH($B4,城镇化率!$A:$A,0),MATCH(L$1,城镇化率!$5:$5,0))/100</f>
        <v>7488114.0281924978</v>
      </c>
      <c r="M4" s="40">
        <f>INDEX(人口源表!$1:$1048576,MATCH($B4,人口源表!$A:$A,0),MATCH(M$1,人口源表!$1:$1,0))*INDEX(城镇化率!$1:$1048576,MATCH($B4,城镇化率!$A:$A,0),MATCH(M$1,城镇化率!$5:$5,0))/100</f>
        <v>7596264.319269185</v>
      </c>
      <c r="N4" s="40">
        <f>INDEX(人口源表!$1:$1048576,MATCH($B4,人口源表!$A:$A,0),MATCH(N$1,人口源表!$1:$1,0))*INDEX(城镇化率!$1:$1048576,MATCH($B4,城镇化率!$A:$A,0),MATCH(N$1,城镇化率!$5:$5,0))/100</f>
        <v>7700422.083939747</v>
      </c>
      <c r="O4" s="40">
        <f>INDEX(人口源表!$1:$1048576,MATCH($B4,人口源表!$A:$A,0),MATCH(O$1,人口源表!$1:$1,0))*INDEX(城镇化率!$1:$1048576,MATCH($B4,城镇化率!$A:$A,0),MATCH(O$1,城镇化率!$5:$5,0))/100</f>
        <v>7800758.4585504206</v>
      </c>
      <c r="P4" s="40">
        <f>INDEX(人口源表!$1:$1048576,MATCH($B4,人口源表!$A:$A,0),MATCH(P$1,人口源表!$1:$1,0))*INDEX(城镇化率!$1:$1048576,MATCH($B4,城镇化率!$A:$A,0),MATCH(P$1,城镇化率!$5:$5,0))/100</f>
        <v>7897443.363635378</v>
      </c>
      <c r="Q4" s="40">
        <f>INDEX(人口源表!$1:$1048576,MATCH($B4,人口源表!$A:$A,0),MATCH(Q$1,人口源表!$1:$1,0))*INDEX(城镇化率!$1:$1048576,MATCH($B4,城镇化率!$A:$A,0),MATCH(Q$1,城镇化率!$5:$5,0))/100</f>
        <v>7990645.9100712128</v>
      </c>
      <c r="R4" s="40">
        <f>INDEX(人口源表!$1:$1048576,MATCH($B4,人口源表!$A:$A,0),MATCH(R$1,人口源表!$1:$1,0))*INDEX(城镇化率!$1:$1048576,MATCH($B4,城镇化率!$A:$A,0),MATCH(R$1,城镇化率!$5:$5,0))/100</f>
        <v>8080536.2144876262</v>
      </c>
      <c r="S4" s="40">
        <f>INDEX(人口源表!$1:$1048576,MATCH($B4,人口源表!$A:$A,0),MATCH(S$1,人口源表!$1:$1,0))*INDEX(城镇化率!$1:$1048576,MATCH($B4,城镇化率!$A:$A,0),MATCH(S$1,城镇化率!$5:$5,0))/100</f>
        <v>8126851.7486566994</v>
      </c>
      <c r="T4" s="40">
        <f>INDEX(人口源表!$1:$1048576,MATCH($B4,人口源表!$A:$A,0),MATCH(T$1,人口源表!$1:$1,0))*INDEX(城镇化率!$1:$1048576,MATCH($B4,城镇化率!$A:$A,0),MATCH(T$1,城镇化率!$5:$5,0))/100</f>
        <v>8169566.1668586293</v>
      </c>
      <c r="U4" s="40">
        <f>INDEX(人口源表!$1:$1048576,MATCH($B4,人口源表!$A:$A,0),MATCH(U$1,人口源表!$1:$1,0))*INDEX(城镇化率!$1:$1048576,MATCH($B4,城镇化率!$A:$A,0),MATCH(U$1,城镇化率!$5:$5,0))/100</f>
        <v>8208893.1448518904</v>
      </c>
      <c r="V4" s="40">
        <f>INDEX(人口源表!$1:$1048576,MATCH($B4,人口源表!$A:$A,0),MATCH(V$1,人口源表!$1:$1,0))*INDEX(城镇化率!$1:$1048576,MATCH($B4,城镇化率!$A:$A,0),MATCH(V$1,城镇化率!$5:$5,0))/100</f>
        <v>8245042.7495566616</v>
      </c>
      <c r="W4" s="40">
        <f>INDEX(人口源表!$1:$1048576,MATCH($B4,人口源表!$A:$A,0),MATCH(W$1,人口源表!$1:$1,0))*INDEX(城镇化率!$1:$1048576,MATCH($B4,城镇化率!$A:$A,0),MATCH(W$1,城镇化率!$5:$5,0))/100</f>
        <v>8278219.1700862087</v>
      </c>
      <c r="X4" s="40">
        <f>INDEX(人口源表!$1:$1048576,MATCH($B4,人口源表!$A:$A,0),MATCH(X$1,人口源表!$1:$1,0))*INDEX(城镇化率!$1:$1048576,MATCH($B4,城镇化率!$A:$A,0),MATCH(X$1,城镇化率!$5:$5,0))/100</f>
        <v>8308621.934816842</v>
      </c>
      <c r="Y4" s="40">
        <f>INDEX(人口源表!$1:$1048576,MATCH($B4,人口源表!$A:$A,0),MATCH(Y$1,人口源表!$1:$1,0))*INDEX(城镇化率!$1:$1048576,MATCH($B4,城镇化率!$A:$A,0),MATCH(Y$1,城镇化率!$5:$5,0))/100</f>
        <v>8336444.3117745137</v>
      </c>
      <c r="Z4" s="40">
        <f>INDEX(人口源表!$1:$1048576,MATCH($B4,人口源表!$A:$A,0),MATCH(Z$1,人口源表!$1:$1,0))*INDEX(城镇化率!$1:$1048576,MATCH($B4,城镇化率!$A:$A,0),MATCH(Z$1,城镇化率!$5:$5,0))/100</f>
        <v>8361873.8159994194</v>
      </c>
      <c r="AA4" s="40">
        <f>INDEX(人口源表!$1:$1048576,MATCH($B4,人口源表!$A:$A,0),MATCH(AA$1,人口源表!$1:$1,0))*INDEX(城镇化率!$1:$1048576,MATCH($B4,城镇化率!$A:$A,0),MATCH(AA$1,城镇化率!$5:$5,0))/100</f>
        <v>8385093.4561534915</v>
      </c>
      <c r="AB4" s="40">
        <f>INDEX(人口源表!$1:$1048576,MATCH($B4,人口源表!$A:$A,0),MATCH(AB$1,人口源表!$1:$1,0))*INDEX(城镇化率!$1:$1048576,MATCH($B4,城镇化率!$A:$A,0),MATCH(AB$1,城镇化率!$5:$5,0))/100</f>
        <v>8406278.6726763807</v>
      </c>
      <c r="AC4" s="40">
        <f>INDEX(人口源表!$1:$1048576,MATCH($B4,人口源表!$A:$A,0),MATCH(AC$1,人口源表!$1:$1,0))*INDEX(城镇化率!$1:$1048576,MATCH($B4,城镇化率!$A:$A,0),MATCH(AC$1,城镇化率!$5:$5,0))/100</f>
        <v>8415290.6037089825</v>
      </c>
      <c r="AD4" s="40">
        <f>INDEX(人口源表!$1:$1048576,MATCH($B4,人口源表!$A:$A,0),MATCH(AD$1,人口源表!$1:$1,0))*INDEX(城镇化率!$1:$1048576,MATCH($B4,城镇化率!$A:$A,0),MATCH(AD$1,城镇化率!$5:$5,0))/100</f>
        <v>8422570.7426828556</v>
      </c>
      <c r="AE4" s="40">
        <f>INDEX(人口源表!$1:$1048576,MATCH($B4,人口源表!$A:$A,0),MATCH(AE$1,人口源表!$1:$1,0))*INDEX(城镇化率!$1:$1048576,MATCH($B4,城镇化率!$A:$A,0),MATCH(AE$1,城镇化率!$5:$5,0))/100</f>
        <v>8428283.546397293</v>
      </c>
      <c r="AF4" s="40">
        <f>INDEX(人口源表!$1:$1048576,MATCH($B4,人口源表!$A:$A,0),MATCH(AF$1,人口源表!$1:$1,0))*INDEX(城镇化率!$1:$1048576,MATCH($B4,城镇化率!$A:$A,0),MATCH(AF$1,城镇化率!$5:$5,0))/100</f>
        <v>8432582.1205850411</v>
      </c>
      <c r="AG4" s="40">
        <f>INDEX(人口源表!$1:$1048576,MATCH($B4,人口源表!$A:$A,0),MATCH(AG$1,人口源表!$1:$1,0))*INDEX(城镇化率!$1:$1048576,MATCH($B4,城镇化率!$A:$A,0),MATCH(AG$1,城镇化率!$5:$5,0))/100</f>
        <v>8435615.3668107521</v>
      </c>
      <c r="AH4" s="40">
        <f>INDEX(人口源表!$1:$1048576,MATCH($B4,人口源表!$A:$A,0),MATCH(AH$1,人口源表!$1:$1,0))*INDEX(城镇化率!$1:$1048576,MATCH($B4,城镇化率!$A:$A,0),MATCH(AH$1,城镇化率!$5:$5,0))/100</f>
        <v>8437521.2088872977</v>
      </c>
      <c r="AI4" s="40">
        <f>INDEX(人口源表!$1:$1048576,MATCH($B4,人口源表!$A:$A,0),MATCH(AI$1,人口源表!$1:$1,0))*INDEX(城镇化率!$1:$1048576,MATCH($B4,城镇化率!$A:$A,0),MATCH(AI$1,城镇化率!$5:$5,0))/100</f>
        <v>8438432.3167930171</v>
      </c>
      <c r="AJ4" s="40">
        <f>INDEX(人口源表!$1:$1048576,MATCH($B4,人口源表!$A:$A,0),MATCH(AJ$1,人口源表!$1:$1,0))*INDEX(城镇化率!$1:$1048576,MATCH($B4,城镇化率!$A:$A,0),MATCH(AJ$1,城镇化率!$5:$5,0))/100</f>
        <v>8438470.7590275723</v>
      </c>
      <c r="AK4" s="40">
        <f>INDEX(人口源表!$1:$1048576,MATCH($B4,人口源表!$A:$A,0),MATCH(AK$1,人口源表!$1:$1,0))*INDEX(城镇化率!$1:$1048576,MATCH($B4,城镇化率!$A:$A,0),MATCH(AK$1,城镇化率!$5:$5,0))/100</f>
        <v>8437751.5318995286</v>
      </c>
      <c r="AL4" s="40">
        <f>INDEX(人口源表!$1:$1048576,MATCH($B4,人口源表!$A:$A,0),MATCH(AL$1,人口源表!$1:$1,0))*INDEX(城镇化率!$1:$1048576,MATCH($B4,城镇化率!$A:$A,0),MATCH(AL$1,城镇化率!$5:$5,0))/100</f>
        <v>8436380.9032363687</v>
      </c>
      <c r="AM4" s="40">
        <f>INDEX(人口源表!$1:$1048576,MATCH($B4,人口源表!$A:$A,0),MATCH(AM$1,人口源表!$1:$1,0))*INDEX(城镇化率!$1:$1048576,MATCH($B4,城镇化率!$A:$A,0),MATCH(AM$1,城镇化率!$5:$5,0))/100</f>
        <v>8434454.7202688158</v>
      </c>
      <c r="AN4" s="40">
        <f>INDEX(人口源表!$1:$1048576,MATCH($B4,人口源表!$A:$A,0),MATCH(AN$1,人口源表!$1:$1,0))*INDEX(城镇化率!$1:$1048576,MATCH($B4,城镇化率!$A:$A,0),MATCH(AN$1,城镇化率!$5:$5,0))/100</f>
        <v>8432062.7470724769</v>
      </c>
      <c r="AO4" s="40">
        <f>INDEX(人口源表!$1:$1048576,MATCH($B4,人口源表!$A:$A,0),MATCH(AO$1,人口源表!$1:$1,0))*INDEX(城镇化率!$1:$1048576,MATCH($B4,城镇化率!$A:$A,0),MATCH(AO$1,城镇化率!$5:$5,0))/100</f>
        <v>8429282.4472100064</v>
      </c>
      <c r="AP4" s="40">
        <f>INDEX(人口源表!$1:$1048576,MATCH($B4,人口源表!$A:$A,0),MATCH(AP$1,人口源表!$1:$1,0))*INDEX(城镇化率!$1:$1048576,MATCH($B4,城镇化率!$A:$A,0),MATCH(AP$1,城镇化率!$5:$5,0))/100</f>
        <v>8426184.8504773192</v>
      </c>
      <c r="AQ4" s="40">
        <f>INDEX(人口源表!$1:$1048576,MATCH($B4,人口源表!$A:$A,0),MATCH(AQ$1,人口源表!$1:$1,0))*INDEX(城镇化率!$1:$1048576,MATCH($B4,城镇化率!$A:$A,0),MATCH(AQ$1,城镇化率!$5:$5,0))/100</f>
        <v>8422829.0524915773</v>
      </c>
      <c r="AR4" s="40">
        <f>INDEX(人口源表!$1:$1048576,MATCH($B4,人口源表!$A:$A,0),MATCH(AR$1,人口源表!$1:$1,0))*INDEX(城镇化率!$1:$1048576,MATCH($B4,城镇化率!$A:$A,0),MATCH(AR$1,城镇化率!$5:$5,0))/100</f>
        <v>8419265.828076493</v>
      </c>
      <c r="AS4" s="40">
        <f>INDEX(人口源表!$1:$1048576,MATCH($B4,人口源表!$A:$A,0),MATCH(AS$1,人口源表!$1:$1,0))*INDEX(城镇化率!$1:$1048576,MATCH($B4,城镇化率!$A:$A,0),MATCH(AS$1,城镇化率!$5:$5,0))/100</f>
        <v>8415535.9205801506</v>
      </c>
      <c r="AT4" s="40">
        <f>INDEX(人口源表!$1:$1048576,MATCH($B4,人口源表!$A:$A,0),MATCH(AT$1,人口源表!$1:$1,0))*INDEX(城镇化率!$1:$1048576,MATCH($B4,城镇化率!$A:$A,0),MATCH(AT$1,城镇化率!$5:$5,0))/100</f>
        <v>8411669.0698791109</v>
      </c>
      <c r="AU4" s="40">
        <f>INDEX(人口源表!$1:$1048576,MATCH($B4,人口源表!$A:$A,0),MATCH(AU$1,人口源表!$1:$1,0))*INDEX(城镇化率!$1:$1048576,MATCH($B4,城镇化率!$A:$A,0),MATCH(AU$1,城镇化率!$5:$5,0))/100</f>
        <v>8407685.3559976593</v>
      </c>
      <c r="AV4" s="40">
        <f>INDEX(人口源表!$1:$1048576,MATCH($B4,人口源表!$A:$A,0),MATCH(AV$1,人口源表!$1:$1,0))*INDEX(城镇化率!$1:$1048576,MATCH($B4,城镇化率!$A:$A,0),MATCH(AV$1,城镇化率!$5:$5,0))/100</f>
        <v>8403595.0127025843</v>
      </c>
    </row>
    <row r="5" spans="1:66" x14ac:dyDescent="0.15">
      <c r="A5" s="4" t="s">
        <v>859</v>
      </c>
      <c r="B5" s="4" t="s">
        <v>32</v>
      </c>
      <c r="C5" s="34">
        <f>VLOOKUP(B5,'[1]2016省城人口总结（根）'!B:C,2,FALSE)/100</f>
        <v>0.55679999999999996</v>
      </c>
      <c r="D5" s="40">
        <f>INDEX(人口源表!$1:$1048576,MATCH($B5,人口源表!$A:$A,0),MATCH(D$1,人口源表!$1:$1,0))*INDEX(城镇化率!$1:$1048576,MATCH($B5,城镇化率!$A:$A,0),MATCH(D$1,城镇化率!$5:$5,0))/100</f>
        <v>4384650.3475209707</v>
      </c>
      <c r="E5" s="40">
        <f>INDEX(人口源表!$1:$1048576,MATCH($B5,人口源表!$A:$A,0),MATCH(E$1,人口源表!$1:$1,0))*INDEX(城镇化率!$1:$1048576,MATCH($B5,城镇化率!$A:$A,0),MATCH(E$1,城镇化率!$5:$5,0))/100</f>
        <v>4479080.4613773786</v>
      </c>
      <c r="F5" s="40">
        <f>INDEX(人口源表!$1:$1048576,MATCH($B5,人口源表!$A:$A,0),MATCH(F$1,人口源表!$1:$1,0))*INDEX(城镇化率!$1:$1048576,MATCH($B5,城镇化率!$A:$A,0),MATCH(F$1,城镇化率!$5:$5,0))/100</f>
        <v>4572929.3135359846</v>
      </c>
      <c r="G5" s="40">
        <f>INDEX(人口源表!$1:$1048576,MATCH($B5,人口源表!$A:$A,0),MATCH(G$1,人口源表!$1:$1,0))*INDEX(城镇化率!$1:$1048576,MATCH($B5,城镇化率!$A:$A,0),MATCH(G$1,城镇化率!$5:$5,0))/100</f>
        <v>4497548.3985897554</v>
      </c>
      <c r="H5" s="40">
        <f>INDEX(人口源表!$1:$1048576,MATCH($B5,人口源表!$A:$A,0),MATCH(H$1,人口源表!$1:$1,0))*INDEX(城镇化率!$1:$1048576,MATCH($B5,城镇化率!$A:$A,0),MATCH(H$1,城镇化率!$5:$5,0))/100</f>
        <v>4596844.7536999295</v>
      </c>
      <c r="I5" s="40">
        <f>INDEX(人口源表!$1:$1048576,MATCH($B5,人口源表!$A:$A,0),MATCH(I$1,人口源表!$1:$1,0))*INDEX(城镇化率!$1:$1048576,MATCH($B5,城镇化率!$A:$A,0),MATCH(I$1,城镇化率!$5:$5,0))/100</f>
        <v>4662477.8789484045</v>
      </c>
      <c r="J5" s="40">
        <f>INDEX(人口源表!$1:$1048576,MATCH($B5,人口源表!$A:$A,0),MATCH(J$1,人口源表!$1:$1,0))*INDEX(城镇化率!$1:$1048576,MATCH($B5,城镇化率!$A:$A,0),MATCH(J$1,城镇化率!$5:$5,0))/100</f>
        <v>4725692.4478984317</v>
      </c>
      <c r="K5" s="40">
        <f>INDEX(人口源表!$1:$1048576,MATCH($B5,人口源表!$A:$A,0),MATCH(K$1,人口源表!$1:$1,0))*INDEX(城镇化率!$1:$1048576,MATCH($B5,城镇化率!$A:$A,0),MATCH(K$1,城镇化率!$5:$5,0))/100</f>
        <v>4786511.8934559235</v>
      </c>
      <c r="L5" s="40">
        <f>INDEX(人口源表!$1:$1048576,MATCH($B5,人口源表!$A:$A,0),MATCH(L$1,人口源表!$1:$1,0))*INDEX(城镇化率!$1:$1048576,MATCH($B5,城镇化率!$A:$A,0),MATCH(L$1,城镇化率!$5:$5,0))/100</f>
        <v>4844961.01383352</v>
      </c>
      <c r="M5" s="40">
        <f>INDEX(人口源表!$1:$1048576,MATCH($B5,人口源表!$A:$A,0),MATCH(M$1,人口源表!$1:$1,0))*INDEX(城镇化率!$1:$1048576,MATCH($B5,城镇化率!$A:$A,0),MATCH(M$1,城镇化率!$5:$5,0))/100</f>
        <v>4901068.4945843145</v>
      </c>
      <c r="N5" s="40">
        <f>INDEX(人口源表!$1:$1048576,MATCH($B5,人口源表!$A:$A,0),MATCH(N$1,人口源表!$1:$1,0))*INDEX(城镇化率!$1:$1048576,MATCH($B5,城镇化率!$A:$A,0),MATCH(N$1,城镇化率!$5:$5,0))/100</f>
        <v>4954865.7868994912</v>
      </c>
      <c r="O5" s="40">
        <f>INDEX(人口源表!$1:$1048576,MATCH($B5,人口源表!$A:$A,0),MATCH(O$1,人口源表!$1:$1,0))*INDEX(城镇化率!$1:$1048576,MATCH($B5,城镇化率!$A:$A,0),MATCH(O$1,城镇化率!$5:$5,0))/100</f>
        <v>5006387.829568875</v>
      </c>
      <c r="P5" s="40">
        <f>INDEX(人口源表!$1:$1048576,MATCH($B5,人口源表!$A:$A,0),MATCH(P$1,人口源表!$1:$1,0))*INDEX(城镇化率!$1:$1048576,MATCH($B5,城镇化率!$A:$A,0),MATCH(P$1,城镇化率!$5:$5,0))/100</f>
        <v>5055673.8110716967</v>
      </c>
      <c r="Q5" s="40">
        <f>INDEX(人口源表!$1:$1048576,MATCH($B5,人口源表!$A:$A,0),MATCH(Q$1,人口源表!$1:$1,0))*INDEX(城镇化率!$1:$1048576,MATCH($B5,城镇化率!$A:$A,0),MATCH(Q$1,城镇化率!$5:$5,0))/100</f>
        <v>5102764.0643373057</v>
      </c>
      <c r="R5" s="40">
        <f>INDEX(人口源表!$1:$1048576,MATCH($B5,人口源表!$A:$A,0),MATCH(R$1,人口源表!$1:$1,0))*INDEX(城镇化率!$1:$1048576,MATCH($B5,城镇化率!$A:$A,0),MATCH(R$1,城镇化率!$5:$5,0))/100</f>
        <v>5147704.007749931</v>
      </c>
      <c r="S5" s="40">
        <f>INDEX(人口源表!$1:$1048576,MATCH($B5,人口源表!$A:$A,0),MATCH(S$1,人口源表!$1:$1,0))*INDEX(城镇化率!$1:$1048576,MATCH($B5,城镇化率!$A:$A,0),MATCH(S$1,城镇化率!$5:$5,0))/100</f>
        <v>5164847.909337257</v>
      </c>
      <c r="T5" s="40">
        <f>INDEX(人口源表!$1:$1048576,MATCH($B5,人口源表!$A:$A,0),MATCH(T$1,人口源表!$1:$1,0))*INDEX(城镇化率!$1:$1048576,MATCH($B5,城镇化率!$A:$A,0),MATCH(T$1,城镇化率!$5:$5,0))/100</f>
        <v>5179666.6463861847</v>
      </c>
      <c r="U5" s="40">
        <f>INDEX(人口源表!$1:$1048576,MATCH($B5,人口源表!$A:$A,0),MATCH(U$1,人口源表!$1:$1,0))*INDEX(城镇化率!$1:$1048576,MATCH($B5,城镇化率!$A:$A,0),MATCH(U$1,城镇化率!$5:$5,0))/100</f>
        <v>5192249.5975961182</v>
      </c>
      <c r="V5" s="40">
        <f>INDEX(人口源表!$1:$1048576,MATCH($B5,人口源表!$A:$A,0),MATCH(V$1,人口源表!$1:$1,0))*INDEX(城镇化率!$1:$1048576,MATCH($B5,城镇化率!$A:$A,0),MATCH(V$1,城镇化率!$5:$5,0))/100</f>
        <v>5202686.9408778967</v>
      </c>
      <c r="W5" s="40">
        <f>INDEX(人口源表!$1:$1048576,MATCH($B5,人口源表!$A:$A,0),MATCH(W$1,人口源表!$1:$1,0))*INDEX(城镇化率!$1:$1048576,MATCH($B5,城镇化率!$A:$A,0),MATCH(W$1,城镇化率!$5:$5,0))/100</f>
        <v>5211072.3464541174</v>
      </c>
      <c r="X5" s="40">
        <f>INDEX(人口源表!$1:$1048576,MATCH($B5,人口源表!$A:$A,0),MATCH(X$1,人口源表!$1:$1,0))*INDEX(城镇化率!$1:$1048576,MATCH($B5,城镇化率!$A:$A,0),MATCH(X$1,城镇化率!$5:$5,0))/100</f>
        <v>5217502.3608223777</v>
      </c>
      <c r="Y5" s="40">
        <f>INDEX(人口源表!$1:$1048576,MATCH($B5,人口源表!$A:$A,0),MATCH(Y$1,人口源表!$1:$1,0))*INDEX(城镇化率!$1:$1048576,MATCH($B5,城镇化率!$A:$A,0),MATCH(Y$1,城镇化率!$5:$5,0))/100</f>
        <v>5222073.7270792462</v>
      </c>
      <c r="Z5" s="40">
        <f>INDEX(人口源表!$1:$1048576,MATCH($B5,人口源表!$A:$A,0),MATCH(Z$1,人口源表!$1:$1,0))*INDEX(城镇化率!$1:$1048576,MATCH($B5,城镇化率!$A:$A,0),MATCH(Z$1,城镇化率!$5:$5,0))/100</f>
        <v>5224888.8412923086</v>
      </c>
      <c r="AA5" s="40">
        <f>INDEX(人口源表!$1:$1048576,MATCH($B5,人口源表!$A:$A,0),MATCH(AA$1,人口源表!$1:$1,0))*INDEX(城镇化率!$1:$1048576,MATCH($B5,城镇化率!$A:$A,0),MATCH(AA$1,城镇化率!$5:$5,0))/100</f>
        <v>5226051.0498143313</v>
      </c>
      <c r="AB5" s="40">
        <f>INDEX(人口源表!$1:$1048576,MATCH($B5,人口源表!$A:$A,0),MATCH(AB$1,人口源表!$1:$1,0))*INDEX(城镇化率!$1:$1048576,MATCH($B5,城镇化率!$A:$A,0),MATCH(AB$1,城镇化率!$5:$5,0))/100</f>
        <v>5225667.4116611136</v>
      </c>
      <c r="AC5" s="40">
        <f>INDEX(人口源表!$1:$1048576,MATCH($B5,人口源表!$A:$A,0),MATCH(AC$1,人口源表!$1:$1,0))*INDEX(城镇化率!$1:$1048576,MATCH($B5,城镇化率!$A:$A,0),MATCH(AC$1,城镇化率!$5:$5,0))/100</f>
        <v>5217454.4240331985</v>
      </c>
      <c r="AD5" s="40">
        <f>INDEX(人口源表!$1:$1048576,MATCH($B5,人口源表!$A:$A,0),MATCH(AD$1,人口源表!$1:$1,0))*INDEX(城镇化率!$1:$1048576,MATCH($B5,城镇化率!$A:$A,0),MATCH(AD$1,城镇化率!$5:$5,0))/100</f>
        <v>5207932.4082842208</v>
      </c>
      <c r="AE5" s="40">
        <f>INDEX(人口源表!$1:$1048576,MATCH($B5,人口源表!$A:$A,0),MATCH(AE$1,人口源表!$1:$1,0))*INDEX(城镇化率!$1:$1048576,MATCH($B5,城镇化率!$A:$A,0),MATCH(AE$1,城镇化率!$5:$5,0))/100</f>
        <v>5197220.0916792396</v>
      </c>
      <c r="AF5" s="40">
        <f>INDEX(人口源表!$1:$1048576,MATCH($B5,人口源表!$A:$A,0),MATCH(AF$1,人口源表!$1:$1,0))*INDEX(城镇化率!$1:$1048576,MATCH($B5,城镇化率!$A:$A,0),MATCH(AF$1,城镇化率!$5:$5,0))/100</f>
        <v>5185439.5050713029</v>
      </c>
      <c r="AG5" s="40">
        <f>INDEX(人口源表!$1:$1048576,MATCH($B5,人口源表!$A:$A,0),MATCH(AG$1,人口源表!$1:$1,0))*INDEX(城镇化率!$1:$1048576,MATCH($B5,城镇化率!$A:$A,0),MATCH(AG$1,城镇化率!$5:$5,0))/100</f>
        <v>5172715.3228383753</v>
      </c>
      <c r="AH5" s="40">
        <f>INDEX(人口源表!$1:$1048576,MATCH($B5,人口源表!$A:$A,0),MATCH(AH$1,人口源表!$1:$1,0))*INDEX(城镇化率!$1:$1048576,MATCH($B5,城镇化率!$A:$A,0),MATCH(AH$1,城镇化率!$5:$5,0))/100</f>
        <v>5159172.7724542944</v>
      </c>
      <c r="AI5" s="40">
        <f>INDEX(人口源表!$1:$1048576,MATCH($B5,人口源表!$A:$A,0),MATCH(AI$1,人口源表!$1:$1,0))*INDEX(城镇化率!$1:$1048576,MATCH($B5,城镇化率!$A:$A,0),MATCH(AI$1,城镇化率!$5:$5,0))/100</f>
        <v>5144941.8872224549</v>
      </c>
      <c r="AJ5" s="40">
        <f>INDEX(人口源表!$1:$1048576,MATCH($B5,人口源表!$A:$A,0),MATCH(AJ$1,人口源表!$1:$1,0))*INDEX(城镇化率!$1:$1048576,MATCH($B5,城镇化率!$A:$A,0),MATCH(AJ$1,城镇化率!$5:$5,0))/100</f>
        <v>5130152.589155389</v>
      </c>
      <c r="AK5" s="40">
        <f>INDEX(人口源表!$1:$1048576,MATCH($B5,人口源表!$A:$A,0),MATCH(AK$1,人口源表!$1:$1,0))*INDEX(城镇化率!$1:$1048576,MATCH($B5,城镇化率!$A:$A,0),MATCH(AK$1,城镇化率!$5:$5,0))/100</f>
        <v>5114939.6762077771</v>
      </c>
      <c r="AL5" s="40">
        <f>INDEX(人口源表!$1:$1048576,MATCH($B5,人口源表!$A:$A,0),MATCH(AL$1,人口源表!$1:$1,0))*INDEX(城镇化率!$1:$1048576,MATCH($B5,城镇化率!$A:$A,0),MATCH(AL$1,城镇化率!$5:$5,0))/100</f>
        <v>5099437.8682556609</v>
      </c>
      <c r="AM5" s="40">
        <f>INDEX(人口源表!$1:$1048576,MATCH($B5,人口源表!$A:$A,0),MATCH(AM$1,人口源表!$1:$1,0))*INDEX(城镇化率!$1:$1048576,MATCH($B5,城镇化率!$A:$A,0),MATCH(AM$1,城镇化率!$5:$5,0))/100</f>
        <v>5083787.5531219225</v>
      </c>
      <c r="AN5" s="40">
        <f>INDEX(人口源表!$1:$1048576,MATCH($B5,人口源表!$A:$A,0),MATCH(AN$1,人口源表!$1:$1,0))*INDEX(城镇化率!$1:$1048576,MATCH($B5,城镇化率!$A:$A,0),MATCH(AN$1,城镇化率!$5:$5,0))/100</f>
        <v>5068127.6382129965</v>
      </c>
      <c r="AO5" s="40">
        <f>INDEX(人口源表!$1:$1048576,MATCH($B5,人口源表!$A:$A,0),MATCH(AO$1,人口源表!$1:$1,0))*INDEX(城镇化率!$1:$1048576,MATCH($B5,城镇化率!$A:$A,0),MATCH(AO$1,城镇化率!$5:$5,0))/100</f>
        <v>5052603.4919666536</v>
      </c>
      <c r="AP5" s="40">
        <f>INDEX(人口源表!$1:$1048576,MATCH($B5,人口源表!$A:$A,0),MATCH(AP$1,人口源表!$1:$1,0))*INDEX(城镇化率!$1:$1048576,MATCH($B5,城镇化率!$A:$A,0),MATCH(AP$1,城镇化率!$5:$5,0))/100</f>
        <v>5037361.2134311274</v>
      </c>
      <c r="AQ5" s="40">
        <f>INDEX(人口源表!$1:$1048576,MATCH($B5,人口源表!$A:$A,0),MATCH(AQ$1,人口源表!$1:$1,0))*INDEX(城镇化率!$1:$1048576,MATCH($B5,城镇化率!$A:$A,0),MATCH(AQ$1,城镇化率!$5:$5,0))/100</f>
        <v>5022548.3571893647</v>
      </c>
      <c r="AR5" s="40">
        <f>INDEX(人口源表!$1:$1048576,MATCH($B5,人口源表!$A:$A,0),MATCH(AR$1,人口源表!$1:$1,0))*INDEX(城镇化率!$1:$1048576,MATCH($B5,城镇化率!$A:$A,0),MATCH(AR$1,城镇化率!$5:$5,0))/100</f>
        <v>5008317.6129194582</v>
      </c>
      <c r="AS5" s="40">
        <f>INDEX(人口源表!$1:$1048576,MATCH($B5,人口源表!$A:$A,0),MATCH(AS$1,人口源表!$1:$1,0))*INDEX(城镇化率!$1:$1048576,MATCH($B5,城镇化率!$A:$A,0),MATCH(AS$1,城镇化率!$5:$5,0))/100</f>
        <v>4994822.4574202113</v>
      </c>
      <c r="AT5" s="40">
        <f>INDEX(人口源表!$1:$1048576,MATCH($B5,人口源表!$A:$A,0),MATCH(AT$1,人口源表!$1:$1,0))*INDEX(城镇化率!$1:$1048576,MATCH($B5,城镇化率!$A:$A,0),MATCH(AT$1,城镇化率!$5:$5,0))/100</f>
        <v>4982220.1084293127</v>
      </c>
      <c r="AU5" s="40">
        <f>INDEX(人口源表!$1:$1048576,MATCH($B5,人口源表!$A:$A,0),MATCH(AU$1,人口源表!$1:$1,0))*INDEX(城镇化率!$1:$1048576,MATCH($B5,城镇化率!$A:$A,0),MATCH(AU$1,城镇化率!$5:$5,0))/100</f>
        <v>4970670.0878606774</v>
      </c>
      <c r="AV5" s="40">
        <f>INDEX(人口源表!$1:$1048576,MATCH($B5,人口源表!$A:$A,0),MATCH(AV$1,人口源表!$1:$1,0))*INDEX(城镇化率!$1:$1048576,MATCH($B5,城镇化率!$A:$A,0),MATCH(AV$1,城镇化率!$5:$5,0))/100</f>
        <v>4960333.4976053564</v>
      </c>
    </row>
    <row r="6" spans="1:66" x14ac:dyDescent="0.15">
      <c r="A6" s="4" t="s">
        <v>859</v>
      </c>
      <c r="B6" s="4" t="s">
        <v>34</v>
      </c>
      <c r="C6" s="34">
        <f>VLOOKUP(B6,'[1]2016省城人口总结（根）'!B:C,2,FALSE)/100</f>
        <v>0.55679999999999996</v>
      </c>
      <c r="D6" s="40">
        <f>INDEX(人口源表!$1:$1048576,MATCH($B6,人口源表!$A:$A,0),MATCH(D$1,人口源表!$1:$1,0))*INDEX(城镇化率!$1:$1048576,MATCH($B6,城镇化率!$A:$A,0),MATCH(D$1,城镇化率!$5:$5,0))/100</f>
        <v>1729551.6742920238</v>
      </c>
      <c r="E6" s="40">
        <f>INDEX(人口源表!$1:$1048576,MATCH($B6,人口源表!$A:$A,0),MATCH(E$1,人口源表!$1:$1,0))*INDEX(城镇化率!$1:$1048576,MATCH($B6,城镇化率!$A:$A,0),MATCH(E$1,城镇化率!$5:$5,0))/100</f>
        <v>1767396.9547752514</v>
      </c>
      <c r="F6" s="40">
        <f>INDEX(人口源表!$1:$1048576,MATCH($B6,人口源表!$A:$A,0),MATCH(F$1,人口源表!$1:$1,0))*INDEX(城镇化率!$1:$1048576,MATCH($B6,城镇化率!$A:$A,0),MATCH(F$1,城镇化率!$5:$5,0))/100</f>
        <v>1805082.089432878</v>
      </c>
      <c r="G6" s="40">
        <f>INDEX(人口源表!$1:$1048576,MATCH($B6,人口源表!$A:$A,0),MATCH(G$1,人口源表!$1:$1,0))*INDEX(城镇化率!$1:$1048576,MATCH($B6,城镇化率!$A:$A,0),MATCH(G$1,城镇化率!$5:$5,0))/100</f>
        <v>1826289.8158116788</v>
      </c>
      <c r="H6" s="40">
        <f>INDEX(人口源表!$1:$1048576,MATCH($B6,人口源表!$A:$A,0),MATCH(H$1,人口源表!$1:$1,0))*INDEX(城镇化率!$1:$1048576,MATCH($B6,城镇化率!$A:$A,0),MATCH(H$1,城镇化率!$5:$5,0))/100</f>
        <v>1868337.5574615374</v>
      </c>
      <c r="I6" s="40">
        <f>INDEX(人口源表!$1:$1048576,MATCH($B6,人口源表!$A:$A,0),MATCH(I$1,人口源表!$1:$1,0))*INDEX(城镇化率!$1:$1048576,MATCH($B6,城镇化率!$A:$A,0),MATCH(I$1,城镇化率!$5:$5,0))/100</f>
        <v>1896499.5170581902</v>
      </c>
      <c r="J6" s="40">
        <f>INDEX(人口源表!$1:$1048576,MATCH($B6,人口源表!$A:$A,0),MATCH(J$1,人口源表!$1:$1,0))*INDEX(城镇化率!$1:$1048576,MATCH($B6,城镇化率!$A:$A,0),MATCH(J$1,城镇化率!$5:$5,0))/100</f>
        <v>1923482.3234209323</v>
      </c>
      <c r="K6" s="40">
        <f>INDEX(人口源表!$1:$1048576,MATCH($B6,人口源表!$A:$A,0),MATCH(K$1,人口源表!$1:$1,0))*INDEX(城镇化率!$1:$1048576,MATCH($B6,城镇化率!$A:$A,0),MATCH(K$1,城镇化率!$5:$5,0))/100</f>
        <v>1949312.7579511604</v>
      </c>
      <c r="L6" s="40">
        <f>INDEX(人口源表!$1:$1048576,MATCH($B6,人口源表!$A:$A,0),MATCH(L$1,人口源表!$1:$1,0))*INDEX(城镇化率!$1:$1048576,MATCH($B6,城镇化率!$A:$A,0),MATCH(L$1,城镇化率!$5:$5,0))/100</f>
        <v>1974019.4747627296</v>
      </c>
      <c r="M6" s="40">
        <f>INDEX(人口源表!$1:$1048576,MATCH($B6,人口源表!$A:$A,0),MATCH(M$1,人口源表!$1:$1,0))*INDEX(城镇化率!$1:$1048576,MATCH($B6,城镇化率!$A:$A,0),MATCH(M$1,城镇化率!$5:$5,0))/100</f>
        <v>1997631.8024189621</v>
      </c>
      <c r="N6" s="40">
        <f>INDEX(人口源表!$1:$1048576,MATCH($B6,人口源表!$A:$A,0),MATCH(N$1,人口源表!$1:$1,0))*INDEX(城镇化率!$1:$1048576,MATCH($B6,城镇化率!$A:$A,0),MATCH(N$1,城镇化率!$5:$5,0))/100</f>
        <v>2020179.7363177992</v>
      </c>
      <c r="O6" s="40">
        <f>INDEX(人口源表!$1:$1048576,MATCH($B6,人口源表!$A:$A,0),MATCH(O$1,人口源表!$1:$1,0))*INDEX(城镇化率!$1:$1048576,MATCH($B6,城镇化率!$A:$A,0),MATCH(O$1,城镇化率!$5:$5,0))/100</f>
        <v>2041694.5690044721</v>
      </c>
      <c r="P6" s="40">
        <f>INDEX(人口源表!$1:$1048576,MATCH($B6,人口源表!$A:$A,0),MATCH(P$1,人口源表!$1:$1,0))*INDEX(城镇化率!$1:$1048576,MATCH($B6,城镇化率!$A:$A,0),MATCH(P$1,城镇化率!$5:$5,0))/100</f>
        <v>2062208.2680269638</v>
      </c>
      <c r="Q6" s="40">
        <f>INDEX(人口源表!$1:$1048576,MATCH($B6,人口源表!$A:$A,0),MATCH(Q$1,人口源表!$1:$1,0))*INDEX(城镇化率!$1:$1048576,MATCH($B6,城镇化率!$A:$A,0),MATCH(Q$1,城镇化率!$5:$5,0))/100</f>
        <v>2081753.4667664396</v>
      </c>
      <c r="R6" s="40">
        <f>INDEX(人口源表!$1:$1048576,MATCH($B6,人口源表!$A:$A,0),MATCH(R$1,人口源表!$1:$1,0))*INDEX(城镇化率!$1:$1048576,MATCH($B6,城镇化率!$A:$A,0),MATCH(R$1,城镇化率!$5:$5,0))/100</f>
        <v>2100364.1124898838</v>
      </c>
      <c r="S6" s="40">
        <f>INDEX(人口源表!$1:$1048576,MATCH($B6,人口源表!$A:$A,0),MATCH(S$1,人口源表!$1:$1,0))*INDEX(城镇化率!$1:$1048576,MATCH($B6,城镇化率!$A:$A,0),MATCH(S$1,城镇化率!$5:$5,0))/100</f>
        <v>2107589.3050284199</v>
      </c>
      <c r="T6" s="40">
        <f>INDEX(人口源表!$1:$1048576,MATCH($B6,人口源表!$A:$A,0),MATCH(T$1,人口源表!$1:$1,0))*INDEX(城镇化率!$1:$1048576,MATCH($B6,城镇化率!$A:$A,0),MATCH(T$1,城镇化率!$5:$5,0))/100</f>
        <v>2113835.3714128295</v>
      </c>
      <c r="U6" s="40">
        <f>INDEX(人口源表!$1:$1048576,MATCH($B6,人口源表!$A:$A,0),MATCH(U$1,人口源表!$1:$1,0))*INDEX(城镇化率!$1:$1048576,MATCH($B6,城镇化率!$A:$A,0),MATCH(U$1,城镇化率!$5:$5,0))/100</f>
        <v>2119152.1323278295</v>
      </c>
      <c r="V6" s="40">
        <f>INDEX(人口源表!$1:$1048576,MATCH($B6,人口源表!$A:$A,0),MATCH(V$1,人口源表!$1:$1,0))*INDEX(城镇化率!$1:$1048576,MATCH($B6,城镇化率!$A:$A,0),MATCH(V$1,城镇化率!$5:$5,0))/100</f>
        <v>2123588.5403028205</v>
      </c>
      <c r="W6" s="40">
        <f>INDEX(人口源表!$1:$1048576,MATCH($B6,人口源表!$A:$A,0),MATCH(W$1,人口源表!$1:$1,0))*INDEX(城镇化率!$1:$1048576,MATCH($B6,城镇化率!$A:$A,0),MATCH(W$1,城镇化率!$5:$5,0))/100</f>
        <v>2127196.0173237282</v>
      </c>
      <c r="X6" s="40">
        <f>INDEX(人口源表!$1:$1048576,MATCH($B6,人口源表!$A:$A,0),MATCH(X$1,人口源表!$1:$1,0))*INDEX(城镇化率!$1:$1048576,MATCH($B6,城镇化率!$A:$A,0),MATCH(X$1,城镇化率!$5:$5,0))/100</f>
        <v>2130022.4013801524</v>
      </c>
      <c r="Y6" s="40">
        <f>INDEX(人口源表!$1:$1048576,MATCH($B6,人口源表!$A:$A,0),MATCH(Y$1,人口源表!$1:$1,0))*INDEX(城镇化率!$1:$1048576,MATCH($B6,城镇化率!$A:$A,0),MATCH(Y$1,城镇化率!$5:$5,0))/100</f>
        <v>2132118.6565500121</v>
      </c>
      <c r="Z6" s="40">
        <f>INDEX(人口源表!$1:$1048576,MATCH($B6,人口源表!$A:$A,0),MATCH(Z$1,人口源表!$1:$1,0))*INDEX(城镇化率!$1:$1048576,MATCH($B6,城镇化率!$A:$A,0),MATCH(Z$1,城镇化率!$5:$5,0))/100</f>
        <v>2133533.4599738494</v>
      </c>
      <c r="AA6" s="40">
        <f>INDEX(人口源表!$1:$1048576,MATCH($B6,人口源表!$A:$A,0),MATCH(AA$1,人口源表!$1:$1,0))*INDEX(城镇化率!$1:$1048576,MATCH($B6,城镇化率!$A:$A,0),MATCH(AA$1,城镇化率!$5:$5,0))/100</f>
        <v>2134317.2601337782</v>
      </c>
      <c r="AB6" s="40">
        <f>INDEX(人口源表!$1:$1048576,MATCH($B6,人口源表!$A:$A,0),MATCH(AB$1,人口源表!$1:$1,0))*INDEX(城镇化率!$1:$1048576,MATCH($B6,城镇化率!$A:$A,0),MATCH(AB$1,城镇化率!$5:$5,0))/100</f>
        <v>2134518.8498693276</v>
      </c>
      <c r="AC6" s="40">
        <f>INDEX(人口源表!$1:$1048576,MATCH($B6,人口源表!$A:$A,0),MATCH(AC$1,人口源表!$1:$1,0))*INDEX(城镇化率!$1:$1048576,MATCH($B6,城镇化率!$A:$A,0),MATCH(AC$1,城镇化率!$5:$5,0))/100</f>
        <v>2131577.2484873361</v>
      </c>
      <c r="AD6" s="40">
        <f>INDEX(人口源表!$1:$1048576,MATCH($B6,人口源表!$A:$A,0),MATCH(AD$1,人口源表!$1:$1,0))*INDEX(城镇化率!$1:$1048576,MATCH($B6,城镇化率!$A:$A,0),MATCH(AD$1,城镇化率!$5:$5,0))/100</f>
        <v>2128158.0393456537</v>
      </c>
      <c r="AE6" s="40">
        <f>INDEX(人口源表!$1:$1048576,MATCH($B6,人口源表!$A:$A,0),MATCH(AE$1,人口源表!$1:$1,0))*INDEX(城镇化率!$1:$1048576,MATCH($B6,城镇化率!$A:$A,0),MATCH(AE$1,城镇化率!$5:$5,0))/100</f>
        <v>2124312.0193551327</v>
      </c>
      <c r="AF6" s="40">
        <f>INDEX(人口源表!$1:$1048576,MATCH($B6,人口源表!$A:$A,0),MATCH(AF$1,人口源表!$1:$1,0))*INDEX(城镇化率!$1:$1048576,MATCH($B6,城镇化率!$A:$A,0),MATCH(AF$1,城镇化率!$5:$5,0))/100</f>
        <v>2120089.3869067095</v>
      </c>
      <c r="AG6" s="40">
        <f>INDEX(人口源表!$1:$1048576,MATCH($B6,人口源表!$A:$A,0),MATCH(AG$1,人口源表!$1:$1,0))*INDEX(城镇化率!$1:$1048576,MATCH($B6,城镇化率!$A:$A,0),MATCH(AG$1,城镇化率!$5:$5,0))/100</f>
        <v>2115541.1326637478</v>
      </c>
      <c r="AH6" s="40">
        <f>INDEX(人口源表!$1:$1048576,MATCH($B6,人口源表!$A:$A,0),MATCH(AH$1,人口源表!$1:$1,0))*INDEX(城镇化率!$1:$1048576,MATCH($B6,城镇化率!$A:$A,0),MATCH(AH$1,城镇化率!$5:$5,0))/100</f>
        <v>2110717.6322768386</v>
      </c>
      <c r="AI6" s="40">
        <f>INDEX(人口源表!$1:$1048576,MATCH($B6,人口源表!$A:$A,0),MATCH(AI$1,人口源表!$1:$1,0))*INDEX(城镇化率!$1:$1048576,MATCH($B6,城镇化率!$A:$A,0),MATCH(AI$1,城镇化率!$5:$5,0))/100</f>
        <v>2105666.4970523505</v>
      </c>
      <c r="AJ6" s="40">
        <f>INDEX(人口源表!$1:$1048576,MATCH($B6,人口源表!$A:$A,0),MATCH(AJ$1,人口源表!$1:$1,0))*INDEX(城镇化率!$1:$1048576,MATCH($B6,城镇化率!$A:$A,0),MATCH(AJ$1,城镇化率!$5:$5,0))/100</f>
        <v>2100438.2167124795</v>
      </c>
      <c r="AK6" s="40">
        <f>INDEX(人口源表!$1:$1048576,MATCH($B6,人口源表!$A:$A,0),MATCH(AK$1,人口源表!$1:$1,0))*INDEX(城镇化率!$1:$1048576,MATCH($B6,城镇化率!$A:$A,0),MATCH(AK$1,城镇化率!$5:$5,0))/100</f>
        <v>2095081.1985111034</v>
      </c>
      <c r="AL6" s="40">
        <f>INDEX(人口源表!$1:$1048576,MATCH($B6,人口源表!$A:$A,0),MATCH(AL$1,人口源表!$1:$1,0))*INDEX(城镇化率!$1:$1048576,MATCH($B6,城镇化率!$A:$A,0),MATCH(AL$1,城镇化率!$5:$5,0))/100</f>
        <v>2089643.157004216</v>
      </c>
      <c r="AM6" s="40">
        <f>INDEX(人口源表!$1:$1048576,MATCH($B6,人口源表!$A:$A,0),MATCH(AM$1,人口源表!$1:$1,0))*INDEX(城镇化率!$1:$1048576,MATCH($B6,城镇化率!$A:$A,0),MATCH(AM$1,城镇化率!$5:$5,0))/100</f>
        <v>2084172.5357575458</v>
      </c>
      <c r="AN6" s="40">
        <f>INDEX(人口源表!$1:$1048576,MATCH($B6,人口源表!$A:$A,0),MATCH(AN$1,人口源表!$1:$1,0))*INDEX(城镇化率!$1:$1048576,MATCH($B6,城镇化率!$A:$A,0),MATCH(AN$1,城镇化率!$5:$5,0))/100</f>
        <v>2078715.6199037882</v>
      </c>
      <c r="AO6" s="40">
        <f>INDEX(人口源表!$1:$1048576,MATCH($B6,人口源表!$A:$A,0),MATCH(AO$1,人口源表!$1:$1,0))*INDEX(城镇化率!$1:$1048576,MATCH($B6,城镇化率!$A:$A,0),MATCH(AO$1,城镇化率!$5:$5,0))/100</f>
        <v>2073320.1200978681</v>
      </c>
      <c r="AP6" s="40">
        <f>INDEX(人口源表!$1:$1048576,MATCH($B6,人口源表!$A:$A,0),MATCH(AP$1,人口源表!$1:$1,0))*INDEX(城镇化率!$1:$1048576,MATCH($B6,城镇化率!$A:$A,0),MATCH(AP$1,城镇化率!$5:$5,0))/100</f>
        <v>2068031.5475417443</v>
      </c>
      <c r="AQ6" s="40">
        <f>INDEX(人口源表!$1:$1048576,MATCH($B6,人口源表!$A:$A,0),MATCH(AQ$1,人口源表!$1:$1,0))*INDEX(城镇化率!$1:$1048576,MATCH($B6,城镇化率!$A:$A,0),MATCH(AQ$1,城镇化率!$5:$5,0))/100</f>
        <v>2062896.0929563078</v>
      </c>
      <c r="AR6" s="40">
        <f>INDEX(人口源表!$1:$1048576,MATCH($B6,人口源表!$A:$A,0),MATCH(AR$1,人口源表!$1:$1,0))*INDEX(城镇化率!$1:$1048576,MATCH($B6,城镇化率!$A:$A,0),MATCH(AR$1,城镇化率!$5:$5,0))/100</f>
        <v>2057958.4292837477</v>
      </c>
      <c r="AS6" s="40">
        <f>INDEX(人口源表!$1:$1048576,MATCH($B6,人口源表!$A:$A,0),MATCH(AS$1,人口源表!$1:$1,0))*INDEX(城镇化率!$1:$1048576,MATCH($B6,城镇化率!$A:$A,0),MATCH(AS$1,城镇化率!$5:$5,0))/100</f>
        <v>2053263.8885608048</v>
      </c>
      <c r="AT6" s="40">
        <f>INDEX(人口源表!$1:$1048576,MATCH($B6,人口源表!$A:$A,0),MATCH(AT$1,人口源表!$1:$1,0))*INDEX(城镇化率!$1:$1048576,MATCH($B6,城镇化率!$A:$A,0),MATCH(AT$1,城镇化率!$5:$5,0))/100</f>
        <v>2048856.2477562367</v>
      </c>
      <c r="AU6" s="40">
        <f>INDEX(人口源表!$1:$1048576,MATCH($B6,人口源表!$A:$A,0),MATCH(AU$1,人口源表!$1:$1,0))*INDEX(城镇化率!$1:$1048576,MATCH($B6,城镇化率!$A:$A,0),MATCH(AU$1,城镇化率!$5:$5,0))/100</f>
        <v>2044779.1789233033</v>
      </c>
      <c r="AV6" s="40">
        <f>INDEX(人口源表!$1:$1048576,MATCH($B6,人口源表!$A:$A,0),MATCH(AV$1,人口源表!$1:$1,0))*INDEX(城镇化率!$1:$1048576,MATCH($B6,城镇化率!$A:$A,0),MATCH(AV$1,城镇化率!$5:$5,0))/100</f>
        <v>2041074.7497362504</v>
      </c>
    </row>
    <row r="7" spans="1:66" x14ac:dyDescent="0.15">
      <c r="A7" s="4" t="s">
        <v>859</v>
      </c>
      <c r="B7" s="4" t="s">
        <v>36</v>
      </c>
      <c r="C7" s="34">
        <f>VLOOKUP(B7,'[1]2016省城人口总结（根）'!B:C,2,FALSE)/100</f>
        <v>0.55679999999999996</v>
      </c>
      <c r="D7" s="40">
        <f>INDEX(人口源表!$1:$1048576,MATCH($B7,人口源表!$A:$A,0),MATCH(D$1,人口源表!$1:$1,0))*INDEX(城镇化率!$1:$1048576,MATCH($B7,城镇化率!$A:$A,0),MATCH(D$1,城镇化率!$5:$5,0))/100</f>
        <v>5386019.4586927947</v>
      </c>
      <c r="E7" s="40">
        <f>INDEX(人口源表!$1:$1048576,MATCH($B7,人口源表!$A:$A,0),MATCH(E$1,人口源表!$1:$1,0))*INDEX(城镇化率!$1:$1048576,MATCH($B7,城镇化率!$A:$A,0),MATCH(E$1,城镇化率!$5:$5,0))/100</f>
        <v>5510433.0956855891</v>
      </c>
      <c r="F7" s="40">
        <f>INDEX(人口源表!$1:$1048576,MATCH($B7,人口源表!$A:$A,0),MATCH(F$1,人口源表!$1:$1,0))*INDEX(城镇化率!$1:$1048576,MATCH($B7,城镇化率!$A:$A,0),MATCH(F$1,城镇化率!$5:$5,0))/100</f>
        <v>5634438.7759536412</v>
      </c>
      <c r="G7" s="40">
        <f>INDEX(人口源表!$1:$1048576,MATCH($B7,人口源表!$A:$A,0),MATCH(G$1,人口源表!$1:$1,0))*INDEX(城镇化率!$1:$1048576,MATCH($B7,城镇化率!$A:$A,0),MATCH(G$1,城镇化率!$5:$5,0))/100</f>
        <v>5485913.6993676201</v>
      </c>
      <c r="H7" s="40">
        <f>INDEX(人口源表!$1:$1048576,MATCH($B7,人口源表!$A:$A,0),MATCH(H$1,人口源表!$1:$1,0))*INDEX(城镇化率!$1:$1048576,MATCH($B7,城镇化率!$A:$A,0),MATCH(H$1,城镇化率!$5:$5,0))/100</f>
        <v>5607211.2800009493</v>
      </c>
      <c r="I7" s="40">
        <f>INDEX(人口源表!$1:$1048576,MATCH($B7,人口源表!$A:$A,0),MATCH(I$1,人口源表!$1:$1,0))*INDEX(城镇化率!$1:$1048576,MATCH($B7,城镇化率!$A:$A,0),MATCH(I$1,城镇化率!$5:$5,0))/100</f>
        <v>5692673.3203198751</v>
      </c>
      <c r="J7" s="40">
        <f>INDEX(人口源表!$1:$1048576,MATCH($B7,人口源表!$A:$A,0),MATCH(J$1,人口源表!$1:$1,0))*INDEX(城镇化率!$1:$1048576,MATCH($B7,城镇化率!$A:$A,0),MATCH(J$1,城镇化率!$5:$5,0))/100</f>
        <v>5780031.8852870595</v>
      </c>
      <c r="K7" s="40">
        <f>INDEX(人口源表!$1:$1048576,MATCH($B7,人口源表!$A:$A,0),MATCH(K$1,人口源表!$1:$1,0))*INDEX(城镇化率!$1:$1048576,MATCH($B7,城镇化率!$A:$A,0),MATCH(K$1,城镇化率!$5:$5,0))/100</f>
        <v>5868941.4938575439</v>
      </c>
      <c r="L7" s="40">
        <f>INDEX(人口源表!$1:$1048576,MATCH($B7,人口源表!$A:$A,0),MATCH(L$1,人口源表!$1:$1,0))*INDEX(城镇化率!$1:$1048576,MATCH($B7,城镇化率!$A:$A,0),MATCH(L$1,城镇化率!$5:$5,0))/100</f>
        <v>5959063.6884843418</v>
      </c>
      <c r="M7" s="40">
        <f>INDEX(人口源表!$1:$1048576,MATCH($B7,人口源表!$A:$A,0),MATCH(M$1,人口源表!$1:$1,0))*INDEX(城镇化率!$1:$1048576,MATCH($B7,城镇化率!$A:$A,0),MATCH(M$1,城镇化率!$5:$5,0))/100</f>
        <v>6050070.8772882847</v>
      </c>
      <c r="N7" s="40">
        <f>INDEX(人口源表!$1:$1048576,MATCH($B7,人口源表!$A:$A,0),MATCH(N$1,人口源表!$1:$1,0))*INDEX(城镇化率!$1:$1048576,MATCH($B7,城镇化率!$A:$A,0),MATCH(N$1,城镇化率!$5:$5,0))/100</f>
        <v>6141645.3305725455</v>
      </c>
      <c r="O7" s="40">
        <f>INDEX(人口源表!$1:$1048576,MATCH($B7,人口源表!$A:$A,0),MATCH(O$1,人口源表!$1:$1,0))*INDEX(城镇化率!$1:$1048576,MATCH($B7,城镇化率!$A:$A,0),MATCH(O$1,城镇化率!$5:$5,0))/100</f>
        <v>6233480.0097820126</v>
      </c>
      <c r="P7" s="40">
        <f>INDEX(人口源表!$1:$1048576,MATCH($B7,人口源表!$A:$A,0),MATCH(P$1,人口源表!$1:$1,0))*INDEX(城镇化率!$1:$1048576,MATCH($B7,城镇化率!$A:$A,0),MATCH(P$1,城镇化率!$5:$5,0))/100</f>
        <v>6325280.0697430298</v>
      </c>
      <c r="Q7" s="40">
        <f>INDEX(人口源表!$1:$1048576,MATCH($B7,人口源表!$A:$A,0),MATCH(Q$1,人口源表!$1:$1,0))*INDEX(城镇化率!$1:$1048576,MATCH($B7,城镇化率!$A:$A,0),MATCH(Q$1,城镇化率!$5:$5,0))/100</f>
        <v>6416764.4285616325</v>
      </c>
      <c r="R7" s="40">
        <f>INDEX(人口源表!$1:$1048576,MATCH($B7,人口源表!$A:$A,0),MATCH(R$1,人口源表!$1:$1,0))*INDEX(城镇化率!$1:$1048576,MATCH($B7,城镇化率!$A:$A,0),MATCH(R$1,城镇化率!$5:$5,0))/100</f>
        <v>6507664.1173126195</v>
      </c>
      <c r="S7" s="40">
        <f>INDEX(人口源表!$1:$1048576,MATCH($B7,人口源表!$A:$A,0),MATCH(S$1,人口源表!$1:$1,0))*INDEX(城镇化率!$1:$1048576,MATCH($B7,城镇化率!$A:$A,0),MATCH(S$1,城镇化率!$5:$5,0))/100</f>
        <v>6565064.4729779055</v>
      </c>
      <c r="T7" s="40">
        <f>INDEX(人口源表!$1:$1048576,MATCH($B7,人口源表!$A:$A,0),MATCH(T$1,人口源表!$1:$1,0))*INDEX(城镇化率!$1:$1048576,MATCH($B7,城镇化率!$A:$A,0),MATCH(T$1,城镇化率!$5:$5,0))/100</f>
        <v>6620673.7109303903</v>
      </c>
      <c r="U7" s="40">
        <f>INDEX(人口源表!$1:$1048576,MATCH($B7,人口源表!$A:$A,0),MATCH(U$1,人口源表!$1:$1,0))*INDEX(城镇化率!$1:$1048576,MATCH($B7,城镇化率!$A:$A,0),MATCH(U$1,城镇化率!$5:$5,0))/100</f>
        <v>6674295.1641417304</v>
      </c>
      <c r="V7" s="40">
        <f>INDEX(人口源表!$1:$1048576,MATCH($B7,人口源表!$A:$A,0),MATCH(V$1,人口源表!$1:$1,0))*INDEX(城镇化率!$1:$1048576,MATCH($B7,城镇化率!$A:$A,0),MATCH(V$1,城镇化率!$5:$5,0))/100</f>
        <v>6725756.717872764</v>
      </c>
      <c r="W7" s="40">
        <f>INDEX(人口源表!$1:$1048576,MATCH($B7,人口源表!$A:$A,0),MATCH(W$1,人口源表!$1:$1,0))*INDEX(城镇化率!$1:$1048576,MATCH($B7,城镇化率!$A:$A,0),MATCH(W$1,城镇化率!$5:$5,0))/100</f>
        <v>6774905.3988301046</v>
      </c>
      <c r="X7" s="40">
        <f>INDEX(人口源表!$1:$1048576,MATCH($B7,人口源表!$A:$A,0),MATCH(X$1,人口源表!$1:$1,0))*INDEX(城镇化率!$1:$1048576,MATCH($B7,城镇化率!$A:$A,0),MATCH(X$1,城镇化率!$5:$5,0))/100</f>
        <v>6821613.3178943601</v>
      </c>
      <c r="Y7" s="40">
        <f>INDEX(人口源表!$1:$1048576,MATCH($B7,人口源表!$A:$A,0),MATCH(Y$1,人口源表!$1:$1,0))*INDEX(城镇化率!$1:$1048576,MATCH($B7,城镇化率!$A:$A,0),MATCH(Y$1,城镇化率!$5:$5,0))/100</f>
        <v>6865774.9257958047</v>
      </c>
      <c r="Z7" s="40">
        <f>INDEX(人口源表!$1:$1048576,MATCH($B7,人口源表!$A:$A,0),MATCH(Z$1,人口源表!$1:$1,0))*INDEX(城镇化率!$1:$1048576,MATCH($B7,城镇化率!$A:$A,0),MATCH(Z$1,城镇化率!$5:$5,0))/100</f>
        <v>6907310.3396393601</v>
      </c>
      <c r="AA7" s="40">
        <f>INDEX(人口源表!$1:$1048576,MATCH($B7,人口源表!$A:$A,0),MATCH(AA$1,人口源表!$1:$1,0))*INDEX(城镇化率!$1:$1048576,MATCH($B7,城镇化率!$A:$A,0),MATCH(AA$1,城镇化率!$5:$5,0))/100</f>
        <v>6946161.8785933303</v>
      </c>
      <c r="AB7" s="40">
        <f>INDEX(人口源表!$1:$1048576,MATCH($B7,人口源表!$A:$A,0),MATCH(AB$1,人口源表!$1:$1,0))*INDEX(城镇化率!$1:$1048576,MATCH($B7,城镇化率!$A:$A,0),MATCH(AB$1,城镇化率!$5:$5,0))/100</f>
        <v>6982299.4770610379</v>
      </c>
      <c r="AC7" s="40">
        <f>INDEX(人口源表!$1:$1048576,MATCH($B7,人口源表!$A:$A,0),MATCH(AC$1,人口源表!$1:$1,0))*INDEX(城镇化率!$1:$1048576,MATCH($B7,城镇化率!$A:$A,0),MATCH(AC$1,城镇化率!$5:$5,0))/100</f>
        <v>7007133.0011527678</v>
      </c>
      <c r="AD7" s="40">
        <f>INDEX(人口源表!$1:$1048576,MATCH($B7,人口源表!$A:$A,0),MATCH(AD$1,人口源表!$1:$1,0))*INDEX(城镇化率!$1:$1048576,MATCH($B7,城镇化率!$A:$A,0),MATCH(AD$1,城镇化率!$5:$5,0))/100</f>
        <v>7029205.0628328696</v>
      </c>
      <c r="AE7" s="40">
        <f>INDEX(人口源表!$1:$1048576,MATCH($B7,人口源表!$A:$A,0),MATCH(AE$1,人口源表!$1:$1,0))*INDEX(城镇化率!$1:$1048576,MATCH($B7,城镇化率!$A:$A,0),MATCH(AE$1,城镇化率!$5:$5,0))/100</f>
        <v>7048573.9774894919</v>
      </c>
      <c r="AF7" s="40">
        <f>INDEX(人口源表!$1:$1048576,MATCH($B7,人口源表!$A:$A,0),MATCH(AF$1,人口源表!$1:$1,0))*INDEX(城镇化率!$1:$1048576,MATCH($B7,城镇化率!$A:$A,0),MATCH(AF$1,城镇化率!$5:$5,0))/100</f>
        <v>7065327.2644392932</v>
      </c>
      <c r="AG7" s="40">
        <f>INDEX(人口源表!$1:$1048576,MATCH($B7,人口源表!$A:$A,0),MATCH(AG$1,人口源表!$1:$1,0))*INDEX(城镇化率!$1:$1048576,MATCH($B7,城镇化率!$A:$A,0),MATCH(AG$1,城镇化率!$5:$5,0))/100</f>
        <v>7079578.6637963094</v>
      </c>
      <c r="AH7" s="40">
        <f>INDEX(人口源表!$1:$1048576,MATCH($B7,人口源表!$A:$A,0),MATCH(AH$1,人口源表!$1:$1,0))*INDEX(城镇化率!$1:$1048576,MATCH($B7,城镇化率!$A:$A,0),MATCH(AH$1,城镇化率!$5:$5,0))/100</f>
        <v>7091472.8614397431</v>
      </c>
      <c r="AI7" s="40">
        <f>INDEX(人口源表!$1:$1048576,MATCH($B7,人口源表!$A:$A,0),MATCH(AI$1,人口源表!$1:$1,0))*INDEX(城镇化率!$1:$1048576,MATCH($B7,城镇化率!$A:$A,0),MATCH(AI$1,城镇化率!$5:$5,0))/100</f>
        <v>7101180.3740087198</v>
      </c>
      <c r="AJ7" s="40">
        <f>INDEX(人口源表!$1:$1048576,MATCH($B7,人口源表!$A:$A,0),MATCH(AJ$1,人口源表!$1:$1,0))*INDEX(城镇化率!$1:$1048576,MATCH($B7,城镇化率!$A:$A,0),MATCH(AJ$1,城镇化率!$5:$5,0))/100</f>
        <v>7108905.1416711751</v>
      </c>
      <c r="AK7" s="40">
        <f>INDEX(人口源表!$1:$1048576,MATCH($B7,人口源表!$A:$A,0),MATCH(AK$1,人口源表!$1:$1,0))*INDEX(城镇化率!$1:$1048576,MATCH($B7,城镇化率!$A:$A,0),MATCH(AK$1,城镇化率!$5:$5,0))/100</f>
        <v>7114879.4089839943</v>
      </c>
      <c r="AL7" s="40">
        <f>INDEX(人口源表!$1:$1048576,MATCH($B7,人口源表!$A:$A,0),MATCH(AL$1,人口源表!$1:$1,0))*INDEX(城镇化率!$1:$1048576,MATCH($B7,城镇化率!$A:$A,0),MATCH(AL$1,城镇化率!$5:$5,0))/100</f>
        <v>7119365.664612961</v>
      </c>
      <c r="AM7" s="40">
        <f>INDEX(人口源表!$1:$1048576,MATCH($B7,人口源表!$A:$A,0),MATCH(AM$1,人口源表!$1:$1,0))*INDEX(城镇化率!$1:$1048576,MATCH($B7,城镇化率!$A:$A,0),MATCH(AM$1,城镇化率!$5:$5,0))/100</f>
        <v>7122658.6191218793</v>
      </c>
      <c r="AN7" s="40">
        <f>INDEX(人口源表!$1:$1048576,MATCH($B7,人口源表!$A:$A,0),MATCH(AN$1,人口源表!$1:$1,0))*INDEX(城镇化率!$1:$1048576,MATCH($B7,城镇化率!$A:$A,0),MATCH(AN$1,城镇化率!$5:$5,0))/100</f>
        <v>7125085.0505525591</v>
      </c>
      <c r="AO7" s="40">
        <f>INDEX(人口源表!$1:$1048576,MATCH($B7,人口源表!$A:$A,0),MATCH(AO$1,人口源表!$1:$1,0))*INDEX(城镇化率!$1:$1048576,MATCH($B7,城镇化率!$A:$A,0),MATCH(AO$1,城镇化率!$5:$5,0))/100</f>
        <v>7127003.6399280103</v>
      </c>
      <c r="AP7" s="40">
        <f>INDEX(人口源表!$1:$1048576,MATCH($B7,人口源表!$A:$A,0),MATCH(AP$1,人口源表!$1:$1,0))*INDEX(城镇化率!$1:$1048576,MATCH($B7,城镇化率!$A:$A,0),MATCH(AP$1,城镇化率!$5:$5,0))/100</f>
        <v>7128806.2546208426</v>
      </c>
      <c r="AQ7" s="40">
        <f>INDEX(人口源表!$1:$1048576,MATCH($B7,人口源表!$A:$A,0),MATCH(AQ$1,人口源表!$1:$1,0))*INDEX(城镇化率!$1:$1048576,MATCH($B7,城镇化率!$A:$A,0),MATCH(AQ$1,城镇化率!$5:$5,0))/100</f>
        <v>7130917.7907040371</v>
      </c>
      <c r="AR7" s="40">
        <f>INDEX(人口源表!$1:$1048576,MATCH($B7,人口源表!$A:$A,0),MATCH(AR$1,人口源表!$1:$1,0))*INDEX(城镇化率!$1:$1048576,MATCH($B7,城镇化率!$A:$A,0),MATCH(AR$1,城镇化率!$5:$5,0))/100</f>
        <v>7133797.4741653912</v>
      </c>
      <c r="AS7" s="40">
        <f>INDEX(人口源表!$1:$1048576,MATCH($B7,人口源表!$A:$A,0),MATCH(AS$1,人口源表!$1:$1,0))*INDEX(城镇化率!$1:$1048576,MATCH($B7,城镇化率!$A:$A,0),MATCH(AS$1,城镇化率!$5:$5,0))/100</f>
        <v>7137940.9222651552</v>
      </c>
      <c r="AT7" s="40">
        <f>INDEX(人口源表!$1:$1048576,MATCH($B7,人口源表!$A:$A,0),MATCH(AT$1,人口源表!$1:$1,0))*INDEX(城镇化率!$1:$1048576,MATCH($B7,城镇化率!$A:$A,0),MATCH(AT$1,城镇化率!$5:$5,0))/100</f>
        <v>7143875.583681914</v>
      </c>
      <c r="AU7" s="40">
        <f>INDEX(人口源表!$1:$1048576,MATCH($B7,人口源表!$A:$A,0),MATCH(AU$1,人口源表!$1:$1,0))*INDEX(城镇化率!$1:$1048576,MATCH($B7,城镇化率!$A:$A,0),MATCH(AU$1,城镇化率!$5:$5,0))/100</f>
        <v>7152168.697524922</v>
      </c>
      <c r="AV7" s="40">
        <f>INDEX(人口源表!$1:$1048576,MATCH($B7,人口源表!$A:$A,0),MATCH(AV$1,人口源表!$1:$1,0))*INDEX(城镇化率!$1:$1048576,MATCH($B7,城镇化率!$A:$A,0),MATCH(AV$1,城镇化率!$5:$5,0))/100</f>
        <v>7163420.512132193</v>
      </c>
    </row>
    <row r="8" spans="1:66" x14ac:dyDescent="0.15">
      <c r="A8" s="4" t="s">
        <v>859</v>
      </c>
      <c r="B8" s="4" t="s">
        <v>38</v>
      </c>
      <c r="C8" s="34">
        <f>VLOOKUP(B8,'[1]2016省城人口总结（根）'!B:C,2,FALSE)/100</f>
        <v>0.55679999999999996</v>
      </c>
      <c r="D8" s="40">
        <f>INDEX(人口源表!$1:$1048576,MATCH($B8,人口源表!$A:$A,0),MATCH(D$1,人口源表!$1:$1,0))*INDEX(城镇化率!$1:$1048576,MATCH($B8,城镇化率!$A:$A,0),MATCH(D$1,城镇化率!$5:$5,0))/100</f>
        <v>4166190.8319059703</v>
      </c>
      <c r="E8" s="40">
        <f>INDEX(人口源表!$1:$1048576,MATCH($B8,人口源表!$A:$A,0),MATCH(E$1,人口源表!$1:$1,0))*INDEX(城镇化率!$1:$1048576,MATCH($B8,城镇化率!$A:$A,0),MATCH(E$1,城镇化率!$5:$5,0))/100</f>
        <v>4264866.3319735071</v>
      </c>
      <c r="F8" s="40">
        <f>INDEX(人口源表!$1:$1048576,MATCH($B8,人口源表!$A:$A,0),MATCH(F$1,人口源表!$1:$1,0))*INDEX(城镇化率!$1:$1048576,MATCH($B8,城镇化率!$A:$A,0),MATCH(F$1,城镇化率!$5:$5,0))/100</f>
        <v>4363496.9841278782</v>
      </c>
      <c r="G8" s="40">
        <f>INDEX(人口源表!$1:$1048576,MATCH($B8,人口源表!$A:$A,0),MATCH(G$1,人口源表!$1:$1,0))*INDEX(城镇化率!$1:$1048576,MATCH($B8,城镇化率!$A:$A,0),MATCH(G$1,城镇化率!$5:$5,0))/100</f>
        <v>4134408.3380621765</v>
      </c>
      <c r="H8" s="40">
        <f>INDEX(人口源表!$1:$1048576,MATCH($B8,人口源表!$A:$A,0),MATCH(H$1,人口源表!$1:$1,0))*INDEX(城镇化率!$1:$1048576,MATCH($B8,城镇化率!$A:$A,0),MATCH(H$1,城镇化率!$5:$5,0))/100</f>
        <v>4235536.8599678203</v>
      </c>
      <c r="I8" s="40">
        <f>INDEX(人口源表!$1:$1048576,MATCH($B8,人口源表!$A:$A,0),MATCH(I$1,人口源表!$1:$1,0))*INDEX(城镇化率!$1:$1048576,MATCH($B8,城镇化率!$A:$A,0),MATCH(I$1,城镇化率!$5:$5,0))/100</f>
        <v>4307318.8551422935</v>
      </c>
      <c r="J8" s="40">
        <f>INDEX(人口源表!$1:$1048576,MATCH($B8,人口源表!$A:$A,0),MATCH(J$1,人口源表!$1:$1,0))*INDEX(城镇化率!$1:$1048576,MATCH($B8,城镇化率!$A:$A,0),MATCH(J$1,城镇化率!$5:$5,0))/100</f>
        <v>4378371.4399918756</v>
      </c>
      <c r="K8" s="40">
        <f>INDEX(人口源表!$1:$1048576,MATCH($B8,人口源表!$A:$A,0),MATCH(K$1,人口源表!$1:$1,0))*INDEX(城镇化率!$1:$1048576,MATCH($B8,城镇化率!$A:$A,0),MATCH(K$1,城镇化率!$5:$5,0))/100</f>
        <v>4448612.4729896709</v>
      </c>
      <c r="L8" s="40">
        <f>INDEX(人口源表!$1:$1048576,MATCH($B8,人口源表!$A:$A,0),MATCH(L$1,人口源表!$1:$1,0))*INDEX(城镇化率!$1:$1048576,MATCH($B8,城镇化率!$A:$A,0),MATCH(L$1,城镇化率!$5:$5,0))/100</f>
        <v>4517962.7880495554</v>
      </c>
      <c r="M8" s="40">
        <f>INDEX(人口源表!$1:$1048576,MATCH($B8,人口源表!$A:$A,0),MATCH(M$1,人口源表!$1:$1,0))*INDEX(城镇化率!$1:$1048576,MATCH($B8,城镇化率!$A:$A,0),MATCH(M$1,城镇化率!$5:$5,0))/100</f>
        <v>4586347.667084516</v>
      </c>
      <c r="N8" s="40">
        <f>INDEX(人口源表!$1:$1048576,MATCH($B8,人口源表!$A:$A,0),MATCH(N$1,人口源表!$1:$1,0))*INDEX(城镇化率!$1:$1048576,MATCH($B8,城镇化率!$A:$A,0),MATCH(N$1,城镇化率!$5:$5,0))/100</f>
        <v>4653696.4980225423</v>
      </c>
      <c r="O8" s="40">
        <f>INDEX(人口源表!$1:$1048576,MATCH($B8,人口源表!$A:$A,0),MATCH(O$1,人口源表!$1:$1,0))*INDEX(城镇化率!$1:$1048576,MATCH($B8,城镇化率!$A:$A,0),MATCH(O$1,城镇化率!$5:$5,0))/100</f>
        <v>4719942.404208214</v>
      </c>
      <c r="P8" s="40">
        <f>INDEX(人口源表!$1:$1048576,MATCH($B8,人口源表!$A:$A,0),MATCH(P$1,人口源表!$1:$1,0))*INDEX(城镇化率!$1:$1048576,MATCH($B8,城镇化率!$A:$A,0),MATCH(P$1,城镇化率!$5:$5,0))/100</f>
        <v>4785025.0691974536</v>
      </c>
      <c r="Q8" s="40">
        <f>INDEX(人口源表!$1:$1048576,MATCH($B8,人口源表!$A:$A,0),MATCH(Q$1,人口源表!$1:$1,0))*INDEX(城镇化率!$1:$1048576,MATCH($B8,城镇化率!$A:$A,0),MATCH(Q$1,城镇化率!$5:$5,0))/100</f>
        <v>4848888.5124270637</v>
      </c>
      <c r="R8" s="40">
        <f>INDEX(人口源表!$1:$1048576,MATCH($B8,人口源表!$A:$A,0),MATCH(R$1,人口源表!$1:$1,0))*INDEX(城镇化率!$1:$1048576,MATCH($B8,城镇化率!$A:$A,0),MATCH(R$1,城镇化率!$5:$5,0))/100</f>
        <v>4911482.0103743263</v>
      </c>
      <c r="S8" s="40">
        <f>INDEX(人口源表!$1:$1048576,MATCH($B8,人口源表!$A:$A,0),MATCH(S$1,人口源表!$1:$1,0))*INDEX(城镇化率!$1:$1048576,MATCH($B8,城镇化率!$A:$A,0),MATCH(S$1,城镇化率!$5:$5,0))/100</f>
        <v>4948143.4364402667</v>
      </c>
      <c r="T8" s="40">
        <f>INDEX(人口源表!$1:$1048576,MATCH($B8,人口源表!$A:$A,0),MATCH(T$1,人口源表!$1:$1,0))*INDEX(城镇化率!$1:$1048576,MATCH($B8,城镇化率!$A:$A,0),MATCH(T$1,城镇化率!$5:$5,0))/100</f>
        <v>4982981.8350808555</v>
      </c>
      <c r="U8" s="40">
        <f>INDEX(人口源表!$1:$1048576,MATCH($B8,人口源表!$A:$A,0),MATCH(U$1,人口源表!$1:$1,0))*INDEX(城镇化率!$1:$1048576,MATCH($B8,城镇化率!$A:$A,0),MATCH(U$1,城镇化率!$5:$5,0))/100</f>
        <v>5015989.0982178627</v>
      </c>
      <c r="V8" s="40">
        <f>INDEX(人口源表!$1:$1048576,MATCH($B8,人口源表!$A:$A,0),MATCH(V$1,人口源表!$1:$1,0))*INDEX(城镇化率!$1:$1048576,MATCH($B8,城镇化率!$A:$A,0),MATCH(V$1,城镇化率!$5:$5,0))/100</f>
        <v>5047163.9567859732</v>
      </c>
      <c r="W8" s="40">
        <f>INDEX(人口源表!$1:$1048576,MATCH($B8,人口源表!$A:$A,0),MATCH(W$1,人口源表!$1:$1,0))*INDEX(城镇化率!$1:$1048576,MATCH($B8,城镇化率!$A:$A,0),MATCH(W$1,城镇化率!$5:$5,0))/100</f>
        <v>5076513.5005614664</v>
      </c>
      <c r="X8" s="40">
        <f>INDEX(人口源表!$1:$1048576,MATCH($B8,人口源表!$A:$A,0),MATCH(X$1,人口源表!$1:$1,0))*INDEX(城镇化率!$1:$1048576,MATCH($B8,城镇化率!$A:$A,0),MATCH(X$1,城镇化率!$5:$5,0))/100</f>
        <v>5104051.3511426644</v>
      </c>
      <c r="Y8" s="40">
        <f>INDEX(人口源表!$1:$1048576,MATCH($B8,人口源表!$A:$A,0),MATCH(Y$1,人口源表!$1:$1,0))*INDEX(城镇化率!$1:$1048576,MATCH($B8,城镇化率!$A:$A,0),MATCH(Y$1,城镇化率!$5:$5,0))/100</f>
        <v>5129799.1838250589</v>
      </c>
      <c r="Z8" s="40">
        <f>INDEX(人口源表!$1:$1048576,MATCH($B8,人口源表!$A:$A,0),MATCH(Z$1,人口源表!$1:$1,0))*INDEX(城镇化率!$1:$1048576,MATCH($B8,城镇化率!$A:$A,0),MATCH(Z$1,城镇化率!$5:$5,0))/100</f>
        <v>5153786.238403081</v>
      </c>
      <c r="AA8" s="40">
        <f>INDEX(人口源表!$1:$1048576,MATCH($B8,人口源表!$A:$A,0),MATCH(AA$1,人口源表!$1:$1,0))*INDEX(城镇化率!$1:$1048576,MATCH($B8,城镇化率!$A:$A,0),MATCH(AA$1,城镇化率!$5:$5,0))/100</f>
        <v>5176048.8123274455</v>
      </c>
      <c r="AB8" s="40">
        <f>INDEX(人口源表!$1:$1048576,MATCH($B8,人口源表!$A:$A,0),MATCH(AB$1,人口源表!$1:$1,0))*INDEX(城镇化率!$1:$1048576,MATCH($B8,城镇化率!$A:$A,0),MATCH(AB$1,城镇化率!$5:$5,0))/100</f>
        <v>5196633.8857124699</v>
      </c>
      <c r="AC8" s="40">
        <f>INDEX(人口源表!$1:$1048576,MATCH($B8,人口源表!$A:$A,0),MATCH(AC$1,人口源表!$1:$1,0))*INDEX(城镇化率!$1:$1048576,MATCH($B8,城镇化率!$A:$A,0),MATCH(AC$1,城镇化率!$5:$5,0))/100</f>
        <v>5209211.6610860713</v>
      </c>
      <c r="AD8" s="40">
        <f>INDEX(人口源表!$1:$1048576,MATCH($B8,人口源表!$A:$A,0),MATCH(AD$1,人口源表!$1:$1,0))*INDEX(城镇化率!$1:$1048576,MATCH($B8,城镇化率!$A:$A,0),MATCH(AD$1,城镇化率!$5:$5,0))/100</f>
        <v>5220192.2975956229</v>
      </c>
      <c r="AE8" s="40">
        <f>INDEX(人口源表!$1:$1048576,MATCH($B8,人口源表!$A:$A,0),MATCH(AE$1,人口源表!$1:$1,0))*INDEX(城镇化率!$1:$1048576,MATCH($B8,城镇化率!$A:$A,0),MATCH(AE$1,城镇化率!$5:$5,0))/100</f>
        <v>5229651.9037410198</v>
      </c>
      <c r="AF8" s="40">
        <f>INDEX(人口源表!$1:$1048576,MATCH($B8,人口源表!$A:$A,0),MATCH(AF$1,人口源表!$1:$1,0))*INDEX(城镇化率!$1:$1048576,MATCH($B8,城镇化率!$A:$A,0),MATCH(AF$1,城镇化率!$5:$5,0))/100</f>
        <v>5237676.2991808066</v>
      </c>
      <c r="AG8" s="40">
        <f>INDEX(人口源表!$1:$1048576,MATCH($B8,人口源表!$A:$A,0),MATCH(AG$1,人口源表!$1:$1,0))*INDEX(城镇化率!$1:$1048576,MATCH($B8,城镇化率!$A:$A,0),MATCH(AG$1,城镇化率!$5:$5,0))/100</f>
        <v>5244359.0717942892</v>
      </c>
      <c r="AH8" s="40">
        <f>INDEX(人口源表!$1:$1048576,MATCH($B8,人口源表!$A:$A,0),MATCH(AH$1,人口源表!$1:$1,0))*INDEX(城镇化率!$1:$1048576,MATCH($B8,城镇化率!$A:$A,0),MATCH(AH$1,城镇化率!$5:$5,0))/100</f>
        <v>5249802.418530318</v>
      </c>
      <c r="AI8" s="40">
        <f>INDEX(人口源表!$1:$1048576,MATCH($B8,人口源表!$A:$A,0),MATCH(AI$1,人口源表!$1:$1,0))*INDEX(城镇化率!$1:$1048576,MATCH($B8,城镇化率!$A:$A,0),MATCH(AI$1,城镇化率!$5:$5,0))/100</f>
        <v>5254118.7138152439</v>
      </c>
      <c r="AJ8" s="40">
        <f>INDEX(人口源表!$1:$1048576,MATCH($B8,人口源表!$A:$A,0),MATCH(AJ$1,人口源表!$1:$1,0))*INDEX(城镇化率!$1:$1048576,MATCH($B8,城镇化率!$A:$A,0),MATCH(AJ$1,城镇化率!$5:$5,0))/100</f>
        <v>5257428.5478342772</v>
      </c>
      <c r="AK8" s="40">
        <f>INDEX(人口源表!$1:$1048576,MATCH($B8,人口源表!$A:$A,0),MATCH(AK$1,人口源表!$1:$1,0))*INDEX(城镇化率!$1:$1048576,MATCH($B8,城镇化率!$A:$A,0),MATCH(AK$1,城镇化率!$5:$5,0))/100</f>
        <v>5259861.5802291725</v>
      </c>
      <c r="AL8" s="40">
        <f>INDEX(人口源表!$1:$1048576,MATCH($B8,人口源表!$A:$A,0),MATCH(AL$1,人口源表!$1:$1,0))*INDEX(城镇化率!$1:$1048576,MATCH($B8,城镇化率!$A:$A,0),MATCH(AL$1,城镇化率!$5:$5,0))/100</f>
        <v>5261557.4114801455</v>
      </c>
      <c r="AM8" s="40">
        <f>INDEX(人口源表!$1:$1048576,MATCH($B8,人口源表!$A:$A,0),MATCH(AM$1,人口源表!$1:$1,0))*INDEX(城镇化率!$1:$1048576,MATCH($B8,城镇化率!$A:$A,0),MATCH(AM$1,城镇化率!$5:$5,0))/100</f>
        <v>5262665.7513310695</v>
      </c>
      <c r="AN8" s="40">
        <f>INDEX(人口源表!$1:$1048576,MATCH($B8,人口源表!$A:$A,0),MATCH(AN$1,人口源表!$1:$1,0))*INDEX(城镇化率!$1:$1048576,MATCH($B8,城镇化率!$A:$A,0),MATCH(AN$1,城镇化率!$5:$5,0))/100</f>
        <v>5263345.1418766985</v>
      </c>
      <c r="AO8" s="40">
        <f>INDEX(人口源表!$1:$1048576,MATCH($B8,人口源表!$A:$A,0),MATCH(AO$1,人口源表!$1:$1,0))*INDEX(城镇化率!$1:$1048576,MATCH($B8,城镇化率!$A:$A,0),MATCH(AO$1,城镇化率!$5:$5,0))/100</f>
        <v>5263764.5550144538</v>
      </c>
      <c r="AP8" s="40">
        <f>INDEX(人口源表!$1:$1048576,MATCH($B8,人口源表!$A:$A,0),MATCH(AP$1,人口源表!$1:$1,0))*INDEX(城镇化率!$1:$1048576,MATCH($B8,城镇化率!$A:$A,0),MATCH(AP$1,城镇化率!$5:$5,0))/100</f>
        <v>5264103.5662088171</v>
      </c>
      <c r="AQ8" s="40">
        <f>INDEX(人口源表!$1:$1048576,MATCH($B8,人口源表!$A:$A,0),MATCH(AQ$1,人口源表!$1:$1,0))*INDEX(城镇化率!$1:$1048576,MATCH($B8,城镇化率!$A:$A,0),MATCH(AQ$1,城镇化率!$5:$5,0))/100</f>
        <v>5264551.0665337117</v>
      </c>
      <c r="AR8" s="40">
        <f>INDEX(人口源表!$1:$1048576,MATCH($B8,人口源表!$A:$A,0),MATCH(AR$1,人口源表!$1:$1,0))*INDEX(城镇化率!$1:$1048576,MATCH($B8,城镇化率!$A:$A,0),MATCH(AR$1,城镇化率!$5:$5,0))/100</f>
        <v>5265306.8817386627</v>
      </c>
      <c r="AS8" s="40">
        <f>INDEX(人口源表!$1:$1048576,MATCH($B8,人口源表!$A:$A,0),MATCH(AS$1,人口源表!$1:$1,0))*INDEX(城镇化率!$1:$1048576,MATCH($B8,城镇化率!$A:$A,0),MATCH(AS$1,城镇化率!$5:$5,0))/100</f>
        <v>5266581.2141608503</v>
      </c>
      <c r="AT8" s="40">
        <f>INDEX(人口源表!$1:$1048576,MATCH($B8,人口源表!$A:$A,0),MATCH(AT$1,人口源表!$1:$1,0))*INDEX(城镇化率!$1:$1048576,MATCH($B8,城镇化率!$A:$A,0),MATCH(AT$1,城镇化率!$5:$5,0))/100</f>
        <v>5268595.5501011349</v>
      </c>
      <c r="AU8" s="40">
        <f>INDEX(人口源表!$1:$1048576,MATCH($B8,人口源表!$A:$A,0),MATCH(AU$1,人口源表!$1:$1,0))*INDEX(城镇化率!$1:$1048576,MATCH($B8,城镇化率!$A:$A,0),MATCH(AU$1,城镇化率!$5:$5,0))/100</f>
        <v>5271582.0999293001</v>
      </c>
      <c r="AV8" s="40">
        <f>INDEX(人口源表!$1:$1048576,MATCH($B8,人口源表!$A:$A,0),MATCH(AV$1,人口源表!$1:$1,0))*INDEX(城镇化率!$1:$1048576,MATCH($B8,城镇化率!$A:$A,0),MATCH(AV$1,城镇化率!$5:$5,0))/100</f>
        <v>5275783.2233421979</v>
      </c>
    </row>
    <row r="9" spans="1:66" x14ac:dyDescent="0.15">
      <c r="A9" s="4" t="s">
        <v>859</v>
      </c>
      <c r="B9" s="4" t="s">
        <v>40</v>
      </c>
      <c r="C9" s="34">
        <f>VLOOKUP(B9,'[1]2016省城人口总结（根）'!B:C,2,FALSE)/100</f>
        <v>0.58345999999999998</v>
      </c>
      <c r="D9" s="40">
        <f>INDEX(人口源表!$1:$1048576,MATCH($B9,人口源表!$A:$A,0),MATCH(D$1,人口源表!$1:$1,0))*INDEX(城镇化率!$1:$1048576,MATCH($B9,城镇化率!$A:$A,0),MATCH(D$1,城镇化率!$5:$5,0))/100</f>
        <v>6842201.687998469</v>
      </c>
      <c r="E9" s="40">
        <f>INDEX(人口源表!$1:$1048576,MATCH($B9,人口源表!$A:$A,0),MATCH(E$1,人口源表!$1:$1,0))*INDEX(城镇化率!$1:$1048576,MATCH($B9,城镇化率!$A:$A,0),MATCH(E$1,城镇化率!$5:$5,0))/100</f>
        <v>6997653.7311677895</v>
      </c>
      <c r="F9" s="40">
        <f>INDEX(人口源表!$1:$1048576,MATCH($B9,人口源表!$A:$A,0),MATCH(F$1,人口源表!$1:$1,0))*INDEX(城镇化率!$1:$1048576,MATCH($B9,城镇化率!$A:$A,0),MATCH(F$1,城镇化率!$5:$5,0))/100</f>
        <v>7152641.0131166037</v>
      </c>
      <c r="G9" s="40">
        <f>INDEX(人口源表!$1:$1048576,MATCH($B9,人口源表!$A:$A,0),MATCH(G$1,人口源表!$1:$1,0))*INDEX(城镇化率!$1:$1048576,MATCH($B9,城镇化率!$A:$A,0),MATCH(G$1,城镇化率!$5:$5,0))/100</f>
        <v>7043275.4194068005</v>
      </c>
      <c r="H9" s="40">
        <f>INDEX(人口源表!$1:$1048576,MATCH($B9,人口源表!$A:$A,0),MATCH(H$1,人口源表!$1:$1,0))*INDEX(城镇化率!$1:$1048576,MATCH($B9,城镇化率!$A:$A,0),MATCH(H$1,城镇化率!$5:$5,0))/100</f>
        <v>7204987.9930947535</v>
      </c>
      <c r="I9" s="40">
        <f>INDEX(人口源表!$1:$1048576,MATCH($B9,人口源表!$A:$A,0),MATCH(I$1,人口源表!$1:$1,0))*INDEX(城镇化率!$1:$1048576,MATCH($B9,城镇化率!$A:$A,0),MATCH(I$1,城镇化率!$5:$5,0))/100</f>
        <v>7316576.5555422306</v>
      </c>
      <c r="J9" s="40">
        <f>INDEX(人口源表!$1:$1048576,MATCH($B9,人口源表!$A:$A,0),MATCH(J$1,人口源表!$1:$1,0))*INDEX(城镇化率!$1:$1048576,MATCH($B9,城镇化率!$A:$A,0),MATCH(J$1,城镇化率!$5:$5,0))/100</f>
        <v>7426797.0776284169</v>
      </c>
      <c r="K9" s="40">
        <f>INDEX(人口源表!$1:$1048576,MATCH($B9,人口源表!$A:$A,0),MATCH(K$1,人口源表!$1:$1,0))*INDEX(城镇化率!$1:$1048576,MATCH($B9,城镇化率!$A:$A,0),MATCH(K$1,城镇化率!$5:$5,0))/100</f>
        <v>7535514.0777803222</v>
      </c>
      <c r="L9" s="40">
        <f>INDEX(人口源表!$1:$1048576,MATCH($B9,人口源表!$A:$A,0),MATCH(L$1,人口源表!$1:$1,0))*INDEX(城镇化率!$1:$1048576,MATCH($B9,城镇化率!$A:$A,0),MATCH(L$1,城镇化率!$5:$5,0))/100</f>
        <v>7642596.9437488224</v>
      </c>
      <c r="M9" s="40">
        <f>INDEX(人口源表!$1:$1048576,MATCH($B9,人口源表!$A:$A,0),MATCH(M$1,人口源表!$1:$1,0))*INDEX(城镇化率!$1:$1048576,MATCH($B9,城镇化率!$A:$A,0),MATCH(M$1,城镇化率!$5:$5,0))/100</f>
        <v>7747922.9171293164</v>
      </c>
      <c r="N9" s="40">
        <f>INDEX(人口源表!$1:$1048576,MATCH($B9,人口源表!$A:$A,0),MATCH(N$1,人口源表!$1:$1,0))*INDEX(城镇化率!$1:$1048576,MATCH($B9,城镇化率!$A:$A,0),MATCH(N$1,城镇化率!$5:$5,0))/100</f>
        <v>7851375.6090866067</v>
      </c>
      <c r="O9" s="40">
        <f>INDEX(人口源表!$1:$1048576,MATCH($B9,人口源表!$A:$A,0),MATCH(O$1,人口源表!$1:$1,0))*INDEX(城镇化率!$1:$1048576,MATCH($B9,城镇化率!$A:$A,0),MATCH(O$1,城镇化率!$5:$5,0))/100</f>
        <v>7952847.4281999143</v>
      </c>
      <c r="P9" s="40">
        <f>INDEX(人口源表!$1:$1048576,MATCH($B9,人口源表!$A:$A,0),MATCH(P$1,人口源表!$1:$1,0))*INDEX(城镇化率!$1:$1048576,MATCH($B9,城镇化率!$A:$A,0),MATCH(P$1,城镇化率!$5:$5,0))/100</f>
        <v>8052237.4109274819</v>
      </c>
      <c r="Q9" s="40">
        <f>INDEX(人口源表!$1:$1048576,MATCH($B9,人口源表!$A:$A,0),MATCH(Q$1,人口源表!$1:$1,0))*INDEX(城镇化率!$1:$1048576,MATCH($B9,城镇化率!$A:$A,0),MATCH(Q$1,城镇化率!$5:$5,0))/100</f>
        <v>8149455.0506842053</v>
      </c>
      <c r="R9" s="40">
        <f>INDEX(人口源表!$1:$1048576,MATCH($B9,人口源表!$A:$A,0),MATCH(R$1,人口源表!$1:$1,0))*INDEX(城镇化率!$1:$1048576,MATCH($B9,城镇化率!$A:$A,0),MATCH(R$1,城镇化率!$5:$5,0))/100</f>
        <v>8244417.4499860462</v>
      </c>
      <c r="S9" s="40">
        <f>INDEX(人口源表!$1:$1048576,MATCH($B9,人口源表!$A:$A,0),MATCH(S$1,人口源表!$1:$1,0))*INDEX(城镇化率!$1:$1048576,MATCH($B9,城镇化率!$A:$A,0),MATCH(S$1,城镇化率!$5:$5,0))/100</f>
        <v>8295780.7074069893</v>
      </c>
      <c r="T9" s="40">
        <f>INDEX(人口源表!$1:$1048576,MATCH($B9,人口源表!$A:$A,0),MATCH(T$1,人口源表!$1:$1,0))*INDEX(城镇化率!$1:$1048576,MATCH($B9,城镇化率!$A:$A,0),MATCH(T$1,城镇化率!$5:$5,0))/100</f>
        <v>8344066.9623696292</v>
      </c>
      <c r="U9" s="40">
        <f>INDEX(人口源表!$1:$1048576,MATCH($B9,人口源表!$A:$A,0),MATCH(U$1,人口源表!$1:$1,0))*INDEX(城镇化率!$1:$1048576,MATCH($B9,城镇化率!$A:$A,0),MATCH(U$1,城镇化率!$5:$5,0))/100</f>
        <v>8389267.1316617392</v>
      </c>
      <c r="V9" s="40">
        <f>INDEX(人口源表!$1:$1048576,MATCH($B9,人口源表!$A:$A,0),MATCH(V$1,人口源表!$1:$1,0))*INDEX(城镇化率!$1:$1048576,MATCH($B9,城镇化率!$A:$A,0),MATCH(V$1,城镇化率!$5:$5,0))/100</f>
        <v>8431382.9832714312</v>
      </c>
      <c r="W9" s="40">
        <f>INDEX(人口源表!$1:$1048576,MATCH($B9,人口源表!$A:$A,0),MATCH(W$1,人口源表!$1:$1,0))*INDEX(城镇化率!$1:$1048576,MATCH($B9,城镇化率!$A:$A,0),MATCH(W$1,城镇化率!$5:$5,0))/100</f>
        <v>8470428.8197622243</v>
      </c>
      <c r="X9" s="40">
        <f>INDEX(人口源表!$1:$1048576,MATCH($B9,人口源表!$A:$A,0),MATCH(X$1,人口源表!$1:$1,0))*INDEX(城镇化率!$1:$1048576,MATCH($B9,城镇化率!$A:$A,0),MATCH(X$1,城镇化率!$5:$5,0))/100</f>
        <v>8506431.7872128412</v>
      </c>
      <c r="Y9" s="40">
        <f>INDEX(人口源表!$1:$1048576,MATCH($B9,人口源表!$A:$A,0),MATCH(Y$1,人口源表!$1:$1,0))*INDEX(城镇化率!$1:$1048576,MATCH($B9,城镇化率!$A:$A,0),MATCH(Y$1,城镇化率!$5:$5,0))/100</f>
        <v>8539430.0467909258</v>
      </c>
      <c r="Z9" s="40">
        <f>INDEX(人口源表!$1:$1048576,MATCH($B9,人口源表!$A:$A,0),MATCH(Z$1,人口源表!$1:$1,0))*INDEX(城镇化率!$1:$1048576,MATCH($B9,城镇化率!$A:$A,0),MATCH(Z$1,城镇化率!$5:$5,0))/100</f>
        <v>8569476.6271971613</v>
      </c>
      <c r="AA9" s="40">
        <f>INDEX(人口源表!$1:$1048576,MATCH($B9,人口源表!$A:$A,0),MATCH(AA$1,人口源表!$1:$1,0))*INDEX(城镇化率!$1:$1048576,MATCH($B9,城镇化率!$A:$A,0),MATCH(AA$1,城镇化率!$5:$5,0))/100</f>
        <v>8596636.1771787293</v>
      </c>
      <c r="AB9" s="40">
        <f>INDEX(人口源表!$1:$1048576,MATCH($B9,人口源表!$A:$A,0),MATCH(AB$1,人口源表!$1:$1,0))*INDEX(城镇化率!$1:$1048576,MATCH($B9,城镇化率!$A:$A,0),MATCH(AB$1,城镇化率!$5:$5,0))/100</f>
        <v>8620988.8626953661</v>
      </c>
      <c r="AC9" s="40">
        <f>INDEX(人口源表!$1:$1048576,MATCH($B9,人口源表!$A:$A,0),MATCH(AC$1,人口源表!$1:$1,0))*INDEX(城镇化率!$1:$1048576,MATCH($B9,城镇化率!$A:$A,0),MATCH(AC$1,城镇化率!$5:$5,0))/100</f>
        <v>8632050.6594039816</v>
      </c>
      <c r="AD9" s="40">
        <f>INDEX(人口源表!$1:$1048576,MATCH($B9,人口源表!$A:$A,0),MATCH(AD$1,人口源表!$1:$1,0))*INDEX(城镇化率!$1:$1048576,MATCH($B9,城镇化率!$A:$A,0),MATCH(AD$1,城镇化率!$5:$5,0))/100</f>
        <v>8640472.2513536662</v>
      </c>
      <c r="AE9" s="40">
        <f>INDEX(人口源表!$1:$1048576,MATCH($B9,人口源表!$A:$A,0),MATCH(AE$1,人口源表!$1:$1,0))*INDEX(城镇化率!$1:$1048576,MATCH($B9,城镇化率!$A:$A,0),MATCH(AE$1,城镇化率!$5:$5,0))/100</f>
        <v>8646384.2893098574</v>
      </c>
      <c r="AF9" s="40">
        <f>INDEX(人口源表!$1:$1048576,MATCH($B9,人口源表!$A:$A,0),MATCH(AF$1,人口源表!$1:$1,0))*INDEX(城镇化率!$1:$1048576,MATCH($B9,城镇化率!$A:$A,0),MATCH(AF$1,城镇化率!$5:$5,0))/100</f>
        <v>8649932.127827039</v>
      </c>
      <c r="AG9" s="40">
        <f>INDEX(人口源表!$1:$1048576,MATCH($B9,人口源表!$A:$A,0),MATCH(AG$1,人口源表!$1:$1,0))*INDEX(城镇化率!$1:$1048576,MATCH($B9,城镇化率!$A:$A,0),MATCH(AG$1,城镇化率!$5:$5,0))/100</f>
        <v>8651274.6054028384</v>
      </c>
      <c r="AH9" s="40">
        <f>INDEX(人口源表!$1:$1048576,MATCH($B9,人口源表!$A:$A,0),MATCH(AH$1,人口源表!$1:$1,0))*INDEX(城镇化率!$1:$1048576,MATCH($B9,城镇化率!$A:$A,0),MATCH(AH$1,城镇化率!$5:$5,0))/100</f>
        <v>8650587.2418682408</v>
      </c>
      <c r="AI9" s="40">
        <f>INDEX(人口源表!$1:$1048576,MATCH($B9,人口源表!$A:$A,0),MATCH(AI$1,人口源表!$1:$1,0))*INDEX(城镇化率!$1:$1048576,MATCH($B9,城镇化率!$A:$A,0),MATCH(AI$1,城镇化率!$5:$5,0))/100</f>
        <v>8648058.8085149433</v>
      </c>
      <c r="AJ9" s="40">
        <f>INDEX(人口源表!$1:$1048576,MATCH($B9,人口源表!$A:$A,0),MATCH(AJ$1,人口源表!$1:$1,0))*INDEX(城镇化率!$1:$1048576,MATCH($B9,城镇化率!$A:$A,0),MATCH(AJ$1,城镇化率!$5:$5,0))/100</f>
        <v>8643895.2862875015</v>
      </c>
      <c r="AK9" s="40">
        <f>INDEX(人口源表!$1:$1048576,MATCH($B9,人口源表!$A:$A,0),MATCH(AK$1,人口源表!$1:$1,0))*INDEX(城镇化率!$1:$1048576,MATCH($B9,城镇化率!$A:$A,0),MATCH(AK$1,城镇化率!$5:$5,0))/100</f>
        <v>8638314.9142536949</v>
      </c>
      <c r="AL9" s="40">
        <f>INDEX(人口源表!$1:$1048576,MATCH($B9,人口源表!$A:$A,0),MATCH(AL$1,人口源表!$1:$1,0))*INDEX(城镇化率!$1:$1048576,MATCH($B9,城镇化率!$A:$A,0),MATCH(AL$1,城镇化率!$5:$5,0))/100</f>
        <v>8631555.1633369774</v>
      </c>
      <c r="AM9" s="40">
        <f>INDEX(人口源表!$1:$1048576,MATCH($B9,人口源表!$A:$A,0),MATCH(AM$1,人口源表!$1:$1,0))*INDEX(城镇化率!$1:$1048576,MATCH($B9,城镇化率!$A:$A,0),MATCH(AM$1,城镇化率!$5:$5,0))/100</f>
        <v>8623867.7792872675</v>
      </c>
      <c r="AN9" s="40">
        <f>INDEX(人口源表!$1:$1048576,MATCH($B9,人口源表!$A:$A,0),MATCH(AN$1,人口源表!$1:$1,0))*INDEX(城镇化率!$1:$1048576,MATCH($B9,城镇化率!$A:$A,0),MATCH(AN$1,城镇化率!$5:$5,0))/100</f>
        <v>8615520.5337348972</v>
      </c>
      <c r="AO9" s="40">
        <f>INDEX(人口源表!$1:$1048576,MATCH($B9,人口源表!$A:$A,0),MATCH(AO$1,人口源表!$1:$1,0))*INDEX(城镇化率!$1:$1048576,MATCH($B9,城镇化率!$A:$A,0),MATCH(AO$1,城镇化率!$5:$5,0))/100</f>
        <v>8606798.2509810179</v>
      </c>
      <c r="AP9" s="40">
        <f>INDEX(人口源表!$1:$1048576,MATCH($B9,人口源表!$A:$A,0),MATCH(AP$1,人口源表!$1:$1,0))*INDEX(城镇化率!$1:$1048576,MATCH($B9,城镇化率!$A:$A,0),MATCH(AP$1,城镇化率!$5:$5,0))/100</f>
        <v>8598003.0909125209</v>
      </c>
      <c r="AQ9" s="40">
        <f>INDEX(人口源表!$1:$1048576,MATCH($B9,人口源表!$A:$A,0),MATCH(AQ$1,人口源表!$1:$1,0))*INDEX(城镇化率!$1:$1048576,MATCH($B9,城镇化率!$A:$A,0),MATCH(AQ$1,城镇化率!$5:$5,0))/100</f>
        <v>8589453.3012917209</v>
      </c>
      <c r="AR9" s="40">
        <f>INDEX(人口源表!$1:$1048576,MATCH($B9,人口源表!$A:$A,0),MATCH(AR$1,人口源表!$1:$1,0))*INDEX(城镇化率!$1:$1048576,MATCH($B9,城镇化率!$A:$A,0),MATCH(AR$1,城镇化率!$5:$5,0))/100</f>
        <v>8581485.7870853394</v>
      </c>
      <c r="AS9" s="40">
        <f>INDEX(人口源表!$1:$1048576,MATCH($B9,人口源表!$A:$A,0),MATCH(AS$1,人口源表!$1:$1,0))*INDEX(城镇化率!$1:$1048576,MATCH($B9,城镇化率!$A:$A,0),MATCH(AS$1,城镇化率!$5:$5,0))/100</f>
        <v>8574453.3263809904</v>
      </c>
      <c r="AT9" s="40">
        <f>INDEX(人口源表!$1:$1048576,MATCH($B9,人口源表!$A:$A,0),MATCH(AT$1,人口源表!$1:$1,0))*INDEX(城镇化率!$1:$1048576,MATCH($B9,城镇化率!$A:$A,0),MATCH(AT$1,城镇化率!$5:$5,0))/100</f>
        <v>8568728.6995983347</v>
      </c>
      <c r="AU9" s="40">
        <f>INDEX(人口源表!$1:$1048576,MATCH($B9,人口源表!$A:$A,0),MATCH(AU$1,人口源表!$1:$1,0))*INDEX(城镇化率!$1:$1048576,MATCH($B9,城镇化率!$A:$A,0),MATCH(AU$1,城镇化率!$5:$5,0))/100</f>
        <v>8564701.9028574321</v>
      </c>
      <c r="AV9" s="40">
        <f>INDEX(人口源表!$1:$1048576,MATCH($B9,人口源表!$A:$A,0),MATCH(AV$1,人口源表!$1:$1,0))*INDEX(城镇化率!$1:$1048576,MATCH($B9,城镇化率!$A:$A,0),MATCH(AV$1,城镇化率!$5:$5,0))/100</f>
        <v>8562781.2014444917</v>
      </c>
    </row>
    <row r="10" spans="1:66" x14ac:dyDescent="0.15">
      <c r="A10" s="4" t="s">
        <v>859</v>
      </c>
      <c r="B10" s="4" t="s">
        <v>42</v>
      </c>
      <c r="C10" s="34">
        <f>VLOOKUP(B10,'[1]2016省城人口总结（根）'!B:C,2,FALSE)/100</f>
        <v>0.50348000000000004</v>
      </c>
      <c r="D10" s="40">
        <f>INDEX(人口源表!$1:$1048576,MATCH($B10,人口源表!$A:$A,0),MATCH(D$1,人口源表!$1:$1,0))*INDEX(城镇化率!$1:$1048576,MATCH($B10,城镇化率!$A:$A,0),MATCH(D$1,城镇化率!$5:$5,0))/100</f>
        <v>2248755.3335149973</v>
      </c>
      <c r="E10" s="40">
        <f>INDEX(人口源表!$1:$1048576,MATCH($B10,人口源表!$A:$A,0),MATCH(E$1,人口源表!$1:$1,0))*INDEX(城镇化率!$1:$1048576,MATCH($B10,城镇化率!$A:$A,0),MATCH(E$1,城镇化率!$5:$5,0))/100</f>
        <v>2293588.8853668733</v>
      </c>
      <c r="F10" s="40">
        <f>INDEX(人口源表!$1:$1048576,MATCH($B10,人口源表!$A:$A,0),MATCH(F$1,人口源表!$1:$1,0))*INDEX(城镇化率!$1:$1048576,MATCH($B10,城镇化率!$A:$A,0),MATCH(F$1,城镇化率!$5:$5,0))/100</f>
        <v>2338259.2703044247</v>
      </c>
      <c r="G10" s="40">
        <f>INDEX(人口源表!$1:$1048576,MATCH($B10,人口源表!$A:$A,0),MATCH(G$1,人口源表!$1:$1,0))*INDEX(城镇化率!$1:$1048576,MATCH($B10,城镇化率!$A:$A,0),MATCH(G$1,城镇化率!$5:$5,0))/100</f>
        <v>2175382.3486375953</v>
      </c>
      <c r="H10" s="40">
        <f>INDEX(人口源表!$1:$1048576,MATCH($B10,人口源表!$A:$A,0),MATCH(H$1,人口源表!$1:$1,0))*INDEX(城镇化率!$1:$1048576,MATCH($B10,城镇化率!$A:$A,0),MATCH(H$1,城镇化率!$5:$5,0))/100</f>
        <v>2218324.7130523524</v>
      </c>
      <c r="I10" s="40">
        <f>INDEX(人口源表!$1:$1048576,MATCH($B10,人口源表!$A:$A,0),MATCH(I$1,人口源表!$1:$1,0))*INDEX(城镇化率!$1:$1048576,MATCH($B10,城镇化率!$A:$A,0),MATCH(I$1,城镇化率!$5:$5,0))/100</f>
        <v>2245954.6029841886</v>
      </c>
      <c r="J10" s="40">
        <f>INDEX(人口源表!$1:$1048576,MATCH($B10,人口源表!$A:$A,0),MATCH(J$1,人口源表!$1:$1,0))*INDEX(城镇化率!$1:$1048576,MATCH($B10,城镇化率!$A:$A,0),MATCH(J$1,城镇化率!$5:$5,0))/100</f>
        <v>2273283.3889251663</v>
      </c>
      <c r="K10" s="40">
        <f>INDEX(人口源表!$1:$1048576,MATCH($B10,人口源表!$A:$A,0),MATCH(K$1,人口源表!$1:$1,0))*INDEX(城镇化率!$1:$1048576,MATCH($B10,城镇化率!$A:$A,0),MATCH(K$1,城镇化率!$5:$5,0))/100</f>
        <v>2300222.7142285085</v>
      </c>
      <c r="L10" s="40">
        <f>INDEX(人口源表!$1:$1048576,MATCH($B10,人口源表!$A:$A,0),MATCH(L$1,人口源表!$1:$1,0))*INDEX(城镇化率!$1:$1048576,MATCH($B10,城镇化率!$A:$A,0),MATCH(L$1,城镇化率!$5:$5,0))/100</f>
        <v>2326688.8039180855</v>
      </c>
      <c r="M10" s="40">
        <f>INDEX(人口源表!$1:$1048576,MATCH($B10,人口源表!$A:$A,0),MATCH(M$1,人口源表!$1:$1,0))*INDEX(城镇化率!$1:$1048576,MATCH($B10,城镇化率!$A:$A,0),MATCH(M$1,城镇化率!$5:$5,0))/100</f>
        <v>2352601.6457568617</v>
      </c>
      <c r="N10" s="40">
        <f>INDEX(人口源表!$1:$1048576,MATCH($B10,人口源表!$A:$A,0),MATCH(N$1,人口源表!$1:$1,0))*INDEX(城镇化率!$1:$1048576,MATCH($B10,城镇化率!$A:$A,0),MATCH(N$1,城镇化率!$5:$5,0))/100</f>
        <v>2377885.2571223807</v>
      </c>
      <c r="O10" s="40">
        <f>INDEX(人口源表!$1:$1048576,MATCH($B10,人口源表!$A:$A,0),MATCH(O$1,人口源表!$1:$1,0))*INDEX(城镇化率!$1:$1048576,MATCH($B10,城镇化率!$A:$A,0),MATCH(O$1,城镇化率!$5:$5,0))/100</f>
        <v>2402469.1156059979</v>
      </c>
      <c r="P10" s="40">
        <f>INDEX(人口源表!$1:$1048576,MATCH($B10,人口源表!$A:$A,0),MATCH(P$1,人口源表!$1:$1,0))*INDEX(城镇化率!$1:$1048576,MATCH($B10,城镇化率!$A:$A,0),MATCH(P$1,城镇化率!$5:$5,0))/100</f>
        <v>2426287.3348725908</v>
      </c>
      <c r="Q10" s="40">
        <f>INDEX(人口源表!$1:$1048576,MATCH($B10,人口源表!$A:$A,0),MATCH(Q$1,人口源表!$1:$1,0))*INDEX(城镇化率!$1:$1048576,MATCH($B10,城镇化率!$A:$A,0),MATCH(Q$1,城镇化率!$5:$5,0))/100</f>
        <v>2449279.5487178238</v>
      </c>
      <c r="R10" s="40">
        <f>INDEX(人口源表!$1:$1048576,MATCH($B10,人口源表!$A:$A,0),MATCH(R$1,人口源表!$1:$1,0))*INDEX(城镇化率!$1:$1048576,MATCH($B10,城镇化率!$A:$A,0),MATCH(R$1,城镇化率!$5:$5,0))/100</f>
        <v>2471390.6499572471</v>
      </c>
      <c r="S10" s="40">
        <f>INDEX(人口源表!$1:$1048576,MATCH($B10,人口源表!$A:$A,0),MATCH(S$1,人口源表!$1:$1,0))*INDEX(城镇化率!$1:$1048576,MATCH($B10,城镇化率!$A:$A,0),MATCH(S$1,城镇化率!$5:$5,0))/100</f>
        <v>2480233.4380360292</v>
      </c>
      <c r="T10" s="40">
        <f>INDEX(人口源表!$1:$1048576,MATCH($B10,人口源表!$A:$A,0),MATCH(T$1,人口源表!$1:$1,0))*INDEX(城镇化率!$1:$1048576,MATCH($B10,城镇化率!$A:$A,0),MATCH(T$1,城镇化率!$5:$5,0))/100</f>
        <v>2487965.8870095005</v>
      </c>
      <c r="U10" s="40">
        <f>INDEX(人口源表!$1:$1048576,MATCH($B10,人口源表!$A:$A,0),MATCH(U$1,人口源表!$1:$1,0))*INDEX(城镇化率!$1:$1048576,MATCH($B10,城镇化率!$A:$A,0),MATCH(U$1,城镇化率!$5:$5,0))/100</f>
        <v>2494568.5717190607</v>
      </c>
      <c r="V10" s="40">
        <f>INDEX(人口源表!$1:$1048576,MATCH($B10,人口源表!$A:$A,0),MATCH(V$1,人口源表!$1:$1,0))*INDEX(城镇化率!$1:$1048576,MATCH($B10,城镇化率!$A:$A,0),MATCH(V$1,城镇化率!$5:$5,0))/100</f>
        <v>2500029.1315276171</v>
      </c>
      <c r="W10" s="40">
        <f>INDEX(人口源表!$1:$1048576,MATCH($B10,人口源表!$A:$A,0),MATCH(W$1,人口源表!$1:$1,0))*INDEX(城镇化率!$1:$1048576,MATCH($B10,城镇化率!$A:$A,0),MATCH(W$1,城镇化率!$5:$5,0))/100</f>
        <v>2504344.2803848353</v>
      </c>
      <c r="X10" s="40">
        <f>INDEX(人口源表!$1:$1048576,MATCH($B10,人口源表!$A:$A,0),MATCH(X$1,人口源表!$1:$1,0))*INDEX(城镇化率!$1:$1048576,MATCH($B10,城镇化率!$A:$A,0),MATCH(X$1,城镇化率!$5:$5,0))/100</f>
        <v>2507516.357045799</v>
      </c>
      <c r="Y10" s="40">
        <f>INDEX(人口源表!$1:$1048576,MATCH($B10,人口源表!$A:$A,0),MATCH(Y$1,人口源表!$1:$1,0))*INDEX(城镇化率!$1:$1048576,MATCH($B10,城镇化率!$A:$A,0),MATCH(Y$1,城镇化率!$5:$5,0))/100</f>
        <v>2509557.7778877425</v>
      </c>
      <c r="Z10" s="40">
        <f>INDEX(人口源表!$1:$1048576,MATCH($B10,人口源表!$A:$A,0),MATCH(Z$1,人口源表!$1:$1,0))*INDEX(城镇化率!$1:$1048576,MATCH($B10,城镇化率!$A:$A,0),MATCH(Z$1,城镇化率!$5:$5,0))/100</f>
        <v>2510488.1908394024</v>
      </c>
      <c r="AA10" s="40">
        <f>INDEX(人口源表!$1:$1048576,MATCH($B10,人口源表!$A:$A,0),MATCH(AA$1,人口源表!$1:$1,0))*INDEX(城镇化率!$1:$1048576,MATCH($B10,城镇化率!$A:$A,0),MATCH(AA$1,城镇化率!$5:$5,0))/100</f>
        <v>2510335.8962173592</v>
      </c>
      <c r="AB10" s="40">
        <f>INDEX(人口源表!$1:$1048576,MATCH($B10,人口源表!$A:$A,0),MATCH(AB$1,人口源表!$1:$1,0))*INDEX(城镇化率!$1:$1048576,MATCH($B10,城镇化率!$A:$A,0),MATCH(AB$1,城镇化率!$5:$5,0))/100</f>
        <v>2509138.0567083461</v>
      </c>
      <c r="AC10" s="40">
        <f>INDEX(人口源表!$1:$1048576,MATCH($B10,人口源表!$A:$A,0),MATCH(AC$1,人口源表!$1:$1,0))*INDEX(城镇化率!$1:$1048576,MATCH($B10,城镇化率!$A:$A,0),MATCH(AC$1,城镇化率!$5:$5,0))/100</f>
        <v>2503873.2471136106</v>
      </c>
      <c r="AD10" s="40">
        <f>INDEX(人口源表!$1:$1048576,MATCH($B10,人口源表!$A:$A,0),MATCH(AD$1,人口源表!$1:$1,0))*INDEX(城镇化率!$1:$1048576,MATCH($B10,城镇化率!$A:$A,0),MATCH(AD$1,城镇化率!$5:$5,0))/100</f>
        <v>2497675.466517251</v>
      </c>
      <c r="AE10" s="40">
        <f>INDEX(人口源表!$1:$1048576,MATCH($B10,人口源表!$A:$A,0),MATCH(AE$1,人口源表!$1:$1,0))*INDEX(城镇化率!$1:$1048576,MATCH($B10,城镇化率!$A:$A,0),MATCH(AE$1,城镇化率!$5:$5,0))/100</f>
        <v>2490612.3195105926</v>
      </c>
      <c r="AF10" s="40">
        <f>INDEX(人口源表!$1:$1048576,MATCH($B10,人口源表!$A:$A,0),MATCH(AF$1,人口源表!$1:$1,0))*INDEX(城镇化率!$1:$1048576,MATCH($B10,城镇化率!$A:$A,0),MATCH(AF$1,城镇化率!$5:$5,0))/100</f>
        <v>2482761.3966099466</v>
      </c>
      <c r="AG10" s="40">
        <f>INDEX(人口源表!$1:$1048576,MATCH($B10,人口源表!$A:$A,0),MATCH(AG$1,人口源表!$1:$1,0))*INDEX(城镇化率!$1:$1048576,MATCH($B10,城镇化率!$A:$A,0),MATCH(AG$1,城镇化率!$5:$5,0))/100</f>
        <v>2474207.9032662334</v>
      </c>
      <c r="AH10" s="40">
        <f>INDEX(人口源表!$1:$1048576,MATCH($B10,人口源表!$A:$A,0),MATCH(AH$1,人口源表!$1:$1,0))*INDEX(城镇化率!$1:$1048576,MATCH($B10,城镇化率!$A:$A,0),MATCH(AH$1,城镇化率!$5:$5,0))/100</f>
        <v>2465047.9903600295</v>
      </c>
      <c r="AI10" s="40">
        <f>INDEX(人口源表!$1:$1048576,MATCH($B10,人口源表!$A:$A,0),MATCH(AI$1,人口源表!$1:$1,0))*INDEX(城镇化率!$1:$1048576,MATCH($B10,城镇化率!$A:$A,0),MATCH(AI$1,城镇化率!$5:$5,0))/100</f>
        <v>2455387.0217166049</v>
      </c>
      <c r="AJ10" s="40">
        <f>INDEX(人口源表!$1:$1048576,MATCH($B10,人口源表!$A:$A,0),MATCH(AJ$1,人口源表!$1:$1,0))*INDEX(城镇化率!$1:$1048576,MATCH($B10,城镇化率!$A:$A,0),MATCH(AJ$1,城镇化率!$5:$5,0))/100</f>
        <v>2445339.7337457063</v>
      </c>
      <c r="AK10" s="40">
        <f>INDEX(人口源表!$1:$1048576,MATCH($B10,人口源表!$A:$A,0),MATCH(AK$1,人口源表!$1:$1,0))*INDEX(城镇化率!$1:$1048576,MATCH($B10,城镇化率!$A:$A,0),MATCH(AK$1,城镇化率!$5:$5,0))/100</f>
        <v>2435032.3376791533</v>
      </c>
      <c r="AL10" s="40">
        <f>INDEX(人口源表!$1:$1048576,MATCH($B10,人口源表!$A:$A,0),MATCH(AL$1,人口源表!$1:$1,0))*INDEX(城镇化率!$1:$1048576,MATCH($B10,城镇化率!$A:$A,0),MATCH(AL$1,城镇化率!$5:$5,0))/100</f>
        <v>2424598.8229905264</v>
      </c>
      <c r="AM10" s="40">
        <f>INDEX(人口源表!$1:$1048576,MATCH($B10,人口源表!$A:$A,0),MATCH(AM$1,人口源表!$1:$1,0))*INDEX(城镇化率!$1:$1048576,MATCH($B10,城镇化率!$A:$A,0),MATCH(AM$1,城镇化率!$5:$5,0))/100</f>
        <v>2414186.3005760857</v>
      </c>
      <c r="AN10" s="40">
        <f>INDEX(人口源表!$1:$1048576,MATCH($B10,人口源表!$A:$A,0),MATCH(AN$1,人口源表!$1:$1,0))*INDEX(城镇化率!$1:$1048576,MATCH($B10,城镇化率!$A:$A,0),MATCH(AN$1,城镇化率!$5:$5,0))/100</f>
        <v>2403950.6508789528</v>
      </c>
      <c r="AO10" s="40">
        <f>INDEX(人口源表!$1:$1048576,MATCH($B10,人口源表!$A:$A,0),MATCH(AO$1,人口源表!$1:$1,0))*INDEX(城镇化率!$1:$1048576,MATCH($B10,城镇化率!$A:$A,0),MATCH(AO$1,城镇化率!$5:$5,0))/100</f>
        <v>2394057.9817589219</v>
      </c>
      <c r="AP10" s="40">
        <f>INDEX(人口源表!$1:$1048576,MATCH($B10,人口源表!$A:$A,0),MATCH(AP$1,人口源表!$1:$1,0))*INDEX(城镇化率!$1:$1048576,MATCH($B10,城镇化率!$A:$A,0),MATCH(AP$1,城镇化率!$5:$5,0))/100</f>
        <v>2384687.4361024811</v>
      </c>
      <c r="AQ10" s="40">
        <f>INDEX(人口源表!$1:$1048576,MATCH($B10,人口源表!$A:$A,0),MATCH(AQ$1,人口源表!$1:$1,0))*INDEX(城镇化率!$1:$1048576,MATCH($B10,城镇化率!$A:$A,0),MATCH(AQ$1,城镇化率!$5:$5,0))/100</f>
        <v>2376027.4437105143</v>
      </c>
      <c r="AR10" s="40">
        <f>INDEX(人口源表!$1:$1048576,MATCH($B10,人口源表!$A:$A,0),MATCH(AR$1,人口源表!$1:$1,0))*INDEX(城镇化率!$1:$1048576,MATCH($B10,城镇化率!$A:$A,0),MATCH(AR$1,城镇化率!$5:$5,0))/100</f>
        <v>2368277.8637488754</v>
      </c>
      <c r="AS10" s="40">
        <f>INDEX(人口源表!$1:$1048576,MATCH($B10,人口源表!$A:$A,0),MATCH(AS$1,人口源表!$1:$1,0))*INDEX(城镇化率!$1:$1048576,MATCH($B10,城镇化率!$A:$A,0),MATCH(AS$1,城镇化率!$5:$5,0))/100</f>
        <v>2361651.5071535991</v>
      </c>
      <c r="AT10" s="40">
        <f>INDEX(人口源表!$1:$1048576,MATCH($B10,人口源表!$A:$A,0),MATCH(AT$1,人口源表!$1:$1,0))*INDEX(城镇化率!$1:$1048576,MATCH($B10,城镇化率!$A:$A,0),MATCH(AT$1,城镇化率!$5:$5,0))/100</f>
        <v>2356369.6681251796</v>
      </c>
      <c r="AU10" s="40">
        <f>INDEX(人口源表!$1:$1048576,MATCH($B10,人口源表!$A:$A,0),MATCH(AU$1,人口源表!$1:$1,0))*INDEX(城镇化率!$1:$1048576,MATCH($B10,城镇化率!$A:$A,0),MATCH(AU$1,城镇化率!$5:$5,0))/100</f>
        <v>2352669.6436330145</v>
      </c>
      <c r="AV10" s="40">
        <f>INDEX(人口源表!$1:$1048576,MATCH($B10,人口源表!$A:$A,0),MATCH(AV$1,人口源表!$1:$1,0))*INDEX(城镇化率!$1:$1048576,MATCH($B10,城镇化率!$A:$A,0),MATCH(AV$1,城镇化率!$5:$5,0))/100</f>
        <v>2350796.9127529878</v>
      </c>
    </row>
    <row r="11" spans="1:66" x14ac:dyDescent="0.15">
      <c r="A11" s="4" t="s">
        <v>859</v>
      </c>
      <c r="B11" s="4" t="s">
        <v>44</v>
      </c>
      <c r="C11" s="34">
        <f>VLOOKUP(B11,'[1]2016省城人口总结（根）'!B:C,2,FALSE)/100</f>
        <v>0.50348000000000004</v>
      </c>
      <c r="D11" s="40">
        <f>INDEX(人口源表!$1:$1048576,MATCH($B11,人口源表!$A:$A,0),MATCH(D$1,人口源表!$1:$1,0))*INDEX(城镇化率!$1:$1048576,MATCH($B11,城镇化率!$A:$A,0),MATCH(D$1,城镇化率!$5:$5,0))/100</f>
        <v>1812312.7254892378</v>
      </c>
      <c r="E11" s="40">
        <f>INDEX(人口源表!$1:$1048576,MATCH($B11,人口源表!$A:$A,0),MATCH(E$1,人口源表!$1:$1,0))*INDEX(城镇化率!$1:$1048576,MATCH($B11,城镇化率!$A:$A,0),MATCH(E$1,城镇化率!$5:$5,0))/100</f>
        <v>1850422.8171537784</v>
      </c>
      <c r="F11" s="40">
        <f>INDEX(人口源表!$1:$1048576,MATCH($B11,人口源表!$A:$A,0),MATCH(F$1,人口源表!$1:$1,0))*INDEX(城镇化率!$1:$1048576,MATCH($B11,城镇化率!$A:$A,0),MATCH(F$1,城镇化率!$5:$5,0))/100</f>
        <v>1888454.2010390304</v>
      </c>
      <c r="G11" s="40">
        <f>INDEX(人口源表!$1:$1048576,MATCH($B11,人口源表!$A:$A,0),MATCH(G$1,人口源表!$1:$1,0))*INDEX(城镇化率!$1:$1048576,MATCH($B11,城镇化率!$A:$A,0),MATCH(G$1,城镇化率!$5:$5,0))/100</f>
        <v>1769866.9953348651</v>
      </c>
      <c r="H11" s="40">
        <f>INDEX(人口源表!$1:$1048576,MATCH($B11,人口源表!$A:$A,0),MATCH(H$1,人口源表!$1:$1,0))*INDEX(城镇化率!$1:$1048576,MATCH($B11,城镇化率!$A:$A,0),MATCH(H$1,城镇化率!$5:$5,0))/100</f>
        <v>1806631.3781830657</v>
      </c>
      <c r="I11" s="40">
        <f>INDEX(人口源表!$1:$1048576,MATCH($B11,人口源表!$A:$A,0),MATCH(I$1,人口源表!$1:$1,0))*INDEX(城镇化率!$1:$1048576,MATCH($B11,城镇化率!$A:$A,0),MATCH(I$1,城镇化率!$5:$5,0))/100</f>
        <v>1831284.0387882581</v>
      </c>
      <c r="J11" s="40">
        <f>INDEX(人口源表!$1:$1048576,MATCH($B11,人口源表!$A:$A,0),MATCH(J$1,人口源表!$1:$1,0))*INDEX(城镇化率!$1:$1048576,MATCH($B11,城镇化率!$A:$A,0),MATCH(J$1,城镇化率!$5:$5,0))/100</f>
        <v>1856010.0780299855</v>
      </c>
      <c r="K11" s="40">
        <f>INDEX(人口源表!$1:$1048576,MATCH($B11,人口源表!$A:$A,0),MATCH(K$1,人口源表!$1:$1,0))*INDEX(城镇化率!$1:$1048576,MATCH($B11,城镇化率!$A:$A,0),MATCH(K$1,城镇化率!$5:$5,0))/100</f>
        <v>1880707.327695302</v>
      </c>
      <c r="L11" s="40">
        <f>INDEX(人口源表!$1:$1048576,MATCH($B11,人口源表!$A:$A,0),MATCH(L$1,人口源表!$1:$1,0))*INDEX(城镇化率!$1:$1048576,MATCH($B11,城镇化率!$A:$A,0),MATCH(L$1,城镇化率!$5:$5,0))/100</f>
        <v>1905279.6582799321</v>
      </c>
      <c r="M11" s="40">
        <f>INDEX(人口源表!$1:$1048576,MATCH($B11,人口源表!$A:$A,0),MATCH(M$1,人口源表!$1:$1,0))*INDEX(城镇化率!$1:$1048576,MATCH($B11,城镇化率!$A:$A,0),MATCH(M$1,城镇化率!$5:$5,0))/100</f>
        <v>1929632.8539696238</v>
      </c>
      <c r="N11" s="40">
        <f>INDEX(人口源表!$1:$1048576,MATCH($B11,人口源表!$A:$A,0),MATCH(N$1,人口源表!$1:$1,0))*INDEX(城镇化率!$1:$1048576,MATCH($B11,城镇化率!$A:$A,0),MATCH(N$1,城镇化率!$5:$5,0))/100</f>
        <v>1953678.2336821991</v>
      </c>
      <c r="O11" s="40">
        <f>INDEX(人口源表!$1:$1048576,MATCH($B11,人口源表!$A:$A,0),MATCH(O$1,人口源表!$1:$1,0))*INDEX(城镇化率!$1:$1048576,MATCH($B11,城镇化率!$A:$A,0),MATCH(O$1,城镇化率!$5:$5,0))/100</f>
        <v>1977331.2872841165</v>
      </c>
      <c r="P11" s="40">
        <f>INDEX(人口源表!$1:$1048576,MATCH($B11,人口源表!$A:$A,0),MATCH(P$1,人口源表!$1:$1,0))*INDEX(城镇化率!$1:$1048576,MATCH($B11,城镇化率!$A:$A,0),MATCH(P$1,城镇化率!$5:$5,0))/100</f>
        <v>2000511.3863331669</v>
      </c>
      <c r="Q11" s="40">
        <f>INDEX(人口源表!$1:$1048576,MATCH($B11,人口源表!$A:$A,0),MATCH(Q$1,人口源表!$1:$1,0))*INDEX(城镇化率!$1:$1048576,MATCH($B11,城镇化率!$A:$A,0),MATCH(Q$1,城镇化率!$5:$5,0))/100</f>
        <v>2023144.4149137374</v>
      </c>
      <c r="R11" s="40">
        <f>INDEX(人口源表!$1:$1048576,MATCH($B11,人口源表!$A:$A,0),MATCH(R$1,人口源表!$1:$1,0))*INDEX(城镇化率!$1:$1048576,MATCH($B11,城镇化率!$A:$A,0),MATCH(R$1,城镇化率!$5:$5,0))/100</f>
        <v>2045159.6010950431</v>
      </c>
      <c r="S11" s="40">
        <f>INDEX(人口源表!$1:$1048576,MATCH($B11,人口源表!$A:$A,0),MATCH(S$1,人口源表!$1:$1,0))*INDEX(城镇化率!$1:$1048576,MATCH($B11,城镇化率!$A:$A,0),MATCH(S$1,城镇化率!$5:$5,0))/100</f>
        <v>2056264.3888574308</v>
      </c>
      <c r="T11" s="40">
        <f>INDEX(人口源表!$1:$1048576,MATCH($B11,人口源表!$A:$A,0),MATCH(T$1,人口源表!$1:$1,0))*INDEX(城镇化率!$1:$1048576,MATCH($B11,城镇化率!$A:$A,0),MATCH(T$1,城镇化率!$5:$5,0))/100</f>
        <v>2066477.8043583545</v>
      </c>
      <c r="U11" s="40">
        <f>INDEX(人口源表!$1:$1048576,MATCH($B11,人口源表!$A:$A,0),MATCH(U$1,人口源表!$1:$1,0))*INDEX(城镇化率!$1:$1048576,MATCH($B11,城镇化率!$A:$A,0),MATCH(U$1,城镇化率!$5:$5,0))/100</f>
        <v>2075761.1379856123</v>
      </c>
      <c r="V11" s="40">
        <f>INDEX(人口源表!$1:$1048576,MATCH($B11,人口源表!$A:$A,0),MATCH(V$1,人口源表!$1:$1,0))*INDEX(城镇化率!$1:$1048576,MATCH($B11,城镇化率!$A:$A,0),MATCH(V$1,城镇化率!$5:$5,0))/100</f>
        <v>2084084.7553774843</v>
      </c>
      <c r="W11" s="40">
        <f>INDEX(人口源表!$1:$1048576,MATCH($B11,人口源表!$A:$A,0),MATCH(W$1,人口源表!$1:$1,0))*INDEX(城镇化率!$1:$1048576,MATCH($B11,城镇化率!$A:$A,0),MATCH(W$1,城镇化率!$5:$5,0))/100</f>
        <v>2091424.6728313637</v>
      </c>
      <c r="X11" s="40">
        <f>INDEX(人口源表!$1:$1048576,MATCH($B11,人口源表!$A:$A,0),MATCH(X$1,人口源表!$1:$1,0))*INDEX(城镇化率!$1:$1048576,MATCH($B11,城镇化率!$A:$A,0),MATCH(X$1,城镇化率!$5:$5,0))/100</f>
        <v>2097765.7700470183</v>
      </c>
      <c r="Y11" s="40">
        <f>INDEX(人口源表!$1:$1048576,MATCH($B11,人口源表!$A:$A,0),MATCH(Y$1,人口源表!$1:$1,0))*INDEX(城镇化率!$1:$1048576,MATCH($B11,城镇化率!$A:$A,0),MATCH(Y$1,城镇化率!$5:$5,0))/100</f>
        <v>2103102.0164853786</v>
      </c>
      <c r="Z11" s="40">
        <f>INDEX(人口源表!$1:$1048576,MATCH($B11,人口源表!$A:$A,0),MATCH(Z$1,人口源表!$1:$1,0))*INDEX(城镇化率!$1:$1048576,MATCH($B11,城镇化率!$A:$A,0),MATCH(Z$1,城镇化率!$5:$5,0))/100</f>
        <v>2107434.2243551062</v>
      </c>
      <c r="AA11" s="40">
        <f>INDEX(人口源表!$1:$1048576,MATCH($B11,人口源表!$A:$A,0),MATCH(AA$1,人口源表!$1:$1,0))*INDEX(城镇化率!$1:$1048576,MATCH($B11,城镇化率!$A:$A,0),MATCH(AA$1,城镇化率!$5:$5,0))/100</f>
        <v>2110773.3313893829</v>
      </c>
      <c r="AB11" s="40">
        <f>INDEX(人口源表!$1:$1048576,MATCH($B11,人口源表!$A:$A,0),MATCH(AB$1,人口源表!$1:$1,0))*INDEX(城镇化率!$1:$1048576,MATCH($B11,城镇化率!$A:$A,0),MATCH(AB$1,城镇化率!$5:$5,0))/100</f>
        <v>2113137.5254888884</v>
      </c>
      <c r="AC11" s="40">
        <f>INDEX(人口源表!$1:$1048576,MATCH($B11,人口源表!$A:$A,0),MATCH(AC$1,人口源表!$1:$1,0))*INDEX(城镇化率!$1:$1048576,MATCH($B11,城镇化率!$A:$A,0),MATCH(AC$1,城镇化率!$5:$5,0))/100</f>
        <v>2111966.7951454348</v>
      </c>
      <c r="AD11" s="40">
        <f>INDEX(人口源表!$1:$1048576,MATCH($B11,人口源表!$A:$A,0),MATCH(AD$1,人口源表!$1:$1,0))*INDEX(城镇化率!$1:$1048576,MATCH($B11,城镇化率!$A:$A,0),MATCH(AD$1,城镇化率!$5:$5,0))/100</f>
        <v>2109888.8816640531</v>
      </c>
      <c r="AE11" s="40">
        <f>INDEX(人口源表!$1:$1048576,MATCH($B11,人口源表!$A:$A,0),MATCH(AE$1,人口源表!$1:$1,0))*INDEX(城镇化率!$1:$1048576,MATCH($B11,城镇化率!$A:$A,0),MATCH(AE$1,城镇化率!$5:$5,0))/100</f>
        <v>2106953.1428606282</v>
      </c>
      <c r="AF11" s="40">
        <f>INDEX(人口源表!$1:$1048576,MATCH($B11,人口源表!$A:$A,0),MATCH(AF$1,人口源表!$1:$1,0))*INDEX(城镇化率!$1:$1048576,MATCH($B11,城镇化率!$A:$A,0),MATCH(AF$1,城镇化率!$5:$5,0))/100</f>
        <v>2103218.6460573389</v>
      </c>
      <c r="AG11" s="40">
        <f>INDEX(人口源表!$1:$1048576,MATCH($B11,人口源表!$A:$A,0),MATCH(AG$1,人口源表!$1:$1,0))*INDEX(城镇化率!$1:$1048576,MATCH($B11,城镇化率!$A:$A,0),MATCH(AG$1,城镇化率!$5:$5,0))/100</f>
        <v>2098754.3436178709</v>
      </c>
      <c r="AH11" s="40">
        <f>INDEX(人口源表!$1:$1048576,MATCH($B11,人口源表!$A:$A,0),MATCH(AH$1,人口源表!$1:$1,0))*INDEX(城镇化率!$1:$1048576,MATCH($B11,城镇化率!$A:$A,0),MATCH(AH$1,城镇化率!$5:$5,0))/100</f>
        <v>2093637.9710668242</v>
      </c>
      <c r="AI11" s="40">
        <f>INDEX(人口源表!$1:$1048576,MATCH($B11,人口源表!$A:$A,0),MATCH(AI$1,人口源表!$1:$1,0))*INDEX(城镇化率!$1:$1048576,MATCH($B11,城镇化率!$A:$A,0),MATCH(AI$1,城镇化率!$5:$5,0))/100</f>
        <v>2087958.7708280308</v>
      </c>
      <c r="AJ11" s="40">
        <f>INDEX(人口源表!$1:$1048576,MATCH($B11,人口源表!$A:$A,0),MATCH(AJ$1,人口源表!$1:$1,0))*INDEX(城镇化率!$1:$1048576,MATCH($B11,城镇化率!$A:$A,0),MATCH(AJ$1,城镇化率!$5:$5,0))/100</f>
        <v>2081815.764150585</v>
      </c>
      <c r="AK11" s="40">
        <f>INDEX(人口源表!$1:$1048576,MATCH($B11,人口源表!$A:$A,0),MATCH(AK$1,人口源表!$1:$1,0))*INDEX(城镇化率!$1:$1048576,MATCH($B11,城镇化率!$A:$A,0),MATCH(AK$1,城镇化率!$5:$5,0))/100</f>
        <v>2075315.9815756495</v>
      </c>
      <c r="AL11" s="40">
        <f>INDEX(人口源表!$1:$1048576,MATCH($B11,人口源表!$A:$A,0),MATCH(AL$1,人口源表!$1:$1,0))*INDEX(城镇化率!$1:$1048576,MATCH($B11,城镇化率!$A:$A,0),MATCH(AL$1,城镇化率!$5:$5,0))/100</f>
        <v>2068580.4440394577</v>
      </c>
      <c r="AM11" s="40">
        <f>INDEX(人口源表!$1:$1048576,MATCH($B11,人口源表!$A:$A,0),MATCH(AM$1,人口源表!$1:$1,0))*INDEX(城镇化率!$1:$1048576,MATCH($B11,城镇化率!$A:$A,0),MATCH(AM$1,城镇化率!$5:$5,0))/100</f>
        <v>2061737.8927915418</v>
      </c>
      <c r="AN11" s="40">
        <f>INDEX(人口源表!$1:$1048576,MATCH($B11,人口源表!$A:$A,0),MATCH(AN$1,人口源表!$1:$1,0))*INDEX(城镇化率!$1:$1048576,MATCH($B11,城镇化率!$A:$A,0),MATCH(AN$1,城镇化率!$5:$5,0))/100</f>
        <v>2054929.49760027</v>
      </c>
      <c r="AO11" s="40">
        <f>INDEX(人口源表!$1:$1048576,MATCH($B11,人口源表!$A:$A,0),MATCH(AO$1,人口源表!$1:$1,0))*INDEX(城镇化率!$1:$1048576,MATCH($B11,城镇化率!$A:$A,0),MATCH(AO$1,城镇化率!$5:$5,0))/100</f>
        <v>2048306.4455837961</v>
      </c>
      <c r="AP11" s="40">
        <f>INDEX(人口源表!$1:$1048576,MATCH($B11,人口源表!$A:$A,0),MATCH(AP$1,人口源表!$1:$1,0))*INDEX(城镇化率!$1:$1048576,MATCH($B11,城镇化率!$A:$A,0),MATCH(AP$1,城镇化率!$5:$5,0))/100</f>
        <v>2042032.0876419647</v>
      </c>
      <c r="AQ11" s="40">
        <f>INDEX(人口源表!$1:$1048576,MATCH($B11,人口源表!$A:$A,0),MATCH(AQ$1,人口源表!$1:$1,0))*INDEX(城镇化率!$1:$1048576,MATCH($B11,城镇化率!$A:$A,0),MATCH(AQ$1,城镇化率!$5:$5,0))/100</f>
        <v>2036280.8228487978</v>
      </c>
      <c r="AR11" s="40">
        <f>INDEX(人口源表!$1:$1048576,MATCH($B11,人口源表!$A:$A,0),MATCH(AR$1,人口源表!$1:$1,0))*INDEX(城镇化率!$1:$1048576,MATCH($B11,城镇化率!$A:$A,0),MATCH(AR$1,城镇化率!$5:$5,0))/100</f>
        <v>2031237.6193937692</v>
      </c>
      <c r="AS11" s="40">
        <f>INDEX(人口源表!$1:$1048576,MATCH($B11,人口源表!$A:$A,0),MATCH(AS$1,人口源表!$1:$1,0))*INDEX(城镇化率!$1:$1048576,MATCH($B11,城镇化率!$A:$A,0),MATCH(AS$1,城镇化率!$5:$5,0))/100</f>
        <v>2027100.856110496</v>
      </c>
      <c r="AT11" s="40">
        <f>INDEX(人口源表!$1:$1048576,MATCH($B11,人口源表!$A:$A,0),MATCH(AT$1,人口源表!$1:$1,0))*INDEX(城镇化率!$1:$1048576,MATCH($B11,城镇化率!$A:$A,0),MATCH(AT$1,城镇化率!$5:$5,0))/100</f>
        <v>2024079.2031036792</v>
      </c>
      <c r="AU11" s="40">
        <f>INDEX(人口源表!$1:$1048576,MATCH($B11,人口源表!$A:$A,0),MATCH(AU$1,人口源表!$1:$1,0))*INDEX(城镇化率!$1:$1048576,MATCH($B11,城镇化率!$A:$A,0),MATCH(AU$1,城镇化率!$5:$5,0))/100</f>
        <v>2022395.8184864852</v>
      </c>
      <c r="AV11" s="40">
        <f>INDEX(人口源表!$1:$1048576,MATCH($B11,人口源表!$A:$A,0),MATCH(AV$1,人口源表!$1:$1,0))*INDEX(城镇化率!$1:$1048576,MATCH($B11,城镇化率!$A:$A,0),MATCH(AV$1,城镇化率!$5:$5,0))/100</f>
        <v>2022283.1980010278</v>
      </c>
    </row>
    <row r="12" spans="1:66" x14ac:dyDescent="0.15">
      <c r="A12" s="4" t="s">
        <v>859</v>
      </c>
      <c r="B12" s="4" t="s">
        <v>46</v>
      </c>
      <c r="C12" s="34">
        <f>VLOOKUP(B12,'[1]2016省城人口总结（根）'!B:C,2,FALSE)/100</f>
        <v>0.55679999999999996</v>
      </c>
      <c r="D12" s="40">
        <f>INDEX(人口源表!$1:$1048576,MATCH($B12,人口源表!$A:$A,0),MATCH(D$1,人口源表!$1:$1,0))*INDEX(城镇化率!$1:$1048576,MATCH($B12,城镇化率!$A:$A,0),MATCH(D$1,城镇化率!$5:$5,0))/100</f>
        <v>4151731.8039449644</v>
      </c>
      <c r="E12" s="40">
        <f>INDEX(人口源表!$1:$1048576,MATCH($B12,人口源表!$A:$A,0),MATCH(E$1,人口源表!$1:$1,0))*INDEX(城镇化率!$1:$1048576,MATCH($B12,城镇化率!$A:$A,0),MATCH(E$1,城镇化率!$5:$5,0))/100</f>
        <v>4243689.0579105094</v>
      </c>
      <c r="F12" s="40">
        <f>INDEX(人口源表!$1:$1048576,MATCH($B12,人口源表!$A:$A,0),MATCH(F$1,人口源表!$1:$1,0))*INDEX(城镇化率!$1:$1048576,MATCH($B12,城镇化率!$A:$A,0),MATCH(F$1,城镇化率!$5:$5,0))/100</f>
        <v>4335319.4929309944</v>
      </c>
      <c r="G12" s="40">
        <f>INDEX(人口源表!$1:$1048576,MATCH($B12,人口源表!$A:$A,0),MATCH(G$1,人口源表!$1:$1,0))*INDEX(城镇化率!$1:$1048576,MATCH($B12,城镇化率!$A:$A,0),MATCH(G$1,城镇化率!$5:$5,0))/100</f>
        <v>4256024.3283784268</v>
      </c>
      <c r="H12" s="40">
        <f>INDEX(人口源表!$1:$1048576,MATCH($B12,人口源表!$A:$A,0),MATCH(H$1,人口源表!$1:$1,0))*INDEX(城镇化率!$1:$1048576,MATCH($B12,城镇化率!$A:$A,0),MATCH(H$1,城镇化率!$5:$5,0))/100</f>
        <v>4348447.3637606893</v>
      </c>
      <c r="I12" s="40">
        <f>INDEX(人口源表!$1:$1048576,MATCH($B12,人口源表!$A:$A,0),MATCH(I$1,人口源表!$1:$1,0))*INDEX(城镇化率!$1:$1048576,MATCH($B12,城镇化率!$A:$A,0),MATCH(I$1,城镇化率!$5:$5,0))/100</f>
        <v>4411639.832028185</v>
      </c>
      <c r="J12" s="40">
        <f>INDEX(人口源表!$1:$1048576,MATCH($B12,人口源表!$A:$A,0),MATCH(J$1,人口源表!$1:$1,0))*INDEX(城镇化率!$1:$1048576,MATCH($B12,城镇化率!$A:$A,0),MATCH(J$1,城镇化率!$5:$5,0))/100</f>
        <v>4474969.8104845872</v>
      </c>
      <c r="K12" s="40">
        <f>INDEX(人口源表!$1:$1048576,MATCH($B12,人口源表!$A:$A,0),MATCH(K$1,人口源表!$1:$1,0))*INDEX(城镇化率!$1:$1048576,MATCH($B12,城镇化率!$A:$A,0),MATCH(K$1,城镇化率!$5:$5,0))/100</f>
        <v>4538261.1116856756</v>
      </c>
      <c r="L12" s="40">
        <f>INDEX(人口源表!$1:$1048576,MATCH($B12,人口源表!$A:$A,0),MATCH(L$1,人口源表!$1:$1,0))*INDEX(城镇化率!$1:$1048576,MATCH($B12,城镇化率!$A:$A,0),MATCH(L$1,城镇化率!$5:$5,0))/100</f>
        <v>4601343.6443958525</v>
      </c>
      <c r="M12" s="40">
        <f>INDEX(人口源表!$1:$1048576,MATCH($B12,人口源表!$A:$A,0),MATCH(M$1,人口源表!$1:$1,0))*INDEX(城镇化率!$1:$1048576,MATCH($B12,城镇化率!$A:$A,0),MATCH(M$1,城镇化率!$5:$5,0))/100</f>
        <v>4664055.1453407519</v>
      </c>
      <c r="N12" s="40">
        <f>INDEX(人口源表!$1:$1048576,MATCH($B12,人口源表!$A:$A,0),MATCH(N$1,人口源表!$1:$1,0))*INDEX(城镇化率!$1:$1048576,MATCH($B12,城镇化率!$A:$A,0),MATCH(N$1,城镇化率!$5:$5,0))/100</f>
        <v>4726237.9437080566</v>
      </c>
      <c r="O12" s="40">
        <f>INDEX(人口源表!$1:$1048576,MATCH($B12,人口源表!$A:$A,0),MATCH(O$1,人口源表!$1:$1,0))*INDEX(城镇化率!$1:$1048576,MATCH($B12,城镇化率!$A:$A,0),MATCH(O$1,城镇化率!$5:$5,0))/100</f>
        <v>4787743.1800442608</v>
      </c>
      <c r="P12" s="40">
        <f>INDEX(人口源表!$1:$1048576,MATCH($B12,人口源表!$A:$A,0),MATCH(P$1,人口源表!$1:$1,0))*INDEX(城镇化率!$1:$1048576,MATCH($B12,城镇化率!$A:$A,0),MATCH(P$1,城镇化率!$5:$5,0))/100</f>
        <v>4848428.8179939445</v>
      </c>
      <c r="Q12" s="40">
        <f>INDEX(人口源表!$1:$1048576,MATCH($B12,人口源表!$A:$A,0),MATCH(Q$1,人口源表!$1:$1,0))*INDEX(城镇化率!$1:$1048576,MATCH($B12,城镇化率!$A:$A,0),MATCH(Q$1,城镇化率!$5:$5,0))/100</f>
        <v>4908162.0807689754</v>
      </c>
      <c r="R12" s="40">
        <f>INDEX(人口源表!$1:$1048576,MATCH($B12,人口源表!$A:$A,0),MATCH(R$1,人口源表!$1:$1,0))*INDEX(城镇化率!$1:$1048576,MATCH($B12,城镇化率!$A:$A,0),MATCH(R$1,城镇化率!$5:$5,0))/100</f>
        <v>4966818.072783391</v>
      </c>
      <c r="S12" s="40">
        <f>INDEX(人口源表!$1:$1048576,MATCH($B12,人口源表!$A:$A,0),MATCH(S$1,人口源表!$1:$1,0))*INDEX(城镇化率!$1:$1048576,MATCH($B12,城镇化率!$A:$A,0),MATCH(S$1,城镇化率!$5:$5,0))/100</f>
        <v>4999408.9435147149</v>
      </c>
      <c r="T12" s="40">
        <f>INDEX(人口源表!$1:$1048576,MATCH($B12,人口源表!$A:$A,0),MATCH(T$1,人口源表!$1:$1,0))*INDEX(城镇化率!$1:$1048576,MATCH($B12,城镇化率!$A:$A,0),MATCH(T$1,城镇化率!$5:$5,0))/100</f>
        <v>5030272.2666470036</v>
      </c>
      <c r="U12" s="40">
        <f>INDEX(人口源表!$1:$1048576,MATCH($B12,人口源表!$A:$A,0),MATCH(U$1,人口源表!$1:$1,0))*INDEX(城镇化率!$1:$1048576,MATCH($B12,城镇化率!$A:$A,0),MATCH(U$1,城镇化率!$5:$5,0))/100</f>
        <v>5059336.2236807225</v>
      </c>
      <c r="V12" s="40">
        <f>INDEX(人口源表!$1:$1048576,MATCH($B12,人口源表!$A:$A,0),MATCH(V$1,人口源表!$1:$1,0))*INDEX(城镇化率!$1:$1048576,MATCH($B12,城镇化率!$A:$A,0),MATCH(V$1,城镇化率!$5:$5,0))/100</f>
        <v>5086543.9419720639</v>
      </c>
      <c r="W12" s="40">
        <f>INDEX(人口源表!$1:$1048576,MATCH($B12,人口源表!$A:$A,0),MATCH(W$1,人口源表!$1:$1,0))*INDEX(城镇化率!$1:$1048576,MATCH($B12,城镇化率!$A:$A,0),MATCH(W$1,城镇化率!$5:$5,0))/100</f>
        <v>5111851.1856795568</v>
      </c>
      <c r="X12" s="40">
        <f>INDEX(人口源表!$1:$1048576,MATCH($B12,人口源表!$A:$A,0),MATCH(X$1,人口源表!$1:$1,0))*INDEX(城镇化率!$1:$1048576,MATCH($B12,城镇化率!$A:$A,0),MATCH(X$1,城镇化率!$5:$5,0))/100</f>
        <v>5135226.6835722513</v>
      </c>
      <c r="Y12" s="40">
        <f>INDEX(人口源表!$1:$1048576,MATCH($B12,人口源表!$A:$A,0),MATCH(Y$1,人口源表!$1:$1,0))*INDEX(城镇化率!$1:$1048576,MATCH($B12,城镇化率!$A:$A,0),MATCH(Y$1,城镇化率!$5:$5,0))/100</f>
        <v>5156652.461808539</v>
      </c>
      <c r="Z12" s="40">
        <f>INDEX(人口源表!$1:$1048576,MATCH($B12,人口源表!$A:$A,0),MATCH(Z$1,人口源表!$1:$1,0))*INDEX(城镇化率!$1:$1048576,MATCH($B12,城镇化率!$A:$A,0),MATCH(Z$1,城镇化率!$5:$5,0))/100</f>
        <v>5176124.866515765</v>
      </c>
      <c r="AA12" s="40">
        <f>INDEX(人口源表!$1:$1048576,MATCH($B12,人口源表!$A:$A,0),MATCH(AA$1,人口源表!$1:$1,0))*INDEX(城镇化率!$1:$1048576,MATCH($B12,城镇化率!$A:$A,0),MATCH(AA$1,城镇化率!$5:$5,0))/100</f>
        <v>5193654.9238050319</v>
      </c>
      <c r="AB12" s="40">
        <f>INDEX(人口源表!$1:$1048576,MATCH($B12,人口源表!$A:$A,0),MATCH(AB$1,人口源表!$1:$1,0))*INDEX(城镇化率!$1:$1048576,MATCH($B12,城镇化率!$A:$A,0),MATCH(AB$1,城镇化率!$5:$5,0))/100</f>
        <v>5209268.7051900495</v>
      </c>
      <c r="AC12" s="40">
        <f>INDEX(人口源表!$1:$1048576,MATCH($B12,人口源表!$A:$A,0),MATCH(AC$1,人口源表!$1:$1,0))*INDEX(城镇化率!$1:$1048576,MATCH($B12,城镇化率!$A:$A,0),MATCH(AC$1,城镇化率!$5:$5,0))/100</f>
        <v>5216615.0826364942</v>
      </c>
      <c r="AD12" s="40">
        <f>INDEX(人口源表!$1:$1048576,MATCH($B12,人口源表!$A:$A,0),MATCH(AD$1,人口源表!$1:$1,0))*INDEX(城镇化率!$1:$1048576,MATCH($B12,城镇化率!$A:$A,0),MATCH(AD$1,城镇化率!$5:$5,0))/100</f>
        <v>5222120.5141433775</v>
      </c>
      <c r="AE12" s="40">
        <f>INDEX(人口源表!$1:$1048576,MATCH($B12,人口源表!$A:$A,0),MATCH(AE$1,人口源表!$1:$1,0))*INDEX(城镇化率!$1:$1048576,MATCH($B12,城镇化率!$A:$A,0),MATCH(AE$1,城镇化率!$5:$5,0))/100</f>
        <v>5225862.7712932974</v>
      </c>
      <c r="AF12" s="40">
        <f>INDEX(人口源表!$1:$1048576,MATCH($B12,人口源表!$A:$A,0),MATCH(AF$1,人口源表!$1:$1,0))*INDEX(城镇化率!$1:$1048576,MATCH($B12,城镇化率!$A:$A,0),MATCH(AF$1,城镇化率!$5:$5,0))/100</f>
        <v>5227936.402841026</v>
      </c>
      <c r="AG12" s="40">
        <f>INDEX(人口源表!$1:$1048576,MATCH($B12,人口源表!$A:$A,0),MATCH(AG$1,人口源表!$1:$1,0))*INDEX(城镇化率!$1:$1048576,MATCH($B12,城镇化率!$A:$A,0),MATCH(AG$1,城镇化率!$5:$5,0))/100</f>
        <v>5228452.334162741</v>
      </c>
      <c r="AH12" s="40">
        <f>INDEX(人口源表!$1:$1048576,MATCH($B12,人口源表!$A:$A,0),MATCH(AH$1,人口源表!$1:$1,0))*INDEX(城镇化率!$1:$1048576,MATCH($B12,城镇化率!$A:$A,0),MATCH(AH$1,城镇化率!$5:$5,0))/100</f>
        <v>5227535.331864154</v>
      </c>
      <c r="AI12" s="40">
        <f>INDEX(人口源表!$1:$1048576,MATCH($B12,人口源表!$A:$A,0),MATCH(AI$1,人口源表!$1:$1,0))*INDEX(城镇化率!$1:$1048576,MATCH($B12,城镇化率!$A:$A,0),MATCH(AI$1,城镇化率!$5:$5,0))/100</f>
        <v>5225330.638921109</v>
      </c>
      <c r="AJ12" s="40">
        <f>INDEX(人口源表!$1:$1048576,MATCH($B12,人口源表!$A:$A,0),MATCH(AJ$1,人口源表!$1:$1,0))*INDEX(城镇化率!$1:$1048576,MATCH($B12,城镇化率!$A:$A,0),MATCH(AJ$1,城镇化率!$5:$5,0))/100</f>
        <v>5221997.2143629799</v>
      </c>
      <c r="AK12" s="40">
        <f>INDEX(人口源表!$1:$1048576,MATCH($B12,人口源表!$A:$A,0),MATCH(AK$1,人口源表!$1:$1,0))*INDEX(城镇化率!$1:$1048576,MATCH($B12,城镇化率!$A:$A,0),MATCH(AK$1,城镇化率!$5:$5,0))/100</f>
        <v>5217712.9786611972</v>
      </c>
      <c r="AL12" s="40">
        <f>INDEX(人口源表!$1:$1048576,MATCH($B12,人口源表!$A:$A,0),MATCH(AL$1,人口源表!$1:$1,0))*INDEX(城镇化率!$1:$1048576,MATCH($B12,城镇化率!$A:$A,0),MATCH(AL$1,城镇化率!$5:$5,0))/100</f>
        <v>5212672.2752531497</v>
      </c>
      <c r="AM12" s="40">
        <f>INDEX(人口源表!$1:$1048576,MATCH($B12,人口源表!$A:$A,0),MATCH(AM$1,人口源表!$1:$1,0))*INDEX(城镇化率!$1:$1048576,MATCH($B12,城镇化率!$A:$A,0),MATCH(AM$1,城镇化率!$5:$5,0))/100</f>
        <v>5207087.5959782004</v>
      </c>
      <c r="AN12" s="40">
        <f>INDEX(人口源表!$1:$1048576,MATCH($B12,人口源表!$A:$A,0),MATCH(AN$1,人口源表!$1:$1,0))*INDEX(城镇化率!$1:$1048576,MATCH($B12,城镇化率!$A:$A,0),MATCH(AN$1,城镇化率!$5:$5,0))/100</f>
        <v>5201191.3422377137</v>
      </c>
      <c r="AO12" s="40">
        <f>INDEX(人口源表!$1:$1048576,MATCH($B12,人口源表!$A:$A,0),MATCH(AO$1,人口源表!$1:$1,0))*INDEX(城镇化率!$1:$1048576,MATCH($B12,城镇化率!$A:$A,0),MATCH(AO$1,城镇化率!$5:$5,0))/100</f>
        <v>5195231.0855167601</v>
      </c>
      <c r="AP12" s="40">
        <f>INDEX(人口源表!$1:$1048576,MATCH($B12,人口源表!$A:$A,0),MATCH(AP$1,人口源表!$1:$1,0))*INDEX(城镇化率!$1:$1048576,MATCH($B12,城镇化率!$A:$A,0),MATCH(AP$1,城镇化率!$5:$5,0))/100</f>
        <v>5189475.6524524018</v>
      </c>
      <c r="AQ12" s="40">
        <f>INDEX(人口源表!$1:$1048576,MATCH($B12,人口源表!$A:$A,0),MATCH(AQ$1,人口源表!$1:$1,0))*INDEX(城镇化率!$1:$1048576,MATCH($B12,城镇化率!$A:$A,0),MATCH(AQ$1,城镇化率!$5:$5,0))/100</f>
        <v>5184211.8311659237</v>
      </c>
      <c r="AR12" s="40">
        <f>INDEX(人口源表!$1:$1048576,MATCH($B12,人口源表!$A:$A,0),MATCH(AR$1,人口源表!$1:$1,0))*INDEX(城镇化率!$1:$1048576,MATCH($B12,城镇化率!$A:$A,0),MATCH(AR$1,城镇化率!$5:$5,0))/100</f>
        <v>5179746.8752973564</v>
      </c>
      <c r="AS12" s="40">
        <f>INDEX(人口源表!$1:$1048576,MATCH($B12,人口源表!$A:$A,0),MATCH(AS$1,人口源表!$1:$1,0))*INDEX(城镇化率!$1:$1048576,MATCH($B12,城镇化率!$A:$A,0),MATCH(AS$1,城镇化率!$5:$5,0))/100</f>
        <v>5176405.8998413142</v>
      </c>
      <c r="AT12" s="40">
        <f>INDEX(人口源表!$1:$1048576,MATCH($B12,人口源表!$A:$A,0),MATCH(AT$1,人口源表!$1:$1,0))*INDEX(城镇化率!$1:$1048576,MATCH($B12,城镇化率!$A:$A,0),MATCH(AT$1,城镇化率!$5:$5,0))/100</f>
        <v>5174536.6151034776</v>
      </c>
      <c r="AU12" s="40">
        <f>INDEX(人口源表!$1:$1048576,MATCH($B12,人口源表!$A:$A,0),MATCH(AU$1,人口源表!$1:$1,0))*INDEX(城镇化率!$1:$1048576,MATCH($B12,城镇化率!$A:$A,0),MATCH(AU$1,城镇化率!$5:$5,0))/100</f>
        <v>5174505.2494757939</v>
      </c>
      <c r="AV12" s="40">
        <f>INDEX(人口源表!$1:$1048576,MATCH($B12,人口源表!$A:$A,0),MATCH(AV$1,人口源表!$1:$1,0))*INDEX(城镇化率!$1:$1048576,MATCH($B12,城镇化率!$A:$A,0),MATCH(AV$1,城镇化率!$5:$5,0))/100</f>
        <v>5176699.0868075797</v>
      </c>
    </row>
    <row r="13" spans="1:66" x14ac:dyDescent="0.15">
      <c r="A13" s="4" t="s">
        <v>859</v>
      </c>
      <c r="B13" s="4" t="s">
        <v>48</v>
      </c>
      <c r="C13" s="34">
        <f>VLOOKUP(B13,'[1]2016省城人口总结（根）'!B:C,2,FALSE)/100</f>
        <v>0.58345999999999998</v>
      </c>
      <c r="D13" s="40">
        <f>INDEX(人口源表!$1:$1048576,MATCH($B13,人口源表!$A:$A,0),MATCH(D$1,人口源表!$1:$1,0))*INDEX(城镇化率!$1:$1048576,MATCH($B13,城镇化率!$A:$A,0),MATCH(D$1,城镇化率!$5:$5,0))/100</f>
        <v>2679841.0107016289</v>
      </c>
      <c r="E13" s="40">
        <f>INDEX(人口源表!$1:$1048576,MATCH($B13,人口源表!$A:$A,0),MATCH(E$1,人口源表!$1:$1,0))*INDEX(城镇化率!$1:$1048576,MATCH($B13,城镇化率!$A:$A,0),MATCH(E$1,城镇化率!$5:$5,0))/100</f>
        <v>2744413.7790203625</v>
      </c>
      <c r="F13" s="40">
        <f>INDEX(人口源表!$1:$1048576,MATCH($B13,人口源表!$A:$A,0),MATCH(F$1,人口源表!$1:$1,0))*INDEX(城镇化率!$1:$1048576,MATCH($B13,城镇化率!$A:$A,0),MATCH(F$1,城镇化率!$5:$5,0))/100</f>
        <v>2808919.8715158761</v>
      </c>
      <c r="G13" s="40">
        <f>INDEX(人口源表!$1:$1048576,MATCH($B13,人口源表!$A:$A,0),MATCH(G$1,人口源表!$1:$1,0))*INDEX(城镇化率!$1:$1048576,MATCH($B13,城镇化率!$A:$A,0),MATCH(G$1,城镇化率!$5:$5,0))/100</f>
        <v>3323369.7883570027</v>
      </c>
      <c r="H13" s="40">
        <f>INDEX(人口源表!$1:$1048576,MATCH($B13,人口源表!$A:$A,0),MATCH(H$1,人口源表!$1:$1,0))*INDEX(城镇化率!$1:$1048576,MATCH($B13,城镇化率!$A:$A,0),MATCH(H$1,城镇化率!$5:$5,0))/100</f>
        <v>3410352.6442440287</v>
      </c>
      <c r="I13" s="40">
        <f>INDEX(人口源表!$1:$1048576,MATCH($B13,人口源表!$A:$A,0),MATCH(I$1,人口源表!$1:$1,0))*INDEX(城镇化率!$1:$1048576,MATCH($B13,城镇化率!$A:$A,0),MATCH(I$1,城镇化率!$5:$5,0))/100</f>
        <v>3471870.4221530771</v>
      </c>
      <c r="J13" s="40">
        <f>INDEX(人口源表!$1:$1048576,MATCH($B13,人口源表!$A:$A,0),MATCH(J$1,人口源表!$1:$1,0))*INDEX(城镇化率!$1:$1048576,MATCH($B13,城镇化率!$A:$A,0),MATCH(J$1,城镇化率!$5:$5,0))/100</f>
        <v>3531081.750564184</v>
      </c>
      <c r="K13" s="40">
        <f>INDEX(人口源表!$1:$1048576,MATCH($B13,人口源表!$A:$A,0),MATCH(K$1,人口源表!$1:$1,0))*INDEX(城镇化率!$1:$1048576,MATCH($B13,城镇化率!$A:$A,0),MATCH(K$1,城镇化率!$5:$5,0))/100</f>
        <v>3588071.5267617851</v>
      </c>
      <c r="L13" s="40">
        <f>INDEX(人口源表!$1:$1048576,MATCH($B13,人口源表!$A:$A,0),MATCH(L$1,人口源表!$1:$1,0))*INDEX(城镇化率!$1:$1048576,MATCH($B13,城镇化率!$A:$A,0),MATCH(L$1,城镇化率!$5:$5,0))/100</f>
        <v>3642926.3920953367</v>
      </c>
      <c r="M13" s="40">
        <f>INDEX(人口源表!$1:$1048576,MATCH($B13,人口源表!$A:$A,0),MATCH(M$1,人口源表!$1:$1,0))*INDEX(城镇化率!$1:$1048576,MATCH($B13,城镇化率!$A:$A,0),MATCH(M$1,城镇化率!$5:$5,0))/100</f>
        <v>3695732.084373706</v>
      </c>
      <c r="N13" s="40">
        <f>INDEX(人口源表!$1:$1048576,MATCH($B13,人口源表!$A:$A,0),MATCH(N$1,人口源表!$1:$1,0))*INDEX(城镇化率!$1:$1048576,MATCH($B13,城镇化率!$A:$A,0),MATCH(N$1,城镇化率!$5:$5,0))/100</f>
        <v>3746574.6063945699</v>
      </c>
      <c r="O13" s="40">
        <f>INDEX(人口源表!$1:$1048576,MATCH($B13,人口源表!$A:$A,0),MATCH(O$1,人口源表!$1:$1,0))*INDEX(城镇化率!$1:$1048576,MATCH($B13,城镇化率!$A:$A,0),MATCH(O$1,城镇化率!$5:$5,0))/100</f>
        <v>3795539.4603963285</v>
      </c>
      <c r="P13" s="40">
        <f>INDEX(人口源表!$1:$1048576,MATCH($B13,人口源表!$A:$A,0),MATCH(P$1,人口源表!$1:$1,0))*INDEX(城镇化率!$1:$1048576,MATCH($B13,城镇化率!$A:$A,0),MATCH(P$1,城镇化率!$5:$5,0))/100</f>
        <v>3842712.8659644113</v>
      </c>
      <c r="Q13" s="40">
        <f>INDEX(人口源表!$1:$1048576,MATCH($B13,人口源表!$A:$A,0),MATCH(Q$1,人口源表!$1:$1,0))*INDEX(城镇化率!$1:$1048576,MATCH($B13,城镇化率!$A:$A,0),MATCH(Q$1,城镇化率!$5:$5,0))/100</f>
        <v>3888178.957826985</v>
      </c>
      <c r="R13" s="40">
        <f>INDEX(人口源表!$1:$1048576,MATCH($B13,人口源表!$A:$A,0),MATCH(R$1,人口源表!$1:$1,0))*INDEX(城镇化率!$1:$1048576,MATCH($B13,城镇化率!$A:$A,0),MATCH(R$1,城镇化率!$5:$5,0))/100</f>
        <v>3932022.3324115938</v>
      </c>
      <c r="S13" s="40">
        <f>INDEX(人口源表!$1:$1048576,MATCH($B13,人口源表!$A:$A,0),MATCH(S$1,人口源表!$1:$1,0))*INDEX(城镇化率!$1:$1048576,MATCH($B13,城镇化率!$A:$A,0),MATCH(S$1,城镇化率!$5:$5,0))/100</f>
        <v>3954652.382943003</v>
      </c>
      <c r="T13" s="40">
        <f>INDEX(人口源表!$1:$1048576,MATCH($B13,人口源表!$A:$A,0),MATCH(T$1,人口源表!$1:$1,0))*INDEX(城镇化率!$1:$1048576,MATCH($B13,城镇化率!$A:$A,0),MATCH(T$1,城镇化率!$5:$5,0))/100</f>
        <v>3975520.3923197174</v>
      </c>
      <c r="U13" s="40">
        <f>INDEX(人口源表!$1:$1048576,MATCH($B13,人口源表!$A:$A,0),MATCH(U$1,人口源表!$1:$1,0))*INDEX(城镇化率!$1:$1048576,MATCH($B13,城镇化率!$A:$A,0),MATCH(U$1,城镇化率!$5:$5,0))/100</f>
        <v>3994732.4024489089</v>
      </c>
      <c r="V13" s="40">
        <f>INDEX(人口源表!$1:$1048576,MATCH($B13,人口源表!$A:$A,0),MATCH(V$1,人口源表!$1:$1,0))*INDEX(城镇化率!$1:$1048576,MATCH($B13,城镇化率!$A:$A,0),MATCH(V$1,城镇化率!$5:$5,0))/100</f>
        <v>4012389.1119969781</v>
      </c>
      <c r="W13" s="40">
        <f>INDEX(人口源表!$1:$1048576,MATCH($B13,人口源表!$A:$A,0),MATCH(W$1,人口源表!$1:$1,0))*INDEX(城镇化率!$1:$1048576,MATCH($B13,城镇化率!$A:$A,0),MATCH(W$1,城镇化率!$5:$5,0))/100</f>
        <v>4028589.2485501803</v>
      </c>
      <c r="X13" s="40">
        <f>INDEX(人口源表!$1:$1048576,MATCH($B13,人口源表!$A:$A,0),MATCH(X$1,人口源表!$1:$1,0))*INDEX(城镇化率!$1:$1048576,MATCH($B13,城镇化率!$A:$A,0),MATCH(X$1,城镇化率!$5:$5,0))/100</f>
        <v>4043430.2024772237</v>
      </c>
      <c r="Y13" s="40">
        <f>INDEX(人口源表!$1:$1048576,MATCH($B13,人口源表!$A:$A,0),MATCH(Y$1,人口源表!$1:$1,0))*INDEX(城镇化率!$1:$1048576,MATCH($B13,城镇化率!$A:$A,0),MATCH(Y$1,城镇化率!$5:$5,0))/100</f>
        <v>4057003.6828892971</v>
      </c>
      <c r="Z13" s="40">
        <f>INDEX(人口源表!$1:$1048576,MATCH($B13,人口源表!$A:$A,0),MATCH(Z$1,人口源表!$1:$1,0))*INDEX(城镇化率!$1:$1048576,MATCH($B13,城镇化率!$A:$A,0),MATCH(Z$1,城镇化率!$5:$5,0))/100</f>
        <v>4069399.1371939434</v>
      </c>
      <c r="AA13" s="40">
        <f>INDEX(人口源表!$1:$1048576,MATCH($B13,人口源表!$A:$A,0),MATCH(AA$1,人口源表!$1:$1,0))*INDEX(城镇化率!$1:$1048576,MATCH($B13,城镇化率!$A:$A,0),MATCH(AA$1,城镇化率!$5:$5,0))/100</f>
        <v>4080702.2275940096</v>
      </c>
      <c r="AB13" s="40">
        <f>INDEX(人口源表!$1:$1048576,MATCH($B13,人口源表!$A:$A,0),MATCH(AB$1,人口源表!$1:$1,0))*INDEX(城镇化率!$1:$1048576,MATCH($B13,城镇化率!$A:$A,0),MATCH(AB$1,城镇化率!$5:$5,0))/100</f>
        <v>4090995.4372303402</v>
      </c>
      <c r="AC13" s="40">
        <f>INDEX(人口源表!$1:$1048576,MATCH($B13,人口源表!$A:$A,0),MATCH(AC$1,人口源表!$1:$1,0))*INDEX(城镇化率!$1:$1048576,MATCH($B13,城镇化率!$A:$A,0),MATCH(AC$1,城镇化率!$5:$5,0))/100</f>
        <v>4095339.7634970201</v>
      </c>
      <c r="AD13" s="40">
        <f>INDEX(人口源表!$1:$1048576,MATCH($B13,人口源表!$A:$A,0),MATCH(AD$1,人口源表!$1:$1,0))*INDEX(城镇化率!$1:$1048576,MATCH($B13,城镇化率!$A:$A,0),MATCH(AD$1,城镇化率!$5:$5,0))/100</f>
        <v>4098813.8224937338</v>
      </c>
      <c r="AE13" s="40">
        <f>INDEX(人口源表!$1:$1048576,MATCH($B13,人口源表!$A:$A,0),MATCH(AE$1,人口源表!$1:$1,0))*INDEX(城镇化率!$1:$1048576,MATCH($B13,城镇化率!$A:$A,0),MATCH(AE$1,城镇化率!$5:$5,0))/100</f>
        <v>4101490.6317969831</v>
      </c>
      <c r="AF13" s="40">
        <f>INDEX(人口源表!$1:$1048576,MATCH($B13,人口源表!$A:$A,0),MATCH(AF$1,人口源表!$1:$1,0))*INDEX(城镇化率!$1:$1048576,MATCH($B13,城镇化率!$A:$A,0),MATCH(AF$1,城镇化率!$5:$5,0))/100</f>
        <v>4103439.9700100268</v>
      </c>
      <c r="AG13" s="40">
        <f>INDEX(人口源表!$1:$1048576,MATCH($B13,人口源表!$A:$A,0),MATCH(AG$1,人口源表!$1:$1,0))*INDEX(城镇化率!$1:$1048576,MATCH($B13,城镇化率!$A:$A,0),MATCH(AG$1,城镇化率!$5:$5,0))/100</f>
        <v>4104727.5663394486</v>
      </c>
      <c r="AH13" s="40">
        <f>INDEX(人口源表!$1:$1048576,MATCH($B13,人口源表!$A:$A,0),MATCH(AH$1,人口源表!$1:$1,0))*INDEX(城镇化率!$1:$1048576,MATCH($B13,城镇化率!$A:$A,0),MATCH(AH$1,城镇化率!$5:$5,0))/100</f>
        <v>4105412.7900045444</v>
      </c>
      <c r="AI13" s="40">
        <f>INDEX(人口源表!$1:$1048576,MATCH($B13,人口源表!$A:$A,0),MATCH(AI$1,人口源表!$1:$1,0))*INDEX(城镇化率!$1:$1048576,MATCH($B13,城镇化率!$A:$A,0),MATCH(AI$1,城镇化率!$5:$5,0))/100</f>
        <v>4105553.7292969166</v>
      </c>
      <c r="AJ13" s="40">
        <f>INDEX(人口源表!$1:$1048576,MATCH($B13,人口源表!$A:$A,0),MATCH(AJ$1,人口源表!$1:$1,0))*INDEX(城镇化率!$1:$1048576,MATCH($B13,城镇化率!$A:$A,0),MATCH(AJ$1,城镇化率!$5:$5,0))/100</f>
        <v>4105200.4365121168</v>
      </c>
      <c r="AK13" s="40">
        <f>INDEX(人口源表!$1:$1048576,MATCH($B13,人口源表!$A:$A,0),MATCH(AK$1,人口源表!$1:$1,0))*INDEX(城镇化率!$1:$1048576,MATCH($B13,城镇化率!$A:$A,0),MATCH(AK$1,城镇化率!$5:$5,0))/100</f>
        <v>4104399.2661997904</v>
      </c>
      <c r="AL13" s="40">
        <f>INDEX(人口源表!$1:$1048576,MATCH($B13,人口源表!$A:$A,0),MATCH(AL$1,人口源表!$1:$1,0))*INDEX(城镇化率!$1:$1048576,MATCH($B13,城镇化率!$A:$A,0),MATCH(AL$1,城镇化率!$5:$5,0))/100</f>
        <v>4103192.7980532842</v>
      </c>
      <c r="AM13" s="40">
        <f>INDEX(人口源表!$1:$1048576,MATCH($B13,人口源表!$A:$A,0),MATCH(AM$1,人口源表!$1:$1,0))*INDEX(城镇化率!$1:$1048576,MATCH($B13,城镇化率!$A:$A,0),MATCH(AM$1,城镇化率!$5:$5,0))/100</f>
        <v>4101616.737366342</v>
      </c>
      <c r="AN13" s="40">
        <f>INDEX(人口源表!$1:$1048576,MATCH($B13,人口源表!$A:$A,0),MATCH(AN$1,人口源表!$1:$1,0))*INDEX(城镇化率!$1:$1048576,MATCH($B13,城镇化率!$A:$A,0),MATCH(AN$1,城镇化率!$5:$5,0))/100</f>
        <v>4099703.5703094052</v>
      </c>
      <c r="AO13" s="40">
        <f>INDEX(人口源表!$1:$1048576,MATCH($B13,人口源表!$A:$A,0),MATCH(AO$1,人口源表!$1:$1,0))*INDEX(城镇化率!$1:$1048576,MATCH($B13,城镇化率!$A:$A,0),MATCH(AO$1,城镇化率!$5:$5,0))/100</f>
        <v>4097479.4535982381</v>
      </c>
      <c r="AP13" s="40">
        <f>INDEX(人口源表!$1:$1048576,MATCH($B13,人口源表!$A:$A,0),MATCH(AP$1,人口源表!$1:$1,0))*INDEX(城镇化率!$1:$1048576,MATCH($B13,城镇化率!$A:$A,0),MATCH(AP$1,城镇化率!$5:$5,0))/100</f>
        <v>4094964.0903654736</v>
      </c>
      <c r="AQ13" s="40">
        <f>INDEX(人口源表!$1:$1048576,MATCH($B13,人口源表!$A:$A,0),MATCH(AQ$1,人口源表!$1:$1,0))*INDEX(城镇化率!$1:$1048576,MATCH($B13,城镇化率!$A:$A,0),MATCH(AQ$1,城镇化率!$5:$5,0))/100</f>
        <v>4092175.2056465172</v>
      </c>
      <c r="AR13" s="40">
        <f>INDEX(人口源表!$1:$1048576,MATCH($B13,人口源表!$A:$A,0),MATCH(AR$1,人口源表!$1:$1,0))*INDEX(城镇化率!$1:$1048576,MATCH($B13,城镇化率!$A:$A,0),MATCH(AR$1,城镇化率!$5:$5,0))/100</f>
        <v>4089121.578552423</v>
      </c>
      <c r="AS13" s="40">
        <f>INDEX(人口源表!$1:$1048576,MATCH($B13,人口源表!$A:$A,0),MATCH(AS$1,人口源表!$1:$1,0))*INDEX(城镇化率!$1:$1048576,MATCH($B13,城镇化率!$A:$A,0),MATCH(AS$1,城镇化率!$5:$5,0))/100</f>
        <v>4085807.5067554358</v>
      </c>
      <c r="AT13" s="40">
        <f>INDEX(人口源表!$1:$1048576,MATCH($B13,人口源表!$A:$A,0),MATCH(AT$1,人口源表!$1:$1,0))*INDEX(城镇化率!$1:$1048576,MATCH($B13,城镇化率!$A:$A,0),MATCH(AT$1,城镇化率!$5:$5,0))/100</f>
        <v>4082232.7206202624</v>
      </c>
      <c r="AU13" s="40">
        <f>INDEX(人口源表!$1:$1048576,MATCH($B13,人口源表!$A:$A,0),MATCH(AU$1,人口源表!$1:$1,0))*INDEX(城镇化率!$1:$1048576,MATCH($B13,城镇化率!$A:$A,0),MATCH(AU$1,城镇化率!$5:$5,0))/100</f>
        <v>4078389.1824800642</v>
      </c>
      <c r="AV13" s="40">
        <f>INDEX(人口源表!$1:$1048576,MATCH($B13,人口源表!$A:$A,0),MATCH(AV$1,人口源表!$1:$1,0))*INDEX(城镇化率!$1:$1048576,MATCH($B13,城镇化率!$A:$A,0),MATCH(AV$1,城镇化率!$5:$5,0))/100</f>
        <v>4074264.8471288751</v>
      </c>
    </row>
    <row r="14" spans="1:66" x14ac:dyDescent="0.15">
      <c r="A14" s="4" t="s">
        <v>859</v>
      </c>
      <c r="B14" s="4" t="s">
        <v>50</v>
      </c>
      <c r="C14" s="34">
        <f>VLOOKUP(B14,'[1]2016省城人口总结（根）'!B:C,2,FALSE)/100</f>
        <v>0.50348000000000004</v>
      </c>
      <c r="D14" s="40">
        <f>INDEX(人口源表!$1:$1048576,MATCH($B14,人口源表!$A:$A,0),MATCH(D$1,人口源表!$1:$1,0))*INDEX(城镇化率!$1:$1048576,MATCH($B14,城镇化率!$A:$A,0),MATCH(D$1,城镇化率!$5:$5,0))/100</f>
        <v>2272434.5538991857</v>
      </c>
      <c r="E14" s="40">
        <f>INDEX(人口源表!$1:$1048576,MATCH($B14,人口源表!$A:$A,0),MATCH(E$1,人口源表!$1:$1,0))*INDEX(城镇化率!$1:$1048576,MATCH($B14,城镇化率!$A:$A,0),MATCH(E$1,城镇化率!$5:$5,0))/100</f>
        <v>2322615.72362949</v>
      </c>
      <c r="F14" s="40">
        <f>INDEX(人口源表!$1:$1048576,MATCH($B14,人口源表!$A:$A,0),MATCH(F$1,人口源表!$1:$1,0))*INDEX(城镇化率!$1:$1048576,MATCH($B14,城镇化率!$A:$A,0),MATCH(F$1,城镇化率!$5:$5,0))/100</f>
        <v>2372798.4181339713</v>
      </c>
      <c r="G14" s="40">
        <f>INDEX(人口源表!$1:$1048576,MATCH($B14,人口源表!$A:$A,0),MATCH(G$1,人口源表!$1:$1,0))*INDEX(城镇化率!$1:$1048576,MATCH($B14,城镇化率!$A:$A,0),MATCH(G$1,城镇化率!$5:$5,0))/100</f>
        <v>2218495.686388283</v>
      </c>
      <c r="H14" s="40">
        <f>INDEX(人口源表!$1:$1048576,MATCH($B14,人口源表!$A:$A,0),MATCH(H$1,人口源表!$1:$1,0))*INDEX(城镇化率!$1:$1048576,MATCH($B14,城镇化率!$A:$A,0),MATCH(H$1,城镇化率!$5:$5,0))/100</f>
        <v>2268975.9509480535</v>
      </c>
      <c r="I14" s="40">
        <f>INDEX(人口源表!$1:$1048576,MATCH($B14,人口源表!$A:$A,0),MATCH(I$1,人口源表!$1:$1,0))*INDEX(城镇化率!$1:$1048576,MATCH($B14,城镇化率!$A:$A,0),MATCH(I$1,城镇化率!$5:$5,0))/100</f>
        <v>2303498.503862584</v>
      </c>
      <c r="J14" s="40">
        <f>INDEX(人口源表!$1:$1048576,MATCH($B14,人口源表!$A:$A,0),MATCH(J$1,人口源表!$1:$1,0))*INDEX(城镇化率!$1:$1048576,MATCH($B14,城镇化率!$A:$A,0),MATCH(J$1,城镇化率!$5:$5,0))/100</f>
        <v>2337419.7730762633</v>
      </c>
      <c r="K14" s="40">
        <f>INDEX(人口源表!$1:$1048576,MATCH($B14,人口源表!$A:$A,0),MATCH(K$1,人口源表!$1:$1,0))*INDEX(城镇化率!$1:$1048576,MATCH($B14,城镇化率!$A:$A,0),MATCH(K$1,城镇化率!$5:$5,0))/100</f>
        <v>2370695.8740130444</v>
      </c>
      <c r="L14" s="40">
        <f>INDEX(人口源表!$1:$1048576,MATCH($B14,人口源表!$A:$A,0),MATCH(L$1,人口源表!$1:$1,0))*INDEX(城镇化率!$1:$1048576,MATCH($B14,城镇化率!$A:$A,0),MATCH(L$1,城镇化率!$5:$5,0))/100</f>
        <v>2403286.1268489719</v>
      </c>
      <c r="M14" s="40">
        <f>INDEX(人口源表!$1:$1048576,MATCH($B14,人口源表!$A:$A,0),MATCH(M$1,人口源表!$1:$1,0))*INDEX(城镇化率!$1:$1048576,MATCH($B14,城镇化率!$A:$A,0),MATCH(M$1,城镇化率!$5:$5,0))/100</f>
        <v>2435152.1209212709</v>
      </c>
      <c r="N14" s="40">
        <f>INDEX(人口源表!$1:$1048576,MATCH($B14,人口源表!$A:$A,0),MATCH(N$1,人口源表!$1:$1,0))*INDEX(城镇化率!$1:$1048576,MATCH($B14,城镇化率!$A:$A,0),MATCH(N$1,城镇化率!$5:$5,0))/100</f>
        <v>2466258.4327103533</v>
      </c>
      <c r="O14" s="40">
        <f>INDEX(人口源表!$1:$1048576,MATCH($B14,人口源表!$A:$A,0),MATCH(O$1,人口源表!$1:$1,0))*INDEX(城镇化率!$1:$1048576,MATCH($B14,城镇化率!$A:$A,0),MATCH(O$1,城镇化率!$5:$5,0))/100</f>
        <v>2496573.3827982247</v>
      </c>
      <c r="P14" s="40">
        <f>INDEX(人口源表!$1:$1048576,MATCH($B14,人口源表!$A:$A,0),MATCH(P$1,人口源表!$1:$1,0))*INDEX(城镇化率!$1:$1048576,MATCH($B14,城镇化率!$A:$A,0),MATCH(P$1,城镇化率!$5:$5,0))/100</f>
        <v>2526068.0833542105</v>
      </c>
      <c r="Q14" s="40">
        <f>INDEX(人口源表!$1:$1048576,MATCH($B14,人口源表!$A:$A,0),MATCH(Q$1,人口源表!$1:$1,0))*INDEX(城镇化率!$1:$1048576,MATCH($B14,城镇化率!$A:$A,0),MATCH(Q$1,城镇化率!$5:$5,0))/100</f>
        <v>2554717.189530401</v>
      </c>
      <c r="R14" s="40">
        <f>INDEX(人口源表!$1:$1048576,MATCH($B14,人口源表!$A:$A,0),MATCH(R$1,人口源表!$1:$1,0))*INDEX(城镇化率!$1:$1048576,MATCH($B14,城镇化率!$A:$A,0),MATCH(R$1,城镇化率!$5:$5,0))/100</f>
        <v>2582499.6912505408</v>
      </c>
      <c r="S14" s="40">
        <f>INDEX(人口源表!$1:$1048576,MATCH($B14,人口源表!$A:$A,0),MATCH(S$1,人口源表!$1:$1,0))*INDEX(城镇化率!$1:$1048576,MATCH($B14,城镇化率!$A:$A,0),MATCH(S$1,城镇化率!$5:$5,0))/100</f>
        <v>2596480.7303160466</v>
      </c>
      <c r="T14" s="40">
        <f>INDEX(人口源表!$1:$1048576,MATCH($B14,人口源表!$A:$A,0),MATCH(T$1,人口源表!$1:$1,0))*INDEX(城镇化率!$1:$1048576,MATCH($B14,城镇化率!$A:$A,0),MATCH(T$1,城镇化率!$5:$5,0))/100</f>
        <v>2609371.1898451969</v>
      </c>
      <c r="U14" s="40">
        <f>INDEX(人口源表!$1:$1048576,MATCH($B14,人口源表!$A:$A,0),MATCH(U$1,人口源表!$1:$1,0))*INDEX(城镇化率!$1:$1048576,MATCH($B14,城镇化率!$A:$A,0),MATCH(U$1,城镇化率!$5:$5,0))/100</f>
        <v>2621177.5393002531</v>
      </c>
      <c r="V14" s="40">
        <f>INDEX(人口源表!$1:$1048576,MATCH($B14,人口源表!$A:$A,0),MATCH(V$1,人口源表!$1:$1,0))*INDEX(城镇化率!$1:$1048576,MATCH($B14,城镇化率!$A:$A,0),MATCH(V$1,城镇化率!$5:$5,0))/100</f>
        <v>2631910.1882946282</v>
      </c>
      <c r="W14" s="40">
        <f>INDEX(人口源表!$1:$1048576,MATCH($B14,人口源表!$A:$A,0),MATCH(W$1,人口源表!$1:$1,0))*INDEX(城镇化率!$1:$1048576,MATCH($B14,城镇化率!$A:$A,0),MATCH(W$1,城镇化率!$5:$5,0))/100</f>
        <v>2641584.1920817117</v>
      </c>
      <c r="X14" s="40">
        <f>INDEX(人口源表!$1:$1048576,MATCH($B14,人口源表!$A:$A,0),MATCH(X$1,人口源表!$1:$1,0))*INDEX(城镇化率!$1:$1048576,MATCH($B14,城镇化率!$A:$A,0),MATCH(X$1,城镇化率!$5:$5,0))/100</f>
        <v>2650219.9767574118</v>
      </c>
      <c r="Y14" s="40">
        <f>INDEX(人口源表!$1:$1048576,MATCH($B14,人口源表!$A:$A,0),MATCH(Y$1,人口源表!$1:$1,0))*INDEX(城镇化率!$1:$1048576,MATCH($B14,城镇化率!$A:$A,0),MATCH(Y$1,城镇化率!$5:$5,0))/100</f>
        <v>2657841.6200469984</v>
      </c>
      <c r="Z14" s="40">
        <f>INDEX(人口源表!$1:$1048576,MATCH($B14,人口源表!$A:$A,0),MATCH(Z$1,人口源表!$1:$1,0))*INDEX(城镇化率!$1:$1048576,MATCH($B14,城镇化率!$A:$A,0),MATCH(Z$1,城镇化率!$5:$5,0))/100</f>
        <v>2664480.0321261436</v>
      </c>
      <c r="AA14" s="40">
        <f>INDEX(人口源表!$1:$1048576,MATCH($B14,人口源表!$A:$A,0),MATCH(AA$1,人口源表!$1:$1,0))*INDEX(城镇化率!$1:$1048576,MATCH($B14,城镇化率!$A:$A,0),MATCH(AA$1,城镇化率!$5:$5,0))/100</f>
        <v>2670169.385334474</v>
      </c>
      <c r="AB14" s="40">
        <f>INDEX(人口源表!$1:$1048576,MATCH($B14,人口源表!$A:$A,0),MATCH(AB$1,人口源表!$1:$1,0))*INDEX(城镇化率!$1:$1048576,MATCH($B14,城镇化率!$A:$A,0),MATCH(AB$1,城镇化率!$5:$5,0))/100</f>
        <v>2674950.3137384565</v>
      </c>
      <c r="AC14" s="40">
        <f>INDEX(人口源表!$1:$1048576,MATCH($B14,人口源表!$A:$A,0),MATCH(AC$1,人口源表!$1:$1,0))*INDEX(城镇化率!$1:$1048576,MATCH($B14,城镇化率!$A:$A,0),MATCH(AC$1,城镇化率!$5:$5,0))/100</f>
        <v>2675589.5062812404</v>
      </c>
      <c r="AD14" s="40">
        <f>INDEX(人口源表!$1:$1048576,MATCH($B14,人口源表!$A:$A,0),MATCH(AD$1,人口源表!$1:$1,0))*INDEX(城镇化率!$1:$1048576,MATCH($B14,城镇化率!$A:$A,0),MATCH(AD$1,城镇化率!$5:$5,0))/100</f>
        <v>2675412.8749627336</v>
      </c>
      <c r="AE14" s="40">
        <f>INDEX(人口源表!$1:$1048576,MATCH($B14,人口源表!$A:$A,0),MATCH(AE$1,人口源表!$1:$1,0))*INDEX(城镇化率!$1:$1048576,MATCH($B14,城镇化率!$A:$A,0),MATCH(AE$1,城镇化率!$5:$5,0))/100</f>
        <v>2674480.2514324808</v>
      </c>
      <c r="AF14" s="40">
        <f>INDEX(人口源表!$1:$1048576,MATCH($B14,人口源表!$A:$A,0),MATCH(AF$1,人口源表!$1:$1,0))*INDEX(城镇化率!$1:$1048576,MATCH($B14,城镇化率!$A:$A,0),MATCH(AF$1,城镇化率!$5:$5,0))/100</f>
        <v>2672854.9783868315</v>
      </c>
      <c r="AG14" s="40">
        <f>INDEX(人口源表!$1:$1048576,MATCH($B14,人口源表!$A:$A,0),MATCH(AG$1,人口源表!$1:$1,0))*INDEX(城镇化率!$1:$1048576,MATCH($B14,城镇化率!$A:$A,0),MATCH(AG$1,城镇化率!$5:$5,0))/100</f>
        <v>2670608.4277986013</v>
      </c>
      <c r="AH14" s="40">
        <f>INDEX(人口源表!$1:$1048576,MATCH($B14,人口源表!$A:$A,0),MATCH(AH$1,人口源表!$1:$1,0))*INDEX(城镇化率!$1:$1048576,MATCH($B14,城镇化率!$A:$A,0),MATCH(AH$1,城镇化率!$5:$5,0))/100</f>
        <v>2667815.6650685882</v>
      </c>
      <c r="AI14" s="40">
        <f>INDEX(人口源表!$1:$1048576,MATCH($B14,人口源表!$A:$A,0),MATCH(AI$1,人口源表!$1:$1,0))*INDEX(城镇化率!$1:$1048576,MATCH($B14,城镇化率!$A:$A,0),MATCH(AI$1,城镇化率!$5:$5,0))/100</f>
        <v>2664558.718626095</v>
      </c>
      <c r="AJ14" s="40">
        <f>INDEX(人口源表!$1:$1048576,MATCH($B14,人口源表!$A:$A,0),MATCH(AJ$1,人口源表!$1:$1,0))*INDEX(城镇化率!$1:$1048576,MATCH($B14,城镇化率!$A:$A,0),MATCH(AJ$1,城镇化率!$5:$5,0))/100</f>
        <v>2660924.7666341513</v>
      </c>
      <c r="AK14" s="40">
        <f>INDEX(人口源表!$1:$1048576,MATCH($B14,人口源表!$A:$A,0),MATCH(AK$1,人口源表!$1:$1,0))*INDEX(城镇化率!$1:$1048576,MATCH($B14,城镇化率!$A:$A,0),MATCH(AK$1,城镇化率!$5:$5,0))/100</f>
        <v>2657006.8690677239</v>
      </c>
      <c r="AL14" s="40">
        <f>INDEX(人口源表!$1:$1048576,MATCH($B14,人口源表!$A:$A,0),MATCH(AL$1,人口源表!$1:$1,0))*INDEX(城镇化率!$1:$1048576,MATCH($B14,城镇化率!$A:$A,0),MATCH(AL$1,城镇化率!$5:$5,0))/100</f>
        <v>2652903.416568574</v>
      </c>
      <c r="AM14" s="40">
        <f>INDEX(人口源表!$1:$1048576,MATCH($B14,人口源表!$A:$A,0),MATCH(AM$1,人口源表!$1:$1,0))*INDEX(城镇化率!$1:$1048576,MATCH($B14,城镇化率!$A:$A,0),MATCH(AM$1,城镇化率!$5:$5,0))/100</f>
        <v>2648720.1730174497</v>
      </c>
      <c r="AN14" s="40">
        <f>INDEX(人口源表!$1:$1048576,MATCH($B14,人口源表!$A:$A,0),MATCH(AN$1,人口源表!$1:$1,0))*INDEX(城镇化率!$1:$1048576,MATCH($B14,城镇化率!$A:$A,0),MATCH(AN$1,城镇化率!$5:$5,0))/100</f>
        <v>2644568.437514442</v>
      </c>
      <c r="AO14" s="40">
        <f>INDEX(人口源表!$1:$1048576,MATCH($B14,人口源表!$A:$A,0),MATCH(AO$1,人口源表!$1:$1,0))*INDEX(城镇化率!$1:$1048576,MATCH($B14,城镇化率!$A:$A,0),MATCH(AO$1,城镇化率!$5:$5,0))/100</f>
        <v>2640565.7903569564</v>
      </c>
      <c r="AP14" s="40">
        <f>INDEX(人口源表!$1:$1048576,MATCH($B14,人口源表!$A:$A,0),MATCH(AP$1,人口源表!$1:$1,0))*INDEX(城镇化率!$1:$1048576,MATCH($B14,城镇化率!$A:$A,0),MATCH(AP$1,城镇化率!$5:$5,0))/100</f>
        <v>2636836.8548263493</v>
      </c>
      <c r="AQ14" s="40">
        <f>INDEX(人口源表!$1:$1048576,MATCH($B14,人口源表!$A:$A,0),MATCH(AQ$1,人口源表!$1:$1,0))*INDEX(城镇化率!$1:$1048576,MATCH($B14,城镇化率!$A:$A,0),MATCH(AQ$1,城镇化率!$5:$5,0))/100</f>
        <v>2633510.7663772237</v>
      </c>
      <c r="AR14" s="40">
        <f>INDEX(人口源表!$1:$1048576,MATCH($B14,人口源表!$A:$A,0),MATCH(AR$1,人口源表!$1:$1,0))*INDEX(城镇化率!$1:$1048576,MATCH($B14,城镇化率!$A:$A,0),MATCH(AR$1,城镇化率!$5:$5,0))/100</f>
        <v>2630725.2253694548</v>
      </c>
      <c r="AS14" s="40">
        <f>INDEX(人口源表!$1:$1048576,MATCH($B14,人口源表!$A:$A,0),MATCH(AS$1,人口源表!$1:$1,0))*INDEX(城镇化率!$1:$1048576,MATCH($B14,城镇化率!$A:$A,0),MATCH(AS$1,城镇化率!$5:$5,0))/100</f>
        <v>2628623.9734381349</v>
      </c>
      <c r="AT14" s="40">
        <f>INDEX(人口源表!$1:$1048576,MATCH($B14,人口源表!$A:$A,0),MATCH(AT$1,人口源表!$1:$1,0))*INDEX(城镇化率!$1:$1048576,MATCH($B14,城镇化率!$A:$A,0),MATCH(AT$1,城镇化率!$5:$5,0))/100</f>
        <v>2627357.5572611033</v>
      </c>
      <c r="AU14" s="40">
        <f>INDEX(人口源表!$1:$1048576,MATCH($B14,人口源表!$A:$A,0),MATCH(AU$1,人口源表!$1:$1,0))*INDEX(城镇化率!$1:$1048576,MATCH($B14,城镇化率!$A:$A,0),MATCH(AU$1,城镇化率!$5:$5,0))/100</f>
        <v>2627083.4367041504</v>
      </c>
      <c r="AV14" s="40">
        <f>INDEX(人口源表!$1:$1048576,MATCH($B14,人口源表!$A:$A,0),MATCH(AV$1,人口源表!$1:$1,0))*INDEX(城镇化率!$1:$1048576,MATCH($B14,城镇化率!$A:$A,0),MATCH(AV$1,城镇化率!$5:$5,0))/100</f>
        <v>2627966.0941140698</v>
      </c>
    </row>
    <row r="15" spans="1:66" x14ac:dyDescent="0.15">
      <c r="A15" s="4" t="s">
        <v>860</v>
      </c>
      <c r="B15" s="4" t="s">
        <v>52</v>
      </c>
      <c r="C15" s="34">
        <f>VLOOKUP(B15,'[1]2016省城人口总结（根）'!B:C,2,FALSE)/100</f>
        <v>0.61380499999999993</v>
      </c>
      <c r="D15" s="40">
        <f>INDEX(人口源表!$1:$1048576,MATCH($B15,人口源表!$A:$A,0),MATCH(D$1,人口源表!$1:$1,0))*INDEX(城镇化率!$1:$1048576,MATCH($B15,城镇化率!$A:$A,0),MATCH(D$1,城镇化率!$5:$5,0))/100</f>
        <v>2710007.9598356024</v>
      </c>
      <c r="E15" s="40">
        <f>INDEX(人口源表!$1:$1048576,MATCH($B15,人口源表!$A:$A,0),MATCH(E$1,人口源表!$1:$1,0))*INDEX(城镇化率!$1:$1048576,MATCH($B15,城镇化率!$A:$A,0),MATCH(E$1,城镇化率!$5:$5,0))/100</f>
        <v>2777730.980791341</v>
      </c>
      <c r="F15" s="40">
        <f>INDEX(人口源表!$1:$1048576,MATCH($B15,人口源表!$A:$A,0),MATCH(F$1,人口源表!$1:$1,0))*INDEX(城镇化率!$1:$1048576,MATCH($B15,城镇化率!$A:$A,0),MATCH(F$1,城镇化率!$5:$5,0))/100</f>
        <v>2845968.5820006658</v>
      </c>
      <c r="G15" s="40">
        <f>INDEX(人口源表!$1:$1048576,MATCH($B15,人口源表!$A:$A,0),MATCH(G$1,人口源表!$1:$1,0))*INDEX(城镇化率!$1:$1048576,MATCH($B15,城镇化率!$A:$A,0),MATCH(G$1,城镇化率!$5:$5,0))/100</f>
        <v>3382688.8614841481</v>
      </c>
      <c r="H15" s="40">
        <f>INDEX(人口源表!$1:$1048576,MATCH($B15,人口源表!$A:$A,0),MATCH(H$1,人口源表!$1:$1,0))*INDEX(城镇化率!$1:$1048576,MATCH($B15,城镇化率!$A:$A,0),MATCH(H$1,城镇化率!$5:$5,0))/100</f>
        <v>3482645.286649534</v>
      </c>
      <c r="I15" s="40">
        <f>INDEX(人口源表!$1:$1048576,MATCH($B15,人口源表!$A:$A,0),MATCH(I$1,人口源表!$1:$1,0))*INDEX(城镇化率!$1:$1048576,MATCH($B15,城镇化率!$A:$A,0),MATCH(I$1,城镇化率!$5:$5,0))/100</f>
        <v>3555127.2633322016</v>
      </c>
      <c r="J15" s="40">
        <f>INDEX(人口源表!$1:$1048576,MATCH($B15,人口源表!$A:$A,0),MATCH(J$1,人口源表!$1:$1,0))*INDEX(城镇化率!$1:$1048576,MATCH($B15,城镇化率!$A:$A,0),MATCH(J$1,城镇化率!$5:$5,0))/100</f>
        <v>3623818.6997489952</v>
      </c>
      <c r="K15" s="40">
        <f>INDEX(人口源表!$1:$1048576,MATCH($B15,人口源表!$A:$A,0),MATCH(K$1,人口源表!$1:$1,0))*INDEX(城镇化率!$1:$1048576,MATCH($B15,城镇化率!$A:$A,0),MATCH(K$1,城镇化率!$5:$5,0))/100</f>
        <v>3688917.0969122709</v>
      </c>
      <c r="L15" s="40">
        <f>INDEX(人口源表!$1:$1048576,MATCH($B15,人口源表!$A:$A,0),MATCH(L$1,人口源表!$1:$1,0))*INDEX(城镇化率!$1:$1048576,MATCH($B15,城镇化率!$A:$A,0),MATCH(L$1,城镇化率!$5:$5,0))/100</f>
        <v>3750620.1355892075</v>
      </c>
      <c r="M15" s="40">
        <f>INDEX(人口源表!$1:$1048576,MATCH($B15,人口源表!$A:$A,0),MATCH(M$1,人口源表!$1:$1,0))*INDEX(城镇化率!$1:$1048576,MATCH($B15,城镇化率!$A:$A,0),MATCH(M$1,城镇化率!$5:$5,0))/100</f>
        <v>3809121.3057239396</v>
      </c>
      <c r="N15" s="40">
        <f>INDEX(人口源表!$1:$1048576,MATCH($B15,人口源表!$A:$A,0),MATCH(N$1,人口源表!$1:$1,0))*INDEX(城镇化率!$1:$1048576,MATCH($B15,城镇化率!$A:$A,0),MATCH(N$1,城镇化率!$5:$5,0))/100</f>
        <v>3864613.6424983796</v>
      </c>
      <c r="O15" s="40">
        <f>INDEX(人口源表!$1:$1048576,MATCH($B15,人口源表!$A:$A,0),MATCH(O$1,人口源表!$1:$1,0))*INDEX(城镇化率!$1:$1048576,MATCH($B15,城镇化率!$A:$A,0),MATCH(O$1,城镇化率!$5:$5,0))/100</f>
        <v>3917286.657181289</v>
      </c>
      <c r="P15" s="40">
        <f>INDEX(人口源表!$1:$1048576,MATCH($B15,人口源表!$A:$A,0),MATCH(P$1,人口源表!$1:$1,0))*INDEX(城镇化率!$1:$1048576,MATCH($B15,城镇化率!$A:$A,0),MATCH(P$1,城镇化率!$5:$5,0))/100</f>
        <v>3967327.355281265</v>
      </c>
      <c r="Q15" s="40">
        <f>INDEX(人口源表!$1:$1048576,MATCH($B15,人口源表!$A:$A,0),MATCH(Q$1,人口源表!$1:$1,0))*INDEX(城镇化率!$1:$1048576,MATCH($B15,城镇化率!$A:$A,0),MATCH(Q$1,城镇化率!$5:$5,0))/100</f>
        <v>4014919.8891091137</v>
      </c>
      <c r="R15" s="40">
        <f>INDEX(人口源表!$1:$1048576,MATCH($B15,人口源表!$A:$A,0),MATCH(R$1,人口源表!$1:$1,0))*INDEX(城镇化率!$1:$1048576,MATCH($B15,城镇化率!$A:$A,0),MATCH(R$1,城镇化率!$5:$5,0))/100</f>
        <v>4060243.0214705281</v>
      </c>
      <c r="S15" s="40">
        <f>INDEX(人口源表!$1:$1048576,MATCH($B15,人口源表!$A:$A,0),MATCH(S$1,人口源表!$1:$1,0))*INDEX(城镇化率!$1:$1048576,MATCH($B15,城镇化率!$A:$A,0),MATCH(S$1,城镇化率!$5:$5,0))/100</f>
        <v>4083159.8111829525</v>
      </c>
      <c r="T15" s="40">
        <f>INDEX(人口源表!$1:$1048576,MATCH($B15,人口源表!$A:$A,0),MATCH(T$1,人口源表!$1:$1,0))*INDEX(城镇化率!$1:$1048576,MATCH($B15,城镇化率!$A:$A,0),MATCH(T$1,城镇化率!$5:$5,0))/100</f>
        <v>4103847.4134912002</v>
      </c>
      <c r="U15" s="40">
        <f>INDEX(人口源表!$1:$1048576,MATCH($B15,人口源表!$A:$A,0),MATCH(U$1,人口源表!$1:$1,0))*INDEX(城镇化率!$1:$1048576,MATCH($B15,城镇化率!$A:$A,0),MATCH(U$1,城镇化率!$5:$5,0))/100</f>
        <v>4122502.3732969742</v>
      </c>
      <c r="V15" s="40">
        <f>INDEX(人口源表!$1:$1048576,MATCH($B15,人口源表!$A:$A,0),MATCH(V$1,人口源表!$1:$1,0))*INDEX(城镇化率!$1:$1048576,MATCH($B15,城镇化率!$A:$A,0),MATCH(V$1,城镇化率!$5:$5,0))/100</f>
        <v>4139309.2304057111</v>
      </c>
      <c r="W15" s="40">
        <f>INDEX(人口源表!$1:$1048576,MATCH($B15,人口源表!$A:$A,0),MATCH(W$1,人口源表!$1:$1,0))*INDEX(城镇化率!$1:$1048576,MATCH($B15,城镇化率!$A:$A,0),MATCH(W$1,城镇化率!$5:$5,0))/100</f>
        <v>4154446.1167592257</v>
      </c>
      <c r="X15" s="40">
        <f>INDEX(人口源表!$1:$1048576,MATCH($B15,人口源表!$A:$A,0),MATCH(X$1,人口源表!$1:$1,0))*INDEX(城镇化率!$1:$1048576,MATCH($B15,城镇化率!$A:$A,0),MATCH(X$1,城镇化率!$5:$5,0))/100</f>
        <v>4168080.8105812245</v>
      </c>
      <c r="Y15" s="40">
        <f>INDEX(人口源表!$1:$1048576,MATCH($B15,人口源表!$A:$A,0),MATCH(Y$1,人口源表!$1:$1,0))*INDEX(城镇化率!$1:$1048576,MATCH($B15,城镇化率!$A:$A,0),MATCH(Y$1,城镇化率!$5:$5,0))/100</f>
        <v>4180371.9328917349</v>
      </c>
      <c r="Z15" s="40">
        <f>INDEX(人口源表!$1:$1048576,MATCH($B15,人口源表!$A:$A,0),MATCH(Z$1,人口源表!$1:$1,0))*INDEX(城镇化率!$1:$1048576,MATCH($B15,城镇化率!$A:$A,0),MATCH(Z$1,城镇化率!$5:$5,0))/100</f>
        <v>4191467.9196267538</v>
      </c>
      <c r="AA15" s="40">
        <f>INDEX(人口源表!$1:$1048576,MATCH($B15,人口源表!$A:$A,0),MATCH(AA$1,人口源表!$1:$1,0))*INDEX(城镇化率!$1:$1048576,MATCH($B15,城镇化率!$A:$A,0),MATCH(AA$1,城镇化率!$5:$5,0))/100</f>
        <v>4201507.484096773</v>
      </c>
      <c r="AB15" s="40">
        <f>INDEX(人口源表!$1:$1048576,MATCH($B15,人口源表!$A:$A,0),MATCH(AB$1,人口源表!$1:$1,0))*INDEX(城镇化率!$1:$1048576,MATCH($B15,城镇化率!$A:$A,0),MATCH(AB$1,城镇化率!$5:$5,0))/100</f>
        <v>4210617.0477643134</v>
      </c>
      <c r="AC15" s="40">
        <f>INDEX(人口源表!$1:$1048576,MATCH($B15,人口源表!$A:$A,0),MATCH(AC$1,人口源表!$1:$1,0))*INDEX(城镇化率!$1:$1048576,MATCH($B15,城镇化率!$A:$A,0),MATCH(AC$1,城镇化率!$5:$5,0))/100</f>
        <v>4213752.4430572214</v>
      </c>
      <c r="AD15" s="40">
        <f>INDEX(人口源表!$1:$1048576,MATCH($B15,人口源表!$A:$A,0),MATCH(AD$1,人口源表!$1:$1,0))*INDEX(城镇化率!$1:$1048576,MATCH($B15,城镇化率!$A:$A,0),MATCH(AD$1,城镇化率!$5:$5,0))/100</f>
        <v>4216169.4615491033</v>
      </c>
      <c r="AE15" s="40">
        <f>INDEX(人口源表!$1:$1048576,MATCH($B15,人口源表!$A:$A,0),MATCH(AE$1,人口源表!$1:$1,0))*INDEX(城镇化率!$1:$1048576,MATCH($B15,城镇化率!$A:$A,0),MATCH(AE$1,城镇化率!$5:$5,0))/100</f>
        <v>4217964.9398361985</v>
      </c>
      <c r="AF15" s="40">
        <f>INDEX(人口源表!$1:$1048576,MATCH($B15,人口源表!$A:$A,0),MATCH(AF$1,人口源表!$1:$1,0))*INDEX(城镇化率!$1:$1048576,MATCH($B15,城镇化率!$A:$A,0),MATCH(AF$1,城镇化率!$5:$5,0))/100</f>
        <v>4219224.8518264629</v>
      </c>
      <c r="AG15" s="40">
        <f>INDEX(人口源表!$1:$1048576,MATCH($B15,人口源表!$A:$A,0),MATCH(AG$1,人口源表!$1:$1,0))*INDEX(城镇化率!$1:$1048576,MATCH($B15,城镇化率!$A:$A,0),MATCH(AG$1,城镇化率!$5:$5,0))/100</f>
        <v>4220020.2051766701</v>
      </c>
      <c r="AH15" s="40">
        <f>INDEX(人口源表!$1:$1048576,MATCH($B15,人口源表!$A:$A,0),MATCH(AH$1,人口源表!$1:$1,0))*INDEX(城镇化率!$1:$1048576,MATCH($B15,城镇化率!$A:$A,0),MATCH(AH$1,城镇化率!$5:$5,0))/100</f>
        <v>4220411.4257523846</v>
      </c>
      <c r="AI15" s="40">
        <f>INDEX(人口源表!$1:$1048576,MATCH($B15,人口源表!$A:$A,0),MATCH(AI$1,人口源表!$1:$1,0))*INDEX(城镇化率!$1:$1048576,MATCH($B15,城镇化率!$A:$A,0),MATCH(AI$1,城镇化率!$5:$5,0))/100</f>
        <v>4220446.5821761182</v>
      </c>
      <c r="AJ15" s="40">
        <f>INDEX(人口源表!$1:$1048576,MATCH($B15,人口源表!$A:$A,0),MATCH(AJ$1,人口源表!$1:$1,0))*INDEX(城镇化率!$1:$1048576,MATCH($B15,城镇化率!$A:$A,0),MATCH(AJ$1,城镇化率!$5:$5,0))/100</f>
        <v>4220158.7867977722</v>
      </c>
      <c r="AK15" s="40">
        <f>INDEX(人口源表!$1:$1048576,MATCH($B15,人口源表!$A:$A,0),MATCH(AK$1,人口源表!$1:$1,0))*INDEX(城镇化率!$1:$1048576,MATCH($B15,城镇化率!$A:$A,0),MATCH(AK$1,城镇化率!$5:$5,0))/100</f>
        <v>4219569.0615505436</v>
      </c>
      <c r="AL15" s="40">
        <f>INDEX(人口源表!$1:$1048576,MATCH($B15,人口源表!$A:$A,0),MATCH(AL$1,人口源表!$1:$1,0))*INDEX(城镇化率!$1:$1048576,MATCH($B15,城镇化率!$A:$A,0),MATCH(AL$1,城镇化率!$5:$5,0))/100</f>
        <v>4218684.5217694137</v>
      </c>
      <c r="AM15" s="40">
        <f>INDEX(人口源表!$1:$1048576,MATCH($B15,人口源表!$A:$A,0),MATCH(AM$1,人口源表!$1:$1,0))*INDEX(城镇化率!$1:$1048576,MATCH($B15,城镇化率!$A:$A,0),MATCH(AM$1,城镇化率!$5:$5,0))/100</f>
        <v>4217498.9055484207</v>
      </c>
      <c r="AN15" s="40">
        <f>INDEX(人口源表!$1:$1048576,MATCH($B15,人口源表!$A:$A,0),MATCH(AN$1,人口源表!$1:$1,0))*INDEX(城镇化率!$1:$1048576,MATCH($B15,城镇化率!$A:$A,0),MATCH(AN$1,城镇化率!$5:$5,0))/100</f>
        <v>4215990.7250643848</v>
      </c>
      <c r="AO15" s="40">
        <f>INDEX(人口源表!$1:$1048576,MATCH($B15,人口源表!$A:$A,0),MATCH(AO$1,人口源表!$1:$1,0))*INDEX(城镇化率!$1:$1048576,MATCH($B15,城镇化率!$A:$A,0),MATCH(AO$1,城镇化率!$5:$5,0))/100</f>
        <v>4214125.3823070349</v>
      </c>
      <c r="AP15" s="40">
        <f>INDEX(人口源表!$1:$1048576,MATCH($B15,人口源表!$A:$A,0),MATCH(AP$1,人口源表!$1:$1,0))*INDEX(城镇化率!$1:$1048576,MATCH($B15,城镇化率!$A:$A,0),MATCH(AP$1,城镇化率!$5:$5,0))/100</f>
        <v>4211852.5137599856</v>
      </c>
      <c r="AQ15" s="40">
        <f>INDEX(人口源表!$1:$1048576,MATCH($B15,人口源表!$A:$A,0),MATCH(AQ$1,人口源表!$1:$1,0))*INDEX(城镇化率!$1:$1048576,MATCH($B15,城镇化率!$A:$A,0),MATCH(AQ$1,城镇化率!$5:$5,0))/100</f>
        <v>4209108.1181189809</v>
      </c>
      <c r="AR15" s="40">
        <f>INDEX(人口源表!$1:$1048576,MATCH($B15,人口源表!$A:$A,0),MATCH(AR$1,人口源表!$1:$1,0))*INDEX(城镇化率!$1:$1048576,MATCH($B15,城镇化率!$A:$A,0),MATCH(AR$1,城镇化率!$5:$5,0))/100</f>
        <v>4205811.8768873438</v>
      </c>
      <c r="AS15" s="40">
        <f>INDEX(人口源表!$1:$1048576,MATCH($B15,人口源表!$A:$A,0),MATCH(AS$1,人口源表!$1:$1,0))*INDEX(城镇化率!$1:$1048576,MATCH($B15,城镇化率!$A:$A,0),MATCH(AS$1,城镇化率!$5:$5,0))/100</f>
        <v>4201868.4812962171</v>
      </c>
      <c r="AT15" s="40">
        <f>INDEX(人口源表!$1:$1048576,MATCH($B15,人口源表!$A:$A,0),MATCH(AT$1,人口源表!$1:$1,0))*INDEX(城镇化率!$1:$1048576,MATCH($B15,城镇化率!$A:$A,0),MATCH(AT$1,城镇化率!$5:$5,0))/100</f>
        <v>4197167.360891616</v>
      </c>
      <c r="AU15" s="40">
        <f>INDEX(人口源表!$1:$1048576,MATCH($B15,人口源表!$A:$A,0),MATCH(AU$1,人口源表!$1:$1,0))*INDEX(城镇化率!$1:$1048576,MATCH($B15,城镇化率!$A:$A,0),MATCH(AU$1,城镇化率!$5:$5,0))/100</f>
        <v>4191581.5901364358</v>
      </c>
      <c r="AV15" s="40">
        <f>INDEX(人口源表!$1:$1048576,MATCH($B15,人口源表!$A:$A,0),MATCH(AV$1,人口源表!$1:$1,0))*INDEX(城镇化率!$1:$1048576,MATCH($B15,城镇化率!$A:$A,0),MATCH(AV$1,城镇化率!$5:$5,0))/100</f>
        <v>4184966.7734319461</v>
      </c>
    </row>
    <row r="16" spans="1:66" x14ac:dyDescent="0.15">
      <c r="A16" s="4" t="s">
        <v>860</v>
      </c>
      <c r="B16" s="4" t="s">
        <v>54</v>
      </c>
      <c r="C16" s="34">
        <f>VLOOKUP(B16,'[1]2016省城人口总结（根）'!B:C,2,FALSE)/100</f>
        <v>0.52949000000000002</v>
      </c>
      <c r="D16" s="40">
        <f>INDEX(人口源表!$1:$1048576,MATCH($B16,人口源表!$A:$A,0),MATCH(D$1,人口源表!$1:$1,0))*INDEX(城镇化率!$1:$1048576,MATCH($B16,城镇化率!$A:$A,0),MATCH(D$1,城镇化率!$5:$5,0))/100</f>
        <v>1816433.4068163908</v>
      </c>
      <c r="E16" s="40">
        <f>INDEX(人口源表!$1:$1048576,MATCH($B16,人口源表!$A:$A,0),MATCH(E$1,人口源表!$1:$1,0))*INDEX(城镇化率!$1:$1048576,MATCH($B16,城镇化率!$A:$A,0),MATCH(E$1,城镇化率!$5:$5,0))/100</f>
        <v>1857816.276826123</v>
      </c>
      <c r="F16" s="40">
        <f>INDEX(人口源表!$1:$1048576,MATCH($B16,人口源表!$A:$A,0),MATCH(F$1,人口源表!$1:$1,0))*INDEX(城镇化率!$1:$1048576,MATCH($B16,城镇化率!$A:$A,0),MATCH(F$1,城镇化率!$5:$5,0))/100</f>
        <v>1899765.2423020462</v>
      </c>
      <c r="G16" s="40">
        <f>INDEX(人口源表!$1:$1048576,MATCH($B16,人口源表!$A:$A,0),MATCH(G$1,人口源表!$1:$1,0))*INDEX(城镇化率!$1:$1048576,MATCH($B16,城镇化率!$A:$A,0),MATCH(G$1,城镇化率!$5:$5,0))/100</f>
        <v>1714826.8016372495</v>
      </c>
      <c r="H16" s="40">
        <f>INDEX(人口源表!$1:$1048576,MATCH($B16,人口源表!$A:$A,0),MATCH(H$1,人口源表!$1:$1,0))*INDEX(城镇化率!$1:$1048576,MATCH($B16,城镇化率!$A:$A,0),MATCH(H$1,城镇化率!$5:$5,0))/100</f>
        <v>1759025.8240338063</v>
      </c>
      <c r="I16" s="40">
        <f>INDEX(人口源表!$1:$1048576,MATCH($B16,人口源表!$A:$A,0),MATCH(I$1,人口源表!$1:$1,0))*INDEX(城镇化率!$1:$1048576,MATCH($B16,城镇化率!$A:$A,0),MATCH(I$1,城镇化率!$5:$5,0))/100</f>
        <v>1790615.7446413166</v>
      </c>
      <c r="J16" s="40">
        <f>INDEX(人口源表!$1:$1048576,MATCH($B16,人口源表!$A:$A,0),MATCH(J$1,人口源表!$1:$1,0))*INDEX(城镇化率!$1:$1048576,MATCH($B16,城镇化率!$A:$A,0),MATCH(J$1,城镇化率!$5:$5,0))/100</f>
        <v>1821461.9725185004</v>
      </c>
      <c r="K16" s="40">
        <f>INDEX(人口源表!$1:$1048576,MATCH($B16,人口源表!$A:$A,0),MATCH(K$1,人口源表!$1:$1,0))*INDEX(城镇化率!$1:$1048576,MATCH($B16,城镇化率!$A:$A,0),MATCH(K$1,城镇化率!$5:$5,0))/100</f>
        <v>1851528.0591696489</v>
      </c>
      <c r="L16" s="40">
        <f>INDEX(人口源表!$1:$1048576,MATCH($B16,人口源表!$A:$A,0),MATCH(L$1,人口源表!$1:$1,0))*INDEX(城镇化率!$1:$1048576,MATCH($B16,城镇化率!$A:$A,0),MATCH(L$1,城镇化率!$5:$5,0))/100</f>
        <v>1880779.0109483162</v>
      </c>
      <c r="M16" s="40">
        <f>INDEX(人口源表!$1:$1048576,MATCH($B16,人口源表!$A:$A,0),MATCH(M$1,人口源表!$1:$1,0))*INDEX(城镇化率!$1:$1048576,MATCH($B16,城镇化率!$A:$A,0),MATCH(M$1,城镇化率!$5:$5,0))/100</f>
        <v>1909184.3661353372</v>
      </c>
      <c r="N16" s="40">
        <f>INDEX(人口源表!$1:$1048576,MATCH($B16,人口源表!$A:$A,0),MATCH(N$1,人口源表!$1:$1,0))*INDEX(城镇化率!$1:$1048576,MATCH($B16,城镇化率!$A:$A,0),MATCH(N$1,城镇化率!$5:$5,0))/100</f>
        <v>1936714.8395703495</v>
      </c>
      <c r="O16" s="40">
        <f>INDEX(人口源表!$1:$1048576,MATCH($B16,人口源表!$A:$A,0),MATCH(O$1,人口源表!$1:$1,0))*INDEX(城镇化率!$1:$1048576,MATCH($B16,城镇化率!$A:$A,0),MATCH(O$1,城镇化率!$5:$5,0))/100</f>
        <v>1963345.4390287488</v>
      </c>
      <c r="P16" s="40">
        <f>INDEX(人口源表!$1:$1048576,MATCH($B16,人口源表!$A:$A,0),MATCH(P$1,人口源表!$1:$1,0))*INDEX(城镇化率!$1:$1048576,MATCH($B16,城镇化率!$A:$A,0),MATCH(P$1,城镇化率!$5:$5,0))/100</f>
        <v>1989054.4726501214</v>
      </c>
      <c r="Q16" s="40">
        <f>INDEX(人口源表!$1:$1048576,MATCH($B16,人口源表!$A:$A,0),MATCH(Q$1,人口源表!$1:$1,0))*INDEX(城镇化率!$1:$1048576,MATCH($B16,城镇化率!$A:$A,0),MATCH(Q$1,城镇化率!$5:$5,0))/100</f>
        <v>2013823.1094487295</v>
      </c>
      <c r="R16" s="40">
        <f>INDEX(人口源表!$1:$1048576,MATCH($B16,人口源表!$A:$A,0),MATCH(R$1,人口源表!$1:$1,0))*INDEX(城镇化率!$1:$1048576,MATCH($B16,城镇化率!$A:$A,0),MATCH(R$1,城镇化率!$5:$5,0))/100</f>
        <v>2037637.4110071314</v>
      </c>
      <c r="S16" s="40">
        <f>INDEX(人口源表!$1:$1048576,MATCH($B16,人口源表!$A:$A,0),MATCH(S$1,人口源表!$1:$1,0))*INDEX(城镇化率!$1:$1048576,MATCH($B16,城镇化率!$A:$A,0),MATCH(S$1,城镇化率!$5:$5,0))/100</f>
        <v>2050285.6306737594</v>
      </c>
      <c r="T16" s="40">
        <f>INDEX(人口源表!$1:$1048576,MATCH($B16,人口源表!$A:$A,0),MATCH(T$1,人口源表!$1:$1,0))*INDEX(城镇化率!$1:$1048576,MATCH($B16,城镇化率!$A:$A,0),MATCH(T$1,城镇化率!$5:$5,0))/100</f>
        <v>2061796.6087299597</v>
      </c>
      <c r="U16" s="40">
        <f>INDEX(人口源表!$1:$1048576,MATCH($B16,人口源表!$A:$A,0),MATCH(U$1,人口源表!$1:$1,0))*INDEX(城镇化率!$1:$1048576,MATCH($B16,城镇化率!$A:$A,0),MATCH(U$1,城镇化率!$5:$5,0))/100</f>
        <v>2072184.3499817837</v>
      </c>
      <c r="V16" s="40">
        <f>INDEX(人口源表!$1:$1048576,MATCH($B16,人口源表!$A:$A,0),MATCH(V$1,人口源表!$1:$1,0))*INDEX(城镇化率!$1:$1048576,MATCH($B16,城镇化率!$A:$A,0),MATCH(V$1,城镇化率!$5:$5,0))/100</f>
        <v>2081465.8682585265</v>
      </c>
      <c r="W16" s="40">
        <f>INDEX(人口源表!$1:$1048576,MATCH($B16,人口源表!$A:$A,0),MATCH(W$1,人口源表!$1:$1,0))*INDEX(城镇化率!$1:$1048576,MATCH($B16,城镇化率!$A:$A,0),MATCH(W$1,城镇化率!$5:$5,0))/100</f>
        <v>2089663.8227391518</v>
      </c>
      <c r="X16" s="40">
        <f>INDEX(人口源表!$1:$1048576,MATCH($B16,人口源表!$A:$A,0),MATCH(X$1,人口源表!$1:$1,0))*INDEX(城镇化率!$1:$1048576,MATCH($B16,城镇化率!$A:$A,0),MATCH(X$1,城镇化率!$5:$5,0))/100</f>
        <v>2096805.3639554416</v>
      </c>
      <c r="Y16" s="40">
        <f>INDEX(人口源表!$1:$1048576,MATCH($B16,人口源表!$A:$A,0),MATCH(Y$1,人口源表!$1:$1,0))*INDEX(城镇化率!$1:$1048576,MATCH($B16,城镇化率!$A:$A,0),MATCH(Y$1,城镇化率!$5:$5,0))/100</f>
        <v>2102922.2390022306</v>
      </c>
      <c r="Z16" s="40">
        <f>INDEX(人口源表!$1:$1048576,MATCH($B16,人口源表!$A:$A,0),MATCH(Z$1,人口源表!$1:$1,0))*INDEX(城镇化率!$1:$1048576,MATCH($B16,城镇化率!$A:$A,0),MATCH(Z$1,城镇化率!$5:$5,0))/100</f>
        <v>2108050.8982868628</v>
      </c>
      <c r="AA16" s="40">
        <f>INDEX(人口源表!$1:$1048576,MATCH($B16,人口源表!$A:$A,0),MATCH(AA$1,人口源表!$1:$1,0))*INDEX(城镇化率!$1:$1048576,MATCH($B16,城镇化率!$A:$A,0),MATCH(AA$1,城镇化率!$5:$5,0))/100</f>
        <v>2112231.94939458</v>
      </c>
      <c r="AB16" s="40">
        <f>INDEX(人口源表!$1:$1048576,MATCH($B16,人口源表!$A:$A,0),MATCH(AB$1,人口源表!$1:$1,0))*INDEX(城镇化率!$1:$1048576,MATCH($B16,城镇化率!$A:$A,0),MATCH(AB$1,城镇化率!$5:$5,0))/100</f>
        <v>2115512.8814616483</v>
      </c>
      <c r="AC16" s="40">
        <f>INDEX(人口源表!$1:$1048576,MATCH($B16,人口源表!$A:$A,0),MATCH(AC$1,人口源表!$1:$1,0))*INDEX(城镇化率!$1:$1048576,MATCH($B16,城镇化率!$A:$A,0),MATCH(AC$1,城镇化率!$5:$5,0))/100</f>
        <v>2115352.5992019512</v>
      </c>
      <c r="AD16" s="40">
        <f>INDEX(人口源表!$1:$1048576,MATCH($B16,人口源表!$A:$A,0),MATCH(AD$1,人口源表!$1:$1,0))*INDEX(城镇化率!$1:$1048576,MATCH($B16,城镇化率!$A:$A,0),MATCH(AD$1,城镇化率!$5:$5,0))/100</f>
        <v>2114399.6157322265</v>
      </c>
      <c r="AE16" s="40">
        <f>INDEX(人口源表!$1:$1048576,MATCH($B16,人口源表!$A:$A,0),MATCH(AE$1,人口源表!$1:$1,0))*INDEX(城镇化率!$1:$1048576,MATCH($B16,城镇化率!$A:$A,0),MATCH(AE$1,城镇化率!$5:$5,0))/100</f>
        <v>2112717.5899733724</v>
      </c>
      <c r="AF16" s="40">
        <f>INDEX(人口源表!$1:$1048576,MATCH($B16,人口源表!$A:$A,0),MATCH(AF$1,人口源表!$1:$1,0))*INDEX(城镇化率!$1:$1048576,MATCH($B16,城镇化率!$A:$A,0),MATCH(AF$1,城镇化率!$5:$5,0))/100</f>
        <v>2110376.5495292768</v>
      </c>
      <c r="AG16" s="40">
        <f>INDEX(人口源表!$1:$1048576,MATCH($B16,人口源表!$A:$A,0),MATCH(AG$1,人口源表!$1:$1,0))*INDEX(城镇化率!$1:$1048576,MATCH($B16,城镇化率!$A:$A,0),MATCH(AG$1,城镇化率!$5:$5,0))/100</f>
        <v>2107452.3310657777</v>
      </c>
      <c r="AH16" s="40">
        <f>INDEX(人口源表!$1:$1048576,MATCH($B16,人口源表!$A:$A,0),MATCH(AH$1,人口源表!$1:$1,0))*INDEX(城镇化率!$1:$1048576,MATCH($B16,城镇化率!$A:$A,0),MATCH(AH$1,城镇化率!$5:$5,0))/100</f>
        <v>2104025.3340105102</v>
      </c>
      <c r="AI16" s="40">
        <f>INDEX(人口源表!$1:$1048576,MATCH($B16,人口源表!$A:$A,0),MATCH(AI$1,人口源表!$1:$1,0))*INDEX(城镇化率!$1:$1048576,MATCH($B16,城镇化率!$A:$A,0),MATCH(AI$1,城镇化率!$5:$5,0))/100</f>
        <v>2100179.9201673246</v>
      </c>
      <c r="AJ16" s="40">
        <f>INDEX(人口源表!$1:$1048576,MATCH($B16,人口源表!$A:$A,0),MATCH(AJ$1,人口源表!$1:$1,0))*INDEX(城镇化率!$1:$1048576,MATCH($B16,城镇化率!$A:$A,0),MATCH(AJ$1,城镇化率!$5:$5,0))/100</f>
        <v>2096009.2213775304</v>
      </c>
      <c r="AK16" s="40">
        <f>INDEX(人口源表!$1:$1048576,MATCH($B16,人口源表!$A:$A,0),MATCH(AK$1,人口源表!$1:$1,0))*INDEX(城镇化率!$1:$1048576,MATCH($B16,城镇化率!$A:$A,0),MATCH(AK$1,城镇化率!$5:$5,0))/100</f>
        <v>2091609.1692557749</v>
      </c>
      <c r="AL16" s="40">
        <f>INDEX(人口源表!$1:$1048576,MATCH($B16,人口源表!$A:$A,0),MATCH(AL$1,人口源表!$1:$1,0))*INDEX(城镇化率!$1:$1048576,MATCH($B16,城镇化率!$A:$A,0),MATCH(AL$1,城镇化率!$5:$5,0))/100</f>
        <v>2087081.9491882813</v>
      </c>
      <c r="AM16" s="40">
        <f>INDEX(人口源表!$1:$1048576,MATCH($B16,人口源表!$A:$A,0),MATCH(AM$1,人口源表!$1:$1,0))*INDEX(城镇化率!$1:$1048576,MATCH($B16,城镇化率!$A:$A,0),MATCH(AM$1,城镇化率!$5:$5,0))/100</f>
        <v>2082536.7899282689</v>
      </c>
      <c r="AN16" s="40">
        <f>INDEX(人口源表!$1:$1048576,MATCH($B16,人口源表!$A:$A,0),MATCH(AN$1,人口源表!$1:$1,0))*INDEX(城镇化率!$1:$1048576,MATCH($B16,城镇化率!$A:$A,0),MATCH(AN$1,城镇化率!$5:$5,0))/100</f>
        <v>2078088.0174445433</v>
      </c>
      <c r="AO16" s="40">
        <f>INDEX(人口源表!$1:$1048576,MATCH($B16,人口源表!$A:$A,0),MATCH(AO$1,人口源表!$1:$1,0))*INDEX(城镇化率!$1:$1048576,MATCH($B16,城镇化率!$A:$A,0),MATCH(AO$1,城镇化率!$5:$5,0))/100</f>
        <v>2073854.4447320336</v>
      </c>
      <c r="AP16" s="40">
        <f>INDEX(人口源表!$1:$1048576,MATCH($B16,人口源表!$A:$A,0),MATCH(AP$1,人口源表!$1:$1,0))*INDEX(城镇化率!$1:$1048576,MATCH($B16,城镇化率!$A:$A,0),MATCH(AP$1,城镇化率!$5:$5,0))/100</f>
        <v>2069963.599900858</v>
      </c>
      <c r="AQ16" s="40">
        <f>INDEX(人口源表!$1:$1048576,MATCH($B16,人口源表!$A:$A,0),MATCH(AQ$1,人口源表!$1:$1,0))*INDEX(城镇化率!$1:$1048576,MATCH($B16,城镇化率!$A:$A,0),MATCH(AQ$1,城镇化率!$5:$5,0))/100</f>
        <v>2066547.0022864833</v>
      </c>
      <c r="AR16" s="40">
        <f>INDEX(人口源表!$1:$1048576,MATCH($B16,人口源表!$A:$A,0),MATCH(AR$1,人口源表!$1:$1,0))*INDEX(城镇化率!$1:$1048576,MATCH($B16,城镇化率!$A:$A,0),MATCH(AR$1,城镇化率!$5:$5,0))/100</f>
        <v>2063743.0138049296</v>
      </c>
      <c r="AS16" s="40">
        <f>INDEX(人口源表!$1:$1048576,MATCH($B16,人口源表!$A:$A,0),MATCH(AS$1,人口源表!$1:$1,0))*INDEX(城镇化率!$1:$1048576,MATCH($B16,城镇化率!$A:$A,0),MATCH(AS$1,城镇化率!$5:$5,0))/100</f>
        <v>2061697.6506016385</v>
      </c>
      <c r="AT16" s="40">
        <f>INDEX(人口源表!$1:$1048576,MATCH($B16,人口源表!$A:$A,0),MATCH(AT$1,人口源表!$1:$1,0))*INDEX(城镇化率!$1:$1048576,MATCH($B16,城镇化率!$A:$A,0),MATCH(AT$1,城镇化率!$5:$5,0))/100</f>
        <v>2060561.892703057</v>
      </c>
      <c r="AU16" s="40">
        <f>INDEX(人口源表!$1:$1048576,MATCH($B16,人口源表!$A:$A,0),MATCH(AU$1,人口源表!$1:$1,0))*INDEX(城镇化率!$1:$1048576,MATCH($B16,城镇化率!$A:$A,0),MATCH(AU$1,城镇化率!$5:$5,0))/100</f>
        <v>2060493.1700914716</v>
      </c>
      <c r="AV16" s="40">
        <f>INDEX(人口源表!$1:$1048576,MATCH($B16,人口源表!$A:$A,0),MATCH(AV$1,人口源表!$1:$1,0))*INDEX(城镇化率!$1:$1048576,MATCH($B16,城镇化率!$A:$A,0),MATCH(AV$1,城镇化率!$5:$5,0))/100</f>
        <v>2061656.8814930043</v>
      </c>
    </row>
    <row r="17" spans="1:48" x14ac:dyDescent="0.15">
      <c r="A17" s="4" t="s">
        <v>860</v>
      </c>
      <c r="B17" s="4" t="s">
        <v>56</v>
      </c>
      <c r="C17" s="34">
        <f>VLOOKUP(B17,'[1]2016省城人口总结（根）'!B:C,2,FALSE)/100</f>
        <v>0.50138499999999997</v>
      </c>
      <c r="D17" s="40">
        <f>INDEX(人口源表!$1:$1048576,MATCH($B17,人口源表!$A:$A,0),MATCH(D$1,人口源表!$1:$1,0))*INDEX(城镇化率!$1:$1048576,MATCH($B17,城镇化率!$A:$A,0),MATCH(D$1,城镇化率!$5:$5,0))/100</f>
        <v>709851.15470863087</v>
      </c>
      <c r="E17" s="40">
        <f>INDEX(人口源表!$1:$1048576,MATCH($B17,人口源表!$A:$A,0),MATCH(E$1,人口源表!$1:$1,0))*INDEX(城镇化率!$1:$1048576,MATCH($B17,城镇化率!$A:$A,0),MATCH(E$1,城镇化率!$5:$5,0))/100</f>
        <v>725451.16995939845</v>
      </c>
      <c r="F17" s="40">
        <f>INDEX(人口源表!$1:$1048576,MATCH($B17,人口源表!$A:$A,0),MATCH(F$1,人口源表!$1:$1,0))*INDEX(城镇化率!$1:$1048576,MATCH($B17,城镇化率!$A:$A,0),MATCH(F$1,城镇化率!$5:$5,0))/100</f>
        <v>741134.87197930622</v>
      </c>
      <c r="G17" s="40">
        <f>INDEX(人口源表!$1:$1048576,MATCH($B17,人口源表!$A:$A,0),MATCH(G$1,人口源表!$1:$1,0))*INDEX(城镇化率!$1:$1048576,MATCH($B17,城镇化率!$A:$A,0),MATCH(G$1,城镇化率!$5:$5,0))/100</f>
        <v>690923.9661908797</v>
      </c>
      <c r="H17" s="40">
        <f>INDEX(人口源表!$1:$1048576,MATCH($B17,人口源表!$A:$A,0),MATCH(H$1,人口源表!$1:$1,0))*INDEX(城镇化率!$1:$1048576,MATCH($B17,城镇化率!$A:$A,0),MATCH(H$1,城镇化率!$5:$5,0))/100</f>
        <v>707176.67657547875</v>
      </c>
      <c r="I17" s="40">
        <f>INDEX(人口源表!$1:$1048576,MATCH($B17,人口源表!$A:$A,0),MATCH(I$1,人口源表!$1:$1,0))*INDEX(城镇化率!$1:$1048576,MATCH($B17,城镇化率!$A:$A,0),MATCH(I$1,城镇化率!$5:$5,0))/100</f>
        <v>718356.51700988621</v>
      </c>
      <c r="J17" s="40">
        <f>INDEX(人口源表!$1:$1048576,MATCH($B17,人口源表!$A:$A,0),MATCH(J$1,人口源表!$1:$1,0))*INDEX(城镇化率!$1:$1048576,MATCH($B17,城镇化率!$A:$A,0),MATCH(J$1,城镇化率!$5:$5,0))/100</f>
        <v>729245.48553392885</v>
      </c>
      <c r="K17" s="40">
        <f>INDEX(人口源表!$1:$1048576,MATCH($B17,人口源表!$A:$A,0),MATCH(K$1,人口源表!$1:$1,0))*INDEX(城镇化率!$1:$1048576,MATCH($B17,城镇化率!$A:$A,0),MATCH(K$1,城镇化率!$5:$5,0))/100</f>
        <v>739829.44603012025</v>
      </c>
      <c r="L17" s="40">
        <f>INDEX(人口源表!$1:$1048576,MATCH($B17,人口源表!$A:$A,0),MATCH(L$1,人口源表!$1:$1,0))*INDEX(城镇化率!$1:$1048576,MATCH($B17,城镇化率!$A:$A,0),MATCH(L$1,城镇化率!$5:$5,0))/100</f>
        <v>750095.58359695692</v>
      </c>
      <c r="M17" s="40">
        <f>INDEX(人口源表!$1:$1048576,MATCH($B17,人口源表!$A:$A,0),MATCH(M$1,人口源表!$1:$1,0))*INDEX(城镇化率!$1:$1048576,MATCH($B17,城镇化率!$A:$A,0),MATCH(M$1,城镇化率!$5:$5,0))/100</f>
        <v>760032.4813488418</v>
      </c>
      <c r="N17" s="40">
        <f>INDEX(人口源表!$1:$1048576,MATCH($B17,人口源表!$A:$A,0),MATCH(N$1,人口源表!$1:$1,0))*INDEX(城镇化率!$1:$1048576,MATCH($B17,城镇化率!$A:$A,0),MATCH(N$1,城镇化率!$5:$5,0))/100</f>
        <v>769627.9220795026</v>
      </c>
      <c r="O17" s="40">
        <f>INDEX(人口源表!$1:$1048576,MATCH($B17,人口源表!$A:$A,0),MATCH(O$1,人口源表!$1:$1,0))*INDEX(城镇化率!$1:$1048576,MATCH($B17,城镇化率!$A:$A,0),MATCH(O$1,城镇化率!$5:$5,0))/100</f>
        <v>778873.45663810289</v>
      </c>
      <c r="P17" s="40">
        <f>INDEX(人口源表!$1:$1048576,MATCH($B17,人口源表!$A:$A,0),MATCH(P$1,人口源表!$1:$1,0))*INDEX(城镇化率!$1:$1048576,MATCH($B17,城镇化率!$A:$A,0),MATCH(P$1,城镇化率!$5:$5,0))/100</f>
        <v>787759.37337465701</v>
      </c>
      <c r="Q17" s="40">
        <f>INDEX(人口源表!$1:$1048576,MATCH($B17,人口源表!$A:$A,0),MATCH(Q$1,人口源表!$1:$1,0))*INDEX(城镇化率!$1:$1048576,MATCH($B17,城镇化率!$A:$A,0),MATCH(Q$1,城镇化率!$5:$5,0))/100</f>
        <v>796279.33270983445</v>
      </c>
      <c r="R17" s="40">
        <f>INDEX(人口源表!$1:$1048576,MATCH($B17,人口源表!$A:$A,0),MATCH(R$1,人口源表!$1:$1,0))*INDEX(城镇化率!$1:$1048576,MATCH($B17,城镇化率!$A:$A,0),MATCH(R$1,城镇化率!$5:$5,0))/100</f>
        <v>804426.98653768434</v>
      </c>
      <c r="S17" s="40">
        <f>INDEX(人口源表!$1:$1048576,MATCH($B17,人口源表!$A:$A,0),MATCH(S$1,人口源表!$1:$1,0))*INDEX(城镇化率!$1:$1048576,MATCH($B17,城镇化率!$A:$A,0),MATCH(S$1,城镇化率!$5:$5,0))/100</f>
        <v>808177.58983484586</v>
      </c>
      <c r="T17" s="40">
        <f>INDEX(人口源表!$1:$1048576,MATCH($B17,人口源表!$A:$A,0),MATCH(T$1,人口源表!$1:$1,0))*INDEX(城镇化率!$1:$1048576,MATCH($B17,城镇化率!$A:$A,0),MATCH(T$1,城镇化率!$5:$5,0))/100</f>
        <v>811494.36364940915</v>
      </c>
      <c r="U17" s="40">
        <f>INDEX(人口源表!$1:$1048576,MATCH($B17,人口源表!$A:$A,0),MATCH(U$1,人口源表!$1:$1,0))*INDEX(城镇化率!$1:$1048576,MATCH($B17,城镇化率!$A:$A,0),MATCH(U$1,城镇化率!$5:$5,0))/100</f>
        <v>814383.24990371719</v>
      </c>
      <c r="V17" s="40">
        <f>INDEX(人口源表!$1:$1048576,MATCH($B17,人口源表!$A:$A,0),MATCH(V$1,人口源表!$1:$1,0))*INDEX(城镇化率!$1:$1048576,MATCH($B17,城镇化率!$A:$A,0),MATCH(V$1,城镇化率!$5:$5,0))/100</f>
        <v>816850.3758055158</v>
      </c>
      <c r="W17" s="40">
        <f>INDEX(人口源表!$1:$1048576,MATCH($B17,人口源表!$A:$A,0),MATCH(W$1,人口源表!$1:$1,0))*INDEX(城镇化率!$1:$1048576,MATCH($B17,城镇化率!$A:$A,0),MATCH(W$1,城镇化率!$5:$5,0))/100</f>
        <v>818902.66390612954</v>
      </c>
      <c r="X17" s="40">
        <f>INDEX(人口源表!$1:$1048576,MATCH($B17,人口源表!$A:$A,0),MATCH(X$1,人口源表!$1:$1,0))*INDEX(城镇化率!$1:$1048576,MATCH($B17,城镇化率!$A:$A,0),MATCH(X$1,城镇化率!$5:$5,0))/100</f>
        <v>820550.29191086162</v>
      </c>
      <c r="Y17" s="40">
        <f>INDEX(人口源表!$1:$1048576,MATCH($B17,人口源表!$A:$A,0),MATCH(Y$1,人口源表!$1:$1,0))*INDEX(城镇化率!$1:$1048576,MATCH($B17,城镇化率!$A:$A,0),MATCH(Y$1,城镇化率!$5:$5,0))/100</f>
        <v>821804.31758219411</v>
      </c>
      <c r="Z17" s="40">
        <f>INDEX(人口源表!$1:$1048576,MATCH($B17,人口源表!$A:$A,0),MATCH(Z$1,人口源表!$1:$1,0))*INDEX(城镇化率!$1:$1048576,MATCH($B17,城镇化率!$A:$A,0),MATCH(Z$1,城镇化率!$5:$5,0))/100</f>
        <v>822677.93091426755</v>
      </c>
      <c r="AA17" s="40">
        <f>INDEX(人口源表!$1:$1048576,MATCH($B17,人口源表!$A:$A,0),MATCH(AA$1,人口源表!$1:$1,0))*INDEX(城镇化率!$1:$1048576,MATCH($B17,城镇化率!$A:$A,0),MATCH(AA$1,城镇化率!$5:$5,0))/100</f>
        <v>823185.26475715195</v>
      </c>
      <c r="AB17" s="40">
        <f>INDEX(人口源表!$1:$1048576,MATCH($B17,人口源表!$A:$A,0),MATCH(AB$1,人口源表!$1:$1,0))*INDEX(城镇化率!$1:$1048576,MATCH($B17,城镇化率!$A:$A,0),MATCH(AB$1,城镇化率!$5:$5,0))/100</f>
        <v>823342.66020058375</v>
      </c>
      <c r="AC17" s="40">
        <f>INDEX(人口源表!$1:$1048576,MATCH($B17,人口源表!$A:$A,0),MATCH(AC$1,人口源表!$1:$1,0))*INDEX(城镇化率!$1:$1048576,MATCH($B17,城镇化率!$A:$A,0),MATCH(AC$1,城镇化率!$5:$5,0))/100</f>
        <v>822161.43255709182</v>
      </c>
      <c r="AD17" s="40">
        <f>INDEX(人口源表!$1:$1048576,MATCH($B17,人口源表!$A:$A,0),MATCH(AD$1,人口源表!$1:$1,0))*INDEX(城镇化率!$1:$1048576,MATCH($B17,城镇化率!$A:$A,0),MATCH(AD$1,城镇化率!$5:$5,0))/100</f>
        <v>820671.56870531116</v>
      </c>
      <c r="AE17" s="40">
        <f>INDEX(人口源表!$1:$1048576,MATCH($B17,人口源表!$A:$A,0),MATCH(AE$1,人口源表!$1:$1,0))*INDEX(城镇化率!$1:$1048576,MATCH($B17,城镇化率!$A:$A,0),MATCH(AE$1,城镇化率!$5:$5,0))/100</f>
        <v>818896.1269381548</v>
      </c>
      <c r="AF17" s="40">
        <f>INDEX(人口源表!$1:$1048576,MATCH($B17,人口源表!$A:$A,0),MATCH(AF$1,人口源表!$1:$1,0))*INDEX(城镇化率!$1:$1048576,MATCH($B17,城镇化率!$A:$A,0),MATCH(AF$1,城镇化率!$5:$5,0))/100</f>
        <v>816860.4359339698</v>
      </c>
      <c r="AG17" s="40">
        <f>INDEX(人口源表!$1:$1048576,MATCH($B17,人口源表!$A:$A,0),MATCH(AG$1,人口源表!$1:$1,0))*INDEX(城镇化率!$1:$1048576,MATCH($B17,城镇化率!$A:$A,0),MATCH(AG$1,城镇化率!$5:$5,0))/100</f>
        <v>814591.49948295474</v>
      </c>
      <c r="AH17" s="40">
        <f>INDEX(人口源表!$1:$1048576,MATCH($B17,人口源表!$A:$A,0),MATCH(AH$1,人口源表!$1:$1,0))*INDEX(城镇化率!$1:$1048576,MATCH($B17,城镇化率!$A:$A,0),MATCH(AH$1,城镇化率!$5:$5,0))/100</f>
        <v>812117.38728928636</v>
      </c>
      <c r="AI17" s="40">
        <f>INDEX(人口源表!$1:$1048576,MATCH($B17,人口源表!$A:$A,0),MATCH(AI$1,人口源表!$1:$1,0))*INDEX(城镇化率!$1:$1048576,MATCH($B17,城镇化率!$A:$A,0),MATCH(AI$1,城镇化率!$5:$5,0))/100</f>
        <v>809470.44821912015</v>
      </c>
      <c r="AJ17" s="40">
        <f>INDEX(人口源表!$1:$1048576,MATCH($B17,人口源表!$A:$A,0),MATCH(AJ$1,人口源表!$1:$1,0))*INDEX(城镇化率!$1:$1048576,MATCH($B17,城镇化率!$A:$A,0),MATCH(AJ$1,城镇化率!$5:$5,0))/100</f>
        <v>806682.25216106104</v>
      </c>
      <c r="AK17" s="40">
        <f>INDEX(人口源表!$1:$1048576,MATCH($B17,人口源表!$A:$A,0),MATCH(AK$1,人口源表!$1:$1,0))*INDEX(城镇化率!$1:$1048576,MATCH($B17,城镇化率!$A:$A,0),MATCH(AK$1,城镇化率!$5:$5,0))/100</f>
        <v>803788.08043262304</v>
      </c>
      <c r="AL17" s="40">
        <f>INDEX(人口源表!$1:$1048576,MATCH($B17,人口源表!$A:$A,0),MATCH(AL$1,人口源表!$1:$1,0))*INDEX(城镇化率!$1:$1048576,MATCH($B17,城镇化率!$A:$A,0),MATCH(AL$1,城镇化率!$5:$5,0))/100</f>
        <v>800824.40442522825</v>
      </c>
      <c r="AM17" s="40">
        <f>INDEX(人口源表!$1:$1048576,MATCH($B17,人口源表!$A:$A,0),MATCH(AM$1,人口源表!$1:$1,0))*INDEX(城镇化率!$1:$1048576,MATCH($B17,城镇化率!$A:$A,0),MATCH(AM$1,城镇化率!$5:$5,0))/100</f>
        <v>797831.49944586132</v>
      </c>
      <c r="AN17" s="40">
        <f>INDEX(人口源表!$1:$1048576,MATCH($B17,人口源表!$A:$A,0),MATCH(AN$1,人口源表!$1:$1,0))*INDEX(城镇化率!$1:$1048576,MATCH($B17,城镇化率!$A:$A,0),MATCH(AN$1,城镇化率!$5:$5,0))/100</f>
        <v>794848.95018981362</v>
      </c>
      <c r="AO17" s="40">
        <f>INDEX(人口源表!$1:$1048576,MATCH($B17,人口源表!$A:$A,0),MATCH(AO$1,人口源表!$1:$1,0))*INDEX(城镇化率!$1:$1048576,MATCH($B17,城镇化率!$A:$A,0),MATCH(AO$1,城镇化率!$5:$5,0))/100</f>
        <v>791920.86418437923</v>
      </c>
      <c r="AP17" s="40">
        <f>INDEX(人口源表!$1:$1048576,MATCH($B17,人口源表!$A:$A,0),MATCH(AP$1,人口源表!$1:$1,0))*INDEX(城镇化率!$1:$1048576,MATCH($B17,城镇化率!$A:$A,0),MATCH(AP$1,城镇化率!$5:$5,0))/100</f>
        <v>789093.32543638884</v>
      </c>
      <c r="AQ17" s="40">
        <f>INDEX(人口源表!$1:$1048576,MATCH($B17,人口源表!$A:$A,0),MATCH(AQ$1,人口源表!$1:$1,0))*INDEX(城镇化率!$1:$1048576,MATCH($B17,城镇化率!$A:$A,0),MATCH(AQ$1,城镇化率!$5:$5,0))/100</f>
        <v>786412.44852472376</v>
      </c>
      <c r="AR17" s="40">
        <f>INDEX(人口源表!$1:$1048576,MATCH($B17,人口源表!$A:$A,0),MATCH(AR$1,人口源表!$1:$1,0))*INDEX(城镇化率!$1:$1048576,MATCH($B17,城镇化率!$A:$A,0),MATCH(AR$1,城镇化率!$5:$5,0))/100</f>
        <v>783929.66428311286</v>
      </c>
      <c r="AS17" s="40">
        <f>INDEX(人口源表!$1:$1048576,MATCH($B17,人口源表!$A:$A,0),MATCH(AS$1,人口源表!$1:$1,0))*INDEX(城镇化率!$1:$1048576,MATCH($B17,城镇化率!$A:$A,0),MATCH(AS$1,城镇化率!$5:$5,0))/100</f>
        <v>781697.16589171428</v>
      </c>
      <c r="AT17" s="40">
        <f>INDEX(人口源表!$1:$1048576,MATCH($B17,人口源表!$A:$A,0),MATCH(AT$1,人口源表!$1:$1,0))*INDEX(城镇化率!$1:$1048576,MATCH($B17,城镇化率!$A:$A,0),MATCH(AT$1,城镇化率!$5:$5,0))/100</f>
        <v>779767.91601957928</v>
      </c>
      <c r="AU17" s="40">
        <f>INDEX(人口源表!$1:$1048576,MATCH($B17,人口源表!$A:$A,0),MATCH(AU$1,人口源表!$1:$1,0))*INDEX(城镇化率!$1:$1048576,MATCH($B17,城镇化率!$A:$A,0),MATCH(AU$1,城镇化率!$5:$5,0))/100</f>
        <v>778201.00572269107</v>
      </c>
      <c r="AV17" s="40">
        <f>INDEX(人口源表!$1:$1048576,MATCH($B17,人口源表!$A:$A,0),MATCH(AV$1,人口源表!$1:$1,0))*INDEX(城镇化率!$1:$1048576,MATCH($B17,城镇化率!$A:$A,0),MATCH(AV$1,城镇化率!$5:$5,0))/100</f>
        <v>777054.37624590984</v>
      </c>
    </row>
    <row r="18" spans="1:48" x14ac:dyDescent="0.15">
      <c r="A18" s="4" t="s">
        <v>860</v>
      </c>
      <c r="B18" s="4" t="s">
        <v>58</v>
      </c>
      <c r="C18" s="34">
        <f>VLOOKUP(B18,'[1]2016省城人口总结（根）'!B:C,2,FALSE)/100</f>
        <v>0.52949000000000002</v>
      </c>
      <c r="D18" s="40">
        <f>INDEX(人口源表!$1:$1048576,MATCH($B18,人口源表!$A:$A,0),MATCH(D$1,人口源表!$1:$1,0))*INDEX(城镇化率!$1:$1048576,MATCH($B18,城镇化率!$A:$A,0),MATCH(D$1,城镇化率!$5:$5,0))/100</f>
        <v>1831386.0427429152</v>
      </c>
      <c r="E18" s="40">
        <f>INDEX(人口源表!$1:$1048576,MATCH($B18,人口源表!$A:$A,0),MATCH(E$1,人口源表!$1:$1,0))*INDEX(城镇化率!$1:$1048576,MATCH($B18,城镇化率!$A:$A,0),MATCH(E$1,城镇化率!$5:$5,0))/100</f>
        <v>1873825.766805877</v>
      </c>
      <c r="F18" s="40">
        <f>INDEX(人口源表!$1:$1048576,MATCH($B18,人口源表!$A:$A,0),MATCH(F$1,人口源表!$1:$1,0))*INDEX(城镇化率!$1:$1048576,MATCH($B18,城镇化率!$A:$A,0),MATCH(F$1,城镇化率!$5:$5,0))/100</f>
        <v>1916819.2195343426</v>
      </c>
      <c r="G18" s="40">
        <f>INDEX(人口源表!$1:$1048576,MATCH($B18,人口源表!$A:$A,0),MATCH(G$1,人口源表!$1:$1,0))*INDEX(城镇化率!$1:$1048576,MATCH($B18,城镇化率!$A:$A,0),MATCH(G$1,城镇化率!$5:$5,0))/100</f>
        <v>1756689.6384061072</v>
      </c>
      <c r="H18" s="40">
        <f>INDEX(人口源表!$1:$1048576,MATCH($B18,人口源表!$A:$A,0),MATCH(H$1,人口源表!$1:$1,0))*INDEX(城镇化率!$1:$1048576,MATCH($B18,城镇化率!$A:$A,0),MATCH(H$1,城镇化率!$5:$5,0))/100</f>
        <v>1801714.1251522684</v>
      </c>
      <c r="I18" s="40">
        <f>INDEX(人口源表!$1:$1048576,MATCH($B18,人口源表!$A:$A,0),MATCH(I$1,人口源表!$1:$1,0))*INDEX(城镇化率!$1:$1048576,MATCH($B18,城镇化率!$A:$A,0),MATCH(I$1,城镇化率!$5:$5,0))/100</f>
        <v>1834030.1450937272</v>
      </c>
      <c r="J18" s="40">
        <f>INDEX(人口源表!$1:$1048576,MATCH($B18,人口源表!$A:$A,0),MATCH(J$1,人口源表!$1:$1,0))*INDEX(城镇化率!$1:$1048576,MATCH($B18,城镇化率!$A:$A,0),MATCH(J$1,城镇化率!$5:$5,0))/100</f>
        <v>1865776.8310255213</v>
      </c>
      <c r="K18" s="40">
        <f>INDEX(人口源表!$1:$1048576,MATCH($B18,人口源表!$A:$A,0),MATCH(K$1,人口源表!$1:$1,0))*INDEX(城镇化率!$1:$1048576,MATCH($B18,城镇化率!$A:$A,0),MATCH(K$1,城镇化率!$5:$5,0))/100</f>
        <v>1896900.0290925922</v>
      </c>
      <c r="L18" s="40">
        <f>INDEX(人口源表!$1:$1048576,MATCH($B18,人口源表!$A:$A,0),MATCH(L$1,人口源表!$1:$1,0))*INDEX(城镇化率!$1:$1048576,MATCH($B18,城镇化率!$A:$A,0),MATCH(L$1,城镇化率!$5:$5,0))/100</f>
        <v>1927348.5877410788</v>
      </c>
      <c r="M18" s="40">
        <f>INDEX(人口源表!$1:$1048576,MATCH($B18,人口源表!$A:$A,0),MATCH(M$1,人口源表!$1:$1,0))*INDEX(城镇化率!$1:$1048576,MATCH($B18,城镇化率!$A:$A,0),MATCH(M$1,城镇化率!$5:$5,0))/100</f>
        <v>1957075.1502037763</v>
      </c>
      <c r="N18" s="40">
        <f>INDEX(人口源表!$1:$1048576,MATCH($B18,人口源表!$A:$A,0),MATCH(N$1,人口源表!$1:$1,0))*INDEX(城镇化率!$1:$1048576,MATCH($B18,城镇化率!$A:$A,0),MATCH(N$1,城镇化率!$5:$5,0))/100</f>
        <v>1986035.1851542739</v>
      </c>
      <c r="O18" s="40">
        <f>INDEX(人口源表!$1:$1048576,MATCH($B18,人口源表!$A:$A,0),MATCH(O$1,人口源表!$1:$1,0))*INDEX(城镇化率!$1:$1048576,MATCH($B18,城镇化率!$A:$A,0),MATCH(O$1,城镇化率!$5:$5,0))/100</f>
        <v>2014188.3818437024</v>
      </c>
      <c r="P18" s="40">
        <f>INDEX(人口源表!$1:$1048576,MATCH($B18,人口源表!$A:$A,0),MATCH(P$1,人口源表!$1:$1,0))*INDEX(城镇化率!$1:$1048576,MATCH($B18,城镇化率!$A:$A,0),MATCH(P$1,城镇化率!$5:$5,0))/100</f>
        <v>2041497.0569530025</v>
      </c>
      <c r="Q18" s="40">
        <f>INDEX(人口源表!$1:$1048576,MATCH($B18,人口源表!$A:$A,0),MATCH(Q$1,人口源表!$1:$1,0))*INDEX(城镇化率!$1:$1048576,MATCH($B18,城镇化率!$A:$A,0),MATCH(Q$1,城镇化率!$5:$5,0))/100</f>
        <v>2067928.1758730824</v>
      </c>
      <c r="R18" s="40">
        <f>INDEX(人口源表!$1:$1048576,MATCH($B18,人口源表!$A:$A,0),MATCH(R$1,人口源表!$1:$1,0))*INDEX(城镇化率!$1:$1048576,MATCH($B18,城镇化率!$A:$A,0),MATCH(R$1,城镇化率!$5:$5,0))/100</f>
        <v>2093453.6135029651</v>
      </c>
      <c r="S18" s="40">
        <f>INDEX(人口源表!$1:$1048576,MATCH($B18,人口源表!$A:$A,0),MATCH(S$1,人口源表!$1:$1,0))*INDEX(城镇化率!$1:$1048576,MATCH($B18,城镇化率!$A:$A,0),MATCH(S$1,城镇化率!$5:$5,0))/100</f>
        <v>2107563.7672859593</v>
      </c>
      <c r="T18" s="40">
        <f>INDEX(人口源表!$1:$1048576,MATCH($B18,人口源表!$A:$A,0),MATCH(T$1,人口源表!$1:$1,0))*INDEX(城镇化率!$1:$1048576,MATCH($B18,城镇化率!$A:$A,0),MATCH(T$1,城镇化率!$5:$5,0))/100</f>
        <v>2120541.6875648545</v>
      </c>
      <c r="U18" s="40">
        <f>INDEX(人口源表!$1:$1048576,MATCH($B18,人口源表!$A:$A,0),MATCH(U$1,人口源表!$1:$1,0))*INDEX(城镇化率!$1:$1048576,MATCH($B18,城镇化率!$A:$A,0),MATCH(U$1,城镇化率!$5:$5,0))/100</f>
        <v>2132390.5541029815</v>
      </c>
      <c r="V18" s="40">
        <f>INDEX(人口源表!$1:$1048576,MATCH($B18,人口源表!$A:$A,0),MATCH(V$1,人口源表!$1:$1,0))*INDEX(城镇化率!$1:$1048576,MATCH($B18,城镇化率!$A:$A,0),MATCH(V$1,城镇化率!$5:$5,0))/100</f>
        <v>2143114.4241632042</v>
      </c>
      <c r="W18" s="40">
        <f>INDEX(人口源表!$1:$1048576,MATCH($B18,人口源表!$A:$A,0),MATCH(W$1,人口源表!$1:$1,0))*INDEX(城镇化率!$1:$1048576,MATCH($B18,城镇化率!$A:$A,0),MATCH(W$1,城镇化率!$5:$5,0))/100</f>
        <v>2152727.2333962475</v>
      </c>
      <c r="X18" s="40">
        <f>INDEX(人口源表!$1:$1048576,MATCH($B18,人口源表!$A:$A,0),MATCH(X$1,人口源表!$1:$1,0))*INDEX(城镇化率!$1:$1048576,MATCH($B18,城镇化率!$A:$A,0),MATCH(X$1,城镇化率!$5:$5,0))/100</f>
        <v>2161245.3036796912</v>
      </c>
      <c r="Y18" s="40">
        <f>INDEX(人口源表!$1:$1048576,MATCH($B18,人口源表!$A:$A,0),MATCH(Y$1,人口源表!$1:$1,0))*INDEX(城镇化率!$1:$1048576,MATCH($B18,城镇化率!$A:$A,0),MATCH(Y$1,城镇化率!$5:$5,0))/100</f>
        <v>2168691.9334706496</v>
      </c>
      <c r="Z18" s="40">
        <f>INDEX(人口源表!$1:$1048576,MATCH($B18,人口源表!$A:$A,0),MATCH(Z$1,人口源表!$1:$1,0))*INDEX(城镇化率!$1:$1048576,MATCH($B18,城镇化率!$A:$A,0),MATCH(Z$1,城镇化率!$5:$5,0))/100</f>
        <v>2175095.6131688375</v>
      </c>
      <c r="AA18" s="40">
        <f>INDEX(人口源表!$1:$1048576,MATCH($B18,人口源表!$A:$A,0),MATCH(AA$1,人口源表!$1:$1,0))*INDEX(城镇化率!$1:$1048576,MATCH($B18,城镇化率!$A:$A,0),MATCH(AA$1,城镇化率!$5:$5,0))/100</f>
        <v>2180491.4565807907</v>
      </c>
      <c r="AB18" s="40">
        <f>INDEX(人口源表!$1:$1048576,MATCH($B18,人口源表!$A:$A,0),MATCH(AB$1,人口源表!$1:$1,0))*INDEX(城镇化率!$1:$1048576,MATCH($B18,城镇化率!$A:$A,0),MATCH(AB$1,城镇化率!$5:$5,0))/100</f>
        <v>2184920.0425967961</v>
      </c>
      <c r="AC18" s="40">
        <f>INDEX(人口源表!$1:$1048576,MATCH($B18,人口源表!$A:$A,0),MATCH(AC$1,人口源表!$1:$1,0))*INDEX(城镇化率!$1:$1048576,MATCH($B18,城镇化率!$A:$A,0),MATCH(AC$1,城镇化率!$5:$5,0))/100</f>
        <v>2185750.9533673869</v>
      </c>
      <c r="AD18" s="40">
        <f>INDEX(人口源表!$1:$1048576,MATCH($B18,人口源表!$A:$A,0),MATCH(AD$1,人口源表!$1:$1,0))*INDEX(城镇化率!$1:$1048576,MATCH($B18,城镇化率!$A:$A,0),MATCH(AD$1,城镇化率!$5:$5,0))/100</f>
        <v>2185711.4897425636</v>
      </c>
      <c r="AE18" s="40">
        <f>INDEX(人口源表!$1:$1048576,MATCH($B18,人口源表!$A:$A,0),MATCH(AE$1,人口源表!$1:$1,0))*INDEX(城镇化率!$1:$1048576,MATCH($B18,城镇化率!$A:$A,0),MATCH(AE$1,城镇化率!$5:$5,0))/100</f>
        <v>2184865.7239223151</v>
      </c>
      <c r="AF18" s="40">
        <f>INDEX(人口源表!$1:$1048576,MATCH($B18,人口源表!$A:$A,0),MATCH(AF$1,人口源表!$1:$1,0))*INDEX(城镇化率!$1:$1048576,MATCH($B18,城镇化率!$A:$A,0),MATCH(AF$1,城镇化率!$5:$5,0))/100</f>
        <v>2183281.4390918487</v>
      </c>
      <c r="AG18" s="40">
        <f>INDEX(人口源表!$1:$1048576,MATCH($B18,人口源表!$A:$A,0),MATCH(AG$1,人口源表!$1:$1,0))*INDEX(城镇化率!$1:$1048576,MATCH($B18,城镇化率!$A:$A,0),MATCH(AG$1,城镇化率!$5:$5,0))/100</f>
        <v>2181035.5514497687</v>
      </c>
      <c r="AH18" s="40">
        <f>INDEX(人口源表!$1:$1048576,MATCH($B18,人口源表!$A:$A,0),MATCH(AH$1,人口源表!$1:$1,0))*INDEX(城镇化率!$1:$1048576,MATCH($B18,城镇化率!$A:$A,0),MATCH(AH$1,城镇化率!$5:$5,0))/100</f>
        <v>2178208.8904498182</v>
      </c>
      <c r="AI18" s="40">
        <f>INDEX(人口源表!$1:$1048576,MATCH($B18,人口源表!$A:$A,0),MATCH(AI$1,人口源表!$1:$1,0))*INDEX(城镇化率!$1:$1048576,MATCH($B18,城镇化率!$A:$A,0),MATCH(AI$1,城镇化率!$5:$5,0))/100</f>
        <v>2174891.6633940139</v>
      </c>
      <c r="AJ18" s="40">
        <f>INDEX(人口源表!$1:$1048576,MATCH($B18,人口源表!$A:$A,0),MATCH(AJ$1,人口源表!$1:$1,0))*INDEX(城镇化率!$1:$1048576,MATCH($B18,城镇化率!$A:$A,0),MATCH(AJ$1,城镇化率!$5:$5,0))/100</f>
        <v>2171178.8756711469</v>
      </c>
      <c r="AK18" s="40">
        <f>INDEX(人口源表!$1:$1048576,MATCH($B18,人口源表!$A:$A,0),MATCH(AK$1,人口源表!$1:$1,0))*INDEX(城镇化率!$1:$1048576,MATCH($B18,城镇化率!$A:$A,0),MATCH(AK$1,城镇化率!$5:$5,0))/100</f>
        <v>2167173.1295569679</v>
      </c>
      <c r="AL18" s="40">
        <f>INDEX(人口源表!$1:$1048576,MATCH($B18,人口源表!$A:$A,0),MATCH(AL$1,人口源表!$1:$1,0))*INDEX(城镇化率!$1:$1048576,MATCH($B18,城镇化率!$A:$A,0),MATCH(AL$1,城镇化率!$5:$5,0))/100</f>
        <v>2162983.3877899209</v>
      </c>
      <c r="AM18" s="40">
        <f>INDEX(人口源表!$1:$1048576,MATCH($B18,人口源表!$A:$A,0),MATCH(AM$1,人口源表!$1:$1,0))*INDEX(城镇化率!$1:$1048576,MATCH($B18,城镇化率!$A:$A,0),MATCH(AM$1,城镇化率!$5:$5,0))/100</f>
        <v>2158727.135211857</v>
      </c>
      <c r="AN18" s="40">
        <f>INDEX(人口源表!$1:$1048576,MATCH($B18,人口源表!$A:$A,0),MATCH(AN$1,人口源表!$1:$1,0))*INDEX(城镇化率!$1:$1048576,MATCH($B18,城镇化率!$A:$A,0),MATCH(AN$1,城镇化率!$5:$5,0))/100</f>
        <v>2154527.0833050935</v>
      </c>
      <c r="AO18" s="40">
        <f>INDEX(人口源表!$1:$1048576,MATCH($B18,人口源表!$A:$A,0),MATCH(AO$1,人口源表!$1:$1,0))*INDEX(城镇化率!$1:$1048576,MATCH($B18,城镇化率!$A:$A,0),MATCH(AO$1,城镇化率!$5:$5,0))/100</f>
        <v>2150515.3960612528</v>
      </c>
      <c r="AP18" s="40">
        <f>INDEX(人口源表!$1:$1048576,MATCH($B18,人口源表!$A:$A,0),MATCH(AP$1,人口源表!$1:$1,0))*INDEX(城镇化率!$1:$1048576,MATCH($B18,城镇化率!$A:$A,0),MATCH(AP$1,城镇化率!$5:$5,0))/100</f>
        <v>2146829.6909404099</v>
      </c>
      <c r="AQ18" s="40">
        <f>INDEX(人口源表!$1:$1048576,MATCH($B18,人口源表!$A:$A,0),MATCH(AQ$1,人口源表!$1:$1,0))*INDEX(城镇化率!$1:$1048576,MATCH($B18,城镇化率!$A:$A,0),MATCH(AQ$1,城镇化率!$5:$5,0))/100</f>
        <v>2143617.9942726153</v>
      </c>
      <c r="AR18" s="40">
        <f>INDEX(人口源表!$1:$1048576,MATCH($B18,人口源表!$A:$A,0),MATCH(AR$1,人口源表!$1:$1,0))*INDEX(城镇化率!$1:$1048576,MATCH($B18,城镇化率!$A:$A,0),MATCH(AR$1,城镇化率!$5:$5,0))/100</f>
        <v>2141031.9327153456</v>
      </c>
      <c r="AS18" s="40">
        <f>INDEX(人口源表!$1:$1048576,MATCH($B18,人口源表!$A:$A,0),MATCH(AS$1,人口源表!$1:$1,0))*INDEX(城镇化率!$1:$1048576,MATCH($B18,城镇化率!$A:$A,0),MATCH(AS$1,城镇化率!$5:$5,0))/100</f>
        <v>2139235.1942332806</v>
      </c>
      <c r="AT18" s="40">
        <f>INDEX(人口源表!$1:$1048576,MATCH($B18,人口源表!$A:$A,0),MATCH(AT$1,人口源表!$1:$1,0))*INDEX(城镇化率!$1:$1048576,MATCH($B18,城镇化率!$A:$A,0),MATCH(AT$1,城镇化率!$5:$5,0))/100</f>
        <v>2138396.6960956887</v>
      </c>
      <c r="AU18" s="40">
        <f>INDEX(人口源表!$1:$1048576,MATCH($B18,人口源表!$A:$A,0),MATCH(AU$1,人口源表!$1:$1,0))*INDEX(城镇化率!$1:$1048576,MATCH($B18,城镇化率!$A:$A,0),MATCH(AU$1,城镇化率!$5:$5,0))/100</f>
        <v>2138694.8992946902</v>
      </c>
      <c r="AV18" s="40">
        <f>INDEX(人口源表!$1:$1048576,MATCH($B18,人口源表!$A:$A,0),MATCH(AV$1,人口源表!$1:$1,0))*INDEX(城镇化率!$1:$1048576,MATCH($B18,城镇化率!$A:$A,0),MATCH(AV$1,城镇化率!$5:$5,0))/100</f>
        <v>2140315.1283720429</v>
      </c>
    </row>
    <row r="19" spans="1:48" x14ac:dyDescent="0.15">
      <c r="A19" s="4" t="s">
        <v>860</v>
      </c>
      <c r="B19" s="4" t="s">
        <v>60</v>
      </c>
      <c r="C19" s="34">
        <f>VLOOKUP(B19,'[1]2016省城人口总结（根）'!B:C,2,FALSE)/100</f>
        <v>0.50138499999999997</v>
      </c>
      <c r="D19" s="40">
        <f>INDEX(人口源表!$1:$1048576,MATCH($B19,人口源表!$A:$A,0),MATCH(D$1,人口源表!$1:$1,0))*INDEX(城镇化率!$1:$1048576,MATCH($B19,城镇化率!$A:$A,0),MATCH(D$1,城镇化率!$5:$5,0))/100</f>
        <v>1181042.3941108624</v>
      </c>
      <c r="E19" s="40">
        <f>INDEX(人口源表!$1:$1048576,MATCH($B19,人口源表!$A:$A,0),MATCH(E$1,人口源表!$1:$1,0))*INDEX(城镇化率!$1:$1048576,MATCH($B19,城镇化率!$A:$A,0),MATCH(E$1,城镇化率!$5:$5,0))/100</f>
        <v>1208751.8080553655</v>
      </c>
      <c r="F19" s="40">
        <f>INDEX(人口源表!$1:$1048576,MATCH($B19,人口源表!$A:$A,0),MATCH(F$1,人口源表!$1:$1,0))*INDEX(城镇化率!$1:$1048576,MATCH($B19,城镇化率!$A:$A,0),MATCH(F$1,城镇化率!$5:$5,0))/100</f>
        <v>1236951.8381614729</v>
      </c>
      <c r="G19" s="40">
        <f>INDEX(人口源表!$1:$1048576,MATCH($B19,人口源表!$A:$A,0),MATCH(G$1,人口源表!$1:$1,0))*INDEX(城镇化率!$1:$1048576,MATCH($B19,城镇化率!$A:$A,0),MATCH(G$1,城镇化率!$5:$5,0))/100</f>
        <v>1146039.0406422396</v>
      </c>
      <c r="H19" s="40">
        <f>INDEX(人口源表!$1:$1048576,MATCH($B19,人口源表!$A:$A,0),MATCH(H$1,人口源表!$1:$1,0))*INDEX(城镇化率!$1:$1048576,MATCH($B19,城镇化率!$A:$A,0),MATCH(H$1,城镇化率!$5:$5,0))/100</f>
        <v>1177059.765142926</v>
      </c>
      <c r="I19" s="40">
        <f>INDEX(人口源表!$1:$1048576,MATCH($B19,人口源表!$A:$A,0),MATCH(I$1,人口源表!$1:$1,0))*INDEX(城镇化率!$1:$1048576,MATCH($B19,城镇化率!$A:$A,0),MATCH(I$1,城镇化率!$5:$5,0))/100</f>
        <v>1199461.0801357729</v>
      </c>
      <c r="J19" s="40">
        <f>INDEX(人口源表!$1:$1048576,MATCH($B19,人口源表!$A:$A,0),MATCH(J$1,人口源表!$1:$1,0))*INDEX(城镇化率!$1:$1048576,MATCH($B19,城镇化率!$A:$A,0),MATCH(J$1,城镇化率!$5:$5,0))/100</f>
        <v>1221178.8181668385</v>
      </c>
      <c r="K19" s="40">
        <f>INDEX(人口源表!$1:$1048576,MATCH($B19,人口源表!$A:$A,0),MATCH(K$1,人口源表!$1:$1,0))*INDEX(城镇化率!$1:$1048576,MATCH($B19,城镇化率!$A:$A,0),MATCH(K$1,城镇化率!$5:$5,0))/100</f>
        <v>1242197.4286944806</v>
      </c>
      <c r="L19" s="40">
        <f>INDEX(人口源表!$1:$1048576,MATCH($B19,人口源表!$A:$A,0),MATCH(L$1,人口源表!$1:$1,0))*INDEX(城镇化率!$1:$1048576,MATCH($B19,城镇化率!$A:$A,0),MATCH(L$1,城镇化率!$5:$5,0))/100</f>
        <v>1262500.1108096025</v>
      </c>
      <c r="M19" s="40">
        <f>INDEX(人口源表!$1:$1048576,MATCH($B19,人口源表!$A:$A,0),MATCH(M$1,人口源表!$1:$1,0))*INDEX(城镇化率!$1:$1048576,MATCH($B19,城镇化率!$A:$A,0),MATCH(M$1,城镇化率!$5:$5,0))/100</f>
        <v>1282074.95962411</v>
      </c>
      <c r="N19" s="40">
        <f>INDEX(人口源表!$1:$1048576,MATCH($B19,人口源表!$A:$A,0),MATCH(N$1,人口源表!$1:$1,0))*INDEX(城镇化率!$1:$1048576,MATCH($B19,城镇化率!$A:$A,0),MATCH(N$1,城镇化率!$5:$5,0))/100</f>
        <v>1300910.6648564837</v>
      </c>
      <c r="O19" s="40">
        <f>INDEX(人口源表!$1:$1048576,MATCH($B19,人口源表!$A:$A,0),MATCH(O$1,人口源表!$1:$1,0))*INDEX(城镇化率!$1:$1048576,MATCH($B19,城镇化率!$A:$A,0),MATCH(O$1,城镇化率!$5:$5,0))/100</f>
        <v>1318997.6945313371</v>
      </c>
      <c r="P19" s="40">
        <f>INDEX(人口源表!$1:$1048576,MATCH($B19,人口源表!$A:$A,0),MATCH(P$1,人口源表!$1:$1,0))*INDEX(城镇化率!$1:$1048576,MATCH($B19,城镇化率!$A:$A,0),MATCH(P$1,城镇化率!$5:$5,0))/100</f>
        <v>1336330.1295167108</v>
      </c>
      <c r="Q19" s="40">
        <f>INDEX(人口源表!$1:$1048576,MATCH($B19,人口源表!$A:$A,0),MATCH(Q$1,人口源表!$1:$1,0))*INDEX(城镇化率!$1:$1048576,MATCH($B19,城镇化率!$A:$A,0),MATCH(Q$1,城镇化率!$5:$5,0))/100</f>
        <v>1352904.6721837791</v>
      </c>
      <c r="R19" s="40">
        <f>INDEX(人口源表!$1:$1048576,MATCH($B19,人口源表!$A:$A,0),MATCH(R$1,人口源表!$1:$1,0))*INDEX(城镇化率!$1:$1048576,MATCH($B19,城镇化率!$A:$A,0),MATCH(R$1,城镇化率!$5:$5,0))/100</f>
        <v>1368718.4050943917</v>
      </c>
      <c r="S19" s="40">
        <f>INDEX(人口源表!$1:$1048576,MATCH($B19,人口源表!$A:$A,0),MATCH(S$1,人口源表!$1:$1,0))*INDEX(城镇化率!$1:$1048576,MATCH($B19,城镇化率!$A:$A,0),MATCH(S$1,城镇化率!$5:$5,0))/100</f>
        <v>1376924.4190104019</v>
      </c>
      <c r="T19" s="40">
        <f>INDEX(人口源表!$1:$1048576,MATCH($B19,人口源表!$A:$A,0),MATCH(T$1,人口源表!$1:$1,0))*INDEX(城镇化率!$1:$1048576,MATCH($B19,城镇化率!$A:$A,0),MATCH(T$1,城镇化率!$5:$5,0))/100</f>
        <v>1384268.6441264295</v>
      </c>
      <c r="U19" s="40">
        <f>INDEX(人口源表!$1:$1048576,MATCH($B19,人口源表!$A:$A,0),MATCH(U$1,人口源表!$1:$1,0))*INDEX(城镇化率!$1:$1048576,MATCH($B19,城镇化率!$A:$A,0),MATCH(U$1,城镇化率!$5:$5,0))/100</f>
        <v>1390770.7880994729</v>
      </c>
      <c r="V19" s="40">
        <f>INDEX(人口源表!$1:$1048576,MATCH($B19,人口源表!$A:$A,0),MATCH(V$1,人口源表!$1:$1,0))*INDEX(城镇化率!$1:$1048576,MATCH($B19,城镇化率!$A:$A,0),MATCH(V$1,城镇化率!$5:$5,0))/100</f>
        <v>1396452.8985779725</v>
      </c>
      <c r="W19" s="40">
        <f>INDEX(人口源表!$1:$1048576,MATCH($B19,人口源表!$A:$A,0),MATCH(W$1,人口源表!$1:$1,0))*INDEX(城镇化率!$1:$1048576,MATCH($B19,城镇化率!$A:$A,0),MATCH(W$1,城镇化率!$5:$5,0))/100</f>
        <v>1401340.0231390989</v>
      </c>
      <c r="X19" s="40">
        <f>INDEX(人口源表!$1:$1048576,MATCH($B19,人口源表!$A:$A,0),MATCH(X$1,人口源表!$1:$1,0))*INDEX(城镇化率!$1:$1048576,MATCH($B19,城镇化率!$A:$A,0),MATCH(X$1,城镇化率!$5:$5,0))/100</f>
        <v>1405460.8882041322</v>
      </c>
      <c r="Y19" s="40">
        <f>INDEX(人口源表!$1:$1048576,MATCH($B19,人口源表!$A:$A,0),MATCH(Y$1,人口源表!$1:$1,0))*INDEX(城镇化率!$1:$1048576,MATCH($B19,城镇化率!$A:$A,0),MATCH(Y$1,城镇化率!$5:$5,0))/100</f>
        <v>1408844.9159424903</v>
      </c>
      <c r="Z19" s="40">
        <f>INDEX(人口源表!$1:$1048576,MATCH($B19,人口源表!$A:$A,0),MATCH(Z$1,人口源表!$1:$1,0))*INDEX(城镇化率!$1:$1048576,MATCH($B19,城镇化率!$A:$A,0),MATCH(Z$1,城镇化率!$5:$5,0))/100</f>
        <v>1411527.783062028</v>
      </c>
      <c r="AA19" s="40">
        <f>INDEX(人口源表!$1:$1048576,MATCH($B19,人口源表!$A:$A,0),MATCH(AA$1,人口源表!$1:$1,0))*INDEX(城镇化率!$1:$1048576,MATCH($B19,城镇化率!$A:$A,0),MATCH(AA$1,城镇化率!$5:$5,0))/100</f>
        <v>1413545.3718112528</v>
      </c>
      <c r="AB19" s="40">
        <f>INDEX(人口源表!$1:$1048576,MATCH($B19,人口源表!$A:$A,0),MATCH(AB$1,人口源表!$1:$1,0))*INDEX(城镇化率!$1:$1048576,MATCH($B19,城镇化率!$A:$A,0),MATCH(AB$1,城镇化率!$5:$5,0))/100</f>
        <v>1414939.370489059</v>
      </c>
      <c r="AC19" s="40">
        <f>INDEX(人口源表!$1:$1048576,MATCH($B19,人口源表!$A:$A,0),MATCH(AC$1,人口源表!$1:$1,0))*INDEX(城镇化率!$1:$1048576,MATCH($B19,城镇化率!$A:$A,0),MATCH(AC$1,城镇化率!$5:$5,0))/100</f>
        <v>1414020.615663653</v>
      </c>
      <c r="AD19" s="40">
        <f>INDEX(人口源表!$1:$1048576,MATCH($B19,人口源表!$A:$A,0),MATCH(AD$1,人口源表!$1:$1,0))*INDEX(城镇化率!$1:$1048576,MATCH($B19,城镇化率!$A:$A,0),MATCH(AD$1,城镇化率!$5:$5,0))/100</f>
        <v>1412569.6770161828</v>
      </c>
      <c r="AE19" s="40">
        <f>INDEX(人口源表!$1:$1048576,MATCH($B19,人口源表!$A:$A,0),MATCH(AE$1,人口源表!$1:$1,0))*INDEX(城镇化率!$1:$1048576,MATCH($B19,城镇化率!$A:$A,0),MATCH(AE$1,城镇化率!$5:$5,0))/100</f>
        <v>1410639.8582858571</v>
      </c>
      <c r="AF19" s="40">
        <f>INDEX(人口源表!$1:$1048576,MATCH($B19,人口源表!$A:$A,0),MATCH(AF$1,人口源表!$1:$1,0))*INDEX(城镇化率!$1:$1048576,MATCH($B19,城镇化率!$A:$A,0),MATCH(AF$1,城镇化率!$5:$5,0))/100</f>
        <v>1408286.5764790936</v>
      </c>
      <c r="AG19" s="40">
        <f>INDEX(人口源表!$1:$1048576,MATCH($B19,人口源表!$A:$A,0),MATCH(AG$1,人口源表!$1:$1,0))*INDEX(城镇化率!$1:$1048576,MATCH($B19,城镇化率!$A:$A,0),MATCH(AG$1,城镇化率!$5:$5,0))/100</f>
        <v>1405568.028478364</v>
      </c>
      <c r="AH19" s="40">
        <f>INDEX(人口源表!$1:$1048576,MATCH($B19,人口源表!$A:$A,0),MATCH(AH$1,人口源表!$1:$1,0))*INDEX(城镇化率!$1:$1048576,MATCH($B19,城镇化率!$A:$A,0),MATCH(AH$1,城镇化率!$5:$5,0))/100</f>
        <v>1402547.7834115196</v>
      </c>
      <c r="AI19" s="40">
        <f>INDEX(人口源表!$1:$1048576,MATCH($B19,人口源表!$A:$A,0),MATCH(AI$1,人口源表!$1:$1,0))*INDEX(城镇化率!$1:$1048576,MATCH($B19,城镇化率!$A:$A,0),MATCH(AI$1,城镇化率!$5:$5,0))/100</f>
        <v>1399290.3994461829</v>
      </c>
      <c r="AJ19" s="40">
        <f>INDEX(人口源表!$1:$1048576,MATCH($B19,人口源表!$A:$A,0),MATCH(AJ$1,人口源表!$1:$1,0))*INDEX(城镇化率!$1:$1048576,MATCH($B19,城镇化率!$A:$A,0),MATCH(AJ$1,城镇化率!$5:$5,0))/100</f>
        <v>1395865.9260631264</v>
      </c>
      <c r="AK19" s="40">
        <f>INDEX(人口源表!$1:$1048576,MATCH($B19,人口源表!$A:$A,0),MATCH(AK$1,人口源表!$1:$1,0))*INDEX(城镇化率!$1:$1048576,MATCH($B19,城镇化率!$A:$A,0),MATCH(AK$1,城镇化率!$5:$5,0))/100</f>
        <v>1392346.7769558313</v>
      </c>
      <c r="AL19" s="40">
        <f>INDEX(人口源表!$1:$1048576,MATCH($B19,人口源表!$A:$A,0),MATCH(AL$1,人口源表!$1:$1,0))*INDEX(城镇化率!$1:$1048576,MATCH($B19,城镇化率!$A:$A,0),MATCH(AL$1,城镇化率!$5:$5,0))/100</f>
        <v>1388809.0578894624</v>
      </c>
      <c r="AM19" s="40">
        <f>INDEX(人口源表!$1:$1048576,MATCH($B19,人口源表!$A:$A,0),MATCH(AM$1,人口源表!$1:$1,0))*INDEX(城镇化率!$1:$1048576,MATCH($B19,城镇化率!$A:$A,0),MATCH(AM$1,城镇化率!$5:$5,0))/100</f>
        <v>1385333.2750456678</v>
      </c>
      <c r="AN19" s="40">
        <f>INDEX(人口源表!$1:$1048576,MATCH($B19,人口源表!$A:$A,0),MATCH(AN$1,人口源表!$1:$1,0))*INDEX(城镇化率!$1:$1048576,MATCH($B19,城镇化率!$A:$A,0),MATCH(AN$1,城镇化率!$5:$5,0))/100</f>
        <v>1382003.1039686999</v>
      </c>
      <c r="AO19" s="40">
        <f>INDEX(人口源表!$1:$1048576,MATCH($B19,人口源表!$A:$A,0),MATCH(AO$1,人口源表!$1:$1,0))*INDEX(城镇化率!$1:$1048576,MATCH($B19,城镇化率!$A:$A,0),MATCH(AO$1,城镇化率!$5:$5,0))/100</f>
        <v>1378905.4378623944</v>
      </c>
      <c r="AP19" s="40">
        <f>INDEX(人口源表!$1:$1048576,MATCH($B19,人口源表!$A:$A,0),MATCH(AP$1,人口源表!$1:$1,0))*INDEX(城镇化率!$1:$1048576,MATCH($B19,城镇化率!$A:$A,0),MATCH(AP$1,城镇化率!$5:$5,0))/100</f>
        <v>1376132.4058706388</v>
      </c>
      <c r="AQ19" s="40">
        <f>INDEX(人口源表!$1:$1048576,MATCH($B19,人口源表!$A:$A,0),MATCH(AQ$1,人口源表!$1:$1,0))*INDEX(城镇化率!$1:$1048576,MATCH($B19,城镇化率!$A:$A,0),MATCH(AQ$1,城镇化率!$5:$5,0))/100</f>
        <v>1373778.1646686757</v>
      </c>
      <c r="AR19" s="40">
        <f>INDEX(人口源表!$1:$1048576,MATCH($B19,人口源表!$A:$A,0),MATCH(AR$1,人口源表!$1:$1,0))*INDEX(城镇化率!$1:$1048576,MATCH($B19,城镇化率!$A:$A,0),MATCH(AR$1,城镇化率!$5:$5,0))/100</f>
        <v>1371942.2309827339</v>
      </c>
      <c r="AS19" s="40">
        <f>INDEX(人口源表!$1:$1048576,MATCH($B19,人口源表!$A:$A,0),MATCH(AS$1,人口源表!$1:$1,0))*INDEX(城镇化率!$1:$1048576,MATCH($B19,城镇化率!$A:$A,0),MATCH(AS$1,城镇化率!$5:$5,0))/100</f>
        <v>1370727.5775863966</v>
      </c>
      <c r="AT19" s="40">
        <f>INDEX(人口源表!$1:$1048576,MATCH($B19,人口源表!$A:$A,0),MATCH(AT$1,人口源表!$1:$1,0))*INDEX(城镇化率!$1:$1048576,MATCH($B19,城镇化率!$A:$A,0),MATCH(AT$1,城镇化率!$5:$5,0))/100</f>
        <v>1370241.3509833368</v>
      </c>
      <c r="AU19" s="40">
        <f>INDEX(人口源表!$1:$1048576,MATCH($B19,人口源表!$A:$A,0),MATCH(AU$1,人口源表!$1:$1,0))*INDEX(城镇化率!$1:$1048576,MATCH($B19,城镇化率!$A:$A,0),MATCH(AU$1,城镇化率!$5:$5,0))/100</f>
        <v>1370595.6046934449</v>
      </c>
      <c r="AV19" s="40">
        <f>INDEX(人口源表!$1:$1048576,MATCH($B19,人口源表!$A:$A,0),MATCH(AV$1,人口源表!$1:$1,0))*INDEX(城镇化率!$1:$1048576,MATCH($B19,城镇化率!$A:$A,0),MATCH(AV$1,城镇化率!$5:$5,0))/100</f>
        <v>1371904.0194364896</v>
      </c>
    </row>
    <row r="20" spans="1:48" x14ac:dyDescent="0.15">
      <c r="A20" s="4" t="s">
        <v>860</v>
      </c>
      <c r="B20" s="4" t="s">
        <v>62</v>
      </c>
      <c r="C20" s="34">
        <f>VLOOKUP(B20,'[1]2016省城人口总结（根）'!B:C,2,FALSE)/100</f>
        <v>0.50138499999999997</v>
      </c>
      <c r="D20" s="40">
        <f>INDEX(人口源表!$1:$1048576,MATCH($B20,人口源表!$A:$A,0),MATCH(D$1,人口源表!$1:$1,0))*INDEX(城镇化率!$1:$1048576,MATCH($B20,城镇化率!$A:$A,0),MATCH(D$1,城镇化率!$5:$5,0))/100</f>
        <v>889194.53806546598</v>
      </c>
      <c r="E20" s="40">
        <f>INDEX(人口源表!$1:$1048576,MATCH($B20,人口源表!$A:$A,0),MATCH(E$1,人口源表!$1:$1,0))*INDEX(城镇化率!$1:$1048576,MATCH($B20,城镇化率!$A:$A,0),MATCH(E$1,城镇化率!$5:$5,0))/100</f>
        <v>910886.96436414833</v>
      </c>
      <c r="F20" s="40">
        <f>INDEX(人口源表!$1:$1048576,MATCH($B20,人口源表!$A:$A,0),MATCH(F$1,人口源表!$1:$1,0))*INDEX(城镇化率!$1:$1048576,MATCH($B20,城镇化率!$A:$A,0),MATCH(F$1,城镇化率!$5:$5,0))/100</f>
        <v>933146.9169064794</v>
      </c>
      <c r="G20" s="40">
        <f>INDEX(人口源表!$1:$1048576,MATCH($B20,人口源表!$A:$A,0),MATCH(G$1,人口源表!$1:$1,0))*INDEX(城镇化率!$1:$1048576,MATCH($B20,城镇化率!$A:$A,0),MATCH(G$1,城镇化率!$5:$5,0))/100</f>
        <v>830103.66867513466</v>
      </c>
      <c r="H20" s="40">
        <f>INDEX(人口源表!$1:$1048576,MATCH($B20,人口源表!$A:$A,0),MATCH(H$1,人口源表!$1:$1,0))*INDEX(城镇化率!$1:$1048576,MATCH($B20,城镇化率!$A:$A,0),MATCH(H$1,城镇化率!$5:$5,0))/100</f>
        <v>854629.16730660351</v>
      </c>
      <c r="I20" s="40">
        <f>INDEX(人口源表!$1:$1048576,MATCH($B20,人口源表!$A:$A,0),MATCH(I$1,人口源表!$1:$1,0))*INDEX(城镇化率!$1:$1048576,MATCH($B20,城镇化率!$A:$A,0),MATCH(I$1,城镇化率!$5:$5,0))/100</f>
        <v>873041.22840863315</v>
      </c>
      <c r="J20" s="40">
        <f>INDEX(人口源表!$1:$1048576,MATCH($B20,人口源表!$A:$A,0),MATCH(J$1,人口源表!$1:$1,0))*INDEX(城镇化率!$1:$1048576,MATCH($B20,城镇化率!$A:$A,0),MATCH(J$1,城镇化率!$5:$5,0))/100</f>
        <v>891078.922300898</v>
      </c>
      <c r="K20" s="40">
        <f>INDEX(人口源表!$1:$1048576,MATCH($B20,人口源表!$A:$A,0),MATCH(K$1,人口源表!$1:$1,0))*INDEX(城镇化率!$1:$1048576,MATCH($B20,城镇化率!$A:$A,0),MATCH(K$1,城镇化率!$5:$5,0))/100</f>
        <v>908722.48051933094</v>
      </c>
      <c r="L20" s="40">
        <f>INDEX(人口源表!$1:$1048576,MATCH($B20,人口源表!$A:$A,0),MATCH(L$1,人口源表!$1:$1,0))*INDEX(城镇化率!$1:$1048576,MATCH($B20,城镇化率!$A:$A,0),MATCH(L$1,城镇化率!$5:$5,0))/100</f>
        <v>925951.07542026695</v>
      </c>
      <c r="M20" s="40">
        <f>INDEX(人口源表!$1:$1048576,MATCH($B20,人口源表!$A:$A,0),MATCH(M$1,人口源表!$1:$1,0))*INDEX(城镇化率!$1:$1048576,MATCH($B20,城镇化率!$A:$A,0),MATCH(M$1,城镇化率!$5:$5,0))/100</f>
        <v>942747.29237069096</v>
      </c>
      <c r="N20" s="40">
        <f>INDEX(人口源表!$1:$1048576,MATCH($B20,人口源表!$A:$A,0),MATCH(N$1,人口源表!$1:$1,0))*INDEX(城镇化率!$1:$1048576,MATCH($B20,城镇化率!$A:$A,0),MATCH(N$1,城镇化率!$5:$5,0))/100</f>
        <v>959093.9001760981</v>
      </c>
      <c r="O20" s="40">
        <f>INDEX(人口源表!$1:$1048576,MATCH($B20,人口源表!$A:$A,0),MATCH(O$1,人口源表!$1:$1,0))*INDEX(城镇化率!$1:$1048576,MATCH($B20,城镇化率!$A:$A,0),MATCH(O$1,城镇化率!$5:$5,0))/100</f>
        <v>974977.89825789048</v>
      </c>
      <c r="P20" s="40">
        <f>INDEX(人口源表!$1:$1048576,MATCH($B20,人口源表!$A:$A,0),MATCH(P$1,人口源表!$1:$1,0))*INDEX(城镇化率!$1:$1048576,MATCH($B20,城镇化率!$A:$A,0),MATCH(P$1,城镇化率!$5:$5,0))/100</f>
        <v>990385.51287819038</v>
      </c>
      <c r="Q20" s="40">
        <f>INDEX(人口源表!$1:$1048576,MATCH($B20,人口源表!$A:$A,0),MATCH(Q$1,人口源表!$1:$1,0))*INDEX(城镇化率!$1:$1048576,MATCH($B20,城镇化率!$A:$A,0),MATCH(Q$1,城镇化率!$5:$5,0))/100</f>
        <v>1005307.4459564141</v>
      </c>
      <c r="R20" s="40">
        <f>INDEX(人口源表!$1:$1048576,MATCH($B20,人口源表!$A:$A,0),MATCH(R$1,人口源表!$1:$1,0))*INDEX(城镇化率!$1:$1048576,MATCH($B20,城镇化率!$A:$A,0),MATCH(R$1,城镇化率!$5:$5,0))/100</f>
        <v>1019734.9597654915</v>
      </c>
      <c r="S20" s="40">
        <f>INDEX(人口源表!$1:$1048576,MATCH($B20,人口源表!$A:$A,0),MATCH(S$1,人口源表!$1:$1,0))*INDEX(城镇化率!$1:$1048576,MATCH($B20,城镇化率!$A:$A,0),MATCH(S$1,城镇化率!$5:$5,0))/100</f>
        <v>1028544.5669165194</v>
      </c>
      <c r="T20" s="40">
        <f>INDEX(人口源表!$1:$1048576,MATCH($B20,人口源表!$A:$A,0),MATCH(T$1,人口源表!$1:$1,0))*INDEX(城镇化率!$1:$1048576,MATCH($B20,城镇化率!$A:$A,0),MATCH(T$1,城镇化率!$5:$5,0))/100</f>
        <v>1036744.1285937391</v>
      </c>
      <c r="U20" s="40">
        <f>INDEX(人口源表!$1:$1048576,MATCH($B20,人口源表!$A:$A,0),MATCH(U$1,人口源表!$1:$1,0))*INDEX(城镇化率!$1:$1048576,MATCH($B20,城镇化率!$A:$A,0),MATCH(U$1,城镇化率!$5:$5,0))/100</f>
        <v>1044339.5981360364</v>
      </c>
      <c r="V20" s="40">
        <f>INDEX(人口源表!$1:$1048576,MATCH($B20,人口源表!$A:$A,0),MATCH(V$1,人口源表!$1:$1,0))*INDEX(城镇化率!$1:$1048576,MATCH($B20,城镇化率!$A:$A,0),MATCH(V$1,城镇化率!$5:$5,0))/100</f>
        <v>1051341.9787498359</v>
      </c>
      <c r="W20" s="40">
        <f>INDEX(人口源表!$1:$1048576,MATCH($B20,人口源表!$A:$A,0),MATCH(W$1,人口源表!$1:$1,0))*INDEX(城镇化率!$1:$1048576,MATCH($B20,城镇化率!$A:$A,0),MATCH(W$1,城镇化率!$5:$5,0))/100</f>
        <v>1057763.1952394648</v>
      </c>
      <c r="X20" s="40">
        <f>INDEX(人口源表!$1:$1048576,MATCH($B20,人口源表!$A:$A,0),MATCH(X$1,人口源表!$1:$1,0))*INDEX(城镇化率!$1:$1048576,MATCH($B20,城镇化率!$A:$A,0),MATCH(X$1,城镇化率!$5:$5,0))/100</f>
        <v>1063619.7765207426</v>
      </c>
      <c r="Y20" s="40">
        <f>INDEX(人口源表!$1:$1048576,MATCH($B20,人口源表!$A:$A,0),MATCH(Y$1,人口源表!$1:$1,0))*INDEX(城镇化率!$1:$1048576,MATCH($B20,城镇化率!$A:$A,0),MATCH(Y$1,城镇化率!$5:$5,0))/100</f>
        <v>1068928.058558071</v>
      </c>
      <c r="Z20" s="40">
        <f>INDEX(人口源表!$1:$1048576,MATCH($B20,人口源表!$A:$A,0),MATCH(Z$1,人口源表!$1:$1,0))*INDEX(城镇化率!$1:$1048576,MATCH($B20,城镇化率!$A:$A,0),MATCH(Z$1,城镇化率!$5:$5,0))/100</f>
        <v>1073710.3408692866</v>
      </c>
      <c r="AA20" s="40">
        <f>INDEX(人口源表!$1:$1048576,MATCH($B20,人口源表!$A:$A,0),MATCH(AA$1,人口源表!$1:$1,0))*INDEX(城镇化率!$1:$1048576,MATCH($B20,城镇化率!$A:$A,0),MATCH(AA$1,城镇化率!$5:$5,0))/100</f>
        <v>1077990.0731783528</v>
      </c>
      <c r="AB20" s="40">
        <f>INDEX(人口源表!$1:$1048576,MATCH($B20,人口源表!$A:$A,0),MATCH(AB$1,人口源表!$1:$1,0))*INDEX(城镇化率!$1:$1048576,MATCH($B20,城镇化率!$A:$A,0),MATCH(AB$1,城镇化率!$5:$5,0))/100</f>
        <v>1081793.1234996973</v>
      </c>
      <c r="AC20" s="40">
        <f>INDEX(人口源表!$1:$1048576,MATCH($B20,人口源表!$A:$A,0),MATCH(AC$1,人口源表!$1:$1,0))*INDEX(城镇化率!$1:$1048576,MATCH($B20,城镇化率!$A:$A,0),MATCH(AC$1,城镇化率!$5:$5,0))/100</f>
        <v>1083822.4719937448</v>
      </c>
      <c r="AD20" s="40">
        <f>INDEX(人口源表!$1:$1048576,MATCH($B20,人口源表!$A:$A,0),MATCH(AD$1,人口源表!$1:$1,0))*INDEX(城镇化率!$1:$1048576,MATCH($B20,城镇化率!$A:$A,0),MATCH(AD$1,城镇化率!$5:$5,0))/100</f>
        <v>1085432.5706306319</v>
      </c>
      <c r="AE20" s="40">
        <f>INDEX(人口源表!$1:$1048576,MATCH($B20,人口源表!$A:$A,0),MATCH(AE$1,人口源表!$1:$1,0))*INDEX(城镇化率!$1:$1048576,MATCH($B20,城镇化率!$A:$A,0),MATCH(AE$1,城镇化率!$5:$5,0))/100</f>
        <v>1086660.8503599858</v>
      </c>
      <c r="AF20" s="40">
        <f>INDEX(人口源表!$1:$1048576,MATCH($B20,人口源表!$A:$A,0),MATCH(AF$1,人口源表!$1:$1,0))*INDEX(城镇化率!$1:$1048576,MATCH($B20,城镇化率!$A:$A,0),MATCH(AF$1,城镇化率!$5:$5,0))/100</f>
        <v>1087547.8715866045</v>
      </c>
      <c r="AG20" s="40">
        <f>INDEX(人口源表!$1:$1048576,MATCH($B20,人口源表!$A:$A,0),MATCH(AG$1,人口源表!$1:$1,0))*INDEX(城镇化率!$1:$1048576,MATCH($B20,城镇化率!$A:$A,0),MATCH(AG$1,城镇化率!$5:$5,0))/100</f>
        <v>1088137.3776174937</v>
      </c>
      <c r="AH20" s="40">
        <f>INDEX(人口源表!$1:$1048576,MATCH($B20,人口源表!$A:$A,0),MATCH(AH$1,人口源表!$1:$1,0))*INDEX(城镇化率!$1:$1048576,MATCH($B20,城镇化率!$A:$A,0),MATCH(AH$1,城镇化率!$5:$5,0))/100</f>
        <v>1088475.0746435644</v>
      </c>
      <c r="AI20" s="40">
        <f>INDEX(人口源表!$1:$1048576,MATCH($B20,人口源表!$A:$A,0),MATCH(AI$1,人口源表!$1:$1,0))*INDEX(城镇化率!$1:$1048576,MATCH($B20,城镇化率!$A:$A,0),MATCH(AI$1,城镇化率!$5:$5,0))/100</f>
        <v>1088611.220044808</v>
      </c>
      <c r="AJ20" s="40">
        <f>INDEX(人口源表!$1:$1048576,MATCH($B20,人口源表!$A:$A,0),MATCH(AJ$1,人口源表!$1:$1,0))*INDEX(城镇化率!$1:$1048576,MATCH($B20,城镇化率!$A:$A,0),MATCH(AJ$1,城镇化率!$5:$5,0))/100</f>
        <v>1088598.7760183974</v>
      </c>
      <c r="AK20" s="40">
        <f>INDEX(人口源表!$1:$1048576,MATCH($B20,人口源表!$A:$A,0),MATCH(AK$1,人口源表!$1:$1,0))*INDEX(城镇化率!$1:$1048576,MATCH($B20,城镇化率!$A:$A,0),MATCH(AK$1,城镇化率!$5:$5,0))/100</f>
        <v>1088493.4532888203</v>
      </c>
      <c r="AL20" s="40">
        <f>INDEX(人口源表!$1:$1048576,MATCH($B20,人口源表!$A:$A,0),MATCH(AL$1,人口源表!$1:$1,0))*INDEX(城镇化率!$1:$1048576,MATCH($B20,城镇化率!$A:$A,0),MATCH(AL$1,城镇化率!$5:$5,0))/100</f>
        <v>1088356.3420271077</v>
      </c>
      <c r="AM20" s="40">
        <f>INDEX(人口源表!$1:$1048576,MATCH($B20,人口源表!$A:$A,0),MATCH(AM$1,人口源表!$1:$1,0))*INDEX(城镇化率!$1:$1048576,MATCH($B20,城镇化率!$A:$A,0),MATCH(AM$1,城镇化率!$5:$5,0))/100</f>
        <v>1088248.8122712679</v>
      </c>
      <c r="AN20" s="40">
        <f>INDEX(人口源表!$1:$1048576,MATCH($B20,人口源表!$A:$A,0),MATCH(AN$1,人口源表!$1:$1,0))*INDEX(城镇化率!$1:$1048576,MATCH($B20,城镇化率!$A:$A,0),MATCH(AN$1,城镇化率!$5:$5,0))/100</f>
        <v>1088238.3746091654</v>
      </c>
      <c r="AO20" s="40">
        <f>INDEX(人口源表!$1:$1048576,MATCH($B20,人口源表!$A:$A,0),MATCH(AO$1,人口源表!$1:$1,0))*INDEX(城镇化率!$1:$1048576,MATCH($B20,城镇化率!$A:$A,0),MATCH(AO$1,城镇化率!$5:$5,0))/100</f>
        <v>1088394.8630290627</v>
      </c>
      <c r="AP20" s="40">
        <f>INDEX(人口源表!$1:$1048576,MATCH($B20,人口源表!$A:$A,0),MATCH(AP$1,人口源表!$1:$1,0))*INDEX(城镇化率!$1:$1048576,MATCH($B20,城镇化率!$A:$A,0),MATCH(AP$1,城镇化率!$5:$5,0))/100</f>
        <v>1088791.1256321841</v>
      </c>
      <c r="AQ20" s="40">
        <f>INDEX(人口源表!$1:$1048576,MATCH($B20,人口源表!$A:$A,0),MATCH(AQ$1,人口源表!$1:$1,0))*INDEX(城镇化率!$1:$1048576,MATCH($B20,城镇化率!$A:$A,0),MATCH(AQ$1,城镇化率!$5:$5,0))/100</f>
        <v>1089505.0484841228</v>
      </c>
      <c r="AR20" s="40">
        <f>INDEX(人口源表!$1:$1048576,MATCH($B20,人口源表!$A:$A,0),MATCH(AR$1,人口源表!$1:$1,0))*INDEX(城镇化率!$1:$1048576,MATCH($B20,城镇化率!$A:$A,0),MATCH(AR$1,城镇化率!$5:$5,0))/100</f>
        <v>1090616.9945090101</v>
      </c>
      <c r="AS20" s="40">
        <f>INDEX(人口源表!$1:$1048576,MATCH($B20,人口源表!$A:$A,0),MATCH(AS$1,人口源表!$1:$1,0))*INDEX(城镇化率!$1:$1048576,MATCH($B20,城镇化率!$A:$A,0),MATCH(AS$1,城镇化率!$5:$5,0))/100</f>
        <v>1092212.4950264082</v>
      </c>
      <c r="AT20" s="40">
        <f>INDEX(人口源表!$1:$1048576,MATCH($B20,人口源表!$A:$A,0),MATCH(AT$1,人口源表!$1:$1,0))*INDEX(城镇化率!$1:$1048576,MATCH($B20,城镇化率!$A:$A,0),MATCH(AT$1,城镇化率!$5:$5,0))/100</f>
        <v>1094378.3372280991</v>
      </c>
      <c r="AU20" s="40">
        <f>INDEX(人口源表!$1:$1048576,MATCH($B20,人口源表!$A:$A,0),MATCH(AU$1,人口源表!$1:$1,0))*INDEX(城镇化率!$1:$1048576,MATCH($B20,城镇化率!$A:$A,0),MATCH(AU$1,城镇化率!$5:$5,0))/100</f>
        <v>1097207.9276100611</v>
      </c>
      <c r="AV20" s="40">
        <f>INDEX(人口源表!$1:$1048576,MATCH($B20,人口源表!$A:$A,0),MATCH(AV$1,人口源表!$1:$1,0))*INDEX(城镇化率!$1:$1048576,MATCH($B20,城镇化率!$A:$A,0),MATCH(AV$1,城镇化率!$5:$5,0))/100</f>
        <v>1100797.3757666918</v>
      </c>
    </row>
    <row r="21" spans="1:48" x14ac:dyDescent="0.15">
      <c r="A21" s="4" t="s">
        <v>860</v>
      </c>
      <c r="B21" s="4" t="s">
        <v>64</v>
      </c>
      <c r="C21" s="34">
        <f>VLOOKUP(B21,'[1]2016省城人口总结（根）'!B:C,2,FALSE)/100</f>
        <v>0.52949000000000002</v>
      </c>
      <c r="D21" s="40">
        <f>INDEX(人口源表!$1:$1048576,MATCH($B21,人口源表!$A:$A,0),MATCH(D$1,人口源表!$1:$1,0))*INDEX(城镇化率!$1:$1048576,MATCH($B21,城镇化率!$A:$A,0),MATCH(D$1,城镇化率!$5:$5,0))/100</f>
        <v>1781922.0565177081</v>
      </c>
      <c r="E21" s="40">
        <f>INDEX(人口源表!$1:$1048576,MATCH($B21,人口源表!$A:$A,0),MATCH(E$1,人口源表!$1:$1,0))*INDEX(城镇化率!$1:$1048576,MATCH($B21,城镇化率!$A:$A,0),MATCH(E$1,城镇化率!$5:$5,0))/100</f>
        <v>1821148.5198974458</v>
      </c>
      <c r="F21" s="40">
        <f>INDEX(人口源表!$1:$1048576,MATCH($B21,人口源表!$A:$A,0),MATCH(F$1,人口源表!$1:$1,0))*INDEX(城镇化率!$1:$1048576,MATCH($B21,城镇化率!$A:$A,0),MATCH(F$1,城镇化率!$5:$5,0))/100</f>
        <v>1860632.7299106175</v>
      </c>
      <c r="G21" s="40">
        <f>INDEX(人口源表!$1:$1048576,MATCH($B21,人口源表!$A:$A,0),MATCH(G$1,人口源表!$1:$1,0))*INDEX(城镇化率!$1:$1048576,MATCH($B21,城镇化率!$A:$A,0),MATCH(G$1,城镇化率!$5:$5,0))/100</f>
        <v>1870753.2113326394</v>
      </c>
      <c r="H21" s="40">
        <f>INDEX(人口源表!$1:$1048576,MATCH($B21,人口源表!$A:$A,0),MATCH(H$1,人口源表!$1:$1,0))*INDEX(城镇化率!$1:$1048576,MATCH($B21,城镇化率!$A:$A,0),MATCH(H$1,城镇化率!$5:$5,0))/100</f>
        <v>1914165.3777860708</v>
      </c>
      <c r="I21" s="40">
        <f>INDEX(人口源表!$1:$1048576,MATCH($B21,人口源表!$A:$A,0),MATCH(I$1,人口源表!$1:$1,0))*INDEX(城镇化率!$1:$1048576,MATCH($B21,城镇化率!$A:$A,0),MATCH(I$1,城镇化率!$5:$5,0))/100</f>
        <v>1944386.6172362918</v>
      </c>
      <c r="J21" s="40">
        <f>INDEX(人口源表!$1:$1048576,MATCH($B21,人口源表!$A:$A,0),MATCH(J$1,人口源表!$1:$1,0))*INDEX(城镇化率!$1:$1048576,MATCH($B21,城镇化率!$A:$A,0),MATCH(J$1,城镇化率!$5:$5,0))/100</f>
        <v>1974328.0389822817</v>
      </c>
      <c r="K21" s="40">
        <f>INDEX(人口源表!$1:$1048576,MATCH($B21,人口源表!$A:$A,0),MATCH(K$1,人口源表!$1:$1,0))*INDEX(城镇化率!$1:$1048576,MATCH($B21,城镇化率!$A:$A,0),MATCH(K$1,城镇化率!$5:$5,0))/100</f>
        <v>2003914.567570918</v>
      </c>
      <c r="L21" s="40">
        <f>INDEX(人口源表!$1:$1048576,MATCH($B21,人口源表!$A:$A,0),MATCH(L$1,人口源表!$1:$1,0))*INDEX(城镇化率!$1:$1048576,MATCH($B21,城镇化率!$A:$A,0),MATCH(L$1,城镇化率!$5:$5,0))/100</f>
        <v>2033074.8781259542</v>
      </c>
      <c r="M21" s="40">
        <f>INDEX(人口源表!$1:$1048576,MATCH($B21,人口源表!$A:$A,0),MATCH(M$1,人口源表!$1:$1,0))*INDEX(城镇化率!$1:$1048576,MATCH($B21,城镇化率!$A:$A,0),MATCH(M$1,城镇化率!$5:$5,0))/100</f>
        <v>2061741.654834494</v>
      </c>
      <c r="N21" s="40">
        <f>INDEX(人口源表!$1:$1048576,MATCH($B21,人口源表!$A:$A,0),MATCH(N$1,人口源表!$1:$1,0))*INDEX(城镇化率!$1:$1048576,MATCH($B21,城镇化率!$A:$A,0),MATCH(N$1,城镇化率!$5:$5,0))/100</f>
        <v>2089849.4526775852</v>
      </c>
      <c r="O21" s="40">
        <f>INDEX(人口源表!$1:$1048576,MATCH($B21,人口源表!$A:$A,0),MATCH(O$1,人口源表!$1:$1,0))*INDEX(城镇化率!$1:$1048576,MATCH($B21,城镇化率!$A:$A,0),MATCH(O$1,城镇化率!$5:$5,0))/100</f>
        <v>2117339.1039253846</v>
      </c>
      <c r="P21" s="40">
        <f>INDEX(人口源表!$1:$1048576,MATCH($B21,人口源表!$A:$A,0),MATCH(P$1,人口源表!$1:$1,0))*INDEX(城镇化率!$1:$1048576,MATCH($B21,城镇化率!$A:$A,0),MATCH(P$1,城镇化率!$5:$5,0))/100</f>
        <v>2144152.5707879425</v>
      </c>
      <c r="Q21" s="40">
        <f>INDEX(人口源表!$1:$1048576,MATCH($B21,人口源表!$A:$A,0),MATCH(Q$1,人口源表!$1:$1,0))*INDEX(城镇化率!$1:$1048576,MATCH($B21,城镇化率!$A:$A,0),MATCH(Q$1,城镇化率!$5:$5,0))/100</f>
        <v>2170238.6299304911</v>
      </c>
      <c r="R21" s="40">
        <f>INDEX(人口源表!$1:$1048576,MATCH($B21,人口源表!$A:$A,0),MATCH(R$1,人口源表!$1:$1,0))*INDEX(城镇化率!$1:$1048576,MATCH($B21,城镇化率!$A:$A,0),MATCH(R$1,城镇化率!$5:$5,0))/100</f>
        <v>2195550.1352827083</v>
      </c>
      <c r="S21" s="40">
        <f>INDEX(人口源表!$1:$1048576,MATCH($B21,人口源表!$A:$A,0),MATCH(S$1,人口源表!$1:$1,0))*INDEX(城镇化率!$1:$1048576,MATCH($B21,城镇化率!$A:$A,0),MATCH(S$1,城镇化率!$5:$5,0))/100</f>
        <v>2209052.689368003</v>
      </c>
      <c r="T21" s="40">
        <f>INDEX(人口源表!$1:$1048576,MATCH($B21,人口源表!$A:$A,0),MATCH(T$1,人口源表!$1:$1,0))*INDEX(城镇化率!$1:$1048576,MATCH($B21,城镇化率!$A:$A,0),MATCH(T$1,城镇化率!$5:$5,0))/100</f>
        <v>2221520.5553393159</v>
      </c>
      <c r="U21" s="40">
        <f>INDEX(人口源表!$1:$1048576,MATCH($B21,人口源表!$A:$A,0),MATCH(U$1,人口源表!$1:$1,0))*INDEX(城镇化率!$1:$1048576,MATCH($B21,城镇化率!$A:$A,0),MATCH(U$1,城镇化率!$5:$5,0))/100</f>
        <v>2232936.2043334674</v>
      </c>
      <c r="V21" s="40">
        <f>INDEX(人口源表!$1:$1048576,MATCH($B21,人口源表!$A:$A,0),MATCH(V$1,人口源表!$1:$1,0))*INDEX(城镇化率!$1:$1048576,MATCH($B21,城镇化率!$A:$A,0),MATCH(V$1,城镇化率!$5:$5,0))/100</f>
        <v>2243288.3007180318</v>
      </c>
      <c r="W21" s="40">
        <f>INDEX(人口源表!$1:$1048576,MATCH($B21,人口源表!$A:$A,0),MATCH(W$1,人口源表!$1:$1,0))*INDEX(城镇化率!$1:$1048576,MATCH($B21,城镇化率!$A:$A,0),MATCH(W$1,城镇化率!$5:$5,0))/100</f>
        <v>2252571.8599756313</v>
      </c>
      <c r="X21" s="40">
        <f>INDEX(人口源表!$1:$1048576,MATCH($B21,人口源表!$A:$A,0),MATCH(X$1,人口源表!$1:$1,0))*INDEX(城镇化率!$1:$1048576,MATCH($B21,城镇化率!$A:$A,0),MATCH(X$1,城镇化率!$5:$5,0))/100</f>
        <v>2260787.1195248687</v>
      </c>
      <c r="Y21" s="40">
        <f>INDEX(人口源表!$1:$1048576,MATCH($B21,人口源表!$A:$A,0),MATCH(Y$1,人口源表!$1:$1,0))*INDEX(城镇化率!$1:$1048576,MATCH($B21,城镇化率!$A:$A,0),MATCH(Y$1,城镇化率!$5:$5,0))/100</f>
        <v>2267942.9088835209</v>
      </c>
      <c r="Z21" s="40">
        <f>INDEX(人口源表!$1:$1048576,MATCH($B21,人口源表!$A:$A,0),MATCH(Z$1,人口源表!$1:$1,0))*INDEX(城镇化率!$1:$1048576,MATCH($B21,城镇化率!$A:$A,0),MATCH(Z$1,城镇化率!$5:$5,0))/100</f>
        <v>2274052.9559400585</v>
      </c>
      <c r="AA21" s="40">
        <f>INDEX(人口源表!$1:$1048576,MATCH($B21,人口源表!$A:$A,0),MATCH(AA$1,人口源表!$1:$1,0))*INDEX(城镇化率!$1:$1048576,MATCH($B21,城镇化率!$A:$A,0),MATCH(AA$1,城镇化率!$5:$5,0))/100</f>
        <v>2279139.9324942711</v>
      </c>
      <c r="AB21" s="40">
        <f>INDEX(人口源表!$1:$1048576,MATCH($B21,人口源表!$A:$A,0),MATCH(AB$1,人口源表!$1:$1,0))*INDEX(城镇化率!$1:$1048576,MATCH($B21,城镇化率!$A:$A,0),MATCH(AB$1,城镇化率!$5:$5,0))/100</f>
        <v>2283230.4113743142</v>
      </c>
      <c r="AC21" s="40">
        <f>INDEX(人口源表!$1:$1048576,MATCH($B21,人口源表!$A:$A,0),MATCH(AC$1,人口源表!$1:$1,0))*INDEX(城镇化率!$1:$1048576,MATCH($B21,城镇化率!$A:$A,0),MATCH(AC$1,城镇化率!$5:$5,0))/100</f>
        <v>2283564.4797128593</v>
      </c>
      <c r="AD21" s="40">
        <f>INDEX(人口源表!$1:$1048576,MATCH($B21,人口源表!$A:$A,0),MATCH(AD$1,人口源表!$1:$1,0))*INDEX(城镇化率!$1:$1048576,MATCH($B21,城镇化率!$A:$A,0),MATCH(AD$1,城镇化率!$5:$5,0))/100</f>
        <v>2282979.9554871176</v>
      </c>
      <c r="AE21" s="40">
        <f>INDEX(人口源表!$1:$1048576,MATCH($B21,人口源表!$A:$A,0),MATCH(AE$1,人口源表!$1:$1,0))*INDEX(城镇化率!$1:$1048576,MATCH($B21,城镇化率!$A:$A,0),MATCH(AE$1,城镇化率!$5:$5,0))/100</f>
        <v>2281531.0794479111</v>
      </c>
      <c r="AF21" s="40">
        <f>INDEX(人口源表!$1:$1048576,MATCH($B21,人口源表!$A:$A,0),MATCH(AF$1,人口源表!$1:$1,0))*INDEX(城镇化率!$1:$1048576,MATCH($B21,城镇化率!$A:$A,0),MATCH(AF$1,城镇化率!$5:$5,0))/100</f>
        <v>2279279.6651806654</v>
      </c>
      <c r="AG21" s="40">
        <f>INDEX(人口源表!$1:$1048576,MATCH($B21,人口源表!$A:$A,0),MATCH(AG$1,人口源表!$1:$1,0))*INDEX(城镇化率!$1:$1048576,MATCH($B21,城镇化率!$A:$A,0),MATCH(AG$1,城镇化率!$5:$5,0))/100</f>
        <v>2276294.5634548161</v>
      </c>
      <c r="AH21" s="40">
        <f>INDEX(人口源表!$1:$1048576,MATCH($B21,人口源表!$A:$A,0),MATCH(AH$1,人口源表!$1:$1,0))*INDEX(城镇化率!$1:$1048576,MATCH($B21,城镇化率!$A:$A,0),MATCH(AH$1,城镇化率!$5:$5,0))/100</f>
        <v>2272653.131099829</v>
      </c>
      <c r="AI21" s="40">
        <f>INDEX(人口源表!$1:$1048576,MATCH($B21,人口源表!$A:$A,0),MATCH(AI$1,人口源表!$1:$1,0))*INDEX(城镇化率!$1:$1048576,MATCH($B21,城镇化率!$A:$A,0),MATCH(AI$1,城镇化率!$5:$5,0))/100</f>
        <v>2268438.6800645036</v>
      </c>
      <c r="AJ21" s="40">
        <f>INDEX(人口源表!$1:$1048576,MATCH($B21,人口源表!$A:$A,0),MATCH(AJ$1,人口源表!$1:$1,0))*INDEX(城镇化率!$1:$1048576,MATCH($B21,城镇化率!$A:$A,0),MATCH(AJ$1,城镇化率!$5:$5,0))/100</f>
        <v>2263745.3229954215</v>
      </c>
      <c r="AK21" s="40">
        <f>INDEX(人口源表!$1:$1048576,MATCH($B21,人口源表!$A:$A,0),MATCH(AK$1,人口源表!$1:$1,0))*INDEX(城镇化率!$1:$1048576,MATCH($B21,城镇化率!$A:$A,0),MATCH(AK$1,城镇化率!$5:$5,0))/100</f>
        <v>2258674.0824308009</v>
      </c>
      <c r="AL21" s="40">
        <f>INDEX(人口源表!$1:$1048576,MATCH($B21,人口源表!$A:$A,0),MATCH(AL$1,人口源表!$1:$1,0))*INDEX(城镇化率!$1:$1048576,MATCH($B21,城镇化率!$A:$A,0),MATCH(AL$1,城镇化率!$5:$5,0))/100</f>
        <v>2253333.6903153937</v>
      </c>
      <c r="AM21" s="40">
        <f>INDEX(人口源表!$1:$1048576,MATCH($B21,人口源表!$A:$A,0),MATCH(AM$1,人口源表!$1:$1,0))*INDEX(城镇化率!$1:$1048576,MATCH($B21,城镇化率!$A:$A,0),MATCH(AM$1,城镇化率!$5:$5,0))/100</f>
        <v>2247842.0897408994</v>
      </c>
      <c r="AN21" s="40">
        <f>INDEX(人口源表!$1:$1048576,MATCH($B21,人口源表!$A:$A,0),MATCH(AN$1,人口源表!$1:$1,0))*INDEX(城镇化率!$1:$1048576,MATCH($B21,城镇化率!$A:$A,0),MATCH(AN$1,城镇化率!$5:$5,0))/100</f>
        <v>2242325.216744734</v>
      </c>
      <c r="AO21" s="40">
        <f>INDEX(人口源表!$1:$1048576,MATCH($B21,人口源表!$A:$A,0),MATCH(AO$1,人口源表!$1:$1,0))*INDEX(城镇化率!$1:$1048576,MATCH($B21,城镇化率!$A:$A,0),MATCH(AO$1,城镇化率!$5:$5,0))/100</f>
        <v>2236917.8247721512</v>
      </c>
      <c r="AP21" s="40">
        <f>INDEX(人口源表!$1:$1048576,MATCH($B21,人口源表!$A:$A,0),MATCH(AP$1,人口源表!$1:$1,0))*INDEX(城镇化率!$1:$1048576,MATCH($B21,城镇化率!$A:$A,0),MATCH(AP$1,城镇化率!$5:$5,0))/100</f>
        <v>2231765.0195047371</v>
      </c>
      <c r="AQ21" s="40">
        <f>INDEX(人口源表!$1:$1048576,MATCH($B21,人口源表!$A:$A,0),MATCH(AQ$1,人口源表!$1:$1,0))*INDEX(城镇化率!$1:$1048576,MATCH($B21,城镇化率!$A:$A,0),MATCH(AQ$1,城镇化率!$5:$5,0))/100</f>
        <v>2227018.9553158567</v>
      </c>
      <c r="AR21" s="40">
        <f>INDEX(人口源表!$1:$1048576,MATCH($B21,人口源表!$A:$A,0),MATCH(AR$1,人口源表!$1:$1,0))*INDEX(城镇化率!$1:$1048576,MATCH($B21,城镇化率!$A:$A,0),MATCH(AR$1,城镇化率!$5:$5,0))/100</f>
        <v>2222841.7417083518</v>
      </c>
      <c r="AS21" s="40">
        <f>INDEX(人口源表!$1:$1048576,MATCH($B21,人口源表!$A:$A,0),MATCH(AS$1,人口源表!$1:$1,0))*INDEX(城镇化率!$1:$1048576,MATCH($B21,城镇化率!$A:$A,0),MATCH(AS$1,城镇化率!$5:$5,0))/100</f>
        <v>2219405.6094949674</v>
      </c>
      <c r="AT21" s="40">
        <f>INDEX(人口源表!$1:$1048576,MATCH($B21,人口源表!$A:$A,0),MATCH(AT$1,人口源表!$1:$1,0))*INDEX(城镇化率!$1:$1048576,MATCH($B21,城镇化率!$A:$A,0),MATCH(AT$1,城镇化率!$5:$5,0))/100</f>
        <v>2216890.2635466573</v>
      </c>
      <c r="AU21" s="40">
        <f>INDEX(人口源表!$1:$1048576,MATCH($B21,人口源表!$A:$A,0),MATCH(AU$1,人口源表!$1:$1,0))*INDEX(城镇化率!$1:$1048576,MATCH($B21,城镇化率!$A:$A,0),MATCH(AU$1,城镇化率!$5:$5,0))/100</f>
        <v>2215486.5318224523</v>
      </c>
      <c r="AV21" s="40">
        <f>INDEX(人口源表!$1:$1048576,MATCH($B21,人口源表!$A:$A,0),MATCH(AV$1,人口源表!$1:$1,0))*INDEX(城镇化率!$1:$1048576,MATCH($B21,城镇化率!$A:$A,0),MATCH(AV$1,城镇化率!$5:$5,0))/100</f>
        <v>2215395.8407856892</v>
      </c>
    </row>
    <row r="22" spans="1:48" x14ac:dyDescent="0.15">
      <c r="A22" s="4" t="s">
        <v>860</v>
      </c>
      <c r="B22" s="4" t="s">
        <v>66</v>
      </c>
      <c r="C22" s="34">
        <f>VLOOKUP(B22,'[1]2016省城人口总结（根）'!B:C,2,FALSE)/100</f>
        <v>0.52949000000000002</v>
      </c>
      <c r="D22" s="40">
        <f>INDEX(人口源表!$1:$1048576,MATCH($B22,人口源表!$A:$A,0),MATCH(D$1,人口源表!$1:$1,0))*INDEX(城镇化率!$1:$1048576,MATCH($B22,城镇化率!$A:$A,0),MATCH(D$1,城镇化率!$5:$5,0))/100</f>
        <v>2809850.6591538698</v>
      </c>
      <c r="E22" s="40">
        <f>INDEX(人口源表!$1:$1048576,MATCH($B22,人口源表!$A:$A,0),MATCH(E$1,人口源表!$1:$1,0))*INDEX(城镇化率!$1:$1048576,MATCH($B22,城镇化率!$A:$A,0),MATCH(E$1,城镇化率!$5:$5,0))/100</f>
        <v>2876519.4507009848</v>
      </c>
      <c r="F22" s="40">
        <f>INDEX(人口源表!$1:$1048576,MATCH($B22,人口源表!$A:$A,0),MATCH(F$1,人口源表!$1:$1,0))*INDEX(城镇化率!$1:$1048576,MATCH($B22,城镇化率!$A:$A,0),MATCH(F$1,城镇化率!$5:$5,0))/100</f>
        <v>2944543.9926466155</v>
      </c>
      <c r="G22" s="40">
        <f>INDEX(人口源表!$1:$1048576,MATCH($B22,人口源表!$A:$A,0),MATCH(G$1,人口源表!$1:$1,0))*INDEX(城镇化率!$1:$1048576,MATCH($B22,城镇化率!$A:$A,0),MATCH(G$1,城镇化率!$5:$5,0))/100</f>
        <v>2630300.7226974573</v>
      </c>
      <c r="H22" s="40">
        <f>INDEX(人口源表!$1:$1048576,MATCH($B22,人口源表!$A:$A,0),MATCH(H$1,人口源表!$1:$1,0))*INDEX(城镇化率!$1:$1048576,MATCH($B22,城镇化率!$A:$A,0),MATCH(H$1,城镇化率!$5:$5,0))/100</f>
        <v>2704334.2659416855</v>
      </c>
      <c r="I22" s="40">
        <f>INDEX(人口源表!$1:$1048576,MATCH($B22,人口源表!$A:$A,0),MATCH(I$1,人口源表!$1:$1,0))*INDEX(城镇化率!$1:$1048576,MATCH($B22,城镇化率!$A:$A,0),MATCH(I$1,城镇化率!$5:$5,0))/100</f>
        <v>2758543.3612852232</v>
      </c>
      <c r="J22" s="40">
        <f>INDEX(人口源表!$1:$1048576,MATCH($B22,人口源表!$A:$A,0),MATCH(J$1,人口源表!$1:$1,0))*INDEX(城镇化率!$1:$1048576,MATCH($B22,城镇化率!$A:$A,0),MATCH(J$1,城镇化率!$5:$5,0))/100</f>
        <v>2811162.9831334376</v>
      </c>
      <c r="K22" s="40">
        <f>INDEX(人口源表!$1:$1048576,MATCH($B22,人口源表!$A:$A,0),MATCH(K$1,人口源表!$1:$1,0))*INDEX(城镇化率!$1:$1048576,MATCH($B22,城镇化率!$A:$A,0),MATCH(K$1,城镇化率!$5:$5,0))/100</f>
        <v>2862173.3255420662</v>
      </c>
      <c r="L22" s="40">
        <f>INDEX(人口源表!$1:$1048576,MATCH($B22,人口源表!$A:$A,0),MATCH(L$1,人口源表!$1:$1,0))*INDEX(城镇化率!$1:$1048576,MATCH($B22,城镇化率!$A:$A,0),MATCH(L$1,城镇化率!$5:$5,0))/100</f>
        <v>2911556.7021592325</v>
      </c>
      <c r="M22" s="40">
        <f>INDEX(人口源表!$1:$1048576,MATCH($B22,人口源表!$A:$A,0),MATCH(M$1,人口源表!$1:$1,0))*INDEX(城镇化率!$1:$1048576,MATCH($B22,城镇化率!$A:$A,0),MATCH(M$1,城镇化率!$5:$5,0))/100</f>
        <v>2959299.4397128019</v>
      </c>
      <c r="N22" s="40">
        <f>INDEX(人口源表!$1:$1048576,MATCH($B22,人口源表!$A:$A,0),MATCH(N$1,人口源表!$1:$1,0))*INDEX(城镇化率!$1:$1048576,MATCH($B22,城镇化率!$A:$A,0),MATCH(N$1,城镇化率!$5:$5,0))/100</f>
        <v>3005393.2805007487</v>
      </c>
      <c r="O22" s="40">
        <f>INDEX(人口源表!$1:$1048576,MATCH($B22,人口源表!$A:$A,0),MATCH(O$1,人口源表!$1:$1,0))*INDEX(城镇化率!$1:$1048576,MATCH($B22,城镇化率!$A:$A,0),MATCH(O$1,城镇化率!$5:$5,0))/100</f>
        <v>3049833.8263679813</v>
      </c>
      <c r="P22" s="40">
        <f>INDEX(人口源表!$1:$1048576,MATCH($B22,人口源表!$A:$A,0),MATCH(P$1,人口源表!$1:$1,0))*INDEX(城镇化率!$1:$1048576,MATCH($B22,城镇化率!$A:$A,0),MATCH(P$1,城镇化率!$5:$5,0))/100</f>
        <v>3092622.5615073042</v>
      </c>
      <c r="Q22" s="40">
        <f>INDEX(人口源表!$1:$1048576,MATCH($B22,人口源表!$A:$A,0),MATCH(Q$1,人口源表!$1:$1,0))*INDEX(城镇化率!$1:$1048576,MATCH($B22,城镇化率!$A:$A,0),MATCH(Q$1,城镇化率!$5:$5,0))/100</f>
        <v>3133763.4152764152</v>
      </c>
      <c r="R22" s="40">
        <f>INDEX(人口源表!$1:$1048576,MATCH($B22,人口源表!$A:$A,0),MATCH(R$1,人口源表!$1:$1,0))*INDEX(城镇化率!$1:$1048576,MATCH($B22,城镇化率!$A:$A,0),MATCH(R$1,城镇化率!$5:$5,0))/100</f>
        <v>3173269.1215714668</v>
      </c>
      <c r="S22" s="40">
        <f>INDEX(人口源表!$1:$1048576,MATCH($B22,人口源表!$A:$A,0),MATCH(S$1,人口源表!$1:$1,0))*INDEX(城镇化率!$1:$1048576,MATCH($B22,城镇化率!$A:$A,0),MATCH(S$1,城镇化率!$5:$5,0))/100</f>
        <v>3195257.8796298527</v>
      </c>
      <c r="T22" s="40">
        <f>INDEX(人口源表!$1:$1048576,MATCH($B22,人口源表!$A:$A,0),MATCH(T$1,人口源表!$1:$1,0))*INDEX(城镇化率!$1:$1048576,MATCH($B22,城镇化率!$A:$A,0),MATCH(T$1,城镇化率!$5:$5,0))/100</f>
        <v>3215369.2593512475</v>
      </c>
      <c r="U22" s="40">
        <f>INDEX(人口源表!$1:$1048576,MATCH($B22,人口源表!$A:$A,0),MATCH(U$1,人口源表!$1:$1,0))*INDEX(城镇化率!$1:$1048576,MATCH($B22,城镇化率!$A:$A,0),MATCH(U$1,城镇化率!$5:$5,0))/100</f>
        <v>3233656.4166515982</v>
      </c>
      <c r="V22" s="40">
        <f>INDEX(人口源表!$1:$1048576,MATCH($B22,人口源表!$A:$A,0),MATCH(V$1,人口源表!$1:$1,0))*INDEX(城镇化率!$1:$1048576,MATCH($B22,城镇化率!$A:$A,0),MATCH(V$1,城镇化率!$5:$5,0))/100</f>
        <v>3250178.9677635999</v>
      </c>
      <c r="W22" s="40">
        <f>INDEX(人口源表!$1:$1048576,MATCH($B22,人口源表!$A:$A,0),MATCH(W$1,人口源表!$1:$1,0))*INDEX(城镇化率!$1:$1048576,MATCH($B22,城镇化率!$A:$A,0),MATCH(W$1,城镇化率!$5:$5,0))/100</f>
        <v>3265000.5689933682</v>
      </c>
      <c r="X22" s="40">
        <f>INDEX(人口源表!$1:$1048576,MATCH($B22,人口源表!$A:$A,0),MATCH(X$1,人口源表!$1:$1,0))*INDEX(城镇化率!$1:$1048576,MATCH($B22,城镇化率!$A:$A,0),MATCH(X$1,城镇化率!$5:$5,0))/100</f>
        <v>3278191.5793721057</v>
      </c>
      <c r="Y22" s="40">
        <f>INDEX(人口源表!$1:$1048576,MATCH($B22,人口源表!$A:$A,0),MATCH(Y$1,人口源表!$1:$1,0))*INDEX(城镇化率!$1:$1048576,MATCH($B22,城镇化率!$A:$A,0),MATCH(Y$1,城镇化率!$5:$5,0))/100</f>
        <v>3289826.6182758301</v>
      </c>
      <c r="Z22" s="40">
        <f>INDEX(人口源表!$1:$1048576,MATCH($B22,人口源表!$A:$A,0),MATCH(Z$1,人口源表!$1:$1,0))*INDEX(城镇化率!$1:$1048576,MATCH($B22,城镇化率!$A:$A,0),MATCH(Z$1,城镇化率!$5:$5,0))/100</f>
        <v>3299987.2569168969</v>
      </c>
      <c r="AA22" s="40">
        <f>INDEX(人口源表!$1:$1048576,MATCH($B22,人口源表!$A:$A,0),MATCH(AA$1,人口源表!$1:$1,0))*INDEX(城镇化率!$1:$1048576,MATCH($B22,城镇化率!$A:$A,0),MATCH(AA$1,城镇化率!$5:$5,0))/100</f>
        <v>3308761.5169696426</v>
      </c>
      <c r="AB22" s="40">
        <f>INDEX(人口源表!$1:$1048576,MATCH($B22,人口源表!$A:$A,0),MATCH(AB$1,人口源表!$1:$1,0))*INDEX(城镇化率!$1:$1048576,MATCH($B22,城镇化率!$A:$A,0),MATCH(AB$1,城镇化率!$5:$5,0))/100</f>
        <v>3316241.3786102533</v>
      </c>
      <c r="AC22" s="40">
        <f>INDEX(人口源表!$1:$1048576,MATCH($B22,人口源表!$A:$A,0),MATCH(AC$1,人口源表!$1:$1,0))*INDEX(城镇化率!$1:$1048576,MATCH($B22,城镇化率!$A:$A,0),MATCH(AC$1,城镇化率!$5:$5,0))/100</f>
        <v>3318461.1518879794</v>
      </c>
      <c r="AD22" s="40">
        <f>INDEX(人口源表!$1:$1048576,MATCH($B22,人口源表!$A:$A,0),MATCH(AD$1,人口源表!$1:$1,0))*INDEX(城镇化率!$1:$1048576,MATCH($B22,城镇化率!$A:$A,0),MATCH(AD$1,城镇化率!$5:$5,0))/100</f>
        <v>3319584.2690973715</v>
      </c>
      <c r="AE22" s="40">
        <f>INDEX(人口源表!$1:$1048576,MATCH($B22,人口源表!$A:$A,0),MATCH(AE$1,人口源表!$1:$1,0))*INDEX(城镇化率!$1:$1048576,MATCH($B22,城镇化率!$A:$A,0),MATCH(AE$1,城镇化率!$5:$5,0))/100</f>
        <v>3319727.4544297215</v>
      </c>
      <c r="AF22" s="40">
        <f>INDEX(人口源表!$1:$1048576,MATCH($B22,人口源表!$A:$A,0),MATCH(AF$1,人口源表!$1:$1,0))*INDEX(城镇化率!$1:$1048576,MATCH($B22,城镇化率!$A:$A,0),MATCH(AF$1,城镇化率!$5:$5,0))/100</f>
        <v>3319010.6210899292</v>
      </c>
      <c r="AG22" s="40">
        <f>INDEX(人口源表!$1:$1048576,MATCH($B22,人口源表!$A:$A,0),MATCH(AG$1,人口源表!$1:$1,0))*INDEX(城镇化率!$1:$1048576,MATCH($B22,城镇化率!$A:$A,0),MATCH(AG$1,城镇化率!$5:$5,0))/100</f>
        <v>3317563.6162902657</v>
      </c>
      <c r="AH22" s="40">
        <f>INDEX(人口源表!$1:$1048576,MATCH($B22,人口源表!$A:$A,0),MATCH(AH$1,人口源表!$1:$1,0))*INDEX(城镇化率!$1:$1048576,MATCH($B22,城镇化率!$A:$A,0),MATCH(AH$1,城镇化率!$5:$5,0))/100</f>
        <v>3315518.3181583751</v>
      </c>
      <c r="AI22" s="40">
        <f>INDEX(人口源表!$1:$1048576,MATCH($B22,人口源表!$A:$A,0),MATCH(AI$1,人口源表!$1:$1,0))*INDEX(城镇化率!$1:$1048576,MATCH($B22,城镇化率!$A:$A,0),MATCH(AI$1,城镇化率!$5:$5,0))/100</f>
        <v>3313016.7583324765</v>
      </c>
      <c r="AJ22" s="40">
        <f>INDEX(人口源表!$1:$1048576,MATCH($B22,人口源表!$A:$A,0),MATCH(AJ$1,人口源表!$1:$1,0))*INDEX(城镇化率!$1:$1048576,MATCH($B22,城镇化率!$A:$A,0),MATCH(AJ$1,城镇化率!$5:$5,0))/100</f>
        <v>3310204.5160846426</v>
      </c>
      <c r="AK22" s="40">
        <f>INDEX(人口源表!$1:$1048576,MATCH($B22,人口源表!$A:$A,0),MATCH(AK$1,人口源表!$1:$1,0))*INDEX(城镇化率!$1:$1048576,MATCH($B22,城镇化率!$A:$A,0),MATCH(AK$1,城镇化率!$5:$5,0))/100</f>
        <v>3307234.1665429436</v>
      </c>
      <c r="AL22" s="40">
        <f>INDEX(人口源表!$1:$1048576,MATCH($B22,人口源表!$A:$A,0),MATCH(AL$1,人口源表!$1:$1,0))*INDEX(城镇化率!$1:$1048576,MATCH($B22,城镇化率!$A:$A,0),MATCH(AL$1,城镇化率!$5:$5,0))/100</f>
        <v>3304266.757508276</v>
      </c>
      <c r="AM22" s="40">
        <f>INDEX(人口源表!$1:$1048576,MATCH($B22,人口源表!$A:$A,0),MATCH(AM$1,人口源表!$1:$1,0))*INDEX(城镇化率!$1:$1048576,MATCH($B22,城镇化率!$A:$A,0),MATCH(AM$1,城镇化率!$5:$5,0))/100</f>
        <v>3301467.8342628558</v>
      </c>
      <c r="AN22" s="40">
        <f>INDEX(人口源表!$1:$1048576,MATCH($B22,人口源表!$A:$A,0),MATCH(AN$1,人口源表!$1:$1,0))*INDEX(城镇化率!$1:$1048576,MATCH($B22,城镇化率!$A:$A,0),MATCH(AN$1,城镇化率!$5:$5,0))/100</f>
        <v>3299009.5656651729</v>
      </c>
      <c r="AO22" s="40">
        <f>INDEX(人口源表!$1:$1048576,MATCH($B22,人口源表!$A:$A,0),MATCH(AO$1,人口源表!$1:$1,0))*INDEX(城镇化率!$1:$1048576,MATCH($B22,城镇化率!$A:$A,0),MATCH(AO$1,城镇化率!$5:$5,0))/100</f>
        <v>3297073.6082430487</v>
      </c>
      <c r="AP22" s="40">
        <f>INDEX(人口源表!$1:$1048576,MATCH($B22,人口源表!$A:$A,0),MATCH(AP$1,人口源表!$1:$1,0))*INDEX(城镇化率!$1:$1048576,MATCH($B22,城镇化率!$A:$A,0),MATCH(AP$1,城镇化率!$5:$5,0))/100</f>
        <v>3295845.714324988</v>
      </c>
      <c r="AQ22" s="40">
        <f>INDEX(人口源表!$1:$1048576,MATCH($B22,人口源表!$A:$A,0),MATCH(AQ$1,人口源表!$1:$1,0))*INDEX(城镇化率!$1:$1048576,MATCH($B22,城镇化率!$A:$A,0),MATCH(AQ$1,城镇化率!$5:$5,0))/100</f>
        <v>3295519.9590580384</v>
      </c>
      <c r="AR22" s="40">
        <f>INDEX(人口源表!$1:$1048576,MATCH($B22,人口源表!$A:$A,0),MATCH(AR$1,人口源表!$1:$1,0))*INDEX(城镇化率!$1:$1048576,MATCH($B22,城镇化率!$A:$A,0),MATCH(AR$1,城镇化率!$5:$5,0))/100</f>
        <v>3296298.1726523447</v>
      </c>
      <c r="AS22" s="40">
        <f>INDEX(人口源表!$1:$1048576,MATCH($B22,人口源表!$A:$A,0),MATCH(AS$1,人口源表!$1:$1,0))*INDEX(城镇化率!$1:$1048576,MATCH($B22,城镇化率!$A:$A,0),MATCH(AS$1,城镇化率!$5:$5,0))/100</f>
        <v>3298387.9558768193</v>
      </c>
      <c r="AT22" s="40">
        <f>INDEX(人口源表!$1:$1048576,MATCH($B22,人口源表!$A:$A,0),MATCH(AT$1,人口源表!$1:$1,0))*INDEX(城镇化率!$1:$1048576,MATCH($B22,城镇化率!$A:$A,0),MATCH(AT$1,城镇化率!$5:$5,0))/100</f>
        <v>3302005.575869407</v>
      </c>
      <c r="AU22" s="40">
        <f>INDEX(人口源表!$1:$1048576,MATCH($B22,人口源表!$A:$A,0),MATCH(AU$1,人口源表!$1:$1,0))*INDEX(城镇化率!$1:$1048576,MATCH($B22,城镇化率!$A:$A,0),MATCH(AU$1,城镇化率!$5:$5,0))/100</f>
        <v>3307374.6876699198</v>
      </c>
      <c r="AV22" s="40">
        <f>INDEX(人口源表!$1:$1048576,MATCH($B22,人口源表!$A:$A,0),MATCH(AV$1,人口源表!$1:$1,0))*INDEX(城镇化率!$1:$1048576,MATCH($B22,城镇化率!$A:$A,0),MATCH(AV$1,城镇化率!$5:$5,0))/100</f>
        <v>3314726.443453182</v>
      </c>
    </row>
    <row r="23" spans="1:48" x14ac:dyDescent="0.15">
      <c r="A23" s="4" t="s">
        <v>860</v>
      </c>
      <c r="B23" s="4" t="s">
        <v>68</v>
      </c>
      <c r="C23" s="34">
        <f>VLOOKUP(B23,'[1]2016省城人口总结（根）'!B:C,2,FALSE)/100</f>
        <v>0.52949000000000002</v>
      </c>
      <c r="D23" s="40">
        <f>INDEX(人口源表!$1:$1048576,MATCH($B23,人口源表!$A:$A,0),MATCH(D$1,人口源表!$1:$1,0))*INDEX(城镇化率!$1:$1048576,MATCH($B23,城镇化率!$A:$A,0),MATCH(D$1,城镇化率!$5:$5,0))/100</f>
        <v>1670029.9270427974</v>
      </c>
      <c r="E23" s="40">
        <f>INDEX(人口源表!$1:$1048576,MATCH($B23,人口源表!$A:$A,0),MATCH(E$1,人口源表!$1:$1,0))*INDEX(城镇化率!$1:$1048576,MATCH($B23,城镇化率!$A:$A,0),MATCH(E$1,城镇化率!$5:$5,0))/100</f>
        <v>1706812.3645057809</v>
      </c>
      <c r="F23" s="40">
        <f>INDEX(人口源表!$1:$1048576,MATCH($B23,人口源表!$A:$A,0),MATCH(F$1,人口源表!$1:$1,0))*INDEX(城镇化率!$1:$1048576,MATCH($B23,城镇化率!$A:$A,0),MATCH(F$1,城镇化率!$5:$5,0))/100</f>
        <v>1744165.1551772412</v>
      </c>
      <c r="G23" s="40">
        <f>INDEX(人口源表!$1:$1048576,MATCH($B23,人口源表!$A:$A,0),MATCH(G$1,人口源表!$1:$1,0))*INDEX(城镇化率!$1:$1048576,MATCH($B23,城镇化率!$A:$A,0),MATCH(G$1,城镇化率!$5:$5,0))/100</f>
        <v>1486951.9656929972</v>
      </c>
      <c r="H23" s="40">
        <f>INDEX(人口源表!$1:$1048576,MATCH($B23,人口源表!$A:$A,0),MATCH(H$1,人口源表!$1:$1,0))*INDEX(城镇化率!$1:$1048576,MATCH($B23,城镇化率!$A:$A,0),MATCH(H$1,城镇化率!$5:$5,0))/100</f>
        <v>1523404.3696802736</v>
      </c>
      <c r="I23" s="40">
        <f>INDEX(人口源表!$1:$1048576,MATCH($B23,人口源表!$A:$A,0),MATCH(I$1,人口源表!$1:$1,0))*INDEX(城镇化率!$1:$1048576,MATCH($B23,城镇化率!$A:$A,0),MATCH(I$1,城镇化率!$5:$5,0))/100</f>
        <v>1549248.2923553844</v>
      </c>
      <c r="J23" s="40">
        <f>INDEX(人口源表!$1:$1048576,MATCH($B23,人口源表!$A:$A,0),MATCH(J$1,人口源表!$1:$1,0))*INDEX(城镇化率!$1:$1048576,MATCH($B23,城镇化率!$A:$A,0),MATCH(J$1,城镇化率!$5:$5,0))/100</f>
        <v>1574748.9033427476</v>
      </c>
      <c r="K23" s="40">
        <f>INDEX(人口源表!$1:$1048576,MATCH($B23,人口源表!$A:$A,0),MATCH(K$1,人口源表!$1:$1,0))*INDEX(城镇化率!$1:$1048576,MATCH($B23,城镇化率!$A:$A,0),MATCH(K$1,城镇化率!$5:$5,0))/100</f>
        <v>1599851.7385535131</v>
      </c>
      <c r="L23" s="40">
        <f>INDEX(人口源表!$1:$1048576,MATCH($B23,人口源表!$A:$A,0),MATCH(L$1,人口源表!$1:$1,0))*INDEX(城镇化率!$1:$1048576,MATCH($B23,城镇化率!$A:$A,0),MATCH(L$1,城镇化率!$5:$5,0))/100</f>
        <v>1624503.3967189705</v>
      </c>
      <c r="M23" s="40">
        <f>INDEX(人口源表!$1:$1048576,MATCH($B23,人口源表!$A:$A,0),MATCH(M$1,人口源表!$1:$1,0))*INDEX(城镇化率!$1:$1048576,MATCH($B23,城镇化率!$A:$A,0),MATCH(M$1,城镇化率!$5:$5,0))/100</f>
        <v>1648655.8098412908</v>
      </c>
      <c r="N23" s="40">
        <f>INDEX(人口源表!$1:$1048576,MATCH($B23,人口源表!$A:$A,0),MATCH(N$1,人口源表!$1:$1,0))*INDEX(城镇化率!$1:$1048576,MATCH($B23,城镇化率!$A:$A,0),MATCH(N$1,城镇化率!$5:$5,0))/100</f>
        <v>1672261.7477686992</v>
      </c>
      <c r="O23" s="40">
        <f>INDEX(人口源表!$1:$1048576,MATCH($B23,人口源表!$A:$A,0),MATCH(O$1,人口源表!$1:$1,0))*INDEX(城镇化率!$1:$1048576,MATCH($B23,城镇化率!$A:$A,0),MATCH(O$1,城镇化率!$5:$5,0))/100</f>
        <v>1695279.1537300688</v>
      </c>
      <c r="P23" s="40">
        <f>INDEX(人口源表!$1:$1048576,MATCH($B23,人口源表!$A:$A,0),MATCH(P$1,人口源表!$1:$1,0))*INDEX(城镇化率!$1:$1048576,MATCH($B23,城镇化率!$A:$A,0),MATCH(P$1,城镇化率!$5:$5,0))/100</f>
        <v>1717668.9906287363</v>
      </c>
      <c r="Q23" s="40">
        <f>INDEX(人口源表!$1:$1048576,MATCH($B23,人口源表!$A:$A,0),MATCH(Q$1,人口源表!$1:$1,0))*INDEX(城镇化率!$1:$1048576,MATCH($B23,城镇化率!$A:$A,0),MATCH(Q$1,城镇化率!$5:$5,0))/100</f>
        <v>1739395.4275730667</v>
      </c>
      <c r="R23" s="40">
        <f>INDEX(人口源表!$1:$1048576,MATCH($B23,人口源表!$A:$A,0),MATCH(R$1,人口源表!$1:$1,0))*INDEX(城镇化率!$1:$1048576,MATCH($B23,城镇化率!$A:$A,0),MATCH(R$1,城镇化率!$5:$5,0))/100</f>
        <v>1760427.9094654208</v>
      </c>
      <c r="S23" s="40">
        <f>INDEX(人口源表!$1:$1048576,MATCH($B23,人口源表!$A:$A,0),MATCH(S$1,人口源表!$1:$1,0))*INDEX(城镇化率!$1:$1048576,MATCH($B23,城镇化率!$A:$A,0),MATCH(S$1,城镇化率!$5:$5,0))/100</f>
        <v>1771923.3822631189</v>
      </c>
      <c r="T23" s="40">
        <f>INDEX(人口源表!$1:$1048576,MATCH($B23,人口源表!$A:$A,0),MATCH(T$1,人口源表!$1:$1,0))*INDEX(城镇化率!$1:$1048576,MATCH($B23,城镇化率!$A:$A,0),MATCH(T$1,城镇化率!$5:$5,0))/100</f>
        <v>1782526.6510469445</v>
      </c>
      <c r="U23" s="40">
        <f>INDEX(人口源表!$1:$1048576,MATCH($B23,人口源表!$A:$A,0),MATCH(U$1,人口源表!$1:$1,0))*INDEX(城镇化率!$1:$1048576,MATCH($B23,城镇化率!$A:$A,0),MATCH(U$1,城镇化率!$5:$5,0))/100</f>
        <v>1792231.9475586407</v>
      </c>
      <c r="V23" s="40">
        <f>INDEX(人口源表!$1:$1048576,MATCH($B23,人口源表!$A:$A,0),MATCH(V$1,人口源表!$1:$1,0))*INDEX(城镇化率!$1:$1048576,MATCH($B23,城镇化率!$A:$A,0),MATCH(V$1,城镇化率!$5:$5,0))/100</f>
        <v>1801039.271556024</v>
      </c>
      <c r="W23" s="40">
        <f>INDEX(人口源表!$1:$1048576,MATCH($B23,人口源表!$A:$A,0),MATCH(W$1,人口源表!$1:$1,0))*INDEX(城镇化率!$1:$1048576,MATCH($B23,城镇化率!$A:$A,0),MATCH(W$1,城镇化率!$5:$5,0))/100</f>
        <v>1808954.5353097755</v>
      </c>
      <c r="X23" s="40">
        <f>INDEX(人口源表!$1:$1048576,MATCH($B23,人口源表!$A:$A,0),MATCH(X$1,人口源表!$1:$1,0))*INDEX(城镇化率!$1:$1048576,MATCH($B23,城镇化率!$A:$A,0),MATCH(X$1,城镇化率!$5:$5,0))/100</f>
        <v>1815989.0655445009</v>
      </c>
      <c r="Y23" s="40">
        <f>INDEX(人口源表!$1:$1048576,MATCH($B23,人口源表!$A:$A,0),MATCH(Y$1,人口源表!$1:$1,0))*INDEX(城镇化率!$1:$1048576,MATCH($B23,城镇化率!$A:$A,0),MATCH(Y$1,城镇化率!$5:$5,0))/100</f>
        <v>1822158.4402840538</v>
      </c>
      <c r="Z23" s="40">
        <f>INDEX(人口源表!$1:$1048576,MATCH($B23,人口源表!$A:$A,0),MATCH(Z$1,人口源表!$1:$1,0))*INDEX(城镇化率!$1:$1048576,MATCH($B23,城镇化率!$A:$A,0),MATCH(Z$1,城镇化率!$5:$5,0))/100</f>
        <v>1827485.8470908054</v>
      </c>
      <c r="AA23" s="40">
        <f>INDEX(人口源表!$1:$1048576,MATCH($B23,人口源表!$A:$A,0),MATCH(AA$1,人口源表!$1:$1,0))*INDEX(城镇化率!$1:$1048576,MATCH($B23,城镇化率!$A:$A,0),MATCH(AA$1,城镇化率!$5:$5,0))/100</f>
        <v>1831998.3416434636</v>
      </c>
      <c r="AB23" s="40">
        <f>INDEX(人口源表!$1:$1048576,MATCH($B23,人口源表!$A:$A,0),MATCH(AB$1,人口源表!$1:$1,0))*INDEX(城镇化率!$1:$1048576,MATCH($B23,城镇化率!$A:$A,0),MATCH(AB$1,城镇化率!$5:$5,0))/100</f>
        <v>1835730.8838246621</v>
      </c>
      <c r="AC23" s="40">
        <f>INDEX(人口源表!$1:$1048576,MATCH($B23,人口源表!$A:$A,0),MATCH(AC$1,人口源表!$1:$1,0))*INDEX(城镇化率!$1:$1048576,MATCH($B23,城镇化率!$A:$A,0),MATCH(AC$1,城镇化率!$5:$5,0))/100</f>
        <v>1836473.8959246979</v>
      </c>
      <c r="AD23" s="40">
        <f>INDEX(人口源表!$1:$1048576,MATCH($B23,人口源表!$A:$A,0),MATCH(AD$1,人口源表!$1:$1,0))*INDEX(城镇化率!$1:$1048576,MATCH($B23,城镇化率!$A:$A,0),MATCH(AD$1,城镇化率!$5:$5,0))/100</f>
        <v>1836519.8183020533</v>
      </c>
      <c r="AE23" s="40">
        <f>INDEX(人口源表!$1:$1048576,MATCH($B23,人口源表!$A:$A,0),MATCH(AE$1,人口源表!$1:$1,0))*INDEX(城镇化率!$1:$1048576,MATCH($B23,城镇化率!$A:$A,0),MATCH(AE$1,城镇化率!$5:$5,0))/100</f>
        <v>1835925.3556255868</v>
      </c>
      <c r="AF23" s="40">
        <f>INDEX(人口源表!$1:$1048576,MATCH($B23,人口源表!$A:$A,0),MATCH(AF$1,人口源表!$1:$1,0))*INDEX(城镇化率!$1:$1048576,MATCH($B23,城镇化率!$A:$A,0),MATCH(AF$1,城镇化率!$5:$5,0))/100</f>
        <v>1834750.7977134781</v>
      </c>
      <c r="AG23" s="40">
        <f>INDEX(人口源表!$1:$1048576,MATCH($B23,人口源表!$A:$A,0),MATCH(AG$1,人口源表!$1:$1,0))*INDEX(城镇化率!$1:$1048576,MATCH($B23,城镇化率!$A:$A,0),MATCH(AG$1,城镇化率!$5:$5,0))/100</f>
        <v>1833064.7701235511</v>
      </c>
      <c r="AH23" s="40">
        <f>INDEX(人口源表!$1:$1048576,MATCH($B23,人口源表!$A:$A,0),MATCH(AH$1,人口源表!$1:$1,0))*INDEX(城镇化率!$1:$1048576,MATCH($B23,城镇化率!$A:$A,0),MATCH(AH$1,城镇化率!$5:$5,0))/100</f>
        <v>1830941.691449197</v>
      </c>
      <c r="AI23" s="40">
        <f>INDEX(人口源表!$1:$1048576,MATCH($B23,人口源表!$A:$A,0),MATCH(AI$1,人口源表!$1:$1,0))*INDEX(城镇化率!$1:$1048576,MATCH($B23,城镇化率!$A:$A,0),MATCH(AI$1,城镇化率!$5:$5,0))/100</f>
        <v>1828462.5477294337</v>
      </c>
      <c r="AJ23" s="40">
        <f>INDEX(人口源表!$1:$1048576,MATCH($B23,人口源表!$A:$A,0),MATCH(AJ$1,人口源表!$1:$1,0))*INDEX(城镇化率!$1:$1048576,MATCH($B23,城镇化率!$A:$A,0),MATCH(AJ$1,城镇化率!$5:$5,0))/100</f>
        <v>1825715.0054025222</v>
      </c>
      <c r="AK23" s="40">
        <f>INDEX(人口源表!$1:$1048576,MATCH($B23,人口源表!$A:$A,0),MATCH(AK$1,人口源表!$1:$1,0))*INDEX(城镇化率!$1:$1048576,MATCH($B23,城镇化率!$A:$A,0),MATCH(AK$1,城镇化率!$5:$5,0))/100</f>
        <v>1822792.8451254861</v>
      </c>
      <c r="AL23" s="40">
        <f>INDEX(人口源表!$1:$1048576,MATCH($B23,人口源表!$A:$A,0),MATCH(AL$1,人口源表!$1:$1,0))*INDEX(城镇化率!$1:$1048576,MATCH($B23,城镇化率!$A:$A,0),MATCH(AL$1,城镇化率!$5:$5,0))/100</f>
        <v>1819799.4790619598</v>
      </c>
      <c r="AM23" s="40">
        <f>INDEX(人口源表!$1:$1048576,MATCH($B23,人口源表!$A:$A,0),MATCH(AM$1,人口源表!$1:$1,0))*INDEX(城镇化率!$1:$1048576,MATCH($B23,城镇化率!$A:$A,0),MATCH(AM$1,城镇化率!$5:$5,0))/100</f>
        <v>1816841.263874003</v>
      </c>
      <c r="AN23" s="40">
        <f>INDEX(人口源表!$1:$1048576,MATCH($B23,人口源表!$A:$A,0),MATCH(AN$1,人口源表!$1:$1,0))*INDEX(城镇化率!$1:$1048576,MATCH($B23,城镇化率!$A:$A,0),MATCH(AN$1,城镇化率!$5:$5,0))/100</f>
        <v>1814035.7985766996</v>
      </c>
      <c r="AO23" s="40">
        <f>INDEX(人口源表!$1:$1048576,MATCH($B23,人口源表!$A:$A,0),MATCH(AO$1,人口源表!$1:$1,0))*INDEX(城镇化率!$1:$1048576,MATCH($B23,城镇化率!$A:$A,0),MATCH(AO$1,城镇化率!$5:$5,0))/100</f>
        <v>1811505.905115797</v>
      </c>
      <c r="AP23" s="40">
        <f>INDEX(人口源表!$1:$1048576,MATCH($B23,人口源表!$A:$A,0),MATCH(AP$1,人口源表!$1:$1,0))*INDEX(城镇化率!$1:$1048576,MATCH($B23,城镇化率!$A:$A,0),MATCH(AP$1,城镇化率!$5:$5,0))/100</f>
        <v>1809381.096718709</v>
      </c>
      <c r="AQ23" s="40">
        <f>INDEX(人口源表!$1:$1048576,MATCH($B23,人口源表!$A:$A,0),MATCH(AQ$1,人口源表!$1:$1,0))*INDEX(城镇化率!$1:$1048576,MATCH($B23,城镇化率!$A:$A,0),MATCH(AQ$1,城镇化率!$5:$5,0))/100</f>
        <v>1807799.7743806811</v>
      </c>
      <c r="AR23" s="40">
        <f>INDEX(人口源表!$1:$1048576,MATCH($B23,人口源表!$A:$A,0),MATCH(AR$1,人口源表!$1:$1,0))*INDEX(城镇化率!$1:$1048576,MATCH($B23,城镇化率!$A:$A,0),MATCH(AR$1,城镇化率!$5:$5,0))/100</f>
        <v>1806908.6776203397</v>
      </c>
      <c r="AS23" s="40">
        <f>INDEX(人口源表!$1:$1048576,MATCH($B23,人口源表!$A:$A,0),MATCH(AS$1,人口源表!$1:$1,0))*INDEX(城镇化率!$1:$1048576,MATCH($B23,城镇化率!$A:$A,0),MATCH(AS$1,城镇化率!$5:$5,0))/100</f>
        <v>1806860.2175609029</v>
      </c>
      <c r="AT23" s="40">
        <f>INDEX(人口源表!$1:$1048576,MATCH($B23,人口源表!$A:$A,0),MATCH(AT$1,人口源表!$1:$1,0))*INDEX(城镇化率!$1:$1048576,MATCH($B23,城镇化率!$A:$A,0),MATCH(AT$1,城镇化率!$5:$5,0))/100</f>
        <v>1807816.7861290008</v>
      </c>
      <c r="AU23" s="40">
        <f>INDEX(人口源表!$1:$1048576,MATCH($B23,人口源表!$A:$A,0),MATCH(AU$1,人口源表!$1:$1,0))*INDEX(城镇化率!$1:$1048576,MATCH($B23,城镇化率!$A:$A,0),MATCH(AU$1,城镇化率!$5:$5,0))/100</f>
        <v>1809947.3906055666</v>
      </c>
      <c r="AV23" s="40">
        <f>INDEX(人口源表!$1:$1048576,MATCH($B23,人口源表!$A:$A,0),MATCH(AV$1,人口源表!$1:$1,0))*INDEX(城镇化率!$1:$1048576,MATCH($B23,城镇化率!$A:$A,0),MATCH(AV$1,城镇化率!$5:$5,0))/100</f>
        <v>1813429.8830772843</v>
      </c>
    </row>
    <row r="24" spans="1:48" x14ac:dyDescent="0.15">
      <c r="A24" s="4" t="s">
        <v>860</v>
      </c>
      <c r="B24" s="4" t="s">
        <v>70</v>
      </c>
      <c r="C24" s="34">
        <f>VLOOKUP(B24,'[1]2016省城人口总结（根）'!B:C,2,FALSE)/100</f>
        <v>0.52949000000000002</v>
      </c>
      <c r="D24" s="40">
        <f>INDEX(人口源表!$1:$1048576,MATCH($B24,人口源表!$A:$A,0),MATCH(D$1,人口源表!$1:$1,0))*INDEX(城镇化率!$1:$1048576,MATCH($B24,城镇化率!$A:$A,0),MATCH(D$1,城镇化率!$5:$5,0))/100</f>
        <v>2380098.0340309204</v>
      </c>
      <c r="E24" s="40">
        <f>INDEX(人口源表!$1:$1048576,MATCH($B24,人口源表!$A:$A,0),MATCH(E$1,人口源表!$1:$1,0))*INDEX(城镇化率!$1:$1048576,MATCH($B24,城镇化率!$A:$A,0),MATCH(E$1,城镇化率!$5:$5,0))/100</f>
        <v>2438010.9171021436</v>
      </c>
      <c r="F24" s="40">
        <f>INDEX(人口源表!$1:$1048576,MATCH($B24,人口源表!$A:$A,0),MATCH(F$1,人口源表!$1:$1,0))*INDEX(城镇化率!$1:$1048576,MATCH($B24,城镇化率!$A:$A,0),MATCH(F$1,城镇化率!$5:$5,0))/100</f>
        <v>2496906.284256639</v>
      </c>
      <c r="G24" s="40">
        <f>INDEX(人口源表!$1:$1048576,MATCH($B24,人口源表!$A:$A,0),MATCH(G$1,人口源表!$1:$1,0))*INDEX(城镇化率!$1:$1048576,MATCH($B24,城镇化率!$A:$A,0),MATCH(G$1,城镇化率!$5:$5,0))/100</f>
        <v>2190765.7220349214</v>
      </c>
      <c r="H24" s="40">
        <f>INDEX(人口源表!$1:$1048576,MATCH($B24,人口源表!$A:$A,0),MATCH(H$1,人口源表!$1:$1,0))*INDEX(城镇化率!$1:$1048576,MATCH($B24,城镇化率!$A:$A,0),MATCH(H$1,城镇化率!$5:$5,0))/100</f>
        <v>2252354.0842132214</v>
      </c>
      <c r="I24" s="40">
        <f>INDEX(人口源表!$1:$1048576,MATCH($B24,人口源表!$A:$A,0),MATCH(I$1,人口源表!$1:$1,0))*INDEX(城镇化率!$1:$1048576,MATCH($B24,城镇化率!$A:$A,0),MATCH(I$1,城镇化率!$5:$5,0))/100</f>
        <v>2297742.2146141618</v>
      </c>
      <c r="J24" s="40">
        <f>INDEX(人口源表!$1:$1048576,MATCH($B24,人口源表!$A:$A,0),MATCH(J$1,人口源表!$1:$1,0))*INDEX(城镇化率!$1:$1048576,MATCH($B24,城镇化率!$A:$A,0),MATCH(J$1,城镇化率!$5:$5,0))/100</f>
        <v>2342101.8983580633</v>
      </c>
      <c r="K24" s="40">
        <f>INDEX(人口源表!$1:$1048576,MATCH($B24,人口源表!$A:$A,0),MATCH(K$1,人口源表!$1:$1,0))*INDEX(城镇化率!$1:$1048576,MATCH($B24,城镇化率!$A:$A,0),MATCH(K$1,城镇化率!$5:$5,0))/100</f>
        <v>2385399.6721830522</v>
      </c>
      <c r="L24" s="40">
        <f>INDEX(人口源表!$1:$1048576,MATCH($B24,人口源表!$A:$A,0),MATCH(L$1,人口源表!$1:$1,0))*INDEX(城镇化率!$1:$1048576,MATCH($B24,城镇化率!$A:$A,0),MATCH(L$1,城镇化率!$5:$5,0))/100</f>
        <v>2427602.0998447617</v>
      </c>
      <c r="M24" s="40">
        <f>INDEX(人口源表!$1:$1048576,MATCH($B24,人口源表!$A:$A,0),MATCH(M$1,人口源表!$1:$1,0))*INDEX(城镇化率!$1:$1048576,MATCH($B24,城镇化率!$A:$A,0),MATCH(M$1,城镇化率!$5:$5,0))/100</f>
        <v>2468681.1527114823</v>
      </c>
      <c r="N24" s="40">
        <f>INDEX(人口源表!$1:$1048576,MATCH($B24,人口源表!$A:$A,0),MATCH(N$1,人口源表!$1:$1,0))*INDEX(城镇化率!$1:$1048576,MATCH($B24,城镇化率!$A:$A,0),MATCH(N$1,城镇化率!$5:$5,0))/100</f>
        <v>2508611.4944788725</v>
      </c>
      <c r="O24" s="40">
        <f>INDEX(人口源表!$1:$1048576,MATCH($B24,人口源表!$A:$A,0),MATCH(O$1,人口源表!$1:$1,0))*INDEX(城镇化率!$1:$1048576,MATCH($B24,城镇化率!$A:$A,0),MATCH(O$1,城镇化率!$5:$5,0))/100</f>
        <v>2547371.8455547374</v>
      </c>
      <c r="P24" s="40">
        <f>INDEX(人口源表!$1:$1048576,MATCH($B24,人口源表!$A:$A,0),MATCH(P$1,人口源表!$1:$1,0))*INDEX(城镇化率!$1:$1048576,MATCH($B24,城镇化率!$A:$A,0),MATCH(P$1,城镇化率!$5:$5,0))/100</f>
        <v>2584944.5847405368</v>
      </c>
      <c r="Q24" s="40">
        <f>INDEX(人口源表!$1:$1048576,MATCH($B24,人口源表!$A:$A,0),MATCH(Q$1,人口源表!$1:$1,0))*INDEX(城镇化率!$1:$1048576,MATCH($B24,城镇化率!$A:$A,0),MATCH(Q$1,城镇化率!$5:$5,0))/100</f>
        <v>2621315.9401323493</v>
      </c>
      <c r="R24" s="40">
        <f>INDEX(人口源表!$1:$1048576,MATCH($B24,人口源表!$A:$A,0),MATCH(R$1,人口源表!$1:$1,0))*INDEX(城镇化率!$1:$1048576,MATCH($B24,城镇化率!$A:$A,0),MATCH(R$1,城镇化率!$5:$5,0))/100</f>
        <v>2656476.811471371</v>
      </c>
      <c r="S24" s="40">
        <f>INDEX(人口源表!$1:$1048576,MATCH($B24,人口源表!$A:$A,0),MATCH(S$1,人口源表!$1:$1,0))*INDEX(城镇化率!$1:$1048576,MATCH($B24,城镇化率!$A:$A,0),MATCH(S$1,城镇化率!$5:$5,0))/100</f>
        <v>2677102.19164467</v>
      </c>
      <c r="T24" s="40">
        <f>INDEX(人口源表!$1:$1048576,MATCH($B24,人口源表!$A:$A,0),MATCH(T$1,人口源表!$1:$1,0))*INDEX(城镇化率!$1:$1048576,MATCH($B24,城镇化率!$A:$A,0),MATCH(T$1,城镇化率!$5:$5,0))/100</f>
        <v>2696255.2151032668</v>
      </c>
      <c r="U24" s="40">
        <f>INDEX(人口源表!$1:$1048576,MATCH($B24,人口源表!$A:$A,0),MATCH(U$1,人口源表!$1:$1,0))*INDEX(城镇化率!$1:$1048576,MATCH($B24,城镇化率!$A:$A,0),MATCH(U$1,城镇化率!$5:$5,0))/100</f>
        <v>2713958.3122250177</v>
      </c>
      <c r="V24" s="40">
        <f>INDEX(人口源表!$1:$1048576,MATCH($B24,人口源表!$A:$A,0),MATCH(V$1,人口源表!$1:$1,0))*INDEX(城镇化率!$1:$1048576,MATCH($B24,城镇化率!$A:$A,0),MATCH(V$1,城镇化率!$5:$5,0))/100</f>
        <v>2730242.251372125</v>
      </c>
      <c r="W24" s="40">
        <f>INDEX(人口源表!$1:$1048576,MATCH($B24,人口源表!$A:$A,0),MATCH(W$1,人口源表!$1:$1,0))*INDEX(城镇化率!$1:$1048576,MATCH($B24,城镇化率!$A:$A,0),MATCH(W$1,城镇化率!$5:$5,0))/100</f>
        <v>2745141.2077230616</v>
      </c>
      <c r="X24" s="40">
        <f>INDEX(人口源表!$1:$1048576,MATCH($B24,人口源表!$A:$A,0),MATCH(X$1,人口源表!$1:$1,0))*INDEX(城镇化率!$1:$1048576,MATCH($B24,城镇化率!$A:$A,0),MATCH(X$1,城镇化率!$5:$5,0))/100</f>
        <v>2758693.4836087418</v>
      </c>
      <c r="Y24" s="40">
        <f>INDEX(人口源表!$1:$1048576,MATCH($B24,人口源表!$A:$A,0),MATCH(Y$1,人口源表!$1:$1,0))*INDEX(城镇化率!$1:$1048576,MATCH($B24,城镇化率!$A:$A,0),MATCH(Y$1,城镇化率!$5:$5,0))/100</f>
        <v>2770944.193108167</v>
      </c>
      <c r="Z24" s="40">
        <f>INDEX(人口源表!$1:$1048576,MATCH($B24,人口源表!$A:$A,0),MATCH(Z$1,人口源表!$1:$1,0))*INDEX(城镇化率!$1:$1048576,MATCH($B24,城镇化率!$A:$A,0),MATCH(Z$1,城镇化率!$5:$5,0))/100</f>
        <v>2781941.5138823469</v>
      </c>
      <c r="AA24" s="40">
        <f>INDEX(人口源表!$1:$1048576,MATCH($B24,人口源表!$A:$A,0),MATCH(AA$1,人口源表!$1:$1,0))*INDEX(城镇化率!$1:$1048576,MATCH($B24,城镇化率!$A:$A,0),MATCH(AA$1,城镇化率!$5:$5,0))/100</f>
        <v>2791741.3318510856</v>
      </c>
      <c r="AB24" s="40">
        <f>INDEX(人口源表!$1:$1048576,MATCH($B24,人口源表!$A:$A,0),MATCH(AB$1,人口源表!$1:$1,0))*INDEX(城镇化率!$1:$1048576,MATCH($B24,城镇化率!$A:$A,0),MATCH(AB$1,城镇化率!$5:$5,0))/100</f>
        <v>2800402.8162017358</v>
      </c>
      <c r="AC24" s="40">
        <f>INDEX(人口源表!$1:$1048576,MATCH($B24,人口源表!$A:$A,0),MATCH(AC$1,人口源表!$1:$1,0))*INDEX(城镇化率!$1:$1048576,MATCH($B24,城镇化率!$A:$A,0),MATCH(AC$1,城镇化率!$5:$5,0))/100</f>
        <v>2804556.401425723</v>
      </c>
      <c r="AD24" s="40">
        <f>INDEX(人口源表!$1:$1048576,MATCH($B24,人口源表!$A:$A,0),MATCH(AD$1,人口源表!$1:$1,0))*INDEX(城镇化率!$1:$1048576,MATCH($B24,城镇化率!$A:$A,0),MATCH(AD$1,城镇化率!$5:$5,0))/100</f>
        <v>2807697.5368519463</v>
      </c>
      <c r="AE24" s="40">
        <f>INDEX(人口源表!$1:$1048576,MATCH($B24,人口源表!$A:$A,0),MATCH(AE$1,人口源表!$1:$1,0))*INDEX(城镇化率!$1:$1048576,MATCH($B24,城镇化率!$A:$A,0),MATCH(AE$1,城镇化率!$5:$5,0))/100</f>
        <v>2809905.8737028297</v>
      </c>
      <c r="AF24" s="40">
        <f>INDEX(人口源表!$1:$1048576,MATCH($B24,人口源表!$A:$A,0),MATCH(AF$1,人口源表!$1:$1,0))*INDEX(城镇化率!$1:$1048576,MATCH($B24,城镇化率!$A:$A,0),MATCH(AF$1,城镇化率!$5:$5,0))/100</f>
        <v>2811269.0279661166</v>
      </c>
      <c r="AG24" s="40">
        <f>INDEX(人口源表!$1:$1048576,MATCH($B24,人口源表!$A:$A,0),MATCH(AG$1,人口源表!$1:$1,0))*INDEX(城镇化率!$1:$1048576,MATCH($B24,城镇化率!$A:$A,0),MATCH(AG$1,城镇化率!$5:$5,0))/100</f>
        <v>2811876.6868215366</v>
      </c>
      <c r="AH24" s="40">
        <f>INDEX(人口源表!$1:$1048576,MATCH($B24,人口源表!$A:$A,0),MATCH(AH$1,人口源表!$1:$1,0))*INDEX(城镇化率!$1:$1048576,MATCH($B24,城镇化率!$A:$A,0),MATCH(AH$1,城镇化率!$5:$5,0))/100</f>
        <v>2811828.0347871846</v>
      </c>
      <c r="AI24" s="40">
        <f>INDEX(人口源表!$1:$1048576,MATCH($B24,人口源表!$A:$A,0),MATCH(AI$1,人口源表!$1:$1,0))*INDEX(城镇化率!$1:$1048576,MATCH($B24,城镇化率!$A:$A,0),MATCH(AI$1,城镇化率!$5:$5,0))/100</f>
        <v>2811224.4915957362</v>
      </c>
      <c r="AJ24" s="40">
        <f>INDEX(人口源表!$1:$1048576,MATCH($B24,人口源表!$A:$A,0),MATCH(AJ$1,人口源表!$1:$1,0))*INDEX(城镇化率!$1:$1048576,MATCH($B24,城镇化率!$A:$A,0),MATCH(AJ$1,城镇化率!$5:$5,0))/100</f>
        <v>2810176.5179752936</v>
      </c>
      <c r="AK24" s="40">
        <f>INDEX(人口源表!$1:$1048576,MATCH($B24,人口源表!$A:$A,0),MATCH(AK$1,人口源表!$1:$1,0))*INDEX(城镇化率!$1:$1048576,MATCH($B24,城镇化率!$A:$A,0),MATCH(AK$1,城镇化率!$5:$5,0))/100</f>
        <v>2808799.0087235784</v>
      </c>
      <c r="AL24" s="40">
        <f>INDEX(人口源表!$1:$1048576,MATCH($B24,人口源表!$A:$A,0),MATCH(AL$1,人口源表!$1:$1,0))*INDEX(城镇化率!$1:$1048576,MATCH($B24,城镇化率!$A:$A,0),MATCH(AL$1,城镇化率!$5:$5,0))/100</f>
        <v>2807212.0432336335</v>
      </c>
      <c r="AM24" s="40">
        <f>INDEX(人口源表!$1:$1048576,MATCH($B24,人口源表!$A:$A,0),MATCH(AM$1,人口源表!$1:$1,0))*INDEX(城镇化率!$1:$1048576,MATCH($B24,城镇化率!$A:$A,0),MATCH(AM$1,城镇化率!$5:$5,0))/100</f>
        <v>2805543.0231924099</v>
      </c>
      <c r="AN24" s="40">
        <f>INDEX(人口源表!$1:$1048576,MATCH($B24,人口源表!$A:$A,0),MATCH(AN$1,人口源表!$1:$1,0))*INDEX(城镇化率!$1:$1048576,MATCH($B24,城镇化率!$A:$A,0),MATCH(AN$1,城镇化率!$5:$5,0))/100</f>
        <v>2803926.1052770112</v>
      </c>
      <c r="AO24" s="40">
        <f>INDEX(人口源表!$1:$1048576,MATCH($B24,人口源表!$A:$A,0),MATCH(AO$1,人口源表!$1:$1,0))*INDEX(城镇化率!$1:$1048576,MATCH($B24,城镇化率!$A:$A,0),MATCH(AO$1,城镇化率!$5:$5,0))/100</f>
        <v>2802501.6195862503</v>
      </c>
      <c r="AP24" s="40">
        <f>INDEX(人口源表!$1:$1048576,MATCH($B24,人口源表!$A:$A,0),MATCH(AP$1,人口源表!$1:$1,0))*INDEX(城镇化率!$1:$1048576,MATCH($B24,城镇化率!$A:$A,0),MATCH(AP$1,城镇化率!$5:$5,0))/100</f>
        <v>2801414.0870272191</v>
      </c>
      <c r="AQ24" s="40">
        <f>INDEX(人口源表!$1:$1048576,MATCH($B24,人口源表!$A:$A,0),MATCH(AQ$1,人口源表!$1:$1,0))*INDEX(城镇化率!$1:$1048576,MATCH($B24,城镇化率!$A:$A,0),MATCH(AQ$1,城镇化率!$5:$5,0))/100</f>
        <v>2800817.8456561156</v>
      </c>
      <c r="AR24" s="40">
        <f>INDEX(人口源表!$1:$1048576,MATCH($B24,人口源表!$A:$A,0),MATCH(AR$1,人口源表!$1:$1,0))*INDEX(城镇化率!$1:$1048576,MATCH($B24,城镇化率!$A:$A,0),MATCH(AR$1,城镇化率!$5:$5,0))/100</f>
        <v>2800872.3255917146</v>
      </c>
      <c r="AS24" s="40">
        <f>INDEX(人口源表!$1:$1048576,MATCH($B24,人口源表!$A:$A,0),MATCH(AS$1,人口源表!$1:$1,0))*INDEX(城镇化率!$1:$1048576,MATCH($B24,城镇化率!$A:$A,0),MATCH(AS$1,城镇化率!$5:$5,0))/100</f>
        <v>2801743.5255803661</v>
      </c>
      <c r="AT24" s="40">
        <f>INDEX(人口源表!$1:$1048576,MATCH($B24,人口源表!$A:$A,0),MATCH(AT$1,人口源表!$1:$1,0))*INDEX(城镇化率!$1:$1048576,MATCH($B24,城镇化率!$A:$A,0),MATCH(AT$1,城镇化率!$5:$5,0))/100</f>
        <v>2803604.818233714</v>
      </c>
      <c r="AU24" s="40">
        <f>INDEX(人口源表!$1:$1048576,MATCH($B24,人口源表!$A:$A,0),MATCH(AU$1,人口源表!$1:$1,0))*INDEX(城镇化率!$1:$1048576,MATCH($B24,城镇化率!$A:$A,0),MATCH(AU$1,城镇化率!$5:$5,0))/100</f>
        <v>2806637.0657894937</v>
      </c>
      <c r="AV24" s="40">
        <f>INDEX(人口源表!$1:$1048576,MATCH($B24,人口源表!$A:$A,0),MATCH(AV$1,人口源表!$1:$1,0))*INDEX(城镇化率!$1:$1048576,MATCH($B24,城镇化率!$A:$A,0),MATCH(AV$1,城镇化率!$5:$5,0))/100</f>
        <v>2811025.9005956077</v>
      </c>
    </row>
    <row r="25" spans="1:48" x14ac:dyDescent="0.15">
      <c r="A25" s="4" t="s">
        <v>860</v>
      </c>
      <c r="B25" s="4" t="s">
        <v>72</v>
      </c>
      <c r="C25" s="34">
        <f>VLOOKUP(B25,'[1]2016省城人口总结（根）'!B:C,2,FALSE)/100</f>
        <v>0.52949000000000002</v>
      </c>
      <c r="D25" s="40">
        <f>INDEX(人口源表!$1:$1048576,MATCH($B25,人口源表!$A:$A,0),MATCH(D$1,人口源表!$1:$1,0))*INDEX(城镇化率!$1:$1048576,MATCH($B25,城镇化率!$A:$A,0),MATCH(D$1,城镇化率!$5:$5,0))/100</f>
        <v>2056054.0839546781</v>
      </c>
      <c r="E25" s="40">
        <f>INDEX(人口源表!$1:$1048576,MATCH($B25,人口源表!$A:$A,0),MATCH(E$1,人口源表!$1:$1,0))*INDEX(城镇化率!$1:$1048576,MATCH($B25,城镇化率!$A:$A,0),MATCH(E$1,城镇化率!$5:$5,0))/100</f>
        <v>2107096.5273658116</v>
      </c>
      <c r="F25" s="40">
        <f>INDEX(人口源表!$1:$1048576,MATCH($B25,人口源表!$A:$A,0),MATCH(F$1,人口源表!$1:$1,0))*INDEX(城镇化率!$1:$1048576,MATCH($B25,城镇化率!$A:$A,0),MATCH(F$1,城镇化率!$5:$5,0))/100</f>
        <v>2159263.2952610641</v>
      </c>
      <c r="G25" s="40">
        <f>INDEX(人口源表!$1:$1048576,MATCH($B25,人口源表!$A:$A,0),MATCH(G$1,人口源表!$1:$1,0))*INDEX(城镇化率!$1:$1048576,MATCH($B25,城镇化率!$A:$A,0),MATCH(G$1,城镇化率!$5:$5,0))/100</f>
        <v>1870791.6426432536</v>
      </c>
      <c r="H25" s="40">
        <f>INDEX(人口源表!$1:$1048576,MATCH($B25,人口源表!$A:$A,0),MATCH(H$1,人口源表!$1:$1,0))*INDEX(城镇化率!$1:$1048576,MATCH($B25,城镇化率!$A:$A,0),MATCH(H$1,城镇化率!$5:$5,0))/100</f>
        <v>1924928.5100368622</v>
      </c>
      <c r="I25" s="40">
        <f>INDEX(人口源表!$1:$1048576,MATCH($B25,人口源表!$A:$A,0),MATCH(I$1,人口源表!$1:$1,0))*INDEX(城镇化率!$1:$1048576,MATCH($B25,城镇化率!$A:$A,0),MATCH(I$1,城镇化率!$5:$5,0))/100</f>
        <v>1965731.6684523448</v>
      </c>
      <c r="J25" s="40">
        <f>INDEX(人口源表!$1:$1048576,MATCH($B25,人口源表!$A:$A,0),MATCH(J$1,人口源表!$1:$1,0))*INDEX(城镇化率!$1:$1048576,MATCH($B25,城镇化率!$A:$A,0),MATCH(J$1,城镇化率!$5:$5,0))/100</f>
        <v>2006115.4023147421</v>
      </c>
      <c r="K25" s="40">
        <f>INDEX(人口源表!$1:$1048576,MATCH($B25,人口源表!$A:$A,0),MATCH(K$1,人口源表!$1:$1,0))*INDEX(城镇化率!$1:$1048576,MATCH($B25,城镇化率!$A:$A,0),MATCH(K$1,城镇化率!$5:$5,0))/100</f>
        <v>2046009.5400649309</v>
      </c>
      <c r="L25" s="40">
        <f>INDEX(人口源表!$1:$1048576,MATCH($B25,人口源表!$A:$A,0),MATCH(L$1,人口源表!$1:$1,0))*INDEX(城镇化率!$1:$1048576,MATCH($B25,城镇化率!$A:$A,0),MATCH(L$1,城镇化率!$5:$5,0))/100</f>
        <v>2085346.803958565</v>
      </c>
      <c r="M25" s="40">
        <f>INDEX(人口源表!$1:$1048576,MATCH($B25,人口源表!$A:$A,0),MATCH(M$1,人口源表!$1:$1,0))*INDEX(城镇化率!$1:$1048576,MATCH($B25,城镇化率!$A:$A,0),MATCH(M$1,城镇化率!$5:$5,0))/100</f>
        <v>2124063.6142319776</v>
      </c>
      <c r="N25" s="40">
        <f>INDEX(人口源表!$1:$1048576,MATCH($B25,人口源表!$A:$A,0),MATCH(N$1,人口源表!$1:$1,0))*INDEX(城镇化率!$1:$1048576,MATCH($B25,城镇化率!$A:$A,0),MATCH(N$1,城镇化率!$5:$5,0))/100</f>
        <v>2162100.9358593612</v>
      </c>
      <c r="O25" s="40">
        <f>INDEX(人口源表!$1:$1048576,MATCH($B25,人口源表!$A:$A,0),MATCH(O$1,人口源表!$1:$1,0))*INDEX(城镇化率!$1:$1048576,MATCH($B25,城镇化率!$A:$A,0),MATCH(O$1,城镇化率!$5:$5,0))/100</f>
        <v>2199403.3473826605</v>
      </c>
      <c r="P25" s="40">
        <f>INDEX(人口源表!$1:$1048576,MATCH($B25,人口源表!$A:$A,0),MATCH(P$1,人口源表!$1:$1,0))*INDEX(城镇化率!$1:$1048576,MATCH($B25,城镇化率!$A:$A,0),MATCH(P$1,城镇化率!$5:$5,0))/100</f>
        <v>2235920.4994283598</v>
      </c>
      <c r="Q25" s="40">
        <f>INDEX(人口源表!$1:$1048576,MATCH($B25,人口源表!$A:$A,0),MATCH(Q$1,人口源表!$1:$1,0))*INDEX(城镇化率!$1:$1048576,MATCH($B25,城镇化率!$A:$A,0),MATCH(Q$1,城镇化率!$5:$5,0))/100</f>
        <v>2271606.1761730984</v>
      </c>
      <c r="R25" s="40">
        <f>INDEX(人口源表!$1:$1048576,MATCH($B25,人口源表!$A:$A,0),MATCH(R$1,人口源表!$1:$1,0))*INDEX(城镇化率!$1:$1048576,MATCH($B25,城镇化率!$A:$A,0),MATCH(R$1,城镇化率!$5:$5,0))/100</f>
        <v>2306419.7947602458</v>
      </c>
      <c r="S25" s="40">
        <f>INDEX(人口源表!$1:$1048576,MATCH($B25,人口源表!$A:$A,0),MATCH(S$1,人口源表!$1:$1,0))*INDEX(城镇化率!$1:$1048576,MATCH($B25,城镇化率!$A:$A,0),MATCH(S$1,城镇化率!$5:$5,0))/100</f>
        <v>2328740.3189601423</v>
      </c>
      <c r="T25" s="40">
        <f>INDEX(人口源表!$1:$1048576,MATCH($B25,人口源表!$A:$A,0),MATCH(T$1,人口源表!$1:$1,0))*INDEX(城镇化率!$1:$1048576,MATCH($B25,城镇化率!$A:$A,0),MATCH(T$1,城镇化率!$5:$5,0))/100</f>
        <v>2349854.9763220479</v>
      </c>
      <c r="U25" s="40">
        <f>INDEX(人口源表!$1:$1048576,MATCH($B25,人口源表!$A:$A,0),MATCH(U$1,人口源表!$1:$1,0))*INDEX(城镇化率!$1:$1048576,MATCH($B25,城镇化率!$A:$A,0),MATCH(U$1,城镇化率!$5:$5,0))/100</f>
        <v>2369755.7257496743</v>
      </c>
      <c r="V25" s="40">
        <f>INDEX(人口源表!$1:$1048576,MATCH($B25,人口源表!$A:$A,0),MATCH(V$1,人口源表!$1:$1,0))*INDEX(城镇化率!$1:$1048576,MATCH($B25,城镇化率!$A:$A,0),MATCH(V$1,城镇化率!$5:$5,0))/100</f>
        <v>2388442.2157944744</v>
      </c>
      <c r="W25" s="40">
        <f>INDEX(人口源表!$1:$1048576,MATCH($B25,人口源表!$A:$A,0),MATCH(W$1,人口源表!$1:$1,0))*INDEX(城镇化率!$1:$1048576,MATCH($B25,城镇化率!$A:$A,0),MATCH(W$1,城镇化率!$5:$5,0))/100</f>
        <v>2405918.7697662967</v>
      </c>
      <c r="X25" s="40">
        <f>INDEX(人口源表!$1:$1048576,MATCH($B25,人口源表!$A:$A,0),MATCH(X$1,人口源表!$1:$1,0))*INDEX(城镇化率!$1:$1048576,MATCH($B25,城镇化率!$A:$A,0),MATCH(X$1,城镇化率!$5:$5,0))/100</f>
        <v>2422199.0141664236</v>
      </c>
      <c r="Y25" s="40">
        <f>INDEX(人口源表!$1:$1048576,MATCH($B25,人口源表!$A:$A,0),MATCH(Y$1,人口源表!$1:$1,0))*INDEX(城镇化率!$1:$1048576,MATCH($B25,城镇化率!$A:$A,0),MATCH(Y$1,城镇化率!$5:$5,0))/100</f>
        <v>2437300.2771055545</v>
      </c>
      <c r="Z25" s="40">
        <f>INDEX(人口源表!$1:$1048576,MATCH($B25,人口源表!$A:$A,0),MATCH(Z$1,人口源表!$1:$1,0))*INDEX(城镇化率!$1:$1048576,MATCH($B25,城镇化率!$A:$A,0),MATCH(Z$1,城镇化率!$5:$5,0))/100</f>
        <v>2451250.1877249484</v>
      </c>
      <c r="AA25" s="40">
        <f>INDEX(人口源表!$1:$1048576,MATCH($B25,人口源表!$A:$A,0),MATCH(AA$1,人口源表!$1:$1,0))*INDEX(城镇化率!$1:$1048576,MATCH($B25,城镇化率!$A:$A,0),MATCH(AA$1,城镇化率!$5:$5,0))/100</f>
        <v>2464081.692319463</v>
      </c>
      <c r="AB25" s="40">
        <f>INDEX(人口源表!$1:$1048576,MATCH($B25,人口源表!$A:$A,0),MATCH(AB$1,人口源表!$1:$1,0))*INDEX(城镇化率!$1:$1048576,MATCH($B25,城镇化率!$A:$A,0),MATCH(AB$1,城镇化率!$5:$5,0))/100</f>
        <v>2475835.1519817039</v>
      </c>
      <c r="AC25" s="40">
        <f>INDEX(人口源表!$1:$1048576,MATCH($B25,人口源表!$A:$A,0),MATCH(AC$1,人口源表!$1:$1,0))*INDEX(城镇化率!$1:$1048576,MATCH($B25,城镇化率!$A:$A,0),MATCH(AC$1,城镇化率!$5:$5,0))/100</f>
        <v>2483516.4563779756</v>
      </c>
      <c r="AD25" s="40">
        <f>INDEX(人口源表!$1:$1048576,MATCH($B25,人口源表!$A:$A,0),MATCH(AD$1,人口源表!$1:$1,0))*INDEX(城镇化率!$1:$1048576,MATCH($B25,城镇化率!$A:$A,0),MATCH(AD$1,城镇化率!$5:$5,0))/100</f>
        <v>2490205.259463015</v>
      </c>
      <c r="AE25" s="40">
        <f>INDEX(人口源表!$1:$1048576,MATCH($B25,人口源表!$A:$A,0),MATCH(AE$1,人口源表!$1:$1,0))*INDEX(城镇化率!$1:$1048576,MATCH($B25,城镇化率!$A:$A,0),MATCH(AE$1,城镇化率!$5:$5,0))/100</f>
        <v>2495967.9666515589</v>
      </c>
      <c r="AF25" s="40">
        <f>INDEX(人口源表!$1:$1048576,MATCH($B25,人口源表!$A:$A,0),MATCH(AF$1,人口源表!$1:$1,0))*INDEX(城镇化率!$1:$1048576,MATCH($B25,城镇化率!$A:$A,0),MATCH(AF$1,城镇化率!$5:$5,0))/100</f>
        <v>2500881.4182393723</v>
      </c>
      <c r="AG25" s="40">
        <f>INDEX(人口源表!$1:$1048576,MATCH($B25,人口源表!$A:$A,0),MATCH(AG$1,人口源表!$1:$1,0))*INDEX(城镇化率!$1:$1048576,MATCH($B25,城镇化率!$A:$A,0),MATCH(AG$1,城镇化率!$5:$5,0))/100</f>
        <v>2505027.7144896043</v>
      </c>
      <c r="AH25" s="40">
        <f>INDEX(人口源表!$1:$1048576,MATCH($B25,人口源表!$A:$A,0),MATCH(AH$1,人口源表!$1:$1,0))*INDEX(城镇化率!$1:$1048576,MATCH($B25,城镇化率!$A:$A,0),MATCH(AH$1,城镇化率!$5:$5,0))/100</f>
        <v>2508499.0124925314</v>
      </c>
      <c r="AI25" s="40">
        <f>INDEX(人口源表!$1:$1048576,MATCH($B25,人口源表!$A:$A,0),MATCH(AI$1,人口源表!$1:$1,0))*INDEX(城镇化率!$1:$1048576,MATCH($B25,城镇化率!$A:$A,0),MATCH(AI$1,城镇化率!$5:$5,0))/100</f>
        <v>2511395.0025429656</v>
      </c>
      <c r="AJ25" s="40">
        <f>INDEX(人口源表!$1:$1048576,MATCH($B25,人口源表!$A:$A,0),MATCH(AJ$1,人口源表!$1:$1,0))*INDEX(城镇化率!$1:$1048576,MATCH($B25,城镇化率!$A:$A,0),MATCH(AJ$1,城镇化率!$5:$5,0))/100</f>
        <v>2513823.0366353407</v>
      </c>
      <c r="AK25" s="40">
        <f>INDEX(人口源表!$1:$1048576,MATCH($B25,人口源表!$A:$A,0),MATCH(AK$1,人口源表!$1:$1,0))*INDEX(城镇化率!$1:$1048576,MATCH($B25,城镇化率!$A:$A,0),MATCH(AK$1,城镇化率!$5:$5,0))/100</f>
        <v>2515900.2994711427</v>
      </c>
      <c r="AL25" s="40">
        <f>INDEX(人口源表!$1:$1048576,MATCH($B25,人口源表!$A:$A,0),MATCH(AL$1,人口源表!$1:$1,0))*INDEX(城镇化率!$1:$1048576,MATCH($B25,城镇化率!$A:$A,0),MATCH(AL$1,城镇化率!$5:$5,0))/100</f>
        <v>2517751.2465049345</v>
      </c>
      <c r="AM25" s="40">
        <f>INDEX(人口源表!$1:$1048576,MATCH($B25,人口源表!$A:$A,0),MATCH(AM$1,人口源表!$1:$1,0))*INDEX(城镇化率!$1:$1048576,MATCH($B25,城镇化率!$A:$A,0),MATCH(AM$1,城镇化率!$5:$5,0))/100</f>
        <v>2519510.4661375666</v>
      </c>
      <c r="AN25" s="40">
        <f>INDEX(人口源表!$1:$1048576,MATCH($B25,人口源表!$A:$A,0),MATCH(AN$1,人口源表!$1:$1,0))*INDEX(城镇化率!$1:$1048576,MATCH($B25,城镇化率!$A:$A,0),MATCH(AN$1,城镇化率!$5:$5,0))/100</f>
        <v>2521320.1004749183</v>
      </c>
      <c r="AO25" s="40">
        <f>INDEX(人口源表!$1:$1048576,MATCH($B25,人口源表!$A:$A,0),MATCH(AO$1,人口源表!$1:$1,0))*INDEX(城镇化率!$1:$1048576,MATCH($B25,城镇化率!$A:$A,0),MATCH(AO$1,城镇化率!$5:$5,0))/100</f>
        <v>2523332.7312266761</v>
      </c>
      <c r="AP25" s="40">
        <f>INDEX(人口源表!$1:$1048576,MATCH($B25,人口源表!$A:$A,0),MATCH(AP$1,人口源表!$1:$1,0))*INDEX(城镇化率!$1:$1048576,MATCH($B25,城镇化率!$A:$A,0),MATCH(AP$1,城镇化率!$5:$5,0))/100</f>
        <v>2525709.4763710261</v>
      </c>
      <c r="AQ25" s="40">
        <f>INDEX(人口源表!$1:$1048576,MATCH($B25,人口源表!$A:$A,0),MATCH(AQ$1,人口源表!$1:$1,0))*INDEX(城镇化率!$1:$1048576,MATCH($B25,城镇化率!$A:$A,0),MATCH(AQ$1,城镇化率!$5:$5,0))/100</f>
        <v>2528620.1294108434</v>
      </c>
      <c r="AR25" s="40">
        <f>INDEX(人口源表!$1:$1048576,MATCH($B25,人口源表!$A:$A,0),MATCH(AR$1,人口源表!$1:$1,0))*INDEX(城镇化率!$1:$1048576,MATCH($B25,城镇化率!$A:$A,0),MATCH(AR$1,城镇化率!$5:$5,0))/100</f>
        <v>2532246.0942457826</v>
      </c>
      <c r="AS25" s="40">
        <f>INDEX(人口源表!$1:$1048576,MATCH($B25,人口源表!$A:$A,0),MATCH(AS$1,人口源表!$1:$1,0))*INDEX(城镇化率!$1:$1048576,MATCH($B25,城镇化率!$A:$A,0),MATCH(AS$1,城镇化率!$5:$5,0))/100</f>
        <v>2536775.6719508478</v>
      </c>
      <c r="AT25" s="40">
        <f>INDEX(人口源表!$1:$1048576,MATCH($B25,人口源表!$A:$A,0),MATCH(AT$1,人口源表!$1:$1,0))*INDEX(城镇化率!$1:$1048576,MATCH($B25,城镇化率!$A:$A,0),MATCH(AT$1,城镇化率!$5:$5,0))/100</f>
        <v>2542409.7957575331</v>
      </c>
      <c r="AU25" s="40">
        <f>INDEX(人口源表!$1:$1048576,MATCH($B25,人口源表!$A:$A,0),MATCH(AU$1,人口源表!$1:$1,0))*INDEX(城镇化率!$1:$1048576,MATCH($B25,城镇化率!$A:$A,0),MATCH(AU$1,城镇化率!$5:$5,0))/100</f>
        <v>2549357.2975708991</v>
      </c>
      <c r="AV25" s="40">
        <f>INDEX(人口源表!$1:$1048576,MATCH($B25,人口源表!$A:$A,0),MATCH(AV$1,人口源表!$1:$1,0))*INDEX(城镇化率!$1:$1048576,MATCH($B25,城镇化率!$A:$A,0),MATCH(AV$1,城镇化率!$5:$5,0))/100</f>
        <v>2557838.5744127082</v>
      </c>
    </row>
    <row r="26" spans="1:48" x14ac:dyDescent="0.15">
      <c r="A26" s="4" t="s">
        <v>861</v>
      </c>
      <c r="B26" s="4" t="s">
        <v>74</v>
      </c>
      <c r="C26" s="34">
        <f>VLOOKUP(B26,'[1]2016省城人口总结（根）'!B:C,2,FALSE)/100</f>
        <v>0.63549999999999995</v>
      </c>
      <c r="D26" s="40">
        <f>INDEX(人口源表!$1:$1048576,MATCH($B26,人口源表!$A:$A,0),MATCH(D$1,人口源表!$1:$1,0))*INDEX(城镇化率!$1:$1048576,MATCH($B26,城镇化率!$A:$A,0),MATCH(D$1,城镇化率!$5:$5,0))/100</f>
        <v>1913391.5929923726</v>
      </c>
      <c r="E26" s="40">
        <f>INDEX(人口源表!$1:$1048576,MATCH($B26,人口源表!$A:$A,0),MATCH(E$1,人口源表!$1:$1,0))*INDEX(城镇化率!$1:$1048576,MATCH($B26,城镇化率!$A:$A,0),MATCH(E$1,城镇化率!$5:$5,0))/100</f>
        <v>1959687.929345442</v>
      </c>
      <c r="F26" s="40">
        <f>INDEX(人口源表!$1:$1048576,MATCH($B26,人口源表!$A:$A,0),MATCH(F$1,人口源表!$1:$1,0))*INDEX(城镇化率!$1:$1048576,MATCH($B26,城镇化率!$A:$A,0),MATCH(F$1,城镇化率!$5:$5,0))/100</f>
        <v>2006096.2921203584</v>
      </c>
      <c r="G26" s="40">
        <f>INDEX(人口源表!$1:$1048576,MATCH($B26,人口源表!$A:$A,0),MATCH(G$1,人口源表!$1:$1,0))*INDEX(城镇化率!$1:$1048576,MATCH($B26,城镇化率!$A:$A,0),MATCH(G$1,城镇化率!$5:$5,0))/100</f>
        <v>2280794.9621844566</v>
      </c>
      <c r="H26" s="40">
        <f>INDEX(人口源表!$1:$1048576,MATCH($B26,人口源表!$A:$A,0),MATCH(H$1,人口源表!$1:$1,0))*INDEX(城镇化率!$1:$1048576,MATCH($B26,城镇化率!$A:$A,0),MATCH(H$1,城镇化率!$5:$5,0))/100</f>
        <v>2342752.781699968</v>
      </c>
      <c r="I26" s="40">
        <f>INDEX(人口源表!$1:$1048576,MATCH($B26,人口源表!$A:$A,0),MATCH(I$1,人口源表!$1:$1,0))*INDEX(城镇化率!$1:$1048576,MATCH($B26,城镇化率!$A:$A,0),MATCH(I$1,城镇化率!$5:$5,0))/100</f>
        <v>2386609.80070476</v>
      </c>
      <c r="J26" s="40">
        <f>INDEX(人口源表!$1:$1048576,MATCH($B26,人口源表!$A:$A,0),MATCH(J$1,人口源表!$1:$1,0))*INDEX(城镇化率!$1:$1048576,MATCH($B26,城镇化率!$A:$A,0),MATCH(J$1,城镇化率!$5:$5,0))/100</f>
        <v>2428307.1461710916</v>
      </c>
      <c r="K26" s="40">
        <f>INDEX(人口源表!$1:$1048576,MATCH($B26,人口源表!$A:$A,0),MATCH(K$1,人口源表!$1:$1,0))*INDEX(城镇化率!$1:$1048576,MATCH($B26,城镇化率!$A:$A,0),MATCH(K$1,城镇化率!$5:$5,0))/100</f>
        <v>2467947.1307046516</v>
      </c>
      <c r="L26" s="40">
        <f>INDEX(人口源表!$1:$1048576,MATCH($B26,人口源表!$A:$A,0),MATCH(L$1,人口源表!$1:$1,0))*INDEX(城镇化率!$1:$1048576,MATCH($B26,城镇化率!$A:$A,0),MATCH(L$1,城镇化率!$5:$5,0))/100</f>
        <v>2505634.0698905708</v>
      </c>
      <c r="M26" s="40">
        <f>INDEX(人口源表!$1:$1048576,MATCH($B26,人口源表!$A:$A,0),MATCH(M$1,人口源表!$1:$1,0))*INDEX(城镇化率!$1:$1048576,MATCH($B26,城镇化率!$A:$A,0),MATCH(M$1,城镇化率!$5:$5,0))/100</f>
        <v>2541469.2547906255</v>
      </c>
      <c r="N26" s="40">
        <f>INDEX(人口源表!$1:$1048576,MATCH($B26,人口源表!$A:$A,0),MATCH(N$1,人口源表!$1:$1,0))*INDEX(城镇化率!$1:$1048576,MATCH($B26,城镇化率!$A:$A,0),MATCH(N$1,城镇化率!$5:$5,0))/100</f>
        <v>2575554.2824114477</v>
      </c>
      <c r="O26" s="40">
        <f>INDEX(人口源表!$1:$1048576,MATCH($B26,人口源表!$A:$A,0),MATCH(O$1,人口源表!$1:$1,0))*INDEX(城镇化率!$1:$1048576,MATCH($B26,城镇化率!$A:$A,0),MATCH(O$1,城镇化率!$5:$5,0))/100</f>
        <v>2607988.7617326365</v>
      </c>
      <c r="P26" s="40">
        <f>INDEX(人口源表!$1:$1048576,MATCH($B26,人口源表!$A:$A,0),MATCH(P$1,人口源表!$1:$1,0))*INDEX(城镇化率!$1:$1048576,MATCH($B26,城镇化率!$A:$A,0),MATCH(P$1,城镇化率!$5:$5,0))/100</f>
        <v>2638870.0925533101</v>
      </c>
      <c r="Q26" s="40">
        <f>INDEX(人口源表!$1:$1048576,MATCH($B26,人口源表!$A:$A,0),MATCH(Q$1,人口源表!$1:$1,0))*INDEX(城镇化率!$1:$1048576,MATCH($B26,城镇化率!$A:$A,0),MATCH(Q$1,城镇化率!$5:$5,0))/100</f>
        <v>2668294.7234888487</v>
      </c>
      <c r="R26" s="40">
        <f>INDEX(人口源表!$1:$1048576,MATCH($B26,人口源表!$A:$A,0),MATCH(R$1,人口源表!$1:$1,0))*INDEX(城镇化率!$1:$1048576,MATCH($B26,城镇化率!$A:$A,0),MATCH(R$1,城镇化率!$5:$5,0))/100</f>
        <v>2696357.2380670295</v>
      </c>
      <c r="S26" s="40">
        <f>INDEX(人口源表!$1:$1048576,MATCH($B26,人口源表!$A:$A,0),MATCH(S$1,人口源表!$1:$1,0))*INDEX(城镇化率!$1:$1048576,MATCH($B26,城镇化率!$A:$A,0),MATCH(S$1,城镇化率!$5:$5,0))/100</f>
        <v>2709668.4520577556</v>
      </c>
      <c r="T26" s="40">
        <f>INDEX(人口源表!$1:$1048576,MATCH($B26,人口源表!$A:$A,0),MATCH(T$1,人口源表!$1:$1,0))*INDEX(城镇化率!$1:$1048576,MATCH($B26,城镇化率!$A:$A,0),MATCH(T$1,城镇化率!$5:$5,0))/100</f>
        <v>2721614.0458531631</v>
      </c>
      <c r="U26" s="40">
        <f>INDEX(人口源表!$1:$1048576,MATCH($B26,人口源表!$A:$A,0),MATCH(U$1,人口源表!$1:$1,0))*INDEX(城镇化率!$1:$1048576,MATCH($B26,城镇化率!$A:$A,0),MATCH(U$1,城镇化率!$5:$5,0))/100</f>
        <v>2732297.1304747402</v>
      </c>
      <c r="V26" s="40">
        <f>INDEX(人口源表!$1:$1048576,MATCH($B26,人口源表!$A:$A,0),MATCH(V$1,人口源表!$1:$1,0))*INDEX(城镇化率!$1:$1048576,MATCH($B26,城镇化率!$A:$A,0),MATCH(V$1,城镇化率!$5:$5,0))/100</f>
        <v>2741819.258367266</v>
      </c>
      <c r="W26" s="40">
        <f>INDEX(人口源表!$1:$1048576,MATCH($B26,人口源表!$A:$A,0),MATCH(W$1,人口源表!$1:$1,0))*INDEX(城镇化率!$1:$1048576,MATCH($B26,城镇化率!$A:$A,0),MATCH(W$1,城镇化率!$5:$5,0))/100</f>
        <v>2750275.7372001223</v>
      </c>
      <c r="X26" s="40">
        <f>INDEX(人口源表!$1:$1048576,MATCH($B26,人口源表!$A:$A,0),MATCH(X$1,人口源表!$1:$1,0))*INDEX(城镇化率!$1:$1048576,MATCH($B26,城镇化率!$A:$A,0),MATCH(X$1,城镇化率!$5:$5,0))/100</f>
        <v>2757755.4467527959</v>
      </c>
      <c r="Y26" s="40">
        <f>INDEX(人口源表!$1:$1048576,MATCH($B26,人口源表!$A:$A,0),MATCH(Y$1,人口源表!$1:$1,0))*INDEX(城镇化率!$1:$1048576,MATCH($B26,城镇化率!$A:$A,0),MATCH(Y$1,城镇化率!$5:$5,0))/100</f>
        <v>2764346.0966151147</v>
      </c>
      <c r="Z26" s="40">
        <f>INDEX(人口源表!$1:$1048576,MATCH($B26,人口源表!$A:$A,0),MATCH(Z$1,人口源表!$1:$1,0))*INDEX(城镇化率!$1:$1048576,MATCH($B26,城镇化率!$A:$A,0),MATCH(Z$1,城镇化率!$5:$5,0))/100</f>
        <v>2770125.576200888</v>
      </c>
      <c r="AA26" s="40">
        <f>INDEX(人口源表!$1:$1048576,MATCH($B26,人口源表!$A:$A,0),MATCH(AA$1,人口源表!$1:$1,0))*INDEX(城镇化率!$1:$1048576,MATCH($B26,城镇化率!$A:$A,0),MATCH(AA$1,城镇化率!$5:$5,0))/100</f>
        <v>2775169.5407538209</v>
      </c>
      <c r="AB26" s="40">
        <f>INDEX(人口源表!$1:$1048576,MATCH($B26,人口源表!$A:$A,0),MATCH(AB$1,人口源表!$1:$1,0))*INDEX(城镇化率!$1:$1048576,MATCH($B26,城镇化率!$A:$A,0),MATCH(AB$1,城镇化率!$5:$5,0))/100</f>
        <v>2779546.5985248554</v>
      </c>
      <c r="AC26" s="40">
        <f>INDEX(人口源表!$1:$1048576,MATCH($B26,人口源表!$A:$A,0),MATCH(AC$1,人口源表!$1:$1,0))*INDEX(城镇化率!$1:$1048576,MATCH($B26,城镇化率!$A:$A,0),MATCH(AC$1,城镇化率!$5:$5,0))/100</f>
        <v>2779914.634479857</v>
      </c>
      <c r="AD26" s="40">
        <f>INDEX(人口源表!$1:$1048576,MATCH($B26,人口源表!$A:$A,0),MATCH(AD$1,人口源表!$1:$1,0))*INDEX(城镇化率!$1:$1048576,MATCH($B26,城镇化率!$A:$A,0),MATCH(AD$1,城镇化率!$5:$5,0))/100</f>
        <v>2779732.1340394639</v>
      </c>
      <c r="AE26" s="40">
        <f>INDEX(人口源表!$1:$1048576,MATCH($B26,人口源表!$A:$A,0),MATCH(AE$1,人口源表!$1:$1,0))*INDEX(城镇化率!$1:$1048576,MATCH($B26,城镇化率!$A:$A,0),MATCH(AE$1,城镇化率!$5:$5,0))/100</f>
        <v>2779053.678702286</v>
      </c>
      <c r="AF26" s="40">
        <f>INDEX(人口源表!$1:$1048576,MATCH($B26,人口源表!$A:$A,0),MATCH(AF$1,人口源表!$1:$1,0))*INDEX(城镇化率!$1:$1048576,MATCH($B26,城镇化率!$A:$A,0),MATCH(AF$1,城镇化率!$5:$5,0))/100</f>
        <v>2777925.9045338882</v>
      </c>
      <c r="AG26" s="40">
        <f>INDEX(人口源表!$1:$1048576,MATCH($B26,人口源表!$A:$A,0),MATCH(AG$1,人口源表!$1:$1,0))*INDEX(城镇化率!$1:$1048576,MATCH($B26,城镇化率!$A:$A,0),MATCH(AG$1,城镇化率!$5:$5,0))/100</f>
        <v>2776387.3443351001</v>
      </c>
      <c r="AH26" s="40">
        <f>INDEX(人口源表!$1:$1048576,MATCH($B26,人口源表!$A:$A,0),MATCH(AH$1,人口源表!$1:$1,0))*INDEX(城镇化率!$1:$1048576,MATCH($B26,城镇化率!$A:$A,0),MATCH(AH$1,城镇化率!$5:$5,0))/100</f>
        <v>2774472.3051006361</v>
      </c>
      <c r="AI26" s="40">
        <f>INDEX(人口源表!$1:$1048576,MATCH($B26,人口源表!$A:$A,0),MATCH(AI$1,人口源表!$1:$1,0))*INDEX(城镇化率!$1:$1048576,MATCH($B26,城镇化率!$A:$A,0),MATCH(AI$1,城镇化率!$5:$5,0))/100</f>
        <v>2772207.5407811706</v>
      </c>
      <c r="AJ26" s="40">
        <f>INDEX(人口源表!$1:$1048576,MATCH($B26,人口源表!$A:$A,0),MATCH(AJ$1,人口源表!$1:$1,0))*INDEX(城镇化率!$1:$1048576,MATCH($B26,城镇化率!$A:$A,0),MATCH(AJ$1,城镇化率!$5:$5,0))/100</f>
        <v>2769612.9183279886</v>
      </c>
      <c r="AK26" s="40">
        <f>INDEX(人口源表!$1:$1048576,MATCH($B26,人口源表!$A:$A,0),MATCH(AK$1,人口源表!$1:$1,0))*INDEX(城镇化率!$1:$1048576,MATCH($B26,城镇化率!$A:$A,0),MATCH(AK$1,城镇化率!$5:$5,0))/100</f>
        <v>2766700.4672764419</v>
      </c>
      <c r="AL26" s="40">
        <f>INDEX(人口源表!$1:$1048576,MATCH($B26,人口源表!$A:$A,0),MATCH(AL$1,人口源表!$1:$1,0))*INDEX(城镇化率!$1:$1048576,MATCH($B26,城镇化率!$A:$A,0),MATCH(AL$1,城镇化率!$5:$5,0))/100</f>
        <v>2763475.0486618471</v>
      </c>
      <c r="AM26" s="40">
        <f>INDEX(人口源表!$1:$1048576,MATCH($B26,人口源表!$A:$A,0),MATCH(AM$1,人口源表!$1:$1,0))*INDEX(城镇化率!$1:$1048576,MATCH($B26,城镇化率!$A:$A,0),MATCH(AM$1,城镇化率!$5:$5,0))/100</f>
        <v>2759934.2180032795</v>
      </c>
      <c r="AN26" s="40">
        <f>INDEX(人口源表!$1:$1048576,MATCH($B26,人口源表!$A:$A,0),MATCH(AN$1,人口源表!$1:$1,0))*INDEX(城镇化率!$1:$1048576,MATCH($B26,城镇化率!$A:$A,0),MATCH(AN$1,城镇化率!$5:$5,0))/100</f>
        <v>2756069.7384486403</v>
      </c>
      <c r="AO26" s="40">
        <f>INDEX(人口源表!$1:$1048576,MATCH($B26,人口源表!$A:$A,0),MATCH(AO$1,人口源表!$1:$1,0))*INDEX(城镇化率!$1:$1048576,MATCH($B26,城镇化率!$A:$A,0),MATCH(AO$1,城镇化率!$5:$5,0))/100</f>
        <v>2751862.497929825</v>
      </c>
      <c r="AP26" s="40">
        <f>INDEX(人口源表!$1:$1048576,MATCH($B26,人口源表!$A:$A,0),MATCH(AP$1,人口源表!$1:$1,0))*INDEX(城镇化率!$1:$1048576,MATCH($B26,城镇化率!$A:$A,0),MATCH(AP$1,城镇化率!$5:$5,0))/100</f>
        <v>2747288.1298483936</v>
      </c>
      <c r="AQ26" s="40">
        <f>INDEX(人口源表!$1:$1048576,MATCH($B26,人口源表!$A:$A,0),MATCH(AQ$1,人口源表!$1:$1,0))*INDEX(城镇化率!$1:$1048576,MATCH($B26,城镇化率!$A:$A,0),MATCH(AQ$1,城镇化率!$5:$5,0))/100</f>
        <v>2742313.5756291128</v>
      </c>
      <c r="AR26" s="40">
        <f>INDEX(人口源表!$1:$1048576,MATCH($B26,人口源表!$A:$A,0),MATCH(AR$1,人口源表!$1:$1,0))*INDEX(城镇化率!$1:$1048576,MATCH($B26,城镇化率!$A:$A,0),MATCH(AR$1,城镇化率!$5:$5,0))/100</f>
        <v>2736897.7625372978</v>
      </c>
      <c r="AS26" s="40">
        <f>INDEX(人口源表!$1:$1048576,MATCH($B26,人口源表!$A:$A,0),MATCH(AS$1,人口源表!$1:$1,0))*INDEX(城镇化率!$1:$1048576,MATCH($B26,城镇化率!$A:$A,0),MATCH(AS$1,城镇化率!$5:$5,0))/100</f>
        <v>2730989.7740213145</v>
      </c>
      <c r="AT26" s="40">
        <f>INDEX(人口源表!$1:$1048576,MATCH($B26,人口源表!$A:$A,0),MATCH(AT$1,人口源表!$1:$1,0))*INDEX(城镇化率!$1:$1048576,MATCH($B26,城镇化率!$A:$A,0),MATCH(AT$1,城镇化率!$5:$5,0))/100</f>
        <v>2724532.8933675466</v>
      </c>
      <c r="AU26" s="40">
        <f>INDEX(人口源表!$1:$1048576,MATCH($B26,人口源表!$A:$A,0),MATCH(AU$1,人口源表!$1:$1,0))*INDEX(城镇化率!$1:$1048576,MATCH($B26,城镇化率!$A:$A,0),MATCH(AU$1,城镇化率!$5:$5,0))/100</f>
        <v>2717460.2618545913</v>
      </c>
      <c r="AV26" s="40">
        <f>INDEX(人口源表!$1:$1048576,MATCH($B26,人口源表!$A:$A,0),MATCH(AV$1,人口源表!$1:$1,0))*INDEX(城镇化率!$1:$1048576,MATCH($B26,城镇化率!$A:$A,0),MATCH(AV$1,城镇化率!$5:$5,0))/100</f>
        <v>2709697.2486705398</v>
      </c>
    </row>
    <row r="27" spans="1:48" x14ac:dyDescent="0.15">
      <c r="A27" s="4" t="s">
        <v>861</v>
      </c>
      <c r="B27" s="4" t="s">
        <v>76</v>
      </c>
      <c r="C27" s="34">
        <f>VLOOKUP(B27,'[1]2016省城人口总结（根）'!B:C,2,FALSE)/100</f>
        <v>0.57430999999999999</v>
      </c>
      <c r="D27" s="40">
        <f>INDEX(人口源表!$1:$1048576,MATCH($B27,人口源表!$A:$A,0),MATCH(D$1,人口源表!$1:$1,0))*INDEX(城镇化率!$1:$1048576,MATCH($B27,城镇化率!$A:$A,0),MATCH(D$1,城镇化率!$5:$5,0))/100</f>
        <v>1585526.9481259761</v>
      </c>
      <c r="E27" s="40">
        <f>INDEX(人口源表!$1:$1048576,MATCH($B27,人口源表!$A:$A,0),MATCH(E$1,人口源表!$1:$1,0))*INDEX(城镇化率!$1:$1048576,MATCH($B27,城镇化率!$A:$A,0),MATCH(E$1,城镇化率!$5:$5,0))/100</f>
        <v>1621231.2692337644</v>
      </c>
      <c r="F27" s="40">
        <f>INDEX(人口源表!$1:$1048576,MATCH($B27,人口源表!$A:$A,0),MATCH(F$1,人口源表!$1:$1,0))*INDEX(城镇化率!$1:$1048576,MATCH($B27,城镇化率!$A:$A,0),MATCH(F$1,城镇化率!$5:$5,0))/100</f>
        <v>1656882.0728708643</v>
      </c>
      <c r="G27" s="40">
        <f>INDEX(人口源表!$1:$1048576,MATCH($B27,人口源表!$A:$A,0),MATCH(G$1,人口源表!$1:$1,0))*INDEX(城镇化率!$1:$1048576,MATCH($B27,城镇化率!$A:$A,0),MATCH(G$1,城镇化率!$5:$5,0))/100</f>
        <v>1624605.1408948628</v>
      </c>
      <c r="H27" s="40">
        <f>INDEX(人口源表!$1:$1048576,MATCH($B27,人口源表!$A:$A,0),MATCH(H$1,人口源表!$1:$1,0))*INDEX(城镇化率!$1:$1048576,MATCH($B27,城镇化率!$A:$A,0),MATCH(H$1,城镇化率!$5:$5,0))/100</f>
        <v>1664554.4000666768</v>
      </c>
      <c r="I27" s="40">
        <f>INDEX(人口源表!$1:$1048576,MATCH($B27,人口源表!$A:$A,0),MATCH(I$1,人口源表!$1:$1,0))*INDEX(城镇化率!$1:$1048576,MATCH($B27,城镇化率!$A:$A,0),MATCH(I$1,城镇化率!$5:$5,0))/100</f>
        <v>1691775.2458484331</v>
      </c>
      <c r="J27" s="40">
        <f>INDEX(人口源表!$1:$1048576,MATCH($B27,人口源表!$A:$A,0),MATCH(J$1,人口源表!$1:$1,0))*INDEX(城镇化率!$1:$1048576,MATCH($B27,城镇化率!$A:$A,0),MATCH(J$1,城镇化率!$5:$5,0))/100</f>
        <v>1717597.2199668153</v>
      </c>
      <c r="K27" s="40">
        <f>INDEX(人口源表!$1:$1048576,MATCH($B27,人口源表!$A:$A,0),MATCH(K$1,人口源表!$1:$1,0))*INDEX(城镇化率!$1:$1048576,MATCH($B27,城镇化率!$A:$A,0),MATCH(K$1,城镇化率!$5:$5,0))/100</f>
        <v>1742071.8711624718</v>
      </c>
      <c r="L27" s="40">
        <f>INDEX(人口源表!$1:$1048576,MATCH($B27,人口源表!$A:$A,0),MATCH(L$1,人口源表!$1:$1,0))*INDEX(城镇化率!$1:$1048576,MATCH($B27,城镇化率!$A:$A,0),MATCH(L$1,城镇化率!$5:$5,0))/100</f>
        <v>1765249.2662606258</v>
      </c>
      <c r="M27" s="40">
        <f>INDEX(人口源表!$1:$1048576,MATCH($B27,人口源表!$A:$A,0),MATCH(M$1,人口源表!$1:$1,0))*INDEX(城镇化率!$1:$1048576,MATCH($B27,城镇化率!$A:$A,0),MATCH(M$1,城镇化率!$5:$5,0))/100</f>
        <v>1787181.7237833843</v>
      </c>
      <c r="N27" s="40">
        <f>INDEX(人口源表!$1:$1048576,MATCH($B27,人口源表!$A:$A,0),MATCH(N$1,人口源表!$1:$1,0))*INDEX(城镇化率!$1:$1048576,MATCH($B27,城镇化率!$A:$A,0),MATCH(N$1,城镇化率!$5:$5,0))/100</f>
        <v>1807918.6442932398</v>
      </c>
      <c r="O27" s="40">
        <f>INDEX(人口源表!$1:$1048576,MATCH($B27,人口源表!$A:$A,0),MATCH(O$1,人口源表!$1:$1,0))*INDEX(城镇化率!$1:$1048576,MATCH($B27,城镇化率!$A:$A,0),MATCH(O$1,城镇化率!$5:$5,0))/100</f>
        <v>1827510.909187797</v>
      </c>
      <c r="P27" s="40">
        <f>INDEX(人口源表!$1:$1048576,MATCH($B27,人口源表!$A:$A,0),MATCH(P$1,人口源表!$1:$1,0))*INDEX(城镇化率!$1:$1048576,MATCH($B27,城镇化率!$A:$A,0),MATCH(P$1,城镇化率!$5:$5,0))/100</f>
        <v>1846009.5612937564</v>
      </c>
      <c r="Q27" s="40">
        <f>INDEX(人口源表!$1:$1048576,MATCH($B27,人口源表!$A:$A,0),MATCH(Q$1,人口源表!$1:$1,0))*INDEX(城镇化率!$1:$1048576,MATCH($B27,城镇化率!$A:$A,0),MATCH(Q$1,城镇化率!$5:$5,0))/100</f>
        <v>1863463.0613428727</v>
      </c>
      <c r="R27" s="40">
        <f>INDEX(人口源表!$1:$1048576,MATCH($B27,人口源表!$A:$A,0),MATCH(R$1,人口源表!$1:$1,0))*INDEX(城镇化率!$1:$1048576,MATCH($B27,城镇化率!$A:$A,0),MATCH(R$1,城镇化率!$5:$5,0))/100</f>
        <v>1879921.8462744672</v>
      </c>
      <c r="S27" s="40">
        <f>INDEX(人口源表!$1:$1048576,MATCH($B27,人口源表!$A:$A,0),MATCH(S$1,人口源表!$1:$1,0))*INDEX(城镇化率!$1:$1048576,MATCH($B27,城镇化率!$A:$A,0),MATCH(S$1,城镇化率!$5:$5,0))/100</f>
        <v>1886051.599230198</v>
      </c>
      <c r="T27" s="40">
        <f>INDEX(人口源表!$1:$1048576,MATCH($B27,人口源表!$A:$A,0),MATCH(T$1,人口源表!$1:$1,0))*INDEX(城镇化率!$1:$1048576,MATCH($B27,城镇化率!$A:$A,0),MATCH(T$1,城镇化率!$5:$5,0))/100</f>
        <v>1891185.249710412</v>
      </c>
      <c r="U27" s="40">
        <f>INDEX(人口源表!$1:$1048576,MATCH($B27,人口源表!$A:$A,0),MATCH(U$1,人口源表!$1:$1,0))*INDEX(城镇化率!$1:$1048576,MATCH($B27,城镇化率!$A:$A,0),MATCH(U$1,城镇化率!$5:$5,0))/100</f>
        <v>1895384.1004940816</v>
      </c>
      <c r="V27" s="40">
        <f>INDEX(人口源表!$1:$1048576,MATCH($B27,人口源表!$A:$A,0),MATCH(V$1,人口源表!$1:$1,0))*INDEX(城镇化率!$1:$1048576,MATCH($B27,城镇化率!$A:$A,0),MATCH(V$1,城镇化率!$5:$5,0))/100</f>
        <v>1898708.0623011396</v>
      </c>
      <c r="W27" s="40">
        <f>INDEX(人口源表!$1:$1048576,MATCH($B27,人口源表!$A:$A,0),MATCH(W$1,人口源表!$1:$1,0))*INDEX(城镇化率!$1:$1048576,MATCH($B27,城镇化率!$A:$A,0),MATCH(W$1,城镇化率!$5:$5,0))/100</f>
        <v>1901213.5149566396</v>
      </c>
      <c r="X27" s="40">
        <f>INDEX(人口源表!$1:$1048576,MATCH($B27,人口源表!$A:$A,0),MATCH(X$1,人口源表!$1:$1,0))*INDEX(城镇化率!$1:$1048576,MATCH($B27,城镇化率!$A:$A,0),MATCH(X$1,城镇化率!$5:$5,0))/100</f>
        <v>1902956.0001454076</v>
      </c>
      <c r="Y27" s="40">
        <f>INDEX(人口源表!$1:$1048576,MATCH($B27,人口源表!$A:$A,0),MATCH(Y$1,人口源表!$1:$1,0))*INDEX(城镇化率!$1:$1048576,MATCH($B27,城镇化率!$A:$A,0),MATCH(Y$1,城镇化率!$5:$5,0))/100</f>
        <v>1903988.7796781193</v>
      </c>
      <c r="Z27" s="40">
        <f>INDEX(人口源表!$1:$1048576,MATCH($B27,人口源表!$A:$A,0),MATCH(Z$1,人口源表!$1:$1,0))*INDEX(城镇化率!$1:$1048576,MATCH($B27,城镇化率!$A:$A,0),MATCH(Z$1,城镇化率!$5:$5,0))/100</f>
        <v>1904362.7635814294</v>
      </c>
      <c r="AA27" s="40">
        <f>INDEX(人口源表!$1:$1048576,MATCH($B27,人口源表!$A:$A,0),MATCH(AA$1,人口源表!$1:$1,0))*INDEX(城镇化率!$1:$1048576,MATCH($B27,城镇化率!$A:$A,0),MATCH(AA$1,城镇化率!$5:$5,0))/100</f>
        <v>1904127.1468701186</v>
      </c>
      <c r="AB27" s="40">
        <f>INDEX(人口源表!$1:$1048576,MATCH($B27,人口源表!$A:$A,0),MATCH(AB$1,人口源表!$1:$1,0))*INDEX(城镇化率!$1:$1048576,MATCH($B27,城镇化率!$A:$A,0),MATCH(AB$1,城镇化率!$5:$5,0))/100</f>
        <v>1903328.6396706584</v>
      </c>
      <c r="AC27" s="40">
        <f>INDEX(人口源表!$1:$1048576,MATCH($B27,人口源表!$A:$A,0),MATCH(AC$1,人口源表!$1:$1,0))*INDEX(城镇化率!$1:$1048576,MATCH($B27,城镇化率!$A:$A,0),MATCH(AC$1,城镇化率!$5:$5,0))/100</f>
        <v>1899684.6775933811</v>
      </c>
      <c r="AD27" s="40">
        <f>INDEX(人口源表!$1:$1048576,MATCH($B27,人口源表!$A:$A,0),MATCH(AD$1,人口源表!$1:$1,0))*INDEX(城镇化率!$1:$1048576,MATCH($B27,城镇化率!$A:$A,0),MATCH(AD$1,城镇化率!$5:$5,0))/100</f>
        <v>1895570.7308501019</v>
      </c>
      <c r="AE27" s="40">
        <f>INDEX(人口源表!$1:$1048576,MATCH($B27,人口源表!$A:$A,0),MATCH(AE$1,人口源表!$1:$1,0))*INDEX(城镇化率!$1:$1048576,MATCH($B27,城镇化率!$A:$A,0),MATCH(AE$1,城镇化率!$5:$5,0))/100</f>
        <v>1891029.3591043823</v>
      </c>
      <c r="AF27" s="40">
        <f>INDEX(人口源表!$1:$1048576,MATCH($B27,人口源表!$A:$A,0),MATCH(AF$1,人口源表!$1:$1,0))*INDEX(城镇化率!$1:$1048576,MATCH($B27,城镇化率!$A:$A,0),MATCH(AF$1,城镇化率!$5:$5,0))/100</f>
        <v>1886098.0091219407</v>
      </c>
      <c r="AG27" s="40">
        <f>INDEX(人口源表!$1:$1048576,MATCH($B27,人口源表!$A:$A,0),MATCH(AG$1,人口源表!$1:$1,0))*INDEX(城镇化率!$1:$1048576,MATCH($B27,城镇化率!$A:$A,0),MATCH(AG$1,城镇化率!$5:$5,0))/100</f>
        <v>1880813.273712035</v>
      </c>
      <c r="AH27" s="40">
        <f>INDEX(人口源表!$1:$1048576,MATCH($B27,人口源表!$A:$A,0),MATCH(AH$1,人口源表!$1:$1,0))*INDEX(城镇化率!$1:$1048576,MATCH($B27,城镇化率!$A:$A,0),MATCH(AH$1,城镇化率!$5:$5,0))/100</f>
        <v>1875207.2216951358</v>
      </c>
      <c r="AI27" s="40">
        <f>INDEX(人口源表!$1:$1048576,MATCH($B27,人口源表!$A:$A,0),MATCH(AI$1,人口源表!$1:$1,0))*INDEX(城镇化率!$1:$1048576,MATCH($B27,城镇化率!$A:$A,0),MATCH(AI$1,城镇化率!$5:$5,0))/100</f>
        <v>1869310.9693596493</v>
      </c>
      <c r="AJ27" s="40">
        <f>INDEX(人口源表!$1:$1048576,MATCH($B27,人口源表!$A:$A,0),MATCH(AJ$1,人口源表!$1:$1,0))*INDEX(城镇化率!$1:$1048576,MATCH($B27,城镇化率!$A:$A,0),MATCH(AJ$1,城镇化率!$5:$5,0))/100</f>
        <v>1863150.2466239692</v>
      </c>
      <c r="AK27" s="40">
        <f>INDEX(人口源表!$1:$1048576,MATCH($B27,人口源表!$A:$A,0),MATCH(AK$1,人口源表!$1:$1,0))*INDEX(城镇化率!$1:$1048576,MATCH($B27,城镇化率!$A:$A,0),MATCH(AK$1,城镇化率!$5:$5,0))/100</f>
        <v>1856749.7186804509</v>
      </c>
      <c r="AL27" s="40">
        <f>INDEX(人口源表!$1:$1048576,MATCH($B27,人口源表!$A:$A,0),MATCH(AL$1,人口源表!$1:$1,0))*INDEX(城镇化率!$1:$1048576,MATCH($B27,城镇化率!$A:$A,0),MATCH(AL$1,城镇化率!$5:$5,0))/100</f>
        <v>1850130.7398859304</v>
      </c>
      <c r="AM27" s="40">
        <f>INDEX(人口源表!$1:$1048576,MATCH($B27,人口源表!$A:$A,0),MATCH(AM$1,人口源表!$1:$1,0))*INDEX(城镇化率!$1:$1048576,MATCH($B27,城镇化率!$A:$A,0),MATCH(AM$1,城镇化率!$5:$5,0))/100</f>
        <v>1843311.2877085505</v>
      </c>
      <c r="AN27" s="40">
        <f>INDEX(人口源表!$1:$1048576,MATCH($B27,人口源表!$A:$A,0),MATCH(AN$1,人口源表!$1:$1,0))*INDEX(城镇化率!$1:$1048576,MATCH($B27,城镇化率!$A:$A,0),MATCH(AN$1,城镇化率!$5:$5,0))/100</f>
        <v>1836305.149573308</v>
      </c>
      <c r="AO27" s="40">
        <f>INDEX(人口源表!$1:$1048576,MATCH($B27,人口源表!$A:$A,0),MATCH(AO$1,人口源表!$1:$1,0))*INDEX(城镇化率!$1:$1048576,MATCH($B27,城镇化率!$A:$A,0),MATCH(AO$1,城镇化率!$5:$5,0))/100</f>
        <v>1829124.8378269484</v>
      </c>
      <c r="AP27" s="40">
        <f>INDEX(人口源表!$1:$1048576,MATCH($B27,人口源表!$A:$A,0),MATCH(AP$1,人口源表!$1:$1,0))*INDEX(城镇化率!$1:$1048576,MATCH($B27,城镇化率!$A:$A,0),MATCH(AP$1,城镇化率!$5:$5,0))/100</f>
        <v>1821777.8037495255</v>
      </c>
      <c r="AQ27" s="40">
        <f>INDEX(人口源表!$1:$1048576,MATCH($B27,人口源表!$A:$A,0),MATCH(AQ$1,人口源表!$1:$1,0))*INDEX(城镇化率!$1:$1048576,MATCH($B27,城镇化率!$A:$A,0),MATCH(AQ$1,城镇化率!$5:$5,0))/100</f>
        <v>1814268.6047185471</v>
      </c>
      <c r="AR27" s="40">
        <f>INDEX(人口源表!$1:$1048576,MATCH($B27,人口源表!$A:$A,0),MATCH(AR$1,人口源表!$1:$1,0))*INDEX(城镇化率!$1:$1048576,MATCH($B27,城镇化率!$A:$A,0),MATCH(AR$1,城镇化率!$5:$5,0))/100</f>
        <v>1806600.3638307396</v>
      </c>
      <c r="AS27" s="40">
        <f>INDEX(人口源表!$1:$1048576,MATCH($B27,人口源表!$A:$A,0),MATCH(AS$1,人口源表!$1:$1,0))*INDEX(城镇化率!$1:$1048576,MATCH($B27,城镇化率!$A:$A,0),MATCH(AS$1,城镇化率!$5:$5,0))/100</f>
        <v>1798768.6580077545</v>
      </c>
      <c r="AT27" s="40">
        <f>INDEX(人口源表!$1:$1048576,MATCH($B27,人口源表!$A:$A,0),MATCH(AT$1,人口源表!$1:$1,0))*INDEX(城镇化率!$1:$1048576,MATCH($B27,城镇化率!$A:$A,0),MATCH(AT$1,城镇化率!$5:$5,0))/100</f>
        <v>1790769.772437152</v>
      </c>
      <c r="AU27" s="40">
        <f>INDEX(人口源表!$1:$1048576,MATCH($B27,人口源表!$A:$A,0),MATCH(AU$1,人口源表!$1:$1,0))*INDEX(城镇化率!$1:$1048576,MATCH($B27,城镇化率!$A:$A,0),MATCH(AU$1,城镇化率!$5:$5,0))/100</f>
        <v>1782593.0518620964</v>
      </c>
      <c r="AV27" s="40">
        <f>INDEX(人口源表!$1:$1048576,MATCH($B27,人口源表!$A:$A,0),MATCH(AV$1,人口源表!$1:$1,0))*INDEX(城镇化率!$1:$1048576,MATCH($B27,城镇化率!$A:$A,0),MATCH(AV$1,城镇化率!$5:$5,0))/100</f>
        <v>1774225.3850985458</v>
      </c>
    </row>
    <row r="28" spans="1:48" x14ac:dyDescent="0.15">
      <c r="A28" s="4" t="s">
        <v>861</v>
      </c>
      <c r="B28" s="4" t="s">
        <v>78</v>
      </c>
      <c r="C28" s="34">
        <f>VLOOKUP(B28,'[1]2016省城人口总结（根）'!B:C,2,FALSE)/100</f>
        <v>0.54371499999999995</v>
      </c>
      <c r="D28" s="40">
        <f>INDEX(人口源表!$1:$1048576,MATCH($B28,人口源表!$A:$A,0),MATCH(D$1,人口源表!$1:$1,0))*INDEX(城镇化率!$1:$1048576,MATCH($B28,城镇化率!$A:$A,0),MATCH(D$1,城镇化率!$5:$5,0))/100</f>
        <v>304293.49755170918</v>
      </c>
      <c r="E28" s="40">
        <f>INDEX(人口源表!$1:$1048576,MATCH($B28,人口源表!$A:$A,0),MATCH(E$1,人口源表!$1:$1,0))*INDEX(城镇化率!$1:$1048576,MATCH($B28,城镇化率!$A:$A,0),MATCH(E$1,城镇化率!$5:$5,0))/100</f>
        <v>311492.42046330759</v>
      </c>
      <c r="F28" s="40">
        <f>INDEX(人口源表!$1:$1048576,MATCH($B28,人口源表!$A:$A,0),MATCH(F$1,人口源表!$1:$1,0))*INDEX(城镇化率!$1:$1048576,MATCH($B28,城镇化率!$A:$A,0),MATCH(F$1,城镇化率!$5:$5,0))/100</f>
        <v>318682.07769424829</v>
      </c>
      <c r="G28" s="40">
        <f>INDEX(人口源表!$1:$1048576,MATCH($B28,人口源表!$A:$A,0),MATCH(G$1,人口源表!$1:$1,0))*INDEX(城镇化率!$1:$1048576,MATCH($B28,城镇化率!$A:$A,0),MATCH(G$1,城镇化率!$5:$5,0))/100</f>
        <v>315634.22014220565</v>
      </c>
      <c r="H28" s="40">
        <f>INDEX(人口源表!$1:$1048576,MATCH($B28,人口源表!$A:$A,0),MATCH(H$1,人口源表!$1:$1,0))*INDEX(城镇化率!$1:$1048576,MATCH($B28,城镇化率!$A:$A,0),MATCH(H$1,城镇化率!$5:$5,0))/100</f>
        <v>323757.43677771697</v>
      </c>
      <c r="I28" s="40">
        <f>INDEX(人口源表!$1:$1048576,MATCH($B28,人口源表!$A:$A,0),MATCH(I$1,人口源表!$1:$1,0))*INDEX(城镇化率!$1:$1048576,MATCH($B28,城镇化率!$A:$A,0),MATCH(I$1,城镇化率!$5:$5,0))/100</f>
        <v>329421.32621864503</v>
      </c>
      <c r="J28" s="40">
        <f>INDEX(人口源表!$1:$1048576,MATCH($B28,人口源表!$A:$A,0),MATCH(J$1,人口源表!$1:$1,0))*INDEX(城镇化率!$1:$1048576,MATCH($B28,城镇化率!$A:$A,0),MATCH(J$1,城镇化率!$5:$5,0))/100</f>
        <v>334825.52886681841</v>
      </c>
      <c r="K28" s="40">
        <f>INDEX(人口源表!$1:$1048576,MATCH($B28,人口源表!$A:$A,0),MATCH(K$1,人口源表!$1:$1,0))*INDEX(城镇化率!$1:$1048576,MATCH($B28,城镇化率!$A:$A,0),MATCH(K$1,城镇化率!$5:$5,0))/100</f>
        <v>339978.25823355705</v>
      </c>
      <c r="L28" s="40">
        <f>INDEX(人口源表!$1:$1048576,MATCH($B28,人口源表!$A:$A,0),MATCH(L$1,人口源表!$1:$1,0))*INDEX(城镇化率!$1:$1048576,MATCH($B28,城镇化率!$A:$A,0),MATCH(L$1,城镇化率!$5:$5,0))/100</f>
        <v>344888.83688758069</v>
      </c>
      <c r="M28" s="40">
        <f>INDEX(人口源表!$1:$1048576,MATCH($B28,人口源表!$A:$A,0),MATCH(M$1,人口源表!$1:$1,0))*INDEX(城镇化率!$1:$1048576,MATCH($B28,城镇化率!$A:$A,0),MATCH(M$1,城镇化率!$5:$5,0))/100</f>
        <v>349565.29548765399</v>
      </c>
      <c r="N28" s="40">
        <f>INDEX(人口源表!$1:$1048576,MATCH($B28,人口源表!$A:$A,0),MATCH(N$1,人口源表!$1:$1,0))*INDEX(城镇化率!$1:$1048576,MATCH($B28,城镇化率!$A:$A,0),MATCH(N$1,城镇化率!$5:$5,0))/100</f>
        <v>354016.76592513657</v>
      </c>
      <c r="O28" s="40">
        <f>INDEX(人口源表!$1:$1048576,MATCH($B28,人口源表!$A:$A,0),MATCH(O$1,人口源表!$1:$1,0))*INDEX(城镇化率!$1:$1048576,MATCH($B28,城镇化率!$A:$A,0),MATCH(O$1,城镇化率!$5:$5,0))/100</f>
        <v>358251.0311985492</v>
      </c>
      <c r="P28" s="40">
        <f>INDEX(人口源表!$1:$1048576,MATCH($B28,人口源表!$A:$A,0),MATCH(P$1,人口源表!$1:$1,0))*INDEX(城镇化率!$1:$1048576,MATCH($B28,城镇化率!$A:$A,0),MATCH(P$1,城镇化率!$5:$5,0))/100</f>
        <v>362276.3358761979</v>
      </c>
      <c r="Q28" s="40">
        <f>INDEX(人口源表!$1:$1048576,MATCH($B28,人口源表!$A:$A,0),MATCH(Q$1,人口源表!$1:$1,0))*INDEX(城镇化率!$1:$1048576,MATCH($B28,城镇化率!$A:$A,0),MATCH(Q$1,城镇化率!$5:$5,0))/100</f>
        <v>366101.39894244733</v>
      </c>
      <c r="R28" s="40">
        <f>INDEX(人口源表!$1:$1048576,MATCH($B28,人口源表!$A:$A,0),MATCH(R$1,人口源表!$1:$1,0))*INDEX(城镇化率!$1:$1048576,MATCH($B28,城镇化率!$A:$A,0),MATCH(R$1,城镇化率!$5:$5,0))/100</f>
        <v>369734.14186583168</v>
      </c>
      <c r="S28" s="40">
        <f>INDEX(人口源表!$1:$1048576,MATCH($B28,人口源表!$A:$A,0),MATCH(S$1,人口源表!$1:$1,0))*INDEX(城镇化率!$1:$1048576,MATCH($B28,城镇化率!$A:$A,0),MATCH(S$1,城镇化率!$5:$5,0))/100</f>
        <v>371335.49536186957</v>
      </c>
      <c r="T28" s="40">
        <f>INDEX(人口源表!$1:$1048576,MATCH($B28,人口源表!$A:$A,0),MATCH(T$1,人口源表!$1:$1,0))*INDEX(城镇化率!$1:$1048576,MATCH($B28,城镇化率!$A:$A,0),MATCH(T$1,城镇化率!$5:$5,0))/100</f>
        <v>372735.95006857859</v>
      </c>
      <c r="U28" s="40">
        <f>INDEX(人口源表!$1:$1048576,MATCH($B28,人口源表!$A:$A,0),MATCH(U$1,人口源表!$1:$1,0))*INDEX(城镇化率!$1:$1048576,MATCH($B28,城镇化率!$A:$A,0),MATCH(U$1,城镇化率!$5:$5,0))/100</f>
        <v>373947.41945768264</v>
      </c>
      <c r="V28" s="40">
        <f>INDEX(人口源表!$1:$1048576,MATCH($B28,人口源表!$A:$A,0),MATCH(V$1,人口源表!$1:$1,0))*INDEX(城镇化率!$1:$1048576,MATCH($B28,城镇化率!$A:$A,0),MATCH(V$1,城镇化率!$5:$5,0))/100</f>
        <v>374979.46408909955</v>
      </c>
      <c r="W28" s="40">
        <f>INDEX(人口源表!$1:$1048576,MATCH($B28,人口源表!$A:$A,0),MATCH(W$1,人口源表!$1:$1,0))*INDEX(城镇化率!$1:$1048576,MATCH($B28,城镇化率!$A:$A,0),MATCH(W$1,城镇化率!$5:$5,0))/100</f>
        <v>375841.20580111555</v>
      </c>
      <c r="X28" s="40">
        <f>INDEX(人口源表!$1:$1048576,MATCH($B28,人口源表!$A:$A,0),MATCH(X$1,人口源表!$1:$1,0))*INDEX(城镇化率!$1:$1048576,MATCH($B28,城镇化率!$A:$A,0),MATCH(X$1,城镇化率!$5:$5,0))/100</f>
        <v>376541.976155271</v>
      </c>
      <c r="Y28" s="40">
        <f>INDEX(人口源表!$1:$1048576,MATCH($B28,人口源表!$A:$A,0),MATCH(Y$1,人口源表!$1:$1,0))*INDEX(城镇化率!$1:$1048576,MATCH($B28,城镇化率!$A:$A,0),MATCH(Y$1,城镇化率!$5:$5,0))/100</f>
        <v>377090.65381935355</v>
      </c>
      <c r="Z28" s="40">
        <f>INDEX(人口源表!$1:$1048576,MATCH($B28,人口源表!$A:$A,0),MATCH(Z$1,人口源表!$1:$1,0))*INDEX(城镇化率!$1:$1048576,MATCH($B28,城镇化率!$A:$A,0),MATCH(Z$1,城镇化率!$5:$5,0))/100</f>
        <v>377494.98201773892</v>
      </c>
      <c r="AA28" s="40">
        <f>INDEX(人口源表!$1:$1048576,MATCH($B28,人口源表!$A:$A,0),MATCH(AA$1,人口源表!$1:$1,0))*INDEX(城镇化率!$1:$1048576,MATCH($B28,城镇化率!$A:$A,0),MATCH(AA$1,城镇化率!$5:$5,0))/100</f>
        <v>377764.22581445309</v>
      </c>
      <c r="AB28" s="40">
        <f>INDEX(人口源表!$1:$1048576,MATCH($B28,人口源表!$A:$A,0),MATCH(AB$1,人口源表!$1:$1,0))*INDEX(城镇化率!$1:$1048576,MATCH($B28,城镇化率!$A:$A,0),MATCH(AB$1,城镇化率!$5:$5,0))/100</f>
        <v>377904.48035121249</v>
      </c>
      <c r="AC28" s="40">
        <f>INDEX(人口源表!$1:$1048576,MATCH($B28,人口源表!$A:$A,0),MATCH(AC$1,人口源表!$1:$1,0))*INDEX(城镇化率!$1:$1048576,MATCH($B28,城镇化率!$A:$A,0),MATCH(AC$1,城镇化率!$5:$5,0))/100</f>
        <v>377460.88772605819</v>
      </c>
      <c r="AD28" s="40">
        <f>INDEX(人口源表!$1:$1048576,MATCH($B28,人口源表!$A:$A,0),MATCH(AD$1,人口源表!$1:$1,0))*INDEX(城镇化率!$1:$1048576,MATCH($B28,城镇化率!$A:$A,0),MATCH(AD$1,城镇化率!$5:$5,0))/100</f>
        <v>376903.1032773144</v>
      </c>
      <c r="AE28" s="40">
        <f>INDEX(人口源表!$1:$1048576,MATCH($B28,人口源表!$A:$A,0),MATCH(AE$1,人口源表!$1:$1,0))*INDEX(城镇化率!$1:$1048576,MATCH($B28,城镇化率!$A:$A,0),MATCH(AE$1,城镇化率!$5:$5,0))/100</f>
        <v>376238.07120141998</v>
      </c>
      <c r="AF28" s="40">
        <f>INDEX(人口源表!$1:$1048576,MATCH($B28,人口源表!$A:$A,0),MATCH(AF$1,人口源表!$1:$1,0))*INDEX(城镇化率!$1:$1048576,MATCH($B28,城镇化率!$A:$A,0),MATCH(AF$1,城镇化率!$5:$5,0))/100</f>
        <v>375470.79310856457</v>
      </c>
      <c r="AG28" s="40">
        <f>INDEX(人口源表!$1:$1048576,MATCH($B28,人口源表!$A:$A,0),MATCH(AG$1,人口源表!$1:$1,0))*INDEX(城镇化率!$1:$1048576,MATCH($B28,城镇化率!$A:$A,0),MATCH(AG$1,城镇化率!$5:$5,0))/100</f>
        <v>374607.04319955071</v>
      </c>
      <c r="AH28" s="40">
        <f>INDEX(人口源表!$1:$1048576,MATCH($B28,人口源表!$A:$A,0),MATCH(AH$1,人口源表!$1:$1,0))*INDEX(城镇化率!$1:$1048576,MATCH($B28,城镇化率!$A:$A,0),MATCH(AH$1,城镇化率!$5:$5,0))/100</f>
        <v>373652.00045085087</v>
      </c>
      <c r="AI28" s="40">
        <f>INDEX(人口源表!$1:$1048576,MATCH($B28,人口源表!$A:$A,0),MATCH(AI$1,人口源表!$1:$1,0))*INDEX(城镇化率!$1:$1048576,MATCH($B28,城镇化率!$A:$A,0),MATCH(AI$1,城镇化率!$5:$5,0))/100</f>
        <v>372610.23651938193</v>
      </c>
      <c r="AJ28" s="40">
        <f>INDEX(人口源表!$1:$1048576,MATCH($B28,人口源表!$A:$A,0),MATCH(AJ$1,人口源表!$1:$1,0))*INDEX(城镇化率!$1:$1048576,MATCH($B28,城镇化率!$A:$A,0),MATCH(AJ$1,城镇化率!$5:$5,0))/100</f>
        <v>371484.31145797583</v>
      </c>
      <c r="AK28" s="40">
        <f>INDEX(人口源表!$1:$1048576,MATCH($B28,人口源表!$A:$A,0),MATCH(AK$1,人口源表!$1:$1,0))*INDEX(城镇化率!$1:$1048576,MATCH($B28,城镇化率!$A:$A,0),MATCH(AK$1,城镇化率!$5:$5,0))/100</f>
        <v>370278.22834044899</v>
      </c>
      <c r="AL28" s="40">
        <f>INDEX(人口源表!$1:$1048576,MATCH($B28,人口源表!$A:$A,0),MATCH(AL$1,人口源表!$1:$1,0))*INDEX(城镇化率!$1:$1048576,MATCH($B28,城镇化率!$A:$A,0),MATCH(AL$1,城镇化率!$5:$5,0))/100</f>
        <v>368993.95364112948</v>
      </c>
      <c r="AM28" s="40">
        <f>INDEX(人口源表!$1:$1048576,MATCH($B28,人口源表!$A:$A,0),MATCH(AM$1,人口源表!$1:$1,0))*INDEX(城镇化率!$1:$1048576,MATCH($B28,城镇化率!$A:$A,0),MATCH(AM$1,城镇化率!$5:$5,0))/100</f>
        <v>367634.19393700978</v>
      </c>
      <c r="AN28" s="40">
        <f>INDEX(人口源表!$1:$1048576,MATCH($B28,人口源表!$A:$A,0),MATCH(AN$1,人口源表!$1:$1,0))*INDEX(城镇化率!$1:$1048576,MATCH($B28,城镇化率!$A:$A,0),MATCH(AN$1,城镇化率!$5:$5,0))/100</f>
        <v>366199.58321558102</v>
      </c>
      <c r="AO28" s="40">
        <f>INDEX(人口源表!$1:$1048576,MATCH($B28,人口源表!$A:$A,0),MATCH(AO$1,人口源表!$1:$1,0))*INDEX(城镇化率!$1:$1048576,MATCH($B28,城镇化率!$A:$A,0),MATCH(AO$1,城镇化率!$5:$5,0))/100</f>
        <v>364691.48035784863</v>
      </c>
      <c r="AP28" s="40">
        <f>INDEX(人口源表!$1:$1048576,MATCH($B28,人口源表!$A:$A,0),MATCH(AP$1,人口源表!$1:$1,0))*INDEX(城镇化率!$1:$1048576,MATCH($B28,城镇化率!$A:$A,0),MATCH(AP$1,城镇化率!$5:$5,0))/100</f>
        <v>363109.13499967026</v>
      </c>
      <c r="AQ28" s="40">
        <f>INDEX(人口源表!$1:$1048576,MATCH($B28,人口源表!$A:$A,0),MATCH(AQ$1,人口源表!$1:$1,0))*INDEX(城镇化率!$1:$1048576,MATCH($B28,城镇化率!$A:$A,0),MATCH(AQ$1,城镇化率!$5:$5,0))/100</f>
        <v>361452.50594964175</v>
      </c>
      <c r="AR28" s="40">
        <f>INDEX(人口源表!$1:$1048576,MATCH($B28,人口源表!$A:$A,0),MATCH(AR$1,人口源表!$1:$1,0))*INDEX(城镇化率!$1:$1048576,MATCH($B28,城镇化率!$A:$A,0),MATCH(AR$1,城镇化率!$5:$5,0))/100</f>
        <v>359720.12273588002</v>
      </c>
      <c r="AS28" s="40">
        <f>INDEX(人口源表!$1:$1048576,MATCH($B28,人口源表!$A:$A,0),MATCH(AS$1,人口源表!$1:$1,0))*INDEX(城镇化率!$1:$1048576,MATCH($B28,城镇化率!$A:$A,0),MATCH(AS$1,城镇化率!$5:$5,0))/100</f>
        <v>357909.77863175242</v>
      </c>
      <c r="AT28" s="40">
        <f>INDEX(人口源表!$1:$1048576,MATCH($B28,人口源表!$A:$A,0),MATCH(AT$1,人口源表!$1:$1,0))*INDEX(城镇化率!$1:$1048576,MATCH($B28,城镇化率!$A:$A,0),MATCH(AT$1,城镇化率!$5:$5,0))/100</f>
        <v>356019.96237954346</v>
      </c>
      <c r="AU28" s="40">
        <f>INDEX(人口源表!$1:$1048576,MATCH($B28,人口源表!$A:$A,0),MATCH(AU$1,人口源表!$1:$1,0))*INDEX(城镇化率!$1:$1048576,MATCH($B28,城镇化率!$A:$A,0),MATCH(AU$1,城镇化率!$5:$5,0))/100</f>
        <v>354046.24437242909</v>
      </c>
      <c r="AV28" s="40">
        <f>INDEX(人口源表!$1:$1048576,MATCH($B28,人口源表!$A:$A,0),MATCH(AV$1,人口源表!$1:$1,0))*INDEX(城镇化率!$1:$1048576,MATCH($B28,城镇化率!$A:$A,0),MATCH(AV$1,城镇化率!$5:$5,0))/100</f>
        <v>351984.86269425793</v>
      </c>
    </row>
    <row r="29" spans="1:48" x14ac:dyDescent="0.15">
      <c r="A29" s="4" t="s">
        <v>861</v>
      </c>
      <c r="B29" s="4" t="s">
        <v>80</v>
      </c>
      <c r="C29" s="34">
        <f>VLOOKUP(B29,'[1]2016省城人口总结（根）'!B:C,2,FALSE)/100</f>
        <v>0.54371499999999995</v>
      </c>
      <c r="D29" s="40">
        <f>INDEX(人口源表!$1:$1048576,MATCH($B29,人口源表!$A:$A,0),MATCH(D$1,人口源表!$1:$1,0))*INDEX(城镇化率!$1:$1048576,MATCH($B29,城镇化率!$A:$A,0),MATCH(D$1,城镇化率!$5:$5,0))/100</f>
        <v>2456624.7098155743</v>
      </c>
      <c r="E29" s="40">
        <f>INDEX(人口源表!$1:$1048576,MATCH($B29,人口源表!$A:$A,0),MATCH(E$1,人口源表!$1:$1,0))*INDEX(城镇化率!$1:$1048576,MATCH($B29,城镇化率!$A:$A,0),MATCH(E$1,城镇化率!$5:$5,0))/100</f>
        <v>2511337.7696646233</v>
      </c>
      <c r="F29" s="40">
        <f>INDEX(人口源表!$1:$1048576,MATCH($B29,人口源表!$A:$A,0),MATCH(F$1,人口源表!$1:$1,0))*INDEX(城镇化率!$1:$1048576,MATCH($B29,城镇化率!$A:$A,0),MATCH(F$1,城镇化率!$5:$5,0))/100</f>
        <v>2566072.6237579565</v>
      </c>
      <c r="G29" s="40">
        <f>INDEX(人口源表!$1:$1048576,MATCH($B29,人口源表!$A:$A,0),MATCH(G$1,人口源表!$1:$1,0))*INDEX(城镇化率!$1:$1048576,MATCH($B29,城镇化率!$A:$A,0),MATCH(G$1,城镇化率!$5:$5,0))/100</f>
        <v>2293811.9715908151</v>
      </c>
      <c r="H29" s="40">
        <f>INDEX(人口源表!$1:$1048576,MATCH($B29,人口源表!$A:$A,0),MATCH(H$1,人口源表!$1:$1,0))*INDEX(城镇化率!$1:$1048576,MATCH($B29,城镇化率!$A:$A,0),MATCH(H$1,城镇化率!$5:$5,0))/100</f>
        <v>2347484.9904492218</v>
      </c>
      <c r="I29" s="40">
        <f>INDEX(人口源表!$1:$1048576,MATCH($B29,人口源表!$A:$A,0),MATCH(I$1,人口源表!$1:$1,0))*INDEX(城镇化率!$1:$1048576,MATCH($B29,城镇化率!$A:$A,0),MATCH(I$1,城镇化率!$5:$5,0))/100</f>
        <v>2384145.9521737802</v>
      </c>
      <c r="J29" s="40">
        <f>INDEX(人口源表!$1:$1048576,MATCH($B29,人口源表!$A:$A,0),MATCH(J$1,人口源表!$1:$1,0))*INDEX(城镇化率!$1:$1048576,MATCH($B29,城镇化率!$A:$A,0),MATCH(J$1,城镇化率!$5:$5,0))/100</f>
        <v>2419697.3780994695</v>
      </c>
      <c r="K29" s="40">
        <f>INDEX(人口源表!$1:$1048576,MATCH($B29,人口源表!$A:$A,0),MATCH(K$1,人口源表!$1:$1,0))*INDEX(城镇化率!$1:$1048576,MATCH($B29,城镇化率!$A:$A,0),MATCH(K$1,城镇化率!$5:$5,0))/100</f>
        <v>2454118.9059309326</v>
      </c>
      <c r="L29" s="40">
        <f>INDEX(人口源表!$1:$1048576,MATCH($B29,人口源表!$A:$A,0),MATCH(L$1,人口源表!$1:$1,0))*INDEX(城镇化率!$1:$1048576,MATCH($B29,城镇化率!$A:$A,0),MATCH(L$1,城镇化率!$5:$5,0))/100</f>
        <v>2487390.7530583623</v>
      </c>
      <c r="M29" s="40">
        <f>INDEX(人口源表!$1:$1048576,MATCH($B29,人口源表!$A:$A,0),MATCH(M$1,人口源表!$1:$1,0))*INDEX(城镇化率!$1:$1048576,MATCH($B29,城镇化率!$A:$A,0),MATCH(M$1,城镇化率!$5:$5,0))/100</f>
        <v>2519498.0325887115</v>
      </c>
      <c r="N29" s="40">
        <f>INDEX(人口源表!$1:$1048576,MATCH($B29,人口源表!$A:$A,0),MATCH(N$1,人口源表!$1:$1,0))*INDEX(城镇化率!$1:$1048576,MATCH($B29,城镇化率!$A:$A,0),MATCH(N$1,城镇化率!$5:$5,0))/100</f>
        <v>2550426.0654507722</v>
      </c>
      <c r="O29" s="40">
        <f>INDEX(人口源表!$1:$1048576,MATCH($B29,人口源表!$A:$A,0),MATCH(O$1,人口源表!$1:$1,0))*INDEX(城镇化率!$1:$1048576,MATCH($B29,城镇化率!$A:$A,0),MATCH(O$1,城镇化率!$5:$5,0))/100</f>
        <v>2580164.7580910437</v>
      </c>
      <c r="P29" s="40">
        <f>INDEX(人口源表!$1:$1048576,MATCH($B29,人口源表!$A:$A,0),MATCH(P$1,人口源表!$1:$1,0))*INDEX(城镇化率!$1:$1048576,MATCH($B29,城镇化率!$A:$A,0),MATCH(P$1,城镇化率!$5:$5,0))/100</f>
        <v>2608704.4243171006</v>
      </c>
      <c r="Q29" s="40">
        <f>INDEX(人口源表!$1:$1048576,MATCH($B29,人口源表!$A:$A,0),MATCH(Q$1,人口源表!$1:$1,0))*INDEX(城镇化率!$1:$1048576,MATCH($B29,城镇化率!$A:$A,0),MATCH(Q$1,城镇化率!$5:$5,0))/100</f>
        <v>2636040.2557483148</v>
      </c>
      <c r="R29" s="40">
        <f>INDEX(人口源表!$1:$1048576,MATCH($B29,人口源表!$A:$A,0),MATCH(R$1,人口源表!$1:$1,0))*INDEX(城镇化率!$1:$1048576,MATCH($B29,城镇化率!$A:$A,0),MATCH(R$1,城镇化率!$5:$5,0))/100</f>
        <v>2662169.3495836519</v>
      </c>
      <c r="S29" s="40">
        <f>INDEX(人口源表!$1:$1048576,MATCH($B29,人口源表!$A:$A,0),MATCH(S$1,人口源表!$1:$1,0))*INDEX(城镇化率!$1:$1048576,MATCH($B29,城镇化率!$A:$A,0),MATCH(S$1,城镇化率!$5:$5,0))/100</f>
        <v>2673790.3029968883</v>
      </c>
      <c r="T29" s="40">
        <f>INDEX(人口源表!$1:$1048576,MATCH($B29,人口源表!$A:$A,0),MATCH(T$1,人口源表!$1:$1,0))*INDEX(城镇化率!$1:$1048576,MATCH($B29,城镇化率!$A:$A,0),MATCH(T$1,城镇化率!$5:$5,0))/100</f>
        <v>2684040.9751230641</v>
      </c>
      <c r="U29" s="40">
        <f>INDEX(人口源表!$1:$1048576,MATCH($B29,人口源表!$A:$A,0),MATCH(U$1,人口源表!$1:$1,0))*INDEX(城镇化率!$1:$1048576,MATCH($B29,城镇化率!$A:$A,0),MATCH(U$1,城镇化率!$5:$5,0))/100</f>
        <v>2692947.8842989071</v>
      </c>
      <c r="V29" s="40">
        <f>INDEX(人口源表!$1:$1048576,MATCH($B29,人口源表!$A:$A,0),MATCH(V$1,人口源表!$1:$1,0))*INDEX(城镇化率!$1:$1048576,MATCH($B29,城镇化率!$A:$A,0),MATCH(V$1,城镇化率!$5:$5,0))/100</f>
        <v>2700540.9108023448</v>
      </c>
      <c r="W29" s="40">
        <f>INDEX(人口源表!$1:$1048576,MATCH($B29,人口源表!$A:$A,0),MATCH(W$1,人口源表!$1:$1,0))*INDEX(城镇化率!$1:$1048576,MATCH($B29,城镇化率!$A:$A,0),MATCH(W$1,城镇化率!$5:$5,0))/100</f>
        <v>2706852.7137818332</v>
      </c>
      <c r="X29" s="40">
        <f>INDEX(人口源表!$1:$1048576,MATCH($B29,人口源表!$A:$A,0),MATCH(X$1,人口源表!$1:$1,0))*INDEX(城镇化率!$1:$1048576,MATCH($B29,城镇化率!$A:$A,0),MATCH(X$1,城镇化率!$5:$5,0))/100</f>
        <v>2711919.4535971843</v>
      </c>
      <c r="Y29" s="40">
        <f>INDEX(人口源表!$1:$1048576,MATCH($B29,人口源表!$A:$A,0),MATCH(Y$1,人口源表!$1:$1,0))*INDEX(城镇化率!$1:$1048576,MATCH($B29,城镇化率!$A:$A,0),MATCH(Y$1,城镇化率!$5:$5,0))/100</f>
        <v>2715780.8695232612</v>
      </c>
      <c r="Z29" s="40">
        <f>INDEX(人口源表!$1:$1048576,MATCH($B29,人口源表!$A:$A,0),MATCH(Z$1,人口源表!$1:$1,0))*INDEX(城镇化率!$1:$1048576,MATCH($B29,城镇化率!$A:$A,0),MATCH(Z$1,城镇化率!$5:$5,0))/100</f>
        <v>2718481.0272454116</v>
      </c>
      <c r="AA29" s="40">
        <f>INDEX(人口源表!$1:$1048576,MATCH($B29,人口源表!$A:$A,0),MATCH(AA$1,人口源表!$1:$1,0))*INDEX(城镇化率!$1:$1048576,MATCH($B29,城镇化率!$A:$A,0),MATCH(AA$1,城镇化率!$5:$5,0))/100</f>
        <v>2720066.3994486402</v>
      </c>
      <c r="AB29" s="40">
        <f>INDEX(人口源表!$1:$1048576,MATCH($B29,人口源表!$A:$A,0),MATCH(AB$1,人口源表!$1:$1,0))*INDEX(城镇化率!$1:$1048576,MATCH($B29,城镇化率!$A:$A,0),MATCH(AB$1,城镇化率!$5:$5,0))/100</f>
        <v>2720586.5888451403</v>
      </c>
      <c r="AC29" s="40">
        <f>INDEX(人口源表!$1:$1048576,MATCH($B29,人口源表!$A:$A,0),MATCH(AC$1,人口源表!$1:$1,0))*INDEX(城镇化率!$1:$1048576,MATCH($B29,城镇化率!$A:$A,0),MATCH(AC$1,城镇化率!$5:$5,0))/100</f>
        <v>2716768.6126218913</v>
      </c>
      <c r="AD29" s="40">
        <f>INDEX(人口源表!$1:$1048576,MATCH($B29,人口源表!$A:$A,0),MATCH(AD$1,人口源表!$1:$1,0))*INDEX(城镇化率!$1:$1048576,MATCH($B29,城镇化率!$A:$A,0),MATCH(AD$1,城镇化率!$5:$5,0))/100</f>
        <v>2712006.0298938183</v>
      </c>
      <c r="AE29" s="40">
        <f>INDEX(人口源表!$1:$1048576,MATCH($B29,人口源表!$A:$A,0),MATCH(AE$1,人口源表!$1:$1,0))*INDEX(城镇化率!$1:$1048576,MATCH($B29,城镇化率!$A:$A,0),MATCH(AE$1,城镇化率!$5:$5,0))/100</f>
        <v>2706364.2838135897</v>
      </c>
      <c r="AF29" s="40">
        <f>INDEX(人口源表!$1:$1048576,MATCH($B29,人口源表!$A:$A,0),MATCH(AF$1,人口源表!$1:$1,0))*INDEX(城镇化率!$1:$1048576,MATCH($B29,城镇化率!$A:$A,0),MATCH(AF$1,城镇化率!$5:$5,0))/100</f>
        <v>2699911.9405454178</v>
      </c>
      <c r="AG29" s="40">
        <f>INDEX(人口源表!$1:$1048576,MATCH($B29,人口源表!$A:$A,0),MATCH(AG$1,人口源表!$1:$1,0))*INDEX(城镇化率!$1:$1048576,MATCH($B29,城镇化率!$A:$A,0),MATCH(AG$1,城镇化率!$5:$5,0))/100</f>
        <v>2692721.4265455008</v>
      </c>
      <c r="AH29" s="40">
        <f>INDEX(人口源表!$1:$1048576,MATCH($B29,人口源表!$A:$A,0),MATCH(AH$1,人口源表!$1:$1,0))*INDEX(城镇化率!$1:$1048576,MATCH($B29,城镇化率!$A:$A,0),MATCH(AH$1,城镇化率!$5:$5,0))/100</f>
        <v>2684869.7819277872</v>
      </c>
      <c r="AI29" s="40">
        <f>INDEX(人口源表!$1:$1048576,MATCH($B29,人口源表!$A:$A,0),MATCH(AI$1,人口源表!$1:$1,0))*INDEX(城镇化率!$1:$1048576,MATCH($B29,城镇化率!$A:$A,0),MATCH(AI$1,城镇化率!$5:$5,0))/100</f>
        <v>2676436.6564838989</v>
      </c>
      <c r="AJ29" s="40">
        <f>INDEX(人口源表!$1:$1048576,MATCH($B29,人口源表!$A:$A,0),MATCH(AJ$1,人口源表!$1:$1,0))*INDEX(城镇化率!$1:$1048576,MATCH($B29,城镇化率!$A:$A,0),MATCH(AJ$1,城镇化率!$5:$5,0))/100</f>
        <v>2667506.4356141035</v>
      </c>
      <c r="AK29" s="40">
        <f>INDEX(人口源表!$1:$1048576,MATCH($B29,人口源表!$A:$A,0),MATCH(AK$1,人口源表!$1:$1,0))*INDEX(城镇化率!$1:$1048576,MATCH($B29,城镇化率!$A:$A,0),MATCH(AK$1,城镇化率!$5:$5,0))/100</f>
        <v>2658166.9206343549</v>
      </c>
      <c r="AL29" s="40">
        <f>INDEX(人口源表!$1:$1048576,MATCH($B29,人口源表!$A:$A,0),MATCH(AL$1,人口源表!$1:$1,0))*INDEX(城镇化率!$1:$1048576,MATCH($B29,城镇化率!$A:$A,0),MATCH(AL$1,城镇化率!$5:$5,0))/100</f>
        <v>2648510.0821561022</v>
      </c>
      <c r="AM29" s="40">
        <f>INDEX(人口源表!$1:$1048576,MATCH($B29,人口源表!$A:$A,0),MATCH(AM$1,人口源表!$1:$1,0))*INDEX(城镇化率!$1:$1048576,MATCH($B29,城镇化率!$A:$A,0),MATCH(AM$1,城镇化率!$5:$5,0))/100</f>
        <v>2638631.4220188498</v>
      </c>
      <c r="AN29" s="40">
        <f>INDEX(人口源表!$1:$1048576,MATCH($B29,人口源表!$A:$A,0),MATCH(AN$1,人口源表!$1:$1,0))*INDEX(城镇化率!$1:$1048576,MATCH($B29,城镇化率!$A:$A,0),MATCH(AN$1,城镇化率!$5:$5,0))/100</f>
        <v>2628632.8528989446</v>
      </c>
      <c r="AO29" s="40">
        <f>INDEX(人口源表!$1:$1048576,MATCH($B29,人口源表!$A:$A,0),MATCH(AO$1,人口源表!$1:$1,0))*INDEX(城镇化率!$1:$1048576,MATCH($B29,城镇化率!$A:$A,0),MATCH(AO$1,城镇化率!$5:$5,0))/100</f>
        <v>2618617.1314696516</v>
      </c>
      <c r="AP29" s="40">
        <f>INDEX(人口源表!$1:$1048576,MATCH($B29,人口源表!$A:$A,0),MATCH(AP$1,人口源表!$1:$1,0))*INDEX(城镇化率!$1:$1048576,MATCH($B29,城镇化率!$A:$A,0),MATCH(AP$1,城镇化率!$5:$5,0))/100</f>
        <v>2608693.5550672817</v>
      </c>
      <c r="AQ29" s="40">
        <f>INDEX(人口源表!$1:$1048576,MATCH($B29,人口源表!$A:$A,0),MATCH(AQ$1,人口源表!$1:$1,0))*INDEX(城镇化率!$1:$1048576,MATCH($B29,城镇化率!$A:$A,0),MATCH(AQ$1,城镇化率!$5:$5,0))/100</f>
        <v>2598975.9265227816</v>
      </c>
      <c r="AR29" s="40">
        <f>INDEX(人口源表!$1:$1048576,MATCH($B29,人口源表!$A:$A,0),MATCH(AR$1,人口源表!$1:$1,0))*INDEX(城镇化率!$1:$1048576,MATCH($B29,城镇化率!$A:$A,0),MATCH(AR$1,城镇化率!$5:$5,0))/100</f>
        <v>2589580.4716710765</v>
      </c>
      <c r="AS29" s="40">
        <f>INDEX(人口源表!$1:$1048576,MATCH($B29,人口源表!$A:$A,0),MATCH(AS$1,人口源表!$1:$1,0))*INDEX(城镇化率!$1:$1048576,MATCH($B29,城镇化率!$A:$A,0),MATCH(AS$1,城镇化率!$5:$5,0))/100</f>
        <v>2580629.4689188921</v>
      </c>
      <c r="AT29" s="40">
        <f>INDEX(人口源表!$1:$1048576,MATCH($B29,人口源表!$A:$A,0),MATCH(AT$1,人口源表!$1:$1,0))*INDEX(城镇化率!$1:$1048576,MATCH($B29,城镇化率!$A:$A,0),MATCH(AT$1,城镇化率!$5:$5,0))/100</f>
        <v>2572249.9015118899</v>
      </c>
      <c r="AU29" s="40">
        <f>INDEX(人口源表!$1:$1048576,MATCH($B29,人口源表!$A:$A,0),MATCH(AU$1,人口源表!$1:$1,0))*INDEX(城镇化率!$1:$1048576,MATCH($B29,城镇化率!$A:$A,0),MATCH(AU$1,城镇化率!$5:$5,0))/100</f>
        <v>2564572.803588415</v>
      </c>
      <c r="AV29" s="40">
        <f>INDEX(人口源表!$1:$1048576,MATCH($B29,人口源表!$A:$A,0),MATCH(AV$1,人口源表!$1:$1,0))*INDEX(城镇化率!$1:$1048576,MATCH($B29,城镇化率!$A:$A,0),MATCH(AV$1,城镇化率!$5:$5,0))/100</f>
        <v>2557733.3187427679</v>
      </c>
    </row>
    <row r="30" spans="1:48" x14ac:dyDescent="0.15">
      <c r="A30" s="4" t="s">
        <v>861</v>
      </c>
      <c r="B30" s="4" t="s">
        <v>82</v>
      </c>
      <c r="C30" s="34">
        <f>VLOOKUP(B30,'[1]2016省城人口总结（根）'!B:C,2,FALSE)/100</f>
        <v>0.54371499999999995</v>
      </c>
      <c r="D30" s="40">
        <f>INDEX(人口源表!$1:$1048576,MATCH($B30,人口源表!$A:$A,0),MATCH(D$1,人口源表!$1:$1,0))*INDEX(城镇化率!$1:$1048576,MATCH($B30,城镇化率!$A:$A,0),MATCH(D$1,城镇化率!$5:$5,0))/100</f>
        <v>1783643.8752385678</v>
      </c>
      <c r="E30" s="40">
        <f>INDEX(人口源表!$1:$1048576,MATCH($B30,人口源表!$A:$A,0),MATCH(E$1,人口源表!$1:$1,0))*INDEX(城镇化率!$1:$1048576,MATCH($B30,城镇化率!$A:$A,0),MATCH(E$1,城镇化率!$5:$5,0))/100</f>
        <v>1825567.6807452303</v>
      </c>
      <c r="F30" s="40">
        <f>INDEX(人口源表!$1:$1048576,MATCH($B30,人口源表!$A:$A,0),MATCH(F$1,人口源表!$1:$1,0))*INDEX(城镇化率!$1:$1048576,MATCH($B30,城镇化率!$A:$A,0),MATCH(F$1,城镇化率!$5:$5,0))/100</f>
        <v>1867719.5011657083</v>
      </c>
      <c r="G30" s="40">
        <f>INDEX(人口源表!$1:$1048576,MATCH($B30,人口源表!$A:$A,0),MATCH(G$1,人口源表!$1:$1,0))*INDEX(城镇化率!$1:$1048576,MATCH($B30,城镇化率!$A:$A,0),MATCH(G$1,城镇化率!$5:$5,0))/100</f>
        <v>1629514.6301780664</v>
      </c>
      <c r="H30" s="40">
        <f>INDEX(人口源表!$1:$1048576,MATCH($B30,人口源表!$A:$A,0),MATCH(H$1,人口源表!$1:$1,0))*INDEX(城镇化率!$1:$1048576,MATCH($B30,城镇化率!$A:$A,0),MATCH(H$1,城镇化率!$5:$5,0))/100</f>
        <v>1671162.9694822375</v>
      </c>
      <c r="I30" s="40">
        <f>INDEX(人口源表!$1:$1048576,MATCH($B30,人口源表!$A:$A,0),MATCH(I$1,人口源表!$1:$1,0))*INDEX(城镇化率!$1:$1048576,MATCH($B30,城镇化率!$A:$A,0),MATCH(I$1,城镇化率!$5:$5,0))/100</f>
        <v>1700594.2475181716</v>
      </c>
      <c r="J30" s="40">
        <f>INDEX(人口源表!$1:$1048576,MATCH($B30,人口源表!$A:$A,0),MATCH(J$1,人口源表!$1:$1,0))*INDEX(城镇化率!$1:$1048576,MATCH($B30,城镇化率!$A:$A,0),MATCH(J$1,城镇化率!$5:$5,0))/100</f>
        <v>1729114.347483532</v>
      </c>
      <c r="K30" s="40">
        <f>INDEX(人口源表!$1:$1048576,MATCH($B30,人口源表!$A:$A,0),MATCH(K$1,人口源表!$1:$1,0))*INDEX(城镇化率!$1:$1048576,MATCH($B30,城镇化率!$A:$A,0),MATCH(K$1,城镇化率!$5:$5,0))/100</f>
        <v>1756718.7405131715</v>
      </c>
      <c r="L30" s="40">
        <f>INDEX(人口源表!$1:$1048576,MATCH($B30,人口源表!$A:$A,0),MATCH(L$1,人口源表!$1:$1,0))*INDEX(城镇化率!$1:$1048576,MATCH($B30,城镇化率!$A:$A,0),MATCH(L$1,城镇化率!$5:$5,0))/100</f>
        <v>1783402.1537338856</v>
      </c>
      <c r="M30" s="40">
        <f>INDEX(人口源表!$1:$1048576,MATCH($B30,人口源表!$A:$A,0),MATCH(M$1,人口源表!$1:$1,0))*INDEX(城镇化率!$1:$1048576,MATCH($B30,城镇化率!$A:$A,0),MATCH(M$1,城镇化率!$5:$5,0))/100</f>
        <v>1809162.1952151866</v>
      </c>
      <c r="N30" s="40">
        <f>INDEX(人口源表!$1:$1048576,MATCH($B30,人口源表!$A:$A,0),MATCH(N$1,人口源表!$1:$1,0))*INDEX(城镇化率!$1:$1048576,MATCH($B30,城镇化率!$A:$A,0),MATCH(N$1,城镇化率!$5:$5,0))/100</f>
        <v>1833997.640516836</v>
      </c>
      <c r="O30" s="40">
        <f>INDEX(人口源表!$1:$1048576,MATCH($B30,人口源表!$A:$A,0),MATCH(O$1,人口源表!$1:$1,0))*INDEX(城镇化率!$1:$1048576,MATCH($B30,城镇化率!$A:$A,0),MATCH(O$1,城镇化率!$5:$5,0))/100</f>
        <v>1857908.4830381796</v>
      </c>
      <c r="P30" s="40">
        <f>INDEX(人口源表!$1:$1048576,MATCH($B30,人口源表!$A:$A,0),MATCH(P$1,人口源表!$1:$1,0))*INDEX(城镇化率!$1:$1048576,MATCH($B30,城镇化率!$A:$A,0),MATCH(P$1,城镇化率!$5:$5,0))/100</f>
        <v>1880897.2454702791</v>
      </c>
      <c r="Q30" s="40">
        <f>INDEX(人口源表!$1:$1048576,MATCH($B30,人口源表!$A:$A,0),MATCH(Q$1,人口源表!$1:$1,0))*INDEX(城镇化率!$1:$1048576,MATCH($B30,城镇化率!$A:$A,0),MATCH(Q$1,城镇化率!$5:$5,0))/100</f>
        <v>1902967.8235862651</v>
      </c>
      <c r="R30" s="40">
        <f>INDEX(人口源表!$1:$1048576,MATCH($B30,人口源表!$A:$A,0),MATCH(R$1,人口源表!$1:$1,0))*INDEX(城镇化率!$1:$1048576,MATCH($B30,城镇化率!$A:$A,0),MATCH(R$1,城镇化率!$5:$5,0))/100</f>
        <v>1924124.899541643</v>
      </c>
      <c r="S30" s="40">
        <f>INDEX(人口源表!$1:$1048576,MATCH($B30,人口源表!$A:$A,0),MATCH(S$1,人口源表!$1:$1,0))*INDEX(城镇化率!$1:$1048576,MATCH($B30,城镇化率!$A:$A,0),MATCH(S$1,城镇化率!$5:$5,0))/100</f>
        <v>1934751.582050598</v>
      </c>
      <c r="T30" s="40">
        <f>INDEX(人口源表!$1:$1048576,MATCH($B30,人口源表!$A:$A,0),MATCH(T$1,人口源表!$1:$1,0))*INDEX(城镇化率!$1:$1048576,MATCH($B30,城镇化率!$A:$A,0),MATCH(T$1,城镇化率!$5:$5,0))/100</f>
        <v>1944339.6765104195</v>
      </c>
      <c r="U30" s="40">
        <f>INDEX(人口源表!$1:$1048576,MATCH($B30,人口源表!$A:$A,0),MATCH(U$1,人口源表!$1:$1,0))*INDEX(城镇化率!$1:$1048576,MATCH($B30,城镇化率!$A:$A,0),MATCH(U$1,城镇化率!$5:$5,0))/100</f>
        <v>1952913.484657191</v>
      </c>
      <c r="V30" s="40">
        <f>INDEX(人口源表!$1:$1048576,MATCH($B30,人口源表!$A:$A,0),MATCH(V$1,人口源表!$1:$1,0))*INDEX(城镇化率!$1:$1048576,MATCH($B30,城镇化率!$A:$A,0),MATCH(V$1,城镇化率!$5:$5,0))/100</f>
        <v>1960502.5424605804</v>
      </c>
      <c r="W30" s="40">
        <f>INDEX(人口源表!$1:$1048576,MATCH($B30,人口源表!$A:$A,0),MATCH(W$1,人口源表!$1:$1,0))*INDEX(城镇化率!$1:$1048576,MATCH($B30,城镇化率!$A:$A,0),MATCH(W$1,城镇化率!$5:$5,0))/100</f>
        <v>1967134.497342343</v>
      </c>
      <c r="X30" s="40">
        <f>INDEX(人口源表!$1:$1048576,MATCH($B30,人口源表!$A:$A,0),MATCH(X$1,人口源表!$1:$1,0))*INDEX(城镇化率!$1:$1048576,MATCH($B30,城镇化率!$A:$A,0),MATCH(X$1,城镇化率!$5:$5,0))/100</f>
        <v>1972841.6727119952</v>
      </c>
      <c r="Y30" s="40">
        <f>INDEX(人口源表!$1:$1048576,MATCH($B30,人口源表!$A:$A,0),MATCH(Y$1,人口源表!$1:$1,0))*INDEX(城镇化率!$1:$1048576,MATCH($B30,城镇化率!$A:$A,0),MATCH(Y$1,城镇化率!$5:$5,0))/100</f>
        <v>1977657.1845866414</v>
      </c>
      <c r="Z30" s="40">
        <f>INDEX(人口源表!$1:$1048576,MATCH($B30,人口源表!$A:$A,0),MATCH(Z$1,人口源表!$1:$1,0))*INDEX(城镇化率!$1:$1048576,MATCH($B30,城镇化率!$A:$A,0),MATCH(Z$1,城镇化率!$5:$5,0))/100</f>
        <v>1981615.6207908073</v>
      </c>
      <c r="AA30" s="40">
        <f>INDEX(人口源表!$1:$1048576,MATCH($B30,人口源表!$A:$A,0),MATCH(AA$1,人口源表!$1:$1,0))*INDEX(城镇化率!$1:$1048576,MATCH($B30,城镇化率!$A:$A,0),MATCH(AA$1,城镇化率!$5:$5,0))/100</f>
        <v>1984753.740324938</v>
      </c>
      <c r="AB30" s="40">
        <f>INDEX(人口源表!$1:$1048576,MATCH($B30,人口源表!$A:$A,0),MATCH(AB$1,人口源表!$1:$1,0))*INDEX(城镇化率!$1:$1048576,MATCH($B30,城镇化率!$A:$A,0),MATCH(AB$1,城镇化率!$5:$5,0))/100</f>
        <v>1987110.5178715708</v>
      </c>
      <c r="AC30" s="40">
        <f>INDEX(人口源表!$1:$1048576,MATCH($B30,人口源表!$A:$A,0),MATCH(AC$1,人口源表!$1:$1,0))*INDEX(城镇化率!$1:$1048576,MATCH($B30,城镇化率!$A:$A,0),MATCH(AC$1,城镇化率!$5:$5,0))/100</f>
        <v>1986293.6471094992</v>
      </c>
      <c r="AD30" s="40">
        <f>INDEX(人口源表!$1:$1048576,MATCH($B30,人口源表!$A:$A,0),MATCH(AD$1,人口源表!$1:$1,0))*INDEX(城镇化率!$1:$1048576,MATCH($B30,城镇化率!$A:$A,0),MATCH(AD$1,城镇化率!$5:$5,0))/100</f>
        <v>1984780.2588120862</v>
      </c>
      <c r="AE30" s="40">
        <f>INDEX(人口源表!$1:$1048576,MATCH($B30,人口源表!$A:$A,0),MATCH(AE$1,人口源表!$1:$1,0))*INDEX(城镇化率!$1:$1048576,MATCH($B30,城镇化率!$A:$A,0),MATCH(AE$1,城镇化率!$5:$5,0))/100</f>
        <v>1982617.260314805</v>
      </c>
      <c r="AF30" s="40">
        <f>INDEX(人口源表!$1:$1048576,MATCH($B30,人口源表!$A:$A,0),MATCH(AF$1,人口源表!$1:$1,0))*INDEX(城镇化率!$1:$1048576,MATCH($B30,城镇化率!$A:$A,0),MATCH(AF$1,城镇化率!$5:$5,0))/100</f>
        <v>1979855.0676875669</v>
      </c>
      <c r="AG30" s="40">
        <f>INDEX(人口源表!$1:$1048576,MATCH($B30,人口源表!$A:$A,0),MATCH(AG$1,人口源表!$1:$1,0))*INDEX(城镇化率!$1:$1048576,MATCH($B30,城镇化率!$A:$A,0),MATCH(AG$1,城镇化率!$5:$5,0))/100</f>
        <v>1976543.5355731847</v>
      </c>
      <c r="AH30" s="40">
        <f>INDEX(人口源表!$1:$1048576,MATCH($B30,人口源表!$A:$A,0),MATCH(AH$1,人口源表!$1:$1,0))*INDEX(城镇化率!$1:$1048576,MATCH($B30,城镇化率!$A:$A,0),MATCH(AH$1,城镇化率!$5:$5,0))/100</f>
        <v>1972737.4655384654</v>
      </c>
      <c r="AI30" s="40">
        <f>INDEX(人口源表!$1:$1048576,MATCH($B30,人口源表!$A:$A,0),MATCH(AI$1,人口源表!$1:$1,0))*INDEX(城镇化率!$1:$1048576,MATCH($B30,城镇化率!$A:$A,0),MATCH(AI$1,城镇化率!$5:$5,0))/100</f>
        <v>1968490.4512327763</v>
      </c>
      <c r="AJ30" s="40">
        <f>INDEX(人口源表!$1:$1048576,MATCH($B30,人口源表!$A:$A,0),MATCH(AJ$1,人口源表!$1:$1,0))*INDEX(城镇化率!$1:$1048576,MATCH($B30,城镇化率!$A:$A,0),MATCH(AJ$1,城镇化率!$5:$5,0))/100</f>
        <v>1963860.4157340524</v>
      </c>
      <c r="AK30" s="40">
        <f>INDEX(人口源表!$1:$1048576,MATCH($B30,人口源表!$A:$A,0),MATCH(AK$1,人口源表!$1:$1,0))*INDEX(城镇化率!$1:$1048576,MATCH($B30,城镇化率!$A:$A,0),MATCH(AK$1,城镇化率!$5:$5,0))/100</f>
        <v>1958906.1920413289</v>
      </c>
      <c r="AL30" s="40">
        <f>INDEX(人口源表!$1:$1048576,MATCH($B30,人口源表!$A:$A,0),MATCH(AL$1,人口源表!$1:$1,0))*INDEX(城镇化率!$1:$1048576,MATCH($B30,城镇化率!$A:$A,0),MATCH(AL$1,城镇化率!$5:$5,0))/100</f>
        <v>1953690.3368943564</v>
      </c>
      <c r="AM30" s="40">
        <f>INDEX(人口源表!$1:$1048576,MATCH($B30,人口源表!$A:$A,0),MATCH(AM$1,人口源表!$1:$1,0))*INDEX(城镇化率!$1:$1048576,MATCH($B30,城镇化率!$A:$A,0),MATCH(AM$1,城镇化率!$5:$5,0))/100</f>
        <v>1948274.9688472769</v>
      </c>
      <c r="AN30" s="40">
        <f>INDEX(人口源表!$1:$1048576,MATCH($B30,人口源表!$A:$A,0),MATCH(AN$1,人口源表!$1:$1,0))*INDEX(城镇化率!$1:$1048576,MATCH($B30,城镇化率!$A:$A,0),MATCH(AN$1,城镇化率!$5:$5,0))/100</f>
        <v>1942725.2838521937</v>
      </c>
      <c r="AO30" s="40">
        <f>INDEX(人口源表!$1:$1048576,MATCH($B30,人口源表!$A:$A,0),MATCH(AO$1,人口源表!$1:$1,0))*INDEX(城镇化率!$1:$1048576,MATCH($B30,城镇化率!$A:$A,0),MATCH(AO$1,城镇化率!$5:$5,0))/100</f>
        <v>1937110.3135525235</v>
      </c>
      <c r="AP30" s="40">
        <f>INDEX(人口源表!$1:$1048576,MATCH($B30,人口源表!$A:$A,0),MATCH(AP$1,人口源表!$1:$1,0))*INDEX(城镇化率!$1:$1048576,MATCH($B30,城镇化率!$A:$A,0),MATCH(AP$1,城镇化率!$5:$5,0))/100</f>
        <v>1931499.428629067</v>
      </c>
      <c r="AQ30" s="40">
        <f>INDEX(人口源表!$1:$1048576,MATCH($B30,人口源表!$A:$A,0),MATCH(AQ$1,人口源表!$1:$1,0))*INDEX(城镇化率!$1:$1048576,MATCH($B30,城镇化率!$A:$A,0),MATCH(AQ$1,城镇化率!$5:$5,0))/100</f>
        <v>1925964.4791219628</v>
      </c>
      <c r="AR30" s="40">
        <f>INDEX(人口源表!$1:$1048576,MATCH($B30,人口源表!$A:$A,0),MATCH(AR$1,人口源表!$1:$1,0))*INDEX(城镇化率!$1:$1048576,MATCH($B30,城镇化率!$A:$A,0),MATCH(AR$1,城镇化率!$5:$5,0))/100</f>
        <v>1920580.5485776244</v>
      </c>
      <c r="AS30" s="40">
        <f>INDEX(人口源表!$1:$1048576,MATCH($B30,人口源表!$A:$A,0),MATCH(AS$1,人口源表!$1:$1,0))*INDEX(城镇化率!$1:$1048576,MATCH($B30,城镇化率!$A:$A,0),MATCH(AS$1,城镇化率!$5:$5,0))/100</f>
        <v>1915423.1247946958</v>
      </c>
      <c r="AT30" s="40">
        <f>INDEX(人口源表!$1:$1048576,MATCH($B30,人口源表!$A:$A,0),MATCH(AT$1,人口源表!$1:$1,0))*INDEX(城镇化率!$1:$1048576,MATCH($B30,城镇化率!$A:$A,0),MATCH(AT$1,城镇化率!$5:$5,0))/100</f>
        <v>1910571.7103991387</v>
      </c>
      <c r="AU30" s="40">
        <f>INDEX(人口源表!$1:$1048576,MATCH($B30,人口源表!$A:$A,0),MATCH(AU$1,人口源表!$1:$1,0))*INDEX(城镇化率!$1:$1048576,MATCH($B30,城镇化率!$A:$A,0),MATCH(AU$1,城镇化率!$5:$5,0))/100</f>
        <v>1906108.4370044365</v>
      </c>
      <c r="AV30" s="40">
        <f>INDEX(人口源表!$1:$1048576,MATCH($B30,人口源表!$A:$A,0),MATCH(AV$1,人口源表!$1:$1,0))*INDEX(城镇化率!$1:$1048576,MATCH($B30,城镇化率!$A:$A,0),MATCH(AV$1,城镇化率!$5:$5,0))/100</f>
        <v>1902115.9190709754</v>
      </c>
    </row>
    <row r="31" spans="1:48" x14ac:dyDescent="0.15">
      <c r="A31" s="4" t="s">
        <v>861</v>
      </c>
      <c r="B31" s="4" t="s">
        <v>84</v>
      </c>
      <c r="C31" s="34">
        <f>VLOOKUP(B31,'[1]2016省城人口总结（根）'!B:C,2,FALSE)/100</f>
        <v>0.57430999999999999</v>
      </c>
      <c r="D31" s="40">
        <f>INDEX(人口源表!$1:$1048576,MATCH($B31,人口源表!$A:$A,0),MATCH(D$1,人口源表!$1:$1,0))*INDEX(城镇化率!$1:$1048576,MATCH($B31,城镇化率!$A:$A,0),MATCH(D$1,城镇化率!$5:$5,0))/100</f>
        <v>1184519.5278416178</v>
      </c>
      <c r="E31" s="40">
        <f>INDEX(人口源表!$1:$1048576,MATCH($B31,人口源表!$A:$A,0),MATCH(E$1,人口源表!$1:$1,0))*INDEX(城镇化率!$1:$1048576,MATCH($B31,城镇化率!$A:$A,0),MATCH(E$1,城镇化率!$5:$5,0))/100</f>
        <v>1213934.6432532531</v>
      </c>
      <c r="F31" s="40">
        <f>INDEX(人口源表!$1:$1048576,MATCH($B31,人口源表!$A:$A,0),MATCH(F$1,人口源表!$1:$1,0))*INDEX(城镇化率!$1:$1048576,MATCH($B31,城镇化率!$A:$A,0),MATCH(F$1,城镇化率!$5:$5,0))/100</f>
        <v>1243215.5801930898</v>
      </c>
      <c r="G31" s="40">
        <f>INDEX(人口源表!$1:$1048576,MATCH($B31,人口源表!$A:$A,0),MATCH(G$1,人口源表!$1:$1,0))*INDEX(城镇化率!$1:$1048576,MATCH($B31,城镇化率!$A:$A,0),MATCH(G$1,城镇化率!$5:$5,0))/100</f>
        <v>1288857.0365091679</v>
      </c>
      <c r="H31" s="40">
        <f>INDEX(人口源表!$1:$1048576,MATCH($B31,人口源表!$A:$A,0),MATCH(H$1,人口源表!$1:$1,0))*INDEX(城镇化率!$1:$1048576,MATCH($B31,城镇化率!$A:$A,0),MATCH(H$1,城镇化率!$5:$5,0))/100</f>
        <v>1323141.8287824073</v>
      </c>
      <c r="I31" s="40">
        <f>INDEX(人口源表!$1:$1048576,MATCH($B31,人口源表!$A:$A,0),MATCH(I$1,人口源表!$1:$1,0))*INDEX(城镇化率!$1:$1048576,MATCH($B31,城镇化率!$A:$A,0),MATCH(I$1,城镇化率!$5:$5,0))/100</f>
        <v>1347420.1618869759</v>
      </c>
      <c r="J31" s="40">
        <f>INDEX(人口源表!$1:$1048576,MATCH($B31,人口源表!$A:$A,0),MATCH(J$1,人口源表!$1:$1,0))*INDEX(城镇化率!$1:$1048576,MATCH($B31,城镇化率!$A:$A,0),MATCH(J$1,城镇化率!$5:$5,0))/100</f>
        <v>1370688.5686075015</v>
      </c>
      <c r="K31" s="40">
        <f>INDEX(人口源表!$1:$1048576,MATCH($B31,人口源表!$A:$A,0),MATCH(K$1,人口源表!$1:$1,0))*INDEX(城镇化率!$1:$1048576,MATCH($B31,城镇化率!$A:$A,0),MATCH(K$1,城镇化率!$5:$5,0))/100</f>
        <v>1392994.9819744525</v>
      </c>
      <c r="L31" s="40">
        <f>INDEX(人口源表!$1:$1048576,MATCH($B31,人口源表!$A:$A,0),MATCH(L$1,人口源表!$1:$1,0))*INDEX(城镇化率!$1:$1048576,MATCH($B31,城镇化率!$A:$A,0),MATCH(L$1,城镇化率!$5:$5,0))/100</f>
        <v>1414384.8274048171</v>
      </c>
      <c r="M31" s="40">
        <f>INDEX(人口源表!$1:$1048576,MATCH($B31,人口源表!$A:$A,0),MATCH(M$1,人口源表!$1:$1,0))*INDEX(城镇化率!$1:$1048576,MATCH($B31,城镇化率!$A:$A,0),MATCH(M$1,城镇化率!$5:$5,0))/100</f>
        <v>1434904.712647656</v>
      </c>
      <c r="N31" s="40">
        <f>INDEX(人口源表!$1:$1048576,MATCH($B31,人口源表!$A:$A,0),MATCH(N$1,人口源表!$1:$1,0))*INDEX(城镇化率!$1:$1048576,MATCH($B31,城镇化率!$A:$A,0),MATCH(N$1,城镇化率!$5:$5,0))/100</f>
        <v>1454598.5176421532</v>
      </c>
      <c r="O31" s="40">
        <f>INDEX(人口源表!$1:$1048576,MATCH($B31,人口源表!$A:$A,0),MATCH(O$1,人口源表!$1:$1,0))*INDEX(城镇化率!$1:$1048576,MATCH($B31,城镇化率!$A:$A,0),MATCH(O$1,城镇化率!$5:$5,0))/100</f>
        <v>1473510.494972416</v>
      </c>
      <c r="P31" s="40">
        <f>INDEX(人口源表!$1:$1048576,MATCH($B31,人口源表!$A:$A,0),MATCH(P$1,人口源表!$1:$1,0))*INDEX(城镇化率!$1:$1048576,MATCH($B31,城镇化率!$A:$A,0),MATCH(P$1,城镇化率!$5:$5,0))/100</f>
        <v>1491682.5737636331</v>
      </c>
      <c r="Q31" s="40">
        <f>INDEX(人口源表!$1:$1048576,MATCH($B31,人口源表!$A:$A,0),MATCH(Q$1,人口源表!$1:$1,0))*INDEX(城镇化率!$1:$1048576,MATCH($B31,城镇化率!$A:$A,0),MATCH(Q$1,城镇化率!$5:$5,0))/100</f>
        <v>1509154.8620708375</v>
      </c>
      <c r="R31" s="40">
        <f>INDEX(人口源表!$1:$1048576,MATCH($B31,人口源表!$A:$A,0),MATCH(R$1,人口源表!$1:$1,0))*INDEX(城镇化率!$1:$1048576,MATCH($B31,城镇化率!$A:$A,0),MATCH(R$1,城镇化率!$5:$5,0))/100</f>
        <v>1525966.8625953046</v>
      </c>
      <c r="S31" s="40">
        <f>INDEX(人口源表!$1:$1048576,MATCH($B31,人口源表!$A:$A,0),MATCH(S$1,人口源表!$1:$1,0))*INDEX(城镇化率!$1:$1048576,MATCH($B31,城镇化率!$A:$A,0),MATCH(S$1,城镇化率!$5:$5,0))/100</f>
        <v>1534522.2694919365</v>
      </c>
      <c r="T31" s="40">
        <f>INDEX(人口源表!$1:$1048576,MATCH($B31,人口源表!$A:$A,0),MATCH(T$1,人口源表!$1:$1,0))*INDEX(城镇化率!$1:$1048576,MATCH($B31,城镇化率!$A:$A,0),MATCH(T$1,城镇化率!$5:$5,0))/100</f>
        <v>1542373.1064223798</v>
      </c>
      <c r="U31" s="40">
        <f>INDEX(人口源表!$1:$1048576,MATCH($B31,人口源表!$A:$A,0),MATCH(U$1,人口源表!$1:$1,0))*INDEX(城镇化率!$1:$1048576,MATCH($B31,城镇化率!$A:$A,0),MATCH(U$1,城镇化率!$5:$5,0))/100</f>
        <v>1549564.1556720319</v>
      </c>
      <c r="V31" s="40">
        <f>INDEX(人口源表!$1:$1048576,MATCH($B31,人口源表!$A:$A,0),MATCH(V$1,人口源表!$1:$1,0))*INDEX(城镇化率!$1:$1048576,MATCH($B31,城镇化率!$A:$A,0),MATCH(V$1,城镇化率!$5:$5,0))/100</f>
        <v>1556134.2806316793</v>
      </c>
      <c r="W31" s="40">
        <f>INDEX(人口源表!$1:$1048576,MATCH($B31,人口源表!$A:$A,0),MATCH(W$1,人口源表!$1:$1,0))*INDEX(城镇化率!$1:$1048576,MATCH($B31,城镇化率!$A:$A,0),MATCH(W$1,城镇化率!$5:$5,0))/100</f>
        <v>1562121.1364441591</v>
      </c>
      <c r="X31" s="40">
        <f>INDEX(人口源表!$1:$1048576,MATCH($B31,人口源表!$A:$A,0),MATCH(X$1,人口源表!$1:$1,0))*INDEX(城镇化率!$1:$1048576,MATCH($B31,城镇化率!$A:$A,0),MATCH(X$1,城镇化率!$5:$5,0))/100</f>
        <v>1567559.7306461632</v>
      </c>
      <c r="Y31" s="40">
        <f>INDEX(人口源表!$1:$1048576,MATCH($B31,人口源表!$A:$A,0),MATCH(Y$1,人口源表!$1:$1,0))*INDEX(城镇化率!$1:$1048576,MATCH($B31,城镇化率!$A:$A,0),MATCH(Y$1,城镇化率!$5:$5,0))/100</f>
        <v>1572479.5356012252</v>
      </c>
      <c r="Z31" s="40">
        <f>INDEX(人口源表!$1:$1048576,MATCH($B31,人口源表!$A:$A,0),MATCH(Z$1,人口源表!$1:$1,0))*INDEX(城镇化率!$1:$1048576,MATCH($B31,城镇化率!$A:$A,0),MATCH(Z$1,城镇化率!$5:$5,0))/100</f>
        <v>1576909.9910739572</v>
      </c>
      <c r="AA31" s="40">
        <f>INDEX(人口源表!$1:$1048576,MATCH($B31,人口源表!$A:$A,0),MATCH(AA$1,人口源表!$1:$1,0))*INDEX(城镇化率!$1:$1048576,MATCH($B31,城镇化率!$A:$A,0),MATCH(AA$1,城镇化率!$5:$5,0))/100</f>
        <v>1580876.2363209545</v>
      </c>
      <c r="AB31" s="40">
        <f>INDEX(人口源表!$1:$1048576,MATCH($B31,人口源表!$A:$A,0),MATCH(AB$1,人口源表!$1:$1,0))*INDEX(城镇化率!$1:$1048576,MATCH($B31,城镇化率!$A:$A,0),MATCH(AB$1,城镇化率!$5:$5,0))/100</f>
        <v>1584398.9945575565</v>
      </c>
      <c r="AC31" s="40">
        <f>INDEX(人口源表!$1:$1048576,MATCH($B31,人口源表!$A:$A,0),MATCH(AC$1,人口源表!$1:$1,0))*INDEX(城镇化率!$1:$1048576,MATCH($B31,城镇化率!$A:$A,0),MATCH(AC$1,城镇化率!$5:$5,0))/100</f>
        <v>1585554.0377252297</v>
      </c>
      <c r="AD31" s="40">
        <f>INDEX(人口源表!$1:$1048576,MATCH($B31,人口源表!$A:$A,0),MATCH(AD$1,人口源表!$1:$1,0))*INDEX(城镇化率!$1:$1048576,MATCH($B31,城镇化率!$A:$A,0),MATCH(AD$1,城镇化率!$5:$5,0))/100</f>
        <v>1586295.6292866056</v>
      </c>
      <c r="AE31" s="40">
        <f>INDEX(人口源表!$1:$1048576,MATCH($B31,人口源表!$A:$A,0),MATCH(AE$1,人口源表!$1:$1,0))*INDEX(城镇化率!$1:$1048576,MATCH($B31,城镇化率!$A:$A,0),MATCH(AE$1,城镇化率!$5:$5,0))/100</f>
        <v>1586635.0011936692</v>
      </c>
      <c r="AF31" s="40">
        <f>INDEX(人口源表!$1:$1048576,MATCH($B31,人口源表!$A:$A,0),MATCH(AF$1,人口源表!$1:$1,0))*INDEX(城镇化率!$1:$1048576,MATCH($B31,城镇化率!$A:$A,0),MATCH(AF$1,城镇化率!$5:$5,0))/100</f>
        <v>1586582.1415624267</v>
      </c>
      <c r="AG31" s="40">
        <f>INDEX(人口源表!$1:$1048576,MATCH($B31,人口源表!$A:$A,0),MATCH(AG$1,人口源表!$1:$1,0))*INDEX(城镇化率!$1:$1048576,MATCH($B31,城镇化率!$A:$A,0),MATCH(AG$1,城镇化率!$5:$5,0))/100</f>
        <v>1586142.1347227013</v>
      </c>
      <c r="AH31" s="40">
        <f>INDEX(人口源表!$1:$1048576,MATCH($B31,人口源表!$A:$A,0),MATCH(AH$1,人口源表!$1:$1,0))*INDEX(城镇化率!$1:$1048576,MATCH($B31,城镇化率!$A:$A,0),MATCH(AH$1,城镇化率!$5:$5,0))/100</f>
        <v>1585315.7968192664</v>
      </c>
      <c r="AI31" s="40">
        <f>INDEX(人口源表!$1:$1048576,MATCH($B31,人口源表!$A:$A,0),MATCH(AI$1,人口源表!$1:$1,0))*INDEX(城镇化率!$1:$1048576,MATCH($B31,城镇化率!$A:$A,0),MATCH(AI$1,城镇化率!$5:$5,0))/100</f>
        <v>1584101.0592772246</v>
      </c>
      <c r="AJ31" s="40">
        <f>INDEX(人口源表!$1:$1048576,MATCH($B31,人口源表!$A:$A,0),MATCH(AJ$1,人口源表!$1:$1,0))*INDEX(城镇化率!$1:$1048576,MATCH($B31,城镇化率!$A:$A,0),MATCH(AJ$1,城镇化率!$5:$5,0))/100</f>
        <v>1582492.1789096838</v>
      </c>
      <c r="AK31" s="40">
        <f>INDEX(人口源表!$1:$1048576,MATCH($B31,人口源表!$A:$A,0),MATCH(AK$1,人口源表!$1:$1,0))*INDEX(城镇化率!$1:$1048576,MATCH($B31,城镇化率!$A:$A,0),MATCH(AK$1,城镇化率!$5:$5,0))/100</f>
        <v>1580476.716888533</v>
      </c>
      <c r="AL31" s="40">
        <f>INDEX(人口源表!$1:$1048576,MATCH($B31,人口源表!$A:$A,0),MATCH(AL$1,人口源表!$1:$1,0))*INDEX(城镇化率!$1:$1048576,MATCH($B31,城镇化率!$A:$A,0),MATCH(AL$1,城镇化率!$5:$5,0))/100</f>
        <v>1578042.0798320719</v>
      </c>
      <c r="AM31" s="40">
        <f>INDEX(人口源表!$1:$1048576,MATCH($B31,人口源表!$A:$A,0),MATCH(AM$1,人口源表!$1:$1,0))*INDEX(城镇化率!$1:$1048576,MATCH($B31,城镇化率!$A:$A,0),MATCH(AM$1,城镇化率!$5:$5,0))/100</f>
        <v>1575168.083081688</v>
      </c>
      <c r="AN31" s="40">
        <f>INDEX(人口源表!$1:$1048576,MATCH($B31,人口源表!$A:$A,0),MATCH(AN$1,人口源表!$1:$1,0))*INDEX(城镇化率!$1:$1048576,MATCH($B31,城镇化率!$A:$A,0),MATCH(AN$1,城镇化率!$5:$5,0))/100</f>
        <v>1571831.2872144491</v>
      </c>
      <c r="AO31" s="40">
        <f>INDEX(人口源表!$1:$1048576,MATCH($B31,人口源表!$A:$A,0),MATCH(AO$1,人口源表!$1:$1,0))*INDEX(城镇化率!$1:$1048576,MATCH($B31,城镇化率!$A:$A,0),MATCH(AO$1,城镇化率!$5:$5,0))/100</f>
        <v>1568004.9393350673</v>
      </c>
      <c r="AP31" s="40">
        <f>INDEX(人口源表!$1:$1048576,MATCH($B31,人口源表!$A:$A,0),MATCH(AP$1,人口源表!$1:$1,0))*INDEX(城镇化率!$1:$1048576,MATCH($B31,城镇化率!$A:$A,0),MATCH(AP$1,城镇化率!$5:$5,0))/100</f>
        <v>1563656.6577777877</v>
      </c>
      <c r="AQ31" s="40">
        <f>INDEX(人口源表!$1:$1048576,MATCH($B31,人口源表!$A:$A,0),MATCH(AQ$1,人口源表!$1:$1,0))*INDEX(城镇化率!$1:$1048576,MATCH($B31,城镇化率!$A:$A,0),MATCH(AQ$1,城镇化率!$5:$5,0))/100</f>
        <v>1558750.5939979055</v>
      </c>
      <c r="AR31" s="40">
        <f>INDEX(人口源表!$1:$1048576,MATCH($B31,人口源表!$A:$A,0),MATCH(AR$1,人口源表!$1:$1,0))*INDEX(城镇化率!$1:$1048576,MATCH($B31,城镇化率!$A:$A,0),MATCH(AR$1,城镇化率!$5:$5,0))/100</f>
        <v>1553244.340924629</v>
      </c>
      <c r="AS31" s="40">
        <f>INDEX(人口源表!$1:$1048576,MATCH($B31,人口源表!$A:$A,0),MATCH(AS$1,人口源表!$1:$1,0))*INDEX(城镇化率!$1:$1048576,MATCH($B31,城镇化率!$A:$A,0),MATCH(AS$1,城镇化率!$5:$5,0))/100</f>
        <v>1547091.8562109265</v>
      </c>
      <c r="AT31" s="40">
        <f>INDEX(人口源表!$1:$1048576,MATCH($B31,人口源表!$A:$A,0),MATCH(AT$1,人口源表!$1:$1,0))*INDEX(城镇化率!$1:$1048576,MATCH($B31,城镇化率!$A:$A,0),MATCH(AT$1,城镇化率!$5:$5,0))/100</f>
        <v>1540244.162822623</v>
      </c>
      <c r="AU31" s="40">
        <f>INDEX(人口源表!$1:$1048576,MATCH($B31,人口源表!$A:$A,0),MATCH(AU$1,人口源表!$1:$1,0))*INDEX(城镇化率!$1:$1048576,MATCH($B31,城镇化率!$A:$A,0),MATCH(AU$1,城镇化率!$5:$5,0))/100</f>
        <v>1532644.7023770011</v>
      </c>
      <c r="AV31" s="40">
        <f>INDEX(人口源表!$1:$1048576,MATCH($B31,人口源表!$A:$A,0),MATCH(AV$1,人口源表!$1:$1,0))*INDEX(城镇化率!$1:$1048576,MATCH($B31,城镇化率!$A:$A,0),MATCH(AV$1,城镇化率!$5:$5,0))/100</f>
        <v>1524233.0446005648</v>
      </c>
    </row>
    <row r="32" spans="1:48" x14ac:dyDescent="0.15">
      <c r="A32" s="4" t="s">
        <v>861</v>
      </c>
      <c r="B32" s="4" t="s">
        <v>86</v>
      </c>
      <c r="C32" s="34">
        <f>VLOOKUP(B32,'[1]2016省城人口总结（根）'!B:C,2,FALSE)/100</f>
        <v>0.54371499999999995</v>
      </c>
      <c r="D32" s="40">
        <f>INDEX(人口源表!$1:$1048576,MATCH($B32,人口源表!$A:$A,0),MATCH(D$1,人口源表!$1:$1,0))*INDEX(城镇化率!$1:$1048576,MATCH($B32,城镇化率!$A:$A,0),MATCH(D$1,城镇化率!$5:$5,0))/100</f>
        <v>1437255.354653087</v>
      </c>
      <c r="E32" s="40">
        <f>INDEX(人口源表!$1:$1048576,MATCH($B32,人口源表!$A:$A,0),MATCH(E$1,人口源表!$1:$1,0))*INDEX(城镇化率!$1:$1048576,MATCH($B32,城镇化率!$A:$A,0),MATCH(E$1,城镇化率!$5:$5,0))/100</f>
        <v>1468948.7058143297</v>
      </c>
      <c r="F32" s="40">
        <f>INDEX(人口源表!$1:$1048576,MATCH($B32,人口源表!$A:$A,0),MATCH(F$1,人口源表!$1:$1,0))*INDEX(城镇化率!$1:$1048576,MATCH($B32,城镇化率!$A:$A,0),MATCH(F$1,城镇化率!$5:$5,0))/100</f>
        <v>1500638.6465473622</v>
      </c>
      <c r="G32" s="40">
        <f>INDEX(人口源表!$1:$1048576,MATCH($B32,人口源表!$A:$A,0),MATCH(G$1,人口源表!$1:$1,0))*INDEX(城镇化率!$1:$1048576,MATCH($B32,城镇化率!$A:$A,0),MATCH(G$1,城镇化率!$5:$5,0))/100</f>
        <v>1273725.7218089076</v>
      </c>
      <c r="H32" s="40">
        <f>INDEX(人口源表!$1:$1048576,MATCH($B32,人口源表!$A:$A,0),MATCH(H$1,人口源表!$1:$1,0))*INDEX(城镇化率!$1:$1048576,MATCH($B32,城镇化率!$A:$A,0),MATCH(H$1,城镇化率!$5:$5,0))/100</f>
        <v>1304538.8686834881</v>
      </c>
      <c r="I32" s="40">
        <f>INDEX(人口源表!$1:$1048576,MATCH($B32,人口源表!$A:$A,0),MATCH(I$1,人口源表!$1:$1,0))*INDEX(城镇化率!$1:$1048576,MATCH($B32,城镇化率!$A:$A,0),MATCH(I$1,城镇化率!$5:$5,0))/100</f>
        <v>1325329.6660687304</v>
      </c>
      <c r="J32" s="40">
        <f>INDEX(人口源表!$1:$1048576,MATCH($B32,人口源表!$A:$A,0),MATCH(J$1,人口源表!$1:$1,0))*INDEX(城镇化率!$1:$1048576,MATCH($B32,城镇化率!$A:$A,0),MATCH(J$1,城镇化率!$5:$5,0))/100</f>
        <v>1344969.8934804758</v>
      </c>
      <c r="K32" s="40">
        <f>INDEX(人口源表!$1:$1048576,MATCH($B32,人口源表!$A:$A,0),MATCH(K$1,人口源表!$1:$1,0))*INDEX(城镇化率!$1:$1048576,MATCH($B32,城镇化率!$A:$A,0),MATCH(K$1,城镇化率!$5:$5,0))/100</f>
        <v>1363490.8178050623</v>
      </c>
      <c r="L32" s="40">
        <f>INDEX(人口源表!$1:$1048576,MATCH($B32,人口源表!$A:$A,0),MATCH(L$1,人口源表!$1:$1,0))*INDEX(城镇化率!$1:$1048576,MATCH($B32,城镇化率!$A:$A,0),MATCH(L$1,城镇化率!$5:$5,0))/100</f>
        <v>1380922.0853427392</v>
      </c>
      <c r="M32" s="40">
        <f>INDEX(人口源表!$1:$1048576,MATCH($B32,人口源表!$A:$A,0),MATCH(M$1,人口源表!$1:$1,0))*INDEX(城镇化率!$1:$1048576,MATCH($B32,城镇化率!$A:$A,0),MATCH(M$1,城镇化率!$5:$5,0))/100</f>
        <v>1397295.8764749882</v>
      </c>
      <c r="N32" s="40">
        <f>INDEX(人口源表!$1:$1048576,MATCH($B32,人口源表!$A:$A,0),MATCH(N$1,人口源表!$1:$1,0))*INDEX(城镇化率!$1:$1048576,MATCH($B32,城镇化率!$A:$A,0),MATCH(N$1,城镇化率!$5:$5,0))/100</f>
        <v>1412642.6685076959</v>
      </c>
      <c r="O32" s="40">
        <f>INDEX(人口源表!$1:$1048576,MATCH($B32,人口源表!$A:$A,0),MATCH(O$1,人口源表!$1:$1,0))*INDEX(城镇化率!$1:$1048576,MATCH($B32,城镇化率!$A:$A,0),MATCH(O$1,城镇化率!$5:$5,0))/100</f>
        <v>1426995.4720426742</v>
      </c>
      <c r="P32" s="40">
        <f>INDEX(人口源表!$1:$1048576,MATCH($B32,人口源表!$A:$A,0),MATCH(P$1,人口源表!$1:$1,0))*INDEX(城镇化率!$1:$1048576,MATCH($B32,城镇化率!$A:$A,0),MATCH(P$1,城镇化率!$5:$5,0))/100</f>
        <v>1440386.1366714004</v>
      </c>
      <c r="Q32" s="40">
        <f>INDEX(人口源表!$1:$1048576,MATCH($B32,人口源表!$A:$A,0),MATCH(Q$1,人口源表!$1:$1,0))*INDEX(城镇化率!$1:$1048576,MATCH($B32,城镇化率!$A:$A,0),MATCH(Q$1,城镇化率!$5:$5,0))/100</f>
        <v>1452847.7936137146</v>
      </c>
      <c r="R32" s="40">
        <f>INDEX(人口源表!$1:$1048576,MATCH($B32,人口源表!$A:$A,0),MATCH(R$1,人口源表!$1:$1,0))*INDEX(城镇化率!$1:$1048576,MATCH($B32,城镇化率!$A:$A,0),MATCH(R$1,城镇化率!$5:$5,0))/100</f>
        <v>1464412.9498094702</v>
      </c>
      <c r="S32" s="40">
        <f>INDEX(人口源表!$1:$1048576,MATCH($B32,人口源表!$A:$A,0),MATCH(S$1,人口源表!$1:$1,0))*INDEX(城镇化率!$1:$1048576,MATCH($B32,城镇化率!$A:$A,0),MATCH(S$1,城镇化率!$5:$5,0))/100</f>
        <v>1467813.4546725708</v>
      </c>
      <c r="T32" s="40">
        <f>INDEX(人口源表!$1:$1048576,MATCH($B32,人口源表!$A:$A,0),MATCH(T$1,人口源表!$1:$1,0))*INDEX(城镇化率!$1:$1048576,MATCH($B32,城镇化率!$A:$A,0),MATCH(T$1,城镇化率!$5:$5,0))/100</f>
        <v>1470324.2183761662</v>
      </c>
      <c r="U32" s="40">
        <f>INDEX(人口源表!$1:$1048576,MATCH($B32,人口源表!$A:$A,0),MATCH(U$1,人口源表!$1:$1,0))*INDEX(城镇化率!$1:$1048576,MATCH($B32,城镇化率!$A:$A,0),MATCH(U$1,城镇化率!$5:$5,0))/100</f>
        <v>1471990.5217491286</v>
      </c>
      <c r="V32" s="40">
        <f>INDEX(人口源表!$1:$1048576,MATCH($B32,人口源表!$A:$A,0),MATCH(V$1,人口源表!$1:$1,0))*INDEX(城镇化率!$1:$1048576,MATCH($B32,城镇化率!$A:$A,0),MATCH(V$1,城镇化率!$5:$5,0))/100</f>
        <v>1472859.34095449</v>
      </c>
      <c r="W32" s="40">
        <f>INDEX(人口源表!$1:$1048576,MATCH($B32,人口源表!$A:$A,0),MATCH(W$1,人口源表!$1:$1,0))*INDEX(城镇化率!$1:$1048576,MATCH($B32,城镇化率!$A:$A,0),MATCH(W$1,城镇化率!$5:$5,0))/100</f>
        <v>1472976.0836905101</v>
      </c>
      <c r="X32" s="40">
        <f>INDEX(人口源表!$1:$1048576,MATCH($B32,人口源表!$A:$A,0),MATCH(X$1,人口源表!$1:$1,0))*INDEX(城镇化率!$1:$1048576,MATCH($B32,城镇化率!$A:$A,0),MATCH(X$1,城镇化率!$5:$5,0))/100</f>
        <v>1472384.5371761825</v>
      </c>
      <c r="Y32" s="40">
        <f>INDEX(人口源表!$1:$1048576,MATCH($B32,人口源表!$A:$A,0),MATCH(Y$1,人口源表!$1:$1,0))*INDEX(城镇化率!$1:$1048576,MATCH($B32,城镇化率!$A:$A,0),MATCH(Y$1,城镇化率!$5:$5,0))/100</f>
        <v>1471128.8113480399</v>
      </c>
      <c r="Z32" s="40">
        <f>INDEX(人口源表!$1:$1048576,MATCH($B32,人口源表!$A:$A,0),MATCH(Z$1,人口源表!$1:$1,0))*INDEX(城镇化率!$1:$1048576,MATCH($B32,城镇化率!$A:$A,0),MATCH(Z$1,城镇化率!$5:$5,0))/100</f>
        <v>1469253.3350430771</v>
      </c>
      <c r="AA32" s="40">
        <f>INDEX(人口源表!$1:$1048576,MATCH($B32,人口源表!$A:$A,0),MATCH(AA$1,人口源表!$1:$1,0))*INDEX(城镇化率!$1:$1048576,MATCH($B32,城镇化率!$A:$A,0),MATCH(AA$1,城镇化率!$5:$5,0))/100</f>
        <v>1466799.4919482179</v>
      </c>
      <c r="AB32" s="40">
        <f>INDEX(人口源表!$1:$1048576,MATCH($B32,人口源表!$A:$A,0),MATCH(AB$1,人口源表!$1:$1,0))*INDEX(城镇化率!$1:$1048576,MATCH($B32,城镇化率!$A:$A,0),MATCH(AB$1,城镇化率!$5:$5,0))/100</f>
        <v>1463810.2602215928</v>
      </c>
      <c r="AC32" s="40">
        <f>INDEX(人口源表!$1:$1048576,MATCH($B32,人口源表!$A:$A,0),MATCH(AC$1,人口源表!$1:$1,0))*INDEX(城镇化率!$1:$1048576,MATCH($B32,城镇化率!$A:$A,0),MATCH(AC$1,城镇化率!$5:$5,0))/100</f>
        <v>1458539.8922201002</v>
      </c>
      <c r="AD32" s="40">
        <f>INDEX(人口源表!$1:$1048576,MATCH($B32,人口源表!$A:$A,0),MATCH(AD$1,人口源表!$1:$1,0))*INDEX(城镇化率!$1:$1048576,MATCH($B32,城镇化率!$A:$A,0),MATCH(AD$1,城镇化率!$5:$5,0))/100</f>
        <v>1452827.2238031097</v>
      </c>
      <c r="AE32" s="40">
        <f>INDEX(人口源表!$1:$1048576,MATCH($B32,人口源表!$A:$A,0),MATCH(AE$1,人口源表!$1:$1,0))*INDEX(城镇化率!$1:$1048576,MATCH($B32,城镇化率!$A:$A,0),MATCH(AE$1,城镇化率!$5:$5,0))/100</f>
        <v>1446713.3198718601</v>
      </c>
      <c r="AF32" s="40">
        <f>INDEX(人口源表!$1:$1048576,MATCH($B32,人口源表!$A:$A,0),MATCH(AF$1,人口源表!$1:$1,0))*INDEX(城镇化率!$1:$1048576,MATCH($B32,城镇化率!$A:$A,0),MATCH(AF$1,城镇化率!$5:$5,0))/100</f>
        <v>1440239.2152922398</v>
      </c>
      <c r="AG32" s="40">
        <f>INDEX(人口源表!$1:$1048576,MATCH($B32,人口源表!$A:$A,0),MATCH(AG$1,人口源表!$1:$1,0))*INDEX(城镇化率!$1:$1048576,MATCH($B32,城镇化率!$A:$A,0),MATCH(AG$1,城镇化率!$5:$5,0))/100</f>
        <v>1433443.1554165876</v>
      </c>
      <c r="AH32" s="40">
        <f>INDEX(人口源表!$1:$1048576,MATCH($B32,人口源表!$A:$A,0),MATCH(AH$1,人口源表!$1:$1,0))*INDEX(城镇化率!$1:$1048576,MATCH($B32,城镇化率!$A:$A,0),MATCH(AH$1,城镇化率!$5:$5,0))/100</f>
        <v>1426363.9914861335</v>
      </c>
      <c r="AI32" s="40">
        <f>INDEX(人口源表!$1:$1048576,MATCH($B32,人口源表!$A:$A,0),MATCH(AI$1,人口源表!$1:$1,0))*INDEX(城镇化率!$1:$1048576,MATCH($B32,城镇化率!$A:$A,0),MATCH(AI$1,城镇化率!$5:$5,0))/100</f>
        <v>1419038.4127895206</v>
      </c>
      <c r="AJ32" s="40">
        <f>INDEX(人口源表!$1:$1048576,MATCH($B32,人口源表!$A:$A,0),MATCH(AJ$1,人口源表!$1:$1,0))*INDEX(城镇化率!$1:$1048576,MATCH($B32,城镇化率!$A:$A,0),MATCH(AJ$1,城镇化率!$5:$5,0))/100</f>
        <v>1411502.2922693808</v>
      </c>
      <c r="AK32" s="40">
        <f>INDEX(人口源表!$1:$1048576,MATCH($B32,人口源表!$A:$A,0),MATCH(AK$1,人口源表!$1:$1,0))*INDEX(城镇化率!$1:$1048576,MATCH($B32,城镇化率!$A:$A,0),MATCH(AK$1,城镇化率!$5:$5,0))/100</f>
        <v>1403789.9671256656</v>
      </c>
      <c r="AL32" s="40">
        <f>INDEX(人口源表!$1:$1048576,MATCH($B32,人口源表!$A:$A,0),MATCH(AL$1,人口源表!$1:$1,0))*INDEX(城镇化率!$1:$1048576,MATCH($B32,城镇化率!$A:$A,0),MATCH(AL$1,城镇化率!$5:$5,0))/100</f>
        <v>1395934.9059250474</v>
      </c>
      <c r="AM32" s="40">
        <f>INDEX(人口源表!$1:$1048576,MATCH($B32,人口源表!$A:$A,0),MATCH(AM$1,人口源表!$1:$1,0))*INDEX(城镇化率!$1:$1048576,MATCH($B32,城镇化率!$A:$A,0),MATCH(AM$1,城镇化率!$5:$5,0))/100</f>
        <v>1387970.3911677948</v>
      </c>
      <c r="AN32" s="40">
        <f>INDEX(人口源表!$1:$1048576,MATCH($B32,人口源表!$A:$A,0),MATCH(AN$1,人口源表!$1:$1,0))*INDEX(城镇化率!$1:$1048576,MATCH($B32,城镇化率!$A:$A,0),MATCH(AN$1,城镇化率!$5:$5,0))/100</f>
        <v>1379925.9780335554</v>
      </c>
      <c r="AO32" s="40">
        <f>INDEX(人口源表!$1:$1048576,MATCH($B32,人口源表!$A:$A,0),MATCH(AO$1,人口源表!$1:$1,0))*INDEX(城镇化率!$1:$1048576,MATCH($B32,城镇化率!$A:$A,0),MATCH(AO$1,城镇化率!$5:$5,0))/100</f>
        <v>1371833.0932761508</v>
      </c>
      <c r="AP32" s="40">
        <f>INDEX(人口源表!$1:$1048576,MATCH($B32,人口源表!$A:$A,0),MATCH(AP$1,人口源表!$1:$1,0))*INDEX(城镇化率!$1:$1048576,MATCH($B32,城镇化率!$A:$A,0),MATCH(AP$1,城镇化率!$5:$5,0))/100</f>
        <v>1363720.0828232684</v>
      </c>
      <c r="AQ32" s="40">
        <f>INDEX(人口源表!$1:$1048576,MATCH($B32,人口源表!$A:$A,0),MATCH(AQ$1,人口源表!$1:$1,0))*INDEX(城镇化率!$1:$1048576,MATCH($B32,城镇化率!$A:$A,0),MATCH(AQ$1,城镇化率!$5:$5,0))/100</f>
        <v>1355612.8638014856</v>
      </c>
      <c r="AR32" s="40">
        <f>INDEX(人口源表!$1:$1048576,MATCH($B32,人口源表!$A:$A,0),MATCH(AR$1,人口源表!$1:$1,0))*INDEX(城镇化率!$1:$1048576,MATCH($B32,城镇化率!$A:$A,0),MATCH(AR$1,城镇化率!$5:$5,0))/100</f>
        <v>1347538.4611895599</v>
      </c>
      <c r="AS32" s="40">
        <f>INDEX(人口源表!$1:$1048576,MATCH($B32,人口源表!$A:$A,0),MATCH(AS$1,人口源表!$1:$1,0))*INDEX(城镇化率!$1:$1048576,MATCH($B32,城镇化率!$A:$A,0),MATCH(AS$1,城镇化率!$5:$5,0))/100</f>
        <v>1339520.7050091224</v>
      </c>
      <c r="AT32" s="40">
        <f>INDEX(人口源表!$1:$1048576,MATCH($B32,人口源表!$A:$A,0),MATCH(AT$1,人口源表!$1:$1,0))*INDEX(城镇化率!$1:$1048576,MATCH($B32,城镇化率!$A:$A,0),MATCH(AT$1,城镇化率!$5:$5,0))/100</f>
        <v>1331583.0571307351</v>
      </c>
      <c r="AU32" s="40">
        <f>INDEX(人口源表!$1:$1048576,MATCH($B32,人口源表!$A:$A,0),MATCH(AU$1,人口源表!$1:$1,0))*INDEX(城镇化率!$1:$1048576,MATCH($B32,城镇化率!$A:$A,0),MATCH(AU$1,城镇化率!$5:$5,0))/100</f>
        <v>1323747.8755326683</v>
      </c>
      <c r="AV32" s="40">
        <f>INDEX(人口源表!$1:$1048576,MATCH($B32,人口源表!$A:$A,0),MATCH(AV$1,人口源表!$1:$1,0))*INDEX(城镇化率!$1:$1048576,MATCH($B32,城镇化率!$A:$A,0),MATCH(AV$1,城镇化率!$5:$5,0))/100</f>
        <v>1316034.2056686792</v>
      </c>
    </row>
    <row r="33" spans="1:48" x14ac:dyDescent="0.15">
      <c r="A33" s="4" t="s">
        <v>861</v>
      </c>
      <c r="B33" s="4" t="s">
        <v>88</v>
      </c>
      <c r="C33" s="34">
        <f>VLOOKUP(B33,'[1]2016省城人口总结（根）'!B:C,2,FALSE)/100</f>
        <v>0.54371499999999995</v>
      </c>
      <c r="D33" s="40">
        <f>INDEX(人口源表!$1:$1048576,MATCH($B33,人口源表!$A:$A,0),MATCH(D$1,人口源表!$1:$1,0))*INDEX(城镇化率!$1:$1048576,MATCH($B33,城镇化率!$A:$A,0),MATCH(D$1,城镇化率!$5:$5,0))/100</f>
        <v>944093.00095717551</v>
      </c>
      <c r="E33" s="40">
        <f>INDEX(人口源表!$1:$1048576,MATCH($B33,人口源表!$A:$A,0),MATCH(E$1,人口源表!$1:$1,0))*INDEX(城镇化率!$1:$1048576,MATCH($B33,城镇化率!$A:$A,0),MATCH(E$1,城镇化率!$5:$5,0))/100</f>
        <v>965258.12705954211</v>
      </c>
      <c r="F33" s="40">
        <f>INDEX(人口源表!$1:$1048576,MATCH($B33,人口源表!$A:$A,0),MATCH(F$1,人口源表!$1:$1,0))*INDEX(城镇化率!$1:$1048576,MATCH($B33,城镇化率!$A:$A,0),MATCH(F$1,城镇化率!$5:$5,0))/100</f>
        <v>986414.83823710843</v>
      </c>
      <c r="G33" s="40">
        <f>INDEX(人口源表!$1:$1048576,MATCH($B33,人口源表!$A:$A,0),MATCH(G$1,人口源表!$1:$1,0))*INDEX(城镇化率!$1:$1048576,MATCH($B33,城镇化率!$A:$A,0),MATCH(G$1,城镇化率!$5:$5,0))/100</f>
        <v>873639.5715603939</v>
      </c>
      <c r="H33" s="40">
        <f>INDEX(人口源表!$1:$1048576,MATCH($B33,人口源表!$A:$A,0),MATCH(H$1,人口源表!$1:$1,0))*INDEX(城镇化率!$1:$1048576,MATCH($B33,城镇化率!$A:$A,0),MATCH(H$1,城镇化率!$5:$5,0))/100</f>
        <v>894984.12029550329</v>
      </c>
      <c r="I33" s="40">
        <f>INDEX(人口源表!$1:$1048576,MATCH($B33,人口源表!$A:$A,0),MATCH(I$1,人口源表!$1:$1,0))*INDEX(城镇化率!$1:$1048576,MATCH($B33,城镇化率!$A:$A,0),MATCH(I$1,城镇化率!$5:$5,0))/100</f>
        <v>909482.76195025269</v>
      </c>
      <c r="J33" s="40">
        <f>INDEX(人口源表!$1:$1048576,MATCH($B33,人口源表!$A:$A,0),MATCH(J$1,人口源表!$1:$1,0))*INDEX(城镇化率!$1:$1048576,MATCH($B33,城镇化率!$A:$A,0),MATCH(J$1,城镇化率!$5:$5,0))/100</f>
        <v>923219.44754685741</v>
      </c>
      <c r="K33" s="40">
        <f>INDEX(人口源表!$1:$1048576,MATCH($B33,人口源表!$A:$A,0),MATCH(K$1,人口源表!$1:$1,0))*INDEX(城镇化率!$1:$1048576,MATCH($B33,城镇化率!$A:$A,0),MATCH(K$1,城镇化率!$5:$5,0))/100</f>
        <v>936215.20801710594</v>
      </c>
      <c r="L33" s="40">
        <f>INDEX(人口源表!$1:$1048576,MATCH($B33,人口源表!$A:$A,0),MATCH(L$1,人口源表!$1:$1,0))*INDEX(城镇化率!$1:$1048576,MATCH($B33,城镇化率!$A:$A,0),MATCH(L$1,城镇化率!$5:$5,0))/100</f>
        <v>948490.00060086802</v>
      </c>
      <c r="M33" s="40">
        <f>INDEX(人口源表!$1:$1048576,MATCH($B33,人口源表!$A:$A,0),MATCH(M$1,人口源表!$1:$1,0))*INDEX(城镇化率!$1:$1048576,MATCH($B33,城镇化率!$A:$A,0),MATCH(M$1,城镇化率!$5:$5,0))/100</f>
        <v>960063.84855508467</v>
      </c>
      <c r="N33" s="40">
        <f>INDEX(人口源表!$1:$1048576,MATCH($B33,人口源表!$A:$A,0),MATCH(N$1,人口源表!$1:$1,0))*INDEX(城镇化率!$1:$1048576,MATCH($B33,城镇化率!$A:$A,0),MATCH(N$1,城镇化率!$5:$5,0))/100</f>
        <v>970958.05139855528</v>
      </c>
      <c r="O33" s="40">
        <f>INDEX(人口源表!$1:$1048576,MATCH($B33,人口源表!$A:$A,0),MATCH(O$1,人口源表!$1:$1,0))*INDEX(城镇化率!$1:$1048576,MATCH($B33,城镇化率!$A:$A,0),MATCH(O$1,城镇化率!$5:$5,0))/100</f>
        <v>981193.97367925418</v>
      </c>
      <c r="P33" s="40">
        <f>INDEX(人口源表!$1:$1048576,MATCH($B33,人口源表!$A:$A,0),MATCH(P$1,人口源表!$1:$1,0))*INDEX(城镇化率!$1:$1048576,MATCH($B33,城镇化率!$A:$A,0),MATCH(P$1,城镇化率!$5:$5,0))/100</f>
        <v>990791.75966878457</v>
      </c>
      <c r="Q33" s="40">
        <f>INDEX(人口源表!$1:$1048576,MATCH($B33,人口源表!$A:$A,0),MATCH(Q$1,人口源表!$1:$1,0))*INDEX(城镇化率!$1:$1048576,MATCH($B33,城镇化率!$A:$A,0),MATCH(Q$1,城镇化率!$5:$5,0))/100</f>
        <v>999773.42451672489</v>
      </c>
      <c r="R33" s="40">
        <f>INDEX(人口源表!$1:$1048576,MATCH($B33,人口源表!$A:$A,0),MATCH(R$1,人口源表!$1:$1,0))*INDEX(城镇化率!$1:$1048576,MATCH($B33,城镇化率!$A:$A,0),MATCH(R$1,城镇化率!$5:$5,0))/100</f>
        <v>1008160.3505218365</v>
      </c>
      <c r="S33" s="40">
        <f>INDEX(人口源表!$1:$1048576,MATCH($B33,人口源表!$A:$A,0),MATCH(S$1,人口源表!$1:$1,0))*INDEX(城镇化率!$1:$1048576,MATCH($B33,城镇化率!$A:$A,0),MATCH(S$1,城镇化率!$5:$5,0))/100</f>
        <v>1010944.9477229065</v>
      </c>
      <c r="T33" s="40">
        <f>INDEX(人口源表!$1:$1048576,MATCH($B33,人口源表!$A:$A,0),MATCH(T$1,人口源表!$1:$1,0))*INDEX(城镇化率!$1:$1048576,MATCH($B33,城镇化率!$A:$A,0),MATCH(T$1,城镇化率!$5:$5,0))/100</f>
        <v>1013131.2448031376</v>
      </c>
      <c r="U33" s="40">
        <f>INDEX(人口源表!$1:$1048576,MATCH($B33,人口源表!$A:$A,0),MATCH(U$1,人口源表!$1:$1,0))*INDEX(城镇化率!$1:$1048576,MATCH($B33,城镇化率!$A:$A,0),MATCH(U$1,城镇化率!$5:$5,0))/100</f>
        <v>1014749.3170576451</v>
      </c>
      <c r="V33" s="40">
        <f>INDEX(人口源表!$1:$1048576,MATCH($B33,人口源表!$A:$A,0),MATCH(V$1,人口源表!$1:$1,0))*INDEX(城镇化率!$1:$1048576,MATCH($B33,城镇化率!$A:$A,0),MATCH(V$1,城镇化率!$5:$5,0))/100</f>
        <v>1015829.9317946634</v>
      </c>
      <c r="W33" s="40">
        <f>INDEX(人口源表!$1:$1048576,MATCH($B33,人口源表!$A:$A,0),MATCH(W$1,人口源表!$1:$1,0))*INDEX(城镇化率!$1:$1048576,MATCH($B33,城镇化率!$A:$A,0),MATCH(W$1,城镇化率!$5:$5,0))/100</f>
        <v>1016401.2636197726</v>
      </c>
      <c r="X33" s="40">
        <f>INDEX(人口源表!$1:$1048576,MATCH($B33,人口源表!$A:$A,0),MATCH(X$1,人口源表!$1:$1,0))*INDEX(城镇化率!$1:$1048576,MATCH($B33,城镇化率!$A:$A,0),MATCH(X$1,城镇化率!$5:$5,0))/100</f>
        <v>1016492.7934676354</v>
      </c>
      <c r="Y33" s="40">
        <f>INDEX(人口源表!$1:$1048576,MATCH($B33,人口源表!$A:$A,0),MATCH(Y$1,人口源表!$1:$1,0))*INDEX(城镇化率!$1:$1048576,MATCH($B33,城镇化率!$A:$A,0),MATCH(Y$1,城镇化率!$5:$5,0))/100</f>
        <v>1016132.6721319539</v>
      </c>
      <c r="Z33" s="40">
        <f>INDEX(人口源表!$1:$1048576,MATCH($B33,人口源表!$A:$A,0),MATCH(Z$1,人口源表!$1:$1,0))*INDEX(城镇化率!$1:$1048576,MATCH($B33,城镇化率!$A:$A,0),MATCH(Z$1,城镇化率!$5:$5,0))/100</f>
        <v>1015348.3476843922</v>
      </c>
      <c r="AA33" s="40">
        <f>INDEX(人口源表!$1:$1048576,MATCH($B33,人口源表!$A:$A,0),MATCH(AA$1,人口源表!$1:$1,0))*INDEX(城镇化率!$1:$1048576,MATCH($B33,城镇化率!$A:$A,0),MATCH(AA$1,城镇化率!$5:$5,0))/100</f>
        <v>1014167.8843162402</v>
      </c>
      <c r="AB33" s="40">
        <f>INDEX(人口源表!$1:$1048576,MATCH($B33,人口源表!$A:$A,0),MATCH(AB$1,人口源表!$1:$1,0))*INDEX(城镇化率!$1:$1048576,MATCH($B33,城镇化率!$A:$A,0),MATCH(AB$1,城镇化率!$5:$5,0))/100</f>
        <v>1012617.2687857029</v>
      </c>
      <c r="AC33" s="40">
        <f>INDEX(人口源表!$1:$1048576,MATCH($B33,人口源表!$A:$A,0),MATCH(AC$1,人口源表!$1:$1,0))*INDEX(城镇化率!$1:$1048576,MATCH($B33,城镇化率!$A:$A,0),MATCH(AC$1,城镇化率!$5:$5,0))/100</f>
        <v>1009486.2765141028</v>
      </c>
      <c r="AD33" s="40">
        <f>INDEX(人口源表!$1:$1048576,MATCH($B33,人口源表!$A:$A,0),MATCH(AD$1,人口源表!$1:$1,0))*INDEX(城镇化率!$1:$1048576,MATCH($B33,城镇化率!$A:$A,0),MATCH(AD$1,城镇化率!$5:$5,0))/100</f>
        <v>1006044.4067666179</v>
      </c>
      <c r="AE33" s="40">
        <f>INDEX(人口源表!$1:$1048576,MATCH($B33,人口源表!$A:$A,0),MATCH(AE$1,人口源表!$1:$1,0))*INDEX(城镇化率!$1:$1048576,MATCH($B33,城镇化率!$A:$A,0),MATCH(AE$1,城镇化率!$5:$5,0))/100</f>
        <v>1002317.7022909287</v>
      </c>
      <c r="AF33" s="40">
        <f>INDEX(人口源表!$1:$1048576,MATCH($B33,人口源表!$A:$A,0),MATCH(AF$1,人口源表!$1:$1,0))*INDEX(城镇化率!$1:$1048576,MATCH($B33,城镇化率!$A:$A,0),MATCH(AF$1,城镇化率!$5:$5,0))/100</f>
        <v>998331.25296744972</v>
      </c>
      <c r="AG33" s="40">
        <f>INDEX(人口源表!$1:$1048576,MATCH($B33,人口源表!$A:$A,0),MATCH(AG$1,人口源表!$1:$1,0))*INDEX(城镇化率!$1:$1048576,MATCH($B33,城镇化率!$A:$A,0),MATCH(AG$1,城镇化率!$5:$5,0))/100</f>
        <v>994109.17398224678</v>
      </c>
      <c r="AH33" s="40">
        <f>INDEX(人口源表!$1:$1048576,MATCH($B33,人口源表!$A:$A,0),MATCH(AH$1,人口源表!$1:$1,0))*INDEX(城镇化率!$1:$1048576,MATCH($B33,城镇化率!$A:$A,0),MATCH(AH$1,城镇化率!$5:$5,0))/100</f>
        <v>989675.96534972161</v>
      </c>
      <c r="AI33" s="40">
        <f>INDEX(人口源表!$1:$1048576,MATCH($B33,人口源表!$A:$A,0),MATCH(AI$1,人口源表!$1:$1,0))*INDEX(城镇化率!$1:$1048576,MATCH($B33,城镇化率!$A:$A,0),MATCH(AI$1,城镇化率!$5:$5,0))/100</f>
        <v>985053.741963526</v>
      </c>
      <c r="AJ33" s="40">
        <f>INDEX(人口源表!$1:$1048576,MATCH($B33,人口源表!$A:$A,0),MATCH(AJ$1,人口源表!$1:$1,0))*INDEX(城镇化率!$1:$1048576,MATCH($B33,城镇化率!$A:$A,0),MATCH(AJ$1,城镇化率!$5:$5,0))/100</f>
        <v>980265.66515319946</v>
      </c>
      <c r="AK33" s="40">
        <f>INDEX(人口源表!$1:$1048576,MATCH($B33,人口源表!$A:$A,0),MATCH(AK$1,人口源表!$1:$1,0))*INDEX(城镇化率!$1:$1048576,MATCH($B33,城镇化率!$A:$A,0),MATCH(AK$1,城镇化率!$5:$5,0))/100</f>
        <v>975332.46591539483</v>
      </c>
      <c r="AL33" s="40">
        <f>INDEX(人口源表!$1:$1048576,MATCH($B33,人口源表!$A:$A,0),MATCH(AL$1,人口源表!$1:$1,0))*INDEX(城镇化率!$1:$1048576,MATCH($B33,城镇化率!$A:$A,0),MATCH(AL$1,城镇化率!$5:$5,0))/100</f>
        <v>970273.79827671195</v>
      </c>
      <c r="AM33" s="40">
        <f>INDEX(人口源表!$1:$1048576,MATCH($B33,人口源表!$A:$A,0),MATCH(AM$1,人口源表!$1:$1,0))*INDEX(城镇化率!$1:$1048576,MATCH($B33,城镇化率!$A:$A,0),MATCH(AM$1,城镇化率!$5:$5,0))/100</f>
        <v>965110.32774165075</v>
      </c>
      <c r="AN33" s="40">
        <f>INDEX(人口源表!$1:$1048576,MATCH($B33,人口源表!$A:$A,0),MATCH(AN$1,人口源表!$1:$1,0))*INDEX(城镇化率!$1:$1048576,MATCH($B33,城镇化率!$A:$A,0),MATCH(AN$1,城镇化率!$5:$5,0))/100</f>
        <v>959860.21459060302</v>
      </c>
      <c r="AO33" s="40">
        <f>INDEX(人口源表!$1:$1048576,MATCH($B33,人口源表!$A:$A,0),MATCH(AO$1,人口源表!$1:$1,0))*INDEX(城镇化率!$1:$1048576,MATCH($B33,城镇化率!$A:$A,0),MATCH(AO$1,城镇化率!$5:$5,0))/100</f>
        <v>954541.19138869492</v>
      </c>
      <c r="AP33" s="40">
        <f>INDEX(人口源表!$1:$1048576,MATCH($B33,人口源表!$A:$A,0),MATCH(AP$1,人口源表!$1:$1,0))*INDEX(城镇化率!$1:$1048576,MATCH($B33,城镇化率!$A:$A,0),MATCH(AP$1,城镇化率!$5:$5,0))/100</f>
        <v>949169.84037251817</v>
      </c>
      <c r="AQ33" s="40">
        <f>INDEX(人口源表!$1:$1048576,MATCH($B33,人口源表!$A:$A,0),MATCH(AQ$1,人口源表!$1:$1,0))*INDEX(城镇化率!$1:$1048576,MATCH($B33,城镇化率!$A:$A,0),MATCH(AQ$1,城镇化率!$5:$5,0))/100</f>
        <v>943761.56920413231</v>
      </c>
      <c r="AR33" s="40">
        <f>INDEX(人口源表!$1:$1048576,MATCH($B33,人口源表!$A:$A,0),MATCH(AR$1,人口源表!$1:$1,0))*INDEX(城镇化率!$1:$1048576,MATCH($B33,城镇化率!$A:$A,0),MATCH(AR$1,城镇化率!$5:$5,0))/100</f>
        <v>938332.02103503013</v>
      </c>
      <c r="AS33" s="40">
        <f>INDEX(人口源表!$1:$1048576,MATCH($B33,人口源表!$A:$A,0),MATCH(AS$1,人口源表!$1:$1,0))*INDEX(城镇化率!$1:$1048576,MATCH($B33,城镇化率!$A:$A,0),MATCH(AS$1,城镇化率!$5:$5,0))/100</f>
        <v>932894.19672800321</v>
      </c>
      <c r="AT33" s="40">
        <f>INDEX(人口源表!$1:$1048576,MATCH($B33,人口源表!$A:$A,0),MATCH(AT$1,人口源表!$1:$1,0))*INDEX(城镇化率!$1:$1048576,MATCH($B33,城镇化率!$A:$A,0),MATCH(AT$1,城镇化率!$5:$5,0))/100</f>
        <v>927461.29367348109</v>
      </c>
      <c r="AU33" s="40">
        <f>INDEX(人口源表!$1:$1048576,MATCH($B33,人口源表!$A:$A,0),MATCH(AU$1,人口源表!$1:$1,0))*INDEX(城镇化率!$1:$1048576,MATCH($B33,城镇化率!$A:$A,0),MATCH(AU$1,城镇化率!$5:$5,0))/100</f>
        <v>922044.53131903184</v>
      </c>
      <c r="AV33" s="40">
        <f>INDEX(人口源表!$1:$1048576,MATCH($B33,人口源表!$A:$A,0),MATCH(AV$1,人口源表!$1:$1,0))*INDEX(城镇化率!$1:$1048576,MATCH($B33,城镇化率!$A:$A,0),MATCH(AV$1,城镇化率!$5:$5,0))/100</f>
        <v>916655.296536081</v>
      </c>
    </row>
    <row r="34" spans="1:48" x14ac:dyDescent="0.15">
      <c r="A34" s="4" t="s">
        <v>861</v>
      </c>
      <c r="B34" s="4" t="s">
        <v>90</v>
      </c>
      <c r="C34" s="34">
        <f>VLOOKUP(B34,'[1]2016省城人口总结（根）'!B:C,2,FALSE)/100</f>
        <v>0.54371499999999995</v>
      </c>
      <c r="D34" s="40">
        <f>INDEX(人口源表!$1:$1048576,MATCH($B34,人口源表!$A:$A,0),MATCH(D$1,人口源表!$1:$1,0))*INDEX(城镇化率!$1:$1048576,MATCH($B34,城镇化率!$A:$A,0),MATCH(D$1,城镇化率!$5:$5,0))/100</f>
        <v>1192860.5204449273</v>
      </c>
      <c r="E34" s="40">
        <f>INDEX(人口源表!$1:$1048576,MATCH($B34,人口源表!$A:$A,0),MATCH(E$1,人口源表!$1:$1,0))*INDEX(城镇化率!$1:$1048576,MATCH($B34,城镇化率!$A:$A,0),MATCH(E$1,城镇化率!$5:$5,0))/100</f>
        <v>1216775.4958971015</v>
      </c>
      <c r="F34" s="40">
        <f>INDEX(人口源表!$1:$1048576,MATCH($B34,人口源表!$A:$A,0),MATCH(F$1,人口源表!$1:$1,0))*INDEX(城镇化率!$1:$1048576,MATCH($B34,城镇化率!$A:$A,0),MATCH(F$1,城镇化率!$5:$5,0))/100</f>
        <v>1240682.9521803588</v>
      </c>
      <c r="G34" s="40">
        <f>INDEX(人口源表!$1:$1048576,MATCH($B34,人口源表!$A:$A,0),MATCH(G$1,人口源表!$1:$1,0))*INDEX(城镇化率!$1:$1048576,MATCH($B34,城镇化率!$A:$A,0),MATCH(G$1,城镇化率!$5:$5,0))/100</f>
        <v>971922.7007521682</v>
      </c>
      <c r="H34" s="40">
        <f>INDEX(人口源表!$1:$1048576,MATCH($B34,人口源表!$A:$A,0),MATCH(H$1,人口源表!$1:$1,0))*INDEX(城镇化率!$1:$1048576,MATCH($B34,城镇化率!$A:$A,0),MATCH(H$1,城镇化率!$5:$5,0))/100</f>
        <v>992451.45307725924</v>
      </c>
      <c r="I34" s="40">
        <f>INDEX(人口源表!$1:$1048576,MATCH($B34,人口源表!$A:$A,0),MATCH(I$1,人口源表!$1:$1,0))*INDEX(城镇化率!$1:$1048576,MATCH($B34,城镇化率!$A:$A,0),MATCH(I$1,城镇化率!$5:$5,0))/100</f>
        <v>1005598.9130054425</v>
      </c>
      <c r="J34" s="40">
        <f>INDEX(人口源表!$1:$1048576,MATCH($B34,人口源表!$A:$A,0),MATCH(J$1,人口源表!$1:$1,0))*INDEX(城镇化率!$1:$1048576,MATCH($B34,城镇化率!$A:$A,0),MATCH(J$1,城镇化率!$5:$5,0))/100</f>
        <v>1018114.9741248955</v>
      </c>
      <c r="K34" s="40">
        <f>INDEX(人口源表!$1:$1048576,MATCH($B34,人口源表!$A:$A,0),MATCH(K$1,人口源表!$1:$1,0))*INDEX(城镇化率!$1:$1048576,MATCH($B34,城镇化率!$A:$A,0),MATCH(K$1,城镇化率!$5:$5,0))/100</f>
        <v>1030002.3137367079</v>
      </c>
      <c r="L34" s="40">
        <f>INDEX(人口源表!$1:$1048576,MATCH($B34,人口源表!$A:$A,0),MATCH(L$1,人口源表!$1:$1,0))*INDEX(城镇化率!$1:$1048576,MATCH($B34,城镇化率!$A:$A,0),MATCH(L$1,城镇化率!$5:$5,0))/100</f>
        <v>1041265.9535992864</v>
      </c>
      <c r="M34" s="40">
        <f>INDEX(人口源表!$1:$1048576,MATCH($B34,人口源表!$A:$A,0),MATCH(M$1,人口源表!$1:$1,0))*INDEX(城镇化率!$1:$1048576,MATCH($B34,城镇化率!$A:$A,0),MATCH(M$1,城镇化率!$5:$5,0))/100</f>
        <v>1051909.6995632634</v>
      </c>
      <c r="N34" s="40">
        <f>INDEX(人口源表!$1:$1048576,MATCH($B34,人口源表!$A:$A,0),MATCH(N$1,人口源表!$1:$1,0))*INDEX(城镇化率!$1:$1048576,MATCH($B34,城镇化率!$A:$A,0),MATCH(N$1,城镇化率!$5:$5,0))/100</f>
        <v>1061940.3911139732</v>
      </c>
      <c r="O34" s="40">
        <f>INDEX(人口源表!$1:$1048576,MATCH($B34,人口源表!$A:$A,0),MATCH(O$1,人口源表!$1:$1,0))*INDEX(城镇化率!$1:$1048576,MATCH($B34,城镇化率!$A:$A,0),MATCH(O$1,城镇化率!$5:$5,0))/100</f>
        <v>1071364.9243793506</v>
      </c>
      <c r="P34" s="40">
        <f>INDEX(人口源表!$1:$1048576,MATCH($B34,人口源表!$A:$A,0),MATCH(P$1,人口源表!$1:$1,0))*INDEX(城镇化率!$1:$1048576,MATCH($B34,城镇化率!$A:$A,0),MATCH(P$1,城镇化率!$5:$5,0))/100</f>
        <v>1080192.1310553479</v>
      </c>
      <c r="Q34" s="40">
        <f>INDEX(人口源表!$1:$1048576,MATCH($B34,人口源表!$A:$A,0),MATCH(Q$1,人口源表!$1:$1,0))*INDEX(城镇化率!$1:$1048576,MATCH($B34,城镇化率!$A:$A,0),MATCH(Q$1,城镇化率!$5:$5,0))/100</f>
        <v>1088432.225566996</v>
      </c>
      <c r="R34" s="40">
        <f>INDEX(人口源表!$1:$1048576,MATCH($B34,人口源表!$A:$A,0),MATCH(R$1,人口源表!$1:$1,0))*INDEX(城镇化率!$1:$1048576,MATCH($B34,城镇化率!$A:$A,0),MATCH(R$1,城镇化率!$5:$5,0))/100</f>
        <v>1096094.9313425545</v>
      </c>
      <c r="S34" s="40">
        <f>INDEX(人口源表!$1:$1048576,MATCH($B34,人口源表!$A:$A,0),MATCH(S$1,人口源表!$1:$1,0))*INDEX(城镇化率!$1:$1048576,MATCH($B34,城镇化率!$A:$A,0),MATCH(S$1,城镇化率!$5:$5,0))/100</f>
        <v>1097731.9802720891</v>
      </c>
      <c r="T34" s="40">
        <f>INDEX(人口源表!$1:$1048576,MATCH($B34,人口源表!$A:$A,0),MATCH(T$1,人口源表!$1:$1,0))*INDEX(城镇化率!$1:$1048576,MATCH($B34,城镇化率!$A:$A,0),MATCH(T$1,城镇化率!$5:$5,0))/100</f>
        <v>1098781.066958291</v>
      </c>
      <c r="U34" s="40">
        <f>INDEX(人口源表!$1:$1048576,MATCH($B34,人口源表!$A:$A,0),MATCH(U$1,人口源表!$1:$1,0))*INDEX(城镇化率!$1:$1048576,MATCH($B34,城镇化率!$A:$A,0),MATCH(U$1,城镇化率!$5:$5,0))/100</f>
        <v>1099264.6922980461</v>
      </c>
      <c r="V34" s="40">
        <f>INDEX(人口源表!$1:$1048576,MATCH($B34,人口源表!$A:$A,0),MATCH(V$1,人口源表!$1:$1,0))*INDEX(城镇化率!$1:$1048576,MATCH($B34,城镇化率!$A:$A,0),MATCH(V$1,城镇化率!$5:$5,0))/100</f>
        <v>1099207.8619482194</v>
      </c>
      <c r="W34" s="40">
        <f>INDEX(人口源表!$1:$1048576,MATCH($B34,人口源表!$A:$A,0),MATCH(W$1,人口源表!$1:$1,0))*INDEX(城镇化率!$1:$1048576,MATCH($B34,城镇化率!$A:$A,0),MATCH(W$1,城镇化率!$5:$5,0))/100</f>
        <v>1098635.5075877055</v>
      </c>
      <c r="X34" s="40">
        <f>INDEX(人口源表!$1:$1048576,MATCH($B34,人口源表!$A:$A,0),MATCH(X$1,人口源表!$1:$1,0))*INDEX(城镇化率!$1:$1048576,MATCH($B34,城镇化率!$A:$A,0),MATCH(X$1,城镇化率!$5:$5,0))/100</f>
        <v>1097575.1262799466</v>
      </c>
      <c r="Y34" s="40">
        <f>INDEX(人口源表!$1:$1048576,MATCH($B34,人口源表!$A:$A,0),MATCH(Y$1,人口源表!$1:$1,0))*INDEX(城镇化率!$1:$1048576,MATCH($B34,城镇化率!$A:$A,0),MATCH(Y$1,城镇化率!$5:$5,0))/100</f>
        <v>1096054.1762900737</v>
      </c>
      <c r="Z34" s="40">
        <f>INDEX(人口源表!$1:$1048576,MATCH($B34,人口源表!$A:$A,0),MATCH(Z$1,人口源表!$1:$1,0))*INDEX(城镇化率!$1:$1048576,MATCH($B34,城镇化率!$A:$A,0),MATCH(Z$1,城镇化率!$5:$5,0))/100</f>
        <v>1094100.7372793797</v>
      </c>
      <c r="AA34" s="40">
        <f>INDEX(人口源表!$1:$1048576,MATCH($B34,人口源表!$A:$A,0),MATCH(AA$1,人口源表!$1:$1,0))*INDEX(城镇化率!$1:$1048576,MATCH($B34,城镇化率!$A:$A,0),MATCH(AA$1,城镇化率!$5:$5,0))/100</f>
        <v>1091746.2064623996</v>
      </c>
      <c r="AB34" s="40">
        <f>INDEX(人口源表!$1:$1048576,MATCH($B34,人口源表!$A:$A,0),MATCH(AB$1,人口源表!$1:$1,0))*INDEX(城镇化率!$1:$1048576,MATCH($B34,城镇化率!$A:$A,0),MATCH(AB$1,城镇化率!$5:$5,0))/100</f>
        <v>1089020.6462758444</v>
      </c>
      <c r="AC34" s="40">
        <f>INDEX(人口源表!$1:$1048576,MATCH($B34,人口源表!$A:$A,0),MATCH(AC$1,人口源表!$1:$1,0))*INDEX(城镇化率!$1:$1048576,MATCH($B34,城镇化率!$A:$A,0),MATCH(AC$1,城镇化率!$5:$5,0))/100</f>
        <v>1084627.9645903911</v>
      </c>
      <c r="AD34" s="40">
        <f>INDEX(人口源表!$1:$1048576,MATCH($B34,人口源表!$A:$A,0),MATCH(AD$1,人口源表!$1:$1,0))*INDEX(城镇化率!$1:$1048576,MATCH($B34,城镇化率!$A:$A,0),MATCH(AD$1,城镇化率!$5:$5,0))/100</f>
        <v>1079940.3446409241</v>
      </c>
      <c r="AE34" s="40">
        <f>INDEX(人口源表!$1:$1048576,MATCH($B34,人口源表!$A:$A,0),MATCH(AE$1,人口源表!$1:$1,0))*INDEX(城镇化率!$1:$1048576,MATCH($B34,城镇化率!$A:$A,0),MATCH(AE$1,城镇化率!$5:$5,0))/100</f>
        <v>1074994.9961689692</v>
      </c>
      <c r="AF34" s="40">
        <f>INDEX(人口源表!$1:$1048576,MATCH($B34,人口源表!$A:$A,0),MATCH(AF$1,人口源表!$1:$1,0))*INDEX(城镇化率!$1:$1048576,MATCH($B34,城镇化率!$A:$A,0),MATCH(AF$1,城镇化率!$5:$5,0))/100</f>
        <v>1069826.9715590859</v>
      </c>
      <c r="AG34" s="40">
        <f>INDEX(人口源表!$1:$1048576,MATCH($B34,人口源表!$A:$A,0),MATCH(AG$1,人口源表!$1:$1,0))*INDEX(城镇化率!$1:$1048576,MATCH($B34,城镇化率!$A:$A,0),MATCH(AG$1,城镇化率!$5:$5,0))/100</f>
        <v>1064476.0018389877</v>
      </c>
      <c r="AH34" s="40">
        <f>INDEX(人口源表!$1:$1048576,MATCH($B34,人口源表!$A:$A,0),MATCH(AH$1,人口源表!$1:$1,0))*INDEX(城镇化率!$1:$1048576,MATCH($B34,城镇化率!$A:$A,0),MATCH(AH$1,城镇化率!$5:$5,0))/100</f>
        <v>1058980.3625100309</v>
      </c>
      <c r="AI34" s="40">
        <f>INDEX(人口源表!$1:$1048576,MATCH($B34,人口源表!$A:$A,0),MATCH(AI$1,人口源表!$1:$1,0))*INDEX(城镇化率!$1:$1048576,MATCH($B34,城镇化率!$A:$A,0),MATCH(AI$1,城镇化率!$5:$5,0))/100</f>
        <v>1053381.0008093754</v>
      </c>
      <c r="AJ34" s="40">
        <f>INDEX(人口源表!$1:$1048576,MATCH($B34,人口源表!$A:$A,0),MATCH(AJ$1,人口源表!$1:$1,0))*INDEX(城镇化率!$1:$1048576,MATCH($B34,城镇化率!$A:$A,0),MATCH(AJ$1,城镇化率!$5:$5,0))/100</f>
        <v>1047719.4924687297</v>
      </c>
      <c r="AK34" s="40">
        <f>INDEX(人口源表!$1:$1048576,MATCH($B34,人口源表!$A:$A,0),MATCH(AK$1,人口源表!$1:$1,0))*INDEX(城镇化率!$1:$1048576,MATCH($B34,城镇化率!$A:$A,0),MATCH(AK$1,城镇化率!$5:$5,0))/100</f>
        <v>1042038.0476703825</v>
      </c>
      <c r="AL34" s="40">
        <f>INDEX(人口源表!$1:$1048576,MATCH($B34,人口源表!$A:$A,0),MATCH(AL$1,人口源表!$1:$1,0))*INDEX(城镇化率!$1:$1048576,MATCH($B34,城镇化率!$A:$A,0),MATCH(AL$1,城镇化率!$5:$5,0))/100</f>
        <v>1036380.9196137983</v>
      </c>
      <c r="AM34" s="40">
        <f>INDEX(人口源表!$1:$1048576,MATCH($B34,人口源表!$A:$A,0),MATCH(AM$1,人口源表!$1:$1,0))*INDEX(城镇化率!$1:$1048576,MATCH($B34,城镇化率!$A:$A,0),MATCH(AM$1,城镇化率!$5:$5,0))/100</f>
        <v>1030793.7330751087</v>
      </c>
      <c r="AN34" s="40">
        <f>INDEX(人口源表!$1:$1048576,MATCH($B34,人口源表!$A:$A,0),MATCH(AN$1,人口源表!$1:$1,0))*INDEX(城镇化率!$1:$1048576,MATCH($B34,城镇化率!$A:$A,0),MATCH(AN$1,城镇化率!$5:$5,0))/100</f>
        <v>1025321.3842261356</v>
      </c>
      <c r="AO34" s="40">
        <f>INDEX(人口源表!$1:$1048576,MATCH($B34,人口源表!$A:$A,0),MATCH(AO$1,人口源表!$1:$1,0))*INDEX(城镇化率!$1:$1048576,MATCH($B34,城镇化率!$A:$A,0),MATCH(AO$1,城镇化率!$5:$5,0))/100</f>
        <v>1020012.9851463282</v>
      </c>
      <c r="AP34" s="40">
        <f>INDEX(人口源表!$1:$1048576,MATCH($B34,人口源表!$A:$A,0),MATCH(AP$1,人口源表!$1:$1,0))*INDEX(城镇化率!$1:$1048576,MATCH($B34,城镇化率!$A:$A,0),MATCH(AP$1,城镇化率!$5:$5,0))/100</f>
        <v>1014916.9535286434</v>
      </c>
      <c r="AQ34" s="40">
        <f>INDEX(人口源表!$1:$1048576,MATCH($B34,人口源表!$A:$A,0),MATCH(AQ$1,人口源表!$1:$1,0))*INDEX(城镇化率!$1:$1048576,MATCH($B34,城镇化率!$A:$A,0),MATCH(AQ$1,城镇化率!$5:$5,0))/100</f>
        <v>1010083.1364848258</v>
      </c>
      <c r="AR34" s="40">
        <f>INDEX(人口源表!$1:$1048576,MATCH($B34,人口源表!$A:$A,0),MATCH(AR$1,人口源表!$1:$1,0))*INDEX(城镇化率!$1:$1048576,MATCH($B34,城镇化率!$A:$A,0),MATCH(AR$1,城镇化率!$5:$5,0))/100</f>
        <v>1005562.8307033185</v>
      </c>
      <c r="AS34" s="40">
        <f>INDEX(人口源表!$1:$1048576,MATCH($B34,人口源表!$A:$A,0),MATCH(AS$1,人口源表!$1:$1,0))*INDEX(城镇化率!$1:$1048576,MATCH($B34,城镇化率!$A:$A,0),MATCH(AS$1,城镇化率!$5:$5,0))/100</f>
        <v>1001409.5228110888</v>
      </c>
      <c r="AT34" s="40">
        <f>INDEX(人口源表!$1:$1048576,MATCH($B34,人口源表!$A:$A,0),MATCH(AT$1,人口源表!$1:$1,0))*INDEX(城镇化率!$1:$1048576,MATCH($B34,城镇化率!$A:$A,0),MATCH(AT$1,城镇化率!$5:$5,0))/100</f>
        <v>997676.7553635356</v>
      </c>
      <c r="AU34" s="40">
        <f>INDEX(人口源表!$1:$1048576,MATCH($B34,人口源表!$A:$A,0),MATCH(AU$1,人口源表!$1:$1,0))*INDEX(城镇化率!$1:$1048576,MATCH($B34,城镇化率!$A:$A,0),MATCH(AU$1,城镇化率!$5:$5,0))/100</f>
        <v>994420.29679164081</v>
      </c>
      <c r="AV34" s="40">
        <f>INDEX(人口源表!$1:$1048576,MATCH($B34,人口源表!$A:$A,0),MATCH(AV$1,人口源表!$1:$1,0))*INDEX(城镇化率!$1:$1048576,MATCH($B34,城镇化率!$A:$A,0),MATCH(AV$1,城镇化率!$5:$5,0))/100</f>
        <v>991696.71960182046</v>
      </c>
    </row>
    <row r="35" spans="1:48" x14ac:dyDescent="0.15">
      <c r="A35" s="4" t="s">
        <v>861</v>
      </c>
      <c r="B35" s="4" t="s">
        <v>92</v>
      </c>
      <c r="C35" s="34">
        <f>VLOOKUP(B35,'[1]2016省城人口总结（根）'!B:C,2,FALSE)/100</f>
        <v>0.54371499999999995</v>
      </c>
      <c r="D35" s="40">
        <f>INDEX(人口源表!$1:$1048576,MATCH($B35,人口源表!$A:$A,0),MATCH(D$1,人口源表!$1:$1,0))*INDEX(城镇化率!$1:$1048576,MATCH($B35,城镇化率!$A:$A,0),MATCH(D$1,城镇化率!$5:$5,0))/100</f>
        <v>918859.4170112561</v>
      </c>
      <c r="E35" s="40">
        <f>INDEX(人口源表!$1:$1048576,MATCH($B35,人口源表!$A:$A,0),MATCH(E$1,人口源表!$1:$1,0))*INDEX(城镇化率!$1:$1048576,MATCH($B35,城镇化率!$A:$A,0),MATCH(E$1,城镇化率!$5:$5,0))/100</f>
        <v>940474.44136922061</v>
      </c>
      <c r="F35" s="40">
        <f>INDEX(人口源表!$1:$1048576,MATCH($B35,人口源表!$A:$A,0),MATCH(F$1,人口源表!$1:$1,0))*INDEX(城镇化率!$1:$1048576,MATCH($B35,城镇化率!$A:$A,0),MATCH(F$1,城镇化率!$5:$5,0))/100</f>
        <v>962122.82317489234</v>
      </c>
      <c r="G35" s="40">
        <f>INDEX(人口源表!$1:$1048576,MATCH($B35,人口源表!$A:$A,0),MATCH(G$1,人口源表!$1:$1,0))*INDEX(城镇化率!$1:$1048576,MATCH($B35,城镇化率!$A:$A,0),MATCH(G$1,城镇化率!$5:$5,0))/100</f>
        <v>803690.29684052104</v>
      </c>
      <c r="H35" s="40">
        <f>INDEX(人口源表!$1:$1048576,MATCH($B35,人口源表!$A:$A,0),MATCH(H$1,人口源表!$1:$1,0))*INDEX(城镇化率!$1:$1048576,MATCH($B35,城镇化率!$A:$A,0),MATCH(H$1,城镇化率!$5:$5,0))/100</f>
        <v>824150.23861278966</v>
      </c>
      <c r="I35" s="40">
        <f>INDEX(人口源表!$1:$1048576,MATCH($B35,人口源表!$A:$A,0),MATCH(I$1,人口源表!$1:$1,0))*INDEX(城镇化率!$1:$1048576,MATCH($B35,城镇化率!$A:$A,0),MATCH(I$1,城镇化率!$5:$5,0))/100</f>
        <v>838453.41628336592</v>
      </c>
      <c r="J35" s="40">
        <f>INDEX(人口源表!$1:$1048576,MATCH($B35,人口源表!$A:$A,0),MATCH(J$1,人口源表!$1:$1,0))*INDEX(城镇化率!$1:$1048576,MATCH($B35,城镇化率!$A:$A,0),MATCH(J$1,城镇化率!$5:$5,0))/100</f>
        <v>852188.87403529685</v>
      </c>
      <c r="K35" s="40">
        <f>INDEX(人口源表!$1:$1048576,MATCH($B35,人口源表!$A:$A,0),MATCH(K$1,人口源表!$1:$1,0))*INDEX(城镇化率!$1:$1048576,MATCH($B35,城镇化率!$A:$A,0),MATCH(K$1,城镇化率!$5:$5,0))/100</f>
        <v>865366.07816537132</v>
      </c>
      <c r="L35" s="40">
        <f>INDEX(人口源表!$1:$1048576,MATCH($B35,人口源表!$A:$A,0),MATCH(L$1,人口源表!$1:$1,0))*INDEX(城镇化率!$1:$1048576,MATCH($B35,城镇化率!$A:$A,0),MATCH(L$1,城镇化率!$5:$5,0))/100</f>
        <v>877994.6579385217</v>
      </c>
      <c r="M35" s="40">
        <f>INDEX(人口源表!$1:$1048576,MATCH($B35,人口源表!$A:$A,0),MATCH(M$1,人口源表!$1:$1,0))*INDEX(城镇化率!$1:$1048576,MATCH($B35,城镇化率!$A:$A,0),MATCH(M$1,城镇化率!$5:$5,0))/100</f>
        <v>890086.23197925987</v>
      </c>
      <c r="N35" s="40">
        <f>INDEX(人口源表!$1:$1048576,MATCH($B35,人口源表!$A:$A,0),MATCH(N$1,人口源表!$1:$1,0))*INDEX(城镇化率!$1:$1048576,MATCH($B35,城镇化率!$A:$A,0),MATCH(N$1,城镇化率!$5:$5,0))/100</f>
        <v>901650.16975285066</v>
      </c>
      <c r="O35" s="40">
        <f>INDEX(人口源表!$1:$1048576,MATCH($B35,人口源表!$A:$A,0),MATCH(O$1,人口源表!$1:$1,0))*INDEX(城镇化率!$1:$1048576,MATCH($B35,城镇化率!$A:$A,0),MATCH(O$1,城镇化率!$5:$5,0))/100</f>
        <v>912697.82682263735</v>
      </c>
      <c r="P35" s="40">
        <f>INDEX(人口源表!$1:$1048576,MATCH($B35,人口源表!$A:$A,0),MATCH(P$1,人口源表!$1:$1,0))*INDEX(城镇化率!$1:$1048576,MATCH($B35,城镇化率!$A:$A,0),MATCH(P$1,城镇化率!$5:$5,0))/100</f>
        <v>923240.73927864572</v>
      </c>
      <c r="Q35" s="40">
        <f>INDEX(人口源表!$1:$1048576,MATCH($B35,人口源表!$A:$A,0),MATCH(Q$1,人口源表!$1:$1,0))*INDEX(城镇化率!$1:$1048576,MATCH($B35,城镇化率!$A:$A,0),MATCH(Q$1,城镇化率!$5:$5,0))/100</f>
        <v>933289.97945260792</v>
      </c>
      <c r="R35" s="40">
        <f>INDEX(人口源表!$1:$1048576,MATCH($B35,人口源表!$A:$A,0),MATCH(R$1,人口源表!$1:$1,0))*INDEX(城镇化率!$1:$1048576,MATCH($B35,城镇化率!$A:$A,0),MATCH(R$1,城镇化率!$5:$5,0))/100</f>
        <v>942858.04311464902</v>
      </c>
      <c r="S35" s="40">
        <f>INDEX(人口源表!$1:$1048576,MATCH($B35,人口源表!$A:$A,0),MATCH(S$1,人口源表!$1:$1,0))*INDEX(城镇化率!$1:$1048576,MATCH($B35,城镇化率!$A:$A,0),MATCH(S$1,城镇化率!$5:$5,0))/100</f>
        <v>947244.94474761467</v>
      </c>
      <c r="T35" s="40">
        <f>INDEX(人口源表!$1:$1048576,MATCH($B35,人口源表!$A:$A,0),MATCH(T$1,人口源表!$1:$1,0))*INDEX(城镇化率!$1:$1048576,MATCH($B35,城镇化率!$A:$A,0),MATCH(T$1,城镇化率!$5:$5,0))/100</f>
        <v>951114.15151850204</v>
      </c>
      <c r="U35" s="40">
        <f>INDEX(人口源表!$1:$1048576,MATCH($B35,人口源表!$A:$A,0),MATCH(U$1,人口源表!$1:$1,0))*INDEX(城镇化率!$1:$1048576,MATCH($B35,城镇化率!$A:$A,0),MATCH(U$1,城镇化率!$5:$5,0))/100</f>
        <v>954484.42746882339</v>
      </c>
      <c r="V35" s="40">
        <f>INDEX(人口源表!$1:$1048576,MATCH($B35,人口源表!$A:$A,0),MATCH(V$1,人口源表!$1:$1,0))*INDEX(城镇化率!$1:$1048576,MATCH($B35,城镇化率!$A:$A,0),MATCH(V$1,城镇化率!$5:$5,0))/100</f>
        <v>957377.61306496745</v>
      </c>
      <c r="W35" s="40">
        <f>INDEX(人口源表!$1:$1048576,MATCH($B35,人口源表!$A:$A,0),MATCH(W$1,人口源表!$1:$1,0))*INDEX(城镇化率!$1:$1048576,MATCH($B35,城镇化率!$A:$A,0),MATCH(W$1,城镇化率!$5:$5,0))/100</f>
        <v>959812.10927222867</v>
      </c>
      <c r="X35" s="40">
        <f>INDEX(人口源表!$1:$1048576,MATCH($B35,人口源表!$A:$A,0),MATCH(X$1,人口源表!$1:$1,0))*INDEX(城镇化率!$1:$1048576,MATCH($B35,城镇化率!$A:$A,0),MATCH(X$1,城镇化率!$5:$5,0))/100</f>
        <v>961809.40589950781</v>
      </c>
      <c r="Y35" s="40">
        <f>INDEX(人口源表!$1:$1048576,MATCH($B35,人口源表!$A:$A,0),MATCH(Y$1,人口源表!$1:$1,0))*INDEX(城镇化率!$1:$1048576,MATCH($B35,城镇化率!$A:$A,0),MATCH(Y$1,城镇化率!$5:$5,0))/100</f>
        <v>963389.49614715262</v>
      </c>
      <c r="Z35" s="40">
        <f>INDEX(人口源表!$1:$1048576,MATCH($B35,人口源表!$A:$A,0),MATCH(Z$1,人口源表!$1:$1,0))*INDEX(城镇化率!$1:$1048576,MATCH($B35,城镇化率!$A:$A,0),MATCH(Z$1,城镇化率!$5:$5,0))/100</f>
        <v>964572.1705988514</v>
      </c>
      <c r="AA35" s="40">
        <f>INDEX(人口源表!$1:$1048576,MATCH($B35,人口源表!$A:$A,0),MATCH(AA$1,人口源表!$1:$1,0))*INDEX(城镇化率!$1:$1048576,MATCH($B35,城镇化率!$A:$A,0),MATCH(AA$1,城镇化率!$5:$5,0))/100</f>
        <v>965377.67862968927</v>
      </c>
      <c r="AB35" s="40">
        <f>INDEX(人口源表!$1:$1048576,MATCH($B35,人口源表!$A:$A,0),MATCH(AB$1,人口源表!$1:$1,0))*INDEX(城镇化率!$1:$1048576,MATCH($B35,城镇化率!$A:$A,0),MATCH(AB$1,城镇化率!$5:$5,0))/100</f>
        <v>965826.05902053404</v>
      </c>
      <c r="AC35" s="40">
        <f>INDEX(人口源表!$1:$1048576,MATCH($B35,人口源表!$A:$A,0),MATCH(AC$1,人口源表!$1:$1,0))*INDEX(城镇化率!$1:$1048576,MATCH($B35,城镇化率!$A:$A,0),MATCH(AC$1,城镇化率!$5:$5,0))/100</f>
        <v>964755.14278395416</v>
      </c>
      <c r="AD35" s="40">
        <f>INDEX(人口源表!$1:$1048576,MATCH($B35,人口源表!$A:$A,0),MATCH(AD$1,人口源表!$1:$1,0))*INDEX(城镇化率!$1:$1048576,MATCH($B35,城镇化率!$A:$A,0),MATCH(AD$1,城镇化率!$5:$5,0))/100</f>
        <v>963369.13348094234</v>
      </c>
      <c r="AE35" s="40">
        <f>INDEX(人口源表!$1:$1048576,MATCH($B35,人口源表!$A:$A,0),MATCH(AE$1,人口源表!$1:$1,0))*INDEX(城镇化率!$1:$1048576,MATCH($B35,城镇化率!$A:$A,0),MATCH(AE$1,城镇化率!$5:$5,0))/100</f>
        <v>961689.83751648245</v>
      </c>
      <c r="AF35" s="40">
        <f>INDEX(人口源表!$1:$1048576,MATCH($B35,人口源表!$A:$A,0),MATCH(AF$1,人口源表!$1:$1,0))*INDEX(城镇化率!$1:$1048576,MATCH($B35,城镇化率!$A:$A,0),MATCH(AF$1,城镇化率!$5:$5,0))/100</f>
        <v>959736.67409902322</v>
      </c>
      <c r="AG35" s="40">
        <f>INDEX(人口源表!$1:$1048576,MATCH($B35,人口源表!$A:$A,0),MATCH(AG$1,人口源表!$1:$1,0))*INDEX(城镇化率!$1:$1048576,MATCH($B35,城镇化率!$A:$A,0),MATCH(AG$1,城镇化率!$5:$5,0))/100</f>
        <v>957531.4444499627</v>
      </c>
      <c r="AH35" s="40">
        <f>INDEX(人口源表!$1:$1048576,MATCH($B35,人口源表!$A:$A,0),MATCH(AH$1,人口源表!$1:$1,0))*INDEX(城镇化率!$1:$1048576,MATCH($B35,城镇化率!$A:$A,0),MATCH(AH$1,城镇化率!$5:$5,0))/100</f>
        <v>955094.91976294352</v>
      </c>
      <c r="AI35" s="40">
        <f>INDEX(人口源表!$1:$1048576,MATCH($B35,人口源表!$A:$A,0),MATCH(AI$1,人口源表!$1:$1,0))*INDEX(城镇化率!$1:$1048576,MATCH($B35,城镇化率!$A:$A,0),MATCH(AI$1,城镇化率!$5:$5,0))/100</f>
        <v>952446.81854345219</v>
      </c>
      <c r="AJ35" s="40">
        <f>INDEX(人口源表!$1:$1048576,MATCH($B35,人口源表!$A:$A,0),MATCH(AJ$1,人口源表!$1:$1,0))*INDEX(城镇化率!$1:$1048576,MATCH($B35,城镇化率!$A:$A,0),MATCH(AJ$1,城镇化率!$5:$5,0))/100</f>
        <v>949607.87175327202</v>
      </c>
      <c r="AK35" s="40">
        <f>INDEX(人口源表!$1:$1048576,MATCH($B35,人口源表!$A:$A,0),MATCH(AK$1,人口源表!$1:$1,0))*INDEX(城镇化率!$1:$1048576,MATCH($B35,城镇化率!$A:$A,0),MATCH(AK$1,城镇化率!$5:$5,0))/100</f>
        <v>946597.74302634317</v>
      </c>
      <c r="AL35" s="40">
        <f>INDEX(人口源表!$1:$1048576,MATCH($B35,人口源表!$A:$A,0),MATCH(AL$1,人口源表!$1:$1,0))*INDEX(城镇化率!$1:$1048576,MATCH($B35,城镇化率!$A:$A,0),MATCH(AL$1,城镇化率!$5:$5,0))/100</f>
        <v>943437.10933979286</v>
      </c>
      <c r="AM35" s="40">
        <f>INDEX(人口源表!$1:$1048576,MATCH($B35,人口源表!$A:$A,0),MATCH(AM$1,人口源表!$1:$1,0))*INDEX(城镇化率!$1:$1048576,MATCH($B35,城镇化率!$A:$A,0),MATCH(AM$1,城镇化率!$5:$5,0))/100</f>
        <v>940145.56544231426</v>
      </c>
      <c r="AN35" s="40">
        <f>INDEX(人口源表!$1:$1048576,MATCH($B35,人口源表!$A:$A,0),MATCH(AN$1,人口源表!$1:$1,0))*INDEX(城镇化率!$1:$1048576,MATCH($B35,城镇化率!$A:$A,0),MATCH(AN$1,城镇化率!$5:$5,0))/100</f>
        <v>936742.30700643372</v>
      </c>
      <c r="AO35" s="40">
        <f>INDEX(人口源表!$1:$1048576,MATCH($B35,人口源表!$A:$A,0),MATCH(AO$1,人口源表!$1:$1,0))*INDEX(城镇化率!$1:$1048576,MATCH($B35,城镇化率!$A:$A,0),MATCH(AO$1,城镇化率!$5:$5,0))/100</f>
        <v>933246.12024330825</v>
      </c>
      <c r="AP35" s="40">
        <f>INDEX(人口源表!$1:$1048576,MATCH($B35,人口源表!$A:$A,0),MATCH(AP$1,人口源表!$1:$1,0))*INDEX(城镇化率!$1:$1048576,MATCH($B35,城镇化率!$A:$A,0),MATCH(AP$1,城镇化率!$5:$5,0))/100</f>
        <v>929677.50714514137</v>
      </c>
      <c r="AQ35" s="40">
        <f>INDEX(人口源表!$1:$1048576,MATCH($B35,人口源表!$A:$A,0),MATCH(AQ$1,人口源表!$1:$1,0))*INDEX(城镇化率!$1:$1048576,MATCH($B35,城镇化率!$A:$A,0),MATCH(AQ$1,城镇化率!$5:$5,0))/100</f>
        <v>926054.42748675239</v>
      </c>
      <c r="AR35" s="40">
        <f>INDEX(人口源表!$1:$1048576,MATCH($B35,人口源表!$A:$A,0),MATCH(AR$1,人口源表!$1:$1,0))*INDEX(城镇化率!$1:$1048576,MATCH($B35,城镇化率!$A:$A,0),MATCH(AR$1,城镇化率!$5:$5,0))/100</f>
        <v>922395.83442696894</v>
      </c>
      <c r="AS35" s="40">
        <f>INDEX(人口源表!$1:$1048576,MATCH($B35,人口源表!$A:$A,0),MATCH(AS$1,人口源表!$1:$1,0))*INDEX(城镇化率!$1:$1048576,MATCH($B35,城镇化率!$A:$A,0),MATCH(AS$1,城镇化率!$5:$5,0))/100</f>
        <v>918719.53064353799</v>
      </c>
      <c r="AT35" s="40">
        <f>INDEX(人口源表!$1:$1048576,MATCH($B35,人口源表!$A:$A,0),MATCH(AT$1,人口源表!$1:$1,0))*INDEX(城镇化率!$1:$1048576,MATCH($B35,城镇化率!$A:$A,0),MATCH(AT$1,城镇化率!$5:$5,0))/100</f>
        <v>915045.03478989156</v>
      </c>
      <c r="AU35" s="40">
        <f>INDEX(人口源表!$1:$1048576,MATCH($B35,人口源表!$A:$A,0),MATCH(AU$1,人口源表!$1:$1,0))*INDEX(城镇化率!$1:$1048576,MATCH($B35,城镇化率!$A:$A,0),MATCH(AU$1,城镇化率!$5:$5,0))/100</f>
        <v>911389.98409450892</v>
      </c>
      <c r="AV35" s="40">
        <f>INDEX(人口源表!$1:$1048576,MATCH($B35,人口源表!$A:$A,0),MATCH(AV$1,人口源表!$1:$1,0))*INDEX(城镇化率!$1:$1048576,MATCH($B35,城镇化率!$A:$A,0),MATCH(AV$1,城镇化率!$5:$5,0))/100</f>
        <v>907770.82429021876</v>
      </c>
    </row>
    <row r="36" spans="1:48" x14ac:dyDescent="0.15">
      <c r="A36" s="4" t="s">
        <v>861</v>
      </c>
      <c r="B36" s="4" t="s">
        <v>94</v>
      </c>
      <c r="C36" s="34">
        <f>VLOOKUP(B36,'[1]2016省城人口总结（根）'!B:C,2,FALSE)/100</f>
        <v>0.54371499999999995</v>
      </c>
      <c r="D36" s="40">
        <f>INDEX(人口源表!$1:$1048576,MATCH($B36,人口源表!$A:$A,0),MATCH(D$1,人口源表!$1:$1,0))*INDEX(城镇化率!$1:$1048576,MATCH($B36,城镇化率!$A:$A,0),MATCH(D$1,城镇化率!$5:$5,0))/100</f>
        <v>585333.15169843275</v>
      </c>
      <c r="E36" s="40">
        <f>INDEX(人口源表!$1:$1048576,MATCH($B36,人口源表!$A:$A,0),MATCH(E$1,人口源表!$1:$1,0))*INDEX(城镇化率!$1:$1048576,MATCH($B36,城镇化率!$A:$A,0),MATCH(E$1,城镇化率!$5:$5,0))/100</f>
        <v>598906.67294524482</v>
      </c>
      <c r="F36" s="40">
        <f>INDEX(人口源表!$1:$1048576,MATCH($B36,人口源表!$A:$A,0),MATCH(F$1,人口源表!$1:$1,0))*INDEX(城镇化率!$1:$1048576,MATCH($B36,城镇化率!$A:$A,0),MATCH(F$1,城镇化率!$5:$5,0))/100</f>
        <v>612459.68902267155</v>
      </c>
      <c r="G36" s="40">
        <f>INDEX(人口源表!$1:$1048576,MATCH($B36,人口源表!$A:$A,0),MATCH(G$1,人口源表!$1:$1,0))*INDEX(城镇化率!$1:$1048576,MATCH($B36,城镇化率!$A:$A,0),MATCH(G$1,城镇化率!$5:$5,0))/100</f>
        <v>628256.0379528912</v>
      </c>
      <c r="H36" s="40">
        <f>INDEX(人口源表!$1:$1048576,MATCH($B36,人口源表!$A:$A,0),MATCH(H$1,人口源表!$1:$1,0))*INDEX(城镇化率!$1:$1048576,MATCH($B36,城镇化率!$A:$A,0),MATCH(H$1,城镇化率!$5:$5,0))/100</f>
        <v>643925.39537922631</v>
      </c>
      <c r="I36" s="40">
        <f>INDEX(人口源表!$1:$1048576,MATCH($B36,人口源表!$A:$A,0),MATCH(I$1,人口源表!$1:$1,0))*INDEX(城镇化率!$1:$1048576,MATCH($B36,城镇化率!$A:$A,0),MATCH(I$1,城镇化率!$5:$5,0))/100</f>
        <v>654732.01646469033</v>
      </c>
      <c r="J36" s="40">
        <f>INDEX(人口源表!$1:$1048576,MATCH($B36,人口源表!$A:$A,0),MATCH(J$1,人口源表!$1:$1,0))*INDEX(城镇化率!$1:$1048576,MATCH($B36,城镇化率!$A:$A,0),MATCH(J$1,城镇化率!$5:$5,0))/100</f>
        <v>665049.54825997865</v>
      </c>
      <c r="K36" s="40">
        <f>INDEX(人口源表!$1:$1048576,MATCH($B36,人口源表!$A:$A,0),MATCH(K$1,人口源表!$1:$1,0))*INDEX(城镇化率!$1:$1048576,MATCH($B36,城镇化率!$A:$A,0),MATCH(K$1,城镇化率!$5:$5,0))/100</f>
        <v>674891.28401681466</v>
      </c>
      <c r="L36" s="40">
        <f>INDEX(人口源表!$1:$1048576,MATCH($B36,人口源表!$A:$A,0),MATCH(L$1,人口源表!$1:$1,0))*INDEX(城镇化率!$1:$1048576,MATCH($B36,城镇化率!$A:$A,0),MATCH(L$1,城镇化率!$5:$5,0))/100</f>
        <v>684268.35252335679</v>
      </c>
      <c r="M36" s="40">
        <f>INDEX(人口源表!$1:$1048576,MATCH($B36,人口源表!$A:$A,0),MATCH(M$1,人口源表!$1:$1,0))*INDEX(城镇化率!$1:$1048576,MATCH($B36,城镇化率!$A:$A,0),MATCH(M$1,城镇化率!$5:$5,0))/100</f>
        <v>693194.48193898937</v>
      </c>
      <c r="N36" s="40">
        <f>INDEX(人口源表!$1:$1048576,MATCH($B36,人口源表!$A:$A,0),MATCH(N$1,人口源表!$1:$1,0))*INDEX(城镇化率!$1:$1048576,MATCH($B36,城镇化率!$A:$A,0),MATCH(N$1,城镇化率!$5:$5,0))/100</f>
        <v>701681.79125365347</v>
      </c>
      <c r="O36" s="40">
        <f>INDEX(人口源表!$1:$1048576,MATCH($B36,人口源表!$A:$A,0),MATCH(O$1,人口源表!$1:$1,0))*INDEX(城镇化率!$1:$1048576,MATCH($B36,城镇化率!$A:$A,0),MATCH(O$1,城镇化率!$5:$5,0))/100</f>
        <v>709743.18553970312</v>
      </c>
      <c r="P36" s="40">
        <f>INDEX(人口源表!$1:$1048576,MATCH($B36,人口源表!$A:$A,0),MATCH(P$1,人口源表!$1:$1,0))*INDEX(城镇化率!$1:$1048576,MATCH($B36,城镇化率!$A:$A,0),MATCH(P$1,城镇化率!$5:$5,0))/100</f>
        <v>717391.11849835713</v>
      </c>
      <c r="Q36" s="40">
        <f>INDEX(人口源表!$1:$1048576,MATCH($B36,人口源表!$A:$A,0),MATCH(Q$1,人口源表!$1:$1,0))*INDEX(城镇化率!$1:$1048576,MATCH($B36,城镇化率!$A:$A,0),MATCH(Q$1,城镇化率!$5:$5,0))/100</f>
        <v>724638.18838258937</v>
      </c>
      <c r="R36" s="40">
        <f>INDEX(人口源表!$1:$1048576,MATCH($B36,人口源表!$A:$A,0),MATCH(R$1,人口源表!$1:$1,0))*INDEX(城镇化率!$1:$1048576,MATCH($B36,城镇化率!$A:$A,0),MATCH(R$1,城镇化率!$5:$5,0))/100</f>
        <v>731497.77068104874</v>
      </c>
      <c r="S36" s="40">
        <f>INDEX(人口源表!$1:$1048576,MATCH($B36,人口源表!$A:$A,0),MATCH(S$1,人口源表!$1:$1,0))*INDEX(城镇化率!$1:$1048576,MATCH($B36,城镇化率!$A:$A,0),MATCH(S$1,城镇化率!$5:$5,0))/100</f>
        <v>734329.36210416828</v>
      </c>
      <c r="T36" s="40">
        <f>INDEX(人口源表!$1:$1048576,MATCH($B36,人口源表!$A:$A,0),MATCH(T$1,人口源表!$1:$1,0))*INDEX(城镇化率!$1:$1048576,MATCH($B36,城镇化率!$A:$A,0),MATCH(T$1,城镇化率!$5:$5,0))/100</f>
        <v>736756.94198683347</v>
      </c>
      <c r="U36" s="40">
        <f>INDEX(人口源表!$1:$1048576,MATCH($B36,人口源表!$A:$A,0),MATCH(U$1,人口源表!$1:$1,0))*INDEX(城镇化率!$1:$1048576,MATCH($B36,城镇化率!$A:$A,0),MATCH(U$1,城镇化率!$5:$5,0))/100</f>
        <v>738798.4610071684</v>
      </c>
      <c r="V36" s="40">
        <f>INDEX(人口源表!$1:$1048576,MATCH($B36,人口源表!$A:$A,0),MATCH(V$1,人口源表!$1:$1,0))*INDEX(城镇化率!$1:$1048576,MATCH($B36,城镇化率!$A:$A,0),MATCH(V$1,城镇化率!$5:$5,0))/100</f>
        <v>740472.29041719961</v>
      </c>
      <c r="W36" s="40">
        <f>INDEX(人口源表!$1:$1048576,MATCH($B36,人口源表!$A:$A,0),MATCH(W$1,人口源表!$1:$1,0))*INDEX(城镇化率!$1:$1048576,MATCH($B36,城镇化率!$A:$A,0),MATCH(W$1,城镇化率!$5:$5,0))/100</f>
        <v>741795.25131164759</v>
      </c>
      <c r="X36" s="40">
        <f>INDEX(人口源表!$1:$1048576,MATCH($B36,人口源表!$A:$A,0),MATCH(X$1,人口源表!$1:$1,0))*INDEX(城镇化率!$1:$1048576,MATCH($B36,城镇化率!$A:$A,0),MATCH(X$1,城镇化率!$5:$5,0))/100</f>
        <v>742785.8810058831</v>
      </c>
      <c r="Y36" s="40">
        <f>INDEX(人口源表!$1:$1048576,MATCH($B36,人口源表!$A:$A,0),MATCH(Y$1,人口源表!$1:$1,0))*INDEX(城镇化率!$1:$1048576,MATCH($B36,城镇化率!$A:$A,0),MATCH(Y$1,城镇化率!$5:$5,0))/100</f>
        <v>743460.47915612091</v>
      </c>
      <c r="Z36" s="40">
        <f>INDEX(人口源表!$1:$1048576,MATCH($B36,人口源表!$A:$A,0),MATCH(Z$1,人口源表!$1:$1,0))*INDEX(城镇化率!$1:$1048576,MATCH($B36,城镇化率!$A:$A,0),MATCH(Z$1,城镇化率!$5:$5,0))/100</f>
        <v>743835.7214600658</v>
      </c>
      <c r="AA36" s="40">
        <f>INDEX(人口源表!$1:$1048576,MATCH($B36,人口源表!$A:$A,0),MATCH(AA$1,人口源表!$1:$1,0))*INDEX(城镇化率!$1:$1048576,MATCH($B36,城镇化率!$A:$A,0),MATCH(AA$1,城镇化率!$5:$5,0))/100</f>
        <v>743927.99254291342</v>
      </c>
      <c r="AB36" s="40">
        <f>INDEX(人口源表!$1:$1048576,MATCH($B36,人口源表!$A:$A,0),MATCH(AB$1,人口源表!$1:$1,0))*INDEX(城镇化率!$1:$1048576,MATCH($B36,城镇化率!$A:$A,0),MATCH(AB$1,城镇化率!$5:$5,0))/100</f>
        <v>743752.69873279368</v>
      </c>
      <c r="AC36" s="40">
        <f>INDEX(人口源表!$1:$1048576,MATCH($B36,人口源表!$A:$A,0),MATCH(AC$1,人口源表!$1:$1,0))*INDEX(城镇化率!$1:$1048576,MATCH($B36,城镇化率!$A:$A,0),MATCH(AC$1,城镇化率!$5:$5,0))/100</f>
        <v>742416.01291202905</v>
      </c>
      <c r="AD36" s="40">
        <f>INDEX(人口源表!$1:$1048576,MATCH($B36,人口源表!$A:$A,0),MATCH(AD$1,人口源表!$1:$1,0))*INDEX(城镇化率!$1:$1048576,MATCH($B36,城镇化率!$A:$A,0),MATCH(AD$1,城镇化率!$5:$5,0))/100</f>
        <v>740844.32296517293</v>
      </c>
      <c r="AE36" s="40">
        <f>INDEX(人口源表!$1:$1048576,MATCH($B36,人口源表!$A:$A,0),MATCH(AE$1,人口源表!$1:$1,0))*INDEX(城镇化率!$1:$1048576,MATCH($B36,城镇化率!$A:$A,0),MATCH(AE$1,城镇化率!$5:$5,0))/100</f>
        <v>739053.51007798046</v>
      </c>
      <c r="AF36" s="40">
        <f>INDEX(人口源表!$1:$1048576,MATCH($B36,人口源表!$A:$A,0),MATCH(AF$1,人口源表!$1:$1,0))*INDEX(城镇化率!$1:$1048576,MATCH($B36,城镇化率!$A:$A,0),MATCH(AF$1,城镇化率!$5:$5,0))/100</f>
        <v>737058.34329185204</v>
      </c>
      <c r="AG36" s="40">
        <f>INDEX(人口源表!$1:$1048576,MATCH($B36,人口源表!$A:$A,0),MATCH(AG$1,人口源表!$1:$1,0))*INDEX(城镇化率!$1:$1048576,MATCH($B36,城镇化率!$A:$A,0),MATCH(AG$1,城镇化率!$5:$5,0))/100</f>
        <v>734871.76794620859</v>
      </c>
      <c r="AH36" s="40">
        <f>INDEX(人口源表!$1:$1048576,MATCH($B36,人口源表!$A:$A,0),MATCH(AH$1,人口源表!$1:$1,0))*INDEX(城镇化率!$1:$1048576,MATCH($B36,城镇化率!$A:$A,0),MATCH(AH$1,城镇化率!$5:$5,0))/100</f>
        <v>732508.32311393903</v>
      </c>
      <c r="AI36" s="40">
        <f>INDEX(人口源表!$1:$1048576,MATCH($B36,人口源表!$A:$A,0),MATCH(AI$1,人口源表!$1:$1,0))*INDEX(城镇化率!$1:$1048576,MATCH($B36,城镇化率!$A:$A,0),MATCH(AI$1,城镇化率!$5:$5,0))/100</f>
        <v>729980.70264648797</v>
      </c>
      <c r="AJ36" s="40">
        <f>INDEX(人口源表!$1:$1048576,MATCH($B36,人口源表!$A:$A,0),MATCH(AJ$1,人口源表!$1:$1,0))*INDEX(城镇化率!$1:$1048576,MATCH($B36,城镇化率!$A:$A,0),MATCH(AJ$1,城镇化率!$5:$5,0))/100</f>
        <v>727301.11027190404</v>
      </c>
      <c r="AK36" s="40">
        <f>INDEX(人口源表!$1:$1048576,MATCH($B36,人口源表!$A:$A,0),MATCH(AK$1,人口源表!$1:$1,0))*INDEX(城镇化率!$1:$1048576,MATCH($B36,城镇化率!$A:$A,0),MATCH(AK$1,城镇化率!$5:$5,0))/100</f>
        <v>724481.24845910328</v>
      </c>
      <c r="AL36" s="40">
        <f>INDEX(人口源表!$1:$1048576,MATCH($B36,人口源表!$A:$A,0),MATCH(AL$1,人口源表!$1:$1,0))*INDEX(城镇化率!$1:$1048576,MATCH($B36,城镇化率!$A:$A,0),MATCH(AL$1,城镇化率!$5:$5,0))/100</f>
        <v>721532.30714886275</v>
      </c>
      <c r="AM36" s="40">
        <f>INDEX(人口源表!$1:$1048576,MATCH($B36,人口源表!$A:$A,0),MATCH(AM$1,人口源表!$1:$1,0))*INDEX(城镇化率!$1:$1048576,MATCH($B36,城镇化率!$A:$A,0),MATCH(AM$1,城镇化率!$5:$5,0))/100</f>
        <v>718464.24842358229</v>
      </c>
      <c r="AN36" s="40">
        <f>INDEX(人口源表!$1:$1048576,MATCH($B36,人口源表!$A:$A,0),MATCH(AN$1,人口源表!$1:$1,0))*INDEX(城镇化率!$1:$1048576,MATCH($B36,城镇化率!$A:$A,0),MATCH(AN$1,城镇化率!$5:$5,0))/100</f>
        <v>715287.1948597515</v>
      </c>
      <c r="AO36" s="40">
        <f>INDEX(人口源表!$1:$1048576,MATCH($B36,人口源表!$A:$A,0),MATCH(AO$1,人口源表!$1:$1,0))*INDEX(城镇化率!$1:$1048576,MATCH($B36,城镇化率!$A:$A,0),MATCH(AO$1,城镇化率!$5:$5,0))/100</f>
        <v>712010.01258226694</v>
      </c>
      <c r="AP36" s="40">
        <f>INDEX(人口源表!$1:$1048576,MATCH($B36,人口源表!$A:$A,0),MATCH(AP$1,人口源表!$1:$1,0))*INDEX(城镇化率!$1:$1048576,MATCH($B36,城镇化率!$A:$A,0),MATCH(AP$1,城镇化率!$5:$5,0))/100</f>
        <v>708641.70991713775</v>
      </c>
      <c r="AQ36" s="40">
        <f>INDEX(人口源表!$1:$1048576,MATCH($B36,人口源表!$A:$A,0),MATCH(AQ$1,人口源表!$1:$1,0))*INDEX(城镇化率!$1:$1048576,MATCH($B36,城镇化率!$A:$A,0),MATCH(AQ$1,城镇化率!$5:$5,0))/100</f>
        <v>705189.29494881898</v>
      </c>
      <c r="AR36" s="40">
        <f>INDEX(人口源表!$1:$1048576,MATCH($B36,人口源表!$A:$A,0),MATCH(AR$1,人口源表!$1:$1,0))*INDEX(城镇化率!$1:$1048576,MATCH($B36,城镇化率!$A:$A,0),MATCH(AR$1,城镇化率!$5:$5,0))/100</f>
        <v>701659.88837401406</v>
      </c>
      <c r="AS36" s="40">
        <f>INDEX(人口源表!$1:$1048576,MATCH($B36,人口源表!$A:$A,0),MATCH(AS$1,人口源表!$1:$1,0))*INDEX(城镇化率!$1:$1048576,MATCH($B36,城镇化率!$A:$A,0),MATCH(AS$1,城镇化率!$5:$5,0))/100</f>
        <v>698059.28458074445</v>
      </c>
      <c r="AT36" s="40">
        <f>INDEX(人口源表!$1:$1048576,MATCH($B36,人口源表!$A:$A,0),MATCH(AT$1,人口源表!$1:$1,0))*INDEX(城镇化率!$1:$1048576,MATCH($B36,城镇化率!$A:$A,0),MATCH(AT$1,城镇化率!$5:$5,0))/100</f>
        <v>694394.09374036058</v>
      </c>
      <c r="AU36" s="40">
        <f>INDEX(人口源表!$1:$1048576,MATCH($B36,人口源表!$A:$A,0),MATCH(AU$1,人口源表!$1:$1,0))*INDEX(城镇化率!$1:$1048576,MATCH($B36,城镇化率!$A:$A,0),MATCH(AU$1,城镇化率!$5:$5,0))/100</f>
        <v>690668.85456234368</v>
      </c>
      <c r="AV36" s="40">
        <f>INDEX(人口源表!$1:$1048576,MATCH($B36,人口源表!$A:$A,0),MATCH(AV$1,人口源表!$1:$1,0))*INDEX(城镇化率!$1:$1048576,MATCH($B36,城镇化率!$A:$A,0),MATCH(AV$1,城镇化率!$5:$5,0))/100</f>
        <v>686886.72244712349</v>
      </c>
    </row>
    <row r="37" spans="1:48" x14ac:dyDescent="0.15">
      <c r="A37" s="4" t="s">
        <v>861</v>
      </c>
      <c r="B37" s="4" t="s">
        <v>96</v>
      </c>
      <c r="C37" s="34">
        <f>VLOOKUP(B37,'[1]2016省城人口总结（根）'!B:C,2,FALSE)/100</f>
        <v>0.54371499999999995</v>
      </c>
      <c r="D37" s="40">
        <f>INDEX(人口源表!$1:$1048576,MATCH($B37,人口源表!$A:$A,0),MATCH(D$1,人口源表!$1:$1,0))*INDEX(城镇化率!$1:$1048576,MATCH($B37,城镇化率!$A:$A,0),MATCH(D$1,城镇化率!$5:$5,0))/100</f>
        <v>132468.25981820273</v>
      </c>
      <c r="E37" s="40">
        <f>INDEX(人口源表!$1:$1048576,MATCH($B37,人口源表!$A:$A,0),MATCH(E$1,人口源表!$1:$1,0))*INDEX(城镇化率!$1:$1048576,MATCH($B37,城镇化率!$A:$A,0),MATCH(E$1,城镇化率!$5:$5,0))/100</f>
        <v>135609.83935860236</v>
      </c>
      <c r="F37" s="40">
        <f>INDEX(人口源表!$1:$1048576,MATCH($B37,人口源表!$A:$A,0),MATCH(F$1,人口源表!$1:$1,0))*INDEX(城镇化率!$1:$1048576,MATCH($B37,城镇化率!$A:$A,0),MATCH(F$1,城镇化率!$5:$5,0))/100</f>
        <v>138738.73165883802</v>
      </c>
      <c r="G37" s="40">
        <f>INDEX(人口源表!$1:$1048576,MATCH($B37,人口源表!$A:$A,0),MATCH(G$1,人口源表!$1:$1,0))*INDEX(城镇化率!$1:$1048576,MATCH($B37,城镇化率!$A:$A,0),MATCH(G$1,城镇化率!$5:$5,0))/100</f>
        <v>148793.91558026808</v>
      </c>
      <c r="H37" s="40">
        <f>INDEX(人口源表!$1:$1048576,MATCH($B37,人口源表!$A:$A,0),MATCH(H$1,人口源表!$1:$1,0))*INDEX(城镇化率!$1:$1048576,MATCH($B37,城镇化率!$A:$A,0),MATCH(H$1,城镇化率!$5:$5,0))/100</f>
        <v>152601.39183377466</v>
      </c>
      <c r="I37" s="40">
        <f>INDEX(人口源表!$1:$1048576,MATCH($B37,人口源表!$A:$A,0),MATCH(I$1,人口源表!$1:$1,0))*INDEX(城镇化率!$1:$1048576,MATCH($B37,城镇化率!$A:$A,0),MATCH(I$1,城镇化率!$5:$5,0))/100</f>
        <v>155246.56561030916</v>
      </c>
      <c r="J37" s="40">
        <f>INDEX(人口源表!$1:$1048576,MATCH($B37,人口源表!$A:$A,0),MATCH(J$1,人口源表!$1:$1,0))*INDEX(城镇化率!$1:$1048576,MATCH($B37,城镇化率!$A:$A,0),MATCH(J$1,城镇化率!$5:$5,0))/100</f>
        <v>157767.39534906994</v>
      </c>
      <c r="K37" s="40">
        <f>INDEX(人口源表!$1:$1048576,MATCH($B37,人口源表!$A:$A,0),MATCH(K$1,人口源表!$1:$1,0))*INDEX(城镇化率!$1:$1048576,MATCH($B37,城镇化率!$A:$A,0),MATCH(K$1,城镇化率!$5:$5,0))/100</f>
        <v>160167.30059950936</v>
      </c>
      <c r="L37" s="40">
        <f>INDEX(人口源表!$1:$1048576,MATCH($B37,人口源表!$A:$A,0),MATCH(L$1,人口源表!$1:$1,0))*INDEX(城镇化率!$1:$1048576,MATCH($B37,城镇化率!$A:$A,0),MATCH(L$1,城镇化率!$5:$5,0))/100</f>
        <v>162451.73721482503</v>
      </c>
      <c r="M37" s="40">
        <f>INDEX(人口源表!$1:$1048576,MATCH($B37,人口源表!$A:$A,0),MATCH(M$1,人口源表!$1:$1,0))*INDEX(城镇化率!$1:$1048576,MATCH($B37,城镇化率!$A:$A,0),MATCH(M$1,城镇化率!$5:$5,0))/100</f>
        <v>164624.62634861877</v>
      </c>
      <c r="N37" s="40">
        <f>INDEX(人口源表!$1:$1048576,MATCH($B37,人口源表!$A:$A,0),MATCH(N$1,人口源表!$1:$1,0))*INDEX(城镇化率!$1:$1048576,MATCH($B37,城镇化率!$A:$A,0),MATCH(N$1,城镇化率!$5:$5,0))/100</f>
        <v>166690.12330376485</v>
      </c>
      <c r="O37" s="40">
        <f>INDEX(人口源表!$1:$1048576,MATCH($B37,人口源表!$A:$A,0),MATCH(O$1,人口源表!$1:$1,0))*INDEX(城镇化率!$1:$1048576,MATCH($B37,城镇化率!$A:$A,0),MATCH(O$1,城镇化率!$5:$5,0))/100</f>
        <v>168652.62405981455</v>
      </c>
      <c r="P37" s="40">
        <f>INDEX(人口源表!$1:$1048576,MATCH($B37,人口源表!$A:$A,0),MATCH(P$1,人口源表!$1:$1,0))*INDEX(城镇化率!$1:$1048576,MATCH($B37,城镇化率!$A:$A,0),MATCH(P$1,城镇化率!$5:$5,0))/100</f>
        <v>170516.77193784798</v>
      </c>
      <c r="Q37" s="40">
        <f>INDEX(人口源表!$1:$1048576,MATCH($B37,人口源表!$A:$A,0),MATCH(Q$1,人口源表!$1:$1,0))*INDEX(城镇化率!$1:$1048576,MATCH($B37,城镇化率!$A:$A,0),MATCH(Q$1,城镇化率!$5:$5,0))/100</f>
        <v>172285.55591744266</v>
      </c>
      <c r="R37" s="40">
        <f>INDEX(人口源表!$1:$1048576,MATCH($B37,人口源表!$A:$A,0),MATCH(R$1,人口源表!$1:$1,0))*INDEX(城镇化率!$1:$1048576,MATCH($B37,城镇化率!$A:$A,0),MATCH(R$1,城镇化率!$5:$5,0))/100</f>
        <v>173964.07730487245</v>
      </c>
      <c r="S37" s="40">
        <f>INDEX(人口源表!$1:$1048576,MATCH($B37,人口源表!$A:$A,0),MATCH(S$1,人口源表!$1:$1,0))*INDEX(城镇化率!$1:$1048576,MATCH($B37,城镇化率!$A:$A,0),MATCH(S$1,城镇化率!$5:$5,0))/100</f>
        <v>174686.02395290151</v>
      </c>
      <c r="T37" s="40">
        <f>INDEX(人口源表!$1:$1048576,MATCH($B37,人口源表!$A:$A,0),MATCH(T$1,人口源表!$1:$1,0))*INDEX(城镇化率!$1:$1048576,MATCH($B37,城镇化率!$A:$A,0),MATCH(T$1,城镇化率!$5:$5,0))/100</f>
        <v>175314.14510097619</v>
      </c>
      <c r="U37" s="40">
        <f>INDEX(人口源表!$1:$1048576,MATCH($B37,人口源表!$A:$A,0),MATCH(U$1,人口源表!$1:$1,0))*INDEX(城镇化率!$1:$1048576,MATCH($B37,城镇化率!$A:$A,0),MATCH(U$1,城镇化率!$5:$5,0))/100</f>
        <v>175853.52306972063</v>
      </c>
      <c r="V37" s="40">
        <f>INDEX(人口源表!$1:$1048576,MATCH($B37,人口源表!$A:$A,0),MATCH(V$1,人口源表!$1:$1,0))*INDEX(城镇化率!$1:$1048576,MATCH($B37,城镇化率!$A:$A,0),MATCH(V$1,城镇化率!$5:$5,0))/100</f>
        <v>176308.70068082915</v>
      </c>
      <c r="W37" s="40">
        <f>INDEX(人口源表!$1:$1048576,MATCH($B37,人口源表!$A:$A,0),MATCH(W$1,人口源表!$1:$1,0))*INDEX(城镇化率!$1:$1048576,MATCH($B37,城镇化率!$A:$A,0),MATCH(W$1,城镇化率!$5:$5,0))/100</f>
        <v>176683.66638001852</v>
      </c>
      <c r="X37" s="40">
        <f>INDEX(人口源表!$1:$1048576,MATCH($B37,人口源表!$A:$A,0),MATCH(X$1,人口源表!$1:$1,0))*INDEX(城镇化率!$1:$1048576,MATCH($B37,城镇化率!$A:$A,0),MATCH(X$1,城镇化率!$5:$5,0))/100</f>
        <v>176982.50117209126</v>
      </c>
      <c r="Y37" s="40">
        <f>INDEX(人口源表!$1:$1048576,MATCH($B37,人口源表!$A:$A,0),MATCH(Y$1,人口源表!$1:$1,0))*INDEX(城镇化率!$1:$1048576,MATCH($B37,城镇化率!$A:$A,0),MATCH(Y$1,城镇化率!$5:$5,0))/100</f>
        <v>177209.37983141298</v>
      </c>
      <c r="Z37" s="40">
        <f>INDEX(人口源表!$1:$1048576,MATCH($B37,人口源表!$A:$A,0),MATCH(Z$1,人口源表!$1:$1,0))*INDEX(城镇化率!$1:$1048576,MATCH($B37,城镇化率!$A:$A,0),MATCH(Z$1,城镇化率!$5:$5,0))/100</f>
        <v>177368.57212476269</v>
      </c>
      <c r="AA37" s="40">
        <f>INDEX(人口源表!$1:$1048576,MATCH($B37,人口源表!$A:$A,0),MATCH(AA$1,人口源表!$1:$1,0))*INDEX(城镇化率!$1:$1048576,MATCH($B37,城镇化率!$A:$A,0),MATCH(AA$1,城镇化率!$5:$5,0))/100</f>
        <v>177462.42797800197</v>
      </c>
      <c r="AB37" s="40">
        <f>INDEX(人口源表!$1:$1048576,MATCH($B37,人口源表!$A:$A,0),MATCH(AB$1,人口源表!$1:$1,0))*INDEX(城镇化率!$1:$1048576,MATCH($B37,城镇化率!$A:$A,0),MATCH(AB$1,城镇化率!$5:$5,0))/100</f>
        <v>177494.02985429202</v>
      </c>
      <c r="AC37" s="40">
        <f>INDEX(人口源表!$1:$1048576,MATCH($B37,人口源表!$A:$A,0),MATCH(AC$1,人口源表!$1:$1,0))*INDEX(城镇化率!$1:$1048576,MATCH($B37,城镇化率!$A:$A,0),MATCH(AC$1,城镇化率!$5:$5,0))/100</f>
        <v>177250.04945011041</v>
      </c>
      <c r="AD37" s="40">
        <f>INDEX(人口源表!$1:$1048576,MATCH($B37,人口源表!$A:$A,0),MATCH(AD$1,人口源表!$1:$1,0))*INDEX(城镇化率!$1:$1048576,MATCH($B37,城镇化率!$A:$A,0),MATCH(AD$1,城镇化率!$5:$5,0))/100</f>
        <v>176950.66994265796</v>
      </c>
      <c r="AE37" s="40">
        <f>INDEX(人口源表!$1:$1048576,MATCH($B37,人口源表!$A:$A,0),MATCH(AE$1,人口源表!$1:$1,0))*INDEX(城镇化率!$1:$1048576,MATCH($B37,城镇化率!$A:$A,0),MATCH(AE$1,城镇化率!$5:$5,0))/100</f>
        <v>176596.65075067413</v>
      </c>
      <c r="AF37" s="40">
        <f>INDEX(人口源表!$1:$1048576,MATCH($B37,人口源表!$A:$A,0),MATCH(AF$1,人口源表!$1:$1,0))*INDEX(城镇化率!$1:$1048576,MATCH($B37,城镇化率!$A:$A,0),MATCH(AF$1,城镇化率!$5:$5,0))/100</f>
        <v>176192.19551275112</v>
      </c>
      <c r="AG37" s="40">
        <f>INDEX(人口源表!$1:$1048576,MATCH($B37,人口源表!$A:$A,0),MATCH(AG$1,人口源表!$1:$1,0))*INDEX(城镇化率!$1:$1048576,MATCH($B37,城镇化率!$A:$A,0),MATCH(AG$1,城镇化率!$5:$5,0))/100</f>
        <v>175738.13476672041</v>
      </c>
      <c r="AH37" s="40">
        <f>INDEX(人口源表!$1:$1048576,MATCH($B37,人口源表!$A:$A,0),MATCH(AH$1,人口源表!$1:$1,0))*INDEX(城镇化率!$1:$1048576,MATCH($B37,城镇化率!$A:$A,0),MATCH(AH$1,城镇化率!$5:$5,0))/100</f>
        <v>175236.00657129392</v>
      </c>
      <c r="AI37" s="40">
        <f>INDEX(人口源表!$1:$1048576,MATCH($B37,人口源表!$A:$A,0),MATCH(AI$1,人口源表!$1:$1,0))*INDEX(城镇化率!$1:$1048576,MATCH($B37,城镇化率!$A:$A,0),MATCH(AI$1,城镇化率!$5:$5,0))/100</f>
        <v>174686.68287850168</v>
      </c>
      <c r="AJ37" s="40">
        <f>INDEX(人口源表!$1:$1048576,MATCH($B37,人口源表!$A:$A,0),MATCH(AJ$1,人口源表!$1:$1,0))*INDEX(城镇化率!$1:$1048576,MATCH($B37,城镇化率!$A:$A,0),MATCH(AJ$1,城镇化率!$5:$5,0))/100</f>
        <v>174091.74878130283</v>
      </c>
      <c r="AK37" s="40">
        <f>INDEX(人口源表!$1:$1048576,MATCH($B37,人口源表!$A:$A,0),MATCH(AK$1,人口源表!$1:$1,0))*INDEX(城镇化率!$1:$1048576,MATCH($B37,城镇化率!$A:$A,0),MATCH(AK$1,城镇化率!$5:$5,0))/100</f>
        <v>173451.41986180592</v>
      </c>
      <c r="AL37" s="40">
        <f>INDEX(人口源表!$1:$1048576,MATCH($B37,人口源表!$A:$A,0),MATCH(AL$1,人口源表!$1:$1,0))*INDEX(城镇化率!$1:$1048576,MATCH($B37,城镇化率!$A:$A,0),MATCH(AL$1,城镇化率!$5:$5,0))/100</f>
        <v>172765.91869009589</v>
      </c>
      <c r="AM37" s="40">
        <f>INDEX(人口源表!$1:$1048576,MATCH($B37,人口源表!$A:$A,0),MATCH(AM$1,人口源表!$1:$1,0))*INDEX(城镇化率!$1:$1048576,MATCH($B37,城镇化率!$A:$A,0),MATCH(AM$1,城镇化率!$5:$5,0))/100</f>
        <v>172034.77097481268</v>
      </c>
      <c r="AN37" s="40">
        <f>INDEX(人口源表!$1:$1048576,MATCH($B37,人口源表!$A:$A,0),MATCH(AN$1,人口源表!$1:$1,0))*INDEX(城镇化率!$1:$1048576,MATCH($B37,城镇化率!$A:$A,0),MATCH(AN$1,城镇化率!$5:$5,0))/100</f>
        <v>171257.49895204519</v>
      </c>
      <c r="AO37" s="40">
        <f>INDEX(人口源表!$1:$1048576,MATCH($B37,人口源表!$A:$A,0),MATCH(AO$1,人口源表!$1:$1,0))*INDEX(城镇化率!$1:$1048576,MATCH($B37,城镇化率!$A:$A,0),MATCH(AO$1,城镇化率!$5:$5,0))/100</f>
        <v>170433.62136385881</v>
      </c>
      <c r="AP37" s="40">
        <f>INDEX(人口源表!$1:$1048576,MATCH($B37,人口源表!$A:$A,0),MATCH(AP$1,人口源表!$1:$1,0))*INDEX(城镇化率!$1:$1048576,MATCH($B37,城镇化率!$A:$A,0),MATCH(AP$1,城镇化率!$5:$5,0))/100</f>
        <v>169561.22959936014</v>
      </c>
      <c r="AQ37" s="40">
        <f>INDEX(人口源表!$1:$1048576,MATCH($B37,人口源表!$A:$A,0),MATCH(AQ$1,人口源表!$1:$1,0))*INDEX(城镇化率!$1:$1048576,MATCH($B37,城镇化率!$A:$A,0),MATCH(AQ$1,城镇化率!$5:$5,0))/100</f>
        <v>168638.39003764268</v>
      </c>
      <c r="AR37" s="40">
        <f>INDEX(人口源表!$1:$1048576,MATCH($B37,人口源表!$A:$A,0),MATCH(AR$1,人口源表!$1:$1,0))*INDEX(城镇化率!$1:$1048576,MATCH($B37,城镇化率!$A:$A,0),MATCH(AR$1,城镇化率!$5:$5,0))/100</f>
        <v>167663.86112052292</v>
      </c>
      <c r="AS37" s="40">
        <f>INDEX(人口源表!$1:$1048576,MATCH($B37,人口源表!$A:$A,0),MATCH(AS$1,人口源表!$1:$1,0))*INDEX(城镇化率!$1:$1048576,MATCH($B37,城镇化率!$A:$A,0),MATCH(AS$1,城镇化率!$5:$5,0))/100</f>
        <v>166634.94664450505</v>
      </c>
      <c r="AT37" s="40">
        <f>INDEX(人口源表!$1:$1048576,MATCH($B37,人口源表!$A:$A,0),MATCH(AT$1,人口源表!$1:$1,0))*INDEX(城镇化率!$1:$1048576,MATCH($B37,城镇化率!$A:$A,0),MATCH(AT$1,城镇化率!$5:$5,0))/100</f>
        <v>165548.91392138699</v>
      </c>
      <c r="AU37" s="40">
        <f>INDEX(人口源表!$1:$1048576,MATCH($B37,人口源表!$A:$A,0),MATCH(AU$1,人口源表!$1:$1,0))*INDEX(城镇化率!$1:$1048576,MATCH($B37,城镇化率!$A:$A,0),MATCH(AU$1,城镇化率!$5:$5,0))/100</f>
        <v>164401.54256574321</v>
      </c>
      <c r="AV37" s="40">
        <f>INDEX(人口源表!$1:$1048576,MATCH($B37,人口源表!$A:$A,0),MATCH(AV$1,人口源表!$1:$1,0))*INDEX(城镇化率!$1:$1048576,MATCH($B37,城镇化率!$A:$A,0),MATCH(AV$1,城镇化率!$5:$5,0))/100</f>
        <v>163190.00951362133</v>
      </c>
    </row>
    <row r="38" spans="1:48" x14ac:dyDescent="0.15">
      <c r="A38" s="4" t="s">
        <v>862</v>
      </c>
      <c r="B38" s="4" t="s">
        <v>98</v>
      </c>
      <c r="C38" s="34">
        <f>VLOOKUP(B38,'[1]2016省城人口总结（根）'!B:C,2,FALSE)/100</f>
        <v>0.76466999999999996</v>
      </c>
      <c r="D38" s="40">
        <f>INDEX(人口源表!$1:$1048576,MATCH($B38,人口源表!$A:$A,0),MATCH(D$1,人口源表!$1:$1,0))*INDEX(城镇化率!$1:$1048576,MATCH($B38,城镇化率!$A:$A,0),MATCH(D$1,城镇化率!$5:$5,0))/100</f>
        <v>6432528.3504947973</v>
      </c>
      <c r="E38" s="40">
        <f>INDEX(人口源表!$1:$1048576,MATCH($B38,人口源表!$A:$A,0),MATCH(E$1,人口源表!$1:$1,0))*INDEX(城镇化率!$1:$1048576,MATCH($B38,城镇化率!$A:$A,0),MATCH(E$1,城镇化率!$5:$5,0))/100</f>
        <v>6571333.8134253807</v>
      </c>
      <c r="F38" s="40">
        <f>INDEX(人口源表!$1:$1048576,MATCH($B38,人口源表!$A:$A,0),MATCH(F$1,人口源表!$1:$1,0))*INDEX(城镇化率!$1:$1048576,MATCH($B38,城镇化率!$A:$A,0),MATCH(F$1,城镇化率!$5:$5,0))/100</f>
        <v>6708820.3830121364</v>
      </c>
      <c r="G38" s="40">
        <f>INDEX(人口源表!$1:$1048576,MATCH($B38,人口源表!$A:$A,0),MATCH(G$1,人口源表!$1:$1,0))*INDEX(城镇化率!$1:$1048576,MATCH($B38,城镇化率!$A:$A,0),MATCH(G$1,城镇化率!$5:$5,0))/100</f>
        <v>7212359.7548446618</v>
      </c>
      <c r="H38" s="40">
        <f>INDEX(人口源表!$1:$1048576,MATCH($B38,人口源表!$A:$A,0),MATCH(H$1,人口源表!$1:$1,0))*INDEX(城镇化率!$1:$1048576,MATCH($B38,城镇化率!$A:$A,0),MATCH(H$1,城镇化率!$5:$5,0))/100</f>
        <v>7384427.0230875267</v>
      </c>
      <c r="I38" s="40">
        <f>INDEX(人口源表!$1:$1048576,MATCH($B38,人口源表!$A:$A,0),MATCH(I$1,人口源表!$1:$1,0))*INDEX(城镇化率!$1:$1048576,MATCH($B38,城镇化率!$A:$A,0),MATCH(I$1,城镇化率!$5:$5,0))/100</f>
        <v>7496007.6024537524</v>
      </c>
      <c r="J38" s="40">
        <f>INDEX(人口源表!$1:$1048576,MATCH($B38,人口源表!$A:$A,0),MATCH(J$1,人口源表!$1:$1,0))*INDEX(城镇化率!$1:$1048576,MATCH($B38,城镇化率!$A:$A,0),MATCH(J$1,城镇化率!$5:$5,0))/100</f>
        <v>7597760.6562590972</v>
      </c>
      <c r="K38" s="40">
        <f>INDEX(人口源表!$1:$1048576,MATCH($B38,人口源表!$A:$A,0),MATCH(K$1,人口源表!$1:$1,0))*INDEX(城镇化率!$1:$1048576,MATCH($B38,城镇化率!$A:$A,0),MATCH(K$1,城镇化率!$5:$5,0))/100</f>
        <v>7690269.6310857628</v>
      </c>
      <c r="L38" s="40">
        <f>INDEX(人口源表!$1:$1048576,MATCH($B38,人口源表!$A:$A,0),MATCH(L$1,人口源表!$1:$1,0))*INDEX(城镇化率!$1:$1048576,MATCH($B38,城镇化率!$A:$A,0),MATCH(L$1,城镇化率!$5:$5,0))/100</f>
        <v>7774110.9760428788</v>
      </c>
      <c r="M38" s="40">
        <f>INDEX(人口源表!$1:$1048576,MATCH($B38,人口源表!$A:$A,0),MATCH(M$1,人口源表!$1:$1,0))*INDEX(城镇化率!$1:$1048576,MATCH($B38,城镇化率!$A:$A,0),MATCH(M$1,城镇化率!$5:$5,0))/100</f>
        <v>7849853.9661065284</v>
      </c>
      <c r="N38" s="40">
        <f>INDEX(人口源表!$1:$1048576,MATCH($B38,人口源表!$A:$A,0),MATCH(N$1,人口源表!$1:$1,0))*INDEX(城镇化率!$1:$1048576,MATCH($B38,城镇化率!$A:$A,0),MATCH(N$1,城镇化率!$5:$5,0))/100</f>
        <v>7918058.8018112835</v>
      </c>
      <c r="O38" s="40">
        <f>INDEX(人口源表!$1:$1048576,MATCH($B38,人口源表!$A:$A,0),MATCH(O$1,人口源表!$1:$1,0))*INDEX(城镇化率!$1:$1048576,MATCH($B38,城镇化率!$A:$A,0),MATCH(O$1,城镇化率!$5:$5,0))/100</f>
        <v>7979279.0039416337</v>
      </c>
      <c r="P38" s="40">
        <f>INDEX(人口源表!$1:$1048576,MATCH($B38,人口源表!$A:$A,0),MATCH(P$1,人口源表!$1:$1,0))*INDEX(城镇化率!$1:$1048576,MATCH($B38,城镇化率!$A:$A,0),MATCH(P$1,城镇化率!$5:$5,0))/100</f>
        <v>8034055.1199682197</v>
      </c>
      <c r="Q38" s="40">
        <f>INDEX(人口源表!$1:$1048576,MATCH($B38,人口源表!$A:$A,0),MATCH(Q$1,人口源表!$1:$1,0))*INDEX(城镇化率!$1:$1048576,MATCH($B38,城镇化率!$A:$A,0),MATCH(Q$1,城镇化率!$5:$5,0))/100</f>
        <v>8082918.8115888974</v>
      </c>
      <c r="R38" s="40">
        <f>INDEX(人口源表!$1:$1048576,MATCH($B38,人口源表!$A:$A,0),MATCH(R$1,人口源表!$1:$1,0))*INDEX(城镇化率!$1:$1048576,MATCH($B38,城镇化率!$A:$A,0),MATCH(R$1,城镇化率!$5:$5,0))/100</f>
        <v>8126386.3756210208</v>
      </c>
      <c r="S38" s="40">
        <f>INDEX(人口源表!$1:$1048576,MATCH($B38,人口源表!$A:$A,0),MATCH(S$1,人口源表!$1:$1,0))*INDEX(城镇化率!$1:$1048576,MATCH($B38,城镇化率!$A:$A,0),MATCH(S$1,城镇化率!$5:$5,0))/100</f>
        <v>8124541.3370670071</v>
      </c>
      <c r="T38" s="40">
        <f>INDEX(人口源表!$1:$1048576,MATCH($B38,人口源表!$A:$A,0),MATCH(T$1,人口源表!$1:$1,0))*INDEX(城镇化率!$1:$1048576,MATCH($B38,城镇化率!$A:$A,0),MATCH(T$1,城镇化率!$5:$5,0))/100</f>
        <v>8118155.8286727695</v>
      </c>
      <c r="U38" s="40">
        <f>INDEX(人口源表!$1:$1048576,MATCH($B38,人口源表!$A:$A,0),MATCH(U$1,人口源表!$1:$1,0))*INDEX(城镇化率!$1:$1048576,MATCH($B38,城镇化率!$A:$A,0),MATCH(U$1,城镇化率!$5:$5,0))/100</f>
        <v>8107762.7828115383</v>
      </c>
      <c r="V38" s="40">
        <f>INDEX(人口源表!$1:$1048576,MATCH($B38,人口源表!$A:$A,0),MATCH(V$1,人口源表!$1:$1,0))*INDEX(城镇化率!$1:$1048576,MATCH($B38,城镇化率!$A:$A,0),MATCH(V$1,城镇化率!$5:$5,0))/100</f>
        <v>8093864.982682772</v>
      </c>
      <c r="W38" s="40">
        <f>INDEX(人口源表!$1:$1048576,MATCH($B38,人口源表!$A:$A,0),MATCH(W$1,人口源表!$1:$1,0))*INDEX(城镇化率!$1:$1048576,MATCH($B38,城镇化率!$A:$A,0),MATCH(W$1,城镇化率!$5:$5,0))/100</f>
        <v>8076939.7284125872</v>
      </c>
      <c r="X38" s="40">
        <f>INDEX(人口源表!$1:$1048576,MATCH($B38,人口源表!$A:$A,0),MATCH(X$1,人口源表!$1:$1,0))*INDEX(城镇化率!$1:$1048576,MATCH($B38,城镇化率!$A:$A,0),MATCH(X$1,城镇化率!$5:$5,0))/100</f>
        <v>8057435.2760666339</v>
      </c>
      <c r="Y38" s="40">
        <f>INDEX(人口源表!$1:$1048576,MATCH($B38,人口源表!$A:$A,0),MATCH(Y$1,人口源表!$1:$1,0))*INDEX(城镇化率!$1:$1048576,MATCH($B38,城镇化率!$A:$A,0),MATCH(Y$1,城镇化率!$5:$5,0))/100</f>
        <v>8035767.1806837888</v>
      </c>
      <c r="Z38" s="40">
        <f>INDEX(人口源表!$1:$1048576,MATCH($B38,人口源表!$A:$A,0),MATCH(Z$1,人口源表!$1:$1,0))*INDEX(城镇化率!$1:$1048576,MATCH($B38,城镇化率!$A:$A,0),MATCH(Z$1,城镇化率!$5:$5,0))/100</f>
        <v>8012324.8863115851</v>
      </c>
      <c r="AA38" s="40">
        <f>INDEX(人口源表!$1:$1048576,MATCH($B38,人口源表!$A:$A,0),MATCH(AA$1,人口源表!$1:$1,0))*INDEX(城镇化率!$1:$1048576,MATCH($B38,城镇化率!$A:$A,0),MATCH(AA$1,城镇化率!$5:$5,0))/100</f>
        <v>7987462.4601198127</v>
      </c>
      <c r="AB38" s="40">
        <f>INDEX(人口源表!$1:$1048576,MATCH($B38,人口源表!$A:$A,0),MATCH(AB$1,人口源表!$1:$1,0))*INDEX(城镇化率!$1:$1048576,MATCH($B38,城镇化率!$A:$A,0),MATCH(AB$1,城镇化率!$5:$5,0))/100</f>
        <v>7961503.3070708271</v>
      </c>
      <c r="AC38" s="40">
        <f>INDEX(人口源表!$1:$1048576,MATCH($B38,人口源表!$A:$A,0),MATCH(AC$1,人口源表!$1:$1,0))*INDEX(城镇化率!$1:$1048576,MATCH($B38,城镇化率!$A:$A,0),MATCH(AC$1,城镇化率!$5:$5,0))/100</f>
        <v>7925026.9659136571</v>
      </c>
      <c r="AD38" s="40">
        <f>INDEX(人口源表!$1:$1048576,MATCH($B38,人口源表!$A:$A,0),MATCH(AD$1,人口源表!$1:$1,0))*INDEX(城镇化率!$1:$1048576,MATCH($B38,城镇化率!$A:$A,0),MATCH(AD$1,城镇化率!$5:$5,0))/100</f>
        <v>7888078.1908306656</v>
      </c>
      <c r="AE38" s="40">
        <f>INDEX(人口源表!$1:$1048576,MATCH($B38,人口源表!$A:$A,0),MATCH(AE$1,人口源表!$1:$1,0))*INDEX(城镇化率!$1:$1048576,MATCH($B38,城镇化率!$A:$A,0),MATCH(AE$1,城镇化率!$5:$5,0))/100</f>
        <v>7850877.4470418859</v>
      </c>
      <c r="AF38" s="40">
        <f>INDEX(人口源表!$1:$1048576,MATCH($B38,人口源表!$A:$A,0),MATCH(AF$1,人口源表!$1:$1,0))*INDEX(城镇化率!$1:$1048576,MATCH($B38,城镇化率!$A:$A,0),MATCH(AF$1,城镇化率!$5:$5,0))/100</f>
        <v>7813609.0211464548</v>
      </c>
      <c r="AG38" s="40">
        <f>INDEX(人口源表!$1:$1048576,MATCH($B38,人口源表!$A:$A,0),MATCH(AG$1,人口源表!$1:$1,0))*INDEX(城镇化率!$1:$1048576,MATCH($B38,城镇化率!$A:$A,0),MATCH(AG$1,城镇化率!$5:$5,0))/100</f>
        <v>7776419.3396822521</v>
      </c>
      <c r="AH38" s="40">
        <f>INDEX(人口源表!$1:$1048576,MATCH($B38,人口源表!$A:$A,0),MATCH(AH$1,人口源表!$1:$1,0))*INDEX(城镇化率!$1:$1048576,MATCH($B38,城镇化率!$A:$A,0),MATCH(AH$1,城镇化率!$5:$5,0))/100</f>
        <v>7739416.229136195</v>
      </c>
      <c r="AI38" s="40">
        <f>INDEX(人口源表!$1:$1048576,MATCH($B38,人口源表!$A:$A,0),MATCH(AI$1,人口源表!$1:$1,0))*INDEX(城镇化率!$1:$1048576,MATCH($B38,城镇化率!$A:$A,0),MATCH(AI$1,城镇化率!$5:$5,0))/100</f>
        <v>7702670.1178823765</v>
      </c>
      <c r="AJ38" s="40">
        <f>INDEX(人口源表!$1:$1048576,MATCH($B38,人口源表!$A:$A,0),MATCH(AJ$1,人口源表!$1:$1,0))*INDEX(城镇化率!$1:$1048576,MATCH($B38,城镇化率!$A:$A,0),MATCH(AJ$1,城镇化率!$5:$5,0))/100</f>
        <v>7666207.4426957294</v>
      </c>
      <c r="AK38" s="40">
        <f>INDEX(人口源表!$1:$1048576,MATCH($B38,人口源表!$A:$A,0),MATCH(AK$1,人口源表!$1:$1,0))*INDEX(城镇化率!$1:$1048576,MATCH($B38,城镇化率!$A:$A,0),MATCH(AK$1,城镇化率!$5:$5,0))/100</f>
        <v>7630017.670121449</v>
      </c>
      <c r="AL38" s="40">
        <f>INDEX(人口源表!$1:$1048576,MATCH($B38,人口源表!$A:$A,0),MATCH(AL$1,人口源表!$1:$1,0))*INDEX(城镇化率!$1:$1048576,MATCH($B38,城镇化率!$A:$A,0),MATCH(AL$1,城镇化率!$5:$5,0))/100</f>
        <v>7594046.6783487424</v>
      </c>
      <c r="AM38" s="40">
        <f>INDEX(人口源表!$1:$1048576,MATCH($B38,人口源表!$A:$A,0),MATCH(AM$1,人口源表!$1:$1,0))*INDEX(城镇化率!$1:$1048576,MATCH($B38,城镇化率!$A:$A,0),MATCH(AM$1,城镇化率!$5:$5,0))/100</f>
        <v>7558198.9071818469</v>
      </c>
      <c r="AN38" s="40">
        <f>INDEX(人口源表!$1:$1048576,MATCH($B38,人口源表!$A:$A,0),MATCH(AN$1,人口源表!$1:$1,0))*INDEX(城镇化率!$1:$1048576,MATCH($B38,城镇化率!$A:$A,0),MATCH(AN$1,城镇化率!$5:$5,0))/100</f>
        <v>7522334.5973221026</v>
      </c>
      <c r="AO38" s="40">
        <f>INDEX(人口源表!$1:$1048576,MATCH($B38,人口源表!$A:$A,0),MATCH(AO$1,人口源表!$1:$1,0))*INDEX(城镇化率!$1:$1048576,MATCH($B38,城镇化率!$A:$A,0),MATCH(AO$1,城镇化率!$5:$5,0))/100</f>
        <v>7486271.9633136485</v>
      </c>
      <c r="AP38" s="40">
        <f>INDEX(人口源表!$1:$1048576,MATCH($B38,人口源表!$A:$A,0),MATCH(AP$1,人口源表!$1:$1,0))*INDEX(城镇化率!$1:$1048576,MATCH($B38,城镇化率!$A:$A,0),MATCH(AP$1,城镇化率!$5:$5,0))/100</f>
        <v>7440644</v>
      </c>
      <c r="AQ38" s="40">
        <f>INDEX(人口源表!$1:$1048576,MATCH($B38,人口源表!$A:$A,0),MATCH(AQ$1,人口源表!$1:$1,0))*INDEX(城镇化率!$1:$1048576,MATCH($B38,城镇化率!$A:$A,0),MATCH(AQ$1,城镇化率!$5:$5,0))/100</f>
        <v>7375692</v>
      </c>
      <c r="AR38" s="40">
        <f>INDEX(人口源表!$1:$1048576,MATCH($B38,人口源表!$A:$A,0),MATCH(AR$1,人口源表!$1:$1,0))*INDEX(城镇化率!$1:$1048576,MATCH($B38,城镇化率!$A:$A,0),MATCH(AR$1,城镇化率!$5:$5,0))/100</f>
        <v>7310114</v>
      </c>
      <c r="AS38" s="40">
        <f>INDEX(人口源表!$1:$1048576,MATCH($B38,人口源表!$A:$A,0),MATCH(AS$1,人口源表!$1:$1,0))*INDEX(城镇化率!$1:$1048576,MATCH($B38,城镇化率!$A:$A,0),MATCH(AS$1,城镇化率!$5:$5,0))/100</f>
        <v>7243555</v>
      </c>
      <c r="AT38" s="40">
        <f>INDEX(人口源表!$1:$1048576,MATCH($B38,人口源表!$A:$A,0),MATCH(AT$1,人口源表!$1:$1,0))*INDEX(城镇化率!$1:$1048576,MATCH($B38,城镇化率!$A:$A,0),MATCH(AT$1,城镇化率!$5:$5,0))/100</f>
        <v>7175622</v>
      </c>
      <c r="AU38" s="40">
        <f>INDEX(人口源表!$1:$1048576,MATCH($B38,人口源表!$A:$A,0),MATCH(AU$1,人口源表!$1:$1,0))*INDEX(城镇化率!$1:$1048576,MATCH($B38,城镇化率!$A:$A,0),MATCH(AU$1,城镇化率!$5:$5,0))/100</f>
        <v>7105877</v>
      </c>
      <c r="AV38" s="40">
        <f>INDEX(人口源表!$1:$1048576,MATCH($B38,人口源表!$A:$A,0),MATCH(AV$1,人口源表!$1:$1,0))*INDEX(城镇化率!$1:$1048576,MATCH($B38,城镇化率!$A:$A,0),MATCH(AV$1,城镇化率!$5:$5,0))/100</f>
        <v>7033843</v>
      </c>
    </row>
    <row r="39" spans="1:48" x14ac:dyDescent="0.15">
      <c r="A39" s="4" t="s">
        <v>862</v>
      </c>
      <c r="B39" s="4" t="s">
        <v>100</v>
      </c>
      <c r="C39" s="34">
        <f>VLOOKUP(B39,'[1]2016省城人口总结（根）'!B:C,2,FALSE)/100</f>
        <v>0.730985</v>
      </c>
      <c r="D39" s="40">
        <f>INDEX(人口源表!$1:$1048576,MATCH($B39,人口源表!$A:$A,0),MATCH(D$1,人口源表!$1:$1,0))*INDEX(城镇化率!$1:$1048576,MATCH($B39,城镇化率!$A:$A,0),MATCH(D$1,城镇化率!$5:$5,0))/100</f>
        <v>5082331.2652441822</v>
      </c>
      <c r="E39" s="40">
        <f>INDEX(人口源表!$1:$1048576,MATCH($B39,人口源表!$A:$A,0),MATCH(E$1,人口源表!$1:$1,0))*INDEX(城镇化率!$1:$1048576,MATCH($B39,城镇化率!$A:$A,0),MATCH(E$1,城镇化率!$5:$5,0))/100</f>
        <v>5194186.3647625633</v>
      </c>
      <c r="F39" s="40">
        <f>INDEX(人口源表!$1:$1048576,MATCH($B39,人口源表!$A:$A,0),MATCH(F$1,人口源表!$1:$1,0))*INDEX(城镇化率!$1:$1048576,MATCH($B39,城镇化率!$A:$A,0),MATCH(F$1,城镇化率!$5:$5,0))/100</f>
        <v>5305132.2341831671</v>
      </c>
      <c r="G39" s="40">
        <f>INDEX(人口源表!$1:$1048576,MATCH($B39,人口源表!$A:$A,0),MATCH(G$1,人口源表!$1:$1,0))*INDEX(城镇化率!$1:$1048576,MATCH($B39,城镇化率!$A:$A,0),MATCH(G$1,城镇化率!$5:$5,0))/100</f>
        <v>5685396.1680631889</v>
      </c>
      <c r="H39" s="40">
        <f>INDEX(人口源表!$1:$1048576,MATCH($B39,人口源表!$A:$A,0),MATCH(H$1,人口源表!$1:$1,0))*INDEX(城镇化率!$1:$1048576,MATCH($B39,城镇化率!$A:$A,0),MATCH(H$1,城镇化率!$5:$5,0))/100</f>
        <v>5825992.9143463429</v>
      </c>
      <c r="I39" s="40">
        <f>INDEX(人口源表!$1:$1048576,MATCH($B39,人口源表!$A:$A,0),MATCH(I$1,人口源表!$1:$1,0))*INDEX(城镇化率!$1:$1048576,MATCH($B39,城镇化率!$A:$A,0),MATCH(I$1,城镇化率!$5:$5,0))/100</f>
        <v>5918342.7486990811</v>
      </c>
      <c r="J39" s="40">
        <f>INDEX(人口源表!$1:$1048576,MATCH($B39,人口源表!$A:$A,0),MATCH(J$1,人口源表!$1:$1,0))*INDEX(城镇化率!$1:$1048576,MATCH($B39,城镇化率!$A:$A,0),MATCH(J$1,城镇化率!$5:$5,0))/100</f>
        <v>6002452.830822316</v>
      </c>
      <c r="K39" s="40">
        <f>INDEX(人口源表!$1:$1048576,MATCH($B39,人口源表!$A:$A,0),MATCH(K$1,人口源表!$1:$1,0))*INDEX(城镇化率!$1:$1048576,MATCH($B39,城镇化率!$A:$A,0),MATCH(K$1,城镇化率!$5:$5,0))/100</f>
        <v>6078850.1275355611</v>
      </c>
      <c r="L39" s="40">
        <f>INDEX(人口源表!$1:$1048576,MATCH($B39,人口源表!$A:$A,0),MATCH(L$1,人口源表!$1:$1,0))*INDEX(城镇化率!$1:$1048576,MATCH($B39,城镇化率!$A:$A,0),MATCH(L$1,城镇化率!$5:$5,0))/100</f>
        <v>6148057.0162938889</v>
      </c>
      <c r="M39" s="40">
        <f>INDEX(人口源表!$1:$1048576,MATCH($B39,人口源表!$A:$A,0),MATCH(M$1,人口源表!$1:$1,0))*INDEX(城镇化率!$1:$1048576,MATCH($B39,城镇化率!$A:$A,0),MATCH(M$1,城镇化率!$5:$5,0))/100</f>
        <v>6210586.3328128019</v>
      </c>
      <c r="N39" s="40">
        <f>INDEX(人口源表!$1:$1048576,MATCH($B39,人口源表!$A:$A,0),MATCH(N$1,人口源表!$1:$1,0))*INDEX(城镇化率!$1:$1048576,MATCH($B39,城镇化率!$A:$A,0),MATCH(N$1,城镇化率!$5:$5,0))/100</f>
        <v>6266945.2715855753</v>
      </c>
      <c r="O39" s="40">
        <f>INDEX(人口源表!$1:$1048576,MATCH($B39,人口源表!$A:$A,0),MATCH(O$1,人口源表!$1:$1,0))*INDEX(城镇化率!$1:$1048576,MATCH($B39,城镇化率!$A:$A,0),MATCH(O$1,城镇化率!$5:$5,0))/100</f>
        <v>6317626.9700669348</v>
      </c>
      <c r="P39" s="40">
        <f>INDEX(人口源表!$1:$1048576,MATCH($B39,人口源表!$A:$A,0),MATCH(P$1,人口源表!$1:$1,0))*INDEX(城镇化率!$1:$1048576,MATCH($B39,城镇化率!$A:$A,0),MATCH(P$1,城镇化率!$5:$5,0))/100</f>
        <v>6363117.697058185</v>
      </c>
      <c r="Q39" s="40">
        <f>INDEX(人口源表!$1:$1048576,MATCH($B39,人口源表!$A:$A,0),MATCH(Q$1,人口源表!$1:$1,0))*INDEX(城镇化率!$1:$1048576,MATCH($B39,城镇化率!$A:$A,0),MATCH(Q$1,城镇化率!$5:$5,0))/100</f>
        <v>6403890.8202774394</v>
      </c>
      <c r="R39" s="40">
        <f>INDEX(人口源表!$1:$1048576,MATCH($B39,人口源表!$A:$A,0),MATCH(R$1,人口源表!$1:$1,0))*INDEX(城镇化率!$1:$1048576,MATCH($B39,城镇化率!$A:$A,0),MATCH(R$1,城镇化率!$5:$5,0))/100</f>
        <v>6440406.4798941538</v>
      </c>
      <c r="S39" s="40">
        <f>INDEX(人口源表!$1:$1048576,MATCH($B39,人口源表!$A:$A,0),MATCH(S$1,人口源表!$1:$1,0))*INDEX(城镇化率!$1:$1048576,MATCH($B39,城镇化率!$A:$A,0),MATCH(S$1,城镇化率!$5:$5,0))/100</f>
        <v>6441065.2989769271</v>
      </c>
      <c r="T39" s="40">
        <f>INDEX(人口源表!$1:$1048576,MATCH($B39,人口源表!$A:$A,0),MATCH(T$1,人口源表!$1:$1,0))*INDEX(城镇化率!$1:$1048576,MATCH($B39,城镇化率!$A:$A,0),MATCH(T$1,城镇化率!$5:$5,0))/100</f>
        <v>6438212.3675184082</v>
      </c>
      <c r="U39" s="40">
        <f>INDEX(人口源表!$1:$1048576,MATCH($B39,人口源表!$A:$A,0),MATCH(U$1,人口源表!$1:$1,0))*INDEX(城镇化率!$1:$1048576,MATCH($B39,城镇化率!$A:$A,0),MATCH(U$1,城镇化率!$5:$5,0))/100</f>
        <v>6432307.8447554633</v>
      </c>
      <c r="V39" s="40">
        <f>INDEX(人口源表!$1:$1048576,MATCH($B39,人口源表!$A:$A,0),MATCH(V$1,人口源表!$1:$1,0))*INDEX(城镇化率!$1:$1048576,MATCH($B39,城镇化率!$A:$A,0),MATCH(V$1,城镇化率!$5:$5,0))/100</f>
        <v>6423783.7231439659</v>
      </c>
      <c r="W39" s="40">
        <f>INDEX(人口源表!$1:$1048576,MATCH($B39,人口源表!$A:$A,0),MATCH(W$1,人口源表!$1:$1,0))*INDEX(城镇化率!$1:$1048576,MATCH($B39,城镇化率!$A:$A,0),MATCH(W$1,城镇化率!$5:$5,0))/100</f>
        <v>6413048.318614725</v>
      </c>
      <c r="X39" s="40">
        <f>INDEX(人口源表!$1:$1048576,MATCH($B39,人口源表!$A:$A,0),MATCH(X$1,人口源表!$1:$1,0))*INDEX(城镇化率!$1:$1048576,MATCH($B39,城镇化率!$A:$A,0),MATCH(X$1,城镇化率!$5:$5,0))/100</f>
        <v>6400480.2264707275</v>
      </c>
      <c r="Y39" s="40">
        <f>INDEX(人口源表!$1:$1048576,MATCH($B39,人口源表!$A:$A,0),MATCH(Y$1,人口源表!$1:$1,0))*INDEX(城镇化率!$1:$1048576,MATCH($B39,城镇化率!$A:$A,0),MATCH(Y$1,城镇化率!$5:$5,0))/100</f>
        <v>6386430.1566105904</v>
      </c>
      <c r="Z39" s="40">
        <f>INDEX(人口源表!$1:$1048576,MATCH($B39,人口源表!$A:$A,0),MATCH(Z$1,人口源表!$1:$1,0))*INDEX(城镇化率!$1:$1048576,MATCH($B39,城镇化率!$A:$A,0),MATCH(Z$1,城镇化率!$5:$5,0))/100</f>
        <v>6371218.3410460353</v>
      </c>
      <c r="AA39" s="40">
        <f>INDEX(人口源表!$1:$1048576,MATCH($B39,人口源表!$A:$A,0),MATCH(AA$1,人口源表!$1:$1,0))*INDEX(城镇化率!$1:$1048576,MATCH($B39,城镇化率!$A:$A,0),MATCH(AA$1,城镇化率!$5:$5,0))/100</f>
        <v>6355137.2959822547</v>
      </c>
      <c r="AB39" s="40">
        <f>INDEX(人口源表!$1:$1048576,MATCH($B39,人口源表!$A:$A,0),MATCH(AB$1,人口源表!$1:$1,0))*INDEX(城镇化率!$1:$1048576,MATCH($B39,城镇化率!$A:$A,0),MATCH(AB$1,城镇化率!$5:$5,0))/100</f>
        <v>6338447.4150596317</v>
      </c>
      <c r="AC39" s="40">
        <f>INDEX(人口源表!$1:$1048576,MATCH($B39,人口源表!$A:$A,0),MATCH(AC$1,人口源表!$1:$1,0))*INDEX(城镇化率!$1:$1048576,MATCH($B39,城镇化率!$A:$A,0),MATCH(AC$1,城镇化率!$5:$5,0))/100</f>
        <v>6313640.826177001</v>
      </c>
      <c r="AD39" s="40">
        <f>INDEX(人口源表!$1:$1048576,MATCH($B39,人口源表!$A:$A,0),MATCH(AD$1,人口源表!$1:$1,0))*INDEX(城镇化率!$1:$1048576,MATCH($B39,城镇化率!$A:$A,0),MATCH(AD$1,城镇化率!$5:$5,0))/100</f>
        <v>6288701.6353769433</v>
      </c>
      <c r="AE39" s="40">
        <f>INDEX(人口源表!$1:$1048576,MATCH($B39,人口源表!$A:$A,0),MATCH(AE$1,人口源表!$1:$1,0))*INDEX(城镇化率!$1:$1048576,MATCH($B39,城镇化率!$A:$A,0),MATCH(AE$1,城镇化率!$5:$5,0))/100</f>
        <v>6263792.2815735117</v>
      </c>
      <c r="AF39" s="40">
        <f>INDEX(人口源表!$1:$1048576,MATCH($B39,人口源表!$A:$A,0),MATCH(AF$1,人口源表!$1:$1,0))*INDEX(城镇化率!$1:$1048576,MATCH($B39,城镇化率!$A:$A,0),MATCH(AF$1,城镇化率!$5:$5,0))/100</f>
        <v>6239039.8653718149</v>
      </c>
      <c r="AG39" s="40">
        <f>INDEX(人口源表!$1:$1048576,MATCH($B39,人口源表!$A:$A,0),MATCH(AG$1,人口源表!$1:$1,0))*INDEX(城镇化率!$1:$1048576,MATCH($B39,城镇化率!$A:$A,0),MATCH(AG$1,城镇化率!$5:$5,0))/100</f>
        <v>6214537.3102708161</v>
      </c>
      <c r="AH39" s="40">
        <f>INDEX(人口源表!$1:$1048576,MATCH($B39,人口源表!$A:$A,0),MATCH(AH$1,人口源表!$1:$1,0))*INDEX(城镇化率!$1:$1048576,MATCH($B39,城镇化率!$A:$A,0),MATCH(AH$1,城镇化率!$5:$5,0))/100</f>
        <v>6190338.9854166033</v>
      </c>
      <c r="AI39" s="40">
        <f>INDEX(人口源表!$1:$1048576,MATCH($B39,人口源表!$A:$A,0),MATCH(AI$1,人口源表!$1:$1,0))*INDEX(城镇化率!$1:$1048576,MATCH($B39,城镇化率!$A:$A,0),MATCH(AI$1,城镇化率!$5:$5,0))/100</f>
        <v>6166464.6269135643</v>
      </c>
      <c r="AJ39" s="40">
        <f>INDEX(人口源表!$1:$1048576,MATCH($B39,人口源表!$A:$A,0),MATCH(AJ$1,人口源表!$1:$1,0))*INDEX(城镇化率!$1:$1048576,MATCH($B39,城镇化率!$A:$A,0),MATCH(AJ$1,城镇化率!$5:$5,0))/100</f>
        <v>6142893.9986197492</v>
      </c>
      <c r="AK39" s="40">
        <f>INDEX(人口源表!$1:$1048576,MATCH($B39,人口源表!$A:$A,0),MATCH(AK$1,人口源表!$1:$1,0))*INDEX(城镇化率!$1:$1048576,MATCH($B39,城镇化率!$A:$A,0),MATCH(AK$1,城镇化率!$5:$5,0))/100</f>
        <v>6119569.893142595</v>
      </c>
      <c r="AL39" s="40">
        <f>INDEX(人口源表!$1:$1048576,MATCH($B39,人口源表!$A:$A,0),MATCH(AL$1,人口源表!$1:$1,0))*INDEX(城镇化率!$1:$1048576,MATCH($B39,城镇化率!$A:$A,0),MATCH(AL$1,城镇化率!$5:$5,0))/100</f>
        <v>6096395.5523239793</v>
      </c>
      <c r="AM39" s="40">
        <f>INDEX(人口源表!$1:$1048576,MATCH($B39,人口源表!$A:$A,0),MATCH(AM$1,人口源表!$1:$1,0))*INDEX(城镇化率!$1:$1048576,MATCH($B39,城镇化率!$A:$A,0),MATCH(AM$1,城镇化率!$5:$5,0))/100</f>
        <v>6073234.8763673548</v>
      </c>
      <c r="AN39" s="40">
        <f>INDEX(人口源表!$1:$1048576,MATCH($B39,人口源表!$A:$A,0),MATCH(AN$1,人口源表!$1:$1,0))*INDEX(城镇化率!$1:$1048576,MATCH($B39,城镇化率!$A:$A,0),MATCH(AN$1,城镇化率!$5:$5,0))/100</f>
        <v>6049908.8462821255</v>
      </c>
      <c r="AO39" s="40">
        <f>INDEX(人口源表!$1:$1048576,MATCH($B39,人口源表!$A:$A,0),MATCH(AO$1,人口源表!$1:$1,0))*INDEX(城镇化率!$1:$1048576,MATCH($B39,城镇化率!$A:$A,0),MATCH(AO$1,城镇化率!$5:$5,0))/100</f>
        <v>6026198.548375465</v>
      </c>
      <c r="AP39" s="40">
        <f>INDEX(人口源表!$1:$1048576,MATCH($B39,人口源表!$A:$A,0),MATCH(AP$1,人口源表!$1:$1,0))*INDEX(城镇化率!$1:$1048576,MATCH($B39,城镇化率!$A:$A,0),MATCH(AP$1,城镇化率!$5:$5,0))/100</f>
        <v>6001844.4476766381</v>
      </c>
      <c r="AQ39" s="40">
        <f>INDEX(人口源表!$1:$1048576,MATCH($B39,人口源表!$A:$A,0),MATCH(AQ$1,人口源表!$1:$1,0))*INDEX(城镇化率!$1:$1048576,MATCH($B39,城镇化率!$A:$A,0),MATCH(AQ$1,城镇化率!$5:$5,0))/100</f>
        <v>5976541.8103151415</v>
      </c>
      <c r="AR39" s="40">
        <f>INDEX(人口源表!$1:$1048576,MATCH($B39,人口源表!$A:$A,0),MATCH(AR$1,人口源表!$1:$1,0))*INDEX(城镇化率!$1:$1048576,MATCH($B39,城镇化率!$A:$A,0),MATCH(AR$1,城镇化率!$5:$5,0))/100</f>
        <v>5949942.7812467627</v>
      </c>
      <c r="AS39" s="40">
        <f>INDEX(人口源表!$1:$1048576,MATCH($B39,人口源表!$A:$A,0),MATCH(AS$1,人口源表!$1:$1,0))*INDEX(城镇化率!$1:$1048576,MATCH($B39,城镇化率!$A:$A,0),MATCH(AS$1,城镇化率!$5:$5,0))/100</f>
        <v>5921655.6143733393</v>
      </c>
      <c r="AT39" s="40">
        <f>INDEX(人口源表!$1:$1048576,MATCH($B39,人口源表!$A:$A,0),MATCH(AT$1,人口源表!$1:$1,0))*INDEX(城镇化率!$1:$1048576,MATCH($B39,城镇化率!$A:$A,0),MATCH(AT$1,城镇化率!$5:$5,0))/100</f>
        <v>5891241.950839106</v>
      </c>
      <c r="AU39" s="40">
        <f>INDEX(人口源表!$1:$1048576,MATCH($B39,人口源表!$A:$A,0),MATCH(AU$1,人口源表!$1:$1,0))*INDEX(城镇化率!$1:$1048576,MATCH($B39,城镇化率!$A:$A,0),MATCH(AU$1,城镇化率!$5:$5,0))/100</f>
        <v>5858218.9212561725</v>
      </c>
      <c r="AV39" s="40">
        <f>INDEX(人口源表!$1:$1048576,MATCH($B39,人口源表!$A:$A,0),MATCH(AV$1,人口源表!$1:$1,0))*INDEX(城镇化率!$1:$1048576,MATCH($B39,城镇化率!$A:$A,0),MATCH(AV$1,城镇化率!$5:$5,0))/100</f>
        <v>5822057.3890917711</v>
      </c>
    </row>
    <row r="40" spans="1:48" x14ac:dyDescent="0.15">
      <c r="A40" s="4" t="s">
        <v>862</v>
      </c>
      <c r="B40" s="4" t="s">
        <v>102</v>
      </c>
      <c r="C40" s="34">
        <f>VLOOKUP(B40,'[1]2016省城人口总结（根）'!B:C,2,FALSE)/100</f>
        <v>0.69730000000000003</v>
      </c>
      <c r="D40" s="40">
        <f>INDEX(人口源表!$1:$1048576,MATCH($B40,人口源表!$A:$A,0),MATCH(D$1,人口源表!$1:$1,0))*INDEX(城镇化率!$1:$1048576,MATCH($B40,城镇化率!$A:$A,0),MATCH(D$1,城镇化率!$5:$5,0))/100</f>
        <v>2615834.5487221256</v>
      </c>
      <c r="E40" s="40">
        <f>INDEX(人口源表!$1:$1048576,MATCH($B40,人口源表!$A:$A,0),MATCH(E$1,人口源表!$1:$1,0))*INDEX(城镇化率!$1:$1048576,MATCH($B40,城镇化率!$A:$A,0),MATCH(E$1,城镇化率!$5:$5,0))/100</f>
        <v>2668890.7250636509</v>
      </c>
      <c r="F40" s="40">
        <f>INDEX(人口源表!$1:$1048576,MATCH($B40,人口源表!$A:$A,0),MATCH(F$1,人口源表!$1:$1,0))*INDEX(城镇化率!$1:$1048576,MATCH($B40,城镇化率!$A:$A,0),MATCH(F$1,城镇化率!$5:$5,0))/100</f>
        <v>2721542.2786005763</v>
      </c>
      <c r="G40" s="40">
        <f>INDEX(人口源表!$1:$1048576,MATCH($B40,人口源表!$A:$A,0),MATCH(G$1,人口源表!$1:$1,0))*INDEX(城镇化率!$1:$1048576,MATCH($B40,城镇化率!$A:$A,0),MATCH(G$1,城镇化率!$5:$5,0))/100</f>
        <v>2428058.7746898439</v>
      </c>
      <c r="H40" s="40">
        <f>INDEX(人口源表!$1:$1048576,MATCH($B40,人口源表!$A:$A,0),MATCH(H$1,人口源表!$1:$1,0))*INDEX(城镇化率!$1:$1048576,MATCH($B40,城镇化率!$A:$A,0),MATCH(H$1,城镇化率!$5:$5,0))/100</f>
        <v>2480406.2917288542</v>
      </c>
      <c r="I40" s="40">
        <f>INDEX(人口源表!$1:$1048576,MATCH($B40,人口源表!$A:$A,0),MATCH(I$1,人口源表!$1:$1,0))*INDEX(城镇化率!$1:$1048576,MATCH($B40,城镇化率!$A:$A,0),MATCH(I$1,城镇化率!$5:$5,0))/100</f>
        <v>2513524.5042098854</v>
      </c>
      <c r="J40" s="40">
        <f>INDEX(人口源表!$1:$1048576,MATCH($B40,人口源表!$A:$A,0),MATCH(J$1,人口源表!$1:$1,0))*INDEX(城镇化率!$1:$1048576,MATCH($B40,城镇化率!$A:$A,0),MATCH(J$1,城镇化率!$5:$5,0))/100</f>
        <v>2544352.5570829962</v>
      </c>
      <c r="K40" s="40">
        <f>INDEX(人口源表!$1:$1048576,MATCH($B40,人口源表!$A:$A,0),MATCH(K$1,人口源表!$1:$1,0))*INDEX(城镇化率!$1:$1048576,MATCH($B40,城镇化率!$A:$A,0),MATCH(K$1,城镇化率!$5:$5,0))/100</f>
        <v>2572974.1548346905</v>
      </c>
      <c r="L40" s="40">
        <f>INDEX(人口源表!$1:$1048576,MATCH($B40,人口源表!$A:$A,0),MATCH(L$1,人口源表!$1:$1,0))*INDEX(城镇化率!$1:$1048576,MATCH($B40,城镇化率!$A:$A,0),MATCH(L$1,城镇化率!$5:$5,0))/100</f>
        <v>2599471.6217810414</v>
      </c>
      <c r="M40" s="40">
        <f>INDEX(人口源表!$1:$1048576,MATCH($B40,人口源表!$A:$A,0),MATCH(M$1,人口源表!$1:$1,0))*INDEX(城镇化率!$1:$1048576,MATCH($B40,城镇化率!$A:$A,0),MATCH(M$1,城镇化率!$5:$5,0))/100</f>
        <v>2623930.4292069045</v>
      </c>
      <c r="N40" s="40">
        <f>INDEX(人口源表!$1:$1048576,MATCH($B40,人口源表!$A:$A,0),MATCH(N$1,人口源表!$1:$1,0))*INDEX(城镇化率!$1:$1048576,MATCH($B40,城镇化率!$A:$A,0),MATCH(N$1,城镇化率!$5:$5,0))/100</f>
        <v>2646435.2876993571</v>
      </c>
      <c r="O40" s="40">
        <f>INDEX(人口源表!$1:$1048576,MATCH($B40,人口源表!$A:$A,0),MATCH(O$1,人口源表!$1:$1,0))*INDEX(城镇化率!$1:$1048576,MATCH($B40,城镇化率!$A:$A,0),MATCH(O$1,城镇化率!$5:$5,0))/100</f>
        <v>2667071.6007953431</v>
      </c>
      <c r="P40" s="40">
        <f>INDEX(人口源表!$1:$1048576,MATCH($B40,人口源表!$A:$A,0),MATCH(P$1,人口源表!$1:$1,0))*INDEX(城镇化率!$1:$1048576,MATCH($B40,城镇化率!$A:$A,0),MATCH(P$1,城镇化率!$5:$5,0))/100</f>
        <v>2685925.3934644186</v>
      </c>
      <c r="Q40" s="40">
        <f>INDEX(人口源表!$1:$1048576,MATCH($B40,人口源表!$A:$A,0),MATCH(Q$1,人口源表!$1:$1,0))*INDEX(城镇化率!$1:$1048576,MATCH($B40,城镇化率!$A:$A,0),MATCH(Q$1,城镇化率!$5:$5,0))/100</f>
        <v>2703082.4214127655</v>
      </c>
      <c r="R40" s="40">
        <f>INDEX(人口源表!$1:$1048576,MATCH($B40,人口源表!$A:$A,0),MATCH(R$1,人口源表!$1:$1,0))*INDEX(城镇化率!$1:$1048576,MATCH($B40,城镇化率!$A:$A,0),MATCH(R$1,城镇化率!$5:$5,0))/100</f>
        <v>2718630.5241073631</v>
      </c>
      <c r="S40" s="40">
        <f>INDEX(人口源表!$1:$1048576,MATCH($B40,人口源表!$A:$A,0),MATCH(S$1,人口源表!$1:$1,0))*INDEX(城镇化率!$1:$1048576,MATCH($B40,城镇化率!$A:$A,0),MATCH(S$1,城镇化率!$5:$5,0))/100</f>
        <v>2719126.6378304814</v>
      </c>
      <c r="T40" s="40">
        <f>INDEX(人口源表!$1:$1048576,MATCH($B40,人口源表!$A:$A,0),MATCH(T$1,人口源表!$1:$1,0))*INDEX(城镇化率!$1:$1048576,MATCH($B40,城镇化率!$A:$A,0),MATCH(T$1,城镇化率!$5:$5,0))/100</f>
        <v>2718129.0558803692</v>
      </c>
      <c r="U40" s="40">
        <f>INDEX(人口源表!$1:$1048576,MATCH($B40,人口源表!$A:$A,0),MATCH(U$1,人口源表!$1:$1,0))*INDEX(城镇化率!$1:$1048576,MATCH($B40,城镇化率!$A:$A,0),MATCH(U$1,城镇化率!$5:$5,0))/100</f>
        <v>2715744.4875733363</v>
      </c>
      <c r="V40" s="40">
        <f>INDEX(人口源表!$1:$1048576,MATCH($B40,人口源表!$A:$A,0),MATCH(V$1,人口源表!$1:$1,0))*INDEX(城镇化率!$1:$1048576,MATCH($B40,城镇化率!$A:$A,0),MATCH(V$1,城镇化率!$5:$5,0))/100</f>
        <v>2712078.636516795</v>
      </c>
      <c r="W40" s="40">
        <f>INDEX(人口源表!$1:$1048576,MATCH($B40,人口源表!$A:$A,0),MATCH(W$1,人口源表!$1:$1,0))*INDEX(城镇化率!$1:$1048576,MATCH($B40,城镇化率!$A:$A,0),MATCH(W$1,城镇化率!$5:$5,0))/100</f>
        <v>2707233.6124458015</v>
      </c>
      <c r="X40" s="40">
        <f>INDEX(人口源表!$1:$1048576,MATCH($B40,人口源表!$A:$A,0),MATCH(X$1,人口源表!$1:$1,0))*INDEX(城镇化率!$1:$1048576,MATCH($B40,城镇化率!$A:$A,0),MATCH(X$1,城镇化率!$5:$5,0))/100</f>
        <v>2701311.2094357549</v>
      </c>
      <c r="Y40" s="40">
        <f>INDEX(人口源表!$1:$1048576,MATCH($B40,人口源表!$A:$A,0),MATCH(Y$1,人口源表!$1:$1,0))*INDEX(城镇化率!$1:$1048576,MATCH($B40,城镇化率!$A:$A,0),MATCH(Y$1,城镇化率!$5:$5,0))/100</f>
        <v>2694409.4577092505</v>
      </c>
      <c r="Z40" s="40">
        <f>INDEX(人口源表!$1:$1048576,MATCH($B40,人口源表!$A:$A,0),MATCH(Z$1,人口源表!$1:$1,0))*INDEX(城镇化率!$1:$1048576,MATCH($B40,城镇化率!$A:$A,0),MATCH(Z$1,城镇化率!$5:$5,0))/100</f>
        <v>2686624.217764467</v>
      </c>
      <c r="AA40" s="40">
        <f>INDEX(人口源表!$1:$1048576,MATCH($B40,人口源表!$A:$A,0),MATCH(AA$1,人口源表!$1:$1,0))*INDEX(城镇化率!$1:$1048576,MATCH($B40,城镇化率!$A:$A,0),MATCH(AA$1,城镇化率!$5:$5,0))/100</f>
        <v>2678049.9621528466</v>
      </c>
      <c r="AB40" s="40">
        <f>INDEX(人口源表!$1:$1048576,MATCH($B40,人口源表!$A:$A,0),MATCH(AB$1,人口源表!$1:$1,0))*INDEX(城镇化率!$1:$1048576,MATCH($B40,城镇化率!$A:$A,0),MATCH(AB$1,城镇化率!$5:$5,0))/100</f>
        <v>2668777.1171359653</v>
      </c>
      <c r="AC40" s="40">
        <f>INDEX(人口源表!$1:$1048576,MATCH($B40,人口源表!$A:$A,0),MATCH(AC$1,人口源表!$1:$1,0))*INDEX(城镇化率!$1:$1048576,MATCH($B40,城镇化率!$A:$A,0),MATCH(AC$1,城镇化率!$5:$5,0))/100</f>
        <v>2655640.0747284447</v>
      </c>
      <c r="AD40" s="40">
        <f>INDEX(人口源表!$1:$1048576,MATCH($B40,人口源表!$A:$A,0),MATCH(AD$1,人口源表!$1:$1,0))*INDEX(城镇化率!$1:$1048576,MATCH($B40,城镇化率!$A:$A,0),MATCH(AD$1,城镇化率!$5:$5,0))/100</f>
        <v>2642009.102011906</v>
      </c>
      <c r="AE40" s="40">
        <f>INDEX(人口源表!$1:$1048576,MATCH($B40,人口源表!$A:$A,0),MATCH(AE$1,人口源表!$1:$1,0))*INDEX(城镇化率!$1:$1048576,MATCH($B40,城镇化率!$A:$A,0),MATCH(AE$1,城镇化率!$5:$5,0))/100</f>
        <v>2627966.9150042324</v>
      </c>
      <c r="AF40" s="40">
        <f>INDEX(人口源表!$1:$1048576,MATCH($B40,人口源表!$A:$A,0),MATCH(AF$1,人口源表!$1:$1,0))*INDEX(城镇化率!$1:$1048576,MATCH($B40,城镇化率!$A:$A,0),MATCH(AF$1,城镇化率!$5:$5,0))/100</f>
        <v>2613595.7573276265</v>
      </c>
      <c r="AG40" s="40">
        <f>INDEX(人口源表!$1:$1048576,MATCH($B40,人口源表!$A:$A,0),MATCH(AG$1,人口源表!$1:$1,0))*INDEX(城镇化率!$1:$1048576,MATCH($B40,城镇化率!$A:$A,0),MATCH(AG$1,城镇化率!$5:$5,0))/100</f>
        <v>2598973.8488469897</v>
      </c>
      <c r="AH40" s="40">
        <f>INDEX(人口源表!$1:$1048576,MATCH($B40,人口源表!$A:$A,0),MATCH(AH$1,人口源表!$1:$1,0))*INDEX(城镇化率!$1:$1048576,MATCH($B40,城镇化率!$A:$A,0),MATCH(AH$1,城镇化率!$5:$5,0))/100</f>
        <v>2584174.4119827049</v>
      </c>
      <c r="AI40" s="40">
        <f>INDEX(人口源表!$1:$1048576,MATCH($B40,人口源表!$A:$A,0),MATCH(AI$1,人口源表!$1:$1,0))*INDEX(城镇化率!$1:$1048576,MATCH($B40,城镇化率!$A:$A,0),MATCH(AI$1,城镇化率!$5:$5,0))/100</f>
        <v>2569268.2340652873</v>
      </c>
      <c r="AJ40" s="40">
        <f>INDEX(人口源表!$1:$1048576,MATCH($B40,人口源表!$A:$A,0),MATCH(AJ$1,人口源表!$1:$1,0))*INDEX(城镇化率!$1:$1048576,MATCH($B40,城镇化率!$A:$A,0),MATCH(AJ$1,城镇化率!$5:$5,0))/100</f>
        <v>2554323.6109052729</v>
      </c>
      <c r="AK40" s="40">
        <f>INDEX(人口源表!$1:$1048576,MATCH($B40,人口源表!$A:$A,0),MATCH(AK$1,人口源表!$1:$1,0))*INDEX(城镇化率!$1:$1048576,MATCH($B40,城镇化率!$A:$A,0),MATCH(AK$1,城镇化率!$5:$5,0))/100</f>
        <v>2539402.7056915178</v>
      </c>
      <c r="AL40" s="40">
        <f>INDEX(人口源表!$1:$1048576,MATCH($B40,人口源表!$A:$A,0),MATCH(AL$1,人口源表!$1:$1,0))*INDEX(城镇化率!$1:$1048576,MATCH($B40,城镇化率!$A:$A,0),MATCH(AL$1,城镇化率!$5:$5,0))/100</f>
        <v>2524566.8198953229</v>
      </c>
      <c r="AM40" s="40">
        <f>INDEX(人口源表!$1:$1048576,MATCH($B40,人口源表!$A:$A,0),MATCH(AM$1,人口源表!$1:$1,0))*INDEX(城镇化率!$1:$1048576,MATCH($B40,城镇化率!$A:$A,0),MATCH(AM$1,城镇化率!$5:$5,0))/100</f>
        <v>2509870.9515825361</v>
      </c>
      <c r="AN40" s="40">
        <f>INDEX(人口源表!$1:$1048576,MATCH($B40,人口源表!$A:$A,0),MATCH(AN$1,人口源表!$1:$1,0))*INDEX(城镇化率!$1:$1048576,MATCH($B40,城镇化率!$A:$A,0),MATCH(AN$1,城镇化率!$5:$5,0))/100</f>
        <v>2495366.3864164813</v>
      </c>
      <c r="AO40" s="40">
        <f>INDEX(人口源表!$1:$1048576,MATCH($B40,人口源表!$A:$A,0),MATCH(AO$1,人口源表!$1:$1,0))*INDEX(城镇化率!$1:$1048576,MATCH($B40,城镇化率!$A:$A,0),MATCH(AO$1,城镇化率!$5:$5,0))/100</f>
        <v>2481101.529507468</v>
      </c>
      <c r="AP40" s="40">
        <f>INDEX(人口源表!$1:$1048576,MATCH($B40,人口源表!$A:$A,0),MATCH(AP$1,人口源表!$1:$1,0))*INDEX(城镇化率!$1:$1048576,MATCH($B40,城镇化率!$A:$A,0),MATCH(AP$1,城镇化率!$5:$5,0))/100</f>
        <v>2467120.9308965178</v>
      </c>
      <c r="AQ40" s="40">
        <f>INDEX(人口源表!$1:$1048576,MATCH($B40,人口源表!$A:$A,0),MATCH(AQ$1,人口源表!$1:$1,0))*INDEX(城镇化率!$1:$1048576,MATCH($B40,城镇化率!$A:$A,0),MATCH(AQ$1,城镇化率!$5:$5,0))/100</f>
        <v>2453464.2896629353</v>
      </c>
      <c r="AR40" s="40">
        <f>INDEX(人口源表!$1:$1048576,MATCH($B40,人口源表!$A:$A,0),MATCH(AR$1,人口源表!$1:$1,0))*INDEX(城镇化率!$1:$1048576,MATCH($B40,城镇化率!$A:$A,0),MATCH(AR$1,城镇化率!$5:$5,0))/100</f>
        <v>2440166.3562909593</v>
      </c>
      <c r="AS40" s="40">
        <f>INDEX(人口源表!$1:$1048576,MATCH($B40,人口源表!$A:$A,0),MATCH(AS$1,人口源表!$1:$1,0))*INDEX(城镇化率!$1:$1048576,MATCH($B40,城镇化率!$A:$A,0),MATCH(AS$1,城镇化率!$5:$5,0))/100</f>
        <v>2427257.7572915913</v>
      </c>
      <c r="AT40" s="40">
        <f>INDEX(人口源表!$1:$1048576,MATCH($B40,人口源表!$A:$A,0),MATCH(AT$1,人口源表!$1:$1,0))*INDEX(城镇化率!$1:$1048576,MATCH($B40,城镇化率!$A:$A,0),MATCH(AT$1,城镇化率!$5:$5,0))/100</f>
        <v>2414765.8395751785</v>
      </c>
      <c r="AU40" s="40">
        <f>INDEX(人口源表!$1:$1048576,MATCH($B40,人口源表!$A:$A,0),MATCH(AU$1,人口源表!$1:$1,0))*INDEX(城镇化率!$1:$1048576,MATCH($B40,城镇化率!$A:$A,0),MATCH(AU$1,城镇化率!$5:$5,0))/100</f>
        <v>2402711.8134069238</v>
      </c>
      <c r="AV40" s="40">
        <f>INDEX(人口源表!$1:$1048576,MATCH($B40,人口源表!$A:$A,0),MATCH(AV$1,人口源表!$1:$1,0))*INDEX(城镇化率!$1:$1048576,MATCH($B40,城镇化率!$A:$A,0),MATCH(AV$1,城镇化率!$5:$5,0))/100</f>
        <v>2391115.302391239</v>
      </c>
    </row>
    <row r="41" spans="1:48" x14ac:dyDescent="0.15">
      <c r="A41" s="4" t="s">
        <v>862</v>
      </c>
      <c r="B41" s="4" t="s">
        <v>104</v>
      </c>
      <c r="C41" s="34">
        <f>VLOOKUP(B41,'[1]2016省城人口总结（根）'!B:C,2,FALSE)/100</f>
        <v>0.62992999999999999</v>
      </c>
      <c r="D41" s="40">
        <f>INDEX(人口源表!$1:$1048576,MATCH($B41,人口源表!$A:$A,0),MATCH(D$1,人口源表!$1:$1,0))*INDEX(城镇化率!$1:$1048576,MATCH($B41,城镇化率!$A:$A,0),MATCH(D$1,城镇化率!$5:$5,0))/100</f>
        <v>1380029.7853238999</v>
      </c>
      <c r="E41" s="40">
        <f>INDEX(人口源表!$1:$1048576,MATCH($B41,人口源表!$A:$A,0),MATCH(E$1,人口源表!$1:$1,0))*INDEX(城镇化率!$1:$1048576,MATCH($B41,城镇化率!$A:$A,0),MATCH(E$1,城镇化率!$5:$5,0))/100</f>
        <v>1406908.3313162979</v>
      </c>
      <c r="F41" s="40">
        <f>INDEX(人口源表!$1:$1048576,MATCH($B41,人口源表!$A:$A,0),MATCH(F$1,人口源表!$1:$1,0))*INDEX(城镇化率!$1:$1048576,MATCH($B41,城镇化率!$A:$A,0),MATCH(F$1,城镇化率!$5:$5,0))/100</f>
        <v>1433462.4504266905</v>
      </c>
      <c r="G41" s="40">
        <f>INDEX(人口源表!$1:$1048576,MATCH($B41,人口源表!$A:$A,0),MATCH(G$1,人口源表!$1:$1,0))*INDEX(城镇化率!$1:$1048576,MATCH($B41,城镇化率!$A:$A,0),MATCH(G$1,城镇化率!$5:$5,0))/100</f>
        <v>1143233.0022100655</v>
      </c>
      <c r="H41" s="40">
        <f>INDEX(人口源表!$1:$1048576,MATCH($B41,人口源表!$A:$A,0),MATCH(H$1,人口源表!$1:$1,0))*INDEX(城镇化率!$1:$1048576,MATCH($B41,城镇化率!$A:$A,0),MATCH(H$1,城镇化率!$5:$5,0))/100</f>
        <v>1166988.0142786328</v>
      </c>
      <c r="I41" s="40">
        <f>INDEX(人口源表!$1:$1048576,MATCH($B41,人口源表!$A:$A,0),MATCH(I$1,人口源表!$1:$1,0))*INDEX(城镇化率!$1:$1048576,MATCH($B41,城镇化率!$A:$A,0),MATCH(I$1,城镇化率!$5:$5,0))/100</f>
        <v>1181367.526339924</v>
      </c>
      <c r="J41" s="40">
        <f>INDEX(人口源表!$1:$1048576,MATCH($B41,人口源表!$A:$A,0),MATCH(J$1,人口源表!$1:$1,0))*INDEX(城镇化率!$1:$1048576,MATCH($B41,城镇化率!$A:$A,0),MATCH(J$1,城镇化率!$5:$5,0))/100</f>
        <v>1194370.4856654191</v>
      </c>
      <c r="K41" s="40">
        <f>INDEX(人口源表!$1:$1048576,MATCH($B41,人口源表!$A:$A,0),MATCH(K$1,人口源表!$1:$1,0))*INDEX(城镇化率!$1:$1048576,MATCH($B41,城镇化率!$A:$A,0),MATCH(K$1,城镇化率!$5:$5,0))/100</f>
        <v>1206056.5970938026</v>
      </c>
      <c r="L41" s="40">
        <f>INDEX(人口源表!$1:$1048576,MATCH($B41,人口源表!$A:$A,0),MATCH(L$1,人口源表!$1:$1,0))*INDEX(城镇化率!$1:$1048576,MATCH($B41,城镇化率!$A:$A,0),MATCH(L$1,城镇化率!$5:$5,0))/100</f>
        <v>1216487.4229068605</v>
      </c>
      <c r="M41" s="40">
        <f>INDEX(人口源表!$1:$1048576,MATCH($B41,人口源表!$A:$A,0),MATCH(M$1,人口源表!$1:$1,0))*INDEX(城镇化率!$1:$1048576,MATCH($B41,城镇化率!$A:$A,0),MATCH(M$1,城镇化率!$5:$5,0))/100</f>
        <v>1225724.276795652</v>
      </c>
      <c r="N41" s="40">
        <f>INDEX(人口源表!$1:$1048576,MATCH($B41,人口源表!$A:$A,0),MATCH(N$1,人口源表!$1:$1,0))*INDEX(城镇化率!$1:$1048576,MATCH($B41,城镇化率!$A:$A,0),MATCH(N$1,城镇化率!$5:$5,0))/100</f>
        <v>1233828.8515287607</v>
      </c>
      <c r="O41" s="40">
        <f>INDEX(人口源表!$1:$1048576,MATCH($B41,人口源表!$A:$A,0),MATCH(O$1,人口源表!$1:$1,0))*INDEX(城镇化率!$1:$1048576,MATCH($B41,城镇化率!$A:$A,0),MATCH(O$1,城镇化率!$5:$5,0))/100</f>
        <v>1240860.273518102</v>
      </c>
      <c r="P41" s="40">
        <f>INDEX(人口源表!$1:$1048576,MATCH($B41,人口源表!$A:$A,0),MATCH(P$1,人口源表!$1:$1,0))*INDEX(城镇化率!$1:$1048576,MATCH($B41,城镇化率!$A:$A,0),MATCH(P$1,城镇化率!$5:$5,0))/100</f>
        <v>1246880.0086427992</v>
      </c>
      <c r="Q41" s="40">
        <f>INDEX(人口源表!$1:$1048576,MATCH($B41,人口源表!$A:$A,0),MATCH(Q$1,人口源表!$1:$1,0))*INDEX(城镇化率!$1:$1048576,MATCH($B41,城镇化率!$A:$A,0),MATCH(Q$1,城镇化率!$5:$5,0))/100</f>
        <v>1251948.9602863546</v>
      </c>
      <c r="R41" s="40">
        <f>INDEX(人口源表!$1:$1048576,MATCH($B41,人口源表!$A:$A,0),MATCH(R$1,人口源表!$1:$1,0))*INDEX(城镇化率!$1:$1048576,MATCH($B41,城镇化率!$A:$A,0),MATCH(R$1,城镇化率!$5:$5,0))/100</f>
        <v>1256126.6243247418</v>
      </c>
      <c r="S41" s="40">
        <f>INDEX(人口源表!$1:$1048576,MATCH($B41,人口源表!$A:$A,0),MATCH(S$1,人口源表!$1:$1,0))*INDEX(城镇化率!$1:$1048576,MATCH($B41,城镇化率!$A:$A,0),MATCH(S$1,城镇化率!$5:$5,0))/100</f>
        <v>1253237.4390701824</v>
      </c>
      <c r="T41" s="40">
        <f>INDEX(人口源表!$1:$1048576,MATCH($B41,人口源表!$A:$A,0),MATCH(T$1,人口源表!$1:$1,0))*INDEX(城镇化率!$1:$1048576,MATCH($B41,城镇化率!$A:$A,0),MATCH(T$1,城镇化率!$5:$5,0))/100</f>
        <v>1249580.4493671483</v>
      </c>
      <c r="U41" s="40">
        <f>INDEX(人口源表!$1:$1048576,MATCH($B41,人口源表!$A:$A,0),MATCH(U$1,人口源表!$1:$1,0))*INDEX(城镇化率!$1:$1048576,MATCH($B41,城镇化率!$A:$A,0),MATCH(U$1,城镇化率!$5:$5,0))/100</f>
        <v>1245224.6085376001</v>
      </c>
      <c r="V41" s="40">
        <f>INDEX(人口源表!$1:$1048576,MATCH($B41,人口源表!$A:$A,0),MATCH(V$1,人口源表!$1:$1,0))*INDEX(城镇化率!$1:$1048576,MATCH($B41,城镇化率!$A:$A,0),MATCH(V$1,城镇化率!$5:$5,0))/100</f>
        <v>1240237.3242819759</v>
      </c>
      <c r="W41" s="40">
        <f>INDEX(人口源表!$1:$1048576,MATCH($B41,人口源表!$A:$A,0),MATCH(W$1,人口源表!$1:$1,0))*INDEX(城镇化率!$1:$1048576,MATCH($B41,城镇化率!$A:$A,0),MATCH(W$1,城镇化率!$5:$5,0))/100</f>
        <v>1234682.8754449687</v>
      </c>
      <c r="X41" s="40">
        <f>INDEX(人口源表!$1:$1048576,MATCH($B41,人口源表!$A:$A,0),MATCH(X$1,人口源表!$1:$1,0))*INDEX(城镇化率!$1:$1048576,MATCH($B41,城镇化率!$A:$A,0),MATCH(X$1,城镇化率!$5:$5,0))/100</f>
        <v>1228623.0831042868</v>
      </c>
      <c r="Y41" s="40">
        <f>INDEX(人口源表!$1:$1048576,MATCH($B41,人口源表!$A:$A,0),MATCH(Y$1,人口源表!$1:$1,0))*INDEX(城镇化率!$1:$1048576,MATCH($B41,城镇化率!$A:$A,0),MATCH(Y$1,城镇化率!$5:$5,0))/100</f>
        <v>1222119.5448511736</v>
      </c>
      <c r="Z41" s="40">
        <f>INDEX(人口源表!$1:$1048576,MATCH($B41,人口源表!$A:$A,0),MATCH(Z$1,人口源表!$1:$1,0))*INDEX(城镇化率!$1:$1048576,MATCH($B41,城镇化率!$A:$A,0),MATCH(Z$1,城镇化率!$5:$5,0))/100</f>
        <v>1215229.7395101232</v>
      </c>
      <c r="AA41" s="40">
        <f>INDEX(人口源表!$1:$1048576,MATCH($B41,人口源表!$A:$A,0),MATCH(AA$1,人口源表!$1:$1,0))*INDEX(城镇化率!$1:$1048576,MATCH($B41,城镇化率!$A:$A,0),MATCH(AA$1,城镇化率!$5:$5,0))/100</f>
        <v>1208009.2439095359</v>
      </c>
      <c r="AB41" s="40">
        <f>INDEX(人口源表!$1:$1048576,MATCH($B41,人口源表!$A:$A,0),MATCH(AB$1,人口源表!$1:$1,0))*INDEX(城镇化率!$1:$1048576,MATCH($B41,城镇化率!$A:$A,0),MATCH(AB$1,城镇化率!$5:$5,0))/100</f>
        <v>1200511.6704302258</v>
      </c>
      <c r="AC41" s="40">
        <f>INDEX(人口源表!$1:$1048576,MATCH($B41,人口源表!$A:$A,0),MATCH(AC$1,人口源表!$1:$1,0))*INDEX(城镇化率!$1:$1048576,MATCH($B41,城镇化率!$A:$A,0),MATCH(AC$1,城镇化率!$5:$5,0))/100</f>
        <v>1191328.2408785243</v>
      </c>
      <c r="AD41" s="40">
        <f>INDEX(人口源表!$1:$1048576,MATCH($B41,人口源表!$A:$A,0),MATCH(AD$1,人口源表!$1:$1,0))*INDEX(城镇化率!$1:$1048576,MATCH($B41,城镇化率!$A:$A,0),MATCH(AD$1,城镇化率!$5:$5,0))/100</f>
        <v>1181987.5447851191</v>
      </c>
      <c r="AE41" s="40">
        <f>INDEX(人口源表!$1:$1048576,MATCH($B41,人口源表!$A:$A,0),MATCH(AE$1,人口源表!$1:$1,0))*INDEX(城镇化率!$1:$1048576,MATCH($B41,城镇化率!$A:$A,0),MATCH(AE$1,城镇化率!$5:$5,0))/100</f>
        <v>1172534.9495475313</v>
      </c>
      <c r="AF41" s="40">
        <f>INDEX(人口源表!$1:$1048576,MATCH($B41,人口源表!$A:$A,0),MATCH(AF$1,人口源表!$1:$1,0))*INDEX(城镇化率!$1:$1048576,MATCH($B41,城镇化率!$A:$A,0),MATCH(AF$1,城镇化率!$5:$5,0))/100</f>
        <v>1163014.1349136662</v>
      </c>
      <c r="AG41" s="40">
        <f>INDEX(人口源表!$1:$1048576,MATCH($B41,人口源表!$A:$A,0),MATCH(AG$1,人口源表!$1:$1,0))*INDEX(城镇化率!$1:$1048576,MATCH($B41,城镇化率!$A:$A,0),MATCH(AG$1,城镇化率!$5:$5,0))/100</f>
        <v>1153465.4599683797</v>
      </c>
      <c r="AH41" s="40">
        <f>INDEX(人口源表!$1:$1048576,MATCH($B41,人口源表!$A:$A,0),MATCH(AH$1,人口源表!$1:$1,0))*INDEX(城镇化率!$1:$1048576,MATCH($B41,城镇化率!$A:$A,0),MATCH(AH$1,城镇化率!$5:$5,0))/100</f>
        <v>1143925.0939325108</v>
      </c>
      <c r="AI41" s="40">
        <f>INDEX(人口源表!$1:$1048576,MATCH($B41,人口源表!$A:$A,0),MATCH(AI$1,人口源表!$1:$1,0))*INDEX(城镇化率!$1:$1048576,MATCH($B41,城镇化率!$A:$A,0),MATCH(AI$1,城镇化率!$5:$5,0))/100</f>
        <v>1134426.5381403184</v>
      </c>
      <c r="AJ41" s="40">
        <f>INDEX(人口源表!$1:$1048576,MATCH($B41,人口源表!$A:$A,0),MATCH(AJ$1,人口源表!$1:$1,0))*INDEX(城镇化率!$1:$1048576,MATCH($B41,城镇化率!$A:$A,0),MATCH(AJ$1,城镇化率!$5:$5,0))/100</f>
        <v>1125000.5706012691</v>
      </c>
      <c r="AK41" s="40">
        <f>INDEX(人口源表!$1:$1048576,MATCH($B41,人口源表!$A:$A,0),MATCH(AK$1,人口源表!$1:$1,0))*INDEX(城镇化率!$1:$1048576,MATCH($B41,城镇化率!$A:$A,0),MATCH(AK$1,城镇化率!$5:$5,0))/100</f>
        <v>1115675.189915393</v>
      </c>
      <c r="AL41" s="40">
        <f>INDEX(人口源表!$1:$1048576,MATCH($B41,人口源表!$A:$A,0),MATCH(AL$1,人口源表!$1:$1,0))*INDEX(城镇化率!$1:$1048576,MATCH($B41,城镇化率!$A:$A,0),MATCH(AL$1,城镇化率!$5:$5,0))/100</f>
        <v>1106473.9335709412</v>
      </c>
      <c r="AM41" s="40">
        <f>INDEX(人口源表!$1:$1048576,MATCH($B41,人口源表!$A:$A,0),MATCH(AM$1,人口源表!$1:$1,0))*INDEX(城镇化率!$1:$1048576,MATCH($B41,城镇化率!$A:$A,0),MATCH(AM$1,城镇化率!$5:$5,0))/100</f>
        <v>1097416.6054631462</v>
      </c>
      <c r="AN41" s="40">
        <f>INDEX(人口源表!$1:$1048576,MATCH($B41,人口源表!$A:$A,0),MATCH(AN$1,人口源表!$1:$1,0))*INDEX(城镇化率!$1:$1048576,MATCH($B41,城镇化率!$A:$A,0),MATCH(AN$1,城镇化率!$5:$5,0))/100</f>
        <v>1088520.8394720687</v>
      </c>
      <c r="AO41" s="40">
        <f>INDEX(人口源表!$1:$1048576,MATCH($B41,人口源表!$A:$A,0),MATCH(AO$1,人口源表!$1:$1,0))*INDEX(城镇化率!$1:$1048576,MATCH($B41,城镇化率!$A:$A,0),MATCH(AO$1,城镇化率!$5:$5,0))/100</f>
        <v>1079799.5906958722</v>
      </c>
      <c r="AP41" s="40">
        <f>INDEX(人口源表!$1:$1048576,MATCH($B41,人口源表!$A:$A,0),MATCH(AP$1,人口源表!$1:$1,0))*INDEX(城镇化率!$1:$1048576,MATCH($B41,城镇化率!$A:$A,0),MATCH(AP$1,城镇化率!$5:$5,0))/100</f>
        <v>1071263.519246924</v>
      </c>
      <c r="AQ41" s="40">
        <f>INDEX(人口源表!$1:$1048576,MATCH($B41,人口源表!$A:$A,0),MATCH(AQ$1,人口源表!$1:$1,0))*INDEX(城镇化率!$1:$1048576,MATCH($B41,城镇化率!$A:$A,0),MATCH(AQ$1,城镇化率!$5:$5,0))/100</f>
        <v>1062918.4614994281</v>
      </c>
      <c r="AR41" s="40">
        <f>INDEX(人口源表!$1:$1048576,MATCH($B41,人口源表!$A:$A,0),MATCH(AR$1,人口源表!$1:$1,0))*INDEX(城镇化率!$1:$1048576,MATCH($B41,城镇化率!$A:$A,0),MATCH(AR$1,城镇化率!$5:$5,0))/100</f>
        <v>1054766.9998173786</v>
      </c>
      <c r="AS41" s="40">
        <f>INDEX(人口源表!$1:$1048576,MATCH($B41,人口源表!$A:$A,0),MATCH(AS$1,人口源表!$1:$1,0))*INDEX(城镇化率!$1:$1048576,MATCH($B41,城镇化率!$A:$A,0),MATCH(AS$1,城镇化率!$5:$5,0))/100</f>
        <v>1046807.5663228214</v>
      </c>
      <c r="AT41" s="40">
        <f>INDEX(人口源表!$1:$1048576,MATCH($B41,人口源表!$A:$A,0),MATCH(AT$1,人口源表!$1:$1,0))*INDEX(城镇化率!$1:$1048576,MATCH($B41,城镇化率!$A:$A,0),MATCH(AT$1,城镇化率!$5:$5,0))/100</f>
        <v>1039034.3644041036</v>
      </c>
      <c r="AU41" s="40">
        <f>INDEX(人口源表!$1:$1048576,MATCH($B41,人口源表!$A:$A,0),MATCH(AU$1,人口源表!$1:$1,0))*INDEX(城镇化率!$1:$1048576,MATCH($B41,城镇化率!$A:$A,0),MATCH(AU$1,城镇化率!$5:$5,0))/100</f>
        <v>1031438.9702781639</v>
      </c>
      <c r="AV41" s="40">
        <f>INDEX(人口源表!$1:$1048576,MATCH($B41,人口源表!$A:$A,0),MATCH(AV$1,人口源表!$1:$1,0))*INDEX(城镇化率!$1:$1048576,MATCH($B41,城镇化率!$A:$A,0),MATCH(AV$1,城镇化率!$5:$5,0))/100</f>
        <v>1024007.7534813313</v>
      </c>
    </row>
    <row r="42" spans="1:48" x14ac:dyDescent="0.15">
      <c r="A42" s="4" t="s">
        <v>862</v>
      </c>
      <c r="B42" s="4" t="s">
        <v>106</v>
      </c>
      <c r="C42" s="34">
        <f>VLOOKUP(B42,'[1]2016省城人口总结（根）'!B:C,2,FALSE)/100</f>
        <v>0.59624500000000002</v>
      </c>
      <c r="D42" s="40">
        <f>INDEX(人口源表!$1:$1048576,MATCH($B42,人口源表!$A:$A,0),MATCH(D$1,人口源表!$1:$1,0))*INDEX(城镇化率!$1:$1048576,MATCH($B42,城镇化率!$A:$A,0),MATCH(D$1,城镇化率!$5:$5,0))/100</f>
        <v>1049972.823845325</v>
      </c>
      <c r="E42" s="40">
        <f>INDEX(人口源表!$1:$1048576,MATCH($B42,人口源表!$A:$A,0),MATCH(E$1,人口源表!$1:$1,0))*INDEX(城镇化率!$1:$1048576,MATCH($B42,城镇化率!$A:$A,0),MATCH(E$1,城镇化率!$5:$5,0))/100</f>
        <v>1071762.5511439526</v>
      </c>
      <c r="F42" s="40">
        <f>INDEX(人口源表!$1:$1048576,MATCH($B42,人口源表!$A:$A,0),MATCH(F$1,人口源表!$1:$1,0))*INDEX(城镇化率!$1:$1048576,MATCH($B42,城镇化率!$A:$A,0),MATCH(F$1,城镇化率!$5:$5,0))/100</f>
        <v>1093406.0041936997</v>
      </c>
      <c r="G42" s="40">
        <f>INDEX(人口源表!$1:$1048576,MATCH($B42,人口源表!$A:$A,0),MATCH(G$1,人口源表!$1:$1,0))*INDEX(城镇化率!$1:$1048576,MATCH($B42,城镇化率!$A:$A,0),MATCH(G$1,城镇化率!$5:$5,0))/100</f>
        <v>826675.9579902261</v>
      </c>
      <c r="H42" s="40">
        <f>INDEX(人口源表!$1:$1048576,MATCH($B42,人口源表!$A:$A,0),MATCH(H$1,人口源表!$1:$1,0))*INDEX(城镇化率!$1:$1048576,MATCH($B42,城镇化率!$A:$A,0),MATCH(H$1,城镇化率!$5:$5,0))/100</f>
        <v>845740.30715331901</v>
      </c>
      <c r="I42" s="40">
        <f>INDEX(人口源表!$1:$1048576,MATCH($B42,人口源表!$A:$A,0),MATCH(I$1,人口源表!$1:$1,0))*INDEX(城镇化率!$1:$1048576,MATCH($B42,城镇化率!$A:$A,0),MATCH(I$1,城镇化率!$5:$5,0))/100</f>
        <v>857952.36596592783</v>
      </c>
      <c r="J42" s="40">
        <f>INDEX(人口源表!$1:$1048576,MATCH($B42,人口源表!$A:$A,0),MATCH(J$1,人口源表!$1:$1,0))*INDEX(城镇化率!$1:$1048576,MATCH($B42,城镇化率!$A:$A,0),MATCH(J$1,城镇化率!$5:$5,0))/100</f>
        <v>869102.10223351792</v>
      </c>
      <c r="K42" s="40">
        <f>INDEX(人口源表!$1:$1048576,MATCH($B42,人口源表!$A:$A,0),MATCH(K$1,人口源表!$1:$1,0))*INDEX(城镇化率!$1:$1048576,MATCH($B42,城镇化率!$A:$A,0),MATCH(K$1,城镇化率!$5:$5,0))/100</f>
        <v>879238.94918365614</v>
      </c>
      <c r="L42" s="40">
        <f>INDEX(人口源表!$1:$1048576,MATCH($B42,人口源表!$A:$A,0),MATCH(L$1,人口源表!$1:$1,0))*INDEX(城镇化率!$1:$1048576,MATCH($B42,城镇化率!$A:$A,0),MATCH(L$1,城镇化率!$5:$5,0))/100</f>
        <v>888413.66762629221</v>
      </c>
      <c r="M42" s="40">
        <f>INDEX(人口源表!$1:$1048576,MATCH($B42,人口源表!$A:$A,0),MATCH(M$1,人口源表!$1:$1,0))*INDEX(城镇化率!$1:$1048576,MATCH($B42,城镇化率!$A:$A,0),MATCH(M$1,城镇化率!$5:$5,0))/100</f>
        <v>896674.99973442021</v>
      </c>
      <c r="N42" s="40">
        <f>INDEX(人口源表!$1:$1048576,MATCH($B42,人口源表!$A:$A,0),MATCH(N$1,人口源表!$1:$1,0))*INDEX(城镇化率!$1:$1048576,MATCH($B42,城镇化率!$A:$A,0),MATCH(N$1,城镇化率!$5:$5,0))/100</f>
        <v>904072.89228697272</v>
      </c>
      <c r="O42" s="40">
        <f>INDEX(人口源表!$1:$1048576,MATCH($B42,人口源表!$A:$A,0),MATCH(O$1,人口源表!$1:$1,0))*INDEX(城镇化率!$1:$1048576,MATCH($B42,城镇化率!$A:$A,0),MATCH(O$1,城镇化率!$5:$5,0))/100</f>
        <v>910657.13035912579</v>
      </c>
      <c r="P42" s="40">
        <f>INDEX(人口源表!$1:$1048576,MATCH($B42,人口源表!$A:$A,0),MATCH(P$1,人口源表!$1:$1,0))*INDEX(城镇化率!$1:$1048576,MATCH($B42,城镇化率!$A:$A,0),MATCH(P$1,城镇化率!$5:$5,0))/100</f>
        <v>916475.19763441442</v>
      </c>
      <c r="Q42" s="40">
        <f>INDEX(人口源表!$1:$1048576,MATCH($B42,人口源表!$A:$A,0),MATCH(Q$1,人口源表!$1:$1,0))*INDEX(城镇化率!$1:$1048576,MATCH($B42,城镇化率!$A:$A,0),MATCH(Q$1,城镇化率!$5:$5,0))/100</f>
        <v>921576.98596122209</v>
      </c>
      <c r="R42" s="40">
        <f>INDEX(人口源表!$1:$1048576,MATCH($B42,人口源表!$A:$A,0),MATCH(R$1,人口源表!$1:$1,0))*INDEX(城镇化率!$1:$1048576,MATCH($B42,城镇化率!$A:$A,0),MATCH(R$1,城镇化率!$5:$5,0))/100</f>
        <v>926009.22305660497</v>
      </c>
      <c r="S42" s="40">
        <f>INDEX(人口源表!$1:$1048576,MATCH($B42,人口源表!$A:$A,0),MATCH(S$1,人口源表!$1:$1,0))*INDEX(城镇化率!$1:$1048576,MATCH($B42,城镇化率!$A:$A,0),MATCH(S$1,城镇化率!$5:$5,0))/100</f>
        <v>925216.45942405926</v>
      </c>
      <c r="T42" s="40">
        <f>INDEX(人口源表!$1:$1048576,MATCH($B42,人口源表!$A:$A,0),MATCH(T$1,人口源表!$1:$1,0))*INDEX(城镇化率!$1:$1048576,MATCH($B42,城镇化率!$A:$A,0),MATCH(T$1,城镇化率!$5:$5,0))/100</f>
        <v>923838.94324274536</v>
      </c>
      <c r="U42" s="40">
        <f>INDEX(人口源表!$1:$1048576,MATCH($B42,人口源表!$A:$A,0),MATCH(U$1,人口源表!$1:$1,0))*INDEX(城镇化率!$1:$1048576,MATCH($B42,城镇化率!$A:$A,0),MATCH(U$1,城镇化率!$5:$5,0))/100</f>
        <v>921931.01800723304</v>
      </c>
      <c r="V42" s="40">
        <f>INDEX(人口源表!$1:$1048576,MATCH($B42,人口源表!$A:$A,0),MATCH(V$1,人口源表!$1:$1,0))*INDEX(城镇化率!$1:$1048576,MATCH($B42,城镇化率!$A:$A,0),MATCH(V$1,城镇化率!$5:$5,0))/100</f>
        <v>919543.16922988999</v>
      </c>
      <c r="W42" s="40">
        <f>INDEX(人口源表!$1:$1048576,MATCH($B42,人口源表!$A:$A,0),MATCH(W$1,人口源表!$1:$1,0))*INDEX(城镇化率!$1:$1048576,MATCH($B42,城镇化率!$A:$A,0),MATCH(W$1,城镇化率!$5:$5,0))/100</f>
        <v>916725.52564258885</v>
      </c>
      <c r="X42" s="40">
        <f>INDEX(人口源表!$1:$1048576,MATCH($B42,人口源表!$A:$A,0),MATCH(X$1,人口源表!$1:$1,0))*INDEX(城镇化率!$1:$1048576,MATCH($B42,城镇化率!$A:$A,0),MATCH(X$1,城镇化率!$5:$5,0))/100</f>
        <v>913526.38499099447</v>
      </c>
      <c r="Y42" s="40">
        <f>INDEX(人口源表!$1:$1048576,MATCH($B42,人口源表!$A:$A,0),MATCH(Y$1,人口源表!$1:$1,0))*INDEX(城镇化率!$1:$1048576,MATCH($B42,城镇化率!$A:$A,0),MATCH(Y$1,城镇化率!$5:$5,0))/100</f>
        <v>909991.4255021438</v>
      </c>
      <c r="Z42" s="40">
        <f>INDEX(人口源表!$1:$1048576,MATCH($B42,人口源表!$A:$A,0),MATCH(Z$1,人口源表!$1:$1,0))*INDEX(城镇化率!$1:$1048576,MATCH($B42,城镇化率!$A:$A,0),MATCH(Z$1,城镇化率!$5:$5,0))/100</f>
        <v>906165.09436054144</v>
      </c>
      <c r="AA42" s="40">
        <f>INDEX(人口源表!$1:$1048576,MATCH($B42,人口源表!$A:$A,0),MATCH(AA$1,人口源表!$1:$1,0))*INDEX(城镇化率!$1:$1048576,MATCH($B42,城镇化率!$A:$A,0),MATCH(AA$1,城镇化率!$5:$5,0))/100</f>
        <v>902087.61725089711</v>
      </c>
      <c r="AB42" s="40">
        <f>INDEX(人口源表!$1:$1048576,MATCH($B42,人口源表!$A:$A,0),MATCH(AB$1,人口源表!$1:$1,0))*INDEX(城镇化率!$1:$1048576,MATCH($B42,城镇化率!$A:$A,0),MATCH(AB$1,城镇化率!$5:$5,0))/100</f>
        <v>897798.58447121363</v>
      </c>
      <c r="AC42" s="40">
        <f>INDEX(人口源表!$1:$1048576,MATCH($B42,人口源表!$A:$A,0),MATCH(AC$1,人口源表!$1:$1,0))*INDEX(城镇化率!$1:$1048576,MATCH($B42,城镇化率!$A:$A,0),MATCH(AC$1,城镇化率!$5:$5,0))/100</f>
        <v>892242.2899873117</v>
      </c>
      <c r="AD42" s="40">
        <f>INDEX(人口源表!$1:$1048576,MATCH($B42,人口源表!$A:$A,0),MATCH(AD$1,人口源表!$1:$1,0))*INDEX(城镇化率!$1:$1048576,MATCH($B42,城镇化率!$A:$A,0),MATCH(AD$1,城镇化率!$5:$5,0))/100</f>
        <v>886559.69890884787</v>
      </c>
      <c r="AE42" s="40">
        <f>INDEX(人口源表!$1:$1048576,MATCH($B42,人口源表!$A:$A,0),MATCH(AE$1,人口源表!$1:$1,0))*INDEX(城镇化率!$1:$1048576,MATCH($B42,城镇化率!$A:$A,0),MATCH(AE$1,城镇化率!$5:$5,0))/100</f>
        <v>880781.87662355672</v>
      </c>
      <c r="AF42" s="40">
        <f>INDEX(人口源表!$1:$1048576,MATCH($B42,人口源表!$A:$A,0),MATCH(AF$1,人口源表!$1:$1,0))*INDEX(城镇化率!$1:$1048576,MATCH($B42,城镇化率!$A:$A,0),MATCH(AF$1,城镇化率!$5:$5,0))/100</f>
        <v>874939.61454417405</v>
      </c>
      <c r="AG42" s="40">
        <f>INDEX(人口源表!$1:$1048576,MATCH($B42,人口源表!$A:$A,0),MATCH(AG$1,人口源表!$1:$1,0))*INDEX(城镇化率!$1:$1048576,MATCH($B42,城镇化率!$A:$A,0),MATCH(AG$1,城镇化率!$5:$5,0))/100</f>
        <v>869060.40166144376</v>
      </c>
      <c r="AH42" s="40">
        <f>INDEX(人口源表!$1:$1048576,MATCH($B42,人口源表!$A:$A,0),MATCH(AH$1,人口源表!$1:$1,0))*INDEX(城镇化率!$1:$1048576,MATCH($B42,城镇化率!$A:$A,0),MATCH(AH$1,城镇化率!$5:$5,0))/100</f>
        <v>863168.35786847176</v>
      </c>
      <c r="AI42" s="40">
        <f>INDEX(人口源表!$1:$1048576,MATCH($B42,人口源表!$A:$A,0),MATCH(AI$1,人口源表!$1:$1,0))*INDEX(城镇化率!$1:$1048576,MATCH($B42,城镇化率!$A:$A,0),MATCH(AI$1,城镇化率!$5:$5,0))/100</f>
        <v>857284.92691695795</v>
      </c>
      <c r="AJ42" s="40">
        <f>INDEX(人口源表!$1:$1048576,MATCH($B42,人口源表!$A:$A,0),MATCH(AJ$1,人口源表!$1:$1,0))*INDEX(城镇化率!$1:$1048576,MATCH($B42,城镇化率!$A:$A,0),MATCH(AJ$1,城镇化率!$5:$5,0))/100</f>
        <v>851428.82252731884</v>
      </c>
      <c r="AK42" s="40">
        <f>INDEX(人口源表!$1:$1048576,MATCH($B42,人口源表!$A:$A,0),MATCH(AK$1,人口源表!$1:$1,0))*INDEX(城镇化率!$1:$1048576,MATCH($B42,城镇化率!$A:$A,0),MATCH(AK$1,城镇化率!$5:$5,0))/100</f>
        <v>845615.97387628595</v>
      </c>
      <c r="AL42" s="40">
        <f>INDEX(人口源表!$1:$1048576,MATCH($B42,人口源表!$A:$A,0),MATCH(AL$1,人口源表!$1:$1,0))*INDEX(城镇化率!$1:$1048576,MATCH($B42,城镇化率!$A:$A,0),MATCH(AL$1,城镇化率!$5:$5,0))/100</f>
        <v>839859.47045644838</v>
      </c>
      <c r="AM42" s="40">
        <f>INDEX(人口源表!$1:$1048576,MATCH($B42,人口源表!$A:$A,0),MATCH(AM$1,人口源表!$1:$1,0))*INDEX(城镇化率!$1:$1048576,MATCH($B42,城镇化率!$A:$A,0),MATCH(AM$1,城镇化率!$5:$5,0))/100</f>
        <v>834168.73436685535</v>
      </c>
      <c r="AN42" s="40">
        <f>INDEX(人口源表!$1:$1048576,MATCH($B42,人口源表!$A:$A,0),MATCH(AN$1,人口源表!$1:$1,0))*INDEX(城镇化率!$1:$1048576,MATCH($B42,城镇化率!$A:$A,0),MATCH(AN$1,城镇化率!$5:$5,0))/100</f>
        <v>828550.99903921469</v>
      </c>
      <c r="AO42" s="40">
        <f>INDEX(人口源表!$1:$1048576,MATCH($B42,人口源表!$A:$A,0),MATCH(AO$1,人口源表!$1:$1,0))*INDEX(城镇化率!$1:$1048576,MATCH($B42,城镇化率!$A:$A,0),MATCH(AO$1,城镇化率!$5:$5,0))/100</f>
        <v>823008.93337557418</v>
      </c>
      <c r="AP42" s="40">
        <f>INDEX(人口源表!$1:$1048576,MATCH($B42,人口源表!$A:$A,0),MATCH(AP$1,人口源表!$1:$1,0))*INDEX(城镇化率!$1:$1048576,MATCH($B42,城镇化率!$A:$A,0),MATCH(AP$1,城镇化率!$5:$5,0))/100</f>
        <v>817542.89681362687</v>
      </c>
      <c r="AQ42" s="40">
        <f>INDEX(人口源表!$1:$1048576,MATCH($B42,人口源表!$A:$A,0),MATCH(AQ$1,人口源表!$1:$1,0))*INDEX(城镇化率!$1:$1048576,MATCH($B42,城镇化率!$A:$A,0),MATCH(AQ$1,城镇化率!$5:$5,0))/100</f>
        <v>812150.8954569794</v>
      </c>
      <c r="AR42" s="40">
        <f>INDEX(人口源表!$1:$1048576,MATCH($B42,人口源表!$A:$A,0),MATCH(AR$1,人口源表!$1:$1,0))*INDEX(城镇化率!$1:$1048576,MATCH($B42,城镇化率!$A:$A,0),MATCH(AR$1,城镇化率!$5:$5,0))/100</f>
        <v>806825.39131903742</v>
      </c>
      <c r="AS42" s="40">
        <f>INDEX(人口源表!$1:$1048576,MATCH($B42,人口源表!$A:$A,0),MATCH(AS$1,人口源表!$1:$1,0))*INDEX(城镇化率!$1:$1048576,MATCH($B42,城镇化率!$A:$A,0),MATCH(AS$1,城镇化率!$5:$5,0))/100</f>
        <v>801557.14595586015</v>
      </c>
      <c r="AT42" s="40">
        <f>INDEX(人口源表!$1:$1048576,MATCH($B42,人口源表!$A:$A,0),MATCH(AT$1,人口源表!$1:$1,0))*INDEX(城镇化率!$1:$1048576,MATCH($B42,城镇化率!$A:$A,0),MATCH(AT$1,城镇化率!$5:$5,0))/100</f>
        <v>796332.01936916937</v>
      </c>
      <c r="AU42" s="40">
        <f>INDEX(人口源表!$1:$1048576,MATCH($B42,人口源表!$A:$A,0),MATCH(AU$1,人口源表!$1:$1,0))*INDEX(城镇化率!$1:$1048576,MATCH($B42,城镇化率!$A:$A,0),MATCH(AU$1,城镇化率!$5:$5,0))/100</f>
        <v>791134.85660052474</v>
      </c>
      <c r="AV42" s="40">
        <f>INDEX(人口源表!$1:$1048576,MATCH($B42,人口源表!$A:$A,0),MATCH(AV$1,人口源表!$1:$1,0))*INDEX(城镇化率!$1:$1048576,MATCH($B42,城镇化率!$A:$A,0),MATCH(AV$1,城镇化率!$5:$5,0))/100</f>
        <v>785943.88095536339</v>
      </c>
    </row>
    <row r="43" spans="1:48" x14ac:dyDescent="0.15">
      <c r="A43" s="4" t="s">
        <v>862</v>
      </c>
      <c r="B43" s="4" t="s">
        <v>108</v>
      </c>
      <c r="C43" s="34">
        <f>VLOOKUP(B43,'[1]2016省城人口总结（根）'!B:C,2,FALSE)/100</f>
        <v>0.62992999999999999</v>
      </c>
      <c r="D43" s="40">
        <f>INDEX(人口源表!$1:$1048576,MATCH($B43,人口源表!$A:$A,0),MATCH(D$1,人口源表!$1:$1,0))*INDEX(城镇化率!$1:$1048576,MATCH($B43,城镇化率!$A:$A,0),MATCH(D$1,城镇化率!$5:$5,0))/100</f>
        <v>1574964.9355134019</v>
      </c>
      <c r="E43" s="40">
        <f>INDEX(人口源表!$1:$1048576,MATCH($B43,人口源表!$A:$A,0),MATCH(E$1,人口源表!$1:$1,0))*INDEX(城镇化率!$1:$1048576,MATCH($B43,城镇化率!$A:$A,0),MATCH(E$1,城镇化率!$5:$5,0))/100</f>
        <v>1606110.7992855511</v>
      </c>
      <c r="F43" s="40">
        <f>INDEX(人口源表!$1:$1048576,MATCH($B43,人口源表!$A:$A,0),MATCH(F$1,人口源表!$1:$1,0))*INDEX(城镇化率!$1:$1048576,MATCH($B43,城镇化率!$A:$A,0),MATCH(F$1,城镇化率!$5:$5,0))/100</f>
        <v>1637109.8246535647</v>
      </c>
      <c r="G43" s="40">
        <f>INDEX(人口源表!$1:$1048576,MATCH($B43,人口源表!$A:$A,0),MATCH(G$1,人口源表!$1:$1,0))*INDEX(城镇化率!$1:$1048576,MATCH($B43,城镇化率!$A:$A,0),MATCH(G$1,城镇化率!$5:$5,0))/100</f>
        <v>1443938.815950036</v>
      </c>
      <c r="H43" s="40">
        <f>INDEX(人口源表!$1:$1048576,MATCH($B43,人口源表!$A:$A,0),MATCH(H$1,人口源表!$1:$1,0))*INDEX(城镇化率!$1:$1048576,MATCH($B43,城镇化率!$A:$A,0),MATCH(H$1,城镇化率!$5:$5,0))/100</f>
        <v>1474635.0617412385</v>
      </c>
      <c r="I43" s="40">
        <f>INDEX(人口源表!$1:$1048576,MATCH($B43,人口源表!$A:$A,0),MATCH(I$1,人口源表!$1:$1,0))*INDEX(城镇化率!$1:$1048576,MATCH($B43,城镇化率!$A:$A,0),MATCH(I$1,城镇化率!$5:$5,0))/100</f>
        <v>1493847.7787613708</v>
      </c>
      <c r="J43" s="40">
        <f>INDEX(人口源表!$1:$1048576,MATCH($B43,人口源表!$A:$A,0),MATCH(J$1,人口源表!$1:$1,0))*INDEX(城镇化率!$1:$1048576,MATCH($B43,城镇化率!$A:$A,0),MATCH(J$1,城镇化率!$5:$5,0))/100</f>
        <v>1511642.6006403186</v>
      </c>
      <c r="K43" s="40">
        <f>INDEX(人口源表!$1:$1048576,MATCH($B43,人口源表!$A:$A,0),MATCH(K$1,人口源表!$1:$1,0))*INDEX(城镇化率!$1:$1048576,MATCH($B43,城镇化率!$A:$A,0),MATCH(K$1,城镇化率!$5:$5,0))/100</f>
        <v>1528062.9631919831</v>
      </c>
      <c r="L43" s="40">
        <f>INDEX(人口源表!$1:$1048576,MATCH($B43,人口源表!$A:$A,0),MATCH(L$1,人口源表!$1:$1,0))*INDEX(城镇化率!$1:$1048576,MATCH($B43,城镇化率!$A:$A,0),MATCH(L$1,城镇化率!$5:$5,0))/100</f>
        <v>1543154.2512392956</v>
      </c>
      <c r="M43" s="40">
        <f>INDEX(人口源表!$1:$1048576,MATCH($B43,人口源表!$A:$A,0),MATCH(M$1,人口源表!$1:$1,0))*INDEX(城镇化率!$1:$1048576,MATCH($B43,城镇化率!$A:$A,0),MATCH(M$1,城镇化率!$5:$5,0))/100</f>
        <v>1556959.5879700538</v>
      </c>
      <c r="N43" s="40">
        <f>INDEX(人口源表!$1:$1048576,MATCH($B43,人口源表!$A:$A,0),MATCH(N$1,人口源表!$1:$1,0))*INDEX(城镇化率!$1:$1048576,MATCH($B43,城镇化率!$A:$A,0),MATCH(N$1,城镇化率!$5:$5,0))/100</f>
        <v>1569524.6695092963</v>
      </c>
      <c r="O43" s="40">
        <f>INDEX(人口源表!$1:$1048576,MATCH($B43,人口源表!$A:$A,0),MATCH(O$1,人口源表!$1:$1,0))*INDEX(城镇化率!$1:$1048576,MATCH($B43,城镇化率!$A:$A,0),MATCH(O$1,城镇化率!$5:$5,0))/100</f>
        <v>1580897.1139682098</v>
      </c>
      <c r="P43" s="40">
        <f>INDEX(人口源表!$1:$1048576,MATCH($B43,人口源表!$A:$A,0),MATCH(P$1,人口源表!$1:$1,0))*INDEX(城镇化率!$1:$1048576,MATCH($B43,城镇化率!$A:$A,0),MATCH(P$1,城镇化率!$5:$5,0))/100</f>
        <v>1591123.5794288283</v>
      </c>
      <c r="Q43" s="40">
        <f>INDEX(人口源表!$1:$1048576,MATCH($B43,人口源表!$A:$A,0),MATCH(Q$1,人口源表!$1:$1,0))*INDEX(城镇化率!$1:$1048576,MATCH($B43,城镇化率!$A:$A,0),MATCH(Q$1,城镇化率!$5:$5,0))/100</f>
        <v>1600252.6035327471</v>
      </c>
      <c r="R43" s="40">
        <f>INDEX(人口源表!$1:$1048576,MATCH($B43,人口源表!$A:$A,0),MATCH(R$1,人口源表!$1:$1,0))*INDEX(城镇化率!$1:$1048576,MATCH($B43,城镇化率!$A:$A,0),MATCH(R$1,城镇化率!$5:$5,0))/100</f>
        <v>1608331.6607738317</v>
      </c>
      <c r="S43" s="40">
        <f>INDEX(人口源表!$1:$1048576,MATCH($B43,人口源表!$A:$A,0),MATCH(S$1,人口源表!$1:$1,0))*INDEX(城镇化率!$1:$1048576,MATCH($B43,城镇化率!$A:$A,0),MATCH(S$1,城镇化率!$5:$5,0))/100</f>
        <v>1607413.7249785599</v>
      </c>
      <c r="T43" s="40">
        <f>INDEX(人口源表!$1:$1048576,MATCH($B43,人口源表!$A:$A,0),MATCH(T$1,人口源表!$1:$1,0))*INDEX(城镇化率!$1:$1048576,MATCH($B43,城镇化率!$A:$A,0),MATCH(T$1,城镇化率!$5:$5,0))/100</f>
        <v>1605525.3610958317</v>
      </c>
      <c r="U43" s="40">
        <f>INDEX(人口源表!$1:$1048576,MATCH($B43,人口源表!$A:$A,0),MATCH(U$1,人口源表!$1:$1,0))*INDEX(城镇化率!$1:$1048576,MATCH($B43,城镇化率!$A:$A,0),MATCH(U$1,城镇化率!$5:$5,0))/100</f>
        <v>1602730.868016755</v>
      </c>
      <c r="V43" s="40">
        <f>INDEX(人口源表!$1:$1048576,MATCH($B43,人口源表!$A:$A,0),MATCH(V$1,人口源表!$1:$1,0))*INDEX(城镇化率!$1:$1048576,MATCH($B43,城镇化率!$A:$A,0),MATCH(V$1,城镇化率!$5:$5,0))/100</f>
        <v>1599094.4558958197</v>
      </c>
      <c r="W43" s="40">
        <f>INDEX(人口源表!$1:$1048576,MATCH($B43,人口源表!$A:$A,0),MATCH(W$1,人口源表!$1:$1,0))*INDEX(城镇化率!$1:$1048576,MATCH($B43,城镇化率!$A:$A,0),MATCH(W$1,城镇化率!$5:$5,0))/100</f>
        <v>1594677.9370397904</v>
      </c>
      <c r="X43" s="40">
        <f>INDEX(人口源表!$1:$1048576,MATCH($B43,人口源表!$A:$A,0),MATCH(X$1,人口源表!$1:$1,0))*INDEX(城镇化率!$1:$1048576,MATCH($B43,城镇化率!$A:$A,0),MATCH(X$1,城镇化率!$5:$5,0))/100</f>
        <v>1589545.2509090211</v>
      </c>
      <c r="Y43" s="40">
        <f>INDEX(人口源表!$1:$1048576,MATCH($B43,人口源表!$A:$A,0),MATCH(Y$1,人口源表!$1:$1,0))*INDEX(城镇化率!$1:$1048576,MATCH($B43,城镇化率!$A:$A,0),MATCH(Y$1,城镇化率!$5:$5,0))/100</f>
        <v>1583758.6465275758</v>
      </c>
      <c r="Z43" s="40">
        <f>INDEX(人口源表!$1:$1048576,MATCH($B43,人口源表!$A:$A,0),MATCH(Z$1,人口源表!$1:$1,0))*INDEX(城镇化率!$1:$1048576,MATCH($B43,城镇化率!$A:$A,0),MATCH(Z$1,城镇化率!$5:$5,0))/100</f>
        <v>1577379.3979883709</v>
      </c>
      <c r="AA43" s="40">
        <f>INDEX(人口源表!$1:$1048576,MATCH($B43,人口源表!$A:$A,0),MATCH(AA$1,人口源表!$1:$1,0))*INDEX(城镇化率!$1:$1048576,MATCH($B43,城镇化率!$A:$A,0),MATCH(AA$1,城镇化率!$5:$5,0))/100</f>
        <v>1570467.7636412296</v>
      </c>
      <c r="AB43" s="40">
        <f>INDEX(人口源表!$1:$1048576,MATCH($B43,人口源表!$A:$A,0),MATCH(AB$1,人口源表!$1:$1,0))*INDEX(城镇化率!$1:$1048576,MATCH($B43,城镇化率!$A:$A,0),MATCH(AB$1,城镇化率!$5:$5,0))/100</f>
        <v>1563084.5095366878</v>
      </c>
      <c r="AC43" s="40">
        <f>INDEX(人口源表!$1:$1048576,MATCH($B43,人口源表!$A:$A,0),MATCH(AC$1,人口源表!$1:$1,0))*INDEX(城镇化率!$1:$1048576,MATCH($B43,城镇化率!$A:$A,0),MATCH(AC$1,城镇化率!$5:$5,0))/100</f>
        <v>1553386.1757817762</v>
      </c>
      <c r="AD43" s="40">
        <f>INDEX(人口源表!$1:$1048576,MATCH($B43,人口源表!$A:$A,0),MATCH(AD$1,人口源表!$1:$1,0))*INDEX(城镇化率!$1:$1048576,MATCH($B43,城镇化率!$A:$A,0),MATCH(AD$1,城镇化率!$5:$5,0))/100</f>
        <v>1543355.9777237116</v>
      </c>
      <c r="AE43" s="40">
        <f>INDEX(人口源表!$1:$1048576,MATCH($B43,人口源表!$A:$A,0),MATCH(AE$1,人口源表!$1:$1,0))*INDEX(城镇化率!$1:$1048576,MATCH($B43,城镇化率!$A:$A,0),MATCH(AE$1,城镇化率!$5:$5,0))/100</f>
        <v>1533053.1765327861</v>
      </c>
      <c r="AF43" s="40">
        <f>INDEX(人口源表!$1:$1048576,MATCH($B43,人口源表!$A:$A,0),MATCH(AF$1,人口源表!$1:$1,0))*INDEX(城镇化率!$1:$1048576,MATCH($B43,城镇化率!$A:$A,0),MATCH(AF$1,城镇化率!$5:$5,0))/100</f>
        <v>1522536.3643103894</v>
      </c>
      <c r="AG43" s="40">
        <f>INDEX(人口源表!$1:$1048576,MATCH($B43,人口源表!$A:$A,0),MATCH(AG$1,人口源表!$1:$1,0))*INDEX(城镇化率!$1:$1048576,MATCH($B43,城镇化率!$A:$A,0),MATCH(AG$1,城镇化率!$5:$5,0))/100</f>
        <v>1511861.050870907</v>
      </c>
      <c r="AH43" s="40">
        <f>INDEX(人口源表!$1:$1048576,MATCH($B43,人口源表!$A:$A,0),MATCH(AH$1,人口源表!$1:$1,0))*INDEX(城镇化率!$1:$1048576,MATCH($B43,城镇化率!$A:$A,0),MATCH(AH$1,城镇化率!$5:$5,0))/100</f>
        <v>1501082.7985516912</v>
      </c>
      <c r="AI43" s="40">
        <f>INDEX(人口源表!$1:$1048576,MATCH($B43,人口源表!$A:$A,0),MATCH(AI$1,人口源表!$1:$1,0))*INDEX(城镇化率!$1:$1048576,MATCH($B43,城镇化率!$A:$A,0),MATCH(AI$1,城镇化率!$5:$5,0))/100</f>
        <v>1490257.215209615</v>
      </c>
      <c r="AJ43" s="40">
        <f>INDEX(人口源表!$1:$1048576,MATCH($B43,人口源表!$A:$A,0),MATCH(AJ$1,人口源表!$1:$1,0))*INDEX(城镇化率!$1:$1048576,MATCH($B43,城镇化率!$A:$A,0),MATCH(AJ$1,城镇化率!$5:$5,0))/100</f>
        <v>1479435.9151543623</v>
      </c>
      <c r="AK43" s="40">
        <f>INDEX(人口源表!$1:$1048576,MATCH($B43,人口源表!$A:$A,0),MATCH(AK$1,人口源表!$1:$1,0))*INDEX(城镇化率!$1:$1048576,MATCH($B43,城镇化率!$A:$A,0),MATCH(AK$1,城镇化率!$5:$5,0))/100</f>
        <v>1468671.2925042678</v>
      </c>
      <c r="AL43" s="40">
        <f>INDEX(人口源表!$1:$1048576,MATCH($B43,人口源表!$A:$A,0),MATCH(AL$1,人口源表!$1:$1,0))*INDEX(城镇化率!$1:$1048576,MATCH($B43,城镇化率!$A:$A,0),MATCH(AL$1,城镇化率!$5:$5,0))/100</f>
        <v>1458014.0910882715</v>
      </c>
      <c r="AM43" s="40">
        <f>INDEX(人口源表!$1:$1048576,MATCH($B43,人口源表!$A:$A,0),MATCH(AM$1,人口源表!$1:$1,0))*INDEX(城镇化率!$1:$1048576,MATCH($B43,城镇化率!$A:$A,0),MATCH(AM$1,城镇化率!$5:$5,0))/100</f>
        <v>1447512.5503570377</v>
      </c>
      <c r="AN43" s="40">
        <f>INDEX(人口源表!$1:$1048576,MATCH($B43,人口源表!$A:$A,0),MATCH(AN$1,人口源表!$1:$1,0))*INDEX(城镇化率!$1:$1048576,MATCH($B43,城镇化率!$A:$A,0),MATCH(AN$1,城镇化率!$5:$5,0))/100</f>
        <v>1437215.6254852293</v>
      </c>
      <c r="AO43" s="40">
        <f>INDEX(人口源表!$1:$1048576,MATCH($B43,人口源表!$A:$A,0),MATCH(AO$1,人口源表!$1:$1,0))*INDEX(城镇化率!$1:$1048576,MATCH($B43,城镇化率!$A:$A,0),MATCH(AO$1,城镇化率!$5:$5,0))/100</f>
        <v>1427169.7072477099</v>
      </c>
      <c r="AP43" s="40">
        <f>INDEX(人口源表!$1:$1048576,MATCH($B43,人口源表!$A:$A,0),MATCH(AP$1,人口源表!$1:$1,0))*INDEX(城镇化率!$1:$1048576,MATCH($B43,城镇化率!$A:$A,0),MATCH(AP$1,城镇化率!$5:$5,0))/100</f>
        <v>1417418.5668144384</v>
      </c>
      <c r="AQ43" s="40">
        <f>INDEX(人口源表!$1:$1048576,MATCH($B43,人口源表!$A:$A,0),MATCH(AQ$1,人口源表!$1:$1,0))*INDEX(城镇化率!$1:$1048576,MATCH($B43,城镇化率!$A:$A,0),MATCH(AQ$1,城镇化率!$5:$5,0))/100</f>
        <v>1408006.6115546101</v>
      </c>
      <c r="AR43" s="40">
        <f>INDEX(人口源表!$1:$1048576,MATCH($B43,人口源表!$A:$A,0),MATCH(AR$1,人口源表!$1:$1,0))*INDEX(城镇化率!$1:$1048576,MATCH($B43,城镇化率!$A:$A,0),MATCH(AR$1,城镇化率!$5:$5,0))/100</f>
        <v>1398976.3978451104</v>
      </c>
      <c r="AS43" s="40">
        <f>INDEX(人口源表!$1:$1048576,MATCH($B43,人口源表!$A:$A,0),MATCH(AS$1,人口源表!$1:$1,0))*INDEX(城镇化率!$1:$1048576,MATCH($B43,城镇化率!$A:$A,0),MATCH(AS$1,城镇化率!$5:$5,0))/100</f>
        <v>1390367.7558648211</v>
      </c>
      <c r="AT43" s="40">
        <f>INDEX(人口源表!$1:$1048576,MATCH($B43,人口源表!$A:$A,0),MATCH(AT$1,人口源表!$1:$1,0))*INDEX(城镇化率!$1:$1048576,MATCH($B43,城镇化率!$A:$A,0),MATCH(AT$1,城镇化率!$5:$5,0))/100</f>
        <v>1382219.4069752777</v>
      </c>
      <c r="AU43" s="40">
        <f>INDEX(人口源表!$1:$1048576,MATCH($B43,人口源表!$A:$A,0),MATCH(AU$1,人口源表!$1:$1,0))*INDEX(城镇化率!$1:$1048576,MATCH($B43,城镇化率!$A:$A,0),MATCH(AU$1,城镇化率!$5:$5,0))/100</f>
        <v>1374568.9373717806</v>
      </c>
      <c r="AV43" s="40">
        <f>INDEX(人口源表!$1:$1048576,MATCH($B43,人口源表!$A:$A,0),MATCH(AV$1,人口源表!$1:$1,0))*INDEX(城镇化率!$1:$1048576,MATCH($B43,城镇化率!$A:$A,0),MATCH(AV$1,城镇化率!$5:$5,0))/100</f>
        <v>1367452.7714163703</v>
      </c>
    </row>
    <row r="44" spans="1:48" x14ac:dyDescent="0.15">
      <c r="A44" s="4" t="s">
        <v>862</v>
      </c>
      <c r="B44" s="4" t="s">
        <v>110</v>
      </c>
      <c r="C44" s="34">
        <f>VLOOKUP(B44,'[1]2016省城人口总结（根）'!B:C,2,FALSE)/100</f>
        <v>0.62992999999999999</v>
      </c>
      <c r="D44" s="40">
        <f>INDEX(人口源表!$1:$1048576,MATCH($B44,人口源表!$A:$A,0),MATCH(D$1,人口源表!$1:$1,0))*INDEX(城镇化率!$1:$1048576,MATCH($B44,城镇化率!$A:$A,0),MATCH(D$1,城镇化率!$5:$5,0))/100</f>
        <v>2023204.8042150235</v>
      </c>
      <c r="E44" s="40">
        <f>INDEX(人口源表!$1:$1048576,MATCH($B44,人口源表!$A:$A,0),MATCH(E$1,人口源表!$1:$1,0))*INDEX(城镇化率!$1:$1048576,MATCH($B44,城镇化率!$A:$A,0),MATCH(E$1,城镇化率!$5:$5,0))/100</f>
        <v>2064402.3470079387</v>
      </c>
      <c r="F44" s="40">
        <f>INDEX(人口源表!$1:$1048576,MATCH($B44,人口源表!$A:$A,0),MATCH(F$1,人口源表!$1:$1,0))*INDEX(城镇化率!$1:$1048576,MATCH($B44,城镇化率!$A:$A,0),MATCH(F$1,城镇化率!$5:$5,0))/100</f>
        <v>2105376.8598244051</v>
      </c>
      <c r="G44" s="40">
        <f>INDEX(人口源表!$1:$1048576,MATCH($B44,人口源表!$A:$A,0),MATCH(G$1,人口源表!$1:$1,0))*INDEX(城镇化率!$1:$1048576,MATCH($B44,城镇化率!$A:$A,0),MATCH(G$1,城镇化率!$5:$5,0))/100</f>
        <v>1782773.6447431573</v>
      </c>
      <c r="H44" s="40">
        <f>INDEX(人口源表!$1:$1048576,MATCH($B44,人口源表!$A:$A,0),MATCH(H$1,人口源表!$1:$1,0))*INDEX(城镇化率!$1:$1048576,MATCH($B44,城镇化率!$A:$A,0),MATCH(H$1,城镇化率!$5:$5,0))/100</f>
        <v>1821942.5899696203</v>
      </c>
      <c r="I44" s="40">
        <f>INDEX(人口源表!$1:$1048576,MATCH($B44,人口源表!$A:$A,0),MATCH(I$1,人口源表!$1:$1,0))*INDEX(城镇化率!$1:$1048576,MATCH($B44,城镇化率!$A:$A,0),MATCH(I$1,城镇化率!$5:$5,0))/100</f>
        <v>1846849.313934956</v>
      </c>
      <c r="J44" s="40">
        <f>INDEX(人口源表!$1:$1048576,MATCH($B44,人口源表!$A:$A,0),MATCH(J$1,人口源表!$1:$1,0))*INDEX(城镇化率!$1:$1048576,MATCH($B44,城镇化率!$A:$A,0),MATCH(J$1,城镇化率!$5:$5,0))/100</f>
        <v>1869941.5785203495</v>
      </c>
      <c r="K44" s="40">
        <f>INDEX(人口源表!$1:$1048576,MATCH($B44,人口源表!$A:$A,0),MATCH(K$1,人口源表!$1:$1,0))*INDEX(城镇化率!$1:$1048576,MATCH($B44,城镇化率!$A:$A,0),MATCH(K$1,城镇化率!$5:$5,0))/100</f>
        <v>1891290.5267106206</v>
      </c>
      <c r="L44" s="40">
        <f>INDEX(人口源表!$1:$1048576,MATCH($B44,人口源表!$A:$A,0),MATCH(L$1,人口源表!$1:$1,0))*INDEX(城镇化率!$1:$1048576,MATCH($B44,城镇化率!$A:$A,0),MATCH(L$1,城镇化率!$5:$5,0))/100</f>
        <v>1910967.8109674386</v>
      </c>
      <c r="M44" s="40">
        <f>INDEX(人口源表!$1:$1048576,MATCH($B44,人口源表!$A:$A,0),MATCH(M$1,人口源表!$1:$1,0))*INDEX(城镇化率!$1:$1048576,MATCH($B44,城镇化率!$A:$A,0),MATCH(M$1,城镇化率!$5:$5,0))/100</f>
        <v>1929046.2366302225</v>
      </c>
      <c r="N44" s="40">
        <f>INDEX(人口源表!$1:$1048576,MATCH($B44,人口源表!$A:$A,0),MATCH(N$1,人口源表!$1:$1,0))*INDEX(城镇化率!$1:$1048576,MATCH($B44,城镇化率!$A:$A,0),MATCH(N$1,城镇化率!$5:$5,0))/100</f>
        <v>1945597.583422807</v>
      </c>
      <c r="O44" s="40">
        <f>INDEX(人口源表!$1:$1048576,MATCH($B44,人口源表!$A:$A,0),MATCH(O$1,人口源表!$1:$1,0))*INDEX(城镇化率!$1:$1048576,MATCH($B44,城镇化率!$A:$A,0),MATCH(O$1,城镇化率!$5:$5,0))/100</f>
        <v>1960695.3538268772</v>
      </c>
      <c r="P44" s="40">
        <f>INDEX(人口源表!$1:$1048576,MATCH($B44,人口源表!$A:$A,0),MATCH(P$1,人口源表!$1:$1,0))*INDEX(城镇化率!$1:$1048576,MATCH($B44,城镇化率!$A:$A,0),MATCH(P$1,城镇化率!$5:$5,0))/100</f>
        <v>1974412.5814389079</v>
      </c>
      <c r="Q44" s="40">
        <f>INDEX(人口源表!$1:$1048576,MATCH($B44,人口源表!$A:$A,0),MATCH(Q$1,人口源表!$1:$1,0))*INDEX(城镇化率!$1:$1048576,MATCH($B44,城镇化率!$A:$A,0),MATCH(Q$1,城镇化率!$5:$5,0))/100</f>
        <v>1986822.4550765019</v>
      </c>
      <c r="R44" s="40">
        <f>INDEX(人口源表!$1:$1048576,MATCH($B44,人口源表!$A:$A,0),MATCH(R$1,人口源表!$1:$1,0))*INDEX(城镇化率!$1:$1048576,MATCH($B44,城镇化率!$A:$A,0),MATCH(R$1,城镇化率!$5:$5,0))/100</f>
        <v>1997997.4939283598</v>
      </c>
      <c r="S44" s="40">
        <f>INDEX(人口源表!$1:$1048576,MATCH($B44,人口源表!$A:$A,0),MATCH(S$1,人口源表!$1:$1,0))*INDEX(城镇化率!$1:$1048576,MATCH($B44,城镇化率!$A:$A,0),MATCH(S$1,城镇化率!$5:$5,0))/100</f>
        <v>1998070.2820511237</v>
      </c>
      <c r="T44" s="40">
        <f>INDEX(人口源表!$1:$1048576,MATCH($B44,人口源表!$A:$A,0),MATCH(T$1,人口源表!$1:$1,0))*INDEX(城镇化率!$1:$1048576,MATCH($B44,城镇化率!$A:$A,0),MATCH(T$1,城镇化率!$5:$5,0))/100</f>
        <v>1997014.9150332706</v>
      </c>
      <c r="U44" s="40">
        <f>INDEX(人口源表!$1:$1048576,MATCH($B44,人口源表!$A:$A,0),MATCH(U$1,人口源表!$1:$1,0))*INDEX(城镇化率!$1:$1048576,MATCH($B44,城镇化率!$A:$A,0),MATCH(U$1,城镇化率!$5:$5,0))/100</f>
        <v>1994920.5029114317</v>
      </c>
      <c r="V44" s="40">
        <f>INDEX(人口源表!$1:$1048576,MATCH($B44,人口源表!$A:$A,0),MATCH(V$1,人口源表!$1:$1,0))*INDEX(城镇化率!$1:$1048576,MATCH($B44,城镇化率!$A:$A,0),MATCH(V$1,城镇化率!$5:$5,0))/100</f>
        <v>1991872.0306759712</v>
      </c>
      <c r="W44" s="40">
        <f>INDEX(人口源表!$1:$1048576,MATCH($B44,人口源表!$A:$A,0),MATCH(W$1,人口源表!$1:$1,0))*INDEX(城镇化率!$1:$1048576,MATCH($B44,城镇化率!$A:$A,0),MATCH(W$1,城镇化率!$5:$5,0))/100</f>
        <v>1987954.0474845225</v>
      </c>
      <c r="X44" s="40">
        <f>INDEX(人口源表!$1:$1048576,MATCH($B44,人口源表!$A:$A,0),MATCH(X$1,人口源表!$1:$1,0))*INDEX(城镇化率!$1:$1048576,MATCH($B44,城镇化率!$A:$A,0),MATCH(X$1,城镇化率!$5:$5,0))/100</f>
        <v>1983248.3321697651</v>
      </c>
      <c r="Y44" s="40">
        <f>INDEX(人口源表!$1:$1048576,MATCH($B44,人口源表!$A:$A,0),MATCH(Y$1,人口源表!$1:$1,0))*INDEX(城镇化率!$1:$1048576,MATCH($B44,城镇化率!$A:$A,0),MATCH(Y$1,城镇化率!$5:$5,0))/100</f>
        <v>1977835.3433750209</v>
      </c>
      <c r="Z44" s="40">
        <f>INDEX(人口源表!$1:$1048576,MATCH($B44,人口源表!$A:$A,0),MATCH(Z$1,人口源表!$1:$1,0))*INDEX(城镇化率!$1:$1048576,MATCH($B44,城镇化率!$A:$A,0),MATCH(Z$1,城镇化率!$5:$5,0))/100</f>
        <v>1971791.8409046549</v>
      </c>
      <c r="AA44" s="40">
        <f>INDEX(人口源表!$1:$1048576,MATCH($B44,人口源表!$A:$A,0),MATCH(AA$1,人口源表!$1:$1,0))*INDEX(城镇化率!$1:$1048576,MATCH($B44,城镇化率!$A:$A,0),MATCH(AA$1,城镇化率!$5:$5,0))/100</f>
        <v>1965193.8865051416</v>
      </c>
      <c r="AB44" s="40">
        <f>INDEX(人口源表!$1:$1048576,MATCH($B44,人口源表!$A:$A,0),MATCH(AB$1,人口源表!$1:$1,0))*INDEX(城镇化率!$1:$1048576,MATCH($B44,城镇化率!$A:$A,0),MATCH(AB$1,城镇化率!$5:$5,0))/100</f>
        <v>1958113.6764559301</v>
      </c>
      <c r="AC44" s="40">
        <f>INDEX(人口源表!$1:$1048576,MATCH($B44,人口源表!$A:$A,0),MATCH(AC$1,人口源表!$1:$1,0))*INDEX(城镇化率!$1:$1048576,MATCH($B44,城镇化率!$A:$A,0),MATCH(AC$1,城镇化率!$5:$5,0))/100</f>
        <v>1948235.6563001676</v>
      </c>
      <c r="AD44" s="40">
        <f>INDEX(人口源表!$1:$1048576,MATCH($B44,人口源表!$A:$A,0),MATCH(AD$1,人口源表!$1:$1,0))*INDEX(城镇化率!$1:$1048576,MATCH($B44,城镇化率!$A:$A,0),MATCH(AD$1,城镇化率!$5:$5,0))/100</f>
        <v>1938036.1463068018</v>
      </c>
      <c r="AE44" s="40">
        <f>INDEX(人口源表!$1:$1048576,MATCH($B44,人口源表!$A:$A,0),MATCH(AE$1,人口源表!$1:$1,0))*INDEX(城镇化率!$1:$1048576,MATCH($B44,城镇化率!$A:$A,0),MATCH(AE$1,城镇化率!$5:$5,0))/100</f>
        <v>1927581.6760594517</v>
      </c>
      <c r="AF44" s="40">
        <f>INDEX(人口源表!$1:$1048576,MATCH($B44,人口源表!$A:$A,0),MATCH(AF$1,人口源表!$1:$1,0))*INDEX(城镇化率!$1:$1048576,MATCH($B44,城镇化率!$A:$A,0),MATCH(AF$1,城镇化率!$5:$5,0))/100</f>
        <v>1916935.0373097677</v>
      </c>
      <c r="AG44" s="40">
        <f>INDEX(人口源表!$1:$1048576,MATCH($B44,人口源表!$A:$A,0),MATCH(AG$1,人口源表!$1:$1,0))*INDEX(城镇化率!$1:$1048576,MATCH($B44,城镇化率!$A:$A,0),MATCH(AG$1,城镇化率!$5:$5,0))/100</f>
        <v>1906157.5959125194</v>
      </c>
      <c r="AH44" s="40">
        <f>INDEX(人口源表!$1:$1048576,MATCH($B44,人口源表!$A:$A,0),MATCH(AH$1,人口源表!$1:$1,0))*INDEX(城镇化率!$1:$1048576,MATCH($B44,城镇化率!$A:$A,0),MATCH(AH$1,城镇化率!$5:$5,0))/100</f>
        <v>1895305.2541733673</v>
      </c>
      <c r="AI44" s="40">
        <f>INDEX(人口源表!$1:$1048576,MATCH($B44,人口源表!$A:$A,0),MATCH(AI$1,人口源表!$1:$1,0))*INDEX(城镇化率!$1:$1048576,MATCH($B44,城镇化率!$A:$A,0),MATCH(AI$1,城镇化率!$5:$5,0))/100</f>
        <v>1884432.3558508265</v>
      </c>
      <c r="AJ44" s="40">
        <f>INDEX(人口源表!$1:$1048576,MATCH($B44,人口源表!$A:$A,0),MATCH(AJ$1,人口源表!$1:$1,0))*INDEX(城镇化率!$1:$1048576,MATCH($B44,城镇化率!$A:$A,0),MATCH(AJ$1,城镇化率!$5:$5,0))/100</f>
        <v>1873589.2295996323</v>
      </c>
      <c r="AK44" s="40">
        <f>INDEX(人口源表!$1:$1048576,MATCH($B44,人口源表!$A:$A,0),MATCH(AK$1,人口源表!$1:$1,0))*INDEX(城镇化率!$1:$1048576,MATCH($B44,城镇化率!$A:$A,0),MATCH(AK$1,城镇化率!$5:$5,0))/100</f>
        <v>1862823.7243912774</v>
      </c>
      <c r="AL44" s="40">
        <f>INDEX(人口源表!$1:$1048576,MATCH($B44,人口源表!$A:$A,0),MATCH(AL$1,人口源表!$1:$1,0))*INDEX(城镇化率!$1:$1048576,MATCH($B44,城镇化率!$A:$A,0),MATCH(AL$1,城镇化率!$5:$5,0))/100</f>
        <v>1852178.7181685385</v>
      </c>
      <c r="AM44" s="40">
        <f>INDEX(人口源表!$1:$1048576,MATCH($B44,人口源表!$A:$A,0),MATCH(AM$1,人口源表!$1:$1,0))*INDEX(城镇化率!$1:$1048576,MATCH($B44,城镇化率!$A:$A,0),MATCH(AM$1,城镇化率!$5:$5,0))/100</f>
        <v>1841696.0950930342</v>
      </c>
      <c r="AN44" s="40">
        <f>INDEX(人口源表!$1:$1048576,MATCH($B44,人口源表!$A:$A,0),MATCH(AN$1,人口源表!$1:$1,0))*INDEX(城镇化率!$1:$1048576,MATCH($B44,城镇化率!$A:$A,0),MATCH(AN$1,城镇化率!$5:$5,0))/100</f>
        <v>1831410.1718044262</v>
      </c>
      <c r="AO44" s="40">
        <f>INDEX(人口源表!$1:$1048576,MATCH($B44,人口源表!$A:$A,0),MATCH(AO$1,人口源表!$1:$1,0))*INDEX(城镇化率!$1:$1048576,MATCH($B44,城镇化率!$A:$A,0),MATCH(AO$1,城镇化率!$5:$5,0))/100</f>
        <v>1821356.5876662584</v>
      </c>
      <c r="AP44" s="40">
        <f>INDEX(人口源表!$1:$1048576,MATCH($B44,人口源表!$A:$A,0),MATCH(AP$1,人口源表!$1:$1,0))*INDEX(城镇化率!$1:$1048576,MATCH($B44,城镇化率!$A:$A,0),MATCH(AP$1,城镇化率!$5:$5,0))/100</f>
        <v>1811563.2520653857</v>
      </c>
      <c r="AQ44" s="40">
        <f>INDEX(人口源表!$1:$1048576,MATCH($B44,人口源表!$A:$A,0),MATCH(AQ$1,人口源表!$1:$1,0))*INDEX(城镇化率!$1:$1048576,MATCH($B44,城镇化率!$A:$A,0),MATCH(AQ$1,城镇化率!$5:$5,0))/100</f>
        <v>1802055.9891489544</v>
      </c>
      <c r="AR44" s="40">
        <f>INDEX(人口源表!$1:$1048576,MATCH($B44,人口源表!$A:$A,0),MATCH(AR$1,人口源表!$1:$1,0))*INDEX(城镇化率!$1:$1048576,MATCH($B44,城镇化率!$A:$A,0),MATCH(AR$1,城镇化率!$5:$5,0))/100</f>
        <v>1792856.0015757859</v>
      </c>
      <c r="AS44" s="40">
        <f>INDEX(人口源表!$1:$1048576,MATCH($B44,人口源表!$A:$A,0),MATCH(AS$1,人口源表!$1:$1,0))*INDEX(城镇化率!$1:$1048576,MATCH($B44,城镇化率!$A:$A,0),MATCH(AS$1,城镇化率!$5:$5,0))/100</f>
        <v>1783983.1165543674</v>
      </c>
      <c r="AT44" s="40">
        <f>INDEX(人口源表!$1:$1048576,MATCH($B44,人口源表!$A:$A,0),MATCH(AT$1,人口源表!$1:$1,0))*INDEX(城镇化率!$1:$1048576,MATCH($B44,城镇化率!$A:$A,0),MATCH(AT$1,城镇化率!$5:$5,0))/100</f>
        <v>1775448.221234991</v>
      </c>
      <c r="AU44" s="40">
        <f>INDEX(人口源表!$1:$1048576,MATCH($B44,人口源表!$A:$A,0),MATCH(AU$1,人口源表!$1:$1,0))*INDEX(城镇化率!$1:$1048576,MATCH($B44,城镇化率!$A:$A,0),MATCH(AU$1,城镇化率!$5:$5,0))/100</f>
        <v>1767264.0176641557</v>
      </c>
      <c r="AV44" s="40">
        <f>INDEX(人口源表!$1:$1048576,MATCH($B44,人口源表!$A:$A,0),MATCH(AV$1,人口源表!$1:$1,0))*INDEX(城镇化率!$1:$1048576,MATCH($B44,城镇化率!$A:$A,0),MATCH(AV$1,城镇化率!$5:$5,0))/100</f>
        <v>1759434.0883151472</v>
      </c>
    </row>
    <row r="45" spans="1:48" x14ac:dyDescent="0.15">
      <c r="A45" s="4" t="s">
        <v>862</v>
      </c>
      <c r="B45" s="4" t="s">
        <v>112</v>
      </c>
      <c r="C45" s="34">
        <f>VLOOKUP(B45,'[1]2016省城人口总结（根）'!B:C,2,FALSE)/100</f>
        <v>0.62992999999999999</v>
      </c>
      <c r="D45" s="40">
        <f>INDEX(人口源表!$1:$1048576,MATCH($B45,人口源表!$A:$A,0),MATCH(D$1,人口源表!$1:$1,0))*INDEX(城镇化率!$1:$1048576,MATCH($B45,城镇化率!$A:$A,0),MATCH(D$1,城镇化率!$5:$5,0))/100</f>
        <v>1587878.4007563645</v>
      </c>
      <c r="E45" s="40">
        <f>INDEX(人口源表!$1:$1048576,MATCH($B45,人口源表!$A:$A,0),MATCH(E$1,人口源表!$1:$1,0))*INDEX(城镇化率!$1:$1048576,MATCH($B45,城镇化率!$A:$A,0),MATCH(E$1,城镇化率!$5:$5,0))/100</f>
        <v>1622169.8342385215</v>
      </c>
      <c r="F45" s="40">
        <f>INDEX(人口源表!$1:$1048576,MATCH($B45,人口源表!$A:$A,0),MATCH(F$1,人口源表!$1:$1,0))*INDEX(城镇化率!$1:$1048576,MATCH($B45,城镇化率!$A:$A,0),MATCH(F$1,城镇化率!$5:$5,0))/100</f>
        <v>1656185.5651203992</v>
      </c>
      <c r="G45" s="40">
        <f>INDEX(人口源表!$1:$1048576,MATCH($B45,人口源表!$A:$A,0),MATCH(G$1,人口源表!$1:$1,0))*INDEX(城镇化率!$1:$1048576,MATCH($B45,城镇化率!$A:$A,0),MATCH(G$1,城镇化率!$5:$5,0))/100</f>
        <v>1533215.5238699224</v>
      </c>
      <c r="H45" s="40">
        <f>INDEX(人口源表!$1:$1048576,MATCH($B45,人口源表!$A:$A,0),MATCH(H$1,人口源表!$1:$1,0))*INDEX(城镇化率!$1:$1048576,MATCH($B45,城镇化率!$A:$A,0),MATCH(H$1,城镇化率!$5:$5,0))/100</f>
        <v>1569098.6013127393</v>
      </c>
      <c r="I45" s="40">
        <f>INDEX(人口源表!$1:$1048576,MATCH($B45,人口源表!$A:$A,0),MATCH(I$1,人口源表!$1:$1,0))*INDEX(城镇化率!$1:$1048576,MATCH($B45,城镇化率!$A:$A,0),MATCH(I$1,城镇化率!$5:$5,0))/100</f>
        <v>1592523.0306461507</v>
      </c>
      <c r="J45" s="40">
        <f>INDEX(人口源表!$1:$1048576,MATCH($B45,人口源表!$A:$A,0),MATCH(J$1,人口源表!$1:$1,0))*INDEX(城镇化率!$1:$1048576,MATCH($B45,城镇化率!$A:$A,0),MATCH(J$1,城镇化率!$5:$5,0))/100</f>
        <v>1614222.8194044069</v>
      </c>
      <c r="K45" s="40">
        <f>INDEX(人口源表!$1:$1048576,MATCH($B45,人口源表!$A:$A,0),MATCH(K$1,人口源表!$1:$1,0))*INDEX(城镇化率!$1:$1048576,MATCH($B45,城镇化率!$A:$A,0),MATCH(K$1,城镇化率!$5:$5,0))/100</f>
        <v>1634285.8834190529</v>
      </c>
      <c r="L45" s="40">
        <f>INDEX(人口源表!$1:$1048576,MATCH($B45,人口源表!$A:$A,0),MATCH(L$1,人口源表!$1:$1,0))*INDEX(城镇化率!$1:$1048576,MATCH($B45,城镇化率!$A:$A,0),MATCH(L$1,城镇化率!$5:$5,0))/100</f>
        <v>1652800.5603552037</v>
      </c>
      <c r="M45" s="40">
        <f>INDEX(人口源表!$1:$1048576,MATCH($B45,人口源表!$A:$A,0),MATCH(M$1,人口源表!$1:$1,0))*INDEX(城镇化率!$1:$1048576,MATCH($B45,城镇化率!$A:$A,0),MATCH(M$1,城镇化率!$5:$5,0))/100</f>
        <v>1669852.691515554</v>
      </c>
      <c r="N45" s="40">
        <f>INDEX(人口源表!$1:$1048576,MATCH($B45,人口源表!$A:$A,0),MATCH(N$1,人口源表!$1:$1,0))*INDEX(城镇化率!$1:$1048576,MATCH($B45,城镇化率!$A:$A,0),MATCH(N$1,城镇化率!$5:$5,0))/100</f>
        <v>1685530.3989155111</v>
      </c>
      <c r="O45" s="40">
        <f>INDEX(人口源表!$1:$1048576,MATCH($B45,人口源表!$A:$A,0),MATCH(O$1,人口源表!$1:$1,0))*INDEX(城镇化率!$1:$1048576,MATCH($B45,城镇化率!$A:$A,0),MATCH(O$1,城镇化率!$5:$5,0))/100</f>
        <v>1699916.8720102946</v>
      </c>
      <c r="P45" s="40">
        <f>INDEX(人口源表!$1:$1048576,MATCH($B45,人口源表!$A:$A,0),MATCH(P$1,人口源表!$1:$1,0))*INDEX(城镇化率!$1:$1048576,MATCH($B45,城镇化率!$A:$A,0),MATCH(P$1,城镇化率!$5:$5,0))/100</f>
        <v>1713097.3149501965</v>
      </c>
      <c r="Q45" s="40">
        <f>INDEX(人口源表!$1:$1048576,MATCH($B45,人口源表!$A:$A,0),MATCH(Q$1,人口源表!$1:$1,0))*INDEX(城镇化率!$1:$1048576,MATCH($B45,城镇化率!$A:$A,0),MATCH(Q$1,城镇化率!$5:$5,0))/100</f>
        <v>1725153.0534007323</v>
      </c>
      <c r="R45" s="40">
        <f>INDEX(人口源表!$1:$1048576,MATCH($B45,人口源表!$A:$A,0),MATCH(R$1,人口源表!$1:$1,0))*INDEX(城镇化率!$1:$1048576,MATCH($B45,城镇化率!$A:$A,0),MATCH(R$1,城镇化率!$5:$5,0))/100</f>
        <v>1736165.7083273975</v>
      </c>
      <c r="S45" s="40">
        <f>INDEX(人口源表!$1:$1048576,MATCH($B45,人口源表!$A:$A,0),MATCH(S$1,人口源表!$1:$1,0))*INDEX(城镇化率!$1:$1048576,MATCH($B45,城镇化率!$A:$A,0),MATCH(S$1,城镇化率!$5:$5,0))/100</f>
        <v>1737569.4851153316</v>
      </c>
      <c r="T45" s="40">
        <f>INDEX(人口源表!$1:$1048576,MATCH($B45,人口源表!$A:$A,0),MATCH(T$1,人口源表!$1:$1,0))*INDEX(城镇化率!$1:$1048576,MATCH($B45,城镇化率!$A:$A,0),MATCH(T$1,城镇化率!$5:$5,0))/100</f>
        <v>1738040.1480945945</v>
      </c>
      <c r="U45" s="40">
        <f>INDEX(人口源表!$1:$1048576,MATCH($B45,人口源表!$A:$A,0),MATCH(U$1,人口源表!$1:$1,0))*INDEX(城镇化率!$1:$1048576,MATCH($B45,城镇化率!$A:$A,0),MATCH(U$1,城镇化率!$5:$5,0))/100</f>
        <v>1737663.5553359205</v>
      </c>
      <c r="V45" s="40">
        <f>INDEX(人口源表!$1:$1048576,MATCH($B45,人口源表!$A:$A,0),MATCH(V$1,人口源表!$1:$1,0))*INDEX(城镇化率!$1:$1048576,MATCH($B45,城镇化率!$A:$A,0),MATCH(V$1,城镇化率!$5:$5,0))/100</f>
        <v>1736524.3840263572</v>
      </c>
      <c r="W45" s="40">
        <f>INDEX(人口源表!$1:$1048576,MATCH($B45,人口源表!$A:$A,0),MATCH(W$1,人口源表!$1:$1,0))*INDEX(城镇化率!$1:$1048576,MATCH($B45,城镇化率!$A:$A,0),MATCH(W$1,城镇化率!$5:$5,0))/100</f>
        <v>1734703.0255001998</v>
      </c>
      <c r="X45" s="40">
        <f>INDEX(人口源表!$1:$1048576,MATCH($B45,人口源表!$A:$A,0),MATCH(X$1,人口源表!$1:$1,0))*INDEX(城镇化率!$1:$1048576,MATCH($B45,城镇化率!$A:$A,0),MATCH(X$1,城镇化率!$5:$5,0))/100</f>
        <v>1732275.4558682633</v>
      </c>
      <c r="Y45" s="40">
        <f>INDEX(人口源表!$1:$1048576,MATCH($B45,人口源表!$A:$A,0),MATCH(Y$1,人口源表!$1:$1,0))*INDEX(城镇化率!$1:$1048576,MATCH($B45,城镇化率!$A:$A,0),MATCH(Y$1,城镇化率!$5:$5,0))/100</f>
        <v>1729313.1045928476</v>
      </c>
      <c r="Z45" s="40">
        <f>INDEX(人口源表!$1:$1048576,MATCH($B45,人口源表!$A:$A,0),MATCH(Z$1,人口源表!$1:$1,0))*INDEX(城镇化率!$1:$1048576,MATCH($B45,城镇化率!$A:$A,0),MATCH(Z$1,城镇化率!$5:$5,0))/100</f>
        <v>1725884.2704031051</v>
      </c>
      <c r="AA45" s="40">
        <f>INDEX(人口源表!$1:$1048576,MATCH($B45,人口源表!$A:$A,0),MATCH(AA$1,人口源表!$1:$1,0))*INDEX(城镇化率!$1:$1048576,MATCH($B45,城镇化率!$A:$A,0),MATCH(AA$1,城镇化率!$5:$5,0))/100</f>
        <v>1722050.9100898034</v>
      </c>
      <c r="AB45" s="40">
        <f>INDEX(人口源表!$1:$1048576,MATCH($B45,人口源表!$A:$A,0),MATCH(AB$1,人口源表!$1:$1,0))*INDEX(城镇化率!$1:$1048576,MATCH($B45,城镇化率!$A:$A,0),MATCH(AB$1,城镇化率!$5:$5,0))/100</f>
        <v>1717871.5921312738</v>
      </c>
      <c r="AC45" s="40">
        <f>INDEX(人口源表!$1:$1048576,MATCH($B45,人口源表!$A:$A,0),MATCH(AC$1,人口源表!$1:$1,0))*INDEX(城镇化率!$1:$1048576,MATCH($B45,城镇化率!$A:$A,0),MATCH(AC$1,城镇化率!$5:$5,0))/100</f>
        <v>1711304.761480591</v>
      </c>
      <c r="AD45" s="40">
        <f>INDEX(人口源表!$1:$1048576,MATCH($B45,人口源表!$A:$A,0),MATCH(AD$1,人口源表!$1:$1,0))*INDEX(城镇化率!$1:$1048576,MATCH($B45,城镇化率!$A:$A,0),MATCH(AD$1,城镇化率!$5:$5,0))/100</f>
        <v>1704509.4714722279</v>
      </c>
      <c r="AE45" s="40">
        <f>INDEX(人口源表!$1:$1048576,MATCH($B45,人口源表!$A:$A,0),MATCH(AE$1,人口源表!$1:$1,0))*INDEX(城镇化率!$1:$1048576,MATCH($B45,城镇化率!$A:$A,0),MATCH(AE$1,城镇化率!$5:$5,0))/100</f>
        <v>1697530.2004125195</v>
      </c>
      <c r="AF45" s="40">
        <f>INDEX(人口源表!$1:$1048576,MATCH($B45,人口源表!$A:$A,0),MATCH(AF$1,人口源表!$1:$1,0))*INDEX(城镇化率!$1:$1048576,MATCH($B45,城镇化率!$A:$A,0),MATCH(AF$1,城镇化率!$5:$5,0))/100</f>
        <v>1690407.349047781</v>
      </c>
      <c r="AG45" s="40">
        <f>INDEX(人口源表!$1:$1048576,MATCH($B45,人口源表!$A:$A,0),MATCH(AG$1,人口源表!$1:$1,0))*INDEX(城镇化率!$1:$1048576,MATCH($B45,城镇化率!$A:$A,0),MATCH(AG$1,城镇化率!$5:$5,0))/100</f>
        <v>1683174.7652461866</v>
      </c>
      <c r="AH45" s="40">
        <f>INDEX(人口源表!$1:$1048576,MATCH($B45,人口源表!$A:$A,0),MATCH(AH$1,人口源表!$1:$1,0))*INDEX(城镇化率!$1:$1048576,MATCH($B45,城镇化率!$A:$A,0),MATCH(AH$1,城镇化率!$5:$5,0))/100</f>
        <v>1675860.4149802518</v>
      </c>
      <c r="AI45" s="40">
        <f>INDEX(人口源表!$1:$1048576,MATCH($B45,人口源表!$A:$A,0),MATCH(AI$1,人口源表!$1:$1,0))*INDEX(城镇化率!$1:$1048576,MATCH($B45,城镇化率!$A:$A,0),MATCH(AI$1,城镇化率!$5:$5,0))/100</f>
        <v>1668487.8732907115</v>
      </c>
      <c r="AJ45" s="40">
        <f>INDEX(人口源表!$1:$1048576,MATCH($B45,人口源表!$A:$A,0),MATCH(AJ$1,人口源表!$1:$1,0))*INDEX(城镇化率!$1:$1048576,MATCH($B45,城镇化率!$A:$A,0),MATCH(AJ$1,城镇化率!$5:$5,0))/100</f>
        <v>1661075.4310964742</v>
      </c>
      <c r="AK45" s="40">
        <f>INDEX(人口源表!$1:$1048576,MATCH($B45,人口源表!$A:$A,0),MATCH(AK$1,人口源表!$1:$1,0))*INDEX(城镇化率!$1:$1048576,MATCH($B45,城镇化率!$A:$A,0),MATCH(AK$1,城镇化率!$5:$5,0))/100</f>
        <v>1653632.7544729232</v>
      </c>
      <c r="AL45" s="40">
        <f>INDEX(人口源表!$1:$1048576,MATCH($B45,人口源表!$A:$A,0),MATCH(AL$1,人口源表!$1:$1,0))*INDEX(城镇化率!$1:$1048576,MATCH($B45,城镇化率!$A:$A,0),MATCH(AL$1,城镇化率!$5:$5,0))/100</f>
        <v>1646167.2193038524</v>
      </c>
      <c r="AM45" s="40">
        <f>INDEX(人口源表!$1:$1048576,MATCH($B45,人口源表!$A:$A,0),MATCH(AM$1,人口源表!$1:$1,0))*INDEX(城镇化率!$1:$1048576,MATCH($B45,城镇化率!$A:$A,0),MATCH(AM$1,城镇化率!$5:$5,0))/100</f>
        <v>1638677.3423544688</v>
      </c>
      <c r="AN45" s="40">
        <f>INDEX(人口源表!$1:$1048576,MATCH($B45,人口源表!$A:$A,0),MATCH(AN$1,人口源表!$1:$1,0))*INDEX(城镇化率!$1:$1048576,MATCH($B45,城镇化率!$A:$A,0),MATCH(AN$1,城镇化率!$5:$5,0))/100</f>
        <v>1631156.7063154362</v>
      </c>
      <c r="AO45" s="40">
        <f>INDEX(人口源表!$1:$1048576,MATCH($B45,人口源表!$A:$A,0),MATCH(AO$1,人口源表!$1:$1,0))*INDEX(城镇化率!$1:$1048576,MATCH($B45,城镇化率!$A:$A,0),MATCH(AO$1,城镇化率!$5:$5,0))/100</f>
        <v>1623593.0452905374</v>
      </c>
      <c r="AP45" s="40">
        <f>INDEX(人口源表!$1:$1048576,MATCH($B45,人口源表!$A:$A,0),MATCH(AP$1,人口源表!$1:$1,0))*INDEX(城镇化率!$1:$1048576,MATCH($B45,城镇化率!$A:$A,0),MATCH(AP$1,城镇化率!$5:$5,0))/100</f>
        <v>1615966.4858422228</v>
      </c>
      <c r="AQ45" s="40">
        <f>INDEX(人口源表!$1:$1048576,MATCH($B45,人口源表!$A:$A,0),MATCH(AQ$1,人口源表!$1:$1,0))*INDEX(城镇化率!$1:$1048576,MATCH($B45,城镇化率!$A:$A,0),MATCH(AQ$1,城镇化率!$5:$5,0))/100</f>
        <v>1608251.889061704</v>
      </c>
      <c r="AR45" s="40">
        <f>INDEX(人口源表!$1:$1048576,MATCH($B45,人口源表!$A:$A,0),MATCH(AR$1,人口源表!$1:$1,0))*INDEX(城镇化率!$1:$1048576,MATCH($B45,城镇化率!$A:$A,0),MATCH(AR$1,城镇化率!$5:$5,0))/100</f>
        <v>1600416.2610111467</v>
      </c>
      <c r="AS45" s="40">
        <f>INDEX(人口源表!$1:$1048576,MATCH($B45,人口源表!$A:$A,0),MATCH(AS$1,人口源表!$1:$1,0))*INDEX(城镇化率!$1:$1048576,MATCH($B45,城镇化率!$A:$A,0),MATCH(AS$1,城镇化率!$5:$5,0))/100</f>
        <v>1592421.1107048339</v>
      </c>
      <c r="AT45" s="40">
        <f>INDEX(人口源表!$1:$1048576,MATCH($B45,人口源表!$A:$A,0),MATCH(AT$1,人口源表!$1:$1,0))*INDEX(城镇化率!$1:$1048576,MATCH($B45,城镇化率!$A:$A,0),MATCH(AT$1,城镇化率!$5:$5,0))/100</f>
        <v>1584219.0018778993</v>
      </c>
      <c r="AU45" s="40">
        <f>INDEX(人口源表!$1:$1048576,MATCH($B45,人口源表!$A:$A,0),MATCH(AU$1,人口源表!$1:$1,0))*INDEX(城镇化率!$1:$1048576,MATCH($B45,城镇化率!$A:$A,0),MATCH(AU$1,城镇化率!$5:$5,0))/100</f>
        <v>1575759.2730727345</v>
      </c>
      <c r="AV45" s="40">
        <f>INDEX(人口源表!$1:$1048576,MATCH($B45,人口源表!$A:$A,0),MATCH(AV$1,人口源表!$1:$1,0))*INDEX(城镇化率!$1:$1048576,MATCH($B45,城镇化率!$A:$A,0),MATCH(AV$1,城镇化率!$5:$5,0))/100</f>
        <v>1566979.5471067117</v>
      </c>
    </row>
    <row r="46" spans="1:48" x14ac:dyDescent="0.15">
      <c r="A46" s="4" t="s">
        <v>862</v>
      </c>
      <c r="B46" s="4" t="s">
        <v>114</v>
      </c>
      <c r="C46" s="34">
        <f>VLOOKUP(B46,'[1]2016省城人口总结（根）'!B:C,2,FALSE)/100</f>
        <v>0.59624500000000002</v>
      </c>
      <c r="D46" s="40">
        <f>INDEX(人口源表!$1:$1048576,MATCH($B46,人口源表!$A:$A,0),MATCH(D$1,人口源表!$1:$1,0))*INDEX(城镇化率!$1:$1048576,MATCH($B46,城镇化率!$A:$A,0),MATCH(D$1,城镇化率!$5:$5,0))/100</f>
        <v>1112164.6814682463</v>
      </c>
      <c r="E46" s="40">
        <f>INDEX(人口源表!$1:$1048576,MATCH($B46,人口源表!$A:$A,0),MATCH(E$1,人口源表!$1:$1,0))*INDEX(城镇化率!$1:$1048576,MATCH($B46,城镇化率!$A:$A,0),MATCH(E$1,城镇化率!$5:$5,0))/100</f>
        <v>1134555.213105791</v>
      </c>
      <c r="F46" s="40">
        <f>INDEX(人口源表!$1:$1048576,MATCH($B46,人口源表!$A:$A,0),MATCH(F$1,人口源表!$1:$1,0))*INDEX(城镇化率!$1:$1048576,MATCH($B46,城镇化率!$A:$A,0),MATCH(F$1,城镇化率!$5:$5,0))/100</f>
        <v>1156883.3450990201</v>
      </c>
      <c r="G46" s="40">
        <f>INDEX(人口源表!$1:$1048576,MATCH($B46,人口源表!$A:$A,0),MATCH(G$1,人口源表!$1:$1,0))*INDEX(城镇化率!$1:$1048576,MATCH($B46,城镇化率!$A:$A,0),MATCH(G$1,城镇化率!$5:$5,0))/100</f>
        <v>1028339.4551724393</v>
      </c>
      <c r="H46" s="40">
        <f>INDEX(人口源表!$1:$1048576,MATCH($B46,人口源表!$A:$A,0),MATCH(H$1,人口源表!$1:$1,0))*INDEX(城镇化率!$1:$1048576,MATCH($B46,城镇化率!$A:$A,0),MATCH(H$1,城镇化率!$5:$5,0))/100</f>
        <v>1050659.7459272915</v>
      </c>
      <c r="I46" s="40">
        <f>INDEX(人口源表!$1:$1048576,MATCH($B46,人口源表!$A:$A,0),MATCH(I$1,人口源表!$1:$1,0))*INDEX(城镇化率!$1:$1048576,MATCH($B46,城镇化率!$A:$A,0),MATCH(I$1,城镇化率!$5:$5,0))/100</f>
        <v>1064976.4041368596</v>
      </c>
      <c r="J46" s="40">
        <f>INDEX(人口源表!$1:$1048576,MATCH($B46,人口源表!$A:$A,0),MATCH(J$1,人口源表!$1:$1,0))*INDEX(城镇化率!$1:$1048576,MATCH($B46,城镇化率!$A:$A,0),MATCH(J$1,城镇化率!$5:$5,0))/100</f>
        <v>1078440.3883122283</v>
      </c>
      <c r="K46" s="40">
        <f>INDEX(人口源表!$1:$1048576,MATCH($B46,人口源表!$A:$A,0),MATCH(K$1,人口源表!$1:$1,0))*INDEX(城镇化率!$1:$1048576,MATCH($B46,城镇化率!$A:$A,0),MATCH(K$1,城镇化率!$5:$5,0))/100</f>
        <v>1091065.5914788854</v>
      </c>
      <c r="L46" s="40">
        <f>INDEX(人口源表!$1:$1048576,MATCH($B46,人口源表!$A:$A,0),MATCH(L$1,人口源表!$1:$1,0))*INDEX(城镇化率!$1:$1048576,MATCH($B46,城镇化率!$A:$A,0),MATCH(L$1,城镇化率!$5:$5,0))/100</f>
        <v>1102867.0207477938</v>
      </c>
      <c r="M46" s="40">
        <f>INDEX(人口源表!$1:$1048576,MATCH($B46,人口源表!$A:$A,0),MATCH(M$1,人口源表!$1:$1,0))*INDEX(城镇化率!$1:$1048576,MATCH($B46,城镇化率!$A:$A,0),MATCH(M$1,城镇化率!$5:$5,0))/100</f>
        <v>1113860.1595859376</v>
      </c>
      <c r="N46" s="40">
        <f>INDEX(人口源表!$1:$1048576,MATCH($B46,人口源表!$A:$A,0),MATCH(N$1,人口源表!$1:$1,0))*INDEX(城镇化率!$1:$1048576,MATCH($B46,城镇化率!$A:$A,0),MATCH(N$1,城镇化率!$5:$5,0))/100</f>
        <v>1124060.9676725022</v>
      </c>
      <c r="O46" s="40">
        <f>INDEX(人口源表!$1:$1048576,MATCH($B46,人口源表!$A:$A,0),MATCH(O$1,人口源表!$1:$1,0))*INDEX(城镇化率!$1:$1048576,MATCH($B46,城镇化率!$A:$A,0),MATCH(O$1,城镇化率!$5:$5,0))/100</f>
        <v>1133488.6159780552</v>
      </c>
      <c r="P46" s="40">
        <f>INDEX(人口源表!$1:$1048576,MATCH($B46,人口源表!$A:$A,0),MATCH(P$1,人口源表!$1:$1,0))*INDEX(城镇化率!$1:$1048576,MATCH($B46,城镇化率!$A:$A,0),MATCH(P$1,城镇化率!$5:$5,0))/100</f>
        <v>1142160.0970689142</v>
      </c>
      <c r="Q46" s="40">
        <f>INDEX(人口源表!$1:$1048576,MATCH($B46,人口源表!$A:$A,0),MATCH(Q$1,人口源表!$1:$1,0))*INDEX(城镇化率!$1:$1048576,MATCH($B46,城镇化率!$A:$A,0),MATCH(Q$1,城镇化率!$5:$5,0))/100</f>
        <v>1150096.3672715602</v>
      </c>
      <c r="R46" s="40">
        <f>INDEX(人口源表!$1:$1048576,MATCH($B46,人口源表!$A:$A,0),MATCH(R$1,人口源表!$1:$1,0))*INDEX(城镇化率!$1:$1048576,MATCH($B46,城镇化率!$A:$A,0),MATCH(R$1,城镇化率!$5:$5,0))/100</f>
        <v>1157318.2921348542</v>
      </c>
      <c r="S46" s="40">
        <f>INDEX(人口源表!$1:$1048576,MATCH($B46,人口源表!$A:$A,0),MATCH(S$1,人口源表!$1:$1,0))*INDEX(城镇化率!$1:$1048576,MATCH($B46,城镇化率!$A:$A,0),MATCH(S$1,城镇化率!$5:$5,0))/100</f>
        <v>1158085.7042415703</v>
      </c>
      <c r="T46" s="40">
        <f>INDEX(人口源表!$1:$1048576,MATCH($B46,人口源表!$A:$A,0),MATCH(T$1,人口源表!$1:$1,0))*INDEX(城镇化率!$1:$1048576,MATCH($B46,城镇化率!$A:$A,0),MATCH(T$1,城镇化率!$5:$5,0))/100</f>
        <v>1158155.0649382011</v>
      </c>
      <c r="U46" s="40">
        <f>INDEX(人口源表!$1:$1048576,MATCH($B46,人口源表!$A:$A,0),MATCH(U$1,人口源表!$1:$1,0))*INDEX(城镇化率!$1:$1048576,MATCH($B46,城镇化率!$A:$A,0),MATCH(U$1,城镇化率!$5:$5,0))/100</f>
        <v>1157559.619131075</v>
      </c>
      <c r="V46" s="40">
        <f>INDEX(人口源表!$1:$1048576,MATCH($B46,人口源表!$A:$A,0),MATCH(V$1,人口源表!$1:$1,0))*INDEX(城镇化率!$1:$1048576,MATCH($B46,城镇化率!$A:$A,0),MATCH(V$1,城镇化率!$5:$5,0))/100</f>
        <v>1156335.5373883857</v>
      </c>
      <c r="W46" s="40">
        <f>INDEX(人口源表!$1:$1048576,MATCH($B46,人口源表!$A:$A,0),MATCH(W$1,人口源表!$1:$1,0))*INDEX(城镇化率!$1:$1048576,MATCH($B46,城镇化率!$A:$A,0),MATCH(W$1,城镇化率!$5:$5,0))/100</f>
        <v>1154518.367936461</v>
      </c>
      <c r="X46" s="40">
        <f>INDEX(人口源表!$1:$1048576,MATCH($B46,人口源表!$A:$A,0),MATCH(X$1,人口源表!$1:$1,0))*INDEX(城镇化率!$1:$1048576,MATCH($B46,城镇化率!$A:$A,0),MATCH(X$1,城镇化率!$5:$5,0))/100</f>
        <v>1152143.7372354718</v>
      </c>
      <c r="Y46" s="40">
        <f>INDEX(人口源表!$1:$1048576,MATCH($B46,人口源表!$A:$A,0),MATCH(Y$1,人口源表!$1:$1,0))*INDEX(城镇化率!$1:$1048576,MATCH($B46,城镇化率!$A:$A,0),MATCH(Y$1,城镇化率!$5:$5,0))/100</f>
        <v>1149249.531171486</v>
      </c>
      <c r="Z46" s="40">
        <f>INDEX(人口源表!$1:$1048576,MATCH($B46,人口源表!$A:$A,0),MATCH(Z$1,人口源表!$1:$1,0))*INDEX(城镇化率!$1:$1048576,MATCH($B46,城镇化率!$A:$A,0),MATCH(Z$1,城镇化率!$5:$5,0))/100</f>
        <v>1145872.2754880888</v>
      </c>
      <c r="AA46" s="40">
        <f>INDEX(人口源表!$1:$1048576,MATCH($B46,人口源表!$A:$A,0),MATCH(AA$1,人口源表!$1:$1,0))*INDEX(城镇化率!$1:$1048576,MATCH($B46,城镇化率!$A:$A,0),MATCH(AA$1,城镇化率!$5:$5,0))/100</f>
        <v>1142050.776369377</v>
      </c>
      <c r="AB46" s="40">
        <f>INDEX(人口源表!$1:$1048576,MATCH($B46,人口源表!$A:$A,0),MATCH(AB$1,人口源表!$1:$1,0))*INDEX(城镇化率!$1:$1048576,MATCH($B46,城镇化率!$A:$A,0),MATCH(AB$1,城镇化率!$5:$5,0))/100</f>
        <v>1137823.9457795219</v>
      </c>
      <c r="AC46" s="40">
        <f>INDEX(人口源表!$1:$1048576,MATCH($B46,人口源表!$A:$A,0),MATCH(AC$1,人口源表!$1:$1,0))*INDEX(城镇化率!$1:$1048576,MATCH($B46,城镇化率!$A:$A,0),MATCH(AC$1,城镇化率!$5:$5,0))/100</f>
        <v>1131845.5824158811</v>
      </c>
      <c r="AD46" s="40">
        <f>INDEX(人口源表!$1:$1048576,MATCH($B46,人口源表!$A:$A,0),MATCH(AD$1,人口源表!$1:$1,0))*INDEX(城镇化率!$1:$1048576,MATCH($B46,城镇化率!$A:$A,0),MATCH(AD$1,城镇化率!$5:$5,0))/100</f>
        <v>1125555.9792843317</v>
      </c>
      <c r="AE46" s="40">
        <f>INDEX(人口源表!$1:$1048576,MATCH($B46,人口源表!$A:$A,0),MATCH(AE$1,人口源表!$1:$1,0))*INDEX(城镇化率!$1:$1048576,MATCH($B46,城镇化率!$A:$A,0),MATCH(AE$1,城镇化率!$5:$5,0))/100</f>
        <v>1118996.8745315722</v>
      </c>
      <c r="AF46" s="40">
        <f>INDEX(人口源表!$1:$1048576,MATCH($B46,人口源表!$A:$A,0),MATCH(AF$1,人口源表!$1:$1,0))*INDEX(城镇化率!$1:$1048576,MATCH($B46,城镇化率!$A:$A,0),MATCH(AF$1,城镇化率!$5:$5,0))/100</f>
        <v>1112212.1645176392</v>
      </c>
      <c r="AG46" s="40">
        <f>INDEX(人口源表!$1:$1048576,MATCH($B46,人口源表!$A:$A,0),MATCH(AG$1,人口源表!$1:$1,0))*INDEX(城镇化率!$1:$1048576,MATCH($B46,城镇化率!$A:$A,0),MATCH(AG$1,城镇化率!$5:$5,0))/100</f>
        <v>1105243.4102001321</v>
      </c>
      <c r="AH46" s="40">
        <f>INDEX(人口源表!$1:$1048576,MATCH($B46,人口源表!$A:$A,0),MATCH(AH$1,人口源表!$1:$1,0))*INDEX(城镇化率!$1:$1048576,MATCH($B46,城镇化率!$A:$A,0),MATCH(AH$1,城镇化率!$5:$5,0))/100</f>
        <v>1098135.0895591194</v>
      </c>
      <c r="AI46" s="40">
        <f>INDEX(人口源表!$1:$1048576,MATCH($B46,人口源表!$A:$A,0),MATCH(AI$1,人口源表!$1:$1,0))*INDEX(城镇化率!$1:$1048576,MATCH($B46,城镇化率!$A:$A,0),MATCH(AI$1,城镇化率!$5:$5,0))/100</f>
        <v>1090931.6049539375</v>
      </c>
      <c r="AJ46" s="40">
        <f>INDEX(人口源表!$1:$1048576,MATCH($B46,人口源表!$A:$A,0),MATCH(AJ$1,人口源表!$1:$1,0))*INDEX(城镇化率!$1:$1048576,MATCH($B46,城镇化率!$A:$A,0),MATCH(AJ$1,城镇化率!$5:$5,0))/100</f>
        <v>1083677.2752844051</v>
      </c>
      <c r="AK46" s="40">
        <f>INDEX(人口源表!$1:$1048576,MATCH($B46,人口源表!$A:$A,0),MATCH(AK$1,人口源表!$1:$1,0))*INDEX(城镇化率!$1:$1048576,MATCH($B46,城镇化率!$A:$A,0),MATCH(AK$1,城镇化率!$5:$5,0))/100</f>
        <v>1076417.0941863789</v>
      </c>
      <c r="AL46" s="40">
        <f>INDEX(人口源表!$1:$1048576,MATCH($B46,人口源表!$A:$A,0),MATCH(AL$1,人口源表!$1:$1,0))*INDEX(城镇化率!$1:$1048576,MATCH($B46,城镇化率!$A:$A,0),MATCH(AL$1,城镇化率!$5:$5,0))/100</f>
        <v>1069198.2744803147</v>
      </c>
      <c r="AM46" s="40">
        <f>INDEX(人口源表!$1:$1048576,MATCH($B46,人口源表!$A:$A,0),MATCH(AM$1,人口源表!$1:$1,0))*INDEX(城镇化率!$1:$1048576,MATCH($B46,城镇化率!$A:$A,0),MATCH(AM$1,城镇化率!$5:$5,0))/100</f>
        <v>1062065.6519786504</v>
      </c>
      <c r="AN46" s="40">
        <f>INDEX(人口源表!$1:$1048576,MATCH($B46,人口源表!$A:$A,0),MATCH(AN$1,人口源表!$1:$1,0))*INDEX(城镇化率!$1:$1048576,MATCH($B46,城镇化率!$A:$A,0),MATCH(AN$1,城镇化率!$5:$5,0))/100</f>
        <v>1055066.2830446423</v>
      </c>
      <c r="AO46" s="40">
        <f>INDEX(人口源表!$1:$1048576,MATCH($B46,人口源表!$A:$A,0),MATCH(AO$1,人口源表!$1:$1,0))*INDEX(城镇化率!$1:$1048576,MATCH($B46,城镇化率!$A:$A,0),MATCH(AO$1,城镇化率!$5:$5,0))/100</f>
        <v>1048247.9245752465</v>
      </c>
      <c r="AP46" s="40">
        <f>INDEX(人口源表!$1:$1048576,MATCH($B46,人口源表!$A:$A,0),MATCH(AP$1,人口源表!$1:$1,0))*INDEX(城镇化率!$1:$1048576,MATCH($B46,城镇化率!$A:$A,0),MATCH(AP$1,城镇化率!$5:$5,0))/100</f>
        <v>1041658.2598730513</v>
      </c>
      <c r="AQ46" s="40">
        <f>INDEX(人口源表!$1:$1048576,MATCH($B46,人口源表!$A:$A,0),MATCH(AQ$1,人口源表!$1:$1,0))*INDEX(城镇化率!$1:$1048576,MATCH($B46,城镇化率!$A:$A,0),MATCH(AQ$1,城镇化率!$5:$5,0))/100</f>
        <v>1035346.4578354779</v>
      </c>
      <c r="AR46" s="40">
        <f>INDEX(人口源表!$1:$1048576,MATCH($B46,人口源表!$A:$A,0),MATCH(AR$1,人口源表!$1:$1,0))*INDEX(城镇化率!$1:$1048576,MATCH($B46,城镇化率!$A:$A,0),MATCH(AR$1,城镇化率!$5:$5,0))/100</f>
        <v>1029360.8344950019</v>
      </c>
      <c r="AS46" s="40">
        <f>INDEX(人口源表!$1:$1048576,MATCH($B46,人口源表!$A:$A,0),MATCH(AS$1,人口源表!$1:$1,0))*INDEX(城镇化率!$1:$1048576,MATCH($B46,城镇化率!$A:$A,0),MATCH(AS$1,城镇化率!$5:$5,0))/100</f>
        <v>1023751.1987715593</v>
      </c>
      <c r="AT46" s="40">
        <f>INDEX(人口源表!$1:$1048576,MATCH($B46,人口源表!$A:$A,0),MATCH(AT$1,人口源表!$1:$1,0))*INDEX(城镇化率!$1:$1048576,MATCH($B46,城镇化率!$A:$A,0),MATCH(AT$1,城镇化率!$5:$5,0))/100</f>
        <v>1018567.2888241169</v>
      </c>
      <c r="AU46" s="40">
        <f>INDEX(人口源表!$1:$1048576,MATCH($B46,人口源表!$A:$A,0),MATCH(AU$1,人口源表!$1:$1,0))*INDEX(城镇化率!$1:$1048576,MATCH($B46,城镇化率!$A:$A,0),MATCH(AU$1,城镇化率!$5:$5,0))/100</f>
        <v>1013860.3548741539</v>
      </c>
      <c r="AV46" s="40">
        <f>INDEX(人口源表!$1:$1048576,MATCH($B46,人口源表!$A:$A,0),MATCH(AV$1,人口源表!$1:$1,0))*INDEX(城镇化率!$1:$1048576,MATCH($B46,城镇化率!$A:$A,0),MATCH(AV$1,城镇化率!$5:$5,0))/100</f>
        <v>1009681.583793813</v>
      </c>
    </row>
    <row r="47" spans="1:48" x14ac:dyDescent="0.15">
      <c r="A47" s="4" t="s">
        <v>862</v>
      </c>
      <c r="B47" s="4" t="s">
        <v>116</v>
      </c>
      <c r="C47" s="34">
        <f>VLOOKUP(B47,'[1]2016省城人口总结（根）'!B:C,2,FALSE)/100</f>
        <v>0.59624500000000002</v>
      </c>
      <c r="D47" s="40">
        <f>INDEX(人口源表!$1:$1048576,MATCH($B47,人口源表!$A:$A,0),MATCH(D$1,人口源表!$1:$1,0))*INDEX(城镇化率!$1:$1048576,MATCH($B47,城镇化率!$A:$A,0),MATCH(D$1,城镇化率!$5:$5,0))/100</f>
        <v>1141847.4772007226</v>
      </c>
      <c r="E47" s="40">
        <f>INDEX(人口源表!$1:$1048576,MATCH($B47,人口源表!$A:$A,0),MATCH(E$1,人口源表!$1:$1,0))*INDEX(城镇化率!$1:$1048576,MATCH($B47,城镇化率!$A:$A,0),MATCH(E$1,城镇化率!$5:$5,0))/100</f>
        <v>1165521.4172778919</v>
      </c>
      <c r="F47" s="40">
        <f>INDEX(人口源表!$1:$1048576,MATCH($B47,人口源表!$A:$A,0),MATCH(F$1,人口源表!$1:$1,0))*INDEX(城镇化率!$1:$1048576,MATCH($B47,城镇化率!$A:$A,0),MATCH(F$1,城镇化率!$5:$5,0))/100</f>
        <v>1189050.3894305334</v>
      </c>
      <c r="G47" s="40">
        <f>INDEX(人口源表!$1:$1048576,MATCH($B47,人口源表!$A:$A,0),MATCH(G$1,人口源表!$1:$1,0))*INDEX(城镇化率!$1:$1048576,MATCH($B47,城镇化率!$A:$A,0),MATCH(G$1,城镇化率!$5:$5,0))/100</f>
        <v>1001190.6608408354</v>
      </c>
      <c r="H47" s="40">
        <f>INDEX(人口源表!$1:$1048576,MATCH($B47,人口源表!$A:$A,0),MATCH(H$1,人口源表!$1:$1,0))*INDEX(城镇化率!$1:$1048576,MATCH($B47,城镇化率!$A:$A,0),MATCH(H$1,城镇化率!$5:$5,0))/100</f>
        <v>1023419.0560385375</v>
      </c>
      <c r="I47" s="40">
        <f>INDEX(人口源表!$1:$1048576,MATCH($B47,人口源表!$A:$A,0),MATCH(I$1,人口源表!$1:$1,0))*INDEX(城镇化率!$1:$1048576,MATCH($B47,城镇化率!$A:$A,0),MATCH(I$1,城镇化率!$5:$5,0))/100</f>
        <v>1037638.5417969829</v>
      </c>
      <c r="J47" s="40">
        <f>INDEX(人口源表!$1:$1048576,MATCH($B47,人口源表!$A:$A,0),MATCH(J$1,人口源表!$1:$1,0))*INDEX(城镇化率!$1:$1048576,MATCH($B47,城镇化率!$A:$A,0),MATCH(J$1,城镇化率!$5:$5,0))/100</f>
        <v>1050839.558336732</v>
      </c>
      <c r="K47" s="40">
        <f>INDEX(人口源表!$1:$1048576,MATCH($B47,人口源表!$A:$A,0),MATCH(K$1,人口源表!$1:$1,0))*INDEX(城镇化率!$1:$1048576,MATCH($B47,城镇化率!$A:$A,0),MATCH(K$1,城镇化率!$5:$5,0))/100</f>
        <v>1063060.6004509423</v>
      </c>
      <c r="L47" s="40">
        <f>INDEX(人口源表!$1:$1048576,MATCH($B47,人口源表!$A:$A,0),MATCH(L$1,人口源表!$1:$1,0))*INDEX(城镇化率!$1:$1048576,MATCH($B47,城镇化率!$A:$A,0),MATCH(L$1,城镇化率!$5:$5,0))/100</f>
        <v>1074343.0242153218</v>
      </c>
      <c r="M47" s="40">
        <f>INDEX(人口源表!$1:$1048576,MATCH($B47,人口源表!$A:$A,0),MATCH(M$1,人口源表!$1:$1,0))*INDEX(城镇化率!$1:$1048576,MATCH($B47,城镇化率!$A:$A,0),MATCH(M$1,城镇化率!$5:$5,0))/100</f>
        <v>1084725.1071353815</v>
      </c>
      <c r="N47" s="40">
        <f>INDEX(人口源表!$1:$1048576,MATCH($B47,人口源表!$A:$A,0),MATCH(N$1,人口源表!$1:$1,0))*INDEX(城镇化率!$1:$1048576,MATCH($B47,城镇化率!$A:$A,0),MATCH(N$1,城镇化率!$5:$5,0))/100</f>
        <v>1094247.9364708646</v>
      </c>
      <c r="O47" s="40">
        <f>INDEX(人口源表!$1:$1048576,MATCH($B47,人口源表!$A:$A,0),MATCH(O$1,人口源表!$1:$1,0))*INDEX(城镇化率!$1:$1048576,MATCH($B47,城镇化率!$A:$A,0),MATCH(O$1,城镇化率!$5:$5,0))/100</f>
        <v>1102950.714405702</v>
      </c>
      <c r="P47" s="40">
        <f>INDEX(人口源表!$1:$1048576,MATCH($B47,人口源表!$A:$A,0),MATCH(P$1,人口源表!$1:$1,0))*INDEX(城镇化率!$1:$1048576,MATCH($B47,城镇化率!$A:$A,0),MATCH(P$1,城镇化率!$5:$5,0))/100</f>
        <v>1110874.7575482368</v>
      </c>
      <c r="Q47" s="40">
        <f>INDEX(人口源表!$1:$1048576,MATCH($B47,人口源表!$A:$A,0),MATCH(Q$1,人口源表!$1:$1,0))*INDEX(城镇化率!$1:$1048576,MATCH($B47,城镇化率!$A:$A,0),MATCH(Q$1,城镇化率!$5:$5,0))/100</f>
        <v>1118059.3687005318</v>
      </c>
      <c r="R47" s="40">
        <f>INDEX(人口源表!$1:$1048576,MATCH($B47,人口源表!$A:$A,0),MATCH(R$1,人口源表!$1:$1,0))*INDEX(城镇化率!$1:$1048576,MATCH($B47,城镇化率!$A:$A,0),MATCH(R$1,城镇化率!$5:$5,0))/100</f>
        <v>1124544.5046852506</v>
      </c>
      <c r="S47" s="40">
        <f>INDEX(人口源表!$1:$1048576,MATCH($B47,人口源表!$A:$A,0),MATCH(S$1,人口源表!$1:$1,0))*INDEX(城镇化率!$1:$1048576,MATCH($B47,城镇化率!$A:$A,0),MATCH(S$1,城镇化率!$5:$5,0))/100</f>
        <v>1124774.1586477647</v>
      </c>
      <c r="T47" s="40">
        <f>INDEX(人口源表!$1:$1048576,MATCH($B47,人口源表!$A:$A,0),MATCH(T$1,人口源表!$1:$1,0))*INDEX(城镇化率!$1:$1048576,MATCH($B47,城镇化率!$A:$A,0),MATCH(T$1,城镇化率!$5:$5,0))/100</f>
        <v>1124360.9827491404</v>
      </c>
      <c r="U47" s="40">
        <f>INDEX(人口源表!$1:$1048576,MATCH($B47,人口源表!$A:$A,0),MATCH(U$1,人口源表!$1:$1,0))*INDEX(城镇化率!$1:$1048576,MATCH($B47,城镇化率!$A:$A,0),MATCH(U$1,城镇化率!$5:$5,0))/100</f>
        <v>1123352.6756803636</v>
      </c>
      <c r="V47" s="40">
        <f>INDEX(人口源表!$1:$1048576,MATCH($B47,人口源表!$A:$A,0),MATCH(V$1,人口源表!$1:$1,0))*INDEX(城镇化率!$1:$1048576,MATCH($B47,城镇化率!$A:$A,0),MATCH(V$1,城镇化率!$5:$5,0))/100</f>
        <v>1121796.5483456089</v>
      </c>
      <c r="W47" s="40">
        <f>INDEX(人口源表!$1:$1048576,MATCH($B47,人口源表!$A:$A,0),MATCH(W$1,人口源表!$1:$1,0))*INDEX(城镇化率!$1:$1048576,MATCH($B47,城镇化率!$A:$A,0),MATCH(W$1,城镇化率!$5:$5,0))/100</f>
        <v>1119738.0566570745</v>
      </c>
      <c r="X47" s="40">
        <f>INDEX(人口源表!$1:$1048576,MATCH($B47,人口源表!$A:$A,0),MATCH(X$1,人口源表!$1:$1,0))*INDEX(城镇化率!$1:$1048576,MATCH($B47,城镇化率!$A:$A,0),MATCH(X$1,城镇化率!$5:$5,0))/100</f>
        <v>1117222.9206068593</v>
      </c>
      <c r="Y47" s="40">
        <f>INDEX(人口源表!$1:$1048576,MATCH($B47,人口源表!$A:$A,0),MATCH(Y$1,人口源表!$1:$1,0))*INDEX(城镇化率!$1:$1048576,MATCH($B47,城镇化率!$A:$A,0),MATCH(Y$1,城镇化率!$5:$5,0))/100</f>
        <v>1114293.4706542406</v>
      </c>
      <c r="Z47" s="40">
        <f>INDEX(人口源表!$1:$1048576,MATCH($B47,人口源表!$A:$A,0),MATCH(Z$1,人口源表!$1:$1,0))*INDEX(城镇化率!$1:$1048576,MATCH($B47,城镇化率!$A:$A,0),MATCH(Z$1,城镇化率!$5:$5,0))/100</f>
        <v>1110992.2173512683</v>
      </c>
      <c r="AA47" s="40">
        <f>INDEX(人口源表!$1:$1048576,MATCH($B47,人口源表!$A:$A,0),MATCH(AA$1,人口源表!$1:$1,0))*INDEX(城镇化率!$1:$1048576,MATCH($B47,城镇化率!$A:$A,0),MATCH(AA$1,城镇化率!$5:$5,0))/100</f>
        <v>1107360.3708033771</v>
      </c>
      <c r="AB47" s="40">
        <f>INDEX(人口源表!$1:$1048576,MATCH($B47,人口源表!$A:$A,0),MATCH(AB$1,人口源表!$1:$1,0))*INDEX(城镇化率!$1:$1048576,MATCH($B47,城镇化率!$A:$A,0),MATCH(AB$1,城镇化率!$5:$5,0))/100</f>
        <v>1103437.0563901921</v>
      </c>
      <c r="AC47" s="40">
        <f>INDEX(人口源表!$1:$1048576,MATCH($B47,人口源表!$A:$A,0),MATCH(AC$1,人口源表!$1:$1,0))*INDEX(城镇化率!$1:$1048576,MATCH($B47,城镇化率!$A:$A,0),MATCH(AC$1,城镇化率!$5:$5,0))/100</f>
        <v>1097914.8669563895</v>
      </c>
      <c r="AD47" s="40">
        <f>INDEX(人口源表!$1:$1048576,MATCH($B47,人口源表!$A:$A,0),MATCH(AD$1,人口源表!$1:$1,0))*INDEX(城镇化率!$1:$1048576,MATCH($B47,城镇化率!$A:$A,0),MATCH(AD$1,城镇化率!$5:$5,0))/100</f>
        <v>1092187.5996780277</v>
      </c>
      <c r="AE47" s="40">
        <f>INDEX(人口源表!$1:$1048576,MATCH($B47,人口源表!$A:$A,0),MATCH(AE$1,人口源表!$1:$1,0))*INDEX(城镇化率!$1:$1048576,MATCH($B47,城镇化率!$A:$A,0),MATCH(AE$1,城镇化率!$5:$5,0))/100</f>
        <v>1086291.4307827665</v>
      </c>
      <c r="AF47" s="40">
        <f>INDEX(人口源表!$1:$1048576,MATCH($B47,人口源表!$A:$A,0),MATCH(AF$1,人口源表!$1:$1,0))*INDEX(城镇化率!$1:$1048576,MATCH($B47,城镇化率!$A:$A,0),MATCH(AF$1,城镇化率!$5:$5,0))/100</f>
        <v>1080258.5869510081</v>
      </c>
      <c r="AG47" s="40">
        <f>INDEX(人口源表!$1:$1048576,MATCH($B47,人口源表!$A:$A,0),MATCH(AG$1,人口源表!$1:$1,0))*INDEX(城镇化率!$1:$1048576,MATCH($B47,城镇化率!$A:$A,0),MATCH(AG$1,城镇化率!$5:$5,0))/100</f>
        <v>1074123.3032271338</v>
      </c>
      <c r="AH47" s="40">
        <f>INDEX(人口源表!$1:$1048576,MATCH($B47,人口源表!$A:$A,0),MATCH(AH$1,人口源表!$1:$1,0))*INDEX(城镇化率!$1:$1048576,MATCH($B47,城镇化率!$A:$A,0),MATCH(AH$1,城镇化率!$5:$5,0))/100</f>
        <v>1067913.5232013175</v>
      </c>
      <c r="AI47" s="40">
        <f>INDEX(人口源表!$1:$1048576,MATCH($B47,人口源表!$A:$A,0),MATCH(AI$1,人口源表!$1:$1,0))*INDEX(城镇化率!$1:$1048576,MATCH($B47,城镇化率!$A:$A,0),MATCH(AI$1,城镇化率!$5:$5,0))/100</f>
        <v>1061658.3795037926</v>
      </c>
      <c r="AJ47" s="40">
        <f>INDEX(人口源表!$1:$1048576,MATCH($B47,人口源表!$A:$A,0),MATCH(AJ$1,人口源表!$1:$1,0))*INDEX(城镇化率!$1:$1048576,MATCH($B47,城镇化率!$A:$A,0),MATCH(AJ$1,城镇化率!$5:$5,0))/100</f>
        <v>1055384.3958512507</v>
      </c>
      <c r="AK47" s="40">
        <f>INDEX(人口源表!$1:$1048576,MATCH($B47,人口源表!$A:$A,0),MATCH(AK$1,人口源表!$1:$1,0))*INDEX(城镇化率!$1:$1048576,MATCH($B47,城镇化率!$A:$A,0),MATCH(AK$1,城镇化率!$5:$5,0))/100</f>
        <v>1049114.6675447286</v>
      </c>
      <c r="AL47" s="40">
        <f>INDEX(人口源表!$1:$1048576,MATCH($B47,人口源表!$A:$A,0),MATCH(AL$1,人口源表!$1:$1,0))*INDEX(城镇化率!$1:$1048576,MATCH($B47,城镇化率!$A:$A,0),MATCH(AL$1,城镇化率!$5:$5,0))/100</f>
        <v>1042873.4072681564</v>
      </c>
      <c r="AM47" s="40">
        <f>INDEX(人口源表!$1:$1048576,MATCH($B47,人口源表!$A:$A,0),MATCH(AM$1,人口源表!$1:$1,0))*INDEX(城镇化率!$1:$1048576,MATCH($B47,城镇化率!$A:$A,0),MATCH(AM$1,城镇化率!$5:$5,0))/100</f>
        <v>1036679.0154485818</v>
      </c>
      <c r="AN47" s="40">
        <f>INDEX(人口源表!$1:$1048576,MATCH($B47,人口源表!$A:$A,0),MATCH(AN$1,人口源表!$1:$1,0))*INDEX(城镇化率!$1:$1048576,MATCH($B47,城镇化率!$A:$A,0),MATCH(AN$1,城镇化率!$5:$5,0))/100</f>
        <v>1030550.9408676688</v>
      </c>
      <c r="AO47" s="40">
        <f>INDEX(人口源表!$1:$1048576,MATCH($B47,人口源表!$A:$A,0),MATCH(AO$1,人口源表!$1:$1,0))*INDEX(城镇化率!$1:$1048576,MATCH($B47,城镇化率!$A:$A,0),MATCH(AO$1,城镇化率!$5:$5,0))/100</f>
        <v>1024505.0312291401</v>
      </c>
      <c r="AP47" s="40">
        <f>INDEX(人口源表!$1:$1048576,MATCH($B47,人口源表!$A:$A,0),MATCH(AP$1,人口源表!$1:$1,0))*INDEX(城镇化率!$1:$1048576,MATCH($B47,城镇化率!$A:$A,0),MATCH(AP$1,城镇化率!$5:$5,0))/100</f>
        <v>1018555.0239409875</v>
      </c>
      <c r="AQ47" s="40">
        <f>INDEX(人口源表!$1:$1048576,MATCH($B47,人口源表!$A:$A,0),MATCH(AQ$1,人口源表!$1:$1,0))*INDEX(城镇化率!$1:$1048576,MATCH($B47,城镇化率!$A:$A,0),MATCH(AQ$1,城镇化率!$5:$5,0))/100</f>
        <v>1012712.5041240617</v>
      </c>
      <c r="AR47" s="40">
        <f>INDEX(人口源表!$1:$1048576,MATCH($B47,人口源表!$A:$A,0),MATCH(AR$1,人口源表!$1:$1,0))*INDEX(城镇化率!$1:$1048576,MATCH($B47,城镇化率!$A:$A,0),MATCH(AR$1,城镇化率!$5:$5,0))/100</f>
        <v>1006986.8621374695</v>
      </c>
      <c r="AS47" s="40">
        <f>INDEX(人口源表!$1:$1048576,MATCH($B47,人口源表!$A:$A,0),MATCH(AS$1,人口源表!$1:$1,0))*INDEX(城镇化率!$1:$1048576,MATCH($B47,城镇化率!$A:$A,0),MATCH(AS$1,城镇化率!$5:$5,0))/100</f>
        <v>1001386.0401793872</v>
      </c>
      <c r="AT47" s="40">
        <f>INDEX(人口源表!$1:$1048576,MATCH($B47,人口源表!$A:$A,0),MATCH(AT$1,人口源表!$1:$1,0))*INDEX(城镇化率!$1:$1048576,MATCH($B47,城镇化率!$A:$A,0),MATCH(AT$1,城镇化率!$5:$5,0))/100</f>
        <v>995913.33355841483</v>
      </c>
      <c r="AU47" s="40">
        <f>INDEX(人口源表!$1:$1048576,MATCH($B47,人口源表!$A:$A,0),MATCH(AU$1,人口源表!$1:$1,0))*INDEX(城镇化率!$1:$1048576,MATCH($B47,城镇化率!$A:$A,0),MATCH(AU$1,城镇化率!$5:$5,0))/100</f>
        <v>990572.87072943954</v>
      </c>
      <c r="AV47" s="40">
        <f>INDEX(人口源表!$1:$1048576,MATCH($B47,人口源表!$A:$A,0),MATCH(AV$1,人口源表!$1:$1,0))*INDEX(城镇化率!$1:$1048576,MATCH($B47,城镇化率!$A:$A,0),MATCH(AV$1,城镇化率!$5:$5,0))/100</f>
        <v>985363.24038780644</v>
      </c>
    </row>
    <row r="48" spans="1:48" x14ac:dyDescent="0.15">
      <c r="A48" s="4" t="s">
        <v>862</v>
      </c>
      <c r="B48" s="4" t="s">
        <v>118</v>
      </c>
      <c r="C48" s="34">
        <f>VLOOKUP(B48,'[1]2016省城人口总结（根）'!B:C,2,FALSE)/100</f>
        <v>0.62992999999999999</v>
      </c>
      <c r="D48" s="40">
        <f>INDEX(人口源表!$1:$1048576,MATCH($B48,人口源表!$A:$A,0),MATCH(D$1,人口源表!$1:$1,0))*INDEX(城镇化率!$1:$1048576,MATCH($B48,城镇化率!$A:$A,0),MATCH(D$1,城镇化率!$5:$5,0))/100</f>
        <v>910860.2585606752</v>
      </c>
      <c r="E48" s="40">
        <f>INDEX(人口源表!$1:$1048576,MATCH($B48,人口源表!$A:$A,0),MATCH(E$1,人口源表!$1:$1,0))*INDEX(城镇化率!$1:$1048576,MATCH($B48,城镇化率!$A:$A,0),MATCH(E$1,城镇化率!$5:$5,0))/100</f>
        <v>930874.17499725579</v>
      </c>
      <c r="F48" s="40">
        <f>INDEX(人口源表!$1:$1048576,MATCH($B48,人口源表!$A:$A,0),MATCH(F$1,人口源表!$1:$1,0))*INDEX(城镇化率!$1:$1048576,MATCH($B48,城镇化率!$A:$A,0),MATCH(F$1,城镇化率!$5:$5,0))/100</f>
        <v>950817.52227933693</v>
      </c>
      <c r="G48" s="40">
        <f>INDEX(人口源表!$1:$1048576,MATCH($B48,人口源表!$A:$A,0),MATCH(G$1,人口源表!$1:$1,0))*INDEX(城镇化率!$1:$1048576,MATCH($B48,城镇化率!$A:$A,0),MATCH(G$1,城镇化率!$5:$5,0))/100</f>
        <v>914726.61412746389</v>
      </c>
      <c r="H48" s="40">
        <f>INDEX(人口源表!$1:$1048576,MATCH($B48,人口源表!$A:$A,0),MATCH(H$1,人口源表!$1:$1,0))*INDEX(城镇化率!$1:$1048576,MATCH($B48,城镇化率!$A:$A,0),MATCH(H$1,城镇化率!$5:$5,0))/100</f>
        <v>936456.92098902655</v>
      </c>
      <c r="I48" s="40">
        <f>INDEX(人口源表!$1:$1048576,MATCH($B48,人口源表!$A:$A,0),MATCH(I$1,人口源表!$1:$1,0))*INDEX(城镇化率!$1:$1048576,MATCH($B48,城镇化率!$A:$A,0),MATCH(I$1,城镇化率!$5:$5,0))/100</f>
        <v>950960.32993383543</v>
      </c>
      <c r="J48" s="40">
        <f>INDEX(人口源表!$1:$1048576,MATCH($B48,人口源表!$A:$A,0),MATCH(J$1,人口源表!$1:$1,0))*INDEX(城镇化率!$1:$1048576,MATCH($B48,城镇化率!$A:$A,0),MATCH(J$1,城镇化率!$5:$5,0))/100</f>
        <v>964613.86636977119</v>
      </c>
      <c r="K48" s="40">
        <f>INDEX(人口源表!$1:$1048576,MATCH($B48,人口源表!$A:$A,0),MATCH(K$1,人口源表!$1:$1,0))*INDEX(城镇化率!$1:$1048576,MATCH($B48,城镇化率!$A:$A,0),MATCH(K$1,城镇化率!$5:$5,0))/100</f>
        <v>977444.16530853184</v>
      </c>
      <c r="L48" s="40">
        <f>INDEX(人口源表!$1:$1048576,MATCH($B48,人口源表!$A:$A,0),MATCH(L$1,人口源表!$1:$1,0))*INDEX(城镇化率!$1:$1048576,MATCH($B48,城镇化率!$A:$A,0),MATCH(L$1,城镇化率!$5:$5,0))/100</f>
        <v>989479.48573485564</v>
      </c>
      <c r="M48" s="40">
        <f>INDEX(人口源表!$1:$1048576,MATCH($B48,人口源表!$A:$A,0),MATCH(M$1,人口源表!$1:$1,0))*INDEX(城镇化率!$1:$1048576,MATCH($B48,城镇化率!$A:$A,0),MATCH(M$1,城镇化率!$5:$5,0))/100</f>
        <v>1000746.9229287925</v>
      </c>
      <c r="N48" s="40">
        <f>INDEX(人口源表!$1:$1048576,MATCH($B48,人口源表!$A:$A,0),MATCH(N$1,人口源表!$1:$1,0))*INDEX(城镇化率!$1:$1048576,MATCH($B48,城镇化率!$A:$A,0),MATCH(N$1,城镇化率!$5:$5,0))/100</f>
        <v>1011274.4592832029</v>
      </c>
      <c r="O48" s="40">
        <f>INDEX(人口源表!$1:$1048576,MATCH($B48,人口源表!$A:$A,0),MATCH(O$1,人口源表!$1:$1,0))*INDEX(城镇化率!$1:$1048576,MATCH($B48,城镇化率!$A:$A,0),MATCH(O$1,城镇化率!$5:$5,0))/100</f>
        <v>1021088.8055267882</v>
      </c>
      <c r="P48" s="40">
        <f>INDEX(人口源表!$1:$1048576,MATCH($B48,人口源表!$A:$A,0),MATCH(P$1,人口源表!$1:$1,0))*INDEX(城镇化率!$1:$1048576,MATCH($B48,城镇化率!$A:$A,0),MATCH(P$1,城镇化率!$5:$5,0))/100</f>
        <v>1030219.6794114661</v>
      </c>
      <c r="Q48" s="40">
        <f>INDEX(人口源表!$1:$1048576,MATCH($B48,人口源表!$A:$A,0),MATCH(Q$1,人口源表!$1:$1,0))*INDEX(城镇化率!$1:$1048576,MATCH($B48,城镇化率!$A:$A,0),MATCH(Q$1,城镇化率!$5:$5,0))/100</f>
        <v>1038694.0251957877</v>
      </c>
      <c r="R48" s="40">
        <f>INDEX(人口源表!$1:$1048576,MATCH($B48,人口源表!$A:$A,0),MATCH(R$1,人口源表!$1:$1,0))*INDEX(城镇化率!$1:$1048576,MATCH($B48,城镇化率!$A:$A,0),MATCH(R$1,城镇化率!$5:$5,0))/100</f>
        <v>1046540.3041367016</v>
      </c>
      <c r="S48" s="40">
        <f>INDEX(人口源表!$1:$1048576,MATCH($B48,人口源表!$A:$A,0),MATCH(S$1,人口源表!$1:$1,0))*INDEX(城镇化率!$1:$1048576,MATCH($B48,城镇化率!$A:$A,0),MATCH(S$1,城镇化率!$5:$5,0))/100</f>
        <v>1048571.0131102641</v>
      </c>
      <c r="T48" s="40">
        <f>INDEX(人口源表!$1:$1048576,MATCH($B48,人口源表!$A:$A,0),MATCH(T$1,人口源表!$1:$1,0))*INDEX(城镇化率!$1:$1048576,MATCH($B48,城镇化率!$A:$A,0),MATCH(T$1,城镇化率!$5:$5,0))/100</f>
        <v>1049990.6105209971</v>
      </c>
      <c r="U48" s="40">
        <f>INDEX(人口源表!$1:$1048576,MATCH($B48,人口源表!$A:$A,0),MATCH(U$1,人口源表!$1:$1,0))*INDEX(城镇化率!$1:$1048576,MATCH($B48,城镇化率!$A:$A,0),MATCH(U$1,城镇化率!$5:$5,0))/100</f>
        <v>1050835.2459554651</v>
      </c>
      <c r="V48" s="40">
        <f>INDEX(人口源表!$1:$1048576,MATCH($B48,人口源表!$A:$A,0),MATCH(V$1,人口源表!$1:$1,0))*INDEX(城镇化率!$1:$1048576,MATCH($B48,城镇化率!$A:$A,0),MATCH(V$1,城镇化率!$5:$5,0))/100</f>
        <v>1051142.6434272032</v>
      </c>
      <c r="W48" s="40">
        <f>INDEX(人口源表!$1:$1048576,MATCH($B48,人口源表!$A:$A,0),MATCH(W$1,人口源表!$1:$1,0))*INDEX(城镇化率!$1:$1048576,MATCH($B48,城镇化率!$A:$A,0),MATCH(W$1,城镇化率!$5:$5,0))/100</f>
        <v>1050947.5517073779</v>
      </c>
      <c r="X48" s="40">
        <f>INDEX(人口源表!$1:$1048576,MATCH($B48,人口源表!$A:$A,0),MATCH(X$1,人口源表!$1:$1,0))*INDEX(城镇化率!$1:$1048576,MATCH($B48,城镇化率!$A:$A,0),MATCH(X$1,城镇化率!$5:$5,0))/100</f>
        <v>1050284.7278740499</v>
      </c>
      <c r="Y48" s="40">
        <f>INDEX(人口源表!$1:$1048576,MATCH($B48,人口源表!$A:$A,0),MATCH(Y$1,人口源表!$1:$1,0))*INDEX(城镇化率!$1:$1048576,MATCH($B48,城镇化率!$A:$A,0),MATCH(Y$1,城镇化率!$5:$5,0))/100</f>
        <v>1049188.1573063491</v>
      </c>
      <c r="Z48" s="40">
        <f>INDEX(人口源表!$1:$1048576,MATCH($B48,人口源表!$A:$A,0),MATCH(Z$1,人口源表!$1:$1,0))*INDEX(城镇化率!$1:$1048576,MATCH($B48,城镇化率!$A:$A,0),MATCH(Z$1,城镇化率!$5:$5,0))/100</f>
        <v>1047691.7997866202</v>
      </c>
      <c r="AA48" s="40">
        <f>INDEX(人口源表!$1:$1048576,MATCH($B48,人口源表!$A:$A,0),MATCH(AA$1,人口源表!$1:$1,0))*INDEX(城镇化率!$1:$1048576,MATCH($B48,城镇化率!$A:$A,0),MATCH(AA$1,城镇化率!$5:$5,0))/100</f>
        <v>1045827.2440337139</v>
      </c>
      <c r="AB48" s="40">
        <f>INDEX(人口源表!$1:$1048576,MATCH($B48,人口源表!$A:$A,0),MATCH(AB$1,人口源表!$1:$1,0))*INDEX(城镇化率!$1:$1048576,MATCH($B48,城镇化率!$A:$A,0),MATCH(AB$1,城镇化率!$5:$5,0))/100</f>
        <v>1043626.7693041883</v>
      </c>
      <c r="AC48" s="40">
        <f>INDEX(人口源表!$1:$1048576,MATCH($B48,人口源表!$A:$A,0),MATCH(AC$1,人口源表!$1:$1,0))*INDEX(城镇化率!$1:$1048576,MATCH($B48,城镇化率!$A:$A,0),MATCH(AC$1,城镇化率!$5:$5,0))/100</f>
        <v>1039846.223235184</v>
      </c>
      <c r="AD48" s="40">
        <f>INDEX(人口源表!$1:$1048576,MATCH($B48,人口源表!$A:$A,0),MATCH(AD$1,人口源表!$1:$1,0))*INDEX(城镇化率!$1:$1048576,MATCH($B48,城镇化率!$A:$A,0),MATCH(AD$1,城镇化率!$5:$5,0))/100</f>
        <v>1035800.0103232689</v>
      </c>
      <c r="AE48" s="40">
        <f>INDEX(人口源表!$1:$1048576,MATCH($B48,人口源表!$A:$A,0),MATCH(AE$1,人口源表!$1:$1,0))*INDEX(城镇化率!$1:$1048576,MATCH($B48,城镇化率!$A:$A,0),MATCH(AE$1,城镇化率!$5:$5,0))/100</f>
        <v>1031516.2058861713</v>
      </c>
      <c r="AF48" s="40">
        <f>INDEX(人口源表!$1:$1048576,MATCH($B48,人口源表!$A:$A,0),MATCH(AF$1,人口源表!$1:$1,0))*INDEX(城镇化率!$1:$1048576,MATCH($B48,城镇化率!$A:$A,0),MATCH(AF$1,城镇化率!$5:$5,0))/100</f>
        <v>1027024.1246215114</v>
      </c>
      <c r="AG48" s="40">
        <f>INDEX(人口源表!$1:$1048576,MATCH($B48,人口源表!$A:$A,0),MATCH(AG$1,人口源表!$1:$1,0))*INDEX(城镇化率!$1:$1048576,MATCH($B48,城镇化率!$A:$A,0),MATCH(AG$1,城镇化率!$5:$5,0))/100</f>
        <v>1022351.1504887213</v>
      </c>
      <c r="AH48" s="40">
        <f>INDEX(人口源表!$1:$1048576,MATCH($B48,人口源表!$A:$A,0),MATCH(AH$1,人口源表!$1:$1,0))*INDEX(城镇化率!$1:$1048576,MATCH($B48,城镇化率!$A:$A,0),MATCH(AH$1,城镇化率!$5:$5,0))/100</f>
        <v>1017525.0970564729</v>
      </c>
      <c r="AI48" s="40">
        <f>INDEX(人口源表!$1:$1048576,MATCH($B48,人口源表!$A:$A,0),MATCH(AI$1,人口源表!$1:$1,0))*INDEX(城镇化率!$1:$1048576,MATCH($B48,城镇化率!$A:$A,0),MATCH(AI$1,城镇化率!$5:$5,0))/100</f>
        <v>1012570.9981546659</v>
      </c>
      <c r="AJ48" s="40">
        <f>INDEX(人口源表!$1:$1048576,MATCH($B48,人口源表!$A:$A,0),MATCH(AJ$1,人口源表!$1:$1,0))*INDEX(城镇化率!$1:$1048576,MATCH($B48,城镇化率!$A:$A,0),MATCH(AJ$1,城镇化率!$5:$5,0))/100</f>
        <v>1007512.6642096958</v>
      </c>
      <c r="AK48" s="40">
        <f>INDEX(人口源表!$1:$1048576,MATCH($B48,人口源表!$A:$A,0),MATCH(AK$1,人口源表!$1:$1,0))*INDEX(城镇化率!$1:$1048576,MATCH($B48,城镇化率!$A:$A,0),MATCH(AK$1,城镇化率!$5:$5,0))/100</f>
        <v>1002372.6555470186</v>
      </c>
      <c r="AL48" s="40">
        <f>INDEX(人口源表!$1:$1048576,MATCH($B48,人口源表!$A:$A,0),MATCH(AL$1,人口源表!$1:$1,0))*INDEX(城镇化率!$1:$1048576,MATCH($B48,城镇化率!$A:$A,0),MATCH(AL$1,城镇化率!$5:$5,0))/100</f>
        <v>997174.6928261338</v>
      </c>
      <c r="AM48" s="40">
        <f>INDEX(人口源表!$1:$1048576,MATCH($B48,人口源表!$A:$A,0),MATCH(AM$1,人口源表!$1:$1,0))*INDEX(城镇化率!$1:$1048576,MATCH($B48,城镇化率!$A:$A,0),MATCH(AM$1,城镇化率!$5:$5,0))/100</f>
        <v>991937.15128940239</v>
      </c>
      <c r="AN48" s="40">
        <f>INDEX(人口源表!$1:$1048576,MATCH($B48,人口源表!$A:$A,0),MATCH(AN$1,人口源表!$1:$1,0))*INDEX(城镇化率!$1:$1048576,MATCH($B48,城镇化率!$A:$A,0),MATCH(AN$1,城镇化率!$5:$5,0))/100</f>
        <v>986681.14279312862</v>
      </c>
      <c r="AO48" s="40">
        <f>INDEX(人口源表!$1:$1048576,MATCH($B48,人口源表!$A:$A,0),MATCH(AO$1,人口源表!$1:$1,0))*INDEX(城镇化率!$1:$1048576,MATCH($B48,城镇化率!$A:$A,0),MATCH(AO$1,城镇化率!$5:$5,0))/100</f>
        <v>981423.99110155075</v>
      </c>
      <c r="AP48" s="40">
        <f>INDEX(人口源表!$1:$1048576,MATCH($B48,人口源表!$A:$A,0),MATCH(AP$1,人口源表!$1:$1,0))*INDEX(城镇化率!$1:$1048576,MATCH($B48,城镇化率!$A:$A,0),MATCH(AP$1,城镇化率!$5:$5,0))/100</f>
        <v>976181.63187654526</v>
      </c>
      <c r="AQ48" s="40">
        <f>INDEX(人口源表!$1:$1048576,MATCH($B48,人口源表!$A:$A,0),MATCH(AQ$1,人口源表!$1:$1,0))*INDEX(城镇化率!$1:$1048576,MATCH($B48,城镇化率!$A:$A,0),MATCH(AQ$1,城镇化率!$5:$5,0))/100</f>
        <v>970970.23987375025</v>
      </c>
      <c r="AR48" s="40">
        <f>INDEX(人口源表!$1:$1048576,MATCH($B48,人口源表!$A:$A,0),MATCH(AR$1,人口源表!$1:$1,0))*INDEX(城镇化率!$1:$1048576,MATCH($B48,城镇化率!$A:$A,0),MATCH(AR$1,城镇化率!$5:$5,0))/100</f>
        <v>965803.73808126361</v>
      </c>
      <c r="AS48" s="40">
        <f>INDEX(人口源表!$1:$1048576,MATCH($B48,人口源表!$A:$A,0),MATCH(AS$1,人口源表!$1:$1,0))*INDEX(城镇化率!$1:$1048576,MATCH($B48,城镇化率!$A:$A,0),MATCH(AS$1,城镇化率!$5:$5,0))/100</f>
        <v>960693.75298624439</v>
      </c>
      <c r="AT48" s="40">
        <f>INDEX(人口源表!$1:$1048576,MATCH($B48,人口源表!$A:$A,0),MATCH(AT$1,人口源表!$1:$1,0))*INDEX(城镇化率!$1:$1048576,MATCH($B48,城镇化率!$A:$A,0),MATCH(AT$1,城镇化率!$5:$5,0))/100</f>
        <v>955652.08127027075</v>
      </c>
      <c r="AU48" s="40">
        <f>INDEX(人口源表!$1:$1048576,MATCH($B48,人口源表!$A:$A,0),MATCH(AU$1,人口源表!$1:$1,0))*INDEX(城镇化率!$1:$1048576,MATCH($B48,城镇化率!$A:$A,0),MATCH(AU$1,城镇化率!$5:$5,0))/100</f>
        <v>950688.16998124321</v>
      </c>
      <c r="AV48" s="40">
        <f>INDEX(人口源表!$1:$1048576,MATCH($B48,人口源表!$A:$A,0),MATCH(AV$1,人口源表!$1:$1,0))*INDEX(城镇化率!$1:$1048576,MATCH($B48,城镇化率!$A:$A,0),MATCH(AV$1,城镇化率!$5:$5,0))/100</f>
        <v>945809.91423972999</v>
      </c>
    </row>
    <row r="49" spans="1:48" x14ac:dyDescent="0.15">
      <c r="A49" s="4" t="s">
        <v>862</v>
      </c>
      <c r="B49" s="4" t="s">
        <v>120</v>
      </c>
      <c r="C49" s="34">
        <f>VLOOKUP(B49,'[1]2016省城人口总结（根）'!B:C,2,FALSE)/100</f>
        <v>0.59624500000000002</v>
      </c>
      <c r="D49" s="40">
        <f>INDEX(人口源表!$1:$1048576,MATCH($B49,人口源表!$A:$A,0),MATCH(D$1,人口源表!$1:$1,0))*INDEX(城镇化率!$1:$1048576,MATCH($B49,城镇化率!$A:$A,0),MATCH(D$1,城镇化率!$5:$5,0))/100</f>
        <v>1662878.5173943159</v>
      </c>
      <c r="E49" s="40">
        <f>INDEX(人口源表!$1:$1048576,MATCH($B49,人口源表!$A:$A,0),MATCH(E$1,人口源表!$1:$1,0))*INDEX(城镇化率!$1:$1048576,MATCH($B49,城镇化率!$A:$A,0),MATCH(E$1,城镇化率!$5:$5,0))/100</f>
        <v>1696672.4656550915</v>
      </c>
      <c r="F49" s="40">
        <f>INDEX(人口源表!$1:$1048576,MATCH($B49,人口源表!$A:$A,0),MATCH(F$1,人口源表!$1:$1,0))*INDEX(城镇化率!$1:$1048576,MATCH($B49,城镇化率!$A:$A,0),MATCH(F$1,城镇化率!$5:$5,0))/100</f>
        <v>1730394.4473202173</v>
      </c>
      <c r="G49" s="40">
        <f>INDEX(人口源表!$1:$1048576,MATCH($B49,人口源表!$A:$A,0),MATCH(G$1,人口源表!$1:$1,0))*INDEX(城镇化率!$1:$1048576,MATCH($B49,城镇化率!$A:$A,0),MATCH(G$1,城镇化率!$5:$5,0))/100</f>
        <v>1491070.0386310117</v>
      </c>
      <c r="H49" s="40">
        <f>INDEX(人口源表!$1:$1048576,MATCH($B49,人口源表!$A:$A,0),MATCH(H$1,人口源表!$1:$1,0))*INDEX(城镇化率!$1:$1048576,MATCH($B49,城镇化率!$A:$A,0),MATCH(H$1,城镇化率!$5:$5,0))/100</f>
        <v>1523287.5653075164</v>
      </c>
      <c r="I49" s="40">
        <f>INDEX(人口源表!$1:$1048576,MATCH($B49,人口源表!$A:$A,0),MATCH(I$1,人口源表!$1:$1,0))*INDEX(城镇化率!$1:$1048576,MATCH($B49,城镇化率!$A:$A,0),MATCH(I$1,城镇化率!$5:$5,0))/100</f>
        <v>1544002.9598961705</v>
      </c>
      <c r="J49" s="40">
        <f>INDEX(人口源表!$1:$1048576,MATCH($B49,人口源表!$A:$A,0),MATCH(J$1,人口源表!$1:$1,0))*INDEX(城镇化率!$1:$1048576,MATCH($B49,城镇化率!$A:$A,0),MATCH(J$1,城镇化率!$5:$5,0))/100</f>
        <v>1563578.103703588</v>
      </c>
      <c r="K49" s="40">
        <f>INDEX(人口源表!$1:$1048576,MATCH($B49,人口源表!$A:$A,0),MATCH(K$1,人口源表!$1:$1,0))*INDEX(城镇化率!$1:$1048576,MATCH($B49,城镇化率!$A:$A,0),MATCH(K$1,城镇化率!$5:$5,0))/100</f>
        <v>1582023.3873957866</v>
      </c>
      <c r="L49" s="40">
        <f>INDEX(人口源表!$1:$1048576,MATCH($B49,人口源表!$A:$A,0),MATCH(L$1,人口源表!$1:$1,0))*INDEX(城镇化率!$1:$1048576,MATCH($B49,城镇化率!$A:$A,0),MATCH(L$1,城镇化率!$5:$5,0))/100</f>
        <v>1599349.7052790569</v>
      </c>
      <c r="M49" s="40">
        <f>INDEX(人口源表!$1:$1048576,MATCH($B49,人口源表!$A:$A,0),MATCH(M$1,人口源表!$1:$1,0))*INDEX(城镇化率!$1:$1048576,MATCH($B49,城镇化率!$A:$A,0),MATCH(M$1,城镇化率!$5:$5,0))/100</f>
        <v>1615572.4802245297</v>
      </c>
      <c r="N49" s="40">
        <f>INDEX(人口源表!$1:$1048576,MATCH($B49,人口源表!$A:$A,0),MATCH(N$1,人口源表!$1:$1,0))*INDEX(城镇化率!$1:$1048576,MATCH($B49,城镇化率!$A:$A,0),MATCH(N$1,城镇化率!$5:$5,0))/100</f>
        <v>1630705.0960068875</v>
      </c>
      <c r="O49" s="40">
        <f>INDEX(人口源表!$1:$1048576,MATCH($B49,人口源表!$A:$A,0),MATCH(O$1,人口源表!$1:$1,0))*INDEX(城镇化率!$1:$1048576,MATCH($B49,城镇化率!$A:$A,0),MATCH(O$1,城镇化率!$5:$5,0))/100</f>
        <v>1644765.606754093</v>
      </c>
      <c r="P49" s="40">
        <f>INDEX(人口源表!$1:$1048576,MATCH($B49,人口源表!$A:$A,0),MATCH(P$1,人口源表!$1:$1,0))*INDEX(城镇化率!$1:$1048576,MATCH($B49,城镇化率!$A:$A,0),MATCH(P$1,城镇化率!$5:$5,0))/100</f>
        <v>1657772.8010352498</v>
      </c>
      <c r="Q49" s="40">
        <f>INDEX(人口源表!$1:$1048576,MATCH($B49,人口源表!$A:$A,0),MATCH(Q$1,人口源表!$1:$1,0))*INDEX(城镇化率!$1:$1048576,MATCH($B49,城镇化率!$A:$A,0),MATCH(Q$1,城镇化率!$5:$5,0))/100</f>
        <v>1669747.6042242355</v>
      </c>
      <c r="R49" s="40">
        <f>INDEX(人口源表!$1:$1048576,MATCH($B49,人口源表!$A:$A,0),MATCH(R$1,人口源表!$1:$1,0))*INDEX(城镇化率!$1:$1048576,MATCH($B49,城镇化率!$A:$A,0),MATCH(R$1,城镇化率!$5:$5,0))/100</f>
        <v>1680711.746034259</v>
      </c>
      <c r="S49" s="40">
        <f>INDEX(人口源表!$1:$1048576,MATCH($B49,人口源表!$A:$A,0),MATCH(S$1,人口源表!$1:$1,0))*INDEX(城镇化率!$1:$1048576,MATCH($B49,城镇化率!$A:$A,0),MATCH(S$1,城镇化率!$5:$5,0))/100</f>
        <v>1682320.8598009387</v>
      </c>
      <c r="T49" s="40">
        <f>INDEX(人口源表!$1:$1048576,MATCH($B49,人口源表!$A:$A,0),MATCH(T$1,人口源表!$1:$1,0))*INDEX(城镇化率!$1:$1048576,MATCH($B49,城镇化率!$A:$A,0),MATCH(T$1,城镇化率!$5:$5,0))/100</f>
        <v>1682924.0854245785</v>
      </c>
      <c r="U49" s="40">
        <f>INDEX(人口源表!$1:$1048576,MATCH($B49,人口源表!$A:$A,0),MATCH(U$1,人口源表!$1:$1,0))*INDEX(城镇化率!$1:$1048576,MATCH($B49,城镇化率!$A:$A,0),MATCH(U$1,城镇化率!$5:$5,0))/100</f>
        <v>1682562.926560919</v>
      </c>
      <c r="V49" s="40">
        <f>INDEX(人口源表!$1:$1048576,MATCH($B49,人口源表!$A:$A,0),MATCH(V$1,人口源表!$1:$1,0))*INDEX(城镇化率!$1:$1048576,MATCH($B49,城镇化率!$A:$A,0),MATCH(V$1,城镇化率!$5:$5,0))/100</f>
        <v>1681283.4615688911</v>
      </c>
      <c r="W49" s="40">
        <f>INDEX(人口源表!$1:$1048576,MATCH($B49,人口源表!$A:$A,0),MATCH(W$1,人口源表!$1:$1,0))*INDEX(城镇化率!$1:$1048576,MATCH($B49,城镇化率!$A:$A,0),MATCH(W$1,城镇化率!$5:$5,0))/100</f>
        <v>1679130.6671048168</v>
      </c>
      <c r="X49" s="40">
        <f>INDEX(人口源表!$1:$1048576,MATCH($B49,人口源表!$A:$A,0),MATCH(X$1,人口源表!$1:$1,0))*INDEX(城镇化率!$1:$1048576,MATCH($B49,城镇化率!$A:$A,0),MATCH(X$1,城镇化率!$5:$5,0))/100</f>
        <v>1676152.7338851672</v>
      </c>
      <c r="Y49" s="40">
        <f>INDEX(人口源表!$1:$1048576,MATCH($B49,人口源表!$A:$A,0),MATCH(Y$1,人口源表!$1:$1,0))*INDEX(城镇化率!$1:$1048576,MATCH($B49,城镇化率!$A:$A,0),MATCH(Y$1,城镇化率!$5:$5,0))/100</f>
        <v>1672397.4864797771</v>
      </c>
      <c r="Z49" s="40">
        <f>INDEX(人口源表!$1:$1048576,MATCH($B49,人口源表!$A:$A,0),MATCH(Z$1,人口源表!$1:$1,0))*INDEX(城镇化率!$1:$1048576,MATCH($B49,城镇化率!$A:$A,0),MATCH(Z$1,城镇化率!$5:$5,0))/100</f>
        <v>1667916.0274415889</v>
      </c>
      <c r="AA49" s="40">
        <f>INDEX(人口源表!$1:$1048576,MATCH($B49,人口源表!$A:$A,0),MATCH(AA$1,人口源表!$1:$1,0))*INDEX(城镇化率!$1:$1048576,MATCH($B49,城镇化率!$A:$A,0),MATCH(AA$1,城镇化率!$5:$5,0))/100</f>
        <v>1662760.5954333078</v>
      </c>
      <c r="AB49" s="40">
        <f>INDEX(人口源表!$1:$1048576,MATCH($B49,人口源表!$A:$A,0),MATCH(AB$1,人口源表!$1:$1,0))*INDEX(城镇化率!$1:$1048576,MATCH($B49,城镇化率!$A:$A,0),MATCH(AB$1,城镇化率!$5:$5,0))/100</f>
        <v>1656984.5798974195</v>
      </c>
      <c r="AC49" s="40">
        <f>INDEX(人口源表!$1:$1048576,MATCH($B49,人口源表!$A:$A,0),MATCH(AC$1,人口源表!$1:$1,0))*INDEX(城镇化率!$1:$1048576,MATCH($B49,城镇化率!$A:$A,0),MATCH(AC$1,城镇化率!$5:$5,0))/100</f>
        <v>1648623.4408623755</v>
      </c>
      <c r="AD49" s="40">
        <f>INDEX(人口源表!$1:$1048576,MATCH($B49,人口源表!$A:$A,0),MATCH(AD$1,人口源表!$1:$1,0))*INDEX(城镇化率!$1:$1048576,MATCH($B49,城镇化率!$A:$A,0),MATCH(AD$1,城镇化率!$5:$5,0))/100</f>
        <v>1639773.4845654094</v>
      </c>
      <c r="AE49" s="40">
        <f>INDEX(人口源表!$1:$1048576,MATCH($B49,人口源表!$A:$A,0),MATCH(AE$1,人口源表!$1:$1,0))*INDEX(城镇化率!$1:$1048576,MATCH($B49,城镇化率!$A:$A,0),MATCH(AE$1,城镇化率!$5:$5,0))/100</f>
        <v>1630494.7942187942</v>
      </c>
      <c r="AF49" s="40">
        <f>INDEX(人口源表!$1:$1048576,MATCH($B49,人口源表!$A:$A,0),MATCH(AF$1,人口源表!$1:$1,0))*INDEX(城镇化率!$1:$1048576,MATCH($B49,城镇化率!$A:$A,0),MATCH(AF$1,城镇化率!$5:$5,0))/100</f>
        <v>1620849.1505702126</v>
      </c>
      <c r="AG49" s="40">
        <f>INDEX(人口源表!$1:$1048576,MATCH($B49,人口源表!$A:$A,0),MATCH(AG$1,人口源表!$1:$1,0))*INDEX(城镇化率!$1:$1048576,MATCH($B49,城镇化率!$A:$A,0),MATCH(AG$1,城镇化率!$5:$5,0))/100</f>
        <v>1610898.5457077737</v>
      </c>
      <c r="AH49" s="40">
        <f>INDEX(人口源表!$1:$1048576,MATCH($B49,人口源表!$A:$A,0),MATCH(AH$1,人口源表!$1:$1,0))*INDEX(城镇化率!$1:$1048576,MATCH($B49,城镇化率!$A:$A,0),MATCH(AH$1,城镇化率!$5:$5,0))/100</f>
        <v>1600708.9657758945</v>
      </c>
      <c r="AI49" s="40">
        <f>INDEX(人口源表!$1:$1048576,MATCH($B49,人口源表!$A:$A,0),MATCH(AI$1,人口源表!$1:$1,0))*INDEX(城镇化率!$1:$1048576,MATCH($B49,城镇化率!$A:$A,0),MATCH(AI$1,城镇化率!$5:$5,0))/100</f>
        <v>1590345.1344502294</v>
      </c>
      <c r="AJ49" s="40">
        <f>INDEX(人口源表!$1:$1048576,MATCH($B49,人口源表!$A:$A,0),MATCH(AJ$1,人口源表!$1:$1,0))*INDEX(城镇化率!$1:$1048576,MATCH($B49,城镇化率!$A:$A,0),MATCH(AJ$1,城镇化率!$5:$5,0))/100</f>
        <v>1579875.0592246377</v>
      </c>
      <c r="AK49" s="40">
        <f>INDEX(人口源表!$1:$1048576,MATCH($B49,人口源表!$A:$A,0),MATCH(AK$1,人口源表!$1:$1,0))*INDEX(城镇化率!$1:$1048576,MATCH($B49,城镇化率!$A:$A,0),MATCH(AK$1,城镇化率!$5:$5,0))/100</f>
        <v>1569367.7855557061</v>
      </c>
      <c r="AL49" s="40">
        <f>INDEX(人口源表!$1:$1048576,MATCH($B49,人口源表!$A:$A,0),MATCH(AL$1,人口源表!$1:$1,0))*INDEX(城镇化率!$1:$1048576,MATCH($B49,城镇化率!$A:$A,0),MATCH(AL$1,城镇化率!$5:$5,0))/100</f>
        <v>1558893.4066806566</v>
      </c>
      <c r="AM49" s="40">
        <f>INDEX(人口源表!$1:$1048576,MATCH($B49,人口源表!$A:$A,0),MATCH(AM$1,人口源表!$1:$1,0))*INDEX(城镇化率!$1:$1048576,MATCH($B49,城镇化率!$A:$A,0),MATCH(AM$1,城镇化率!$5:$5,0))/100</f>
        <v>1548523.8454447207</v>
      </c>
      <c r="AN49" s="40">
        <f>INDEX(人口源表!$1:$1048576,MATCH($B49,人口源表!$A:$A,0),MATCH(AN$1,人口源表!$1:$1,0))*INDEX(城镇化率!$1:$1048576,MATCH($B49,城镇化率!$A:$A,0),MATCH(AN$1,城镇化率!$5:$5,0))/100</f>
        <v>1538332.8788196451</v>
      </c>
      <c r="AO49" s="40">
        <f>INDEX(人口源表!$1:$1048576,MATCH($B49,人口源表!$A:$A,0),MATCH(AO$1,人口源表!$1:$1,0))*INDEX(城镇化率!$1:$1048576,MATCH($B49,城镇化率!$A:$A,0),MATCH(AO$1,城镇化率!$5:$5,0))/100</f>
        <v>1528395.3848949217</v>
      </c>
      <c r="AP49" s="40">
        <f>INDEX(人口源表!$1:$1048576,MATCH($B49,人口源表!$A:$A,0),MATCH(AP$1,人口源表!$1:$1,0))*INDEX(城镇化率!$1:$1048576,MATCH($B49,城镇化率!$A:$A,0),MATCH(AP$1,城镇化率!$5:$5,0))/100</f>
        <v>1518788.1339153012</v>
      </c>
      <c r="AQ49" s="40">
        <f>INDEX(人口源表!$1:$1048576,MATCH($B49,人口源表!$A:$A,0),MATCH(AQ$1,人口源表!$1:$1,0))*INDEX(城镇化率!$1:$1048576,MATCH($B49,城镇化率!$A:$A,0),MATCH(AQ$1,城镇化率!$5:$5,0))/100</f>
        <v>1509589.8134137595</v>
      </c>
      <c r="AR49" s="40">
        <f>INDEX(人口源表!$1:$1048576,MATCH($B49,人口源表!$A:$A,0),MATCH(AR$1,人口源表!$1:$1,0))*INDEX(城镇化率!$1:$1048576,MATCH($B49,城镇化率!$A:$A,0),MATCH(AR$1,城镇化率!$5:$5,0))/100</f>
        <v>1500879.4803947199</v>
      </c>
      <c r="AS49" s="40">
        <f>INDEX(人口源表!$1:$1048576,MATCH($B49,人口源表!$A:$A,0),MATCH(AS$1,人口源表!$1:$1,0))*INDEX(城镇化率!$1:$1048576,MATCH($B49,城镇化率!$A:$A,0),MATCH(AS$1,城镇化率!$5:$5,0))/100</f>
        <v>1492739.715553713</v>
      </c>
      <c r="AT49" s="40">
        <f>INDEX(人口源表!$1:$1048576,MATCH($B49,人口源表!$A:$A,0),MATCH(AT$1,人口源表!$1:$1,0))*INDEX(城镇化率!$1:$1048576,MATCH($B49,城镇化率!$A:$A,0),MATCH(AT$1,城镇化率!$5:$5,0))/100</f>
        <v>1485252.7159965932</v>
      </c>
      <c r="AU49" s="40">
        <f>INDEX(人口源表!$1:$1048576,MATCH($B49,人口源表!$A:$A,0),MATCH(AU$1,人口源表!$1:$1,0))*INDEX(城镇化率!$1:$1048576,MATCH($B49,城镇化率!$A:$A,0),MATCH(AU$1,城镇化率!$5:$5,0))/100</f>
        <v>1478503.4586530328</v>
      </c>
      <c r="AV49" s="40">
        <f>INDEX(人口源表!$1:$1048576,MATCH($B49,人口源表!$A:$A,0),MATCH(AV$1,人口源表!$1:$1,0))*INDEX(城镇化率!$1:$1048576,MATCH($B49,城镇化率!$A:$A,0),MATCH(AV$1,城镇化率!$5:$5,0))/100</f>
        <v>1472579.741310983</v>
      </c>
    </row>
    <row r="50" spans="1:48" x14ac:dyDescent="0.15">
      <c r="A50" s="4" t="s">
        <v>862</v>
      </c>
      <c r="B50" s="4" t="s">
        <v>122</v>
      </c>
      <c r="C50" s="34">
        <f>VLOOKUP(B50,'[1]2016省城人口总结（根）'!B:C,2,FALSE)/100</f>
        <v>0.59624500000000002</v>
      </c>
      <c r="D50" s="40">
        <f>INDEX(人口源表!$1:$1048576,MATCH($B50,人口源表!$A:$A,0),MATCH(D$1,人口源表!$1:$1,0))*INDEX(城镇化率!$1:$1048576,MATCH($B50,城镇化率!$A:$A,0),MATCH(D$1,城镇化率!$5:$5,0))/100</f>
        <v>1859634.2624387078</v>
      </c>
      <c r="E50" s="40">
        <f>INDEX(人口源表!$1:$1048576,MATCH($B50,人口源表!$A:$A,0),MATCH(E$1,人口源表!$1:$1,0))*INDEX(城镇化率!$1:$1048576,MATCH($B50,城镇化率!$A:$A,0),MATCH(E$1,城镇化率!$5:$5,0))/100</f>
        <v>1896551.2249987544</v>
      </c>
      <c r="F50" s="40">
        <f>INDEX(人口源表!$1:$1048576,MATCH($B50,人口源表!$A:$A,0),MATCH(F$1,人口源表!$1:$1,0))*INDEX(城镇化率!$1:$1048576,MATCH($B50,城镇化率!$A:$A,0),MATCH(F$1,城镇化率!$5:$5,0))/100</f>
        <v>1933493.6136136744</v>
      </c>
      <c r="G50" s="40">
        <f>INDEX(人口源表!$1:$1048576,MATCH($B50,人口源表!$A:$A,0),MATCH(G$1,人口源表!$1:$1,0))*INDEX(城镇化率!$1:$1048576,MATCH($B50,城镇化率!$A:$A,0),MATCH(G$1,城镇化率!$5:$5,0))/100</f>
        <v>1796032.0452070439</v>
      </c>
      <c r="H50" s="40">
        <f>INDEX(人口源表!$1:$1048576,MATCH($B50,人口源表!$A:$A,0),MATCH(H$1,人口源表!$1:$1,0))*INDEX(城镇化率!$1:$1048576,MATCH($B50,城镇化率!$A:$A,0),MATCH(H$1,城镇化率!$5:$5,0))/100</f>
        <v>1832355.153809306</v>
      </c>
      <c r="I50" s="40">
        <f>INDEX(人口源表!$1:$1048576,MATCH($B50,人口源表!$A:$A,0),MATCH(I$1,人口源表!$1:$1,0))*INDEX(城镇化率!$1:$1048576,MATCH($B50,城镇化率!$A:$A,0),MATCH(I$1,城镇化率!$5:$5,0))/100</f>
        <v>1855924.1423830611</v>
      </c>
      <c r="J50" s="40">
        <f>INDEX(人口源表!$1:$1048576,MATCH($B50,人口源表!$A:$A,0),MATCH(J$1,人口源表!$1:$1,0))*INDEX(城镇化率!$1:$1048576,MATCH($B50,城镇化率!$A:$A,0),MATCH(J$1,城镇化率!$5:$5,0))/100</f>
        <v>1879127.9857297803</v>
      </c>
      <c r="K50" s="40">
        <f>INDEX(人口源表!$1:$1048576,MATCH($B50,人口源表!$A:$A,0),MATCH(K$1,人口源表!$1:$1,0))*INDEX(城镇化率!$1:$1048576,MATCH($B50,城镇化率!$A:$A,0),MATCH(K$1,城镇化率!$5:$5,0))/100</f>
        <v>1901888.0577588975</v>
      </c>
      <c r="L50" s="40">
        <f>INDEX(人口源表!$1:$1048576,MATCH($B50,人口源表!$A:$A,0),MATCH(L$1,人口源表!$1:$1,0))*INDEX(城镇化率!$1:$1048576,MATCH($B50,城镇化率!$A:$A,0),MATCH(L$1,城镇化率!$5:$5,0))/100</f>
        <v>1924130.8475622383</v>
      </c>
      <c r="M50" s="40">
        <f>INDEX(人口源表!$1:$1048576,MATCH($B50,人口源表!$A:$A,0),MATCH(M$1,人口源表!$1:$1,0))*INDEX(城镇化率!$1:$1048576,MATCH($B50,城镇化率!$A:$A,0),MATCH(M$1,城镇化率!$5:$5,0))/100</f>
        <v>1945786.2779429764</v>
      </c>
      <c r="N50" s="40">
        <f>INDEX(人口源表!$1:$1048576,MATCH($B50,人口源表!$A:$A,0),MATCH(N$1,人口源表!$1:$1,0))*INDEX(城镇化率!$1:$1048576,MATCH($B50,城镇化率!$A:$A,0),MATCH(N$1,城镇化率!$5:$5,0))/100</f>
        <v>1966787.9451998025</v>
      </c>
      <c r="O50" s="40">
        <f>INDEX(人口源表!$1:$1048576,MATCH($B50,人口源表!$A:$A,0),MATCH(O$1,人口源表!$1:$1,0))*INDEX(城镇化率!$1:$1048576,MATCH($B50,城镇化率!$A:$A,0),MATCH(O$1,城镇化率!$5:$5,0))/100</f>
        <v>1987074.0506342745</v>
      </c>
      <c r="P50" s="40">
        <f>INDEX(人口源表!$1:$1048576,MATCH($B50,人口源表!$A:$A,0),MATCH(P$1,人口源表!$1:$1,0))*INDEX(城镇化率!$1:$1048576,MATCH($B50,城镇化率!$A:$A,0),MATCH(P$1,城镇化率!$5:$5,0))/100</f>
        <v>2006588.381126208</v>
      </c>
      <c r="Q50" s="40">
        <f>INDEX(人口源表!$1:$1048576,MATCH($B50,人口源表!$A:$A,0),MATCH(Q$1,人口源表!$1:$1,0))*INDEX(城镇化率!$1:$1048576,MATCH($B50,城镇化率!$A:$A,0),MATCH(Q$1,城镇化率!$5:$5,0))/100</f>
        <v>2025279.2475347852</v>
      </c>
      <c r="R50" s="40">
        <f>INDEX(人口源表!$1:$1048576,MATCH($B50,人口源表!$A:$A,0),MATCH(R$1,人口源表!$1:$1,0))*INDEX(城镇化率!$1:$1048576,MATCH($B50,城镇化率!$A:$A,0),MATCH(R$1,城镇化率!$5:$5,0))/100</f>
        <v>2043099.7590995252</v>
      </c>
      <c r="S50" s="40">
        <f>INDEX(人口源表!$1:$1048576,MATCH($B50,人口源表!$A:$A,0),MATCH(S$1,人口源表!$1:$1,0))*INDEX(城镇化率!$1:$1048576,MATCH($B50,城镇化率!$A:$A,0),MATCH(S$1,城镇化率!$5:$5,0))/100</f>
        <v>2049810.7547033271</v>
      </c>
      <c r="T50" s="40">
        <f>INDEX(人口源表!$1:$1048576,MATCH($B50,人口源表!$A:$A,0),MATCH(T$1,人口源表!$1:$1,0))*INDEX(城镇化率!$1:$1048576,MATCH($B50,城镇化率!$A:$A,0),MATCH(T$1,城镇化率!$5:$5,0))/100</f>
        <v>2055468.8632676951</v>
      </c>
      <c r="U50" s="40">
        <f>INDEX(人口源表!$1:$1048576,MATCH($B50,人口源表!$A:$A,0),MATCH(U$1,人口源表!$1:$1,0))*INDEX(城镇化率!$1:$1048576,MATCH($B50,城镇化率!$A:$A,0),MATCH(U$1,城镇化率!$5:$5,0))/100</f>
        <v>2060059.4739947086</v>
      </c>
      <c r="V50" s="40">
        <f>INDEX(人口源表!$1:$1048576,MATCH($B50,人口源表!$A:$A,0),MATCH(V$1,人口源表!$1:$1,0))*INDEX(城镇化率!$1:$1048576,MATCH($B50,城镇化率!$A:$A,0),MATCH(V$1,城镇化率!$5:$5,0))/100</f>
        <v>2063577.9070617827</v>
      </c>
      <c r="W50" s="40">
        <f>INDEX(人口源表!$1:$1048576,MATCH($B50,人口源表!$A:$A,0),MATCH(W$1,人口源表!$1:$1,0))*INDEX(城镇化率!$1:$1048576,MATCH($B50,城镇化率!$A:$A,0),MATCH(W$1,城镇化率!$5:$5,0))/100</f>
        <v>2066023.1626851826</v>
      </c>
      <c r="X50" s="40">
        <f>INDEX(人口源表!$1:$1048576,MATCH($B50,人口源表!$A:$A,0),MATCH(X$1,人口源表!$1:$1,0))*INDEX(城镇化率!$1:$1048576,MATCH($B50,城镇化率!$A:$A,0),MATCH(X$1,城镇化率!$5:$5,0))/100</f>
        <v>2067404.5469858376</v>
      </c>
      <c r="Y50" s="40">
        <f>INDEX(人口源表!$1:$1048576,MATCH($B50,人口源表!$A:$A,0),MATCH(Y$1,人口源表!$1:$1,0))*INDEX(城镇化率!$1:$1048576,MATCH($B50,城镇化率!$A:$A,0),MATCH(Y$1,城镇化率!$5:$5,0))/100</f>
        <v>2067736.0914625481</v>
      </c>
      <c r="Z50" s="40">
        <f>INDEX(人口源表!$1:$1048576,MATCH($B50,人口源表!$A:$A,0),MATCH(Z$1,人口源表!$1:$1,0))*INDEX(城镇化率!$1:$1048576,MATCH($B50,城镇化率!$A:$A,0),MATCH(Z$1,城镇化率!$5:$5,0))/100</f>
        <v>2067041.0671500678</v>
      </c>
      <c r="AA50" s="40">
        <f>INDEX(人口源表!$1:$1048576,MATCH($B50,人口源表!$A:$A,0),MATCH(AA$1,人口源表!$1:$1,0))*INDEX(城镇化率!$1:$1048576,MATCH($B50,城镇化率!$A:$A,0),MATCH(AA$1,城镇化率!$5:$5,0))/100</f>
        <v>2065349.9999212571</v>
      </c>
      <c r="AB50" s="40">
        <f>INDEX(人口源表!$1:$1048576,MATCH($B50,人口源表!$A:$A,0),MATCH(AB$1,人口源表!$1:$1,0))*INDEX(城镇化率!$1:$1048576,MATCH($B50,城镇化率!$A:$A,0),MATCH(AB$1,城镇化率!$5:$5,0))/100</f>
        <v>2062702.325997835</v>
      </c>
      <c r="AC50" s="40">
        <f>INDEX(人口源表!$1:$1048576,MATCH($B50,人口源表!$A:$A,0),MATCH(AC$1,人口源表!$1:$1,0))*INDEX(城镇化率!$1:$1048576,MATCH($B50,城镇化率!$A:$A,0),MATCH(AC$1,城镇化率!$5:$5,0))/100</f>
        <v>2056624.6637267857</v>
      </c>
      <c r="AD50" s="40">
        <f>INDEX(人口源表!$1:$1048576,MATCH($B50,人口源表!$A:$A,0),MATCH(AD$1,人口源表!$1:$1,0))*INDEX(城镇化率!$1:$1048576,MATCH($B50,城镇化率!$A:$A,0),MATCH(AD$1,城镇化率!$5:$5,0))/100</f>
        <v>2049705.4757132693</v>
      </c>
      <c r="AE50" s="40">
        <f>INDEX(人口源表!$1:$1048576,MATCH($B50,人口源表!$A:$A,0),MATCH(AE$1,人口源表!$1:$1,0))*INDEX(城镇化率!$1:$1048576,MATCH($B50,城镇化率!$A:$A,0),MATCH(AE$1,城镇化率!$5:$5,0))/100</f>
        <v>2042012.0158160296</v>
      </c>
      <c r="AF50" s="40">
        <f>INDEX(人口源表!$1:$1048576,MATCH($B50,人口源表!$A:$A,0),MATCH(AF$1,人口源表!$1:$1,0))*INDEX(城镇化率!$1:$1048576,MATCH($B50,城镇化率!$A:$A,0),MATCH(AF$1,城镇化率!$5:$5,0))/100</f>
        <v>2033619.3889902937</v>
      </c>
      <c r="AG50" s="40">
        <f>INDEX(人口源表!$1:$1048576,MATCH($B50,人口源表!$A:$A,0),MATCH(AG$1,人口源表!$1:$1,0))*INDEX(城镇化率!$1:$1048576,MATCH($B50,城镇化率!$A:$A,0),MATCH(AG$1,城镇化率!$5:$5,0))/100</f>
        <v>2024609.9345849697</v>
      </c>
      <c r="AH50" s="40">
        <f>INDEX(人口源表!$1:$1048576,MATCH($B50,人口源表!$A:$A,0),MATCH(AH$1,人口源表!$1:$1,0))*INDEX(城镇化率!$1:$1048576,MATCH($B50,城镇化率!$A:$A,0),MATCH(AH$1,城镇化率!$5:$5,0))/100</f>
        <v>2015077.1393697932</v>
      </c>
      <c r="AI50" s="40">
        <f>INDEX(人口源表!$1:$1048576,MATCH($B50,人口源表!$A:$A,0),MATCH(AI$1,人口源表!$1:$1,0))*INDEX(城镇化率!$1:$1048576,MATCH($B50,城镇化率!$A:$A,0),MATCH(AI$1,城镇化率!$5:$5,0))/100</f>
        <v>2005122.0335927703</v>
      </c>
      <c r="AJ50" s="40">
        <f>INDEX(人口源表!$1:$1048576,MATCH($B50,人口源表!$A:$A,0),MATCH(AJ$1,人口源表!$1:$1,0))*INDEX(城镇化率!$1:$1048576,MATCH($B50,城镇化率!$A:$A,0),MATCH(AJ$1,城镇化率!$5:$5,0))/100</f>
        <v>1994854.082843231</v>
      </c>
      <c r="AK50" s="40">
        <f>INDEX(人口源表!$1:$1048576,MATCH($B50,人口源表!$A:$A,0),MATCH(AK$1,人口源表!$1:$1,0))*INDEX(城镇化率!$1:$1048576,MATCH($B50,城镇化率!$A:$A,0),MATCH(AK$1,城镇化率!$5:$5,0))/100</f>
        <v>1984393.630878276</v>
      </c>
      <c r="AL50" s="40">
        <f>INDEX(人口源表!$1:$1048576,MATCH($B50,人口源表!$A:$A,0),MATCH(AL$1,人口源表!$1:$1,0))*INDEX(城镇化率!$1:$1048576,MATCH($B50,城镇化率!$A:$A,0),MATCH(AL$1,城镇化率!$5:$5,0))/100</f>
        <v>1973868.2437333111</v>
      </c>
      <c r="AM50" s="40">
        <f>INDEX(人口源表!$1:$1048576,MATCH($B50,人口源表!$A:$A,0),MATCH(AM$1,人口源表!$1:$1,0))*INDEX(城镇化率!$1:$1048576,MATCH($B50,城镇化率!$A:$A,0),MATCH(AM$1,城镇化率!$5:$5,0))/100</f>
        <v>1963415.9163486033</v>
      </c>
      <c r="AN50" s="40">
        <f>INDEX(人口源表!$1:$1048576,MATCH($B50,人口源表!$A:$A,0),MATCH(AN$1,人口源表!$1:$1,0))*INDEX(城镇化率!$1:$1048576,MATCH($B50,城镇化率!$A:$A,0),MATCH(AN$1,城镇化率!$5:$5,0))/100</f>
        <v>1953185.2509411285</v>
      </c>
      <c r="AO50" s="40">
        <f>INDEX(人口源表!$1:$1048576,MATCH($B50,人口源表!$A:$A,0),MATCH(AO$1,人口源表!$1:$1,0))*INDEX(城镇化率!$1:$1048576,MATCH($B50,城镇化率!$A:$A,0),MATCH(AO$1,城镇化率!$5:$5,0))/100</f>
        <v>1943333.3040240356</v>
      </c>
      <c r="AP50" s="40">
        <f>INDEX(人口源表!$1:$1048576,MATCH($B50,人口源表!$A:$A,0),MATCH(AP$1,人口源表!$1:$1,0))*INDEX(城镇化率!$1:$1048576,MATCH($B50,城镇化率!$A:$A,0),MATCH(AP$1,城镇化率!$5:$5,0))/100</f>
        <v>1934026.505406738</v>
      </c>
      <c r="AQ50" s="40">
        <f>INDEX(人口源表!$1:$1048576,MATCH($B50,人口源表!$A:$A,0),MATCH(AQ$1,人口源表!$1:$1,0))*INDEX(城镇化率!$1:$1048576,MATCH($B50,城镇化率!$A:$A,0),MATCH(AQ$1,城镇化率!$5:$5,0))/100</f>
        <v>1925444.7309113734</v>
      </c>
      <c r="AR50" s="40">
        <f>INDEX(人口源表!$1:$1048576,MATCH($B50,人口源表!$A:$A,0),MATCH(AR$1,人口源表!$1:$1,0))*INDEX(城镇化率!$1:$1048576,MATCH($B50,城镇化率!$A:$A,0),MATCH(AR$1,城镇化率!$5:$5,0))/100</f>
        <v>1917773.6664295637</v>
      </c>
      <c r="AS50" s="40">
        <f>INDEX(人口源表!$1:$1048576,MATCH($B50,人口源表!$A:$A,0),MATCH(AS$1,人口源表!$1:$1,0))*INDEX(城镇化率!$1:$1048576,MATCH($B50,城镇化率!$A:$A,0),MATCH(AS$1,城镇化率!$5:$5,0))/100</f>
        <v>1911212.7878125114</v>
      </c>
      <c r="AT50" s="40">
        <f>INDEX(人口源表!$1:$1048576,MATCH($B50,人口源表!$A:$A,0),MATCH(AT$1,人口源表!$1:$1,0))*INDEX(城镇化率!$1:$1048576,MATCH($B50,城镇化率!$A:$A,0),MATCH(AT$1,城镇化率!$5:$5,0))/100</f>
        <v>1905970.0470535511</v>
      </c>
      <c r="AU50" s="40">
        <f>INDEX(人口源表!$1:$1048576,MATCH($B50,人口源表!$A:$A,0),MATCH(AU$1,人口源表!$1:$1,0))*INDEX(城镇化率!$1:$1048576,MATCH($B50,城镇化率!$A:$A,0),MATCH(AU$1,城镇化率!$5:$5,0))/100</f>
        <v>1902265.9818549783</v>
      </c>
      <c r="AV50" s="40">
        <f>INDEX(人口源表!$1:$1048576,MATCH($B50,人口源表!$A:$A,0),MATCH(AV$1,人口源表!$1:$1,0))*INDEX(城镇化率!$1:$1048576,MATCH($B50,城镇化率!$A:$A,0),MATCH(AV$1,城镇化率!$5:$5,0))/100</f>
        <v>1900331.5283457218</v>
      </c>
    </row>
    <row r="51" spans="1:48" x14ac:dyDescent="0.15">
      <c r="A51" s="4" t="s">
        <v>862</v>
      </c>
      <c r="B51" s="4" t="s">
        <v>124</v>
      </c>
      <c r="C51" s="34">
        <f>VLOOKUP(B51,'[1]2016省城人口总结（根）'!B:C,2,FALSE)/100</f>
        <v>0.62992999999999999</v>
      </c>
      <c r="D51" s="40">
        <f>INDEX(人口源表!$1:$1048576,MATCH($B51,人口源表!$A:$A,0),MATCH(D$1,人口源表!$1:$1,0))*INDEX(城镇化率!$1:$1048576,MATCH($B51,城镇化率!$A:$A,0),MATCH(D$1,城镇化率!$5:$5,0))/100</f>
        <v>1697758.8602291751</v>
      </c>
      <c r="E51" s="40">
        <f>INDEX(人口源表!$1:$1048576,MATCH($B51,人口源表!$A:$A,0),MATCH(E$1,人口源表!$1:$1,0))*INDEX(城镇化率!$1:$1048576,MATCH($B51,城镇化率!$A:$A,0),MATCH(E$1,城镇化率!$5:$5,0))/100</f>
        <v>1732202.7305374898</v>
      </c>
      <c r="F51" s="40">
        <f>INDEX(人口源表!$1:$1048576,MATCH($B51,人口源表!$A:$A,0),MATCH(F$1,人口源表!$1:$1,0))*INDEX(城镇化率!$1:$1048576,MATCH($B51,城镇化率!$A:$A,0),MATCH(F$1,城镇化率!$5:$5,0))/100</f>
        <v>1766614.8246274265</v>
      </c>
      <c r="G51" s="40">
        <f>INDEX(人口源表!$1:$1048576,MATCH($B51,人口源表!$A:$A,0),MATCH(G$1,人口源表!$1:$1,0))*INDEX(城镇化率!$1:$1048576,MATCH($B51,城镇化率!$A:$A,0),MATCH(G$1,城镇化率!$5:$5,0))/100</f>
        <v>1606389.6772243327</v>
      </c>
      <c r="H51" s="40">
        <f>INDEX(人口源表!$1:$1048576,MATCH($B51,人口源表!$A:$A,0),MATCH(H$1,人口源表!$1:$1,0))*INDEX(城镇化率!$1:$1048576,MATCH($B51,城镇化率!$A:$A,0),MATCH(H$1,城镇化率!$5:$5,0))/100</f>
        <v>1640257.2617664177</v>
      </c>
      <c r="I51" s="40">
        <f>INDEX(人口源表!$1:$1048576,MATCH($B51,人口源表!$A:$A,0),MATCH(I$1,人口源表!$1:$1,0))*INDEX(城镇化率!$1:$1048576,MATCH($B51,城镇化率!$A:$A,0),MATCH(I$1,城镇化率!$5:$5,0))/100</f>
        <v>1662320.0451437617</v>
      </c>
      <c r="J51" s="40">
        <f>INDEX(人口源表!$1:$1048576,MATCH($B51,人口源表!$A:$A,0),MATCH(J$1,人口源表!$1:$1,0))*INDEX(城镇化率!$1:$1048576,MATCH($B51,城镇化率!$A:$A,0),MATCH(J$1,城镇化率!$5:$5,0))/100</f>
        <v>1683702.4441858868</v>
      </c>
      <c r="K51" s="40">
        <f>INDEX(人口源表!$1:$1048576,MATCH($B51,人口源表!$A:$A,0),MATCH(K$1,人口源表!$1:$1,0))*INDEX(城镇化率!$1:$1048576,MATCH($B51,城镇化率!$A:$A,0),MATCH(K$1,城镇化率!$5:$5,0))/100</f>
        <v>1704378.3744630753</v>
      </c>
      <c r="L51" s="40">
        <f>INDEX(人口源表!$1:$1048576,MATCH($B51,人口源表!$A:$A,0),MATCH(L$1,人口源表!$1:$1,0))*INDEX(城镇化率!$1:$1048576,MATCH($B51,城镇化率!$A:$A,0),MATCH(L$1,城镇化率!$5:$5,0))/100</f>
        <v>1724323.2920429693</v>
      </c>
      <c r="M51" s="40">
        <f>INDEX(人口源表!$1:$1048576,MATCH($B51,人口源表!$A:$A,0),MATCH(M$1,人口源表!$1:$1,0))*INDEX(城镇化率!$1:$1048576,MATCH($B51,城镇化率!$A:$A,0),MATCH(M$1,城镇化率!$5:$5,0))/100</f>
        <v>1743514.9971346857</v>
      </c>
      <c r="N51" s="40">
        <f>INDEX(人口源表!$1:$1048576,MATCH($B51,人口源表!$A:$A,0),MATCH(N$1,人口源表!$1:$1,0))*INDEX(城镇化率!$1:$1048576,MATCH($B51,城镇化率!$A:$A,0),MATCH(N$1,城镇化率!$5:$5,0))/100</f>
        <v>1761934.483232812</v>
      </c>
      <c r="O51" s="40">
        <f>INDEX(人口源表!$1:$1048576,MATCH($B51,人口源表!$A:$A,0),MATCH(O$1,人口源表!$1:$1,0))*INDEX(城镇化率!$1:$1048576,MATCH($B51,城镇化率!$A:$A,0),MATCH(O$1,城镇化率!$5:$5,0))/100</f>
        <v>1779565.388291745</v>
      </c>
      <c r="P51" s="40">
        <f>INDEX(人口源表!$1:$1048576,MATCH($B51,人口源表!$A:$A,0),MATCH(P$1,人口源表!$1:$1,0))*INDEX(城镇化率!$1:$1048576,MATCH($B51,城镇化率!$A:$A,0),MATCH(P$1,城镇化率!$5:$5,0))/100</f>
        <v>1796393.4078569582</v>
      </c>
      <c r="Q51" s="40">
        <f>INDEX(人口源表!$1:$1048576,MATCH($B51,人口源表!$A:$A,0),MATCH(Q$1,人口源表!$1:$1,0))*INDEX(城镇化率!$1:$1048576,MATCH($B51,城镇化率!$A:$A,0),MATCH(Q$1,城镇化率!$5:$5,0))/100</f>
        <v>1812407.1428339505</v>
      </c>
      <c r="R51" s="40">
        <f>INDEX(人口源表!$1:$1048576,MATCH($B51,人口源表!$A:$A,0),MATCH(R$1,人口源表!$1:$1,0))*INDEX(城镇化率!$1:$1048576,MATCH($B51,城镇化率!$A:$A,0),MATCH(R$1,城镇化率!$5:$5,0))/100</f>
        <v>1827598.2504282692</v>
      </c>
      <c r="S51" s="40">
        <f>INDEX(人口源表!$1:$1048576,MATCH($B51,人口源表!$A:$A,0),MATCH(S$1,人口源表!$1:$1,0))*INDEX(城镇化率!$1:$1048576,MATCH($B51,城镇化率!$A:$A,0),MATCH(S$1,城镇化率!$5:$5,0))/100</f>
        <v>1832844.4741032785</v>
      </c>
      <c r="T51" s="40">
        <f>INDEX(人口源表!$1:$1048576,MATCH($B51,人口源表!$A:$A,0),MATCH(T$1,人口源表!$1:$1,0))*INDEX(城镇化率!$1:$1048576,MATCH($B51,城镇化率!$A:$A,0),MATCH(T$1,城镇化率!$5:$5,0))/100</f>
        <v>1837174.1740115569</v>
      </c>
      <c r="U51" s="40">
        <f>INDEX(人口源表!$1:$1048576,MATCH($B51,人口源表!$A:$A,0),MATCH(U$1,人口源表!$1:$1,0))*INDEX(城镇化率!$1:$1048576,MATCH($B51,城镇化率!$A:$A,0),MATCH(U$1,城镇化率!$5:$5,0))/100</f>
        <v>1840601.3955560876</v>
      </c>
      <c r="V51" s="40">
        <f>INDEX(人口源表!$1:$1048576,MATCH($B51,人口源表!$A:$A,0),MATCH(V$1,人口源表!$1:$1,0))*INDEX(城镇化率!$1:$1048576,MATCH($B51,城镇化率!$A:$A,0),MATCH(V$1,城镇化率!$5:$5,0))/100</f>
        <v>1843145.160450778</v>
      </c>
      <c r="W51" s="40">
        <f>INDEX(人口源表!$1:$1048576,MATCH($B51,人口源表!$A:$A,0),MATCH(W$1,人口源表!$1:$1,0))*INDEX(城镇化率!$1:$1048576,MATCH($B51,城镇化率!$A:$A,0),MATCH(W$1,城镇化率!$5:$5,0))/100</f>
        <v>1844828.0600519946</v>
      </c>
      <c r="X51" s="40">
        <f>INDEX(人口源表!$1:$1048576,MATCH($B51,人口源表!$A:$A,0),MATCH(X$1,人口源表!$1:$1,0))*INDEX(城镇化率!$1:$1048576,MATCH($B51,城镇化率!$A:$A,0),MATCH(X$1,城镇化率!$5:$5,0))/100</f>
        <v>1845675.5716879957</v>
      </c>
      <c r="Y51" s="40">
        <f>INDEX(人口源表!$1:$1048576,MATCH($B51,人口源表!$A:$A,0),MATCH(Y$1,人口源表!$1:$1,0))*INDEX(城镇化率!$1:$1048576,MATCH($B51,城镇化率!$A:$A,0),MATCH(Y$1,城镇化率!$5:$5,0))/100</f>
        <v>1845716.1240511013</v>
      </c>
      <c r="Z51" s="40">
        <f>INDEX(人口源表!$1:$1048576,MATCH($B51,人口源表!$A:$A,0),MATCH(Z$1,人口源表!$1:$1,0))*INDEX(城镇化率!$1:$1048576,MATCH($B51,城镇化率!$A:$A,0),MATCH(Z$1,城镇化率!$5:$5,0))/100</f>
        <v>1844984.2623728856</v>
      </c>
      <c r="AA51" s="40">
        <f>INDEX(人口源表!$1:$1048576,MATCH($B51,人口源表!$A:$A,0),MATCH(AA$1,人口源表!$1:$1,0))*INDEX(城镇化率!$1:$1048576,MATCH($B51,城镇化率!$A:$A,0),MATCH(AA$1,城镇化率!$5:$5,0))/100</f>
        <v>1843516.9002706311</v>
      </c>
      <c r="AB51" s="40">
        <f>INDEX(人口源表!$1:$1048576,MATCH($B51,人口源表!$A:$A,0),MATCH(AB$1,人口源表!$1:$1,0))*INDEX(城镇化率!$1:$1048576,MATCH($B51,城镇化率!$A:$A,0),MATCH(AB$1,城镇化率!$5:$5,0))/100</f>
        <v>1841354.1517912203</v>
      </c>
      <c r="AC51" s="40">
        <f>INDEX(人口源表!$1:$1048576,MATCH($B51,人口源表!$A:$A,0),MATCH(AC$1,人口源表!$1:$1,0))*INDEX(城镇化率!$1:$1048576,MATCH($B51,城镇化率!$A:$A,0),MATCH(AC$1,城镇化率!$5:$5,0))/100</f>
        <v>1836292.7811193836</v>
      </c>
      <c r="AD51" s="40">
        <f>INDEX(人口源表!$1:$1048576,MATCH($B51,人口源表!$A:$A,0),MATCH(AD$1,人口源表!$1:$1,0))*INDEX(城镇化率!$1:$1048576,MATCH($B51,城镇化率!$A:$A,0),MATCH(AD$1,城镇化率!$5:$5,0))/100</f>
        <v>1830641.2171602545</v>
      </c>
      <c r="AE51" s="40">
        <f>INDEX(人口源表!$1:$1048576,MATCH($B51,人口源表!$A:$A,0),MATCH(AE$1,人口源表!$1:$1,0))*INDEX(城镇化率!$1:$1048576,MATCH($B51,城镇化率!$A:$A,0),MATCH(AE$1,城镇化率!$5:$5,0))/100</f>
        <v>1824456.4077540473</v>
      </c>
      <c r="AF51" s="40">
        <f>INDEX(人口源表!$1:$1048576,MATCH($B51,人口源表!$A:$A,0),MATCH(AF$1,人口源表!$1:$1,0))*INDEX(城镇化率!$1:$1048576,MATCH($B51,城镇化率!$A:$A,0),MATCH(AF$1,城镇化率!$5:$5,0))/100</f>
        <v>1817797.0027853432</v>
      </c>
      <c r="AG51" s="40">
        <f>INDEX(人口源表!$1:$1048576,MATCH($B51,人口源表!$A:$A,0),MATCH(AG$1,人口源表!$1:$1,0))*INDEX(城镇化率!$1:$1048576,MATCH($B51,城镇化率!$A:$A,0),MATCH(AG$1,城镇化率!$5:$5,0))/100</f>
        <v>1810727.3645552925</v>
      </c>
      <c r="AH51" s="40">
        <f>INDEX(人口源表!$1:$1048576,MATCH($B51,人口源表!$A:$A,0),MATCH(AH$1,人口源表!$1:$1,0))*INDEX(城镇化率!$1:$1048576,MATCH($B51,城镇化率!$A:$A,0),MATCH(AH$1,城镇化率!$5:$5,0))/100</f>
        <v>1803314.4654735792</v>
      </c>
      <c r="AI51" s="40">
        <f>INDEX(人口源表!$1:$1048576,MATCH($B51,人口源表!$A:$A,0),MATCH(AI$1,人口源表!$1:$1,0))*INDEX(城镇化率!$1:$1048576,MATCH($B51,城镇化率!$A:$A,0),MATCH(AI$1,城镇化率!$5:$5,0))/100</f>
        <v>1795631.9446757757</v>
      </c>
      <c r="AJ51" s="40">
        <f>INDEX(人口源表!$1:$1048576,MATCH($B51,人口源表!$A:$A,0),MATCH(AJ$1,人口源表!$1:$1,0))*INDEX(城镇化率!$1:$1048576,MATCH($B51,城镇化率!$A:$A,0),MATCH(AJ$1,城镇化率!$5:$5,0))/100</f>
        <v>1787754.5792314804</v>
      </c>
      <c r="AK51" s="40">
        <f>INDEX(人口源表!$1:$1048576,MATCH($B51,人口源表!$A:$A,0),MATCH(AK$1,人口源表!$1:$1,0))*INDEX(城镇化率!$1:$1048576,MATCH($B51,城镇化率!$A:$A,0),MATCH(AK$1,城镇化率!$5:$5,0))/100</f>
        <v>1779763.960969806</v>
      </c>
      <c r="AL51" s="40">
        <f>INDEX(人口源表!$1:$1048576,MATCH($B51,人口源表!$A:$A,0),MATCH(AL$1,人口源表!$1:$1,0))*INDEX(城镇化率!$1:$1048576,MATCH($B51,城镇化率!$A:$A,0),MATCH(AL$1,城镇化率!$5:$5,0))/100</f>
        <v>1771745.3642490909</v>
      </c>
      <c r="AM51" s="40">
        <f>INDEX(人口源表!$1:$1048576,MATCH($B51,人口源表!$A:$A,0),MATCH(AM$1,人口源表!$1:$1,0))*INDEX(城镇化率!$1:$1048576,MATCH($B51,城镇化率!$A:$A,0),MATCH(AM$1,城镇化率!$5:$5,0))/100</f>
        <v>1763787.8036833447</v>
      </c>
      <c r="AN51" s="40">
        <f>INDEX(人口源表!$1:$1048576,MATCH($B51,人口源表!$A:$A,0),MATCH(AN$1,人口源表!$1:$1,0))*INDEX(城镇化率!$1:$1048576,MATCH($B51,城镇化率!$A:$A,0),MATCH(AN$1,城镇化率!$5:$5,0))/100</f>
        <v>1755987.3669603902</v>
      </c>
      <c r="AO51" s="40">
        <f>INDEX(人口源表!$1:$1048576,MATCH($B51,人口源表!$A:$A,0),MATCH(AO$1,人口源表!$1:$1,0))*INDEX(城镇化率!$1:$1048576,MATCH($B51,城镇化率!$A:$A,0),MATCH(AO$1,城镇化率!$5:$5,0))/100</f>
        <v>1748442.405275516</v>
      </c>
      <c r="AP51" s="40">
        <f>INDEX(人口源表!$1:$1048576,MATCH($B51,人口源表!$A:$A,0),MATCH(AP$1,人口源表!$1:$1,0))*INDEX(城镇化率!$1:$1048576,MATCH($B51,城镇化率!$A:$A,0),MATCH(AP$1,城镇化率!$5:$5,0))/100</f>
        <v>1741256.0368002139</v>
      </c>
      <c r="AQ51" s="40">
        <f>INDEX(人口源表!$1:$1048576,MATCH($B51,人口源表!$A:$A,0),MATCH(AQ$1,人口源表!$1:$1,0))*INDEX(城镇化率!$1:$1048576,MATCH($B51,城镇化率!$A:$A,0),MATCH(AQ$1,城镇化率!$5:$5,0))/100</f>
        <v>1734537.8784878948</v>
      </c>
      <c r="AR51" s="40">
        <f>INDEX(人口源表!$1:$1048576,MATCH($B51,人口源表!$A:$A,0),MATCH(AR$1,人口源表!$1:$1,0))*INDEX(城镇化率!$1:$1048576,MATCH($B51,城镇化率!$A:$A,0),MATCH(AR$1,城镇化率!$5:$5,0))/100</f>
        <v>1728401.6609625143</v>
      </c>
      <c r="AS51" s="40">
        <f>INDEX(人口源表!$1:$1048576,MATCH($B51,人口源表!$A:$A,0),MATCH(AS$1,人口源表!$1:$1,0))*INDEX(城镇化率!$1:$1048576,MATCH($B51,城镇化率!$A:$A,0),MATCH(AS$1,城镇化率!$5:$5,0))/100</f>
        <v>1722966.1248547109</v>
      </c>
      <c r="AT51" s="40">
        <f>INDEX(人口源表!$1:$1048576,MATCH($B51,人口源表!$A:$A,0),MATCH(AT$1,人口源表!$1:$1,0))*INDEX(城镇化率!$1:$1048576,MATCH($B51,城镇化率!$A:$A,0),MATCH(AT$1,城镇化率!$5:$5,0))/100</f>
        <v>1718353.4247101846</v>
      </c>
      <c r="AU51" s="40">
        <f>INDEX(人口源表!$1:$1048576,MATCH($B51,人口源表!$A:$A,0),MATCH(AU$1,人口源表!$1:$1,0))*INDEX(城镇化率!$1:$1048576,MATCH($B51,城镇化率!$A:$A,0),MATCH(AU$1,城镇化率!$5:$5,0))/100</f>
        <v>1714695.0600862345</v>
      </c>
      <c r="AV51" s="40">
        <f>INDEX(人口源表!$1:$1048576,MATCH($B51,人口源表!$A:$A,0),MATCH(AV$1,人口源表!$1:$1,0))*INDEX(城镇化率!$1:$1048576,MATCH($B51,城镇化率!$A:$A,0),MATCH(AV$1,城镇化率!$5:$5,0))/100</f>
        <v>1712122.754694094</v>
      </c>
    </row>
    <row r="52" spans="1:48" x14ac:dyDescent="0.15">
      <c r="A52" s="4" t="s">
        <v>863</v>
      </c>
      <c r="B52" s="4" t="s">
        <v>126</v>
      </c>
      <c r="C52" s="34">
        <f>VLOOKUP(B52,'[1]2016省城人口总结（根）'!B:C,2,FALSE)/100</f>
        <v>0.61128500000000008</v>
      </c>
      <c r="D52" s="40">
        <f>INDEX(人口源表!$1:$1048576,MATCH($B52,人口源表!$A:$A,0),MATCH(D$1,人口源表!$1:$1,0))*INDEX(城镇化率!$1:$1048576,MATCH($B52,城镇化率!$A:$A,0),MATCH(D$1,城镇化率!$5:$5,0))/100</f>
        <v>4923410.3195082117</v>
      </c>
      <c r="E52" s="40">
        <f>INDEX(人口源表!$1:$1048576,MATCH($B52,人口源表!$A:$A,0),MATCH(E$1,人口源表!$1:$1,0))*INDEX(城镇化率!$1:$1048576,MATCH($B52,城镇化率!$A:$A,0),MATCH(E$1,城镇化率!$5:$5,0))/100</f>
        <v>5040070.2954475516</v>
      </c>
      <c r="F52" s="40">
        <f>INDEX(人口源表!$1:$1048576,MATCH($B52,人口源表!$A:$A,0),MATCH(F$1,人口源表!$1:$1,0))*INDEX(城镇化率!$1:$1048576,MATCH($B52,城镇化率!$A:$A,0),MATCH(F$1,城镇化率!$5:$5,0))/100</f>
        <v>5156376.6801771559</v>
      </c>
      <c r="G52" s="40">
        <f>INDEX(人口源表!$1:$1048576,MATCH($B52,人口源表!$A:$A,0),MATCH(G$1,人口源表!$1:$1,0))*INDEX(城镇化率!$1:$1048576,MATCH($B52,城镇化率!$A:$A,0),MATCH(G$1,城镇化率!$5:$5,0))/100</f>
        <v>5777419.8248607563</v>
      </c>
      <c r="H52" s="40">
        <f>INDEX(人口源表!$1:$1048576,MATCH($B52,人口源表!$A:$A,0),MATCH(H$1,人口源表!$1:$1,0))*INDEX(城镇化率!$1:$1048576,MATCH($B52,城镇化率!$A:$A,0),MATCH(H$1,城镇化率!$5:$5,0))/100</f>
        <v>5929016.2405161522</v>
      </c>
      <c r="I52" s="40">
        <f>INDEX(人口源表!$1:$1048576,MATCH($B52,人口源表!$A:$A,0),MATCH(I$1,人口源表!$1:$1,0))*INDEX(城镇化率!$1:$1048576,MATCH($B52,城镇化率!$A:$A,0),MATCH(I$1,城镇化率!$5:$5,0))/100</f>
        <v>6033432.0854287175</v>
      </c>
      <c r="J52" s="40">
        <f>INDEX(人口源表!$1:$1048576,MATCH($B52,人口源表!$A:$A,0),MATCH(J$1,人口源表!$1:$1,0))*INDEX(城镇化率!$1:$1048576,MATCH($B52,城镇化率!$A:$A,0),MATCH(J$1,城镇化率!$5:$5,0))/100</f>
        <v>6131146.0207736706</v>
      </c>
      <c r="K52" s="40">
        <f>INDEX(人口源表!$1:$1048576,MATCH($B52,人口源表!$A:$A,0),MATCH(K$1,人口源表!$1:$1,0))*INDEX(城镇化率!$1:$1048576,MATCH($B52,城镇化率!$A:$A,0),MATCH(K$1,城镇化率!$5:$5,0))/100</f>
        <v>6222524.5120097734</v>
      </c>
      <c r="L52" s="40">
        <f>INDEX(人口源表!$1:$1048576,MATCH($B52,人口源表!$A:$A,0),MATCH(L$1,人口源表!$1:$1,0))*INDEX(城镇化率!$1:$1048576,MATCH($B52,城镇化率!$A:$A,0),MATCH(L$1,城镇化率!$5:$5,0))/100</f>
        <v>6307929.2449281253</v>
      </c>
      <c r="M52" s="40">
        <f>INDEX(人口源表!$1:$1048576,MATCH($B52,人口源表!$A:$A,0),MATCH(M$1,人口源表!$1:$1,0))*INDEX(城镇化率!$1:$1048576,MATCH($B52,城镇化率!$A:$A,0),MATCH(M$1,城镇化率!$5:$5,0))/100</f>
        <v>6387718.510497733</v>
      </c>
      <c r="N52" s="40">
        <f>INDEX(人口源表!$1:$1048576,MATCH($B52,人口源表!$A:$A,0),MATCH(N$1,人口源表!$1:$1,0))*INDEX(城镇化率!$1:$1048576,MATCH($B52,城镇化率!$A:$A,0),MATCH(N$1,城镇化率!$5:$5,0))/100</f>
        <v>6462244.5232410207</v>
      </c>
      <c r="O52" s="40">
        <f>INDEX(人口源表!$1:$1048576,MATCH($B52,人口源表!$A:$A,0),MATCH(O$1,人口源表!$1:$1,0))*INDEX(城镇化率!$1:$1048576,MATCH($B52,城镇化率!$A:$A,0),MATCH(O$1,城镇化率!$5:$5,0))/100</f>
        <v>6531854.7988135256</v>
      </c>
      <c r="P52" s="40">
        <f>INDEX(人口源表!$1:$1048576,MATCH($B52,人口源表!$A:$A,0),MATCH(P$1,人口源表!$1:$1,0))*INDEX(城镇化率!$1:$1048576,MATCH($B52,城镇化率!$A:$A,0),MATCH(P$1,城镇化率!$5:$5,0))/100</f>
        <v>6596890.7989033274</v>
      </c>
      <c r="Q52" s="40">
        <f>INDEX(人口源表!$1:$1048576,MATCH($B52,人口源表!$A:$A,0),MATCH(Q$1,人口源表!$1:$1,0))*INDEX(城镇化率!$1:$1048576,MATCH($B52,城镇化率!$A:$A,0),MATCH(Q$1,城镇化率!$5:$5,0))/100</f>
        <v>6657686.5098042795</v>
      </c>
      <c r="R52" s="40">
        <f>INDEX(人口源表!$1:$1048576,MATCH($B52,人口源表!$A:$A,0),MATCH(R$1,人口源表!$1:$1,0))*INDEX(城镇化率!$1:$1048576,MATCH($B52,城镇化率!$A:$A,0),MATCH(R$1,城镇化率!$5:$5,0))/100</f>
        <v>6714568.3973134486</v>
      </c>
      <c r="S52" s="40">
        <f>INDEX(人口源表!$1:$1048576,MATCH($B52,人口源表!$A:$A,0),MATCH(S$1,人口源表!$1:$1,0))*INDEX(城镇化率!$1:$1048576,MATCH($B52,城镇化率!$A:$A,0),MATCH(S$1,城镇化率!$5:$5,0))/100</f>
        <v>6734349.6912259422</v>
      </c>
      <c r="T52" s="40">
        <f>INDEX(人口源表!$1:$1048576,MATCH($B52,人口源表!$A:$A,0),MATCH(T$1,人口源表!$1:$1,0))*INDEX(城镇化率!$1:$1048576,MATCH($B52,城镇化率!$A:$A,0),MATCH(T$1,城镇化率!$5:$5,0))/100</f>
        <v>6750515.0451717917</v>
      </c>
      <c r="U52" s="40">
        <f>INDEX(人口源表!$1:$1048576,MATCH($B52,人口源表!$A:$A,0),MATCH(U$1,人口源表!$1:$1,0))*INDEX(城镇化率!$1:$1048576,MATCH($B52,城镇化率!$A:$A,0),MATCH(U$1,城镇化率!$5:$5,0))/100</f>
        <v>6763411.4042206416</v>
      </c>
      <c r="V52" s="40">
        <f>INDEX(人口源表!$1:$1048576,MATCH($B52,人口源表!$A:$A,0),MATCH(V$1,人口源表!$1:$1,0))*INDEX(城镇化率!$1:$1048576,MATCH($B52,城镇化率!$A:$A,0),MATCH(V$1,城镇化率!$5:$5,0))/100</f>
        <v>6773365.9340221165</v>
      </c>
      <c r="W52" s="40">
        <f>INDEX(人口源表!$1:$1048576,MATCH($B52,人口源表!$A:$A,0),MATCH(W$1,人口源表!$1:$1,0))*INDEX(城镇化率!$1:$1048576,MATCH($B52,城镇化率!$A:$A,0),MATCH(W$1,城镇化率!$5:$5,0))/100</f>
        <v>6780689.878710622</v>
      </c>
      <c r="X52" s="40">
        <f>INDEX(人口源表!$1:$1048576,MATCH($B52,人口源表!$A:$A,0),MATCH(X$1,人口源表!$1:$1,0))*INDEX(城镇化率!$1:$1048576,MATCH($B52,城镇化率!$A:$A,0),MATCH(X$1,城镇化率!$5:$5,0))/100</f>
        <v>6785675.8440074529</v>
      </c>
      <c r="Y52" s="40">
        <f>INDEX(人口源表!$1:$1048576,MATCH($B52,人口源表!$A:$A,0),MATCH(Y$1,人口源表!$1:$1,0))*INDEX(城镇化率!$1:$1048576,MATCH($B52,城镇化率!$A:$A,0),MATCH(Y$1,城镇化率!$5:$5,0))/100</f>
        <v>6788598.7458313704</v>
      </c>
      <c r="Z52" s="40">
        <f>INDEX(人口源表!$1:$1048576,MATCH($B52,人口源表!$A:$A,0),MATCH(Z$1,人口源表!$1:$1,0))*INDEX(城镇化率!$1:$1048576,MATCH($B52,城镇化率!$A:$A,0),MATCH(Z$1,城镇化率!$5:$5,0))/100</f>
        <v>6789712.2844862612</v>
      </c>
      <c r="AA52" s="40">
        <f>INDEX(人口源表!$1:$1048576,MATCH($B52,人口源表!$A:$A,0),MATCH(AA$1,人口源表!$1:$1,0))*INDEX(城镇化率!$1:$1048576,MATCH($B52,城镇化率!$A:$A,0),MATCH(AA$1,城镇化率!$5:$5,0))/100</f>
        <v>6789252.8758474421</v>
      </c>
      <c r="AB52" s="40">
        <f>INDEX(人口源表!$1:$1048576,MATCH($B52,人口源表!$A:$A,0),MATCH(AB$1,人口源表!$1:$1,0))*INDEX(城镇化率!$1:$1048576,MATCH($B52,城镇化率!$A:$A,0),MATCH(AB$1,城镇化率!$5:$5,0))/100</f>
        <v>6787434.5973566435</v>
      </c>
      <c r="AC52" s="40">
        <f>INDEX(人口源表!$1:$1048576,MATCH($B52,人口源表!$A:$A,0),MATCH(AC$1,人口源表!$1:$1,0))*INDEX(城镇化率!$1:$1048576,MATCH($B52,城镇化率!$A:$A,0),MATCH(AC$1,城镇化率!$5:$5,0))/100</f>
        <v>6776150.4665383324</v>
      </c>
      <c r="AD52" s="40">
        <f>INDEX(人口源表!$1:$1048576,MATCH($B52,人口源表!$A:$A,0),MATCH(AD$1,人口源表!$1:$1,0))*INDEX(城镇化率!$1:$1048576,MATCH($B52,城镇化率!$A:$A,0),MATCH(AD$1,城镇化率!$5:$5,0))/100</f>
        <v>6763894.469399862</v>
      </c>
      <c r="AE52" s="40">
        <f>INDEX(人口源表!$1:$1048576,MATCH($B52,人口源表!$A:$A,0),MATCH(AE$1,人口源表!$1:$1,0))*INDEX(城镇化率!$1:$1048576,MATCH($B52,城镇化率!$A:$A,0),MATCH(AE$1,城镇化率!$5:$5,0))/100</f>
        <v>6750819.2610511538</v>
      </c>
      <c r="AF52" s="40">
        <f>INDEX(人口源表!$1:$1048576,MATCH($B52,人口源表!$A:$A,0),MATCH(AF$1,人口源表!$1:$1,0))*INDEX(城镇化率!$1:$1048576,MATCH($B52,城镇化率!$A:$A,0),MATCH(AF$1,城镇化率!$5:$5,0))/100</f>
        <v>6737056.7529072426</v>
      </c>
      <c r="AG52" s="40">
        <f>INDEX(人口源表!$1:$1048576,MATCH($B52,人口源表!$A:$A,0),MATCH(AG$1,人口源表!$1:$1,0))*INDEX(城镇化率!$1:$1048576,MATCH($B52,城镇化率!$A:$A,0),MATCH(AG$1,城镇化率!$5:$5,0))/100</f>
        <v>6722713.0570144709</v>
      </c>
      <c r="AH52" s="40">
        <f>INDEX(人口源表!$1:$1048576,MATCH($B52,人口源表!$A:$A,0),MATCH(AH$1,人口源表!$1:$1,0))*INDEX(城镇化率!$1:$1048576,MATCH($B52,城镇化率!$A:$A,0),MATCH(AH$1,城镇化率!$5:$5,0))/100</f>
        <v>6707870.310499033</v>
      </c>
      <c r="AI52" s="40">
        <f>INDEX(人口源表!$1:$1048576,MATCH($B52,人口源表!$A:$A,0),MATCH(AI$1,人口源表!$1:$1,0))*INDEX(城镇化率!$1:$1048576,MATCH($B52,城镇化率!$A:$A,0),MATCH(AI$1,城镇化率!$5:$5,0))/100</f>
        <v>6692586.9877643967</v>
      </c>
      <c r="AJ52" s="40">
        <f>INDEX(人口源表!$1:$1048576,MATCH($B52,人口源表!$A:$A,0),MATCH(AJ$1,人口源表!$1:$1,0))*INDEX(城镇化率!$1:$1048576,MATCH($B52,城镇化率!$A:$A,0),MATCH(AJ$1,城镇化率!$5:$5,0))/100</f>
        <v>6676895.8774103606</v>
      </c>
      <c r="AK52" s="40">
        <f>INDEX(人口源表!$1:$1048576,MATCH($B52,人口源表!$A:$A,0),MATCH(AK$1,人口源表!$1:$1,0))*INDEX(城镇化率!$1:$1048576,MATCH($B52,城镇化率!$A:$A,0),MATCH(AK$1,城镇化率!$5:$5,0))/100</f>
        <v>6660802.803995477</v>
      </c>
      <c r="AL52" s="40">
        <f>INDEX(人口源表!$1:$1048576,MATCH($B52,人口源表!$A:$A,0),MATCH(AL$1,人口源表!$1:$1,0))*INDEX(城镇化率!$1:$1048576,MATCH($B52,城镇化率!$A:$A,0),MATCH(AL$1,城镇化率!$5:$5,0))/100</f>
        <v>6644290.0570315858</v>
      </c>
      <c r="AM52" s="40">
        <f>INDEX(人口源表!$1:$1048576,MATCH($B52,人口源表!$A:$A,0),MATCH(AM$1,人口源表!$1:$1,0))*INDEX(城镇化率!$1:$1048576,MATCH($B52,城镇化率!$A:$A,0),MATCH(AM$1,城镇化率!$5:$5,0))/100</f>
        <v>6627311.989262037</v>
      </c>
      <c r="AN52" s="40">
        <f>INDEX(人口源表!$1:$1048576,MATCH($B52,人口源表!$A:$A,0),MATCH(AN$1,人口源表!$1:$1,0))*INDEX(城镇化率!$1:$1048576,MATCH($B52,城镇化率!$A:$A,0),MATCH(AN$1,城镇化率!$5:$5,0))/100</f>
        <v>6609795.2867375361</v>
      </c>
      <c r="AO52" s="40">
        <f>INDEX(人口源表!$1:$1048576,MATCH($B52,人口源表!$A:$A,0),MATCH(AO$1,人口源表!$1:$1,0))*INDEX(城镇化率!$1:$1048576,MATCH($B52,城镇化率!$A:$A,0),MATCH(AO$1,城镇化率!$5:$5,0))/100</f>
        <v>6591639.2509402167</v>
      </c>
      <c r="AP52" s="40">
        <f>INDEX(人口源表!$1:$1048576,MATCH($B52,人口源表!$A:$A,0),MATCH(AP$1,人口源表!$1:$1,0))*INDEX(城镇化率!$1:$1048576,MATCH($B52,城镇化率!$A:$A,0),MATCH(AP$1,城镇化率!$5:$5,0))/100</f>
        <v>6572716.8935331227</v>
      </c>
      <c r="AQ52" s="40">
        <f>INDEX(人口源表!$1:$1048576,MATCH($B52,人口源表!$A:$A,0),MATCH(AQ$1,人口源表!$1:$1,0))*INDEX(城镇化率!$1:$1048576,MATCH($B52,城镇化率!$A:$A,0),MATCH(AQ$1,城镇化率!$5:$5,0))/100</f>
        <v>6552870.4377674926</v>
      </c>
      <c r="AR52" s="40">
        <f>INDEX(人口源表!$1:$1048576,MATCH($B52,人口源表!$A:$A,0),MATCH(AR$1,人口源表!$1:$1,0))*INDEX(城镇化率!$1:$1048576,MATCH($B52,城镇化率!$A:$A,0),MATCH(AR$1,城镇化率!$5:$5,0))/100</f>
        <v>6531913.981574419</v>
      </c>
      <c r="AS52" s="40">
        <f>INDEX(人口源表!$1:$1048576,MATCH($B52,人口源表!$A:$A,0),MATCH(AS$1,人口源表!$1:$1,0))*INDEX(城镇化率!$1:$1048576,MATCH($B52,城镇化率!$A:$A,0),MATCH(AS$1,城镇化率!$5:$5,0))/100</f>
        <v>6509631.3704538858</v>
      </c>
      <c r="AT52" s="40">
        <f>INDEX(人口源表!$1:$1048576,MATCH($B52,人口源表!$A:$A,0),MATCH(AT$1,人口源表!$1:$1,0))*INDEX(城镇化率!$1:$1048576,MATCH($B52,城镇化率!$A:$A,0),MATCH(AT$1,城镇化率!$5:$5,0))/100</f>
        <v>6485777.2782004261</v>
      </c>
      <c r="AU52" s="40">
        <f>INDEX(人口源表!$1:$1048576,MATCH($B52,人口源表!$A:$A,0),MATCH(AU$1,人口源表!$1:$1,0))*INDEX(城镇化率!$1:$1048576,MATCH($B52,城镇化率!$A:$A,0),MATCH(AU$1,城镇化率!$5:$5,0))/100</f>
        <v>6460073.4247624865</v>
      </c>
      <c r="AV52" s="40">
        <f>INDEX(人口源表!$1:$1048576,MATCH($B52,人口源表!$A:$A,0),MATCH(AV$1,人口源表!$1:$1,0))*INDEX(城镇化率!$1:$1048576,MATCH($B52,城镇化率!$A:$A,0),MATCH(AV$1,城镇化率!$5:$5,0))/100</f>
        <v>6432212.9012318514</v>
      </c>
    </row>
    <row r="53" spans="1:48" x14ac:dyDescent="0.15">
      <c r="A53" s="4" t="s">
        <v>863</v>
      </c>
      <c r="B53" s="4" t="s">
        <v>128</v>
      </c>
      <c r="C53" s="34">
        <f>VLOOKUP(B53,'[1]2016省城人口总结（根）'!B:C,2,FALSE)/100</f>
        <v>0.52732999999999997</v>
      </c>
      <c r="D53" s="40">
        <f>INDEX(人口源表!$1:$1048576,MATCH($B53,人口源表!$A:$A,0),MATCH(D$1,人口源表!$1:$1,0))*INDEX(城镇化率!$1:$1048576,MATCH($B53,城镇化率!$A:$A,0),MATCH(D$1,城镇化率!$5:$5,0))/100</f>
        <v>2408574.6379511403</v>
      </c>
      <c r="E53" s="40">
        <f>INDEX(人口源表!$1:$1048576,MATCH($B53,人口源表!$A:$A,0),MATCH(E$1,人口源表!$1:$1,0))*INDEX(城镇化率!$1:$1048576,MATCH($B53,城镇化率!$A:$A,0),MATCH(E$1,城镇化率!$5:$5,0))/100</f>
        <v>2459837.9970148699</v>
      </c>
      <c r="F53" s="40">
        <f>INDEX(人口源表!$1:$1048576,MATCH($B53,人口源表!$A:$A,0),MATCH(F$1,人口源表!$1:$1,0))*INDEX(城镇化率!$1:$1048576,MATCH($B53,城镇化率!$A:$A,0),MATCH(F$1,城镇化率!$5:$5,0))/100</f>
        <v>2510765.7801916571</v>
      </c>
      <c r="G53" s="40">
        <f>INDEX(人口源表!$1:$1048576,MATCH($B53,人口源表!$A:$A,0),MATCH(G$1,人口源表!$1:$1,0))*INDEX(城镇化率!$1:$1048576,MATCH($B53,城镇化率!$A:$A,0),MATCH(G$1,城镇化率!$5:$5,0))/100</f>
        <v>1998363.899959693</v>
      </c>
      <c r="H53" s="40">
        <f>INDEX(人口源表!$1:$1048576,MATCH($B53,人口源表!$A:$A,0),MATCH(H$1,人口源表!$1:$1,0))*INDEX(城镇化率!$1:$1048576,MATCH($B53,城镇化率!$A:$A,0),MATCH(H$1,城镇化率!$5:$5,0))/100</f>
        <v>2044147.9450961181</v>
      </c>
      <c r="I53" s="40">
        <f>INDEX(人口源表!$1:$1048576,MATCH($B53,人口源表!$A:$A,0),MATCH(I$1,人口源表!$1:$1,0))*INDEX(城镇化率!$1:$1048576,MATCH($B53,城镇化率!$A:$A,0),MATCH(I$1,城镇化率!$5:$5,0))/100</f>
        <v>2073916.1771709165</v>
      </c>
      <c r="J53" s="40">
        <f>INDEX(人口源表!$1:$1048576,MATCH($B53,人口源表!$A:$A,0),MATCH(J$1,人口源表!$1:$1,0))*INDEX(城镇化率!$1:$1048576,MATCH($B53,城镇化率!$A:$A,0),MATCH(J$1,城镇化率!$5:$5,0))/100</f>
        <v>2101622.0909700445</v>
      </c>
      <c r="K53" s="40">
        <f>INDEX(人口源表!$1:$1048576,MATCH($B53,人口源表!$A:$A,0),MATCH(K$1,人口源表!$1:$1,0))*INDEX(城镇化率!$1:$1048576,MATCH($B53,城镇化率!$A:$A,0),MATCH(K$1,城镇化率!$5:$5,0))/100</f>
        <v>2127348.0514795263</v>
      </c>
      <c r="L53" s="40">
        <f>INDEX(人口源表!$1:$1048576,MATCH($B53,人口源表!$A:$A,0),MATCH(L$1,人口源表!$1:$1,0))*INDEX(城镇化率!$1:$1048576,MATCH($B53,城镇化率!$A:$A,0),MATCH(L$1,城镇化率!$5:$5,0))/100</f>
        <v>2151173.4227040159</v>
      </c>
      <c r="M53" s="40">
        <f>INDEX(人口源表!$1:$1048576,MATCH($B53,人口源表!$A:$A,0),MATCH(M$1,人口源表!$1:$1,0))*INDEX(城镇化率!$1:$1048576,MATCH($B53,城镇化率!$A:$A,0),MATCH(M$1,城镇化率!$5:$5,0))/100</f>
        <v>2173180.8354310868</v>
      </c>
      <c r="N53" s="40">
        <f>INDEX(人口源表!$1:$1048576,MATCH($B53,人口源表!$A:$A,0),MATCH(N$1,人口源表!$1:$1,0))*INDEX(城镇化率!$1:$1048576,MATCH($B53,城镇化率!$A:$A,0),MATCH(N$1,城镇化率!$5:$5,0))/100</f>
        <v>2193451.4594606645</v>
      </c>
      <c r="O53" s="40">
        <f>INDEX(人口源表!$1:$1048576,MATCH($B53,人口源表!$A:$A,0),MATCH(O$1,人口源表!$1:$1,0))*INDEX(城镇化率!$1:$1048576,MATCH($B53,城镇化率!$A:$A,0),MATCH(O$1,城镇化率!$5:$5,0))/100</f>
        <v>2212065.4326773114</v>
      </c>
      <c r="P53" s="40">
        <f>INDEX(人口源表!$1:$1048576,MATCH($B53,人口源表!$A:$A,0),MATCH(P$1,人口源表!$1:$1,0))*INDEX(城镇化率!$1:$1048576,MATCH($B53,城镇化率!$A:$A,0),MATCH(P$1,城镇化率!$5:$5,0))/100</f>
        <v>2229104.7635407555</v>
      </c>
      <c r="Q53" s="40">
        <f>INDEX(人口源表!$1:$1048576,MATCH($B53,人口源表!$A:$A,0),MATCH(Q$1,人口源表!$1:$1,0))*INDEX(城镇化率!$1:$1048576,MATCH($B53,城镇化率!$A:$A,0),MATCH(Q$1,城镇化率!$5:$5,0))/100</f>
        <v>2244649.6242735996</v>
      </c>
      <c r="R53" s="40">
        <f>INDEX(人口源表!$1:$1048576,MATCH($B53,人口源表!$A:$A,0),MATCH(R$1,人口源表!$1:$1,0))*INDEX(城镇化率!$1:$1048576,MATCH($B53,城镇化率!$A:$A,0),MATCH(R$1,城镇化率!$5:$5,0))/100</f>
        <v>2258780.6523246313</v>
      </c>
      <c r="S53" s="40">
        <f>INDEX(人口源表!$1:$1048576,MATCH($B53,人口源表!$A:$A,0),MATCH(S$1,人口源表!$1:$1,0))*INDEX(城镇化率!$1:$1048576,MATCH($B53,城镇化率!$A:$A,0),MATCH(S$1,城镇化率!$5:$5,0))/100</f>
        <v>2260331.5581828044</v>
      </c>
      <c r="T53" s="40">
        <f>INDEX(人口源表!$1:$1048576,MATCH($B53,人口源表!$A:$A,0),MATCH(T$1,人口源表!$1:$1,0))*INDEX(城镇化率!$1:$1048576,MATCH($B53,城镇化率!$A:$A,0),MATCH(T$1,城镇化率!$5:$5,0))/100</f>
        <v>2260568.8390300903</v>
      </c>
      <c r="U53" s="40">
        <f>INDEX(人口源表!$1:$1048576,MATCH($B53,人口源表!$A:$A,0),MATCH(U$1,人口源表!$1:$1,0))*INDEX(城镇化率!$1:$1048576,MATCH($B53,城镇化率!$A:$A,0),MATCH(U$1,城镇化率!$5:$5,0))/100</f>
        <v>2259588.7142367419</v>
      </c>
      <c r="V53" s="40">
        <f>INDEX(人口源表!$1:$1048576,MATCH($B53,人口源表!$A:$A,0),MATCH(V$1,人口源表!$1:$1,0))*INDEX(城镇化率!$1:$1048576,MATCH($B53,城镇化率!$A:$A,0),MATCH(V$1,城镇化率!$5:$5,0))/100</f>
        <v>2257484.4382190583</v>
      </c>
      <c r="W53" s="40">
        <f>INDEX(人口源表!$1:$1048576,MATCH($B53,人口源表!$A:$A,0),MATCH(W$1,人口源表!$1:$1,0))*INDEX(城镇化率!$1:$1048576,MATCH($B53,城镇化率!$A:$A,0),MATCH(W$1,城镇化率!$5:$5,0))/100</f>
        <v>2254346.8395180739</v>
      </c>
      <c r="X53" s="40">
        <f>INDEX(人口源表!$1:$1048576,MATCH($B53,人口源表!$A:$A,0),MATCH(X$1,人口源表!$1:$1,0))*INDEX(城镇化率!$1:$1048576,MATCH($B53,城镇化率!$A:$A,0),MATCH(X$1,城镇化率!$5:$5,0))/100</f>
        <v>2250264.8774153157</v>
      </c>
      <c r="Y53" s="40">
        <f>INDEX(人口源表!$1:$1048576,MATCH($B53,人口源表!$A:$A,0),MATCH(Y$1,人口源表!$1:$1,0))*INDEX(城镇化率!$1:$1048576,MATCH($B53,城镇化率!$A:$A,0),MATCH(Y$1,城镇化率!$5:$5,0))/100</f>
        <v>2245322.98989056</v>
      </c>
      <c r="Z53" s="40">
        <f>INDEX(人口源表!$1:$1048576,MATCH($B53,人口源表!$A:$A,0),MATCH(Z$1,人口源表!$1:$1,0))*INDEX(城镇化率!$1:$1048576,MATCH($B53,城镇化率!$A:$A,0),MATCH(Z$1,城镇化率!$5:$5,0))/100</f>
        <v>2239602.9026574017</v>
      </c>
      <c r="AA53" s="40">
        <f>INDEX(人口源表!$1:$1048576,MATCH($B53,人口源表!$A:$A,0),MATCH(AA$1,人口源表!$1:$1,0))*INDEX(城镇化率!$1:$1048576,MATCH($B53,城镇化率!$A:$A,0),MATCH(AA$1,城镇化率!$5:$5,0))/100</f>
        <v>2233184.8426261027</v>
      </c>
      <c r="AB53" s="40">
        <f>INDEX(人口源表!$1:$1048576,MATCH($B53,人口源表!$A:$A,0),MATCH(AB$1,人口源表!$1:$1,0))*INDEX(城镇化率!$1:$1048576,MATCH($B53,城镇化率!$A:$A,0),MATCH(AB$1,城镇化率!$5:$5,0))/100</f>
        <v>2226144.2037962191</v>
      </c>
      <c r="AC53" s="40">
        <f>INDEX(人口源表!$1:$1048576,MATCH($B53,人口源表!$A:$A,0),MATCH(AC$1,人口源表!$1:$1,0))*INDEX(城镇化率!$1:$1048576,MATCH($B53,城镇化率!$A:$A,0),MATCH(AC$1,城镇化率!$5:$5,0))/100</f>
        <v>2215837.9500806634</v>
      </c>
      <c r="AD53" s="40">
        <f>INDEX(人口源表!$1:$1048576,MATCH($B53,人口源表!$A:$A,0),MATCH(AD$1,人口源表!$1:$1,0))*INDEX(城镇化率!$1:$1048576,MATCH($B53,城镇化率!$A:$A,0),MATCH(AD$1,城镇化率!$5:$5,0))/100</f>
        <v>2205074.5304978099</v>
      </c>
      <c r="AE53" s="40">
        <f>INDEX(人口源表!$1:$1048576,MATCH($B53,人口源表!$A:$A,0),MATCH(AE$1,人口源表!$1:$1,0))*INDEX(城镇化率!$1:$1048576,MATCH($B53,城镇化率!$A:$A,0),MATCH(AE$1,城镇化率!$5:$5,0))/100</f>
        <v>2193920.8794350801</v>
      </c>
      <c r="AF53" s="40">
        <f>INDEX(人口源表!$1:$1048576,MATCH($B53,人口源表!$A:$A,0),MATCH(AF$1,人口源表!$1:$1,0))*INDEX(城镇化率!$1:$1048576,MATCH($B53,城镇化率!$A:$A,0),MATCH(AF$1,城镇化率!$5:$5,0))/100</f>
        <v>2182439.6573223113</v>
      </c>
      <c r="AG53" s="40">
        <f>INDEX(人口源表!$1:$1048576,MATCH($B53,人口源表!$A:$A,0),MATCH(AG$1,人口源表!$1:$1,0))*INDEX(城镇化率!$1:$1048576,MATCH($B53,城镇化率!$A:$A,0),MATCH(AG$1,城镇化率!$5:$5,0))/100</f>
        <v>2170690.4952590563</v>
      </c>
      <c r="AH53" s="40">
        <f>INDEX(人口源表!$1:$1048576,MATCH($B53,人口源表!$A:$A,0),MATCH(AH$1,人口源表!$1:$1,0))*INDEX(城镇化率!$1:$1048576,MATCH($B53,城镇化率!$A:$A,0),MATCH(AH$1,城镇化率!$5:$5,0))/100</f>
        <v>2158728.588828749</v>
      </c>
      <c r="AI53" s="40">
        <f>INDEX(人口源表!$1:$1048576,MATCH($B53,人口源表!$A:$A,0),MATCH(AI$1,人口源表!$1:$1,0))*INDEX(城镇化率!$1:$1048576,MATCH($B53,城镇化率!$A:$A,0),MATCH(AI$1,城镇化率!$5:$5,0))/100</f>
        <v>2146604.6058456106</v>
      </c>
      <c r="AJ53" s="40">
        <f>INDEX(人口源表!$1:$1048576,MATCH($B53,人口源表!$A:$A,0),MATCH(AJ$1,人口源表!$1:$1,0))*INDEX(城镇化率!$1:$1048576,MATCH($B53,城镇化率!$A:$A,0),MATCH(AJ$1,城镇化率!$5:$5,0))/100</f>
        <v>2134366.618174246</v>
      </c>
      <c r="AK53" s="40">
        <f>INDEX(人口源表!$1:$1048576,MATCH($B53,人口源表!$A:$A,0),MATCH(AK$1,人口源表!$1:$1,0))*INDEX(城镇化率!$1:$1048576,MATCH($B53,城镇化率!$A:$A,0),MATCH(AK$1,城镇化率!$5:$5,0))/100</f>
        <v>2122055.9799220953</v>
      </c>
      <c r="AL53" s="40">
        <f>INDEX(人口源表!$1:$1048576,MATCH($B53,人口源表!$A:$A,0),MATCH(AL$1,人口源表!$1:$1,0))*INDEX(城镇化率!$1:$1048576,MATCH($B53,城镇化率!$A:$A,0),MATCH(AL$1,城镇化率!$5:$5,0))/100</f>
        <v>2109710.5946433363</v>
      </c>
      <c r="AM53" s="40">
        <f>INDEX(人口源表!$1:$1048576,MATCH($B53,人口源表!$A:$A,0),MATCH(AM$1,人口源表!$1:$1,0))*INDEX(城镇化率!$1:$1048576,MATCH($B53,城镇化率!$A:$A,0),MATCH(AM$1,城镇化率!$5:$5,0))/100</f>
        <v>2097365.5270805033</v>
      </c>
      <c r="AN53" s="40">
        <f>INDEX(人口源表!$1:$1048576,MATCH($B53,人口源表!$A:$A,0),MATCH(AN$1,人口源表!$1:$1,0))*INDEX(城镇化率!$1:$1048576,MATCH($B53,城镇化率!$A:$A,0),MATCH(AN$1,城镇化率!$5:$5,0))/100</f>
        <v>2085047.4619354778</v>
      </c>
      <c r="AO53" s="40">
        <f>INDEX(人口源表!$1:$1048576,MATCH($B53,人口源表!$A:$A,0),MATCH(AO$1,人口源表!$1:$1,0))*INDEX(城镇化率!$1:$1048576,MATCH($B53,城镇化率!$A:$A,0),MATCH(AO$1,城镇化率!$5:$5,0))/100</f>
        <v>2072782.7953645629</v>
      </c>
      <c r="AP53" s="40">
        <f>INDEX(人口源表!$1:$1048576,MATCH($B53,人口源表!$A:$A,0),MATCH(AP$1,人口源表!$1:$1,0))*INDEX(城镇化率!$1:$1048576,MATCH($B53,城镇化率!$A:$A,0),MATCH(AP$1,城镇化率!$5:$5,0))/100</f>
        <v>2060590.0306473575</v>
      </c>
      <c r="AQ53" s="40">
        <f>INDEX(人口源表!$1:$1048576,MATCH($B53,人口源表!$A:$A,0),MATCH(AQ$1,人口源表!$1:$1,0))*INDEX(城镇化率!$1:$1048576,MATCH($B53,城镇化率!$A:$A,0),MATCH(AQ$1,城镇化率!$5:$5,0))/100</f>
        <v>2048483.0910141035</v>
      </c>
      <c r="AR53" s="40">
        <f>INDEX(人口源表!$1:$1048576,MATCH($B53,人口源表!$A:$A,0),MATCH(AR$1,人口源表!$1:$1,0))*INDEX(城镇化率!$1:$1048576,MATCH($B53,城镇化率!$A:$A,0),MATCH(AR$1,城镇化率!$5:$5,0))/100</f>
        <v>2036473.3177624408</v>
      </c>
      <c r="AS53" s="40">
        <f>INDEX(人口源表!$1:$1048576,MATCH($B53,人口源表!$A:$A,0),MATCH(AS$1,人口源表!$1:$1,0))*INDEX(城镇化率!$1:$1048576,MATCH($B53,城镇化率!$A:$A,0),MATCH(AS$1,城镇化率!$5:$5,0))/100</f>
        <v>2024563.1349236125</v>
      </c>
      <c r="AT53" s="40">
        <f>INDEX(人口源表!$1:$1048576,MATCH($B53,人口源表!$A:$A,0),MATCH(AT$1,人口源表!$1:$1,0))*INDEX(城镇化率!$1:$1048576,MATCH($B53,城镇化率!$A:$A,0),MATCH(AT$1,城镇化率!$5:$5,0))/100</f>
        <v>2012753.5899133298</v>
      </c>
      <c r="AU53" s="40">
        <f>INDEX(人口源表!$1:$1048576,MATCH($B53,人口源表!$A:$A,0),MATCH(AU$1,人口源表!$1:$1,0))*INDEX(城镇化率!$1:$1048576,MATCH($B53,城镇化率!$A:$A,0),MATCH(AU$1,城镇化率!$5:$5,0))/100</f>
        <v>2001037.9950884872</v>
      </c>
      <c r="AV53" s="40">
        <f>INDEX(人口源表!$1:$1048576,MATCH($B53,人口源表!$A:$A,0),MATCH(AV$1,人口源表!$1:$1,0))*INDEX(城镇化率!$1:$1048576,MATCH($B53,城镇化率!$A:$A,0),MATCH(AV$1,城镇化率!$5:$5,0))/100</f>
        <v>1989405.3130110651</v>
      </c>
    </row>
    <row r="54" spans="1:48" x14ac:dyDescent="0.15">
      <c r="A54" s="4" t="s">
        <v>863</v>
      </c>
      <c r="B54" s="4" t="s">
        <v>130</v>
      </c>
      <c r="C54" s="34">
        <f>VLOOKUP(B54,'[1]2016省城人口总结（根）'!B:C,2,FALSE)/100</f>
        <v>0.49934499999999998</v>
      </c>
      <c r="D54" s="40">
        <f>INDEX(人口源表!$1:$1048576,MATCH($B54,人口源表!$A:$A,0),MATCH(D$1,人口源表!$1:$1,0))*INDEX(城镇化率!$1:$1048576,MATCH($B54,城镇化率!$A:$A,0),MATCH(D$1,城镇化率!$5:$5,0))/100</f>
        <v>1759512.8275673497</v>
      </c>
      <c r="E54" s="40">
        <f>INDEX(人口源表!$1:$1048576,MATCH($B54,人口源表!$A:$A,0),MATCH(E$1,人口源表!$1:$1,0))*INDEX(城镇化率!$1:$1048576,MATCH($B54,城镇化率!$A:$A,0),MATCH(E$1,城镇化率!$5:$5,0))/100</f>
        <v>1798437.3048131675</v>
      </c>
      <c r="F54" s="40">
        <f>INDEX(人口源表!$1:$1048576,MATCH($B54,人口源表!$A:$A,0),MATCH(F$1,人口源表!$1:$1,0))*INDEX(城镇化率!$1:$1048576,MATCH($B54,城镇化率!$A:$A,0),MATCH(F$1,城镇化率!$5:$5,0))/100</f>
        <v>1837187.2927042278</v>
      </c>
      <c r="G54" s="40">
        <f>INDEX(人口源表!$1:$1048576,MATCH($B54,人口源表!$A:$A,0),MATCH(G$1,人口源表!$1:$1,0))*INDEX(城镇化率!$1:$1048576,MATCH($B54,城镇化率!$A:$A,0),MATCH(G$1,城镇化率!$5:$5,0))/100</f>
        <v>947324.58125089342</v>
      </c>
      <c r="H54" s="40">
        <f>INDEX(人口源表!$1:$1048576,MATCH($B54,人口源表!$A:$A,0),MATCH(H$1,人口源表!$1:$1,0))*INDEX(城镇化率!$1:$1048576,MATCH($B54,城镇化率!$A:$A,0),MATCH(H$1,城镇化率!$5:$5,0))/100</f>
        <v>969379.80166730192</v>
      </c>
      <c r="I54" s="40">
        <f>INDEX(人口源表!$1:$1048576,MATCH($B54,人口源表!$A:$A,0),MATCH(I$1,人口源表!$1:$1,0))*INDEX(城镇化率!$1:$1048576,MATCH($B54,城镇化率!$A:$A,0),MATCH(I$1,城镇化率!$5:$5,0))/100</f>
        <v>984095.67140087765</v>
      </c>
      <c r="J54" s="40">
        <f>INDEX(人口源表!$1:$1048576,MATCH($B54,人口源表!$A:$A,0),MATCH(J$1,人口源表!$1:$1,0))*INDEX(城镇化率!$1:$1048576,MATCH($B54,城镇化率!$A:$A,0),MATCH(J$1,城镇化率!$5:$5,0))/100</f>
        <v>998065.08615963592</v>
      </c>
      <c r="K54" s="40">
        <f>INDEX(人口源表!$1:$1048576,MATCH($B54,人口源表!$A:$A,0),MATCH(K$1,人口源表!$1:$1,0))*INDEX(城镇化率!$1:$1048576,MATCH($B54,城镇化率!$A:$A,0),MATCH(K$1,城镇化率!$5:$5,0))/100</f>
        <v>1011304.036432685</v>
      </c>
      <c r="L54" s="40">
        <f>INDEX(人口源表!$1:$1048576,MATCH($B54,人口源表!$A:$A,0),MATCH(L$1,人口源表!$1:$1,0))*INDEX(城镇化率!$1:$1048576,MATCH($B54,城镇化率!$A:$A,0),MATCH(L$1,城镇化率!$5:$5,0))/100</f>
        <v>1023828.5375867671</v>
      </c>
      <c r="M54" s="40">
        <f>INDEX(人口源表!$1:$1048576,MATCH($B54,人口源表!$A:$A,0),MATCH(M$1,人口源表!$1:$1,0))*INDEX(城镇化率!$1:$1048576,MATCH($B54,城镇化率!$A:$A,0),MATCH(M$1,城镇化率!$5:$5,0))/100</f>
        <v>1035656.2913699087</v>
      </c>
      <c r="N54" s="40">
        <f>INDEX(人口源表!$1:$1048576,MATCH($B54,人口源表!$A:$A,0),MATCH(N$1,人口源表!$1:$1,0))*INDEX(城镇化率!$1:$1048576,MATCH($B54,城镇化率!$A:$A,0),MATCH(N$1,城镇化率!$5:$5,0))/100</f>
        <v>1046804.4780474795</v>
      </c>
      <c r="O54" s="40">
        <f>INDEX(人口源表!$1:$1048576,MATCH($B54,人口源表!$A:$A,0),MATCH(O$1,人口源表!$1:$1,0))*INDEX(城镇化率!$1:$1048576,MATCH($B54,城镇化率!$A:$A,0),MATCH(O$1,城镇化率!$5:$5,0))/100</f>
        <v>1057291.4231288494</v>
      </c>
      <c r="P54" s="40">
        <f>INDEX(人口源表!$1:$1048576,MATCH($B54,人口源表!$A:$A,0),MATCH(P$1,人口源表!$1:$1,0))*INDEX(城镇化率!$1:$1048576,MATCH($B54,城镇化率!$A:$A,0),MATCH(P$1,城镇化率!$5:$5,0))/100</f>
        <v>1067135.4730292486</v>
      </c>
      <c r="Q54" s="40">
        <f>INDEX(人口源表!$1:$1048576,MATCH($B54,人口源表!$A:$A,0),MATCH(Q$1,人口源表!$1:$1,0))*INDEX(城镇化率!$1:$1048576,MATCH($B54,城镇化率!$A:$A,0),MATCH(Q$1,城镇化率!$5:$5,0))/100</f>
        <v>1076356.1390016563</v>
      </c>
      <c r="R54" s="40">
        <f>INDEX(人口源表!$1:$1048576,MATCH($B54,人口源表!$A:$A,0),MATCH(R$1,人口源表!$1:$1,0))*INDEX(城镇化率!$1:$1048576,MATCH($B54,城镇化率!$A:$A,0),MATCH(R$1,城镇化率!$5:$5,0))/100</f>
        <v>1084972.9497842637</v>
      </c>
      <c r="S54" s="40">
        <f>INDEX(人口源表!$1:$1048576,MATCH($B54,人口源表!$A:$A,0),MATCH(S$1,人口源表!$1:$1,0))*INDEX(城镇化率!$1:$1048576,MATCH($B54,城镇化率!$A:$A,0),MATCH(S$1,城镇化率!$5:$5,0))/100</f>
        <v>1087595.1012051289</v>
      </c>
      <c r="T54" s="40">
        <f>INDEX(人口源表!$1:$1048576,MATCH($B54,人口源表!$A:$A,0),MATCH(T$1,人口源表!$1:$1,0))*INDEX(城镇化率!$1:$1048576,MATCH($B54,城镇化率!$A:$A,0),MATCH(T$1,城镇化率!$5:$5,0))/100</f>
        <v>1089607.8271420004</v>
      </c>
      <c r="U54" s="40">
        <f>INDEX(人口源表!$1:$1048576,MATCH($B54,人口源表!$A:$A,0),MATCH(U$1,人口源表!$1:$1,0))*INDEX(城镇化率!$1:$1048576,MATCH($B54,城镇化率!$A:$A,0),MATCH(U$1,城镇化率!$5:$5,0))/100</f>
        <v>1091040.2603133526</v>
      </c>
      <c r="V54" s="40">
        <f>INDEX(人口源表!$1:$1048576,MATCH($B54,人口源表!$A:$A,0),MATCH(V$1,人口源表!$1:$1,0))*INDEX(城镇化率!$1:$1048576,MATCH($B54,城镇化率!$A:$A,0),MATCH(V$1,城镇化率!$5:$5,0))/100</f>
        <v>1091922.8101203204</v>
      </c>
      <c r="W54" s="40">
        <f>INDEX(人口源表!$1:$1048576,MATCH($B54,人口源表!$A:$A,0),MATCH(W$1,人口源表!$1:$1,0))*INDEX(城镇化率!$1:$1048576,MATCH($B54,城镇化率!$A:$A,0),MATCH(W$1,城镇化率!$5:$5,0))/100</f>
        <v>1092285.3715397734</v>
      </c>
      <c r="X54" s="40">
        <f>INDEX(人口源表!$1:$1048576,MATCH($B54,人口源表!$A:$A,0),MATCH(X$1,人口源表!$1:$1,0))*INDEX(城镇化率!$1:$1048576,MATCH($B54,城镇化率!$A:$A,0),MATCH(X$1,城镇化率!$5:$5,0))/100</f>
        <v>1092156.6959167325</v>
      </c>
      <c r="Y54" s="40">
        <f>INDEX(人口源表!$1:$1048576,MATCH($B54,人口源表!$A:$A,0),MATCH(Y$1,人口源表!$1:$1,0))*INDEX(城镇化率!$1:$1048576,MATCH($B54,城镇化率!$A:$A,0),MATCH(Y$1,城镇化率!$5:$5,0))/100</f>
        <v>1091568.020550099</v>
      </c>
      <c r="Z54" s="40">
        <f>INDEX(人口源表!$1:$1048576,MATCH($B54,人口源表!$A:$A,0),MATCH(Z$1,人口源表!$1:$1,0))*INDEX(城镇化率!$1:$1048576,MATCH($B54,城镇化率!$A:$A,0),MATCH(Z$1,城镇化率!$5:$5,0))/100</f>
        <v>1090548.2101104809</v>
      </c>
      <c r="AA54" s="40">
        <f>INDEX(人口源表!$1:$1048576,MATCH($B54,人口源表!$A:$A,0),MATCH(AA$1,人口源表!$1:$1,0))*INDEX(城镇化率!$1:$1048576,MATCH($B54,城镇化率!$A:$A,0),MATCH(AA$1,城镇化率!$5:$5,0))/100</f>
        <v>1089128.0091794243</v>
      </c>
      <c r="AB54" s="40">
        <f>INDEX(人口源表!$1:$1048576,MATCH($B54,人口源表!$A:$A,0),MATCH(AB$1,人口源表!$1:$1,0))*INDEX(城镇化率!$1:$1048576,MATCH($B54,城镇化率!$A:$A,0),MATCH(AB$1,城镇化率!$5:$5,0))/100</f>
        <v>1087336.3598506243</v>
      </c>
      <c r="AC54" s="40">
        <f>INDEX(人口源表!$1:$1048576,MATCH($B54,人口源表!$A:$A,0),MATCH(AC$1,人口源表!$1:$1,0))*INDEX(城镇化率!$1:$1048576,MATCH($B54,城镇化率!$A:$A,0),MATCH(AC$1,城镇化率!$5:$5,0))/100</f>
        <v>1083875.5365492434</v>
      </c>
      <c r="AD54" s="40">
        <f>INDEX(人口源表!$1:$1048576,MATCH($B54,人口源表!$A:$A,0),MATCH(AD$1,人口源表!$1:$1,0))*INDEX(城镇化率!$1:$1048576,MATCH($B54,城镇化率!$A:$A,0),MATCH(AD$1,城镇化率!$5:$5,0))/100</f>
        <v>1080111.3054362549</v>
      </c>
      <c r="AE54" s="40">
        <f>INDEX(人口源表!$1:$1048576,MATCH($B54,人口源表!$A:$A,0),MATCH(AE$1,人口源表!$1:$1,0))*INDEX(城镇化率!$1:$1048576,MATCH($B54,城镇化率!$A:$A,0),MATCH(AE$1,城镇化率!$5:$5,0))/100</f>
        <v>1076073.6880755636</v>
      </c>
      <c r="AF54" s="40">
        <f>INDEX(人口源表!$1:$1048576,MATCH($B54,人口源表!$A:$A,0),MATCH(AF$1,人口源表!$1:$1,0))*INDEX(城镇化率!$1:$1048576,MATCH($B54,城镇化率!$A:$A,0),MATCH(AF$1,城镇化率!$5:$5,0))/100</f>
        <v>1071793.1836970926</v>
      </c>
      <c r="AG54" s="40">
        <f>INDEX(人口源表!$1:$1048576,MATCH($B54,人口源表!$A:$A,0),MATCH(AG$1,人口源表!$1:$1,0))*INDEX(城镇化率!$1:$1048576,MATCH($B54,城镇化率!$A:$A,0),MATCH(AG$1,城镇化率!$5:$5,0))/100</f>
        <v>1067301.405825024</v>
      </c>
      <c r="AH54" s="40">
        <f>INDEX(人口源表!$1:$1048576,MATCH($B54,人口源表!$A:$A,0),MATCH(AH$1,人口源表!$1:$1,0))*INDEX(城镇化率!$1:$1048576,MATCH($B54,城镇化率!$A:$A,0),MATCH(AH$1,城镇化率!$5:$5,0))/100</f>
        <v>1062627.2922119449</v>
      </c>
      <c r="AI54" s="40">
        <f>INDEX(人口源表!$1:$1048576,MATCH($B54,人口源表!$A:$A,0),MATCH(AI$1,人口源表!$1:$1,0))*INDEX(城镇化率!$1:$1048576,MATCH($B54,城镇化率!$A:$A,0),MATCH(AI$1,城镇化率!$5:$5,0))/100</f>
        <v>1057800.8707246839</v>
      </c>
      <c r="AJ54" s="40">
        <f>INDEX(人口源表!$1:$1048576,MATCH($B54,人口源表!$A:$A,0),MATCH(AJ$1,人口源表!$1:$1,0))*INDEX(城镇化率!$1:$1048576,MATCH($B54,城镇化率!$A:$A,0),MATCH(AJ$1,城镇化率!$5:$5,0))/100</f>
        <v>1052851.9972221081</v>
      </c>
      <c r="AK54" s="40">
        <f>INDEX(人口源表!$1:$1048576,MATCH($B54,人口源表!$A:$A,0),MATCH(AK$1,人口源表!$1:$1,0))*INDEX(城镇化率!$1:$1048576,MATCH($B54,城镇化率!$A:$A,0),MATCH(AK$1,城镇化率!$5:$5,0))/100</f>
        <v>1047810.9895872182</v>
      </c>
      <c r="AL54" s="40">
        <f>INDEX(人口源表!$1:$1048576,MATCH($B54,人口源表!$A:$A,0),MATCH(AL$1,人口源表!$1:$1,0))*INDEX(城镇化率!$1:$1048576,MATCH($B54,城镇化率!$A:$A,0),MATCH(AL$1,城镇化率!$5:$5,0))/100</f>
        <v>1042706.0558992054</v>
      </c>
      <c r="AM54" s="40">
        <f>INDEX(人口源表!$1:$1048576,MATCH($B54,人口源表!$A:$A,0),MATCH(AM$1,人口源表!$1:$1,0))*INDEX(城镇化率!$1:$1048576,MATCH($B54,城镇化率!$A:$A,0),MATCH(AM$1,城镇化率!$5:$5,0))/100</f>
        <v>1037566.4827050787</v>
      </c>
      <c r="AN54" s="40">
        <f>INDEX(人口源表!$1:$1048576,MATCH($B54,人口源表!$A:$A,0),MATCH(AN$1,人口源表!$1:$1,0))*INDEX(城镇化率!$1:$1048576,MATCH($B54,城镇化率!$A:$A,0),MATCH(AN$1,城镇化率!$5:$5,0))/100</f>
        <v>1032420.7045366955</v>
      </c>
      <c r="AO54" s="40">
        <f>INDEX(人口源表!$1:$1048576,MATCH($B54,人口源表!$A:$A,0),MATCH(AO$1,人口源表!$1:$1,0))*INDEX(城镇化率!$1:$1048576,MATCH($B54,城镇化率!$A:$A,0),MATCH(AO$1,城镇化率!$5:$5,0))/100</f>
        <v>1027297.5863912157</v>
      </c>
      <c r="AP54" s="40">
        <f>INDEX(人口源表!$1:$1048576,MATCH($B54,人口源表!$A:$A,0),MATCH(AP$1,人口源表!$1:$1,0))*INDEX(城镇化率!$1:$1048576,MATCH($B54,城镇化率!$A:$A,0),MATCH(AP$1,城镇化率!$5:$5,0))/100</f>
        <v>1022224.4663242887</v>
      </c>
      <c r="AQ54" s="40">
        <f>INDEX(人口源表!$1:$1048576,MATCH($B54,人口源表!$A:$A,0),MATCH(AQ$1,人口源表!$1:$1,0))*INDEX(城镇化率!$1:$1048576,MATCH($B54,城镇化率!$A:$A,0),MATCH(AQ$1,城镇化率!$5:$5,0))/100</f>
        <v>1017230.4040023112</v>
      </c>
      <c r="AR54" s="40">
        <f>INDEX(人口源表!$1:$1048576,MATCH($B54,人口源表!$A:$A,0),MATCH(AR$1,人口源表!$1:$1,0))*INDEX(城镇化率!$1:$1048576,MATCH($B54,城镇化率!$A:$A,0),MATCH(AR$1,城镇化率!$5:$5,0))/100</f>
        <v>1012342.2567182161</v>
      </c>
      <c r="AS54" s="40">
        <f>INDEX(人口源表!$1:$1048576,MATCH($B54,人口源表!$A:$A,0),MATCH(AS$1,人口源表!$1:$1,0))*INDEX(城镇化率!$1:$1048576,MATCH($B54,城镇化率!$A:$A,0),MATCH(AS$1,城镇化率!$5:$5,0))/100</f>
        <v>1007587.2787581874</v>
      </c>
      <c r="AT54" s="40">
        <f>INDEX(人口源表!$1:$1048576,MATCH($B54,人口源表!$A:$A,0),MATCH(AT$1,人口源表!$1:$1,0))*INDEX(城镇化率!$1:$1048576,MATCH($B54,城镇化率!$A:$A,0),MATCH(AT$1,城镇化率!$5:$5,0))/100</f>
        <v>1002992.4613775794</v>
      </c>
      <c r="AU54" s="40">
        <f>INDEX(人口源表!$1:$1048576,MATCH($B54,人口源表!$A:$A,0),MATCH(AU$1,人口源表!$1:$1,0))*INDEX(城镇化率!$1:$1048576,MATCH($B54,城镇化率!$A:$A,0),MATCH(AU$1,城镇化率!$5:$5,0))/100</f>
        <v>998583.85779011855</v>
      </c>
      <c r="AV54" s="40">
        <f>INDEX(人口源表!$1:$1048576,MATCH($B54,人口源表!$A:$A,0),MATCH(AV$1,人口源表!$1:$1,0))*INDEX(城镇化率!$1:$1048576,MATCH($B54,城镇化率!$A:$A,0),MATCH(AV$1,城镇化率!$5:$5,0))/100</f>
        <v>994389.23673633486</v>
      </c>
    </row>
    <row r="55" spans="1:48" x14ac:dyDescent="0.15">
      <c r="A55" s="4" t="s">
        <v>863</v>
      </c>
      <c r="B55" s="4" t="s">
        <v>132</v>
      </c>
      <c r="C55" s="34">
        <f>VLOOKUP(B55,'[1]2016省城人口总结（根）'!B:C,2,FALSE)/100</f>
        <v>0.49934499999999998</v>
      </c>
      <c r="D55" s="40">
        <f>INDEX(人口源表!$1:$1048576,MATCH($B55,人口源表!$A:$A,0),MATCH(D$1,人口源表!$1:$1,0))*INDEX(城镇化率!$1:$1048576,MATCH($B55,城镇化率!$A:$A,0),MATCH(D$1,城镇化率!$5:$5,0))/100</f>
        <v>606053.44962437171</v>
      </c>
      <c r="E55" s="40">
        <f>INDEX(人口源表!$1:$1048576,MATCH($B55,人口源表!$A:$A,0),MATCH(E$1,人口源表!$1:$1,0))*INDEX(城镇化率!$1:$1048576,MATCH($B55,城镇化率!$A:$A,0),MATCH(E$1,城镇化率!$5:$5,0))/100</f>
        <v>618771.72256701556</v>
      </c>
      <c r="F55" s="40">
        <f>INDEX(人口源表!$1:$1048576,MATCH($B55,人口源表!$A:$A,0),MATCH(F$1,人口源表!$1:$1,0))*INDEX(城镇化率!$1:$1048576,MATCH($B55,城镇化率!$A:$A,0),MATCH(F$1,城镇化率!$5:$5,0))/100</f>
        <v>631443.599692035</v>
      </c>
      <c r="G55" s="40">
        <f>INDEX(人口源表!$1:$1048576,MATCH($B55,人口源表!$A:$A,0),MATCH(G$1,人口源表!$1:$1,0))*INDEX(城镇化率!$1:$1048576,MATCH($B55,城镇化率!$A:$A,0),MATCH(G$1,城镇化率!$5:$5,0))/100</f>
        <v>520846.646437002</v>
      </c>
      <c r="H55" s="40">
        <f>INDEX(人口源表!$1:$1048576,MATCH($B55,人口源表!$A:$A,0),MATCH(H$1,人口源表!$1:$1,0))*INDEX(城镇化率!$1:$1048576,MATCH($B55,城镇化率!$A:$A,0),MATCH(H$1,城镇化率!$5:$5,0))/100</f>
        <v>532515.09789221198</v>
      </c>
      <c r="I55" s="40">
        <f>INDEX(人口源表!$1:$1048576,MATCH($B55,人口源表!$A:$A,0),MATCH(I$1,人口源表!$1:$1,0))*INDEX(城镇化率!$1:$1048576,MATCH($B55,城镇化率!$A:$A,0),MATCH(I$1,城镇化率!$5:$5,0))/100</f>
        <v>540120.89961751876</v>
      </c>
      <c r="J55" s="40">
        <f>INDEX(人口源表!$1:$1048576,MATCH($B55,人口源表!$A:$A,0),MATCH(J$1,人口源表!$1:$1,0))*INDEX(城镇化率!$1:$1048576,MATCH($B55,城镇化率!$A:$A,0),MATCH(J$1,城镇化率!$5:$5,0))/100</f>
        <v>547288.25599001814</v>
      </c>
      <c r="K55" s="40">
        <f>INDEX(人口源表!$1:$1048576,MATCH($B55,人口源表!$A:$A,0),MATCH(K$1,人口源表!$1:$1,0))*INDEX(城镇化率!$1:$1048576,MATCH($B55,城镇化率!$A:$A,0),MATCH(K$1,城镇化率!$5:$5,0))/100</f>
        <v>554024.27996027039</v>
      </c>
      <c r="L55" s="40">
        <f>INDEX(人口源表!$1:$1048576,MATCH($B55,人口源表!$A:$A,0),MATCH(L$1,人口源表!$1:$1,0))*INDEX(城镇化率!$1:$1048576,MATCH($B55,城镇化率!$A:$A,0),MATCH(L$1,城镇化率!$5:$5,0))/100</f>
        <v>560337.7689467218</v>
      </c>
      <c r="M55" s="40">
        <f>INDEX(人口源表!$1:$1048576,MATCH($B55,人口源表!$A:$A,0),MATCH(M$1,人口源表!$1:$1,0))*INDEX(城镇化率!$1:$1048576,MATCH($B55,城镇化率!$A:$A,0),MATCH(M$1,城镇化率!$5:$5,0))/100</f>
        <v>566235.90852732945</v>
      </c>
      <c r="N55" s="40">
        <f>INDEX(人口源表!$1:$1048576,MATCH($B55,人口源表!$A:$A,0),MATCH(N$1,人口源表!$1:$1,0))*INDEX(城镇化率!$1:$1048576,MATCH($B55,城镇化率!$A:$A,0),MATCH(N$1,城镇化率!$5:$5,0))/100</f>
        <v>571728.14789257315</v>
      </c>
      <c r="O55" s="40">
        <f>INDEX(人口源表!$1:$1048576,MATCH($B55,人口源表!$A:$A,0),MATCH(O$1,人口源表!$1:$1,0))*INDEX(城镇化率!$1:$1048576,MATCH($B55,城镇化率!$A:$A,0),MATCH(O$1,城镇化率!$5:$5,0))/100</f>
        <v>576823.43765112618</v>
      </c>
      <c r="P55" s="40">
        <f>INDEX(人口源表!$1:$1048576,MATCH($B55,人口源表!$A:$A,0),MATCH(P$1,人口源表!$1:$1,0))*INDEX(城镇化率!$1:$1048576,MATCH($B55,城镇化率!$A:$A,0),MATCH(P$1,城镇化率!$5:$5,0))/100</f>
        <v>581532.50489282911</v>
      </c>
      <c r="Q55" s="40">
        <f>INDEX(人口源表!$1:$1048576,MATCH($B55,人口源表!$A:$A,0),MATCH(Q$1,人口源表!$1:$1,0))*INDEX(城镇化率!$1:$1048576,MATCH($B55,城镇化率!$A:$A,0),MATCH(Q$1,城镇化率!$5:$5,0))/100</f>
        <v>585864.42327390821</v>
      </c>
      <c r="R55" s="40">
        <f>INDEX(人口源表!$1:$1048576,MATCH($B55,人口源表!$A:$A,0),MATCH(R$1,人口源表!$1:$1,0))*INDEX(城镇化率!$1:$1048576,MATCH($B55,城镇化率!$A:$A,0),MATCH(R$1,城镇化率!$5:$5,0))/100</f>
        <v>589830.64606685599</v>
      </c>
      <c r="S55" s="40">
        <f>INDEX(人口源表!$1:$1048576,MATCH($B55,人口源表!$A:$A,0),MATCH(S$1,人口源表!$1:$1,0))*INDEX(城镇化率!$1:$1048576,MATCH($B55,城镇化率!$A:$A,0),MATCH(S$1,城镇化率!$5:$5,0))/100</f>
        <v>590503.70667063922</v>
      </c>
      <c r="T55" s="40">
        <f>INDEX(人口源表!$1:$1048576,MATCH($B55,人口源表!$A:$A,0),MATCH(T$1,人口源表!$1:$1,0))*INDEX(城镇化率!$1:$1048576,MATCH($B55,城镇化率!$A:$A,0),MATCH(T$1,城镇化率!$5:$5,0))/100</f>
        <v>590815.9162443002</v>
      </c>
      <c r="U55" s="40">
        <f>INDEX(人口源表!$1:$1048576,MATCH($B55,人口源表!$A:$A,0),MATCH(U$1,人口源表!$1:$1,0))*INDEX(城镇化率!$1:$1048576,MATCH($B55,城镇化率!$A:$A,0),MATCH(U$1,城镇化率!$5:$5,0))/100</f>
        <v>590784.04777475726</v>
      </c>
      <c r="V55" s="40">
        <f>INDEX(人口源表!$1:$1048576,MATCH($B55,人口源表!$A:$A,0),MATCH(V$1,人口源表!$1:$1,0))*INDEX(城镇化率!$1:$1048576,MATCH($B55,城镇化率!$A:$A,0),MATCH(V$1,城镇化率!$5:$5,0))/100</f>
        <v>590425.86578571075</v>
      </c>
      <c r="W55" s="40">
        <f>INDEX(人口源表!$1:$1048576,MATCH($B55,人口源表!$A:$A,0),MATCH(W$1,人口源表!$1:$1,0))*INDEX(城镇化率!$1:$1048576,MATCH($B55,城镇化率!$A:$A,0),MATCH(W$1,城镇化率!$5:$5,0))/100</f>
        <v>589758.33150726103</v>
      </c>
      <c r="X55" s="40">
        <f>INDEX(人口源表!$1:$1048576,MATCH($B55,人口源表!$A:$A,0),MATCH(X$1,人口源表!$1:$1,0))*INDEX(城镇化率!$1:$1048576,MATCH($B55,城镇化率!$A:$A,0),MATCH(X$1,城镇化率!$5:$5,0))/100</f>
        <v>588799.40197231155</v>
      </c>
      <c r="Y55" s="40">
        <f>INDEX(人口源表!$1:$1048576,MATCH($B55,人口源表!$A:$A,0),MATCH(Y$1,人口源表!$1:$1,0))*INDEX(城镇化率!$1:$1048576,MATCH($B55,城镇化率!$A:$A,0),MATCH(Y$1,城镇化率!$5:$5,0))/100</f>
        <v>587567.43920893583</v>
      </c>
      <c r="Z55" s="40">
        <f>INDEX(人口源表!$1:$1048576,MATCH($B55,人口源表!$A:$A,0),MATCH(Z$1,人口源表!$1:$1,0))*INDEX(城镇化率!$1:$1048576,MATCH($B55,城镇化率!$A:$A,0),MATCH(Z$1,城镇化率!$5:$5,0))/100</f>
        <v>586079.98726881191</v>
      </c>
      <c r="AA55" s="40">
        <f>INDEX(人口源表!$1:$1048576,MATCH($B55,人口源表!$A:$A,0),MATCH(AA$1,人口源表!$1:$1,0))*INDEX(城镇化率!$1:$1048576,MATCH($B55,城镇化率!$A:$A,0),MATCH(AA$1,城镇化率!$5:$5,0))/100</f>
        <v>584355.5983738614</v>
      </c>
      <c r="AB55" s="40">
        <f>INDEX(人口源表!$1:$1048576,MATCH($B55,人口源表!$A:$A,0),MATCH(AB$1,人口源表!$1:$1,0))*INDEX(城镇化率!$1:$1048576,MATCH($B55,城镇化率!$A:$A,0),MATCH(AB$1,城镇化率!$5:$5,0))/100</f>
        <v>582412.61286163854</v>
      </c>
      <c r="AC55" s="40">
        <f>INDEX(人口源表!$1:$1048576,MATCH($B55,人口源表!$A:$A,0),MATCH(AC$1,人口源表!$1:$1,0))*INDEX(城镇化率!$1:$1048576,MATCH($B55,城镇化率!$A:$A,0),MATCH(AC$1,城镇化率!$5:$5,0))/100</f>
        <v>579560.33736509748</v>
      </c>
      <c r="AD55" s="40">
        <f>INDEX(人口源表!$1:$1048576,MATCH($B55,人口源表!$A:$A,0),MATCH(AD$1,人口源表!$1:$1,0))*INDEX(城镇化率!$1:$1048576,MATCH($B55,城镇化率!$A:$A,0),MATCH(AD$1,城镇化率!$5:$5,0))/100</f>
        <v>576533.91138350288</v>
      </c>
      <c r="AE55" s="40">
        <f>INDEX(人口源表!$1:$1048576,MATCH($B55,人口源表!$A:$A,0),MATCH(AE$1,人口源表!$1:$1,0))*INDEX(城镇化率!$1:$1048576,MATCH($B55,城镇化率!$A:$A,0),MATCH(AE$1,城镇化率!$5:$5,0))/100</f>
        <v>573353.47386791371</v>
      </c>
      <c r="AF55" s="40">
        <f>INDEX(人口源表!$1:$1048576,MATCH($B55,人口源表!$A:$A,0),MATCH(AF$1,人口源表!$1:$1,0))*INDEX(城镇化率!$1:$1048576,MATCH($B55,城镇化率!$A:$A,0),MATCH(AF$1,城镇化率!$5:$5,0))/100</f>
        <v>570038.22225483577</v>
      </c>
      <c r="AG55" s="40">
        <f>INDEX(人口源表!$1:$1048576,MATCH($B55,人口源表!$A:$A,0),MATCH(AG$1,人口源表!$1:$1,0))*INDEX(城镇化率!$1:$1048576,MATCH($B55,城镇化率!$A:$A,0),MATCH(AG$1,城镇化率!$5:$5,0))/100</f>
        <v>566608.28791327006</v>
      </c>
      <c r="AH55" s="40">
        <f>INDEX(人口源表!$1:$1048576,MATCH($B55,人口源表!$A:$A,0),MATCH(AH$1,人口源表!$1:$1,0))*INDEX(城镇化率!$1:$1048576,MATCH($B55,城镇化率!$A:$A,0),MATCH(AH$1,城镇化率!$5:$5,0))/100</f>
        <v>563084.11651009636</v>
      </c>
      <c r="AI55" s="40">
        <f>INDEX(人口源表!$1:$1048576,MATCH($B55,人口源表!$A:$A,0),MATCH(AI$1,人口源表!$1:$1,0))*INDEX(城镇化率!$1:$1048576,MATCH($B55,城镇化率!$A:$A,0),MATCH(AI$1,城镇化率!$5:$5,0))/100</f>
        <v>559485.19735609437</v>
      </c>
      <c r="AJ55" s="40">
        <f>INDEX(人口源表!$1:$1048576,MATCH($B55,人口源表!$A:$A,0),MATCH(AJ$1,人口源表!$1:$1,0))*INDEX(城镇化率!$1:$1048576,MATCH($B55,城镇化率!$A:$A,0),MATCH(AJ$1,城镇化率!$5:$5,0))/100</f>
        <v>555832.59931485157</v>
      </c>
      <c r="AK55" s="40">
        <f>INDEX(人口源表!$1:$1048576,MATCH($B55,人口源表!$A:$A,0),MATCH(AK$1,人口源表!$1:$1,0))*INDEX(城镇化率!$1:$1048576,MATCH($B55,城镇化率!$A:$A,0),MATCH(AK$1,城镇化率!$5:$5,0))/100</f>
        <v>552146.43122087559</v>
      </c>
      <c r="AL55" s="40">
        <f>INDEX(人口源表!$1:$1048576,MATCH($B55,人口源表!$A:$A,0),MATCH(AL$1,人口源表!$1:$1,0))*INDEX(城镇化率!$1:$1048576,MATCH($B55,城镇化率!$A:$A,0),MATCH(AL$1,城镇化率!$5:$5,0))/100</f>
        <v>548446.46480552841</v>
      </c>
      <c r="AM55" s="40">
        <f>INDEX(人口源表!$1:$1048576,MATCH($B55,人口源表!$A:$A,0),MATCH(AM$1,人口源表!$1:$1,0))*INDEX(城镇化率!$1:$1048576,MATCH($B55,城镇化率!$A:$A,0),MATCH(AM$1,城镇化率!$5:$5,0))/100</f>
        <v>544754.06490709353</v>
      </c>
      <c r="AN55" s="40">
        <f>INDEX(人口源表!$1:$1048576,MATCH($B55,人口源表!$A:$A,0),MATCH(AN$1,人口源表!$1:$1,0))*INDEX(城镇化率!$1:$1048576,MATCH($B55,城镇化率!$A:$A,0),MATCH(AN$1,城镇化率!$5:$5,0))/100</f>
        <v>541089.6209981736</v>
      </c>
      <c r="AO55" s="40">
        <f>INDEX(人口源表!$1:$1048576,MATCH($B55,人口源表!$A:$A,0),MATCH(AO$1,人口源表!$1:$1,0))*INDEX(城镇化率!$1:$1048576,MATCH($B55,城镇化率!$A:$A,0),MATCH(AO$1,城镇化率!$5:$5,0))/100</f>
        <v>537473.82849200559</v>
      </c>
      <c r="AP55" s="40">
        <f>INDEX(人口源表!$1:$1048576,MATCH($B55,人口源表!$A:$A,0),MATCH(AP$1,人口源表!$1:$1,0))*INDEX(城镇化率!$1:$1048576,MATCH($B55,城镇化率!$A:$A,0),MATCH(AP$1,城镇化率!$5:$5,0))/100</f>
        <v>533927.69161971775</v>
      </c>
      <c r="AQ55" s="40">
        <f>INDEX(人口源表!$1:$1048576,MATCH($B55,人口源表!$A:$A,0),MATCH(AQ$1,人口源表!$1:$1,0))*INDEX(城镇化率!$1:$1048576,MATCH($B55,城镇化率!$A:$A,0),MATCH(AQ$1,城镇化率!$5:$5,0))/100</f>
        <v>530471.87004183687</v>
      </c>
      <c r="AR55" s="40">
        <f>INDEX(人口源表!$1:$1048576,MATCH($B55,人口源表!$A:$A,0),MATCH(AR$1,人口源表!$1:$1,0))*INDEX(城镇化率!$1:$1048576,MATCH($B55,城镇化率!$A:$A,0),MATCH(AR$1,城镇化率!$5:$5,0))/100</f>
        <v>527127.32815906813</v>
      </c>
      <c r="AS55" s="40">
        <f>INDEX(人口源表!$1:$1048576,MATCH($B55,人口源表!$A:$A,0),MATCH(AS$1,人口源表!$1:$1,0))*INDEX(城镇化率!$1:$1048576,MATCH($B55,城镇化率!$A:$A,0),MATCH(AS$1,城镇化率!$5:$5,0))/100</f>
        <v>523915.99920713261</v>
      </c>
      <c r="AT55" s="40">
        <f>INDEX(人口源表!$1:$1048576,MATCH($B55,人口源表!$A:$A,0),MATCH(AT$1,人口源表!$1:$1,0))*INDEX(城镇化率!$1:$1048576,MATCH($B55,城镇化率!$A:$A,0),MATCH(AT$1,城镇化率!$5:$5,0))/100</f>
        <v>520858.14563886361</v>
      </c>
      <c r="AU55" s="40">
        <f>INDEX(人口源表!$1:$1048576,MATCH($B55,人口源表!$A:$A,0),MATCH(AU$1,人口源表!$1:$1,0))*INDEX(城镇化率!$1:$1048576,MATCH($B55,城镇化率!$A:$A,0),MATCH(AU$1,城镇化率!$5:$5,0))/100</f>
        <v>517975.65577853279</v>
      </c>
      <c r="AV55" s="40">
        <f>INDEX(人口源表!$1:$1048576,MATCH($B55,人口源表!$A:$A,0),MATCH(AV$1,人口源表!$1:$1,0))*INDEX(城镇化率!$1:$1048576,MATCH($B55,城镇化率!$A:$A,0),MATCH(AV$1,城镇化率!$5:$5,0))/100</f>
        <v>515290.06540789566</v>
      </c>
    </row>
    <row r="56" spans="1:48" x14ac:dyDescent="0.15">
      <c r="A56" s="4" t="s">
        <v>863</v>
      </c>
      <c r="B56" s="4" t="s">
        <v>134</v>
      </c>
      <c r="C56" s="34">
        <f>VLOOKUP(B56,'[1]2016省城人口总结（根）'!B:C,2,FALSE)/100</f>
        <v>0.49934499999999998</v>
      </c>
      <c r="D56" s="40">
        <f>INDEX(人口源表!$1:$1048576,MATCH($B56,人口源表!$A:$A,0),MATCH(D$1,人口源表!$1:$1,0))*INDEX(城镇化率!$1:$1048576,MATCH($B56,城镇化率!$A:$A,0),MATCH(D$1,城镇化率!$5:$5,0))/100</f>
        <v>1203094.9395615391</v>
      </c>
      <c r="E56" s="40">
        <f>INDEX(人口源表!$1:$1048576,MATCH($B56,人口源表!$A:$A,0),MATCH(E$1,人口源表!$1:$1,0))*INDEX(城镇化率!$1:$1048576,MATCH($B56,城镇化率!$A:$A,0),MATCH(E$1,城镇化率!$5:$5,0))/100</f>
        <v>1229057.1890497573</v>
      </c>
      <c r="F56" s="40">
        <f>INDEX(人口源表!$1:$1048576,MATCH($B56,人口源表!$A:$A,0),MATCH(F$1,人口源表!$1:$1,0))*INDEX(城镇化率!$1:$1048576,MATCH($B56,城镇化率!$A:$A,0),MATCH(F$1,城镇化率!$5:$5,0))/100</f>
        <v>1254883.6958259281</v>
      </c>
      <c r="G56" s="40">
        <f>INDEX(人口源表!$1:$1048576,MATCH($B56,人口源表!$A:$A,0),MATCH(G$1,人口源表!$1:$1,0))*INDEX(城镇化率!$1:$1048576,MATCH($B56,城镇化率!$A:$A,0),MATCH(G$1,城镇化率!$5:$5,0))/100</f>
        <v>946156.91558461357</v>
      </c>
      <c r="H56" s="40">
        <f>INDEX(人口源表!$1:$1048576,MATCH($B56,人口源表!$A:$A,0),MATCH(H$1,人口源表!$1:$1,0))*INDEX(城镇化率!$1:$1048576,MATCH($B56,城镇化率!$A:$A,0),MATCH(H$1,城镇化率!$5:$5,0))/100</f>
        <v>967974.85153226915</v>
      </c>
      <c r="I56" s="40">
        <f>INDEX(人口源表!$1:$1048576,MATCH($B56,人口源表!$A:$A,0),MATCH(I$1,人口源表!$1:$1,0))*INDEX(城镇化率!$1:$1048576,MATCH($B56,城镇化率!$A:$A,0),MATCH(I$1,城镇化率!$5:$5,0))/100</f>
        <v>982288.20038115012</v>
      </c>
      <c r="J56" s="40">
        <f>INDEX(人口源表!$1:$1048576,MATCH($B56,人口源表!$A:$A,0),MATCH(J$1,人口源表!$1:$1,0))*INDEX(城镇化率!$1:$1048576,MATCH($B56,城镇化率!$A:$A,0),MATCH(J$1,城镇化率!$5:$5,0))/100</f>
        <v>995692.96658878133</v>
      </c>
      <c r="K56" s="40">
        <f>INDEX(人口源表!$1:$1048576,MATCH($B56,人口源表!$A:$A,0),MATCH(K$1,人口源表!$1:$1,0))*INDEX(城镇化率!$1:$1048576,MATCH($B56,城镇化率!$A:$A,0),MATCH(K$1,城镇化率!$5:$5,0))/100</f>
        <v>1008219.6597600868</v>
      </c>
      <c r="L56" s="40">
        <f>INDEX(人口源表!$1:$1048576,MATCH($B56,人口源表!$A:$A,0),MATCH(L$1,人口源表!$1:$1,0))*INDEX(城镇化率!$1:$1048576,MATCH($B56,城镇化率!$A:$A,0),MATCH(L$1,城镇化率!$5:$5,0))/100</f>
        <v>1019896.1554690335</v>
      </c>
      <c r="M56" s="40">
        <f>INDEX(人口源表!$1:$1048576,MATCH($B56,人口源表!$A:$A,0),MATCH(M$1,人口源表!$1:$1,0))*INDEX(城镇化率!$1:$1048576,MATCH($B56,城镇化率!$A:$A,0),MATCH(M$1,城镇化率!$5:$5,0))/100</f>
        <v>1030753.6993062149</v>
      </c>
      <c r="N56" s="40">
        <f>INDEX(人口源表!$1:$1048576,MATCH($B56,人口源表!$A:$A,0),MATCH(N$1,人口源表!$1:$1,0))*INDEX(城镇化率!$1:$1048576,MATCH($B56,城镇化率!$A:$A,0),MATCH(N$1,城镇化率!$5:$5,0))/100</f>
        <v>1040820.800428302</v>
      </c>
      <c r="O56" s="40">
        <f>INDEX(人口源表!$1:$1048576,MATCH($B56,人口源表!$A:$A,0),MATCH(O$1,人口源表!$1:$1,0))*INDEX(城镇化率!$1:$1048576,MATCH($B56,城镇化率!$A:$A,0),MATCH(O$1,城镇化率!$5:$5,0))/100</f>
        <v>1050128.2090895313</v>
      </c>
      <c r="P56" s="40">
        <f>INDEX(人口源表!$1:$1048576,MATCH($B56,人口源表!$A:$A,0),MATCH(P$1,人口源表!$1:$1,0))*INDEX(城镇化率!$1:$1048576,MATCH($B56,城镇化率!$A:$A,0),MATCH(P$1,城镇化率!$5:$5,0))/100</f>
        <v>1058705.5207323802</v>
      </c>
      <c r="Q56" s="40">
        <f>INDEX(人口源表!$1:$1048576,MATCH($B56,人口源表!$A:$A,0),MATCH(Q$1,人口源表!$1:$1,0))*INDEX(城镇化率!$1:$1048576,MATCH($B56,城镇化率!$A:$A,0),MATCH(Q$1,城镇化率!$5:$5,0))/100</f>
        <v>1066584.0003933674</v>
      </c>
      <c r="R56" s="40">
        <f>INDEX(人口源表!$1:$1048576,MATCH($B56,人口源表!$A:$A,0),MATCH(R$1,人口源表!$1:$1,0))*INDEX(城镇化率!$1:$1048576,MATCH($B56,城镇化率!$A:$A,0),MATCH(R$1,城镇化率!$5:$5,0))/100</f>
        <v>1073794.2682266063</v>
      </c>
      <c r="S56" s="40">
        <f>INDEX(人口源表!$1:$1048576,MATCH($B56,人口源表!$A:$A,0),MATCH(S$1,人口源表!$1:$1,0))*INDEX(城镇化率!$1:$1048576,MATCH($B56,城镇化率!$A:$A,0),MATCH(S$1,城镇化率!$5:$5,0))/100</f>
        <v>1075017.8806673768</v>
      </c>
      <c r="T56" s="40">
        <f>INDEX(人口源表!$1:$1048576,MATCH($B56,人口源表!$A:$A,0),MATCH(T$1,人口源表!$1:$1,0))*INDEX(城镇化率!$1:$1048576,MATCH($B56,城镇化率!$A:$A,0),MATCH(T$1,城镇化率!$5:$5,0))/100</f>
        <v>1075602.2695248881</v>
      </c>
      <c r="U56" s="40">
        <f>INDEX(人口源表!$1:$1048576,MATCH($B56,人口源表!$A:$A,0),MATCH(U$1,人口源表!$1:$1,0))*INDEX(城镇化率!$1:$1048576,MATCH($B56,城镇化率!$A:$A,0),MATCH(U$1,城镇化率!$5:$5,0))/100</f>
        <v>1075587.0057974712</v>
      </c>
      <c r="V56" s="40">
        <f>INDEX(人口源表!$1:$1048576,MATCH($B56,人口源表!$A:$A,0),MATCH(V$1,人口源表!$1:$1,0))*INDEX(城镇化率!$1:$1048576,MATCH($B56,城镇化率!$A:$A,0),MATCH(V$1,城镇化率!$5:$5,0))/100</f>
        <v>1075010.1398016333</v>
      </c>
      <c r="W56" s="40">
        <f>INDEX(人口源表!$1:$1048576,MATCH($B56,人口源表!$A:$A,0),MATCH(W$1,人口源表!$1:$1,0))*INDEX(城镇化率!$1:$1048576,MATCH($B56,城镇化率!$A:$A,0),MATCH(W$1,城镇化率!$5:$5,0))/100</f>
        <v>1073911.7824112303</v>
      </c>
      <c r="X56" s="40">
        <f>INDEX(人口源表!$1:$1048576,MATCH($B56,人口源表!$A:$A,0),MATCH(X$1,人口源表!$1:$1,0))*INDEX(城镇化率!$1:$1048576,MATCH($B56,城镇化率!$A:$A,0),MATCH(X$1,城镇化率!$5:$5,0))/100</f>
        <v>1072327.4581307457</v>
      </c>
      <c r="Y56" s="40">
        <f>INDEX(人口源表!$1:$1048576,MATCH($B56,人口源表!$A:$A,0),MATCH(Y$1,人口源表!$1:$1,0))*INDEX(城镇化率!$1:$1048576,MATCH($B56,城镇化率!$A:$A,0),MATCH(Y$1,城镇化率!$5:$5,0))/100</f>
        <v>1070295.3123871339</v>
      </c>
      <c r="Z56" s="40">
        <f>INDEX(人口源表!$1:$1048576,MATCH($B56,人口源表!$A:$A,0),MATCH(Z$1,人口源表!$1:$1,0))*INDEX(城镇化率!$1:$1048576,MATCH($B56,城镇化率!$A:$A,0),MATCH(Z$1,城镇化率!$5:$5,0))/100</f>
        <v>1067850.6405194746</v>
      </c>
      <c r="AA56" s="40">
        <f>INDEX(人口源表!$1:$1048576,MATCH($B56,人口源表!$A:$A,0),MATCH(AA$1,人口源表!$1:$1,0))*INDEX(城镇化率!$1:$1048576,MATCH($B56,城镇化率!$A:$A,0),MATCH(AA$1,城镇化率!$5:$5,0))/100</f>
        <v>1065028.8923012011</v>
      </c>
      <c r="AB56" s="40">
        <f>INDEX(人口源表!$1:$1048576,MATCH($B56,人口源表!$A:$A,0),MATCH(AB$1,人口源表!$1:$1,0))*INDEX(城镇化率!$1:$1048576,MATCH($B56,城镇化率!$A:$A,0),MATCH(AB$1,城镇化率!$5:$5,0))/100</f>
        <v>1061863.8056210503</v>
      </c>
      <c r="AC56" s="40">
        <f>INDEX(人口源表!$1:$1048576,MATCH($B56,人口源表!$A:$A,0),MATCH(AC$1,人口源表!$1:$1,0))*INDEX(城镇化率!$1:$1048576,MATCH($B56,城镇化率!$A:$A,0),MATCH(AC$1,城镇化率!$5:$5,0))/100</f>
        <v>1057094.730014839</v>
      </c>
      <c r="AD56" s="40">
        <f>INDEX(人口源表!$1:$1048576,MATCH($B56,人口源表!$A:$A,0),MATCH(AD$1,人口源表!$1:$1,0))*INDEX(城镇化率!$1:$1048576,MATCH($B56,城镇化率!$A:$A,0),MATCH(AD$1,城镇化率!$5:$5,0))/100</f>
        <v>1052058.9904992981</v>
      </c>
      <c r="AE56" s="40">
        <f>INDEX(人口源表!$1:$1048576,MATCH($B56,人口源表!$A:$A,0),MATCH(AE$1,人口源表!$1:$1,0))*INDEX(城镇化率!$1:$1048576,MATCH($B56,城镇化率!$A:$A,0),MATCH(AE$1,城镇化率!$5:$5,0))/100</f>
        <v>1046789.5879000666</v>
      </c>
      <c r="AF56" s="40">
        <f>INDEX(人口源表!$1:$1048576,MATCH($B56,人口源表!$A:$A,0),MATCH(AF$1,人口源表!$1:$1,0))*INDEX(城镇化率!$1:$1048576,MATCH($B56,城镇化率!$A:$A,0),MATCH(AF$1,城镇化率!$5:$5,0))/100</f>
        <v>1041316.893852486</v>
      </c>
      <c r="AG56" s="40">
        <f>INDEX(人口源表!$1:$1048576,MATCH($B56,人口源表!$A:$A,0),MATCH(AG$1,人口源表!$1:$1,0))*INDEX(城镇化率!$1:$1048576,MATCH($B56,城镇化率!$A:$A,0),MATCH(AG$1,城镇化率!$5:$5,0))/100</f>
        <v>1035672.388706891</v>
      </c>
      <c r="AH56" s="40">
        <f>INDEX(人口源表!$1:$1048576,MATCH($B56,人口源表!$A:$A,0),MATCH(AH$1,人口源表!$1:$1,0))*INDEX(城镇化率!$1:$1048576,MATCH($B56,城镇化率!$A:$A,0),MATCH(AH$1,城镇化率!$5:$5,0))/100</f>
        <v>1029884.2369658872</v>
      </c>
      <c r="AI56" s="40">
        <f>INDEX(人口源表!$1:$1048576,MATCH($B56,人口源表!$A:$A,0),MATCH(AI$1,人口源表!$1:$1,0))*INDEX(城镇化率!$1:$1048576,MATCH($B56,城镇化率!$A:$A,0),MATCH(AI$1,城镇化率!$5:$5,0))/100</f>
        <v>1023980.404321115</v>
      </c>
      <c r="AJ56" s="40">
        <f>INDEX(人口源表!$1:$1048576,MATCH($B56,人口源表!$A:$A,0),MATCH(AJ$1,人口源表!$1:$1,0))*INDEX(城镇化率!$1:$1048576,MATCH($B56,城镇化率!$A:$A,0),MATCH(AJ$1,城镇化率!$5:$5,0))/100</f>
        <v>1017987.3713656727</v>
      </c>
      <c r="AK56" s="40">
        <f>INDEX(人口源表!$1:$1048576,MATCH($B56,人口源表!$A:$A,0),MATCH(AK$1,人口源表!$1:$1,0))*INDEX(城镇化率!$1:$1048576,MATCH($B56,城镇化率!$A:$A,0),MATCH(AK$1,城镇化率!$5:$5,0))/100</f>
        <v>1011929.4599174404</v>
      </c>
      <c r="AL56" s="40">
        <f>INDEX(人口源表!$1:$1048576,MATCH($B56,人口源表!$A:$A,0),MATCH(AL$1,人口源表!$1:$1,0))*INDEX(城镇化率!$1:$1048576,MATCH($B56,城镇化率!$A:$A,0),MATCH(AL$1,城镇化率!$5:$5,0))/100</f>
        <v>1005832.008776465</v>
      </c>
      <c r="AM56" s="40">
        <f>INDEX(人口源表!$1:$1048576,MATCH($B56,人口源表!$A:$A,0),MATCH(AM$1,人口源表!$1:$1,0))*INDEX(城镇化率!$1:$1048576,MATCH($B56,城镇化率!$A:$A,0),MATCH(AM$1,城镇化率!$5:$5,0))/100</f>
        <v>999716.86401944829</v>
      </c>
      <c r="AN56" s="40">
        <f>INDEX(人口源表!$1:$1048576,MATCH($B56,人口源表!$A:$A,0),MATCH(AN$1,人口源表!$1:$1,0))*INDEX(城镇化率!$1:$1048576,MATCH($B56,城镇化率!$A:$A,0),MATCH(AN$1,城镇化率!$5:$5,0))/100</f>
        <v>993605.55412851227</v>
      </c>
      <c r="AO56" s="40">
        <f>INDEX(人口源表!$1:$1048576,MATCH($B56,人口源表!$A:$A,0),MATCH(AO$1,人口源表!$1:$1,0))*INDEX(城镇化率!$1:$1048576,MATCH($B56,城镇化率!$A:$A,0),MATCH(AO$1,城镇化率!$5:$5,0))/100</f>
        <v>987517.32678486151</v>
      </c>
      <c r="AP56" s="40">
        <f>INDEX(人口源表!$1:$1048576,MATCH($B56,人口源表!$A:$A,0),MATCH(AP$1,人口源表!$1:$1,0))*INDEX(城镇化率!$1:$1048576,MATCH($B56,城镇化率!$A:$A,0),MATCH(AP$1,城镇化率!$5:$5,0))/100</f>
        <v>981471.06427763496</v>
      </c>
      <c r="AQ56" s="40">
        <f>INDEX(人口源表!$1:$1048576,MATCH($B56,人口源表!$A:$A,0),MATCH(AQ$1,人口源表!$1:$1,0))*INDEX(城镇化率!$1:$1048576,MATCH($B56,城镇化率!$A:$A,0),MATCH(AQ$1,城镇化率!$5:$5,0))/100</f>
        <v>975484.61760149186</v>
      </c>
      <c r="AR56" s="40">
        <f>INDEX(人口源表!$1:$1048576,MATCH($B56,人口源表!$A:$A,0),MATCH(AR$1,人口源表!$1:$1,0))*INDEX(城镇化率!$1:$1048576,MATCH($B56,城镇化率!$A:$A,0),MATCH(AR$1,城镇化率!$5:$5,0))/100</f>
        <v>969572.14930384071</v>
      </c>
      <c r="AS56" s="40">
        <f>INDEX(人口源表!$1:$1048576,MATCH($B56,人口源表!$A:$A,0),MATCH(AS$1,人口源表!$1:$1,0))*INDEX(城镇化率!$1:$1048576,MATCH($B56,城镇化率!$A:$A,0),MATCH(AS$1,城镇化率!$5:$5,0))/100</f>
        <v>963748.02891824406</v>
      </c>
      <c r="AT56" s="40">
        <f>INDEX(人口源表!$1:$1048576,MATCH($B56,人口源表!$A:$A,0),MATCH(AT$1,人口源表!$1:$1,0))*INDEX(城镇化率!$1:$1048576,MATCH($B56,城镇化率!$A:$A,0),MATCH(AT$1,城镇化率!$5:$5,0))/100</f>
        <v>958025.50741516461</v>
      </c>
      <c r="AU56" s="40">
        <f>INDEX(人口源表!$1:$1048576,MATCH($B56,人口源表!$A:$A,0),MATCH(AU$1,人口源表!$1:$1,0))*INDEX(城镇化率!$1:$1048576,MATCH($B56,城镇化率!$A:$A,0),MATCH(AU$1,城镇化率!$5:$5,0))/100</f>
        <v>952414.69539701706</v>
      </c>
      <c r="AV56" s="40">
        <f>INDEX(人口源表!$1:$1048576,MATCH($B56,人口源表!$A:$A,0),MATCH(AV$1,人口源表!$1:$1,0))*INDEX(城镇化率!$1:$1048576,MATCH($B56,城镇化率!$A:$A,0),MATCH(AV$1,城镇化率!$5:$5,0))/100</f>
        <v>946925.84583326813</v>
      </c>
    </row>
    <row r="57" spans="1:48" x14ac:dyDescent="0.15">
      <c r="A57" s="4" t="s">
        <v>863</v>
      </c>
      <c r="B57" s="4" t="s">
        <v>136</v>
      </c>
      <c r="C57" s="34">
        <f>VLOOKUP(B57,'[1]2016省城人口总结（根）'!B:C,2,FALSE)/100</f>
        <v>0.49934499999999998</v>
      </c>
      <c r="D57" s="40">
        <f>INDEX(人口源表!$1:$1048576,MATCH($B57,人口源表!$A:$A,0),MATCH(D$1,人口源表!$1:$1,0))*INDEX(城镇化率!$1:$1048576,MATCH($B57,城镇化率!$A:$A,0),MATCH(D$1,城镇化率!$5:$5,0))/100</f>
        <v>665307.80291690887</v>
      </c>
      <c r="E57" s="40">
        <f>INDEX(人口源表!$1:$1048576,MATCH($B57,人口源表!$A:$A,0),MATCH(E$1,人口源表!$1:$1,0))*INDEX(城镇化率!$1:$1048576,MATCH($B57,城镇化率!$A:$A,0),MATCH(E$1,城镇化率!$5:$5,0))/100</f>
        <v>678648.4076219945</v>
      </c>
      <c r="F57" s="40">
        <f>INDEX(人口源表!$1:$1048576,MATCH($B57,人口源表!$A:$A,0),MATCH(F$1,人口源表!$1:$1,0))*INDEX(城镇化率!$1:$1048576,MATCH($B57,城镇化率!$A:$A,0),MATCH(F$1,城镇化率!$5:$5,0))/100</f>
        <v>691886.51209738711</v>
      </c>
      <c r="G57" s="40">
        <f>INDEX(人口源表!$1:$1048576,MATCH($B57,人口源表!$A:$A,0),MATCH(G$1,人口源表!$1:$1,0))*INDEX(城镇化率!$1:$1048576,MATCH($B57,城镇化率!$A:$A,0),MATCH(G$1,城镇化率!$5:$5,0))/100</f>
        <v>497940.85949362256</v>
      </c>
      <c r="H57" s="40">
        <f>INDEX(人口源表!$1:$1048576,MATCH($B57,人口源表!$A:$A,0),MATCH(H$1,人口源表!$1:$1,0))*INDEX(城镇化率!$1:$1048576,MATCH($B57,城镇化率!$A:$A,0),MATCH(H$1,城镇化率!$5:$5,0))/100</f>
        <v>508451.45386837609</v>
      </c>
      <c r="I57" s="40">
        <f>INDEX(人口源表!$1:$1048576,MATCH($B57,人口源表!$A:$A,0),MATCH(I$1,人口源表!$1:$1,0))*INDEX(城镇化率!$1:$1048576,MATCH($B57,城镇化率!$A:$A,0),MATCH(I$1,城镇化率!$5:$5,0))/100</f>
        <v>515083.37941738189</v>
      </c>
      <c r="J57" s="40">
        <f>INDEX(人口源表!$1:$1048576,MATCH($B57,人口源表!$A:$A,0),MATCH(J$1,人口源表!$1:$1,0))*INDEX(城镇化率!$1:$1048576,MATCH($B57,城镇化率!$A:$A,0),MATCH(J$1,城镇化率!$5:$5,0))/100</f>
        <v>521301.2038202699</v>
      </c>
      <c r="K57" s="40">
        <f>INDEX(人口源表!$1:$1048576,MATCH($B57,人口源表!$A:$A,0),MATCH(K$1,人口源表!$1:$1,0))*INDEX(城镇化率!$1:$1048576,MATCH($B57,城镇化率!$A:$A,0),MATCH(K$1,城镇化率!$5:$5,0))/100</f>
        <v>527113.03845300991</v>
      </c>
      <c r="L57" s="40">
        <f>INDEX(人口源表!$1:$1048576,MATCH($B57,人口源表!$A:$A,0),MATCH(L$1,人口源表!$1:$1,0))*INDEX(城镇化率!$1:$1048576,MATCH($B57,城镇化率!$A:$A,0),MATCH(L$1,城镇化率!$5:$5,0))/100</f>
        <v>532527.58905048529</v>
      </c>
      <c r="M57" s="40">
        <f>INDEX(人口源表!$1:$1048576,MATCH($B57,人口源表!$A:$A,0),MATCH(M$1,人口源表!$1:$1,0))*INDEX(城镇化率!$1:$1048576,MATCH($B57,城镇化率!$A:$A,0),MATCH(M$1,城镇化率!$5:$5,0))/100</f>
        <v>537554.73434252234</v>
      </c>
      <c r="N57" s="40">
        <f>INDEX(人口源表!$1:$1048576,MATCH($B57,人口源表!$A:$A,0),MATCH(N$1,人口源表!$1:$1,0))*INDEX(城镇化率!$1:$1048576,MATCH($B57,城镇化率!$A:$A,0),MATCH(N$1,城镇化率!$5:$5,0))/100</f>
        <v>542202.73634995404</v>
      </c>
      <c r="O57" s="40">
        <f>INDEX(人口源表!$1:$1048576,MATCH($B57,人口源表!$A:$A,0),MATCH(O$1,人口源表!$1:$1,0))*INDEX(城镇化率!$1:$1048576,MATCH($B57,城镇化率!$A:$A,0),MATCH(O$1,城镇化率!$5:$5,0))/100</f>
        <v>546481.00914109242</v>
      </c>
      <c r="P57" s="40">
        <f>INDEX(人口源表!$1:$1048576,MATCH($B57,人口源表!$A:$A,0),MATCH(P$1,人口源表!$1:$1,0))*INDEX(城镇化率!$1:$1048576,MATCH($B57,城镇化率!$A:$A,0),MATCH(P$1,城镇化率!$5:$5,0))/100</f>
        <v>550400.16408001387</v>
      </c>
      <c r="Q57" s="40">
        <f>INDEX(人口源表!$1:$1048576,MATCH($B57,人口源表!$A:$A,0),MATCH(Q$1,人口源表!$1:$1,0))*INDEX(城镇化率!$1:$1048576,MATCH($B57,城镇化率!$A:$A,0),MATCH(Q$1,城镇化率!$5:$5,0))/100</f>
        <v>553970.30354256241</v>
      </c>
      <c r="R57" s="40">
        <f>INDEX(人口源表!$1:$1048576,MATCH($B57,人口源表!$A:$A,0),MATCH(R$1,人口源表!$1:$1,0))*INDEX(城镇化率!$1:$1048576,MATCH($B57,城镇化率!$A:$A,0),MATCH(R$1,城镇化率!$5:$5,0))/100</f>
        <v>557201.57107051578</v>
      </c>
      <c r="S57" s="40">
        <f>INDEX(人口源表!$1:$1048576,MATCH($B57,人口源表!$A:$A,0),MATCH(S$1,人口源表!$1:$1,0))*INDEX(城镇化率!$1:$1048576,MATCH($B57,城镇化率!$A:$A,0),MATCH(S$1,城镇化率!$5:$5,0))/100</f>
        <v>557331.93984778202</v>
      </c>
      <c r="T57" s="40">
        <f>INDEX(人口源表!$1:$1048576,MATCH($B57,人口源表!$A:$A,0),MATCH(T$1,人口源表!$1:$1,0))*INDEX(城镇化率!$1:$1048576,MATCH($B57,城镇化率!$A:$A,0),MATCH(T$1,城镇化率!$5:$5,0))/100</f>
        <v>557134.39481537777</v>
      </c>
      <c r="U57" s="40">
        <f>INDEX(人口源表!$1:$1048576,MATCH($B57,人口源表!$A:$A,0),MATCH(U$1,人口源表!$1:$1,0))*INDEX(城镇化率!$1:$1048576,MATCH($B57,城镇化率!$A:$A,0),MATCH(U$1,城镇化率!$5:$5,0))/100</f>
        <v>556623.84369550156</v>
      </c>
      <c r="V57" s="40">
        <f>INDEX(人口源表!$1:$1048576,MATCH($B57,人口源表!$A:$A,0),MATCH(V$1,人口源表!$1:$1,0))*INDEX(城镇化率!$1:$1048576,MATCH($B57,城镇化率!$A:$A,0),MATCH(V$1,城镇化率!$5:$5,0))/100</f>
        <v>555817.34721330856</v>
      </c>
      <c r="W57" s="40">
        <f>INDEX(人口源表!$1:$1048576,MATCH($B57,人口源表!$A:$A,0),MATCH(W$1,人口源表!$1:$1,0))*INDEX(城镇化率!$1:$1048576,MATCH($B57,城镇化率!$A:$A,0),MATCH(W$1,城镇化率!$5:$5,0))/100</f>
        <v>554731.14382944547</v>
      </c>
      <c r="X57" s="40">
        <f>INDEX(人口源表!$1:$1048576,MATCH($B57,人口源表!$A:$A,0),MATCH(X$1,人口源表!$1:$1,0))*INDEX(城镇化率!$1:$1048576,MATCH($B57,城镇化率!$A:$A,0),MATCH(X$1,城镇化率!$5:$5,0))/100</f>
        <v>553381.23254572367</v>
      </c>
      <c r="Y57" s="40">
        <f>INDEX(人口源表!$1:$1048576,MATCH($B57,人口源表!$A:$A,0),MATCH(Y$1,人口源表!$1:$1,0))*INDEX(城镇化率!$1:$1048576,MATCH($B57,城镇化率!$A:$A,0),MATCH(Y$1,城镇化率!$5:$5,0))/100</f>
        <v>551783.97354888846</v>
      </c>
      <c r="Z57" s="40">
        <f>INDEX(人口源表!$1:$1048576,MATCH($B57,人口源表!$A:$A,0),MATCH(Z$1,人口源表!$1:$1,0))*INDEX(城镇化率!$1:$1048576,MATCH($B57,城镇化率!$A:$A,0),MATCH(Z$1,城镇化率!$5:$5,0))/100</f>
        <v>549956.09289511689</v>
      </c>
      <c r="AA57" s="40">
        <f>INDEX(人口源表!$1:$1048576,MATCH($B57,人口源表!$A:$A,0),MATCH(AA$1,人口源表!$1:$1,0))*INDEX(城镇化率!$1:$1048576,MATCH($B57,城镇化率!$A:$A,0),MATCH(AA$1,城镇化率!$5:$5,0))/100</f>
        <v>547912.83569533448</v>
      </c>
      <c r="AB57" s="40">
        <f>INDEX(人口源表!$1:$1048576,MATCH($B57,人口源表!$A:$A,0),MATCH(AB$1,人口源表!$1:$1,0))*INDEX(城镇化率!$1:$1048576,MATCH($B57,城镇化率!$A:$A,0),MATCH(AB$1,城镇化率!$5:$5,0))/100</f>
        <v>545672.26648424647</v>
      </c>
      <c r="AC57" s="40">
        <f>INDEX(人口源表!$1:$1048576,MATCH($B57,人口源表!$A:$A,0),MATCH(AC$1,人口源表!$1:$1,0))*INDEX(城镇化率!$1:$1048576,MATCH($B57,城镇化率!$A:$A,0),MATCH(AC$1,城镇化率!$5:$5,0))/100</f>
        <v>542584.34537942428</v>
      </c>
      <c r="AD57" s="40">
        <f>INDEX(人口源表!$1:$1048576,MATCH($B57,人口源表!$A:$A,0),MATCH(AD$1,人口源表!$1:$1,0))*INDEX(城镇化率!$1:$1048576,MATCH($B57,城镇化率!$A:$A,0),MATCH(AD$1,城镇化率!$5:$5,0))/100</f>
        <v>539339.14283608552</v>
      </c>
      <c r="AE57" s="40">
        <f>INDEX(人口源表!$1:$1048576,MATCH($B57,人口源表!$A:$A,0),MATCH(AE$1,人口源表!$1:$1,0))*INDEX(城镇化率!$1:$1048576,MATCH($B57,城镇化率!$A:$A,0),MATCH(AE$1,城镇化率!$5:$5,0))/100</f>
        <v>535952.60551258817</v>
      </c>
      <c r="AF57" s="40">
        <f>INDEX(人口源表!$1:$1048576,MATCH($B57,人口源表!$A:$A,0),MATCH(AF$1,人口源表!$1:$1,0))*INDEX(城镇化率!$1:$1048576,MATCH($B57,城镇化率!$A:$A,0),MATCH(AF$1,城镇化率!$5:$5,0))/100</f>
        <v>532441.5628738075</v>
      </c>
      <c r="AG57" s="40">
        <f>INDEX(人口源表!$1:$1048576,MATCH($B57,人口源表!$A:$A,0),MATCH(AG$1,人口源表!$1:$1,0))*INDEX(城镇化率!$1:$1048576,MATCH($B57,城镇化率!$A:$A,0),MATCH(AG$1,城镇化率!$5:$5,0))/100</f>
        <v>528823.74148548709</v>
      </c>
      <c r="AH57" s="40">
        <f>INDEX(人口源表!$1:$1048576,MATCH($B57,人口源表!$A:$A,0),MATCH(AH$1,人口源表!$1:$1,0))*INDEX(城镇化率!$1:$1048576,MATCH($B57,城镇化率!$A:$A,0),MATCH(AH$1,城镇化率!$5:$5,0))/100</f>
        <v>525115.24173174298</v>
      </c>
      <c r="AI57" s="40">
        <f>INDEX(人口源表!$1:$1048576,MATCH($B57,人口源表!$A:$A,0),MATCH(AI$1,人口源表!$1:$1,0))*INDEX(城镇化率!$1:$1048576,MATCH($B57,城镇化率!$A:$A,0),MATCH(AI$1,城镇化率!$5:$5,0))/100</f>
        <v>521333.0518744755</v>
      </c>
      <c r="AJ57" s="40">
        <f>INDEX(人口源表!$1:$1048576,MATCH($B57,人口源表!$A:$A,0),MATCH(AJ$1,人口源表!$1:$1,0))*INDEX(城镇化率!$1:$1048576,MATCH($B57,城镇化率!$A:$A,0),MATCH(AJ$1,城镇化率!$5:$5,0))/100</f>
        <v>517494.4232236637</v>
      </c>
      <c r="AK57" s="40">
        <f>INDEX(人口源表!$1:$1048576,MATCH($B57,人口源表!$A:$A,0),MATCH(AK$1,人口源表!$1:$1,0))*INDEX(城镇化率!$1:$1048576,MATCH($B57,城镇化率!$A:$A,0),MATCH(AK$1,城镇化率!$5:$5,0))/100</f>
        <v>513614.30609553738</v>
      </c>
      <c r="AL57" s="40">
        <f>INDEX(人口源表!$1:$1048576,MATCH($B57,人口源表!$A:$A,0),MATCH(AL$1,人口源表!$1:$1,0))*INDEX(城镇化率!$1:$1048576,MATCH($B57,城镇化率!$A:$A,0),MATCH(AL$1,城镇化率!$5:$5,0))/100</f>
        <v>509711.10043854377</v>
      </c>
      <c r="AM57" s="40">
        <f>INDEX(人口源表!$1:$1048576,MATCH($B57,人口源表!$A:$A,0),MATCH(AM$1,人口源表!$1:$1,0))*INDEX(城镇化率!$1:$1048576,MATCH($B57,城镇化率!$A:$A,0),MATCH(AM$1,城镇化率!$5:$5,0))/100</f>
        <v>505800.25388513418</v>
      </c>
      <c r="AN57" s="40">
        <f>INDEX(人口源表!$1:$1048576,MATCH($B57,人口源表!$A:$A,0),MATCH(AN$1,人口源表!$1:$1,0))*INDEX(城镇化率!$1:$1048576,MATCH($B57,城镇化率!$A:$A,0),MATCH(AN$1,城镇化率!$5:$5,0))/100</f>
        <v>501898.09698409319</v>
      </c>
      <c r="AO57" s="40">
        <f>INDEX(人口源表!$1:$1048576,MATCH($B57,人口源表!$A:$A,0),MATCH(AO$1,人口源表!$1:$1,0))*INDEX(城镇化率!$1:$1048576,MATCH($B57,城镇化率!$A:$A,0),MATCH(AO$1,城镇化率!$5:$5,0))/100</f>
        <v>498020.55490743561</v>
      </c>
      <c r="AP57" s="40">
        <f>INDEX(人口源表!$1:$1048576,MATCH($B57,人口源表!$A:$A,0),MATCH(AP$1,人口源表!$1:$1,0))*INDEX(城镇化率!$1:$1048576,MATCH($B57,城镇化率!$A:$A,0),MATCH(AP$1,城镇化率!$5:$5,0))/100</f>
        <v>494183.79130992101</v>
      </c>
      <c r="AQ57" s="40">
        <f>INDEX(人口源表!$1:$1048576,MATCH($B57,人口源表!$A:$A,0),MATCH(AQ$1,人口源表!$1:$1,0))*INDEX(城镇化率!$1:$1048576,MATCH($B57,城镇化率!$A:$A,0),MATCH(AQ$1,城镇化率!$5:$5,0))/100</f>
        <v>490404.86685743794</v>
      </c>
      <c r="AR57" s="40">
        <f>INDEX(人口源表!$1:$1048576,MATCH($B57,人口源表!$A:$A,0),MATCH(AR$1,人口源表!$1:$1,0))*INDEX(城镇化率!$1:$1048576,MATCH($B57,城镇化率!$A:$A,0),MATCH(AR$1,城镇化率!$5:$5,0))/100</f>
        <v>486697.80128598301</v>
      </c>
      <c r="AS57" s="40">
        <f>INDEX(人口源表!$1:$1048576,MATCH($B57,人口源表!$A:$A,0),MATCH(AS$1,人口源表!$1:$1,0))*INDEX(城镇化率!$1:$1048576,MATCH($B57,城镇化率!$A:$A,0),MATCH(AS$1,城镇化率!$5:$5,0))/100</f>
        <v>483080.12613229553</v>
      </c>
      <c r="AT57" s="40">
        <f>INDEX(人口源表!$1:$1048576,MATCH($B57,人口源表!$A:$A,0),MATCH(AT$1,人口源表!$1:$1,0))*INDEX(城镇化率!$1:$1048576,MATCH($B57,城镇化率!$A:$A,0),MATCH(AT$1,城镇化率!$5:$5,0))/100</f>
        <v>479566.31159275456</v>
      </c>
      <c r="AU57" s="40">
        <f>INDEX(人口源表!$1:$1048576,MATCH($B57,人口源表!$A:$A,0),MATCH(AU$1,人口源表!$1:$1,0))*INDEX(城镇化率!$1:$1048576,MATCH($B57,城镇化率!$A:$A,0),MATCH(AU$1,城镇化率!$5:$5,0))/100</f>
        <v>476172.37005087599</v>
      </c>
      <c r="AV57" s="40">
        <f>INDEX(人口源表!$1:$1048576,MATCH($B57,人口源表!$A:$A,0),MATCH(AV$1,人口源表!$1:$1,0))*INDEX(城镇化率!$1:$1048576,MATCH($B57,城镇化率!$A:$A,0),MATCH(AV$1,城镇化率!$5:$5,0))/100</f>
        <v>472913.20813323301</v>
      </c>
    </row>
    <row r="58" spans="1:48" x14ac:dyDescent="0.15">
      <c r="A58" s="4" t="s">
        <v>863</v>
      </c>
      <c r="B58" s="4" t="s">
        <v>138</v>
      </c>
      <c r="C58" s="34">
        <f>VLOOKUP(B58,'[1]2016省城人口总结（根）'!B:C,2,FALSE)/100</f>
        <v>0.49934499999999998</v>
      </c>
      <c r="D58" s="40">
        <f>INDEX(人口源表!$1:$1048576,MATCH($B58,人口源表!$A:$A,0),MATCH(D$1,人口源表!$1:$1,0))*INDEX(城镇化率!$1:$1048576,MATCH($B58,城镇化率!$A:$A,0),MATCH(D$1,城镇化率!$5:$5,0))/100</f>
        <v>1509550.0488460904</v>
      </c>
      <c r="E58" s="40">
        <f>INDEX(人口源表!$1:$1048576,MATCH($B58,人口源表!$A:$A,0),MATCH(E$1,人口源表!$1:$1,0))*INDEX(城镇化率!$1:$1048576,MATCH($B58,城镇化率!$A:$A,0),MATCH(E$1,城镇化率!$5:$5,0))/100</f>
        <v>1544706.4665542284</v>
      </c>
      <c r="F58" s="40">
        <f>INDEX(人口源表!$1:$1048576,MATCH($B58,人口源表!$A:$A,0),MATCH(F$1,人口源表!$1:$1,0))*INDEX(城镇化率!$1:$1048576,MATCH($B58,城镇化率!$A:$A,0),MATCH(F$1,城镇化率!$5:$5,0))/100</f>
        <v>1579764.8254869052</v>
      </c>
      <c r="G58" s="40">
        <f>INDEX(人口源表!$1:$1048576,MATCH($B58,人口源表!$A:$A,0),MATCH(G$1,人口源表!$1:$1,0))*INDEX(城镇化率!$1:$1048576,MATCH($B58,城镇化率!$A:$A,0),MATCH(G$1,城镇化率!$5:$5,0))/100</f>
        <v>1174428.4622552856</v>
      </c>
      <c r="H58" s="40">
        <f>INDEX(人口源表!$1:$1048576,MATCH($B58,人口源表!$A:$A,0),MATCH(H$1,人口源表!$1:$1,0))*INDEX(城镇化率!$1:$1048576,MATCH($B58,城镇化率!$A:$A,0),MATCH(H$1,城镇化率!$5:$5,0))/100</f>
        <v>1203502.1879335726</v>
      </c>
      <c r="I58" s="40">
        <f>INDEX(人口源表!$1:$1048576,MATCH($B58,人口源表!$A:$A,0),MATCH(I$1,人口源表!$1:$1,0))*INDEX(城镇化率!$1:$1048576,MATCH($B58,城镇化率!$A:$A,0),MATCH(I$1,城镇化率!$5:$5,0))/100</f>
        <v>1223631.9822633481</v>
      </c>
      <c r="J58" s="40">
        <f>INDEX(人口源表!$1:$1048576,MATCH($B58,人口源表!$A:$A,0),MATCH(J$1,人口源表!$1:$1,0))*INDEX(城镇化率!$1:$1048576,MATCH($B58,城镇化率!$A:$A,0),MATCH(J$1,城镇化率!$5:$5,0))/100</f>
        <v>1242984.6607985452</v>
      </c>
      <c r="K58" s="40">
        <f>INDEX(人口源表!$1:$1048576,MATCH($B58,人口源表!$A:$A,0),MATCH(K$1,人口源表!$1:$1,0))*INDEX(城镇化率!$1:$1048576,MATCH($B58,城镇化率!$A:$A,0),MATCH(K$1,城镇化率!$5:$5,0))/100</f>
        <v>1261573.9041486874</v>
      </c>
      <c r="L58" s="40">
        <f>INDEX(人口源表!$1:$1048576,MATCH($B58,人口源表!$A:$A,0),MATCH(L$1,人口源表!$1:$1,0))*INDEX(城镇化率!$1:$1048576,MATCH($B58,城镇化率!$A:$A,0),MATCH(L$1,城镇化率!$5:$5,0))/100</f>
        <v>1279413.3631167142</v>
      </c>
      <c r="M58" s="40">
        <f>INDEX(人口源表!$1:$1048576,MATCH($B58,人口源表!$A:$A,0),MATCH(M$1,人口源表!$1:$1,0))*INDEX(城镇化率!$1:$1048576,MATCH($B58,城镇化率!$A:$A,0),MATCH(M$1,城镇化率!$5:$5,0))/100</f>
        <v>1296517.1963219666</v>
      </c>
      <c r="N58" s="40">
        <f>INDEX(人口源表!$1:$1048576,MATCH($B58,人口源表!$A:$A,0),MATCH(N$1,人口源表!$1:$1,0))*INDEX(城镇化率!$1:$1048576,MATCH($B58,城镇化率!$A:$A,0),MATCH(N$1,城镇化率!$5:$5,0))/100</f>
        <v>1312900.6405263164</v>
      </c>
      <c r="O58" s="40">
        <f>INDEX(人口源表!$1:$1048576,MATCH($B58,人口源表!$A:$A,0),MATCH(O$1,人口源表!$1:$1,0))*INDEX(城镇化率!$1:$1048576,MATCH($B58,城镇化率!$A:$A,0),MATCH(O$1,城镇化率!$5:$5,0))/100</f>
        <v>1328578.8966068814</v>
      </c>
      <c r="P58" s="40">
        <f>INDEX(人口源表!$1:$1048576,MATCH($B58,人口源表!$A:$A,0),MATCH(P$1,人口源表!$1:$1,0))*INDEX(城镇化率!$1:$1048576,MATCH($B58,城镇化率!$A:$A,0),MATCH(P$1,城镇化率!$5:$5,0))/100</f>
        <v>1343567.6828667116</v>
      </c>
      <c r="Q58" s="40">
        <f>INDEX(人口源表!$1:$1048576,MATCH($B58,人口源表!$A:$A,0),MATCH(Q$1,人口源表!$1:$1,0))*INDEX(城镇化率!$1:$1048576,MATCH($B58,城镇化率!$A:$A,0),MATCH(Q$1,城镇化率!$5:$5,0))/100</f>
        <v>1357883.2377740636</v>
      </c>
      <c r="R58" s="40">
        <f>INDEX(人口源表!$1:$1048576,MATCH($B58,人口源表!$A:$A,0),MATCH(R$1,人口源表!$1:$1,0))*INDEX(城镇化率!$1:$1048576,MATCH($B58,城镇化率!$A:$A,0),MATCH(R$1,城镇化率!$5:$5,0))/100</f>
        <v>1371542.32251096</v>
      </c>
      <c r="S58" s="40">
        <f>INDEX(人口源表!$1:$1048576,MATCH($B58,人口源表!$A:$A,0),MATCH(S$1,人口源表!$1:$1,0))*INDEX(城镇化率!$1:$1048576,MATCH($B58,城镇化率!$A:$A,0),MATCH(S$1,城镇化率!$5:$5,0))/100</f>
        <v>1377707.3618494626</v>
      </c>
      <c r="T58" s="40">
        <f>INDEX(人口源表!$1:$1048576,MATCH($B58,人口源表!$A:$A,0),MATCH(T$1,人口源表!$1:$1,0))*INDEX(城镇化率!$1:$1048576,MATCH($B58,城镇化率!$A:$A,0),MATCH(T$1,城镇化率!$5:$5,0))/100</f>
        <v>1383162.5029368</v>
      </c>
      <c r="U58" s="40">
        <f>INDEX(人口源表!$1:$1048576,MATCH($B58,人口源表!$A:$A,0),MATCH(U$1,人口源表!$1:$1,0))*INDEX(城镇化率!$1:$1048576,MATCH($B58,城镇化率!$A:$A,0),MATCH(U$1,城镇化率!$5:$5,0))/100</f>
        <v>1387935.1415045159</v>
      </c>
      <c r="V58" s="40">
        <f>INDEX(人口源表!$1:$1048576,MATCH($B58,人口源表!$A:$A,0),MATCH(V$1,人口源表!$1:$1,0))*INDEX(城镇化率!$1:$1048576,MATCH($B58,城镇化率!$A:$A,0),MATCH(V$1,城镇化率!$5:$5,0))/100</f>
        <v>1392052.7279273258</v>
      </c>
      <c r="W58" s="40">
        <f>INDEX(人口源表!$1:$1048576,MATCH($B58,人口源表!$A:$A,0),MATCH(W$1,人口源表!$1:$1,0))*INDEX(城镇化率!$1:$1048576,MATCH($B58,城镇化率!$A:$A,0),MATCH(W$1,城镇化率!$5:$5,0))/100</f>
        <v>1395543.3658293197</v>
      </c>
      <c r="X58" s="40">
        <f>INDEX(人口源表!$1:$1048576,MATCH($B58,人口源表!$A:$A,0),MATCH(X$1,人口源表!$1:$1,0))*INDEX(城镇化率!$1:$1048576,MATCH($B58,城镇化率!$A:$A,0),MATCH(X$1,城镇化率!$5:$5,0))/100</f>
        <v>1398435.2126703681</v>
      </c>
      <c r="Y58" s="40">
        <f>INDEX(人口源表!$1:$1048576,MATCH($B58,人口源表!$A:$A,0),MATCH(Y$1,人口源表!$1:$1,0))*INDEX(城镇化率!$1:$1048576,MATCH($B58,城镇化率!$A:$A,0),MATCH(Y$1,城镇化率!$5:$5,0))/100</f>
        <v>1400754.6400673541</v>
      </c>
      <c r="Z58" s="40">
        <f>INDEX(人口源表!$1:$1048576,MATCH($B58,人口源表!$A:$A,0),MATCH(Z$1,人口源表!$1:$1,0))*INDEX(城镇化率!$1:$1048576,MATCH($B58,城镇化率!$A:$A,0),MATCH(Z$1,城镇化率!$5:$5,0))/100</f>
        <v>1402531.0942103681</v>
      </c>
      <c r="AA58" s="40">
        <f>INDEX(人口源表!$1:$1048576,MATCH($B58,人口源表!$A:$A,0),MATCH(AA$1,人口源表!$1:$1,0))*INDEX(城镇化率!$1:$1048576,MATCH($B58,城镇化率!$A:$A,0),MATCH(AA$1,城镇化率!$5:$5,0))/100</f>
        <v>1403790.3763738985</v>
      </c>
      <c r="AB58" s="40">
        <f>INDEX(人口源表!$1:$1048576,MATCH($B58,人口源表!$A:$A,0),MATCH(AB$1,人口源表!$1:$1,0))*INDEX(城镇化率!$1:$1048576,MATCH($B58,城镇化率!$A:$A,0),MATCH(AB$1,城镇化率!$5:$5,0))/100</f>
        <v>1404561.3666624078</v>
      </c>
      <c r="AC58" s="40">
        <f>INDEX(人口源表!$1:$1048576,MATCH($B58,人口源表!$A:$A,0),MATCH(AC$1,人口源表!$1:$1,0))*INDEX(城镇化率!$1:$1048576,MATCH($B58,城镇化率!$A:$A,0),MATCH(AC$1,城镇化率!$5:$5,0))/100</f>
        <v>1403152.6336917635</v>
      </c>
      <c r="AD58" s="40">
        <f>INDEX(人口源表!$1:$1048576,MATCH($B58,人口源表!$A:$A,0),MATCH(AD$1,人口源表!$1:$1,0))*INDEX(城镇化率!$1:$1048576,MATCH($B58,城镇化率!$A:$A,0),MATCH(AD$1,城镇化率!$5:$5,0))/100</f>
        <v>1401312.0925836116</v>
      </c>
      <c r="AE58" s="40">
        <f>INDEX(人口源表!$1:$1048576,MATCH($B58,人口源表!$A:$A,0),MATCH(AE$1,人口源表!$1:$1,0))*INDEX(城镇化率!$1:$1048576,MATCH($B58,城镇化率!$A:$A,0),MATCH(AE$1,城镇化率!$5:$5,0))/100</f>
        <v>1399068.8694144406</v>
      </c>
      <c r="AF58" s="40">
        <f>INDEX(人口源表!$1:$1048576,MATCH($B58,人口源表!$A:$A,0),MATCH(AF$1,人口源表!$1:$1,0))*INDEX(城镇化率!$1:$1048576,MATCH($B58,城镇化率!$A:$A,0),MATCH(AF$1,城镇化率!$5:$5,0))/100</f>
        <v>1396452.5657487344</v>
      </c>
      <c r="AG58" s="40">
        <f>INDEX(人口源表!$1:$1048576,MATCH($B58,人口源表!$A:$A,0),MATCH(AG$1,人口源表!$1:$1,0))*INDEX(城镇化率!$1:$1048576,MATCH($B58,城镇化率!$A:$A,0),MATCH(AG$1,城镇化率!$5:$5,0))/100</f>
        <v>1393490.7350356949</v>
      </c>
      <c r="AH58" s="40">
        <f>INDEX(人口源表!$1:$1048576,MATCH($B58,人口源表!$A:$A,0),MATCH(AH$1,人口源表!$1:$1,0))*INDEX(城镇化率!$1:$1048576,MATCH($B58,城镇化率!$A:$A,0),MATCH(AH$1,城镇化率!$5:$5,0))/100</f>
        <v>1390212.0117414</v>
      </c>
      <c r="AI58" s="40">
        <f>INDEX(人口源表!$1:$1048576,MATCH($B58,人口源表!$A:$A,0),MATCH(AI$1,人口源表!$1:$1,0))*INDEX(城镇化率!$1:$1048576,MATCH($B58,城镇化率!$A:$A,0),MATCH(AI$1,城镇化率!$5:$5,0))/100</f>
        <v>1386643.580316619</v>
      </c>
      <c r="AJ58" s="40">
        <f>INDEX(人口源表!$1:$1048576,MATCH($B58,人口源表!$A:$A,0),MATCH(AJ$1,人口源表!$1:$1,0))*INDEX(城镇化率!$1:$1048576,MATCH($B58,城镇化率!$A:$A,0),MATCH(AJ$1,城镇化率!$5:$5,0))/100</f>
        <v>1382814.3397372195</v>
      </c>
      <c r="AK58" s="40">
        <f>INDEX(人口源表!$1:$1048576,MATCH($B58,人口源表!$A:$A,0),MATCH(AK$1,人口源表!$1:$1,0))*INDEX(城镇化率!$1:$1048576,MATCH($B58,城镇化率!$A:$A,0),MATCH(AK$1,城镇化率!$5:$5,0))/100</f>
        <v>1378751.0819830419</v>
      </c>
      <c r="AL58" s="40">
        <f>INDEX(人口源表!$1:$1048576,MATCH($B58,人口源表!$A:$A,0),MATCH(AL$1,人口源表!$1:$1,0))*INDEX(城镇化率!$1:$1048576,MATCH($B58,城镇化率!$A:$A,0),MATCH(AL$1,城镇化率!$5:$5,0))/100</f>
        <v>1374481.0242776808</v>
      </c>
      <c r="AM58" s="40">
        <f>INDEX(人口源表!$1:$1048576,MATCH($B58,人口源表!$A:$A,0),MATCH(AM$1,人口源表!$1:$1,0))*INDEX(城镇化率!$1:$1048576,MATCH($B58,城镇化率!$A:$A,0),MATCH(AM$1,城镇化率!$5:$5,0))/100</f>
        <v>1370030.5201960581</v>
      </c>
      <c r="AN58" s="40">
        <f>INDEX(人口源表!$1:$1048576,MATCH($B58,人口源表!$A:$A,0),MATCH(AN$1,人口源表!$1:$1,0))*INDEX(城镇化率!$1:$1048576,MATCH($B58,城镇化率!$A:$A,0),MATCH(AN$1,城镇化率!$5:$5,0))/100</f>
        <v>1365426.9861544725</v>
      </c>
      <c r="AO58" s="40">
        <f>INDEX(人口源表!$1:$1048576,MATCH($B58,人口源表!$A:$A,0),MATCH(AO$1,人口源表!$1:$1,0))*INDEX(城镇化率!$1:$1048576,MATCH($B58,城镇化率!$A:$A,0),MATCH(AO$1,城镇化率!$5:$5,0))/100</f>
        <v>1360696.312128284</v>
      </c>
      <c r="AP58" s="40">
        <f>INDEX(人口源表!$1:$1048576,MATCH($B58,人口源表!$A:$A,0),MATCH(AP$1,人口源表!$1:$1,0))*INDEX(城镇化率!$1:$1048576,MATCH($B58,城镇化率!$A:$A,0),MATCH(AP$1,城镇化率!$5:$5,0))/100</f>
        <v>1355864.7903555259</v>
      </c>
      <c r="AQ58" s="40">
        <f>INDEX(人口源表!$1:$1048576,MATCH($B58,人口源表!$A:$A,0),MATCH(AQ$1,人口源表!$1:$1,0))*INDEX(城镇化率!$1:$1048576,MATCH($B58,城镇化率!$A:$A,0),MATCH(AQ$1,城镇化率!$5:$5,0))/100</f>
        <v>1350957.8065885478</v>
      </c>
      <c r="AR58" s="40">
        <f>INDEX(人口源表!$1:$1048576,MATCH($B58,人口源表!$A:$A,0),MATCH(AR$1,人口源表!$1:$1,0))*INDEX(城镇化率!$1:$1048576,MATCH($B58,城镇化率!$A:$A,0),MATCH(AR$1,城镇化率!$5:$5,0))/100</f>
        <v>1346001.1367295622</v>
      </c>
      <c r="AS58" s="40">
        <f>INDEX(人口源表!$1:$1048576,MATCH($B58,人口源表!$A:$A,0),MATCH(AS$1,人口源表!$1:$1,0))*INDEX(城镇化率!$1:$1048576,MATCH($B58,城镇化率!$A:$A,0),MATCH(AS$1,城镇化率!$5:$5,0))/100</f>
        <v>1341018.9667923937</v>
      </c>
      <c r="AT58" s="40">
        <f>INDEX(人口源表!$1:$1048576,MATCH($B58,人口源表!$A:$A,0),MATCH(AT$1,人口源表!$1:$1,0))*INDEX(城镇化率!$1:$1048576,MATCH($B58,城镇化率!$A:$A,0),MATCH(AT$1,城镇化率!$5:$5,0))/100</f>
        <v>1336035.8504483562</v>
      </c>
      <c r="AU58" s="40">
        <f>INDEX(人口源表!$1:$1048576,MATCH($B58,人口源表!$A:$A,0),MATCH(AU$1,人口源表!$1:$1,0))*INDEX(城镇化率!$1:$1048576,MATCH($B58,城镇化率!$A:$A,0),MATCH(AU$1,城镇化率!$5:$5,0))/100</f>
        <v>1331077.3787393363</v>
      </c>
      <c r="AV58" s="40">
        <f>INDEX(人口源表!$1:$1048576,MATCH($B58,人口源表!$A:$A,0),MATCH(AV$1,人口源表!$1:$1,0))*INDEX(城镇化率!$1:$1048576,MATCH($B58,城镇化率!$A:$A,0),MATCH(AV$1,城镇化率!$5:$5,0))/100</f>
        <v>1326166.1836188554</v>
      </c>
    </row>
    <row r="59" spans="1:48" x14ac:dyDescent="0.15">
      <c r="A59" s="4" t="s">
        <v>863</v>
      </c>
      <c r="B59" s="4" t="s">
        <v>140</v>
      </c>
      <c r="C59" s="34">
        <f>VLOOKUP(B59,'[1]2016省城人口总结（根）'!B:C,2,FALSE)/100</f>
        <v>0.49934499999999998</v>
      </c>
      <c r="D59" s="40">
        <f>INDEX(人口源表!$1:$1048576,MATCH($B59,人口源表!$A:$A,0),MATCH(D$1,人口源表!$1:$1,0))*INDEX(城镇化率!$1:$1048576,MATCH($B59,城镇化率!$A:$A,0),MATCH(D$1,城镇化率!$5:$5,0))/100</f>
        <v>1054117.4796813051</v>
      </c>
      <c r="E59" s="40">
        <f>INDEX(人口源表!$1:$1048576,MATCH($B59,人口源表!$A:$A,0),MATCH(E$1,人口源表!$1:$1,0))*INDEX(城镇化率!$1:$1048576,MATCH($B59,城镇化率!$A:$A,0),MATCH(E$1,城镇化率!$5:$5,0))/100</f>
        <v>1077002.7816203968</v>
      </c>
      <c r="F59" s="40">
        <f>INDEX(人口源表!$1:$1048576,MATCH($B59,人口源表!$A:$A,0),MATCH(F$1,人口源表!$1:$1,0))*INDEX(城镇化率!$1:$1048576,MATCH($B59,城镇化率!$A:$A,0),MATCH(F$1,城镇化率!$5:$5,0))/100</f>
        <v>1099753.3264344784</v>
      </c>
      <c r="G59" s="40">
        <f>INDEX(人口源表!$1:$1048576,MATCH($B59,人口源表!$A:$A,0),MATCH(G$1,人口源表!$1:$1,0))*INDEX(城镇化率!$1:$1048576,MATCH($B59,城镇化率!$A:$A,0),MATCH(G$1,城镇化率!$5:$5,0))/100</f>
        <v>810043.23717701074</v>
      </c>
      <c r="H59" s="40">
        <f>INDEX(人口源表!$1:$1048576,MATCH($B59,人口源表!$A:$A,0),MATCH(H$1,人口源表!$1:$1,0))*INDEX(城镇化率!$1:$1048576,MATCH($B59,城镇化率!$A:$A,0),MATCH(H$1,城镇化率!$5:$5,0))/100</f>
        <v>828704.22803259792</v>
      </c>
      <c r="I59" s="40">
        <f>INDEX(人口源表!$1:$1048576,MATCH($B59,人口源表!$A:$A,0),MATCH(I$1,人口源表!$1:$1,0))*INDEX(城镇化率!$1:$1048576,MATCH($B59,城镇化率!$A:$A,0),MATCH(I$1,城镇化率!$5:$5,0))/100</f>
        <v>841014.10730489064</v>
      </c>
      <c r="J59" s="40">
        <f>INDEX(人口源表!$1:$1048576,MATCH($B59,人口源表!$A:$A,0),MATCH(J$1,人口源表!$1:$1,0))*INDEX(城镇化率!$1:$1048576,MATCH($B59,城镇化率!$A:$A,0),MATCH(J$1,城镇化率!$5:$5,0))/100</f>
        <v>852615.95624067681</v>
      </c>
      <c r="K59" s="40">
        <f>INDEX(人口源表!$1:$1048576,MATCH($B59,人口源表!$A:$A,0),MATCH(K$1,人口源表!$1:$1,0))*INDEX(城镇化率!$1:$1048576,MATCH($B59,城镇化率!$A:$A,0),MATCH(K$1,城镇化率!$5:$5,0))/100</f>
        <v>863528.59996660694</v>
      </c>
      <c r="L59" s="40">
        <f>INDEX(人口源表!$1:$1048576,MATCH($B59,人口源表!$A:$A,0),MATCH(L$1,人口源表!$1:$1,0))*INDEX(城镇化率!$1:$1048576,MATCH($B59,城镇化率!$A:$A,0),MATCH(L$1,城镇化率!$5:$5,0))/100</f>
        <v>873770.97060047835</v>
      </c>
      <c r="M59" s="40">
        <f>INDEX(人口源表!$1:$1048576,MATCH($B59,人口源表!$A:$A,0),MATCH(M$1,人口源表!$1:$1,0))*INDEX(城镇化率!$1:$1048576,MATCH($B59,城镇化率!$A:$A,0),MATCH(M$1,城镇化率!$5:$5,0))/100</f>
        <v>883362.64761395892</v>
      </c>
      <c r="N59" s="40">
        <f>INDEX(人口源表!$1:$1048576,MATCH($B59,人口源表!$A:$A,0),MATCH(N$1,人口源表!$1:$1,0))*INDEX(城镇化率!$1:$1048576,MATCH($B59,城镇化率!$A:$A,0),MATCH(N$1,城镇化率!$5:$5,0))/100</f>
        <v>892323.8638801208</v>
      </c>
      <c r="O59" s="40">
        <f>INDEX(人口源表!$1:$1048576,MATCH($B59,人口源表!$A:$A,0),MATCH(O$1,人口源表!$1:$1,0))*INDEX(城镇化率!$1:$1048576,MATCH($B59,城镇化率!$A:$A,0),MATCH(O$1,城镇化率!$5:$5,0))/100</f>
        <v>900674.36612815526</v>
      </c>
      <c r="P59" s="40">
        <f>INDEX(人口源表!$1:$1048576,MATCH($B59,人口源表!$A:$A,0),MATCH(P$1,人口源表!$1:$1,0))*INDEX(城镇化率!$1:$1048576,MATCH($B59,城镇化率!$A:$A,0),MATCH(P$1,城镇化率!$5:$5,0))/100</f>
        <v>908435.09886186849</v>
      </c>
      <c r="Q59" s="40">
        <f>INDEX(人口源表!$1:$1048576,MATCH($B59,人口源表!$A:$A,0),MATCH(Q$1,人口源表!$1:$1,0))*INDEX(城镇化率!$1:$1048576,MATCH($B59,城镇化率!$A:$A,0),MATCH(Q$1,城镇化率!$5:$5,0))/100</f>
        <v>915625.9008112991</v>
      </c>
      <c r="R59" s="40">
        <f>INDEX(人口源表!$1:$1048576,MATCH($B59,人口源表!$A:$A,0),MATCH(R$1,人口源表!$1:$1,0))*INDEX(城镇化率!$1:$1048576,MATCH($B59,城镇化率!$A:$A,0),MATCH(R$1,城镇化率!$5:$5,0))/100</f>
        <v>922267.78259616566</v>
      </c>
      <c r="S59" s="40">
        <f>INDEX(人口源表!$1:$1048576,MATCH($B59,人口源表!$A:$A,0),MATCH(S$1,人口源表!$1:$1,0))*INDEX(城镇化率!$1:$1048576,MATCH($B59,城镇化率!$A:$A,0),MATCH(S$1,城镇化率!$5:$5,0))/100</f>
        <v>923785.81792913342</v>
      </c>
      <c r="T59" s="40">
        <f>INDEX(人口源表!$1:$1048576,MATCH($B59,人口源表!$A:$A,0),MATCH(T$1,人口源表!$1:$1,0))*INDEX(城镇化率!$1:$1048576,MATCH($B59,城镇化率!$A:$A,0),MATCH(T$1,城镇化率!$5:$5,0))/100</f>
        <v>924764.93509624165</v>
      </c>
      <c r="U59" s="40">
        <f>INDEX(人口源表!$1:$1048576,MATCH($B59,人口源表!$A:$A,0),MATCH(U$1,人口源表!$1:$1,0))*INDEX(城镇化率!$1:$1048576,MATCH($B59,城镇化率!$A:$A,0),MATCH(U$1,城镇化率!$5:$5,0))/100</f>
        <v>925233.58993658703</v>
      </c>
      <c r="V59" s="40">
        <f>INDEX(人口源表!$1:$1048576,MATCH($B59,人口源表!$A:$A,0),MATCH(V$1,人口源表!$1:$1,0))*INDEX(城镇化率!$1:$1048576,MATCH($B59,城镇化率!$A:$A,0),MATCH(V$1,城镇化率!$5:$5,0))/100</f>
        <v>925220.8884263729</v>
      </c>
      <c r="W59" s="40">
        <f>INDEX(人口源表!$1:$1048576,MATCH($B59,人口源表!$A:$A,0),MATCH(W$1,人口源表!$1:$1,0))*INDEX(城镇化率!$1:$1048576,MATCH($B59,城镇化率!$A:$A,0),MATCH(W$1,城镇化率!$5:$5,0))/100</f>
        <v>924753.57018581743</v>
      </c>
      <c r="X59" s="40">
        <f>INDEX(人口源表!$1:$1048576,MATCH($B59,人口源表!$A:$A,0),MATCH(X$1,人口源表!$1:$1,0))*INDEX(城镇化率!$1:$1048576,MATCH($B59,城镇化率!$A:$A,0),MATCH(X$1,城镇化率!$5:$5,0))/100</f>
        <v>923861.41355281463</v>
      </c>
      <c r="Y59" s="40">
        <f>INDEX(人口源表!$1:$1048576,MATCH($B59,人口源表!$A:$A,0),MATCH(Y$1,人口源表!$1:$1,0))*INDEX(城镇化率!$1:$1048576,MATCH($B59,城镇化率!$A:$A,0),MATCH(Y$1,城镇化率!$5:$5,0))/100</f>
        <v>922569.97158830997</v>
      </c>
      <c r="Z59" s="40">
        <f>INDEX(人口源表!$1:$1048576,MATCH($B59,人口源表!$A:$A,0),MATCH(Z$1,人口源表!$1:$1,0))*INDEX(城镇化率!$1:$1048576,MATCH($B59,城镇化率!$A:$A,0),MATCH(Z$1,城镇化率!$5:$5,0))/100</f>
        <v>920907.21366349992</v>
      </c>
      <c r="AA59" s="40">
        <f>INDEX(人口源表!$1:$1048576,MATCH($B59,人口源表!$A:$A,0),MATCH(AA$1,人口源表!$1:$1,0))*INDEX(城镇化率!$1:$1048576,MATCH($B59,城镇化率!$A:$A,0),MATCH(AA$1,城镇化率!$5:$5,0))/100</f>
        <v>918899.25867659482</v>
      </c>
      <c r="AB59" s="40">
        <f>INDEX(人口源表!$1:$1048576,MATCH($B59,人口源表!$A:$A,0),MATCH(AB$1,人口源表!$1:$1,0))*INDEX(城镇化率!$1:$1048576,MATCH($B59,城镇化率!$A:$A,0),MATCH(AB$1,城镇化率!$5:$5,0))/100</f>
        <v>916572.80237802817</v>
      </c>
      <c r="AC59" s="40">
        <f>INDEX(人口源表!$1:$1048576,MATCH($B59,人口源表!$A:$A,0),MATCH(AC$1,人口源表!$1:$1,0))*INDEX(城镇化率!$1:$1048576,MATCH($B59,城镇化率!$A:$A,0),MATCH(AC$1,城镇化率!$5:$5,0))/100</f>
        <v>912834.25674456265</v>
      </c>
      <c r="AD59" s="40">
        <f>INDEX(人口源表!$1:$1048576,MATCH($B59,人口源表!$A:$A,0),MATCH(AD$1,人口源表!$1:$1,0))*INDEX(城镇化率!$1:$1048576,MATCH($B59,城镇化率!$A:$A,0),MATCH(AD$1,城镇化率!$5:$5,0))/100</f>
        <v>908836.38326229842</v>
      </c>
      <c r="AE59" s="40">
        <f>INDEX(人口源表!$1:$1048576,MATCH($B59,人口源表!$A:$A,0),MATCH(AE$1,人口源表!$1:$1,0))*INDEX(城镇化率!$1:$1048576,MATCH($B59,城镇化率!$A:$A,0),MATCH(AE$1,城镇化率!$5:$5,0))/100</f>
        <v>904604.05896647414</v>
      </c>
      <c r="AF59" s="40">
        <f>INDEX(人口源表!$1:$1048576,MATCH($B59,人口源表!$A:$A,0),MATCH(AF$1,人口源表!$1:$1,0))*INDEX(城镇化率!$1:$1048576,MATCH($B59,城镇化率!$A:$A,0),MATCH(AF$1,城镇化率!$5:$5,0))/100</f>
        <v>900162.55718997645</v>
      </c>
      <c r="AG59" s="40">
        <f>INDEX(人口源表!$1:$1048576,MATCH($B59,人口源表!$A:$A,0),MATCH(AG$1,人口源表!$1:$1,0))*INDEX(城镇化率!$1:$1048576,MATCH($B59,城镇化率!$A:$A,0),MATCH(AG$1,城镇化率!$5:$5,0))/100</f>
        <v>895536.28726448014</v>
      </c>
      <c r="AH59" s="40">
        <f>INDEX(人口源表!$1:$1048576,MATCH($B59,人口源表!$A:$A,0),MATCH(AH$1,人口源表!$1:$1,0))*INDEX(城镇化率!$1:$1048576,MATCH($B59,城镇化率!$A:$A,0),MATCH(AH$1,城镇化率!$5:$5,0))/100</f>
        <v>890748.14008732827</v>
      </c>
      <c r="AI59" s="40">
        <f>INDEX(人口源表!$1:$1048576,MATCH($B59,人口源表!$A:$A,0),MATCH(AI$1,人口源表!$1:$1,0))*INDEX(城镇化率!$1:$1048576,MATCH($B59,城镇化率!$A:$A,0),MATCH(AI$1,城镇化率!$5:$5,0))/100</f>
        <v>885822.00321793149</v>
      </c>
      <c r="AJ59" s="40">
        <f>INDEX(人口源表!$1:$1048576,MATCH($B59,人口源表!$A:$A,0),MATCH(AJ$1,人口源表!$1:$1,0))*INDEX(城镇化率!$1:$1048576,MATCH($B59,城镇化率!$A:$A,0),MATCH(AJ$1,城镇化率!$5:$5,0))/100</f>
        <v>880778.9409664917</v>
      </c>
      <c r="AK59" s="40">
        <f>INDEX(人口源表!$1:$1048576,MATCH($B59,人口源表!$A:$A,0),MATCH(AK$1,人口源表!$1:$1,0))*INDEX(城镇化率!$1:$1048576,MATCH($B59,城镇化率!$A:$A,0),MATCH(AK$1,城镇化率!$5:$5,0))/100</f>
        <v>875641.62914299627</v>
      </c>
      <c r="AL59" s="40">
        <f>INDEX(人口源表!$1:$1048576,MATCH($B59,人口源表!$A:$A,0),MATCH(AL$1,人口源表!$1:$1,0))*INDEX(城镇化率!$1:$1048576,MATCH($B59,城镇化率!$A:$A,0),MATCH(AL$1,城镇化率!$5:$5,0))/100</f>
        <v>870429.22993781324</v>
      </c>
      <c r="AM59" s="40">
        <f>INDEX(人口源表!$1:$1048576,MATCH($B59,人口源表!$A:$A,0),MATCH(AM$1,人口源表!$1:$1,0))*INDEX(城镇化率!$1:$1048576,MATCH($B59,城镇化率!$A:$A,0),MATCH(AM$1,城镇化率!$5:$5,0))/100</f>
        <v>865163.1407496375</v>
      </c>
      <c r="AN59" s="40">
        <f>INDEX(人口源表!$1:$1048576,MATCH($B59,人口源表!$A:$A,0),MATCH(AN$1,人口源表!$1:$1,0))*INDEX(城镇化率!$1:$1048576,MATCH($B59,城镇化率!$A:$A,0),MATCH(AN$1,城镇化率!$5:$5,0))/100</f>
        <v>859861.84219292144</v>
      </c>
      <c r="AO59" s="40">
        <f>INDEX(人口源表!$1:$1048576,MATCH($B59,人口源表!$A:$A,0),MATCH(AO$1,人口源表!$1:$1,0))*INDEX(城镇化率!$1:$1048576,MATCH($B59,城镇化率!$A:$A,0),MATCH(AO$1,城镇化率!$5:$5,0))/100</f>
        <v>854544.09687034879</v>
      </c>
      <c r="AP59" s="40">
        <f>INDEX(人口源表!$1:$1048576,MATCH($B59,人口源表!$A:$A,0),MATCH(AP$1,人口源表!$1:$1,0))*INDEX(城镇化率!$1:$1048576,MATCH($B59,城镇化率!$A:$A,0),MATCH(AP$1,城镇化率!$5:$5,0))/100</f>
        <v>849227.64439410542</v>
      </c>
      <c r="AQ59" s="40">
        <f>INDEX(人口源表!$1:$1048576,MATCH($B59,人口源表!$A:$A,0),MATCH(AQ$1,人口源表!$1:$1,0))*INDEX(城镇化率!$1:$1048576,MATCH($B59,城镇化率!$A:$A,0),MATCH(AQ$1,城镇化率!$5:$5,0))/100</f>
        <v>843928.52313410072</v>
      </c>
      <c r="AR59" s="40">
        <f>INDEX(人口源表!$1:$1048576,MATCH($B59,人口源表!$A:$A,0),MATCH(AR$1,人口源表!$1:$1,0))*INDEX(城镇化率!$1:$1048576,MATCH($B59,城镇化率!$A:$A,0),MATCH(AR$1,城镇化率!$5:$5,0))/100</f>
        <v>838663.01190862048</v>
      </c>
      <c r="AS59" s="40">
        <f>INDEX(人口源表!$1:$1048576,MATCH($B59,人口源表!$A:$A,0),MATCH(AS$1,人口源表!$1:$1,0))*INDEX(城镇化率!$1:$1048576,MATCH($B59,城镇化率!$A:$A,0),MATCH(AS$1,城镇化率!$5:$5,0))/100</f>
        <v>833445.64850767504</v>
      </c>
      <c r="AT59" s="40">
        <f>INDEX(人口源表!$1:$1048576,MATCH($B59,人口源表!$A:$A,0),MATCH(AT$1,人口源表!$1:$1,0))*INDEX(城镇化率!$1:$1048576,MATCH($B59,城镇化率!$A:$A,0),MATCH(AT$1,城镇化率!$5:$5,0))/100</f>
        <v>828291.84952799929</v>
      </c>
      <c r="AU59" s="40">
        <f>INDEX(人口源表!$1:$1048576,MATCH($B59,人口源表!$A:$A,0),MATCH(AU$1,人口源表!$1:$1,0))*INDEX(城镇化率!$1:$1048576,MATCH($B59,城镇化率!$A:$A,0),MATCH(AU$1,城镇化率!$5:$5,0))/100</f>
        <v>823214.59369249688</v>
      </c>
      <c r="AV59" s="40">
        <f>INDEX(人口源表!$1:$1048576,MATCH($B59,人口源表!$A:$A,0),MATCH(AV$1,人口源表!$1:$1,0))*INDEX(城镇化率!$1:$1048576,MATCH($B59,城镇化率!$A:$A,0),MATCH(AV$1,城镇化率!$5:$5,0))/100</f>
        <v>818225.04248686472</v>
      </c>
    </row>
    <row r="60" spans="1:48" x14ac:dyDescent="0.15">
      <c r="A60" s="4" t="s">
        <v>863</v>
      </c>
      <c r="B60" s="4" t="s">
        <v>142</v>
      </c>
      <c r="C60" s="34">
        <f>VLOOKUP(B60,'[1]2016省城人口总结（根）'!B:C,2,FALSE)/100</f>
        <v>0.52732999999999997</v>
      </c>
      <c r="D60" s="40">
        <f>INDEX(人口源表!$1:$1048576,MATCH($B60,人口源表!$A:$A,0),MATCH(D$1,人口源表!$1:$1,0))*INDEX(城镇化率!$1:$1048576,MATCH($B60,城镇化率!$A:$A,0),MATCH(D$1,城镇化率!$5:$5,0))/100</f>
        <v>1240337.7604856207</v>
      </c>
      <c r="E60" s="40">
        <f>INDEX(人口源表!$1:$1048576,MATCH($B60,人口源表!$A:$A,0),MATCH(E$1,人口源表!$1:$1,0))*INDEX(城镇化率!$1:$1048576,MATCH($B60,城镇化率!$A:$A,0),MATCH(E$1,城镇化率!$5:$5,0))/100</f>
        <v>1266696.1252182554</v>
      </c>
      <c r="F60" s="40">
        <f>INDEX(人口源表!$1:$1048576,MATCH($B60,人口源表!$A:$A,0),MATCH(F$1,人口源表!$1:$1,0))*INDEX(城镇化率!$1:$1048576,MATCH($B60,城镇化率!$A:$A,0),MATCH(F$1,城镇化率!$5:$5,0))/100</f>
        <v>1292803.5820669853</v>
      </c>
      <c r="G60" s="40">
        <f>INDEX(人口源表!$1:$1048576,MATCH($B60,人口源表!$A:$A,0),MATCH(G$1,人口源表!$1:$1,0))*INDEX(城镇化率!$1:$1048576,MATCH($B60,城镇化率!$A:$A,0),MATCH(G$1,城镇化率!$5:$5,0))/100</f>
        <v>1070562.5691960594</v>
      </c>
      <c r="H60" s="40">
        <f>INDEX(人口源表!$1:$1048576,MATCH($B60,人口源表!$A:$A,0),MATCH(H$1,人口源表!$1:$1,0))*INDEX(城镇化率!$1:$1048576,MATCH($B60,城镇化率!$A:$A,0),MATCH(H$1,城镇化率!$5:$5,0))/100</f>
        <v>1095320.2246958434</v>
      </c>
      <c r="I60" s="40">
        <f>INDEX(人口源表!$1:$1048576,MATCH($B60,人口源表!$A:$A,0),MATCH(I$1,人口源表!$1:$1,0))*INDEX(城镇化率!$1:$1048576,MATCH($B60,城镇化率!$A:$A,0),MATCH(I$1,城镇化率!$5:$5,0))/100</f>
        <v>1111240.211879083</v>
      </c>
      <c r="J60" s="40">
        <f>INDEX(人口源表!$1:$1048576,MATCH($B60,人口源表!$A:$A,0),MATCH(J$1,人口源表!$1:$1,0))*INDEX(城镇化率!$1:$1048576,MATCH($B60,城镇化率!$A:$A,0),MATCH(J$1,城镇化率!$5:$5,0))/100</f>
        <v>1125820.452071327</v>
      </c>
      <c r="K60" s="40">
        <f>INDEX(人口源表!$1:$1048576,MATCH($B60,人口源表!$A:$A,0),MATCH(K$1,人口源表!$1:$1,0))*INDEX(城镇化率!$1:$1048576,MATCH($B60,城镇化率!$A:$A,0),MATCH(K$1,城镇化率!$5:$5,0))/100</f>
        <v>1139128.6691267102</v>
      </c>
      <c r="L60" s="40">
        <f>INDEX(人口源表!$1:$1048576,MATCH($B60,人口源表!$A:$A,0),MATCH(L$1,人口源表!$1:$1,0))*INDEX(城镇化率!$1:$1048576,MATCH($B60,城镇化率!$A:$A,0),MATCH(L$1,城镇化率!$5:$5,0))/100</f>
        <v>1151229.1078716489</v>
      </c>
      <c r="M60" s="40">
        <f>INDEX(人口源表!$1:$1048576,MATCH($B60,人口源表!$A:$A,0),MATCH(M$1,人口源表!$1:$1,0))*INDEX(城镇化率!$1:$1048576,MATCH($B60,城镇化率!$A:$A,0),MATCH(M$1,城镇化率!$5:$5,0))/100</f>
        <v>1162187.6145974591</v>
      </c>
      <c r="N60" s="40">
        <f>INDEX(人口源表!$1:$1048576,MATCH($B60,人口源表!$A:$A,0),MATCH(N$1,人口源表!$1:$1,0))*INDEX(城镇化率!$1:$1048576,MATCH($B60,城镇化率!$A:$A,0),MATCH(N$1,城镇化率!$5:$5,0))/100</f>
        <v>1172068.6453204821</v>
      </c>
      <c r="O60" s="40">
        <f>INDEX(人口源表!$1:$1048576,MATCH($B60,人口源表!$A:$A,0),MATCH(O$1,人口源表!$1:$1,0))*INDEX(城镇化率!$1:$1048576,MATCH($B60,城镇化率!$A:$A,0),MATCH(O$1,城镇化率!$5:$5,0))/100</f>
        <v>1180936.3274604201</v>
      </c>
      <c r="P60" s="40">
        <f>INDEX(人口源表!$1:$1048576,MATCH($B60,人口源表!$A:$A,0),MATCH(P$1,人口源表!$1:$1,0))*INDEX(城镇化率!$1:$1048576,MATCH($B60,城镇化率!$A:$A,0),MATCH(P$1,城镇化率!$5:$5,0))/100</f>
        <v>1188853.145278384</v>
      </c>
      <c r="Q60" s="40">
        <f>INDEX(人口源表!$1:$1048576,MATCH($B60,人口源表!$A:$A,0),MATCH(Q$1,人口源表!$1:$1,0))*INDEX(城镇化率!$1:$1048576,MATCH($B60,城镇化率!$A:$A,0),MATCH(Q$1,城镇化率!$5:$5,0))/100</f>
        <v>1195882.2503506492</v>
      </c>
      <c r="R60" s="40">
        <f>INDEX(人口源表!$1:$1048576,MATCH($B60,人口源表!$A:$A,0),MATCH(R$1,人口源表!$1:$1,0))*INDEX(城镇化率!$1:$1048576,MATCH($B60,城镇化率!$A:$A,0),MATCH(R$1,城镇化率!$5:$5,0))/100</f>
        <v>1202084.9292924972</v>
      </c>
      <c r="S60" s="40">
        <f>INDEX(人口源表!$1:$1048576,MATCH($B60,人口源表!$A:$A,0),MATCH(S$1,人口源表!$1:$1,0))*INDEX(城镇化率!$1:$1048576,MATCH($B60,城镇化率!$A:$A,0),MATCH(S$1,城镇化率!$5:$5,0))/100</f>
        <v>1201541.9872982383</v>
      </c>
      <c r="T60" s="40">
        <f>INDEX(人口源表!$1:$1048576,MATCH($B60,人口源表!$A:$A,0),MATCH(T$1,人口源表!$1:$1,0))*INDEX(城镇化率!$1:$1048576,MATCH($B60,城镇化率!$A:$A,0),MATCH(T$1,城镇化率!$5:$5,0))/100</f>
        <v>1200274.3611467043</v>
      </c>
      <c r="U60" s="40">
        <f>INDEX(人口源表!$1:$1048576,MATCH($B60,人口源表!$A:$A,0),MATCH(U$1,人口源表!$1:$1,0))*INDEX(城镇化率!$1:$1048576,MATCH($B60,城镇化率!$A:$A,0),MATCH(U$1,城镇化率!$5:$5,0))/100</f>
        <v>1198347.9108114936</v>
      </c>
      <c r="V60" s="40">
        <f>INDEX(人口源表!$1:$1048576,MATCH($B60,人口源表!$A:$A,0),MATCH(V$1,人口源表!$1:$1,0))*INDEX(城镇化率!$1:$1048576,MATCH($B60,城镇化率!$A:$A,0),MATCH(V$1,城镇化率!$5:$5,0))/100</f>
        <v>1195828.0139897165</v>
      </c>
      <c r="W60" s="40">
        <f>INDEX(人口源表!$1:$1048576,MATCH($B60,人口源表!$A:$A,0),MATCH(W$1,人口源表!$1:$1,0))*INDEX(城镇化率!$1:$1048576,MATCH($B60,城镇化率!$A:$A,0),MATCH(W$1,城镇化率!$5:$5,0))/100</f>
        <v>1192775.7032965135</v>
      </c>
      <c r="X60" s="40">
        <f>INDEX(人口源表!$1:$1048576,MATCH($B60,人口源表!$A:$A,0),MATCH(X$1,人口源表!$1:$1,0))*INDEX(城镇化率!$1:$1048576,MATCH($B60,城镇化率!$A:$A,0),MATCH(X$1,城镇化率!$5:$5,0))/100</f>
        <v>1189249.4667528109</v>
      </c>
      <c r="Y60" s="40">
        <f>INDEX(人口源表!$1:$1048576,MATCH($B60,人口源表!$A:$A,0),MATCH(Y$1,人口源表!$1:$1,0))*INDEX(城镇化率!$1:$1048576,MATCH($B60,城镇化率!$A:$A,0),MATCH(Y$1,城镇化率!$5:$5,0))/100</f>
        <v>1185305.1681802764</v>
      </c>
      <c r="Z60" s="40">
        <f>INDEX(人口源表!$1:$1048576,MATCH($B60,人口源表!$A:$A,0),MATCH(Z$1,人口源表!$1:$1,0))*INDEX(城镇化率!$1:$1048576,MATCH($B60,城镇化率!$A:$A,0),MATCH(Z$1,城镇化率!$5:$5,0))/100</f>
        <v>1180995.3177917823</v>
      </c>
      <c r="AA60" s="40">
        <f>INDEX(人口源表!$1:$1048576,MATCH($B60,人口源表!$A:$A,0),MATCH(AA$1,人口源表!$1:$1,0))*INDEX(城镇化率!$1:$1048576,MATCH($B60,城镇化率!$A:$A,0),MATCH(AA$1,城镇化率!$5:$5,0))/100</f>
        <v>1176368.9738060995</v>
      </c>
      <c r="AB60" s="40">
        <f>INDEX(人口源表!$1:$1048576,MATCH($B60,人口源表!$A:$A,0),MATCH(AB$1,人口源表!$1:$1,0))*INDEX(城镇化率!$1:$1048576,MATCH($B60,城镇化率!$A:$A,0),MATCH(AB$1,城镇化率!$5:$5,0))/100</f>
        <v>1171471.6425126605</v>
      </c>
      <c r="AC60" s="40">
        <f>INDEX(人口源表!$1:$1048576,MATCH($B60,人口源表!$A:$A,0),MATCH(AC$1,人口源表!$1:$1,0))*INDEX(城镇化率!$1:$1048576,MATCH($B60,城镇化率!$A:$A,0),MATCH(AC$1,城镇化率!$5:$5,0))/100</f>
        <v>1164919.272505766</v>
      </c>
      <c r="AD60" s="40">
        <f>INDEX(人口源表!$1:$1048576,MATCH($B60,人口源表!$A:$A,0),MATCH(AD$1,人口源表!$1:$1,0))*INDEX(城镇化率!$1:$1048576,MATCH($B60,城镇化率!$A:$A,0),MATCH(AD$1,城镇化率!$5:$5,0))/100</f>
        <v>1158193.2664092549</v>
      </c>
      <c r="AE60" s="40">
        <f>INDEX(人口源表!$1:$1048576,MATCH($B60,人口源表!$A:$A,0),MATCH(AE$1,人口源表!$1:$1,0))*INDEX(城镇化率!$1:$1048576,MATCH($B60,城镇化率!$A:$A,0),MATCH(AE$1,城镇化率!$5:$5,0))/100</f>
        <v>1151328.4381661997</v>
      </c>
      <c r="AF60" s="40">
        <f>INDEX(人口源表!$1:$1048576,MATCH($B60,人口源表!$A:$A,0),MATCH(AF$1,人口源表!$1:$1,0))*INDEX(城镇化率!$1:$1048576,MATCH($B60,城镇化率!$A:$A,0),MATCH(AF$1,城镇化率!$5:$5,0))/100</f>
        <v>1144358.1450175766</v>
      </c>
      <c r="AG60" s="40">
        <f>INDEX(人口源表!$1:$1048576,MATCH($B60,人口源表!$A:$A,0),MATCH(AG$1,人口源表!$1:$1,0))*INDEX(城镇化率!$1:$1048576,MATCH($B60,城镇化率!$A:$A,0),MATCH(AG$1,城镇化率!$5:$5,0))/100</f>
        <v>1137310.250177921</v>
      </c>
      <c r="AH60" s="40">
        <f>INDEX(人口源表!$1:$1048576,MATCH($B60,人口源表!$A:$A,0),MATCH(AH$1,人口源表!$1:$1,0))*INDEX(城镇化率!$1:$1048576,MATCH($B60,城镇化率!$A:$A,0),MATCH(AH$1,城镇化率!$5:$5,0))/100</f>
        <v>1130208.3544350557</v>
      </c>
      <c r="AI60" s="40">
        <f>INDEX(人口源表!$1:$1048576,MATCH($B60,人口源表!$A:$A,0),MATCH(AI$1,人口源表!$1:$1,0))*INDEX(城镇化率!$1:$1048576,MATCH($B60,城镇化率!$A:$A,0),MATCH(AI$1,城镇化率!$5:$5,0))/100</f>
        <v>1123073.7293318904</v>
      </c>
      <c r="AJ60" s="40">
        <f>INDEX(人口源表!$1:$1048576,MATCH($B60,人口源表!$A:$A,0),MATCH(AJ$1,人口源表!$1:$1,0))*INDEX(城镇化率!$1:$1048576,MATCH($B60,城镇化率!$A:$A,0),MATCH(AJ$1,城镇化率!$5:$5,0))/100</f>
        <v>1115921.8946209536</v>
      </c>
      <c r="AK60" s="40">
        <f>INDEX(人口源表!$1:$1048576,MATCH($B60,人口源表!$A:$A,0),MATCH(AK$1,人口源表!$1:$1,0))*INDEX(城镇化率!$1:$1048576,MATCH($B60,城镇化率!$A:$A,0),MATCH(AK$1,城镇化率!$5:$5,0))/100</f>
        <v>1108764.5395766336</v>
      </c>
      <c r="AL60" s="40">
        <f>INDEX(人口源表!$1:$1048576,MATCH($B60,人口源表!$A:$A,0),MATCH(AL$1,人口源表!$1:$1,0))*INDEX(城镇化率!$1:$1048576,MATCH($B60,城镇化率!$A:$A,0),MATCH(AL$1,城镇化率!$5:$5,0))/100</f>
        <v>1101608.7684215989</v>
      </c>
      <c r="AM60" s="40">
        <f>INDEX(人口源表!$1:$1048576,MATCH($B60,人口源表!$A:$A,0),MATCH(AM$1,人口源表!$1:$1,0))*INDEX(城镇化率!$1:$1048576,MATCH($B60,城镇化率!$A:$A,0),MATCH(AM$1,城镇化率!$5:$5,0))/100</f>
        <v>1094459.06037213</v>
      </c>
      <c r="AN60" s="40">
        <f>INDEX(人口源表!$1:$1048576,MATCH($B60,人口源表!$A:$A,0),MATCH(AN$1,人口源表!$1:$1,0))*INDEX(城镇化率!$1:$1048576,MATCH($B60,城镇化率!$A:$A,0),MATCH(AN$1,城镇化率!$5:$5,0))/100</f>
        <v>1087312.422135304</v>
      </c>
      <c r="AO60" s="40">
        <f>INDEX(人口源表!$1:$1048576,MATCH($B60,人口源表!$A:$A,0),MATCH(AO$1,人口源表!$1:$1,0))*INDEX(城镇化率!$1:$1048576,MATCH($B60,城镇化率!$A:$A,0),MATCH(AO$1,城镇化率!$5:$5,0))/100</f>
        <v>1080163.7493875304</v>
      </c>
      <c r="AP60" s="40">
        <f>INDEX(人口源表!$1:$1048576,MATCH($B60,人口源表!$A:$A,0),MATCH(AP$1,人口源表!$1:$1,0))*INDEX(城镇化率!$1:$1048576,MATCH($B60,城镇化率!$A:$A,0),MATCH(AP$1,城镇化率!$5:$5,0))/100</f>
        <v>1073002.3350921345</v>
      </c>
      <c r="AQ60" s="40">
        <f>INDEX(人口源表!$1:$1048576,MATCH($B60,人口源表!$A:$A,0),MATCH(AQ$1,人口源表!$1:$1,0))*INDEX(城镇化率!$1:$1048576,MATCH($B60,城镇化率!$A:$A,0),MATCH(AQ$1,城镇化率!$5:$5,0))/100</f>
        <v>1065812.4576854981</v>
      </c>
      <c r="AR60" s="40">
        <f>INDEX(人口源表!$1:$1048576,MATCH($B60,人口源表!$A:$A,0),MATCH(AR$1,人口源表!$1:$1,0))*INDEX(城镇化率!$1:$1048576,MATCH($B60,城镇化率!$A:$A,0),MATCH(AR$1,城镇化率!$5:$5,0))/100</f>
        <v>1058573.9837578086</v>
      </c>
      <c r="AS60" s="40">
        <f>INDEX(人口源表!$1:$1048576,MATCH($B60,人口源表!$A:$A,0),MATCH(AS$1,人口源表!$1:$1,0))*INDEX(城镇化率!$1:$1048576,MATCH($B60,城镇化率!$A:$A,0),MATCH(AS$1,城镇化率!$5:$5,0))/100</f>
        <v>1051261.5888171224</v>
      </c>
      <c r="AT60" s="40">
        <f>INDEX(人口源表!$1:$1048576,MATCH($B60,人口源表!$A:$A,0),MATCH(AT$1,人口源表!$1:$1,0))*INDEX(城镇化率!$1:$1048576,MATCH($B60,城镇化率!$A:$A,0),MATCH(AT$1,城镇化率!$5:$5,0))/100</f>
        <v>1043846.0641598767</v>
      </c>
      <c r="AU60" s="40">
        <f>INDEX(人口源表!$1:$1048576,MATCH($B60,人口源表!$A:$A,0),MATCH(AU$1,人口源表!$1:$1,0))*INDEX(城镇化率!$1:$1048576,MATCH($B60,城镇化率!$A:$A,0),MATCH(AU$1,城镇化率!$5:$5,0))/100</f>
        <v>1036290.7293345205</v>
      </c>
      <c r="AV60" s="40">
        <f>INDEX(人口源表!$1:$1048576,MATCH($B60,人口源表!$A:$A,0),MATCH(AV$1,人口源表!$1:$1,0))*INDEX(城镇化率!$1:$1048576,MATCH($B60,城镇化率!$A:$A,0),MATCH(AV$1,城镇化率!$5:$5,0))/100</f>
        <v>1028555.5328032769</v>
      </c>
    </row>
    <row r="61" spans="1:48" x14ac:dyDescent="0.15">
      <c r="A61" s="4" t="s">
        <v>864</v>
      </c>
      <c r="B61" s="4" t="s">
        <v>144</v>
      </c>
      <c r="C61" s="34">
        <f>VLOOKUP(B61,'[1]2016省城人口总结（根）'!B:C,2,FALSE)/100</f>
        <v>0.6452</v>
      </c>
      <c r="D61" s="40">
        <f>INDEX(人口源表!$1:$1048576,MATCH($B61,人口源表!$A:$A,0),MATCH(D$1,人口源表!$1:$1,0))*INDEX(城镇化率!$1:$1048576,MATCH($B61,城镇化率!$A:$A,0),MATCH(D$1,城镇化率!$5:$5,0))/100</f>
        <v>7199999.6538168499</v>
      </c>
      <c r="E61" s="40">
        <f>INDEX(人口源表!$1:$1048576,MATCH($B61,人口源表!$A:$A,0),MATCH(E$1,人口源表!$1:$1,0))*INDEX(城镇化率!$1:$1048576,MATCH($B61,城镇化率!$A:$A,0),MATCH(E$1,城镇化率!$5:$5,0))/100</f>
        <v>7369894.5091720438</v>
      </c>
      <c r="F61" s="40">
        <f>INDEX(人口源表!$1:$1048576,MATCH($B61,人口源表!$A:$A,0),MATCH(F$1,人口源表!$1:$1,0))*INDEX(城镇化率!$1:$1048576,MATCH($B61,城镇化率!$A:$A,0),MATCH(F$1,城镇化率!$5:$5,0))/100</f>
        <v>7538970.3393849758</v>
      </c>
      <c r="G61" s="40">
        <f>INDEX(人口源表!$1:$1048576,MATCH($B61,人口源表!$A:$A,0),MATCH(G$1,人口源表!$1:$1,0))*INDEX(城镇化率!$1:$1048576,MATCH($B61,城镇化率!$A:$A,0),MATCH(G$1,城镇化率!$5:$5,0))/100</f>
        <v>6730865.6983018424</v>
      </c>
      <c r="H61" s="40">
        <f>INDEX(人口源表!$1:$1048576,MATCH($B61,人口源表!$A:$A,0),MATCH(H$1,人口源表!$1:$1,0))*INDEX(城镇化率!$1:$1048576,MATCH($B61,城镇化率!$A:$A,0),MATCH(H$1,城镇化率!$5:$5,0))/100</f>
        <v>6908797.7275707582</v>
      </c>
      <c r="I61" s="40">
        <f>INDEX(人口源表!$1:$1048576,MATCH($B61,人口源表!$A:$A,0),MATCH(I$1,人口源表!$1:$1,0))*INDEX(城镇化率!$1:$1048576,MATCH($B61,城镇化率!$A:$A,0),MATCH(I$1,城镇化率!$5:$5,0))/100</f>
        <v>7030322.5067705</v>
      </c>
      <c r="J61" s="40">
        <f>INDEX(人口源表!$1:$1048576,MATCH($B61,人口源表!$A:$A,0),MATCH(J$1,人口源表!$1:$1,0))*INDEX(城镇化率!$1:$1048576,MATCH($B61,城镇化率!$A:$A,0),MATCH(J$1,城镇化率!$5:$5,0))/100</f>
        <v>7142722.4582085535</v>
      </c>
      <c r="K61" s="40">
        <f>INDEX(人口源表!$1:$1048576,MATCH($B61,人口源表!$A:$A,0),MATCH(K$1,人口源表!$1:$1,0))*INDEX(城镇化率!$1:$1048576,MATCH($B61,城镇化率!$A:$A,0),MATCH(K$1,城镇化率!$5:$5,0))/100</f>
        <v>7246541.9825771721</v>
      </c>
      <c r="L61" s="40">
        <f>INDEX(人口源表!$1:$1048576,MATCH($B61,人口源表!$A:$A,0),MATCH(L$1,人口源表!$1:$1,0))*INDEX(城镇化率!$1:$1048576,MATCH($B61,城镇化率!$A:$A,0),MATCH(L$1,城镇化率!$5:$5,0))/100</f>
        <v>7342318.6718153944</v>
      </c>
      <c r="M61" s="40">
        <f>INDEX(人口源表!$1:$1048576,MATCH($B61,人口源表!$A:$A,0),MATCH(M$1,人口源表!$1:$1,0))*INDEX(城镇化率!$1:$1048576,MATCH($B61,城镇化率!$A:$A,0),MATCH(M$1,城镇化率!$5:$5,0))/100</f>
        <v>7430584.5039780261</v>
      </c>
      <c r="N61" s="40">
        <f>INDEX(人口源表!$1:$1048576,MATCH($B61,人口源表!$A:$A,0),MATCH(N$1,人口源表!$1:$1,0))*INDEX(城镇化率!$1:$1048576,MATCH($B61,城镇化率!$A:$A,0),MATCH(N$1,城镇化率!$5:$5,0))/100</f>
        <v>7511861.2707209513</v>
      </c>
      <c r="O61" s="40">
        <f>INDEX(人口源表!$1:$1048576,MATCH($B61,人口源表!$A:$A,0),MATCH(O$1,人口源表!$1:$1,0))*INDEX(城镇化率!$1:$1048576,MATCH($B61,城镇化率!$A:$A,0),MATCH(O$1,城镇化率!$5:$5,0))/100</f>
        <v>7586660.1911265478</v>
      </c>
      <c r="P61" s="40">
        <f>INDEX(人口源表!$1:$1048576,MATCH($B61,人口源表!$A:$A,0),MATCH(P$1,人口源表!$1:$1,0))*INDEX(城镇化率!$1:$1048576,MATCH($B61,城镇化率!$A:$A,0),MATCH(P$1,城镇化率!$5:$5,0))/100</f>
        <v>7655483.7718256628</v>
      </c>
      <c r="Q61" s="40">
        <f>INDEX(人口源表!$1:$1048576,MATCH($B61,人口源表!$A:$A,0),MATCH(Q$1,人口源表!$1:$1,0))*INDEX(城镇化率!$1:$1048576,MATCH($B61,城镇化率!$A:$A,0),MATCH(Q$1,城镇化率!$5:$5,0))/100</f>
        <v>7718821.7669740152</v>
      </c>
      <c r="R61" s="40">
        <f>INDEX(人口源表!$1:$1048576,MATCH($B61,人口源表!$A:$A,0),MATCH(R$1,人口源表!$1:$1,0))*INDEX(城镇化率!$1:$1048576,MATCH($B61,城镇化率!$A:$A,0),MATCH(R$1,城镇化率!$5:$5,0))/100</f>
        <v>7777150.7324746763</v>
      </c>
      <c r="S61" s="40">
        <f>INDEX(人口源表!$1:$1048576,MATCH($B61,人口源表!$A:$A,0),MATCH(S$1,人口源表!$1:$1,0))*INDEX(城镇化率!$1:$1048576,MATCH($B61,城镇化率!$A:$A,0),MATCH(S$1,城镇化率!$5:$5,0))/100</f>
        <v>7792165.0531781875</v>
      </c>
      <c r="T61" s="40">
        <f>INDEX(人口源表!$1:$1048576,MATCH($B61,人口源表!$A:$A,0),MATCH(T$1,人口源表!$1:$1,0))*INDEX(城镇化率!$1:$1048576,MATCH($B61,城镇化率!$A:$A,0),MATCH(T$1,城镇化率!$5:$5,0))/100</f>
        <v>7802780.9674537564</v>
      </c>
      <c r="U61" s="40">
        <f>INDEX(人口源表!$1:$1048576,MATCH($B61,人口源表!$A:$A,0),MATCH(U$1,人口源表!$1:$1,0))*INDEX(城镇化率!$1:$1048576,MATCH($B61,城镇化率!$A:$A,0),MATCH(U$1,城镇化率!$5:$5,0))/100</f>
        <v>7809484.1688720016</v>
      </c>
      <c r="V61" s="40">
        <f>INDEX(人口源表!$1:$1048576,MATCH($B61,人口源表!$A:$A,0),MATCH(V$1,人口源表!$1:$1,0))*INDEX(城镇化率!$1:$1048576,MATCH($B61,城镇化率!$A:$A,0),MATCH(V$1,城镇化率!$5:$5,0))/100</f>
        <v>7812734.947752336</v>
      </c>
      <c r="W61" s="40">
        <f>INDEX(人口源表!$1:$1048576,MATCH($B61,人口源表!$A:$A,0),MATCH(W$1,人口源表!$1:$1,0))*INDEX(城镇化率!$1:$1048576,MATCH($B61,城镇化率!$A:$A,0),MATCH(W$1,城镇化率!$5:$5,0))/100</f>
        <v>7812966.6474327371</v>
      </c>
      <c r="X61" s="40">
        <f>INDEX(人口源表!$1:$1048576,MATCH($B61,人口源表!$A:$A,0),MATCH(X$1,人口源表!$1:$1,0))*INDEX(城镇化率!$1:$1048576,MATCH($B61,城镇化率!$A:$A,0),MATCH(X$1,城镇化率!$5:$5,0))/100</f>
        <v>7810581.7281690054</v>
      </c>
      <c r="Y61" s="40">
        <f>INDEX(人口源表!$1:$1048576,MATCH($B61,人口源表!$A:$A,0),MATCH(Y$1,人口源表!$1:$1,0))*INDEX(城镇化率!$1:$1048576,MATCH($B61,城镇化率!$A:$A,0),MATCH(Y$1,城镇化率!$5:$5,0))/100</f>
        <v>7805955.6196590438</v>
      </c>
      <c r="Z61" s="40">
        <f>INDEX(人口源表!$1:$1048576,MATCH($B61,人口源表!$A:$A,0),MATCH(Z$1,人口源表!$1:$1,0))*INDEX(城镇化率!$1:$1048576,MATCH($B61,城镇化率!$A:$A,0),MATCH(Z$1,城镇化率!$5:$5,0))/100</f>
        <v>7799432.766947235</v>
      </c>
      <c r="AA61" s="40">
        <f>INDEX(人口源表!$1:$1048576,MATCH($B61,人口源表!$A:$A,0),MATCH(AA$1,人口源表!$1:$1,0))*INDEX(城镇化率!$1:$1048576,MATCH($B61,城镇化率!$A:$A,0),MATCH(AA$1,城镇化率!$5:$5,0))/100</f>
        <v>7791327.3536169995</v>
      </c>
      <c r="AB61" s="40">
        <f>INDEX(人口源表!$1:$1048576,MATCH($B61,人口源表!$A:$A,0),MATCH(AB$1,人口源表!$1:$1,0))*INDEX(城镇化率!$1:$1048576,MATCH($B61,城镇化率!$A:$A,0),MATCH(AB$1,城镇化率!$5:$5,0))/100</f>
        <v>7781920.8534854241</v>
      </c>
      <c r="AC61" s="40">
        <f>INDEX(人口源表!$1:$1048576,MATCH($B61,人口源表!$A:$A,0),MATCH(AC$1,人口源表!$1:$1,0))*INDEX(城镇化率!$1:$1048576,MATCH($B61,城镇化率!$A:$A,0),MATCH(AC$1,城镇化率!$5:$5,0))/100</f>
        <v>7761953.0526661836</v>
      </c>
      <c r="AD61" s="40">
        <f>INDEX(人口源表!$1:$1048576,MATCH($B61,人口源表!$A:$A,0),MATCH(AD$1,人口源表!$1:$1,0))*INDEX(城镇化率!$1:$1048576,MATCH($B61,城镇化率!$A:$A,0),MATCH(AD$1,城镇化率!$5:$5,0))/100</f>
        <v>7741188.6983230701</v>
      </c>
      <c r="AE61" s="40">
        <f>INDEX(人口源表!$1:$1048576,MATCH($B61,人口源表!$A:$A,0),MATCH(AE$1,人口源表!$1:$1,0))*INDEX(城镇化率!$1:$1048576,MATCH($B61,城镇化率!$A:$A,0),MATCH(AE$1,城镇化率!$5:$5,0))/100</f>
        <v>7719810.527084589</v>
      </c>
      <c r="AF61" s="40">
        <f>INDEX(人口源表!$1:$1048576,MATCH($B61,人口源表!$A:$A,0),MATCH(AF$1,人口源表!$1:$1,0))*INDEX(城镇化率!$1:$1048576,MATCH($B61,城镇化率!$A:$A,0),MATCH(AF$1,城镇化率!$5:$5,0))/100</f>
        <v>7697966.6679343805</v>
      </c>
      <c r="AG61" s="40">
        <f>INDEX(人口源表!$1:$1048576,MATCH($B61,人口源表!$A:$A,0),MATCH(AG$1,人口源表!$1:$1,0))*INDEX(城镇化率!$1:$1048576,MATCH($B61,城镇化率!$A:$A,0),MATCH(AG$1,城镇化率!$5:$5,0))/100</f>
        <v>7675767.5134450058</v>
      </c>
      <c r="AH61" s="40">
        <f>INDEX(人口源表!$1:$1048576,MATCH($B61,人口源表!$A:$A,0),MATCH(AH$1,人口源表!$1:$1,0))*INDEX(城镇化率!$1:$1048576,MATCH($B61,城镇化率!$A:$A,0),MATCH(AH$1,城镇化率!$5:$5,0))/100</f>
        <v>7653286.6265392434</v>
      </c>
      <c r="AI61" s="40">
        <f>INDEX(人口源表!$1:$1048576,MATCH($B61,人口源表!$A:$A,0),MATCH(AI$1,人口源表!$1:$1,0))*INDEX(城镇化率!$1:$1048576,MATCH($B61,城镇化率!$A:$A,0),MATCH(AI$1,城镇化率!$5:$5,0))/100</f>
        <v>7630559.2074619643</v>
      </c>
      <c r="AJ61" s="40">
        <f>INDEX(人口源表!$1:$1048576,MATCH($B61,人口源表!$A:$A,0),MATCH(AJ$1,人口源表!$1:$1,0))*INDEX(城镇化率!$1:$1048576,MATCH($B61,城镇化率!$A:$A,0),MATCH(AJ$1,城镇化率!$5:$5,0))/100</f>
        <v>7607579.7081070244</v>
      </c>
      <c r="AK61" s="40">
        <f>INDEX(人口源表!$1:$1048576,MATCH($B61,人口源表!$A:$A,0),MATCH(AK$1,人口源表!$1:$1,0))*INDEX(城镇化率!$1:$1048576,MATCH($B61,城镇化率!$A:$A,0),MATCH(AK$1,城镇化率!$5:$5,0))/100</f>
        <v>7584305.2040023599</v>
      </c>
      <c r="AL61" s="40">
        <f>INDEX(人口源表!$1:$1048576,MATCH($B61,人口源表!$A:$A,0),MATCH(AL$1,人口源表!$1:$1,0))*INDEX(城镇化率!$1:$1048576,MATCH($B61,城镇化率!$A:$A,0),MATCH(AL$1,城镇化率!$5:$5,0))/100</f>
        <v>7560652.1938767545</v>
      </c>
      <c r="AM61" s="40">
        <f>INDEX(人口源表!$1:$1048576,MATCH($B61,人口源表!$A:$A,0),MATCH(AM$1,人口源表!$1:$1,0))*INDEX(城镇化率!$1:$1048576,MATCH($B61,城镇化率!$A:$A,0),MATCH(AM$1,城镇化率!$5:$5,0))/100</f>
        <v>7536493.3347926559</v>
      </c>
      <c r="AN61" s="40">
        <f>INDEX(人口源表!$1:$1048576,MATCH($B61,人口源表!$A:$A,0),MATCH(AN$1,人口源表!$1:$1,0))*INDEX(城镇化率!$1:$1048576,MATCH($B61,城镇化率!$A:$A,0),MATCH(AN$1,城镇化率!$5:$5,0))/100</f>
        <v>7511663.3351423303</v>
      </c>
      <c r="AO61" s="40">
        <f>INDEX(人口源表!$1:$1048576,MATCH($B61,人口源表!$A:$A,0),MATCH(AO$1,人口源表!$1:$1,0))*INDEX(城镇化率!$1:$1048576,MATCH($B61,城镇化率!$A:$A,0),MATCH(AO$1,城镇化率!$5:$5,0))/100</f>
        <v>7485949.8409428969</v>
      </c>
      <c r="AP61" s="40">
        <f>INDEX(人口源表!$1:$1048576,MATCH($B61,人口源表!$A:$A,0),MATCH(AP$1,人口源表!$1:$1,0))*INDEX(城镇化率!$1:$1048576,MATCH($B61,城镇化率!$A:$A,0),MATCH(AP$1,城镇化率!$5:$5,0))/100</f>
        <v>7459101.0199049786</v>
      </c>
      <c r="AQ61" s="40">
        <f>INDEX(人口源表!$1:$1048576,MATCH($B61,人口源表!$A:$A,0),MATCH(AQ$1,人口源表!$1:$1,0))*INDEX(城镇化率!$1:$1048576,MATCH($B61,城镇化率!$A:$A,0),MATCH(AQ$1,城镇化率!$5:$5,0))/100</f>
        <v>7430818.0632068459</v>
      </c>
      <c r="AR61" s="40">
        <f>INDEX(人口源表!$1:$1048576,MATCH($B61,人口源表!$A:$A,0),MATCH(AR$1,人口源表!$1:$1,0))*INDEX(城镇化率!$1:$1048576,MATCH($B61,城镇化率!$A:$A,0),MATCH(AR$1,城镇化率!$5:$5,0))/100</f>
        <v>7400756.8888343656</v>
      </c>
      <c r="AS61" s="40">
        <f>INDEX(人口源表!$1:$1048576,MATCH($B61,人口源表!$A:$A,0),MATCH(AS$1,人口源表!$1:$1,0))*INDEX(城镇化率!$1:$1048576,MATCH($B61,城镇化率!$A:$A,0),MATCH(AS$1,城镇化率!$5:$5,0))/100</f>
        <v>7368529.8932015002</v>
      </c>
      <c r="AT61" s="40">
        <f>INDEX(人口源表!$1:$1048576,MATCH($B61,人口源表!$A:$A,0),MATCH(AT$1,人口源表!$1:$1,0))*INDEX(城镇化率!$1:$1048576,MATCH($B61,城镇化率!$A:$A,0),MATCH(AT$1,城镇化率!$5:$5,0))/100</f>
        <v>7333699.1756148431</v>
      </c>
      <c r="AU61" s="40">
        <f>INDEX(人口源表!$1:$1048576,MATCH($B61,人口源表!$A:$A,0),MATCH(AU$1,人口源表!$1:$1,0))*INDEX(城镇化率!$1:$1048576,MATCH($B61,城镇化率!$A:$A,0),MATCH(AU$1,城镇化率!$5:$5,0))/100</f>
        <v>7295783.391901412</v>
      </c>
      <c r="AV61" s="40">
        <f>INDEX(人口源表!$1:$1048576,MATCH($B61,人口源表!$A:$A,0),MATCH(AV$1,人口源表!$1:$1,0))*INDEX(城镇化率!$1:$1048576,MATCH($B61,城镇化率!$A:$A,0),MATCH(AV$1,城镇化率!$5:$5,0))/100</f>
        <v>7254249.2197585246</v>
      </c>
    </row>
    <row r="62" spans="1:48" x14ac:dyDescent="0.15">
      <c r="A62" s="4" t="s">
        <v>864</v>
      </c>
      <c r="B62" s="4" t="s">
        <v>146</v>
      </c>
      <c r="C62" s="34">
        <f>VLOOKUP(B62,'[1]2016省城人口总结（根）'!B:C,2,FALSE)/100</f>
        <v>0.55640000000000001</v>
      </c>
      <c r="D62" s="40">
        <f>INDEX(人口源表!$1:$1048576,MATCH($B62,人口源表!$A:$A,0),MATCH(D$1,人口源表!$1:$1,0))*INDEX(城镇化率!$1:$1048576,MATCH($B62,城镇化率!$A:$A,0),MATCH(D$1,城镇化率!$5:$5,0))/100</f>
        <v>3107832.3838146939</v>
      </c>
      <c r="E62" s="40">
        <f>INDEX(人口源表!$1:$1048576,MATCH($B62,人口源表!$A:$A,0),MATCH(E$1,人口源表!$1:$1,0))*INDEX(城镇化率!$1:$1048576,MATCH($B62,城镇化率!$A:$A,0),MATCH(E$1,城镇化率!$5:$5,0))/100</f>
        <v>3176521.7809604881</v>
      </c>
      <c r="F62" s="40">
        <f>INDEX(人口源表!$1:$1048576,MATCH($B62,人口源表!$A:$A,0),MATCH(F$1,人口源表!$1:$1,0))*INDEX(城镇化率!$1:$1048576,MATCH($B62,城镇化率!$A:$A,0),MATCH(F$1,城镇化率!$5:$5,0))/100</f>
        <v>3244896.8465472329</v>
      </c>
      <c r="G62" s="40">
        <f>INDEX(人口源表!$1:$1048576,MATCH($B62,人口源表!$A:$A,0),MATCH(G$1,人口源表!$1:$1,0))*INDEX(城镇化率!$1:$1048576,MATCH($B62,城镇化率!$A:$A,0),MATCH(G$1,城镇化率!$5:$5,0))/100</f>
        <v>2365318.7302510305</v>
      </c>
      <c r="H62" s="40">
        <f>INDEX(人口源表!$1:$1048576,MATCH($B62,人口源表!$A:$A,0),MATCH(H$1,人口源表!$1:$1,0))*INDEX(城镇化率!$1:$1048576,MATCH($B62,城镇化率!$A:$A,0),MATCH(H$1,城镇化率!$5:$5,0))/100</f>
        <v>2420995.8619179009</v>
      </c>
      <c r="I62" s="40">
        <f>INDEX(人口源表!$1:$1048576,MATCH($B62,人口源表!$A:$A,0),MATCH(I$1,人口源表!$1:$1,0))*INDEX(城镇化率!$1:$1048576,MATCH($B62,城镇化率!$A:$A,0),MATCH(I$1,城镇化率!$5:$5,0))/100</f>
        <v>2458178.9354930441</v>
      </c>
      <c r="J62" s="40">
        <f>INDEX(人口源表!$1:$1048576,MATCH($B62,人口源表!$A:$A,0),MATCH(J$1,人口源表!$1:$1,0))*INDEX(城镇化率!$1:$1048576,MATCH($B62,城镇化率!$A:$A,0),MATCH(J$1,城镇化率!$5:$5,0))/100</f>
        <v>2493352.1769365165</v>
      </c>
      <c r="K62" s="40">
        <f>INDEX(人口源表!$1:$1048576,MATCH($B62,人口源表!$A:$A,0),MATCH(K$1,人口源表!$1:$1,0))*INDEX(城镇化率!$1:$1048576,MATCH($B62,城镇化率!$A:$A,0),MATCH(K$1,城镇化率!$5:$5,0))/100</f>
        <v>2526580.25144294</v>
      </c>
      <c r="L62" s="40">
        <f>INDEX(人口源表!$1:$1048576,MATCH($B62,人口源表!$A:$A,0),MATCH(L$1,人口源表!$1:$1,0))*INDEX(城镇化率!$1:$1048576,MATCH($B62,城镇化率!$A:$A,0),MATCH(L$1,城镇化率!$5:$5,0))/100</f>
        <v>2557927.4053777144</v>
      </c>
      <c r="M62" s="40">
        <f>INDEX(人口源表!$1:$1048576,MATCH($B62,人口源表!$A:$A,0),MATCH(M$1,人口源表!$1:$1,0))*INDEX(城镇化率!$1:$1048576,MATCH($B62,城镇化率!$A:$A,0),MATCH(M$1,城镇化率!$5:$5,0))/100</f>
        <v>2587459.2357623605</v>
      </c>
      <c r="N62" s="40">
        <f>INDEX(人口源表!$1:$1048576,MATCH($B62,人口源表!$A:$A,0),MATCH(N$1,人口源表!$1:$1,0))*INDEX(城镇化率!$1:$1048576,MATCH($B62,城镇化率!$A:$A,0),MATCH(N$1,城镇化率!$5:$5,0))/100</f>
        <v>2615240.1451625195</v>
      </c>
      <c r="O62" s="40">
        <f>INDEX(人口源表!$1:$1048576,MATCH($B62,人口源表!$A:$A,0),MATCH(O$1,人口源表!$1:$1,0))*INDEX(城镇化率!$1:$1048576,MATCH($B62,城镇化率!$A:$A,0),MATCH(O$1,城镇化率!$5:$5,0))/100</f>
        <v>2641336.387032195</v>
      </c>
      <c r="P62" s="40">
        <f>INDEX(人口源表!$1:$1048576,MATCH($B62,人口源表!$A:$A,0),MATCH(P$1,人口源表!$1:$1,0))*INDEX(城镇化率!$1:$1048576,MATCH($B62,城镇化率!$A:$A,0),MATCH(P$1,城镇化率!$5:$5,0))/100</f>
        <v>2665814.1407111636</v>
      </c>
      <c r="Q62" s="40">
        <f>INDEX(人口源表!$1:$1048576,MATCH($B62,人口源表!$A:$A,0),MATCH(Q$1,人口源表!$1:$1,0))*INDEX(城镇化率!$1:$1048576,MATCH($B62,城镇化率!$A:$A,0),MATCH(Q$1,城镇化率!$5:$5,0))/100</f>
        <v>2688740.0737402197</v>
      </c>
      <c r="R62" s="40">
        <f>INDEX(人口源表!$1:$1048576,MATCH($B62,人口源表!$A:$A,0),MATCH(R$1,人口源表!$1:$1,0))*INDEX(城镇化率!$1:$1048576,MATCH($B62,城镇化率!$A:$A,0),MATCH(R$1,城镇化率!$5:$5,0))/100</f>
        <v>2710179.3095715027</v>
      </c>
      <c r="S62" s="40">
        <f>INDEX(人口源表!$1:$1048576,MATCH($B62,人口源表!$A:$A,0),MATCH(S$1,人口源表!$1:$1,0))*INDEX(城镇化率!$1:$1048576,MATCH($B62,城镇化率!$A:$A,0),MATCH(S$1,城镇化率!$5:$5,0))/100</f>
        <v>2716683.4131297823</v>
      </c>
      <c r="T62" s="40">
        <f>INDEX(人口源表!$1:$1048576,MATCH($B62,人口源表!$A:$A,0),MATCH(T$1,人口源表!$1:$1,0))*INDEX(城镇化率!$1:$1048576,MATCH($B62,城镇化率!$A:$A,0),MATCH(T$1,城镇化率!$5:$5,0))/100</f>
        <v>2721717.1288626697</v>
      </c>
      <c r="U62" s="40">
        <f>INDEX(人口源表!$1:$1048576,MATCH($B62,人口源表!$A:$A,0),MATCH(U$1,人口源表!$1:$1,0))*INDEX(城镇化率!$1:$1048576,MATCH($B62,城镇化率!$A:$A,0),MATCH(U$1,城镇化率!$5:$5,0))/100</f>
        <v>2725366.3750240016</v>
      </c>
      <c r="V62" s="40">
        <f>INDEX(人口源表!$1:$1048576,MATCH($B62,人口源表!$A:$A,0),MATCH(V$1,人口源表!$1:$1,0))*INDEX(城镇化率!$1:$1048576,MATCH($B62,城镇化率!$A:$A,0),MATCH(V$1,城镇化率!$5:$5,0))/100</f>
        <v>2727715.6565304701</v>
      </c>
      <c r="W62" s="40">
        <f>INDEX(人口源表!$1:$1048576,MATCH($B62,人口源表!$A:$A,0),MATCH(W$1,人口源表!$1:$1,0))*INDEX(城镇化率!$1:$1048576,MATCH($B62,城镇化率!$A:$A,0),MATCH(W$1,城镇化率!$5:$5,0))/100</f>
        <v>2728848.0062987935</v>
      </c>
      <c r="X62" s="40">
        <f>INDEX(人口源表!$1:$1048576,MATCH($B62,人口源表!$A:$A,0),MATCH(X$1,人口源表!$1:$1,0))*INDEX(城镇化率!$1:$1048576,MATCH($B62,城镇化率!$A:$A,0),MATCH(X$1,城镇化率!$5:$5,0))/100</f>
        <v>2728844.2480935347</v>
      </c>
      <c r="Y62" s="40">
        <f>INDEX(人口源表!$1:$1048576,MATCH($B62,人口源表!$A:$A,0),MATCH(Y$1,人口源表!$1:$1,0))*INDEX(城镇化率!$1:$1048576,MATCH($B62,城镇化率!$A:$A,0),MATCH(Y$1,城镇化率!$5:$5,0))/100</f>
        <v>2727783.5997877745</v>
      </c>
      <c r="Z62" s="40">
        <f>INDEX(人口源表!$1:$1048576,MATCH($B62,人口源表!$A:$A,0),MATCH(Z$1,人口源表!$1:$1,0))*INDEX(城镇化率!$1:$1048576,MATCH($B62,城镇化率!$A:$A,0),MATCH(Z$1,城镇化率!$5:$5,0))/100</f>
        <v>2725743.6114898999</v>
      </c>
      <c r="AA62" s="40">
        <f>INDEX(人口源表!$1:$1048576,MATCH($B62,人口源表!$A:$A,0),MATCH(AA$1,人口源表!$1:$1,0))*INDEX(城镇化率!$1:$1048576,MATCH($B62,城镇化率!$A:$A,0),MATCH(AA$1,城镇化率!$5:$5,0))/100</f>
        <v>2722798.7272271831</v>
      </c>
      <c r="AB62" s="40">
        <f>INDEX(人口源表!$1:$1048576,MATCH($B62,人口源表!$A:$A,0),MATCH(AB$1,人口源表!$1:$1,0))*INDEX(城镇化率!$1:$1048576,MATCH($B62,城镇化率!$A:$A,0),MATCH(AB$1,城镇化率!$5:$5,0))/100</f>
        <v>2719022.2600131975</v>
      </c>
      <c r="AC62" s="40">
        <f>INDEX(人口源表!$1:$1048576,MATCH($B62,人口源表!$A:$A,0),MATCH(AC$1,人口源表!$1:$1,0))*INDEX(城镇化率!$1:$1048576,MATCH($B62,城镇化率!$A:$A,0),MATCH(AC$1,城镇化率!$5:$5,0))/100</f>
        <v>2711162.6324560405</v>
      </c>
      <c r="AD62" s="40">
        <f>INDEX(人口源表!$1:$1048576,MATCH($B62,人口源表!$A:$A,0),MATCH(AD$1,人口源表!$1:$1,0))*INDEX(城镇化率!$1:$1048576,MATCH($B62,城镇化率!$A:$A,0),MATCH(AD$1,城镇化率!$5:$5,0))/100</f>
        <v>2702628.5033343583</v>
      </c>
      <c r="AE62" s="40">
        <f>INDEX(人口源表!$1:$1048576,MATCH($B62,人口源表!$A:$A,0),MATCH(AE$1,人口源表!$1:$1,0))*INDEX(城镇化率!$1:$1048576,MATCH($B62,城镇化率!$A:$A,0),MATCH(AE$1,城镇化率!$5:$5,0))/100</f>
        <v>2693486.817061305</v>
      </c>
      <c r="AF62" s="40">
        <f>INDEX(人口源表!$1:$1048576,MATCH($B62,人口源表!$A:$A,0),MATCH(AF$1,人口源表!$1:$1,0))*INDEX(城镇化率!$1:$1048576,MATCH($B62,城镇化率!$A:$A,0),MATCH(AF$1,城镇化率!$5:$5,0))/100</f>
        <v>2683803.4780552662</v>
      </c>
      <c r="AG62" s="40">
        <f>INDEX(人口源表!$1:$1048576,MATCH($B62,人口源表!$A:$A,0),MATCH(AG$1,人口源表!$1:$1,0))*INDEX(城镇化率!$1:$1048576,MATCH($B62,城镇化率!$A:$A,0),MATCH(AG$1,城镇化率!$5:$5,0))/100</f>
        <v>2673642.6170003787</v>
      </c>
      <c r="AH62" s="40">
        <f>INDEX(人口源表!$1:$1048576,MATCH($B62,人口源表!$A:$A,0),MATCH(AH$1,人口源表!$1:$1,0))*INDEX(城镇化率!$1:$1048576,MATCH($B62,城镇化率!$A:$A,0),MATCH(AH$1,城镇化率!$5:$5,0))/100</f>
        <v>2663063.013114721</v>
      </c>
      <c r="AI62" s="40">
        <f>INDEX(人口源表!$1:$1048576,MATCH($B62,人口源表!$A:$A,0),MATCH(AI$1,人口源表!$1:$1,0))*INDEX(城镇化率!$1:$1048576,MATCH($B62,城镇化率!$A:$A,0),MATCH(AI$1,城镇化率!$5:$5,0))/100</f>
        <v>2652122.24140064</v>
      </c>
      <c r="AJ62" s="40">
        <f>INDEX(人口源表!$1:$1048576,MATCH($B62,人口源表!$A:$A,0),MATCH(AJ$1,人口源表!$1:$1,0))*INDEX(城镇化率!$1:$1048576,MATCH($B62,城镇化率!$A:$A,0),MATCH(AJ$1,城镇化率!$5:$5,0))/100</f>
        <v>2640874.50455584</v>
      </c>
      <c r="AK62" s="40">
        <f>INDEX(人口源表!$1:$1048576,MATCH($B62,人口源表!$A:$A,0),MATCH(AK$1,人口源表!$1:$1,0))*INDEX(城镇化率!$1:$1048576,MATCH($B62,城镇化率!$A:$A,0),MATCH(AK$1,城镇化率!$5:$5,0))/100</f>
        <v>2629371.2759540798</v>
      </c>
      <c r="AL62" s="40">
        <f>INDEX(人口源表!$1:$1048576,MATCH($B62,人口源表!$A:$A,0),MATCH(AL$1,人口源表!$1:$1,0))*INDEX(城镇化率!$1:$1048576,MATCH($B62,城镇化率!$A:$A,0),MATCH(AL$1,城镇化率!$5:$5,0))/100</f>
        <v>2617660.5226651598</v>
      </c>
      <c r="AM62" s="40">
        <f>INDEX(人口源表!$1:$1048576,MATCH($B62,人口源表!$A:$A,0),MATCH(AM$1,人口源表!$1:$1,0))*INDEX(城镇化率!$1:$1048576,MATCH($B62,城镇化率!$A:$A,0),MATCH(AM$1,城镇化率!$5:$5,0))/100</f>
        <v>2605786.6318892338</v>
      </c>
      <c r="AN62" s="40">
        <f>INDEX(人口源表!$1:$1048576,MATCH($B62,人口源表!$A:$A,0),MATCH(AN$1,人口源表!$1:$1,0))*INDEX(城镇化率!$1:$1048576,MATCH($B62,城镇化率!$A:$A,0),MATCH(AN$1,城镇化率!$5:$5,0))/100</f>
        <v>2593791.7826614203</v>
      </c>
      <c r="AO62" s="40">
        <f>INDEX(人口源表!$1:$1048576,MATCH($B62,人口源表!$A:$A,0),MATCH(AO$1,人口源表!$1:$1,0))*INDEX(城镇化率!$1:$1048576,MATCH($B62,城镇化率!$A:$A,0),MATCH(AO$1,城镇化率!$5:$5,0))/100</f>
        <v>2581713.7204439887</v>
      </c>
      <c r="AP62" s="40">
        <f>INDEX(人口源表!$1:$1048576,MATCH($B62,人口源表!$A:$A,0),MATCH(AP$1,人口源表!$1:$1,0))*INDEX(城镇化率!$1:$1048576,MATCH($B62,城镇化率!$A:$A,0),MATCH(AP$1,城镇化率!$5:$5,0))/100</f>
        <v>2569588.5815912471</v>
      </c>
      <c r="AQ62" s="40">
        <f>INDEX(人口源表!$1:$1048576,MATCH($B62,人口源表!$A:$A,0),MATCH(AQ$1,人口源表!$1:$1,0))*INDEX(城镇化率!$1:$1048576,MATCH($B62,城镇化率!$A:$A,0),MATCH(AQ$1,城镇化率!$5:$5,0))/100</f>
        <v>2557446.469952316</v>
      </c>
      <c r="AR62" s="40">
        <f>INDEX(人口源表!$1:$1048576,MATCH($B62,人口源表!$A:$A,0),MATCH(AR$1,人口源表!$1:$1,0))*INDEX(城镇化率!$1:$1048576,MATCH($B62,城镇化率!$A:$A,0),MATCH(AR$1,城镇化率!$5:$5,0))/100</f>
        <v>2545315.7421748876</v>
      </c>
      <c r="AS62" s="40">
        <f>INDEX(人口源表!$1:$1048576,MATCH($B62,人口源表!$A:$A,0),MATCH(AS$1,人口源表!$1:$1,0))*INDEX(城镇化率!$1:$1048576,MATCH($B62,城镇化率!$A:$A,0),MATCH(AS$1,城镇化率!$5:$5,0))/100</f>
        <v>2533220.7600810621</v>
      </c>
      <c r="AT62" s="40">
        <f>INDEX(人口源表!$1:$1048576,MATCH($B62,人口源表!$A:$A,0),MATCH(AT$1,人口源表!$1:$1,0))*INDEX(城镇化率!$1:$1048576,MATCH($B62,城镇化率!$A:$A,0),MATCH(AT$1,城镇化率!$5:$5,0))/100</f>
        <v>2521183.2904890194</v>
      </c>
      <c r="AU62" s="40">
        <f>INDEX(人口源表!$1:$1048576,MATCH($B62,人口源表!$A:$A,0),MATCH(AU$1,人口源表!$1:$1,0))*INDEX(城镇化率!$1:$1048576,MATCH($B62,城镇化率!$A:$A,0),MATCH(AU$1,城镇化率!$5:$5,0))/100</f>
        <v>2509218.7410249258</v>
      </c>
      <c r="AV62" s="40">
        <f>INDEX(人口源表!$1:$1048576,MATCH($B62,人口源表!$A:$A,0),MATCH(AV$1,人口源表!$1:$1,0))*INDEX(城镇化率!$1:$1048576,MATCH($B62,城镇化率!$A:$A,0),MATCH(AV$1,城镇化率!$5:$5,0))/100</f>
        <v>2497341.9984987397</v>
      </c>
    </row>
    <row r="63" spans="1:48" x14ac:dyDescent="0.15">
      <c r="A63" s="4" t="s">
        <v>864</v>
      </c>
      <c r="B63" s="4" t="s">
        <v>148</v>
      </c>
      <c r="C63" s="34">
        <f>VLOOKUP(B63,'[1]2016省城人口总结（根）'!B:C,2,FALSE)/100</f>
        <v>0.52680000000000005</v>
      </c>
      <c r="D63" s="40">
        <f>INDEX(人口源表!$1:$1048576,MATCH($B63,人口源表!$A:$A,0),MATCH(D$1,人口源表!$1:$1,0))*INDEX(城镇化率!$1:$1048576,MATCH($B63,城镇化率!$A:$A,0),MATCH(D$1,城镇化率!$5:$5,0))/100</f>
        <v>1009485.7554869038</v>
      </c>
      <c r="E63" s="40">
        <f>INDEX(人口源表!$1:$1048576,MATCH($B63,人口源表!$A:$A,0),MATCH(E$1,人口源表!$1:$1,0))*INDEX(城镇化率!$1:$1048576,MATCH($B63,城镇化率!$A:$A,0),MATCH(E$1,城镇化率!$5:$5,0))/100</f>
        <v>1030044.8483879402</v>
      </c>
      <c r="F63" s="40">
        <f>INDEX(人口源表!$1:$1048576,MATCH($B63,人口源表!$A:$A,0),MATCH(F$1,人口源表!$1:$1,0))*INDEX(城镇化率!$1:$1048576,MATCH($B63,城镇化率!$A:$A,0),MATCH(F$1,城镇化率!$5:$5,0))/100</f>
        <v>1050459.6757662543</v>
      </c>
      <c r="G63" s="40">
        <f>INDEX(人口源表!$1:$1048576,MATCH($B63,人口源表!$A:$A,0),MATCH(G$1,人口源表!$1:$1,0))*INDEX(城镇化率!$1:$1048576,MATCH($B63,城镇化率!$A:$A,0),MATCH(G$1,城镇化率!$5:$5,0))/100</f>
        <v>828402.09621857165</v>
      </c>
      <c r="H63" s="40">
        <f>INDEX(人口源表!$1:$1048576,MATCH($B63,人口源表!$A:$A,0),MATCH(H$1,人口源表!$1:$1,0))*INDEX(城镇化率!$1:$1048576,MATCH($B63,城镇化率!$A:$A,0),MATCH(H$1,城镇化率!$5:$5,0))/100</f>
        <v>846461.3711774596</v>
      </c>
      <c r="I63" s="40">
        <f>INDEX(人口源表!$1:$1048576,MATCH($B63,人口源表!$A:$A,0),MATCH(I$1,人口源表!$1:$1,0))*INDEX(城镇化率!$1:$1048576,MATCH($B63,城镇化率!$A:$A,0),MATCH(I$1,城镇化率!$5:$5,0))/100</f>
        <v>857939.94542066718</v>
      </c>
      <c r="J63" s="40">
        <f>INDEX(人口源表!$1:$1048576,MATCH($B63,人口源表!$A:$A,0),MATCH(J$1,人口源表!$1:$1,0))*INDEX(城镇化率!$1:$1048576,MATCH($B63,城镇化率!$A:$A,0),MATCH(J$1,城镇化率!$5:$5,0))/100</f>
        <v>868613.70876499114</v>
      </c>
      <c r="K63" s="40">
        <f>INDEX(人口源表!$1:$1048576,MATCH($B63,人口源表!$A:$A,0),MATCH(K$1,人口源表!$1:$1,0))*INDEX(城镇化率!$1:$1048576,MATCH($B63,城镇化率!$A:$A,0),MATCH(K$1,城镇化率!$5:$5,0))/100</f>
        <v>878508.1782621626</v>
      </c>
      <c r="L63" s="40">
        <f>INDEX(人口源表!$1:$1048576,MATCH($B63,人口源表!$A:$A,0),MATCH(L$1,人口源表!$1:$1,0))*INDEX(城镇化率!$1:$1048576,MATCH($B63,城镇化率!$A:$A,0),MATCH(L$1,城镇化率!$5:$5,0))/100</f>
        <v>887646.89324390551</v>
      </c>
      <c r="M63" s="40">
        <f>INDEX(人口源表!$1:$1048576,MATCH($B63,人口源表!$A:$A,0),MATCH(M$1,人口源表!$1:$1,0))*INDEX(城镇化率!$1:$1048576,MATCH($B63,城镇化率!$A:$A,0),MATCH(M$1,城镇化率!$5:$5,0))/100</f>
        <v>896056.61327001522</v>
      </c>
      <c r="N63" s="40">
        <f>INDEX(人口源表!$1:$1048576,MATCH($B63,人口源表!$A:$A,0),MATCH(N$1,人口源表!$1:$1,0))*INDEX(城镇化率!$1:$1048576,MATCH($B63,城镇化率!$A:$A,0),MATCH(N$1,城镇化率!$5:$5,0))/100</f>
        <v>903761.46491803438</v>
      </c>
      <c r="O63" s="40">
        <f>INDEX(人口源表!$1:$1048576,MATCH($B63,人口源表!$A:$A,0),MATCH(O$1,人口源表!$1:$1,0))*INDEX(城镇化率!$1:$1048576,MATCH($B63,城镇化率!$A:$A,0),MATCH(O$1,城镇化率!$5:$5,0))/100</f>
        <v>910787.60922195553</v>
      </c>
      <c r="P63" s="40">
        <f>INDEX(人口源表!$1:$1048576,MATCH($B63,人口源表!$A:$A,0),MATCH(P$1,人口源表!$1:$1,0))*INDEX(城镇化率!$1:$1048576,MATCH($B63,城镇化率!$A:$A,0),MATCH(P$1,城镇化率!$5:$5,0))/100</f>
        <v>917160.87053397822</v>
      </c>
      <c r="Q63" s="40">
        <f>INDEX(人口源表!$1:$1048576,MATCH($B63,人口源表!$A:$A,0),MATCH(Q$1,人口源表!$1:$1,0))*INDEX(城镇化率!$1:$1048576,MATCH($B63,城镇化率!$A:$A,0),MATCH(Q$1,城镇化率!$5:$5,0))/100</f>
        <v>922907.91889208229</v>
      </c>
      <c r="R63" s="40">
        <f>INDEX(人口源表!$1:$1048576,MATCH($B63,人口源表!$A:$A,0),MATCH(R$1,人口源表!$1:$1,0))*INDEX(城镇化率!$1:$1048576,MATCH($B63,城镇化率!$A:$A,0),MATCH(R$1,城镇化率!$5:$5,0))/100</f>
        <v>928054.41179145244</v>
      </c>
      <c r="S63" s="40">
        <f>INDEX(人口源表!$1:$1048576,MATCH($B63,人口源表!$A:$A,0),MATCH(S$1,人口源表!$1:$1,0))*INDEX(城镇化率!$1:$1048576,MATCH($B63,城镇化率!$A:$A,0),MATCH(S$1,城镇化率!$5:$5,0))/100</f>
        <v>928009.83204088896</v>
      </c>
      <c r="T63" s="40">
        <f>INDEX(人口源表!$1:$1048576,MATCH($B63,人口源表!$A:$A,0),MATCH(T$1,人口源表!$1:$1,0))*INDEX(城镇化率!$1:$1048576,MATCH($B63,城镇化率!$A:$A,0),MATCH(T$1,城镇化率!$5:$5,0))/100</f>
        <v>927401.4863901505</v>
      </c>
      <c r="U63" s="40">
        <f>INDEX(人口源表!$1:$1048576,MATCH($B63,人口源表!$A:$A,0),MATCH(U$1,人口源表!$1:$1,0))*INDEX(城镇化率!$1:$1048576,MATCH($B63,城镇化率!$A:$A,0),MATCH(U$1,城镇化率!$5:$5,0))/100</f>
        <v>926263.37634539197</v>
      </c>
      <c r="V63" s="40">
        <f>INDEX(人口源表!$1:$1048576,MATCH($B63,人口源表!$A:$A,0),MATCH(V$1,人口源表!$1:$1,0))*INDEX(城镇化率!$1:$1048576,MATCH($B63,城镇化率!$A:$A,0),MATCH(V$1,城镇化率!$5:$5,0))/100</f>
        <v>924629.63232578652</v>
      </c>
      <c r="W63" s="40">
        <f>INDEX(人口源表!$1:$1048576,MATCH($B63,人口源表!$A:$A,0),MATCH(W$1,人口源表!$1:$1,0))*INDEX(城镇化率!$1:$1048576,MATCH($B63,城镇化率!$A:$A,0),MATCH(W$1,城镇化率!$5:$5,0))/100</f>
        <v>922533.86942924338</v>
      </c>
      <c r="X63" s="40">
        <f>INDEX(人口源表!$1:$1048576,MATCH($B63,人口源表!$A:$A,0),MATCH(X$1,人口源表!$1:$1,0))*INDEX(城镇化率!$1:$1048576,MATCH($B63,城镇化率!$A:$A,0),MATCH(X$1,城镇化率!$5:$5,0))/100</f>
        <v>920009.16535936657</v>
      </c>
      <c r="Y63" s="40">
        <f>INDEX(人口源表!$1:$1048576,MATCH($B63,人口源表!$A:$A,0),MATCH(Y$1,人口源表!$1:$1,0))*INDEX(城镇化率!$1:$1048576,MATCH($B63,城镇化率!$A:$A,0),MATCH(Y$1,城镇化率!$5:$5,0))/100</f>
        <v>917086.74866659311</v>
      </c>
      <c r="Z63" s="40">
        <f>INDEX(人口源表!$1:$1048576,MATCH($B63,人口源表!$A:$A,0),MATCH(Z$1,人口源表!$1:$1,0))*INDEX(城镇化率!$1:$1048576,MATCH($B63,城镇化率!$A:$A,0),MATCH(Z$1,城镇化率!$5:$5,0))/100</f>
        <v>913799.83094144776</v>
      </c>
      <c r="AA63" s="40">
        <f>INDEX(人口源表!$1:$1048576,MATCH($B63,人口源表!$A:$A,0),MATCH(AA$1,人口源表!$1:$1,0))*INDEX(城镇化率!$1:$1048576,MATCH($B63,城镇化率!$A:$A,0),MATCH(AA$1,城镇化率!$5:$5,0))/100</f>
        <v>910178.43912688526</v>
      </c>
      <c r="AB63" s="40">
        <f>INDEX(人口源表!$1:$1048576,MATCH($B63,人口源表!$A:$A,0),MATCH(AB$1,人口源表!$1:$1,0))*INDEX(城镇化率!$1:$1048576,MATCH($B63,城镇化率!$A:$A,0),MATCH(AB$1,城镇化率!$5:$5,0))/100</f>
        <v>906253.25334365969</v>
      </c>
      <c r="AC63" s="40">
        <f>INDEX(人口源表!$1:$1048576,MATCH($B63,人口源表!$A:$A,0),MATCH(AC$1,人口源表!$1:$1,0))*INDEX(城镇化率!$1:$1048576,MATCH($B63,城镇化率!$A:$A,0),MATCH(AC$1,城镇化率!$5:$5,0))/100</f>
        <v>900950.48500724207</v>
      </c>
      <c r="AD63" s="40">
        <f>INDEX(人口源表!$1:$1048576,MATCH($B63,人口源表!$A:$A,0),MATCH(AD$1,人口源表!$1:$1,0))*INDEX(城镇化率!$1:$1048576,MATCH($B63,城镇化率!$A:$A,0),MATCH(AD$1,城镇化率!$5:$5,0))/100</f>
        <v>895414.19717903493</v>
      </c>
      <c r="AE63" s="40">
        <f>INDEX(人口源表!$1:$1048576,MATCH($B63,人口源表!$A:$A,0),MATCH(AE$1,人口源表!$1:$1,0))*INDEX(城镇化率!$1:$1048576,MATCH($B63,城镇化率!$A:$A,0),MATCH(AE$1,城镇化率!$5:$5,0))/100</f>
        <v>889673.78975357721</v>
      </c>
      <c r="AF63" s="40">
        <f>INDEX(人口源表!$1:$1048576,MATCH($B63,人口源表!$A:$A,0),MATCH(AF$1,人口源表!$1:$1,0))*INDEX(城镇化率!$1:$1048576,MATCH($B63,城镇化率!$A:$A,0),MATCH(AF$1,城镇化率!$5:$5,0))/100</f>
        <v>883757.79600480839</v>
      </c>
      <c r="AG63" s="40">
        <f>INDEX(人口源表!$1:$1048576,MATCH($B63,人口源表!$A:$A,0),MATCH(AG$1,人口源表!$1:$1,0))*INDEX(城镇化率!$1:$1048576,MATCH($B63,城镇化率!$A:$A,0),MATCH(AG$1,城镇化率!$5:$5,0))/100</f>
        <v>877692.52834963461</v>
      </c>
      <c r="AH63" s="40">
        <f>INDEX(人口源表!$1:$1048576,MATCH($B63,人口源表!$A:$A,0),MATCH(AH$1,人口源表!$1:$1,0))*INDEX(城镇化率!$1:$1048576,MATCH($B63,城镇化率!$A:$A,0),MATCH(AH$1,城镇化率!$5:$5,0))/100</f>
        <v>871504.70958246617</v>
      </c>
      <c r="AI63" s="40">
        <f>INDEX(人口源表!$1:$1048576,MATCH($B63,人口源表!$A:$A,0),MATCH(AI$1,人口源表!$1:$1,0))*INDEX(城镇化率!$1:$1048576,MATCH($B63,城镇化率!$A:$A,0),MATCH(AI$1,城镇化率!$5:$5,0))/100</f>
        <v>865220.13310703123</v>
      </c>
      <c r="AJ63" s="40">
        <f>INDEX(人口源表!$1:$1048576,MATCH($B63,人口源表!$A:$A,0),MATCH(AJ$1,人口源表!$1:$1,0))*INDEX(城镇化率!$1:$1048576,MATCH($B63,城镇化率!$A:$A,0),MATCH(AJ$1,城镇化率!$5:$5,0))/100</f>
        <v>858861.61843093054</v>
      </c>
      <c r="AK63" s="40">
        <f>INDEX(人口源表!$1:$1048576,MATCH($B63,人口源表!$A:$A,0),MATCH(AK$1,人口源表!$1:$1,0))*INDEX(城镇化率!$1:$1048576,MATCH($B63,城镇化率!$A:$A,0),MATCH(AK$1,城镇化率!$5:$5,0))/100</f>
        <v>852453.01286153565</v>
      </c>
      <c r="AL63" s="40">
        <f>INDEX(人口源表!$1:$1048576,MATCH($B63,人口源表!$A:$A,0),MATCH(AL$1,人口源表!$1:$1,0))*INDEX(城镇化率!$1:$1048576,MATCH($B63,城镇化率!$A:$A,0),MATCH(AL$1,城镇化率!$5:$5,0))/100</f>
        <v>846016.48972919385</v>
      </c>
      <c r="AM63" s="40">
        <f>INDEX(人口源表!$1:$1048576,MATCH($B63,人口源表!$A:$A,0),MATCH(AM$1,人口源表!$1:$1,0))*INDEX(城镇化率!$1:$1048576,MATCH($B63,城镇化率!$A:$A,0),MATCH(AM$1,城镇化率!$5:$5,0))/100</f>
        <v>839573.19543613913</v>
      </c>
      <c r="AN63" s="40">
        <f>INDEX(人口源表!$1:$1048576,MATCH($B63,人口源表!$A:$A,0),MATCH(AN$1,人口源表!$1:$1,0))*INDEX(城镇化率!$1:$1048576,MATCH($B63,城镇化率!$A:$A,0),MATCH(AN$1,城镇化率!$5:$5,0))/100</f>
        <v>833143.22692620766</v>
      </c>
      <c r="AO63" s="40">
        <f>INDEX(人口源表!$1:$1048576,MATCH($B63,人口源表!$A:$A,0),MATCH(AO$1,人口源表!$1:$1,0))*INDEX(城镇化率!$1:$1048576,MATCH($B63,城镇化率!$A:$A,0),MATCH(AO$1,城镇化率!$5:$5,0))/100</f>
        <v>826744.92170770525</v>
      </c>
      <c r="AP63" s="40">
        <f>INDEX(人口源表!$1:$1048576,MATCH($B63,人口源表!$A:$A,0),MATCH(AP$1,人口源表!$1:$1,0))*INDEX(城镇化率!$1:$1048576,MATCH($B63,城镇化率!$A:$A,0),MATCH(AP$1,城镇化率!$5:$5,0))/100</f>
        <v>820396.20137470204</v>
      </c>
      <c r="AQ63" s="40">
        <f>INDEX(人口源表!$1:$1048576,MATCH($B63,人口源表!$A:$A,0),MATCH(AQ$1,人口源表!$1:$1,0))*INDEX(城镇化率!$1:$1048576,MATCH($B63,城镇化率!$A:$A,0),MATCH(AQ$1,城镇化率!$5:$5,0))/100</f>
        <v>814114.56117431237</v>
      </c>
      <c r="AR63" s="40">
        <f>INDEX(人口源表!$1:$1048576,MATCH($B63,人口源表!$A:$A,0),MATCH(AR$1,人口源表!$1:$1,0))*INDEX(城镇化率!$1:$1048576,MATCH($B63,城镇化率!$A:$A,0),MATCH(AR$1,城镇化率!$5:$5,0))/100</f>
        <v>807914.2795189633</v>
      </c>
      <c r="AS63" s="40">
        <f>INDEX(人口源表!$1:$1048576,MATCH($B63,人口源表!$A:$A,0),MATCH(AS$1,人口源表!$1:$1,0))*INDEX(城镇化率!$1:$1048576,MATCH($B63,城镇化率!$A:$A,0),MATCH(AS$1,城镇化率!$5:$5,0))/100</f>
        <v>801809.14530062501</v>
      </c>
      <c r="AT63" s="40">
        <f>INDEX(人口源表!$1:$1048576,MATCH($B63,人口源表!$A:$A,0),MATCH(AT$1,人口源表!$1:$1,0))*INDEX(城镇化率!$1:$1048576,MATCH($B63,城镇化率!$A:$A,0),MATCH(AT$1,城镇化率!$5:$5,0))/100</f>
        <v>795813.84714053094</v>
      </c>
      <c r="AU63" s="40">
        <f>INDEX(人口源表!$1:$1048576,MATCH($B63,人口源表!$A:$A,0),MATCH(AU$1,人口源表!$1:$1,0))*INDEX(城镇化率!$1:$1048576,MATCH($B63,城镇化率!$A:$A,0),MATCH(AU$1,城镇化率!$5:$5,0))/100</f>
        <v>789939.06833530683</v>
      </c>
      <c r="AV63" s="40">
        <f>INDEX(人口源表!$1:$1048576,MATCH($B63,人口源表!$A:$A,0),MATCH(AV$1,人口源表!$1:$1,0))*INDEX(城镇化率!$1:$1048576,MATCH($B63,城镇化率!$A:$A,0),MATCH(AV$1,城镇化率!$5:$5,0))/100</f>
        <v>784194.93693308567</v>
      </c>
    </row>
    <row r="64" spans="1:48" x14ac:dyDescent="0.15">
      <c r="A64" s="4" t="s">
        <v>864</v>
      </c>
      <c r="B64" s="4" t="s">
        <v>150</v>
      </c>
      <c r="C64" s="34">
        <f>VLOOKUP(B64,'[1]2016省城人口总结（根）'!B:C,2,FALSE)/100</f>
        <v>0.52680000000000005</v>
      </c>
      <c r="D64" s="40">
        <f>INDEX(人口源表!$1:$1048576,MATCH($B64,人口源表!$A:$A,0),MATCH(D$1,人口源表!$1:$1,0))*INDEX(城镇化率!$1:$1048576,MATCH($B64,城镇化率!$A:$A,0),MATCH(D$1,城镇化率!$5:$5,0))/100</f>
        <v>573726.36086255545</v>
      </c>
      <c r="E64" s="40">
        <f>INDEX(人口源表!$1:$1048576,MATCH($B64,人口源表!$A:$A,0),MATCH(E$1,人口源表!$1:$1,0))*INDEX(城镇化率!$1:$1048576,MATCH($B64,城镇化率!$A:$A,0),MATCH(E$1,城镇化率!$5:$5,0))/100</f>
        <v>585441.71398653672</v>
      </c>
      <c r="F64" s="40">
        <f>INDEX(人口源表!$1:$1048576,MATCH($B64,人口源表!$A:$A,0),MATCH(F$1,人口源表!$1:$1,0))*INDEX(城镇化率!$1:$1048576,MATCH($B64,城镇化率!$A:$A,0),MATCH(F$1,城镇化率!$5:$5,0))/100</f>
        <v>597087.07495944132</v>
      </c>
      <c r="G64" s="40">
        <f>INDEX(人口源表!$1:$1048576,MATCH($B64,人口源表!$A:$A,0),MATCH(G$1,人口源表!$1:$1,0))*INDEX(城镇化率!$1:$1048576,MATCH($B64,城镇化率!$A:$A,0),MATCH(G$1,城镇化率!$5:$5,0))/100</f>
        <v>491362.814071481</v>
      </c>
      <c r="H64" s="40">
        <f>INDEX(人口源表!$1:$1048576,MATCH($B64,人口源表!$A:$A,0),MATCH(H$1,人口源表!$1:$1,0))*INDEX(城镇化率!$1:$1048576,MATCH($B64,城镇化率!$A:$A,0),MATCH(H$1,城镇化率!$5:$5,0))/100</f>
        <v>502267.58006782865</v>
      </c>
      <c r="I64" s="40">
        <f>INDEX(人口源表!$1:$1048576,MATCH($B64,人口源表!$A:$A,0),MATCH(I$1,人口源表!$1:$1,0))*INDEX(城镇化率!$1:$1048576,MATCH($B64,城镇化率!$A:$A,0),MATCH(I$1,城镇化率!$5:$5,0))/100</f>
        <v>509250.04172492318</v>
      </c>
      <c r="J64" s="40">
        <f>INDEX(人口源表!$1:$1048576,MATCH($B64,人口源表!$A:$A,0),MATCH(J$1,人口源表!$1:$1,0))*INDEX(城镇化率!$1:$1048576,MATCH($B64,城镇化率!$A:$A,0),MATCH(J$1,城镇化率!$5:$5,0))/100</f>
        <v>515736.67676570639</v>
      </c>
      <c r="K64" s="40">
        <f>INDEX(人口源表!$1:$1048576,MATCH($B64,人口源表!$A:$A,0),MATCH(K$1,人口源表!$1:$1,0))*INDEX(城镇化率!$1:$1048576,MATCH($B64,城镇化率!$A:$A,0),MATCH(K$1,城镇化率!$5:$5,0))/100</f>
        <v>521742.37301453168</v>
      </c>
      <c r="L64" s="40">
        <f>INDEX(人口源表!$1:$1048576,MATCH($B64,人口源表!$A:$A,0),MATCH(L$1,人口源表!$1:$1,0))*INDEX(城镇化率!$1:$1048576,MATCH($B64,城镇化率!$A:$A,0),MATCH(L$1,城镇化率!$5:$5,0))/100</f>
        <v>527281.17484271748</v>
      </c>
      <c r="M64" s="40">
        <f>INDEX(人口源表!$1:$1048576,MATCH($B64,人口源表!$A:$A,0),MATCH(M$1,人口源表!$1:$1,0))*INDEX(城镇化率!$1:$1048576,MATCH($B64,城镇化率!$A:$A,0),MATCH(M$1,城镇化率!$5:$5,0))/100</f>
        <v>532367.99781374936</v>
      </c>
      <c r="N64" s="40">
        <f>INDEX(人口源表!$1:$1048576,MATCH($B64,人口源表!$A:$A,0),MATCH(N$1,人口源表!$1:$1,0))*INDEX(城镇化率!$1:$1048576,MATCH($B64,城镇化率!$A:$A,0),MATCH(N$1,城镇化率!$5:$5,0))/100</f>
        <v>537018.65311572386</v>
      </c>
      <c r="O64" s="40">
        <f>INDEX(人口源表!$1:$1048576,MATCH($B64,人口源表!$A:$A,0),MATCH(O$1,人口源表!$1:$1,0))*INDEX(城镇化率!$1:$1048576,MATCH($B64,城镇化率!$A:$A,0),MATCH(O$1,城镇化率!$5:$5,0))/100</f>
        <v>541247.45560296567</v>
      </c>
      <c r="P64" s="40">
        <f>INDEX(人口源表!$1:$1048576,MATCH($B64,人口源表!$A:$A,0),MATCH(P$1,人口源表!$1:$1,0))*INDEX(城镇化率!$1:$1048576,MATCH($B64,城镇化率!$A:$A,0),MATCH(P$1,城镇化率!$5:$5,0))/100</f>
        <v>545070.79003678309</v>
      </c>
      <c r="Q64" s="40">
        <f>INDEX(人口源表!$1:$1048576,MATCH($B64,人口源表!$A:$A,0),MATCH(Q$1,人口源表!$1:$1,0))*INDEX(城镇化率!$1:$1048576,MATCH($B64,城镇化率!$A:$A,0),MATCH(Q$1,城镇化率!$5:$5,0))/100</f>
        <v>548504.11384490784</v>
      </c>
      <c r="R64" s="40">
        <f>INDEX(人口源表!$1:$1048576,MATCH($B64,人口源表!$A:$A,0),MATCH(R$1,人口源表!$1:$1,0))*INDEX(城镇化率!$1:$1048576,MATCH($B64,城镇化率!$A:$A,0),MATCH(R$1,城镇化率!$5:$5,0))/100</f>
        <v>551562.51250750024</v>
      </c>
      <c r="S64" s="40">
        <f>INDEX(人口源表!$1:$1048576,MATCH($B64,人口源表!$A:$A,0),MATCH(S$1,人口源表!$1:$1,0))*INDEX(城镇化率!$1:$1048576,MATCH($B64,城镇化率!$A:$A,0),MATCH(S$1,城镇化率!$5:$5,0))/100</f>
        <v>551519.29922185082</v>
      </c>
      <c r="T64" s="40">
        <f>INDEX(人口源表!$1:$1048576,MATCH($B64,人口源表!$A:$A,0),MATCH(T$1,人口源表!$1:$1,0))*INDEX(城镇化率!$1:$1048576,MATCH($B64,城镇化率!$A:$A,0),MATCH(T$1,城镇化率!$5:$5,0))/100</f>
        <v>551124.2119295249</v>
      </c>
      <c r="U64" s="40">
        <f>INDEX(人口源表!$1:$1048576,MATCH($B64,人口源表!$A:$A,0),MATCH(U$1,人口源表!$1:$1,0))*INDEX(城镇化率!$1:$1048576,MATCH($B64,城镇化率!$A:$A,0),MATCH(U$1,城镇化率!$5:$5,0))/100</f>
        <v>550398.5853494755</v>
      </c>
      <c r="V64" s="40">
        <f>INDEX(人口源表!$1:$1048576,MATCH($B64,人口源表!$A:$A,0),MATCH(V$1,人口源表!$1:$1,0))*INDEX(城镇化率!$1:$1048576,MATCH($B64,城镇化率!$A:$A,0),MATCH(V$1,城镇化率!$5:$5,0))/100</f>
        <v>549362.96315047052</v>
      </c>
      <c r="W64" s="40">
        <f>INDEX(人口源表!$1:$1048576,MATCH($B64,人口源表!$A:$A,0),MATCH(W$1,人口源表!$1:$1,0))*INDEX(城镇化率!$1:$1048576,MATCH($B64,城镇化率!$A:$A,0),MATCH(W$1,城镇化率!$5:$5,0))/100</f>
        <v>548037.71065823978</v>
      </c>
      <c r="X64" s="40">
        <f>INDEX(人口源表!$1:$1048576,MATCH($B64,人口源表!$A:$A,0),MATCH(X$1,人口源表!$1:$1,0))*INDEX(城镇化率!$1:$1048576,MATCH($B64,城镇化率!$A:$A,0),MATCH(X$1,城镇化率!$5:$5,0))/100</f>
        <v>546444.28774344374</v>
      </c>
      <c r="Y64" s="40">
        <f>INDEX(人口源表!$1:$1048576,MATCH($B64,人口源表!$A:$A,0),MATCH(Y$1,人口源表!$1:$1,0))*INDEX(城镇化率!$1:$1048576,MATCH($B64,城镇化率!$A:$A,0),MATCH(Y$1,城镇化率!$5:$5,0))/100</f>
        <v>544602.0474426056</v>
      </c>
      <c r="Z64" s="40">
        <f>INDEX(人口源表!$1:$1048576,MATCH($B64,人口源表!$A:$A,0),MATCH(Z$1,人口源表!$1:$1,0))*INDEX(城镇化率!$1:$1048576,MATCH($B64,城镇化率!$A:$A,0),MATCH(Z$1,城镇化率!$5:$5,0))/100</f>
        <v>542530.76907256502</v>
      </c>
      <c r="AA64" s="40">
        <f>INDEX(人口源表!$1:$1048576,MATCH($B64,人口源表!$A:$A,0),MATCH(AA$1,人口源表!$1:$1,0))*INDEX(城镇化率!$1:$1048576,MATCH($B64,城镇化率!$A:$A,0),MATCH(AA$1,城镇化率!$5:$5,0))/100</f>
        <v>540250.01260364766</v>
      </c>
      <c r="AB64" s="40">
        <f>INDEX(人口源表!$1:$1048576,MATCH($B64,人口源表!$A:$A,0),MATCH(AB$1,人口源表!$1:$1,0))*INDEX(城镇化率!$1:$1048576,MATCH($B64,城镇化率!$A:$A,0),MATCH(AB$1,城镇化率!$5:$5,0))/100</f>
        <v>537778.45355504018</v>
      </c>
      <c r="AC64" s="40">
        <f>INDEX(人口源表!$1:$1048576,MATCH($B64,人口源表!$A:$A,0),MATCH(AC$1,人口源表!$1:$1,0))*INDEX(城镇化率!$1:$1048576,MATCH($B64,城镇化率!$A:$A,0),MATCH(AC$1,城镇化率!$5:$5,0))/100</f>
        <v>534480.3432213217</v>
      </c>
      <c r="AD64" s="40">
        <f>INDEX(人口源表!$1:$1048576,MATCH($B64,人口源表!$A:$A,0),MATCH(AD$1,人口源表!$1:$1,0))*INDEX(城镇化率!$1:$1048576,MATCH($B64,城镇化率!$A:$A,0),MATCH(AD$1,城镇化率!$5:$5,0))/100</f>
        <v>531036.97654386272</v>
      </c>
      <c r="AE64" s="40">
        <f>INDEX(人口源表!$1:$1048576,MATCH($B64,人口源表!$A:$A,0),MATCH(AE$1,人口源表!$1:$1,0))*INDEX(城镇化率!$1:$1048576,MATCH($B64,城镇化率!$A:$A,0),MATCH(AE$1,城镇化率!$5:$5,0))/100</f>
        <v>527466.07227601518</v>
      </c>
      <c r="AF64" s="40">
        <f>INDEX(人口源表!$1:$1048576,MATCH($B64,人口源表!$A:$A,0),MATCH(AF$1,人口源表!$1:$1,0))*INDEX(城镇化率!$1:$1048576,MATCH($B64,城镇化率!$A:$A,0),MATCH(AF$1,城镇化率!$5:$5,0))/100</f>
        <v>523785.6279578968</v>
      </c>
      <c r="AG64" s="40">
        <f>INDEX(人口源表!$1:$1048576,MATCH($B64,人口源表!$A:$A,0),MATCH(AG$1,人口源表!$1:$1,0))*INDEX(城镇化率!$1:$1048576,MATCH($B64,城镇化率!$A:$A,0),MATCH(AG$1,城镇化率!$5:$5,0))/100</f>
        <v>520013.9225790826</v>
      </c>
      <c r="AH64" s="40">
        <f>INDEX(人口源表!$1:$1048576,MATCH($B64,人口源表!$A:$A,0),MATCH(AH$1,人口源表!$1:$1,0))*INDEX(城镇化率!$1:$1048576,MATCH($B64,城镇化率!$A:$A,0),MATCH(AH$1,城镇化率!$5:$5,0))/100</f>
        <v>516167.5113172204</v>
      </c>
      <c r="AI64" s="40">
        <f>INDEX(人口源表!$1:$1048576,MATCH($B64,人口源表!$A:$A,0),MATCH(AI$1,人口源表!$1:$1,0))*INDEX(城镇化率!$1:$1048576,MATCH($B64,城镇化率!$A:$A,0),MATCH(AI$1,城镇化率!$5:$5,0))/100</f>
        <v>512262.53406581259</v>
      </c>
      <c r="AJ64" s="40">
        <f>INDEX(人口源表!$1:$1048576,MATCH($B64,人口源表!$A:$A,0),MATCH(AJ$1,人口源表!$1:$1,0))*INDEX(城镇化率!$1:$1048576,MATCH($B64,城镇化率!$A:$A,0),MATCH(AJ$1,城镇化率!$5:$5,0))/100</f>
        <v>508315.37957883487</v>
      </c>
      <c r="AK64" s="40">
        <f>INDEX(人口源表!$1:$1048576,MATCH($B64,人口源表!$A:$A,0),MATCH(AK$1,人口源表!$1:$1,0))*INDEX(城镇化率!$1:$1048576,MATCH($B64,城镇化率!$A:$A,0),MATCH(AK$1,城镇化率!$5:$5,0))/100</f>
        <v>504341.33400455309</v>
      </c>
      <c r="AL64" s="40">
        <f>INDEX(人口源表!$1:$1048576,MATCH($B64,人口源表!$A:$A,0),MATCH(AL$1,人口源表!$1:$1,0))*INDEX(城镇化率!$1:$1048576,MATCH($B64,城镇化率!$A:$A,0),MATCH(AL$1,城镇化率!$5:$5,0))/100</f>
        <v>500355.2372093692</v>
      </c>
      <c r="AM64" s="40">
        <f>INDEX(人口源表!$1:$1048576,MATCH($B64,人口源表!$A:$A,0),MATCH(AM$1,人口源表!$1:$1,0))*INDEX(城镇化率!$1:$1048576,MATCH($B64,城镇化率!$A:$A,0),MATCH(AM$1,城镇化率!$5:$5,0))/100</f>
        <v>496371.47217381443</v>
      </c>
      <c r="AN64" s="40">
        <f>INDEX(人口源表!$1:$1048576,MATCH($B64,人口源表!$A:$A,0),MATCH(AN$1,人口源表!$1:$1,0))*INDEX(城镇化率!$1:$1048576,MATCH($B64,城镇化率!$A:$A,0),MATCH(AN$1,城镇化率!$5:$5,0))/100</f>
        <v>492403.95426031417</v>
      </c>
      <c r="AO64" s="40">
        <f>INDEX(人口源表!$1:$1048576,MATCH($B64,人口源表!$A:$A,0),MATCH(AO$1,人口源表!$1:$1,0))*INDEX(城镇化率!$1:$1048576,MATCH($B64,城镇化率!$A:$A,0),MATCH(AO$1,城镇化率!$5:$5,0))/100</f>
        <v>488465.4331715299</v>
      </c>
      <c r="AP64" s="40">
        <f>INDEX(人口源表!$1:$1048576,MATCH($B64,人口源表!$A:$A,0),MATCH(AP$1,人口源表!$1:$1,0))*INDEX(城镇化率!$1:$1048576,MATCH($B64,城镇化率!$A:$A,0),MATCH(AP$1,城镇化率!$5:$5,0))/100</f>
        <v>484568.84854578058</v>
      </c>
      <c r="AQ64" s="40">
        <f>INDEX(人口源表!$1:$1048576,MATCH($B64,人口源表!$A:$A,0),MATCH(AQ$1,人口源表!$1:$1,0))*INDEX(城镇化率!$1:$1048576,MATCH($B64,城镇化率!$A:$A,0),MATCH(AQ$1,城镇化率!$5:$5,0))/100</f>
        <v>480725.94699547661</v>
      </c>
      <c r="AR64" s="40">
        <f>INDEX(人口源表!$1:$1048576,MATCH($B64,人口源表!$A:$A,0),MATCH(AR$1,人口源表!$1:$1,0))*INDEX(城镇化率!$1:$1048576,MATCH($B64,城镇化率!$A:$A,0),MATCH(AR$1,城镇化率!$5:$5,0))/100</f>
        <v>476947.9527797465</v>
      </c>
      <c r="AS64" s="40">
        <f>INDEX(人口源表!$1:$1048576,MATCH($B64,人口源表!$A:$A,0),MATCH(AS$1,人口源表!$1:$1,0))*INDEX(城镇化率!$1:$1048576,MATCH($B64,城镇化率!$A:$A,0),MATCH(AS$1,城镇化率!$5:$5,0))/100</f>
        <v>473245.55631462351</v>
      </c>
      <c r="AT64" s="40">
        <f>INDEX(人口源表!$1:$1048576,MATCH($B64,人口源表!$A:$A,0),MATCH(AT$1,人口源表!$1:$1,0))*INDEX(城镇化率!$1:$1048576,MATCH($B64,城镇化率!$A:$A,0),MATCH(AT$1,城镇化率!$5:$5,0))/100</f>
        <v>469628.20231498079</v>
      </c>
      <c r="AU64" s="40">
        <f>INDEX(人口源表!$1:$1048576,MATCH($B64,人口源表!$A:$A,0),MATCH(AU$1,人口源表!$1:$1,0))*INDEX(城镇化率!$1:$1048576,MATCH($B64,城镇化率!$A:$A,0),MATCH(AU$1,城镇化率!$5:$5,0))/100</f>
        <v>466106.17344772676</v>
      </c>
      <c r="AV64" s="40">
        <f>INDEX(人口源表!$1:$1048576,MATCH($B64,人口源表!$A:$A,0),MATCH(AV$1,人口源表!$1:$1,0))*INDEX(城镇化率!$1:$1048576,MATCH($B64,城镇化率!$A:$A,0),MATCH(AV$1,城镇化率!$5:$5,0))/100</f>
        <v>462687.78274163074</v>
      </c>
    </row>
    <row r="65" spans="1:48" x14ac:dyDescent="0.15">
      <c r="A65" s="4" t="s">
        <v>864</v>
      </c>
      <c r="B65" s="4" t="s">
        <v>152</v>
      </c>
      <c r="C65" s="34">
        <f>VLOOKUP(B65,'[1]2016省城人口总结（根）'!B:C,2,FALSE)/100</f>
        <v>0.52680000000000005</v>
      </c>
      <c r="D65" s="40">
        <f>INDEX(人口源表!$1:$1048576,MATCH($B65,人口源表!$A:$A,0),MATCH(D$1,人口源表!$1:$1,0))*INDEX(城镇化率!$1:$1048576,MATCH($B65,城镇化率!$A:$A,0),MATCH(D$1,城镇化率!$5:$5,0))/100</f>
        <v>795230.00673483254</v>
      </c>
      <c r="E65" s="40">
        <f>INDEX(人口源表!$1:$1048576,MATCH($B65,人口源表!$A:$A,0),MATCH(E$1,人口源表!$1:$1,0))*INDEX(城镇化率!$1:$1048576,MATCH($B65,城镇化率!$A:$A,0),MATCH(E$1,城镇化率!$5:$5,0))/100</f>
        <v>811937.74123504933</v>
      </c>
      <c r="F65" s="40">
        <f>INDEX(人口源表!$1:$1048576,MATCH($B65,人口源表!$A:$A,0),MATCH(F$1,人口源表!$1:$1,0))*INDEX(城镇化率!$1:$1048576,MATCH($B65,城镇化率!$A:$A,0),MATCH(F$1,城镇化率!$5:$5,0))/100</f>
        <v>828579.69126149092</v>
      </c>
      <c r="G65" s="40">
        <f>INDEX(人口源表!$1:$1048576,MATCH($B65,人口源表!$A:$A,0),MATCH(G$1,人口源表!$1:$1,0))*INDEX(城镇化率!$1:$1048576,MATCH($B65,城镇化率!$A:$A,0),MATCH(G$1,城镇化率!$5:$5,0))/100</f>
        <v>666138.76212816162</v>
      </c>
      <c r="H65" s="40">
        <f>INDEX(人口源表!$1:$1048576,MATCH($B65,人口源表!$A:$A,0),MATCH(H$1,人口源表!$1:$1,0))*INDEX(城镇化率!$1:$1048576,MATCH($B65,城镇化率!$A:$A,0),MATCH(H$1,城镇化率!$5:$5,0))/100</f>
        <v>681205.97075093281</v>
      </c>
      <c r="I65" s="40">
        <f>INDEX(人口源表!$1:$1048576,MATCH($B65,人口源表!$A:$A,0),MATCH(I$1,人口源表!$1:$1,0))*INDEX(城镇化率!$1:$1048576,MATCH($B65,城镇化率!$A:$A,0),MATCH(I$1,城镇化率!$5:$5,0))/100</f>
        <v>691046.2212095703</v>
      </c>
      <c r="J65" s="40">
        <f>INDEX(人口源表!$1:$1048576,MATCH($B65,人口源表!$A:$A,0),MATCH(J$1,人口源表!$1:$1,0))*INDEX(城镇化率!$1:$1048576,MATCH($B65,城镇化率!$A:$A,0),MATCH(J$1,城镇化率!$5:$5,0))/100</f>
        <v>700298.25468832732</v>
      </c>
      <c r="K65" s="40">
        <f>INDEX(人口源表!$1:$1048576,MATCH($B65,人口源表!$A:$A,0),MATCH(K$1,人口源表!$1:$1,0))*INDEX(城镇化率!$1:$1048576,MATCH($B65,城镇化率!$A:$A,0),MATCH(K$1,城镇化率!$5:$5,0))/100</f>
        <v>708975.83150193829</v>
      </c>
      <c r="L65" s="40">
        <f>INDEX(人口源表!$1:$1048576,MATCH($B65,人口源表!$A:$A,0),MATCH(L$1,人口源表!$1:$1,0))*INDEX(城镇化率!$1:$1048576,MATCH($B65,城镇化率!$A:$A,0),MATCH(L$1,城镇化率!$5:$5,0))/100</f>
        <v>717093.64785685705</v>
      </c>
      <c r="M65" s="40">
        <f>INDEX(人口源表!$1:$1048576,MATCH($B65,人口源表!$A:$A,0),MATCH(M$1,人口源表!$1:$1,0))*INDEX(城镇化率!$1:$1048576,MATCH($B65,城镇化率!$A:$A,0),MATCH(M$1,城镇化率!$5:$5,0))/100</f>
        <v>724664.99329567747</v>
      </c>
      <c r="N65" s="40">
        <f>INDEX(人口源表!$1:$1048576,MATCH($B65,人口源表!$A:$A,0),MATCH(N$1,人口源表!$1:$1,0))*INDEX(城镇化率!$1:$1048576,MATCH($B65,城镇化率!$A:$A,0),MATCH(N$1,城镇化率!$5:$5,0))/100</f>
        <v>731704.6507504544</v>
      </c>
      <c r="O65" s="40">
        <f>INDEX(人口源表!$1:$1048576,MATCH($B65,人口源表!$A:$A,0),MATCH(O$1,人口源表!$1:$1,0))*INDEX(城镇化率!$1:$1048576,MATCH($B65,城镇化率!$A:$A,0),MATCH(O$1,城镇化率!$5:$5,0))/100</f>
        <v>738228.95196117903</v>
      </c>
      <c r="P65" s="40">
        <f>INDEX(人口源表!$1:$1048576,MATCH($B65,人口源表!$A:$A,0),MATCH(P$1,人口源表!$1:$1,0))*INDEX(城镇化率!$1:$1048576,MATCH($B65,城镇化率!$A:$A,0),MATCH(P$1,城镇化率!$5:$5,0))/100</f>
        <v>744252.78298922244</v>
      </c>
      <c r="Q65" s="40">
        <f>INDEX(人口源表!$1:$1048576,MATCH($B65,人口源表!$A:$A,0),MATCH(Q$1,人口源表!$1:$1,0))*INDEX(城镇化率!$1:$1048576,MATCH($B65,城镇化率!$A:$A,0),MATCH(Q$1,城镇化率!$5:$5,0))/100</f>
        <v>749791.33909258281</v>
      </c>
      <c r="R65" s="40">
        <f>INDEX(人口源表!$1:$1048576,MATCH($B65,人口源表!$A:$A,0),MATCH(R$1,人口源表!$1:$1,0))*INDEX(城镇化率!$1:$1048576,MATCH($B65,城镇化率!$A:$A,0),MATCH(R$1,城镇化率!$5:$5,0))/100</f>
        <v>754861.36493711534</v>
      </c>
      <c r="S65" s="40">
        <f>INDEX(人口源表!$1:$1048576,MATCH($B65,人口源表!$A:$A,0),MATCH(S$1,人口源表!$1:$1,0))*INDEX(城镇化率!$1:$1048576,MATCH($B65,城镇化率!$A:$A,0),MATCH(S$1,城镇化率!$5:$5,0))/100</f>
        <v>755718.90104385407</v>
      </c>
      <c r="T65" s="40">
        <f>INDEX(人口源表!$1:$1048576,MATCH($B65,人口源表!$A:$A,0),MATCH(T$1,人口源表!$1:$1,0))*INDEX(城镇化率!$1:$1048576,MATCH($B65,城镇化率!$A:$A,0),MATCH(T$1,城镇化率!$5:$5,0))/100</f>
        <v>756119.08111044904</v>
      </c>
      <c r="U65" s="40">
        <f>INDEX(人口源表!$1:$1048576,MATCH($B65,人口源表!$A:$A,0),MATCH(U$1,人口源表!$1:$1,0))*INDEX(城镇化率!$1:$1048576,MATCH($B65,城镇化率!$A:$A,0),MATCH(U$1,城镇化率!$5:$5,0))/100</f>
        <v>756084.14316176448</v>
      </c>
      <c r="V65" s="40">
        <f>INDEX(人口源表!$1:$1048576,MATCH($B65,人口源表!$A:$A,0),MATCH(V$1,人口源表!$1:$1,0))*INDEX(城镇化率!$1:$1048576,MATCH($B65,城镇化率!$A:$A,0),MATCH(V$1,城镇化率!$5:$5,0))/100</f>
        <v>755637.47362321243</v>
      </c>
      <c r="W65" s="40">
        <f>INDEX(人口源表!$1:$1048576,MATCH($B65,人口源表!$A:$A,0),MATCH(W$1,人口源表!$1:$1,0))*INDEX(城镇化率!$1:$1048576,MATCH($B65,城镇化率!$A:$A,0),MATCH(W$1,城镇化率!$5:$5,0))/100</f>
        <v>754802.99164418224</v>
      </c>
      <c r="X65" s="40">
        <f>INDEX(人口源表!$1:$1048576,MATCH($B65,人口源表!$A:$A,0),MATCH(X$1,人口源表!$1:$1,0))*INDEX(城镇化率!$1:$1048576,MATCH($B65,城镇化率!$A:$A,0),MATCH(X$1,城镇化率!$5:$5,0))/100</f>
        <v>753603.87313406658</v>
      </c>
      <c r="Y65" s="40">
        <f>INDEX(人口源表!$1:$1048576,MATCH($B65,人口源表!$A:$A,0),MATCH(Y$1,人口源表!$1:$1,0))*INDEX(城镇化率!$1:$1048576,MATCH($B65,城镇化率!$A:$A,0),MATCH(Y$1,城镇化率!$5:$5,0))/100</f>
        <v>752062.5256892835</v>
      </c>
      <c r="Z65" s="40">
        <f>INDEX(人口源表!$1:$1048576,MATCH($B65,人口源表!$A:$A,0),MATCH(Z$1,人口源表!$1:$1,0))*INDEX(城镇化率!$1:$1048576,MATCH($B65,城镇化率!$A:$A,0),MATCH(Z$1,城镇化率!$5:$5,0))/100</f>
        <v>750202.50674098323</v>
      </c>
      <c r="AA65" s="40">
        <f>INDEX(人口源表!$1:$1048576,MATCH($B65,人口源表!$A:$A,0),MATCH(AA$1,人口源表!$1:$1,0))*INDEX(城镇化率!$1:$1048576,MATCH($B65,城镇化率!$A:$A,0),MATCH(AA$1,城镇化率!$5:$5,0))/100</f>
        <v>748045.94178329897</v>
      </c>
      <c r="AB65" s="40">
        <f>INDEX(人口源表!$1:$1048576,MATCH($B65,人口源表!$A:$A,0),MATCH(AB$1,人口源表!$1:$1,0))*INDEX(城镇化率!$1:$1048576,MATCH($B65,城镇化率!$A:$A,0),MATCH(AB$1,城镇化率!$5:$5,0))/100</f>
        <v>745616.09975109983</v>
      </c>
      <c r="AC65" s="40">
        <f>INDEX(人口源表!$1:$1048576,MATCH($B65,人口源表!$A:$A,0),MATCH(AC$1,人口源表!$1:$1,0))*INDEX(城镇化率!$1:$1048576,MATCH($B65,城镇化率!$A:$A,0),MATCH(AC$1,城镇化率!$5:$5,0))/100</f>
        <v>742025.67959138239</v>
      </c>
      <c r="AD65" s="40">
        <f>INDEX(人口源表!$1:$1048576,MATCH($B65,人口源表!$A:$A,0),MATCH(AD$1,人口源表!$1:$1,0))*INDEX(城镇化率!$1:$1048576,MATCH($B65,城镇化率!$A:$A,0),MATCH(AD$1,城镇化率!$5:$5,0))/100</f>
        <v>738214.95720942831</v>
      </c>
      <c r="AE65" s="40">
        <f>INDEX(人口源表!$1:$1048576,MATCH($B65,人口源表!$A:$A,0),MATCH(AE$1,人口源表!$1:$1,0))*INDEX(城镇化率!$1:$1048576,MATCH($B65,城镇化率!$A:$A,0),MATCH(AE$1,城镇化率!$5:$5,0))/100</f>
        <v>734206.12055397232</v>
      </c>
      <c r="AF65" s="40">
        <f>INDEX(人口源表!$1:$1048576,MATCH($B65,人口源表!$A:$A,0),MATCH(AF$1,人口源表!$1:$1,0))*INDEX(城镇化率!$1:$1048576,MATCH($B65,城镇化率!$A:$A,0),MATCH(AF$1,城镇化率!$5:$5,0))/100</f>
        <v>730021.71005558921</v>
      </c>
      <c r="AG65" s="40">
        <f>INDEX(人口源表!$1:$1048576,MATCH($B65,人口源表!$A:$A,0),MATCH(AG$1,人口源表!$1:$1,0))*INDEX(城镇化率!$1:$1048576,MATCH($B65,城镇化率!$A:$A,0),MATCH(AG$1,城镇化率!$5:$5,0))/100</f>
        <v>725684.62200357532</v>
      </c>
      <c r="AH65" s="40">
        <f>INDEX(人口源表!$1:$1048576,MATCH($B65,人口源表!$A:$A,0),MATCH(AH$1,人口源表!$1:$1,0))*INDEX(城镇化率!$1:$1048576,MATCH($B65,城镇化率!$A:$A,0),MATCH(AH$1,城镇化率!$5:$5,0))/100</f>
        <v>721216.10400421545</v>
      </c>
      <c r="AI65" s="40">
        <f>INDEX(人口源表!$1:$1048576,MATCH($B65,人口源表!$A:$A,0),MATCH(AI$1,人口源表!$1:$1,0))*INDEX(城镇化率!$1:$1048576,MATCH($B65,城镇化率!$A:$A,0),MATCH(AI$1,城镇化率!$5:$5,0))/100</f>
        <v>716637.73607193003</v>
      </c>
      <c r="AJ65" s="40">
        <f>INDEX(人口源表!$1:$1048576,MATCH($B65,人口源表!$A:$A,0),MATCH(AJ$1,人口源表!$1:$1,0))*INDEX(城镇化率!$1:$1048576,MATCH($B65,城镇化率!$A:$A,0),MATCH(AJ$1,城镇化率!$5:$5,0))/100</f>
        <v>711971.43379824446</v>
      </c>
      <c r="AK65" s="40">
        <f>INDEX(人口源表!$1:$1048576,MATCH($B65,人口源表!$A:$A,0),MATCH(AK$1,人口源表!$1:$1,0))*INDEX(城镇化率!$1:$1048576,MATCH($B65,城镇化率!$A:$A,0),MATCH(AK$1,城镇化率!$5:$5,0))/100</f>
        <v>707237.42080363329</v>
      </c>
      <c r="AL65" s="40">
        <f>INDEX(人口源表!$1:$1048576,MATCH($B65,人口源表!$A:$A,0),MATCH(AL$1,人口源表!$1:$1,0))*INDEX(城镇化率!$1:$1048576,MATCH($B65,城镇化率!$A:$A,0),MATCH(AL$1,城镇化率!$5:$5,0))/100</f>
        <v>702456.23207054019</v>
      </c>
      <c r="AM65" s="40">
        <f>INDEX(人口源表!$1:$1048576,MATCH($B65,人口源表!$A:$A,0),MATCH(AM$1,人口源表!$1:$1,0))*INDEX(城镇化率!$1:$1048576,MATCH($B65,城镇化率!$A:$A,0),MATCH(AM$1,城镇化率!$5:$5,0))/100</f>
        <v>697648.03486868599</v>
      </c>
      <c r="AN65" s="40">
        <f>INDEX(人口源表!$1:$1048576,MATCH($B65,人口源表!$A:$A,0),MATCH(AN$1,人口源表!$1:$1,0))*INDEX(城镇化率!$1:$1048576,MATCH($B65,城镇化率!$A:$A,0),MATCH(AN$1,城镇化率!$5:$5,0))/100</f>
        <v>692832.61887331679</v>
      </c>
      <c r="AO65" s="40">
        <f>INDEX(人口源表!$1:$1048576,MATCH($B65,人口源表!$A:$A,0),MATCH(AO$1,人口源表!$1:$1,0))*INDEX(城镇化率!$1:$1048576,MATCH($B65,城镇化率!$A:$A,0),MATCH(AO$1,城镇化率!$5:$5,0))/100</f>
        <v>688030.07334054052</v>
      </c>
      <c r="AP65" s="40">
        <f>INDEX(人口源表!$1:$1048576,MATCH($B65,人口源表!$A:$A,0),MATCH(AP$1,人口源表!$1:$1,0))*INDEX(城镇化率!$1:$1048576,MATCH($B65,城镇化率!$A:$A,0),MATCH(AP$1,城镇化率!$5:$5,0))/100</f>
        <v>683258.72062009317</v>
      </c>
      <c r="AQ65" s="40">
        <f>INDEX(人口源表!$1:$1048576,MATCH($B65,人口源表!$A:$A,0),MATCH(AQ$1,人口源表!$1:$1,0))*INDEX(城镇化率!$1:$1048576,MATCH($B65,城镇化率!$A:$A,0),MATCH(AQ$1,城镇化率!$5:$5,0))/100</f>
        <v>678537.15710749256</v>
      </c>
      <c r="AR65" s="40">
        <f>INDEX(人口源表!$1:$1048576,MATCH($B65,人口源表!$A:$A,0),MATCH(AR$1,人口源表!$1:$1,0))*INDEX(城镇化率!$1:$1048576,MATCH($B65,城镇化率!$A:$A,0),MATCH(AR$1,城镇化率!$5:$5,0))/100</f>
        <v>673883.56083613681</v>
      </c>
      <c r="AS65" s="40">
        <f>INDEX(人口源表!$1:$1048576,MATCH($B65,人口源表!$A:$A,0),MATCH(AS$1,人口源表!$1:$1,0))*INDEX(城镇化率!$1:$1048576,MATCH($B65,城镇化率!$A:$A,0),MATCH(AS$1,城镇化率!$5:$5,0))/100</f>
        <v>669315.68096944108</v>
      </c>
      <c r="AT65" s="40">
        <f>INDEX(人口源表!$1:$1048576,MATCH($B65,人口源表!$A:$A,0),MATCH(AT$1,人口源表!$1:$1,0))*INDEX(城镇化率!$1:$1048576,MATCH($B65,城镇化率!$A:$A,0),MATCH(AT$1,城镇化率!$5:$5,0))/100</f>
        <v>664850.82716428884</v>
      </c>
      <c r="AU65" s="40">
        <f>INDEX(人口源表!$1:$1048576,MATCH($B65,人口源表!$A:$A,0),MATCH(AU$1,人口源表!$1:$1,0))*INDEX(城镇化率!$1:$1048576,MATCH($B65,城镇化率!$A:$A,0),MATCH(AU$1,城镇化率!$5:$5,0))/100</f>
        <v>660506.56167680526</v>
      </c>
      <c r="AV65" s="40">
        <f>INDEX(人口源表!$1:$1048576,MATCH($B65,人口源表!$A:$A,0),MATCH(AV$1,人口源表!$1:$1,0))*INDEX(城镇化率!$1:$1048576,MATCH($B65,城镇化率!$A:$A,0),MATCH(AV$1,城镇化率!$5:$5,0))/100</f>
        <v>656297.87962615211</v>
      </c>
    </row>
    <row r="66" spans="1:48" x14ac:dyDescent="0.15">
      <c r="A66" s="4" t="s">
        <v>864</v>
      </c>
      <c r="B66" s="4" t="s">
        <v>154</v>
      </c>
      <c r="C66" s="34">
        <f>VLOOKUP(B66,'[1]2016省城人口总结（根）'!B:C,2,FALSE)/100</f>
        <v>0.61560000000000004</v>
      </c>
      <c r="D66" s="40">
        <f>INDEX(人口源表!$1:$1048576,MATCH($B66,人口源表!$A:$A,0),MATCH(D$1,人口源表!$1:$1,0))*INDEX(城镇化率!$1:$1048576,MATCH($B66,城镇化率!$A:$A,0),MATCH(D$1,城镇化率!$5:$5,0))/100</f>
        <v>1872255.1957615921</v>
      </c>
      <c r="E66" s="40">
        <f>INDEX(人口源表!$1:$1048576,MATCH($B66,人口源表!$A:$A,0),MATCH(E$1,人口源表!$1:$1,0))*INDEX(城镇化率!$1:$1048576,MATCH($B66,城镇化率!$A:$A,0),MATCH(E$1,城镇化率!$5:$5,0))/100</f>
        <v>1916075.7640976596</v>
      </c>
      <c r="F66" s="40">
        <f>INDEX(人口源表!$1:$1048576,MATCH($B66,人口源表!$A:$A,0),MATCH(F$1,人口源表!$1:$1,0))*INDEX(城镇化率!$1:$1048576,MATCH($B66,城镇化率!$A:$A,0),MATCH(F$1,城镇化率!$5:$5,0))/100</f>
        <v>1959843.2079992152</v>
      </c>
      <c r="G66" s="40">
        <f>INDEX(人口源表!$1:$1048576,MATCH($B66,人口源表!$A:$A,0),MATCH(G$1,人口源表!$1:$1,0))*INDEX(城镇化率!$1:$1048576,MATCH($B66,城镇化率!$A:$A,0),MATCH(G$1,城镇化率!$5:$5,0))/100</f>
        <v>1785897.6694692329</v>
      </c>
      <c r="H66" s="40">
        <f>INDEX(人口源表!$1:$1048576,MATCH($B66,人口源表!$A:$A,0),MATCH(H$1,人口源表!$1:$1,0))*INDEX(城镇化率!$1:$1048576,MATCH($B66,城镇化率!$A:$A,0),MATCH(H$1,城镇化率!$5:$5,0))/100</f>
        <v>1831786.2437376862</v>
      </c>
      <c r="I66" s="40">
        <f>INDEX(人口源表!$1:$1048576,MATCH($B66,人口源表!$A:$A,0),MATCH(I$1,人口源表!$1:$1,0))*INDEX(城镇化率!$1:$1048576,MATCH($B66,城镇化率!$A:$A,0),MATCH(I$1,城镇化率!$5:$5,0))/100</f>
        <v>1863511.0191676843</v>
      </c>
      <c r="J66" s="40">
        <f>INDEX(人口源表!$1:$1048576,MATCH($B66,人口源表!$A:$A,0),MATCH(J$1,人口源表!$1:$1,0))*INDEX(城镇化率!$1:$1048576,MATCH($B66,城镇化率!$A:$A,0),MATCH(J$1,城镇化率!$5:$5,0))/100</f>
        <v>1893533.2918408639</v>
      </c>
      <c r="K66" s="40">
        <f>INDEX(人口源表!$1:$1048576,MATCH($B66,人口源表!$A:$A,0),MATCH(K$1,人口源表!$1:$1,0))*INDEX(城镇化率!$1:$1048576,MATCH($B66,城镇化率!$A:$A,0),MATCH(K$1,城镇化率!$5:$5,0))/100</f>
        <v>1921917.1144306874</v>
      </c>
      <c r="L66" s="40">
        <f>INDEX(人口源表!$1:$1048576,MATCH($B66,人口源表!$A:$A,0),MATCH(L$1,人口源表!$1:$1,0))*INDEX(城镇化率!$1:$1048576,MATCH($B66,城镇化率!$A:$A,0),MATCH(L$1,城镇化率!$5:$5,0))/100</f>
        <v>1948726.8052386635</v>
      </c>
      <c r="M66" s="40">
        <f>INDEX(人口源表!$1:$1048576,MATCH($B66,人口源表!$A:$A,0),MATCH(M$1,人口源表!$1:$1,0))*INDEX(城镇化率!$1:$1048576,MATCH($B66,城镇化率!$A:$A,0),MATCH(M$1,城镇化率!$5:$5,0))/100</f>
        <v>1974024.1103330695</v>
      </c>
      <c r="N66" s="40">
        <f>INDEX(人口源表!$1:$1048576,MATCH($B66,人口源表!$A:$A,0),MATCH(N$1,人口源表!$1:$1,0))*INDEX(城镇化率!$1:$1048576,MATCH($B66,城镇化率!$A:$A,0),MATCH(N$1,城镇化率!$5:$5,0))/100</f>
        <v>1997874.2847039409</v>
      </c>
      <c r="O66" s="40">
        <f>INDEX(人口源表!$1:$1048576,MATCH($B66,人口源表!$A:$A,0),MATCH(O$1,人口源表!$1:$1,0))*INDEX(城镇化率!$1:$1048576,MATCH($B66,城镇化率!$A:$A,0),MATCH(O$1,城镇化率!$5:$5,0))/100</f>
        <v>2020338.4221338611</v>
      </c>
      <c r="P66" s="40">
        <f>INDEX(人口源表!$1:$1048576,MATCH($B66,人口源表!$A:$A,0),MATCH(P$1,人口源表!$1:$1,0))*INDEX(城镇化率!$1:$1048576,MATCH($B66,城镇化率!$A:$A,0),MATCH(P$1,城镇化率!$5:$5,0))/100</f>
        <v>2041479.5838595338</v>
      </c>
      <c r="Q66" s="40">
        <f>INDEX(人口源表!$1:$1048576,MATCH($B66,人口源表!$A:$A,0),MATCH(Q$1,人口源表!$1:$1,0))*INDEX(城镇化率!$1:$1048576,MATCH($B66,城镇化率!$A:$A,0),MATCH(Q$1,城镇化率!$5:$5,0))/100</f>
        <v>2061360.6594988757</v>
      </c>
      <c r="R66" s="40">
        <f>INDEX(人口源表!$1:$1048576,MATCH($B66,人口源表!$A:$A,0),MATCH(R$1,人口源表!$1:$1,0))*INDEX(城镇化率!$1:$1048576,MATCH($B66,城镇化率!$A:$A,0),MATCH(R$1,城镇化率!$5:$5,0))/100</f>
        <v>2080042.098134743</v>
      </c>
      <c r="S66" s="40">
        <f>INDEX(人口源表!$1:$1048576,MATCH($B66,人口源表!$A:$A,0),MATCH(S$1,人口源表!$1:$1,0))*INDEX(城镇化率!$1:$1048576,MATCH($B66,城镇化率!$A:$A,0),MATCH(S$1,城镇化率!$5:$5,0))/100</f>
        <v>2087200.5658187899</v>
      </c>
      <c r="T66" s="40">
        <f>INDEX(人口源表!$1:$1048576,MATCH($B66,人口源表!$A:$A,0),MATCH(T$1,人口源表!$1:$1,0))*INDEX(城镇化率!$1:$1048576,MATCH($B66,城镇化率!$A:$A,0),MATCH(T$1,城镇化率!$5:$5,0))/100</f>
        <v>2093169.1926339893</v>
      </c>
      <c r="U66" s="40">
        <f>INDEX(人口源表!$1:$1048576,MATCH($B66,人口源表!$A:$A,0),MATCH(U$1,人口源表!$1:$1,0))*INDEX(城镇化率!$1:$1048576,MATCH($B66,城镇化率!$A:$A,0),MATCH(U$1,城镇化率!$5:$5,0))/100</f>
        <v>2098023.6359193241</v>
      </c>
      <c r="V66" s="40">
        <f>INDEX(人口源表!$1:$1048576,MATCH($B66,人口源表!$A:$A,0),MATCH(V$1,人口源表!$1:$1,0))*INDEX(城镇化率!$1:$1048576,MATCH($B66,城镇化率!$A:$A,0),MATCH(V$1,城镇化率!$5:$5,0))/100</f>
        <v>2101835.3098613466</v>
      </c>
      <c r="W66" s="40">
        <f>INDEX(人口源表!$1:$1048576,MATCH($B66,人口源表!$A:$A,0),MATCH(W$1,人口源表!$1:$1,0))*INDEX(城镇化率!$1:$1048576,MATCH($B66,城镇化率!$A:$A,0),MATCH(W$1,城镇化率!$5:$5,0))/100</f>
        <v>2104675.7340527261</v>
      </c>
      <c r="X66" s="40">
        <f>INDEX(人口源表!$1:$1048576,MATCH($B66,人口源表!$A:$A,0),MATCH(X$1,人口源表!$1:$1,0))*INDEX(城镇化率!$1:$1048576,MATCH($B66,城镇化率!$A:$A,0),MATCH(X$1,城镇化率!$5:$5,0))/100</f>
        <v>2106611.2698671641</v>
      </c>
      <c r="Y66" s="40">
        <f>INDEX(人口源表!$1:$1048576,MATCH($B66,人口源表!$A:$A,0),MATCH(Y$1,人口源表!$1:$1,0))*INDEX(城镇化率!$1:$1048576,MATCH($B66,城镇化率!$A:$A,0),MATCH(Y$1,城镇化率!$5:$5,0))/100</f>
        <v>2107708.9988683234</v>
      </c>
      <c r="Z66" s="40">
        <f>INDEX(人口源表!$1:$1048576,MATCH($B66,人口源表!$A:$A,0),MATCH(Z$1,人口源表!$1:$1,0))*INDEX(城镇化率!$1:$1048576,MATCH($B66,城镇化率!$A:$A,0),MATCH(Z$1,城镇化率!$5:$5,0))/100</f>
        <v>2108029.909229496</v>
      </c>
      <c r="AA66" s="40">
        <f>INDEX(人口源表!$1:$1048576,MATCH($B66,人口源表!$A:$A,0),MATCH(AA$1,人口源表!$1:$1,0))*INDEX(城镇化率!$1:$1048576,MATCH($B66,城镇化率!$A:$A,0),MATCH(AA$1,城镇化率!$5:$5,0))/100</f>
        <v>2107634.8124676524</v>
      </c>
      <c r="AB66" s="40">
        <f>INDEX(人口源表!$1:$1048576,MATCH($B66,人口源表!$A:$A,0),MATCH(AB$1,人口源表!$1:$1,0))*INDEX(城镇化率!$1:$1048576,MATCH($B66,城镇化率!$A:$A,0),MATCH(AB$1,城镇化率!$5:$5,0))/100</f>
        <v>2106579.7346776505</v>
      </c>
      <c r="AC66" s="40">
        <f>INDEX(人口源表!$1:$1048576,MATCH($B66,人口源表!$A:$A,0),MATCH(AC$1,人口源表!$1:$1,0))*INDEX(城镇化率!$1:$1048576,MATCH($B66,城镇化率!$A:$A,0),MATCH(AC$1,城镇化率!$5:$5,0))/100</f>
        <v>2102344.6680106302</v>
      </c>
      <c r="AD66" s="40">
        <f>INDEX(人口源表!$1:$1048576,MATCH($B66,人口源表!$A:$A,0),MATCH(AD$1,人口源表!$1:$1,0))*INDEX(城镇化率!$1:$1048576,MATCH($B66,城镇化率!$A:$A,0),MATCH(AD$1,城镇化率!$5:$5,0))/100</f>
        <v>2097563.1083265301</v>
      </c>
      <c r="AE66" s="40">
        <f>INDEX(人口源表!$1:$1048576,MATCH($B66,人口源表!$A:$A,0),MATCH(AE$1,人口源表!$1:$1,0))*INDEX(城镇化率!$1:$1048576,MATCH($B66,城镇化率!$A:$A,0),MATCH(AE$1,城镇化率!$5:$5,0))/100</f>
        <v>2092286.3963919193</v>
      </c>
      <c r="AF66" s="40">
        <f>INDEX(人口源表!$1:$1048576,MATCH($B66,人口源表!$A:$A,0),MATCH(AF$1,人口源表!$1:$1,0))*INDEX(城镇化率!$1:$1048576,MATCH($B66,城镇化率!$A:$A,0),MATCH(AF$1,城镇化率!$5:$5,0))/100</f>
        <v>2086559.7060517513</v>
      </c>
      <c r="AG66" s="40">
        <f>INDEX(人口源表!$1:$1048576,MATCH($B66,人口源表!$A:$A,0),MATCH(AG$1,人口源表!$1:$1,0))*INDEX(城镇化率!$1:$1048576,MATCH($B66,城镇化率!$A:$A,0),MATCH(AG$1,城镇化率!$5:$5,0))/100</f>
        <v>2080427.3747914624</v>
      </c>
      <c r="AH66" s="40">
        <f>INDEX(人口源表!$1:$1048576,MATCH($B66,人口源表!$A:$A,0),MATCH(AH$1,人口源表!$1:$1,0))*INDEX(城镇化率!$1:$1048576,MATCH($B66,城镇化率!$A:$A,0),MATCH(AH$1,城镇化率!$5:$5,0))/100</f>
        <v>2073927.4063262865</v>
      </c>
      <c r="AI66" s="40">
        <f>INDEX(人口源表!$1:$1048576,MATCH($B66,人口源表!$A:$A,0),MATCH(AI$1,人口源表!$1:$1,0))*INDEX(城镇化率!$1:$1048576,MATCH($B66,城镇化率!$A:$A,0),MATCH(AI$1,城镇化率!$5:$5,0))/100</f>
        <v>2067096.8402723712</v>
      </c>
      <c r="AJ66" s="40">
        <f>INDEX(人口源表!$1:$1048576,MATCH($B66,人口源表!$A:$A,0),MATCH(AJ$1,人口源表!$1:$1,0))*INDEX(城镇化率!$1:$1048576,MATCH($B66,城镇化率!$A:$A,0),MATCH(AJ$1,城镇化率!$5:$5,0))/100</f>
        <v>2059967.788127827</v>
      </c>
      <c r="AK66" s="40">
        <f>INDEX(人口源表!$1:$1048576,MATCH($B66,人口源表!$A:$A,0),MATCH(AK$1,人口源表!$1:$1,0))*INDEX(城镇化率!$1:$1048576,MATCH($B66,城镇化率!$A:$A,0),MATCH(AK$1,城镇化率!$5:$5,0))/100</f>
        <v>2052567.3349181998</v>
      </c>
      <c r="AL66" s="40">
        <f>INDEX(人口源表!$1:$1048576,MATCH($B66,人口源表!$A:$A,0),MATCH(AL$1,人口源表!$1:$1,0))*INDEX(城镇化率!$1:$1048576,MATCH($B66,城镇化率!$A:$A,0),MATCH(AL$1,城镇化率!$5:$5,0))/100</f>
        <v>2044920.615708296</v>
      </c>
      <c r="AM66" s="40">
        <f>INDEX(人口源表!$1:$1048576,MATCH($B66,人口源表!$A:$A,0),MATCH(AM$1,人口源表!$1:$1,0))*INDEX(城镇化率!$1:$1048576,MATCH($B66,城镇化率!$A:$A,0),MATCH(AM$1,城镇化率!$5:$5,0))/100</f>
        <v>2037049.1808548914</v>
      </c>
      <c r="AN66" s="40">
        <f>INDEX(人口源表!$1:$1048576,MATCH($B66,人口源表!$A:$A,0),MATCH(AN$1,人口源表!$1:$1,0))*INDEX(城镇化率!$1:$1048576,MATCH($B66,城镇化率!$A:$A,0),MATCH(AN$1,城镇化率!$5:$5,0))/100</f>
        <v>2028968.5247267189</v>
      </c>
      <c r="AO66" s="40">
        <f>INDEX(人口源表!$1:$1048576,MATCH($B66,人口源表!$A:$A,0),MATCH(AO$1,人口源表!$1:$1,0))*INDEX(城镇化率!$1:$1048576,MATCH($B66,城镇化率!$A:$A,0),MATCH(AO$1,城镇化率!$5:$5,0))/100</f>
        <v>2020691.1804143258</v>
      </c>
      <c r="AP66" s="40">
        <f>INDEX(人口源表!$1:$1048576,MATCH($B66,人口源表!$A:$A,0),MATCH(AP$1,人口源表!$1:$1,0))*INDEX(城镇化率!$1:$1048576,MATCH($B66,城镇化率!$A:$A,0),MATCH(AP$1,城镇化率!$5:$5,0))/100</f>
        <v>2012225.8555512149</v>
      </c>
      <c r="AQ66" s="40">
        <f>INDEX(人口源表!$1:$1048576,MATCH($B66,人口源表!$A:$A,0),MATCH(AQ$1,人口源表!$1:$1,0))*INDEX(城镇化率!$1:$1048576,MATCH($B66,城镇化率!$A:$A,0),MATCH(AQ$1,城镇化率!$5:$5,0))/100</f>
        <v>2003576.5492347891</v>
      </c>
      <c r="AR66" s="40">
        <f>INDEX(人口源表!$1:$1048576,MATCH($B66,人口源表!$A:$A,0),MATCH(AR$1,人口源表!$1:$1,0))*INDEX(城镇化率!$1:$1048576,MATCH($B66,城镇化率!$A:$A,0),MATCH(AR$1,城镇化率!$5:$5,0))/100</f>
        <v>1994743.2740633551</v>
      </c>
      <c r="AS66" s="40">
        <f>INDEX(人口源表!$1:$1048576,MATCH($B66,人口源表!$A:$A,0),MATCH(AS$1,人口源表!$1:$1,0))*INDEX(城镇化率!$1:$1048576,MATCH($B66,城镇化率!$A:$A,0),MATCH(AS$1,城镇化率!$5:$5,0))/100</f>
        <v>1985721.165133782</v>
      </c>
      <c r="AT66" s="40">
        <f>INDEX(人口源表!$1:$1048576,MATCH($B66,人口源表!$A:$A,0),MATCH(AT$1,人口源表!$1:$1,0))*INDEX(城镇化率!$1:$1048576,MATCH($B66,城镇化率!$A:$A,0),MATCH(AT$1,城镇化率!$5:$5,0))/100</f>
        <v>1976501.2062718295</v>
      </c>
      <c r="AU66" s="40">
        <f>INDEX(人口源表!$1:$1048576,MATCH($B66,人口源表!$A:$A,0),MATCH(AU$1,人口源表!$1:$1,0))*INDEX(城镇化率!$1:$1048576,MATCH($B66,城镇化率!$A:$A,0),MATCH(AU$1,城镇化率!$5:$5,0))/100</f>
        <v>1967069.3310276757</v>
      </c>
      <c r="AV66" s="40">
        <f>INDEX(人口源表!$1:$1048576,MATCH($B66,人口源表!$A:$A,0),MATCH(AV$1,人口源表!$1:$1,0))*INDEX(城镇化率!$1:$1048576,MATCH($B66,城镇化率!$A:$A,0),MATCH(AV$1,城镇化率!$5:$5,0))/100</f>
        <v>1957407.9775605777</v>
      </c>
    </row>
    <row r="67" spans="1:48" x14ac:dyDescent="0.15">
      <c r="A67" s="4" t="s">
        <v>864</v>
      </c>
      <c r="B67" s="4" t="s">
        <v>156</v>
      </c>
      <c r="C67" s="34">
        <f>VLOOKUP(B67,'[1]2016省城人口总结（根）'!B:C,2,FALSE)/100</f>
        <v>0.52680000000000005</v>
      </c>
      <c r="D67" s="40">
        <f>INDEX(人口源表!$1:$1048576,MATCH($B67,人口源表!$A:$A,0),MATCH(D$1,人口源表!$1:$1,0))*INDEX(城镇化率!$1:$1048576,MATCH($B67,城镇化率!$A:$A,0),MATCH(D$1,城镇化率!$5:$5,0))/100</f>
        <v>616741.70500066632</v>
      </c>
      <c r="E67" s="40">
        <f>INDEX(人口源表!$1:$1048576,MATCH($B67,人口源表!$A:$A,0),MATCH(E$1,人口源表!$1:$1,0))*INDEX(城镇化率!$1:$1048576,MATCH($B67,城镇化率!$A:$A,0),MATCH(E$1,城镇化率!$5:$5,0))/100</f>
        <v>628649.40943740273</v>
      </c>
      <c r="F67" s="40">
        <f>INDEX(人口源表!$1:$1048576,MATCH($B67,人口源表!$A:$A,0),MATCH(F$1,人口源表!$1:$1,0))*INDEX(城镇化率!$1:$1048576,MATCH($B67,城镇化率!$A:$A,0),MATCH(F$1,城镇化率!$5:$5,0))/100</f>
        <v>640490.30123601621</v>
      </c>
      <c r="G67" s="40">
        <f>INDEX(人口源表!$1:$1048576,MATCH($B67,人口源表!$A:$A,0),MATCH(G$1,人口源表!$1:$1,0))*INDEX(城镇化率!$1:$1048576,MATCH($B67,城镇化率!$A:$A,0),MATCH(G$1,城镇化率!$5:$5,0))/100</f>
        <v>484949.68380435742</v>
      </c>
      <c r="H67" s="40">
        <f>INDEX(人口源表!$1:$1048576,MATCH($B67,人口源表!$A:$A,0),MATCH(H$1,人口源表!$1:$1,0))*INDEX(城镇化率!$1:$1048576,MATCH($B67,城镇化率!$A:$A,0),MATCH(H$1,城镇化率!$5:$5,0))/100</f>
        <v>495274.76557367278</v>
      </c>
      <c r="I67" s="40">
        <f>INDEX(人口源表!$1:$1048576,MATCH($B67,人口源表!$A:$A,0),MATCH(I$1,人口源表!$1:$1,0))*INDEX(城镇化率!$1:$1048576,MATCH($B67,城镇化率!$A:$A,0),MATCH(I$1,城镇化率!$5:$5,0))/100</f>
        <v>501675.58038558811</v>
      </c>
      <c r="J67" s="40">
        <f>INDEX(人口源表!$1:$1048576,MATCH($B67,人口源表!$A:$A,0),MATCH(J$1,人口源表!$1:$1,0))*INDEX(城镇化率!$1:$1048576,MATCH($B67,城镇化率!$A:$A,0),MATCH(J$1,城镇化率!$5:$5,0))/100</f>
        <v>507535.14087319688</v>
      </c>
      <c r="K67" s="40">
        <f>INDEX(人口源表!$1:$1048576,MATCH($B67,人口源表!$A:$A,0),MATCH(K$1,人口源表!$1:$1,0))*INDEX(城镇化率!$1:$1048576,MATCH($B67,城镇化率!$A:$A,0),MATCH(K$1,城镇化率!$5:$5,0))/100</f>
        <v>512871.20408004278</v>
      </c>
      <c r="L67" s="40">
        <f>INDEX(人口源表!$1:$1048576,MATCH($B67,人口源表!$A:$A,0),MATCH(L$1,人口源表!$1:$1,0))*INDEX(城镇化率!$1:$1048576,MATCH($B67,城镇化率!$A:$A,0),MATCH(L$1,城镇化率!$5:$5,0))/100</f>
        <v>517700.82336536772</v>
      </c>
      <c r="M67" s="40">
        <f>INDEX(人口源表!$1:$1048576,MATCH($B67,人口源表!$A:$A,0),MATCH(M$1,人口源表!$1:$1,0))*INDEX(城镇化率!$1:$1048576,MATCH($B67,城镇化率!$A:$A,0),MATCH(M$1,城镇化率!$5:$5,0))/100</f>
        <v>522041.47442169045</v>
      </c>
      <c r="N67" s="40">
        <f>INDEX(人口源表!$1:$1048576,MATCH($B67,人口源表!$A:$A,0),MATCH(N$1,人口源表!$1:$1,0))*INDEX(城镇化率!$1:$1048576,MATCH($B67,城镇化率!$A:$A,0),MATCH(N$1,城镇化率!$5:$5,0))/100</f>
        <v>525911.05386032863</v>
      </c>
      <c r="O67" s="40">
        <f>INDEX(人口源表!$1:$1048576,MATCH($B67,人口源表!$A:$A,0),MATCH(O$1,人口源表!$1:$1,0))*INDEX(城镇化率!$1:$1048576,MATCH($B67,城镇化率!$A:$A,0),MATCH(O$1,城镇化率!$5:$5,0))/100</f>
        <v>529327.8775011563</v>
      </c>
      <c r="P67" s="40">
        <f>INDEX(人口源表!$1:$1048576,MATCH($B67,人口源表!$A:$A,0),MATCH(P$1,人口源表!$1:$1,0))*INDEX(城镇化率!$1:$1048576,MATCH($B67,城镇化率!$A:$A,0),MATCH(P$1,城镇化率!$5:$5,0))/100</f>
        <v>532310.67835654586</v>
      </c>
      <c r="Q67" s="40">
        <f>INDEX(人口源表!$1:$1048576,MATCH($B67,人口源表!$A:$A,0),MATCH(Q$1,人口源表!$1:$1,0))*INDEX(城镇化率!$1:$1048576,MATCH($B67,城镇化率!$A:$A,0),MATCH(Q$1,城镇化率!$5:$5,0))/100</f>
        <v>534876.75518453447</v>
      </c>
      <c r="R67" s="40">
        <f>INDEX(人口源表!$1:$1048576,MATCH($B67,人口源表!$A:$A,0),MATCH(R$1,人口源表!$1:$1,0))*INDEX(城镇化率!$1:$1048576,MATCH($B67,城镇化率!$A:$A,0),MATCH(R$1,城镇化率!$5:$5,0))/100</f>
        <v>537046.23512114107</v>
      </c>
      <c r="S67" s="40">
        <f>INDEX(人口源表!$1:$1048576,MATCH($B67,人口源表!$A:$A,0),MATCH(S$1,人口源表!$1:$1,0))*INDEX(城镇化率!$1:$1048576,MATCH($B67,城镇化率!$A:$A,0),MATCH(S$1,城镇化率!$5:$5,0))/100</f>
        <v>536169.65254786843</v>
      </c>
      <c r="T67" s="40">
        <f>INDEX(人口源表!$1:$1048576,MATCH($B67,人口源表!$A:$A,0),MATCH(T$1,人口源表!$1:$1,0))*INDEX(城镇化率!$1:$1048576,MATCH($B67,城镇化率!$A:$A,0),MATCH(T$1,城镇化率!$5:$5,0))/100</f>
        <v>534932.59640579345</v>
      </c>
      <c r="U67" s="40">
        <f>INDEX(人口源表!$1:$1048576,MATCH($B67,人口源表!$A:$A,0),MATCH(U$1,人口源表!$1:$1,0))*INDEX(城镇化率!$1:$1048576,MATCH($B67,城镇化率!$A:$A,0),MATCH(U$1,城镇化率!$5:$5,0))/100</f>
        <v>533360.12462899066</v>
      </c>
      <c r="V67" s="40">
        <f>INDEX(人口源表!$1:$1048576,MATCH($B67,人口源表!$A:$A,0),MATCH(V$1,人口源表!$1:$1,0))*INDEX(城镇化率!$1:$1048576,MATCH($B67,城镇化率!$A:$A,0),MATCH(V$1,城镇化率!$5:$5,0))/100</f>
        <v>531475.30928864353</v>
      </c>
      <c r="W67" s="40">
        <f>INDEX(人口源表!$1:$1048576,MATCH($B67,人口源表!$A:$A,0),MATCH(W$1,人口源表!$1:$1,0))*INDEX(城镇化率!$1:$1048576,MATCH($B67,城镇化率!$A:$A,0),MATCH(W$1,城镇化率!$5:$5,0))/100</f>
        <v>529301.73325607053</v>
      </c>
      <c r="X67" s="40">
        <f>INDEX(人口源表!$1:$1048576,MATCH($B67,人口源表!$A:$A,0),MATCH(X$1,人口源表!$1:$1,0))*INDEX(城镇化率!$1:$1048576,MATCH($B67,城镇化率!$A:$A,0),MATCH(X$1,城镇化率!$5:$5,0))/100</f>
        <v>526863.49679098208</v>
      </c>
      <c r="Y67" s="40">
        <f>INDEX(人口源表!$1:$1048576,MATCH($B67,人口源表!$A:$A,0),MATCH(Y$1,人口源表!$1:$1,0))*INDEX(城镇化率!$1:$1048576,MATCH($B67,城镇化率!$A:$A,0),MATCH(Y$1,城镇化率!$5:$5,0))/100</f>
        <v>524182.64558234491</v>
      </c>
      <c r="Z67" s="40">
        <f>INDEX(人口源表!$1:$1048576,MATCH($B67,人口源表!$A:$A,0),MATCH(Z$1,人口源表!$1:$1,0))*INDEX(城镇化率!$1:$1048576,MATCH($B67,城镇化率!$A:$A,0),MATCH(Z$1,城镇化率!$5:$5,0))/100</f>
        <v>521283.00026668794</v>
      </c>
      <c r="AA67" s="40">
        <f>INDEX(人口源表!$1:$1048576,MATCH($B67,人口源表!$A:$A,0),MATCH(AA$1,人口源表!$1:$1,0))*INDEX(城镇化率!$1:$1048576,MATCH($B67,城镇化率!$A:$A,0),MATCH(AA$1,城镇化率!$5:$5,0))/100</f>
        <v>518185.63715443498</v>
      </c>
      <c r="AB67" s="40">
        <f>INDEX(人口源表!$1:$1048576,MATCH($B67,人口源表!$A:$A,0),MATCH(AB$1,人口源表!$1:$1,0))*INDEX(城镇化率!$1:$1048576,MATCH($B67,城镇化率!$A:$A,0),MATCH(AB$1,城镇化率!$5:$5,0))/100</f>
        <v>514912.73960342305</v>
      </c>
      <c r="AC67" s="40">
        <f>INDEX(人口源表!$1:$1048576,MATCH($B67,人口源表!$A:$A,0),MATCH(AC$1,人口源表!$1:$1,0))*INDEX(城镇化率!$1:$1048576,MATCH($B67,城镇化率!$A:$A,0),MATCH(AC$1,城镇化率!$5:$5,0))/100</f>
        <v>510860.41545507556</v>
      </c>
      <c r="AD67" s="40">
        <f>INDEX(人口源表!$1:$1048576,MATCH($B67,人口源表!$A:$A,0),MATCH(AD$1,人口源表!$1:$1,0))*INDEX(城镇化率!$1:$1048576,MATCH($B67,城镇化率!$A:$A,0),MATCH(AD$1,城镇化率!$5:$5,0))/100</f>
        <v>506683.84550741839</v>
      </c>
      <c r="AE67" s="40">
        <f>INDEX(人口源表!$1:$1048576,MATCH($B67,人口源表!$A:$A,0),MATCH(AE$1,人口源表!$1:$1,0))*INDEX(城镇化率!$1:$1048576,MATCH($B67,城镇化率!$A:$A,0),MATCH(AE$1,城镇化率!$5:$5,0))/100</f>
        <v>502404.98790010781</v>
      </c>
      <c r="AF67" s="40">
        <f>INDEX(人口源表!$1:$1048576,MATCH($B67,人口源表!$A:$A,0),MATCH(AF$1,人口源表!$1:$1,0))*INDEX(城镇化率!$1:$1048576,MATCH($B67,城镇化率!$A:$A,0),MATCH(AF$1,城镇化率!$5:$5,0))/100</f>
        <v>498044.81295166892</v>
      </c>
      <c r="AG67" s="40">
        <f>INDEX(人口源表!$1:$1048576,MATCH($B67,人口源表!$A:$A,0),MATCH(AG$1,人口源表!$1:$1,0))*INDEX(城镇化率!$1:$1048576,MATCH($B67,城镇化率!$A:$A,0),MATCH(AG$1,城镇化率!$5:$5,0))/100</f>
        <v>493621.28095233405</v>
      </c>
      <c r="AH67" s="40">
        <f>INDEX(人口源表!$1:$1048576,MATCH($B67,人口源表!$A:$A,0),MATCH(AH$1,人口源表!$1:$1,0))*INDEX(城镇化率!$1:$1048576,MATCH($B67,城镇化率!$A:$A,0),MATCH(AH$1,城镇化率!$5:$5,0))/100</f>
        <v>489155.97553835838</v>
      </c>
      <c r="AI67" s="40">
        <f>INDEX(人口源表!$1:$1048576,MATCH($B67,人口源表!$A:$A,0),MATCH(AI$1,人口源表!$1:$1,0))*INDEX(城镇化率!$1:$1048576,MATCH($B67,城镇化率!$A:$A,0),MATCH(AI$1,城镇化率!$5:$5,0))/100</f>
        <v>484665.4355072669</v>
      </c>
      <c r="AJ67" s="40">
        <f>INDEX(人口源表!$1:$1048576,MATCH($B67,人口源表!$A:$A,0),MATCH(AJ$1,人口源表!$1:$1,0))*INDEX(城镇化率!$1:$1048576,MATCH($B67,城镇化率!$A:$A,0),MATCH(AJ$1,城镇化率!$5:$5,0))/100</f>
        <v>480169.1490744027</v>
      </c>
      <c r="AK67" s="40">
        <f>INDEX(人口源表!$1:$1048576,MATCH($B67,人口源表!$A:$A,0),MATCH(AK$1,人口源表!$1:$1,0))*INDEX(城镇化率!$1:$1048576,MATCH($B67,城镇化率!$A:$A,0),MATCH(AK$1,城镇化率!$5:$5,0))/100</f>
        <v>475684.19179441867</v>
      </c>
      <c r="AL67" s="40">
        <f>INDEX(人口源表!$1:$1048576,MATCH($B67,人口源表!$A:$A,0),MATCH(AL$1,人口源表!$1:$1,0))*INDEX(城镇化率!$1:$1048576,MATCH($B67,城镇化率!$A:$A,0),MATCH(AL$1,城镇化率!$5:$5,0))/100</f>
        <v>471227.21669873508</v>
      </c>
      <c r="AM67" s="40">
        <f>INDEX(人口源表!$1:$1048576,MATCH($B67,人口源表!$A:$A,0),MATCH(AM$1,人口源表!$1:$1,0))*INDEX(城镇化率!$1:$1048576,MATCH($B67,城镇化率!$A:$A,0),MATCH(AM$1,城镇化率!$5:$5,0))/100</f>
        <v>466815.12593270518</v>
      </c>
      <c r="AN67" s="40">
        <f>INDEX(人口源表!$1:$1048576,MATCH($B67,人口源表!$A:$A,0),MATCH(AN$1,人口源表!$1:$1,0))*INDEX(城镇化率!$1:$1048576,MATCH($B67,城镇化率!$A:$A,0),MATCH(AN$1,城镇化率!$5:$5,0))/100</f>
        <v>462462.33469972602</v>
      </c>
      <c r="AO67" s="40">
        <f>INDEX(人口源表!$1:$1048576,MATCH($B67,人口源表!$A:$A,0),MATCH(AO$1,人口源表!$1:$1,0))*INDEX(城镇化率!$1:$1048576,MATCH($B67,城镇化率!$A:$A,0),MATCH(AO$1,城镇化率!$5:$5,0))/100</f>
        <v>458184.15789721993</v>
      </c>
      <c r="AP67" s="40">
        <f>INDEX(人口源表!$1:$1048576,MATCH($B67,人口源表!$A:$A,0),MATCH(AP$1,人口源表!$1:$1,0))*INDEX(城镇化率!$1:$1048576,MATCH($B67,城镇化率!$A:$A,0),MATCH(AP$1,城镇化率!$5:$5,0))/100</f>
        <v>453995.44551500195</v>
      </c>
      <c r="AQ67" s="40">
        <f>INDEX(人口源表!$1:$1048576,MATCH($B67,人口源表!$A:$A,0),MATCH(AQ$1,人口源表!$1:$1,0))*INDEX(城镇化率!$1:$1048576,MATCH($B67,城镇化率!$A:$A,0),MATCH(AQ$1,城镇化率!$5:$5,0))/100</f>
        <v>449908.49461664056</v>
      </c>
      <c r="AR67" s="40">
        <f>INDEX(人口源表!$1:$1048576,MATCH($B67,人口源表!$A:$A,0),MATCH(AR$1,人口源表!$1:$1,0))*INDEX(城镇化率!$1:$1048576,MATCH($B67,城镇化率!$A:$A,0),MATCH(AR$1,城镇化率!$5:$5,0))/100</f>
        <v>445936.47405705287</v>
      </c>
      <c r="AS67" s="40">
        <f>INDEX(人口源表!$1:$1048576,MATCH($B67,人口源表!$A:$A,0),MATCH(AS$1,人口源表!$1:$1,0))*INDEX(城镇化率!$1:$1048576,MATCH($B67,城镇化率!$A:$A,0),MATCH(AS$1,城镇化率!$5:$5,0))/100</f>
        <v>442092.04401725659</v>
      </c>
      <c r="AT67" s="40">
        <f>INDEX(人口源表!$1:$1048576,MATCH($B67,人口源表!$A:$A,0),MATCH(AT$1,人口源表!$1:$1,0))*INDEX(城镇化率!$1:$1048576,MATCH($B67,城镇化率!$A:$A,0),MATCH(AT$1,城镇化率!$5:$5,0))/100</f>
        <v>438385.24390607956</v>
      </c>
      <c r="AU67" s="40">
        <f>INDEX(人口源表!$1:$1048576,MATCH($B67,人口源表!$A:$A,0),MATCH(AU$1,人口源表!$1:$1,0))*INDEX(城镇化率!$1:$1048576,MATCH($B67,城镇化率!$A:$A,0),MATCH(AU$1,城镇化率!$5:$5,0))/100</f>
        <v>434826.95558320126</v>
      </c>
      <c r="AV67" s="40">
        <f>INDEX(人口源表!$1:$1048576,MATCH($B67,人口源表!$A:$A,0),MATCH(AV$1,人口源表!$1:$1,0))*INDEX(城镇化率!$1:$1048576,MATCH($B67,城镇化率!$A:$A,0),MATCH(AV$1,城镇化率!$5:$5,0))/100</f>
        <v>431427.50684161083</v>
      </c>
    </row>
    <row r="68" spans="1:48" x14ac:dyDescent="0.15">
      <c r="A68" s="4" t="s">
        <v>864</v>
      </c>
      <c r="B68" s="4" t="s">
        <v>158</v>
      </c>
      <c r="C68" s="34">
        <f>VLOOKUP(B68,'[1]2016省城人口总结（根）'!B:C,2,FALSE)/100</f>
        <v>0.52680000000000005</v>
      </c>
      <c r="D68" s="40">
        <f>INDEX(人口源表!$1:$1048576,MATCH($B68,人口源表!$A:$A,0),MATCH(D$1,人口源表!$1:$1,0))*INDEX(城镇化率!$1:$1048576,MATCH($B68,城镇化率!$A:$A,0),MATCH(D$1,城镇化率!$5:$5,0))/100</f>
        <v>1400534.8650770122</v>
      </c>
      <c r="E68" s="40">
        <f>INDEX(人口源表!$1:$1048576,MATCH($B68,人口源表!$A:$A,0),MATCH(E$1,人口源表!$1:$1,0))*INDEX(城镇化率!$1:$1048576,MATCH($B68,城镇化率!$A:$A,0),MATCH(E$1,城镇化率!$5:$5,0))/100</f>
        <v>1431985.8187620654</v>
      </c>
      <c r="F68" s="40">
        <f>INDEX(人口源表!$1:$1048576,MATCH($B68,人口源表!$A:$A,0),MATCH(F$1,人口源表!$1:$1,0))*INDEX(城镇化率!$1:$1048576,MATCH($B68,城镇化率!$A:$A,0),MATCH(F$1,城镇化率!$5:$5,0))/100</f>
        <v>1463321.673017489</v>
      </c>
      <c r="G68" s="40">
        <f>INDEX(人口源表!$1:$1048576,MATCH($B68,人口源表!$A:$A,0),MATCH(G$1,人口源表!$1:$1,0))*INDEX(城镇化率!$1:$1048576,MATCH($B68,城镇化率!$A:$A,0),MATCH(G$1,城镇化率!$5:$5,0))/100</f>
        <v>1186555.4446784542</v>
      </c>
      <c r="H68" s="40">
        <f>INDEX(人口源表!$1:$1048576,MATCH($B68,人口源表!$A:$A,0),MATCH(H$1,人口源表!$1:$1,0))*INDEX(城镇化率!$1:$1048576,MATCH($B68,城镇化率!$A:$A,0),MATCH(H$1,城镇化率!$5:$5,0))/100</f>
        <v>1215285.5591804329</v>
      </c>
      <c r="I68" s="40">
        <f>INDEX(人口源表!$1:$1048576,MATCH($B68,人口源表!$A:$A,0),MATCH(I$1,人口源表!$1:$1,0))*INDEX(城镇化率!$1:$1048576,MATCH($B68,城镇化率!$A:$A,0),MATCH(I$1,城镇化率!$5:$5,0))/100</f>
        <v>1234581.4158504151</v>
      </c>
      <c r="J68" s="40">
        <f>INDEX(人口源表!$1:$1048576,MATCH($B68,人口源表!$A:$A,0),MATCH(J$1,人口源表!$1:$1,0))*INDEX(城镇化率!$1:$1048576,MATCH($B68,城镇化率!$A:$A,0),MATCH(J$1,城镇化率!$5:$5,0))/100</f>
        <v>1252722.2308358152</v>
      </c>
      <c r="K68" s="40">
        <f>INDEX(人口源表!$1:$1048576,MATCH($B68,人口源表!$A:$A,0),MATCH(K$1,人口源表!$1:$1,0))*INDEX(城镇化率!$1:$1048576,MATCH($B68,城镇化率!$A:$A,0),MATCH(K$1,城镇化率!$5:$5,0))/100</f>
        <v>1269749.4897485906</v>
      </c>
      <c r="L68" s="40">
        <f>INDEX(人口源表!$1:$1048576,MATCH($B68,人口源表!$A:$A,0),MATCH(L$1,人口源表!$1:$1,0))*INDEX(城镇化率!$1:$1048576,MATCH($B68,城镇化率!$A:$A,0),MATCH(L$1,城镇化率!$5:$5,0))/100</f>
        <v>1285704.7498552268</v>
      </c>
      <c r="M68" s="40">
        <f>INDEX(人口源表!$1:$1048576,MATCH($B68,人口源表!$A:$A,0),MATCH(M$1,人口源表!$1:$1,0))*INDEX(城镇化率!$1:$1048576,MATCH($B68,城镇化率!$A:$A,0),MATCH(M$1,城镇化率!$5:$5,0))/100</f>
        <v>1300629.5897801686</v>
      </c>
      <c r="N68" s="40">
        <f>INDEX(人口源表!$1:$1048576,MATCH($B68,人口源表!$A:$A,0),MATCH(N$1,人口源表!$1:$1,0))*INDEX(城镇化率!$1:$1048576,MATCH($B68,城镇化率!$A:$A,0),MATCH(N$1,城镇化率!$5:$5,0))/100</f>
        <v>1314566.1553414671</v>
      </c>
      <c r="O68" s="40">
        <f>INDEX(人口源表!$1:$1048576,MATCH($B68,人口源表!$A:$A,0),MATCH(O$1,人口源表!$1:$1,0))*INDEX(城镇化率!$1:$1048576,MATCH($B68,城镇化率!$A:$A,0),MATCH(O$1,城镇化率!$5:$5,0))/100</f>
        <v>1327556.5306591555</v>
      </c>
      <c r="P68" s="40">
        <f>INDEX(人口源表!$1:$1048576,MATCH($B68,人口源表!$A:$A,0),MATCH(P$1,人口源表!$1:$1,0))*INDEX(城镇化率!$1:$1048576,MATCH($B68,城镇化率!$A:$A,0),MATCH(P$1,城镇化率!$5:$5,0))/100</f>
        <v>1339640.8511429525</v>
      </c>
      <c r="Q68" s="40">
        <f>INDEX(人口源表!$1:$1048576,MATCH($B68,人口源表!$A:$A,0),MATCH(Q$1,人口源表!$1:$1,0))*INDEX(城镇化率!$1:$1048576,MATCH($B68,城镇化率!$A:$A,0),MATCH(Q$1,城镇化率!$5:$5,0))/100</f>
        <v>1350861.4680730747</v>
      </c>
      <c r="R68" s="40">
        <f>INDEX(人口源表!$1:$1048576,MATCH($B68,人口源表!$A:$A,0),MATCH(R$1,人口源表!$1:$1,0))*INDEX(城镇化率!$1:$1048576,MATCH($B68,城镇化率!$A:$A,0),MATCH(R$1,城镇化率!$5:$5,0))/100</f>
        <v>1361259.896553349</v>
      </c>
      <c r="S68" s="40">
        <f>INDEX(人口源表!$1:$1048576,MATCH($B68,人口源表!$A:$A,0),MATCH(S$1,人口源表!$1:$1,0))*INDEX(城镇化率!$1:$1048576,MATCH($B68,城镇化率!$A:$A,0),MATCH(S$1,城镇化率!$5:$5,0))/100</f>
        <v>1364090.2033478806</v>
      </c>
      <c r="T68" s="40">
        <f>INDEX(人口源表!$1:$1048576,MATCH($B68,人口源表!$A:$A,0),MATCH(T$1,人口源表!$1:$1,0))*INDEX(城镇化率!$1:$1048576,MATCH($B68,城镇化率!$A:$A,0),MATCH(T$1,城镇化率!$5:$5,0))/100</f>
        <v>1366124.4100491893</v>
      </c>
      <c r="U68" s="40">
        <f>INDEX(人口源表!$1:$1048576,MATCH($B68,人口源表!$A:$A,0),MATCH(U$1,人口源表!$1:$1,0))*INDEX(城镇化率!$1:$1048576,MATCH($B68,城镇化率!$A:$A,0),MATCH(U$1,城镇化率!$5:$5,0))/100</f>
        <v>1367414.988887015</v>
      </c>
      <c r="V68" s="40">
        <f>INDEX(人口源表!$1:$1048576,MATCH($B68,人口源表!$A:$A,0),MATCH(V$1,人口源表!$1:$1,0))*INDEX(城镇化率!$1:$1048576,MATCH($B68,城镇化率!$A:$A,0),MATCH(V$1,城镇化率!$5:$5,0))/100</f>
        <v>1368011.135957411</v>
      </c>
      <c r="W68" s="40">
        <f>INDEX(人口源表!$1:$1048576,MATCH($B68,人口源表!$A:$A,0),MATCH(W$1,人口源表!$1:$1,0))*INDEX(城镇化率!$1:$1048576,MATCH($B68,城镇化率!$A:$A,0),MATCH(W$1,城镇化率!$5:$5,0))/100</f>
        <v>1367960.589966824</v>
      </c>
      <c r="X68" s="40">
        <f>INDEX(人口源表!$1:$1048576,MATCH($B68,人口源表!$A:$A,0),MATCH(X$1,人口源表!$1:$1,0))*INDEX(城镇化率!$1:$1048576,MATCH($B68,城镇化率!$A:$A,0),MATCH(X$1,城镇化率!$5:$5,0))/100</f>
        <v>1367310.8654593779</v>
      </c>
      <c r="Y68" s="40">
        <f>INDEX(人口源表!$1:$1048576,MATCH($B68,人口源表!$A:$A,0),MATCH(Y$1,人口源表!$1:$1,0))*INDEX(城镇化率!$1:$1048576,MATCH($B68,城镇化率!$A:$A,0),MATCH(Y$1,城镇化率!$5:$5,0))/100</f>
        <v>1366106.6557960496</v>
      </c>
      <c r="Z68" s="40">
        <f>INDEX(人口源表!$1:$1048576,MATCH($B68,人口源表!$A:$A,0),MATCH(Z$1,人口源表!$1:$1,0))*INDEX(城镇化率!$1:$1048576,MATCH($B68,城镇化率!$A:$A,0),MATCH(Z$1,城镇化率!$5:$5,0))/100</f>
        <v>1364391.045694181</v>
      </c>
      <c r="AA68" s="40">
        <f>INDEX(人口源表!$1:$1048576,MATCH($B68,人口源表!$A:$A,0),MATCH(AA$1,人口源表!$1:$1,0))*INDEX(城镇化率!$1:$1048576,MATCH($B68,城镇化率!$A:$A,0),MATCH(AA$1,城镇化率!$5:$5,0))/100</f>
        <v>1362207.4124421708</v>
      </c>
      <c r="AB68" s="40">
        <f>INDEX(人口源表!$1:$1048576,MATCH($B68,人口源表!$A:$A,0),MATCH(AB$1,人口源表!$1:$1,0))*INDEX(城镇化率!$1:$1048576,MATCH($B68,城镇化率!$A:$A,0),MATCH(AB$1,城镇化率!$5:$5,0))/100</f>
        <v>1359595.4955249494</v>
      </c>
      <c r="AC68" s="40">
        <f>INDEX(人口源表!$1:$1048576,MATCH($B68,人口源表!$A:$A,0),MATCH(AC$1,人口源表!$1:$1,0))*INDEX(城镇化率!$1:$1048576,MATCH($B68,城镇化率!$A:$A,0),MATCH(AC$1,城镇化率!$5:$5,0))/100</f>
        <v>1354933.2473738152</v>
      </c>
      <c r="AD68" s="40">
        <f>INDEX(人口源表!$1:$1048576,MATCH($B68,人口源表!$A:$A,0),MATCH(AD$1,人口源表!$1:$1,0))*INDEX(城镇化率!$1:$1048576,MATCH($B68,城镇化率!$A:$A,0),MATCH(AD$1,城镇化率!$5:$5,0))/100</f>
        <v>1349929.0564019773</v>
      </c>
      <c r="AE68" s="40">
        <f>INDEX(人口源表!$1:$1048576,MATCH($B68,人口源表!$A:$A,0),MATCH(AE$1,人口源表!$1:$1,0))*INDEX(城镇化率!$1:$1048576,MATCH($B68,城镇化率!$A:$A,0),MATCH(AE$1,城镇化率!$5:$5,0))/100</f>
        <v>1344618.3729601756</v>
      </c>
      <c r="AF68" s="40">
        <f>INDEX(人口源表!$1:$1048576,MATCH($B68,人口源表!$A:$A,0),MATCH(AF$1,人口源表!$1:$1,0))*INDEX(城镇化率!$1:$1048576,MATCH($B68,城镇化率!$A:$A,0),MATCH(AF$1,城镇化率!$5:$5,0))/100</f>
        <v>1339035.2170211771</v>
      </c>
      <c r="AG68" s="40">
        <f>INDEX(人口源表!$1:$1048576,MATCH($B68,人口源表!$A:$A,0),MATCH(AG$1,人口源表!$1:$1,0))*INDEX(城镇化率!$1:$1048576,MATCH($B68,城镇化率!$A:$A,0),MATCH(AG$1,城镇化率!$5:$5,0))/100</f>
        <v>1333212.8127997979</v>
      </c>
      <c r="AH68" s="40">
        <f>INDEX(人口源表!$1:$1048576,MATCH($B68,人口源表!$A:$A,0),MATCH(AH$1,人口源表!$1:$1,0))*INDEX(城镇化率!$1:$1048576,MATCH($B68,城镇化率!$A:$A,0),MATCH(AH$1,城镇化率!$5:$5,0))/100</f>
        <v>1327179.5528695171</v>
      </c>
      <c r="AI68" s="40">
        <f>INDEX(人口源表!$1:$1048576,MATCH($B68,人口源表!$A:$A,0),MATCH(AI$1,人口源表!$1:$1,0))*INDEX(城镇化率!$1:$1048576,MATCH($B68,城镇化率!$A:$A,0),MATCH(AI$1,城镇化率!$5:$5,0))/100</f>
        <v>1320963.6050861236</v>
      </c>
      <c r="AJ68" s="40">
        <f>INDEX(人口源表!$1:$1048576,MATCH($B68,人口源表!$A:$A,0),MATCH(AJ$1,人口源表!$1:$1,0))*INDEX(城镇化率!$1:$1048576,MATCH($B68,城镇化率!$A:$A,0),MATCH(AJ$1,城镇化率!$5:$5,0))/100</f>
        <v>1314591.5554517447</v>
      </c>
      <c r="AK68" s="40">
        <f>INDEX(人口源表!$1:$1048576,MATCH($B68,人口源表!$A:$A,0),MATCH(AK$1,人口源表!$1:$1,0))*INDEX(城镇化率!$1:$1048576,MATCH($B68,城镇化率!$A:$A,0),MATCH(AK$1,城镇化率!$5:$5,0))/100</f>
        <v>1308084.9896166062</v>
      </c>
      <c r="AL68" s="40">
        <f>INDEX(人口源表!$1:$1048576,MATCH($B68,人口源表!$A:$A,0),MATCH(AL$1,人口源表!$1:$1,0))*INDEX(城镇化率!$1:$1048576,MATCH($B68,城镇化率!$A:$A,0),MATCH(AL$1,城镇化率!$5:$5,0))/100</f>
        <v>1301466.5099396291</v>
      </c>
      <c r="AM68" s="40">
        <f>INDEX(人口源表!$1:$1048576,MATCH($B68,人口源表!$A:$A,0),MATCH(AM$1,人口源表!$1:$1,0))*INDEX(城镇化率!$1:$1048576,MATCH($B68,城镇化率!$A:$A,0),MATCH(AM$1,城镇化率!$5:$5,0))/100</f>
        <v>1294752.9312342375</v>
      </c>
      <c r="AN68" s="40">
        <f>INDEX(人口源表!$1:$1048576,MATCH($B68,人口源表!$A:$A,0),MATCH(AN$1,人口源表!$1:$1,0))*INDEX(城镇化率!$1:$1048576,MATCH($B68,城镇化率!$A:$A,0),MATCH(AN$1,城镇化率!$5:$5,0))/100</f>
        <v>1287962.0143789526</v>
      </c>
      <c r="AO68" s="40">
        <f>INDEX(人口源表!$1:$1048576,MATCH($B68,人口源表!$A:$A,0),MATCH(AO$1,人口源表!$1:$1,0))*INDEX(城镇化率!$1:$1048576,MATCH($B68,城镇化率!$A:$A,0),MATCH(AO$1,城镇化率!$5:$5,0))/100</f>
        <v>1281106.2970889041</v>
      </c>
      <c r="AP68" s="40">
        <f>INDEX(人口源表!$1:$1048576,MATCH($B68,人口源表!$A:$A,0),MATCH(AP$1,人口源表!$1:$1,0))*INDEX(城镇化率!$1:$1048576,MATCH($B68,城镇化率!$A:$A,0),MATCH(AP$1,城镇化率!$5:$5,0))/100</f>
        <v>1274197.131510797</v>
      </c>
      <c r="AQ68" s="40">
        <f>INDEX(人口源表!$1:$1048576,MATCH($B68,人口源表!$A:$A,0),MATCH(AQ$1,人口源表!$1:$1,0))*INDEX(城镇化率!$1:$1048576,MATCH($B68,城镇化率!$A:$A,0),MATCH(AQ$1,城镇化率!$5:$5,0))/100</f>
        <v>1267243.9676864001</v>
      </c>
      <c r="AR68" s="40">
        <f>INDEX(人口源表!$1:$1048576,MATCH($B68,人口源表!$A:$A,0),MATCH(AR$1,人口源表!$1:$1,0))*INDEX(城镇化率!$1:$1048576,MATCH($B68,城镇化率!$A:$A,0),MATCH(AR$1,城镇化率!$5:$5,0))/100</f>
        <v>1260251.5361280311</v>
      </c>
      <c r="AS68" s="40">
        <f>INDEX(人口源表!$1:$1048576,MATCH($B68,人口源表!$A:$A,0),MATCH(AS$1,人口源表!$1:$1,0))*INDEX(城镇化率!$1:$1048576,MATCH($B68,城镇化率!$A:$A,0),MATCH(AS$1,城镇化率!$5:$5,0))/100</f>
        <v>1253223.9430986601</v>
      </c>
      <c r="AT68" s="40">
        <f>INDEX(人口源表!$1:$1048576,MATCH($B68,人口源表!$A:$A,0),MATCH(AT$1,人口源表!$1:$1,0))*INDEX(城镇化率!$1:$1048576,MATCH($B68,城镇化率!$A:$A,0),MATCH(AT$1,城镇化率!$5:$5,0))/100</f>
        <v>1246161.8572274717</v>
      </c>
      <c r="AU68" s="40">
        <f>INDEX(人口源表!$1:$1048576,MATCH($B68,人口源表!$A:$A,0),MATCH(AU$1,人口源表!$1:$1,0))*INDEX(城镇化率!$1:$1048576,MATCH($B68,城镇化率!$A:$A,0),MATCH(AU$1,城镇化率!$5:$5,0))/100</f>
        <v>1239062.4441100601</v>
      </c>
      <c r="AV68" s="40">
        <f>INDEX(人口源表!$1:$1048576,MATCH($B68,人口源表!$A:$A,0),MATCH(AV$1,人口源表!$1:$1,0))*INDEX(城镇化率!$1:$1048576,MATCH($B68,城镇化率!$A:$A,0),MATCH(AV$1,城镇化率!$5:$5,0))/100</f>
        <v>1231921.4167331299</v>
      </c>
    </row>
    <row r="69" spans="1:48" x14ac:dyDescent="0.15">
      <c r="A69" s="4" t="s">
        <v>864</v>
      </c>
      <c r="B69" s="4" t="s">
        <v>160</v>
      </c>
      <c r="C69" s="34">
        <f>VLOOKUP(B69,'[1]2016省城人口总结（根）'!B:C,2,FALSE)/100</f>
        <v>0.52680000000000005</v>
      </c>
      <c r="D69" s="40">
        <f>INDEX(人口源表!$1:$1048576,MATCH($B69,人口源表!$A:$A,0),MATCH(D$1,人口源表!$1:$1,0))*INDEX(城镇化率!$1:$1048576,MATCH($B69,城镇化率!$A:$A,0),MATCH(D$1,城镇化率!$5:$5,0))/100</f>
        <v>506405.33552301658</v>
      </c>
      <c r="E69" s="40">
        <f>INDEX(人口源表!$1:$1048576,MATCH($B69,人口源表!$A:$A,0),MATCH(E$1,人口源表!$1:$1,0))*INDEX(城镇化率!$1:$1048576,MATCH($B69,城镇化率!$A:$A,0),MATCH(E$1,城镇化率!$5:$5,0))/100</f>
        <v>517865.61924617196</v>
      </c>
      <c r="F69" s="40">
        <f>INDEX(人口源表!$1:$1048576,MATCH($B69,人口源表!$A:$A,0),MATCH(F$1,人口源表!$1:$1,0))*INDEX(城镇化率!$1:$1048576,MATCH($B69,城镇化率!$A:$A,0),MATCH(F$1,城镇化率!$5:$5,0))/100</f>
        <v>529281.63045572373</v>
      </c>
      <c r="G69" s="40">
        <f>INDEX(人口源表!$1:$1048576,MATCH($B69,人口源表!$A:$A,0),MATCH(G$1,人口源表!$1:$1,0))*INDEX(城镇化率!$1:$1048576,MATCH($B69,城镇化率!$A:$A,0),MATCH(G$1,城镇化率!$5:$5,0))/100</f>
        <v>379476.32776936563</v>
      </c>
      <c r="H69" s="40">
        <f>INDEX(人口源表!$1:$1048576,MATCH($B69,人口源表!$A:$A,0),MATCH(H$1,人口源表!$1:$1,0))*INDEX(城镇化率!$1:$1048576,MATCH($B69,城镇化率!$A:$A,0),MATCH(H$1,城镇化率!$5:$5,0))/100</f>
        <v>388625.32736887963</v>
      </c>
      <c r="I69" s="40">
        <f>INDEX(人口源表!$1:$1048576,MATCH($B69,人口源表!$A:$A,0),MATCH(I$1,人口源表!$1:$1,0))*INDEX(城镇化率!$1:$1048576,MATCH($B69,城镇化率!$A:$A,0),MATCH(I$1,城镇化率!$5:$5,0))/100</f>
        <v>394815.16860681953</v>
      </c>
      <c r="J69" s="40">
        <f>INDEX(人口源表!$1:$1048576,MATCH($B69,人口源表!$A:$A,0),MATCH(J$1,人口源表!$1:$1,0))*INDEX(城镇化率!$1:$1048576,MATCH($B69,城镇化率!$A:$A,0),MATCH(J$1,城镇化率!$5:$5,0))/100</f>
        <v>400687.51352380239</v>
      </c>
      <c r="K69" s="40">
        <f>INDEX(人口源表!$1:$1048576,MATCH($B69,人口源表!$A:$A,0),MATCH(K$1,人口源表!$1:$1,0))*INDEX(城镇化率!$1:$1048576,MATCH($B69,城镇化率!$A:$A,0),MATCH(K$1,城镇化率!$5:$5,0))/100</f>
        <v>406252.27229899546</v>
      </c>
      <c r="L69" s="40">
        <f>INDEX(人口源表!$1:$1048576,MATCH($B69,人口源表!$A:$A,0),MATCH(L$1,人口源表!$1:$1,0))*INDEX(城镇化率!$1:$1048576,MATCH($B69,城镇化率!$A:$A,0),MATCH(L$1,城镇化率!$5:$5,0))/100</f>
        <v>411517.03060772049</v>
      </c>
      <c r="M69" s="40">
        <f>INDEX(人口源表!$1:$1048576,MATCH($B69,人口源表!$A:$A,0),MATCH(M$1,人口源表!$1:$1,0))*INDEX(城镇化率!$1:$1048576,MATCH($B69,城镇化率!$A:$A,0),MATCH(M$1,城镇化率!$5:$5,0))/100</f>
        <v>416490.47396617191</v>
      </c>
      <c r="N69" s="40">
        <f>INDEX(人口源表!$1:$1048576,MATCH($B69,人口源表!$A:$A,0),MATCH(N$1,人口源表!$1:$1,0))*INDEX(城镇化率!$1:$1048576,MATCH($B69,城镇化率!$A:$A,0),MATCH(N$1,城镇化率!$5:$5,0))/100</f>
        <v>421181.83356363239</v>
      </c>
      <c r="O69" s="40">
        <f>INDEX(人口源表!$1:$1048576,MATCH($B69,人口源表!$A:$A,0),MATCH(O$1,人口源表!$1:$1,0))*INDEX(城镇化率!$1:$1048576,MATCH($B69,城镇化率!$A:$A,0),MATCH(O$1,城镇化率!$5:$5,0))/100</f>
        <v>425599.69316923956</v>
      </c>
      <c r="P69" s="40">
        <f>INDEX(人口源表!$1:$1048576,MATCH($B69,人口源表!$A:$A,0),MATCH(P$1,人口源表!$1:$1,0))*INDEX(城镇化率!$1:$1048576,MATCH($B69,城镇化率!$A:$A,0),MATCH(P$1,城镇化率!$5:$5,0))/100</f>
        <v>429753.16493175708</v>
      </c>
      <c r="Q69" s="40">
        <f>INDEX(人口源表!$1:$1048576,MATCH($B69,人口源表!$A:$A,0),MATCH(Q$1,人口源表!$1:$1,0))*INDEX(城镇化率!$1:$1048576,MATCH($B69,城镇化率!$A:$A,0),MATCH(Q$1,城镇化率!$5:$5,0))/100</f>
        <v>433650.05507176876</v>
      </c>
      <c r="R69" s="40">
        <f>INDEX(人口源表!$1:$1048576,MATCH($B69,人口源表!$A:$A,0),MATCH(R$1,人口源表!$1:$1,0))*INDEX(城镇化率!$1:$1048576,MATCH($B69,城镇化率!$A:$A,0),MATCH(R$1,城镇化率!$5:$5,0))/100</f>
        <v>437300.52175681328</v>
      </c>
      <c r="S69" s="40">
        <f>INDEX(人口源表!$1:$1048576,MATCH($B69,人口源表!$A:$A,0),MATCH(S$1,人口源表!$1:$1,0))*INDEX(城镇化率!$1:$1048576,MATCH($B69,城镇化率!$A:$A,0),MATCH(S$1,城镇化率!$5:$5,0))/100</f>
        <v>438531.65995412058</v>
      </c>
      <c r="T69" s="40">
        <f>INDEX(人口源表!$1:$1048576,MATCH($B69,人口源表!$A:$A,0),MATCH(T$1,人口源表!$1:$1,0))*INDEX(城镇化率!$1:$1048576,MATCH($B69,城镇化率!$A:$A,0),MATCH(T$1,城镇化率!$5:$5,0))/100</f>
        <v>439513.29532279295</v>
      </c>
      <c r="U69" s="40">
        <f>INDEX(人口源表!$1:$1048576,MATCH($B69,人口源表!$A:$A,0),MATCH(U$1,人口源表!$1:$1,0))*INDEX(城镇化率!$1:$1048576,MATCH($B69,城镇化率!$A:$A,0),MATCH(U$1,城镇化率!$5:$5,0))/100</f>
        <v>440258.0775692992</v>
      </c>
      <c r="V69" s="40">
        <f>INDEX(人口源表!$1:$1048576,MATCH($B69,人口源表!$A:$A,0),MATCH(V$1,人口源表!$1:$1,0))*INDEX(城镇化率!$1:$1048576,MATCH($B69,城镇化率!$A:$A,0),MATCH(V$1,城镇化率!$5:$5,0))/100</f>
        <v>440778.94716191746</v>
      </c>
      <c r="W69" s="40">
        <f>INDEX(人口源表!$1:$1048576,MATCH($B69,人口源表!$A:$A,0),MATCH(W$1,人口源表!$1:$1,0))*INDEX(城镇化率!$1:$1048576,MATCH($B69,城镇化率!$A:$A,0),MATCH(W$1,城镇化率!$5:$5,0))/100</f>
        <v>441086.58610273997</v>
      </c>
      <c r="X69" s="40">
        <f>INDEX(人口源表!$1:$1048576,MATCH($B69,人口源表!$A:$A,0),MATCH(X$1,人口源表!$1:$1,0))*INDEX(城镇化率!$1:$1048576,MATCH($B69,城镇化率!$A:$A,0),MATCH(X$1,城镇化率!$5:$5,0))/100</f>
        <v>441193.8480575115</v>
      </c>
      <c r="Y69" s="40">
        <f>INDEX(人口源表!$1:$1048576,MATCH($B69,人口源表!$A:$A,0),MATCH(Y$1,人口源表!$1:$1,0))*INDEX(城镇化率!$1:$1048576,MATCH($B69,城镇化率!$A:$A,0),MATCH(Y$1,城镇化率!$5:$5,0))/100</f>
        <v>441111.94177445048</v>
      </c>
      <c r="Z69" s="40">
        <f>INDEX(人口源表!$1:$1048576,MATCH($B69,人口源表!$A:$A,0),MATCH(Z$1,人口源表!$1:$1,0))*INDEX(城镇化率!$1:$1048576,MATCH($B69,城镇化率!$A:$A,0),MATCH(Z$1,城镇化率!$5:$5,0))/100</f>
        <v>440852.97798845882</v>
      </c>
      <c r="AA69" s="40">
        <f>INDEX(人口源表!$1:$1048576,MATCH($B69,人口源表!$A:$A,0),MATCH(AA$1,人口源表!$1:$1,0))*INDEX(城镇化率!$1:$1048576,MATCH($B69,城镇化率!$A:$A,0),MATCH(AA$1,城镇化率!$5:$5,0))/100</f>
        <v>440427.38445365505</v>
      </c>
      <c r="AB69" s="40">
        <f>INDEX(人口源表!$1:$1048576,MATCH($B69,人口源表!$A:$A,0),MATCH(AB$1,人口源表!$1:$1,0))*INDEX(城镇化率!$1:$1048576,MATCH($B69,城镇化率!$A:$A,0),MATCH(AB$1,城镇化率!$5:$5,0))/100</f>
        <v>439846.47809297015</v>
      </c>
      <c r="AC69" s="40">
        <f>INDEX(人口源表!$1:$1048576,MATCH($B69,人口源表!$A:$A,0),MATCH(AC$1,人口源表!$1:$1,0))*INDEX(城镇化率!$1:$1048576,MATCH($B69,城镇化率!$A:$A,0),MATCH(AC$1,城镇化率!$5:$5,0))/100</f>
        <v>438583.83059371787</v>
      </c>
      <c r="AD69" s="40">
        <f>INDEX(人口源表!$1:$1048576,MATCH($B69,人口源表!$A:$A,0),MATCH(AD$1,人口源表!$1:$1,0))*INDEX(城镇化率!$1:$1048576,MATCH($B69,城镇化率!$A:$A,0),MATCH(AD$1,城镇化率!$5:$5,0))/100</f>
        <v>437189.37048872752</v>
      </c>
      <c r="AE69" s="40">
        <f>INDEX(人口源表!$1:$1048576,MATCH($B69,人口源表!$A:$A,0),MATCH(AE$1,人口源表!$1:$1,0))*INDEX(城镇化率!$1:$1048576,MATCH($B69,城镇化率!$A:$A,0),MATCH(AE$1,城镇化率!$5:$5,0))/100</f>
        <v>435673.59672877943</v>
      </c>
      <c r="AF69" s="40">
        <f>INDEX(人口源表!$1:$1048576,MATCH($B69,人口源表!$A:$A,0),MATCH(AF$1,人口源表!$1:$1,0))*INDEX(城镇化率!$1:$1048576,MATCH($B69,城镇化率!$A:$A,0),MATCH(AF$1,城镇化率!$5:$5,0))/100</f>
        <v>434047.17748017336</v>
      </c>
      <c r="AG69" s="40">
        <f>INDEX(人口源表!$1:$1048576,MATCH($B69,人口源表!$A:$A,0),MATCH(AG$1,人口源表!$1:$1,0))*INDEX(城镇化率!$1:$1048576,MATCH($B69,城镇化率!$A:$A,0),MATCH(AG$1,城镇化率!$5:$5,0))/100</f>
        <v>432320.28495243809</v>
      </c>
      <c r="AH69" s="40">
        <f>INDEX(人口源表!$1:$1048576,MATCH($B69,人口源表!$A:$A,0),MATCH(AH$1,人口源表!$1:$1,0))*INDEX(城镇化率!$1:$1048576,MATCH($B69,城镇化率!$A:$A,0),MATCH(AH$1,城镇化率!$5:$5,0))/100</f>
        <v>430501.91515455837</v>
      </c>
      <c r="AI69" s="40">
        <f>INDEX(人口源表!$1:$1048576,MATCH($B69,人口源表!$A:$A,0),MATCH(AI$1,人口源表!$1:$1,0))*INDEX(城镇化率!$1:$1048576,MATCH($B69,城镇化率!$A:$A,0),MATCH(AI$1,城镇化率!$5:$5,0))/100</f>
        <v>428601.20789541403</v>
      </c>
      <c r="AJ69" s="40">
        <f>INDEX(人口源表!$1:$1048576,MATCH($B69,人口源表!$A:$A,0),MATCH(AJ$1,人口源表!$1:$1,0))*INDEX(城镇化率!$1:$1048576,MATCH($B69,城镇化率!$A:$A,0),MATCH(AJ$1,城镇化率!$5:$5,0))/100</f>
        <v>426626.77379276045</v>
      </c>
      <c r="AK69" s="40">
        <f>INDEX(人口源表!$1:$1048576,MATCH($B69,人口源表!$A:$A,0),MATCH(AK$1,人口源表!$1:$1,0))*INDEX(城镇化率!$1:$1048576,MATCH($B69,城镇化率!$A:$A,0),MATCH(AK$1,城镇化率!$5:$5,0))/100</f>
        <v>424587.35986499861</v>
      </c>
      <c r="AL69" s="40">
        <f>INDEX(人口源表!$1:$1048576,MATCH($B69,人口源表!$A:$A,0),MATCH(AL$1,人口源表!$1:$1,0))*INDEX(城镇化率!$1:$1048576,MATCH($B69,城镇化率!$A:$A,0),MATCH(AL$1,城镇化率!$5:$5,0))/100</f>
        <v>422491.1713707298</v>
      </c>
      <c r="AM69" s="40">
        <f>INDEX(人口源表!$1:$1048576,MATCH($B69,人口源表!$A:$A,0),MATCH(AM$1,人口源表!$1:$1,0))*INDEX(城镇化率!$1:$1048576,MATCH($B69,城镇化率!$A:$A,0),MATCH(AM$1,城镇化率!$5:$5,0))/100</f>
        <v>420345.17828783765</v>
      </c>
      <c r="AN69" s="40">
        <f>INDEX(人口源表!$1:$1048576,MATCH($B69,人口源表!$A:$A,0),MATCH(AN$1,人口源表!$1:$1,0))*INDEX(城镇化率!$1:$1048576,MATCH($B69,城镇化率!$A:$A,0),MATCH(AN$1,城镇化率!$5:$5,0))/100</f>
        <v>418157.82922407606</v>
      </c>
      <c r="AO69" s="40">
        <f>INDEX(人口源表!$1:$1048576,MATCH($B69,人口源表!$A:$A,0),MATCH(AO$1,人口源表!$1:$1,0))*INDEX(城镇化率!$1:$1048576,MATCH($B69,城镇化率!$A:$A,0),MATCH(AO$1,城镇化率!$5:$5,0))/100</f>
        <v>415934.26801181177</v>
      </c>
      <c r="AP69" s="40">
        <f>INDEX(人口源表!$1:$1048576,MATCH($B69,人口源表!$A:$A,0),MATCH(AP$1,人口源表!$1:$1,0))*INDEX(城镇化率!$1:$1048576,MATCH($B69,城镇化率!$A:$A,0),MATCH(AP$1,城镇化率!$5:$5,0))/100</f>
        <v>413682.47812192311</v>
      </c>
      <c r="AQ69" s="40">
        <f>INDEX(人口源表!$1:$1048576,MATCH($B69,人口源表!$A:$A,0),MATCH(AQ$1,人口源表!$1:$1,0))*INDEX(城镇化率!$1:$1048576,MATCH($B69,城镇化率!$A:$A,0),MATCH(AQ$1,城镇化率!$5:$5,0))/100</f>
        <v>411407.10410030017</v>
      </c>
      <c r="AR69" s="40">
        <f>INDEX(人口源表!$1:$1048576,MATCH($B69,人口源表!$A:$A,0),MATCH(AR$1,人口源表!$1:$1,0))*INDEX(城镇化率!$1:$1048576,MATCH($B69,城镇化率!$A:$A,0),MATCH(AR$1,城镇化率!$5:$5,0))/100</f>
        <v>409114.25234658545</v>
      </c>
      <c r="AS69" s="40">
        <f>INDEX(人口源表!$1:$1048576,MATCH($B69,人口源表!$A:$A,0),MATCH(AS$1,人口源表!$1:$1,0))*INDEX(城镇化率!$1:$1048576,MATCH($B69,城镇化率!$A:$A,0),MATCH(AS$1,城镇化率!$5:$5,0))/100</f>
        <v>406808.72759072104</v>
      </c>
      <c r="AT69" s="40">
        <f>INDEX(人口源表!$1:$1048576,MATCH($B69,人口源表!$A:$A,0),MATCH(AT$1,人口源表!$1:$1,0))*INDEX(城镇化率!$1:$1048576,MATCH($B69,城镇化率!$A:$A,0),MATCH(AT$1,城镇化率!$5:$5,0))/100</f>
        <v>404495.40794135683</v>
      </c>
      <c r="AU69" s="40">
        <f>INDEX(人口源表!$1:$1048576,MATCH($B69,人口源表!$A:$A,0),MATCH(AU$1,人口源表!$1:$1,0))*INDEX(城镇化率!$1:$1048576,MATCH($B69,城镇化率!$A:$A,0),MATCH(AU$1,城镇化率!$5:$5,0))/100</f>
        <v>402177.83983503102</v>
      </c>
      <c r="AV69" s="40">
        <f>INDEX(人口源表!$1:$1048576,MATCH($B69,人口源表!$A:$A,0),MATCH(AV$1,人口源表!$1:$1,0))*INDEX(城镇化率!$1:$1048576,MATCH($B69,城镇化率!$A:$A,0),MATCH(AV$1,城镇化率!$5:$5,0))/100</f>
        <v>399861.03432381054</v>
      </c>
    </row>
    <row r="70" spans="1:48" x14ac:dyDescent="0.15">
      <c r="A70" s="4" t="s">
        <v>864</v>
      </c>
      <c r="B70" s="4" t="s">
        <v>162</v>
      </c>
      <c r="C70" s="34">
        <f>VLOOKUP(B70,'[1]2016省城人口总结（根）'!B:C,2,FALSE)/100</f>
        <v>0.52680000000000005</v>
      </c>
      <c r="D70" s="40">
        <f>INDEX(人口源表!$1:$1048576,MATCH($B70,人口源表!$A:$A,0),MATCH(D$1,人口源表!$1:$1,0))*INDEX(城镇化率!$1:$1048576,MATCH($B70,城镇化率!$A:$A,0),MATCH(D$1,城镇化率!$5:$5,0))/100</f>
        <v>1529258.7367590603</v>
      </c>
      <c r="E70" s="40">
        <f>INDEX(人口源表!$1:$1048576,MATCH($B70,人口源表!$A:$A,0),MATCH(E$1,人口源表!$1:$1,0))*INDEX(城镇化率!$1:$1048576,MATCH($B70,城镇化率!$A:$A,0),MATCH(E$1,城镇化率!$5:$5,0))/100</f>
        <v>1562031.2826354383</v>
      </c>
      <c r="F70" s="40">
        <f>INDEX(人口源表!$1:$1048576,MATCH($B70,人口源表!$A:$A,0),MATCH(F$1,人口源表!$1:$1,0))*INDEX(城镇化率!$1:$1048576,MATCH($B70,城镇化率!$A:$A,0),MATCH(F$1,城镇化率!$5:$5,0))/100</f>
        <v>1594537.1025972455</v>
      </c>
      <c r="G70" s="40">
        <f>INDEX(人口源表!$1:$1048576,MATCH($B70,人口源表!$A:$A,0),MATCH(G$1,人口源表!$1:$1,0))*INDEX(城镇化率!$1:$1048576,MATCH($B70,城镇化率!$A:$A,0),MATCH(G$1,城镇化率!$5:$5,0))/100</f>
        <v>1261724.2249838873</v>
      </c>
      <c r="H70" s="40">
        <f>INDEX(人口源表!$1:$1048576,MATCH($B70,人口源表!$A:$A,0),MATCH(H$1,人口源表!$1:$1,0))*INDEX(城镇化率!$1:$1048576,MATCH($B70,城镇化率!$A:$A,0),MATCH(H$1,城镇化率!$5:$5,0))/100</f>
        <v>1290604.2804144323</v>
      </c>
      <c r="I70" s="40">
        <f>INDEX(人口源表!$1:$1048576,MATCH($B70,人口源表!$A:$A,0),MATCH(I$1,人口源表!$1:$1,0))*INDEX(城镇化率!$1:$1048576,MATCH($B70,城镇化率!$A:$A,0),MATCH(I$1,城镇化率!$5:$5,0))/100</f>
        <v>1309355.528260557</v>
      </c>
      <c r="J70" s="40">
        <f>INDEX(人口源表!$1:$1048576,MATCH($B70,人口源表!$A:$A,0),MATCH(J$1,人口源表!$1:$1,0))*INDEX(城镇化率!$1:$1048576,MATCH($B70,城镇化率!$A:$A,0),MATCH(J$1,城镇化率!$5:$5,0))/100</f>
        <v>1326797.0588659614</v>
      </c>
      <c r="K70" s="40">
        <f>INDEX(人口源表!$1:$1048576,MATCH($B70,人口源表!$A:$A,0),MATCH(K$1,人口源表!$1:$1,0))*INDEX(城镇化率!$1:$1048576,MATCH($B70,城镇化率!$A:$A,0),MATCH(K$1,城镇化率!$5:$5,0))/100</f>
        <v>1342988.6016227813</v>
      </c>
      <c r="L70" s="40">
        <f>INDEX(人口源表!$1:$1048576,MATCH($B70,人口源表!$A:$A,0),MATCH(L$1,人口源表!$1:$1,0))*INDEX(城镇化率!$1:$1048576,MATCH($B70,城镇化率!$A:$A,0),MATCH(L$1,城镇化率!$5:$5,0))/100</f>
        <v>1357989.0178334471</v>
      </c>
      <c r="M70" s="40">
        <f>INDEX(人口源表!$1:$1048576,MATCH($B70,人口源表!$A:$A,0),MATCH(M$1,人口源表!$1:$1,0))*INDEX(城镇化率!$1:$1048576,MATCH($B70,城镇化率!$A:$A,0),MATCH(M$1,城镇化率!$5:$5,0))/100</f>
        <v>1371856.7759920808</v>
      </c>
      <c r="N70" s="40">
        <f>INDEX(人口源表!$1:$1048576,MATCH($B70,人口源表!$A:$A,0),MATCH(N$1,人口源表!$1:$1,0))*INDEX(城镇化率!$1:$1048576,MATCH($B70,城镇化率!$A:$A,0),MATCH(N$1,城镇化率!$5:$5,0))/100</f>
        <v>1384649.860041758</v>
      </c>
      <c r="O70" s="40">
        <f>INDEX(人口源表!$1:$1048576,MATCH($B70,人口源表!$A:$A,0),MATCH(O$1,人口源表!$1:$1,0))*INDEX(城镇化率!$1:$1048576,MATCH($B70,城镇化率!$A:$A,0),MATCH(O$1,城镇化率!$5:$5,0))/100</f>
        <v>1396425.6740902972</v>
      </c>
      <c r="P70" s="40">
        <f>INDEX(人口源表!$1:$1048576,MATCH($B70,人口源表!$A:$A,0),MATCH(P$1,人口源表!$1:$1,0))*INDEX(城镇化率!$1:$1048576,MATCH($B70,城镇化率!$A:$A,0),MATCH(P$1,城镇化率!$5:$5,0))/100</f>
        <v>1407241.5537611186</v>
      </c>
      <c r="Q70" s="40">
        <f>INDEX(人口源表!$1:$1048576,MATCH($B70,人口源表!$A:$A,0),MATCH(Q$1,人口源表!$1:$1,0))*INDEX(城镇化率!$1:$1048576,MATCH($B70,城镇化率!$A:$A,0),MATCH(Q$1,城镇化率!$5:$5,0))/100</f>
        <v>1417153.4613174768</v>
      </c>
      <c r="R70" s="40">
        <f>INDEX(人口源表!$1:$1048576,MATCH($B70,人口源表!$A:$A,0),MATCH(R$1,人口源表!$1:$1,0))*INDEX(城镇化率!$1:$1048576,MATCH($B70,城镇化率!$A:$A,0),MATCH(R$1,城镇化率!$5:$5,0))/100</f>
        <v>1426216.4715189328</v>
      </c>
      <c r="S70" s="40">
        <f>INDEX(人口源表!$1:$1048576,MATCH($B70,人口源表!$A:$A,0),MATCH(S$1,人口源表!$1:$1,0))*INDEX(城镇化率!$1:$1048576,MATCH($B70,城镇化率!$A:$A,0),MATCH(S$1,城镇化率!$5:$5,0))/100</f>
        <v>1427383.8776681474</v>
      </c>
      <c r="T70" s="40">
        <f>INDEX(人口源表!$1:$1048576,MATCH($B70,人口源表!$A:$A,0),MATCH(T$1,人口源表!$1:$1,0))*INDEX(城镇化率!$1:$1048576,MATCH($B70,城镇化率!$A:$A,0),MATCH(T$1,城镇化率!$5:$5,0))/100</f>
        <v>1427770.2559410832</v>
      </c>
      <c r="U70" s="40">
        <f>INDEX(人口源表!$1:$1048576,MATCH($B70,人口源表!$A:$A,0),MATCH(U$1,人口源表!$1:$1,0))*INDEX(城镇化率!$1:$1048576,MATCH($B70,城镇化率!$A:$A,0),MATCH(U$1,城镇化率!$5:$5,0))/100</f>
        <v>1427439.1801289646</v>
      </c>
      <c r="V70" s="40">
        <f>INDEX(人口源表!$1:$1048576,MATCH($B70,人口源表!$A:$A,0),MATCH(V$1,人口源表!$1:$1,0))*INDEX(城镇化率!$1:$1048576,MATCH($B70,城镇化率!$A:$A,0),MATCH(V$1,城镇化率!$5:$5,0))/100</f>
        <v>1426449.896628347</v>
      </c>
      <c r="W70" s="40">
        <f>INDEX(人口源表!$1:$1048576,MATCH($B70,人口源表!$A:$A,0),MATCH(W$1,人口源表!$1:$1,0))*INDEX(城镇化率!$1:$1048576,MATCH($B70,城镇化率!$A:$A,0),MATCH(W$1,城镇化率!$5:$5,0))/100</f>
        <v>1424860.3906626506</v>
      </c>
      <c r="X70" s="40">
        <f>INDEX(人口源表!$1:$1048576,MATCH($B70,人口源表!$A:$A,0),MATCH(X$1,人口源表!$1:$1,0))*INDEX(城镇化率!$1:$1048576,MATCH($B70,城镇化率!$A:$A,0),MATCH(X$1,城镇化率!$5:$5,0))/100</f>
        <v>1422726.6976013244</v>
      </c>
      <c r="Y70" s="40">
        <f>INDEX(人口源表!$1:$1048576,MATCH($B70,人口源表!$A:$A,0),MATCH(Y$1,人口源表!$1:$1,0))*INDEX(城镇化率!$1:$1048576,MATCH($B70,城镇化率!$A:$A,0),MATCH(Y$1,城镇化率!$5:$5,0))/100</f>
        <v>1420099.615632076</v>
      </c>
      <c r="Z70" s="40">
        <f>INDEX(人口源表!$1:$1048576,MATCH($B70,人口源表!$A:$A,0),MATCH(Z$1,人口源表!$1:$1,0))*INDEX(城镇化率!$1:$1048576,MATCH($B70,城镇化率!$A:$A,0),MATCH(Z$1,城镇化率!$5:$5,0))/100</f>
        <v>1417029.7430944706</v>
      </c>
      <c r="AA70" s="40">
        <f>INDEX(人口源表!$1:$1048576,MATCH($B70,人口源表!$A:$A,0),MATCH(AA$1,人口源表!$1:$1,0))*INDEX(城镇化率!$1:$1048576,MATCH($B70,城镇化率!$A:$A,0),MATCH(AA$1,城镇化率!$5:$5,0))/100</f>
        <v>1413563.5534160309</v>
      </c>
      <c r="AB70" s="40">
        <f>INDEX(人口源表!$1:$1048576,MATCH($B70,人口源表!$A:$A,0),MATCH(AB$1,人口源表!$1:$1,0))*INDEX(城镇化率!$1:$1048576,MATCH($B70,城镇化率!$A:$A,0),MATCH(AB$1,城镇化率!$5:$5,0))/100</f>
        <v>1409745.2418496504</v>
      </c>
      <c r="AC70" s="40">
        <f>INDEX(人口源表!$1:$1048576,MATCH($B70,人口源表!$A:$A,0),MATCH(AC$1,人口源表!$1:$1,0))*INDEX(城镇化率!$1:$1048576,MATCH($B70,城镇化率!$A:$A,0),MATCH(AC$1,城镇化率!$5:$5,0))/100</f>
        <v>1403895.3345693522</v>
      </c>
      <c r="AD70" s="40">
        <f>INDEX(人口源表!$1:$1048576,MATCH($B70,人口源表!$A:$A,0),MATCH(AD$1,人口源表!$1:$1,0))*INDEX(城镇化率!$1:$1048576,MATCH($B70,城镇化率!$A:$A,0),MATCH(AD$1,城镇化率!$5:$5,0))/100</f>
        <v>1397785.4609903388</v>
      </c>
      <c r="AE70" s="40">
        <f>INDEX(人口源表!$1:$1048576,MATCH($B70,人口源表!$A:$A,0),MATCH(AE$1,人口源表!$1:$1,0))*INDEX(城镇化率!$1:$1048576,MATCH($B70,城镇化率!$A:$A,0),MATCH(AE$1,城镇化率!$5:$5,0))/100</f>
        <v>1391450.0666006294</v>
      </c>
      <c r="AF70" s="40">
        <f>INDEX(人口源表!$1:$1048576,MATCH($B70,人口源表!$A:$A,0),MATCH(AF$1,人口源表!$1:$1,0))*INDEX(城镇化率!$1:$1048576,MATCH($B70,城镇化率!$A:$A,0),MATCH(AF$1,城镇化率!$5:$5,0))/100</f>
        <v>1384922.1440998164</v>
      </c>
      <c r="AG70" s="40">
        <f>INDEX(人口源表!$1:$1048576,MATCH($B70,人口源表!$A:$A,0),MATCH(AG$1,人口源表!$1:$1,0))*INDEX(城镇化率!$1:$1048576,MATCH($B70,城镇化率!$A:$A,0),MATCH(AG$1,城镇化率!$5:$5,0))/100</f>
        <v>1378229.8669799613</v>
      </c>
      <c r="AH70" s="40">
        <f>INDEX(人口源表!$1:$1048576,MATCH($B70,人口源表!$A:$A,0),MATCH(AH$1,人口源表!$1:$1,0))*INDEX(城镇化率!$1:$1048576,MATCH($B70,城镇化率!$A:$A,0),MATCH(AH$1,城镇化率!$5:$5,0))/100</f>
        <v>1371398.5018192977</v>
      </c>
      <c r="AI70" s="40">
        <f>INDEX(人口源表!$1:$1048576,MATCH($B70,人口源表!$A:$A,0),MATCH(AI$1,人口源表!$1:$1,0))*INDEX(城镇化率!$1:$1048576,MATCH($B70,城镇化率!$A:$A,0),MATCH(AI$1,城镇化率!$5:$5,0))/100</f>
        <v>1364449.6775451391</v>
      </c>
      <c r="AJ70" s="40">
        <f>INDEX(人口源表!$1:$1048576,MATCH($B70,人口源表!$A:$A,0),MATCH(AJ$1,人口源表!$1:$1,0))*INDEX(城镇化率!$1:$1048576,MATCH($B70,城镇化率!$A:$A,0),MATCH(AJ$1,城镇化率!$5:$5,0))/100</f>
        <v>1357401.31318833</v>
      </c>
      <c r="AK70" s="40">
        <f>INDEX(人口源表!$1:$1048576,MATCH($B70,人口源表!$A:$A,0),MATCH(AK$1,人口源表!$1:$1,0))*INDEX(城镇化率!$1:$1048576,MATCH($B70,城镇化率!$A:$A,0),MATCH(AK$1,城镇化率!$5:$5,0))/100</f>
        <v>1350266.8678928437</v>
      </c>
      <c r="AL70" s="40">
        <f>INDEX(人口源表!$1:$1048576,MATCH($B70,人口源表!$A:$A,0),MATCH(AL$1,人口源表!$1:$1,0))*INDEX(城镇化率!$1:$1048576,MATCH($B70,城镇化率!$A:$A,0),MATCH(AL$1,城镇化率!$5:$5,0))/100</f>
        <v>1343056.6131717062</v>
      </c>
      <c r="AM70" s="40">
        <f>INDEX(人口源表!$1:$1048576,MATCH($B70,人口源表!$A:$A,0),MATCH(AM$1,人口源表!$1:$1,0))*INDEX(城镇化率!$1:$1048576,MATCH($B70,城镇化率!$A:$A,0),MATCH(AM$1,城镇化率!$5:$5,0))/100</f>
        <v>1335777.5708583137</v>
      </c>
      <c r="AN70" s="40">
        <f>INDEX(人口源表!$1:$1048576,MATCH($B70,人口源表!$A:$A,0),MATCH(AN$1,人口源表!$1:$1,0))*INDEX(城镇化率!$1:$1048576,MATCH($B70,城镇化率!$A:$A,0),MATCH(AN$1,城镇化率!$5:$5,0))/100</f>
        <v>1328431.3965516388</v>
      </c>
      <c r="AO70" s="40">
        <f>INDEX(人口源表!$1:$1048576,MATCH($B70,人口源表!$A:$A,0),MATCH(AO$1,人口源表!$1:$1,0))*INDEX(城镇化率!$1:$1048576,MATCH($B70,城镇化率!$A:$A,0),MATCH(AO$1,城镇化率!$5:$5,0))/100</f>
        <v>1321016.3389665734</v>
      </c>
      <c r="AP70" s="40">
        <f>INDEX(人口源表!$1:$1048576,MATCH($B70,人口源表!$A:$A,0),MATCH(AP$1,人口源表!$1:$1,0))*INDEX(城镇化率!$1:$1048576,MATCH($B70,城镇化率!$A:$A,0),MATCH(AP$1,城镇化率!$5:$5,0))/100</f>
        <v>1313527.1754466321</v>
      </c>
      <c r="AQ70" s="40">
        <f>INDEX(人口源表!$1:$1048576,MATCH($B70,人口源表!$A:$A,0),MATCH(AQ$1,人口源表!$1:$1,0))*INDEX(城镇化率!$1:$1048576,MATCH($B70,城镇化率!$A:$A,0),MATCH(AQ$1,城镇化率!$5:$5,0))/100</f>
        <v>1305953.0696319395</v>
      </c>
      <c r="AR70" s="40">
        <f>INDEX(人口源表!$1:$1048576,MATCH($B70,人口源表!$A:$A,0),MATCH(AR$1,人口源表!$1:$1,0))*INDEX(城镇化率!$1:$1048576,MATCH($B70,城镇化率!$A:$A,0),MATCH(AR$1,城镇化率!$5:$5,0))/100</f>
        <v>1298279.5512942798</v>
      </c>
      <c r="AS70" s="40">
        <f>INDEX(人口源表!$1:$1048576,MATCH($B70,人口源表!$A:$A,0),MATCH(AS$1,人口源表!$1:$1,0))*INDEX(城镇化率!$1:$1048576,MATCH($B70,城镇化率!$A:$A,0),MATCH(AS$1,城镇化率!$5:$5,0))/100</f>
        <v>1290488.4493439184</v>
      </c>
      <c r="AT70" s="40">
        <f>INDEX(人口源表!$1:$1048576,MATCH($B70,人口源表!$A:$A,0),MATCH(AT$1,人口源表!$1:$1,0))*INDEX(城镇化率!$1:$1048576,MATCH($B70,城镇化率!$A:$A,0),MATCH(AT$1,城镇化率!$5:$5,0))/100</f>
        <v>1282555.7233878607</v>
      </c>
      <c r="AU70" s="40">
        <f>INDEX(人口源表!$1:$1048576,MATCH($B70,人口源表!$A:$A,0),MATCH(AU$1,人口源表!$1:$1,0))*INDEX(城镇化率!$1:$1048576,MATCH($B70,城镇化率!$A:$A,0),MATCH(AU$1,城镇化率!$5:$5,0))/100</f>
        <v>1274454.1671142497</v>
      </c>
      <c r="AV70" s="40">
        <f>INDEX(人口源表!$1:$1048576,MATCH($B70,人口源表!$A:$A,0),MATCH(AV$1,人口源表!$1:$1,0))*INDEX(城镇化率!$1:$1048576,MATCH($B70,城镇化率!$A:$A,0),MATCH(AV$1,城镇化率!$5:$5,0))/100</f>
        <v>1266151.2354078898</v>
      </c>
    </row>
    <row r="71" spans="1:48" x14ac:dyDescent="0.15">
      <c r="A71" s="4" t="s">
        <v>864</v>
      </c>
      <c r="B71" s="4" t="s">
        <v>164</v>
      </c>
      <c r="C71" s="34">
        <f>VLOOKUP(B71,'[1]2016省城人口总结（根）'!B:C,2,FALSE)/100</f>
        <v>0.52680000000000005</v>
      </c>
      <c r="D71" s="40">
        <f>INDEX(人口源表!$1:$1048576,MATCH($B71,人口源表!$A:$A,0),MATCH(D$1,人口源表!$1:$1,0))*INDEX(城镇化率!$1:$1048576,MATCH($B71,城镇化率!$A:$A,0),MATCH(D$1,城镇化率!$5:$5,0))/100</f>
        <v>914477.08207298478</v>
      </c>
      <c r="E71" s="40">
        <f>INDEX(人口源表!$1:$1048576,MATCH($B71,人口源表!$A:$A,0),MATCH(E$1,人口源表!$1:$1,0))*INDEX(城镇化率!$1:$1048576,MATCH($B71,城镇化率!$A:$A,0),MATCH(E$1,城镇化率!$5:$5,0))/100</f>
        <v>934230.96261347819</v>
      </c>
      <c r="F71" s="40">
        <f>INDEX(人口源表!$1:$1048576,MATCH($B71,人口源表!$A:$A,0),MATCH(F$1,人口源表!$1:$1,0))*INDEX(城镇化率!$1:$1048576,MATCH($B71,城镇化率!$A:$A,0),MATCH(F$1,城镇化率!$5:$5,0))/100</f>
        <v>953899.19413374725</v>
      </c>
      <c r="G71" s="40">
        <f>INDEX(人口源表!$1:$1048576,MATCH($B71,人口源表!$A:$A,0),MATCH(G$1,人口源表!$1:$1,0))*INDEX(城镇化率!$1:$1048576,MATCH($B71,城镇化率!$A:$A,0),MATCH(G$1,城镇化率!$5:$5,0))/100</f>
        <v>708792.47878944501</v>
      </c>
      <c r="H71" s="40">
        <f>INDEX(人口源表!$1:$1048576,MATCH($B71,人口源表!$A:$A,0),MATCH(H$1,人口源表!$1:$1,0))*INDEX(城镇化率!$1:$1048576,MATCH($B71,城镇化率!$A:$A,0),MATCH(H$1,城镇化率!$5:$5,0))/100</f>
        <v>724939.80356532603</v>
      </c>
      <c r="I71" s="40">
        <f>INDEX(人口源表!$1:$1048576,MATCH($B71,人口源表!$A:$A,0),MATCH(I$1,人口源表!$1:$1,0))*INDEX(城镇化率!$1:$1048576,MATCH($B71,城镇化率!$A:$A,0),MATCH(I$1,城镇化率!$5:$5,0))/100</f>
        <v>735599.33144872531</v>
      </c>
      <c r="J71" s="40">
        <f>INDEX(人口源表!$1:$1048576,MATCH($B71,人口源表!$A:$A,0),MATCH(J$1,人口源表!$1:$1,0))*INDEX(城镇化率!$1:$1048576,MATCH($B71,城镇化率!$A:$A,0),MATCH(J$1,城镇化率!$5:$5,0))/100</f>
        <v>745704.50075073401</v>
      </c>
      <c r="K71" s="40">
        <f>INDEX(人口源表!$1:$1048576,MATCH($B71,人口源表!$A:$A,0),MATCH(K$1,人口源表!$1:$1,0))*INDEX(城镇化率!$1:$1048576,MATCH($B71,城镇化率!$A:$A,0),MATCH(K$1,城镇化率!$5:$5,0))/100</f>
        <v>755264.65963968646</v>
      </c>
      <c r="L71" s="40">
        <f>INDEX(人口源表!$1:$1048576,MATCH($B71,人口源表!$A:$A,0),MATCH(L$1,人口源表!$1:$1,0))*INDEX(城镇化率!$1:$1048576,MATCH($B71,城镇化率!$A:$A,0),MATCH(L$1,城镇化率!$5:$5,0))/100</f>
        <v>764292.24404004624</v>
      </c>
      <c r="M71" s="40">
        <f>INDEX(人口源表!$1:$1048576,MATCH($B71,人口源表!$A:$A,0),MATCH(M$1,人口源表!$1:$1,0))*INDEX(城镇化率!$1:$1048576,MATCH($B71,城镇化率!$A:$A,0),MATCH(M$1,城镇化率!$5:$5,0))/100</f>
        <v>772798.17810039769</v>
      </c>
      <c r="N71" s="40">
        <f>INDEX(人口源表!$1:$1048576,MATCH($B71,人口源表!$A:$A,0),MATCH(N$1,人口源表!$1:$1,0))*INDEX(城镇化率!$1:$1048576,MATCH($B71,城镇化率!$A:$A,0),MATCH(N$1,城镇化率!$5:$5,0))/100</f>
        <v>780795.36975186702</v>
      </c>
      <c r="O71" s="40">
        <f>INDEX(人口源表!$1:$1048576,MATCH($B71,人口源表!$A:$A,0),MATCH(O$1,人口源表!$1:$1,0))*INDEX(城镇化率!$1:$1048576,MATCH($B71,城镇化率!$A:$A,0),MATCH(O$1,城镇化率!$5:$5,0))/100</f>
        <v>788295.16788432631</v>
      </c>
      <c r="P71" s="40">
        <f>INDEX(人口源表!$1:$1048576,MATCH($B71,人口源表!$A:$A,0),MATCH(P$1,人口源表!$1:$1,0))*INDEX(城镇化率!$1:$1048576,MATCH($B71,城镇化率!$A:$A,0),MATCH(P$1,城镇化率!$5:$5,0))/100</f>
        <v>795311.53777609556</v>
      </c>
      <c r="Q71" s="40">
        <f>INDEX(人口源表!$1:$1048576,MATCH($B71,人口源表!$A:$A,0),MATCH(Q$1,人口源表!$1:$1,0))*INDEX(城镇化率!$1:$1048576,MATCH($B71,城镇化率!$A:$A,0),MATCH(Q$1,城镇化率!$5:$5,0))/100</f>
        <v>801856.86052731099</v>
      </c>
      <c r="R71" s="40">
        <f>INDEX(人口源表!$1:$1048576,MATCH($B71,人口源表!$A:$A,0),MATCH(R$1,人口源表!$1:$1,0))*INDEX(城镇化率!$1:$1048576,MATCH($B71,城镇化率!$A:$A,0),MATCH(R$1,城镇化率!$5:$5,0))/100</f>
        <v>807944.94726556737</v>
      </c>
      <c r="S71" s="40">
        <f>INDEX(人口源表!$1:$1048576,MATCH($B71,人口源表!$A:$A,0),MATCH(S$1,人口源表!$1:$1,0))*INDEX(城镇化率!$1:$1048576,MATCH($B71,城镇化率!$A:$A,0),MATCH(S$1,城镇化率!$5:$5,0))/100</f>
        <v>809562.1631602199</v>
      </c>
      <c r="T71" s="40">
        <f>INDEX(人口源表!$1:$1048576,MATCH($B71,人口源表!$A:$A,0),MATCH(T$1,人口源表!$1:$1,0))*INDEX(城镇化率!$1:$1048576,MATCH($B71,城镇化率!$A:$A,0),MATCH(T$1,城镇化率!$5:$5,0))/100</f>
        <v>810718.2323040996</v>
      </c>
      <c r="U71" s="40">
        <f>INDEX(人口源表!$1:$1048576,MATCH($B71,人口源表!$A:$A,0),MATCH(U$1,人口源表!$1:$1,0))*INDEX(城镇化率!$1:$1048576,MATCH($B71,城镇化率!$A:$A,0),MATCH(U$1,城镇化率!$5:$5,0))/100</f>
        <v>811435.28552087513</v>
      </c>
      <c r="V71" s="40">
        <f>INDEX(人口源表!$1:$1048576,MATCH($B71,人口源表!$A:$A,0),MATCH(V$1,人口源表!$1:$1,0))*INDEX(城镇化率!$1:$1048576,MATCH($B71,城镇化率!$A:$A,0),MATCH(V$1,城镇化率!$5:$5,0))/100</f>
        <v>811732.79032801429</v>
      </c>
      <c r="W71" s="40">
        <f>INDEX(人口源表!$1:$1048576,MATCH($B71,人口源表!$A:$A,0),MATCH(W$1,人口源表!$1:$1,0))*INDEX(城镇化率!$1:$1048576,MATCH($B71,城镇化率!$A:$A,0),MATCH(W$1,城镇化率!$5:$5,0))/100</f>
        <v>811633.22253803851</v>
      </c>
      <c r="X71" s="40">
        <f>INDEX(人口源表!$1:$1048576,MATCH($B71,人口源表!$A:$A,0),MATCH(X$1,人口源表!$1:$1,0))*INDEX(城镇化率!$1:$1048576,MATCH($B71,城镇化率!$A:$A,0),MATCH(X$1,城镇化率!$5:$5,0))/100</f>
        <v>811156.36303211155</v>
      </c>
      <c r="Y71" s="40">
        <f>INDEX(人口源表!$1:$1048576,MATCH($B71,人口源表!$A:$A,0),MATCH(Y$1,人口源表!$1:$1,0))*INDEX(城镇化率!$1:$1048576,MATCH($B71,城镇化率!$A:$A,0),MATCH(Y$1,城镇化率!$5:$5,0))/100</f>
        <v>810324.38147222844</v>
      </c>
      <c r="Z71" s="40">
        <f>INDEX(人口源表!$1:$1048576,MATCH($B71,人口源表!$A:$A,0),MATCH(Z$1,人口源表!$1:$1,0))*INDEX(城镇化率!$1:$1048576,MATCH($B71,城镇化率!$A:$A,0),MATCH(Z$1,城镇化率!$5:$5,0))/100</f>
        <v>809157.35544291022</v>
      </c>
      <c r="AA71" s="40">
        <f>INDEX(人口源表!$1:$1048576,MATCH($B71,人口源表!$A:$A,0),MATCH(AA$1,人口源表!$1:$1,0))*INDEX(城镇化率!$1:$1048576,MATCH($B71,城镇化率!$A:$A,0),MATCH(AA$1,城镇化率!$5:$5,0))/100</f>
        <v>807676.46771919774</v>
      </c>
      <c r="AB71" s="40">
        <f>INDEX(人口源表!$1:$1048576,MATCH($B71,人口源表!$A:$A,0),MATCH(AB$1,人口源表!$1:$1,0))*INDEX(城镇化率!$1:$1048576,MATCH($B71,城镇化率!$A:$A,0),MATCH(AB$1,城镇化率!$5:$5,0))/100</f>
        <v>805902.71969353559</v>
      </c>
      <c r="AC71" s="40">
        <f>INDEX(人口源表!$1:$1048576,MATCH($B71,人口源表!$A:$A,0),MATCH(AC$1,人口源表!$1:$1,0))*INDEX(城镇化率!$1:$1048576,MATCH($B71,城镇化率!$A:$A,0),MATCH(AC$1,城镇化率!$5:$5,0))/100</f>
        <v>802873.92398541758</v>
      </c>
      <c r="AD71" s="40">
        <f>INDEX(人口源表!$1:$1048576,MATCH($B71,人口源表!$A:$A,0),MATCH(AD$1,人口源表!$1:$1,0))*INDEX(城镇化率!$1:$1048576,MATCH($B71,城镇化率!$A:$A,0),MATCH(AD$1,城镇化率!$5:$5,0))/100</f>
        <v>799599.85343860555</v>
      </c>
      <c r="AE71" s="40">
        <f>INDEX(人口源表!$1:$1048576,MATCH($B71,人口源表!$A:$A,0),MATCH(AE$1,人口源表!$1:$1,0))*INDEX(城镇化率!$1:$1048576,MATCH($B71,城镇化率!$A:$A,0),MATCH(AE$1,城镇化率!$5:$5,0))/100</f>
        <v>796103.71642896533</v>
      </c>
      <c r="AF71" s="40">
        <f>INDEX(人口源表!$1:$1048576,MATCH($B71,人口源表!$A:$A,0),MATCH(AF$1,人口源表!$1:$1,0))*INDEX(城镇化率!$1:$1048576,MATCH($B71,城镇化率!$A:$A,0),MATCH(AF$1,城镇化率!$5:$5,0))/100</f>
        <v>792405.76995997026</v>
      </c>
      <c r="AG71" s="40">
        <f>INDEX(人口源表!$1:$1048576,MATCH($B71,人口源表!$A:$A,0),MATCH(AG$1,人口源表!$1:$1,0))*INDEX(城镇化率!$1:$1048576,MATCH($B71,城镇化率!$A:$A,0),MATCH(AG$1,城镇化率!$5:$5,0))/100</f>
        <v>788527.92820489779</v>
      </c>
      <c r="AH71" s="40">
        <f>INDEX(人口源表!$1:$1048576,MATCH($B71,人口源表!$A:$A,0),MATCH(AH$1,人口源表!$1:$1,0))*INDEX(城镇化率!$1:$1048576,MATCH($B71,城镇化率!$A:$A,0),MATCH(AH$1,城镇化率!$5:$5,0))/100</f>
        <v>784491.11349268793</v>
      </c>
      <c r="AI71" s="40">
        <f>INDEX(人口源表!$1:$1048576,MATCH($B71,人口源表!$A:$A,0),MATCH(AI$1,人口源表!$1:$1,0))*INDEX(城镇化率!$1:$1048576,MATCH($B71,城镇化率!$A:$A,0),MATCH(AI$1,城镇化率!$5:$5,0))/100</f>
        <v>780315.90622983058</v>
      </c>
      <c r="AJ71" s="40">
        <f>INDEX(人口源表!$1:$1048576,MATCH($B71,人口源表!$A:$A,0),MATCH(AJ$1,人口源表!$1:$1,0))*INDEX(城镇化率!$1:$1048576,MATCH($B71,城镇化率!$A:$A,0),MATCH(AJ$1,城镇化率!$5:$5,0))/100</f>
        <v>776023.88413107814</v>
      </c>
      <c r="AK71" s="40">
        <f>INDEX(人口源表!$1:$1048576,MATCH($B71,人口源表!$A:$A,0),MATCH(AK$1,人口源表!$1:$1,0))*INDEX(城镇化率!$1:$1048576,MATCH($B71,城镇化率!$A:$A,0),MATCH(AK$1,城镇化率!$5:$5,0))/100</f>
        <v>771634.93035882234</v>
      </c>
      <c r="AL71" s="40">
        <f>INDEX(人口源表!$1:$1048576,MATCH($B71,人口源表!$A:$A,0),MATCH(AL$1,人口源表!$1:$1,0))*INDEX(城镇化率!$1:$1048576,MATCH($B71,城镇化率!$A:$A,0),MATCH(AL$1,城镇化率!$5:$5,0))/100</f>
        <v>767169.23683979781</v>
      </c>
      <c r="AM71" s="40">
        <f>INDEX(人口源表!$1:$1048576,MATCH($B71,人口源表!$A:$A,0),MATCH(AM$1,人口源表!$1:$1,0))*INDEX(城镇化率!$1:$1048576,MATCH($B71,城镇化率!$A:$A,0),MATCH(AM$1,城镇化率!$5:$5,0))/100</f>
        <v>762647.30720153719</v>
      </c>
      <c r="AN71" s="40">
        <f>INDEX(人口源表!$1:$1048576,MATCH($B71,人口源表!$A:$A,0),MATCH(AN$1,人口源表!$1:$1,0))*INDEX(城镇化率!$1:$1048576,MATCH($B71,城镇化率!$A:$A,0),MATCH(AN$1,城镇化率!$5:$5,0))/100</f>
        <v>758089.27513211581</v>
      </c>
      <c r="AO71" s="40">
        <f>INDEX(人口源表!$1:$1048576,MATCH($B71,人口源表!$A:$A,0),MATCH(AO$1,人口源表!$1:$1,0))*INDEX(城镇化率!$1:$1048576,MATCH($B71,城镇化率!$A:$A,0),MATCH(AO$1,城镇化率!$5:$5,0))/100</f>
        <v>753514.20727577608</v>
      </c>
      <c r="AP71" s="40">
        <f>INDEX(人口源表!$1:$1048576,MATCH($B71,人口源表!$A:$A,0),MATCH(AP$1,人口源表!$1:$1,0))*INDEX(城镇化率!$1:$1048576,MATCH($B71,城镇化率!$A:$A,0),MATCH(AP$1,城镇化率!$5:$5,0))/100</f>
        <v>748942.14954360854</v>
      </c>
      <c r="AQ71" s="40">
        <f>INDEX(人口源表!$1:$1048576,MATCH($B71,人口源表!$A:$A,0),MATCH(AQ$1,人口源表!$1:$1,0))*INDEX(城镇化率!$1:$1048576,MATCH($B71,城镇化率!$A:$A,0),MATCH(AQ$1,城镇化率!$5:$5,0))/100</f>
        <v>744391.3733636284</v>
      </c>
      <c r="AR71" s="40">
        <f>INDEX(人口源表!$1:$1048576,MATCH($B71,人口源表!$A:$A,0),MATCH(AR$1,人口源表!$1:$1,0))*INDEX(城镇化率!$1:$1048576,MATCH($B71,城镇化率!$A:$A,0),MATCH(AR$1,城镇化率!$5:$5,0))/100</f>
        <v>739881.81428559835</v>
      </c>
      <c r="AS71" s="40">
        <f>INDEX(人口源表!$1:$1048576,MATCH($B71,人口源表!$A:$A,0),MATCH(AS$1,人口源表!$1:$1,0))*INDEX(城镇化率!$1:$1048576,MATCH($B71,城镇化率!$A:$A,0),MATCH(AS$1,城镇化率!$5:$5,0))/100</f>
        <v>735432.31035292323</v>
      </c>
      <c r="AT71" s="40">
        <f>INDEX(人口源表!$1:$1048576,MATCH($B71,人口源表!$A:$A,0),MATCH(AT$1,人口源表!$1:$1,0))*INDEX(城镇化率!$1:$1048576,MATCH($B71,城镇化率!$A:$A,0),MATCH(AT$1,城镇化率!$5:$5,0))/100</f>
        <v>731059.87836418196</v>
      </c>
      <c r="AU71" s="40">
        <f>INDEX(人口源表!$1:$1048576,MATCH($B71,人口源表!$A:$A,0),MATCH(AU$1,人口源表!$1:$1,0))*INDEX(城镇化率!$1:$1048576,MATCH($B71,城镇化率!$A:$A,0),MATCH(AU$1,城镇化率!$5:$5,0))/100</f>
        <v>726784.59699551656</v>
      </c>
      <c r="AV71" s="40">
        <f>INDEX(人口源表!$1:$1048576,MATCH($B71,人口源表!$A:$A,0),MATCH(AV$1,人口源表!$1:$1,0))*INDEX(城镇化率!$1:$1048576,MATCH($B71,城镇化率!$A:$A,0),MATCH(AV$1,城镇化率!$5:$5,0))/100</f>
        <v>722623.31243930047</v>
      </c>
    </row>
    <row r="72" spans="1:48" x14ac:dyDescent="0.15">
      <c r="A72" s="4" t="s">
        <v>864</v>
      </c>
      <c r="B72" s="4" t="s">
        <v>166</v>
      </c>
      <c r="C72" s="34">
        <f>VLOOKUP(B72,'[1]2016省城人口总结（根）'!B:C,2,FALSE)/100</f>
        <v>0.52680000000000005</v>
      </c>
      <c r="D72" s="40">
        <f>INDEX(人口源表!$1:$1048576,MATCH($B72,人口源表!$A:$A,0),MATCH(D$1,人口源表!$1:$1,0))*INDEX(城镇化率!$1:$1048576,MATCH($B72,城镇化率!$A:$A,0),MATCH(D$1,城镇化率!$5:$5,0))/100</f>
        <v>2979452.6355825304</v>
      </c>
      <c r="E72" s="40">
        <f>INDEX(人口源表!$1:$1048576,MATCH($B72,人口源表!$A:$A,0),MATCH(E$1,人口源表!$1:$1,0))*INDEX(城镇化率!$1:$1048576,MATCH($B72,城镇化率!$A:$A,0),MATCH(E$1,城镇化率!$5:$5,0))/100</f>
        <v>3047965.6177641903</v>
      </c>
      <c r="F72" s="40">
        <f>INDEX(人口源表!$1:$1048576,MATCH($B72,人口源表!$A:$A,0),MATCH(F$1,人口源表!$1:$1,0))*INDEX(城镇化率!$1:$1048576,MATCH($B72,城镇化率!$A:$A,0),MATCH(F$1,城镇化率!$5:$5,0))/100</f>
        <v>3116397.1760761775</v>
      </c>
      <c r="G72" s="40">
        <f>INDEX(人口源表!$1:$1048576,MATCH($B72,人口源表!$A:$A,0),MATCH(G$1,人口源表!$1:$1,0))*INDEX(城镇化率!$1:$1048576,MATCH($B72,城镇化率!$A:$A,0),MATCH(G$1,城镇化率!$5:$5,0))/100</f>
        <v>2064862.2563957165</v>
      </c>
      <c r="H72" s="40">
        <f>INDEX(人口源表!$1:$1048576,MATCH($B72,人口源表!$A:$A,0),MATCH(H$1,人口源表!$1:$1,0))*INDEX(城镇化率!$1:$1048576,MATCH($B72,城镇化率!$A:$A,0),MATCH(H$1,城镇化率!$5:$5,0))/100</f>
        <v>2116778.1486775926</v>
      </c>
      <c r="I72" s="40">
        <f>INDEX(人口源表!$1:$1048576,MATCH($B72,人口源表!$A:$A,0),MATCH(I$1,人口源表!$1:$1,0))*INDEX(城镇化率!$1:$1048576,MATCH($B72,城镇化率!$A:$A,0),MATCH(I$1,城镇化率!$5:$5,0))/100</f>
        <v>2152304.7910455642</v>
      </c>
      <c r="J72" s="40">
        <f>INDEX(人口源表!$1:$1048576,MATCH($B72,人口源表!$A:$A,0),MATCH(J$1,人口源表!$1:$1,0))*INDEX(城镇化率!$1:$1048576,MATCH($B72,城镇化率!$A:$A,0),MATCH(J$1,城镇化率!$5:$5,0))/100</f>
        <v>2185849.59116745</v>
      </c>
      <c r="K72" s="40">
        <f>INDEX(人口源表!$1:$1048576,MATCH($B72,人口源表!$A:$A,0),MATCH(K$1,人口源表!$1:$1,0))*INDEX(城镇化率!$1:$1048576,MATCH($B72,城镇化率!$A:$A,0),MATCH(K$1,城镇化率!$5:$5,0))/100</f>
        <v>2217484.4891834566</v>
      </c>
      <c r="L72" s="40">
        <f>INDEX(人口源表!$1:$1048576,MATCH($B72,人口源表!$A:$A,0),MATCH(L$1,人口源表!$1:$1,0))*INDEX(城镇化率!$1:$1048576,MATCH($B72,城镇化率!$A:$A,0),MATCH(L$1,城镇化率!$5:$5,0))/100</f>
        <v>2247282.6806016178</v>
      </c>
      <c r="M72" s="40">
        <f>INDEX(人口源表!$1:$1048576,MATCH($B72,人口源表!$A:$A,0),MATCH(M$1,人口源表!$1:$1,0))*INDEX(城镇化率!$1:$1048576,MATCH($B72,城镇化率!$A:$A,0),MATCH(M$1,城镇化率!$5:$5,0))/100</f>
        <v>2275316.8087801267</v>
      </c>
      <c r="N72" s="40">
        <f>INDEX(人口源表!$1:$1048576,MATCH($B72,人口源表!$A:$A,0),MATCH(N$1,人口源表!$1:$1,0))*INDEX(城镇化率!$1:$1048576,MATCH($B72,城镇化率!$A:$A,0),MATCH(N$1,城镇化率!$5:$5,0))/100</f>
        <v>2301660.0400516214</v>
      </c>
      <c r="O72" s="40">
        <f>INDEX(人口源表!$1:$1048576,MATCH($B72,人口源表!$A:$A,0),MATCH(O$1,人口源表!$1:$1,0))*INDEX(城镇化率!$1:$1048576,MATCH($B72,城镇化率!$A:$A,0),MATCH(O$1,城镇化率!$5:$5,0))/100</f>
        <v>2326384.789045122</v>
      </c>
      <c r="P72" s="40">
        <f>INDEX(人口源表!$1:$1048576,MATCH($B72,人口源表!$A:$A,0),MATCH(P$1,人口源表!$1:$1,0))*INDEX(城镇化率!$1:$1048576,MATCH($B72,城镇化率!$A:$A,0),MATCH(P$1,城镇化率!$5:$5,0))/100</f>
        <v>2349563.8095634589</v>
      </c>
      <c r="Q72" s="40">
        <f>INDEX(人口源表!$1:$1048576,MATCH($B72,人口源表!$A:$A,0),MATCH(Q$1,人口源表!$1:$1,0))*INDEX(城镇化率!$1:$1048576,MATCH($B72,城镇化率!$A:$A,0),MATCH(Q$1,城镇化率!$5:$5,0))/100</f>
        <v>2371268.8882982726</v>
      </c>
      <c r="R72" s="40">
        <f>INDEX(人口源表!$1:$1048576,MATCH($B72,人口源表!$A:$A,0),MATCH(R$1,人口源表!$1:$1,0))*INDEX(城镇化率!$1:$1048576,MATCH($B72,城镇化率!$A:$A,0),MATCH(R$1,城镇化率!$5:$5,0))/100</f>
        <v>2391573.1965872808</v>
      </c>
      <c r="S72" s="40">
        <f>INDEX(人口源表!$1:$1048576,MATCH($B72,人口源表!$A:$A,0),MATCH(S$1,人口源表!$1:$1,0))*INDEX(城镇化率!$1:$1048576,MATCH($B72,城镇化率!$A:$A,0),MATCH(S$1,城镇化率!$5:$5,0))/100</f>
        <v>2398614.7210211768</v>
      </c>
      <c r="T72" s="40">
        <f>INDEX(人口源表!$1:$1048576,MATCH($B72,人口源表!$A:$A,0),MATCH(T$1,人口源表!$1:$1,0))*INDEX(城镇化率!$1:$1048576,MATCH($B72,城镇化率!$A:$A,0),MATCH(T$1,城镇化率!$5:$5,0))/100</f>
        <v>2404281.048659143</v>
      </c>
      <c r="U72" s="40">
        <f>INDEX(人口源表!$1:$1048576,MATCH($B72,人口源表!$A:$A,0),MATCH(U$1,人口源表!$1:$1,0))*INDEX(城镇化率!$1:$1048576,MATCH($B72,城镇化率!$A:$A,0),MATCH(U$1,城镇化率!$5:$5,0))/100</f>
        <v>2408661.2764729206</v>
      </c>
      <c r="V72" s="40">
        <f>INDEX(人口源表!$1:$1048576,MATCH($B72,人口源表!$A:$A,0),MATCH(V$1,人口源表!$1:$1,0))*INDEX(城镇化率!$1:$1048576,MATCH($B72,城镇化率!$A:$A,0),MATCH(V$1,城镇化率!$5:$5,0))/100</f>
        <v>2411842.6812012359</v>
      </c>
      <c r="W72" s="40">
        <f>INDEX(人口源表!$1:$1048576,MATCH($B72,人口源表!$A:$A,0),MATCH(W$1,人口源表!$1:$1,0))*INDEX(城镇化率!$1:$1048576,MATCH($B72,城镇化率!$A:$A,0),MATCH(W$1,城镇化率!$5:$5,0))/100</f>
        <v>2413908.7350710207</v>
      </c>
      <c r="X72" s="40">
        <f>INDEX(人口源表!$1:$1048576,MATCH($B72,人口源表!$A:$A,0),MATCH(X$1,人口源表!$1:$1,0))*INDEX(城镇化率!$1:$1048576,MATCH($B72,城镇化率!$A:$A,0),MATCH(X$1,城镇化率!$5:$5,0))/100</f>
        <v>2414940.9115866097</v>
      </c>
      <c r="Y72" s="40">
        <f>INDEX(人口源表!$1:$1048576,MATCH($B72,人口源表!$A:$A,0),MATCH(Y$1,人口源表!$1:$1,0))*INDEX(城镇化率!$1:$1048576,MATCH($B72,城镇化率!$A:$A,0),MATCH(Y$1,城镇化率!$5:$5,0))/100</f>
        <v>2415018.6131889164</v>
      </c>
      <c r="Z72" s="40">
        <f>INDEX(人口源表!$1:$1048576,MATCH($B72,人口源表!$A:$A,0),MATCH(Z$1,人口源表!$1:$1,0))*INDEX(城镇化率!$1:$1048576,MATCH($B72,城镇化率!$A:$A,0),MATCH(Z$1,城镇化率!$5:$5,0))/100</f>
        <v>2414217.8019601908</v>
      </c>
      <c r="AA72" s="40">
        <f>INDEX(人口源表!$1:$1048576,MATCH($B72,人口源表!$A:$A,0),MATCH(AA$1,人口源表!$1:$1,0))*INDEX(城镇化率!$1:$1048576,MATCH($B72,城镇化率!$A:$A,0),MATCH(AA$1,城镇化率!$5:$5,0))/100</f>
        <v>2412611.5435893987</v>
      </c>
      <c r="AB72" s="40">
        <f>INDEX(人口源表!$1:$1048576,MATCH($B72,人口源表!$A:$A,0),MATCH(AB$1,人口源表!$1:$1,0))*INDEX(城镇化率!$1:$1048576,MATCH($B72,城镇化率!$A:$A,0),MATCH(AB$1,城镇化率!$5:$5,0))/100</f>
        <v>2410271.2235267009</v>
      </c>
      <c r="AC72" s="40">
        <f>INDEX(人口源表!$1:$1048576,MATCH($B72,人口源表!$A:$A,0),MATCH(AC$1,人口源表!$1:$1,0))*INDEX(城镇化率!$1:$1048576,MATCH($B72,城镇化率!$A:$A,0),MATCH(AC$1,城镇化率!$5:$5,0))/100</f>
        <v>2404318.1633154172</v>
      </c>
      <c r="AD72" s="40">
        <f>INDEX(人口源表!$1:$1048576,MATCH($B72,人口源表!$A:$A,0),MATCH(AD$1,人口源表!$1:$1,0))*INDEX(城镇化率!$1:$1048576,MATCH($B72,城镇化率!$A:$A,0),MATCH(AD$1,城镇化率!$5:$5,0))/100</f>
        <v>2397775.6435792218</v>
      </c>
      <c r="AE72" s="40">
        <f>INDEX(人口源表!$1:$1048576,MATCH($B72,人口源表!$A:$A,0),MATCH(AE$1,人口源表!$1:$1,0))*INDEX(城镇化率!$1:$1048576,MATCH($B72,城镇化率!$A:$A,0),MATCH(AE$1,城镇化率!$5:$5,0))/100</f>
        <v>2390706.2074984838</v>
      </c>
      <c r="AF72" s="40">
        <f>INDEX(人口源表!$1:$1048576,MATCH($B72,人口源表!$A:$A,0),MATCH(AF$1,人口源表!$1:$1,0))*INDEX(城镇化率!$1:$1048576,MATCH($B72,城镇化率!$A:$A,0),MATCH(AF$1,城镇化率!$5:$5,0))/100</f>
        <v>2383170.7327833613</v>
      </c>
      <c r="AG72" s="40">
        <f>INDEX(人口源表!$1:$1048576,MATCH($B72,人口源表!$A:$A,0),MATCH(AG$1,人口源表!$1:$1,0))*INDEX(城镇化率!$1:$1048576,MATCH($B72,城镇化率!$A:$A,0),MATCH(AG$1,城镇化率!$5:$5,0))/100</f>
        <v>2375224.3902749731</v>
      </c>
      <c r="AH72" s="40">
        <f>INDEX(人口源表!$1:$1048576,MATCH($B72,人口源表!$A:$A,0),MATCH(AH$1,人口源表!$1:$1,0))*INDEX(城镇化率!$1:$1048576,MATCH($B72,城镇化率!$A:$A,0),MATCH(AH$1,城镇化率!$5:$5,0))/100</f>
        <v>2366919.8740112139</v>
      </c>
      <c r="AI72" s="40">
        <f>INDEX(人口源表!$1:$1048576,MATCH($B72,人口源表!$A:$A,0),MATCH(AI$1,人口源表!$1:$1,0))*INDEX(城镇化率!$1:$1048576,MATCH($B72,城镇化率!$A:$A,0),MATCH(AI$1,城镇化率!$5:$5,0))/100</f>
        <v>2358307.3464533077</v>
      </c>
      <c r="AJ72" s="40">
        <f>INDEX(人口源表!$1:$1048576,MATCH($B72,人口源表!$A:$A,0),MATCH(AJ$1,人口源表!$1:$1,0))*INDEX(城镇化率!$1:$1048576,MATCH($B72,城镇化率!$A:$A,0),MATCH(AJ$1,城镇化率!$5:$5,0))/100</f>
        <v>2349429.6624635765</v>
      </c>
      <c r="AK72" s="40">
        <f>INDEX(人口源表!$1:$1048576,MATCH($B72,人口源表!$A:$A,0),MATCH(AK$1,人口源表!$1:$1,0))*INDEX(城镇化率!$1:$1048576,MATCH($B72,城镇化率!$A:$A,0),MATCH(AK$1,城镇化率!$5:$5,0))/100</f>
        <v>2340328.9933741037</v>
      </c>
      <c r="AL72" s="40">
        <f>INDEX(人口源表!$1:$1048576,MATCH($B72,人口源表!$A:$A,0),MATCH(AL$1,人口源表!$1:$1,0))*INDEX(城镇化率!$1:$1048576,MATCH($B72,城镇化率!$A:$A,0),MATCH(AL$1,城镇化率!$5:$5,0))/100</f>
        <v>2331042.731060023</v>
      </c>
      <c r="AM72" s="40">
        <f>INDEX(人口源表!$1:$1048576,MATCH($B72,人口源表!$A:$A,0),MATCH(AM$1,人口源表!$1:$1,0))*INDEX(城镇化率!$1:$1048576,MATCH($B72,城镇化率!$A:$A,0),MATCH(AM$1,城镇化率!$5:$5,0))/100</f>
        <v>2321602.7096880456</v>
      </c>
      <c r="AN72" s="40">
        <f>INDEX(人口源表!$1:$1048576,MATCH($B72,人口源表!$A:$A,0),MATCH(AN$1,人口源表!$1:$1,0))*INDEX(城镇化率!$1:$1048576,MATCH($B72,城镇化率!$A:$A,0),MATCH(AN$1,城镇化率!$5:$5,0))/100</f>
        <v>2312038.5185186439</v>
      </c>
      <c r="AO72" s="40">
        <f>INDEX(人口源表!$1:$1048576,MATCH($B72,人口源表!$A:$A,0),MATCH(AO$1,人口源表!$1:$1,0))*INDEX(城镇化率!$1:$1048576,MATCH($B72,城镇化率!$A:$A,0),MATCH(AO$1,城镇化率!$5:$5,0))/100</f>
        <v>2302374.7062534988</v>
      </c>
      <c r="AP72" s="40">
        <f>INDEX(人口源表!$1:$1048576,MATCH($B72,人口源表!$A:$A,0),MATCH(AP$1,人口源表!$1:$1,0))*INDEX(城镇化率!$1:$1048576,MATCH($B72,城镇化率!$A:$A,0),MATCH(AP$1,城镇化率!$5:$5,0))/100</f>
        <v>2292629.9919675239</v>
      </c>
      <c r="AQ72" s="40">
        <f>INDEX(人口源表!$1:$1048576,MATCH($B72,人口源表!$A:$A,0),MATCH(AQ$1,人口源表!$1:$1,0))*INDEX(城镇化率!$1:$1048576,MATCH($B72,城镇化率!$A:$A,0),MATCH(AQ$1,城镇化率!$5:$5,0))/100</f>
        <v>2282821.9982694788</v>
      </c>
      <c r="AR72" s="40">
        <f>INDEX(人口源表!$1:$1048576,MATCH($B72,人口源表!$A:$A,0),MATCH(AR$1,人口源表!$1:$1,0))*INDEX(城镇化率!$1:$1048576,MATCH($B72,城镇化率!$A:$A,0),MATCH(AR$1,城镇化率!$5:$5,0))/100</f>
        <v>2272960.9730932582</v>
      </c>
      <c r="AS72" s="40">
        <f>INDEX(人口源表!$1:$1048576,MATCH($B72,人口源表!$A:$A,0),MATCH(AS$1,人口源表!$1:$1,0))*INDEX(城镇化率!$1:$1048576,MATCH($B72,城镇化率!$A:$A,0),MATCH(AS$1,城镇化率!$5:$5,0))/100</f>
        <v>2263053.8337528841</v>
      </c>
      <c r="AT72" s="40">
        <f>INDEX(人口源表!$1:$1048576,MATCH($B72,人口源表!$A:$A,0),MATCH(AT$1,人口源表!$1:$1,0))*INDEX(城镇化率!$1:$1048576,MATCH($B72,城镇化率!$A:$A,0),MATCH(AT$1,城镇化率!$5:$5,0))/100</f>
        <v>2253102.0019812845</v>
      </c>
      <c r="AU72" s="40">
        <f>INDEX(人口源表!$1:$1048576,MATCH($B72,人口源表!$A:$A,0),MATCH(AU$1,人口源表!$1:$1,0))*INDEX(城镇化率!$1:$1048576,MATCH($B72,城镇化率!$A:$A,0),MATCH(AU$1,城镇化率!$5:$5,0))/100</f>
        <v>2243102.7050770517</v>
      </c>
      <c r="AV72" s="40">
        <f>INDEX(人口源表!$1:$1048576,MATCH($B72,人口源表!$A:$A,0),MATCH(AV$1,人口源表!$1:$1,0))*INDEX(城镇化率!$1:$1048576,MATCH($B72,城镇化率!$A:$A,0),MATCH(AV$1,城镇化率!$5:$5,0))/100</f>
        <v>2233048.8966197753</v>
      </c>
    </row>
    <row r="73" spans="1:48" x14ac:dyDescent="0.15">
      <c r="A73" s="4" t="s">
        <v>864</v>
      </c>
      <c r="B73" s="4" t="s">
        <v>168</v>
      </c>
      <c r="C73" s="34">
        <f>VLOOKUP(B73,'[1]2016省城人口总结（根）'!B:C,2,FALSE)/100</f>
        <v>0.52680000000000005</v>
      </c>
      <c r="D73" s="40">
        <f>INDEX(人口源表!$1:$1048576,MATCH($B73,人口源表!$A:$A,0),MATCH(D$1,人口源表!$1:$1,0))*INDEX(城镇化率!$1:$1048576,MATCH($B73,城镇化率!$A:$A,0),MATCH(D$1,城镇化率!$5:$5,0))/100</f>
        <v>277467.91010409588</v>
      </c>
      <c r="E73" s="40">
        <f>INDEX(人口源表!$1:$1048576,MATCH($B73,人口源表!$A:$A,0),MATCH(E$1,人口源表!$1:$1,0))*INDEX(城镇化率!$1:$1048576,MATCH($B73,城镇化率!$A:$A,0),MATCH(E$1,城镇化率!$5:$5,0))/100</f>
        <v>283376.31609790999</v>
      </c>
      <c r="F73" s="40">
        <f>INDEX(人口源表!$1:$1048576,MATCH($B73,人口源表!$A:$A,0),MATCH(F$1,人口源表!$1:$1,0))*INDEX(城镇化率!$1:$1048576,MATCH($B73,城镇化率!$A:$A,0),MATCH(F$1,城镇化率!$5:$5,0))/100</f>
        <v>289276.75471978239</v>
      </c>
      <c r="G73" s="40">
        <f>INDEX(人口源表!$1:$1048576,MATCH($B73,人口源表!$A:$A,0),MATCH(G$1,人口源表!$1:$1,0))*INDEX(城镇化率!$1:$1048576,MATCH($B73,城镇化率!$A:$A,0),MATCH(G$1,城镇化率!$5:$5,0))/100</f>
        <v>182349.45979614125</v>
      </c>
      <c r="H73" s="40">
        <f>INDEX(人口源表!$1:$1048576,MATCH($B73,人口源表!$A:$A,0),MATCH(H$1,人口源表!$1:$1,0))*INDEX(城镇化率!$1:$1048576,MATCH($B73,城镇化率!$A:$A,0),MATCH(H$1,城镇化率!$5:$5,0))/100</f>
        <v>186688.08379312494</v>
      </c>
      <c r="I73" s="40">
        <f>INDEX(人口源表!$1:$1048576,MATCH($B73,人口源表!$A:$A,0),MATCH(I$1,人口源表!$1:$1,0))*INDEX(城镇化率!$1:$1048576,MATCH($B73,城镇化率!$A:$A,0),MATCH(I$1,城镇化率!$5:$5,0))/100</f>
        <v>189532.29611971916</v>
      </c>
      <c r="J73" s="40">
        <f>INDEX(人口源表!$1:$1048576,MATCH($B73,人口源表!$A:$A,0),MATCH(J$1,人口源表!$1:$1,0))*INDEX(城镇化率!$1:$1048576,MATCH($B73,城镇化率!$A:$A,0),MATCH(J$1,城镇化率!$5:$5,0))/100</f>
        <v>192157.74319303516</v>
      </c>
      <c r="K73" s="40">
        <f>INDEX(人口源表!$1:$1048576,MATCH($B73,人口源表!$A:$A,0),MATCH(K$1,人口源表!$1:$1,0))*INDEX(城镇化率!$1:$1048576,MATCH($B73,城镇化率!$A:$A,0),MATCH(K$1,城镇化率!$5:$5,0))/100</f>
        <v>194572.29237685588</v>
      </c>
      <c r="L73" s="40">
        <f>INDEX(人口源表!$1:$1048576,MATCH($B73,人口源表!$A:$A,0),MATCH(L$1,人口源表!$1:$1,0))*INDEX(城镇化率!$1:$1048576,MATCH($B73,城镇化率!$A:$A,0),MATCH(L$1,城镇化率!$5:$5,0))/100</f>
        <v>196784.26649863602</v>
      </c>
      <c r="M73" s="40">
        <f>INDEX(人口源表!$1:$1048576,MATCH($B73,人口源表!$A:$A,0),MATCH(M$1,人口源表!$1:$1,0))*INDEX(城镇化率!$1:$1048576,MATCH($B73,城镇化率!$A:$A,0),MATCH(M$1,城镇化率!$5:$5,0))/100</f>
        <v>198801.86412318028</v>
      </c>
      <c r="N73" s="40">
        <f>INDEX(人口源表!$1:$1048576,MATCH($B73,人口源表!$A:$A,0),MATCH(N$1,人口源表!$1:$1,0))*INDEX(城镇化率!$1:$1048576,MATCH($B73,城镇化率!$A:$A,0),MATCH(N$1,城镇化率!$5:$5,0))/100</f>
        <v>200633.74103954231</v>
      </c>
      <c r="O73" s="40">
        <f>INDEX(人口源表!$1:$1048576,MATCH($B73,人口源表!$A:$A,0),MATCH(O$1,人口源表!$1:$1,0))*INDEX(城镇化率!$1:$1048576,MATCH($B73,城镇化率!$A:$A,0),MATCH(O$1,城镇化率!$5:$5,0))/100</f>
        <v>202288.41856981127</v>
      </c>
      <c r="P73" s="40">
        <f>INDEX(人口源表!$1:$1048576,MATCH($B73,人口源表!$A:$A,0),MATCH(P$1,人口源表!$1:$1,0))*INDEX(城镇化率!$1:$1048576,MATCH($B73,城镇化率!$A:$A,0),MATCH(P$1,城镇化率!$5:$5,0))/100</f>
        <v>203774.26615506902</v>
      </c>
      <c r="Q73" s="40">
        <f>INDEX(人口源表!$1:$1048576,MATCH($B73,人口源表!$A:$A,0),MATCH(Q$1,人口源表!$1:$1,0))*INDEX(城镇化率!$1:$1048576,MATCH($B73,城镇化率!$A:$A,0),MATCH(Q$1,城镇化率!$5:$5,0))/100</f>
        <v>205099.48330160807</v>
      </c>
      <c r="R73" s="40">
        <f>INDEX(人口源表!$1:$1048576,MATCH($B73,人口源表!$A:$A,0),MATCH(R$1,人口源表!$1:$1,0))*INDEX(城镇化率!$1:$1048576,MATCH($B73,城镇化率!$A:$A,0),MATCH(R$1,城镇化率!$5:$5,0))/100</f>
        <v>206272.70340631276</v>
      </c>
      <c r="S73" s="40">
        <f>INDEX(人口源表!$1:$1048576,MATCH($B73,人口源表!$A:$A,0),MATCH(S$1,人口源表!$1:$1,0))*INDEX(城镇化率!$1:$1048576,MATCH($B73,城镇化率!$A:$A,0),MATCH(S$1,城镇化率!$5:$5,0))/100</f>
        <v>206274.87605439912</v>
      </c>
      <c r="T73" s="40">
        <f>INDEX(人口源表!$1:$1048576,MATCH($B73,人口源表!$A:$A,0),MATCH(T$1,人口源表!$1:$1,0))*INDEX(城镇化率!$1:$1048576,MATCH($B73,城镇化率!$A:$A,0),MATCH(T$1,城镇化率!$5:$5,0))/100</f>
        <v>206138.61306029456</v>
      </c>
      <c r="U73" s="40">
        <f>INDEX(人口源表!$1:$1048576,MATCH($B73,人口源表!$A:$A,0),MATCH(U$1,人口源表!$1:$1,0))*INDEX(城镇化率!$1:$1048576,MATCH($B73,城镇化率!$A:$A,0),MATCH(U$1,城镇化率!$5:$5,0))/100</f>
        <v>205871.9742315503</v>
      </c>
      <c r="V73" s="40">
        <f>INDEX(人口源表!$1:$1048576,MATCH($B73,人口源表!$A:$A,0),MATCH(V$1,人口源表!$1:$1,0))*INDEX(城镇化率!$1:$1048576,MATCH($B73,城镇化率!$A:$A,0),MATCH(V$1,城镇化率!$5:$5,0))/100</f>
        <v>205486.37660770866</v>
      </c>
      <c r="W73" s="40">
        <f>INDEX(人口源表!$1:$1048576,MATCH($B73,人口源表!$A:$A,0),MATCH(W$1,人口源表!$1:$1,0))*INDEX(城镇化率!$1:$1048576,MATCH($B73,城镇化率!$A:$A,0),MATCH(W$1,城镇化率!$5:$5,0))/100</f>
        <v>204990.29365310527</v>
      </c>
      <c r="X73" s="40">
        <f>INDEX(人口源表!$1:$1048576,MATCH($B73,人口源表!$A:$A,0),MATCH(X$1,人口源表!$1:$1,0))*INDEX(城镇化率!$1:$1048576,MATCH($B73,城镇化率!$A:$A,0),MATCH(X$1,城镇化率!$5:$5,0))/100</f>
        <v>204393.02732936476</v>
      </c>
      <c r="Y73" s="40">
        <f>INDEX(人口源表!$1:$1048576,MATCH($B73,人口源表!$A:$A,0),MATCH(Y$1,人口源表!$1:$1,0))*INDEX(城镇化率!$1:$1048576,MATCH($B73,城镇化率!$A:$A,0),MATCH(Y$1,城镇化率!$5:$5,0))/100</f>
        <v>203704.08188867511</v>
      </c>
      <c r="Z73" s="40">
        <f>INDEX(人口源表!$1:$1048576,MATCH($B73,人口源表!$A:$A,0),MATCH(Z$1,人口源表!$1:$1,0))*INDEX(城镇化率!$1:$1048576,MATCH($B73,城镇化率!$A:$A,0),MATCH(Z$1,城镇化率!$5:$5,0))/100</f>
        <v>202931.87071562535</v>
      </c>
      <c r="AA73" s="40">
        <f>INDEX(人口源表!$1:$1048576,MATCH($B73,人口源表!$A:$A,0),MATCH(AA$1,人口源表!$1:$1,0))*INDEX(城镇化率!$1:$1048576,MATCH($B73,城镇化率!$A:$A,0),MATCH(AA$1,城镇化率!$5:$5,0))/100</f>
        <v>202084.98878761177</v>
      </c>
      <c r="AB73" s="40">
        <f>INDEX(人口源表!$1:$1048576,MATCH($B73,人口源表!$A:$A,0),MATCH(AB$1,人口源表!$1:$1,0))*INDEX(城镇化率!$1:$1048576,MATCH($B73,城镇化率!$A:$A,0),MATCH(AB$1,城镇化率!$5:$5,0))/100</f>
        <v>201170.90625561163</v>
      </c>
      <c r="AC73" s="40">
        <f>INDEX(人口源表!$1:$1048576,MATCH($B73,人口源表!$A:$A,0),MATCH(AC$1,人口源表!$1:$1,0))*INDEX(城镇化率!$1:$1048576,MATCH($B73,城镇化率!$A:$A,0),MATCH(AC$1,城镇化率!$5:$5,0))/100</f>
        <v>199952.27838958785</v>
      </c>
      <c r="AD73" s="40">
        <f>INDEX(人口源表!$1:$1048576,MATCH($B73,人口源表!$A:$A,0),MATCH(AD$1,人口源表!$1:$1,0))*INDEX(城镇化率!$1:$1048576,MATCH($B73,城镇化率!$A:$A,0),MATCH(AD$1,城镇化率!$5:$5,0))/100</f>
        <v>198684.68034308462</v>
      </c>
      <c r="AE73" s="40">
        <f>INDEX(人口源表!$1:$1048576,MATCH($B73,人口源表!$A:$A,0),MATCH(AE$1,人口源表!$1:$1,0))*INDEX(城镇化率!$1:$1048576,MATCH($B73,城镇化率!$A:$A,0),MATCH(AE$1,城镇化率!$5:$5,0))/100</f>
        <v>197374.90079186176</v>
      </c>
      <c r="AF73" s="40">
        <f>INDEX(人口源表!$1:$1048576,MATCH($B73,人口源表!$A:$A,0),MATCH(AF$1,人口源表!$1:$1,0))*INDEX(城镇化率!$1:$1048576,MATCH($B73,城镇化率!$A:$A,0),MATCH(AF$1,城镇化率!$5:$5,0))/100</f>
        <v>196029.83466535393</v>
      </c>
      <c r="AG73" s="40">
        <f>INDEX(人口源表!$1:$1048576,MATCH($B73,人口源表!$A:$A,0),MATCH(AG$1,人口源表!$1:$1,0))*INDEX(城镇化率!$1:$1048576,MATCH($B73,城镇化率!$A:$A,0),MATCH(AG$1,城镇化率!$5:$5,0))/100</f>
        <v>194656.4841598295</v>
      </c>
      <c r="AH73" s="40">
        <f>INDEX(人口源表!$1:$1048576,MATCH($B73,人口源表!$A:$A,0),MATCH(AH$1,人口源表!$1:$1,0))*INDEX(城镇化率!$1:$1048576,MATCH($B73,城镇化率!$A:$A,0),MATCH(AH$1,城镇化率!$5:$5,0))/100</f>
        <v>193259.28250019043</v>
      </c>
      <c r="AI73" s="40">
        <f>INDEX(人口源表!$1:$1048576,MATCH($B73,人口源表!$A:$A,0),MATCH(AI$1,人口源表!$1:$1,0))*INDEX(城镇化率!$1:$1048576,MATCH($B73,城镇化率!$A:$A,0),MATCH(AI$1,城镇化率!$5:$5,0))/100</f>
        <v>191844.74736689261</v>
      </c>
      <c r="AJ73" s="40">
        <f>INDEX(人口源表!$1:$1048576,MATCH($B73,人口源表!$A:$A,0),MATCH(AJ$1,人口源表!$1:$1,0))*INDEX(城镇化率!$1:$1048576,MATCH($B73,城镇化率!$A:$A,0),MATCH(AJ$1,城镇化率!$5:$5,0))/100</f>
        <v>190418.14769038252</v>
      </c>
      <c r="AK73" s="40">
        <f>INDEX(人口源表!$1:$1048576,MATCH($B73,人口源表!$A:$A,0),MATCH(AK$1,人口源表!$1:$1,0))*INDEX(城镇化率!$1:$1048576,MATCH($B73,城镇化率!$A:$A,0),MATCH(AK$1,城镇化率!$5:$5,0))/100</f>
        <v>188982.80225940616</v>
      </c>
      <c r="AL73" s="40">
        <f>INDEX(人口源表!$1:$1048576,MATCH($B73,人口源表!$A:$A,0),MATCH(AL$1,人口源表!$1:$1,0))*INDEX(城镇化率!$1:$1048576,MATCH($B73,城镇化率!$A:$A,0),MATCH(AL$1,城镇化率!$5:$5,0))/100</f>
        <v>187544.11899703075</v>
      </c>
      <c r="AM73" s="40">
        <f>INDEX(人口源表!$1:$1048576,MATCH($B73,人口源表!$A:$A,0),MATCH(AM$1,人口源表!$1:$1,0))*INDEX(城镇化率!$1:$1048576,MATCH($B73,城镇化率!$A:$A,0),MATCH(AM$1,城镇化率!$5:$5,0))/100</f>
        <v>186105.54170107353</v>
      </c>
      <c r="AN73" s="40">
        <f>INDEX(人口源表!$1:$1048576,MATCH($B73,人口源表!$A:$A,0),MATCH(AN$1,人口源表!$1:$1,0))*INDEX(城镇化率!$1:$1048576,MATCH($B73,城镇化率!$A:$A,0),MATCH(AN$1,城镇化率!$5:$5,0))/100</f>
        <v>184670.56604327474</v>
      </c>
      <c r="AO73" s="40">
        <f>INDEX(人口源表!$1:$1048576,MATCH($B73,人口源表!$A:$A,0),MATCH(AO$1,人口源表!$1:$1,0))*INDEX(城镇化率!$1:$1048576,MATCH($B73,城镇化率!$A:$A,0),MATCH(AO$1,城镇化率!$5:$5,0))/100</f>
        <v>183240.67851736918</v>
      </c>
      <c r="AP73" s="40">
        <f>INDEX(人口源表!$1:$1048576,MATCH($B73,人口源表!$A:$A,0),MATCH(AP$1,人口源表!$1:$1,0))*INDEX(城镇化率!$1:$1048576,MATCH($B73,城镇化率!$A:$A,0),MATCH(AP$1,城镇化率!$5:$5,0))/100</f>
        <v>181819.45669377883</v>
      </c>
      <c r="AQ73" s="40">
        <f>INDEX(人口源表!$1:$1048576,MATCH($B73,人口源表!$A:$A,0),MATCH(AQ$1,人口源表!$1:$1,0))*INDEX(城镇化率!$1:$1048576,MATCH($B73,城镇化率!$A:$A,0),MATCH(AQ$1,城镇化率!$5:$5,0))/100</f>
        <v>180408.45420228678</v>
      </c>
      <c r="AR73" s="40">
        <f>INDEX(人口源表!$1:$1048576,MATCH($B73,人口源表!$A:$A,0),MATCH(AR$1,人口源表!$1:$1,0))*INDEX(城镇化率!$1:$1048576,MATCH($B73,城镇化率!$A:$A,0),MATCH(AR$1,城镇化率!$5:$5,0))/100</f>
        <v>179008.55203801635</v>
      </c>
      <c r="AS73" s="40">
        <f>INDEX(人口源表!$1:$1048576,MATCH($B73,人口源表!$A:$A,0),MATCH(AS$1,人口源表!$1:$1,0))*INDEX(城镇化率!$1:$1048576,MATCH($B73,城镇化率!$A:$A,0),MATCH(AS$1,城镇化率!$5:$5,0))/100</f>
        <v>177620.64326898605</v>
      </c>
      <c r="AT73" s="40">
        <f>INDEX(人口源表!$1:$1048576,MATCH($B73,人口源表!$A:$A,0),MATCH(AT$1,人口源表!$1:$1,0))*INDEX(城镇化率!$1:$1048576,MATCH($B73,城镇化率!$A:$A,0),MATCH(AT$1,城镇化率!$5:$5,0))/100</f>
        <v>176244.93291336205</v>
      </c>
      <c r="AU73" s="40">
        <f>INDEX(人口源表!$1:$1048576,MATCH($B73,人口源表!$A:$A,0),MATCH(AU$1,人口源表!$1:$1,0))*INDEX(城镇化率!$1:$1048576,MATCH($B73,城镇化率!$A:$A,0),MATCH(AU$1,城镇化率!$5:$5,0))/100</f>
        <v>174880.92484955091</v>
      </c>
      <c r="AV73" s="40">
        <f>INDEX(人口源表!$1:$1048576,MATCH($B73,人口源表!$A:$A,0),MATCH(AV$1,人口源表!$1:$1,0))*INDEX(城镇化率!$1:$1048576,MATCH($B73,城镇化率!$A:$A,0),MATCH(AV$1,城镇化率!$5:$5,0))/100</f>
        <v>173527.40857780317</v>
      </c>
    </row>
    <row r="74" spans="1:48" x14ac:dyDescent="0.15"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</row>
    <row r="75" spans="1:48" x14ac:dyDescent="0.15"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</row>
    <row r="76" spans="1:48" x14ac:dyDescent="0.15"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</row>
    <row r="77" spans="1:48" x14ac:dyDescent="0.15"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</row>
    <row r="78" spans="1:48" x14ac:dyDescent="0.15"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</row>
    <row r="79" spans="1:48" x14ac:dyDescent="0.15"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</row>
    <row r="80" spans="1:48" x14ac:dyDescent="0.15"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</row>
    <row r="81" spans="4:48" x14ac:dyDescent="0.15"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</row>
    <row r="82" spans="4:48" x14ac:dyDescent="0.15"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</row>
    <row r="83" spans="4:48" x14ac:dyDescent="0.15"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</row>
    <row r="84" spans="4:48" x14ac:dyDescent="0.15"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</row>
    <row r="85" spans="4:48" x14ac:dyDescent="0.15"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</row>
    <row r="86" spans="4:48" x14ac:dyDescent="0.15"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</row>
    <row r="87" spans="4:48" x14ac:dyDescent="0.15"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</row>
    <row r="88" spans="4:48" x14ac:dyDescent="0.15"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</row>
    <row r="89" spans="4:48" x14ac:dyDescent="0.15"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</row>
    <row r="90" spans="4:48" x14ac:dyDescent="0.15"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</row>
    <row r="91" spans="4:48" x14ac:dyDescent="0.15"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</row>
    <row r="92" spans="4:48" x14ac:dyDescent="0.15"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</row>
    <row r="93" spans="4:48" x14ac:dyDescent="0.15"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</row>
    <row r="94" spans="4:48" x14ac:dyDescent="0.15"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</row>
    <row r="95" spans="4:48" x14ac:dyDescent="0.15"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</row>
    <row r="96" spans="4:48" x14ac:dyDescent="0.15"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</row>
    <row r="97" spans="4:48" x14ac:dyDescent="0.15"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</row>
    <row r="98" spans="4:48" x14ac:dyDescent="0.15"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</row>
    <row r="99" spans="4:48" x14ac:dyDescent="0.15"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</row>
    <row r="100" spans="4:48" x14ac:dyDescent="0.15"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</row>
    <row r="101" spans="4:48" x14ac:dyDescent="0.15"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</row>
    <row r="102" spans="4:48" x14ac:dyDescent="0.15"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</row>
    <row r="103" spans="4:48" x14ac:dyDescent="0.15"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</row>
    <row r="104" spans="4:48" x14ac:dyDescent="0.15"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</row>
    <row r="105" spans="4:48" x14ac:dyDescent="0.15"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</row>
    <row r="106" spans="4:48" x14ac:dyDescent="0.15"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</row>
    <row r="107" spans="4:48" x14ac:dyDescent="0.15"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</row>
    <row r="108" spans="4:48" x14ac:dyDescent="0.15"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</row>
    <row r="109" spans="4:48" x14ac:dyDescent="0.15"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</row>
    <row r="110" spans="4:48" x14ac:dyDescent="0.15"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</row>
    <row r="111" spans="4:48" x14ac:dyDescent="0.15"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</row>
    <row r="112" spans="4:48" x14ac:dyDescent="0.15"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</row>
    <row r="113" spans="4:48" x14ac:dyDescent="0.15"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</row>
    <row r="114" spans="4:48" x14ac:dyDescent="0.15"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</row>
    <row r="115" spans="4:48" x14ac:dyDescent="0.15"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</row>
    <row r="116" spans="4:48" x14ac:dyDescent="0.15"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</row>
    <row r="117" spans="4:48" x14ac:dyDescent="0.15"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</row>
    <row r="118" spans="4:48" x14ac:dyDescent="0.15"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</row>
    <row r="119" spans="4:48" x14ac:dyDescent="0.15"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</row>
    <row r="120" spans="4:48" x14ac:dyDescent="0.15"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</row>
    <row r="121" spans="4:48" x14ac:dyDescent="0.15"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</row>
    <row r="122" spans="4:48" x14ac:dyDescent="0.15"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</row>
    <row r="123" spans="4:48" x14ac:dyDescent="0.15"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</row>
    <row r="124" spans="4:48" x14ac:dyDescent="0.15"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</row>
    <row r="125" spans="4:48" x14ac:dyDescent="0.15"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</row>
    <row r="126" spans="4:48" x14ac:dyDescent="0.15"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</row>
    <row r="127" spans="4:48" x14ac:dyDescent="0.15"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</row>
    <row r="128" spans="4:48" x14ac:dyDescent="0.15"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</row>
    <row r="129" spans="1:48" x14ac:dyDescent="0.15"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</row>
    <row r="130" spans="1:48" x14ac:dyDescent="0.15"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</row>
    <row r="131" spans="1:48" x14ac:dyDescent="0.15"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</row>
    <row r="132" spans="1:48" x14ac:dyDescent="0.15"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</row>
    <row r="133" spans="1:48" x14ac:dyDescent="0.15"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</row>
    <row r="134" spans="1:48" x14ac:dyDescent="0.15"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</row>
    <row r="135" spans="1:48" x14ac:dyDescent="0.15">
      <c r="A135" s="4" t="s">
        <v>7</v>
      </c>
      <c r="B135" s="4" t="s">
        <v>11</v>
      </c>
      <c r="C135" s="34">
        <f>VLOOKUP(B135,'[1]2016省城人口总结（根）'!B:C,2,FALSE)/100</f>
        <v>0.80546102621843341</v>
      </c>
      <c r="D135" s="40">
        <f>INDEX(人口源表!$1:$1048576,MATCH($B135,人口源表!$A:$A,0),MATCH(D$1,人口源表!$1:$1,0))*INDEX(城镇化率!$1:$1048576,MATCH($B135,城镇化率!$A:$A,0),MATCH(D$1,城镇化率!$5:$5,0))/100</f>
        <v>5761662.6365441941</v>
      </c>
      <c r="E135" s="40">
        <f>INDEX(人口源表!$1:$1048576,MATCH($B135,人口源表!$A:$A,0),MATCH(E$1,人口源表!$1:$1,0))*INDEX(城镇化率!$1:$1048576,MATCH($B135,城镇化率!$A:$A,0),MATCH(E$1,城镇化率!$5:$5,0))/100</f>
        <v>5896000.3775372617</v>
      </c>
      <c r="F135" s="40">
        <f>INDEX(人口源表!$1:$1048576,MATCH($B135,人口源表!$A:$A,0),MATCH(F$1,人口源表!$1:$1,0))*INDEX(城镇化率!$1:$1048576,MATCH($B135,城镇化率!$A:$A,0),MATCH(F$1,城镇化率!$5:$5,0))/100</f>
        <v>6029562.8442826355</v>
      </c>
      <c r="G135" s="40">
        <f>INDEX(人口源表!$1:$1048576,MATCH($B135,人口源表!$A:$A,0),MATCH(G$1,人口源表!$1:$1,0))*INDEX(城镇化率!$1:$1048576,MATCH($B135,城镇化率!$A:$A,0),MATCH(G$1,城镇化率!$5:$5,0))/100</f>
        <v>7731178.5621965798</v>
      </c>
      <c r="H135" s="40">
        <f>INDEX(人口源表!$1:$1048576,MATCH($B135,人口源表!$A:$A,0),MATCH(H$1,人口源表!$1:$1,0))*INDEX(城镇化率!$1:$1048576,MATCH($B135,城镇化率!$A:$A,0),MATCH(H$1,城镇化率!$5:$5,0))/100</f>
        <v>7928794.2078599976</v>
      </c>
      <c r="I135" s="40">
        <f>INDEX(人口源表!$1:$1048576,MATCH($B135,人口源表!$A:$A,0),MATCH(I$1,人口源表!$1:$1,0))*INDEX(城镇化率!$1:$1048576,MATCH($B135,城镇化率!$A:$A,0),MATCH(I$1,城镇化率!$5:$5,0))/100</f>
        <v>8064645.7372674942</v>
      </c>
      <c r="J135" s="40">
        <f>INDEX(人口源表!$1:$1048576,MATCH($B135,人口源表!$A:$A,0),MATCH(J$1,人口源表!$1:$1,0))*INDEX(城镇化率!$1:$1048576,MATCH($B135,城镇化率!$A:$A,0),MATCH(J$1,城镇化率!$5:$5,0))/100</f>
        <v>8192831.4646914629</v>
      </c>
      <c r="K135" s="40">
        <f>INDEX(人口源表!$1:$1048576,MATCH($B135,人口源表!$A:$A,0),MATCH(K$1,人口源表!$1:$1,0))*INDEX(城镇化率!$1:$1048576,MATCH($B135,城镇化率!$A:$A,0),MATCH(K$1,城镇化率!$5:$5,0))/100</f>
        <v>8313772.1922093835</v>
      </c>
      <c r="L135" s="40">
        <f>INDEX(人口源表!$1:$1048576,MATCH($B135,人口源表!$A:$A,0),MATCH(L$1,人口源表!$1:$1,0))*INDEX(城镇化率!$1:$1048576,MATCH($B135,城镇化率!$A:$A,0),MATCH(L$1,城镇化率!$5:$5,0))/100</f>
        <v>8427884.6140408646</v>
      </c>
      <c r="M135" s="40">
        <f>INDEX(人口源表!$1:$1048576,MATCH($B135,人口源表!$A:$A,0),MATCH(M$1,人口源表!$1:$1,0))*INDEX(城镇化率!$1:$1048576,MATCH($B135,城镇化率!$A:$A,0),MATCH(M$1,城镇化率!$5:$5,0))/100</f>
        <v>8535578.7964138705</v>
      </c>
      <c r="N135" s="40">
        <f>INDEX(人口源表!$1:$1048576,MATCH($B135,人口源表!$A:$A,0),MATCH(N$1,人口源表!$1:$1,0))*INDEX(城镇化率!$1:$1048576,MATCH($B135,城镇化率!$A:$A,0),MATCH(N$1,城镇化率!$5:$5,0))/100</f>
        <v>8637260.0955089387</v>
      </c>
      <c r="O135" s="40">
        <f>INDEX(人口源表!$1:$1048576,MATCH($B135,人口源表!$A:$A,0),MATCH(O$1,人口源表!$1:$1,0))*INDEX(城镇化率!$1:$1048576,MATCH($B135,城镇化率!$A:$A,0),MATCH(O$1,城镇化率!$5:$5,0))/100</f>
        <v>8733326.590691939</v>
      </c>
      <c r="P135" s="40">
        <f>INDEX(人口源表!$1:$1048576,MATCH($B135,人口源表!$A:$A,0),MATCH(P$1,人口源表!$1:$1,0))*INDEX(城镇化率!$1:$1048576,MATCH($B135,城镇化率!$A:$A,0),MATCH(P$1,城镇化率!$5:$5,0))/100</f>
        <v>8824169.1793428902</v>
      </c>
      <c r="Q135" s="40">
        <f>INDEX(人口源表!$1:$1048576,MATCH($B135,人口源表!$A:$A,0),MATCH(Q$1,人口源表!$1:$1,0))*INDEX(城镇化率!$1:$1048576,MATCH($B135,城镇化率!$A:$A,0),MATCH(Q$1,城镇化率!$5:$5,0))/100</f>
        <v>8910169.8125933353</v>
      </c>
      <c r="R135" s="40">
        <f>INDEX(人口源表!$1:$1048576,MATCH($B135,人口源表!$A:$A,0),MATCH(R$1,人口源表!$1:$1,0))*INDEX(城镇化率!$1:$1048576,MATCH($B135,城镇化率!$A:$A,0),MATCH(R$1,城镇化率!$5:$5,0))/100</f>
        <v>8991701.5485753436</v>
      </c>
      <c r="S135" s="40">
        <f>INDEX(人口源表!$1:$1048576,MATCH($B135,人口源表!$A:$A,0),MATCH(S$1,人口源表!$1:$1,0))*INDEX(城镇化率!$1:$1048576,MATCH($B135,城镇化率!$A:$A,0),MATCH(S$1,城镇化率!$5:$5,0))/100</f>
        <v>9024230.9980098195</v>
      </c>
      <c r="T135" s="40">
        <f>INDEX(人口源表!$1:$1048576,MATCH($B135,人口源表!$A:$A,0),MATCH(T$1,人口源表!$1:$1,0))*INDEX(城镇化率!$1:$1048576,MATCH($B135,城镇化率!$A:$A,0),MATCH(T$1,城镇化率!$5:$5,0))/100</f>
        <v>9052501.093452435</v>
      </c>
      <c r="U135" s="40">
        <f>INDEX(人口源表!$1:$1048576,MATCH($B135,人口源表!$A:$A,0),MATCH(U$1,人口源表!$1:$1,0))*INDEX(城镇化率!$1:$1048576,MATCH($B135,城镇化率!$A:$A,0),MATCH(U$1,城镇化率!$5:$5,0))/100</f>
        <v>9076906.5335635412</v>
      </c>
      <c r="V135" s="40">
        <f>INDEX(人口源表!$1:$1048576,MATCH($B135,人口源表!$A:$A,0),MATCH(V$1,人口源表!$1:$1,0))*INDEX(城镇化率!$1:$1048576,MATCH($B135,城镇化率!$A:$A,0),MATCH(V$1,城镇化率!$5:$5,0))/100</f>
        <v>9097822.4010226987</v>
      </c>
      <c r="W135" s="40">
        <f>INDEX(人口源表!$1:$1048576,MATCH($B135,人口源表!$A:$A,0),MATCH(W$1,人口源表!$1:$1,0))*INDEX(城镇化率!$1:$1048576,MATCH($B135,城镇化率!$A:$A,0),MATCH(W$1,城镇化率!$5:$5,0))/100</f>
        <v>9115601.6163119562</v>
      </c>
      <c r="X135" s="40">
        <f>INDEX(人口源表!$1:$1048576,MATCH($B135,人口源表!$A:$A,0),MATCH(X$1,人口源表!$1:$1,0))*INDEX(城镇化率!$1:$1048576,MATCH($B135,城镇化率!$A:$A,0),MATCH(X$1,城镇化率!$5:$5,0))/100</f>
        <v>9130578.2080063075</v>
      </c>
      <c r="Y135" s="40">
        <f>INDEX(人口源表!$1:$1048576,MATCH($B135,人口源表!$A:$A,0),MATCH(Y$1,人口源表!$1:$1,0))*INDEX(城镇化率!$1:$1048576,MATCH($B135,城镇化率!$A:$A,0),MATCH(Y$1,城镇化率!$5:$5,0))/100</f>
        <v>9143061.8195583671</v>
      </c>
      <c r="Z135" s="40">
        <f>INDEX(人口源表!$1:$1048576,MATCH($B135,人口源表!$A:$A,0),MATCH(Z$1,人口源表!$1:$1,0))*INDEX(城镇化率!$1:$1048576,MATCH($B135,城镇化率!$A:$A,0),MATCH(Z$1,城镇化率!$5:$5,0))/100</f>
        <v>9153341.965124337</v>
      </c>
      <c r="AA135" s="40">
        <f>INDEX(人口源表!$1:$1048576,MATCH($B135,人口源表!$A:$A,0),MATCH(AA$1,人口源表!$1:$1,0))*INDEX(城镇化率!$1:$1048576,MATCH($B135,城镇化率!$A:$A,0),MATCH(AA$1,城镇化率!$5:$5,0))/100</f>
        <v>9161683.4632434566</v>
      </c>
      <c r="AB135" s="40">
        <f>INDEX(人口源表!$1:$1048576,MATCH($B135,人口源表!$A:$A,0),MATCH(AB$1,人口源表!$1:$1,0))*INDEX(城镇化率!$1:$1048576,MATCH($B135,城镇化率!$A:$A,0),MATCH(AB$1,城镇化率!$5:$5,0))/100</f>
        <v>9163614</v>
      </c>
      <c r="AC135" s="40">
        <f>INDEX(人口源表!$1:$1048576,MATCH($B135,人口源表!$A:$A,0),MATCH(AC$1,人口源表!$1:$1,0))*INDEX(城镇化率!$1:$1048576,MATCH($B135,城镇化率!$A:$A,0),MATCH(AC$1,城镇化率!$5:$5,0))/100</f>
        <v>9123161</v>
      </c>
      <c r="AD135" s="40">
        <f>INDEX(人口源表!$1:$1048576,MATCH($B135,人口源表!$A:$A,0),MATCH(AD$1,人口源表!$1:$1,0))*INDEX(城镇化率!$1:$1048576,MATCH($B135,城镇化率!$A:$A,0),MATCH(AD$1,城镇化率!$5:$5,0))/100</f>
        <v>9081609</v>
      </c>
      <c r="AE135" s="40">
        <f>INDEX(人口源表!$1:$1048576,MATCH($B135,人口源表!$A:$A,0),MATCH(AE$1,人口源表!$1:$1,0))*INDEX(城镇化率!$1:$1048576,MATCH($B135,城镇化率!$A:$A,0),MATCH(AE$1,城镇化率!$5:$5,0))/100</f>
        <v>9039142</v>
      </c>
      <c r="AF135" s="40">
        <f>INDEX(人口源表!$1:$1048576,MATCH($B135,人口源表!$A:$A,0),MATCH(AF$1,人口源表!$1:$1,0))*INDEX(城镇化率!$1:$1048576,MATCH($B135,城镇化率!$A:$A,0),MATCH(AF$1,城镇化率!$5:$5,0))/100</f>
        <v>8995911</v>
      </c>
      <c r="AG135" s="40">
        <f>INDEX(人口源表!$1:$1048576,MATCH($B135,人口源表!$A:$A,0),MATCH(AG$1,人口源表!$1:$1,0))*INDEX(城镇化率!$1:$1048576,MATCH($B135,城镇化率!$A:$A,0),MATCH(AG$1,城镇化率!$5:$5,0))/100</f>
        <v>8952040</v>
      </c>
      <c r="AH135" s="40">
        <f>INDEX(人口源表!$1:$1048576,MATCH($B135,人口源表!$A:$A,0),MATCH(AH$1,人口源表!$1:$1,0))*INDEX(城镇化率!$1:$1048576,MATCH($B135,城镇化率!$A:$A,0),MATCH(AH$1,城镇化率!$5:$5,0))/100</f>
        <v>8907623</v>
      </c>
      <c r="AI135" s="40">
        <f>INDEX(人口源表!$1:$1048576,MATCH($B135,人口源表!$A:$A,0),MATCH(AI$1,人口源表!$1:$1,0))*INDEX(城镇化率!$1:$1048576,MATCH($B135,城镇化率!$A:$A,0),MATCH(AI$1,城镇化率!$5:$5,0))/100</f>
        <v>8862724</v>
      </c>
      <c r="AJ135" s="40">
        <f>INDEX(人口源表!$1:$1048576,MATCH($B135,人口源表!$A:$A,0),MATCH(AJ$1,人口源表!$1:$1,0))*INDEX(城镇化率!$1:$1048576,MATCH($B135,城镇化率!$A:$A,0),MATCH(AJ$1,城镇化率!$5:$5,0))/100</f>
        <v>8817379</v>
      </c>
      <c r="AK135" s="40">
        <f>INDEX(人口源表!$1:$1048576,MATCH($B135,人口源表!$A:$A,0),MATCH(AK$1,人口源表!$1:$1,0))*INDEX(城镇化率!$1:$1048576,MATCH($B135,城镇化率!$A:$A,0),MATCH(AK$1,城镇化率!$5:$5,0))/100</f>
        <v>8771593</v>
      </c>
      <c r="AL135" s="40">
        <f>INDEX(人口源表!$1:$1048576,MATCH($B135,人口源表!$A:$A,0),MATCH(AL$1,人口源表!$1:$1,0))*INDEX(城镇化率!$1:$1048576,MATCH($B135,城镇化率!$A:$A,0),MATCH(AL$1,城镇化率!$5:$5,0))/100</f>
        <v>8725344</v>
      </c>
      <c r="AM135" s="40">
        <f>INDEX(人口源表!$1:$1048576,MATCH($B135,人口源表!$A:$A,0),MATCH(AM$1,人口源表!$1:$1,0))*INDEX(城镇化率!$1:$1048576,MATCH($B135,城镇化率!$A:$A,0),MATCH(AM$1,城镇化率!$5:$5,0))/100</f>
        <v>8678577</v>
      </c>
      <c r="AN135" s="40">
        <f>INDEX(人口源表!$1:$1048576,MATCH($B135,人口源表!$A:$A,0),MATCH(AN$1,人口源表!$1:$1,0))*INDEX(城镇化率!$1:$1048576,MATCH($B135,城镇化率!$A:$A,0),MATCH(AN$1,城镇化率!$5:$5,0))/100</f>
        <v>8631211</v>
      </c>
      <c r="AO135" s="40">
        <f>INDEX(人口源表!$1:$1048576,MATCH($B135,人口源表!$A:$A,0),MATCH(AO$1,人口源表!$1:$1,0))*INDEX(城镇化率!$1:$1048576,MATCH($B135,城镇化率!$A:$A,0),MATCH(AO$1,城镇化率!$5:$5,0))/100</f>
        <v>8583134</v>
      </c>
      <c r="AP135" s="40">
        <f>INDEX(人口源表!$1:$1048576,MATCH($B135,人口源表!$A:$A,0),MATCH(AP$1,人口源表!$1:$1,0))*INDEX(城镇化率!$1:$1048576,MATCH($B135,城镇化率!$A:$A,0),MATCH(AP$1,城镇化率!$5:$5,0))/100</f>
        <v>8534204</v>
      </c>
      <c r="AQ135" s="40">
        <f>INDEX(人口源表!$1:$1048576,MATCH($B135,人口源表!$A:$A,0),MATCH(AQ$1,人口源表!$1:$1,0))*INDEX(城镇化率!$1:$1048576,MATCH($B135,城镇化率!$A:$A,0),MATCH(AQ$1,城镇化率!$5:$5,0))/100</f>
        <v>8484252</v>
      </c>
      <c r="AR135" s="40">
        <f>INDEX(人口源表!$1:$1048576,MATCH($B135,人口源表!$A:$A,0),MATCH(AR$1,人口源表!$1:$1,0))*INDEX(城镇化率!$1:$1048576,MATCH($B135,城镇化率!$A:$A,0),MATCH(AR$1,城镇化率!$5:$5,0))/100</f>
        <v>8433078</v>
      </c>
      <c r="AS135" s="40">
        <f>INDEX(人口源表!$1:$1048576,MATCH($B135,人口源表!$A:$A,0),MATCH(AS$1,人口源表!$1:$1,0))*INDEX(城镇化率!$1:$1048576,MATCH($B135,城镇化率!$A:$A,0),MATCH(AS$1,城镇化率!$5:$5,0))/100</f>
        <v>8380452</v>
      </c>
      <c r="AT135" s="40">
        <f>INDEX(人口源表!$1:$1048576,MATCH($B135,人口源表!$A:$A,0),MATCH(AT$1,人口源表!$1:$1,0))*INDEX(城镇化率!$1:$1048576,MATCH($B135,城镇化率!$A:$A,0),MATCH(AT$1,城镇化率!$5:$5,0))/100</f>
        <v>8326116</v>
      </c>
      <c r="AU135" s="40">
        <f>INDEX(人口源表!$1:$1048576,MATCH($B135,人口源表!$A:$A,0),MATCH(AU$1,人口源表!$1:$1,0))*INDEX(城镇化率!$1:$1048576,MATCH($B135,城镇化率!$A:$A,0),MATCH(AU$1,城镇化率!$5:$5,0))/100</f>
        <v>8269781</v>
      </c>
      <c r="AV135" s="40">
        <f>INDEX(人口源表!$1:$1048576,MATCH($B135,人口源表!$A:$A,0),MATCH(AV$1,人口源表!$1:$1,0))*INDEX(城镇化率!$1:$1048576,MATCH($B135,城镇化率!$A:$A,0),MATCH(AV$1,城镇化率!$5:$5,0))/100</f>
        <v>8211131</v>
      </c>
    </row>
    <row r="136" spans="1:48" x14ac:dyDescent="0.15">
      <c r="A136" s="4" t="s">
        <v>7</v>
      </c>
      <c r="B136" s="4" t="s">
        <v>9</v>
      </c>
      <c r="C136" s="34">
        <f>VLOOKUP(B136,'[1]2016省城人口总结（根）'!B:C,2,FALSE)/100</f>
        <v>0.72889769665362891</v>
      </c>
      <c r="D136" s="40">
        <f>INDEX(人口源表!$1:$1048576,MATCH($B136,人口源表!$A:$A,0),MATCH(D$1,人口源表!$1:$1,0))*INDEX(城镇化率!$1:$1048576,MATCH($B136,城镇化率!$A:$A,0),MATCH(D$1,城镇化率!$5:$5,0))/100</f>
        <v>6615604.3856631229</v>
      </c>
      <c r="E136" s="40">
        <f>INDEX(人口源表!$1:$1048576,MATCH($B136,人口源表!$A:$A,0),MATCH(E$1,人口源表!$1:$1,0))*INDEX(城镇化率!$1:$1048576,MATCH($B136,城镇化率!$A:$A,0),MATCH(E$1,城镇化率!$5:$5,0))/100</f>
        <v>6760945.3476025118</v>
      </c>
      <c r="F136" s="40">
        <f>INDEX(人口源表!$1:$1048576,MATCH($B136,人口源表!$A:$A,0),MATCH(F$1,人口源表!$1:$1,0))*INDEX(城镇化率!$1:$1048576,MATCH($B136,城镇化率!$A:$A,0),MATCH(F$1,城镇化率!$5:$5,0))/100</f>
        <v>6905314.9710650491</v>
      </c>
      <c r="G136" s="40">
        <f>INDEX(人口源表!$1:$1048576,MATCH($B136,人口源表!$A:$A,0),MATCH(G$1,人口源表!$1:$1,0))*INDEX(城镇化率!$1:$1048576,MATCH($B136,城镇化率!$A:$A,0),MATCH(G$1,城镇化率!$5:$5,0))/100</f>
        <v>7670907.2780074487</v>
      </c>
      <c r="H136" s="40">
        <f>INDEX(人口源表!$1:$1048576,MATCH($B136,人口源表!$A:$A,0),MATCH(H$1,人口源表!$1:$1,0))*INDEX(城镇化率!$1:$1048576,MATCH($B136,城镇化率!$A:$A,0),MATCH(H$1,城镇化率!$5:$5,0))/100</f>
        <v>7852632.1555775534</v>
      </c>
      <c r="I136" s="40">
        <f>INDEX(人口源表!$1:$1048576,MATCH($B136,人口源表!$A:$A,0),MATCH(I$1,人口源表!$1:$1,0))*INDEX(城镇化率!$1:$1048576,MATCH($B136,城镇化率!$A:$A,0),MATCH(I$1,城镇化率!$5:$5,0))/100</f>
        <v>7974412.1445424566</v>
      </c>
      <c r="J136" s="40">
        <f>INDEX(人口源表!$1:$1048576,MATCH($B136,人口源表!$A:$A,0),MATCH(J$1,人口源表!$1:$1,0))*INDEX(城镇化率!$1:$1048576,MATCH($B136,城镇化率!$A:$A,0),MATCH(J$1,城镇化率!$5:$5,0))/100</f>
        <v>8089787.7267618012</v>
      </c>
      <c r="K136" s="40">
        <f>INDEX(人口源表!$1:$1048576,MATCH($B136,人口源表!$A:$A,0),MATCH(K$1,人口源表!$1:$1,0))*INDEX(城镇化率!$1:$1048576,MATCH($B136,城镇化率!$A:$A,0),MATCH(K$1,城镇化率!$5:$5,0))/100</f>
        <v>8199041.8243289134</v>
      </c>
      <c r="L136" s="40">
        <f>INDEX(人口源表!$1:$1048576,MATCH($B136,人口源表!$A:$A,0),MATCH(L$1,人口源表!$1:$1,0))*INDEX(城镇化率!$1:$1048576,MATCH($B136,城镇化率!$A:$A,0),MATCH(L$1,城镇化率!$5:$5,0))/100</f>
        <v>8302455.8872139612</v>
      </c>
      <c r="M136" s="40">
        <f>INDEX(人口源表!$1:$1048576,MATCH($B136,人口源表!$A:$A,0),MATCH(M$1,人口源表!$1:$1,0))*INDEX(城镇化率!$1:$1048576,MATCH($B136,城镇化率!$A:$A,0),MATCH(M$1,城镇化率!$5:$5,0))/100</f>
        <v>8400311.1064971145</v>
      </c>
      <c r="N136" s="40">
        <f>INDEX(人口源表!$1:$1048576,MATCH($B136,人口源表!$A:$A,0),MATCH(N$1,人口源表!$1:$1,0))*INDEX(城镇化率!$1:$1048576,MATCH($B136,城镇化率!$A:$A,0),MATCH(N$1,城镇化率!$5:$5,0))/100</f>
        <v>8492885.57053742</v>
      </c>
      <c r="O136" s="40">
        <f>INDEX(人口源表!$1:$1048576,MATCH($B136,人口源表!$A:$A,0),MATCH(O$1,人口源表!$1:$1,0))*INDEX(城镇化率!$1:$1048576,MATCH($B136,城镇化率!$A:$A,0),MATCH(O$1,城镇化率!$5:$5,0))/100</f>
        <v>8580455.4376469012</v>
      </c>
      <c r="P136" s="40">
        <f>INDEX(人口源表!$1:$1048576,MATCH($B136,人口源表!$A:$A,0),MATCH(P$1,人口源表!$1:$1,0))*INDEX(城镇化率!$1:$1048576,MATCH($B136,城镇化率!$A:$A,0),MATCH(P$1,城镇化率!$5:$5,0))/100</f>
        <v>8663291.9683968127</v>
      </c>
      <c r="Q136" s="40">
        <f>INDEX(人口源表!$1:$1048576,MATCH($B136,人口源表!$A:$A,0),MATCH(Q$1,人口源表!$1:$1,0))*INDEX(城镇化率!$1:$1048576,MATCH($B136,城镇化率!$A:$A,0),MATCH(Q$1,城镇化率!$5:$5,0))/100</f>
        <v>8741665.2118613031</v>
      </c>
      <c r="R136" s="40">
        <f>INDEX(人口源表!$1:$1048576,MATCH($B136,人口源表!$A:$A,0),MATCH(R$1,人口源表!$1:$1,0))*INDEX(城镇化率!$1:$1048576,MATCH($B136,城镇化率!$A:$A,0),MATCH(R$1,城镇化率!$5:$5,0))/100</f>
        <v>8815840.1745067853</v>
      </c>
      <c r="S136" s="40">
        <f>INDEX(人口源表!$1:$1048576,MATCH($B136,人口源表!$A:$A,0),MATCH(S$1,人口源表!$1:$1,0))*INDEX(城镇化率!$1:$1048576,MATCH($B136,城镇化率!$A:$A,0),MATCH(S$1,城镇化率!$5:$5,0))/100</f>
        <v>8842088.3676796928</v>
      </c>
      <c r="T136" s="40">
        <f>INDEX(人口源表!$1:$1048576,MATCH($B136,人口源表!$A:$A,0),MATCH(T$1,人口源表!$1:$1,0))*INDEX(城镇化率!$1:$1048576,MATCH($B136,城镇化率!$A:$A,0),MATCH(T$1,城镇化率!$5:$5,0))/100</f>
        <v>8864214.8493790198</v>
      </c>
      <c r="U136" s="40">
        <f>INDEX(人口源表!$1:$1048576,MATCH($B136,人口源表!$A:$A,0),MATCH(U$1,人口源表!$1:$1,0))*INDEX(城镇化率!$1:$1048576,MATCH($B136,城镇化率!$A:$A,0),MATCH(U$1,城镇化率!$5:$5,0))/100</f>
        <v>8882525.9009955898</v>
      </c>
      <c r="V136" s="40">
        <f>INDEX(人口源表!$1:$1048576,MATCH($B136,人口源表!$A:$A,0),MATCH(V$1,人口源表!$1:$1,0))*INDEX(城镇化率!$1:$1048576,MATCH($B136,城镇化率!$A:$A,0),MATCH(V$1,城镇化率!$5:$5,0))/100</f>
        <v>8897313.4662114196</v>
      </c>
      <c r="W136" s="40">
        <f>INDEX(人口源表!$1:$1048576,MATCH($B136,人口源表!$A:$A,0),MATCH(W$1,人口源表!$1:$1,0))*INDEX(城镇化率!$1:$1048576,MATCH($B136,城镇化率!$A:$A,0),MATCH(W$1,城镇化率!$5:$5,0))/100</f>
        <v>8908860.0094434321</v>
      </c>
      <c r="X136" s="40">
        <f>INDEX(人口源表!$1:$1048576,MATCH($B136,人口源表!$A:$A,0),MATCH(X$1,人口源表!$1:$1,0))*INDEX(城镇化率!$1:$1048576,MATCH($B136,城镇化率!$A:$A,0),MATCH(X$1,城镇化率!$5:$5,0))/100</f>
        <v>8917433.76343452</v>
      </c>
      <c r="Y136" s="40">
        <f>INDEX(人口源表!$1:$1048576,MATCH($B136,人口源表!$A:$A,0),MATCH(Y$1,人口源表!$1:$1,0))*INDEX(城镇化率!$1:$1048576,MATCH($B136,城镇化率!$A:$A,0),MATCH(Y$1,城镇化率!$5:$5,0))/100</f>
        <v>8923292.758230444</v>
      </c>
      <c r="Z136" s="40">
        <f>INDEX(人口源表!$1:$1048576,MATCH($B136,人口源表!$A:$A,0),MATCH(Z$1,人口源表!$1:$1,0))*INDEX(城镇化率!$1:$1048576,MATCH($B136,城镇化率!$A:$A,0),MATCH(Z$1,城镇化率!$5:$5,0))/100</f>
        <v>8926680.0128666628</v>
      </c>
      <c r="AA136" s="40">
        <f>INDEX(人口源表!$1:$1048576,MATCH($B136,人口源表!$A:$A,0),MATCH(AA$1,人口源表!$1:$1,0))*INDEX(城镇化率!$1:$1048576,MATCH($B136,城镇化率!$A:$A,0),MATCH(AA$1,城镇化率!$5:$5,0))/100</f>
        <v>8927824.8936726637</v>
      </c>
      <c r="AB136" s="40">
        <f>INDEX(人口源表!$1:$1048576,MATCH($B136,人口源表!$A:$A,0),MATCH(AB$1,人口源表!$1:$1,0))*INDEX(城镇化率!$1:$1048576,MATCH($B136,城镇化率!$A:$A,0),MATCH(AB$1,城镇化率!$5:$5,0))/100</f>
        <v>8926945.4250377901</v>
      </c>
      <c r="AC136" s="40">
        <f>INDEX(人口源表!$1:$1048576,MATCH($B136,人口源表!$A:$A,0),MATCH(AC$1,人口源表!$1:$1,0))*INDEX(城镇化率!$1:$1048576,MATCH($B136,城镇化率!$A:$A,0),MATCH(AC$1,城镇化率!$5:$5,0))/100</f>
        <v>8913323.0847494751</v>
      </c>
      <c r="AD136" s="40">
        <f>INDEX(人口源表!$1:$1048576,MATCH($B136,人口源表!$A:$A,0),MATCH(AD$1,人口源表!$1:$1,0))*INDEX(城镇化率!$1:$1048576,MATCH($B136,城镇化率!$A:$A,0),MATCH(AD$1,城镇化率!$5:$5,0))/100</f>
        <v>8898089.0748793762</v>
      </c>
      <c r="AE136" s="40">
        <f>INDEX(人口源表!$1:$1048576,MATCH($B136,人口源表!$A:$A,0),MATCH(AE$1,人口源表!$1:$1,0))*INDEX(城镇化率!$1:$1048576,MATCH($B136,城镇化率!$A:$A,0),MATCH(AE$1,城镇化率!$5:$5,0))/100</f>
        <v>8881423.0989998542</v>
      </c>
      <c r="AF136" s="40">
        <f>INDEX(人口源表!$1:$1048576,MATCH($B136,人口源表!$A:$A,0),MATCH(AF$1,人口源表!$1:$1,0))*INDEX(城镇化率!$1:$1048576,MATCH($B136,城镇化率!$A:$A,0),MATCH(AF$1,城镇化率!$5:$5,0))/100</f>
        <v>8863485.6440896895</v>
      </c>
      <c r="AG136" s="40">
        <f>INDEX(人口源表!$1:$1048576,MATCH($B136,人口源表!$A:$A,0),MATCH(AG$1,人口源表!$1:$1,0))*INDEX(城镇化率!$1:$1048576,MATCH($B136,城镇化率!$A:$A,0),MATCH(AG$1,城镇化率!$5:$5,0))/100</f>
        <v>8844423.1275377292</v>
      </c>
      <c r="AH136" s="40">
        <f>INDEX(人口源表!$1:$1048576,MATCH($B136,人口源表!$A:$A,0),MATCH(AH$1,人口源表!$1:$1,0))*INDEX(城镇化率!$1:$1048576,MATCH($B136,城镇化率!$A:$A,0),MATCH(AH$1,城镇化率!$5:$5,0))/100</f>
        <v>8824362.9779295344</v>
      </c>
      <c r="AI136" s="40">
        <f>INDEX(人口源表!$1:$1048576,MATCH($B136,人口源表!$A:$A,0),MATCH(AI$1,人口源表!$1:$1,0))*INDEX(城镇化率!$1:$1048576,MATCH($B136,城镇化率!$A:$A,0),MATCH(AI$1,城镇化率!$5:$5,0))/100</f>
        <v>8803416.9739270862</v>
      </c>
      <c r="AJ136" s="40">
        <f>INDEX(人口源表!$1:$1048576,MATCH($B136,人口源表!$A:$A,0),MATCH(AJ$1,人口源表!$1:$1,0))*INDEX(城镇化率!$1:$1048576,MATCH($B136,城镇化率!$A:$A,0),MATCH(AJ$1,城镇化率!$5:$5,0))/100</f>
        <v>8781679.9974776171</v>
      </c>
      <c r="AK136" s="40">
        <f>INDEX(人口源表!$1:$1048576,MATCH($B136,人口源表!$A:$A,0),MATCH(AK$1,人口源表!$1:$1,0))*INDEX(城镇化率!$1:$1048576,MATCH($B136,城镇化率!$A:$A,0),MATCH(AK$1,城镇化率!$5:$5,0))/100</f>
        <v>8759225.952495262</v>
      </c>
      <c r="AL136" s="40">
        <f>INDEX(人口源表!$1:$1048576,MATCH($B136,人口源表!$A:$A,0),MATCH(AL$1,人口源表!$1:$1,0))*INDEX(城镇化率!$1:$1048576,MATCH($B136,城镇化率!$A:$A,0),MATCH(AL$1,城镇化率!$5:$5,0))/100</f>
        <v>8736112.9962547366</v>
      </c>
      <c r="AM136" s="40">
        <f>INDEX(人口源表!$1:$1048576,MATCH($B136,人口源表!$A:$A,0),MATCH(AM$1,人口源表!$1:$1,0))*INDEX(城镇化率!$1:$1048576,MATCH($B136,城镇化率!$A:$A,0),MATCH(AM$1,城镇化率!$5:$5,0))/100</f>
        <v>8712379.4569467828</v>
      </c>
      <c r="AN136" s="40">
        <f>INDEX(人口源表!$1:$1048576,MATCH($B136,人口源表!$A:$A,0),MATCH(AN$1,人口源表!$1:$1,0))*INDEX(城镇化率!$1:$1048576,MATCH($B136,城镇化率!$A:$A,0),MATCH(AN$1,城镇化率!$5:$5,0))/100</f>
        <v>8688047.240190262</v>
      </c>
      <c r="AO136" s="40">
        <f>INDEX(人口源表!$1:$1048576,MATCH($B136,人口源表!$A:$A,0),MATCH(AO$1,人口源表!$1:$1,0))*INDEX(城镇化率!$1:$1048576,MATCH($B136,城镇化率!$A:$A,0),MATCH(AO$1,城镇化率!$5:$5,0))/100</f>
        <v>8663115.8088487368</v>
      </c>
      <c r="AP136" s="40">
        <f>INDEX(人口源表!$1:$1048576,MATCH($B136,人口源表!$A:$A,0),MATCH(AP$1,人口源表!$1:$1,0))*INDEX(城镇化率!$1:$1048576,MATCH($B136,城镇化率!$A:$A,0),MATCH(AP$1,城镇化率!$5:$5,0))/100</f>
        <v>8637565.5741021596</v>
      </c>
      <c r="AQ136" s="40">
        <f>INDEX(人口源表!$1:$1048576,MATCH($B136,人口源表!$A:$A,0),MATCH(AQ$1,人口源表!$1:$1,0))*INDEX(城镇化率!$1:$1048576,MATCH($B136,城镇化率!$A:$A,0),MATCH(AQ$1,城镇化率!$5:$5,0))/100</f>
        <v>8611357.536088407</v>
      </c>
      <c r="AR136" s="40">
        <f>INDEX(人口源表!$1:$1048576,MATCH($B136,人口源表!$A:$A,0),MATCH(AR$1,人口源表!$1:$1,0))*INDEX(城镇化率!$1:$1048576,MATCH($B136,城镇化率!$A:$A,0),MATCH(AR$1,城镇化率!$5:$5,0))/100</f>
        <v>8584431.9588794187</v>
      </c>
      <c r="AS136" s="40">
        <f>INDEX(人口源表!$1:$1048576,MATCH($B136,人口源表!$A:$A,0),MATCH(AS$1,人口源表!$1:$1,0))*INDEX(城镇化率!$1:$1048576,MATCH($B136,城镇化率!$A:$A,0),MATCH(AS$1,城镇化率!$5:$5,0))/100</f>
        <v>8556709.9152779859</v>
      </c>
      <c r="AT136" s="40">
        <f>INDEX(人口源表!$1:$1048576,MATCH($B136,人口源表!$A:$A,0),MATCH(AT$1,人口源表!$1:$1,0))*INDEX(城镇化率!$1:$1048576,MATCH($B136,城镇化率!$A:$A,0),MATCH(AT$1,城镇化率!$5:$5,0))/100</f>
        <v>8528088.0888923854</v>
      </c>
      <c r="AU136" s="40">
        <f>INDEX(人口源表!$1:$1048576,MATCH($B136,人口源表!$A:$A,0),MATCH(AU$1,人口源表!$1:$1,0))*INDEX(城镇化率!$1:$1048576,MATCH($B136,城镇化率!$A:$A,0),MATCH(AU$1,城镇化率!$5:$5,0))/100</f>
        <v>8498444.1603431888</v>
      </c>
      <c r="AV136" s="40">
        <f>INDEX(人口源表!$1:$1048576,MATCH($B136,人口源表!$A:$A,0),MATCH(AV$1,人口源表!$1:$1,0))*INDEX(城镇化率!$1:$1048576,MATCH($B136,城镇化率!$A:$A,0),MATCH(AV$1,城镇化率!$5:$5,0))/100</f>
        <v>8467632.5585953966</v>
      </c>
    </row>
    <row r="137" spans="1:48" x14ac:dyDescent="0.15">
      <c r="A137" s="4" t="s">
        <v>7</v>
      </c>
      <c r="B137" s="4" t="s">
        <v>13</v>
      </c>
      <c r="C137" s="34">
        <f>VLOOKUP(B137,'[1]2016省城人口总结（根）'!B:C,2,FALSE)/100</f>
        <v>0.70469646034692446</v>
      </c>
      <c r="D137" s="40">
        <f>INDEX(人口源表!$1:$1048576,MATCH($B137,人口源表!$A:$A,0),MATCH(D$1,人口源表!$1:$1,0))*INDEX(城镇化率!$1:$1048576,MATCH($B137,城镇化率!$A:$A,0),MATCH(D$1,城镇化率!$5:$5,0))/100</f>
        <v>3292993.1721293246</v>
      </c>
      <c r="E137" s="40">
        <f>INDEX(人口源表!$1:$1048576,MATCH($B137,人口源表!$A:$A,0),MATCH(E$1,人口源表!$1:$1,0))*INDEX(城镇化率!$1:$1048576,MATCH($B137,城镇化率!$A:$A,0),MATCH(E$1,城镇化率!$5:$5,0))/100</f>
        <v>3361390.9697131799</v>
      </c>
      <c r="F137" s="40">
        <f>INDEX(人口源表!$1:$1048576,MATCH($B137,人口源表!$A:$A,0),MATCH(F$1,人口源表!$1:$1,0))*INDEX(城镇化率!$1:$1048576,MATCH($B137,城镇化率!$A:$A,0),MATCH(F$1,城镇化率!$5:$5,0))/100</f>
        <v>3429550.5942497086</v>
      </c>
      <c r="G137" s="40">
        <f>INDEX(人口源表!$1:$1048576,MATCH($B137,人口源表!$A:$A,0),MATCH(G$1,人口源表!$1:$1,0))*INDEX(城镇化率!$1:$1048576,MATCH($B137,城镇化率!$A:$A,0),MATCH(G$1,城镇化率!$5:$5,0))/100</f>
        <v>3469961.3709678547</v>
      </c>
      <c r="H137" s="40">
        <f>INDEX(人口源表!$1:$1048576,MATCH($B137,人口源表!$A:$A,0),MATCH(H$1,人口源表!$1:$1,0))*INDEX(城镇化率!$1:$1048576,MATCH($B137,城镇化率!$A:$A,0),MATCH(H$1,城镇化率!$5:$5,0))/100</f>
        <v>3545987.5386224594</v>
      </c>
      <c r="I137" s="40">
        <f>INDEX(人口源表!$1:$1048576,MATCH($B137,人口源表!$A:$A,0),MATCH(I$1,人口源表!$1:$1,0))*INDEX(城镇化率!$1:$1048576,MATCH($B137,城镇化率!$A:$A,0),MATCH(I$1,城镇化率!$5:$5,0))/100</f>
        <v>3595970.0993899517</v>
      </c>
      <c r="J137" s="40">
        <f>INDEX(人口源表!$1:$1048576,MATCH($B137,人口源表!$A:$A,0),MATCH(J$1,人口源表!$1:$1,0))*INDEX(城镇化率!$1:$1048576,MATCH($B137,城镇化率!$A:$A,0),MATCH(J$1,城镇化率!$5:$5,0))/100</f>
        <v>3643991.4338707179</v>
      </c>
      <c r="K137" s="40">
        <f>INDEX(人口源表!$1:$1048576,MATCH($B137,人口源表!$A:$A,0),MATCH(K$1,人口源表!$1:$1,0))*INDEX(城镇化率!$1:$1048576,MATCH($B137,城镇化率!$A:$A,0),MATCH(K$1,城镇化率!$5:$5,0))/100</f>
        <v>3690046.5019038427</v>
      </c>
      <c r="L137" s="40">
        <f>INDEX(人口源表!$1:$1048576,MATCH($B137,人口源表!$A:$A,0),MATCH(L$1,人口源表!$1:$1,0))*INDEX(城镇化率!$1:$1048576,MATCH($B137,城镇化率!$A:$A,0),MATCH(L$1,城镇化率!$5:$5,0))/100</f>
        <v>3734131.4029281181</v>
      </c>
      <c r="M137" s="40">
        <f>INDEX(人口源表!$1:$1048576,MATCH($B137,人口源表!$A:$A,0),MATCH(M$1,人口源表!$1:$1,0))*INDEX(城镇化率!$1:$1048576,MATCH($B137,城镇化率!$A:$A,0),MATCH(M$1,城镇化率!$5:$5,0))/100</f>
        <v>3776248.1703054649</v>
      </c>
      <c r="N137" s="40">
        <f>INDEX(人口源表!$1:$1048576,MATCH($B137,人口源表!$A:$A,0),MATCH(N$1,人口源表!$1:$1,0))*INDEX(城镇化率!$1:$1048576,MATCH($B137,城镇化率!$A:$A,0),MATCH(N$1,城镇化率!$5:$5,0))/100</f>
        <v>3816401.8491464108</v>
      </c>
      <c r="O137" s="40">
        <f>INDEX(人口源表!$1:$1048576,MATCH($B137,人口源表!$A:$A,0),MATCH(O$1,人口源表!$1:$1,0))*INDEX(城镇化率!$1:$1048576,MATCH($B137,城镇化率!$A:$A,0),MATCH(O$1,城镇化率!$5:$5,0))/100</f>
        <v>3854600.6232241183</v>
      </c>
      <c r="P137" s="40">
        <f>INDEX(人口源表!$1:$1048576,MATCH($B137,人口源表!$A:$A,0),MATCH(P$1,人口源表!$1:$1,0))*INDEX(城镇化率!$1:$1048576,MATCH($B137,城镇化率!$A:$A,0),MATCH(P$1,城镇化率!$5:$5,0))/100</f>
        <v>3890857.5780501305</v>
      </c>
      <c r="Q137" s="40">
        <f>INDEX(人口源表!$1:$1048576,MATCH($B137,人口源表!$A:$A,0),MATCH(Q$1,人口源表!$1:$1,0))*INDEX(城镇化率!$1:$1048576,MATCH($B137,城镇化率!$A:$A,0),MATCH(Q$1,城镇化率!$5:$5,0))/100</f>
        <v>3925189.2673828648</v>
      </c>
      <c r="R137" s="40">
        <f>INDEX(人口源表!$1:$1048576,MATCH($B137,人口源表!$A:$A,0),MATCH(R$1,人口源表!$1:$1,0))*INDEX(城镇化率!$1:$1048576,MATCH($B137,城镇化率!$A:$A,0),MATCH(R$1,城镇化率!$5:$5,0))/100</f>
        <v>3957617.5178969866</v>
      </c>
      <c r="S137" s="40">
        <f>INDEX(人口源表!$1:$1048576,MATCH($B137,人口源表!$A:$A,0),MATCH(S$1,人口源表!$1:$1,0))*INDEX(城镇化率!$1:$1048576,MATCH($B137,城镇化率!$A:$A,0),MATCH(S$1,城镇化率!$5:$5,0))/100</f>
        <v>3968423.7304198039</v>
      </c>
      <c r="T137" s="40">
        <f>INDEX(人口源表!$1:$1048576,MATCH($B137,人口源表!$A:$A,0),MATCH(T$1,人口源表!$1:$1,0))*INDEX(城镇化率!$1:$1048576,MATCH($B137,城镇化率!$A:$A,0),MATCH(T$1,城镇化率!$5:$5,0))/100</f>
        <v>3977196.851377462</v>
      </c>
      <c r="U137" s="40">
        <f>INDEX(人口源表!$1:$1048576,MATCH($B137,人口源表!$A:$A,0),MATCH(U$1,人口源表!$1:$1,0))*INDEX(城镇化率!$1:$1048576,MATCH($B137,城镇化率!$A:$A,0),MATCH(U$1,城镇化率!$5:$5,0))/100</f>
        <v>3983999.898574817</v>
      </c>
      <c r="V137" s="40">
        <f>INDEX(人口源表!$1:$1048576,MATCH($B137,人口源表!$A:$A,0),MATCH(V$1,人口源表!$1:$1,0))*INDEX(城镇化率!$1:$1048576,MATCH($B137,城镇化率!$A:$A,0),MATCH(V$1,城镇化率!$5:$5,0))/100</f>
        <v>3988901.7057729899</v>
      </c>
      <c r="W137" s="40">
        <f>INDEX(人口源表!$1:$1048576,MATCH($B137,人口源表!$A:$A,0),MATCH(W$1,人口源表!$1:$1,0))*INDEX(城镇化率!$1:$1048576,MATCH($B137,城镇化率!$A:$A,0),MATCH(W$1,城镇化率!$5:$5,0))/100</f>
        <v>3991972.7808256811</v>
      </c>
      <c r="X137" s="40">
        <f>INDEX(人口源表!$1:$1048576,MATCH($B137,人口源表!$A:$A,0),MATCH(X$1,人口源表!$1:$1,0))*INDEX(城镇化率!$1:$1048576,MATCH($B137,城镇化率!$A:$A,0),MATCH(X$1,城镇化率!$5:$5,0))/100</f>
        <v>3993289.6181355431</v>
      </c>
      <c r="Y137" s="40">
        <f>INDEX(人口源表!$1:$1048576,MATCH($B137,人口源表!$A:$A,0),MATCH(Y$1,人口源表!$1:$1,0))*INDEX(城镇化率!$1:$1048576,MATCH($B137,城镇化率!$A:$A,0),MATCH(Y$1,城镇化率!$5:$5,0))/100</f>
        <v>3992932.2412606226</v>
      </c>
      <c r="Z137" s="40">
        <f>INDEX(人口源表!$1:$1048576,MATCH($B137,人口源表!$A:$A,0),MATCH(Z$1,人口源表!$1:$1,0))*INDEX(城镇化率!$1:$1048576,MATCH($B137,城镇化率!$A:$A,0),MATCH(Z$1,城镇化率!$5:$5,0))/100</f>
        <v>3990986.8697085227</v>
      </c>
      <c r="AA137" s="40">
        <f>INDEX(人口源表!$1:$1048576,MATCH($B137,人口源表!$A:$A,0),MATCH(AA$1,人口源表!$1:$1,0))*INDEX(城镇化率!$1:$1048576,MATCH($B137,城镇化率!$A:$A,0),MATCH(AA$1,城镇化率!$5:$5,0))/100</f>
        <v>3987540.8256792072</v>
      </c>
      <c r="AB137" s="40">
        <f>INDEX(人口源表!$1:$1048576,MATCH($B137,人口源表!$A:$A,0),MATCH(AB$1,人口源表!$1:$1,0))*INDEX(城镇化率!$1:$1048576,MATCH($B137,城镇化率!$A:$A,0),MATCH(AB$1,城镇化率!$5:$5,0))/100</f>
        <v>3982688.6654312587</v>
      </c>
      <c r="AC137" s="40">
        <f>INDEX(人口源表!$1:$1048576,MATCH($B137,人口源表!$A:$A,0),MATCH(AC$1,人口源表!$1:$1,0))*INDEX(城镇化率!$1:$1048576,MATCH($B137,城镇化率!$A:$A,0),MATCH(AC$1,城镇化率!$5:$5,0))/100</f>
        <v>3971661.9877454001</v>
      </c>
      <c r="AD137" s="40">
        <f>INDEX(人口源表!$1:$1048576,MATCH($B137,人口源表!$A:$A,0),MATCH(AD$1,人口源表!$1:$1,0))*INDEX(城镇化率!$1:$1048576,MATCH($B137,城镇化率!$A:$A,0),MATCH(AD$1,城镇化率!$5:$5,0))/100</f>
        <v>3959454.8379370309</v>
      </c>
      <c r="AE137" s="40">
        <f>INDEX(人口源表!$1:$1048576,MATCH($B137,人口源表!$A:$A,0),MATCH(AE$1,人口源表!$1:$1,0))*INDEX(城镇化率!$1:$1048576,MATCH($B137,城镇化率!$A:$A,0),MATCH(AE$1,城镇化率!$5:$5,0))/100</f>
        <v>3946177.6025811788</v>
      </c>
      <c r="AF137" s="40">
        <f>INDEX(人口源表!$1:$1048576,MATCH($B137,人口源表!$A:$A,0),MATCH(AF$1,人口源表!$1:$1,0))*INDEX(城镇化率!$1:$1048576,MATCH($B137,城镇化率!$A:$A,0),MATCH(AF$1,城镇化率!$5:$5,0))/100</f>
        <v>3931947.7622322817</v>
      </c>
      <c r="AG137" s="40">
        <f>INDEX(人口源表!$1:$1048576,MATCH($B137,人口源表!$A:$A,0),MATCH(AG$1,人口源表!$1:$1,0))*INDEX(城镇化率!$1:$1048576,MATCH($B137,城镇化率!$A:$A,0),MATCH(AG$1,城镇化率!$5:$5,0))/100</f>
        <v>3916884.6569971102</v>
      </c>
      <c r="AH137" s="40">
        <f>INDEX(人口源表!$1:$1048576,MATCH($B137,人口源表!$A:$A,0),MATCH(AH$1,人口源表!$1:$1,0))*INDEX(城镇化率!$1:$1048576,MATCH($B137,城镇化率!$A:$A,0),MATCH(AH$1,城镇化率!$5:$5,0))/100</f>
        <v>3901113.0856815106</v>
      </c>
      <c r="AI137" s="40">
        <f>INDEX(人口源表!$1:$1048576,MATCH($B137,人口源表!$A:$A,0),MATCH(AI$1,人口源表!$1:$1,0))*INDEX(城镇化率!$1:$1048576,MATCH($B137,城镇化率!$A:$A,0),MATCH(AI$1,城镇化率!$5:$5,0))/100</f>
        <v>3884763.3912350084</v>
      </c>
      <c r="AJ137" s="40">
        <f>INDEX(人口源表!$1:$1048576,MATCH($B137,人口源表!$A:$A,0),MATCH(AJ$1,人口源表!$1:$1,0))*INDEX(城镇化率!$1:$1048576,MATCH($B137,城镇化率!$A:$A,0),MATCH(AJ$1,城镇化率!$5:$5,0))/100</f>
        <v>3867969.7428924199</v>
      </c>
      <c r="AK137" s="40">
        <f>INDEX(人口源表!$1:$1048576,MATCH($B137,人口源表!$A:$A,0),MATCH(AK$1,人口源表!$1:$1,0))*INDEX(城镇化率!$1:$1048576,MATCH($B137,城镇化率!$A:$A,0),MATCH(AK$1,城镇化率!$5:$5,0))/100</f>
        <v>3850870.1894143354</v>
      </c>
      <c r="AL137" s="40">
        <f>INDEX(人口源表!$1:$1048576,MATCH($B137,人口源表!$A:$A,0),MATCH(AL$1,人口源表!$1:$1,0))*INDEX(城镇化率!$1:$1048576,MATCH($B137,城镇化率!$A:$A,0),MATCH(AL$1,城镇化率!$5:$5,0))/100</f>
        <v>3833608.5306907282</v>
      </c>
      <c r="AM137" s="40">
        <f>INDEX(人口源表!$1:$1048576,MATCH($B137,人口源表!$A:$A,0),MATCH(AM$1,人口源表!$1:$1,0))*INDEX(城镇化率!$1:$1048576,MATCH($B137,城镇化率!$A:$A,0),MATCH(AM$1,城镇化率!$5:$5,0))/100</f>
        <v>3816332.5816280651</v>
      </c>
      <c r="AN137" s="40">
        <f>INDEX(人口源表!$1:$1048576,MATCH($B137,人口源表!$A:$A,0),MATCH(AN$1,人口源表!$1:$1,0))*INDEX(城镇化率!$1:$1048576,MATCH($B137,城镇化率!$A:$A,0),MATCH(AN$1,城镇化率!$5:$5,0))/100</f>
        <v>3799196.9746010243</v>
      </c>
      <c r="AO137" s="40">
        <f>INDEX(人口源表!$1:$1048576,MATCH($B137,人口源表!$A:$A,0),MATCH(AO$1,人口源表!$1:$1,0))*INDEX(城镇化率!$1:$1048576,MATCH($B137,城镇化率!$A:$A,0),MATCH(AO$1,城镇化率!$5:$5,0))/100</f>
        <v>3782357.7514773863</v>
      </c>
      <c r="AP137" s="40">
        <f>INDEX(人口源表!$1:$1048576,MATCH($B137,人口源表!$A:$A,0),MATCH(AP$1,人口源表!$1:$1,0))*INDEX(城镇化率!$1:$1048576,MATCH($B137,城镇化率!$A:$A,0),MATCH(AP$1,城镇化率!$5:$5,0))/100</f>
        <v>3765978.8271304597</v>
      </c>
      <c r="AQ137" s="40">
        <f>INDEX(人口源表!$1:$1048576,MATCH($B137,人口源表!$A:$A,0),MATCH(AQ$1,人口源表!$1:$1,0))*INDEX(城镇化率!$1:$1048576,MATCH($B137,城镇化率!$A:$A,0),MATCH(AQ$1,城镇化率!$5:$5,0))/100</f>
        <v>3750229.3372282214</v>
      </c>
      <c r="AR137" s="40">
        <f>INDEX(人口源表!$1:$1048576,MATCH($B137,人口源表!$A:$A,0),MATCH(AR$1,人口源表!$1:$1,0))*INDEX(城镇化率!$1:$1048576,MATCH($B137,城镇化率!$A:$A,0),MATCH(AR$1,城镇化率!$5:$5,0))/100</f>
        <v>3735280.9245141386</v>
      </c>
      <c r="AS137" s="40">
        <f>INDEX(人口源表!$1:$1048576,MATCH($B137,人口源表!$A:$A,0),MATCH(AS$1,人口源表!$1:$1,0))*INDEX(城镇化率!$1:$1048576,MATCH($B137,城镇化率!$A:$A,0),MATCH(AS$1,城镇化率!$5:$5,0))/100</f>
        <v>3721314.2945326697</v>
      </c>
      <c r="AT137" s="40">
        <f>INDEX(人口源表!$1:$1048576,MATCH($B137,人口源表!$A:$A,0),MATCH(AT$1,人口源表!$1:$1,0))*INDEX(城镇化率!$1:$1048576,MATCH($B137,城镇化率!$A:$A,0),MATCH(AT$1,城镇化率!$5:$5,0))/100</f>
        <v>3708510.9321729611</v>
      </c>
      <c r="AU137" s="40">
        <f>INDEX(人口源表!$1:$1048576,MATCH($B137,人口源表!$A:$A,0),MATCH(AU$1,人口源表!$1:$1,0))*INDEX(城镇化率!$1:$1048576,MATCH($B137,城镇化率!$A:$A,0),MATCH(AU$1,城镇化率!$5:$5,0))/100</f>
        <v>3697062.4933911641</v>
      </c>
      <c r="AV137" s="40">
        <f>INDEX(人口源表!$1:$1048576,MATCH($B137,人口源表!$A:$A,0),MATCH(AV$1,人口源表!$1:$1,0))*INDEX(城镇化率!$1:$1048576,MATCH($B137,城镇化率!$A:$A,0),MATCH(AV$1,城镇化率!$5:$5,0))/100</f>
        <v>3687161.5339751164</v>
      </c>
    </row>
    <row r="138" spans="1:48" x14ac:dyDescent="0.15">
      <c r="A138" s="4" t="s">
        <v>7</v>
      </c>
      <c r="B138" s="4" t="s">
        <v>21</v>
      </c>
      <c r="C138" s="34">
        <f>VLOOKUP(B138,'[1]2016省城人口总结（根）'!B:C,2,FALSE)/100</f>
        <v>0.56830425988354272</v>
      </c>
      <c r="D138" s="40">
        <f>INDEX(人口源表!$1:$1048576,MATCH($B138,人口源表!$A:$A,0),MATCH(D$1,人口源表!$1:$1,0))*INDEX(城镇化率!$1:$1048576,MATCH($B138,城镇化率!$A:$A,0),MATCH(D$1,城镇化率!$5:$5,0))/100</f>
        <v>2209394.1882839147</v>
      </c>
      <c r="E138" s="40">
        <f>INDEX(人口源表!$1:$1048576,MATCH($B138,人口源表!$A:$A,0),MATCH(E$1,人口源表!$1:$1,0))*INDEX(城镇化率!$1:$1048576,MATCH($B138,城镇化率!$A:$A,0),MATCH(E$1,城镇化率!$5:$5,0))/100</f>
        <v>2258999.4081894751</v>
      </c>
      <c r="F138" s="40">
        <f>INDEX(人口源表!$1:$1048576,MATCH($B138,人口源表!$A:$A,0),MATCH(F$1,人口源表!$1:$1,0))*INDEX(城镇化率!$1:$1048576,MATCH($B138,城镇化率!$A:$A,0),MATCH(F$1,城镇化率!$5:$5,0))/100</f>
        <v>2308609.4198781671</v>
      </c>
      <c r="G138" s="40">
        <f>INDEX(人口源表!$1:$1048576,MATCH($B138,人口源表!$A:$A,0),MATCH(G$1,人口源表!$1:$1,0))*INDEX(城镇化率!$1:$1048576,MATCH($B138,城镇化率!$A:$A,0),MATCH(G$1,城镇化率!$5:$5,0))/100</f>
        <v>2288643.5058416664</v>
      </c>
      <c r="H138" s="40">
        <f>INDEX(人口源表!$1:$1048576,MATCH($B138,人口源表!$A:$A,0),MATCH(H$1,人口源表!$1:$1,0))*INDEX(城镇化率!$1:$1048576,MATCH($B138,城镇化率!$A:$A,0),MATCH(H$1,城镇化率!$5:$5,0))/100</f>
        <v>2343863.9192663757</v>
      </c>
      <c r="I138" s="40">
        <f>INDEX(人口源表!$1:$1048576,MATCH($B138,人口源表!$A:$A,0),MATCH(I$1,人口源表!$1:$1,0))*INDEX(城镇化率!$1:$1048576,MATCH($B138,城镇化率!$A:$A,0),MATCH(I$1,城镇化率!$5:$5,0))/100</f>
        <v>2382316.1848703017</v>
      </c>
      <c r="J138" s="40">
        <f>INDEX(人口源表!$1:$1048576,MATCH($B138,人口源表!$A:$A,0),MATCH(J$1,人口源表!$1:$1,0))*INDEX(城镇化率!$1:$1048576,MATCH($B138,城镇化率!$A:$A,0),MATCH(J$1,城镇化率!$5:$5,0))/100</f>
        <v>2419867.35844986</v>
      </c>
      <c r="K138" s="40">
        <f>INDEX(人口源表!$1:$1048576,MATCH($B138,人口源表!$A:$A,0),MATCH(K$1,人口源表!$1:$1,0))*INDEX(城镇化率!$1:$1048576,MATCH($B138,城镇化率!$A:$A,0),MATCH(K$1,城镇化率!$5:$5,0))/100</f>
        <v>2456498.754537289</v>
      </c>
      <c r="L138" s="40">
        <f>INDEX(人口源表!$1:$1048576,MATCH($B138,人口源表!$A:$A,0),MATCH(L$1,人口源表!$1:$1,0))*INDEX(城镇化率!$1:$1048576,MATCH($B138,城镇化率!$A:$A,0),MATCH(L$1,城镇化率!$5:$5,0))/100</f>
        <v>2492192.2439324609</v>
      </c>
      <c r="M138" s="40">
        <f>INDEX(人口源表!$1:$1048576,MATCH($B138,人口源表!$A:$A,0),MATCH(M$1,人口源表!$1:$1,0))*INDEX(城镇化率!$1:$1048576,MATCH($B138,城镇化率!$A:$A,0),MATCH(M$1,城镇化率!$5:$5,0))/100</f>
        <v>2526932.20646453</v>
      </c>
      <c r="N138" s="40">
        <f>INDEX(人口源表!$1:$1048576,MATCH($B138,人口源表!$A:$A,0),MATCH(N$1,人口源表!$1:$1,0))*INDEX(城镇化率!$1:$1048576,MATCH($B138,城镇化率!$A:$A,0),MATCH(N$1,城镇化率!$5:$5,0))/100</f>
        <v>2560706.3091126848</v>
      </c>
      <c r="O138" s="40">
        <f>INDEX(人口源表!$1:$1048576,MATCH($B138,人口源表!$A:$A,0),MATCH(O$1,人口源表!$1:$1,0))*INDEX(城镇化率!$1:$1048576,MATCH($B138,城镇化率!$A:$A,0),MATCH(O$1,城镇化率!$5:$5,0))/100</f>
        <v>2593503.0676913252</v>
      </c>
      <c r="P138" s="40">
        <f>INDEX(人口源表!$1:$1048576,MATCH($B138,人口源表!$A:$A,0),MATCH(P$1,人口源表!$1:$1,0))*INDEX(城镇化率!$1:$1048576,MATCH($B138,城镇化率!$A:$A,0),MATCH(P$1,城镇化率!$5:$5,0))/100</f>
        <v>2625313.865598368</v>
      </c>
      <c r="Q138" s="40">
        <f>INDEX(人口源表!$1:$1048576,MATCH($B138,人口源表!$A:$A,0),MATCH(Q$1,人口源表!$1:$1,0))*INDEX(城镇化率!$1:$1048576,MATCH($B138,城镇化率!$A:$A,0),MATCH(Q$1,城镇化率!$5:$5,0))/100</f>
        <v>2656132.4325994598</v>
      </c>
      <c r="R138" s="40">
        <f>INDEX(人口源表!$1:$1048576,MATCH($B138,人口源表!$A:$A,0),MATCH(R$1,人口源表!$1:$1,0))*INDEX(城镇化率!$1:$1048576,MATCH($B138,城镇化率!$A:$A,0),MATCH(R$1,城镇化率!$5:$5,0))/100</f>
        <v>2685955.6311356081</v>
      </c>
      <c r="S138" s="40">
        <f>INDEX(人口源表!$1:$1048576,MATCH($B138,人口源表!$A:$A,0),MATCH(S$1,人口源表!$1:$1,0))*INDEX(城镇化率!$1:$1048576,MATCH($B138,城镇化率!$A:$A,0),MATCH(S$1,城镇化率!$5:$5,0))/100</f>
        <v>2701343.4102320047</v>
      </c>
      <c r="T138" s="40">
        <f>INDEX(人口源表!$1:$1048576,MATCH($B138,人口源表!$A:$A,0),MATCH(T$1,人口源表!$1:$1,0))*INDEX(城镇化率!$1:$1048576,MATCH($B138,城镇化率!$A:$A,0),MATCH(T$1,城镇化率!$5:$5,0))/100</f>
        <v>2715529.7986128139</v>
      </c>
      <c r="U138" s="40">
        <f>INDEX(人口源表!$1:$1048576,MATCH($B138,人口源表!$A:$A,0),MATCH(U$1,人口源表!$1:$1,0))*INDEX(城镇化率!$1:$1048576,MATCH($B138,城镇化率!$A:$A,0),MATCH(U$1,城镇化率!$5:$5,0))/100</f>
        <v>2728535.4960422008</v>
      </c>
      <c r="V138" s="40">
        <f>INDEX(人口源表!$1:$1048576,MATCH($B138,人口源表!$A:$A,0),MATCH(V$1,人口源表!$1:$1,0))*INDEX(城镇化率!$1:$1048576,MATCH($B138,城镇化率!$A:$A,0),MATCH(V$1,城镇化率!$5:$5,0))/100</f>
        <v>2740385.9131922196</v>
      </c>
      <c r="W138" s="40">
        <f>INDEX(人口源表!$1:$1048576,MATCH($B138,人口源表!$A:$A,0),MATCH(W$1,人口源表!$1:$1,0))*INDEX(城镇化率!$1:$1048576,MATCH($B138,城镇化率!$A:$A,0),MATCH(W$1,城镇化率!$5:$5,0))/100</f>
        <v>2751107.8399972422</v>
      </c>
      <c r="X138" s="40">
        <f>INDEX(人口源表!$1:$1048576,MATCH($B138,人口源表!$A:$A,0),MATCH(X$1,人口源表!$1:$1,0))*INDEX(城镇化率!$1:$1048576,MATCH($B138,城镇化率!$A:$A,0),MATCH(X$1,城镇化率!$5:$5,0))/100</f>
        <v>2760732.9321864974</v>
      </c>
      <c r="Y138" s="40">
        <f>INDEX(人口源表!$1:$1048576,MATCH($B138,人口源表!$A:$A,0),MATCH(Y$1,人口源表!$1:$1,0))*INDEX(城镇化率!$1:$1048576,MATCH($B138,城镇化率!$A:$A,0),MATCH(Y$1,城镇化率!$5:$5,0))/100</f>
        <v>2769293.6520972266</v>
      </c>
      <c r="Z138" s="40">
        <f>INDEX(人口源表!$1:$1048576,MATCH($B138,人口源表!$A:$A,0),MATCH(Z$1,人口源表!$1:$1,0))*INDEX(城镇化率!$1:$1048576,MATCH($B138,城镇化率!$A:$A,0),MATCH(Z$1,城镇化率!$5:$5,0))/100</f>
        <v>2776826.7740878845</v>
      </c>
      <c r="AA138" s="40">
        <f>INDEX(人口源表!$1:$1048576,MATCH($B138,人口源表!$A:$A,0),MATCH(AA$1,人口源表!$1:$1,0))*INDEX(城镇化率!$1:$1048576,MATCH($B138,城镇化率!$A:$A,0),MATCH(AA$1,城镇化率!$5:$5,0))/100</f>
        <v>2783373.4828271056</v>
      </c>
      <c r="AB138" s="40">
        <f>INDEX(人口源表!$1:$1048576,MATCH($B138,人口源表!$A:$A,0),MATCH(AB$1,人口源表!$1:$1,0))*INDEX(城镇化率!$1:$1048576,MATCH($B138,城镇化率!$A:$A,0),MATCH(AB$1,城镇化率!$5:$5,0))/100</f>
        <v>2788975.9433714855</v>
      </c>
      <c r="AC138" s="40">
        <f>INDEX(人口源表!$1:$1048576,MATCH($B138,人口源表!$A:$A,0),MATCH(AC$1,人口源表!$1:$1,0))*INDEX(城镇化率!$1:$1048576,MATCH($B138,城镇化率!$A:$A,0),MATCH(AC$1,城镇化率!$5:$5,0))/100</f>
        <v>2790262.3235063581</v>
      </c>
      <c r="AD138" s="40">
        <f>INDEX(人口源表!$1:$1048576,MATCH($B138,人口源表!$A:$A,0),MATCH(AD$1,人口源表!$1:$1,0))*INDEX(城镇化率!$1:$1048576,MATCH($B138,城镇化率!$A:$A,0),MATCH(AD$1,城镇化率!$5:$5,0))/100</f>
        <v>2790695.8318502461</v>
      </c>
      <c r="AE138" s="40">
        <f>INDEX(人口源表!$1:$1048576,MATCH($B138,人口源表!$A:$A,0),MATCH(AE$1,人口源表!$1:$1,0))*INDEX(城镇化率!$1:$1048576,MATCH($B138,城镇化率!$A:$A,0),MATCH(AE$1,城镇化率!$5:$5,0))/100</f>
        <v>2790333.313047518</v>
      </c>
      <c r="AF138" s="40">
        <f>INDEX(人口源表!$1:$1048576,MATCH($B138,人口源表!$A:$A,0),MATCH(AF$1,人口源表!$1:$1,0))*INDEX(城镇化率!$1:$1048576,MATCH($B138,城镇化率!$A:$A,0),MATCH(AF$1,城镇化率!$5:$5,0))/100</f>
        <v>2789233.9747259854</v>
      </c>
      <c r="AG138" s="40">
        <f>INDEX(人口源表!$1:$1048576,MATCH($B138,人口源表!$A:$A,0),MATCH(AG$1,人口源表!$1:$1,0))*INDEX(城镇化率!$1:$1048576,MATCH($B138,城镇化率!$A:$A,0),MATCH(AG$1,城镇化率!$5:$5,0))/100</f>
        <v>2787461.5815104879</v>
      </c>
      <c r="AH138" s="40">
        <f>INDEX(人口源表!$1:$1048576,MATCH($B138,人口源表!$A:$A,0),MATCH(AH$1,人口源表!$1:$1,0))*INDEX(城镇化率!$1:$1048576,MATCH($B138,城镇化率!$A:$A,0),MATCH(AH$1,城镇化率!$5:$5,0))/100</f>
        <v>2785081.6438976377</v>
      </c>
      <c r="AI138" s="40">
        <f>INDEX(人口源表!$1:$1048576,MATCH($B138,人口源表!$A:$A,0),MATCH(AI$1,人口源表!$1:$1,0))*INDEX(城镇化率!$1:$1048576,MATCH($B138,城镇化率!$A:$A,0),MATCH(AI$1,城镇化率!$5:$5,0))/100</f>
        <v>2782164.3407887672</v>
      </c>
      <c r="AJ138" s="40">
        <f>INDEX(人口源表!$1:$1048576,MATCH($B138,人口源表!$A:$A,0),MATCH(AJ$1,人口源表!$1:$1,0))*INDEX(城镇化率!$1:$1048576,MATCH($B138,城镇化率!$A:$A,0),MATCH(AJ$1,城镇化率!$5:$5,0))/100</f>
        <v>2778783.1428210093</v>
      </c>
      <c r="AK138" s="40">
        <f>INDEX(人口源表!$1:$1048576,MATCH($B138,人口源表!$A:$A,0),MATCH(AK$1,人口源表!$1:$1,0))*INDEX(城镇化率!$1:$1048576,MATCH($B138,城镇化率!$A:$A,0),MATCH(AK$1,城镇化率!$5:$5,0))/100</f>
        <v>2775014.8641227628</v>
      </c>
      <c r="AL138" s="40">
        <f>INDEX(人口源表!$1:$1048576,MATCH($B138,人口源表!$A:$A,0),MATCH(AL$1,人口源表!$1:$1,0))*INDEX(城镇化率!$1:$1048576,MATCH($B138,城镇化率!$A:$A,0),MATCH(AL$1,城镇化率!$5:$5,0))/100</f>
        <v>2770939.7146151308</v>
      </c>
      <c r="AM138" s="40">
        <f>INDEX(人口源表!$1:$1048576,MATCH($B138,人口源表!$A:$A,0),MATCH(AM$1,人口源表!$1:$1,0))*INDEX(城镇化率!$1:$1048576,MATCH($B138,城镇化率!$A:$A,0),MATCH(AM$1,城镇化率!$5:$5,0))/100</f>
        <v>2766642.0886254623</v>
      </c>
      <c r="AN138" s="40">
        <f>INDEX(人口源表!$1:$1048576,MATCH($B138,人口源表!$A:$A,0),MATCH(AN$1,人口源表!$1:$1,0))*INDEX(城镇化率!$1:$1048576,MATCH($B138,城镇化率!$A:$A,0),MATCH(AN$1,城镇化率!$5:$5,0))/100</f>
        <v>2762209.8936290271</v>
      </c>
      <c r="AO138" s="40">
        <f>INDEX(人口源表!$1:$1048576,MATCH($B138,人口源表!$A:$A,0),MATCH(AO$1,人口源表!$1:$1,0))*INDEX(城镇化率!$1:$1048576,MATCH($B138,城镇化率!$A:$A,0),MATCH(AO$1,城镇化率!$5:$5,0))/100</f>
        <v>2757734.6043208386</v>
      </c>
      <c r="AP138" s="40">
        <f>INDEX(人口源表!$1:$1048576,MATCH($B138,人口源表!$A:$A,0),MATCH(AP$1,人口源表!$1:$1,0))*INDEX(城镇化率!$1:$1048576,MATCH($B138,城镇化率!$A:$A,0),MATCH(AP$1,城镇化率!$5:$5,0))/100</f>
        <v>2753312.0613678033</v>
      </c>
      <c r="AQ138" s="40">
        <f>INDEX(人口源表!$1:$1048576,MATCH($B138,人口源表!$A:$A,0),MATCH(AQ$1,人口源表!$1:$1,0))*INDEX(城镇化率!$1:$1048576,MATCH($B138,城镇化率!$A:$A,0),MATCH(AQ$1,城镇化率!$5:$5,0))/100</f>
        <v>2749041.0468029319</v>
      </c>
      <c r="AR138" s="40">
        <f>INDEX(人口源表!$1:$1048576,MATCH($B138,人口源表!$A:$A,0),MATCH(AR$1,人口源表!$1:$1,0))*INDEX(城镇化率!$1:$1048576,MATCH($B138,城镇化率!$A:$A,0),MATCH(AR$1,城镇化率!$5:$5,0))/100</f>
        <v>2745024.825306219</v>
      </c>
      <c r="AS138" s="40">
        <f>INDEX(人口源表!$1:$1048576,MATCH($B138,人口源表!$A:$A,0),MATCH(AS$1,人口源表!$1:$1,0))*INDEX(城镇化率!$1:$1048576,MATCH($B138,城镇化率!$A:$A,0),MATCH(AS$1,城镇化率!$5:$5,0))/100</f>
        <v>2741371.9672638853</v>
      </c>
      <c r="AT138" s="40">
        <f>INDEX(人口源表!$1:$1048576,MATCH($B138,人口源表!$A:$A,0),MATCH(AT$1,人口源表!$1:$1,0))*INDEX(城镇化率!$1:$1048576,MATCH($B138,城镇化率!$A:$A,0),MATCH(AT$1,城镇化率!$5:$5,0))/100</f>
        <v>2738192.6571939383</v>
      </c>
      <c r="AU138" s="40">
        <f>INDEX(人口源表!$1:$1048576,MATCH($B138,人口源表!$A:$A,0),MATCH(AU$1,人口源表!$1:$1,0))*INDEX(城镇化率!$1:$1048576,MATCH($B138,城镇化率!$A:$A,0),MATCH(AU$1,城镇化率!$5:$5,0))/100</f>
        <v>2735603.2583748712</v>
      </c>
      <c r="AV138" s="40">
        <f>INDEX(人口源表!$1:$1048576,MATCH($B138,人口源表!$A:$A,0),MATCH(AV$1,人口源表!$1:$1,0))*INDEX(城镇化率!$1:$1048576,MATCH($B138,城镇化率!$A:$A,0),MATCH(AV$1,城镇化率!$5:$5,0))/100</f>
        <v>2733722.6083248127</v>
      </c>
    </row>
    <row r="139" spans="1:48" x14ac:dyDescent="0.15">
      <c r="A139" s="4" t="s">
        <v>7</v>
      </c>
      <c r="B139" s="4" t="s">
        <v>8</v>
      </c>
      <c r="C139" s="34">
        <f>VLOOKUP(B139,'[1]2016省城人口总结（根）'!B:C,2,FALSE)/100</f>
        <v>0.68031356878195193</v>
      </c>
      <c r="D139" s="40">
        <f>INDEX(人口源表!$1:$1048576,MATCH($B139,人口源表!$A:$A,0),MATCH(D$1,人口源表!$1:$1,0))*INDEX(城镇化率!$1:$1048576,MATCH($B139,城镇化率!$A:$A,0),MATCH(D$1,城镇化率!$5:$5,0))/100</f>
        <v>1443696.2420328716</v>
      </c>
      <c r="E139" s="40">
        <f>INDEX(人口源表!$1:$1048576,MATCH($B139,人口源表!$A:$A,0),MATCH(E$1,人口源表!$1:$1,0))*INDEX(城镇化率!$1:$1048576,MATCH($B139,城镇化率!$A:$A,0),MATCH(E$1,城镇化率!$5:$5,0))/100</f>
        <v>1475513.6104956612</v>
      </c>
      <c r="F139" s="40">
        <f>INDEX(人口源表!$1:$1048576,MATCH($B139,人口源表!$A:$A,0),MATCH(F$1,人口源表!$1:$1,0))*INDEX(城镇化率!$1:$1048576,MATCH($B139,城镇化率!$A:$A,0),MATCH(F$1,城镇化率!$5:$5,0))/100</f>
        <v>1507117.4115577964</v>
      </c>
      <c r="G139" s="40">
        <f>INDEX(人口源表!$1:$1048576,MATCH($B139,人口源表!$A:$A,0),MATCH(G$1,人口源表!$1:$1,0))*INDEX(城镇化率!$1:$1048576,MATCH($B139,城镇化率!$A:$A,0),MATCH(G$1,城镇化率!$5:$5,0))/100</f>
        <v>1560837.4500722159</v>
      </c>
      <c r="H139" s="40">
        <f>INDEX(人口源表!$1:$1048576,MATCH($B139,人口源表!$A:$A,0),MATCH(H$1,人口源表!$1:$1,0))*INDEX(城镇化率!$1:$1048576,MATCH($B139,城镇化率!$A:$A,0),MATCH(H$1,城镇化率!$5:$5,0))/100</f>
        <v>1596319.9609765676</v>
      </c>
      <c r="I139" s="40">
        <f>INDEX(人口源表!$1:$1048576,MATCH($B139,人口源表!$A:$A,0),MATCH(I$1,人口源表!$1:$1,0))*INDEX(城镇化率!$1:$1048576,MATCH($B139,城镇化率!$A:$A,0),MATCH(I$1,城镇化率!$5:$5,0))/100</f>
        <v>1620065.4589333886</v>
      </c>
      <c r="J139" s="40">
        <f>INDEX(人口源表!$1:$1048576,MATCH($B139,人口源表!$A:$A,0),MATCH(J$1,人口源表!$1:$1,0))*INDEX(城镇化率!$1:$1048576,MATCH($B139,城镇化率!$A:$A,0),MATCH(J$1,城镇化率!$5:$5,0))/100</f>
        <v>1642924.2384015513</v>
      </c>
      <c r="K139" s="40">
        <f>INDEX(人口源表!$1:$1048576,MATCH($B139,人口源表!$A:$A,0),MATCH(K$1,人口源表!$1:$1,0))*INDEX(城镇化率!$1:$1048576,MATCH($B139,城镇化率!$A:$A,0),MATCH(K$1,城镇化率!$5:$5,0))/100</f>
        <v>1664911.4114075443</v>
      </c>
      <c r="L139" s="40">
        <f>INDEX(人口源表!$1:$1048576,MATCH($B139,人口源表!$A:$A,0),MATCH(L$1,人口源表!$1:$1,0))*INDEX(城镇化率!$1:$1048576,MATCH($B139,城镇化率!$A:$A,0),MATCH(L$1,城镇化率!$5:$5,0))/100</f>
        <v>1686041.0334459608</v>
      </c>
      <c r="M139" s="40">
        <f>INDEX(人口源表!$1:$1048576,MATCH($B139,人口源表!$A:$A,0),MATCH(M$1,人口源表!$1:$1,0))*INDEX(城镇化率!$1:$1048576,MATCH($B139,城镇化率!$A:$A,0),MATCH(M$1,城镇化率!$5:$5,0))/100</f>
        <v>1706329.8502851643</v>
      </c>
      <c r="N139" s="40">
        <f>INDEX(人口源表!$1:$1048576,MATCH($B139,人口源表!$A:$A,0),MATCH(N$1,人口源表!$1:$1,0))*INDEX(城镇化率!$1:$1048576,MATCH($B139,城镇化率!$A:$A,0),MATCH(N$1,城镇化率!$5:$5,0))/100</f>
        <v>1725793.5458429789</v>
      </c>
      <c r="O139" s="40">
        <f>INDEX(人口源表!$1:$1048576,MATCH($B139,人口源表!$A:$A,0),MATCH(O$1,人口源表!$1:$1,0))*INDEX(城镇化率!$1:$1048576,MATCH($B139,城镇化率!$A:$A,0),MATCH(O$1,城镇化率!$5:$5,0))/100</f>
        <v>1744449.0037464332</v>
      </c>
      <c r="P139" s="40">
        <f>INDEX(人口源表!$1:$1048576,MATCH($B139,人口源表!$A:$A,0),MATCH(P$1,人口源表!$1:$1,0))*INDEX(城镇化率!$1:$1048576,MATCH($B139,城镇化率!$A:$A,0),MATCH(P$1,城镇化率!$5:$5,0))/100</f>
        <v>1762313.5542293645</v>
      </c>
      <c r="Q139" s="40">
        <f>INDEX(人口源表!$1:$1048576,MATCH($B139,人口源表!$A:$A,0),MATCH(Q$1,人口源表!$1:$1,0))*INDEX(城镇化率!$1:$1048576,MATCH($B139,城镇化率!$A:$A,0),MATCH(Q$1,城镇化率!$5:$5,0))/100</f>
        <v>1779406.5624559971</v>
      </c>
      <c r="R139" s="40">
        <f>INDEX(人口源表!$1:$1048576,MATCH($B139,人口源表!$A:$A,0),MATCH(R$1,人口源表!$1:$1,0))*INDEX(城镇化率!$1:$1048576,MATCH($B139,城镇化率!$A:$A,0),MATCH(R$1,城镇化率!$5:$5,0))/100</f>
        <v>1795745.4843181544</v>
      </c>
      <c r="S139" s="40">
        <f>INDEX(人口源表!$1:$1048576,MATCH($B139,人口源表!$A:$A,0),MATCH(S$1,人口源表!$1:$1,0))*INDEX(城镇化率!$1:$1048576,MATCH($B139,城镇化率!$A:$A,0),MATCH(S$1,城镇化率!$5:$5,0))/100</f>
        <v>1802382.724636673</v>
      </c>
      <c r="T139" s="40">
        <f>INDEX(人口源表!$1:$1048576,MATCH($B139,人口源表!$A:$A,0),MATCH(T$1,人口源表!$1:$1,0))*INDEX(城镇化率!$1:$1048576,MATCH($B139,城镇化率!$A:$A,0),MATCH(T$1,城镇化率!$5:$5,0))/100</f>
        <v>1808204.2651259333</v>
      </c>
      <c r="U139" s="40">
        <f>INDEX(人口源表!$1:$1048576,MATCH($B139,人口源表!$A:$A,0),MATCH(U$1,人口源表!$1:$1,0))*INDEX(城镇化率!$1:$1048576,MATCH($B139,城镇化率!$A:$A,0),MATCH(U$1,城镇化率!$5:$5,0))/100</f>
        <v>1813240.0324179658</v>
      </c>
      <c r="V139" s="40">
        <f>INDEX(人口源表!$1:$1048576,MATCH($B139,人口源表!$A:$A,0),MATCH(V$1,人口源表!$1:$1,0))*INDEX(城镇化率!$1:$1048576,MATCH($B139,城镇化率!$A:$A,0),MATCH(V$1,城镇化率!$5:$5,0))/100</f>
        <v>1817523.1366689804</v>
      </c>
      <c r="W139" s="40">
        <f>INDEX(人口源表!$1:$1048576,MATCH($B139,人口源表!$A:$A,0),MATCH(W$1,人口源表!$1:$1,0))*INDEX(城镇化率!$1:$1048576,MATCH($B139,城镇化率!$A:$A,0),MATCH(W$1,城镇化率!$5:$5,0))/100</f>
        <v>1821085.8213935811</v>
      </c>
      <c r="X139" s="40">
        <f>INDEX(人口源表!$1:$1048576,MATCH($B139,人口源表!$A:$A,0),MATCH(X$1,人口源表!$1:$1,0))*INDEX(城镇化率!$1:$1048576,MATCH($B139,城镇化率!$A:$A,0),MATCH(X$1,城镇化率!$5:$5,0))/100</f>
        <v>1823960.2608951435</v>
      </c>
      <c r="Y139" s="40">
        <f>INDEX(人口源表!$1:$1048576,MATCH($B139,人口源表!$A:$A,0),MATCH(Y$1,人口源表!$1:$1,0))*INDEX(城镇化率!$1:$1048576,MATCH($B139,城镇化率!$A:$A,0),MATCH(Y$1,城镇化率!$5:$5,0))/100</f>
        <v>1826177.7170131651</v>
      </c>
      <c r="Z139" s="40">
        <f>INDEX(人口源表!$1:$1048576,MATCH($B139,人口源表!$A:$A,0),MATCH(Z$1,人口源表!$1:$1,0))*INDEX(城镇化率!$1:$1048576,MATCH($B139,城镇化率!$A:$A,0),MATCH(Z$1,城镇化率!$5:$5,0))/100</f>
        <v>1827771.8540523648</v>
      </c>
      <c r="AA139" s="40">
        <f>INDEX(人口源表!$1:$1048576,MATCH($B139,人口源表!$A:$A,0),MATCH(AA$1,人口源表!$1:$1,0))*INDEX(城镇化率!$1:$1048576,MATCH($B139,城镇化率!$A:$A,0),MATCH(AA$1,城镇化率!$5:$5,0))/100</f>
        <v>1828774.5858806211</v>
      </c>
      <c r="AB139" s="40">
        <f>INDEX(人口源表!$1:$1048576,MATCH($B139,人口源表!$A:$A,0),MATCH(AB$1,人口源表!$1:$1,0))*INDEX(城镇化率!$1:$1048576,MATCH($B139,城镇化率!$A:$A,0),MATCH(AB$1,城镇化率!$5:$5,0))/100</f>
        <v>1829218.5581097836</v>
      </c>
      <c r="AC139" s="40">
        <f>INDEX(人口源表!$1:$1048576,MATCH($B139,人口源表!$A:$A,0),MATCH(AC$1,人口源表!$1:$1,0))*INDEX(城镇化率!$1:$1048576,MATCH($B139,城镇化率!$A:$A,0),MATCH(AC$1,城镇化率!$5:$5,0))/100</f>
        <v>1826898.0527889687</v>
      </c>
      <c r="AD139" s="40">
        <f>INDEX(人口源表!$1:$1048576,MATCH($B139,人口源表!$A:$A,0),MATCH(AD$1,人口源表!$1:$1,0))*INDEX(城镇化率!$1:$1048576,MATCH($B139,城镇化率!$A:$A,0),MATCH(AD$1,城镇化率!$5:$5,0))/100</f>
        <v>1824089.5941766214</v>
      </c>
      <c r="AE139" s="40">
        <f>INDEX(人口源表!$1:$1048576,MATCH($B139,人口源表!$A:$A,0),MATCH(AE$1,人口源表!$1:$1,0))*INDEX(城镇化率!$1:$1048576,MATCH($B139,城镇化率!$A:$A,0),MATCH(AE$1,城镇化率!$5:$5,0))/100</f>
        <v>1820825.4650154591</v>
      </c>
      <c r="AF139" s="40">
        <f>INDEX(人口源表!$1:$1048576,MATCH($B139,人口源表!$A:$A,0),MATCH(AF$1,人口源表!$1:$1,0))*INDEX(城镇化率!$1:$1048576,MATCH($B139,城镇化率!$A:$A,0),MATCH(AF$1,城镇化率!$5:$5,0))/100</f>
        <v>1817141.9071576977</v>
      </c>
      <c r="AG139" s="40">
        <f>INDEX(人口源表!$1:$1048576,MATCH($B139,人口源表!$A:$A,0),MATCH(AG$1,人口源表!$1:$1,0))*INDEX(城镇化率!$1:$1048576,MATCH($B139,城镇化率!$A:$A,0),MATCH(AG$1,城镇化率!$5:$5,0))/100</f>
        <v>1813073.1635703421</v>
      </c>
      <c r="AH139" s="40">
        <f>INDEX(人口源表!$1:$1048576,MATCH($B139,人口源表!$A:$A,0),MATCH(AH$1,人口源表!$1:$1,0))*INDEX(城镇化率!$1:$1048576,MATCH($B139,城镇化率!$A:$A,0),MATCH(AH$1,城镇化率!$5:$5,0))/100</f>
        <v>1808652.2996207159</v>
      </c>
      <c r="AI139" s="40">
        <f>INDEX(人口源表!$1:$1048576,MATCH($B139,人口源表!$A:$A,0),MATCH(AI$1,人口源表!$1:$1,0))*INDEX(城镇化率!$1:$1048576,MATCH($B139,城镇化率!$A:$A,0),MATCH(AI$1,城镇化率!$5:$5,0))/100</f>
        <v>1803914.6462580487</v>
      </c>
      <c r="AJ139" s="40">
        <f>INDEX(人口源表!$1:$1048576,MATCH($B139,人口源表!$A:$A,0),MATCH(AJ$1,人口源表!$1:$1,0))*INDEX(城镇化率!$1:$1048576,MATCH($B139,城镇化率!$A:$A,0),MATCH(AJ$1,城镇化率!$5:$5,0))/100</f>
        <v>1798892.612491861</v>
      </c>
      <c r="AK139" s="40">
        <f>INDEX(人口源表!$1:$1048576,MATCH($B139,人口源表!$A:$A,0),MATCH(AK$1,人口源表!$1:$1,0))*INDEX(城镇化率!$1:$1048576,MATCH($B139,城镇化率!$A:$A,0),MATCH(AK$1,城镇化率!$5:$5,0))/100</f>
        <v>1793621.7443059853</v>
      </c>
      <c r="AL139" s="40">
        <f>INDEX(人口源表!$1:$1048576,MATCH($B139,人口源表!$A:$A,0),MATCH(AL$1,人口源表!$1:$1,0))*INDEX(城镇化率!$1:$1048576,MATCH($B139,城镇化率!$A:$A,0),MATCH(AL$1,城镇化率!$5:$5,0))/100</f>
        <v>1788134.636751438</v>
      </c>
      <c r="AM139" s="40">
        <f>INDEX(人口源表!$1:$1048576,MATCH($B139,人口源表!$A:$A,0),MATCH(AM$1,人口源表!$1:$1,0))*INDEX(城镇化率!$1:$1048576,MATCH($B139,城镇化率!$A:$A,0),MATCH(AM$1,城镇化率!$5:$5,0))/100</f>
        <v>1782465.2769974091</v>
      </c>
      <c r="AN139" s="40">
        <f>INDEX(人口源表!$1:$1048576,MATCH($B139,人口源表!$A:$A,0),MATCH(AN$1,人口源表!$1:$1,0))*INDEX(城镇化率!$1:$1048576,MATCH($B139,城镇化率!$A:$A,0),MATCH(AN$1,城镇化率!$5:$5,0))/100</f>
        <v>1776647.2976213547</v>
      </c>
      <c r="AO139" s="40">
        <f>INDEX(人口源表!$1:$1048576,MATCH($B139,人口源表!$A:$A,0),MATCH(AO$1,人口源表!$1:$1,0))*INDEX(城镇化率!$1:$1048576,MATCH($B139,城镇化率!$A:$A,0),MATCH(AO$1,城镇化率!$5:$5,0))/100</f>
        <v>1770713.077554692</v>
      </c>
      <c r="AP139" s="40">
        <f>INDEX(人口源表!$1:$1048576,MATCH($B139,人口源表!$A:$A,0),MATCH(AP$1,人口源表!$1:$1,0))*INDEX(城镇化率!$1:$1048576,MATCH($B139,城镇化率!$A:$A,0),MATCH(AP$1,城镇化率!$5:$5,0))/100</f>
        <v>1764695.4951295087</v>
      </c>
      <c r="AQ139" s="40">
        <f>INDEX(人口源表!$1:$1048576,MATCH($B139,人口源表!$A:$A,0),MATCH(AQ$1,人口源表!$1:$1,0))*INDEX(城镇化率!$1:$1048576,MATCH($B139,城镇化率!$A:$A,0),MATCH(AQ$1,城镇化率!$5:$5,0))/100</f>
        <v>1758628.8269515184</v>
      </c>
      <c r="AR139" s="40">
        <f>INDEX(人口源表!$1:$1048576,MATCH($B139,人口源表!$A:$A,0),MATCH(AR$1,人口源表!$1:$1,0))*INDEX(城镇化率!$1:$1048576,MATCH($B139,城镇化率!$A:$A,0),MATCH(AR$1,城镇化率!$5:$5,0))/100</f>
        <v>1752544.2820061529</v>
      </c>
      <c r="AS139" s="40">
        <f>INDEX(人口源表!$1:$1048576,MATCH($B139,人口源表!$A:$A,0),MATCH(AS$1,人口源表!$1:$1,0))*INDEX(城镇化率!$1:$1048576,MATCH($B139,城镇化率!$A:$A,0),MATCH(AS$1,城镇化率!$5:$5,0))/100</f>
        <v>1746474.4433642942</v>
      </c>
      <c r="AT139" s="40">
        <f>INDEX(人口源表!$1:$1048576,MATCH($B139,人口源表!$A:$A,0),MATCH(AT$1,人口源表!$1:$1,0))*INDEX(城镇化率!$1:$1048576,MATCH($B139,城镇化率!$A:$A,0),MATCH(AT$1,城镇化率!$5:$5,0))/100</f>
        <v>1740452.3853449852</v>
      </c>
      <c r="AU139" s="40">
        <f>INDEX(人口源表!$1:$1048576,MATCH($B139,人口源表!$A:$A,0),MATCH(AU$1,人口源表!$1:$1,0))*INDEX(城镇化率!$1:$1048576,MATCH($B139,城镇化率!$A:$A,0),MATCH(AU$1,城镇化率!$5:$5,0))/100</f>
        <v>1734508.9550587346</v>
      </c>
      <c r="AV139" s="40">
        <f>INDEX(人口源表!$1:$1048576,MATCH($B139,人口源表!$A:$A,0),MATCH(AV$1,人口源表!$1:$1,0))*INDEX(城镇化率!$1:$1048576,MATCH($B139,城镇化率!$A:$A,0),MATCH(AV$1,城镇化率!$5:$5,0))/100</f>
        <v>1728677.2813199747</v>
      </c>
    </row>
    <row r="140" spans="1:48" x14ac:dyDescent="0.15">
      <c r="A140" s="4" t="s">
        <v>7</v>
      </c>
      <c r="B140" s="4" t="s">
        <v>10</v>
      </c>
      <c r="C140" s="34">
        <f>VLOOKUP(B140,'[1]2016省城人口总结（根）'!B:C,2,FALSE)/100</f>
        <v>0.63459377123442817</v>
      </c>
      <c r="D140" s="40">
        <f>INDEX(人口源表!$1:$1048576,MATCH($B140,人口源表!$A:$A,0),MATCH(D$1,人口源表!$1:$1,0))*INDEX(城镇化率!$1:$1048576,MATCH($B140,城镇化率!$A:$A,0),MATCH(D$1,城镇化率!$5:$5,0))/100</f>
        <v>4547258.1961280201</v>
      </c>
      <c r="E140" s="40">
        <f>INDEX(人口源表!$1:$1048576,MATCH($B140,人口源表!$A:$A,0),MATCH(E$1,人口源表!$1:$1,0))*INDEX(城镇化率!$1:$1048576,MATCH($B140,城镇化率!$A:$A,0),MATCH(E$1,城镇化率!$5:$5,0))/100</f>
        <v>4640818.483525794</v>
      </c>
      <c r="F140" s="40">
        <f>INDEX(人口源表!$1:$1048576,MATCH($B140,人口源表!$A:$A,0),MATCH(F$1,人口源表!$1:$1,0))*INDEX(城镇化率!$1:$1048576,MATCH($B140,城镇化率!$A:$A,0),MATCH(F$1,城镇化率!$5:$5,0))/100</f>
        <v>4733833.1432508249</v>
      </c>
      <c r="G140" s="40">
        <f>INDEX(人口源表!$1:$1048576,MATCH($B140,人口源表!$A:$A,0),MATCH(G$1,人口源表!$1:$1,0))*INDEX(城镇化率!$1:$1048576,MATCH($B140,城镇化率!$A:$A,0),MATCH(G$1,城镇化率!$5:$5,0))/100</f>
        <v>4713664.7089923061</v>
      </c>
      <c r="H140" s="40">
        <f>INDEX(人口源表!$1:$1048576,MATCH($B140,人口源表!$A:$A,0),MATCH(H$1,人口源表!$1:$1,0))*INDEX(城镇化率!$1:$1048576,MATCH($B140,城镇化率!$A:$A,0),MATCH(H$1,城镇化率!$5:$5,0))/100</f>
        <v>4820886.0737550631</v>
      </c>
      <c r="I140" s="40">
        <f>INDEX(人口源表!$1:$1048576,MATCH($B140,人口源表!$A:$A,0),MATCH(I$1,人口源表!$1:$1,0))*INDEX(城镇化率!$1:$1048576,MATCH($B140,城镇化率!$A:$A,0),MATCH(I$1,城镇化率!$5:$5,0))/100</f>
        <v>4889850.4754057731</v>
      </c>
      <c r="J140" s="40">
        <f>INDEX(人口源表!$1:$1048576,MATCH($B140,人口源表!$A:$A,0),MATCH(J$1,人口源表!$1:$1,0))*INDEX(城镇化率!$1:$1048576,MATCH($B140,城镇化率!$A:$A,0),MATCH(J$1,城镇化率!$5:$5,0))/100</f>
        <v>4953523.5654568169</v>
      </c>
      <c r="K140" s="40">
        <f>INDEX(人口源表!$1:$1048576,MATCH($B140,人口源表!$A:$A,0),MATCH(K$1,人口源表!$1:$1,0))*INDEX(城镇化率!$1:$1048576,MATCH($B140,城镇化率!$A:$A,0),MATCH(K$1,城镇化率!$5:$5,0))/100</f>
        <v>5012146.9162623817</v>
      </c>
      <c r="L140" s="40">
        <f>INDEX(人口源表!$1:$1048576,MATCH($B140,人口源表!$A:$A,0),MATCH(L$1,人口源表!$1:$1,0))*INDEX(城镇化率!$1:$1048576,MATCH($B140,城镇化率!$A:$A,0),MATCH(L$1,城镇化率!$5:$5,0))/100</f>
        <v>5065960.3299087211</v>
      </c>
      <c r="M140" s="40">
        <f>INDEX(人口源表!$1:$1048576,MATCH($B140,人口源表!$A:$A,0),MATCH(M$1,人口源表!$1:$1,0))*INDEX(城镇化率!$1:$1048576,MATCH($B140,城镇化率!$A:$A,0),MATCH(M$1,城镇化率!$5:$5,0))/100</f>
        <v>5115206.4469004096</v>
      </c>
      <c r="N140" s="40">
        <f>INDEX(人口源表!$1:$1048576,MATCH($B140,人口源表!$A:$A,0),MATCH(N$1,人口源表!$1:$1,0))*INDEX(城镇化率!$1:$1048576,MATCH($B140,城镇化率!$A:$A,0),MATCH(N$1,城镇化率!$5:$5,0))/100</f>
        <v>5160124.1091756998</v>
      </c>
      <c r="O140" s="40">
        <f>INDEX(人口源表!$1:$1048576,MATCH($B140,人口源表!$A:$A,0),MATCH(O$1,人口源表!$1:$1,0))*INDEX(城镇化率!$1:$1048576,MATCH($B140,城镇化率!$A:$A,0),MATCH(O$1,城镇化率!$5:$5,0))/100</f>
        <v>5200953.6999096395</v>
      </c>
      <c r="P140" s="40">
        <f>INDEX(人口源表!$1:$1048576,MATCH($B140,人口源表!$A:$A,0),MATCH(P$1,人口源表!$1:$1,0))*INDEX(城镇化率!$1:$1048576,MATCH($B140,城镇化率!$A:$A,0),MATCH(P$1,城镇化率!$5:$5,0))/100</f>
        <v>5237933.993303475</v>
      </c>
      <c r="Q140" s="40">
        <f>INDEX(人口源表!$1:$1048576,MATCH($B140,人口源表!$A:$A,0),MATCH(Q$1,人口源表!$1:$1,0))*INDEX(城镇化率!$1:$1048576,MATCH($B140,城镇化率!$A:$A,0),MATCH(Q$1,城镇化率!$5:$5,0))/100</f>
        <v>5271301.788512487</v>
      </c>
      <c r="R140" s="40">
        <f>INDEX(人口源表!$1:$1048576,MATCH($B140,人口源表!$A:$A,0),MATCH(R$1,人口源表!$1:$1,0))*INDEX(城镇化率!$1:$1048576,MATCH($B140,城镇化率!$A:$A,0),MATCH(R$1,城镇化率!$5:$5,0))/100</f>
        <v>5301291.5295044491</v>
      </c>
      <c r="S140" s="40">
        <f>INDEX(人口源表!$1:$1048576,MATCH($B140,人口源表!$A:$A,0),MATCH(S$1,人口源表!$1:$1,0))*INDEX(城镇化率!$1:$1048576,MATCH($B140,城镇化率!$A:$A,0),MATCH(S$1,城镇化率!$5:$5,0))/100</f>
        <v>5301760.265989122</v>
      </c>
      <c r="T140" s="40">
        <f>INDEX(人口源表!$1:$1048576,MATCH($B140,人口源表!$A:$A,0),MATCH(T$1,人口源表!$1:$1,0))*INDEX(城镇化率!$1:$1048576,MATCH($B140,城镇化率!$A:$A,0),MATCH(T$1,城镇化率!$5:$5,0))/100</f>
        <v>5299208.5082680555</v>
      </c>
      <c r="U140" s="40">
        <f>INDEX(人口源表!$1:$1048576,MATCH($B140,人口源表!$A:$A,0),MATCH(U$1,人口源表!$1:$1,0))*INDEX(城镇化率!$1:$1048576,MATCH($B140,城镇化率!$A:$A,0),MATCH(U$1,城镇化率!$5:$5,0))/100</f>
        <v>5293904.4392909613</v>
      </c>
      <c r="V140" s="40">
        <f>INDEX(人口源表!$1:$1048576,MATCH($B140,人口源表!$A:$A,0),MATCH(V$1,人口源表!$1:$1,0))*INDEX(城镇化率!$1:$1048576,MATCH($B140,城镇化率!$A:$A,0),MATCH(V$1,城镇化率!$5:$5,0))/100</f>
        <v>5286107.5200990895</v>
      </c>
      <c r="W140" s="40">
        <f>INDEX(人口源表!$1:$1048576,MATCH($B140,人口源表!$A:$A,0),MATCH(W$1,人口源表!$1:$1,0))*INDEX(城镇化率!$1:$1048576,MATCH($B140,城镇化率!$A:$A,0),MATCH(W$1,城镇化率!$5:$5,0))/100</f>
        <v>5276070.5075355545</v>
      </c>
      <c r="X140" s="40">
        <f>INDEX(人口源表!$1:$1048576,MATCH($B140,人口源表!$A:$A,0),MATCH(X$1,人口源表!$1:$1,0))*INDEX(城镇化率!$1:$1048576,MATCH($B140,城镇化率!$A:$A,0),MATCH(X$1,城镇化率!$5:$5,0))/100</f>
        <v>5264034.582165055</v>
      </c>
      <c r="Y140" s="40">
        <f>INDEX(人口源表!$1:$1048576,MATCH($B140,人口源表!$A:$A,0),MATCH(Y$1,人口源表!$1:$1,0))*INDEX(城镇化率!$1:$1048576,MATCH($B140,城镇化率!$A:$A,0),MATCH(Y$1,城镇化率!$5:$5,0))/100</f>
        <v>5250233.6519699711</v>
      </c>
      <c r="Z140" s="40">
        <f>INDEX(人口源表!$1:$1048576,MATCH($B140,人口源表!$A:$A,0),MATCH(Z$1,人口源表!$1:$1,0))*INDEX(城镇化率!$1:$1048576,MATCH($B140,城镇化率!$A:$A,0),MATCH(Z$1,城镇化率!$5:$5,0))/100</f>
        <v>5234891.7661454128</v>
      </c>
      <c r="AA140" s="40">
        <f>INDEX(人口源表!$1:$1048576,MATCH($B140,人口源表!$A:$A,0),MATCH(AA$1,人口源表!$1:$1,0))*INDEX(城镇化率!$1:$1048576,MATCH($B140,城镇化率!$A:$A,0),MATCH(AA$1,城镇化率!$5:$5,0))/100</f>
        <v>5218223.592049364</v>
      </c>
      <c r="AB140" s="40">
        <f>INDEX(人口源表!$1:$1048576,MATCH($B140,人口源表!$A:$A,0),MATCH(AB$1,人口源表!$1:$1,0))*INDEX(城镇化率!$1:$1048576,MATCH($B140,城镇化率!$A:$A,0),MATCH(AB$1,城镇化率!$5:$5,0))/100</f>
        <v>5200434.1224923022</v>
      </c>
      <c r="AC140" s="40">
        <f>INDEX(人口源表!$1:$1048576,MATCH($B140,人口源表!$A:$A,0),MATCH(AC$1,人口源表!$1:$1,0))*INDEX(城镇化率!$1:$1048576,MATCH($B140,城镇化率!$A:$A,0),MATCH(AC$1,城镇化率!$5:$5,0))/100</f>
        <v>5175376.0929291612</v>
      </c>
      <c r="AD140" s="40">
        <f>INDEX(人口源表!$1:$1048576,MATCH($B140,人口源表!$A:$A,0),MATCH(AD$1,人口源表!$1:$1,0))*INDEX(城镇化率!$1:$1048576,MATCH($B140,城镇化率!$A:$A,0),MATCH(AD$1,城镇化率!$5:$5,0))/100</f>
        <v>5149629.4892083667</v>
      </c>
      <c r="AE140" s="40">
        <f>INDEX(人口源表!$1:$1048576,MATCH($B140,人口源表!$A:$A,0),MATCH(AE$1,人口源表!$1:$1,0))*INDEX(城镇化率!$1:$1048576,MATCH($B140,城镇化率!$A:$A,0),MATCH(AE$1,城镇化率!$5:$5,0))/100</f>
        <v>5123368.8390445523</v>
      </c>
      <c r="AF140" s="40">
        <f>INDEX(人口源表!$1:$1048576,MATCH($B140,人口源表!$A:$A,0),MATCH(AF$1,人口源表!$1:$1,0))*INDEX(城镇化率!$1:$1048576,MATCH($B140,城镇化率!$A:$A,0),MATCH(AF$1,城镇化率!$5:$5,0))/100</f>
        <v>5096758.5508918567</v>
      </c>
      <c r="AG140" s="40">
        <f>INDEX(人口源表!$1:$1048576,MATCH($B140,人口源表!$A:$A,0),MATCH(AG$1,人口源表!$1:$1,0))*INDEX(城镇化率!$1:$1048576,MATCH($B140,城镇化率!$A:$A,0),MATCH(AG$1,城镇化率!$5:$5,0))/100</f>
        <v>5069947.0753465788</v>
      </c>
      <c r="AH140" s="40">
        <f>INDEX(人口源表!$1:$1048576,MATCH($B140,人口源表!$A:$A,0),MATCH(AH$1,人口源表!$1:$1,0))*INDEX(城镇化率!$1:$1048576,MATCH($B140,城镇化率!$A:$A,0),MATCH(AH$1,城镇化率!$5:$5,0))/100</f>
        <v>5043073.8371381192</v>
      </c>
      <c r="AI140" s="40">
        <f>INDEX(人口源表!$1:$1048576,MATCH($B140,人口源表!$A:$A,0),MATCH(AI$1,人口源表!$1:$1,0))*INDEX(城镇化率!$1:$1048576,MATCH($B140,城镇化率!$A:$A,0),MATCH(AI$1,城镇化率!$5:$5,0))/100</f>
        <v>5016263.3785553947</v>
      </c>
      <c r="AJ140" s="40">
        <f>INDEX(人口源表!$1:$1048576,MATCH($B140,人口源表!$A:$A,0),MATCH(AJ$1,人口源表!$1:$1,0))*INDEX(城镇化率!$1:$1048576,MATCH($B140,城镇化率!$A:$A,0),MATCH(AJ$1,城镇化率!$5:$5,0))/100</f>
        <v>4989629.12080622</v>
      </c>
      <c r="AK140" s="40">
        <f>INDEX(人口源表!$1:$1048576,MATCH($B140,人口源表!$A:$A,0),MATCH(AK$1,人口源表!$1:$1,0))*INDEX(城镇化率!$1:$1048576,MATCH($B140,城镇化率!$A:$A,0),MATCH(AK$1,城镇化率!$5:$5,0))/100</f>
        <v>4963269.0595491072</v>
      </c>
      <c r="AL140" s="40">
        <f>INDEX(人口源表!$1:$1048576,MATCH($B140,人口源表!$A:$A,0),MATCH(AL$1,人口源表!$1:$1,0))*INDEX(城镇化率!$1:$1048576,MATCH($B140,城镇化率!$A:$A,0),MATCH(AL$1,城镇化率!$5:$5,0))/100</f>
        <v>4937268.7320398381</v>
      </c>
      <c r="AM140" s="40">
        <f>INDEX(人口源表!$1:$1048576,MATCH($B140,人口源表!$A:$A,0),MATCH(AM$1,人口源表!$1:$1,0))*INDEX(城镇化率!$1:$1048576,MATCH($B140,城镇化率!$A:$A,0),MATCH(AM$1,城镇化率!$5:$5,0))/100</f>
        <v>4911700.9684730135</v>
      </c>
      <c r="AN140" s="40">
        <f>INDEX(人口源表!$1:$1048576,MATCH($B140,人口源表!$A:$A,0),MATCH(AN$1,人口源表!$1:$1,0))*INDEX(城镇化率!$1:$1048576,MATCH($B140,城镇化率!$A:$A,0),MATCH(AN$1,城镇化率!$5:$5,0))/100</f>
        <v>4886622.3417332433</v>
      </c>
      <c r="AO140" s="40">
        <f>INDEX(人口源表!$1:$1048576,MATCH($B140,人口源表!$A:$A,0),MATCH(AO$1,人口源表!$1:$1,0))*INDEX(城镇化率!$1:$1048576,MATCH($B140,城镇化率!$A:$A,0),MATCH(AO$1,城镇化率!$5:$5,0))/100</f>
        <v>4862076.1619612565</v>
      </c>
      <c r="AP140" s="40">
        <f>INDEX(人口源表!$1:$1048576,MATCH($B140,人口源表!$A:$A,0),MATCH(AP$1,人口源表!$1:$1,0))*INDEX(城镇化率!$1:$1048576,MATCH($B140,城镇化率!$A:$A,0),MATCH(AP$1,城镇化率!$5:$5,0))/100</f>
        <v>4838091.3878456159</v>
      </c>
      <c r="AQ140" s="40">
        <f>INDEX(人口源表!$1:$1048576,MATCH($B140,人口源表!$A:$A,0),MATCH(AQ$1,人口源表!$1:$1,0))*INDEX(城镇化率!$1:$1048576,MATCH($B140,城镇化率!$A:$A,0),MATCH(AQ$1,城镇化率!$5:$5,0))/100</f>
        <v>4814681.5161734996</v>
      </c>
      <c r="AR140" s="40">
        <f>INDEX(人口源表!$1:$1048576,MATCH($B140,人口源表!$A:$A,0),MATCH(AR$1,人口源表!$1:$1,0))*INDEX(城镇化率!$1:$1048576,MATCH($B140,城镇化率!$A:$A,0),MATCH(AR$1,城镇化率!$5:$5,0))/100</f>
        <v>4791845.1237443779</v>
      </c>
      <c r="AS140" s="40">
        <f>INDEX(人口源表!$1:$1048576,MATCH($B140,人口源表!$A:$A,0),MATCH(AS$1,人口源表!$1:$1,0))*INDEX(城镇化率!$1:$1048576,MATCH($B140,城镇化率!$A:$A,0),MATCH(AS$1,城镇化率!$5:$5,0))/100</f>
        <v>4769564.7441778621</v>
      </c>
      <c r="AT140" s="40">
        <f>INDEX(人口源表!$1:$1048576,MATCH($B140,人口源表!$A:$A,0),MATCH(AT$1,人口源表!$1:$1,0))*INDEX(城镇化率!$1:$1048576,MATCH($B140,城镇化率!$A:$A,0),MATCH(AT$1,城镇化率!$5:$5,0))/100</f>
        <v>4747808.2530481676</v>
      </c>
      <c r="AU140" s="40">
        <f>INDEX(人口源表!$1:$1048576,MATCH($B140,人口源表!$A:$A,0),MATCH(AU$1,人口源表!$1:$1,0))*INDEX(城镇化率!$1:$1048576,MATCH($B140,城镇化率!$A:$A,0),MATCH(AU$1,城镇化率!$5:$5,0))/100</f>
        <v>4726526.9009940773</v>
      </c>
      <c r="AV140" s="40">
        <f>INDEX(人口源表!$1:$1048576,MATCH($B140,人口源表!$A:$A,0),MATCH(AV$1,人口源表!$1:$1,0))*INDEX(城镇化率!$1:$1048576,MATCH($B140,城镇化率!$A:$A,0),MATCH(AV$1,城镇化率!$5:$5,0))/100</f>
        <v>4705655.0052121934</v>
      </c>
    </row>
    <row r="141" spans="1:48" x14ac:dyDescent="0.15">
      <c r="A141" s="4" t="s">
        <v>7</v>
      </c>
      <c r="B141" s="4" t="s">
        <v>16</v>
      </c>
      <c r="C141" s="34">
        <f>VLOOKUP(B141,'[1]2016省城人口总结（根）'!B:C,2,FALSE)/100</f>
        <v>0.59510048092337287</v>
      </c>
      <c r="D141" s="40">
        <f>INDEX(人口源表!$1:$1048576,MATCH($B141,人口源表!$A:$A,0),MATCH(D$1,人口源表!$1:$1,0))*INDEX(城镇化率!$1:$1048576,MATCH($B141,城镇化率!$A:$A,0),MATCH(D$1,城镇化率!$5:$5,0))/100</f>
        <v>5589324.8740203585</v>
      </c>
      <c r="E141" s="40">
        <f>INDEX(人口源表!$1:$1048576,MATCH($B141,人口源表!$A:$A,0),MATCH(E$1,人口源表!$1:$1,0))*INDEX(城镇化率!$1:$1048576,MATCH($B141,城镇化率!$A:$A,0),MATCH(E$1,城镇化率!$5:$5,0))/100</f>
        <v>5706778.2042009356</v>
      </c>
      <c r="F141" s="40">
        <f>INDEX(人口源表!$1:$1048576,MATCH($B141,人口源表!$A:$A,0),MATCH(F$1,人口源表!$1:$1,0))*INDEX(城镇化率!$1:$1048576,MATCH($B141,城镇化率!$A:$A,0),MATCH(F$1,城镇化率!$5:$5,0))/100</f>
        <v>5823804.07260927</v>
      </c>
      <c r="G141" s="40">
        <f>INDEX(人口源表!$1:$1048576,MATCH($B141,人口源表!$A:$A,0),MATCH(G$1,人口源表!$1:$1,0))*INDEX(城镇化率!$1:$1048576,MATCH($B141,城镇化率!$A:$A,0),MATCH(G$1,城镇化率!$5:$5,0))/100</f>
        <v>5846119.2547529973</v>
      </c>
      <c r="H141" s="40">
        <f>INDEX(人口源表!$1:$1048576,MATCH($B141,人口源表!$A:$A,0),MATCH(H$1,人口源表!$1:$1,0))*INDEX(城镇化率!$1:$1048576,MATCH($B141,城镇化率!$A:$A,0),MATCH(H$1,城镇化率!$5:$5,0))/100</f>
        <v>5975205.1313769268</v>
      </c>
      <c r="I141" s="40">
        <f>INDEX(人口源表!$1:$1048576,MATCH($B141,人口源表!$A:$A,0),MATCH(I$1,人口源表!$1:$1,0))*INDEX(城镇化率!$1:$1048576,MATCH($B141,城镇化率!$A:$A,0),MATCH(I$1,城镇化率!$5:$5,0))/100</f>
        <v>6060716.0686439415</v>
      </c>
      <c r="J141" s="40">
        <f>INDEX(人口源表!$1:$1048576,MATCH($B141,人口源表!$A:$A,0),MATCH(J$1,人口源表!$1:$1,0))*INDEX(城镇化率!$1:$1048576,MATCH($B141,城镇化率!$A:$A,0),MATCH(J$1,城镇化率!$5:$5,0))/100</f>
        <v>6143228.1139774155</v>
      </c>
      <c r="K141" s="40">
        <f>INDEX(人口源表!$1:$1048576,MATCH($B141,人口源表!$A:$A,0),MATCH(K$1,人口源表!$1:$1,0))*INDEX(城镇化率!$1:$1048576,MATCH($B141,城镇化率!$A:$A,0),MATCH(K$1,城镇化率!$5:$5,0))/100</f>
        <v>6222735.2598136505</v>
      </c>
      <c r="L141" s="40">
        <f>INDEX(人口源表!$1:$1048576,MATCH($B141,人口源表!$A:$A,0),MATCH(L$1,人口源表!$1:$1,0))*INDEX(城镇化率!$1:$1048576,MATCH($B141,城镇化率!$A:$A,0),MATCH(L$1,城镇化率!$5:$5,0))/100</f>
        <v>6299236.6523703281</v>
      </c>
      <c r="M141" s="40">
        <f>INDEX(人口源表!$1:$1048576,MATCH($B141,人口源表!$A:$A,0),MATCH(M$1,人口源表!$1:$1,0))*INDEX(城镇化率!$1:$1048576,MATCH($B141,城镇化率!$A:$A,0),MATCH(M$1,城镇化率!$5:$5,0))/100</f>
        <v>6372735.4834435172</v>
      </c>
      <c r="N141" s="40">
        <f>INDEX(人口源表!$1:$1048576,MATCH($B141,人口源表!$A:$A,0),MATCH(N$1,人口源表!$1:$1,0))*INDEX(城镇化率!$1:$1048576,MATCH($B141,城镇化率!$A:$A,0),MATCH(N$1,城镇化率!$5:$5,0))/100</f>
        <v>6443242.5390093317</v>
      </c>
      <c r="O141" s="40">
        <f>INDEX(人口源表!$1:$1048576,MATCH($B141,人口源表!$A:$A,0),MATCH(O$1,人口源表!$1:$1,0))*INDEX(城镇化率!$1:$1048576,MATCH($B141,城镇化率!$A:$A,0),MATCH(O$1,城镇化率!$5:$5,0))/100</f>
        <v>6510771.081798017</v>
      </c>
      <c r="P141" s="40">
        <f>INDEX(人口源表!$1:$1048576,MATCH($B141,人口源表!$A:$A,0),MATCH(P$1,人口源表!$1:$1,0))*INDEX(城镇化率!$1:$1048576,MATCH($B141,城镇化率!$A:$A,0),MATCH(P$1,城镇化率!$5:$5,0))/100</f>
        <v>6575343.8250295082</v>
      </c>
      <c r="Q141" s="40">
        <f>INDEX(人口源表!$1:$1048576,MATCH($B141,人口源表!$A:$A,0),MATCH(Q$1,人口源表!$1:$1,0))*INDEX(城镇化率!$1:$1048576,MATCH($B141,城镇化率!$A:$A,0),MATCH(Q$1,城镇化率!$5:$5,0))/100</f>
        <v>6636987.092146188</v>
      </c>
      <c r="R141" s="40">
        <f>INDEX(人口源表!$1:$1048576,MATCH($B141,人口源表!$A:$A,0),MATCH(R$1,人口源表!$1:$1,0))*INDEX(城镇化率!$1:$1048576,MATCH($B141,城镇化率!$A:$A,0),MATCH(R$1,城镇化率!$5:$5,0))/100</f>
        <v>6695735.1614255048</v>
      </c>
      <c r="S141" s="40">
        <f>INDEX(人口源表!$1:$1048576,MATCH($B141,人口源表!$A:$A,0),MATCH(S$1,人口源表!$1:$1,0))*INDEX(城镇化率!$1:$1048576,MATCH($B141,城镇化率!$A:$A,0),MATCH(S$1,城镇化率!$5:$5,0))/100</f>
        <v>6718203.8641646067</v>
      </c>
      <c r="T141" s="40">
        <f>INDEX(人口源表!$1:$1048576,MATCH($B141,人口源表!$A:$A,0),MATCH(T$1,人口源表!$1:$1,0))*INDEX(城镇化率!$1:$1048576,MATCH($B141,城镇化率!$A:$A,0),MATCH(T$1,城镇化率!$5:$5,0))/100</f>
        <v>6737506.5280272458</v>
      </c>
      <c r="U141" s="40">
        <f>INDEX(人口源表!$1:$1048576,MATCH($B141,人口源表!$A:$A,0),MATCH(U$1,人口源表!$1:$1,0))*INDEX(城镇化率!$1:$1048576,MATCH($B141,城镇化率!$A:$A,0),MATCH(U$1,城镇化率!$5:$5,0))/100</f>
        <v>6753740.4395494983</v>
      </c>
      <c r="V141" s="40">
        <f>INDEX(人口源表!$1:$1048576,MATCH($B141,人口源表!$A:$A,0),MATCH(V$1,人口源表!$1:$1,0))*INDEX(城镇化率!$1:$1048576,MATCH($B141,城镇化率!$A:$A,0),MATCH(V$1,城镇化率!$5:$5,0))/100</f>
        <v>6767010.3348849835</v>
      </c>
      <c r="W141" s="40">
        <f>INDEX(人口源表!$1:$1048576,MATCH($B141,人口源表!$A:$A,0),MATCH(W$1,人口源表!$1:$1,0))*INDEX(城镇化率!$1:$1048576,MATCH($B141,城镇化率!$A:$A,0),MATCH(W$1,城镇化率!$5:$5,0))/100</f>
        <v>6777427.1157050813</v>
      </c>
      <c r="X141" s="40">
        <f>INDEX(人口源表!$1:$1048576,MATCH($B141,人口源表!$A:$A,0),MATCH(X$1,人口源表!$1:$1,0))*INDEX(城镇化率!$1:$1048576,MATCH($B141,城镇化率!$A:$A,0),MATCH(X$1,城镇化率!$5:$5,0))/100</f>
        <v>6785105.7994448505</v>
      </c>
      <c r="Y141" s="40">
        <f>INDEX(人口源表!$1:$1048576,MATCH($B141,人口源表!$A:$A,0),MATCH(Y$1,人口源表!$1:$1,0))*INDEX(城镇化率!$1:$1048576,MATCH($B141,城镇化率!$A:$A,0),MATCH(Y$1,城镇化率!$5:$5,0))/100</f>
        <v>6790170.688374728</v>
      </c>
      <c r="Z141" s="40">
        <f>INDEX(人口源表!$1:$1048576,MATCH($B141,人口源表!$A:$A,0),MATCH(Z$1,人口源表!$1:$1,0))*INDEX(城镇化率!$1:$1048576,MATCH($B141,城镇化率!$A:$A,0),MATCH(Z$1,城镇化率!$5:$5,0))/100</f>
        <v>6792748.9825041322</v>
      </c>
      <c r="AA141" s="40">
        <f>INDEX(人口源表!$1:$1048576,MATCH($B141,人口源表!$A:$A,0),MATCH(AA$1,人口源表!$1:$1,0))*INDEX(城镇化率!$1:$1048576,MATCH($B141,城镇化率!$A:$A,0),MATCH(AA$1,城镇化率!$5:$5,0))/100</f>
        <v>6792977.4373258874</v>
      </c>
      <c r="AB141" s="40">
        <f>INDEX(人口源表!$1:$1048576,MATCH($B141,人口源表!$A:$A,0),MATCH(AB$1,人口源表!$1:$1,0))*INDEX(城镇化率!$1:$1048576,MATCH($B141,城镇化率!$A:$A,0),MATCH(AB$1,城镇化率!$5:$5,0))/100</f>
        <v>6790998.1323601827</v>
      </c>
      <c r="AC141" s="40">
        <f>INDEX(人口源表!$1:$1048576,MATCH($B141,人口源表!$A:$A,0),MATCH(AC$1,人口源表!$1:$1,0))*INDEX(城镇化率!$1:$1048576,MATCH($B141,城镇化率!$A:$A,0),MATCH(AC$1,城镇化率!$5:$5,0))/100</f>
        <v>6778654.3249943815</v>
      </c>
      <c r="AD141" s="40">
        <f>INDEX(人口源表!$1:$1048576,MATCH($B141,人口源表!$A:$A,0),MATCH(AD$1,人口源表!$1:$1,0))*INDEX(城镇化率!$1:$1048576,MATCH($B141,城镇化率!$A:$A,0),MATCH(AD$1,城镇化率!$5:$5,0))/100</f>
        <v>6764430.9657035675</v>
      </c>
      <c r="AE141" s="40">
        <f>INDEX(人口源表!$1:$1048576,MATCH($B141,人口源表!$A:$A,0),MATCH(AE$1,人口源表!$1:$1,0))*INDEX(城镇化率!$1:$1048576,MATCH($B141,城镇化率!$A:$A,0),MATCH(AE$1,城镇化率!$5:$5,0))/100</f>
        <v>6748499.0726798307</v>
      </c>
      <c r="AF141" s="40">
        <f>INDEX(人口源表!$1:$1048576,MATCH($B141,人口源表!$A:$A,0),MATCH(AF$1,人口源表!$1:$1,0))*INDEX(城镇化率!$1:$1048576,MATCH($B141,城镇化率!$A:$A,0),MATCH(AF$1,城镇化率!$5:$5,0))/100</f>
        <v>6731031.6490756487</v>
      </c>
      <c r="AG141" s="40">
        <f>INDEX(人口源表!$1:$1048576,MATCH($B141,人口源表!$A:$A,0),MATCH(AG$1,人口源表!$1:$1,0))*INDEX(城镇化率!$1:$1048576,MATCH($B141,城镇化率!$A:$A,0),MATCH(AG$1,城镇化率!$5:$5,0))/100</f>
        <v>6712212.7341545559</v>
      </c>
      <c r="AH141" s="40">
        <f>INDEX(人口源表!$1:$1048576,MATCH($B141,人口源表!$A:$A,0),MATCH(AH$1,人口源表!$1:$1,0))*INDEX(城镇化率!$1:$1048576,MATCH($B141,城镇化率!$A:$A,0),MATCH(AH$1,城镇化率!$5:$5,0))/100</f>
        <v>6692229.2688283334</v>
      </c>
      <c r="AI141" s="40">
        <f>INDEX(人口源表!$1:$1048576,MATCH($B141,人口源表!$A:$A,0),MATCH(AI$1,人口源表!$1:$1,0))*INDEX(城镇化率!$1:$1048576,MATCH($B141,城镇化率!$A:$A,0),MATCH(AI$1,城镇化率!$5:$5,0))/100</f>
        <v>6671276.4359962251</v>
      </c>
      <c r="AJ141" s="40">
        <f>INDEX(人口源表!$1:$1048576,MATCH($B141,人口源表!$A:$A,0),MATCH(AJ$1,人口源表!$1:$1,0))*INDEX(城镇化率!$1:$1048576,MATCH($B141,城镇化率!$A:$A,0),MATCH(AJ$1,城镇化率!$5:$5,0))/100</f>
        <v>6649555.5032274043</v>
      </c>
      <c r="AK141" s="40">
        <f>INDEX(人口源表!$1:$1048576,MATCH($B141,人口源表!$A:$A,0),MATCH(AK$1,人口源表!$1:$1,0))*INDEX(城镇化率!$1:$1048576,MATCH($B141,城镇化率!$A:$A,0),MATCH(AK$1,城镇化率!$5:$5,0))/100</f>
        <v>6627274.6737959441</v>
      </c>
      <c r="AL141" s="40">
        <f>INDEX(人口源表!$1:$1048576,MATCH($B141,人口源表!$A:$A,0),MATCH(AL$1,人口源表!$1:$1,0))*INDEX(城镇化率!$1:$1048576,MATCH($B141,城镇化率!$A:$A,0),MATCH(AL$1,城镇化率!$5:$5,0))/100</f>
        <v>6604649.9558825335</v>
      </c>
      <c r="AM141" s="40">
        <f>INDEX(人口源表!$1:$1048576,MATCH($B141,人口源表!$A:$A,0),MATCH(AM$1,人口源表!$1:$1,0))*INDEX(城镇化率!$1:$1048576,MATCH($B141,城镇化率!$A:$A,0),MATCH(AM$1,城镇化率!$5:$5,0))/100</f>
        <v>6581902.968364221</v>
      </c>
      <c r="AN141" s="40">
        <f>INDEX(人口源表!$1:$1048576,MATCH($B141,人口源表!$A:$A,0),MATCH(AN$1,人口源表!$1:$1,0))*INDEX(城镇化率!$1:$1048576,MATCH($B141,城镇化率!$A:$A,0),MATCH(AN$1,城镇化率!$5:$5,0))/100</f>
        <v>6559263.3356794575</v>
      </c>
      <c r="AO141" s="40">
        <f>INDEX(人口源表!$1:$1048576,MATCH($B141,人口源表!$A:$A,0),MATCH(AO$1,人口源表!$1:$1,0))*INDEX(城镇化率!$1:$1048576,MATCH($B141,城镇化率!$A:$A,0),MATCH(AO$1,城镇化率!$5:$5,0))/100</f>
        <v>6536967.254534631</v>
      </c>
      <c r="AP141" s="40">
        <f>INDEX(人口源表!$1:$1048576,MATCH($B141,人口源表!$A:$A,0),MATCH(AP$1,人口源表!$1:$1,0))*INDEX(城镇化率!$1:$1048576,MATCH($B141,城镇化率!$A:$A,0),MATCH(AP$1,城镇化率!$5:$5,0))/100</f>
        <v>6515258.3643214907</v>
      </c>
      <c r="AQ141" s="40">
        <f>INDEX(人口源表!$1:$1048576,MATCH($B141,人口源表!$A:$A,0),MATCH(AQ$1,人口源表!$1:$1,0))*INDEX(城镇化率!$1:$1048576,MATCH($B141,城镇化率!$A:$A,0),MATCH(AQ$1,城镇化率!$5:$5,0))/100</f>
        <v>6494387.853931048</v>
      </c>
      <c r="AR141" s="40">
        <f>INDEX(人口源表!$1:$1048576,MATCH($B141,人口源表!$A:$A,0),MATCH(AR$1,人口源表!$1:$1,0))*INDEX(城镇化率!$1:$1048576,MATCH($B141,城镇化率!$A:$A,0),MATCH(AR$1,城镇化率!$5:$5,0))/100</f>
        <v>6474614.569649565</v>
      </c>
      <c r="AS141" s="40">
        <f>INDEX(人口源表!$1:$1048576,MATCH($B141,人口源表!$A:$A,0),MATCH(AS$1,人口源表!$1:$1,0))*INDEX(城镇化率!$1:$1048576,MATCH($B141,城镇化率!$A:$A,0),MATCH(AS$1,城镇化率!$5:$5,0))/100</f>
        <v>6456204.3360982724</v>
      </c>
      <c r="AT141" s="40">
        <f>INDEX(人口源表!$1:$1048576,MATCH($B141,人口源表!$A:$A,0),MATCH(AT$1,人口源表!$1:$1,0))*INDEX(城镇化率!$1:$1048576,MATCH($B141,城镇化率!$A:$A,0),MATCH(AT$1,城镇化率!$5:$5,0))/100</f>
        <v>6439430.8424833193</v>
      </c>
      <c r="AU141" s="40">
        <f>INDEX(人口源表!$1:$1048576,MATCH($B141,人口源表!$A:$A,0),MATCH(AU$1,人口源表!$1:$1,0))*INDEX(城镇化率!$1:$1048576,MATCH($B141,城镇化率!$A:$A,0),MATCH(AU$1,城镇化率!$5:$5,0))/100</f>
        <v>6424576.5476807067</v>
      </c>
      <c r="AV141" s="40">
        <f>INDEX(人口源表!$1:$1048576,MATCH($B141,人口源表!$A:$A,0),MATCH(AV$1,人口源表!$1:$1,0))*INDEX(城镇化率!$1:$1048576,MATCH($B141,城镇化率!$A:$A,0),MATCH(AV$1,城镇化率!$5:$5,0))/100</f>
        <v>6411930.4164229818</v>
      </c>
    </row>
    <row r="142" spans="1:48" x14ac:dyDescent="0.15">
      <c r="A142" s="4" t="s">
        <v>7</v>
      </c>
      <c r="B142" s="4" t="s">
        <v>18</v>
      </c>
      <c r="C142" s="34">
        <f>VLOOKUP(B142,'[1]2016省城人口总结（根）'!B:C,2,FALSE)/100</f>
        <v>0.56609928181557012</v>
      </c>
      <c r="D142" s="40">
        <f>INDEX(人口源表!$1:$1048576,MATCH($B142,人口源表!$A:$A,0),MATCH(D$1,人口源表!$1:$1,0))*INDEX(城镇化率!$1:$1048576,MATCH($B142,城镇化率!$A:$A,0),MATCH(D$1,城镇化率!$5:$5,0))/100</f>
        <v>4779984.0728006102</v>
      </c>
      <c r="E142" s="40">
        <f>INDEX(人口源表!$1:$1048576,MATCH($B142,人口源表!$A:$A,0),MATCH(E$1,人口源表!$1:$1,0))*INDEX(城镇化率!$1:$1048576,MATCH($B142,城镇化率!$A:$A,0),MATCH(E$1,城镇化率!$5:$5,0))/100</f>
        <v>4883689.7734958511</v>
      </c>
      <c r="F142" s="40">
        <f>INDEX(人口源表!$1:$1048576,MATCH($B142,人口源表!$A:$A,0),MATCH(F$1,人口源表!$1:$1,0))*INDEX(城镇化率!$1:$1048576,MATCH($B142,城镇化率!$A:$A,0),MATCH(F$1,城镇化率!$5:$5,0))/100</f>
        <v>4986505.795916873</v>
      </c>
      <c r="G142" s="40">
        <f>INDEX(人口源表!$1:$1048576,MATCH($B142,人口源表!$A:$A,0),MATCH(G$1,人口源表!$1:$1,0))*INDEX(城镇化率!$1:$1048576,MATCH($B142,城镇化率!$A:$A,0),MATCH(G$1,城镇化率!$5:$5,0))/100</f>
        <v>4954400.8383761039</v>
      </c>
      <c r="H142" s="40">
        <f>INDEX(人口源表!$1:$1048576,MATCH($B142,人口源表!$A:$A,0),MATCH(H$1,人口源表!$1:$1,0))*INDEX(城镇化率!$1:$1048576,MATCH($B142,城镇化率!$A:$A,0),MATCH(H$1,城镇化率!$5:$5,0))/100</f>
        <v>5061104.2106103264</v>
      </c>
      <c r="I142" s="40">
        <f>INDEX(人口源表!$1:$1048576,MATCH($B142,人口源表!$A:$A,0),MATCH(I$1,人口源表!$1:$1,0))*INDEX(城镇化率!$1:$1048576,MATCH($B142,城镇化率!$A:$A,0),MATCH(I$1,城镇化率!$5:$5,0))/100</f>
        <v>5132578.1532885814</v>
      </c>
      <c r="J142" s="40">
        <f>INDEX(人口源表!$1:$1048576,MATCH($B142,人口源表!$A:$A,0),MATCH(J$1,人口源表!$1:$1,0))*INDEX(城镇化率!$1:$1048576,MATCH($B142,城镇化率!$A:$A,0),MATCH(J$1,城镇化率!$5:$5,0))/100</f>
        <v>5203120.2455849173</v>
      </c>
      <c r="K142" s="40">
        <f>INDEX(人口源表!$1:$1048576,MATCH($B142,人口源表!$A:$A,0),MATCH(K$1,人口源表!$1:$1,0))*INDEX(城镇化率!$1:$1048576,MATCH($B142,城镇化率!$A:$A,0),MATCH(K$1,城镇化率!$5:$5,0))/100</f>
        <v>5272634.3617007546</v>
      </c>
      <c r="L142" s="40">
        <f>INDEX(人口源表!$1:$1048576,MATCH($B142,人口源表!$A:$A,0),MATCH(L$1,人口源表!$1:$1,0))*INDEX(城镇化率!$1:$1048576,MATCH($B142,城镇化率!$A:$A,0),MATCH(L$1,城镇化率!$5:$5,0))/100</f>
        <v>5341028.8876729058</v>
      </c>
      <c r="M142" s="40">
        <f>INDEX(人口源表!$1:$1048576,MATCH($B142,人口源表!$A:$A,0),MATCH(M$1,人口源表!$1:$1,0))*INDEX(城镇化率!$1:$1048576,MATCH($B142,城镇化率!$A:$A,0),MATCH(M$1,城镇化率!$5:$5,0))/100</f>
        <v>5408215.7576888707</v>
      </c>
      <c r="N142" s="40">
        <f>INDEX(人口源表!$1:$1048576,MATCH($B142,人口源表!$A:$A,0),MATCH(N$1,人口源表!$1:$1,0))*INDEX(城镇化率!$1:$1048576,MATCH($B142,城镇化率!$A:$A,0),MATCH(N$1,城镇化率!$5:$5,0))/100</f>
        <v>5474112.6384342425</v>
      </c>
      <c r="O142" s="40">
        <f>INDEX(人口源表!$1:$1048576,MATCH($B142,人口源表!$A:$A,0),MATCH(O$1,人口源表!$1:$1,0))*INDEX(城镇化率!$1:$1048576,MATCH($B142,城镇化率!$A:$A,0),MATCH(O$1,城镇化率!$5:$5,0))/100</f>
        <v>5538641.3417264149</v>
      </c>
      <c r="P142" s="40">
        <f>INDEX(人口源表!$1:$1048576,MATCH($B142,人口源表!$A:$A,0),MATCH(P$1,人口源表!$1:$1,0))*INDEX(城镇化率!$1:$1048576,MATCH($B142,城镇化率!$A:$A,0),MATCH(P$1,城镇化率!$5:$5,0))/100</f>
        <v>5601729.4107253198</v>
      </c>
      <c r="Q142" s="40">
        <f>INDEX(人口源表!$1:$1048576,MATCH($B142,人口源表!$A:$A,0),MATCH(Q$1,人口源表!$1:$1,0))*INDEX(城镇化率!$1:$1048576,MATCH($B142,城镇化率!$A:$A,0),MATCH(Q$1,城镇化率!$5:$5,0))/100</f>
        <v>5663307.8195520947</v>
      </c>
      <c r="R142" s="40">
        <f>INDEX(人口源表!$1:$1048576,MATCH($B142,人口源表!$A:$A,0),MATCH(R$1,人口源表!$1:$1,0))*INDEX(城镇化率!$1:$1048576,MATCH($B142,城镇化率!$A:$A,0),MATCH(R$1,城镇化率!$5:$5,0))/100</f>
        <v>5723317.2216458209</v>
      </c>
      <c r="S142" s="40">
        <f>INDEX(人口源表!$1:$1048576,MATCH($B142,人口源表!$A:$A,0),MATCH(S$1,人口源表!$1:$1,0))*INDEX(城镇化率!$1:$1048576,MATCH($B142,城镇化率!$A:$A,0),MATCH(S$1,城镇化率!$5:$5,0))/100</f>
        <v>5753078.0985785238</v>
      </c>
      <c r="T142" s="40">
        <f>INDEX(人口源表!$1:$1048576,MATCH($B142,人口源表!$A:$A,0),MATCH(T$1,人口源表!$1:$1,0))*INDEX(城镇化率!$1:$1048576,MATCH($B142,城镇化率!$A:$A,0),MATCH(T$1,城镇化率!$5:$5,0))/100</f>
        <v>5780746.1800582316</v>
      </c>
      <c r="U142" s="40">
        <f>INDEX(人口源表!$1:$1048576,MATCH($B142,人口源表!$A:$A,0),MATCH(U$1,人口源表!$1:$1,0))*INDEX(城镇化率!$1:$1048576,MATCH($B142,城镇化率!$A:$A,0),MATCH(U$1,城镇化率!$5:$5,0))/100</f>
        <v>5806308.9293411616</v>
      </c>
      <c r="V142" s="40">
        <f>INDEX(人口源表!$1:$1048576,MATCH($B142,人口源表!$A:$A,0),MATCH(V$1,人口源表!$1:$1,0))*INDEX(城镇化率!$1:$1048576,MATCH($B142,城镇化率!$A:$A,0),MATCH(V$1,城镇化率!$5:$5,0))/100</f>
        <v>5829759.3438242292</v>
      </c>
      <c r="W142" s="40">
        <f>INDEX(人口源表!$1:$1048576,MATCH($B142,人口源表!$A:$A,0),MATCH(W$1,人口源表!$1:$1,0))*INDEX(城镇化率!$1:$1048576,MATCH($B142,城镇化率!$A:$A,0),MATCH(W$1,城镇化率!$5:$5,0))/100</f>
        <v>5851100.8949238872</v>
      </c>
      <c r="X142" s="40">
        <f>INDEX(人口源表!$1:$1048576,MATCH($B142,人口源表!$A:$A,0),MATCH(X$1,人口源表!$1:$1,0))*INDEX(城镇化率!$1:$1048576,MATCH($B142,城镇化率!$A:$A,0),MATCH(X$1,城镇化率!$5:$5,0))/100</f>
        <v>5870343.6531876978</v>
      </c>
      <c r="Y142" s="40">
        <f>INDEX(人口源表!$1:$1048576,MATCH($B142,人口源表!$A:$A,0),MATCH(Y$1,人口源表!$1:$1,0))*INDEX(城镇化率!$1:$1048576,MATCH($B142,城镇化率!$A:$A,0),MATCH(Y$1,城镇化率!$5:$5,0))/100</f>
        <v>5887506.5279366961</v>
      </c>
      <c r="Z142" s="40">
        <f>INDEX(人口源表!$1:$1048576,MATCH($B142,人口源表!$A:$A,0),MATCH(Z$1,人口源表!$1:$1,0))*INDEX(城镇化率!$1:$1048576,MATCH($B142,城镇化率!$A:$A,0),MATCH(Z$1,城镇化率!$5:$5,0))/100</f>
        <v>5902616.0906089731</v>
      </c>
      <c r="AA142" s="40">
        <f>INDEX(人口源表!$1:$1048576,MATCH($B142,人口源表!$A:$A,0),MATCH(AA$1,人口源表!$1:$1,0))*INDEX(城镇化率!$1:$1048576,MATCH($B142,城镇化率!$A:$A,0),MATCH(AA$1,城镇化率!$5:$5,0))/100</f>
        <v>5915708.1582922963</v>
      </c>
      <c r="AB142" s="40">
        <f>INDEX(人口源表!$1:$1048576,MATCH($B142,人口源表!$A:$A,0),MATCH(AB$1,人口源表!$1:$1,0))*INDEX(城镇化率!$1:$1048576,MATCH($B142,城镇化率!$A:$A,0),MATCH(AB$1,城镇化率!$5:$5,0))/100</f>
        <v>5926828.0155807855</v>
      </c>
      <c r="AC142" s="40">
        <f>INDEX(人口源表!$1:$1048576,MATCH($B142,人口源表!$A:$A,0),MATCH(AC$1,人口源表!$1:$1,0))*INDEX(城镇化率!$1:$1048576,MATCH($B142,城镇化率!$A:$A,0),MATCH(AC$1,城镇化率!$5:$5,0))/100</f>
        <v>5928764.7914896859</v>
      </c>
      <c r="AD142" s="40">
        <f>INDEX(人口源表!$1:$1048576,MATCH($B142,人口源表!$A:$A,0),MATCH(AD$1,人口源表!$1:$1,0))*INDEX(城镇化率!$1:$1048576,MATCH($B142,城镇化率!$A:$A,0),MATCH(AD$1,城镇化率!$5:$5,0))/100</f>
        <v>5928836.5848545479</v>
      </c>
      <c r="AE142" s="40">
        <f>INDEX(人口源表!$1:$1048576,MATCH($B142,人口源表!$A:$A,0),MATCH(AE$1,人口源表!$1:$1,0))*INDEX(城镇化率!$1:$1048576,MATCH($B142,城镇化率!$A:$A,0),MATCH(AE$1,城镇化率!$5:$5,0))/100</f>
        <v>5927122.8117431784</v>
      </c>
      <c r="AF142" s="40">
        <f>INDEX(人口源表!$1:$1048576,MATCH($B142,人口源表!$A:$A,0),MATCH(AF$1,人口源表!$1:$1,0))*INDEX(城镇化率!$1:$1048576,MATCH($B142,城镇化率!$A:$A,0),MATCH(AF$1,城镇化率!$5:$5,0))/100</f>
        <v>5923711.3826895244</v>
      </c>
      <c r="AG142" s="40">
        <f>INDEX(人口源表!$1:$1048576,MATCH($B142,人口源表!$A:$A,0),MATCH(AG$1,人口源表!$1:$1,0))*INDEX(城镇化率!$1:$1048576,MATCH($B142,城镇化率!$A:$A,0),MATCH(AG$1,城镇化率!$5:$5,0))/100</f>
        <v>5918700.2836261475</v>
      </c>
      <c r="AH142" s="40">
        <f>INDEX(人口源表!$1:$1048576,MATCH($B142,人口源表!$A:$A,0),MATCH(AH$1,人口源表!$1:$1,0))*INDEX(城镇化率!$1:$1048576,MATCH($B142,城镇化率!$A:$A,0),MATCH(AH$1,城镇化率!$5:$5,0))/100</f>
        <v>5912196.3138764389</v>
      </c>
      <c r="AI142" s="40">
        <f>INDEX(人口源表!$1:$1048576,MATCH($B142,人口源表!$A:$A,0),MATCH(AI$1,人口源表!$1:$1,0))*INDEX(城镇化率!$1:$1048576,MATCH($B142,城镇化率!$A:$A,0),MATCH(AI$1,城镇化率!$5:$5,0))/100</f>
        <v>5904318.1252940819</v>
      </c>
      <c r="AJ142" s="40">
        <f>INDEX(人口源表!$1:$1048576,MATCH($B142,人口源表!$A:$A,0),MATCH(AJ$1,人口源表!$1:$1,0))*INDEX(城镇化率!$1:$1048576,MATCH($B142,城镇化率!$A:$A,0),MATCH(AJ$1,城镇化率!$5:$5,0))/100</f>
        <v>5895191.3569105854</v>
      </c>
      <c r="AK142" s="40">
        <f>INDEX(人口源表!$1:$1048576,MATCH($B142,人口源表!$A:$A,0),MATCH(AK$1,人口源表!$1:$1,0))*INDEX(城镇化率!$1:$1048576,MATCH($B142,城镇化率!$A:$A,0),MATCH(AK$1,城镇化率!$5:$5,0))/100</f>
        <v>5884954.5682866359</v>
      </c>
      <c r="AL142" s="40">
        <f>INDEX(人口源表!$1:$1048576,MATCH($B142,人口源表!$A:$A,0),MATCH(AL$1,人口源表!$1:$1,0))*INDEX(城镇化率!$1:$1048576,MATCH($B142,城镇化率!$A:$A,0),MATCH(AL$1,城镇化率!$5:$5,0))/100</f>
        <v>5873755.0835696505</v>
      </c>
      <c r="AM142" s="40">
        <f>INDEX(人口源表!$1:$1048576,MATCH($B142,人口源表!$A:$A,0),MATCH(AM$1,人口源表!$1:$1,0))*INDEX(城镇化率!$1:$1048576,MATCH($B142,城镇化率!$A:$A,0),MATCH(AM$1,城镇化率!$5:$5,0))/100</f>
        <v>5861751.3350837966</v>
      </c>
      <c r="AN142" s="40">
        <f>INDEX(人口源表!$1:$1048576,MATCH($B142,人口源表!$A:$A,0),MATCH(AN$1,人口源表!$1:$1,0))*INDEX(城镇化率!$1:$1048576,MATCH($B142,城镇化率!$A:$A,0),MATCH(AN$1,城镇化率!$5:$5,0))/100</f>
        <v>5849111.5798683725</v>
      </c>
      <c r="AO142" s="40">
        <f>INDEX(人口源表!$1:$1048576,MATCH($B142,人口源表!$A:$A,0),MATCH(AO$1,人口源表!$1:$1,0))*INDEX(城镇化率!$1:$1048576,MATCH($B142,城镇化率!$A:$A,0),MATCH(AO$1,城镇化率!$5:$5,0))/100</f>
        <v>5836016.277193699</v>
      </c>
      <c r="AP142" s="40">
        <f>INDEX(人口源表!$1:$1048576,MATCH($B142,人口源表!$A:$A,0),MATCH(AP$1,人口源表!$1:$1,0))*INDEX(城镇化率!$1:$1048576,MATCH($B142,城镇化率!$A:$A,0),MATCH(AP$1,城镇化率!$5:$5,0))/100</f>
        <v>5822655.3293430563</v>
      </c>
      <c r="AQ142" s="40">
        <f>INDEX(人口源表!$1:$1048576,MATCH($B142,人口源表!$A:$A,0),MATCH(AQ$1,人口源表!$1:$1,0))*INDEX(城镇化率!$1:$1048576,MATCH($B142,城镇化率!$A:$A,0),MATCH(AQ$1,城镇化率!$5:$5,0))/100</f>
        <v>5809231.2097372739</v>
      </c>
      <c r="AR142" s="40">
        <f>INDEX(人口源表!$1:$1048576,MATCH($B142,人口源表!$A:$A,0),MATCH(AR$1,人口源表!$1:$1,0))*INDEX(城镇化率!$1:$1048576,MATCH($B142,城镇化率!$A:$A,0),MATCH(AR$1,城镇化率!$5:$5,0))/100</f>
        <v>5795957.6790386103</v>
      </c>
      <c r="AS142" s="40">
        <f>INDEX(人口源表!$1:$1048576,MATCH($B142,人口源表!$A:$A,0),MATCH(AS$1,人口源表!$1:$1,0))*INDEX(城镇化率!$1:$1048576,MATCH($B142,城镇化率!$A:$A,0),MATCH(AS$1,城镇化率!$5:$5,0))/100</f>
        <v>5783058.4697356857</v>
      </c>
      <c r="AT142" s="40">
        <f>INDEX(人口源表!$1:$1048576,MATCH($B142,人口源表!$A:$A,0),MATCH(AT$1,人口源表!$1:$1,0))*INDEX(城镇化率!$1:$1048576,MATCH($B142,城镇化率!$A:$A,0),MATCH(AT$1,城镇化率!$5:$5,0))/100</f>
        <v>5770770.4536000369</v>
      </c>
      <c r="AU142" s="40">
        <f>INDEX(人口源表!$1:$1048576,MATCH($B142,人口源表!$A:$A,0),MATCH(AU$1,人口源表!$1:$1,0))*INDEX(城镇化率!$1:$1048576,MATCH($B142,城镇化率!$A:$A,0),MATCH(AU$1,城镇化率!$5:$5,0))/100</f>
        <v>5759343.102365409</v>
      </c>
      <c r="AV142" s="40">
        <f>INDEX(人口源表!$1:$1048576,MATCH($B142,人口源表!$A:$A,0),MATCH(AV$1,人口源表!$1:$1,0))*INDEX(城镇化率!$1:$1048576,MATCH($B142,城镇化率!$A:$A,0),MATCH(AV$1,城镇化率!$5:$5,0))/100</f>
        <v>5749036.4173364351</v>
      </c>
    </row>
    <row r="143" spans="1:48" x14ac:dyDescent="0.15">
      <c r="A143" s="4" t="s">
        <v>7</v>
      </c>
      <c r="B143" s="4" t="s">
        <v>19</v>
      </c>
      <c r="C143" s="34">
        <f>VLOOKUP(B143,'[1]2016省城人口总结（根）'!B:C,2,FALSE)/100</f>
        <v>0.60419140738638377</v>
      </c>
      <c r="D143" s="40">
        <f>INDEX(人口源表!$1:$1048576,MATCH($B143,人口源表!$A:$A,0),MATCH(D$1,人口源表!$1:$1,0))*INDEX(城镇化率!$1:$1048576,MATCH($B143,城镇化率!$A:$A,0),MATCH(D$1,城镇化率!$5:$5,0))/100</f>
        <v>3459815.9728219956</v>
      </c>
      <c r="E143" s="40">
        <f>INDEX(人口源表!$1:$1048576,MATCH($B143,人口源表!$A:$A,0),MATCH(E$1,人口源表!$1:$1,0))*INDEX(城镇化率!$1:$1048576,MATCH($B143,城镇化率!$A:$A,0),MATCH(E$1,城镇化率!$5:$5,0))/100</f>
        <v>3533109.9799866565</v>
      </c>
      <c r="F143" s="40">
        <f>INDEX(人口源表!$1:$1048576,MATCH($B143,人口源表!$A:$A,0),MATCH(F$1,人口源表!$1:$1,0))*INDEX(城镇化率!$1:$1048576,MATCH($B143,城镇化率!$A:$A,0),MATCH(F$1,城镇化率!$5:$5,0))/100</f>
        <v>3605435.9344907654</v>
      </c>
      <c r="G143" s="40">
        <f>INDEX(人口源表!$1:$1048576,MATCH($B143,人口源表!$A:$A,0),MATCH(G$1,人口源表!$1:$1,0))*INDEX(城镇化率!$1:$1048576,MATCH($B143,城镇化率!$A:$A,0),MATCH(G$1,城镇化率!$5:$5,0))/100</f>
        <v>3464322.4876348721</v>
      </c>
      <c r="H143" s="40">
        <f>INDEX(人口源表!$1:$1048576,MATCH($B143,人口源表!$A:$A,0),MATCH(H$1,人口源表!$1:$1,0))*INDEX(城镇化率!$1:$1048576,MATCH($B143,城镇化率!$A:$A,0),MATCH(H$1,城镇化率!$5:$5,0))/100</f>
        <v>3536681.5845107152</v>
      </c>
      <c r="I143" s="40">
        <f>INDEX(人口源表!$1:$1048576,MATCH($B143,人口源表!$A:$A,0),MATCH(I$1,人口源表!$1:$1,0))*INDEX(城镇化率!$1:$1048576,MATCH($B143,城镇化率!$A:$A,0),MATCH(I$1,城镇化率!$5:$5,0))/100</f>
        <v>3583311.0305437273</v>
      </c>
      <c r="J143" s="40">
        <f>INDEX(人口源表!$1:$1048576,MATCH($B143,人口源表!$A:$A,0),MATCH(J$1,人口源表!$1:$1,0))*INDEX(城镇化率!$1:$1048576,MATCH($B143,城镇化率!$A:$A,0),MATCH(J$1,城镇化率!$5:$5,0))/100</f>
        <v>3628276.2590026264</v>
      </c>
      <c r="K143" s="40">
        <f>INDEX(人口源表!$1:$1048576,MATCH($B143,人口源表!$A:$A,0),MATCH(K$1,人口源表!$1:$1,0))*INDEX(城镇化率!$1:$1048576,MATCH($B143,城镇化率!$A:$A,0),MATCH(K$1,城镇化率!$5:$5,0))/100</f>
        <v>3671595.4735791911</v>
      </c>
      <c r="L143" s="40">
        <f>INDEX(人口源表!$1:$1048576,MATCH($B143,人口源表!$A:$A,0),MATCH(L$1,人口源表!$1:$1,0))*INDEX(城镇化率!$1:$1048576,MATCH($B143,城镇化率!$A:$A,0),MATCH(L$1,城镇化率!$5:$5,0))/100</f>
        <v>3713286.0653471025</v>
      </c>
      <c r="M143" s="40">
        <f>INDEX(人口源表!$1:$1048576,MATCH($B143,人口源表!$A:$A,0),MATCH(M$1,人口源表!$1:$1,0))*INDEX(城镇化率!$1:$1048576,MATCH($B143,城镇化率!$A:$A,0),MATCH(M$1,城镇化率!$5:$5,0))/100</f>
        <v>3753367.2526591159</v>
      </c>
      <c r="N143" s="40">
        <f>INDEX(人口源表!$1:$1048576,MATCH($B143,人口源表!$A:$A,0),MATCH(N$1,人口源表!$1:$1,0))*INDEX(城镇化率!$1:$1048576,MATCH($B143,城镇化率!$A:$A,0),MATCH(N$1,城镇化率!$5:$5,0))/100</f>
        <v>3791860.1367698861</v>
      </c>
      <c r="O143" s="40">
        <f>INDEX(人口源表!$1:$1048576,MATCH($B143,人口源表!$A:$A,0),MATCH(O$1,人口源表!$1:$1,0))*INDEX(城镇化率!$1:$1048576,MATCH($B143,城镇化率!$A:$A,0),MATCH(O$1,城镇化率!$5:$5,0))/100</f>
        <v>3828787.7586733289</v>
      </c>
      <c r="P143" s="40">
        <f>INDEX(人口源表!$1:$1048576,MATCH($B143,人口源表!$A:$A,0),MATCH(P$1,人口源表!$1:$1,0))*INDEX(城镇化率!$1:$1048576,MATCH($B143,城镇化率!$A:$A,0),MATCH(P$1,城镇化率!$5:$5,0))/100</f>
        <v>3864173.7573318211</v>
      </c>
      <c r="Q143" s="40">
        <f>INDEX(人口源表!$1:$1048576,MATCH($B143,人口源表!$A:$A,0),MATCH(Q$1,人口源表!$1:$1,0))*INDEX(城镇化率!$1:$1048576,MATCH($B143,城镇化率!$A:$A,0),MATCH(Q$1,城镇化率!$5:$5,0))/100</f>
        <v>3898043.0659396281</v>
      </c>
      <c r="R143" s="40">
        <f>INDEX(人口源表!$1:$1048576,MATCH($B143,人口源表!$A:$A,0),MATCH(R$1,人口源表!$1:$1,0))*INDEX(城镇化率!$1:$1048576,MATCH($B143,城镇化率!$A:$A,0),MATCH(R$1,城镇化率!$5:$5,0))/100</f>
        <v>3930424.0777666285</v>
      </c>
      <c r="S143" s="40">
        <f>INDEX(人口源表!$1:$1048576,MATCH($B143,人口源表!$A:$A,0),MATCH(S$1,人口源表!$1:$1,0))*INDEX(城镇化率!$1:$1048576,MATCH($B143,城镇化率!$A:$A,0),MATCH(S$1,城镇化率!$5:$5,0))/100</f>
        <v>3941734.5520290695</v>
      </c>
      <c r="T143" s="40">
        <f>INDEX(人口源表!$1:$1048576,MATCH($B143,人口源表!$A:$A,0),MATCH(T$1,人口源表!$1:$1,0))*INDEX(城镇化率!$1:$1048576,MATCH($B143,城镇化率!$A:$A,0),MATCH(T$1,城镇化率!$5:$5,0))/100</f>
        <v>3951421.420445167</v>
      </c>
      <c r="U143" s="40">
        <f>INDEX(人口源表!$1:$1048576,MATCH($B143,人口源表!$A:$A,0),MATCH(U$1,人口源表!$1:$1,0))*INDEX(城镇化率!$1:$1048576,MATCH($B143,城镇化率!$A:$A,0),MATCH(U$1,城镇化率!$5:$5,0))/100</f>
        <v>3959539.6949402932</v>
      </c>
      <c r="V143" s="40">
        <f>INDEX(人口源表!$1:$1048576,MATCH($B143,人口源表!$A:$A,0),MATCH(V$1,人口源表!$1:$1,0))*INDEX(城镇化率!$1:$1048576,MATCH($B143,城镇化率!$A:$A,0),MATCH(V$1,城镇化率!$5:$5,0))/100</f>
        <v>3966145.0060396465</v>
      </c>
      <c r="W143" s="40">
        <f>INDEX(人口源表!$1:$1048576,MATCH($B143,人口源表!$A:$A,0),MATCH(W$1,人口源表!$1:$1,0))*INDEX(城镇化率!$1:$1048576,MATCH($B143,城镇化率!$A:$A,0),MATCH(W$1,城镇化率!$5:$5,0))/100</f>
        <v>3971293.6025277032</v>
      </c>
      <c r="X143" s="40">
        <f>INDEX(人口源表!$1:$1048576,MATCH($B143,人口源表!$A:$A,0),MATCH(X$1,人口源表!$1:$1,0))*INDEX(城镇化率!$1:$1048576,MATCH($B143,城镇化率!$A:$A,0),MATCH(X$1,城镇化率!$5:$5,0))/100</f>
        <v>3975043.0866986322</v>
      </c>
      <c r="Y143" s="40">
        <f>INDEX(人口源表!$1:$1048576,MATCH($B143,人口源表!$A:$A,0),MATCH(Y$1,人口源表!$1:$1,0))*INDEX(城镇化率!$1:$1048576,MATCH($B143,城镇化率!$A:$A,0),MATCH(Y$1,城镇化率!$5:$5,0))/100</f>
        <v>3977452.4322276241</v>
      </c>
      <c r="Z143" s="40">
        <f>INDEX(人口源表!$1:$1048576,MATCH($B143,人口源表!$A:$A,0),MATCH(Z$1,人口源表!$1:$1,0))*INDEX(城镇化率!$1:$1048576,MATCH($B143,城镇化率!$A:$A,0),MATCH(Z$1,城镇化率!$5:$5,0))/100</f>
        <v>3978579.7730592811</v>
      </c>
      <c r="AA143" s="40">
        <f>INDEX(人口源表!$1:$1048576,MATCH($B143,人口源表!$A:$A,0),MATCH(AA$1,人口源表!$1:$1,0))*INDEX(城镇化率!$1:$1048576,MATCH($B143,城镇化率!$A:$A,0),MATCH(AA$1,城镇化率!$5:$5,0))/100</f>
        <v>3978486.0997720622</v>
      </c>
      <c r="AB143" s="40">
        <f>INDEX(人口源表!$1:$1048576,MATCH($B143,人口源表!$A:$A,0),MATCH(AB$1,人口源表!$1:$1,0))*INDEX(城镇化率!$1:$1048576,MATCH($B143,城镇化率!$A:$A,0),MATCH(AB$1,城镇化率!$5:$5,0))/100</f>
        <v>3977233.0632723765</v>
      </c>
      <c r="AC143" s="40">
        <f>INDEX(人口源表!$1:$1048576,MATCH($B143,人口源表!$A:$A,0),MATCH(AC$1,人口源表!$1:$1,0))*INDEX(城镇化率!$1:$1048576,MATCH($B143,城镇化率!$A:$A,0),MATCH(AC$1,城镇化率!$5:$5,0))/100</f>
        <v>3970017.530717385</v>
      </c>
      <c r="AD143" s="40">
        <f>INDEX(人口源表!$1:$1048576,MATCH($B143,人口源表!$A:$A,0),MATCH(AD$1,人口源表!$1:$1,0))*INDEX(城镇化率!$1:$1048576,MATCH($B143,城镇化率!$A:$A,0),MATCH(AD$1,城镇化率!$5:$5,0))/100</f>
        <v>3961782.1339236223</v>
      </c>
      <c r="AE143" s="40">
        <f>INDEX(人口源表!$1:$1048576,MATCH($B143,人口源表!$A:$A,0),MATCH(AE$1,人口源表!$1:$1,0))*INDEX(城镇化率!$1:$1048576,MATCH($B143,城镇化率!$A:$A,0),MATCH(AE$1,城镇化率!$5:$5,0))/100</f>
        <v>3952593.278998998</v>
      </c>
      <c r="AF143" s="40">
        <f>INDEX(人口源表!$1:$1048576,MATCH($B143,人口源表!$A:$A,0),MATCH(AF$1,人口源表!$1:$1,0))*INDEX(城镇化率!$1:$1048576,MATCH($B143,城镇化率!$A:$A,0),MATCH(AF$1,城镇化率!$5:$5,0))/100</f>
        <v>3942519.981917162</v>
      </c>
      <c r="AG143" s="40">
        <f>INDEX(人口源表!$1:$1048576,MATCH($B143,人口源表!$A:$A,0),MATCH(AG$1,人口源表!$1:$1,0))*INDEX(城镇化率!$1:$1048576,MATCH($B143,城镇化率!$A:$A,0),MATCH(AG$1,城镇化率!$5:$5,0))/100</f>
        <v>3931630.8487027464</v>
      </c>
      <c r="AH143" s="40">
        <f>INDEX(人口源表!$1:$1048576,MATCH($B143,人口源表!$A:$A,0),MATCH(AH$1,人口源表!$1:$1,0))*INDEX(城镇化率!$1:$1048576,MATCH($B143,城镇化率!$A:$A,0),MATCH(AH$1,城镇化率!$5:$5,0))/100</f>
        <v>3919996.3603218766</v>
      </c>
      <c r="AI143" s="40">
        <f>INDEX(人口源表!$1:$1048576,MATCH($B143,人口源表!$A:$A,0),MATCH(AI$1,人口源表!$1:$1,0))*INDEX(城镇化率!$1:$1048576,MATCH($B143,城镇化率!$A:$A,0),MATCH(AI$1,城镇化率!$5:$5,0))/100</f>
        <v>3907685.0451282249</v>
      </c>
      <c r="AJ143" s="40">
        <f>INDEX(人口源表!$1:$1048576,MATCH($B143,人口源表!$A:$A,0),MATCH(AJ$1,人口源表!$1:$1,0))*INDEX(城镇化率!$1:$1048576,MATCH($B143,城镇化率!$A:$A,0),MATCH(AJ$1,城镇化率!$5:$5,0))/100</f>
        <v>3894768.8457061048</v>
      </c>
      <c r="AK143" s="40">
        <f>INDEX(人口源表!$1:$1048576,MATCH($B143,人口源表!$A:$A,0),MATCH(AK$1,人口源表!$1:$1,0))*INDEX(城镇化率!$1:$1048576,MATCH($B143,城镇化率!$A:$A,0),MATCH(AK$1,城镇化率!$5:$5,0))/100</f>
        <v>3881319.2913153917</v>
      </c>
      <c r="AL143" s="40">
        <f>INDEX(人口源表!$1:$1048576,MATCH($B143,人口源表!$A:$A,0),MATCH(AL$1,人口源表!$1:$1,0))*INDEX(城镇化率!$1:$1048576,MATCH($B143,城镇化率!$A:$A,0),MATCH(AL$1,城镇化率!$5:$5,0))/100</f>
        <v>3867409.0380959567</v>
      </c>
      <c r="AM143" s="40">
        <f>INDEX(人口源表!$1:$1048576,MATCH($B143,人口源表!$A:$A,0),MATCH(AM$1,人口源表!$1:$1,0))*INDEX(城镇化率!$1:$1048576,MATCH($B143,城镇化率!$A:$A,0),MATCH(AM$1,城镇化率!$5:$5,0))/100</f>
        <v>3853109.5331646265</v>
      </c>
      <c r="AN143" s="40">
        <f>INDEX(人口源表!$1:$1048576,MATCH($B143,人口源表!$A:$A,0),MATCH(AN$1,人口源表!$1:$1,0))*INDEX(城镇化率!$1:$1048576,MATCH($B143,城镇化率!$A:$A,0),MATCH(AN$1,城镇化率!$5:$5,0))/100</f>
        <v>3838494.9070881028</v>
      </c>
      <c r="AO143" s="40">
        <f>INDEX(人口源表!$1:$1048576,MATCH($B143,人口源表!$A:$A,0),MATCH(AO$1,人口源表!$1:$1,0))*INDEX(城镇化率!$1:$1048576,MATCH($B143,城镇化率!$A:$A,0),MATCH(AO$1,城镇化率!$5:$5,0))/100</f>
        <v>3823639.64968477</v>
      </c>
      <c r="AP143" s="40">
        <f>INDEX(人口源表!$1:$1048576,MATCH($B143,人口源表!$A:$A,0),MATCH(AP$1,人口源表!$1:$1,0))*INDEX(城镇化率!$1:$1048576,MATCH($B143,城镇化率!$A:$A,0),MATCH(AP$1,城镇化率!$5:$5,0))/100</f>
        <v>3808618.6060680766</v>
      </c>
      <c r="AQ143" s="40">
        <f>INDEX(人口源表!$1:$1048576,MATCH($B143,人口源表!$A:$A,0),MATCH(AQ$1,人口源表!$1:$1,0))*INDEX(城镇化率!$1:$1048576,MATCH($B143,城镇化率!$A:$A,0),MATCH(AQ$1,城镇化率!$5:$5,0))/100</f>
        <v>3793506.9726043679</v>
      </c>
      <c r="AR143" s="40">
        <f>INDEX(人口源表!$1:$1048576,MATCH($B143,人口源表!$A:$A,0),MATCH(AR$1,人口源表!$1:$1,0))*INDEX(城镇化率!$1:$1048576,MATCH($B143,城镇化率!$A:$A,0),MATCH(AR$1,城镇化率!$5:$5,0))/100</f>
        <v>3778381.0898648351</v>
      </c>
      <c r="AS143" s="40">
        <f>INDEX(人口源表!$1:$1048576,MATCH($B143,人口源表!$A:$A,0),MATCH(AS$1,人口源表!$1:$1,0))*INDEX(城镇化率!$1:$1048576,MATCH($B143,城镇化率!$A:$A,0),MATCH(AS$1,城镇化率!$5:$5,0))/100</f>
        <v>3763317.6533495458</v>
      </c>
      <c r="AT143" s="40">
        <f>INDEX(人口源表!$1:$1048576,MATCH($B143,人口源表!$A:$A,0),MATCH(AT$1,人口源表!$1:$1,0))*INDEX(城镇化率!$1:$1048576,MATCH($B143,城镇化率!$A:$A,0),MATCH(AT$1,城镇化率!$5:$5,0))/100</f>
        <v>3748394.5123985596</v>
      </c>
      <c r="AU143" s="40">
        <f>INDEX(人口源表!$1:$1048576,MATCH($B143,人口源表!$A:$A,0),MATCH(AU$1,人口源表!$1:$1,0))*INDEX(城镇化率!$1:$1048576,MATCH($B143,城镇化率!$A:$A,0),MATCH(AU$1,城镇化率!$5:$5,0))/100</f>
        <v>3733689.0687915026</v>
      </c>
      <c r="AV143" s="40">
        <f>INDEX(人口源表!$1:$1048576,MATCH($B143,人口源表!$A:$A,0),MATCH(AV$1,人口源表!$1:$1,0))*INDEX(城镇化率!$1:$1048576,MATCH($B143,城镇化率!$A:$A,0),MATCH(AV$1,城镇化率!$5:$5,0))/100</f>
        <v>3719281.4939738126</v>
      </c>
    </row>
    <row r="144" spans="1:48" x14ac:dyDescent="0.15">
      <c r="A144" s="4" t="s">
        <v>7</v>
      </c>
      <c r="B144" s="4" t="s">
        <v>12</v>
      </c>
      <c r="C144" s="34">
        <f>VLOOKUP(B144,'[1]2016省城人口总结（根）'!B:C,2,FALSE)/100</f>
        <v>0.66358403859113968</v>
      </c>
      <c r="D144" s="40">
        <f>INDEX(人口源表!$1:$1048576,MATCH($B144,人口源表!$A:$A,0),MATCH(D$1,人口源表!$1:$1,0))*INDEX(城镇化率!$1:$1048576,MATCH($B144,城镇化率!$A:$A,0),MATCH(D$1,城镇化率!$5:$5,0))/100</f>
        <v>1908756.1827762532</v>
      </c>
      <c r="E144" s="40">
        <f>INDEX(人口源表!$1:$1048576,MATCH($B144,人口源表!$A:$A,0),MATCH(E$1,人口源表!$1:$1,0))*INDEX(城镇化率!$1:$1048576,MATCH($B144,城镇化率!$A:$A,0),MATCH(E$1,城镇化率!$5:$5,0))/100</f>
        <v>1947809.5918715068</v>
      </c>
      <c r="F144" s="40">
        <f>INDEX(人口源表!$1:$1048576,MATCH($B144,人口源表!$A:$A,0),MATCH(F$1,人口源表!$1:$1,0))*INDEX(城镇化率!$1:$1048576,MATCH($B144,城镇化率!$A:$A,0),MATCH(F$1,城镇化率!$5:$5,0))/100</f>
        <v>1986682.4302250498</v>
      </c>
      <c r="G144" s="40">
        <f>INDEX(人口源表!$1:$1048576,MATCH($B144,人口源表!$A:$A,0),MATCH(G$1,人口源表!$1:$1,0))*INDEX(城镇化率!$1:$1048576,MATCH($B144,城镇化率!$A:$A,0),MATCH(G$1,城镇化率!$5:$5,0))/100</f>
        <v>2016465.7361941326</v>
      </c>
      <c r="H144" s="40">
        <f>INDEX(人口源表!$1:$1048576,MATCH($B144,人口源表!$A:$A,0),MATCH(H$1,人口源表!$1:$1,0))*INDEX(城镇化率!$1:$1048576,MATCH($B144,城镇化率!$A:$A,0),MATCH(H$1,城镇化率!$5:$5,0))/100</f>
        <v>2063059.1946772977</v>
      </c>
      <c r="I144" s="40">
        <f>INDEX(人口源表!$1:$1048576,MATCH($B144,人口源表!$A:$A,0),MATCH(I$1,人口源表!$1:$1,0))*INDEX(城镇化率!$1:$1048576,MATCH($B144,城镇化率!$A:$A,0),MATCH(I$1,城镇化率!$5:$5,0))/100</f>
        <v>2092939.8591222211</v>
      </c>
      <c r="J144" s="40">
        <f>INDEX(人口源表!$1:$1048576,MATCH($B144,人口源表!$A:$A,0),MATCH(J$1,人口源表!$1:$1,0))*INDEX(城镇化率!$1:$1048576,MATCH($B144,城镇化率!$A:$A,0),MATCH(J$1,城镇化率!$5:$5,0))/100</f>
        <v>2120238.3710765503</v>
      </c>
      <c r="K144" s="40">
        <f>INDEX(人口源表!$1:$1048576,MATCH($B144,人口源表!$A:$A,0),MATCH(K$1,人口源表!$1:$1,0))*INDEX(城镇化率!$1:$1048576,MATCH($B144,城镇化率!$A:$A,0),MATCH(K$1,城镇化率!$5:$5,0))/100</f>
        <v>2145086.8639875702</v>
      </c>
      <c r="L144" s="40">
        <f>INDEX(人口源表!$1:$1048576,MATCH($B144,人口源表!$A:$A,0),MATCH(L$1,人口源表!$1:$1,0))*INDEX(城镇化率!$1:$1048576,MATCH($B144,城镇化率!$A:$A,0),MATCH(L$1,城镇化率!$5:$5,0))/100</f>
        <v>2167616.2787912767</v>
      </c>
      <c r="M144" s="40">
        <f>INDEX(人口源表!$1:$1048576,MATCH($B144,人口源表!$A:$A,0),MATCH(M$1,人口源表!$1:$1,0))*INDEX(城镇化率!$1:$1048576,MATCH($B144,城镇化率!$A:$A,0),MATCH(M$1,城镇化率!$5:$5,0))/100</f>
        <v>2187956.1450441107</v>
      </c>
      <c r="N144" s="40">
        <f>INDEX(人口源表!$1:$1048576,MATCH($B144,人口源表!$A:$A,0),MATCH(N$1,人口源表!$1:$1,0))*INDEX(城镇化率!$1:$1048576,MATCH($B144,城镇化率!$A:$A,0),MATCH(N$1,城镇化率!$5:$5,0))/100</f>
        <v>2206236.6144934073</v>
      </c>
      <c r="O144" s="40">
        <f>INDEX(人口源表!$1:$1048576,MATCH($B144,人口源表!$A:$A,0),MATCH(O$1,人口源表!$1:$1,0))*INDEX(城镇化率!$1:$1048576,MATCH($B144,城镇化率!$A:$A,0),MATCH(O$1,城镇化率!$5:$5,0))/100</f>
        <v>2222586.8162071682</v>
      </c>
      <c r="P144" s="40">
        <f>INDEX(人口源表!$1:$1048576,MATCH($B144,人口源表!$A:$A,0),MATCH(P$1,人口源表!$1:$1,0))*INDEX(城镇化率!$1:$1048576,MATCH($B144,城镇化率!$A:$A,0),MATCH(P$1,城镇化率!$5:$5,0))/100</f>
        <v>2237133.883755248</v>
      </c>
      <c r="Q144" s="40">
        <f>INDEX(人口源表!$1:$1048576,MATCH($B144,人口源表!$A:$A,0),MATCH(Q$1,人口源表!$1:$1,0))*INDEX(城镇化率!$1:$1048576,MATCH($B144,城镇化率!$A:$A,0),MATCH(Q$1,城镇化率!$5:$5,0))/100</f>
        <v>2250004.2577370037</v>
      </c>
      <c r="R144" s="40">
        <f>INDEX(人口源表!$1:$1048576,MATCH($B144,人口源表!$A:$A,0),MATCH(R$1,人口源表!$1:$1,0))*INDEX(城镇化率!$1:$1048576,MATCH($B144,城镇化率!$A:$A,0),MATCH(R$1,城镇化率!$5:$5,0))/100</f>
        <v>2261324.2881783443</v>
      </c>
      <c r="S144" s="40">
        <f>INDEX(人口源表!$1:$1048576,MATCH($B144,人口源表!$A:$A,0),MATCH(S$1,人口源表!$1:$1,0))*INDEX(城镇化率!$1:$1048576,MATCH($B144,城镇化率!$A:$A,0),MATCH(S$1,城镇化率!$5:$5,0))/100</f>
        <v>2259971.6925598439</v>
      </c>
      <c r="T144" s="40">
        <f>INDEX(人口源表!$1:$1048576,MATCH($B144,人口源表!$A:$A,0),MATCH(T$1,人口源表!$1:$1,0))*INDEX(城镇化率!$1:$1048576,MATCH($B144,城镇化率!$A:$A,0),MATCH(T$1,城镇化率!$5:$5,0))/100</f>
        <v>2257282.5684439535</v>
      </c>
      <c r="U144" s="40">
        <f>INDEX(人口源表!$1:$1048576,MATCH($B144,人口源表!$A:$A,0),MATCH(U$1,人口源表!$1:$1,0))*INDEX(城镇化率!$1:$1048576,MATCH($B144,城镇化率!$A:$A,0),MATCH(U$1,城镇化率!$5:$5,0))/100</f>
        <v>2253395.6557372794</v>
      </c>
      <c r="V144" s="40">
        <f>INDEX(人口源表!$1:$1048576,MATCH($B144,人口源表!$A:$A,0),MATCH(V$1,人口源表!$1:$1,0))*INDEX(城镇化率!$1:$1048576,MATCH($B144,城镇化率!$A:$A,0),MATCH(V$1,城镇化率!$5:$5,0))/100</f>
        <v>2248440.6678551291</v>
      </c>
      <c r="W144" s="40">
        <f>INDEX(人口源表!$1:$1048576,MATCH($B144,人口源表!$A:$A,0),MATCH(W$1,人口源表!$1:$1,0))*INDEX(城镇化率!$1:$1048576,MATCH($B144,城镇化率!$A:$A,0),MATCH(W$1,城镇化率!$5:$5,0))/100</f>
        <v>2242546.069499868</v>
      </c>
      <c r="X144" s="40">
        <f>INDEX(人口源表!$1:$1048576,MATCH($B144,人口源表!$A:$A,0),MATCH(X$1,人口源表!$1:$1,0))*INDEX(城镇化率!$1:$1048576,MATCH($B144,城镇化率!$A:$A,0),MATCH(X$1,城镇化率!$5:$5,0))/100</f>
        <v>2235834.163542626</v>
      </c>
      <c r="Y144" s="40">
        <f>INDEX(人口源表!$1:$1048576,MATCH($B144,人口源表!$A:$A,0),MATCH(Y$1,人口源表!$1:$1,0))*INDEX(城镇化率!$1:$1048576,MATCH($B144,城镇化率!$A:$A,0),MATCH(Y$1,城镇化率!$5:$5,0))/100</f>
        <v>2228420.0915070656</v>
      </c>
      <c r="Z144" s="40">
        <f>INDEX(人口源表!$1:$1048576,MATCH($B144,人口源表!$A:$A,0),MATCH(Z$1,人口源表!$1:$1,0))*INDEX(城镇化率!$1:$1048576,MATCH($B144,城镇化率!$A:$A,0),MATCH(Z$1,城镇化率!$5:$5,0))/100</f>
        <v>2220414.8872022913</v>
      </c>
      <c r="AA144" s="40">
        <f>INDEX(人口源表!$1:$1048576,MATCH($B144,人口源表!$A:$A,0),MATCH(AA$1,人口源表!$1:$1,0))*INDEX(城镇化率!$1:$1048576,MATCH($B144,城镇化率!$A:$A,0),MATCH(AA$1,城镇化率!$5:$5,0))/100</f>
        <v>2211924.5240693451</v>
      </c>
      <c r="AB144" s="40">
        <f>INDEX(人口源表!$1:$1048576,MATCH($B144,人口源表!$A:$A,0),MATCH(AB$1,人口源表!$1:$1,0))*INDEX(城镇化率!$1:$1048576,MATCH($B144,城镇化率!$A:$A,0),MATCH(AB$1,城镇化率!$5:$5,0))/100</f>
        <v>2203048.1115039079</v>
      </c>
      <c r="AC144" s="40">
        <f>INDEX(人口源表!$1:$1048576,MATCH($B144,人口源表!$A:$A,0),MATCH(AC$1,人口源表!$1:$1,0))*INDEX(城镇化率!$1:$1048576,MATCH($B144,城镇化率!$A:$A,0),MATCH(AC$1,城镇化率!$5:$5,0))/100</f>
        <v>2191193.9455234688</v>
      </c>
      <c r="AD144" s="40">
        <f>INDEX(人口源表!$1:$1048576,MATCH($B144,人口源表!$A:$A,0),MATCH(AD$1,人口源表!$1:$1,0))*INDEX(城镇化率!$1:$1048576,MATCH($B144,城镇化率!$A:$A,0),MATCH(AD$1,城镇化率!$5:$5,0))/100</f>
        <v>2179160.1128097163</v>
      </c>
      <c r="AE144" s="40">
        <f>INDEX(人口源表!$1:$1048576,MATCH($B144,人口源表!$A:$A,0),MATCH(AE$1,人口源表!$1:$1,0))*INDEX(城镇化率!$1:$1048576,MATCH($B144,城镇化率!$A:$A,0),MATCH(AE$1,城镇化率!$5:$5,0))/100</f>
        <v>2167026.9013380744</v>
      </c>
      <c r="AF144" s="40">
        <f>INDEX(人口源表!$1:$1048576,MATCH($B144,人口源表!$A:$A,0),MATCH(AF$1,人口源表!$1:$1,0))*INDEX(城镇化率!$1:$1048576,MATCH($B144,城镇化率!$A:$A,0),MATCH(AF$1,城镇化率!$5:$5,0))/100</f>
        <v>2154869.9647632246</v>
      </c>
      <c r="AG144" s="40">
        <f>INDEX(人口源表!$1:$1048576,MATCH($B144,人口源表!$A:$A,0),MATCH(AG$1,人口源表!$1:$1,0))*INDEX(城镇化率!$1:$1048576,MATCH($B144,城镇化率!$A:$A,0),MATCH(AG$1,城镇化率!$5:$5,0))/100</f>
        <v>2142754.3440091168</v>
      </c>
      <c r="AH144" s="40">
        <f>INDEX(人口源表!$1:$1048576,MATCH($B144,人口源表!$A:$A,0),MATCH(AH$1,人口源表!$1:$1,0))*INDEX(城镇化率!$1:$1048576,MATCH($B144,城镇化率!$A:$A,0),MATCH(AH$1,城镇化率!$5:$5,0))/100</f>
        <v>2130740.1581345187</v>
      </c>
      <c r="AI144" s="40">
        <f>INDEX(人口源表!$1:$1048576,MATCH($B144,人口源表!$A:$A,0),MATCH(AI$1,人口源表!$1:$1,0))*INDEX(城镇化率!$1:$1048576,MATCH($B144,城镇化率!$A:$A,0),MATCH(AI$1,城镇化率!$5:$5,0))/100</f>
        <v>2118880.8097434519</v>
      </c>
      <c r="AJ144" s="40">
        <f>INDEX(人口源表!$1:$1048576,MATCH($B144,人口源表!$A:$A,0),MATCH(AJ$1,人口源表!$1:$1,0))*INDEX(城镇化率!$1:$1048576,MATCH($B144,城镇化率!$A:$A,0),MATCH(AJ$1,城镇化率!$5:$5,0))/100</f>
        <v>2107219.4519744529</v>
      </c>
      <c r="AK144" s="40">
        <f>INDEX(人口源表!$1:$1048576,MATCH($B144,人口源表!$A:$A,0),MATCH(AK$1,人口源表!$1:$1,0))*INDEX(城镇化率!$1:$1048576,MATCH($B144,城镇化率!$A:$A,0),MATCH(AK$1,城镇化率!$5:$5,0))/100</f>
        <v>2095793.9038139316</v>
      </c>
      <c r="AL144" s="40">
        <f>INDEX(人口源表!$1:$1048576,MATCH($B144,人口源表!$A:$A,0),MATCH(AL$1,人口源表!$1:$1,0))*INDEX(城镇化率!$1:$1048576,MATCH($B144,城镇化率!$A:$A,0),MATCH(AL$1,城镇化率!$5:$5,0))/100</f>
        <v>2084633.9758354404</v>
      </c>
      <c r="AM144" s="40">
        <f>INDEX(人口源表!$1:$1048576,MATCH($B144,人口源表!$A:$A,0),MATCH(AM$1,人口源表!$1:$1,0))*INDEX(城镇化率!$1:$1048576,MATCH($B144,城镇化率!$A:$A,0),MATCH(AM$1,城镇化率!$5:$5,0))/100</f>
        <v>2073759.5957433546</v>
      </c>
      <c r="AN144" s="40">
        <f>INDEX(人口源表!$1:$1048576,MATCH($B144,人口源表!$A:$A,0),MATCH(AN$1,人口源表!$1:$1,0))*INDEX(城镇化率!$1:$1048576,MATCH($B144,城镇化率!$A:$A,0),MATCH(AN$1,城镇化率!$5:$5,0))/100</f>
        <v>2063184.0673950044</v>
      </c>
      <c r="AO144" s="40">
        <f>INDEX(人口源表!$1:$1048576,MATCH($B144,人口源表!$A:$A,0),MATCH(AO$1,人口源表!$1:$1,0))*INDEX(城镇化率!$1:$1048576,MATCH($B144,城镇化率!$A:$A,0),MATCH(AO$1,城镇化率!$5:$5,0))/100</f>
        <v>2052913.0776500807</v>
      </c>
      <c r="AP144" s="40">
        <f>INDEX(人口源表!$1:$1048576,MATCH($B144,人口源表!$A:$A,0),MATCH(AP$1,人口源表!$1:$1,0))*INDEX(城镇化率!$1:$1048576,MATCH($B144,城镇化率!$A:$A,0),MATCH(AP$1,城镇化率!$5:$5,0))/100</f>
        <v>2042941.9444457307</v>
      </c>
      <c r="AQ144" s="40">
        <f>INDEX(人口源表!$1:$1048576,MATCH($B144,人口源表!$A:$A,0),MATCH(AQ$1,人口源表!$1:$1,0))*INDEX(城镇化率!$1:$1048576,MATCH($B144,城镇化率!$A:$A,0),MATCH(AQ$1,城镇化率!$5:$5,0))/100</f>
        <v>2033258.037134327</v>
      </c>
      <c r="AR144" s="40">
        <f>INDEX(人口源表!$1:$1048576,MATCH($B144,人口源表!$A:$A,0),MATCH(AR$1,人口源表!$1:$1,0))*INDEX(城镇化率!$1:$1048576,MATCH($B144,城镇化率!$A:$A,0),MATCH(AR$1,城镇化率!$5:$5,0))/100</f>
        <v>2023841.502919564</v>
      </c>
      <c r="AS144" s="40">
        <f>INDEX(人口源表!$1:$1048576,MATCH($B144,人口源表!$A:$A,0),MATCH(AS$1,人口源表!$1:$1,0))*INDEX(城镇化率!$1:$1048576,MATCH($B144,城镇化率!$A:$A,0),MATCH(AS$1,城镇化率!$5:$5,0))/100</f>
        <v>2014660.7390043908</v>
      </c>
      <c r="AT144" s="40">
        <f>INDEX(人口源表!$1:$1048576,MATCH($B144,人口源表!$A:$A,0),MATCH(AT$1,人口源表!$1:$1,0))*INDEX(城镇化率!$1:$1048576,MATCH($B144,城镇化率!$A:$A,0),MATCH(AT$1,城镇化率!$5:$5,0))/100</f>
        <v>2005676.5843184593</v>
      </c>
      <c r="AU144" s="40">
        <f>INDEX(人口源表!$1:$1048576,MATCH($B144,人口源表!$A:$A,0),MATCH(AU$1,人口源表!$1:$1,0))*INDEX(城镇化率!$1:$1048576,MATCH($B144,城镇化率!$A:$A,0),MATCH(AU$1,城镇化率!$5:$5,0))/100</f>
        <v>1996841.2963099068</v>
      </c>
      <c r="AV144" s="40">
        <f>INDEX(人口源表!$1:$1048576,MATCH($B144,人口源表!$A:$A,0),MATCH(AV$1,人口源表!$1:$1,0))*INDEX(城镇化率!$1:$1048576,MATCH($B144,城镇化率!$A:$A,0),MATCH(AV$1,城镇化率!$5:$5,0))/100</f>
        <v>1988096.6174561307</v>
      </c>
    </row>
    <row r="145" spans="1:48" x14ac:dyDescent="0.15">
      <c r="A145" s="4" t="s">
        <v>7</v>
      </c>
      <c r="B145" s="4" t="s">
        <v>14</v>
      </c>
      <c r="C145" s="34">
        <f>VLOOKUP(B145,'[1]2016省城人口总结（根）'!B:C,2,FALSE)/100</f>
        <v>0.58221190582882354</v>
      </c>
      <c r="D145" s="40">
        <f>INDEX(人口源表!$1:$1048576,MATCH($B145,人口源表!$A:$A,0),MATCH(D$1,人口源表!$1:$1,0))*INDEX(城镇化率!$1:$1048576,MATCH($B145,城镇化率!$A:$A,0),MATCH(D$1,城镇化率!$5:$5,0))/100</f>
        <v>1680329.972579025</v>
      </c>
      <c r="E145" s="40">
        <f>INDEX(人口源表!$1:$1048576,MATCH($B145,人口源表!$A:$A,0),MATCH(E$1,人口源表!$1:$1,0))*INDEX(城镇化率!$1:$1048576,MATCH($B145,城镇化率!$A:$A,0),MATCH(E$1,城镇化率!$5:$5,0))/100</f>
        <v>1714509.9785025665</v>
      </c>
      <c r="F145" s="40">
        <f>INDEX(人口源表!$1:$1048576,MATCH($B145,人口源表!$A:$A,0),MATCH(F$1,人口源表!$1:$1,0))*INDEX(城镇化率!$1:$1048576,MATCH($B145,城镇化率!$A:$A,0),MATCH(F$1,城镇化率!$5:$5,0))/100</f>
        <v>1748553.6935952469</v>
      </c>
      <c r="G145" s="40">
        <f>INDEX(人口源表!$1:$1048576,MATCH($B145,人口源表!$A:$A,0),MATCH(G$1,人口源表!$1:$1,0))*INDEX(城镇化率!$1:$1048576,MATCH($B145,城镇化率!$A:$A,0),MATCH(G$1,城镇化率!$5:$5,0))/100</f>
        <v>1811335.9587622401</v>
      </c>
      <c r="H145" s="40">
        <f>INDEX(人口源表!$1:$1048576,MATCH($B145,人口源表!$A:$A,0),MATCH(H$1,人口源表!$1:$1,0))*INDEX(城镇化率!$1:$1048576,MATCH($B145,城镇化率!$A:$A,0),MATCH(H$1,城镇化率!$5:$5,0))/100</f>
        <v>1848605.1873505083</v>
      </c>
      <c r="I145" s="40">
        <f>INDEX(人口源表!$1:$1048576,MATCH($B145,人口源表!$A:$A,0),MATCH(I$1,人口源表!$1:$1,0))*INDEX(城镇化率!$1:$1048576,MATCH($B145,城镇化率!$A:$A,0),MATCH(I$1,城镇化率!$5:$5,0))/100</f>
        <v>1872895.1451248536</v>
      </c>
      <c r="J145" s="40">
        <f>INDEX(人口源表!$1:$1048576,MATCH($B145,人口源表!$A:$A,0),MATCH(J$1,人口源表!$1:$1,0))*INDEX(城镇化率!$1:$1048576,MATCH($B145,城镇化率!$A:$A,0),MATCH(J$1,城镇化率!$5:$5,0))/100</f>
        <v>1896733.1253450313</v>
      </c>
      <c r="K145" s="40">
        <f>INDEX(人口源表!$1:$1048576,MATCH($B145,人口源表!$A:$A,0),MATCH(K$1,人口源表!$1:$1,0))*INDEX(城镇化率!$1:$1048576,MATCH($B145,城镇化率!$A:$A,0),MATCH(K$1,城镇化率!$5:$5,0))/100</f>
        <v>1920073.8195347895</v>
      </c>
      <c r="L145" s="40">
        <f>INDEX(人口源表!$1:$1048576,MATCH($B145,人口源表!$A:$A,0),MATCH(L$1,人口源表!$1:$1,0))*INDEX(城镇化率!$1:$1048576,MATCH($B145,城镇化率!$A:$A,0),MATCH(L$1,城镇化率!$5:$5,0))/100</f>
        <v>1942873.0493123252</v>
      </c>
      <c r="M145" s="40">
        <f>INDEX(人口源表!$1:$1048576,MATCH($B145,人口源表!$A:$A,0),MATCH(M$1,人口源表!$1:$1,0))*INDEX(城镇化率!$1:$1048576,MATCH($B145,城镇化率!$A:$A,0),MATCH(M$1,城镇化率!$5:$5,0))/100</f>
        <v>1965089.8265282547</v>
      </c>
      <c r="N145" s="40">
        <f>INDEX(人口源表!$1:$1048576,MATCH($B145,人口源表!$A:$A,0),MATCH(N$1,人口源表!$1:$1,0))*INDEX(城镇化率!$1:$1048576,MATCH($B145,城镇化率!$A:$A,0),MATCH(N$1,城镇化率!$5:$5,0))/100</f>
        <v>1986687.212149129</v>
      </c>
      <c r="O145" s="40">
        <f>INDEX(人口源表!$1:$1048576,MATCH($B145,人口源表!$A:$A,0),MATCH(O$1,人口源表!$1:$1,0))*INDEX(城镇化率!$1:$1048576,MATCH($B145,城镇化率!$A:$A,0),MATCH(O$1,城镇化率!$5:$5,0))/100</f>
        <v>2007628.5466132476</v>
      </c>
      <c r="P145" s="40">
        <f>INDEX(人口源表!$1:$1048576,MATCH($B145,人口源表!$A:$A,0),MATCH(P$1,人口源表!$1:$1,0))*INDEX(城镇化率!$1:$1048576,MATCH($B145,城镇化率!$A:$A,0),MATCH(P$1,城镇化率!$5:$5,0))/100</f>
        <v>2027882.2151944039</v>
      </c>
      <c r="Q145" s="40">
        <f>INDEX(人口源表!$1:$1048576,MATCH($B145,人口源表!$A:$A,0),MATCH(Q$1,人口源表!$1:$1,0))*INDEX(城镇化率!$1:$1048576,MATCH($B145,城镇化率!$A:$A,0),MATCH(Q$1,城镇化率!$5:$5,0))/100</f>
        <v>2047419.8861773873</v>
      </c>
      <c r="R145" s="40">
        <f>INDEX(人口源表!$1:$1048576,MATCH($B145,人口源表!$A:$A,0),MATCH(R$1,人口源表!$1:$1,0))*INDEX(城镇化率!$1:$1048576,MATCH($B145,城镇化率!$A:$A,0),MATCH(R$1,城镇化率!$5:$5,0))/100</f>
        <v>2066216.0111622256</v>
      </c>
      <c r="S145" s="40">
        <f>INDEX(人口源表!$1:$1048576,MATCH($B145,人口源表!$A:$A,0),MATCH(S$1,人口源表!$1:$1,0))*INDEX(城镇化率!$1:$1048576,MATCH($B145,城镇化率!$A:$A,0),MATCH(S$1,城镇化率!$5:$5,0))/100</f>
        <v>2073931.3084202376</v>
      </c>
      <c r="T145" s="40">
        <f>INDEX(人口源表!$1:$1048576,MATCH($B145,人口源表!$A:$A,0),MATCH(T$1,人口源表!$1:$1,0))*INDEX(城镇化率!$1:$1048576,MATCH($B145,城镇化率!$A:$A,0),MATCH(T$1,城镇化率!$5:$5,0))/100</f>
        <v>2080745.7821662757</v>
      </c>
      <c r="U145" s="40">
        <f>INDEX(人口源表!$1:$1048576,MATCH($B145,人口源表!$A:$A,0),MATCH(U$1,人口源表!$1:$1,0))*INDEX(城镇化率!$1:$1048576,MATCH($B145,城镇化率!$A:$A,0),MATCH(U$1,城镇化率!$5:$5,0))/100</f>
        <v>2086659.5674596585</v>
      </c>
      <c r="V145" s="40">
        <f>INDEX(人口源表!$1:$1048576,MATCH($B145,人口源表!$A:$A,0),MATCH(V$1,人口源表!$1:$1,0))*INDEX(城镇化率!$1:$1048576,MATCH($B145,城镇化率!$A:$A,0),MATCH(V$1,城镇化率!$5:$5,0))/100</f>
        <v>2091675.7472749203</v>
      </c>
      <c r="W145" s="40">
        <f>INDEX(人口源表!$1:$1048576,MATCH($B145,人口源表!$A:$A,0),MATCH(W$1,人口源表!$1:$1,0))*INDEX(城镇化率!$1:$1048576,MATCH($B145,城镇化率!$A:$A,0),MATCH(W$1,城镇化率!$5:$5,0))/100</f>
        <v>2095801.8358031798</v>
      </c>
      <c r="X145" s="40">
        <f>INDEX(人口源表!$1:$1048576,MATCH($B145,人口源表!$A:$A,0),MATCH(X$1,人口源表!$1:$1,0))*INDEX(城镇化率!$1:$1048576,MATCH($B145,城镇化率!$A:$A,0),MATCH(X$1,城镇化率!$5:$5,0))/100</f>
        <v>2099051.305155965</v>
      </c>
      <c r="Y145" s="40">
        <f>INDEX(人口源表!$1:$1048576,MATCH($B145,人口源表!$A:$A,0),MATCH(Y$1,人口源表!$1:$1,0))*INDEX(城镇化率!$1:$1048576,MATCH($B145,城镇化率!$A:$A,0),MATCH(Y$1,城镇化率!$5:$5,0))/100</f>
        <v>2101440.1689906716</v>
      </c>
      <c r="Z145" s="40">
        <f>INDEX(人口源表!$1:$1048576,MATCH($B145,人口源表!$A:$A,0),MATCH(Z$1,人口源表!$1:$1,0))*INDEX(城镇化率!$1:$1048576,MATCH($B145,城镇化率!$A:$A,0),MATCH(Z$1,城镇化率!$5:$5,0))/100</f>
        <v>2102992.0537296147</v>
      </c>
      <c r="AA145" s="40">
        <f>INDEX(人口源表!$1:$1048576,MATCH($B145,人口源表!$A:$A,0),MATCH(AA$1,人口源表!$1:$1,0))*INDEX(城镇化率!$1:$1048576,MATCH($B145,城镇化率!$A:$A,0),MATCH(AA$1,城镇化率!$5:$5,0))/100</f>
        <v>2103732.6269381139</v>
      </c>
      <c r="AB145" s="40">
        <f>INDEX(人口源表!$1:$1048576,MATCH($B145,人口源表!$A:$A,0),MATCH(AB$1,人口源表!$1:$1,0))*INDEX(城镇化率!$1:$1048576,MATCH($B145,城镇化率!$A:$A,0),MATCH(AB$1,城镇化率!$5:$5,0))/100</f>
        <v>2103693.9805818554</v>
      </c>
      <c r="AC145" s="40">
        <f>INDEX(人口源表!$1:$1048576,MATCH($B145,人口源表!$A:$A,0),MATCH(AC$1,人口源表!$1:$1,0))*INDEX(城镇化率!$1:$1048576,MATCH($B145,城镇化率!$A:$A,0),MATCH(AC$1,城镇化率!$5:$5,0))/100</f>
        <v>2100340.788730362</v>
      </c>
      <c r="AD145" s="40">
        <f>INDEX(人口源表!$1:$1048576,MATCH($B145,人口源表!$A:$A,0),MATCH(AD$1,人口源表!$1:$1,0))*INDEX(城镇化率!$1:$1048576,MATCH($B145,城镇化率!$A:$A,0),MATCH(AD$1,城镇化率!$5:$5,0))/100</f>
        <v>2096294.0979870483</v>
      </c>
      <c r="AE145" s="40">
        <f>INDEX(人口源表!$1:$1048576,MATCH($B145,人口源表!$A:$A,0),MATCH(AE$1,人口源表!$1:$1,0))*INDEX(城镇化率!$1:$1048576,MATCH($B145,城镇化率!$A:$A,0),MATCH(AE$1,城镇化率!$5:$5,0))/100</f>
        <v>2091605.5646383667</v>
      </c>
      <c r="AF145" s="40">
        <f>INDEX(人口源表!$1:$1048576,MATCH($B145,人口源表!$A:$A,0),MATCH(AF$1,人口源表!$1:$1,0))*INDEX(城镇化率!$1:$1048576,MATCH($B145,城镇化率!$A:$A,0),MATCH(AF$1,城镇化率!$5:$5,0))/100</f>
        <v>2086329.8845067469</v>
      </c>
      <c r="AG145" s="40">
        <f>INDEX(人口源表!$1:$1048576,MATCH($B145,人口源表!$A:$A,0),MATCH(AG$1,人口源表!$1:$1,0))*INDEX(城镇化率!$1:$1048576,MATCH($B145,城镇化率!$A:$A,0),MATCH(AG$1,城镇化率!$5:$5,0))/100</f>
        <v>2080527.7902948866</v>
      </c>
      <c r="AH145" s="40">
        <f>INDEX(人口源表!$1:$1048576,MATCH($B145,人口源表!$A:$A,0),MATCH(AH$1,人口源表!$1:$1,0))*INDEX(城镇化率!$1:$1048576,MATCH($B145,城镇化率!$A:$A,0),MATCH(AH$1,城镇化率!$5:$5,0))/100</f>
        <v>2074265.4175571569</v>
      </c>
      <c r="AI145" s="40">
        <f>INDEX(人口源表!$1:$1048576,MATCH($B145,人口源表!$A:$A,0),MATCH(AI$1,人口源表!$1:$1,0))*INDEX(城镇化率!$1:$1048576,MATCH($B145,城镇化率!$A:$A,0),MATCH(AI$1,城镇化率!$5:$5,0))/100</f>
        <v>2067615.140114041</v>
      </c>
      <c r="AJ145" s="40">
        <f>INDEX(人口源表!$1:$1048576,MATCH($B145,人口源表!$A:$A,0),MATCH(AJ$1,人口源表!$1:$1,0))*INDEX(城镇化率!$1:$1048576,MATCH($B145,城镇化率!$A:$A,0),MATCH(AJ$1,城镇化率!$5:$5,0))/100</f>
        <v>2060653.4420575732</v>
      </c>
      <c r="AK145" s="40">
        <f>INDEX(人口源表!$1:$1048576,MATCH($B145,人口源表!$A:$A,0),MATCH(AK$1,人口源表!$1:$1,0))*INDEX(城镇化率!$1:$1048576,MATCH($B145,城镇化率!$A:$A,0),MATCH(AK$1,城镇化率!$5:$5,0))/100</f>
        <v>2053463.9771693912</v>
      </c>
      <c r="AL145" s="40">
        <f>INDEX(人口源表!$1:$1048576,MATCH($B145,人口源表!$A:$A,0),MATCH(AL$1,人口源表!$1:$1,0))*INDEX(城镇化率!$1:$1048576,MATCH($B145,城镇化率!$A:$A,0),MATCH(AL$1,城镇化率!$5:$5,0))/100</f>
        <v>2046135.4401971814</v>
      </c>
      <c r="AM145" s="40">
        <f>INDEX(人口源表!$1:$1048576,MATCH($B145,人口源表!$A:$A,0),MATCH(AM$1,人口源表!$1:$1,0))*INDEX(城镇化率!$1:$1048576,MATCH($B145,城镇化率!$A:$A,0),MATCH(AM$1,城镇化率!$5:$5,0))/100</f>
        <v>2038763.1573671147</v>
      </c>
      <c r="AN145" s="40">
        <f>INDEX(人口源表!$1:$1048576,MATCH($B145,人口源表!$A:$A,0),MATCH(AN$1,人口源表!$1:$1,0))*INDEX(城镇化率!$1:$1048576,MATCH($B145,城镇化率!$A:$A,0),MATCH(AN$1,城镇化率!$5:$5,0))/100</f>
        <v>2031447.685455176</v>
      </c>
      <c r="AO145" s="40">
        <f>INDEX(人口源表!$1:$1048576,MATCH($B145,人口源表!$A:$A,0),MATCH(AO$1,人口源表!$1:$1,0))*INDEX(城镇化率!$1:$1048576,MATCH($B145,城镇化率!$A:$A,0),MATCH(AO$1,城镇化率!$5:$5,0))/100</f>
        <v>2024294.8967727676</v>
      </c>
      <c r="AP145" s="40">
        <f>INDEX(人口源表!$1:$1048576,MATCH($B145,人口源表!$A:$A,0),MATCH(AP$1,人口源表!$1:$1,0))*INDEX(城镇化率!$1:$1048576,MATCH($B145,城镇化率!$A:$A,0),MATCH(AP$1,城镇化率!$5:$5,0))/100</f>
        <v>2017419.1143620166</v>
      </c>
      <c r="AQ145" s="40">
        <f>INDEX(人口源表!$1:$1048576,MATCH($B145,人口源表!$A:$A,0),MATCH(AQ$1,人口源表!$1:$1,0))*INDEX(城镇化率!$1:$1048576,MATCH($B145,城镇化率!$A:$A,0),MATCH(AQ$1,城镇化率!$5:$5,0))/100</f>
        <v>2010940.1954948651</v>
      </c>
      <c r="AR145" s="40">
        <f>INDEX(人口源表!$1:$1048576,MATCH($B145,人口源表!$A:$A,0),MATCH(AR$1,人口源表!$1:$1,0))*INDEX(城镇化率!$1:$1048576,MATCH($B145,城镇化率!$A:$A,0),MATCH(AR$1,城镇化率!$5:$5,0))/100</f>
        <v>2004982.851760814</v>
      </c>
      <c r="AS145" s="40">
        <f>INDEX(人口源表!$1:$1048576,MATCH($B145,人口源表!$A:$A,0),MATCH(AS$1,人口源表!$1:$1,0))*INDEX(城镇化率!$1:$1048576,MATCH($B145,城镇化率!$A:$A,0),MATCH(AS$1,城镇化率!$5:$5,0))/100</f>
        <v>1999679.8076157423</v>
      </c>
      <c r="AT145" s="40">
        <f>INDEX(人口源表!$1:$1048576,MATCH($B145,人口源表!$A:$A,0),MATCH(AT$1,人口源表!$1:$1,0))*INDEX(城镇化率!$1:$1048576,MATCH($B145,城镇化率!$A:$A,0),MATCH(AT$1,城镇化率!$5:$5,0))/100</f>
        <v>1995171.1600403655</v>
      </c>
      <c r="AU145" s="40">
        <f>INDEX(人口源表!$1:$1048576,MATCH($B145,人口源表!$A:$A,0),MATCH(AU$1,人口源表!$1:$1,0))*INDEX(城镇化率!$1:$1048576,MATCH($B145,城镇化率!$A:$A,0),MATCH(AU$1,城镇化率!$5:$5,0))/100</f>
        <v>1991601.3917241085</v>
      </c>
      <c r="AV145" s="40">
        <f>INDEX(人口源表!$1:$1048576,MATCH($B145,人口源表!$A:$A,0),MATCH(AV$1,人口源表!$1:$1,0))*INDEX(城镇化率!$1:$1048576,MATCH($B145,城镇化率!$A:$A,0),MATCH(AV$1,城镇化率!$5:$5,0))/100</f>
        <v>1989123.3328500495</v>
      </c>
    </row>
    <row r="146" spans="1:48" x14ac:dyDescent="0.15">
      <c r="A146" s="4" t="s">
        <v>7</v>
      </c>
      <c r="B146" s="4" t="s">
        <v>20</v>
      </c>
      <c r="C146" s="34">
        <f>VLOOKUP(B146,'[1]2016省城人口总结（根）'!B:C,2,FALSE)/100</f>
        <v>0.57200275782821031</v>
      </c>
      <c r="D146" s="40">
        <f>INDEX(人口源表!$1:$1048576,MATCH($B146,人口源表!$A:$A,0),MATCH(D$1,人口源表!$1:$1,0))*INDEX(城镇化率!$1:$1048576,MATCH($B146,城镇化率!$A:$A,0),MATCH(D$1,城镇化率!$5:$5,0))/100</f>
        <v>5973789.3717023823</v>
      </c>
      <c r="E146" s="40">
        <f>INDEX(人口源表!$1:$1048576,MATCH($B146,人口源表!$A:$A,0),MATCH(E$1,人口源表!$1:$1,0))*INDEX(城镇化率!$1:$1048576,MATCH($B146,城镇化率!$A:$A,0),MATCH(E$1,城镇化率!$5:$5,0))/100</f>
        <v>6099144.1962534962</v>
      </c>
      <c r="F146" s="40">
        <f>INDEX(人口源表!$1:$1048576,MATCH($B146,人口源表!$A:$A,0),MATCH(F$1,人口源表!$1:$1,0))*INDEX(城镇化率!$1:$1048576,MATCH($B146,城镇化率!$A:$A,0),MATCH(F$1,城镇化率!$5:$5,0))/100</f>
        <v>6223470.5660397075</v>
      </c>
      <c r="G146" s="40">
        <f>INDEX(人口源表!$1:$1048576,MATCH($B146,人口源表!$A:$A,0),MATCH(G$1,人口源表!$1:$1,0))*INDEX(城镇化率!$1:$1048576,MATCH($B146,城镇化率!$A:$A,0),MATCH(G$1,城镇化率!$5:$5,0))/100</f>
        <v>6608110.8706947025</v>
      </c>
      <c r="H146" s="40">
        <f>INDEX(人口源表!$1:$1048576,MATCH($B146,人口源表!$A:$A,0),MATCH(H$1,人口源表!$1:$1,0))*INDEX(城镇化率!$1:$1048576,MATCH($B146,城镇化率!$A:$A,0),MATCH(H$1,城镇化率!$5:$5,0))/100</f>
        <v>6741695.3210939849</v>
      </c>
      <c r="I146" s="40">
        <f>INDEX(人口源表!$1:$1048576,MATCH($B146,人口源表!$A:$A,0),MATCH(I$1,人口源表!$1:$1,0))*INDEX(城镇化率!$1:$1048576,MATCH($B146,城镇化率!$A:$A,0),MATCH(I$1,城镇化率!$5:$5,0))/100</f>
        <v>6829954.1728181615</v>
      </c>
      <c r="J146" s="40">
        <f>INDEX(人口源表!$1:$1048576,MATCH($B146,人口源表!$A:$A,0),MATCH(J$1,人口源表!$1:$1,0))*INDEX(城镇化率!$1:$1048576,MATCH($B146,城镇化率!$A:$A,0),MATCH(J$1,城镇化率!$5:$5,0))/100</f>
        <v>6918485.0409837477</v>
      </c>
      <c r="K146" s="40">
        <f>INDEX(人口源表!$1:$1048576,MATCH($B146,人口源表!$A:$A,0),MATCH(K$1,人口源表!$1:$1,0))*INDEX(城镇化率!$1:$1048576,MATCH($B146,城镇化率!$A:$A,0),MATCH(K$1,城镇化率!$5:$5,0))/100</f>
        <v>7007016.5951235685</v>
      </c>
      <c r="L146" s="40">
        <f>INDEX(人口源表!$1:$1048576,MATCH($B146,人口源表!$A:$A,0),MATCH(L$1,人口源表!$1:$1,0))*INDEX(城镇化率!$1:$1048576,MATCH($B146,城镇化率!$A:$A,0),MATCH(L$1,城镇化率!$5:$5,0))/100</f>
        <v>7095285.8773013894</v>
      </c>
      <c r="M146" s="40">
        <f>INDEX(人口源表!$1:$1048576,MATCH($B146,人口源表!$A:$A,0),MATCH(M$1,人口源表!$1:$1,0))*INDEX(城镇化率!$1:$1048576,MATCH($B146,城镇化率!$A:$A,0),MATCH(M$1,城镇化率!$5:$5,0))/100</f>
        <v>7183038.3479044978</v>
      </c>
      <c r="N146" s="40">
        <f>INDEX(人口源表!$1:$1048576,MATCH($B146,人口源表!$A:$A,0),MATCH(N$1,人口源表!$1:$1,0))*INDEX(城镇化率!$1:$1048576,MATCH($B146,城镇化率!$A:$A,0),MATCH(N$1,城镇化率!$5:$5,0))/100</f>
        <v>7270031.8136675088</v>
      </c>
      <c r="O146" s="40">
        <f>INDEX(人口源表!$1:$1048576,MATCH($B146,人口源表!$A:$A,0),MATCH(O$1,人口源表!$1:$1,0))*INDEX(城镇化率!$1:$1048576,MATCH($B146,城镇化率!$A:$A,0),MATCH(O$1,城镇化率!$5:$5,0))/100</f>
        <v>7356032.0445875069</v>
      </c>
      <c r="P146" s="40">
        <f>INDEX(人口源表!$1:$1048576,MATCH($B146,人口源表!$A:$A,0),MATCH(P$1,人口源表!$1:$1,0))*INDEX(城镇化率!$1:$1048576,MATCH($B146,城镇化率!$A:$A,0),MATCH(P$1,城镇化率!$5:$5,0))/100</f>
        <v>7440818.7064697882</v>
      </c>
      <c r="Q146" s="40">
        <f>INDEX(人口源表!$1:$1048576,MATCH($B146,人口源表!$A:$A,0),MATCH(Q$1,人口源表!$1:$1,0))*INDEX(城镇化率!$1:$1048576,MATCH($B146,城镇化率!$A:$A,0),MATCH(Q$1,城镇化率!$5:$5,0))/100</f>
        <v>7524182.263119434</v>
      </c>
      <c r="R146" s="40">
        <f>INDEX(人口源表!$1:$1048576,MATCH($B146,人口源表!$A:$A,0),MATCH(R$1,人口源表!$1:$1,0))*INDEX(城镇化率!$1:$1048576,MATCH($B146,城镇化率!$A:$A,0),MATCH(R$1,城镇化率!$5:$5,0))/100</f>
        <v>7605928.1027753521</v>
      </c>
      <c r="S146" s="40">
        <f>INDEX(人口源表!$1:$1048576,MATCH($B146,人口源表!$A:$A,0),MATCH(S$1,人口源表!$1:$1,0))*INDEX(城镇化率!$1:$1048576,MATCH($B146,城镇化率!$A:$A,0),MATCH(S$1,城镇化率!$5:$5,0))/100</f>
        <v>7647824.503757867</v>
      </c>
      <c r="T146" s="40">
        <f>INDEX(人口源表!$1:$1048576,MATCH($B146,人口源表!$A:$A,0),MATCH(T$1,人口源表!$1:$1,0))*INDEX(城镇化率!$1:$1048576,MATCH($B146,城镇化率!$A:$A,0),MATCH(T$1,城镇化率!$5:$5,0))/100</f>
        <v>7687172.3784017563</v>
      </c>
      <c r="U146" s="40">
        <f>INDEX(人口源表!$1:$1048576,MATCH($B146,人口源表!$A:$A,0),MATCH(U$1,人口源表!$1:$1,0))*INDEX(城镇化率!$1:$1048576,MATCH($B146,城镇化率!$A:$A,0),MATCH(U$1,城镇化率!$5:$5,0))/100</f>
        <v>7723857.2039019074</v>
      </c>
      <c r="V146" s="40">
        <f>INDEX(人口源表!$1:$1048576,MATCH($B146,人口源表!$A:$A,0),MATCH(V$1,人口源表!$1:$1,0))*INDEX(城镇化率!$1:$1048576,MATCH($B146,城镇化率!$A:$A,0),MATCH(V$1,城镇化率!$5:$5,0))/100</f>
        <v>7757783.2526755743</v>
      </c>
      <c r="W146" s="40">
        <f>INDEX(人口源表!$1:$1048576,MATCH($B146,人口源表!$A:$A,0),MATCH(W$1,人口源表!$1:$1,0))*INDEX(城镇化率!$1:$1048576,MATCH($B146,城镇化率!$A:$A,0),MATCH(W$1,城镇化率!$5:$5,0))/100</f>
        <v>7788874.0875808187</v>
      </c>
      <c r="X146" s="40">
        <f>INDEX(人口源表!$1:$1048576,MATCH($B146,人口源表!$A:$A,0),MATCH(X$1,人口源表!$1:$1,0))*INDEX(城镇化率!$1:$1048576,MATCH($B146,城镇化率!$A:$A,0),MATCH(X$1,城镇化率!$5:$5,0))/100</f>
        <v>7817073.7611680338</v>
      </c>
      <c r="Y146" s="40">
        <f>INDEX(人口源表!$1:$1048576,MATCH($B146,人口源表!$A:$A,0),MATCH(Y$1,人口源表!$1:$1,0))*INDEX(城镇化率!$1:$1048576,MATCH($B146,城镇化率!$A:$A,0),MATCH(Y$1,城镇化率!$5:$5,0))/100</f>
        <v>7842347.343492439</v>
      </c>
      <c r="Z146" s="40">
        <f>INDEX(人口源表!$1:$1048576,MATCH($B146,人口源表!$A:$A,0),MATCH(Z$1,人口源表!$1:$1,0))*INDEX(城镇化率!$1:$1048576,MATCH($B146,城镇化率!$A:$A,0),MATCH(Z$1,城镇化率!$5:$5,0))/100</f>
        <v>7864680.0509751709</v>
      </c>
      <c r="AA146" s="40">
        <f>INDEX(人口源表!$1:$1048576,MATCH($B146,人口源表!$A:$A,0),MATCH(AA$1,人口源表!$1:$1,0))*INDEX(城镇化率!$1:$1048576,MATCH($B146,城镇化率!$A:$A,0),MATCH(AA$1,城镇化率!$5:$5,0))/100</f>
        <v>7884079.1690802332</v>
      </c>
      <c r="AB146" s="40">
        <f>INDEX(人口源表!$1:$1048576,MATCH($B146,人口源表!$A:$A,0),MATCH(AB$1,人口源表!$1:$1,0))*INDEX(城镇化率!$1:$1048576,MATCH($B146,城镇化率!$A:$A,0),MATCH(AB$1,城镇化率!$5:$5,0))/100</f>
        <v>7900575.3145360937</v>
      </c>
      <c r="AC146" s="40">
        <f>INDEX(人口源表!$1:$1048576,MATCH($B146,人口源表!$A:$A,0),MATCH(AC$1,人口源表!$1:$1,0))*INDEX(城镇化率!$1:$1048576,MATCH($B146,城镇化率!$A:$A,0),MATCH(AC$1,城镇化率!$5:$5,0))/100</f>
        <v>7904535.0656754207</v>
      </c>
      <c r="AD146" s="40">
        <f>INDEX(人口源表!$1:$1048576,MATCH($B146,人口源表!$A:$A,0),MATCH(AD$1,人口源表!$1:$1,0))*INDEX(城镇化率!$1:$1048576,MATCH($B146,城镇化率!$A:$A,0),MATCH(AD$1,城镇化率!$5:$5,0))/100</f>
        <v>7905704.880931939</v>
      </c>
      <c r="AE146" s="40">
        <f>INDEX(人口源表!$1:$1048576,MATCH($B146,人口源表!$A:$A,0),MATCH(AE$1,人口源表!$1:$1,0))*INDEX(城镇化率!$1:$1048576,MATCH($B146,城镇化率!$A:$A,0),MATCH(AE$1,城镇化率!$5:$5,0))/100</f>
        <v>7904193.5835135663</v>
      </c>
      <c r="AF146" s="40">
        <f>INDEX(人口源表!$1:$1048576,MATCH($B146,人口源表!$A:$A,0),MATCH(AF$1,人口源表!$1:$1,0))*INDEX(城镇化率!$1:$1048576,MATCH($B146,城镇化率!$A:$A,0),MATCH(AF$1,城镇化率!$5:$5,0))/100</f>
        <v>7900134.2351814387</v>
      </c>
      <c r="AG146" s="40">
        <f>INDEX(人口源表!$1:$1048576,MATCH($B146,人口源表!$A:$A,0),MATCH(AG$1,人口源表!$1:$1,0))*INDEX(城镇化率!$1:$1048576,MATCH($B146,城镇化率!$A:$A,0),MATCH(AG$1,城镇化率!$5:$5,0))/100</f>
        <v>7893685.3002271783</v>
      </c>
      <c r="AH146" s="40">
        <f>INDEX(人口源表!$1:$1048576,MATCH($B146,人口源表!$A:$A,0),MATCH(AH$1,人口源表!$1:$1,0))*INDEX(城镇化率!$1:$1048576,MATCH($B146,城镇化率!$A:$A,0),MATCH(AH$1,城镇化率!$5:$5,0))/100</f>
        <v>7885027.4702607263</v>
      </c>
      <c r="AI146" s="40">
        <f>INDEX(人口源表!$1:$1048576,MATCH($B146,人口源表!$A:$A,0),MATCH(AI$1,人口源表!$1:$1,0))*INDEX(城镇化率!$1:$1048576,MATCH($B146,城镇化率!$A:$A,0),MATCH(AI$1,城镇化率!$5:$5,0))/100</f>
        <v>7874369.8952254746</v>
      </c>
      <c r="AJ146" s="40">
        <f>INDEX(人口源表!$1:$1048576,MATCH($B146,人口源表!$A:$A,0),MATCH(AJ$1,人口源表!$1:$1,0))*INDEX(城镇化率!$1:$1048576,MATCH($B146,城镇化率!$A:$A,0),MATCH(AJ$1,城镇化率!$5:$5,0))/100</f>
        <v>7861944.1027849372</v>
      </c>
      <c r="AK146" s="40">
        <f>INDEX(人口源表!$1:$1048576,MATCH($B146,人口源表!$A:$A,0),MATCH(AK$1,人口源表!$1:$1,0))*INDEX(城镇化率!$1:$1048576,MATCH($B146,城镇化率!$A:$A,0),MATCH(AK$1,城镇化率!$5:$5,0))/100</f>
        <v>7848009.5342460182</v>
      </c>
      <c r="AL146" s="40">
        <f>INDEX(人口源表!$1:$1048576,MATCH($B146,人口源表!$A:$A,0),MATCH(AL$1,人口源表!$1:$1,0))*INDEX(城镇化率!$1:$1048576,MATCH($B146,城镇化率!$A:$A,0),MATCH(AL$1,城镇化率!$5:$5,0))/100</f>
        <v>7832851.0857204571</v>
      </c>
      <c r="AM146" s="40">
        <f>INDEX(人口源表!$1:$1048576,MATCH($B146,人口源表!$A:$A,0),MATCH(AM$1,人口源表!$1:$1,0))*INDEX(城镇化率!$1:$1048576,MATCH($B146,城镇化率!$A:$A,0),MATCH(AM$1,城镇化率!$5:$5,0))/100</f>
        <v>7816781.7718153866</v>
      </c>
      <c r="AN146" s="40">
        <f>INDEX(人口源表!$1:$1048576,MATCH($B146,人口源表!$A:$A,0),MATCH(AN$1,人口源表!$1:$1,0))*INDEX(城镇化率!$1:$1048576,MATCH($B146,城镇化率!$A:$A,0),MATCH(AN$1,城镇化率!$5:$5,0))/100</f>
        <v>7800141.727726697</v>
      </c>
      <c r="AO146" s="40">
        <f>INDEX(人口源表!$1:$1048576,MATCH($B146,人口源表!$A:$A,0),MATCH(AO$1,人口源表!$1:$1,0))*INDEX(城镇化率!$1:$1048576,MATCH($B146,城镇化率!$A:$A,0),MATCH(AO$1,城镇化率!$5:$5,0))/100</f>
        <v>7783297.929217373</v>
      </c>
      <c r="AP146" s="40">
        <f>INDEX(人口源表!$1:$1048576,MATCH($B146,人口源表!$A:$A,0),MATCH(AP$1,人口源表!$1:$1,0))*INDEX(城镇化率!$1:$1048576,MATCH($B146,城镇化率!$A:$A,0),MATCH(AP$1,城镇化率!$5:$5,0))/100</f>
        <v>7766646.8966480438</v>
      </c>
      <c r="AQ146" s="40">
        <f>INDEX(人口源表!$1:$1048576,MATCH($B146,人口源表!$A:$A,0),MATCH(AQ$1,人口源表!$1:$1,0))*INDEX(城镇化率!$1:$1048576,MATCH($B146,城镇化率!$A:$A,0),MATCH(AQ$1,城镇化率!$5:$5,0))/100</f>
        <v>7750612.9441329427</v>
      </c>
      <c r="AR146" s="40">
        <f>INDEX(人口源表!$1:$1048576,MATCH($B146,人口源表!$A:$A,0),MATCH(AR$1,人口源表!$1:$1,0))*INDEX(城镇化率!$1:$1048576,MATCH($B146,城镇化率!$A:$A,0),MATCH(AR$1,城镇化率!$5:$5,0))/100</f>
        <v>7735650.9108789265</v>
      </c>
      <c r="AS146" s="40">
        <f>INDEX(人口源表!$1:$1048576,MATCH($B146,人口源表!$A:$A,0),MATCH(AS$1,人口源表!$1:$1,0))*INDEX(城镇化率!$1:$1048576,MATCH($B146,城镇化率!$A:$A,0),MATCH(AS$1,城镇化率!$5:$5,0))/100</f>
        <v>7722245.1615067497</v>
      </c>
      <c r="AT146" s="40">
        <f>INDEX(人口源表!$1:$1048576,MATCH($B146,人口源表!$A:$A,0),MATCH(AT$1,人口源表!$1:$1,0))*INDEX(城镇化率!$1:$1048576,MATCH($B146,城镇化率!$A:$A,0),MATCH(AT$1,城镇化率!$5:$5,0))/100</f>
        <v>7710909.3180204742</v>
      </c>
      <c r="AU146" s="40">
        <f>INDEX(人口源表!$1:$1048576,MATCH($B146,人口源表!$A:$A,0),MATCH(AU$1,人口源表!$1:$1,0))*INDEX(城镇化率!$1:$1048576,MATCH($B146,城镇化率!$A:$A,0),MATCH(AU$1,城镇化率!$5:$5,0))/100</f>
        <v>7702189.0326360324</v>
      </c>
      <c r="AV146" s="40">
        <f>INDEX(人口源表!$1:$1048576,MATCH($B146,人口源表!$A:$A,0),MATCH(AV$1,人口源表!$1:$1,0))*INDEX(城镇化率!$1:$1048576,MATCH($B146,城镇化率!$A:$A,0),MATCH(AV$1,城镇化率!$5:$5,0))/100</f>
        <v>7696660.9873103453</v>
      </c>
    </row>
    <row r="147" spans="1:48" x14ac:dyDescent="0.15">
      <c r="A147" s="4" t="s">
        <v>7</v>
      </c>
      <c r="B147" s="4" t="s">
        <v>17</v>
      </c>
      <c r="C147" s="34">
        <f>VLOOKUP(B147,'[1]2016省城人口总结（根）'!B:C,2,FALSE)/100</f>
        <v>0.55129659720663637</v>
      </c>
      <c r="D147" s="40">
        <f>INDEX(人口源表!$1:$1048576,MATCH($B147,人口源表!$A:$A,0),MATCH(D$1,人口源表!$1:$1,0))*INDEX(城镇化率!$1:$1048576,MATCH($B147,城镇化率!$A:$A,0),MATCH(D$1,城镇化率!$5:$5,0))/100</f>
        <v>3206007.7441528398</v>
      </c>
      <c r="E147" s="40">
        <f>INDEX(人口源表!$1:$1048576,MATCH($B147,人口源表!$A:$A,0),MATCH(E$1,人口源表!$1:$1,0))*INDEX(城镇化率!$1:$1048576,MATCH($B147,城镇化率!$A:$A,0),MATCH(E$1,城镇化率!$5:$5,0))/100</f>
        <v>3274926.4051158712</v>
      </c>
      <c r="F147" s="40">
        <f>INDEX(人口源表!$1:$1048576,MATCH($B147,人口源表!$A:$A,0),MATCH(F$1,人口源表!$1:$1,0))*INDEX(城镇化率!$1:$1048576,MATCH($B147,城镇化率!$A:$A,0),MATCH(F$1,城镇化率!$5:$5,0))/100</f>
        <v>3343071.7830763906</v>
      </c>
      <c r="G147" s="40">
        <f>INDEX(人口源表!$1:$1048576,MATCH($B147,人口源表!$A:$A,0),MATCH(G$1,人口源表!$1:$1,0))*INDEX(城镇化率!$1:$1048576,MATCH($B147,城镇化率!$A:$A,0),MATCH(G$1,城镇化率!$5:$5,0))/100</f>
        <v>3241615.3285573707</v>
      </c>
      <c r="H147" s="40">
        <f>INDEX(人口源表!$1:$1048576,MATCH($B147,人口源表!$A:$A,0),MATCH(H$1,人口源表!$1:$1,0))*INDEX(城镇化率!$1:$1048576,MATCH($B147,城镇化率!$A:$A,0),MATCH(H$1,城镇化率!$5:$5,0))/100</f>
        <v>3309070.6684774673</v>
      </c>
      <c r="I147" s="40">
        <f>INDEX(人口源表!$1:$1048576,MATCH($B147,人口源表!$A:$A,0),MATCH(I$1,人口源表!$1:$1,0))*INDEX(城镇化率!$1:$1048576,MATCH($B147,城镇化率!$A:$A,0),MATCH(I$1,城镇化率!$5:$5,0))/100</f>
        <v>3353341.0490863132</v>
      </c>
      <c r="J147" s="40">
        <f>INDEX(人口源表!$1:$1048576,MATCH($B147,人口源表!$A:$A,0),MATCH(J$1,人口源表!$1:$1,0))*INDEX(城镇化率!$1:$1048576,MATCH($B147,城镇化率!$A:$A,0),MATCH(J$1,城镇化率!$5:$5,0))/100</f>
        <v>3396877.229784349</v>
      </c>
      <c r="K147" s="40">
        <f>INDEX(人口源表!$1:$1048576,MATCH($B147,人口源表!$A:$A,0),MATCH(K$1,人口源表!$1:$1,0))*INDEX(城镇化率!$1:$1048576,MATCH($B147,城镇化率!$A:$A,0),MATCH(K$1,城镇化率!$5:$5,0))/100</f>
        <v>3439625.9447617703</v>
      </c>
      <c r="L147" s="40">
        <f>INDEX(人口源表!$1:$1048576,MATCH($B147,人口源表!$A:$A,0),MATCH(L$1,人口源表!$1:$1,0))*INDEX(城镇化率!$1:$1048576,MATCH($B147,城镇化率!$A:$A,0),MATCH(L$1,城镇化率!$5:$5,0))/100</f>
        <v>3481536.6781764762</v>
      </c>
      <c r="M147" s="40">
        <f>INDEX(人口源表!$1:$1048576,MATCH($B147,人口源表!$A:$A,0),MATCH(M$1,人口源表!$1:$1,0))*INDEX(城镇化率!$1:$1048576,MATCH($B147,城镇化率!$A:$A,0),MATCH(M$1,城镇化率!$5:$5,0))/100</f>
        <v>3522561.2258293284</v>
      </c>
      <c r="N147" s="40">
        <f>INDEX(人口源表!$1:$1048576,MATCH($B147,人口源表!$A:$A,0),MATCH(N$1,人口源表!$1:$1,0))*INDEX(城镇化率!$1:$1048576,MATCH($B147,城镇化率!$A:$A,0),MATCH(N$1,城镇化率!$5:$5,0))/100</f>
        <v>3562654.4776089801</v>
      </c>
      <c r="O147" s="40">
        <f>INDEX(人口源表!$1:$1048576,MATCH($B147,人口源表!$A:$A,0),MATCH(O$1,人口源表!$1:$1,0))*INDEX(城镇化率!$1:$1048576,MATCH($B147,城镇化率!$A:$A,0),MATCH(O$1,城镇化率!$5:$5,0))/100</f>
        <v>3601773.3455757075</v>
      </c>
      <c r="P147" s="40">
        <f>INDEX(人口源表!$1:$1048576,MATCH($B147,人口源表!$A:$A,0),MATCH(P$1,人口源表!$1:$1,0))*INDEX(城镇化率!$1:$1048576,MATCH($B147,城镇化率!$A:$A,0),MATCH(P$1,城镇化率!$5:$5,0))/100</f>
        <v>3639878.8155071675</v>
      </c>
      <c r="Q147" s="40">
        <f>INDEX(人口源表!$1:$1048576,MATCH($B147,人口源表!$A:$A,0),MATCH(Q$1,人口源表!$1:$1,0))*INDEX(城镇化率!$1:$1048576,MATCH($B147,城镇化率!$A:$A,0),MATCH(Q$1,城镇化率!$5:$5,0))/100</f>
        <v>3676934.2475562706</v>
      </c>
      <c r="R147" s="40">
        <f>INDEX(人口源表!$1:$1048576,MATCH($B147,人口源表!$A:$A,0),MATCH(R$1,人口源表!$1:$1,0))*INDEX(城镇化率!$1:$1048576,MATCH($B147,城镇化率!$A:$A,0),MATCH(R$1,城镇化率!$5:$5,0))/100</f>
        <v>3712908.1285224436</v>
      </c>
      <c r="S147" s="40">
        <f>INDEX(人口源表!$1:$1048576,MATCH($B147,人口源表!$A:$A,0),MATCH(S$1,人口源表!$1:$1,0))*INDEX(城镇化率!$1:$1048576,MATCH($B147,城镇化率!$A:$A,0),MATCH(S$1,城镇化率!$5:$5,0))/100</f>
        <v>3729217.7410032814</v>
      </c>
      <c r="T147" s="40">
        <f>INDEX(人口源表!$1:$1048576,MATCH($B147,人口源表!$A:$A,0),MATCH(T$1,人口源表!$1:$1,0))*INDEX(城镇化率!$1:$1048576,MATCH($B147,城镇化率!$A:$A,0),MATCH(T$1,城镇化率!$5:$5,0))/100</f>
        <v>3744149.9944534237</v>
      </c>
      <c r="U147" s="40">
        <f>INDEX(人口源表!$1:$1048576,MATCH($B147,人口源表!$A:$A,0),MATCH(U$1,人口源表!$1:$1,0))*INDEX(城镇化率!$1:$1048576,MATCH($B147,城镇化率!$A:$A,0),MATCH(U$1,城镇化率!$5:$5,0))/100</f>
        <v>3757701.9859150862</v>
      </c>
      <c r="V147" s="40">
        <f>INDEX(人口源表!$1:$1048576,MATCH($B147,人口源表!$A:$A,0),MATCH(V$1,人口源表!$1:$1,0))*INDEX(城镇化率!$1:$1048576,MATCH($B147,城镇化率!$A:$A,0),MATCH(V$1,城镇化率!$5:$5,0))/100</f>
        <v>3769877.6129229092</v>
      </c>
      <c r="W147" s="40">
        <f>INDEX(人口源表!$1:$1048576,MATCH($B147,人口源表!$A:$A,0),MATCH(W$1,人口源表!$1:$1,0))*INDEX(城镇化率!$1:$1048576,MATCH($B147,城镇化率!$A:$A,0),MATCH(W$1,城镇化率!$5:$5,0))/100</f>
        <v>3780683.0669401078</v>
      </c>
      <c r="X147" s="40">
        <f>INDEX(人口源表!$1:$1048576,MATCH($B147,人口源表!$A:$A,0),MATCH(X$1,人口源表!$1:$1,0))*INDEX(城镇化率!$1:$1048576,MATCH($B147,城镇化率!$A:$A,0),MATCH(X$1,城镇化率!$5:$5,0))/100</f>
        <v>3790130.2443423509</v>
      </c>
      <c r="Y147" s="40">
        <f>INDEX(人口源表!$1:$1048576,MATCH($B147,人口源表!$A:$A,0),MATCH(Y$1,人口源表!$1:$1,0))*INDEX(城镇化率!$1:$1048576,MATCH($B147,城镇化率!$A:$A,0),MATCH(Y$1,城镇化率!$5:$5,0))/100</f>
        <v>3798235.5364807099</v>
      </c>
      <c r="Z147" s="40">
        <f>INDEX(人口源表!$1:$1048576,MATCH($B147,人口源表!$A:$A,0),MATCH(Z$1,人口源表!$1:$1,0))*INDEX(城镇化率!$1:$1048576,MATCH($B147,城镇化率!$A:$A,0),MATCH(Z$1,城镇化率!$5:$5,0))/100</f>
        <v>3805019.9373429241</v>
      </c>
      <c r="AA147" s="40">
        <f>INDEX(人口源表!$1:$1048576,MATCH($B147,人口源表!$A:$A,0),MATCH(AA$1,人口源表!$1:$1,0))*INDEX(城镇化率!$1:$1048576,MATCH($B147,城镇化率!$A:$A,0),MATCH(AA$1,城镇化率!$5:$5,0))/100</f>
        <v>3810510.5155888861</v>
      </c>
      <c r="AB147" s="40">
        <f>INDEX(人口源表!$1:$1048576,MATCH($B147,人口源表!$A:$A,0),MATCH(AB$1,人口源表!$1:$1,0))*INDEX(城镇化率!$1:$1048576,MATCH($B147,城镇化率!$A:$A,0),MATCH(AB$1,城镇化率!$5:$5,0))/100</f>
        <v>3814737.8202715362</v>
      </c>
      <c r="AC147" s="40">
        <f>INDEX(人口源表!$1:$1048576,MATCH($B147,人口源表!$A:$A,0),MATCH(AC$1,人口源表!$1:$1,0))*INDEX(城镇化率!$1:$1048576,MATCH($B147,城镇化率!$A:$A,0),MATCH(AC$1,城镇化率!$5:$5,0))/100</f>
        <v>3813067.7550277724</v>
      </c>
      <c r="AD147" s="40">
        <f>INDEX(人口源表!$1:$1048576,MATCH($B147,人口源表!$A:$A,0),MATCH(AD$1,人口源表!$1:$1,0))*INDEX(城镇化率!$1:$1048576,MATCH($B147,城镇化率!$A:$A,0),MATCH(AD$1,城镇化率!$5:$5,0))/100</f>
        <v>3810214.494197824</v>
      </c>
      <c r="AE147" s="40">
        <f>INDEX(人口源表!$1:$1048576,MATCH($B147,人口源表!$A:$A,0),MATCH(AE$1,人口源表!$1:$1,0))*INDEX(城镇化率!$1:$1048576,MATCH($B147,城镇化率!$A:$A,0),MATCH(AE$1,城镇化率!$5:$5,0))/100</f>
        <v>3806230.725396222</v>
      </c>
      <c r="AF147" s="40">
        <f>INDEX(人口源表!$1:$1048576,MATCH($B147,人口源表!$A:$A,0),MATCH(AF$1,人口源表!$1:$1,0))*INDEX(城镇化率!$1:$1048576,MATCH($B147,城镇化率!$A:$A,0),MATCH(AF$1,城镇化率!$5:$5,0))/100</f>
        <v>3801172.1161538041</v>
      </c>
      <c r="AG147" s="40">
        <f>INDEX(人口源表!$1:$1048576,MATCH($B147,人口源表!$A:$A,0),MATCH(AG$1,人口源表!$1:$1,0))*INDEX(城镇化率!$1:$1048576,MATCH($B147,城镇化率!$A:$A,0),MATCH(AG$1,城镇化率!$5:$5,0))/100</f>
        <v>3795101.5488186325</v>
      </c>
      <c r="AH147" s="40">
        <f>INDEX(人口源表!$1:$1048576,MATCH($B147,人口源表!$A:$A,0),MATCH(AH$1,人口源表!$1:$1,0))*INDEX(城镇化率!$1:$1048576,MATCH($B147,城镇化率!$A:$A,0),MATCH(AH$1,城镇化率!$5:$5,0))/100</f>
        <v>3788087.1467348696</v>
      </c>
      <c r="AI147" s="40">
        <f>INDEX(人口源表!$1:$1048576,MATCH($B147,人口源表!$A:$A,0),MATCH(AI$1,人口源表!$1:$1,0))*INDEX(城镇化率!$1:$1048576,MATCH($B147,城镇化率!$A:$A,0),MATCH(AI$1,城镇化率!$5:$5,0))/100</f>
        <v>3780202.3635336291</v>
      </c>
      <c r="AJ147" s="40">
        <f>INDEX(人口源表!$1:$1048576,MATCH($B147,人口源表!$A:$A,0),MATCH(AJ$1,人口源表!$1:$1,0))*INDEX(城镇化率!$1:$1048576,MATCH($B147,城镇化率!$A:$A,0),MATCH(AJ$1,城镇化率!$5:$5,0))/100</f>
        <v>3771526.7791268332</v>
      </c>
      <c r="AK147" s="40">
        <f>INDEX(人口源表!$1:$1048576,MATCH($B147,人口源表!$A:$A,0),MATCH(AK$1,人口源表!$1:$1,0))*INDEX(城镇化率!$1:$1048576,MATCH($B147,城镇化率!$A:$A,0),MATCH(AK$1,城镇化率!$5:$5,0))/100</f>
        <v>3762144.7874748521</v>
      </c>
      <c r="AL147" s="40">
        <f>INDEX(人口源表!$1:$1048576,MATCH($B147,人口源表!$A:$A,0),MATCH(AL$1,人口源表!$1:$1,0))*INDEX(城镇化率!$1:$1048576,MATCH($B147,城镇化率!$A:$A,0),MATCH(AL$1,城镇化率!$5:$5,0))/100</f>
        <v>3752147.8087525922</v>
      </c>
      <c r="AM147" s="40">
        <f>INDEX(人口源表!$1:$1048576,MATCH($B147,人口源表!$A:$A,0),MATCH(AM$1,人口源表!$1:$1,0))*INDEX(城镇化率!$1:$1048576,MATCH($B147,城镇化率!$A:$A,0),MATCH(AM$1,城镇化率!$5:$5,0))/100</f>
        <v>3741632.2681649406</v>
      </c>
      <c r="AN147" s="40">
        <f>INDEX(人口源表!$1:$1048576,MATCH($B147,人口源表!$A:$A,0),MATCH(AN$1,人口源表!$1:$1,0))*INDEX(城镇化率!$1:$1048576,MATCH($B147,城镇化率!$A:$A,0),MATCH(AN$1,城镇化率!$5:$5,0))/100</f>
        <v>3730702.542668324</v>
      </c>
      <c r="AO147" s="40">
        <f>INDEX(人口源表!$1:$1048576,MATCH($B147,人口源表!$A:$A,0),MATCH(AO$1,人口源表!$1:$1,0))*INDEX(城镇化率!$1:$1048576,MATCH($B147,城镇化率!$A:$A,0),MATCH(AO$1,城镇化率!$5:$5,0))/100</f>
        <v>3719466.0629051733</v>
      </c>
      <c r="AP147" s="40">
        <f>INDEX(人口源表!$1:$1048576,MATCH($B147,人口源表!$A:$A,0),MATCH(AP$1,人口源表!$1:$1,0))*INDEX(城镇化率!$1:$1048576,MATCH($B147,城镇化率!$A:$A,0),MATCH(AP$1,城镇化率!$5:$5,0))/100</f>
        <v>3708039.8522789548</v>
      </c>
      <c r="AQ147" s="40">
        <f>INDEX(人口源表!$1:$1048576,MATCH($B147,人口源表!$A:$A,0),MATCH(AQ$1,人口源表!$1:$1,0))*INDEX(城镇化率!$1:$1048576,MATCH($B147,城镇化率!$A:$A,0),MATCH(AQ$1,城镇化率!$5:$5,0))/100</f>
        <v>3696544.8957709367</v>
      </c>
      <c r="AR147" s="40">
        <f>INDEX(人口源表!$1:$1048576,MATCH($B147,人口源表!$A:$A,0),MATCH(AR$1,人口源表!$1:$1,0))*INDEX(城镇化率!$1:$1048576,MATCH($B147,城镇化率!$A:$A,0),MATCH(AR$1,城镇化率!$5:$5,0))/100</f>
        <v>3685110.5616293512</v>
      </c>
      <c r="AS147" s="40">
        <f>INDEX(人口源表!$1:$1048576,MATCH($B147,人口源表!$A:$A,0),MATCH(AS$1,人口源表!$1:$1,0))*INDEX(城镇化率!$1:$1048576,MATCH($B147,城镇化率!$A:$A,0),MATCH(AS$1,城镇化率!$5:$5,0))/100</f>
        <v>3673871.821953733</v>
      </c>
      <c r="AT147" s="40">
        <f>INDEX(人口源表!$1:$1048576,MATCH($B147,人口源表!$A:$A,0),MATCH(AT$1,人口源表!$1:$1,0))*INDEX(城镇化率!$1:$1048576,MATCH($B147,城镇化率!$A:$A,0),MATCH(AT$1,城镇化率!$5:$5,0))/100</f>
        <v>3662969.3399219797</v>
      </c>
      <c r="AU147" s="40">
        <f>INDEX(人口源表!$1:$1048576,MATCH($B147,人口源表!$A:$A,0),MATCH(AU$1,人口源表!$1:$1,0))*INDEX(城镇化率!$1:$1048576,MATCH($B147,城镇化率!$A:$A,0),MATCH(AU$1,城镇化率!$5:$5,0))/100</f>
        <v>3652553.2357159043</v>
      </c>
      <c r="AV147" s="40">
        <f>INDEX(人口源表!$1:$1048576,MATCH($B147,人口源表!$A:$A,0),MATCH(AV$1,人口源表!$1:$1,0))*INDEX(城镇化率!$1:$1048576,MATCH($B147,城镇化率!$A:$A,0),MATCH(AV$1,城镇化率!$5:$5,0))/100</f>
        <v>3642778.0766141545</v>
      </c>
    </row>
    <row r="148" spans="1:48" x14ac:dyDescent="0.15">
      <c r="A148" s="4" t="s">
        <v>7</v>
      </c>
      <c r="B148" s="4" t="s">
        <v>23</v>
      </c>
      <c r="C148" s="34">
        <f>VLOOKUP(B148,'[1]2016省城人口总结（根）'!B:C,2,FALSE)/100</f>
        <v>0.49859204876755897</v>
      </c>
      <c r="D148" s="40">
        <f>INDEX(人口源表!$1:$1048576,MATCH($B148,人口源表!$A:$A,0),MATCH(D$1,人口源表!$1:$1,0))*INDEX(城镇化率!$1:$1048576,MATCH($B148,城镇化率!$A:$A,0),MATCH(D$1,城镇化率!$5:$5,0))/100</f>
        <v>3028618.7587322569</v>
      </c>
      <c r="E148" s="40">
        <f>INDEX(人口源表!$1:$1048576,MATCH($B148,人口源表!$A:$A,0),MATCH(E$1,人口源表!$1:$1,0))*INDEX(城镇化率!$1:$1048576,MATCH($B148,城镇化率!$A:$A,0),MATCH(E$1,城镇化率!$5:$5,0))/100</f>
        <v>3095494.1775166206</v>
      </c>
      <c r="F148" s="40">
        <f>INDEX(人口源表!$1:$1048576,MATCH($B148,人口源表!$A:$A,0),MATCH(F$1,人口源表!$1:$1,0))*INDEX(城镇化率!$1:$1048576,MATCH($B148,城镇化率!$A:$A,0),MATCH(F$1,城镇化率!$5:$5,0))/100</f>
        <v>3161647.1331032598</v>
      </c>
      <c r="G148" s="40">
        <f>INDEX(人口源表!$1:$1048576,MATCH($B148,人口源表!$A:$A,0),MATCH(G$1,人口源表!$1:$1,0))*INDEX(城镇化率!$1:$1048576,MATCH($B148,城镇化率!$A:$A,0),MATCH(G$1,城镇化率!$5:$5,0))/100</f>
        <v>3107501.2520166398</v>
      </c>
      <c r="H148" s="40">
        <f>INDEX(人口源表!$1:$1048576,MATCH($B148,人口源表!$A:$A,0),MATCH(H$1,人口源表!$1:$1,0))*INDEX(城镇化率!$1:$1048576,MATCH($B148,城镇化率!$A:$A,0),MATCH(H$1,城镇化率!$5:$5,0))/100</f>
        <v>3174543.4647765323</v>
      </c>
      <c r="I148" s="40">
        <f>INDEX(人口源表!$1:$1048576,MATCH($B148,人口源表!$A:$A,0),MATCH(I$1,人口源表!$1:$1,0))*INDEX(城镇化率!$1:$1048576,MATCH($B148,城镇化率!$A:$A,0),MATCH(I$1,城镇化率!$5:$5,0))/100</f>
        <v>3219445.7640261762</v>
      </c>
      <c r="J148" s="40">
        <f>INDEX(人口源表!$1:$1048576,MATCH($B148,人口源表!$A:$A,0),MATCH(J$1,人口源表!$1:$1,0))*INDEX(城镇化率!$1:$1048576,MATCH($B148,城镇化率!$A:$A,0),MATCH(J$1,城镇化率!$5:$5,0))/100</f>
        <v>3263738.670330225</v>
      </c>
      <c r="K148" s="40">
        <f>INDEX(人口源表!$1:$1048576,MATCH($B148,人口源表!$A:$A,0),MATCH(K$1,人口源表!$1:$1,0))*INDEX(城镇化率!$1:$1048576,MATCH($B148,城镇化率!$A:$A,0),MATCH(K$1,城镇化率!$5:$5,0))/100</f>
        <v>3307378.7676746179</v>
      </c>
      <c r="L148" s="40">
        <f>INDEX(人口源表!$1:$1048576,MATCH($B148,人口源表!$A:$A,0),MATCH(L$1,人口源表!$1:$1,0))*INDEX(城镇化率!$1:$1048576,MATCH($B148,城镇化率!$A:$A,0),MATCH(L$1,城镇化率!$5:$5,0))/100</f>
        <v>3350324.7472287463</v>
      </c>
      <c r="M148" s="40">
        <f>INDEX(人口源表!$1:$1048576,MATCH($B148,人口源表!$A:$A,0),MATCH(M$1,人口源表!$1:$1,0))*INDEX(城镇化率!$1:$1048576,MATCH($B148,城镇化率!$A:$A,0),MATCH(M$1,城镇化率!$5:$5,0))/100</f>
        <v>3392537.548099048</v>
      </c>
      <c r="N148" s="40">
        <f>INDEX(人口源表!$1:$1048576,MATCH($B148,人口源表!$A:$A,0),MATCH(N$1,人口源表!$1:$1,0))*INDEX(城镇化率!$1:$1048576,MATCH($B148,城镇化率!$A:$A,0),MATCH(N$1,城镇化率!$5:$5,0))/100</f>
        <v>3433979.936403234</v>
      </c>
      <c r="O148" s="40">
        <f>INDEX(人口源表!$1:$1048576,MATCH($B148,人口源表!$A:$A,0),MATCH(O$1,人口源表!$1:$1,0))*INDEX(城镇化率!$1:$1048576,MATCH($B148,城镇化率!$A:$A,0),MATCH(O$1,城镇化率!$5:$5,0))/100</f>
        <v>3474616.6268849336</v>
      </c>
      <c r="P148" s="40">
        <f>INDEX(人口源表!$1:$1048576,MATCH($B148,人口源表!$A:$A,0),MATCH(P$1,人口源表!$1:$1,0))*INDEX(城镇化率!$1:$1048576,MATCH($B148,城镇化率!$A:$A,0),MATCH(P$1,城镇化率!$5:$5,0))/100</f>
        <v>3514413.8308390295</v>
      </c>
      <c r="Q148" s="40">
        <f>INDEX(人口源表!$1:$1048576,MATCH($B148,人口源表!$A:$A,0),MATCH(Q$1,人口源表!$1:$1,0))*INDEX(城镇化率!$1:$1048576,MATCH($B148,城镇化率!$A:$A,0),MATCH(Q$1,城镇化率!$5:$5,0))/100</f>
        <v>3553342.2735818215</v>
      </c>
      <c r="R148" s="40">
        <f>INDEX(人口源表!$1:$1048576,MATCH($B148,人口源表!$A:$A,0),MATCH(R$1,人口源表!$1:$1,0))*INDEX(城镇化率!$1:$1048576,MATCH($B148,城镇化率!$A:$A,0),MATCH(R$1,城镇化率!$5:$5,0))/100</f>
        <v>3591373.3197433217</v>
      </c>
      <c r="S148" s="40">
        <f>INDEX(人口源表!$1:$1048576,MATCH($B148,人口源表!$A:$A,0),MATCH(S$1,人口源表!$1:$1,0))*INDEX(城镇化率!$1:$1048576,MATCH($B148,城镇化率!$A:$A,0),MATCH(S$1,城镇化率!$5:$5,0))/100</f>
        <v>3610519.2177121635</v>
      </c>
      <c r="T148" s="40">
        <f>INDEX(人口源表!$1:$1048576,MATCH($B148,人口源表!$A:$A,0),MATCH(T$1,人口源表!$1:$1,0))*INDEX(城镇化率!$1:$1048576,MATCH($B148,城镇化率!$A:$A,0),MATCH(T$1,城镇化率!$5:$5,0))/100</f>
        <v>3628451.6020186273</v>
      </c>
      <c r="U148" s="40">
        <f>INDEX(人口源表!$1:$1048576,MATCH($B148,人口源表!$A:$A,0),MATCH(U$1,人口源表!$1:$1,0))*INDEX(城镇化率!$1:$1048576,MATCH($B148,城镇化率!$A:$A,0),MATCH(U$1,城镇化率!$5:$5,0))/100</f>
        <v>3645167.4311881214</v>
      </c>
      <c r="V148" s="40">
        <f>INDEX(人口源表!$1:$1048576,MATCH($B148,人口源表!$A:$A,0),MATCH(V$1,人口源表!$1:$1,0))*INDEX(城镇化率!$1:$1048576,MATCH($B148,城镇化率!$A:$A,0),MATCH(V$1,城镇化率!$5:$5,0))/100</f>
        <v>3660667.3987146784</v>
      </c>
      <c r="W148" s="40">
        <f>INDEX(人口源表!$1:$1048576,MATCH($B148,人口源表!$A:$A,0),MATCH(W$1,人口源表!$1:$1,0))*INDEX(城镇化率!$1:$1048576,MATCH($B148,城镇化率!$A:$A,0),MATCH(W$1,城镇化率!$5:$5,0))/100</f>
        <v>3674955.4215508886</v>
      </c>
      <c r="X148" s="40">
        <f>INDEX(人口源表!$1:$1048576,MATCH($B148,人口源表!$A:$A,0),MATCH(X$1,人口源表!$1:$1,0))*INDEX(城镇化率!$1:$1048576,MATCH($B148,城镇化率!$A:$A,0),MATCH(X$1,城镇化率!$5:$5,0))/100</f>
        <v>3688038.1118559833</v>
      </c>
      <c r="Y148" s="40">
        <f>INDEX(人口源表!$1:$1048576,MATCH($B148,人口源表!$A:$A,0),MATCH(Y$1,人口源表!$1:$1,0))*INDEX(城镇化率!$1:$1048576,MATCH($B148,城镇化率!$A:$A,0),MATCH(Y$1,城镇化率!$5:$5,0))/100</f>
        <v>3699927.2823762405</v>
      </c>
      <c r="Z148" s="40">
        <f>INDEX(人口源表!$1:$1048576,MATCH($B148,人口源表!$A:$A,0),MATCH(Z$1,人口源表!$1:$1,0))*INDEX(城镇化率!$1:$1048576,MATCH($B148,城镇化率!$A:$A,0),MATCH(Z$1,城镇化率!$5:$5,0))/100</f>
        <v>3710636.394140291</v>
      </c>
      <c r="AA148" s="40">
        <f>INDEX(人口源表!$1:$1048576,MATCH($B148,人口源表!$A:$A,0),MATCH(AA$1,人口源表!$1:$1,0))*INDEX(城镇化率!$1:$1048576,MATCH($B148,城镇化率!$A:$A,0),MATCH(AA$1,城镇化率!$5:$5,0))/100</f>
        <v>3720184.9069346939</v>
      </c>
      <c r="AB148" s="40">
        <f>INDEX(人口源表!$1:$1048576,MATCH($B148,人口源表!$A:$A,0),MATCH(AB$1,人口源表!$1:$1,0))*INDEX(城镇化率!$1:$1048576,MATCH($B148,城镇化率!$A:$A,0),MATCH(AB$1,城镇化率!$5:$5,0))/100</f>
        <v>3728593.4697230281</v>
      </c>
      <c r="AC148" s="40">
        <f>INDEX(人口源表!$1:$1048576,MATCH($B148,人口源表!$A:$A,0),MATCH(AC$1,人口源表!$1:$1,0))*INDEX(城镇化率!$1:$1048576,MATCH($B148,城镇化率!$A:$A,0),MATCH(AC$1,城镇化率!$5:$5,0))/100</f>
        <v>3731318.0574131417</v>
      </c>
      <c r="AD148" s="40">
        <f>INDEX(人口源表!$1:$1048576,MATCH($B148,人口源表!$A:$A,0),MATCH(AD$1,人口源表!$1:$1,0))*INDEX(城镇化率!$1:$1048576,MATCH($B148,城镇化率!$A:$A,0),MATCH(AD$1,城镇化率!$5:$5,0))/100</f>
        <v>3732949.3695485271</v>
      </c>
      <c r="AE148" s="40">
        <f>INDEX(人口源表!$1:$1048576,MATCH($B148,人口源表!$A:$A,0),MATCH(AE$1,人口源表!$1:$1,0))*INDEX(城镇化率!$1:$1048576,MATCH($B148,城镇化率!$A:$A,0),MATCH(AE$1,城镇化率!$5:$5,0))/100</f>
        <v>3733526.4859991716</v>
      </c>
      <c r="AF148" s="40">
        <f>INDEX(人口源表!$1:$1048576,MATCH($B148,人口源表!$A:$A,0),MATCH(AF$1,人口源表!$1:$1,0))*INDEX(城镇化率!$1:$1048576,MATCH($B148,城镇化率!$A:$A,0),MATCH(AF$1,城镇化率!$5:$5,0))/100</f>
        <v>3733091.0552436667</v>
      </c>
      <c r="AG148" s="40">
        <f>INDEX(人口源表!$1:$1048576,MATCH($B148,人口源表!$A:$A,0),MATCH(AG$1,人口源表!$1:$1,0))*INDEX(城镇化率!$1:$1048576,MATCH($B148,城镇化率!$A:$A,0),MATCH(AG$1,城镇化率!$5:$5,0))/100</f>
        <v>3731689.2299384978</v>
      </c>
      <c r="AH148" s="40">
        <f>INDEX(人口源表!$1:$1048576,MATCH($B148,人口源表!$A:$A,0),MATCH(AH$1,人口源表!$1:$1,0))*INDEX(城镇化率!$1:$1048576,MATCH($B148,城镇化率!$A:$A,0),MATCH(AH$1,城镇化率!$5:$5,0))/100</f>
        <v>3729371.1118669803</v>
      </c>
      <c r="AI148" s="40">
        <f>INDEX(人口源表!$1:$1048576,MATCH($B148,人口源表!$A:$A,0),MATCH(AI$1,人口源表!$1:$1,0))*INDEX(城镇化率!$1:$1048576,MATCH($B148,城镇化率!$A:$A,0),MATCH(AI$1,城镇化率!$5:$5,0))/100</f>
        <v>3726192.0910119074</v>
      </c>
      <c r="AJ148" s="40">
        <f>INDEX(人口源表!$1:$1048576,MATCH($B148,人口源表!$A:$A,0),MATCH(AJ$1,人口源表!$1:$1,0))*INDEX(城镇化率!$1:$1048576,MATCH($B148,城镇化率!$A:$A,0),MATCH(AJ$1,城镇化率!$5:$5,0))/100</f>
        <v>3722209.7463003309</v>
      </c>
      <c r="AK148" s="40">
        <f>INDEX(人口源表!$1:$1048576,MATCH($B148,人口源表!$A:$A,0),MATCH(AK$1,人口源表!$1:$1,0))*INDEX(城镇化率!$1:$1048576,MATCH($B148,城镇化率!$A:$A,0),MATCH(AK$1,城镇化率!$5:$5,0))/100</f>
        <v>3717488.3631818779</v>
      </c>
      <c r="AL148" s="40">
        <f>INDEX(人口源表!$1:$1048576,MATCH($B148,人口源表!$A:$A,0),MATCH(AL$1,人口源表!$1:$1,0))*INDEX(城镇化率!$1:$1048576,MATCH($B148,城镇化率!$A:$A,0),MATCH(AL$1,城镇化率!$5:$5,0))/100</f>
        <v>3712095.1929135937</v>
      </c>
      <c r="AM148" s="40">
        <f>INDEX(人口源表!$1:$1048576,MATCH($B148,人口源表!$A:$A,0),MATCH(AM$1,人口源表!$1:$1,0))*INDEX(城镇化率!$1:$1048576,MATCH($B148,城镇化率!$A:$A,0),MATCH(AM$1,城镇化率!$5:$5,0))/100</f>
        <v>3706101.7899218844</v>
      </c>
      <c r="AN148" s="40">
        <f>INDEX(人口源表!$1:$1048576,MATCH($B148,人口源表!$A:$A,0),MATCH(AN$1,人口源表!$1:$1,0))*INDEX(城镇化率!$1:$1048576,MATCH($B148,城镇化率!$A:$A,0),MATCH(AN$1,城镇化率!$5:$5,0))/100</f>
        <v>3699586.026797771</v>
      </c>
      <c r="AO148" s="40">
        <f>INDEX(人口源表!$1:$1048576,MATCH($B148,人口源表!$A:$A,0),MATCH(AO$1,人口源表!$1:$1,0))*INDEX(城镇化率!$1:$1048576,MATCH($B148,城镇化率!$A:$A,0),MATCH(AO$1,城镇化率!$5:$5,0))/100</f>
        <v>3692629.6013399297</v>
      </c>
      <c r="AP148" s="40">
        <f>INDEX(人口源表!$1:$1048576,MATCH($B148,人口源表!$A:$A,0),MATCH(AP$1,人口源表!$1:$1,0))*INDEX(城镇化率!$1:$1048576,MATCH($B148,城镇化率!$A:$A,0),MATCH(AP$1,城镇化率!$5:$5,0))/100</f>
        <v>3685316.7916083778</v>
      </c>
      <c r="AQ148" s="40">
        <f>INDEX(人口源表!$1:$1048576,MATCH($B148,人口源表!$A:$A,0),MATCH(AQ$1,人口源表!$1:$1,0))*INDEX(城镇化率!$1:$1048576,MATCH($B148,城镇化率!$A:$A,0),MATCH(AQ$1,城镇化率!$5:$5,0))/100</f>
        <v>3677740.3903614939</v>
      </c>
      <c r="AR148" s="40">
        <f>INDEX(人口源表!$1:$1048576,MATCH($B148,人口源表!$A:$A,0),MATCH(AR$1,人口源表!$1:$1,0))*INDEX(城镇化率!$1:$1048576,MATCH($B148,城镇化率!$A:$A,0),MATCH(AR$1,城镇化率!$5:$5,0))/100</f>
        <v>3669995.9334448599</v>
      </c>
      <c r="AS148" s="40">
        <f>INDEX(人口源表!$1:$1048576,MATCH($B148,人口源表!$A:$A,0),MATCH(AS$1,人口源表!$1:$1,0))*INDEX(城镇化率!$1:$1048576,MATCH($B148,城镇化率!$A:$A,0),MATCH(AS$1,城镇化率!$5:$5,0))/100</f>
        <v>3662184.3791236193</v>
      </c>
      <c r="AT148" s="40">
        <f>INDEX(人口源表!$1:$1048576,MATCH($B148,人口源表!$A:$A,0),MATCH(AT$1,人口源表!$1:$1,0))*INDEX(城镇化率!$1:$1048576,MATCH($B148,城镇化率!$A:$A,0),MATCH(AT$1,城镇化率!$5:$5,0))/100</f>
        <v>3654410.8711145991</v>
      </c>
      <c r="AU148" s="40">
        <f>INDEX(人口源表!$1:$1048576,MATCH($B148,人口源表!$A:$A,0),MATCH(AU$1,人口源表!$1:$1,0))*INDEX(城镇化率!$1:$1048576,MATCH($B148,城镇化率!$A:$A,0),MATCH(AU$1,城镇化率!$5:$5,0))/100</f>
        <v>3646787.4640014064</v>
      </c>
      <c r="AV148" s="40">
        <f>INDEX(人口源表!$1:$1048576,MATCH($B148,人口源表!$A:$A,0),MATCH(AV$1,人口源表!$1:$1,0))*INDEX(城镇化率!$1:$1048576,MATCH($B148,城镇化率!$A:$A,0),MATCH(AV$1,城镇化率!$5:$5,0))/100</f>
        <v>3639430.5675631333</v>
      </c>
    </row>
    <row r="149" spans="1:48" x14ac:dyDescent="0.15">
      <c r="A149" s="4" t="s">
        <v>7</v>
      </c>
      <c r="B149" s="4" t="s">
        <v>15</v>
      </c>
      <c r="C149" s="34">
        <f>VLOOKUP(B149,'[1]2016省城人口总结（根）'!B:C,2,FALSE)/100</f>
        <v>0.58191148804934456</v>
      </c>
      <c r="D149" s="40">
        <f>INDEX(人口源表!$1:$1048576,MATCH($B149,人口源表!$A:$A,0),MATCH(D$1,人口源表!$1:$1,0))*INDEX(城镇化率!$1:$1048576,MATCH($B149,城镇化率!$A:$A,0),MATCH(D$1,城镇化率!$5:$5,0))/100</f>
        <v>2261337.266924418</v>
      </c>
      <c r="E149" s="40">
        <f>INDEX(人口源表!$1:$1048576,MATCH($B149,人口源表!$A:$A,0),MATCH(E$1,人口源表!$1:$1,0))*INDEX(城镇化率!$1:$1048576,MATCH($B149,城镇化率!$A:$A,0),MATCH(E$1,城镇化率!$5:$5,0))/100</f>
        <v>2308626.104682277</v>
      </c>
      <c r="F149" s="40">
        <f>INDEX(人口源表!$1:$1048576,MATCH($B149,人口源表!$A:$A,0),MATCH(F$1,人口源表!$1:$1,0))*INDEX(城镇化率!$1:$1048576,MATCH($B149,城镇化率!$A:$A,0),MATCH(F$1,城镇化率!$5:$5,0))/100</f>
        <v>2355535.6006469578</v>
      </c>
      <c r="G149" s="40">
        <f>INDEX(人口源表!$1:$1048576,MATCH($B149,人口源表!$A:$A,0),MATCH(G$1,人口源表!$1:$1,0))*INDEX(城镇化率!$1:$1048576,MATCH($B149,城镇化率!$A:$A,0),MATCH(G$1,城镇化率!$5:$5,0))/100</f>
        <v>2395361.6464855582</v>
      </c>
      <c r="H149" s="40">
        <f>INDEX(人口源表!$1:$1048576,MATCH($B149,人口源表!$A:$A,0),MATCH(H$1,人口源表!$1:$1,0))*INDEX(城镇化率!$1:$1048576,MATCH($B149,城镇化率!$A:$A,0),MATCH(H$1,城镇化率!$5:$5,0))/100</f>
        <v>2445403.6514075408</v>
      </c>
      <c r="I149" s="40">
        <f>INDEX(人口源表!$1:$1048576,MATCH($B149,人口源表!$A:$A,0),MATCH(I$1,人口源表!$1:$1,0))*INDEX(城镇化率!$1:$1048576,MATCH($B149,城镇化率!$A:$A,0),MATCH(I$1,城镇化率!$5:$5,0))/100</f>
        <v>2478004.4910208788</v>
      </c>
      <c r="J149" s="40">
        <f>INDEX(人口源表!$1:$1048576,MATCH($B149,人口源表!$A:$A,0),MATCH(J$1,人口源表!$1:$1,0))*INDEX(城镇化率!$1:$1048576,MATCH($B149,城镇化率!$A:$A,0),MATCH(J$1,城镇化率!$5:$5,0))/100</f>
        <v>2509766.8498214297</v>
      </c>
      <c r="K149" s="40">
        <f>INDEX(人口源表!$1:$1048576,MATCH($B149,人口源表!$A:$A,0),MATCH(K$1,人口源表!$1:$1,0))*INDEX(城镇化率!$1:$1048576,MATCH($B149,城镇化率!$A:$A,0),MATCH(K$1,城镇化率!$5:$5,0))/100</f>
        <v>2540663.3696958516</v>
      </c>
      <c r="L149" s="40">
        <f>INDEX(人口源表!$1:$1048576,MATCH($B149,人口源表!$A:$A,0),MATCH(L$1,人口源表!$1:$1,0))*INDEX(城镇化率!$1:$1048576,MATCH($B149,城镇化率!$A:$A,0),MATCH(L$1,城镇化率!$5:$5,0))/100</f>
        <v>2570669.4462883733</v>
      </c>
      <c r="M149" s="40">
        <f>INDEX(人口源表!$1:$1048576,MATCH($B149,人口源表!$A:$A,0),MATCH(M$1,人口源表!$1:$1,0))*INDEX(城镇化率!$1:$1048576,MATCH($B149,城镇化率!$A:$A,0),MATCH(M$1,城镇化率!$5:$5,0))/100</f>
        <v>2599763.384276473</v>
      </c>
      <c r="N149" s="40">
        <f>INDEX(人口源表!$1:$1048576,MATCH($B149,人口源表!$A:$A,0),MATCH(N$1,人口源表!$1:$1,0))*INDEX(城镇化率!$1:$1048576,MATCH($B149,城镇化率!$A:$A,0),MATCH(N$1,城镇化率!$5:$5,0))/100</f>
        <v>2627925.2357685594</v>
      </c>
      <c r="O149" s="40">
        <f>INDEX(人口源表!$1:$1048576,MATCH($B149,人口源表!$A:$A,0),MATCH(O$1,人口源表!$1:$1,0))*INDEX(城镇化率!$1:$1048576,MATCH($B149,城镇化率!$A:$A,0),MATCH(O$1,城镇化率!$5:$5,0))/100</f>
        <v>2655136.8991725529</v>
      </c>
      <c r="P149" s="40">
        <f>INDEX(人口源表!$1:$1048576,MATCH($B149,人口源表!$A:$A,0),MATCH(P$1,人口源表!$1:$1,0))*INDEX(城镇化率!$1:$1048576,MATCH($B149,城镇化率!$A:$A,0),MATCH(P$1,城镇化率!$5:$5,0))/100</f>
        <v>2681383.5693161325</v>
      </c>
      <c r="Q149" s="40">
        <f>INDEX(人口源表!$1:$1048576,MATCH($B149,人口源表!$A:$A,0),MATCH(Q$1,人口源表!$1:$1,0))*INDEX(城镇化率!$1:$1048576,MATCH($B149,城镇化率!$A:$A,0),MATCH(Q$1,城镇化率!$5:$5,0))/100</f>
        <v>2706653.9098508065</v>
      </c>
      <c r="R149" s="40">
        <f>INDEX(人口源表!$1:$1048576,MATCH($B149,人口源表!$A:$A,0),MATCH(R$1,人口源表!$1:$1,0))*INDEX(城镇化率!$1:$1048576,MATCH($B149,城镇化率!$A:$A,0),MATCH(R$1,城镇化率!$5:$5,0))/100</f>
        <v>2730938.8555239774</v>
      </c>
      <c r="S149" s="40">
        <f>INDEX(人口源表!$1:$1048576,MATCH($B149,人口源表!$A:$A,0),MATCH(S$1,人口源表!$1:$1,0))*INDEX(城镇化率!$1:$1048576,MATCH($B149,城镇化率!$A:$A,0),MATCH(S$1,城镇化率!$5:$5,0))/100</f>
        <v>2740596.9157960047</v>
      </c>
      <c r="T149" s="40">
        <f>INDEX(人口源表!$1:$1048576,MATCH($B149,人口源表!$A:$A,0),MATCH(T$1,人口源表!$1:$1,0))*INDEX(城镇化率!$1:$1048576,MATCH($B149,城镇化率!$A:$A,0),MATCH(T$1,城镇化率!$5:$5,0))/100</f>
        <v>2749107.3999418281</v>
      </c>
      <c r="U149" s="40">
        <f>INDEX(人口源表!$1:$1048576,MATCH($B149,人口源表!$A:$A,0),MATCH(U$1,人口源表!$1:$1,0))*INDEX(城镇化率!$1:$1048576,MATCH($B149,城镇化率!$A:$A,0),MATCH(U$1,城镇化率!$5:$5,0))/100</f>
        <v>2756487.6127698948</v>
      </c>
      <c r="V149" s="40">
        <f>INDEX(人口源表!$1:$1048576,MATCH($B149,人口源表!$A:$A,0),MATCH(V$1,人口源表!$1:$1,0))*INDEX(城镇化率!$1:$1048576,MATCH($B149,城镇化率!$A:$A,0),MATCH(V$1,城镇化率!$5:$5,0))/100</f>
        <v>2762757.4850001116</v>
      </c>
      <c r="W149" s="40">
        <f>INDEX(人口源表!$1:$1048576,MATCH($B149,人口源表!$A:$A,0),MATCH(W$1,人口源表!$1:$1,0))*INDEX(城镇化率!$1:$1048576,MATCH($B149,城镇化率!$A:$A,0),MATCH(W$1,城镇化率!$5:$5,0))/100</f>
        <v>2767938.928102829</v>
      </c>
      <c r="X149" s="40">
        <f>INDEX(人口源表!$1:$1048576,MATCH($B149,人口源表!$A:$A,0),MATCH(X$1,人口源表!$1:$1,0))*INDEX(城镇化率!$1:$1048576,MATCH($B149,城镇化率!$A:$A,0),MATCH(X$1,城镇化率!$5:$5,0))/100</f>
        <v>2772059.4201621525</v>
      </c>
      <c r="Y149" s="40">
        <f>INDEX(人口源表!$1:$1048576,MATCH($B149,人口源表!$A:$A,0),MATCH(Y$1,人口源表!$1:$1,0))*INDEX(城镇化率!$1:$1048576,MATCH($B149,城镇化率!$A:$A,0),MATCH(Y$1,城镇化率!$5:$5,0))/100</f>
        <v>2775149.2897835062</v>
      </c>
      <c r="Z149" s="40">
        <f>INDEX(人口源表!$1:$1048576,MATCH($B149,人口源表!$A:$A,0),MATCH(Z$1,人口源表!$1:$1,0))*INDEX(城镇化率!$1:$1048576,MATCH($B149,城镇化率!$A:$A,0),MATCH(Z$1,城镇化率!$5:$5,0))/100</f>
        <v>2777241.7791156308</v>
      </c>
      <c r="AA149" s="40">
        <f>INDEX(人口源表!$1:$1048576,MATCH($B149,人口源表!$A:$A,0),MATCH(AA$1,人口源表!$1:$1,0))*INDEX(城镇化率!$1:$1048576,MATCH($B149,城镇化率!$A:$A,0),MATCH(AA$1,城镇化率!$5:$5,0))/100</f>
        <v>2778375.2654726398</v>
      </c>
      <c r="AB149" s="40">
        <f>INDEX(人口源表!$1:$1048576,MATCH($B149,人口源表!$A:$A,0),MATCH(AB$1,人口源表!$1:$1,0))*INDEX(城镇化率!$1:$1048576,MATCH($B149,城镇化率!$A:$A,0),MATCH(AB$1,城镇化率!$5:$5,0))/100</f>
        <v>2778590.4887929503</v>
      </c>
      <c r="AC149" s="40">
        <f>INDEX(人口源表!$1:$1048576,MATCH($B149,人口源表!$A:$A,0),MATCH(AC$1,人口源表!$1:$1,0))*INDEX(城镇化率!$1:$1048576,MATCH($B149,城镇化率!$A:$A,0),MATCH(AC$1,城镇化率!$5:$5,0))/100</f>
        <v>2774533.511764518</v>
      </c>
      <c r="AD149" s="40">
        <f>INDEX(人口源表!$1:$1048576,MATCH($B149,人口源表!$A:$A,0),MATCH(AD$1,人口源表!$1:$1,0))*INDEX(城镇化率!$1:$1048576,MATCH($B149,城镇化率!$A:$A,0),MATCH(AD$1,城镇化率!$5:$5,0))/100</f>
        <v>2769659.9498331156</v>
      </c>
      <c r="AE149" s="40">
        <f>INDEX(人口源表!$1:$1048576,MATCH($B149,人口源表!$A:$A,0),MATCH(AE$1,人口源表!$1:$1,0))*INDEX(城镇化率!$1:$1048576,MATCH($B149,城镇化率!$A:$A,0),MATCH(AE$1,城镇化率!$5:$5,0))/100</f>
        <v>2764026.6820368376</v>
      </c>
      <c r="AF149" s="40">
        <f>INDEX(人口源表!$1:$1048576,MATCH($B149,人口源表!$A:$A,0),MATCH(AF$1,人口源表!$1:$1,0))*INDEX(城镇化率!$1:$1048576,MATCH($B149,城镇化率!$A:$A,0),MATCH(AF$1,城镇化率!$5:$5,0))/100</f>
        <v>2757692.24720329</v>
      </c>
      <c r="AG149" s="40">
        <f>INDEX(人口源表!$1:$1048576,MATCH($B149,人口源表!$A:$A,0),MATCH(AG$1,人口源表!$1:$1,0))*INDEX(城镇化率!$1:$1048576,MATCH($B149,城镇化率!$A:$A,0),MATCH(AG$1,城镇化率!$5:$5,0))/100</f>
        <v>2750722.0226316219</v>
      </c>
      <c r="AH149" s="40">
        <f>INDEX(人口源表!$1:$1048576,MATCH($B149,人口源表!$A:$A,0),MATCH(AH$1,人口源表!$1:$1,0))*INDEX(城镇化率!$1:$1048576,MATCH($B149,城镇化率!$A:$A,0),MATCH(AH$1,城镇化率!$5:$5,0))/100</f>
        <v>2743181.6902642925</v>
      </c>
      <c r="AI149" s="40">
        <f>INDEX(人口源表!$1:$1048576,MATCH($B149,人口源表!$A:$A,0),MATCH(AI$1,人口源表!$1:$1,0))*INDEX(城镇化率!$1:$1048576,MATCH($B149,城镇化率!$A:$A,0),MATCH(AI$1,城镇化率!$5:$5,0))/100</f>
        <v>2735143.9118755851</v>
      </c>
      <c r="AJ149" s="40">
        <f>INDEX(人口源表!$1:$1048576,MATCH($B149,人口源表!$A:$A,0),MATCH(AJ$1,人口源表!$1:$1,0))*INDEX(城镇化率!$1:$1048576,MATCH($B149,城镇化率!$A:$A,0),MATCH(AJ$1,城镇化率!$5:$5,0))/100</f>
        <v>2726683.9814547342</v>
      </c>
      <c r="AK149" s="40">
        <f>INDEX(人口源表!$1:$1048576,MATCH($B149,人口源表!$A:$A,0),MATCH(AK$1,人口源表!$1:$1,0))*INDEX(城镇化率!$1:$1048576,MATCH($B149,城镇化率!$A:$A,0),MATCH(AK$1,城镇化率!$5:$5,0))/100</f>
        <v>2717882.1073893989</v>
      </c>
      <c r="AL149" s="40">
        <f>INDEX(人口源表!$1:$1048576,MATCH($B149,人口源表!$A:$A,0),MATCH(AL$1,人口源表!$1:$1,0))*INDEX(城镇化率!$1:$1048576,MATCH($B149,城镇化率!$A:$A,0),MATCH(AL$1,城镇化率!$5:$5,0))/100</f>
        <v>2708822.7435992421</v>
      </c>
      <c r="AM149" s="40">
        <f>INDEX(人口源表!$1:$1048576,MATCH($B149,人口源表!$A:$A,0),MATCH(AM$1,人口源表!$1:$1,0))*INDEX(城镇化率!$1:$1048576,MATCH($B149,城镇化率!$A:$A,0),MATCH(AM$1,城镇化率!$5:$5,0))/100</f>
        <v>2699593.9045732091</v>
      </c>
      <c r="AN149" s="40">
        <f>INDEX(人口源表!$1:$1048576,MATCH($B149,人口源表!$A:$A,0),MATCH(AN$1,人口源表!$1:$1,0))*INDEX(城镇化率!$1:$1048576,MATCH($B149,城镇化率!$A:$A,0),MATCH(AN$1,城镇化率!$5:$5,0))/100</f>
        <v>2690287.9765314013</v>
      </c>
      <c r="AO149" s="40">
        <f>INDEX(人口源表!$1:$1048576,MATCH($B149,人口源表!$A:$A,0),MATCH(AO$1,人口源表!$1:$1,0))*INDEX(城镇化率!$1:$1048576,MATCH($B149,城镇化率!$A:$A,0),MATCH(AO$1,城镇化率!$5:$5,0))/100</f>
        <v>2681002.5462687877</v>
      </c>
      <c r="AP149" s="40">
        <f>INDEX(人口源表!$1:$1048576,MATCH($B149,人口源表!$A:$A,0),MATCH(AP$1,人口源表!$1:$1,0))*INDEX(城镇化率!$1:$1048576,MATCH($B149,城镇化率!$A:$A,0),MATCH(AP$1,城镇化率!$5:$5,0))/100</f>
        <v>2671839.7240481284</v>
      </c>
      <c r="AQ149" s="40">
        <f>INDEX(人口源表!$1:$1048576,MATCH($B149,人口源表!$A:$A,0),MATCH(AQ$1,人口源表!$1:$1,0))*INDEX(城镇化率!$1:$1048576,MATCH($B149,城镇化率!$A:$A,0),MATCH(AQ$1,城镇化率!$5:$5,0))/100</f>
        <v>2662904.6853622114</v>
      </c>
      <c r="AR149" s="40">
        <f>INDEX(人口源表!$1:$1048576,MATCH($B149,人口源表!$A:$A,0),MATCH(AR$1,人口源表!$1:$1,0))*INDEX(城镇化率!$1:$1048576,MATCH($B149,城镇化率!$A:$A,0),MATCH(AR$1,城镇化率!$5:$5,0))/100</f>
        <v>2654309.5526634236</v>
      </c>
      <c r="AS149" s="40">
        <f>INDEX(人口源表!$1:$1048576,MATCH($B149,人口源表!$A:$A,0),MATCH(AS$1,人口源表!$1:$1,0))*INDEX(城镇化率!$1:$1048576,MATCH($B149,城镇化率!$A:$A,0),MATCH(AS$1,城镇化率!$5:$5,0))/100</f>
        <v>2646168.8879557503</v>
      </c>
      <c r="AT149" s="40">
        <f>INDEX(人口源表!$1:$1048576,MATCH($B149,人口源表!$A:$A,0),MATCH(AT$1,人口源表!$1:$1,0))*INDEX(城镇化率!$1:$1048576,MATCH($B149,城镇化率!$A:$A,0),MATCH(AT$1,城镇化率!$5:$5,0))/100</f>
        <v>2638603.5904154088</v>
      </c>
      <c r="AU149" s="40">
        <f>INDEX(人口源表!$1:$1048576,MATCH($B149,人口源表!$A:$A,0),MATCH(AU$1,人口源表!$1:$1,0))*INDEX(城镇化率!$1:$1048576,MATCH($B149,城镇化率!$A:$A,0),MATCH(AU$1,城镇化率!$5:$5,0))/100</f>
        <v>2631738.6705514118</v>
      </c>
      <c r="AV149" s="40">
        <f>INDEX(人口源表!$1:$1048576,MATCH($B149,人口源表!$A:$A,0),MATCH(AV$1,人口源表!$1:$1,0))*INDEX(城镇化率!$1:$1048576,MATCH($B149,城镇化率!$A:$A,0),MATCH(AV$1,城镇化率!$5:$5,0))/100</f>
        <v>2625705.6487699454</v>
      </c>
    </row>
    <row r="150" spans="1:48" x14ac:dyDescent="0.15">
      <c r="A150" s="4" t="s">
        <v>7</v>
      </c>
      <c r="B150" s="4" t="s">
        <v>22</v>
      </c>
      <c r="C150" s="34">
        <f>VLOOKUP(B150,'[1]2016省城人口总结（根）'!B:C,2,FALSE)/100</f>
        <v>0.48720424929835543</v>
      </c>
      <c r="D150" s="40">
        <f>INDEX(人口源表!$1:$1048576,MATCH($B150,人口源表!$A:$A,0),MATCH(D$1,人口源表!$1:$1,0))*INDEX(城镇化率!$1:$1048576,MATCH($B150,城镇化率!$A:$A,0),MATCH(D$1,城镇化率!$5:$5,0))/100</f>
        <v>4187877.2958275056</v>
      </c>
      <c r="E150" s="40">
        <f>INDEX(人口源表!$1:$1048576,MATCH($B150,人口源表!$A:$A,0),MATCH(E$1,人口源表!$1:$1,0))*INDEX(城镇化率!$1:$1048576,MATCH($B150,城镇化率!$A:$A,0),MATCH(E$1,城镇化率!$5:$5,0))/100</f>
        <v>4273495.7906536628</v>
      </c>
      <c r="F150" s="40">
        <f>INDEX(人口源表!$1:$1048576,MATCH($B150,人口源表!$A:$A,0),MATCH(F$1,人口源表!$1:$1,0))*INDEX(城镇化率!$1:$1048576,MATCH($B150,城镇化率!$A:$A,0),MATCH(F$1,城镇化率!$5:$5,0))/100</f>
        <v>4358637.4524276135</v>
      </c>
      <c r="G150" s="40">
        <f>INDEX(人口源表!$1:$1048576,MATCH($B150,人口源表!$A:$A,0),MATCH(G$1,人口源表!$1:$1,0))*INDEX(城镇化率!$1:$1048576,MATCH($B150,城镇化率!$A:$A,0),MATCH(G$1,城镇化率!$5:$5,0))/100</f>
        <v>4499872.4004030488</v>
      </c>
      <c r="H150" s="40">
        <f>INDEX(人口源表!$1:$1048576,MATCH($B150,人口源表!$A:$A,0),MATCH(H$1,人口源表!$1:$1,0))*INDEX(城镇化率!$1:$1048576,MATCH($B150,城镇化率!$A:$A,0),MATCH(H$1,城镇化率!$5:$5,0))/100</f>
        <v>4583957.1923054243</v>
      </c>
      <c r="I150" s="40">
        <f>INDEX(人口源表!$1:$1048576,MATCH($B150,人口源表!$A:$A,0),MATCH(I$1,人口源表!$1:$1,0))*INDEX(城镇化率!$1:$1048576,MATCH($B150,城镇化率!$A:$A,0),MATCH(I$1,城镇化率!$5:$5,0))/100</f>
        <v>4639719.8844296187</v>
      </c>
      <c r="J150" s="40">
        <f>INDEX(人口源表!$1:$1048576,MATCH($B150,人口源表!$A:$A,0),MATCH(J$1,人口源表!$1:$1,0))*INDEX(城镇化率!$1:$1048576,MATCH($B150,城镇化率!$A:$A,0),MATCH(J$1,城镇化率!$5:$5,0))/100</f>
        <v>4697998.2219717838</v>
      </c>
      <c r="K150" s="40">
        <f>INDEX(人口源表!$1:$1048576,MATCH($B150,人口源表!$A:$A,0),MATCH(K$1,人口源表!$1:$1,0))*INDEX(城镇化率!$1:$1048576,MATCH($B150,城镇化率!$A:$A,0),MATCH(K$1,城镇化率!$5:$5,0))/100</f>
        <v>4758396.9257846363</v>
      </c>
      <c r="L150" s="40">
        <f>INDEX(人口源表!$1:$1048576,MATCH($B150,人口源表!$A:$A,0),MATCH(L$1,人口源表!$1:$1,0))*INDEX(城镇化率!$1:$1048576,MATCH($B150,城镇化率!$A:$A,0),MATCH(L$1,城镇化率!$5:$5,0))/100</f>
        <v>4820530.6922136042</v>
      </c>
      <c r="M150" s="40">
        <f>INDEX(人口源表!$1:$1048576,MATCH($B150,人口源表!$A:$A,0),MATCH(M$1,人口源表!$1:$1,0))*INDEX(城镇化率!$1:$1048576,MATCH($B150,城镇化率!$A:$A,0),MATCH(M$1,城镇化率!$5:$5,0))/100</f>
        <v>4884026.2055782499</v>
      </c>
      <c r="N150" s="40">
        <f>INDEX(人口源表!$1:$1048576,MATCH($B150,人口源表!$A:$A,0),MATCH(N$1,人口源表!$1:$1,0))*INDEX(城镇化率!$1:$1048576,MATCH($B150,城镇化率!$A:$A,0),MATCH(N$1,城镇化率!$5:$5,0))/100</f>
        <v>4948519.8219575565</v>
      </c>
      <c r="O150" s="40">
        <f>INDEX(人口源表!$1:$1048576,MATCH($B150,人口源表!$A:$A,0),MATCH(O$1,人口源表!$1:$1,0))*INDEX(城镇化率!$1:$1048576,MATCH($B150,城镇化率!$A:$A,0),MATCH(O$1,城镇化率!$5:$5,0))/100</f>
        <v>5013661.7937615663</v>
      </c>
      <c r="P150" s="40">
        <f>INDEX(人口源表!$1:$1048576,MATCH($B150,人口源表!$A:$A,0),MATCH(P$1,人口源表!$1:$1,0))*INDEX(城镇化率!$1:$1048576,MATCH($B150,城镇化率!$A:$A,0),MATCH(P$1,城镇化率!$5:$5,0))/100</f>
        <v>5079115.0815810356</v>
      </c>
      <c r="Q150" s="40">
        <f>INDEX(人口源表!$1:$1048576,MATCH($B150,人口源表!$A:$A,0),MATCH(Q$1,人口源表!$1:$1,0))*INDEX(城镇化率!$1:$1048576,MATCH($B150,城镇化率!$A:$A,0),MATCH(Q$1,城镇化率!$5:$5,0))/100</f>
        <v>5144558.0567624234</v>
      </c>
      <c r="R150" s="40">
        <f>INDEX(人口源表!$1:$1048576,MATCH($B150,人口源表!$A:$A,0),MATCH(R$1,人口源表!$1:$1,0))*INDEX(城镇化率!$1:$1048576,MATCH($B150,城镇化率!$A:$A,0),MATCH(R$1,城镇化率!$5:$5,0))/100</f>
        <v>5209684.4612447871</v>
      </c>
      <c r="S150" s="40">
        <f>INDEX(人口源表!$1:$1048576,MATCH($B150,人口源表!$A:$A,0),MATCH(S$1,人口源表!$1:$1,0))*INDEX(城镇化率!$1:$1048576,MATCH($B150,城镇化率!$A:$A,0),MATCH(S$1,城镇化率!$5:$5,0))/100</f>
        <v>5248094.5748112192</v>
      </c>
      <c r="T150" s="40">
        <f>INDEX(人口源表!$1:$1048576,MATCH($B150,人口源表!$A:$A,0),MATCH(T$1,人口源表!$1:$1,0))*INDEX(城镇化率!$1:$1048576,MATCH($B150,城镇化率!$A:$A,0),MATCH(T$1,城镇化率!$5:$5,0))/100</f>
        <v>5285126.8145706411</v>
      </c>
      <c r="U150" s="40">
        <f>INDEX(人口源表!$1:$1048576,MATCH($B150,人口源表!$A:$A,0),MATCH(U$1,人口源表!$1:$1,0))*INDEX(城镇化率!$1:$1048576,MATCH($B150,城镇化率!$A:$A,0),MATCH(U$1,城镇化率!$5:$5,0))/100</f>
        <v>5320550.8126324844</v>
      </c>
      <c r="V150" s="40">
        <f>INDEX(人口源表!$1:$1048576,MATCH($B150,人口源表!$A:$A,0),MATCH(V$1,人口源表!$1:$1,0))*INDEX(城镇化率!$1:$1048576,MATCH($B150,城镇化率!$A:$A,0),MATCH(V$1,城镇化率!$5:$5,0))/100</f>
        <v>5354158.2469175942</v>
      </c>
      <c r="W150" s="40">
        <f>INDEX(人口源表!$1:$1048576,MATCH($B150,人口源表!$A:$A,0),MATCH(W$1,人口源表!$1:$1,0))*INDEX(城镇化率!$1:$1048576,MATCH($B150,城镇化率!$A:$A,0),MATCH(W$1,城镇化率!$5:$5,0))/100</f>
        <v>5385768.1703257384</v>
      </c>
      <c r="X150" s="40">
        <f>INDEX(人口源表!$1:$1048576,MATCH($B150,人口源表!$A:$A,0),MATCH(X$1,人口源表!$1:$1,0))*INDEX(城镇化率!$1:$1048576,MATCH($B150,城镇化率!$A:$A,0),MATCH(X$1,城镇化率!$5:$5,0))/100</f>
        <v>5415224.7789137019</v>
      </c>
      <c r="Y150" s="40">
        <f>INDEX(人口源表!$1:$1048576,MATCH($B150,人口源表!$A:$A,0),MATCH(Y$1,人口源表!$1:$1,0))*INDEX(城镇化率!$1:$1048576,MATCH($B150,城镇化率!$A:$A,0),MATCH(Y$1,城镇化率!$5:$5,0))/100</f>
        <v>5442398.6795457266</v>
      </c>
      <c r="Z150" s="40">
        <f>INDEX(人口源表!$1:$1048576,MATCH($B150,人口源表!$A:$A,0),MATCH(Z$1,人口源表!$1:$1,0))*INDEX(城镇化率!$1:$1048576,MATCH($B150,城镇化率!$A:$A,0),MATCH(Z$1,城镇化率!$5:$5,0))/100</f>
        <v>5467189.384071243</v>
      </c>
      <c r="AA150" s="40">
        <f>INDEX(人口源表!$1:$1048576,MATCH($B150,人口源表!$A:$A,0),MATCH(AA$1,人口源表!$1:$1,0))*INDEX(城镇化率!$1:$1048576,MATCH($B150,城镇化率!$A:$A,0),MATCH(AA$1,城镇化率!$5:$5,0))/100</f>
        <v>5489522.4484649738</v>
      </c>
      <c r="AB150" s="40">
        <f>INDEX(人口源表!$1:$1048576,MATCH($B150,人口源表!$A:$A,0),MATCH(AB$1,人口源表!$1:$1,0))*INDEX(城镇化率!$1:$1048576,MATCH($B150,城镇化率!$A:$A,0),MATCH(AB$1,城镇化率!$5:$5,0))/100</f>
        <v>5509354.3824353181</v>
      </c>
      <c r="AC150" s="40">
        <f>INDEX(人口源表!$1:$1048576,MATCH($B150,人口源表!$A:$A,0),MATCH(AC$1,人口源表!$1:$1,0))*INDEX(城镇化率!$1:$1048576,MATCH($B150,城镇化率!$A:$A,0),MATCH(AC$1,城镇化率!$5:$5,0))/100</f>
        <v>5519906.9806222366</v>
      </c>
      <c r="AD150" s="40">
        <f>INDEX(人口源表!$1:$1048576,MATCH($B150,人口源表!$A:$A,0),MATCH(AD$1,人口源表!$1:$1,0))*INDEX(城镇化率!$1:$1048576,MATCH($B150,城镇化率!$A:$A,0),MATCH(AD$1,城镇化率!$5:$5,0))/100</f>
        <v>5527931.5552362986</v>
      </c>
      <c r="AE150" s="40">
        <f>INDEX(人口源表!$1:$1048576,MATCH($B150,人口源表!$A:$A,0),MATCH(AE$1,人口源表!$1:$1,0))*INDEX(城镇化率!$1:$1048576,MATCH($B150,城镇化率!$A:$A,0),MATCH(AE$1,城镇化率!$5:$5,0))/100</f>
        <v>5533483.2099533174</v>
      </c>
      <c r="AF150" s="40">
        <f>INDEX(人口源表!$1:$1048576,MATCH($B150,人口源表!$A:$A,0),MATCH(AF$1,人口源表!$1:$1,0))*INDEX(城镇化率!$1:$1048576,MATCH($B150,城镇化率!$A:$A,0),MATCH(AF$1,城镇化率!$5:$5,0))/100</f>
        <v>5536650.0432425821</v>
      </c>
      <c r="AG150" s="40">
        <f>INDEX(人口源表!$1:$1048576,MATCH($B150,人口源表!$A:$A,0),MATCH(AG$1,人口源表!$1:$1,0))*INDEX(城镇化率!$1:$1048576,MATCH($B150,城镇化率!$A:$A,0),MATCH(AG$1,城镇化率!$5:$5,0))/100</f>
        <v>5537550.6777490787</v>
      </c>
      <c r="AH150" s="40">
        <f>INDEX(人口源表!$1:$1048576,MATCH($B150,人口源表!$A:$A,0),MATCH(AH$1,人口源表!$1:$1,0))*INDEX(城镇化率!$1:$1048576,MATCH($B150,城镇化率!$A:$A,0),MATCH(AH$1,城镇化率!$5:$5,0))/100</f>
        <v>5536337.9168908754</v>
      </c>
      <c r="AI150" s="40">
        <f>INDEX(人口源表!$1:$1048576,MATCH($B150,人口源表!$A:$A,0),MATCH(AI$1,人口源表!$1:$1,0))*INDEX(城镇化率!$1:$1048576,MATCH($B150,城镇化率!$A:$A,0),MATCH(AI$1,城镇化率!$5:$5,0))/100</f>
        <v>5533196.2643571487</v>
      </c>
      <c r="AJ150" s="40">
        <f>INDEX(人口源表!$1:$1048576,MATCH($B150,人口源表!$A:$A,0),MATCH(AJ$1,人口源表!$1:$1,0))*INDEX(城镇化率!$1:$1048576,MATCH($B150,城镇化率!$A:$A,0),MATCH(AJ$1,城镇化率!$5:$5,0))/100</f>
        <v>5528346.2408599211</v>
      </c>
      <c r="AK150" s="40">
        <f>INDEX(人口源表!$1:$1048576,MATCH($B150,人口源表!$A:$A,0),MATCH(AK$1,人口源表!$1:$1,0))*INDEX(城镇化率!$1:$1048576,MATCH($B150,城镇化率!$A:$A,0),MATCH(AK$1,城镇化率!$5:$5,0))/100</f>
        <v>5522041.2795278039</v>
      </c>
      <c r="AL150" s="40">
        <f>INDEX(人口源表!$1:$1048576,MATCH($B150,人口源表!$A:$A,0),MATCH(AL$1,人口源表!$1:$1,0))*INDEX(城镇化率!$1:$1048576,MATCH($B150,城镇化率!$A:$A,0),MATCH(AL$1,城镇化率!$5:$5,0))/100</f>
        <v>5514569.5707565667</v>
      </c>
      <c r="AM150" s="40">
        <f>INDEX(人口源表!$1:$1048576,MATCH($B150,人口源表!$A:$A,0),MATCH(AM$1,人口源表!$1:$1,0))*INDEX(城镇化率!$1:$1048576,MATCH($B150,城镇化率!$A:$A,0),MATCH(AM$1,城镇化率!$5:$5,0))/100</f>
        <v>5506256.5727817379</v>
      </c>
      <c r="AN150" s="40">
        <f>INDEX(人口源表!$1:$1048576,MATCH($B150,人口源表!$A:$A,0),MATCH(AN$1,人口源表!$1:$1,0))*INDEX(城镇化率!$1:$1048576,MATCH($B150,城镇化率!$A:$A,0),MATCH(AN$1,城镇化率!$5:$5,0))/100</f>
        <v>5497463.1399113741</v>
      </c>
      <c r="AO150" s="40">
        <f>INDEX(人口源表!$1:$1048576,MATCH($B150,人口源表!$A:$A,0),MATCH(AO$1,人口源表!$1:$1,0))*INDEX(城镇化率!$1:$1048576,MATCH($B150,城镇化率!$A:$A,0),MATCH(AO$1,城镇化率!$5:$5,0))/100</f>
        <v>5488587.4139621863</v>
      </c>
      <c r="AP150" s="40">
        <f>INDEX(人口源表!$1:$1048576,MATCH($B150,人口源表!$A:$A,0),MATCH(AP$1,人口源表!$1:$1,0))*INDEX(城镇化率!$1:$1048576,MATCH($B150,城镇化率!$A:$A,0),MATCH(AP$1,城镇化率!$5:$5,0))/100</f>
        <v>5480064.8375103911</v>
      </c>
      <c r="AQ150" s="40">
        <f>INDEX(人口源表!$1:$1048576,MATCH($B150,人口源表!$A:$A,0),MATCH(AQ$1,人口源表!$1:$1,0))*INDEX(城镇化率!$1:$1048576,MATCH($B150,城镇化率!$A:$A,0),MATCH(AQ$1,城镇化率!$5:$5,0))/100</f>
        <v>5472370.0808738079</v>
      </c>
      <c r="AR150" s="40">
        <f>INDEX(人口源表!$1:$1048576,MATCH($B150,人口源表!$A:$A,0),MATCH(AR$1,人口源表!$1:$1,0))*INDEX(城镇化率!$1:$1048576,MATCH($B150,城镇化率!$A:$A,0),MATCH(AR$1,城镇化率!$5:$5,0))/100</f>
        <v>5466015.1486894395</v>
      </c>
      <c r="AS150" s="40">
        <f>INDEX(人口源表!$1:$1048576,MATCH($B150,人口源表!$A:$A,0),MATCH(AS$1,人口源表!$1:$1,0))*INDEX(城镇化率!$1:$1048576,MATCH($B150,城镇化率!$A:$A,0),MATCH(AS$1,城镇化率!$5:$5,0))/100</f>
        <v>5461553.2422773214</v>
      </c>
      <c r="AT150" s="40">
        <f>INDEX(人口源表!$1:$1048576,MATCH($B150,人口源表!$A:$A,0),MATCH(AT$1,人口源表!$1:$1,0))*INDEX(城镇化率!$1:$1048576,MATCH($B150,城镇化率!$A:$A,0),MATCH(AT$1,城镇化率!$5:$5,0))/100</f>
        <v>5459577.5211171946</v>
      </c>
      <c r="AU150" s="40">
        <f>INDEX(人口源表!$1:$1048576,MATCH($B150,人口源表!$A:$A,0),MATCH(AU$1,人口源表!$1:$1,0))*INDEX(城镇化率!$1:$1048576,MATCH($B150,城镇化率!$A:$A,0),MATCH(AU$1,城镇化率!$5:$5,0))/100</f>
        <v>5460721.7781976303</v>
      </c>
      <c r="AV150" s="40">
        <f>INDEX(人口源表!$1:$1048576,MATCH($B150,人口源表!$A:$A,0),MATCH(AV$1,人口源表!$1:$1,0))*INDEX(城镇化率!$1:$1048576,MATCH($B150,城镇化率!$A:$A,0),MATCH(AV$1,城镇化率!$5:$5,0))/100</f>
        <v>5465661.1227114471</v>
      </c>
    </row>
    <row r="151" spans="1:48" x14ac:dyDescent="0.15">
      <c r="A151" s="4" t="s">
        <v>870</v>
      </c>
      <c r="B151" s="4" t="s">
        <v>308</v>
      </c>
      <c r="C151" s="34">
        <f>VLOOKUP(B151,'[1]2016省城人口总结（根）'!B:C,2,FALSE)/100</f>
        <v>0.72379370314379998</v>
      </c>
      <c r="D151" s="40">
        <f>INDEX(人口源表!$1:$1048576,MATCH($B151,人口源表!$A:$A,0),MATCH(D$1,人口源表!$1:$1,0))*INDEX(城镇化率!$1:$1048576,MATCH($B151,城镇化率!$A:$A,0),MATCH(D$1,城镇化率!$5:$5,0))/100</f>
        <v>6656794.857563355</v>
      </c>
      <c r="E151" s="40">
        <f>INDEX(人口源表!$1:$1048576,MATCH($B151,人口源表!$A:$A,0),MATCH(E$1,人口源表!$1:$1,0))*INDEX(城镇化率!$1:$1048576,MATCH($B151,城镇化率!$A:$A,0),MATCH(E$1,城镇化率!$5:$5,0))/100</f>
        <v>6828973.3026909828</v>
      </c>
      <c r="F151" s="40">
        <f>INDEX(人口源表!$1:$1048576,MATCH($B151,人口源表!$A:$A,0),MATCH(F$1,人口源表!$1:$1,0))*INDEX(城镇化率!$1:$1048576,MATCH($B151,城镇化率!$A:$A,0),MATCH(F$1,城镇化率!$5:$5,0))/100</f>
        <v>7001029.026188191</v>
      </c>
      <c r="G151" s="40">
        <f>INDEX(人口源表!$1:$1048576,MATCH($B151,人口源表!$A:$A,0),MATCH(G$1,人口源表!$1:$1,0))*INDEX(城镇化率!$1:$1048576,MATCH($B151,城镇化率!$A:$A,0),MATCH(G$1,城镇化率!$5:$5,0))/100</f>
        <v>9481055.8130319938</v>
      </c>
      <c r="H151" s="40">
        <f>INDEX(人口源表!$1:$1048576,MATCH($B151,人口源表!$A:$A,0),MATCH(H$1,人口源表!$1:$1,0))*INDEX(城镇化率!$1:$1048576,MATCH($B151,城镇化率!$A:$A,0),MATCH(H$1,城镇化率!$5:$5,0))/100</f>
        <v>9756080.1528957523</v>
      </c>
      <c r="I151" s="40">
        <f>INDEX(人口源表!$1:$1048576,MATCH($B151,人口源表!$A:$A,0),MATCH(I$1,人口源表!$1:$1,0))*INDEX(城镇化率!$1:$1048576,MATCH($B151,城镇化率!$A:$A,0),MATCH(I$1,城镇化率!$5:$5,0))/100</f>
        <v>9957542.4510412291</v>
      </c>
      <c r="J151" s="40">
        <f>INDEX(人口源表!$1:$1048576,MATCH($B151,人口源表!$A:$A,0),MATCH(J$1,人口源表!$1:$1,0))*INDEX(城镇化率!$1:$1048576,MATCH($B151,城镇化率!$A:$A,0),MATCH(J$1,城镇化率!$5:$5,0))/100</f>
        <v>10151615.362328257</v>
      </c>
      <c r="K151" s="40">
        <f>INDEX(人口源表!$1:$1048576,MATCH($B151,人口源表!$A:$A,0),MATCH(K$1,人口源表!$1:$1,0))*INDEX(城镇化率!$1:$1048576,MATCH($B151,城镇化率!$A:$A,0),MATCH(K$1,城镇化率!$5:$5,0))/100</f>
        <v>10338644.80237441</v>
      </c>
      <c r="L151" s="40">
        <f>INDEX(人口源表!$1:$1048576,MATCH($B151,人口源表!$A:$A,0),MATCH(L$1,人口源表!$1:$1,0))*INDEX(城镇化率!$1:$1048576,MATCH($B151,城镇化率!$A:$A,0),MATCH(L$1,城镇化率!$5:$5,0))/100</f>
        <v>10518973.104111919</v>
      </c>
      <c r="M151" s="40">
        <f>INDEX(人口源表!$1:$1048576,MATCH($B151,人口源表!$A:$A,0),MATCH(M$1,人口源表!$1:$1,0))*INDEX(城镇化率!$1:$1048576,MATCH($B151,城镇化率!$A:$A,0),MATCH(M$1,城镇化率!$5:$5,0))/100</f>
        <v>10692939.223562257</v>
      </c>
      <c r="N151" s="40">
        <f>INDEX(人口源表!$1:$1048576,MATCH($B151,人口源表!$A:$A,0),MATCH(N$1,人口源表!$1:$1,0))*INDEX(城镇化率!$1:$1048576,MATCH($B151,城镇化率!$A:$A,0),MATCH(N$1,城镇化率!$5:$5,0))/100</f>
        <v>10860879.79342299</v>
      </c>
      <c r="O151" s="40">
        <f>INDEX(人口源表!$1:$1048576,MATCH($B151,人口源表!$A:$A,0),MATCH(O$1,人口源表!$1:$1,0))*INDEX(城镇化率!$1:$1048576,MATCH($B151,城镇化率!$A:$A,0),MATCH(O$1,城镇化率!$5:$5,0))/100</f>
        <v>11023123.611556785</v>
      </c>
      <c r="P151" s="40">
        <f>INDEX(人口源表!$1:$1048576,MATCH($B151,人口源表!$A:$A,0),MATCH(P$1,人口源表!$1:$1,0))*INDEX(城镇化率!$1:$1048576,MATCH($B151,城镇化率!$A:$A,0),MATCH(P$1,城镇化率!$5:$5,0))/100</f>
        <v>11179995.871864125</v>
      </c>
      <c r="Q151" s="40">
        <f>INDEX(人口源表!$1:$1048576,MATCH($B151,人口源表!$A:$A,0),MATCH(Q$1,人口源表!$1:$1,0))*INDEX(城镇化率!$1:$1048576,MATCH($B151,城镇化率!$A:$A,0),MATCH(Q$1,城镇化率!$5:$5,0))/100</f>
        <v>11331815.046805367</v>
      </c>
      <c r="R151" s="40">
        <f>INDEX(人口源表!$1:$1048576,MATCH($B151,人口源表!$A:$A,0),MATCH(R$1,人口源表!$1:$1,0))*INDEX(城镇化率!$1:$1048576,MATCH($B151,城镇化率!$A:$A,0),MATCH(R$1,城镇化率!$5:$5,0))/100</f>
        <v>11478892.161839629</v>
      </c>
      <c r="S151" s="40">
        <f>INDEX(人口源表!$1:$1048576,MATCH($B151,人口源表!$A:$A,0),MATCH(S$1,人口源表!$1:$1,0))*INDEX(城镇化率!$1:$1048576,MATCH($B151,城镇化率!$A:$A,0),MATCH(S$1,城镇化率!$5:$5,0))/100</f>
        <v>11563999.43612125</v>
      </c>
      <c r="T151" s="40">
        <f>INDEX(人口源表!$1:$1048576,MATCH($B151,人口源表!$A:$A,0),MATCH(T$1,人口源表!$1:$1,0))*INDEX(城镇化率!$1:$1048576,MATCH($B151,城镇化率!$A:$A,0),MATCH(T$1,城镇化率!$5:$5,0))/100</f>
        <v>11643880.931122309</v>
      </c>
      <c r="U151" s="40">
        <f>INDEX(人口源表!$1:$1048576,MATCH($B151,人口源表!$A:$A,0),MATCH(U$1,人口源表!$1:$1,0))*INDEX(城镇化率!$1:$1048576,MATCH($B151,城镇化率!$A:$A,0),MATCH(U$1,城镇化率!$5:$5,0))/100</f>
        <v>11718890.02803136</v>
      </c>
      <c r="V151" s="40">
        <f>INDEX(人口源表!$1:$1048576,MATCH($B151,人口源表!$A:$A,0),MATCH(V$1,人口源表!$1:$1,0))*INDEX(城镇化率!$1:$1048576,MATCH($B151,城镇化率!$A:$A,0),MATCH(V$1,城镇化率!$5:$5,0))/100</f>
        <v>11789361.817989936</v>
      </c>
      <c r="W151" s="40">
        <f>INDEX(人口源表!$1:$1048576,MATCH($B151,人口源表!$A:$A,0),MATCH(W$1,人口源表!$1:$1,0))*INDEX(城镇化率!$1:$1048576,MATCH($B151,城镇化率!$A:$A,0),MATCH(W$1,城镇化率!$5:$5,0))/100</f>
        <v>11855616.057440627</v>
      </c>
      <c r="X151" s="40">
        <f>INDEX(人口源表!$1:$1048576,MATCH($B151,人口源表!$A:$A,0),MATCH(X$1,人口源表!$1:$1,0))*INDEX(城镇化率!$1:$1048576,MATCH($B151,城镇化率!$A:$A,0),MATCH(X$1,城镇化率!$5:$5,0))/100</f>
        <v>11917955.813371481</v>
      </c>
      <c r="Y151" s="40">
        <f>INDEX(人口源表!$1:$1048576,MATCH($B151,人口源表!$A:$A,0),MATCH(Y$1,人口源表!$1:$1,0))*INDEX(城镇化率!$1:$1048576,MATCH($B151,城镇化率!$A:$A,0),MATCH(Y$1,城镇化率!$5:$5,0))/100</f>
        <v>11976666.074552985</v>
      </c>
      <c r="Z151" s="40">
        <f>INDEX(人口源表!$1:$1048576,MATCH($B151,人口源表!$A:$A,0),MATCH(Z$1,人口源表!$1:$1,0))*INDEX(城镇化率!$1:$1048576,MATCH($B151,城镇化率!$A:$A,0),MATCH(Z$1,城镇化率!$5:$5,0))/100</f>
        <v>12032014.108506806</v>
      </c>
      <c r="AA151" s="40">
        <f>INDEX(人口源表!$1:$1048576,MATCH($B151,人口源表!$A:$A,0),MATCH(AA$1,人口源表!$1:$1,0))*INDEX(城镇化率!$1:$1048576,MATCH($B151,城镇化率!$A:$A,0),MATCH(AA$1,城镇化率!$5:$5,0))/100</f>
        <v>12084248.047566867</v>
      </c>
      <c r="AB151" s="40">
        <f>INDEX(人口源表!$1:$1048576,MATCH($B151,人口源表!$A:$A,0),MATCH(AB$1,人口源表!$1:$1,0))*INDEX(城镇化率!$1:$1048576,MATCH($B151,城镇化率!$A:$A,0),MATCH(AB$1,城镇化率!$5:$5,0))/100</f>
        <v>12133597.238058345</v>
      </c>
      <c r="AC151" s="40">
        <f>INDEX(人口源表!$1:$1048576,MATCH($B151,人口源表!$A:$A,0),MATCH(AC$1,人口源表!$1:$1,0))*INDEX(城镇化率!$1:$1048576,MATCH($B151,城镇化率!$A:$A,0),MATCH(AC$1,城镇化率!$5:$5,0))/100</f>
        <v>12165367.095634658</v>
      </c>
      <c r="AD151" s="40">
        <f>INDEX(人口源表!$1:$1048576,MATCH($B151,人口源表!$A:$A,0),MATCH(AD$1,人口源表!$1:$1,0))*INDEX(城镇化率!$1:$1048576,MATCH($B151,城镇化率!$A:$A,0),MATCH(AD$1,城镇化率!$5:$5,0))/100</f>
        <v>12194561.637820451</v>
      </c>
      <c r="AE151" s="40">
        <f>INDEX(人口源表!$1:$1048576,MATCH($B151,人口源表!$A:$A,0),MATCH(AE$1,人口源表!$1:$1,0))*INDEX(城镇化率!$1:$1048576,MATCH($B151,城镇化率!$A:$A,0),MATCH(AE$1,城镇化率!$5:$5,0))/100</f>
        <v>12221359.25621531</v>
      </c>
      <c r="AF151" s="40">
        <f>INDEX(人口源表!$1:$1048576,MATCH($B151,人口源表!$A:$A,0),MATCH(AF$1,人口源表!$1:$1,0))*INDEX(城镇化率!$1:$1048576,MATCH($B151,城镇化率!$A:$A,0),MATCH(AF$1,城镇化率!$5:$5,0))/100</f>
        <v>12245914.788247179</v>
      </c>
      <c r="AG151" s="40">
        <f>INDEX(人口源表!$1:$1048576,MATCH($B151,人口源表!$A:$A,0),MATCH(AG$1,人口源表!$1:$1,0))*INDEX(城镇化率!$1:$1048576,MATCH($B151,城镇化率!$A:$A,0),MATCH(AG$1,城镇化率!$5:$5,0))/100</f>
        <v>12268360.878684439</v>
      </c>
      <c r="AH151" s="40">
        <f>INDEX(人口源表!$1:$1048576,MATCH($B151,人口源表!$A:$A,0),MATCH(AH$1,人口源表!$1:$1,0))*INDEX(城镇化率!$1:$1048576,MATCH($B151,城镇化率!$A:$A,0),MATCH(AH$1,城镇化率!$5:$5,0))/100</f>
        <v>12288808.457567386</v>
      </c>
      <c r="AI151" s="40">
        <f>INDEX(人口源表!$1:$1048576,MATCH($B151,人口源表!$A:$A,0),MATCH(AI$1,人口源表!$1:$1,0))*INDEX(城镇化率!$1:$1048576,MATCH($B151,城镇化率!$A:$A,0),MATCH(AI$1,城镇化率!$5:$5,0))/100</f>
        <v>12307343.541583974</v>
      </c>
      <c r="AJ151" s="40">
        <f>INDEX(人口源表!$1:$1048576,MATCH($B151,人口源表!$A:$A,0),MATCH(AJ$1,人口源表!$1:$1,0))*INDEX(城镇化率!$1:$1048576,MATCH($B151,城镇化率!$A:$A,0),MATCH(AJ$1,城镇化率!$5:$5,0))/100</f>
        <v>12324028.600608874</v>
      </c>
      <c r="AK151" s="40">
        <f>INDEX(人口源表!$1:$1048576,MATCH($B151,人口源表!$A:$A,0),MATCH(AK$1,人口源表!$1:$1,0))*INDEX(城镇化率!$1:$1048576,MATCH($B151,城镇化率!$A:$A,0),MATCH(AK$1,城镇化率!$5:$5,0))/100</f>
        <v>12338902.100509651</v>
      </c>
      <c r="AL151" s="40">
        <f>INDEX(人口源表!$1:$1048576,MATCH($B151,人口源表!$A:$A,0),MATCH(AL$1,人口源表!$1:$1,0))*INDEX(城镇化率!$1:$1048576,MATCH($B151,城镇化率!$A:$A,0),MATCH(AL$1,城镇化率!$5:$5,0))/100</f>
        <v>12351978.97427755</v>
      </c>
      <c r="AM151" s="40">
        <f>INDEX(人口源表!$1:$1048576,MATCH($B151,人口源表!$A:$A,0),MATCH(AM$1,人口源表!$1:$1,0))*INDEX(城镇化率!$1:$1048576,MATCH($B151,城镇化率!$A:$A,0),MATCH(AM$1,城镇化率!$5:$5,0))/100</f>
        <v>12363245.486600704</v>
      </c>
      <c r="AN151" s="40">
        <f>INDEX(人口源表!$1:$1048576,MATCH($B151,人口源表!$A:$A,0),MATCH(AN$1,人口源表!$1:$1,0))*INDEX(城镇化率!$1:$1048576,MATCH($B151,城镇化率!$A:$A,0),MATCH(AN$1,城镇化率!$5:$5,0))/100</f>
        <v>12372665.274539342</v>
      </c>
      <c r="AO151" s="40">
        <f>INDEX(人口源表!$1:$1048576,MATCH($B151,人口源表!$A:$A,0),MATCH(AO$1,人口源表!$1:$1,0))*INDEX(城镇化率!$1:$1048576,MATCH($B151,城镇化率!$A:$A,0),MATCH(AO$1,城镇化率!$5:$5,0))/100</f>
        <v>12380174.201220345</v>
      </c>
      <c r="AP151" s="40">
        <f>INDEX(人口源表!$1:$1048576,MATCH($B151,人口源表!$A:$A,0),MATCH(AP$1,人口源表!$1:$1,0))*INDEX(城镇化率!$1:$1048576,MATCH($B151,城镇化率!$A:$A,0),MATCH(AP$1,城镇化率!$5:$5,0))/100</f>
        <v>12385682.679583294</v>
      </c>
      <c r="AQ151" s="40">
        <f>INDEX(人口源表!$1:$1048576,MATCH($B151,人口源表!$A:$A,0),MATCH(AQ$1,人口源表!$1:$1,0))*INDEX(城镇化率!$1:$1048576,MATCH($B151,城镇化率!$A:$A,0),MATCH(AQ$1,城镇化率!$5:$5,0))/100</f>
        <v>12389072.346903564</v>
      </c>
      <c r="AR151" s="40">
        <f>INDEX(人口源表!$1:$1048576,MATCH($B151,人口源表!$A:$A,0),MATCH(AR$1,人口源表!$1:$1,0))*INDEX(城镇化率!$1:$1048576,MATCH($B151,城镇化率!$A:$A,0),MATCH(AR$1,城镇化率!$5:$5,0))/100</f>
        <v>12390198.398648877</v>
      </c>
      <c r="AS151" s="40">
        <f>INDEX(人口源表!$1:$1048576,MATCH($B151,人口源表!$A:$A,0),MATCH(AS$1,人口源表!$1:$1,0))*INDEX(城镇化率!$1:$1048576,MATCH($B151,城镇化率!$A:$A,0),MATCH(AS$1,城镇化率!$5:$5,0))/100</f>
        <v>12388887.18884507</v>
      </c>
      <c r="AT151" s="40">
        <f>INDEX(人口源表!$1:$1048576,MATCH($B151,人口源表!$A:$A,0),MATCH(AT$1,人口源表!$1:$1,0))*INDEX(城镇化率!$1:$1048576,MATCH($B151,城镇化率!$A:$A,0),MATCH(AT$1,城镇化率!$5:$5,0))/100</f>
        <v>12384935.705835748</v>
      </c>
      <c r="AU151" s="40">
        <f>INDEX(人口源表!$1:$1048576,MATCH($B151,人口源表!$A:$A,0),MATCH(AU$1,人口源表!$1:$1,0))*INDEX(城镇化率!$1:$1048576,MATCH($B151,城镇化率!$A:$A,0),MATCH(AU$1,城镇化率!$5:$5,0))/100</f>
        <v>12378112.973597663</v>
      </c>
      <c r="AV151" s="40">
        <f>INDEX(人口源表!$1:$1048576,MATCH($B151,人口源表!$A:$A,0),MATCH(AV$1,人口源表!$1:$1,0))*INDEX(城镇化率!$1:$1048576,MATCH($B151,城镇化率!$A:$A,0),MATCH(AV$1,城镇化率!$5:$5,0))/100</f>
        <v>12368158.582793823</v>
      </c>
    </row>
    <row r="152" spans="1:48" x14ac:dyDescent="0.15">
      <c r="A152" s="4" t="s">
        <v>870</v>
      </c>
      <c r="B152" s="4" t="s">
        <v>310</v>
      </c>
      <c r="C152" s="34">
        <f>VLOOKUP(B152,'[1]2016省城人口总结（根）'!B:C,2,FALSE)/100</f>
        <v>0.47242857237117003</v>
      </c>
      <c r="D152" s="40">
        <f>INDEX(人口源表!$1:$1048576,MATCH($B152,人口源表!$A:$A,0),MATCH(D$1,人口源表!$1:$1,0))*INDEX(城镇化率!$1:$1048576,MATCH($B152,城镇化率!$A:$A,0),MATCH(D$1,城镇化率!$5:$5,0))/100</f>
        <v>2308177.7472304301</v>
      </c>
      <c r="E152" s="40">
        <f>INDEX(人口源表!$1:$1048576,MATCH($B152,人口源表!$A:$A,0),MATCH(E$1,人口源表!$1:$1,0))*INDEX(城镇化率!$1:$1048576,MATCH($B152,城镇化率!$A:$A,0),MATCH(E$1,城镇化率!$5:$5,0))/100</f>
        <v>2360122.7708800025</v>
      </c>
      <c r="F152" s="40">
        <f>INDEX(人口源表!$1:$1048576,MATCH($B152,人口源表!$A:$A,0),MATCH(F$1,人口源表!$1:$1,0))*INDEX(城镇化率!$1:$1048576,MATCH($B152,城镇化率!$A:$A,0),MATCH(F$1,城镇化率!$5:$5,0))/100</f>
        <v>2412179.2050843793</v>
      </c>
      <c r="G152" s="40">
        <f>INDEX(人口源表!$1:$1048576,MATCH($B152,人口源表!$A:$A,0),MATCH(G$1,人口源表!$1:$1,0))*INDEX(城镇化率!$1:$1048576,MATCH($B152,城镇化率!$A:$A,0),MATCH(G$1,城镇化率!$5:$5,0))/100</f>
        <v>2383721.5133081693</v>
      </c>
      <c r="H152" s="40">
        <f>INDEX(人口源表!$1:$1048576,MATCH($B152,人口源表!$A:$A,0),MATCH(H$1,人口源表!$1:$1,0))*INDEX(城镇化率!$1:$1048576,MATCH($B152,城镇化率!$A:$A,0),MATCH(H$1,城镇化率!$5:$5,0))/100</f>
        <v>2437825.5522262747</v>
      </c>
      <c r="I152" s="40">
        <f>INDEX(人口源表!$1:$1048576,MATCH($B152,人口源表!$A:$A,0),MATCH(I$1,人口源表!$1:$1,0))*INDEX(城镇化率!$1:$1048576,MATCH($B152,城镇化率!$A:$A,0),MATCH(I$1,城镇化率!$5:$5,0))/100</f>
        <v>2476354.2781965542</v>
      </c>
      <c r="J152" s="40">
        <f>INDEX(人口源表!$1:$1048576,MATCH($B152,人口源表!$A:$A,0),MATCH(J$1,人口源表!$1:$1,0))*INDEX(城镇化率!$1:$1048576,MATCH($B152,城镇化率!$A:$A,0),MATCH(J$1,城镇化率!$5:$5,0))/100</f>
        <v>2515675.3120649126</v>
      </c>
      <c r="K152" s="40">
        <f>INDEX(人口源表!$1:$1048576,MATCH($B152,人口源表!$A:$A,0),MATCH(K$1,人口源表!$1:$1,0))*INDEX(城镇化率!$1:$1048576,MATCH($B152,城镇化率!$A:$A,0),MATCH(K$1,城镇化率!$5:$5,0))/100</f>
        <v>2555611.1563859493</v>
      </c>
      <c r="L152" s="40">
        <f>INDEX(人口源表!$1:$1048576,MATCH($B152,人口源表!$A:$A,0),MATCH(L$1,人口源表!$1:$1,0))*INDEX(城镇化率!$1:$1048576,MATCH($B152,城镇化率!$A:$A,0),MATCH(L$1,城镇化率!$5:$5,0))/100</f>
        <v>2595990.5422905092</v>
      </c>
      <c r="M152" s="40">
        <f>INDEX(人口源表!$1:$1048576,MATCH($B152,人口源表!$A:$A,0),MATCH(M$1,人口源表!$1:$1,0))*INDEX(城镇化率!$1:$1048576,MATCH($B152,城镇化率!$A:$A,0),MATCH(M$1,城镇化率!$5:$5,0))/100</f>
        <v>2636647.8622782594</v>
      </c>
      <c r="N152" s="40">
        <f>INDEX(人口源表!$1:$1048576,MATCH($B152,人口源表!$A:$A,0),MATCH(N$1,人口源表!$1:$1,0))*INDEX(城镇化率!$1:$1048576,MATCH($B152,城镇化率!$A:$A,0),MATCH(N$1,城镇化率!$5:$5,0))/100</f>
        <v>2677423.0924857669</v>
      </c>
      <c r="O152" s="40">
        <f>INDEX(人口源表!$1:$1048576,MATCH($B152,人口源表!$A:$A,0),MATCH(O$1,人口源表!$1:$1,0))*INDEX(城镇化率!$1:$1048576,MATCH($B152,城镇化率!$A:$A,0),MATCH(O$1,城镇化率!$5:$5,0))/100</f>
        <v>2718163.8657577671</v>
      </c>
      <c r="P152" s="40">
        <f>INDEX(人口源表!$1:$1048576,MATCH($B152,人口源表!$A:$A,0),MATCH(P$1,人口源表!$1:$1,0))*INDEX(城镇化率!$1:$1048576,MATCH($B152,城镇化率!$A:$A,0),MATCH(P$1,城镇化率!$5:$5,0))/100</f>
        <v>2758724.3736747224</v>
      </c>
      <c r="Q152" s="40">
        <f>INDEX(人口源表!$1:$1048576,MATCH($B152,人口源表!$A:$A,0),MATCH(Q$1,人口源表!$1:$1,0))*INDEX(城镇化率!$1:$1048576,MATCH($B152,城镇化率!$A:$A,0),MATCH(Q$1,城镇化率!$5:$5,0))/100</f>
        <v>2798967.5045287218</v>
      </c>
      <c r="R152" s="40">
        <f>INDEX(人口源表!$1:$1048576,MATCH($B152,人口源表!$A:$A,0),MATCH(R$1,人口源表!$1:$1,0))*INDEX(城镇化率!$1:$1048576,MATCH($B152,城镇化率!$A:$A,0),MATCH(R$1,城镇化率!$5:$5,0))/100</f>
        <v>2838762.6304331636</v>
      </c>
      <c r="S152" s="40">
        <f>INDEX(人口源表!$1:$1048576,MATCH($B152,人口源表!$A:$A,0),MATCH(S$1,人口源表!$1:$1,0))*INDEX(城镇化率!$1:$1048576,MATCH($B152,城镇化率!$A:$A,0),MATCH(S$1,城镇化率!$5:$5,0))/100</f>
        <v>2863743.0978807556</v>
      </c>
      <c r="T152" s="40">
        <f>INDEX(人口源表!$1:$1048576,MATCH($B152,人口源表!$A:$A,0),MATCH(T$1,人口源表!$1:$1,0))*INDEX(城镇化率!$1:$1048576,MATCH($B152,城镇化率!$A:$A,0),MATCH(T$1,城镇化率!$5:$5,0))/100</f>
        <v>2887734.0421626223</v>
      </c>
      <c r="U152" s="40">
        <f>INDEX(人口源表!$1:$1048576,MATCH($B152,人口源表!$A:$A,0),MATCH(U$1,人口源表!$1:$1,0))*INDEX(城镇化率!$1:$1048576,MATCH($B152,城镇化率!$A:$A,0),MATCH(U$1,城镇化率!$5:$5,0))/100</f>
        <v>2910648.2643520492</v>
      </c>
      <c r="V152" s="40">
        <f>INDEX(人口源表!$1:$1048576,MATCH($B152,人口源表!$A:$A,0),MATCH(V$1,人口源表!$1:$1,0))*INDEX(城镇化率!$1:$1048576,MATCH($B152,城镇化率!$A:$A,0),MATCH(V$1,城镇化率!$5:$5,0))/100</f>
        <v>2932411.2190035605</v>
      </c>
      <c r="W152" s="40">
        <f>INDEX(人口源表!$1:$1048576,MATCH($B152,人口源表!$A:$A,0),MATCH(W$1,人口源表!$1:$1,0))*INDEX(城镇化率!$1:$1048576,MATCH($B152,城镇化率!$A:$A,0),MATCH(W$1,城镇化率!$5:$5,0))/100</f>
        <v>2952960.7786033074</v>
      </c>
      <c r="X152" s="40">
        <f>INDEX(人口源表!$1:$1048576,MATCH($B152,人口源表!$A:$A,0),MATCH(X$1,人口源表!$1:$1,0))*INDEX(城镇化率!$1:$1048576,MATCH($B152,城镇化率!$A:$A,0),MATCH(X$1,城镇化率!$5:$5,0))/100</f>
        <v>2972246.985999621</v>
      </c>
      <c r="Y152" s="40">
        <f>INDEX(人口源表!$1:$1048576,MATCH($B152,人口源表!$A:$A,0),MATCH(Y$1,人口源表!$1:$1,0))*INDEX(城镇化率!$1:$1048576,MATCH($B152,城镇化率!$A:$A,0),MATCH(Y$1,城镇化率!$5:$5,0))/100</f>
        <v>2990234.1070474349</v>
      </c>
      <c r="Z152" s="40">
        <f>INDEX(人口源表!$1:$1048576,MATCH($B152,人口源表!$A:$A,0),MATCH(Z$1,人口源表!$1:$1,0))*INDEX(城镇化率!$1:$1048576,MATCH($B152,城镇化率!$A:$A,0),MATCH(Z$1,城镇化率!$5:$5,0))/100</f>
        <v>3006899.2540701507</v>
      </c>
      <c r="AA152" s="40">
        <f>INDEX(人口源表!$1:$1048576,MATCH($B152,人口源表!$A:$A,0),MATCH(AA$1,人口源表!$1:$1,0))*INDEX(城镇化率!$1:$1048576,MATCH($B152,城镇化率!$A:$A,0),MATCH(AA$1,城镇化率!$5:$5,0))/100</f>
        <v>3022233.2982346592</v>
      </c>
      <c r="AB152" s="40">
        <f>INDEX(人口源表!$1:$1048576,MATCH($B152,人口源表!$A:$A,0),MATCH(AB$1,人口源表!$1:$1,0))*INDEX(城镇化率!$1:$1048576,MATCH($B152,城镇化率!$A:$A,0),MATCH(AB$1,城镇化率!$5:$5,0))/100</f>
        <v>3036242.9780702339</v>
      </c>
      <c r="AC152" s="40">
        <f>INDEX(人口源表!$1:$1048576,MATCH($B152,人口源表!$A:$A,0),MATCH(AC$1,人口源表!$1:$1,0))*INDEX(城镇化率!$1:$1048576,MATCH($B152,城镇化率!$A:$A,0),MATCH(AC$1,城镇化率!$5:$5,0))/100</f>
        <v>3045216.858344845</v>
      </c>
      <c r="AD152" s="40">
        <f>INDEX(人口源表!$1:$1048576,MATCH($B152,人口源表!$A:$A,0),MATCH(AD$1,人口源表!$1:$1,0))*INDEX(城镇化率!$1:$1048576,MATCH($B152,城镇化率!$A:$A,0),MATCH(AD$1,城镇化率!$5:$5,0))/100</f>
        <v>3052898.4953902899</v>
      </c>
      <c r="AE152" s="40">
        <f>INDEX(人口源表!$1:$1048576,MATCH($B152,人口源表!$A:$A,0),MATCH(AE$1,人口源表!$1:$1,0))*INDEX(城镇化率!$1:$1048576,MATCH($B152,城镇化率!$A:$A,0),MATCH(AE$1,城镇化率!$5:$5,0))/100</f>
        <v>3059341.8986961381</v>
      </c>
      <c r="AF152" s="40">
        <f>INDEX(人口源表!$1:$1048576,MATCH($B152,人口源表!$A:$A,0),MATCH(AF$1,人口源表!$1:$1,0))*INDEX(城镇化率!$1:$1048576,MATCH($B152,城镇化率!$A:$A,0),MATCH(AF$1,城镇化率!$5:$5,0))/100</f>
        <v>3064619.2800609972</v>
      </c>
      <c r="AG152" s="40">
        <f>INDEX(人口源表!$1:$1048576,MATCH($B152,人口源表!$A:$A,0),MATCH(AG$1,人口源表!$1:$1,0))*INDEX(城镇化率!$1:$1048576,MATCH($B152,城镇化率!$A:$A,0),MATCH(AG$1,城镇化率!$5:$5,0))/100</f>
        <v>3068815.4085513591</v>
      </c>
      <c r="AH152" s="40">
        <f>INDEX(人口源表!$1:$1048576,MATCH($B152,人口源表!$A:$A,0),MATCH(AH$1,人口源表!$1:$1,0))*INDEX(城镇化率!$1:$1048576,MATCH($B152,城镇化率!$A:$A,0),MATCH(AH$1,城镇化率!$5:$5,0))/100</f>
        <v>3072033.2383944206</v>
      </c>
      <c r="AI152" s="40">
        <f>INDEX(人口源表!$1:$1048576,MATCH($B152,人口源表!$A:$A,0),MATCH(AI$1,人口源表!$1:$1,0))*INDEX(城镇化率!$1:$1048576,MATCH($B152,城镇化率!$A:$A,0),MATCH(AI$1,城镇化率!$5:$5,0))/100</f>
        <v>3074391.8291200502</v>
      </c>
      <c r="AJ152" s="40">
        <f>INDEX(人口源表!$1:$1048576,MATCH($B152,人口源表!$A:$A,0),MATCH(AJ$1,人口源表!$1:$1,0))*INDEX(城镇化率!$1:$1048576,MATCH($B152,城镇化率!$A:$A,0),MATCH(AJ$1,城镇化率!$5:$5,0))/100</f>
        <v>3076025.4244083869</v>
      </c>
      <c r="AK152" s="40">
        <f>INDEX(人口源表!$1:$1048576,MATCH($B152,人口源表!$A:$A,0),MATCH(AK$1,人口源表!$1:$1,0))*INDEX(城镇化率!$1:$1048576,MATCH($B152,城镇化率!$A:$A,0),MATCH(AK$1,城镇化率!$5:$5,0))/100</f>
        <v>3077086.1490731281</v>
      </c>
      <c r="AL152" s="40">
        <f>INDEX(人口源表!$1:$1048576,MATCH($B152,人口源表!$A:$A,0),MATCH(AL$1,人口源表!$1:$1,0))*INDEX(城镇化率!$1:$1048576,MATCH($B152,城镇化率!$A:$A,0),MATCH(AL$1,城镇化率!$5:$5,0))/100</f>
        <v>3077744.3265965222</v>
      </c>
      <c r="AM152" s="40">
        <f>INDEX(人口源表!$1:$1048576,MATCH($B152,人口源表!$A:$A,0),MATCH(AM$1,人口源表!$1:$1,0))*INDEX(城镇化率!$1:$1048576,MATCH($B152,城镇化率!$A:$A,0),MATCH(AM$1,城镇化率!$5:$5,0))/100</f>
        <v>3078185.1303714775</v>
      </c>
      <c r="AN152" s="40">
        <f>INDEX(人口源表!$1:$1048576,MATCH($B152,人口源表!$A:$A,0),MATCH(AN$1,人口源表!$1:$1,0))*INDEX(城镇化率!$1:$1048576,MATCH($B152,城镇化率!$A:$A,0),MATCH(AN$1,城镇化率!$5:$5,0))/100</f>
        <v>3078613.7506490373</v>
      </c>
      <c r="AO152" s="40">
        <f>INDEX(人口源表!$1:$1048576,MATCH($B152,人口源表!$A:$A,0),MATCH(AO$1,人口源表!$1:$1,0))*INDEX(城镇化率!$1:$1048576,MATCH($B152,城镇化率!$A:$A,0),MATCH(AO$1,城镇化率!$5:$5,0))/100</f>
        <v>3079252.0478076353</v>
      </c>
      <c r="AP152" s="40">
        <f>INDEX(人口源表!$1:$1048576,MATCH($B152,人口源表!$A:$A,0),MATCH(AP$1,人口源表!$1:$1,0))*INDEX(城镇化率!$1:$1048576,MATCH($B152,城镇化率!$A:$A,0),MATCH(AP$1,城镇化率!$5:$5,0))/100</f>
        <v>3080341.9302165699</v>
      </c>
      <c r="AQ152" s="40">
        <f>INDEX(人口源表!$1:$1048576,MATCH($B152,人口源表!$A:$A,0),MATCH(AQ$1,人口源表!$1:$1,0))*INDEX(城镇化率!$1:$1048576,MATCH($B152,城镇化率!$A:$A,0),MATCH(AQ$1,城镇化率!$5:$5,0))/100</f>
        <v>3082141.9751535519</v>
      </c>
      <c r="AR152" s="40">
        <f>INDEX(人口源表!$1:$1048576,MATCH($B152,人口源表!$A:$A,0),MATCH(AR$1,人口源表!$1:$1,0))*INDEX(城镇化率!$1:$1048576,MATCH($B152,城镇化率!$A:$A,0),MATCH(AR$1,城镇化率!$5:$5,0))/100</f>
        <v>3084930.8250207198</v>
      </c>
      <c r="AS152" s="40">
        <f>INDEX(人口源表!$1:$1048576,MATCH($B152,人口源表!$A:$A,0),MATCH(AS$1,人口源表!$1:$1,0))*INDEX(城镇化率!$1:$1048576,MATCH($B152,城镇化率!$A:$A,0),MATCH(AS$1,城镇化率!$5:$5,0))/100</f>
        <v>3089006.9034798718</v>
      </c>
      <c r="AT152" s="40">
        <f>INDEX(人口源表!$1:$1048576,MATCH($B152,人口源表!$A:$A,0),MATCH(AT$1,人口源表!$1:$1,0))*INDEX(城镇化率!$1:$1048576,MATCH($B152,城镇化率!$A:$A,0),MATCH(AT$1,城镇化率!$5:$5,0))/100</f>
        <v>3094687.4932031929</v>
      </c>
      <c r="AU152" s="40">
        <f>INDEX(人口源表!$1:$1048576,MATCH($B152,人口源表!$A:$A,0),MATCH(AU$1,人口源表!$1:$1,0))*INDEX(城镇化率!$1:$1048576,MATCH($B152,城镇化率!$A:$A,0),MATCH(AU$1,城镇化率!$5:$5,0))/100</f>
        <v>3102310.3101531509</v>
      </c>
      <c r="AV152" s="40">
        <f>INDEX(人口源表!$1:$1048576,MATCH($B152,人口源表!$A:$A,0),MATCH(AV$1,人口源表!$1:$1,0))*INDEX(城镇化率!$1:$1048576,MATCH($B152,城镇化率!$A:$A,0),MATCH(AV$1,城镇化率!$5:$5,0))/100</f>
        <v>3112232.5789516843</v>
      </c>
    </row>
    <row r="153" spans="1:48" x14ac:dyDescent="0.15">
      <c r="A153" s="4" t="s">
        <v>870</v>
      </c>
      <c r="B153" s="4" t="s">
        <v>312</v>
      </c>
      <c r="C153" s="34">
        <f>VLOOKUP(B153,'[1]2016省城人口总结（根）'!B:C,2,FALSE)/100</f>
        <v>0.55710000000000004</v>
      </c>
      <c r="D153" s="40">
        <f>INDEX(人口源表!$1:$1048576,MATCH($B153,人口源表!$A:$A,0),MATCH(D$1,人口源表!$1:$1,0))*INDEX(城镇化率!$1:$1048576,MATCH($B153,城镇化率!$A:$A,0),MATCH(D$1,城镇化率!$5:$5,0))/100</f>
        <v>3790929.9821370961</v>
      </c>
      <c r="E153" s="40">
        <f>INDEX(人口源表!$1:$1048576,MATCH($B153,人口源表!$A:$A,0),MATCH(E$1,人口源表!$1:$1,0))*INDEX(城镇化率!$1:$1048576,MATCH($B153,城镇化率!$A:$A,0),MATCH(E$1,城镇化率!$5:$5,0))/100</f>
        <v>3876839.0577884982</v>
      </c>
      <c r="F153" s="40">
        <f>INDEX(人口源表!$1:$1048576,MATCH($B153,人口源表!$A:$A,0),MATCH(F$1,人口源表!$1:$1,0))*INDEX(城镇化率!$1:$1048576,MATCH($B153,城镇化率!$A:$A,0),MATCH(F$1,城镇化率!$5:$5,0))/100</f>
        <v>3963509.7741152905</v>
      </c>
      <c r="G153" s="40">
        <f>INDEX(人口源表!$1:$1048576,MATCH($B153,人口源表!$A:$A,0),MATCH(G$1,人口源表!$1:$1,0))*INDEX(城镇化率!$1:$1048576,MATCH($B153,城镇化率!$A:$A,0),MATCH(G$1,城镇化率!$5:$5,0))/100</f>
        <v>4104462.3281675787</v>
      </c>
      <c r="H153" s="40">
        <f>INDEX(人口源表!$1:$1048576,MATCH($B153,人口源表!$A:$A,0),MATCH(H$1,人口源表!$1:$1,0))*INDEX(城镇化率!$1:$1048576,MATCH($B153,城镇化率!$A:$A,0),MATCH(H$1,城镇化率!$5:$5,0))/100</f>
        <v>4205353.6762705566</v>
      </c>
      <c r="I153" s="40">
        <f>INDEX(人口源表!$1:$1048576,MATCH($B153,人口源表!$A:$A,0),MATCH(I$1,人口源表!$1:$1,0))*INDEX(城镇化率!$1:$1048576,MATCH($B153,城镇化率!$A:$A,0),MATCH(I$1,城镇化率!$5:$5,0))/100</f>
        <v>4278272.6995851872</v>
      </c>
      <c r="J153" s="40">
        <f>INDEX(人口源表!$1:$1048576,MATCH($B153,人口源表!$A:$A,0),MATCH(J$1,人口源表!$1:$1,0))*INDEX(城镇化率!$1:$1048576,MATCH($B153,城镇化率!$A:$A,0),MATCH(J$1,城镇化率!$5:$5,0))/100</f>
        <v>4351442.8580563227</v>
      </c>
      <c r="K153" s="40">
        <f>INDEX(人口源表!$1:$1048576,MATCH($B153,人口源表!$A:$A,0),MATCH(K$1,人口源表!$1:$1,0))*INDEX(城镇化率!$1:$1048576,MATCH($B153,城镇化率!$A:$A,0),MATCH(K$1,城镇化率!$5:$5,0))/100</f>
        <v>4424599.1858086372</v>
      </c>
      <c r="L153" s="40">
        <f>INDEX(人口源表!$1:$1048576,MATCH($B153,人口源表!$A:$A,0),MATCH(L$1,人口源表!$1:$1,0))*INDEX(城镇化率!$1:$1048576,MATCH($B153,城镇化率!$A:$A,0),MATCH(L$1,城镇化率!$5:$5,0))/100</f>
        <v>4497486.6834655209</v>
      </c>
      <c r="M153" s="40">
        <f>INDEX(人口源表!$1:$1048576,MATCH($B153,人口源表!$A:$A,0),MATCH(M$1,人口源表!$1:$1,0))*INDEX(城镇化率!$1:$1048576,MATCH($B153,城镇化率!$A:$A,0),MATCH(M$1,城镇化率!$5:$5,0))/100</f>
        <v>4569862.3335048696</v>
      </c>
      <c r="N153" s="40">
        <f>INDEX(人口源表!$1:$1048576,MATCH($B153,人口源表!$A:$A,0),MATCH(N$1,人口源表!$1:$1,0))*INDEX(城镇化率!$1:$1048576,MATCH($B153,城镇化率!$A:$A,0),MATCH(N$1,城镇化率!$5:$5,0))/100</f>
        <v>4641493.4203685401</v>
      </c>
      <c r="O153" s="40">
        <f>INDEX(人口源表!$1:$1048576,MATCH($B153,人口源表!$A:$A,0),MATCH(O$1,人口源表!$1:$1,0))*INDEX(城镇化率!$1:$1048576,MATCH($B153,城镇化率!$A:$A,0),MATCH(O$1,城镇化率!$5:$5,0))/100</f>
        <v>4712159.5606269874</v>
      </c>
      <c r="P153" s="40">
        <f>INDEX(人口源表!$1:$1048576,MATCH($B153,人口源表!$A:$A,0),MATCH(P$1,人口源表!$1:$1,0))*INDEX(城镇化率!$1:$1048576,MATCH($B153,城镇化率!$A:$A,0),MATCH(P$1,城镇化率!$5:$5,0))/100</f>
        <v>4781653.5439808788</v>
      </c>
      <c r="Q153" s="40">
        <f>INDEX(人口源表!$1:$1048576,MATCH($B153,人口源表!$A:$A,0),MATCH(Q$1,人口源表!$1:$1,0))*INDEX(城镇化率!$1:$1048576,MATCH($B153,城镇化率!$A:$A,0),MATCH(Q$1,城镇化率!$5:$5,0))/100</f>
        <v>4849783.5053332383</v>
      </c>
      <c r="R153" s="40">
        <f>INDEX(人口源表!$1:$1048576,MATCH($B153,人口源表!$A:$A,0),MATCH(R$1,人口源表!$1:$1,0))*INDEX(城镇化率!$1:$1048576,MATCH($B153,城镇化率!$A:$A,0),MATCH(R$1,城镇化率!$5:$5,0))/100</f>
        <v>4916369.9364357619</v>
      </c>
      <c r="S153" s="40">
        <f>INDEX(人口源表!$1:$1048576,MATCH($B153,人口源表!$A:$A,0),MATCH(S$1,人口源表!$1:$1,0))*INDEX(城镇化率!$1:$1048576,MATCH($B153,城镇化率!$A:$A,0),MATCH(S$1,城镇化率!$5:$5,0))/100</f>
        <v>4956592.137829137</v>
      </c>
      <c r="T153" s="40">
        <f>INDEX(人口源表!$1:$1048576,MATCH($B153,人口源表!$A:$A,0),MATCH(T$1,人口源表!$1:$1,0))*INDEX(城镇化率!$1:$1048576,MATCH($B153,城镇化率!$A:$A,0),MATCH(T$1,城镇化率!$5:$5,0))/100</f>
        <v>4994463.8081294587</v>
      </c>
      <c r="U153" s="40">
        <f>INDEX(人口源表!$1:$1048576,MATCH($B153,人口源表!$A:$A,0),MATCH(U$1,人口源表!$1:$1,0))*INDEX(城镇化率!$1:$1048576,MATCH($B153,城镇化率!$A:$A,0),MATCH(U$1,城镇化率!$5:$5,0))/100</f>
        <v>5029889.1480864193</v>
      </c>
      <c r="V153" s="40">
        <f>INDEX(人口源表!$1:$1048576,MATCH($B153,人口源表!$A:$A,0),MATCH(V$1,人口源表!$1:$1,0))*INDEX(城镇化率!$1:$1048576,MATCH($B153,城镇化率!$A:$A,0),MATCH(V$1,城镇化率!$5:$5,0))/100</f>
        <v>5062795.6615637979</v>
      </c>
      <c r="W153" s="40">
        <f>INDEX(人口源表!$1:$1048576,MATCH($B153,人口源表!$A:$A,0),MATCH(W$1,人口源表!$1:$1,0))*INDEX(城镇化率!$1:$1048576,MATCH($B153,城镇化率!$A:$A,0),MATCH(W$1,城镇化率!$5:$5,0))/100</f>
        <v>5093130.0342591973</v>
      </c>
      <c r="X153" s="40">
        <f>INDEX(人口源表!$1:$1048576,MATCH($B153,人口源表!$A:$A,0),MATCH(X$1,人口源表!$1:$1,0))*INDEX(城镇化率!$1:$1048576,MATCH($B153,城镇化率!$A:$A,0),MATCH(X$1,城镇化率!$5:$5,0))/100</f>
        <v>5120860.6632345291</v>
      </c>
      <c r="Y153" s="40">
        <f>INDEX(人口源表!$1:$1048576,MATCH($B153,人口源表!$A:$A,0),MATCH(Y$1,人口源表!$1:$1,0))*INDEX(城镇化率!$1:$1048576,MATCH($B153,城镇化率!$A:$A,0),MATCH(Y$1,城镇化率!$5:$5,0))/100</f>
        <v>5145978.8915172433</v>
      </c>
      <c r="Z153" s="40">
        <f>INDEX(人口源表!$1:$1048576,MATCH($B153,人口源表!$A:$A,0),MATCH(Z$1,人口源表!$1:$1,0))*INDEX(城镇化率!$1:$1048576,MATCH($B153,城镇化率!$A:$A,0),MATCH(Z$1,城镇化率!$5:$5,0))/100</f>
        <v>5168498.9012070764</v>
      </c>
      <c r="AA153" s="40">
        <f>INDEX(人口源表!$1:$1048576,MATCH($B153,人口源表!$A:$A,0),MATCH(AA$1,人口源表!$1:$1,0))*INDEX(城镇化率!$1:$1048576,MATCH($B153,城镇化率!$A:$A,0),MATCH(AA$1,城镇化率!$5:$5,0))/100</f>
        <v>5188456.9061503913</v>
      </c>
      <c r="AB153" s="40">
        <f>INDEX(人口源表!$1:$1048576,MATCH($B153,人口源表!$A:$A,0),MATCH(AB$1,人口源表!$1:$1,0))*INDEX(城镇化率!$1:$1048576,MATCH($B153,城镇化率!$A:$A,0),MATCH(AB$1,城镇化率!$5:$5,0))/100</f>
        <v>5205915.1558988867</v>
      </c>
      <c r="AC153" s="40">
        <f>INDEX(人口源表!$1:$1048576,MATCH($B153,人口源表!$A:$A,0),MATCH(AC$1,人口源表!$1:$1,0))*INDEX(城镇化率!$1:$1048576,MATCH($B153,城镇化率!$A:$A,0),MATCH(AC$1,城镇化率!$5:$5,0))/100</f>
        <v>5214570.3763517663</v>
      </c>
      <c r="AD153" s="40">
        <f>INDEX(人口源表!$1:$1048576,MATCH($B153,人口源表!$A:$A,0),MATCH(AD$1,人口源表!$1:$1,0))*INDEX(城镇化率!$1:$1048576,MATCH($B153,城镇化率!$A:$A,0),MATCH(AD$1,城镇化率!$5:$5,0))/100</f>
        <v>5220897.850249175</v>
      </c>
      <c r="AE153" s="40">
        <f>INDEX(人口源表!$1:$1048576,MATCH($B153,人口源表!$A:$A,0),MATCH(AE$1,人口源表!$1:$1,0))*INDEX(城镇化率!$1:$1048576,MATCH($B153,城镇化率!$A:$A,0),MATCH(AE$1,城镇化率!$5:$5,0))/100</f>
        <v>5225042.6263551349</v>
      </c>
      <c r="AF153" s="40">
        <f>INDEX(人口源表!$1:$1048576,MATCH($B153,人口源表!$A:$A,0),MATCH(AF$1,人口源表!$1:$1,0))*INDEX(城镇化率!$1:$1048576,MATCH($B153,城镇化率!$A:$A,0),MATCH(AF$1,城镇化率!$5:$5,0))/100</f>
        <v>5227173.9178665075</v>
      </c>
      <c r="AG153" s="40">
        <f>INDEX(人口源表!$1:$1048576,MATCH($B153,人口源表!$A:$A,0),MATCH(AG$1,人口源表!$1:$1,0))*INDEX(城镇化率!$1:$1048576,MATCH($B153,城镇化率!$A:$A,0),MATCH(AG$1,城镇化率!$5:$5,0))/100</f>
        <v>5227488.3566809995</v>
      </c>
      <c r="AH153" s="40">
        <f>INDEX(人口源表!$1:$1048576,MATCH($B153,人口源表!$A:$A,0),MATCH(AH$1,人口源表!$1:$1,0))*INDEX(城镇化率!$1:$1048576,MATCH($B153,城镇化率!$A:$A,0),MATCH(AH$1,城镇化率!$5:$5,0))/100</f>
        <v>5226207.653796806</v>
      </c>
      <c r="AI153" s="40">
        <f>INDEX(人口源表!$1:$1048576,MATCH($B153,人口源表!$A:$A,0),MATCH(AI$1,人口源表!$1:$1,0))*INDEX(城镇化率!$1:$1048576,MATCH($B153,城镇化率!$A:$A,0),MATCH(AI$1,城镇化率!$5:$5,0))/100</f>
        <v>5223581.8849724773</v>
      </c>
      <c r="AJ153" s="40">
        <f>INDEX(人口源表!$1:$1048576,MATCH($B153,人口源表!$A:$A,0),MATCH(AJ$1,人口源表!$1:$1,0))*INDEX(城镇化率!$1:$1048576,MATCH($B153,城镇化率!$A:$A,0),MATCH(AJ$1,城镇化率!$5:$5,0))/100</f>
        <v>5219885.7139916299</v>
      </c>
      <c r="AK153" s="40">
        <f>INDEX(人口源表!$1:$1048576,MATCH($B153,人口源表!$A:$A,0),MATCH(AK$1,人口源表!$1:$1,0))*INDEX(城镇化率!$1:$1048576,MATCH($B153,城镇化率!$A:$A,0),MATCH(AK$1,城镇化率!$5:$5,0))/100</f>
        <v>5215425.2624056162</v>
      </c>
      <c r="AL153" s="40">
        <f>INDEX(人口源表!$1:$1048576,MATCH($B153,人口源表!$A:$A,0),MATCH(AL$1,人口源表!$1:$1,0))*INDEX(城镇化率!$1:$1048576,MATCH($B153,城镇化率!$A:$A,0),MATCH(AL$1,城镇化率!$5:$5,0))/100</f>
        <v>5210532.9144146191</v>
      </c>
      <c r="AM153" s="40">
        <f>INDEX(人口源表!$1:$1048576,MATCH($B153,人口源表!$A:$A,0),MATCH(AM$1,人口源表!$1:$1,0))*INDEX(城镇化率!$1:$1048576,MATCH($B153,城镇化率!$A:$A,0),MATCH(AM$1,城镇化率!$5:$5,0))/100</f>
        <v>5205569.2103775283</v>
      </c>
      <c r="AN153" s="40">
        <f>INDEX(人口源表!$1:$1048576,MATCH($B153,人口源表!$A:$A,0),MATCH(AN$1,人口源表!$1:$1,0))*INDEX(城镇化率!$1:$1048576,MATCH($B153,城镇化率!$A:$A,0),MATCH(AN$1,城镇化率!$5:$5,0))/100</f>
        <v>5200925.5018621972</v>
      </c>
      <c r="AO153" s="40">
        <f>INDEX(人口源表!$1:$1048576,MATCH($B153,人口源表!$A:$A,0),MATCH(AO$1,人口源表!$1:$1,0))*INDEX(城镇化率!$1:$1048576,MATCH($B153,城镇化率!$A:$A,0),MATCH(AO$1,城镇化率!$5:$5,0))/100</f>
        <v>5197022.3008837458</v>
      </c>
      <c r="AP153" s="40">
        <f>INDEX(人口源表!$1:$1048576,MATCH($B153,人口源表!$A:$A,0),MATCH(AP$1,人口源表!$1:$1,0))*INDEX(城镇化率!$1:$1048576,MATCH($B153,城镇化率!$A:$A,0),MATCH(AP$1,城镇化率!$5:$5,0))/100</f>
        <v>5194311.2328410326</v>
      </c>
      <c r="AQ153" s="40">
        <f>INDEX(人口源表!$1:$1048576,MATCH($B153,人口源表!$A:$A,0),MATCH(AQ$1,人口源表!$1:$1,0))*INDEX(城镇化率!$1:$1048576,MATCH($B153,城镇化率!$A:$A,0),MATCH(AQ$1,城镇化率!$5:$5,0))/100</f>
        <v>5193273.3668600461</v>
      </c>
      <c r="AR153" s="40">
        <f>INDEX(人口源表!$1:$1048576,MATCH($B153,人口源表!$A:$A,0),MATCH(AR$1,人口源表!$1:$1,0))*INDEX(城镇化率!$1:$1048576,MATCH($B153,城镇化率!$A:$A,0),MATCH(AR$1,城镇化率!$5:$5,0))/100</f>
        <v>5194421.9119142601</v>
      </c>
      <c r="AS153" s="40">
        <f>INDEX(人口源表!$1:$1048576,MATCH($B153,人口源表!$A:$A,0),MATCH(AS$1,人口源表!$1:$1,0))*INDEX(城镇化率!$1:$1048576,MATCH($B153,城镇化率!$A:$A,0),MATCH(AS$1,城镇化率!$5:$5,0))/100</f>
        <v>5198302.0172341419</v>
      </c>
      <c r="AT153" s="40">
        <f>INDEX(人口源表!$1:$1048576,MATCH($B153,人口源表!$A:$A,0),MATCH(AT$1,人口源表!$1:$1,0))*INDEX(城镇化率!$1:$1048576,MATCH($B153,城镇化率!$A:$A,0),MATCH(AT$1,城镇化率!$5:$5,0))/100</f>
        <v>5205490.5618609237</v>
      </c>
      <c r="AU153" s="40">
        <f>INDEX(人口源表!$1:$1048576,MATCH($B153,人口源表!$A:$A,0),MATCH(AU$1,人口源表!$1:$1,0))*INDEX(城镇化率!$1:$1048576,MATCH($B153,城镇化率!$A:$A,0),MATCH(AU$1,城镇化率!$5:$5,0))/100</f>
        <v>5216598.906371885</v>
      </c>
      <c r="AV153" s="40">
        <f>INDEX(人口源表!$1:$1048576,MATCH($B153,人口源表!$A:$A,0),MATCH(AV$1,人口源表!$1:$1,0))*INDEX(城镇化率!$1:$1048576,MATCH($B153,城镇化率!$A:$A,0),MATCH(AV$1,城镇化率!$5:$5,0))/100</f>
        <v>5232270.4779533539</v>
      </c>
    </row>
    <row r="154" spans="1:48" x14ac:dyDescent="0.15">
      <c r="A154" s="4" t="s">
        <v>870</v>
      </c>
      <c r="B154" s="4" t="s">
        <v>314</v>
      </c>
      <c r="C154" s="34">
        <f>VLOOKUP(B154,'[1]2016省城人口总结（根）'!B:C,2,FALSE)/100</f>
        <v>0.52158538060747195</v>
      </c>
      <c r="D154" s="40">
        <f>INDEX(人口源表!$1:$1048576,MATCH($B154,人口源表!$A:$A,0),MATCH(D$1,人口源表!$1:$1,0))*INDEX(城镇化率!$1:$1048576,MATCH($B154,城镇化率!$A:$A,0),MATCH(D$1,城镇化率!$5:$5,0))/100</f>
        <v>2679234.9386932249</v>
      </c>
      <c r="E154" s="40">
        <f>INDEX(人口源表!$1:$1048576,MATCH($B154,人口源表!$A:$A,0),MATCH(E$1,人口源表!$1:$1,0))*INDEX(城镇化率!$1:$1048576,MATCH($B154,城镇化率!$A:$A,0),MATCH(E$1,城镇化率!$5:$5,0))/100</f>
        <v>2736992.0413127299</v>
      </c>
      <c r="F154" s="40">
        <f>INDEX(人口源表!$1:$1048576,MATCH($B154,人口源表!$A:$A,0),MATCH(F$1,人口源表!$1:$1,0))*INDEX(城镇化率!$1:$1048576,MATCH($B154,城镇化率!$A:$A,0),MATCH(F$1,城镇化率!$5:$5,0))/100</f>
        <v>2794235.2251937669</v>
      </c>
      <c r="G154" s="40">
        <f>INDEX(人口源表!$1:$1048576,MATCH($B154,人口源表!$A:$A,0),MATCH(G$1,人口源表!$1:$1,0))*INDEX(城镇化率!$1:$1048576,MATCH($B154,城镇化率!$A:$A,0),MATCH(G$1,城镇化率!$5:$5,0))/100</f>
        <v>2728307.9694639589</v>
      </c>
      <c r="H154" s="40">
        <f>INDEX(人口源表!$1:$1048576,MATCH($B154,人口源表!$A:$A,0),MATCH(H$1,人口源表!$1:$1,0))*INDEX(城镇化率!$1:$1048576,MATCH($B154,城镇化率!$A:$A,0),MATCH(H$1,城镇化率!$5:$5,0))/100</f>
        <v>2782534.1016026414</v>
      </c>
      <c r="I154" s="40">
        <f>INDEX(人口源表!$1:$1048576,MATCH($B154,人口源表!$A:$A,0),MATCH(I$1,人口源表!$1:$1,0))*INDEX(城镇化率!$1:$1048576,MATCH($B154,城镇化率!$A:$A,0),MATCH(I$1,城镇化率!$5:$5,0))/100</f>
        <v>2819378.323386841</v>
      </c>
      <c r="J154" s="40">
        <f>INDEX(人口源表!$1:$1048576,MATCH($B154,人口源表!$A:$A,0),MATCH(J$1,人口源表!$1:$1,0))*INDEX(城镇化率!$1:$1048576,MATCH($B154,城镇化率!$A:$A,0),MATCH(J$1,城镇化率!$5:$5,0))/100</f>
        <v>2857554.9137332099</v>
      </c>
      <c r="K154" s="40">
        <f>INDEX(人口源表!$1:$1048576,MATCH($B154,人口源表!$A:$A,0),MATCH(K$1,人口源表!$1:$1,0))*INDEX(城镇化率!$1:$1048576,MATCH($B154,城镇化率!$A:$A,0),MATCH(K$1,城镇化率!$5:$5,0))/100</f>
        <v>2896843.1908903657</v>
      </c>
      <c r="L154" s="40">
        <f>INDEX(人口源表!$1:$1048576,MATCH($B154,人口源表!$A:$A,0),MATCH(L$1,人口源表!$1:$1,0))*INDEX(城镇化率!$1:$1048576,MATCH($B154,城镇化率!$A:$A,0),MATCH(L$1,城镇化率!$5:$5,0))/100</f>
        <v>2937025.740294673</v>
      </c>
      <c r="M154" s="40">
        <f>INDEX(人口源表!$1:$1048576,MATCH($B154,人口源表!$A:$A,0),MATCH(M$1,人口源表!$1:$1,0))*INDEX(城镇化率!$1:$1048576,MATCH($B154,城镇化率!$A:$A,0),MATCH(M$1,城镇化率!$5:$5,0))/100</f>
        <v>2977893.5020331619</v>
      </c>
      <c r="N154" s="40">
        <f>INDEX(人口源表!$1:$1048576,MATCH($B154,人口源表!$A:$A,0),MATCH(N$1,人口源表!$1:$1,0))*INDEX(城镇化率!$1:$1048576,MATCH($B154,城镇化率!$A:$A,0),MATCH(N$1,城镇化率!$5:$5,0))/100</f>
        <v>3019241.6769019328</v>
      </c>
      <c r="O154" s="40">
        <f>INDEX(人口源表!$1:$1048576,MATCH($B154,人口源表!$A:$A,0),MATCH(O$1,人口源表!$1:$1,0))*INDEX(城镇化率!$1:$1048576,MATCH($B154,城镇化率!$A:$A,0),MATCH(O$1,城镇化率!$5:$5,0))/100</f>
        <v>3060874.3434844841</v>
      </c>
      <c r="P154" s="40">
        <f>INDEX(人口源表!$1:$1048576,MATCH($B154,人口源表!$A:$A,0),MATCH(P$1,人口源表!$1:$1,0))*INDEX(城镇化率!$1:$1048576,MATCH($B154,城镇化率!$A:$A,0),MATCH(P$1,城镇化率!$5:$5,0))/100</f>
        <v>3102600.8823768776</v>
      </c>
      <c r="Q154" s="40">
        <f>INDEX(人口源表!$1:$1048576,MATCH($B154,人口源表!$A:$A,0),MATCH(Q$1,人口源表!$1:$1,0))*INDEX(城镇化率!$1:$1048576,MATCH($B154,城镇化率!$A:$A,0),MATCH(Q$1,城镇化率!$5:$5,0))/100</f>
        <v>3144241.9326968677</v>
      </c>
      <c r="R154" s="40">
        <f>INDEX(人口源表!$1:$1048576,MATCH($B154,人口源表!$A:$A,0),MATCH(R$1,人口源表!$1:$1,0))*INDEX(城镇化率!$1:$1048576,MATCH($B154,城镇化率!$A:$A,0),MATCH(R$1,城镇化率!$5:$5,0))/100</f>
        <v>3185623.366601727</v>
      </c>
      <c r="S154" s="40">
        <f>INDEX(人口源表!$1:$1048576,MATCH($B154,人口源表!$A:$A,0),MATCH(S$1,人口源表!$1:$1,0))*INDEX(城镇化率!$1:$1048576,MATCH($B154,城镇化率!$A:$A,0),MATCH(S$1,城镇化率!$5:$5,0))/100</f>
        <v>3210609.7718826956</v>
      </c>
      <c r="T154" s="40">
        <f>INDEX(人口源表!$1:$1048576,MATCH($B154,人口源表!$A:$A,0),MATCH(T$1,人口源表!$1:$1,0))*INDEX(城镇化率!$1:$1048576,MATCH($B154,城镇化率!$A:$A,0),MATCH(T$1,城镇化率!$5:$5,0))/100</f>
        <v>3234700.5913748359</v>
      </c>
      <c r="U154" s="40">
        <f>INDEX(人口源表!$1:$1048576,MATCH($B154,人口源表!$A:$A,0),MATCH(U$1,人口源表!$1:$1,0))*INDEX(城镇化率!$1:$1048576,MATCH($B154,城镇化率!$A:$A,0),MATCH(U$1,城镇化率!$5:$5,0))/100</f>
        <v>3257767.0445025773</v>
      </c>
      <c r="V154" s="40">
        <f>INDEX(人口源表!$1:$1048576,MATCH($B154,人口源表!$A:$A,0),MATCH(V$1,人口源表!$1:$1,0))*INDEX(城镇化率!$1:$1048576,MATCH($B154,城镇化率!$A:$A,0),MATCH(V$1,城镇化率!$5:$5,0))/100</f>
        <v>3279693.6397494292</v>
      </c>
      <c r="W154" s="40">
        <f>INDEX(人口源表!$1:$1048576,MATCH($B154,人口源表!$A:$A,0),MATCH(W$1,人口源表!$1:$1,0))*INDEX(城镇化率!$1:$1048576,MATCH($B154,城镇化率!$A:$A,0),MATCH(W$1,城镇化率!$5:$5,0))/100</f>
        <v>3300378.5378919994</v>
      </c>
      <c r="X154" s="40">
        <f>INDEX(人口源表!$1:$1048576,MATCH($B154,人口源表!$A:$A,0),MATCH(X$1,人口源表!$1:$1,0))*INDEX(城镇化率!$1:$1048576,MATCH($B154,城镇化率!$A:$A,0),MATCH(X$1,城镇化率!$5:$5,0))/100</f>
        <v>3319734.55593136</v>
      </c>
      <c r="Y154" s="40">
        <f>INDEX(人口源表!$1:$1048576,MATCH($B154,人口源表!$A:$A,0),MATCH(Y$1,人口源表!$1:$1,0))*INDEX(城镇化率!$1:$1048576,MATCH($B154,城镇化率!$A:$A,0),MATCH(Y$1,城镇化率!$5:$5,0))/100</f>
        <v>3337690.1957440292</v>
      </c>
      <c r="Z154" s="40">
        <f>INDEX(人口源表!$1:$1048576,MATCH($B154,人口源表!$A:$A,0),MATCH(Z$1,人口源表!$1:$1,0))*INDEX(城镇化率!$1:$1048576,MATCH($B154,城镇化率!$A:$A,0),MATCH(Z$1,城镇化率!$5:$5,0))/100</f>
        <v>3354187.4905342655</v>
      </c>
      <c r="AA154" s="40">
        <f>INDEX(人口源表!$1:$1048576,MATCH($B154,人口源表!$A:$A,0),MATCH(AA$1,人口源表!$1:$1,0))*INDEX(城镇化率!$1:$1048576,MATCH($B154,城镇化率!$A:$A,0),MATCH(AA$1,城镇化率!$5:$5,0))/100</f>
        <v>3369186.8719735681</v>
      </c>
      <c r="AB154" s="40">
        <f>INDEX(人口源表!$1:$1048576,MATCH($B154,人口源表!$A:$A,0),MATCH(AB$1,人口源表!$1:$1,0))*INDEX(城镇化率!$1:$1048576,MATCH($B154,城镇化率!$A:$A,0),MATCH(AB$1,城镇化率!$5:$5,0))/100</f>
        <v>3382661.8118038694</v>
      </c>
      <c r="AC154" s="40">
        <f>INDEX(人口源表!$1:$1048576,MATCH($B154,人口源表!$A:$A,0),MATCH(AC$1,人口源表!$1:$1,0))*INDEX(城镇化率!$1:$1048576,MATCH($B154,城镇化率!$A:$A,0),MATCH(AC$1,城镇化率!$5:$5,0))/100</f>
        <v>3390451.1465604184</v>
      </c>
      <c r="AD154" s="40">
        <f>INDEX(人口源表!$1:$1048576,MATCH($B154,人口源表!$A:$A,0),MATCH(AD$1,人口源表!$1:$1,0))*INDEX(城镇化率!$1:$1048576,MATCH($B154,城镇化率!$A:$A,0),MATCH(AD$1,城镇化率!$5:$5,0))/100</f>
        <v>3396696.1899391739</v>
      </c>
      <c r="AE154" s="40">
        <f>INDEX(人口源表!$1:$1048576,MATCH($B154,人口源表!$A:$A,0),MATCH(AE$1,人口源表!$1:$1,0))*INDEX(城镇化率!$1:$1048576,MATCH($B154,城镇化率!$A:$A,0),MATCH(AE$1,城镇化率!$5:$5,0))/100</f>
        <v>3401427.8126444165</v>
      </c>
      <c r="AF154" s="40">
        <f>INDEX(人口源表!$1:$1048576,MATCH($B154,人口源表!$A:$A,0),MATCH(AF$1,人口源表!$1:$1,0))*INDEX(城镇化率!$1:$1048576,MATCH($B154,城镇化率!$A:$A,0),MATCH(AF$1,城镇化率!$5:$5,0))/100</f>
        <v>3404695.8998079561</v>
      </c>
      <c r="AG154" s="40">
        <f>INDEX(人口源表!$1:$1048576,MATCH($B154,人口源表!$A:$A,0),MATCH(AG$1,人口源表!$1:$1,0))*INDEX(城镇化率!$1:$1048576,MATCH($B154,城镇化率!$A:$A,0),MATCH(AG$1,城镇化率!$5:$5,0))/100</f>
        <v>3406566.4032086902</v>
      </c>
      <c r="AH154" s="40">
        <f>INDEX(人口源表!$1:$1048576,MATCH($B154,人口源表!$A:$A,0),MATCH(AH$1,人口源表!$1:$1,0))*INDEX(城镇化率!$1:$1048576,MATCH($B154,城镇化率!$A:$A,0),MATCH(AH$1,城镇化率!$5:$5,0))/100</f>
        <v>3407124.2869980806</v>
      </c>
      <c r="AI154" s="40">
        <f>INDEX(人口源表!$1:$1048576,MATCH($B154,人口源表!$A:$A,0),MATCH(AI$1,人口源表!$1:$1,0))*INDEX(城镇化率!$1:$1048576,MATCH($B154,城镇化率!$A:$A,0),MATCH(AI$1,城镇化率!$5:$5,0))/100</f>
        <v>3406472.5455666059</v>
      </c>
      <c r="AJ154" s="40">
        <f>INDEX(人口源表!$1:$1048576,MATCH($B154,人口源表!$A:$A,0),MATCH(AJ$1,人口源表!$1:$1,0))*INDEX(城镇化率!$1:$1048576,MATCH($B154,城镇化率!$A:$A,0),MATCH(AJ$1,城镇化率!$5:$5,0))/100</f>
        <v>3404734.5336935408</v>
      </c>
      <c r="AK154" s="40">
        <f>INDEX(人口源表!$1:$1048576,MATCH($B154,人口源表!$A:$A,0),MATCH(AK$1,人口源表!$1:$1,0))*INDEX(城镇化率!$1:$1048576,MATCH($B154,城镇化率!$A:$A,0),MATCH(AK$1,城镇化率!$5:$5,0))/100</f>
        <v>3402051.6541664456</v>
      </c>
      <c r="AL154" s="40">
        <f>INDEX(人口源表!$1:$1048576,MATCH($B154,人口源表!$A:$A,0),MATCH(AL$1,人口源表!$1:$1,0))*INDEX(城镇化率!$1:$1048576,MATCH($B154,城镇化率!$A:$A,0),MATCH(AL$1,城镇化率!$5:$5,0))/100</f>
        <v>3398584.3525649244</v>
      </c>
      <c r="AM154" s="40">
        <f>INDEX(人口源表!$1:$1048576,MATCH($B154,人口源表!$A:$A,0),MATCH(AM$1,人口源表!$1:$1,0))*INDEX(城镇化率!$1:$1048576,MATCH($B154,城镇化率!$A:$A,0),MATCH(AM$1,城镇化率!$5:$5,0))/100</f>
        <v>3394513.8061117558</v>
      </c>
      <c r="AN154" s="40">
        <f>INDEX(人口源表!$1:$1048576,MATCH($B154,人口源表!$A:$A,0),MATCH(AN$1,人口源表!$1:$1,0))*INDEX(城镇化率!$1:$1048576,MATCH($B154,城镇化率!$A:$A,0),MATCH(AN$1,城镇化率!$5:$5,0))/100</f>
        <v>3390041.6133556245</v>
      </c>
      <c r="AO154" s="40">
        <f>INDEX(人口源表!$1:$1048576,MATCH($B154,人口源表!$A:$A,0),MATCH(AO$1,人口源表!$1:$1,0))*INDEX(城镇化率!$1:$1048576,MATCH($B154,城镇化率!$A:$A,0),MATCH(AO$1,城镇化率!$5:$5,0))/100</f>
        <v>3385388.7922106655</v>
      </c>
      <c r="AP154" s="40">
        <f>INDEX(人口源表!$1:$1048576,MATCH($B154,人口源表!$A:$A,0),MATCH(AP$1,人口源表!$1:$1,0))*INDEX(城镇化率!$1:$1048576,MATCH($B154,城镇化率!$A:$A,0),MATCH(AP$1,城镇化率!$5:$5,0))/100</f>
        <v>3380799.5317739667</v>
      </c>
      <c r="AQ154" s="40">
        <f>INDEX(人口源表!$1:$1048576,MATCH($B154,人口源表!$A:$A,0),MATCH(AQ$1,人口源表!$1:$1,0))*INDEX(城镇化率!$1:$1048576,MATCH($B154,城镇化率!$A:$A,0),MATCH(AQ$1,城镇化率!$5:$5,0))/100</f>
        <v>3376536.7988768397</v>
      </c>
      <c r="AR154" s="40">
        <f>INDEX(人口源表!$1:$1048576,MATCH($B154,人口源表!$A:$A,0),MATCH(AR$1,人口源表!$1:$1,0))*INDEX(城镇化率!$1:$1048576,MATCH($B154,城镇化率!$A:$A,0),MATCH(AR$1,城镇化率!$5:$5,0))/100</f>
        <v>3372887.4739821535</v>
      </c>
      <c r="AS154" s="40">
        <f>INDEX(人口源表!$1:$1048576,MATCH($B154,人口源表!$A:$A,0),MATCH(AS$1,人口源表!$1:$1,0))*INDEX(城镇化率!$1:$1048576,MATCH($B154,城镇化率!$A:$A,0),MATCH(AS$1,城镇化率!$5:$5,0))/100</f>
        <v>3370158.6204634313</v>
      </c>
      <c r="AT154" s="40">
        <f>INDEX(人口源表!$1:$1048576,MATCH($B154,人口源表!$A:$A,0),MATCH(AT$1,人口源表!$1:$1,0))*INDEX(城镇化率!$1:$1048576,MATCH($B154,城镇化率!$A:$A,0),MATCH(AT$1,城镇化率!$5:$5,0))/100</f>
        <v>3368680.5976809924</v>
      </c>
      <c r="AU154" s="40">
        <f>INDEX(人口源表!$1:$1048576,MATCH($B154,人口源表!$A:$A,0),MATCH(AU$1,人口源表!$1:$1,0))*INDEX(城镇化率!$1:$1048576,MATCH($B154,城镇化率!$A:$A,0),MATCH(AU$1,城镇化率!$5:$5,0))/100</f>
        <v>3368807.4568242552</v>
      </c>
      <c r="AV154" s="40">
        <f>INDEX(人口源表!$1:$1048576,MATCH($B154,人口源表!$A:$A,0),MATCH(AV$1,人口源表!$1:$1,0))*INDEX(城镇化率!$1:$1048576,MATCH($B154,城镇化率!$A:$A,0),MATCH(AV$1,城镇化率!$5:$5,0))/100</f>
        <v>3370915.2454533218</v>
      </c>
    </row>
    <row r="155" spans="1:48" x14ac:dyDescent="0.15">
      <c r="A155" s="4" t="s">
        <v>870</v>
      </c>
      <c r="B155" s="4" t="s">
        <v>316</v>
      </c>
      <c r="C155" s="34">
        <f>VLOOKUP(B155,'[1]2016省城人口总结（根）'!B:C,2,FALSE)/100</f>
        <v>0.49869474602265795</v>
      </c>
      <c r="D155" s="40">
        <f>INDEX(人口源表!$1:$1048576,MATCH($B155,人口源表!$A:$A,0),MATCH(D$1,人口源表!$1:$1,0))*INDEX(城镇化率!$1:$1048576,MATCH($B155,城镇化率!$A:$A,0),MATCH(D$1,城镇化率!$5:$5,0))/100</f>
        <v>2704357.7562501575</v>
      </c>
      <c r="E155" s="40">
        <f>INDEX(人口源表!$1:$1048576,MATCH($B155,人口源表!$A:$A,0),MATCH(E$1,人口源表!$1:$1,0))*INDEX(城镇化率!$1:$1048576,MATCH($B155,城镇化率!$A:$A,0),MATCH(E$1,城镇化率!$5:$5,0))/100</f>
        <v>2764612.3814028273</v>
      </c>
      <c r="F155" s="40">
        <f>INDEX(人口源表!$1:$1048576,MATCH($B155,人口源表!$A:$A,0),MATCH(F$1,人口源表!$1:$1,0))*INDEX(城镇化率!$1:$1048576,MATCH($B155,城镇化率!$A:$A,0),MATCH(F$1,城镇化率!$5:$5,0))/100</f>
        <v>2824671.6828077971</v>
      </c>
      <c r="G155" s="40">
        <f>INDEX(人口源表!$1:$1048576,MATCH($B155,人口源表!$A:$A,0),MATCH(G$1,人口源表!$1:$1,0))*INDEX(城镇化率!$1:$1048576,MATCH($B155,城镇化率!$A:$A,0),MATCH(G$1,城镇化率!$5:$5,0))/100</f>
        <v>2861757.8842307711</v>
      </c>
      <c r="H155" s="40">
        <f>INDEX(人口源表!$1:$1048576,MATCH($B155,人口源表!$A:$A,0),MATCH(H$1,人口源表!$1:$1,0))*INDEX(城镇化率!$1:$1048576,MATCH($B155,城镇化率!$A:$A,0),MATCH(H$1,城镇化率!$5:$5,0))/100</f>
        <v>2922105.3288226486</v>
      </c>
      <c r="I155" s="40">
        <f>INDEX(人口源表!$1:$1048576,MATCH($B155,人口源表!$A:$A,0),MATCH(I$1,人口源表!$1:$1,0))*INDEX(城镇化率!$1:$1048576,MATCH($B155,城镇化率!$A:$A,0),MATCH(I$1,城镇化率!$5:$5,0))/100</f>
        <v>2964349.6299218792</v>
      </c>
      <c r="J155" s="40">
        <f>INDEX(人口源表!$1:$1048576,MATCH($B155,人口源表!$A:$A,0),MATCH(J$1,人口源表!$1:$1,0))*INDEX(城镇化率!$1:$1048576,MATCH($B155,城镇化率!$A:$A,0),MATCH(J$1,城镇化率!$5:$5,0))/100</f>
        <v>3008099.0079544573</v>
      </c>
      <c r="K155" s="40">
        <f>INDEX(人口源表!$1:$1048576,MATCH($B155,人口源表!$A:$A,0),MATCH(K$1,人口源表!$1:$1,0))*INDEX(城镇化率!$1:$1048576,MATCH($B155,城镇化率!$A:$A,0),MATCH(K$1,城镇化率!$5:$5,0))/100</f>
        <v>3053100.2864057757</v>
      </c>
      <c r="L155" s="40">
        <f>INDEX(人口源表!$1:$1048576,MATCH($B155,人口源表!$A:$A,0),MATCH(L$1,人口源表!$1:$1,0))*INDEX(城镇化率!$1:$1048576,MATCH($B155,城镇化率!$A:$A,0),MATCH(L$1,城镇化率!$5:$5,0))/100</f>
        <v>3099105.4982944541</v>
      </c>
      <c r="M155" s="40">
        <f>INDEX(人口源表!$1:$1048576,MATCH($B155,人口源表!$A:$A,0),MATCH(M$1,人口源表!$1:$1,0))*INDEX(城镇化率!$1:$1048576,MATCH($B155,城镇化率!$A:$A,0),MATCH(M$1,城镇化率!$5:$5,0))/100</f>
        <v>3145875.2166567389</v>
      </c>
      <c r="N155" s="40">
        <f>INDEX(人口源表!$1:$1048576,MATCH($B155,人口源表!$A:$A,0),MATCH(N$1,人口源表!$1:$1,0))*INDEX(城镇化率!$1:$1048576,MATCH($B155,城镇化率!$A:$A,0),MATCH(N$1,城镇化率!$5:$5,0))/100</f>
        <v>3193176.9748331662</v>
      </c>
      <c r="O155" s="40">
        <f>INDEX(人口源表!$1:$1048576,MATCH($B155,人口源表!$A:$A,0),MATCH(O$1,人口源表!$1:$1,0))*INDEX(城镇化率!$1:$1048576,MATCH($B155,城镇化率!$A:$A,0),MATCH(O$1,城镇化率!$5:$5,0))/100</f>
        <v>3240787.005981945</v>
      </c>
      <c r="P155" s="40">
        <f>INDEX(人口源表!$1:$1048576,MATCH($B155,人口源表!$A:$A,0),MATCH(P$1,人口源表!$1:$1,0))*INDEX(城镇化率!$1:$1048576,MATCH($B155,城镇化率!$A:$A,0),MATCH(P$1,城镇化率!$5:$5,0))/100</f>
        <v>3288492.0716075692</v>
      </c>
      <c r="Q155" s="40">
        <f>INDEX(人口源表!$1:$1048576,MATCH($B155,人口源表!$A:$A,0),MATCH(Q$1,人口源表!$1:$1,0))*INDEX(城镇化率!$1:$1048576,MATCH($B155,城镇化率!$A:$A,0),MATCH(Q$1,城镇化率!$5:$5,0))/100</f>
        <v>3336086.1306237518</v>
      </c>
      <c r="R155" s="40">
        <f>INDEX(人口源表!$1:$1048576,MATCH($B155,人口源表!$A:$A,0),MATCH(R$1,人口源表!$1:$1,0))*INDEX(城镇化率!$1:$1048576,MATCH($B155,城镇化率!$A:$A,0),MATCH(R$1,城镇化率!$5:$5,0))/100</f>
        <v>3383376.2173966854</v>
      </c>
      <c r="S155" s="40">
        <f>INDEX(人口源表!$1:$1048576,MATCH($B155,人口源表!$A:$A,0),MATCH(S$1,人口源表!$1:$1,0))*INDEX(城镇化率!$1:$1048576,MATCH($B155,城镇化率!$A:$A,0),MATCH(S$1,城镇化率!$5:$5,0))/100</f>
        <v>3413197.4568476356</v>
      </c>
      <c r="T155" s="40">
        <f>INDEX(人口源表!$1:$1048576,MATCH($B155,人口源表!$A:$A,0),MATCH(T$1,人口源表!$1:$1,0))*INDEX(城镇化率!$1:$1048576,MATCH($B155,城镇化率!$A:$A,0),MATCH(T$1,城镇化率!$5:$5,0))/100</f>
        <v>3441989.4831932373</v>
      </c>
      <c r="U155" s="40">
        <f>INDEX(人口源表!$1:$1048576,MATCH($B155,人口源表!$A:$A,0),MATCH(U$1,人口源表!$1:$1,0))*INDEX(城镇化率!$1:$1048576,MATCH($B155,城镇化率!$A:$A,0),MATCH(U$1,城镇化率!$5:$5,0))/100</f>
        <v>3469608.822981555</v>
      </c>
      <c r="V155" s="40">
        <f>INDEX(人口源表!$1:$1048576,MATCH($B155,人口源表!$A:$A,0),MATCH(V$1,人口源表!$1:$1,0))*INDEX(城镇化率!$1:$1048576,MATCH($B155,城镇化率!$A:$A,0),MATCH(V$1,城镇化率!$5:$5,0))/100</f>
        <v>3495929.1399901914</v>
      </c>
      <c r="W155" s="40">
        <f>INDEX(人口源表!$1:$1048576,MATCH($B155,人口源表!$A:$A,0),MATCH(W$1,人口源表!$1:$1,0))*INDEX(城镇化率!$1:$1048576,MATCH($B155,城镇化率!$A:$A,0),MATCH(W$1,城镇化率!$5:$5,0))/100</f>
        <v>3520840.4897490968</v>
      </c>
      <c r="X155" s="40">
        <f>INDEX(人口源表!$1:$1048576,MATCH($B155,人口源表!$A:$A,0),MATCH(X$1,人口源表!$1:$1,0))*INDEX(城镇化率!$1:$1048576,MATCH($B155,城镇化率!$A:$A,0),MATCH(X$1,城镇化率!$5:$5,0))/100</f>
        <v>3544250.3665978587</v>
      </c>
      <c r="Y155" s="40">
        <f>INDEX(人口源表!$1:$1048576,MATCH($B155,人口源表!$A:$A,0),MATCH(Y$1,人口源表!$1:$1,0))*INDEX(城镇化率!$1:$1048576,MATCH($B155,城镇化率!$A:$A,0),MATCH(Y$1,城镇化率!$5:$5,0))/100</f>
        <v>3566083.5551820085</v>
      </c>
      <c r="Z155" s="40">
        <f>INDEX(人口源表!$1:$1048576,MATCH($B155,人口源表!$A:$A,0),MATCH(Z$1,人口源表!$1:$1,0))*INDEX(城镇化率!$1:$1048576,MATCH($B155,城镇化率!$A:$A,0),MATCH(Z$1,城镇化率!$5:$5,0))/100</f>
        <v>3586283.8106285208</v>
      </c>
      <c r="AA155" s="40">
        <f>INDEX(人口源表!$1:$1048576,MATCH($B155,人口源表!$A:$A,0),MATCH(AA$1,人口源表!$1:$1,0))*INDEX(城镇化率!$1:$1048576,MATCH($B155,城镇化率!$A:$A,0),MATCH(AA$1,城镇化率!$5:$5,0))/100</f>
        <v>3604811.8841535761</v>
      </c>
      <c r="AB155" s="40">
        <f>INDEX(人口源表!$1:$1048576,MATCH($B155,人口源表!$A:$A,0),MATCH(AB$1,人口源表!$1:$1,0))*INDEX(城镇化率!$1:$1048576,MATCH($B155,城镇化率!$A:$A,0),MATCH(AB$1,城镇化率!$5:$5,0))/100</f>
        <v>3621649.0572953913</v>
      </c>
      <c r="AC155" s="40">
        <f>INDEX(人口源表!$1:$1048576,MATCH($B155,人口源表!$A:$A,0),MATCH(AC$1,人口源表!$1:$1,0))*INDEX(城镇化率!$1:$1048576,MATCH($B155,城镇化率!$A:$A,0),MATCH(AC$1,城镇化率!$5:$5,0))/100</f>
        <v>3632345.5646010828</v>
      </c>
      <c r="AD155" s="40">
        <f>INDEX(人口源表!$1:$1048576,MATCH($B155,人口源表!$A:$A,0),MATCH(AD$1,人口源表!$1:$1,0))*INDEX(城镇化率!$1:$1048576,MATCH($B155,城镇化率!$A:$A,0),MATCH(AD$1,城镇化率!$5:$5,0))/100</f>
        <v>3641344.2520127236</v>
      </c>
      <c r="AE155" s="40">
        <f>INDEX(人口源表!$1:$1048576,MATCH($B155,人口源表!$A:$A,0),MATCH(AE$1,人口源表!$1:$1,0))*INDEX(城镇化率!$1:$1048576,MATCH($B155,城镇化率!$A:$A,0),MATCH(AE$1,城镇化率!$5:$5,0))/100</f>
        <v>3648692.6888489896</v>
      </c>
      <c r="AF155" s="40">
        <f>INDEX(人口源表!$1:$1048576,MATCH($B155,人口源表!$A:$A,0),MATCH(AF$1,人口源表!$1:$1,0))*INDEX(城镇化率!$1:$1048576,MATCH($B155,城镇化率!$A:$A,0),MATCH(AF$1,城镇化率!$5:$5,0))/100</f>
        <v>3654457.5449855323</v>
      </c>
      <c r="AG155" s="40">
        <f>INDEX(人口源表!$1:$1048576,MATCH($B155,人口源表!$A:$A,0),MATCH(AG$1,人口源表!$1:$1,0))*INDEX(城镇化率!$1:$1048576,MATCH($B155,城镇化率!$A:$A,0),MATCH(AG$1,城镇化率!$5:$5,0))/100</f>
        <v>3658728.7305993433</v>
      </c>
      <c r="AH155" s="40">
        <f>INDEX(人口源表!$1:$1048576,MATCH($B155,人口源表!$A:$A,0),MATCH(AH$1,人口源表!$1:$1,0))*INDEX(城镇化率!$1:$1048576,MATCH($B155,城镇化率!$A:$A,0),MATCH(AH$1,城镇化率!$5:$5,0))/100</f>
        <v>3661616.6558746677</v>
      </c>
      <c r="AI155" s="40">
        <f>INDEX(人口源表!$1:$1048576,MATCH($B155,人口源表!$A:$A,0),MATCH(AI$1,人口源表!$1:$1,0))*INDEX(城镇化率!$1:$1048576,MATCH($B155,城镇化率!$A:$A,0),MATCH(AI$1,城镇化率!$5:$5,0))/100</f>
        <v>3663251.9678213806</v>
      </c>
      <c r="AJ155" s="40">
        <f>INDEX(人口源表!$1:$1048576,MATCH($B155,人口源表!$A:$A,0),MATCH(AJ$1,人口源表!$1:$1,0))*INDEX(城镇化率!$1:$1048576,MATCH($B155,城镇化率!$A:$A,0),MATCH(AJ$1,城镇化率!$5:$5,0))/100</f>
        <v>3663791.02240605</v>
      </c>
      <c r="AK155" s="40">
        <f>INDEX(人口源表!$1:$1048576,MATCH($B155,人口源表!$A:$A,0),MATCH(AK$1,人口源表!$1:$1,0))*INDEX(城镇化率!$1:$1048576,MATCH($B155,城镇化率!$A:$A,0),MATCH(AK$1,城镇化率!$5:$5,0))/100</f>
        <v>3663409.941881937</v>
      </c>
      <c r="AL155" s="40">
        <f>INDEX(人口源表!$1:$1048576,MATCH($B155,人口源表!$A:$A,0),MATCH(AL$1,人口源表!$1:$1,0))*INDEX(城镇化率!$1:$1048576,MATCH($B155,城镇化率!$A:$A,0),MATCH(AL$1,城镇化率!$5:$5,0))/100</f>
        <v>3662309.4670179528</v>
      </c>
      <c r="AM155" s="40">
        <f>INDEX(人口源表!$1:$1048576,MATCH($B155,人口源表!$A:$A,0),MATCH(AM$1,人口源表!$1:$1,0))*INDEX(城镇化率!$1:$1048576,MATCH($B155,城镇化率!$A:$A,0),MATCH(AM$1,城镇化率!$5:$5,0))/100</f>
        <v>3660712.8129995978</v>
      </c>
      <c r="AN155" s="40">
        <f>INDEX(人口源表!$1:$1048576,MATCH($B155,人口源表!$A:$A,0),MATCH(AN$1,人口源表!$1:$1,0))*INDEX(城镇化率!$1:$1048576,MATCH($B155,城镇化率!$A:$A,0),MATCH(AN$1,城镇化率!$5:$5,0))/100</f>
        <v>3658868.6563704433</v>
      </c>
      <c r="AO155" s="40">
        <f>INDEX(人口源表!$1:$1048576,MATCH($B155,人口源表!$A:$A,0),MATCH(AO$1,人口源表!$1:$1,0))*INDEX(城镇化率!$1:$1048576,MATCH($B155,城镇化率!$A:$A,0),MATCH(AO$1,城镇化率!$5:$5,0))/100</f>
        <v>3657048.330302835</v>
      </c>
      <c r="AP155" s="40">
        <f>INDEX(人口源表!$1:$1048576,MATCH($B155,人口源表!$A:$A,0),MATCH(AP$1,人口源表!$1:$1,0))*INDEX(城镇化率!$1:$1048576,MATCH($B155,城镇化率!$A:$A,0),MATCH(AP$1,城镇化率!$5:$5,0))/100</f>
        <v>3655548.8279731954</v>
      </c>
      <c r="AQ155" s="40">
        <f>INDEX(人口源表!$1:$1048576,MATCH($B155,人口源表!$A:$A,0),MATCH(AQ$1,人口源表!$1:$1,0))*INDEX(城镇化率!$1:$1048576,MATCH($B155,城镇化率!$A:$A,0),MATCH(AQ$1,城镇化率!$5:$5,0))/100</f>
        <v>3654692.5921507929</v>
      </c>
      <c r="AR155" s="40">
        <f>INDEX(人口源表!$1:$1048576,MATCH($B155,人口源表!$A:$A,0),MATCH(AR$1,人口源表!$1:$1,0))*INDEX(城镇化率!$1:$1048576,MATCH($B155,城镇化率!$A:$A,0),MATCH(AR$1,城镇化率!$5:$5,0))/100</f>
        <v>3654826.6369432337</v>
      </c>
      <c r="AS155" s="40">
        <f>INDEX(人口源表!$1:$1048576,MATCH($B155,人口源表!$A:$A,0),MATCH(AS$1,人口源表!$1:$1,0))*INDEX(城镇化率!$1:$1048576,MATCH($B155,城镇化率!$A:$A,0),MATCH(AS$1,城镇化率!$5:$5,0))/100</f>
        <v>3656324.946488386</v>
      </c>
      <c r="AT155" s="40">
        <f>INDEX(人口源表!$1:$1048576,MATCH($B155,人口源表!$A:$A,0),MATCH(AT$1,人口源表!$1:$1,0))*INDEX(城镇化率!$1:$1048576,MATCH($B155,城镇化率!$A:$A,0),MATCH(AT$1,城镇化率!$5:$5,0))/100</f>
        <v>3659587.6086426605</v>
      </c>
      <c r="AU155" s="40">
        <f>INDEX(人口源表!$1:$1048576,MATCH($B155,人口源表!$A:$A,0),MATCH(AU$1,人口源表!$1:$1,0))*INDEX(城镇化率!$1:$1048576,MATCH($B155,城镇化率!$A:$A,0),MATCH(AU$1,城镇化率!$5:$5,0))/100</f>
        <v>3665041.9198116576</v>
      </c>
      <c r="AV155" s="40">
        <f>INDEX(人口源表!$1:$1048576,MATCH($B155,人口源表!$A:$A,0),MATCH(AV$1,人口源表!$1:$1,0))*INDEX(城镇化率!$1:$1048576,MATCH($B155,城镇化率!$A:$A,0),MATCH(AV$1,城镇化率!$5:$5,0))/100</f>
        <v>3673142.8417236335</v>
      </c>
    </row>
    <row r="156" spans="1:48" x14ac:dyDescent="0.15">
      <c r="A156" s="4" t="s">
        <v>870</v>
      </c>
      <c r="B156" s="4" t="s">
        <v>318</v>
      </c>
      <c r="C156" s="34">
        <f>VLOOKUP(B156,'[1]2016省城人口总结（根）'!B:C,2,FALSE)/100</f>
        <v>0.58566332954702294</v>
      </c>
      <c r="D156" s="40">
        <f>INDEX(人口源表!$1:$1048576,MATCH($B156,人口源表!$A:$A,0),MATCH(D$1,人口源表!$1:$1,0))*INDEX(城镇化率!$1:$1048576,MATCH($B156,城镇化率!$A:$A,0),MATCH(D$1,城镇化率!$5:$5,0))/100</f>
        <v>962361.20486314327</v>
      </c>
      <c r="E156" s="40">
        <f>INDEX(人口源表!$1:$1048576,MATCH($B156,人口源表!$A:$A,0),MATCH(E$1,人口源表!$1:$1,0))*INDEX(城镇化率!$1:$1048576,MATCH($B156,城镇化率!$A:$A,0),MATCH(E$1,城镇化率!$5:$5,0))/100</f>
        <v>984579.76892802434</v>
      </c>
      <c r="F156" s="40">
        <f>INDEX(人口源表!$1:$1048576,MATCH($B156,人口源表!$A:$A,0),MATCH(F$1,人口源表!$1:$1,0))*INDEX(城镇化率!$1:$1048576,MATCH($B156,城镇化率!$A:$A,0),MATCH(F$1,城镇化率!$5:$5,0))/100</f>
        <v>1006912.0719880041</v>
      </c>
      <c r="G156" s="40">
        <f>INDEX(人口源表!$1:$1048576,MATCH($B156,人口源表!$A:$A,0),MATCH(G$1,人口源表!$1:$1,0))*INDEX(城镇化率!$1:$1048576,MATCH($B156,城镇化率!$A:$A,0),MATCH(G$1,城镇化率!$5:$5,0))/100</f>
        <v>958477.26612301404</v>
      </c>
      <c r="H156" s="40">
        <f>INDEX(人口源表!$1:$1048576,MATCH($B156,人口源表!$A:$A,0),MATCH(H$1,人口源表!$1:$1,0))*INDEX(城镇化率!$1:$1048576,MATCH($B156,城镇化率!$A:$A,0),MATCH(H$1,城镇化率!$5:$5,0))/100</f>
        <v>981089.769058045</v>
      </c>
      <c r="I156" s="40">
        <f>INDEX(人口源表!$1:$1048576,MATCH($B156,人口源表!$A:$A,0),MATCH(I$1,人口源表!$1:$1,0))*INDEX(城镇化率!$1:$1048576,MATCH($B156,城镇化率!$A:$A,0),MATCH(I$1,城镇化率!$5:$5,0))/100</f>
        <v>997544.54702759697</v>
      </c>
      <c r="J156" s="40">
        <f>INDEX(人口源表!$1:$1048576,MATCH($B156,人口源表!$A:$A,0),MATCH(J$1,人口源表!$1:$1,0))*INDEX(城镇化率!$1:$1048576,MATCH($B156,城镇化率!$A:$A,0),MATCH(J$1,城镇化率!$5:$5,0))/100</f>
        <v>1014404.796493371</v>
      </c>
      <c r="K156" s="40">
        <f>INDEX(人口源表!$1:$1048576,MATCH($B156,人口源表!$A:$A,0),MATCH(K$1,人口源表!$1:$1,0))*INDEX(城镇化率!$1:$1048576,MATCH($B156,城镇化率!$A:$A,0),MATCH(K$1,城镇化率!$5:$5,0))/100</f>
        <v>1031583.8333073917</v>
      </c>
      <c r="L156" s="40">
        <f>INDEX(人口源表!$1:$1048576,MATCH($B156,人口源表!$A:$A,0),MATCH(L$1,人口源表!$1:$1,0))*INDEX(城镇化率!$1:$1048576,MATCH($B156,城镇化率!$A:$A,0),MATCH(L$1,城镇化率!$5:$5,0))/100</f>
        <v>1048995.8825800689</v>
      </c>
      <c r="M156" s="40">
        <f>INDEX(人口源表!$1:$1048576,MATCH($B156,人口源表!$A:$A,0),MATCH(M$1,人口源表!$1:$1,0))*INDEX(城镇化率!$1:$1048576,MATCH($B156,城镇化率!$A:$A,0),MATCH(M$1,城镇化率!$5:$5,0))/100</f>
        <v>1066558.1896736256</v>
      </c>
      <c r="N156" s="40">
        <f>INDEX(人口源表!$1:$1048576,MATCH($B156,人口源表!$A:$A,0),MATCH(N$1,人口源表!$1:$1,0))*INDEX(城镇化率!$1:$1048576,MATCH($B156,城镇化率!$A:$A,0),MATCH(N$1,城镇化率!$5:$5,0))/100</f>
        <v>1084191.9245246721</v>
      </c>
      <c r="O156" s="40">
        <f>INDEX(人口源表!$1:$1048576,MATCH($B156,人口源表!$A:$A,0),MATCH(O$1,人口源表!$1:$1,0))*INDEX(城镇化率!$1:$1048576,MATCH($B156,城镇化率!$A:$A,0),MATCH(O$1,城镇化率!$5:$5,0))/100</f>
        <v>1101820.4469760242</v>
      </c>
      <c r="P156" s="40">
        <f>INDEX(人口源表!$1:$1048576,MATCH($B156,人口源表!$A:$A,0),MATCH(P$1,人口源表!$1:$1,0))*INDEX(城镇化率!$1:$1048576,MATCH($B156,城镇化率!$A:$A,0),MATCH(P$1,城镇化率!$5:$5,0))/100</f>
        <v>1119371.5312136069</v>
      </c>
      <c r="Q156" s="40">
        <f>INDEX(人口源表!$1:$1048576,MATCH($B156,人口源表!$A:$A,0),MATCH(Q$1,人口源表!$1:$1,0))*INDEX(城镇化率!$1:$1048576,MATCH($B156,城镇化率!$A:$A,0),MATCH(Q$1,城镇化率!$5:$5,0))/100</f>
        <v>1136774.922091281</v>
      </c>
      <c r="R156" s="40">
        <f>INDEX(人口源表!$1:$1048576,MATCH($B156,人口源表!$A:$A,0),MATCH(R$1,人口源表!$1:$1,0))*INDEX(城镇化率!$1:$1048576,MATCH($B156,城镇化率!$A:$A,0),MATCH(R$1,城镇化率!$5:$5,0))/100</f>
        <v>1153966.6576378217</v>
      </c>
      <c r="S156" s="40">
        <f>INDEX(人口源表!$1:$1048576,MATCH($B156,人口源表!$A:$A,0),MATCH(S$1,人口源表!$1:$1,0))*INDEX(城镇化率!$1:$1048576,MATCH($B156,城镇化率!$A:$A,0),MATCH(S$1,城镇化率!$5:$5,0))/100</f>
        <v>1165089.4922041858</v>
      </c>
      <c r="T156" s="40">
        <f>INDEX(人口源表!$1:$1048576,MATCH($B156,人口源表!$A:$A,0),MATCH(T$1,人口源表!$1:$1,0))*INDEX(城镇化率!$1:$1048576,MATCH($B156,城镇化率!$A:$A,0),MATCH(T$1,城镇化率!$5:$5,0))/100</f>
        <v>1175746.6632305547</v>
      </c>
      <c r="U156" s="40">
        <f>INDEX(人口源表!$1:$1048576,MATCH($B156,人口源表!$A:$A,0),MATCH(U$1,人口源表!$1:$1,0))*INDEX(城镇化率!$1:$1048576,MATCH($B156,城镇化率!$A:$A,0),MATCH(U$1,城镇化率!$5:$5,0))/100</f>
        <v>1185894.6668052657</v>
      </c>
      <c r="V156" s="40">
        <f>INDEX(人口源表!$1:$1048576,MATCH($B156,人口源表!$A:$A,0),MATCH(V$1,人口源表!$1:$1,0))*INDEX(城镇化率!$1:$1048576,MATCH($B156,城镇化率!$A:$A,0),MATCH(V$1,城镇化率!$5:$5,0))/100</f>
        <v>1195493.4398795248</v>
      </c>
      <c r="W156" s="40">
        <f>INDEX(人口源表!$1:$1048576,MATCH($B156,人口源表!$A:$A,0),MATCH(W$1,人口源表!$1:$1,0))*INDEX(城镇化率!$1:$1048576,MATCH($B156,城镇化率!$A:$A,0),MATCH(W$1,城镇化率!$5:$5,0))/100</f>
        <v>1204511.4235564731</v>
      </c>
      <c r="X156" s="40">
        <f>INDEX(人口源表!$1:$1048576,MATCH($B156,人口源表!$A:$A,0),MATCH(X$1,人口源表!$1:$1,0))*INDEX(城镇化率!$1:$1048576,MATCH($B156,城镇化率!$A:$A,0),MATCH(X$1,城镇化率!$5:$5,0))/100</f>
        <v>1212920.0800848866</v>
      </c>
      <c r="Y156" s="40">
        <f>INDEX(人口源表!$1:$1048576,MATCH($B156,人口源表!$A:$A,0),MATCH(Y$1,人口源表!$1:$1,0))*INDEX(城镇化率!$1:$1048576,MATCH($B156,城镇化率!$A:$A,0),MATCH(Y$1,城镇化率!$5:$5,0))/100</f>
        <v>1220700.4257330685</v>
      </c>
      <c r="Z156" s="40">
        <f>INDEX(人口源表!$1:$1048576,MATCH($B156,人口源表!$A:$A,0),MATCH(Z$1,人口源表!$1:$1,0))*INDEX(城镇化率!$1:$1048576,MATCH($B156,城镇化率!$A:$A,0),MATCH(Z$1,城镇化率!$5:$5,0))/100</f>
        <v>1227837.5138695384</v>
      </c>
      <c r="AA156" s="40">
        <f>INDEX(人口源表!$1:$1048576,MATCH($B156,人口源表!$A:$A,0),MATCH(AA$1,人口源表!$1:$1,0))*INDEX(城镇化率!$1:$1048576,MATCH($B156,城镇化率!$A:$A,0),MATCH(AA$1,城镇化率!$5:$5,0))/100</f>
        <v>1234325.606942747</v>
      </c>
      <c r="AB156" s="40">
        <f>INDEX(人口源表!$1:$1048576,MATCH($B156,人口源表!$A:$A,0),MATCH(AB$1,人口源表!$1:$1,0))*INDEX(城镇化率!$1:$1048576,MATCH($B156,城镇化率!$A:$A,0),MATCH(AB$1,城镇化率!$5:$5,0))/100</f>
        <v>1240163.3172089884</v>
      </c>
      <c r="AC156" s="40">
        <f>INDEX(人口源表!$1:$1048576,MATCH($B156,人口源表!$A:$A,0),MATCH(AC$1,人口源表!$1:$1,0))*INDEX(城镇化率!$1:$1048576,MATCH($B156,城镇化率!$A:$A,0),MATCH(AC$1,城镇化率!$5:$5,0))/100</f>
        <v>1243834.1979999316</v>
      </c>
      <c r="AD156" s="40">
        <f>INDEX(人口源表!$1:$1048576,MATCH($B156,人口源表!$A:$A,0),MATCH(AD$1,人口源表!$1:$1,0))*INDEX(城镇化率!$1:$1048576,MATCH($B156,城镇化率!$A:$A,0),MATCH(AD$1,城镇化率!$5:$5,0))/100</f>
        <v>1246867.9041868122</v>
      </c>
      <c r="AE156" s="40">
        <f>INDEX(人口源表!$1:$1048576,MATCH($B156,人口源表!$A:$A,0),MATCH(AE$1,人口源表!$1:$1,0))*INDEX(城镇化率!$1:$1048576,MATCH($B156,城镇化率!$A:$A,0),MATCH(AE$1,城镇化率!$5:$5,0))/100</f>
        <v>1249286.5688047402</v>
      </c>
      <c r="AF156" s="40">
        <f>INDEX(人口源表!$1:$1048576,MATCH($B156,人口源表!$A:$A,0),MATCH(AF$1,人口源表!$1:$1,0))*INDEX(城镇化率!$1:$1048576,MATCH($B156,城镇化率!$A:$A,0),MATCH(AF$1,城镇化率!$5:$5,0))/100</f>
        <v>1251122.3143527773</v>
      </c>
      <c r="AG156" s="40">
        <f>INDEX(人口源表!$1:$1048576,MATCH($B156,人口源表!$A:$A,0),MATCH(AG$1,人口源表!$1:$1,0))*INDEX(城镇化率!$1:$1048576,MATCH($B156,城镇化率!$A:$A,0),MATCH(AG$1,城镇化率!$5:$5,0))/100</f>
        <v>1252414.4723858654</v>
      </c>
      <c r="AH156" s="40">
        <f>INDEX(人口源表!$1:$1048576,MATCH($B156,人口源表!$A:$A,0),MATCH(AH$1,人口源表!$1:$1,0))*INDEX(城镇化率!$1:$1048576,MATCH($B156,城镇化率!$A:$A,0),MATCH(AH$1,城镇化率!$5:$5,0))/100</f>
        <v>1253208.9704131125</v>
      </c>
      <c r="AI156" s="40">
        <f>INDEX(人口源表!$1:$1048576,MATCH($B156,人口源表!$A:$A,0),MATCH(AI$1,人口源表!$1:$1,0))*INDEX(城镇化率!$1:$1048576,MATCH($B156,城镇化率!$A:$A,0),MATCH(AI$1,城镇化率!$5:$5,0))/100</f>
        <v>1253561.4379649404</v>
      </c>
      <c r="AJ156" s="40">
        <f>INDEX(人口源表!$1:$1048576,MATCH($B156,人口源表!$A:$A,0),MATCH(AJ$1,人口源表!$1:$1,0))*INDEX(城镇化率!$1:$1048576,MATCH($B156,城镇化率!$A:$A,0),MATCH(AJ$1,城镇化率!$5:$5,0))/100</f>
        <v>1253532.8843233811</v>
      </c>
      <c r="AK156" s="40">
        <f>INDEX(人口源表!$1:$1048576,MATCH($B156,人口源表!$A:$A,0),MATCH(AK$1,人口源表!$1:$1,0))*INDEX(城镇化率!$1:$1048576,MATCH($B156,城镇化率!$A:$A,0),MATCH(AK$1,城镇化率!$5:$5,0))/100</f>
        <v>1253195.0596142947</v>
      </c>
      <c r="AL156" s="40">
        <f>INDEX(人口源表!$1:$1048576,MATCH($B156,人口源表!$A:$A,0),MATCH(AL$1,人口源表!$1:$1,0))*INDEX(城镇化率!$1:$1048576,MATCH($B156,城镇化率!$A:$A,0),MATCH(AL$1,城镇化率!$5:$5,0))/100</f>
        <v>1252627.6268242055</v>
      </c>
      <c r="AM156" s="40">
        <f>INDEX(人口源表!$1:$1048576,MATCH($B156,人口源表!$A:$A,0),MATCH(AM$1,人口源表!$1:$1,0))*INDEX(城镇化率!$1:$1048576,MATCH($B156,城镇化率!$A:$A,0),MATCH(AM$1,城镇化率!$5:$5,0))/100</f>
        <v>1251916.0258567615</v>
      </c>
      <c r="AN156" s="40">
        <f>INDEX(人口源表!$1:$1048576,MATCH($B156,人口源表!$A:$A,0),MATCH(AN$1,人口源表!$1:$1,0))*INDEX(城镇化率!$1:$1048576,MATCH($B156,城镇化率!$A:$A,0),MATCH(AN$1,城镇化率!$5:$5,0))/100</f>
        <v>1251158.4207943985</v>
      </c>
      <c r="AO156" s="40">
        <f>INDEX(人口源表!$1:$1048576,MATCH($B156,人口源表!$A:$A,0),MATCH(AO$1,人口源表!$1:$1,0))*INDEX(城镇化率!$1:$1048576,MATCH($B156,城镇化率!$A:$A,0),MATCH(AO$1,城镇化率!$5:$5,0))/100</f>
        <v>1250459.0518216214</v>
      </c>
      <c r="AP156" s="40">
        <f>INDEX(人口源表!$1:$1048576,MATCH($B156,人口源表!$A:$A,0),MATCH(AP$1,人口源表!$1:$1,0))*INDEX(城镇化率!$1:$1048576,MATCH($B156,城镇化率!$A:$A,0),MATCH(AP$1,城镇化率!$5:$5,0))/100</f>
        <v>1249931.4031132853</v>
      </c>
      <c r="AQ156" s="40">
        <f>INDEX(人口源表!$1:$1048576,MATCH($B156,人口源表!$A:$A,0),MATCH(AQ$1,人口源表!$1:$1,0))*INDEX(城镇化率!$1:$1048576,MATCH($B156,城镇化率!$A:$A,0),MATCH(AQ$1,城镇化率!$5:$5,0))/100</f>
        <v>1249698.3622534741</v>
      </c>
      <c r="AR156" s="40">
        <f>INDEX(人口源表!$1:$1048576,MATCH($B156,人口源表!$A:$A,0),MATCH(AR$1,人口源表!$1:$1,0))*INDEX(城镇化率!$1:$1048576,MATCH($B156,城镇化率!$A:$A,0),MATCH(AR$1,城镇化率!$5:$5,0))/100</f>
        <v>1249891.608764152</v>
      </c>
      <c r="AS156" s="40">
        <f>INDEX(人口源表!$1:$1048576,MATCH($B156,人口源表!$A:$A,0),MATCH(AS$1,人口源表!$1:$1,0))*INDEX(城镇化率!$1:$1048576,MATCH($B156,城镇化率!$A:$A,0),MATCH(AS$1,城镇化率!$5:$5,0))/100</f>
        <v>1250653.3135691553</v>
      </c>
      <c r="AT156" s="40">
        <f>INDEX(人口源表!$1:$1048576,MATCH($B156,人口源表!$A:$A,0),MATCH(AT$1,人口源表!$1:$1,0))*INDEX(城镇化率!$1:$1048576,MATCH($B156,城镇化率!$A:$A,0),MATCH(AT$1,城镇化率!$5:$5,0))/100</f>
        <v>1252133.9827869961</v>
      </c>
      <c r="AU156" s="40">
        <f>INDEX(人口源表!$1:$1048576,MATCH($B156,人口源表!$A:$A,0),MATCH(AU$1,人口源表!$1:$1,0))*INDEX(城镇化率!$1:$1048576,MATCH($B156,城镇化率!$A:$A,0),MATCH(AU$1,城镇化率!$5:$5,0))/100</f>
        <v>1254494.1576976902</v>
      </c>
      <c r="AV156" s="40">
        <f>INDEX(人口源表!$1:$1048576,MATCH($B156,人口源表!$A:$A,0),MATCH(AV$1,人口源表!$1:$1,0))*INDEX(城镇化率!$1:$1048576,MATCH($B156,城镇化率!$A:$A,0),MATCH(AV$1,城镇化率!$5:$5,0))/100</f>
        <v>1257905.3671834304</v>
      </c>
    </row>
    <row r="157" spans="1:48" x14ac:dyDescent="0.15">
      <c r="A157" s="4" t="s">
        <v>870</v>
      </c>
      <c r="B157" s="4" t="s">
        <v>320</v>
      </c>
      <c r="C157" s="34">
        <f>VLOOKUP(B157,'[1]2016省城人口总结（根）'!B:C,2,FALSE)/100</f>
        <v>0.51796905798363202</v>
      </c>
      <c r="D157" s="40">
        <f>INDEX(人口源表!$1:$1048576,MATCH($B157,人口源表!$A:$A,0),MATCH(D$1,人口源表!$1:$1,0))*INDEX(城镇化率!$1:$1048576,MATCH($B157,城镇化率!$A:$A,0),MATCH(D$1,城镇化率!$5:$5,0))/100</f>
        <v>3101033.6155866794</v>
      </c>
      <c r="E157" s="40">
        <f>INDEX(人口源表!$1:$1048576,MATCH($B157,人口源表!$A:$A,0),MATCH(E$1,人口源表!$1:$1,0))*INDEX(城镇化率!$1:$1048576,MATCH($B157,城镇化率!$A:$A,0),MATCH(E$1,城镇化率!$5:$5,0))/100</f>
        <v>3171573.7903784029</v>
      </c>
      <c r="F157" s="40">
        <f>INDEX(人口源表!$1:$1048576,MATCH($B157,人口源表!$A:$A,0),MATCH(F$1,人口源表!$1:$1,0))*INDEX(城镇化率!$1:$1048576,MATCH($B157,城镇化率!$A:$A,0),MATCH(F$1,城镇化率!$5:$5,0))/100</f>
        <v>3242049.6527534081</v>
      </c>
      <c r="G157" s="40">
        <f>INDEX(人口源表!$1:$1048576,MATCH($B157,人口源表!$A:$A,0),MATCH(G$1,人口源表!$1:$1,0))*INDEX(城镇化率!$1:$1048576,MATCH($B157,城镇化率!$A:$A,0),MATCH(G$1,城镇化率!$5:$5,0))/100</f>
        <v>3387402.4615961625</v>
      </c>
      <c r="H157" s="40">
        <f>INDEX(人口源表!$1:$1048576,MATCH($B157,人口源表!$A:$A,0),MATCH(H$1,人口源表!$1:$1,0))*INDEX(城镇化率!$1:$1048576,MATCH($B157,城镇化率!$A:$A,0),MATCH(H$1,城镇化率!$5:$5,0))/100</f>
        <v>3464043.5123209739</v>
      </c>
      <c r="I157" s="40">
        <f>INDEX(人口源表!$1:$1048576,MATCH($B157,人口源表!$A:$A,0),MATCH(I$1,人口源表!$1:$1,0))*INDEX(城镇化率!$1:$1048576,MATCH($B157,城镇化率!$A:$A,0),MATCH(I$1,城镇化率!$5:$5,0))/100</f>
        <v>3518432.9144628369</v>
      </c>
      <c r="J157" s="40">
        <f>INDEX(人口源表!$1:$1048576,MATCH($B157,人口源表!$A:$A,0),MATCH(J$1,人口源表!$1:$1,0))*INDEX(城镇化率!$1:$1048576,MATCH($B157,城镇化率!$A:$A,0),MATCH(J$1,城镇化率!$5:$5,0))/100</f>
        <v>3573845.2015696079</v>
      </c>
      <c r="K157" s="40">
        <f>INDEX(人口源表!$1:$1048576,MATCH($B157,人口源表!$A:$A,0),MATCH(K$1,人口源表!$1:$1,0))*INDEX(城镇化率!$1:$1048576,MATCH($B157,城镇化率!$A:$A,0),MATCH(K$1,城镇化率!$5:$5,0))/100</f>
        <v>3630044.7206038665</v>
      </c>
      <c r="L157" s="40">
        <f>INDEX(人口源表!$1:$1048576,MATCH($B157,人口源表!$A:$A,0),MATCH(L$1,人口源表!$1:$1,0))*INDEX(城镇化率!$1:$1048576,MATCH($B157,城镇化率!$A:$A,0),MATCH(L$1,城镇化率!$5:$5,0))/100</f>
        <v>3686800.9538532766</v>
      </c>
      <c r="M157" s="40">
        <f>INDEX(人口源表!$1:$1048576,MATCH($B157,人口源表!$A:$A,0),MATCH(M$1,人口源表!$1:$1,0))*INDEX(城镇化率!$1:$1048576,MATCH($B157,城镇化率!$A:$A,0),MATCH(M$1,城镇化率!$5:$5,0))/100</f>
        <v>3743892.5135555752</v>
      </c>
      <c r="N157" s="40">
        <f>INDEX(人口源表!$1:$1048576,MATCH($B157,人口源表!$A:$A,0),MATCH(N$1,人口源表!$1:$1,0))*INDEX(城镇化率!$1:$1048576,MATCH($B157,城镇化率!$A:$A,0),MATCH(N$1,城镇化率!$5:$5,0))/100</f>
        <v>3801104.3050739262</v>
      </c>
      <c r="O157" s="40">
        <f>INDEX(人口源表!$1:$1048576,MATCH($B157,人口源表!$A:$A,0),MATCH(O$1,人口源表!$1:$1,0))*INDEX(城镇化率!$1:$1048576,MATCH($B157,城镇化率!$A:$A,0),MATCH(O$1,城镇化率!$5:$5,0))/100</f>
        <v>3858231.6306418497</v>
      </c>
      <c r="P157" s="40">
        <f>INDEX(人口源表!$1:$1048576,MATCH($B157,人口源表!$A:$A,0),MATCH(P$1,人口源表!$1:$1,0))*INDEX(城镇化率!$1:$1048576,MATCH($B157,城镇化率!$A:$A,0),MATCH(P$1,城镇化率!$5:$5,0))/100</f>
        <v>3915077.3249476268</v>
      </c>
      <c r="Q157" s="40">
        <f>INDEX(人口源表!$1:$1048576,MATCH($B157,人口源表!$A:$A,0),MATCH(Q$1,人口源表!$1:$1,0))*INDEX(城镇化率!$1:$1048576,MATCH($B157,城镇化率!$A:$A,0),MATCH(Q$1,城镇化率!$5:$5,0))/100</f>
        <v>3971455.3653666605</v>
      </c>
      <c r="R157" s="40">
        <f>INDEX(人口源表!$1:$1048576,MATCH($B157,人口源表!$A:$A,0),MATCH(R$1,人口源表!$1:$1,0))*INDEX(城镇化率!$1:$1048576,MATCH($B157,城镇化率!$A:$A,0),MATCH(R$1,城镇化率!$5:$5,0))/100</f>
        <v>4027189.1745323744</v>
      </c>
      <c r="S157" s="40">
        <f>INDEX(人口源表!$1:$1048576,MATCH($B157,人口源表!$A:$A,0),MATCH(S$1,人口源表!$1:$1,0))*INDEX(城镇化率!$1:$1048576,MATCH($B157,城镇化率!$A:$A,0),MATCH(S$1,城镇化率!$5:$5,0))/100</f>
        <v>4061905.6422084542</v>
      </c>
      <c r="T157" s="40">
        <f>INDEX(人口源表!$1:$1048576,MATCH($B157,人口源表!$A:$A,0),MATCH(T$1,人口源表!$1:$1,0))*INDEX(城镇化率!$1:$1048576,MATCH($B157,城镇化率!$A:$A,0),MATCH(T$1,城镇化率!$5:$5,0))/100</f>
        <v>4095228.4153126418</v>
      </c>
      <c r="U157" s="40">
        <f>INDEX(人口源表!$1:$1048576,MATCH($B157,人口源表!$A:$A,0),MATCH(U$1,人口源表!$1:$1,0))*INDEX(城镇化率!$1:$1048576,MATCH($B157,城镇化率!$A:$A,0),MATCH(U$1,城镇化率!$5:$5,0))/100</f>
        <v>4127036.9397576842</v>
      </c>
      <c r="V157" s="40">
        <f>INDEX(人口源表!$1:$1048576,MATCH($B157,人口源表!$A:$A,0),MATCH(V$1,人口源表!$1:$1,0))*INDEX(城镇化率!$1:$1048576,MATCH($B157,城镇化率!$A:$A,0),MATCH(V$1,城镇化率!$5:$5,0))/100</f>
        <v>4157225.9584105774</v>
      </c>
      <c r="W157" s="40">
        <f>INDEX(人口源表!$1:$1048576,MATCH($B157,人口源表!$A:$A,0),MATCH(W$1,人口源表!$1:$1,0))*INDEX(城镇化率!$1:$1048576,MATCH($B157,城镇化率!$A:$A,0),MATCH(W$1,城镇化率!$5:$5,0))/100</f>
        <v>4185709.0595957232</v>
      </c>
      <c r="X157" s="40">
        <f>INDEX(人口源表!$1:$1048576,MATCH($B157,人口源表!$A:$A,0),MATCH(X$1,人口源表!$1:$1,0))*INDEX(城镇化率!$1:$1048576,MATCH($B157,城镇化率!$A:$A,0),MATCH(X$1,城镇化率!$5:$5,0))/100</f>
        <v>4212413.4963195501</v>
      </c>
      <c r="Y157" s="40">
        <f>INDEX(人口源表!$1:$1048576,MATCH($B157,人口源表!$A:$A,0),MATCH(Y$1,人口源表!$1:$1,0))*INDEX(城镇化率!$1:$1048576,MATCH($B157,城镇化率!$A:$A,0),MATCH(Y$1,城镇化率!$5:$5,0))/100</f>
        <v>4237286.2520025531</v>
      </c>
      <c r="Z157" s="40">
        <f>INDEX(人口源表!$1:$1048576,MATCH($B157,人口源表!$A:$A,0),MATCH(Z$1,人口源表!$1:$1,0))*INDEX(城镇化率!$1:$1048576,MATCH($B157,城镇化率!$A:$A,0),MATCH(Z$1,城镇化率!$5:$5,0))/100</f>
        <v>4260289.4535826184</v>
      </c>
      <c r="AA157" s="40">
        <f>INDEX(人口源表!$1:$1048576,MATCH($B157,人口源表!$A:$A,0),MATCH(AA$1,人口源表!$1:$1,0))*INDEX(城镇化率!$1:$1048576,MATCH($B157,城镇化率!$A:$A,0),MATCH(AA$1,城镇化率!$5:$5,0))/100</f>
        <v>4281405.8826683406</v>
      </c>
      <c r="AB157" s="40">
        <f>INDEX(人口源表!$1:$1048576,MATCH($B157,人口源表!$A:$A,0),MATCH(AB$1,人口源表!$1:$1,0))*INDEX(城镇化率!$1:$1048576,MATCH($B157,城镇化率!$A:$A,0),MATCH(AB$1,城镇化率!$5:$5,0))/100</f>
        <v>4300634.9951977758</v>
      </c>
      <c r="AC157" s="40">
        <f>INDEX(人口源表!$1:$1048576,MATCH($B157,人口源表!$A:$A,0),MATCH(AC$1,人口源表!$1:$1,0))*INDEX(城镇化率!$1:$1048576,MATCH($B157,城镇化率!$A:$A,0),MATCH(AC$1,城镇化率!$5:$5,0))/100</f>
        <v>4312711.4874396017</v>
      </c>
      <c r="AD157" s="40">
        <f>INDEX(人口源表!$1:$1048576,MATCH($B157,人口源表!$A:$A,0),MATCH(AD$1,人口源表!$1:$1,0))*INDEX(城镇化率!$1:$1048576,MATCH($B157,城镇化率!$A:$A,0),MATCH(AD$1,城镇化率!$5:$5,0))/100</f>
        <v>4322926.9269893514</v>
      </c>
      <c r="AE157" s="40">
        <f>INDEX(人口源表!$1:$1048576,MATCH($B157,人口源表!$A:$A,0),MATCH(AE$1,人口源表!$1:$1,0))*INDEX(城镇化率!$1:$1048576,MATCH($B157,城镇化率!$A:$A,0),MATCH(AE$1,城镇化率!$5:$5,0))/100</f>
        <v>4331345.2222715896</v>
      </c>
      <c r="AF157" s="40">
        <f>INDEX(人口源表!$1:$1048576,MATCH($B157,人口源表!$A:$A,0),MATCH(AF$1,人口源表!$1:$1,0))*INDEX(城镇化率!$1:$1048576,MATCH($B157,城镇化率!$A:$A,0),MATCH(AF$1,城镇化率!$5:$5,0))/100</f>
        <v>4338051.653920454</v>
      </c>
      <c r="AG157" s="40">
        <f>INDEX(人口源表!$1:$1048576,MATCH($B157,人口源表!$A:$A,0),MATCH(AG$1,人口源表!$1:$1,0))*INDEX(城镇化率!$1:$1048576,MATCH($B157,城镇化率!$A:$A,0),MATCH(AG$1,城镇化率!$5:$5,0))/100</f>
        <v>4343151.9563321723</v>
      </c>
      <c r="AH157" s="40">
        <f>INDEX(人口源表!$1:$1048576,MATCH($B157,人口源表!$A:$A,0),MATCH(AH$1,人口源表!$1:$1,0))*INDEX(城镇化率!$1:$1048576,MATCH($B157,城镇化率!$A:$A,0),MATCH(AH$1,城镇化率!$5:$5,0))/100</f>
        <v>4346771.3739583669</v>
      </c>
      <c r="AI157" s="40">
        <f>INDEX(人口源表!$1:$1048576,MATCH($B157,人口源表!$A:$A,0),MATCH(AI$1,人口源表!$1:$1,0))*INDEX(城镇化率!$1:$1048576,MATCH($B157,城镇化率!$A:$A,0),MATCH(AI$1,城镇化率!$5:$5,0))/100</f>
        <v>4349056.994867024</v>
      </c>
      <c r="AJ157" s="40">
        <f>INDEX(人口源表!$1:$1048576,MATCH($B157,人口源表!$A:$A,0),MATCH(AJ$1,人口源表!$1:$1,0))*INDEX(城镇化率!$1:$1048576,MATCH($B157,城镇化率!$A:$A,0),MATCH(AJ$1,城镇化率!$5:$5,0))/100</f>
        <v>4350178.1438508956</v>
      </c>
      <c r="AK157" s="40">
        <f>INDEX(人口源表!$1:$1048576,MATCH($B157,人口源表!$A:$A,0),MATCH(AK$1,人口源表!$1:$1,0))*INDEX(城镇化率!$1:$1048576,MATCH($B157,城镇化率!$A:$A,0),MATCH(AK$1,城镇化率!$5:$5,0))/100</f>
        <v>4350324.7832110869</v>
      </c>
      <c r="AL157" s="40">
        <f>INDEX(人口源表!$1:$1048576,MATCH($B157,人口源表!$A:$A,0),MATCH(AL$1,人口源表!$1:$1,0))*INDEX(城镇化率!$1:$1048576,MATCH($B157,城镇化率!$A:$A,0),MATCH(AL$1,城镇化率!$5:$5,0))/100</f>
        <v>4349709.2131636813</v>
      </c>
      <c r="AM157" s="40">
        <f>INDEX(人口源表!$1:$1048576,MATCH($B157,人口源表!$A:$A,0),MATCH(AM$1,人口源表!$1:$1,0))*INDEX(城镇化率!$1:$1048576,MATCH($B157,城镇化率!$A:$A,0),MATCH(AM$1,城镇化率!$5:$5,0))/100</f>
        <v>4348567.1359025082</v>
      </c>
      <c r="AN157" s="40">
        <f>INDEX(人口源表!$1:$1048576,MATCH($B157,人口源表!$A:$A,0),MATCH(AN$1,人口源表!$1:$1,0))*INDEX(城镇化率!$1:$1048576,MATCH($B157,城镇化率!$A:$A,0),MATCH(AN$1,城镇化率!$5:$5,0))/100</f>
        <v>4347157.392931141</v>
      </c>
      <c r="AO157" s="40">
        <f>INDEX(人口源表!$1:$1048576,MATCH($B157,人口源表!$A:$A,0),MATCH(AO$1,人口源表!$1:$1,0))*INDEX(城镇化率!$1:$1048576,MATCH($B157,城镇化率!$A:$A,0),MATCH(AO$1,城镇化率!$5:$5,0))/100</f>
        <v>4345761.6916938033</v>
      </c>
      <c r="AP157" s="40">
        <f>INDEX(人口源表!$1:$1048576,MATCH($B157,人口源表!$A:$A,0),MATCH(AP$1,人口源表!$1:$1,0))*INDEX(城镇化率!$1:$1048576,MATCH($B157,城镇化率!$A:$A,0),MATCH(AP$1,城镇化率!$5:$5,0))/100</f>
        <v>4344686.3559674276</v>
      </c>
      <c r="AQ157" s="40">
        <f>INDEX(人口源表!$1:$1048576,MATCH($B157,人口源表!$A:$A,0),MATCH(AQ$1,人口源表!$1:$1,0))*INDEX(城镇化率!$1:$1048576,MATCH($B157,城镇化率!$A:$A,0),MATCH(AQ$1,城镇化率!$5:$5,0))/100</f>
        <v>4344260.0266636834</v>
      </c>
      <c r="AR157" s="40">
        <f>INDEX(人口源表!$1:$1048576,MATCH($B157,人口源表!$A:$A,0),MATCH(AR$1,人口源表!$1:$1,0))*INDEX(城镇化率!$1:$1048576,MATCH($B157,城镇化率!$A:$A,0),MATCH(AR$1,城镇化率!$5:$5,0))/100</f>
        <v>4344838.1389901573</v>
      </c>
      <c r="AS157" s="40">
        <f>INDEX(人口源表!$1:$1048576,MATCH($B157,人口源表!$A:$A,0),MATCH(AS$1,人口源表!$1:$1,0))*INDEX(城镇化率!$1:$1048576,MATCH($B157,城镇化率!$A:$A,0),MATCH(AS$1,城镇化率!$5:$5,0))/100</f>
        <v>4346801.3232894884</v>
      </c>
      <c r="AT157" s="40">
        <f>INDEX(人口源表!$1:$1048576,MATCH($B157,人口源表!$A:$A,0),MATCH(AT$1,人口源表!$1:$1,0))*INDEX(城镇化率!$1:$1048576,MATCH($B157,城镇化率!$A:$A,0),MATCH(AT$1,城镇化率!$5:$5,0))/100</f>
        <v>4350553.764341698</v>
      </c>
      <c r="AU157" s="40">
        <f>INDEX(人口源表!$1:$1048576,MATCH($B157,人口源表!$A:$A,0),MATCH(AU$1,人口源表!$1:$1,0))*INDEX(城镇化率!$1:$1048576,MATCH($B157,城镇化率!$A:$A,0),MATCH(AU$1,城镇化率!$5:$5,0))/100</f>
        <v>4356527.0472761746</v>
      </c>
      <c r="AV157" s="40">
        <f>INDEX(人口源表!$1:$1048576,MATCH($B157,人口源表!$A:$A,0),MATCH(AV$1,人口源表!$1:$1,0))*INDEX(城镇化率!$1:$1048576,MATCH($B157,城镇化率!$A:$A,0),MATCH(AV$1,城镇化率!$5:$5,0))/100</f>
        <v>4365179.2299991958</v>
      </c>
    </row>
    <row r="158" spans="1:48" x14ac:dyDescent="0.15">
      <c r="A158" s="4" t="s">
        <v>870</v>
      </c>
      <c r="B158" s="4" t="s">
        <v>322</v>
      </c>
      <c r="C158" s="34">
        <f>VLOOKUP(B158,'[1]2016省城人口总结（根）'!B:C,2,FALSE)/100</f>
        <v>0.57810000000000006</v>
      </c>
      <c r="D158" s="40">
        <f>INDEX(人口源表!$1:$1048576,MATCH($B158,人口源表!$A:$A,0),MATCH(D$1,人口源表!$1:$1,0))*INDEX(城镇化率!$1:$1048576,MATCH($B158,城镇化率!$A:$A,0),MATCH(D$1,城镇化率!$5:$5,0))/100</f>
        <v>2133402.6271372433</v>
      </c>
      <c r="E158" s="40">
        <f>INDEX(人口源表!$1:$1048576,MATCH($B158,人口源表!$A:$A,0),MATCH(E$1,人口源表!$1:$1,0))*INDEX(城镇化率!$1:$1048576,MATCH($B158,城镇化率!$A:$A,0),MATCH(E$1,城镇化率!$5:$5,0))/100</f>
        <v>2183564.2826750125</v>
      </c>
      <c r="F158" s="40">
        <f>INDEX(人口源表!$1:$1048576,MATCH($B158,人口源表!$A:$A,0),MATCH(F$1,人口源表!$1:$1,0))*INDEX(城镇化率!$1:$1048576,MATCH($B158,城镇化率!$A:$A,0),MATCH(F$1,城镇化率!$5:$5,0))/100</f>
        <v>2234223.4954152452</v>
      </c>
      <c r="G158" s="40">
        <f>INDEX(人口源表!$1:$1048576,MATCH($B158,人口源表!$A:$A,0),MATCH(G$1,人口源表!$1:$1,0))*INDEX(城镇化率!$1:$1048576,MATCH($B158,城镇化率!$A:$A,0),MATCH(G$1,城镇化率!$5:$5,0))/100</f>
        <v>2121432.6632978688</v>
      </c>
      <c r="H158" s="40">
        <f>INDEX(人口源表!$1:$1048576,MATCH($B158,人口源表!$A:$A,0),MATCH(H$1,人口源表!$1:$1,0))*INDEX(城镇化率!$1:$1048576,MATCH($B158,城镇化率!$A:$A,0),MATCH(H$1,城镇化率!$5:$5,0))/100</f>
        <v>2177439.3520771069</v>
      </c>
      <c r="I158" s="40">
        <f>INDEX(人口源表!$1:$1048576,MATCH($B158,人口源表!$A:$A,0),MATCH(I$1,人口源表!$1:$1,0))*INDEX(城镇化率!$1:$1048576,MATCH($B158,城镇化率!$A:$A,0),MATCH(I$1,城镇化率!$5:$5,0))/100</f>
        <v>2218330.8091230486</v>
      </c>
      <c r="J158" s="40">
        <f>INDEX(人口源表!$1:$1048576,MATCH($B158,人口源表!$A:$A,0),MATCH(J$1,人口源表!$1:$1,0))*INDEX(城镇化率!$1:$1048576,MATCH($B158,城镇化率!$A:$A,0),MATCH(J$1,城镇化率!$5:$5,0))/100</f>
        <v>2258747.3234051098</v>
      </c>
      <c r="K158" s="40">
        <f>INDEX(人口源表!$1:$1048576,MATCH($B158,人口源表!$A:$A,0),MATCH(K$1,人口源表!$1:$1,0))*INDEX(城镇化率!$1:$1048576,MATCH($B158,城镇化率!$A:$A,0),MATCH(K$1,城镇化率!$5:$5,0))/100</f>
        <v>2298605.2976184427</v>
      </c>
      <c r="L158" s="40">
        <f>INDEX(人口源表!$1:$1048576,MATCH($B158,人口源表!$A:$A,0),MATCH(L$1,人口源表!$1:$1,0))*INDEX(城镇化率!$1:$1048576,MATCH($B158,城镇化率!$A:$A,0),MATCH(L$1,城镇化率!$5:$5,0))/100</f>
        <v>2337823.3658490716</v>
      </c>
      <c r="M158" s="40">
        <f>INDEX(人口源表!$1:$1048576,MATCH($B158,人口源表!$A:$A,0),MATCH(M$1,人口源表!$1:$1,0))*INDEX(城镇化率!$1:$1048576,MATCH($B158,城镇化率!$A:$A,0),MATCH(M$1,城镇化率!$5:$5,0))/100</f>
        <v>2376327.1321743056</v>
      </c>
      <c r="N158" s="40">
        <f>INDEX(人口源表!$1:$1048576,MATCH($B158,人口源表!$A:$A,0),MATCH(N$1,人口源表!$1:$1,0))*INDEX(城镇化率!$1:$1048576,MATCH($B158,城镇化率!$A:$A,0),MATCH(N$1,城镇化率!$5:$5,0))/100</f>
        <v>2414045.6541353245</v>
      </c>
      <c r="O158" s="40">
        <f>INDEX(人口源表!$1:$1048576,MATCH($B158,人口源表!$A:$A,0),MATCH(O$1,人口源表!$1:$1,0))*INDEX(城镇化率!$1:$1048576,MATCH($B158,城镇化率!$A:$A,0),MATCH(O$1,城镇化率!$5:$5,0))/100</f>
        <v>2450912.344706635</v>
      </c>
      <c r="P158" s="40">
        <f>INDEX(人口源表!$1:$1048576,MATCH($B158,人口源表!$A:$A,0),MATCH(P$1,人口源表!$1:$1,0))*INDEX(城镇化率!$1:$1048576,MATCH($B158,城镇化率!$A:$A,0),MATCH(P$1,城镇化率!$5:$5,0))/100</f>
        <v>2486867.2612274308</v>
      </c>
      <c r="Q158" s="40">
        <f>INDEX(人口源表!$1:$1048576,MATCH($B158,人口源表!$A:$A,0),MATCH(Q$1,人口源表!$1:$1,0))*INDEX(城镇化率!$1:$1048576,MATCH($B158,城镇化率!$A:$A,0),MATCH(Q$1,城镇化率!$5:$5,0))/100</f>
        <v>2521856.1418748596</v>
      </c>
      <c r="R158" s="40">
        <f>INDEX(人口源表!$1:$1048576,MATCH($B158,人口源表!$A:$A,0),MATCH(R$1,人口源表!$1:$1,0))*INDEX(城镇化率!$1:$1048576,MATCH($B158,城镇化率!$A:$A,0),MATCH(R$1,城镇化率!$5:$5,0))/100</f>
        <v>2555830.056323973</v>
      </c>
      <c r="S158" s="40">
        <f>INDEX(人口源表!$1:$1048576,MATCH($B158,人口源表!$A:$A,0),MATCH(S$1,人口源表!$1:$1,0))*INDEX(城镇化率!$1:$1048576,MATCH($B158,城镇化率!$A:$A,0),MATCH(S$1,城镇化率!$5:$5,0))/100</f>
        <v>2575930.1430139565</v>
      </c>
      <c r="T158" s="40">
        <f>INDEX(人口源表!$1:$1048576,MATCH($B158,人口源表!$A:$A,0),MATCH(T$1,人口源表!$1:$1,0))*INDEX(城镇化率!$1:$1048576,MATCH($B158,城镇化率!$A:$A,0),MATCH(T$1,城镇化率!$5:$5,0))/100</f>
        <v>2594687.2705186796</v>
      </c>
      <c r="U158" s="40">
        <f>INDEX(人口源表!$1:$1048576,MATCH($B158,人口源表!$A:$A,0),MATCH(U$1,人口源表!$1:$1,0))*INDEX(城镇化率!$1:$1048576,MATCH($B158,城镇化率!$A:$A,0),MATCH(U$1,城镇化率!$5:$5,0))/100</f>
        <v>2612090.5082731242</v>
      </c>
      <c r="V158" s="40">
        <f>INDEX(人口源表!$1:$1048576,MATCH($B158,人口源表!$A:$A,0),MATCH(V$1,人口源表!$1:$1,0))*INDEX(城镇化率!$1:$1048576,MATCH($B158,城镇化率!$A:$A,0),MATCH(V$1,城镇化率!$5:$5,0))/100</f>
        <v>2628137.2800853043</v>
      </c>
      <c r="W158" s="40">
        <f>INDEX(人口源表!$1:$1048576,MATCH($B158,人口源表!$A:$A,0),MATCH(W$1,人口源表!$1:$1,0))*INDEX(城镇化率!$1:$1048576,MATCH($B158,城镇化率!$A:$A,0),MATCH(W$1,城镇化率!$5:$5,0))/100</f>
        <v>2642834.9748119186</v>
      </c>
      <c r="X158" s="40">
        <f>INDEX(人口源表!$1:$1048576,MATCH($B158,人口源表!$A:$A,0),MATCH(X$1,人口源表!$1:$1,0))*INDEX(城镇化率!$1:$1048576,MATCH($B158,城镇化率!$A:$A,0),MATCH(X$1,城镇化率!$5:$5,0))/100</f>
        <v>2656195.5631005107</v>
      </c>
      <c r="Y158" s="40">
        <f>INDEX(人口源表!$1:$1048576,MATCH($B158,人口源表!$A:$A,0),MATCH(Y$1,人口源表!$1:$1,0))*INDEX(城镇化率!$1:$1048576,MATCH($B158,城镇化率!$A:$A,0),MATCH(Y$1,城镇化率!$5:$5,0))/100</f>
        <v>2668242.7826471669</v>
      </c>
      <c r="Z158" s="40">
        <f>INDEX(人口源表!$1:$1048576,MATCH($B158,人口源表!$A:$A,0),MATCH(Z$1,人口源表!$1:$1,0))*INDEX(城镇化率!$1:$1048576,MATCH($B158,城镇化率!$A:$A,0),MATCH(Z$1,城镇化率!$5:$5,0))/100</f>
        <v>2679006.7399129318</v>
      </c>
      <c r="AA158" s="40">
        <f>INDEX(人口源表!$1:$1048576,MATCH($B158,人口源表!$A:$A,0),MATCH(AA$1,人口源表!$1:$1,0))*INDEX(城镇化率!$1:$1048576,MATCH($B158,城镇化率!$A:$A,0),MATCH(AA$1,城镇化率!$5:$5,0))/100</f>
        <v>2688526.205265969</v>
      </c>
      <c r="AB158" s="40">
        <f>INDEX(人口源表!$1:$1048576,MATCH($B158,人口源表!$A:$A,0),MATCH(AB$1,人口源表!$1:$1,0))*INDEX(城镇化率!$1:$1048576,MATCH($B158,城镇化率!$A:$A,0),MATCH(AB$1,城镇化率!$5:$5,0))/100</f>
        <v>2696850.256567019</v>
      </c>
      <c r="AC158" s="40">
        <f>INDEX(人口源表!$1:$1048576,MATCH($B158,人口源表!$A:$A,0),MATCH(AC$1,人口源表!$1:$1,0))*INDEX(城镇化率!$1:$1048576,MATCH($B158,城镇化率!$A:$A,0),MATCH(AC$1,城镇化率!$5:$5,0))/100</f>
        <v>2700727.5177286207</v>
      </c>
      <c r="AD158" s="40">
        <f>INDEX(人口源表!$1:$1048576,MATCH($B158,人口源表!$A:$A,0),MATCH(AD$1,人口源表!$1:$1,0))*INDEX(城镇化率!$1:$1048576,MATCH($B158,城镇化率!$A:$A,0),MATCH(AD$1,城镇化率!$5:$5,0))/100</f>
        <v>2703522.7009024811</v>
      </c>
      <c r="AE158" s="40">
        <f>INDEX(人口源表!$1:$1048576,MATCH($B158,人口源表!$A:$A,0),MATCH(AE$1,人口源表!$1:$1,0))*INDEX(城镇化率!$1:$1048576,MATCH($B158,城镇化率!$A:$A,0),MATCH(AE$1,城镇化率!$5:$5,0))/100</f>
        <v>2705315.0534757827</v>
      </c>
      <c r="AF158" s="40">
        <f>INDEX(人口源表!$1:$1048576,MATCH($B158,人口源表!$A:$A,0),MATCH(AF$1,人口源表!$1:$1,0))*INDEX(城镇化率!$1:$1048576,MATCH($B158,城镇化率!$A:$A,0),MATCH(AF$1,城镇化率!$5:$5,0))/100</f>
        <v>2706194.587341391</v>
      </c>
      <c r="AG158" s="40">
        <f>INDEX(人口源表!$1:$1048576,MATCH($B158,人口源表!$A:$A,0),MATCH(AG$1,人口源表!$1:$1,0))*INDEX(城镇化率!$1:$1048576,MATCH($B158,城镇化率!$A:$A,0),MATCH(AG$1,城镇化率!$5:$5,0))/100</f>
        <v>2706260.8065056629</v>
      </c>
      <c r="AH158" s="40">
        <f>INDEX(人口源表!$1:$1048576,MATCH($B158,人口源表!$A:$A,0),MATCH(AH$1,人口源表!$1:$1,0))*INDEX(城镇化率!$1:$1048576,MATCH($B158,城镇化率!$A:$A,0),MATCH(AH$1,城镇化率!$5:$5,0))/100</f>
        <v>2705620.6692132647</v>
      </c>
      <c r="AI158" s="40">
        <f>INDEX(人口源表!$1:$1048576,MATCH($B158,人口源表!$A:$A,0),MATCH(AI$1,人口源表!$1:$1,0))*INDEX(城镇化率!$1:$1048576,MATCH($B158,城镇化率!$A:$A,0),MATCH(AI$1,城镇化率!$5:$5,0))/100</f>
        <v>2704394.6119313734</v>
      </c>
      <c r="AJ158" s="40">
        <f>INDEX(人口源表!$1:$1048576,MATCH($B158,人口源表!$A:$A,0),MATCH(AJ$1,人口源表!$1:$1,0))*INDEX(城镇化率!$1:$1048576,MATCH($B158,城镇化率!$A:$A,0),MATCH(AJ$1,城镇化率!$5:$5,0))/100</f>
        <v>2702710.1274146601</v>
      </c>
      <c r="AK158" s="40">
        <f>INDEX(人口源表!$1:$1048576,MATCH($B158,人口源表!$A:$A,0),MATCH(AK$1,人口源表!$1:$1,0))*INDEX(城镇化率!$1:$1048576,MATCH($B158,城镇化率!$A:$A,0),MATCH(AK$1,城镇化率!$5:$5,0))/100</f>
        <v>2700705.5943870908</v>
      </c>
      <c r="AL158" s="40">
        <f>INDEX(人口源表!$1:$1048576,MATCH($B158,人口源表!$A:$A,0),MATCH(AL$1,人口源表!$1:$1,0))*INDEX(城镇化率!$1:$1048576,MATCH($B158,城镇化率!$A:$A,0),MATCH(AL$1,城镇化率!$5:$5,0))/100</f>
        <v>2698530.464320315</v>
      </c>
      <c r="AM158" s="40">
        <f>INDEX(人口源表!$1:$1048576,MATCH($B158,人口源表!$A:$A,0),MATCH(AM$1,人口源表!$1:$1,0))*INDEX(城镇化率!$1:$1048576,MATCH($B158,城镇化率!$A:$A,0),MATCH(AM$1,城镇化率!$5:$5,0))/100</f>
        <v>2696343.9533671881</v>
      </c>
      <c r="AN158" s="40">
        <f>INDEX(人口源表!$1:$1048576,MATCH($B158,人口源表!$A:$A,0),MATCH(AN$1,人口源表!$1:$1,0))*INDEX(城镇化率!$1:$1048576,MATCH($B158,城镇化率!$A:$A,0),MATCH(AN$1,城镇化率!$5:$5,0))/100</f>
        <v>2694317.4588213055</v>
      </c>
      <c r="AO158" s="40">
        <f>INDEX(人口源表!$1:$1048576,MATCH($B158,人口源表!$A:$A,0),MATCH(AO$1,人口源表!$1:$1,0))*INDEX(城镇化率!$1:$1048576,MATCH($B158,城镇化率!$A:$A,0),MATCH(AO$1,城镇化率!$5:$5,0))/100</f>
        <v>2692630.995535865</v>
      </c>
      <c r="AP158" s="40">
        <f>INDEX(人口源表!$1:$1048576,MATCH($B158,人口源表!$A:$A,0),MATCH(AP$1,人口源表!$1:$1,0))*INDEX(城镇化率!$1:$1048576,MATCH($B158,城镇化率!$A:$A,0),MATCH(AP$1,城镇化率!$5:$5,0))/100</f>
        <v>2691477.1187138068</v>
      </c>
      <c r="AQ158" s="40">
        <f>INDEX(人口源表!$1:$1048576,MATCH($B158,人口源表!$A:$A,0),MATCH(AQ$1,人口源表!$1:$1,0))*INDEX(城镇化率!$1:$1048576,MATCH($B158,城镇化率!$A:$A,0),MATCH(AQ$1,城镇化率!$5:$5,0))/100</f>
        <v>2691060.375013751</v>
      </c>
      <c r="AR158" s="40">
        <f>INDEX(人口源表!$1:$1048576,MATCH($B158,人口源表!$A:$A,0),MATCH(AR$1,人口源表!$1:$1,0))*INDEX(城镇化率!$1:$1048576,MATCH($B158,城镇化率!$A:$A,0),MATCH(AR$1,城镇化率!$5:$5,0))/100</f>
        <v>2691594.4507795651</v>
      </c>
      <c r="AS158" s="40">
        <f>INDEX(人口源表!$1:$1048576,MATCH($B158,人口源表!$A:$A,0),MATCH(AS$1,人口源表!$1:$1,0))*INDEX(城镇化率!$1:$1048576,MATCH($B158,城镇化率!$A:$A,0),MATCH(AS$1,城镇化率!$5:$5,0))/100</f>
        <v>2693306.9087559986</v>
      </c>
      <c r="AT158" s="40">
        <f>INDEX(人口源表!$1:$1048576,MATCH($B158,人口源表!$A:$A,0),MATCH(AT$1,人口源表!$1:$1,0))*INDEX(城镇化率!$1:$1048576,MATCH($B158,城镇化率!$A:$A,0),MATCH(AT$1,城镇化率!$5:$5,0))/100</f>
        <v>2696435.5775921941</v>
      </c>
      <c r="AU158" s="40">
        <f>INDEX(人口源表!$1:$1048576,MATCH($B158,人口源表!$A:$A,0),MATCH(AU$1,人口源表!$1:$1,0))*INDEX(城镇化率!$1:$1048576,MATCH($B158,城镇化率!$A:$A,0),MATCH(AU$1,城镇化率!$5:$5,0))/100</f>
        <v>2701231.7988027092</v>
      </c>
      <c r="AV158" s="40">
        <f>INDEX(人口源表!$1:$1048576,MATCH($B158,人口源表!$A:$A,0),MATCH(AV$1,人口源表!$1:$1,0))*INDEX(城镇化率!$1:$1048576,MATCH($B158,城镇化率!$A:$A,0),MATCH(AV$1,城镇化率!$5:$5,0))/100</f>
        <v>2707958.3256477178</v>
      </c>
    </row>
    <row r="159" spans="1:48" x14ac:dyDescent="0.15">
      <c r="A159" s="4" t="s">
        <v>870</v>
      </c>
      <c r="B159" s="4" t="s">
        <v>324</v>
      </c>
      <c r="C159" s="34">
        <f>VLOOKUP(B159,'[1]2016省城人口总结（根）'!B:C,2,FALSE)/100</f>
        <v>0.434</v>
      </c>
      <c r="D159" s="40">
        <f>INDEX(人口源表!$1:$1048576,MATCH($B159,人口源表!$A:$A,0),MATCH(D$1,人口源表!$1:$1,0))*INDEX(城镇化率!$1:$1048576,MATCH($B159,城镇化率!$A:$A,0),MATCH(D$1,城镇化率!$5:$5,0))/100</f>
        <v>1636380.7262360929</v>
      </c>
      <c r="E159" s="40">
        <f>INDEX(人口源表!$1:$1048576,MATCH($B159,人口源表!$A:$A,0),MATCH(E$1,人口源表!$1:$1,0))*INDEX(城镇化率!$1:$1048576,MATCH($B159,城镇化率!$A:$A,0),MATCH(E$1,城镇化率!$5:$5,0))/100</f>
        <v>1673617.5684309017</v>
      </c>
      <c r="F159" s="40">
        <f>INDEX(人口源表!$1:$1048576,MATCH($B159,人口源表!$A:$A,0),MATCH(F$1,人口源表!$1:$1,0))*INDEX(城镇化率!$1:$1048576,MATCH($B159,城镇化率!$A:$A,0),MATCH(F$1,城镇化率!$5:$5,0))/100</f>
        <v>1710895.518569578</v>
      </c>
      <c r="G159" s="40">
        <f>INDEX(人口源表!$1:$1048576,MATCH($B159,人口源表!$A:$A,0),MATCH(G$1,人口源表!$1:$1,0))*INDEX(城镇化率!$1:$1048576,MATCH($B159,城镇化率!$A:$A,0),MATCH(G$1,城镇化率!$5:$5,0))/100</f>
        <v>1712642.7133775372</v>
      </c>
      <c r="H159" s="40">
        <f>INDEX(人口源表!$1:$1048576,MATCH($B159,人口源表!$A:$A,0),MATCH(H$1,人口源表!$1:$1,0))*INDEX(城镇化率!$1:$1048576,MATCH($B159,城镇化率!$A:$A,0),MATCH(H$1,城镇化率!$5:$5,0))/100</f>
        <v>1751219.7813848439</v>
      </c>
      <c r="I159" s="40">
        <f>INDEX(人口源表!$1:$1048576,MATCH($B159,人口源表!$A:$A,0),MATCH(I$1,人口源表!$1:$1,0))*INDEX(城镇化率!$1:$1048576,MATCH($B159,城镇化率!$A:$A,0),MATCH(I$1,城镇化率!$5:$5,0))/100</f>
        <v>1778783.6683010352</v>
      </c>
      <c r="J159" s="40">
        <f>INDEX(人口源表!$1:$1048576,MATCH($B159,人口源表!$A:$A,0),MATCH(J$1,人口源表!$1:$1,0))*INDEX(城镇化率!$1:$1048576,MATCH($B159,城镇化率!$A:$A,0),MATCH(J$1,城镇化率!$5:$5,0))/100</f>
        <v>1807079.878876036</v>
      </c>
      <c r="K159" s="40">
        <f>INDEX(人口源表!$1:$1048576,MATCH($B159,人口源表!$A:$A,0),MATCH(K$1,人口源表!$1:$1,0))*INDEX(城镇化率!$1:$1048576,MATCH($B159,城镇化率!$A:$A,0),MATCH(K$1,城镇化率!$5:$5,0))/100</f>
        <v>1835966.9615469126</v>
      </c>
      <c r="L159" s="40">
        <f>INDEX(人口源表!$1:$1048576,MATCH($B159,人口源表!$A:$A,0),MATCH(L$1,人口源表!$1:$1,0))*INDEX(城镇化率!$1:$1048576,MATCH($B159,城镇化率!$A:$A,0),MATCH(L$1,城镇化率!$5:$5,0))/100</f>
        <v>1865308.5724284435</v>
      </c>
      <c r="M159" s="40">
        <f>INDEX(人口源表!$1:$1048576,MATCH($B159,人口源表!$A:$A,0),MATCH(M$1,人口源表!$1:$1,0))*INDEX(城镇化率!$1:$1048576,MATCH($B159,城镇化率!$A:$A,0),MATCH(M$1,城镇化率!$5:$5,0))/100</f>
        <v>1894972.4143319919</v>
      </c>
      <c r="N159" s="40">
        <f>INDEX(人口源表!$1:$1048576,MATCH($B159,人口源表!$A:$A,0),MATCH(N$1,人口源表!$1:$1,0))*INDEX(城镇化率!$1:$1048576,MATCH($B159,城镇化率!$A:$A,0),MATCH(N$1,城镇化率!$5:$5,0))/100</f>
        <v>1924829.5943986122</v>
      </c>
      <c r="O159" s="40">
        <f>INDEX(人口源表!$1:$1048576,MATCH($B159,人口源表!$A:$A,0),MATCH(O$1,人口源表!$1:$1,0))*INDEX(城镇化率!$1:$1048576,MATCH($B159,城镇化率!$A:$A,0),MATCH(O$1,城镇化率!$5:$5,0))/100</f>
        <v>1954758.4144053704</v>
      </c>
      <c r="P159" s="40">
        <f>INDEX(人口源表!$1:$1048576,MATCH($B159,人口源表!$A:$A,0),MATCH(P$1,人口源表!$1:$1,0))*INDEX(城镇化率!$1:$1048576,MATCH($B159,城镇化率!$A:$A,0),MATCH(P$1,城镇化率!$5:$5,0))/100</f>
        <v>1984640.8392075479</v>
      </c>
      <c r="Q159" s="40">
        <f>INDEX(人口源表!$1:$1048576,MATCH($B159,人口源表!$A:$A,0),MATCH(Q$1,人口源表!$1:$1,0))*INDEX(城镇化率!$1:$1048576,MATCH($B159,城镇化率!$A:$A,0),MATCH(Q$1,城镇化率!$5:$5,0))/100</f>
        <v>2014364.83339874</v>
      </c>
      <c r="R159" s="40">
        <f>INDEX(人口源表!$1:$1048576,MATCH($B159,人口源表!$A:$A,0),MATCH(R$1,人口源表!$1:$1,0))*INDEX(城镇化率!$1:$1048576,MATCH($B159,城镇化率!$A:$A,0),MATCH(R$1,城镇化率!$5:$5,0))/100</f>
        <v>2043825.8044874403</v>
      </c>
      <c r="S159" s="40">
        <f>INDEX(人口源表!$1:$1048576,MATCH($B159,人口源表!$A:$A,0),MATCH(S$1,人口源表!$1:$1,0))*INDEX(城镇化率!$1:$1048576,MATCH($B159,城镇化率!$A:$A,0),MATCH(S$1,城镇化率!$5:$5,0))/100</f>
        <v>2062661.9774258984</v>
      </c>
      <c r="T159" s="40">
        <f>INDEX(人口源表!$1:$1048576,MATCH($B159,人口源表!$A:$A,0),MATCH(T$1,人口源表!$1:$1,0))*INDEX(城镇化率!$1:$1048576,MATCH($B159,城镇化率!$A:$A,0),MATCH(T$1,城镇化率!$5:$5,0))/100</f>
        <v>2080811.7769387825</v>
      </c>
      <c r="U159" s="40">
        <f>INDEX(人口源表!$1:$1048576,MATCH($B159,人口源表!$A:$A,0),MATCH(U$1,人口源表!$1:$1,0))*INDEX(城镇化率!$1:$1048576,MATCH($B159,城镇化率!$A:$A,0),MATCH(U$1,城镇化率!$5:$5,0))/100</f>
        <v>2098200.7573078298</v>
      </c>
      <c r="V159" s="40">
        <f>INDEX(人口源表!$1:$1048576,MATCH($B159,人口源表!$A:$A,0),MATCH(V$1,人口源表!$1:$1,0))*INDEX(城镇化率!$1:$1048576,MATCH($B159,城镇化率!$A:$A,0),MATCH(V$1,城镇化率!$5:$5,0))/100</f>
        <v>2114763.5591039872</v>
      </c>
      <c r="W159" s="40">
        <f>INDEX(人口源表!$1:$1048576,MATCH($B159,人口源表!$A:$A,0),MATCH(W$1,人口源表!$1:$1,0))*INDEX(城镇化率!$1:$1048576,MATCH($B159,城镇化率!$A:$A,0),MATCH(W$1,城镇化率!$5:$5,0))/100</f>
        <v>2130445.7315097405</v>
      </c>
      <c r="X159" s="40">
        <f>INDEX(人口源表!$1:$1048576,MATCH($B159,人口源表!$A:$A,0),MATCH(X$1,人口源表!$1:$1,0))*INDEX(城镇化率!$1:$1048576,MATCH($B159,城镇化率!$A:$A,0),MATCH(X$1,城镇化率!$5:$5,0))/100</f>
        <v>2145200.3212196245</v>
      </c>
      <c r="Y159" s="40">
        <f>INDEX(人口源表!$1:$1048576,MATCH($B159,人口源表!$A:$A,0),MATCH(Y$1,人口源表!$1:$1,0))*INDEX(城镇化率!$1:$1048576,MATCH($B159,城镇化率!$A:$A,0),MATCH(Y$1,城镇化率!$5:$5,0))/100</f>
        <v>2158992.3211520021</v>
      </c>
      <c r="Z159" s="40">
        <f>INDEX(人口源表!$1:$1048576,MATCH($B159,人口源表!$A:$A,0),MATCH(Z$1,人口源表!$1:$1,0))*INDEX(城镇化率!$1:$1048576,MATCH($B159,城镇化率!$A:$A,0),MATCH(Z$1,城镇化率!$5:$5,0))/100</f>
        <v>2171797.3784524184</v>
      </c>
      <c r="AA159" s="40">
        <f>INDEX(人口源表!$1:$1048576,MATCH($B159,人口源表!$A:$A,0),MATCH(AA$1,人口源表!$1:$1,0))*INDEX(城镇化率!$1:$1048576,MATCH($B159,城镇化率!$A:$A,0),MATCH(AA$1,城镇化率!$5:$5,0))/100</f>
        <v>2183600.4591483735</v>
      </c>
      <c r="AB159" s="40">
        <f>INDEX(人口源表!$1:$1048576,MATCH($B159,人口源表!$A:$A,0),MATCH(AB$1,人口源表!$1:$1,0))*INDEX(城镇化率!$1:$1048576,MATCH($B159,城镇化率!$A:$A,0),MATCH(AB$1,城镇化率!$5:$5,0))/100</f>
        <v>2194397.7032639519</v>
      </c>
      <c r="AC159" s="40">
        <f>INDEX(人口源表!$1:$1048576,MATCH($B159,人口源表!$A:$A,0),MATCH(AC$1,人口源表!$1:$1,0))*INDEX(城镇化率!$1:$1048576,MATCH($B159,城镇化率!$A:$A,0),MATCH(AC$1,城镇化率!$5:$5,0))/100</f>
        <v>2201501.1250925241</v>
      </c>
      <c r="AD159" s="40">
        <f>INDEX(人口源表!$1:$1048576,MATCH($B159,人口源表!$A:$A,0),MATCH(AD$1,人口源表!$1:$1,0))*INDEX(城镇化率!$1:$1048576,MATCH($B159,城镇化率!$A:$A,0),MATCH(AD$1,城镇化率!$5:$5,0))/100</f>
        <v>2207607.3841509237</v>
      </c>
      <c r="AE159" s="40">
        <f>INDEX(人口源表!$1:$1048576,MATCH($B159,人口源表!$A:$A,0),MATCH(AE$1,人口源表!$1:$1,0))*INDEX(城镇化率!$1:$1048576,MATCH($B159,城镇化率!$A:$A,0),MATCH(AE$1,城镇化率!$5:$5,0))/100</f>
        <v>2212752.4506801381</v>
      </c>
      <c r="AF159" s="40">
        <f>INDEX(人口源表!$1:$1048576,MATCH($B159,人口源表!$A:$A,0),MATCH(AF$1,人口源表!$1:$1,0))*INDEX(城镇化率!$1:$1048576,MATCH($B159,城镇化率!$A:$A,0),MATCH(AF$1,城镇化率!$5:$5,0))/100</f>
        <v>2216981.6799105573</v>
      </c>
      <c r="AG159" s="40">
        <f>INDEX(人口源表!$1:$1048576,MATCH($B159,人口源表!$A:$A,0),MATCH(AG$1,人口源表!$1:$1,0))*INDEX(城镇化率!$1:$1048576,MATCH($B159,城镇化率!$A:$A,0),MATCH(AG$1,城镇化率!$5:$5,0))/100</f>
        <v>2220354.3780344026</v>
      </c>
      <c r="AH159" s="40">
        <f>INDEX(人口源表!$1:$1048576,MATCH($B159,人口源表!$A:$A,0),MATCH(AH$1,人口源表!$1:$1,0))*INDEX(城镇化率!$1:$1048576,MATCH($B159,城镇化率!$A:$A,0),MATCH(AH$1,城镇化率!$5:$5,0))/100</f>
        <v>2222941.3011813494</v>
      </c>
      <c r="AI159" s="40">
        <f>INDEX(人口源表!$1:$1048576,MATCH($B159,人口源表!$A:$A,0),MATCH(AI$1,人口源表!$1:$1,0))*INDEX(城镇化率!$1:$1048576,MATCH($B159,城镇化率!$A:$A,0),MATCH(AI$1,城镇化率!$5:$5,0))/100</f>
        <v>2224825.4158262559</v>
      </c>
      <c r="AJ159" s="40">
        <f>INDEX(人口源表!$1:$1048576,MATCH($B159,人口源表!$A:$A,0),MATCH(AJ$1,人口源表!$1:$1,0))*INDEX(城镇化率!$1:$1048576,MATCH($B159,城镇化率!$A:$A,0),MATCH(AJ$1,城镇化率!$5:$5,0))/100</f>
        <v>2226103.2295986735</v>
      </c>
      <c r="AK159" s="40">
        <f>INDEX(人口源表!$1:$1048576,MATCH($B159,人口源表!$A:$A,0),MATCH(AK$1,人口源表!$1:$1,0))*INDEX(城镇化率!$1:$1048576,MATCH($B159,城镇化率!$A:$A,0),MATCH(AK$1,城镇化率!$5:$5,0))/100</f>
        <v>2226883.9189919783</v>
      </c>
      <c r="AL159" s="40">
        <f>INDEX(人口源表!$1:$1048576,MATCH($B159,人口源表!$A:$A,0),MATCH(AL$1,人口源表!$1:$1,0))*INDEX(城镇化率!$1:$1048576,MATCH($B159,城镇化率!$A:$A,0),MATCH(AL$1,城镇化率!$5:$5,0))/100</f>
        <v>2227289.5540893381</v>
      </c>
      <c r="AM159" s="40">
        <f>INDEX(人口源表!$1:$1048576,MATCH($B159,人口源表!$A:$A,0),MATCH(AM$1,人口源表!$1:$1,0))*INDEX(城镇化率!$1:$1048576,MATCH($B159,城镇化率!$A:$A,0),MATCH(AM$1,城镇化率!$5:$5,0))/100</f>
        <v>2227455.8876605975</v>
      </c>
      <c r="AN159" s="40">
        <f>INDEX(人口源表!$1:$1048576,MATCH($B159,人口源表!$A:$A,0),MATCH(AN$1,人口源表!$1:$1,0))*INDEX(城镇化率!$1:$1048576,MATCH($B159,城镇化率!$A:$A,0),MATCH(AN$1,城镇化率!$5:$5,0))/100</f>
        <v>2227532.0314764543</v>
      </c>
      <c r="AO159" s="40">
        <f>INDEX(人口源表!$1:$1048576,MATCH($B159,人口源表!$A:$A,0),MATCH(AO$1,人口源表!$1:$1,0))*INDEX(城镇化率!$1:$1048576,MATCH($B159,城镇化率!$A:$A,0),MATCH(AO$1,城镇化率!$5:$5,0))/100</f>
        <v>2227681.8208988449</v>
      </c>
      <c r="AP159" s="40">
        <f>INDEX(人口源表!$1:$1048576,MATCH($B159,人口源表!$A:$A,0),MATCH(AP$1,人口源表!$1:$1,0))*INDEX(城镇化率!$1:$1048576,MATCH($B159,城镇化率!$A:$A,0),MATCH(AP$1,城镇化率!$5:$5,0))/100</f>
        <v>2228082.3663271843</v>
      </c>
      <c r="AQ159" s="40">
        <f>INDEX(人口源表!$1:$1048576,MATCH($B159,人口源表!$A:$A,0),MATCH(AQ$1,人口源表!$1:$1,0))*INDEX(城镇化率!$1:$1048576,MATCH($B159,城镇化率!$A:$A,0),MATCH(AQ$1,城镇化率!$5:$5,0))/100</f>
        <v>2228925.4209212186</v>
      </c>
      <c r="AR159" s="40">
        <f>INDEX(人口源表!$1:$1048576,MATCH($B159,人口源表!$A:$A,0),MATCH(AR$1,人口源表!$1:$1,0))*INDEX(城镇化率!$1:$1048576,MATCH($B159,城镇化率!$A:$A,0),MATCH(AR$1,城镇化率!$5:$5,0))/100</f>
        <v>2230418.2040536725</v>
      </c>
      <c r="AS159" s="40">
        <f>INDEX(人口源表!$1:$1048576,MATCH($B159,人口源表!$A:$A,0),MATCH(AS$1,人口源表!$1:$1,0))*INDEX(城镇化率!$1:$1048576,MATCH($B159,城镇化率!$A:$A,0),MATCH(AS$1,城镇化率!$5:$5,0))/100</f>
        <v>2232781.9416023013</v>
      </c>
      <c r="AT159" s="40">
        <f>INDEX(人口源表!$1:$1048576,MATCH($B159,人口源表!$A:$A,0),MATCH(AT$1,人口源表!$1:$1,0))*INDEX(城镇化率!$1:$1048576,MATCH($B159,城镇化率!$A:$A,0),MATCH(AT$1,城镇化率!$5:$5,0))/100</f>
        <v>2236252.1007706961</v>
      </c>
      <c r="AU159" s="40">
        <f>INDEX(人口源表!$1:$1048576,MATCH($B159,人口源表!$A:$A,0),MATCH(AU$1,人口源表!$1:$1,0))*INDEX(城镇化率!$1:$1048576,MATCH($B159,城镇化率!$A:$A,0),MATCH(AU$1,城镇化率!$5:$5,0))/100</f>
        <v>2241082.1017893832</v>
      </c>
      <c r="AV159" s="40">
        <f>INDEX(人口源表!$1:$1048576,MATCH($B159,人口源表!$A:$A,0),MATCH(AV$1,人口源表!$1:$1,0))*INDEX(城镇化率!$1:$1048576,MATCH($B159,城镇化率!$A:$A,0),MATCH(AV$1,城镇化率!$5:$5,0))/100</f>
        <v>2247538.9734353255</v>
      </c>
    </row>
    <row r="160" spans="1:48" x14ac:dyDescent="0.15">
      <c r="A160" s="4" t="s">
        <v>870</v>
      </c>
      <c r="B160" s="4" t="s">
        <v>326</v>
      </c>
      <c r="C160" s="34">
        <f>VLOOKUP(B160,'[1]2016省城人口总结（根）'!B:C,2,FALSE)/100</f>
        <v>0.50741714784107406</v>
      </c>
      <c r="D160" s="40">
        <f>INDEX(人口源表!$1:$1048576,MATCH($B160,人口源表!$A:$A,0),MATCH(D$1,人口源表!$1:$1,0))*INDEX(城镇化率!$1:$1048576,MATCH($B160,城镇化率!$A:$A,0),MATCH(D$1,城镇化率!$5:$5,0))/100</f>
        <v>2274406.7101701479</v>
      </c>
      <c r="E160" s="40">
        <f>INDEX(人口源表!$1:$1048576,MATCH($B160,人口源表!$A:$A,0),MATCH(E$1,人口源表!$1:$1,0))*INDEX(城镇化率!$1:$1048576,MATCH($B160,城镇化率!$A:$A,0),MATCH(E$1,城镇化率!$5:$5,0))/100</f>
        <v>2323458.113863654</v>
      </c>
      <c r="F160" s="40">
        <f>INDEX(人口源表!$1:$1048576,MATCH($B160,人口源表!$A:$A,0),MATCH(F$1,人口源表!$1:$1,0))*INDEX(城镇化率!$1:$1048576,MATCH($B160,城镇化率!$A:$A,0),MATCH(F$1,城镇化率!$5:$5,0))/100</f>
        <v>2372427.9776307009</v>
      </c>
      <c r="G160" s="40">
        <f>INDEX(人口源表!$1:$1048576,MATCH($B160,人口源表!$A:$A,0),MATCH(G$1,人口源表!$1:$1,0))*INDEX(城镇化率!$1:$1048576,MATCH($B160,城镇化率!$A:$A,0),MATCH(G$1,城镇化率!$5:$5,0))/100</f>
        <v>2327772.4457495399</v>
      </c>
      <c r="H160" s="40">
        <f>INDEX(人口源表!$1:$1048576,MATCH($B160,人口源表!$A:$A,0),MATCH(H$1,人口源表!$1:$1,0))*INDEX(城镇化率!$1:$1048576,MATCH($B160,城镇化率!$A:$A,0),MATCH(H$1,城镇化率!$5:$5,0))/100</f>
        <v>2377377.2004740103</v>
      </c>
      <c r="I160" s="40">
        <f>INDEX(人口源表!$1:$1048576,MATCH($B160,人口源表!$A:$A,0),MATCH(I$1,人口源表!$1:$1,0))*INDEX(城镇化率!$1:$1048576,MATCH($B160,城镇化率!$A:$A,0),MATCH(I$1,城镇化率!$5:$5,0))/100</f>
        <v>2411676.0265297866</v>
      </c>
      <c r="J160" s="40">
        <f>INDEX(人口源表!$1:$1048576,MATCH($B160,人口源表!$A:$A,0),MATCH(J$1,人口源表!$1:$1,0))*INDEX(城镇化率!$1:$1048576,MATCH($B160,城镇化率!$A:$A,0),MATCH(J$1,城镇化率!$5:$5,0))/100</f>
        <v>2446657.3268839596</v>
      </c>
      <c r="K160" s="40">
        <f>INDEX(人口源表!$1:$1048576,MATCH($B160,人口源表!$A:$A,0),MATCH(K$1,人口源表!$1:$1,0))*INDEX(城镇化率!$1:$1048576,MATCH($B160,城镇化率!$A:$A,0),MATCH(K$1,城镇化率!$5:$5,0))/100</f>
        <v>2482152.4549271446</v>
      </c>
      <c r="L160" s="40">
        <f>INDEX(人口源表!$1:$1048576,MATCH($B160,人口源表!$A:$A,0),MATCH(L$1,人口源表!$1:$1,0))*INDEX(城镇化率!$1:$1048576,MATCH($B160,城镇化率!$A:$A,0),MATCH(L$1,城镇化率!$5:$5,0))/100</f>
        <v>2517998.1494508516</v>
      </c>
      <c r="M160" s="40">
        <f>INDEX(人口源表!$1:$1048576,MATCH($B160,人口源表!$A:$A,0),MATCH(M$1,人口源表!$1:$1,0))*INDEX(城镇化率!$1:$1048576,MATCH($B160,城镇化率!$A:$A,0),MATCH(M$1,城镇化率!$5:$5,0))/100</f>
        <v>2554036.9779116781</v>
      </c>
      <c r="N160" s="40">
        <f>INDEX(人口源表!$1:$1048576,MATCH($B160,人口源表!$A:$A,0),MATCH(N$1,人口源表!$1:$1,0))*INDEX(城镇化率!$1:$1048576,MATCH($B160,城镇化率!$A:$A,0),MATCH(N$1,城镇化率!$5:$5,0))/100</f>
        <v>2590116.6422909158</v>
      </c>
      <c r="O160" s="40">
        <f>INDEX(人口源表!$1:$1048576,MATCH($B160,人口源表!$A:$A,0),MATCH(O$1,人口源表!$1:$1,0))*INDEX(城镇化率!$1:$1048576,MATCH($B160,城镇化率!$A:$A,0),MATCH(O$1,城镇化率!$5:$5,0))/100</f>
        <v>2626092.1412137346</v>
      </c>
      <c r="P160" s="40">
        <f>INDEX(人口源表!$1:$1048576,MATCH($B160,人口源表!$A:$A,0),MATCH(P$1,人口源表!$1:$1,0))*INDEX(城镇化率!$1:$1048576,MATCH($B160,城镇化率!$A:$A,0),MATCH(P$1,城镇化率!$5:$5,0))/100</f>
        <v>2661825.1118368842</v>
      </c>
      <c r="Q160" s="40">
        <f>INDEX(人口源表!$1:$1048576,MATCH($B160,人口源表!$A:$A,0),MATCH(Q$1,人口源表!$1:$1,0))*INDEX(城镇化率!$1:$1048576,MATCH($B160,城镇化率!$A:$A,0),MATCH(Q$1,城镇化率!$5:$5,0))/100</f>
        <v>2697183.711941808</v>
      </c>
      <c r="R160" s="40">
        <f>INDEX(人口源表!$1:$1048576,MATCH($B160,人口源表!$A:$A,0),MATCH(R$1,人口源表!$1:$1,0))*INDEX(城镇化率!$1:$1048576,MATCH($B160,城镇化率!$A:$A,0),MATCH(R$1,城镇化率!$5:$5,0))/100</f>
        <v>2732044.8806284219</v>
      </c>
      <c r="S160" s="40">
        <f>INDEX(人口源表!$1:$1048576,MATCH($B160,人口源表!$A:$A,0),MATCH(S$1,人口源表!$1:$1,0))*INDEX(城镇化率!$1:$1048576,MATCH($B160,城镇化率!$A:$A,0),MATCH(S$1,城镇化率!$5:$5,0))/100</f>
        <v>2752598.5681398828</v>
      </c>
      <c r="T160" s="40">
        <f>INDEX(人口源表!$1:$1048576,MATCH($B160,人口源表!$A:$A,0),MATCH(T$1,人口源表!$1:$1,0))*INDEX(城镇化率!$1:$1048576,MATCH($B160,城镇化率!$A:$A,0),MATCH(T$1,城镇化率!$5:$5,0))/100</f>
        <v>2772170.2663477673</v>
      </c>
      <c r="U160" s="40">
        <f>INDEX(人口源表!$1:$1048576,MATCH($B160,人口源表!$A:$A,0),MATCH(U$1,人口源表!$1:$1,0))*INDEX(城镇化率!$1:$1048576,MATCH($B160,城镇化率!$A:$A,0),MATCH(U$1,城镇化率!$5:$5,0))/100</f>
        <v>2790677.7004192583</v>
      </c>
      <c r="V160" s="40">
        <f>INDEX(人口源表!$1:$1048576,MATCH($B160,人口源表!$A:$A,0),MATCH(V$1,人口源表!$1:$1,0))*INDEX(城镇化率!$1:$1048576,MATCH($B160,城镇化率!$A:$A,0),MATCH(V$1,城镇化率!$5:$5,0))/100</f>
        <v>2808048.7284361338</v>
      </c>
      <c r="W160" s="40">
        <f>INDEX(人口源表!$1:$1048576,MATCH($B160,人口源表!$A:$A,0),MATCH(W$1,人口源表!$1:$1,0))*INDEX(城镇化率!$1:$1048576,MATCH($B160,城镇化率!$A:$A,0),MATCH(W$1,城镇化率!$5:$5,0))/100</f>
        <v>2824225.3026314606</v>
      </c>
      <c r="X160" s="40">
        <f>INDEX(人口源表!$1:$1048576,MATCH($B160,人口源表!$A:$A,0),MATCH(X$1,人口源表!$1:$1,0))*INDEX(城镇化率!$1:$1048576,MATCH($B160,城镇化率!$A:$A,0),MATCH(X$1,城镇化率!$5:$5,0))/100</f>
        <v>2839160.7491697655</v>
      </c>
      <c r="Y160" s="40">
        <f>INDEX(人口源表!$1:$1048576,MATCH($B160,人口源表!$A:$A,0),MATCH(Y$1,人口源表!$1:$1,0))*INDEX(城镇化率!$1:$1048576,MATCH($B160,城镇化率!$A:$A,0),MATCH(Y$1,城镇化率!$5:$5,0))/100</f>
        <v>2852820.0655375891</v>
      </c>
      <c r="Z160" s="40">
        <f>INDEX(人口源表!$1:$1048576,MATCH($B160,人口源表!$A:$A,0),MATCH(Z$1,人口源表!$1:$1,0))*INDEX(城镇化率!$1:$1048576,MATCH($B160,城镇化率!$A:$A,0),MATCH(Z$1,城镇化率!$5:$5,0))/100</f>
        <v>2865182.0945737702</v>
      </c>
      <c r="AA160" s="40">
        <f>INDEX(人口源表!$1:$1048576,MATCH($B160,人口源表!$A:$A,0),MATCH(AA$1,人口源表!$1:$1,0))*INDEX(城镇化率!$1:$1048576,MATCH($B160,城镇化率!$A:$A,0),MATCH(AA$1,城镇化率!$5:$5,0))/100</f>
        <v>2876237.9962826991</v>
      </c>
      <c r="AB160" s="40">
        <f>INDEX(人口源表!$1:$1048576,MATCH($B160,人口源表!$A:$A,0),MATCH(AB$1,人口源表!$1:$1,0))*INDEX(城镇化率!$1:$1048576,MATCH($B160,城镇化率!$A:$A,0),MATCH(AB$1,城镇化率!$5:$5,0))/100</f>
        <v>2885994.080600258</v>
      </c>
      <c r="AC160" s="40">
        <f>INDEX(人口源表!$1:$1048576,MATCH($B160,人口源表!$A:$A,0),MATCH(AC$1,人口源表!$1:$1,0))*INDEX(城镇化率!$1:$1048576,MATCH($B160,城镇化率!$A:$A,0),MATCH(AC$1,城镇化率!$5:$5,0))/100</f>
        <v>2890926.5176962898</v>
      </c>
      <c r="AD160" s="40">
        <f>INDEX(人口源表!$1:$1048576,MATCH($B160,人口源表!$A:$A,0),MATCH(AD$1,人口源表!$1:$1,0))*INDEX(城镇化率!$1:$1048576,MATCH($B160,城镇化率!$A:$A,0),MATCH(AD$1,城镇化率!$5:$5,0))/100</f>
        <v>2894597.7120487201</v>
      </c>
      <c r="AE160" s="40">
        <f>INDEX(人口源表!$1:$1048576,MATCH($B160,人口源表!$A:$A,0),MATCH(AE$1,人口源表!$1:$1,0))*INDEX(城镇化率!$1:$1048576,MATCH($B160,城镇化率!$A:$A,0),MATCH(AE$1,城镇化率!$5:$5,0))/100</f>
        <v>2897059.6374352784</v>
      </c>
      <c r="AF160" s="40">
        <f>INDEX(人口源表!$1:$1048576,MATCH($B160,人口源表!$A:$A,0),MATCH(AF$1,人口源表!$1:$1,0))*INDEX(城镇化率!$1:$1048576,MATCH($B160,城镇化率!$A:$A,0),MATCH(AF$1,城镇化率!$5:$5,0))/100</f>
        <v>2898379.2362816362</v>
      </c>
      <c r="AG160" s="40">
        <f>INDEX(人口源表!$1:$1048576,MATCH($B160,人口源表!$A:$A,0),MATCH(AG$1,人口源表!$1:$1,0))*INDEX(城镇化率!$1:$1048576,MATCH($B160,城镇化率!$A:$A,0),MATCH(AG$1,城镇化率!$5:$5,0))/100</f>
        <v>2898638.0515030907</v>
      </c>
      <c r="AH160" s="40">
        <f>INDEX(人口源表!$1:$1048576,MATCH($B160,人口源表!$A:$A,0),MATCH(AH$1,人口源表!$1:$1,0))*INDEX(城镇化率!$1:$1048576,MATCH($B160,城镇化率!$A:$A,0),MATCH(AH$1,城镇化率!$5:$5,0))/100</f>
        <v>2897933.1362625631</v>
      </c>
      <c r="AI160" s="40">
        <f>INDEX(人口源表!$1:$1048576,MATCH($B160,人口源表!$A:$A,0),MATCH(AI$1,人口源表!$1:$1,0))*INDEX(城镇化率!$1:$1048576,MATCH($B160,城镇化率!$A:$A,0),MATCH(AI$1,城镇化率!$5:$5,0))/100</f>
        <v>2896376.0399141372</v>
      </c>
      <c r="AJ160" s="40">
        <f>INDEX(人口源表!$1:$1048576,MATCH($B160,人口源表!$A:$A,0),MATCH(AJ$1,人口源表!$1:$1,0))*INDEX(城镇化率!$1:$1048576,MATCH($B160,城镇化率!$A:$A,0),MATCH(AJ$1,城镇化率!$5:$5,0))/100</f>
        <v>2894095.6651431923</v>
      </c>
      <c r="AK160" s="40">
        <f>INDEX(人口源表!$1:$1048576,MATCH($B160,人口源表!$A:$A,0),MATCH(AK$1,人口源表!$1:$1,0))*INDEX(城镇化率!$1:$1048576,MATCH($B160,城镇化率!$A:$A,0),MATCH(AK$1,城镇化率!$5:$5,0))/100</f>
        <v>2891235.3186862743</v>
      </c>
      <c r="AL160" s="40">
        <f>INDEX(人口源表!$1:$1048576,MATCH($B160,人口源表!$A:$A,0),MATCH(AL$1,人口源表!$1:$1,0))*INDEX(城镇化率!$1:$1048576,MATCH($B160,城镇化率!$A:$A,0),MATCH(AL$1,城镇化率!$5:$5,0))/100</f>
        <v>2887954.2730178912</v>
      </c>
      <c r="AM160" s="40">
        <f>INDEX(人口源表!$1:$1048576,MATCH($B160,人口源表!$A:$A,0),MATCH(AM$1,人口源表!$1:$1,0))*INDEX(城镇化率!$1:$1048576,MATCH($B160,城镇化率!$A:$A,0),MATCH(AM$1,城镇化率!$5:$5,0))/100</f>
        <v>2884430.0173675315</v>
      </c>
      <c r="AN160" s="40">
        <f>INDEX(人口源表!$1:$1048576,MATCH($B160,人口源表!$A:$A,0),MATCH(AN$1,人口源表!$1:$1,0))*INDEX(城镇化率!$1:$1048576,MATCH($B160,城镇化率!$A:$A,0),MATCH(AN$1,城镇化率!$5:$5,0))/100</f>
        <v>2880855.9405384134</v>
      </c>
      <c r="AO160" s="40">
        <f>INDEX(人口源表!$1:$1048576,MATCH($B160,人口源表!$A:$A,0),MATCH(AO$1,人口源表!$1:$1,0))*INDEX(城镇化率!$1:$1048576,MATCH($B160,城镇化率!$A:$A,0),MATCH(AO$1,城镇化率!$5:$5,0))/100</f>
        <v>2877441.6051818412</v>
      </c>
      <c r="AP160" s="40">
        <f>INDEX(人口源表!$1:$1048576,MATCH($B160,人口源表!$A:$A,0),MATCH(AP$1,人口源表!$1:$1,0))*INDEX(城镇化率!$1:$1048576,MATCH($B160,城镇化率!$A:$A,0),MATCH(AP$1,城镇化率!$5:$5,0))/100</f>
        <v>2874415.0182525767</v>
      </c>
      <c r="AQ160" s="40">
        <f>INDEX(人口源表!$1:$1048576,MATCH($B160,人口源表!$A:$A,0),MATCH(AQ$1,人口源表!$1:$1,0))*INDEX(城镇化率!$1:$1048576,MATCH($B160,城镇化率!$A:$A,0),MATCH(AQ$1,城镇化率!$5:$5,0))/100</f>
        <v>2872022.2819977957</v>
      </c>
      <c r="AR160" s="40">
        <f>INDEX(人口源表!$1:$1048576,MATCH($B160,人口源表!$A:$A,0),MATCH(AR$1,人口源表!$1:$1,0))*INDEX(城镇化率!$1:$1048576,MATCH($B160,城镇化率!$A:$A,0),MATCH(AR$1,城镇化率!$5:$5,0))/100</f>
        <v>2870526.5639321171</v>
      </c>
      <c r="AS160" s="40">
        <f>INDEX(人口源表!$1:$1048576,MATCH($B160,人口源表!$A:$A,0),MATCH(AS$1,人口源表!$1:$1,0))*INDEX(城镇化率!$1:$1048576,MATCH($B160,城镇化率!$A:$A,0),MATCH(AS$1,城镇化率!$5:$5,0))/100</f>
        <v>2870209.0557021177</v>
      </c>
      <c r="AT160" s="40">
        <f>INDEX(人口源表!$1:$1048576,MATCH($B160,人口源表!$A:$A,0),MATCH(AT$1,人口源表!$1:$1,0))*INDEX(城镇化率!$1:$1048576,MATCH($B160,城镇化率!$A:$A,0),MATCH(AT$1,城镇化率!$5:$5,0))/100</f>
        <v>2871371.2992017884</v>
      </c>
      <c r="AU160" s="40">
        <f>INDEX(人口源表!$1:$1048576,MATCH($B160,人口源表!$A:$A,0),MATCH(AU$1,人口源表!$1:$1,0))*INDEX(城镇化率!$1:$1048576,MATCH($B160,城镇化率!$A:$A,0),MATCH(AU$1,城镇化率!$5:$5,0))/100</f>
        <v>2874331.468645724</v>
      </c>
      <c r="AV160" s="40">
        <f>INDEX(人口源表!$1:$1048576,MATCH($B160,人口源表!$A:$A,0),MATCH(AV$1,人口源表!$1:$1,0))*INDEX(城镇化率!$1:$1048576,MATCH($B160,城镇化率!$A:$A,0),MATCH(AV$1,城镇化率!$5:$5,0))/100</f>
        <v>2879428.7192594451</v>
      </c>
    </row>
    <row r="161" spans="1:48" x14ac:dyDescent="0.15">
      <c r="A161" s="4" t="s">
        <v>870</v>
      </c>
      <c r="B161" s="4" t="s">
        <v>328</v>
      </c>
      <c r="C161" s="34">
        <f>VLOOKUP(B161,'[1]2016省城人口总结（根）'!B:C,2,FALSE)/100</f>
        <v>0.50590000000000002</v>
      </c>
      <c r="D161" s="40">
        <f>INDEX(人口源表!$1:$1048576,MATCH($B161,人口源表!$A:$A,0),MATCH(D$1,人口源表!$1:$1,0))*INDEX(城镇化率!$1:$1048576,MATCH($B161,城镇化率!$A:$A,0),MATCH(D$1,城镇化率!$5:$5,0))/100</f>
        <v>1336927.889235788</v>
      </c>
      <c r="E161" s="40">
        <f>INDEX(人口源表!$1:$1048576,MATCH($B161,人口源表!$A:$A,0),MATCH(E$1,人口源表!$1:$1,0))*INDEX(城镇化率!$1:$1048576,MATCH($B161,城镇化率!$A:$A,0),MATCH(E$1,城镇化率!$5:$5,0))/100</f>
        <v>1366178.0726005416</v>
      </c>
      <c r="F161" s="40">
        <f>INDEX(人口源表!$1:$1048576,MATCH($B161,人口源表!$A:$A,0),MATCH(F$1,人口源表!$1:$1,0))*INDEX(城镇化率!$1:$1048576,MATCH($B161,城镇化率!$A:$A,0),MATCH(F$1,城镇化率!$5:$5,0))/100</f>
        <v>1395456.959877043</v>
      </c>
      <c r="G161" s="40">
        <f>INDEX(人口源表!$1:$1048576,MATCH($B161,人口源表!$A:$A,0),MATCH(G$1,人口源表!$1:$1,0))*INDEX(城镇化率!$1:$1048576,MATCH($B161,城镇化率!$A:$A,0),MATCH(G$1,城镇化率!$5:$5,0))/100</f>
        <v>1252444.0430244566</v>
      </c>
      <c r="H161" s="40">
        <f>INDEX(人口源表!$1:$1048576,MATCH($B161,人口源表!$A:$A,0),MATCH(H$1,人口源表!$1:$1,0))*INDEX(城镇化率!$1:$1048576,MATCH($B161,城镇化率!$A:$A,0),MATCH(H$1,城镇化率!$5:$5,0))/100</f>
        <v>1281154.538366894</v>
      </c>
      <c r="I161" s="40">
        <f>INDEX(人口源表!$1:$1048576,MATCH($B161,人口源表!$A:$A,0),MATCH(I$1,人口源表!$1:$1,0))*INDEX(城镇化率!$1:$1048576,MATCH($B161,城镇化率!$A:$A,0),MATCH(I$1,城镇化率!$5:$5,0))/100</f>
        <v>1301130.167812244</v>
      </c>
      <c r="J161" s="40">
        <f>INDEX(人口源表!$1:$1048576,MATCH($B161,人口源表!$A:$A,0),MATCH(J$1,人口源表!$1:$1,0))*INDEX(城镇化率!$1:$1048576,MATCH($B161,城镇化率!$A:$A,0),MATCH(J$1,城镇化率!$5:$5,0))/100</f>
        <v>1321012.8133125855</v>
      </c>
      <c r="K161" s="40">
        <f>INDEX(人口源表!$1:$1048576,MATCH($B161,人口源表!$A:$A,0),MATCH(K$1,人口源表!$1:$1,0))*INDEX(城镇化率!$1:$1048576,MATCH($B161,城镇化率!$A:$A,0),MATCH(K$1,城镇化率!$5:$5,0))/100</f>
        <v>1340751.4799645322</v>
      </c>
      <c r="L161" s="40">
        <f>INDEX(人口源表!$1:$1048576,MATCH($B161,人口源表!$A:$A,0),MATCH(L$1,人口源表!$1:$1,0))*INDEX(城镇化率!$1:$1048576,MATCH($B161,城镇化率!$A:$A,0),MATCH(L$1,城镇化率!$5:$5,0))/100</f>
        <v>1360296.0718979312</v>
      </c>
      <c r="M161" s="40">
        <f>INDEX(人口源表!$1:$1048576,MATCH($B161,人口源表!$A:$A,0),MATCH(M$1,人口源表!$1:$1,0))*INDEX(城镇化率!$1:$1048576,MATCH($B161,城镇化率!$A:$A,0),MATCH(M$1,城镇化率!$5:$5,0))/100</f>
        <v>1379599.7617079285</v>
      </c>
      <c r="N161" s="40">
        <f>INDEX(人口源表!$1:$1048576,MATCH($B161,人口源表!$A:$A,0),MATCH(N$1,人口源表!$1:$1,0))*INDEX(城镇化率!$1:$1048576,MATCH($B161,城镇化率!$A:$A,0),MATCH(N$1,城镇化率!$5:$5,0))/100</f>
        <v>1398617.4781411469</v>
      </c>
      <c r="O161" s="40">
        <f>INDEX(人口源表!$1:$1048576,MATCH($B161,人口源表!$A:$A,0),MATCH(O$1,人口源表!$1:$1,0))*INDEX(城镇化率!$1:$1048576,MATCH($B161,城镇化率!$A:$A,0),MATCH(O$1,城镇化率!$5:$5,0))/100</f>
        <v>1417307.7786995261</v>
      </c>
      <c r="P161" s="40">
        <f>INDEX(人口源表!$1:$1048576,MATCH($B161,人口源表!$A:$A,0),MATCH(P$1,人口源表!$1:$1,0))*INDEX(城镇化率!$1:$1048576,MATCH($B161,城镇化率!$A:$A,0),MATCH(P$1,城镇化率!$5:$5,0))/100</f>
        <v>1435630.7286677205</v>
      </c>
      <c r="Q161" s="40">
        <f>INDEX(人口源表!$1:$1048576,MATCH($B161,人口源表!$A:$A,0),MATCH(Q$1,人口源表!$1:$1,0))*INDEX(城镇化率!$1:$1048576,MATCH($B161,城镇化率!$A:$A,0),MATCH(Q$1,城镇化率!$5:$5,0))/100</f>
        <v>1453550.3819275831</v>
      </c>
      <c r="R161" s="40">
        <f>INDEX(人口源表!$1:$1048576,MATCH($B161,人口源表!$A:$A,0),MATCH(R$1,人口源表!$1:$1,0))*INDEX(城镇化率!$1:$1048576,MATCH($B161,城镇化率!$A:$A,0),MATCH(R$1,城镇化率!$5:$5,0))/100</f>
        <v>1471032.0270500842</v>
      </c>
      <c r="S161" s="40">
        <f>INDEX(人口源表!$1:$1048576,MATCH($B161,人口源表!$A:$A,0),MATCH(S$1,人口源表!$1:$1,0))*INDEX(城镇化率!$1:$1048576,MATCH($B161,城镇化率!$A:$A,0),MATCH(S$1,城镇化率!$5:$5,0))/100</f>
        <v>1480679.9403487218</v>
      </c>
      <c r="T161" s="40">
        <f>INDEX(人口源表!$1:$1048576,MATCH($B161,人口源表!$A:$A,0),MATCH(T$1,人口源表!$1:$1,0))*INDEX(城镇化率!$1:$1048576,MATCH($B161,城镇化率!$A:$A,0),MATCH(T$1,城镇化率!$5:$5,0))/100</f>
        <v>1489707.643913033</v>
      </c>
      <c r="U161" s="40">
        <f>INDEX(人口源表!$1:$1048576,MATCH($B161,人口源表!$A:$A,0),MATCH(U$1,人口源表!$1:$1,0))*INDEX(城镇化率!$1:$1048576,MATCH($B161,城镇化率!$A:$A,0),MATCH(U$1,城镇化率!$5:$5,0))/100</f>
        <v>1498099.2263866661</v>
      </c>
      <c r="V161" s="40">
        <f>INDEX(人口源表!$1:$1048576,MATCH($B161,人口源表!$A:$A,0),MATCH(V$1,人口源表!$1:$1,0))*INDEX(城镇化率!$1:$1048576,MATCH($B161,城镇化率!$A:$A,0),MATCH(V$1,城镇化率!$5:$5,0))/100</f>
        <v>1505845.8737281498</v>
      </c>
      <c r="W161" s="40">
        <f>INDEX(人口源表!$1:$1048576,MATCH($B161,人口源表!$A:$A,0),MATCH(W$1,人口源表!$1:$1,0))*INDEX(城镇化率!$1:$1048576,MATCH($B161,城镇化率!$A:$A,0),MATCH(W$1,城镇化率!$5:$5,0))/100</f>
        <v>1512941.146354781</v>
      </c>
      <c r="X161" s="40">
        <f>INDEX(人口源表!$1:$1048576,MATCH($B161,人口源表!$A:$A,0),MATCH(X$1,人口源表!$1:$1,0))*INDEX(城镇化率!$1:$1048576,MATCH($B161,城镇化率!$A:$A,0),MATCH(X$1,城镇化率!$5:$5,0))/100</f>
        <v>1519384.1198784551</v>
      </c>
      <c r="Y161" s="40">
        <f>INDEX(人口源表!$1:$1048576,MATCH($B161,人口源表!$A:$A,0),MATCH(Y$1,人口源表!$1:$1,0))*INDEX(城镇化率!$1:$1048576,MATCH($B161,城镇化率!$A:$A,0),MATCH(Y$1,城镇化率!$5:$5,0))/100</f>
        <v>1525176.4283781527</v>
      </c>
      <c r="Z161" s="40">
        <f>INDEX(人口源表!$1:$1048576,MATCH($B161,人口源表!$A:$A,0),MATCH(Z$1,人口源表!$1:$1,0))*INDEX(城镇化率!$1:$1048576,MATCH($B161,城镇化率!$A:$A,0),MATCH(Z$1,城镇化率!$5:$5,0))/100</f>
        <v>1530326.682972047</v>
      </c>
      <c r="AA161" s="40">
        <f>INDEX(人口源表!$1:$1048576,MATCH($B161,人口源表!$A:$A,0),MATCH(AA$1,人口源表!$1:$1,0))*INDEX(城镇化率!$1:$1048576,MATCH($B161,城镇化率!$A:$A,0),MATCH(AA$1,城镇化率!$5:$5,0))/100</f>
        <v>1534846.8932971444</v>
      </c>
      <c r="AB161" s="40">
        <f>INDEX(人口源表!$1:$1048576,MATCH($B161,人口源表!$A:$A,0),MATCH(AB$1,人口源表!$1:$1,0))*INDEX(城镇化率!$1:$1048576,MATCH($B161,城镇化率!$A:$A,0),MATCH(AB$1,城镇化率!$5:$5,0))/100</f>
        <v>1538753.8063119042</v>
      </c>
      <c r="AC161" s="40">
        <f>INDEX(人口源表!$1:$1048576,MATCH($B161,人口源表!$A:$A,0),MATCH(AC$1,人口源表!$1:$1,0))*INDEX(城镇化率!$1:$1048576,MATCH($B161,城镇化率!$A:$A,0),MATCH(AC$1,城镇化率!$5:$5,0))/100</f>
        <v>1540182.6711868665</v>
      </c>
      <c r="AD161" s="40">
        <f>INDEX(人口源表!$1:$1048576,MATCH($B161,人口源表!$A:$A,0),MATCH(AD$1,人口源表!$1:$1,0))*INDEX(城镇化率!$1:$1048576,MATCH($B161,城镇化率!$A:$A,0),MATCH(AD$1,城镇化率!$5:$5,0))/100</f>
        <v>1541043.8917976555</v>
      </c>
      <c r="AE161" s="40">
        <f>INDEX(人口源表!$1:$1048576,MATCH($B161,人口源表!$A:$A,0),MATCH(AE$1,人口源表!$1:$1,0))*INDEX(城镇化率!$1:$1048576,MATCH($B161,城镇化率!$A:$A,0),MATCH(AE$1,城镇化率!$5:$5,0))/100</f>
        <v>1541370.4730552367</v>
      </c>
      <c r="AF161" s="40">
        <f>INDEX(人口源表!$1:$1048576,MATCH($B161,人口源表!$A:$A,0),MATCH(AF$1,人口源表!$1:$1,0))*INDEX(城镇化率!$1:$1048576,MATCH($B161,城镇化率!$A:$A,0),MATCH(AF$1,城镇化率!$5:$5,0))/100</f>
        <v>1541202.3454337779</v>
      </c>
      <c r="AG161" s="40">
        <f>INDEX(人口源表!$1:$1048576,MATCH($B161,人口源表!$A:$A,0),MATCH(AG$1,人口源表!$1:$1,0))*INDEX(城镇化率!$1:$1048576,MATCH($B161,城镇化率!$A:$A,0),MATCH(AG$1,城镇化率!$5:$5,0))/100</f>
        <v>1540584.5694895708</v>
      </c>
      <c r="AH161" s="40">
        <f>INDEX(人口源表!$1:$1048576,MATCH($B161,人口源表!$A:$A,0),MATCH(AH$1,人口源表!$1:$1,0))*INDEX(城镇化率!$1:$1048576,MATCH($B161,城镇化率!$A:$A,0),MATCH(AH$1,城镇化率!$5:$5,0))/100</f>
        <v>1539566.1410850191</v>
      </c>
      <c r="AI161" s="40">
        <f>INDEX(人口源表!$1:$1048576,MATCH($B161,人口源表!$A:$A,0),MATCH(AI$1,人口源表!$1:$1,0))*INDEX(城镇化率!$1:$1048576,MATCH($B161,城镇化率!$A:$A,0),MATCH(AI$1,城镇化率!$5:$5,0))/100</f>
        <v>1538202.6396401273</v>
      </c>
      <c r="AJ161" s="40">
        <f>INDEX(人口源表!$1:$1048576,MATCH($B161,人口源表!$A:$A,0),MATCH(AJ$1,人口源表!$1:$1,0))*INDEX(城镇化率!$1:$1048576,MATCH($B161,城镇化率!$A:$A,0),MATCH(AJ$1,城镇化率!$5:$5,0))/100</f>
        <v>1536555.6974189184</v>
      </c>
      <c r="AK161" s="40">
        <f>INDEX(人口源表!$1:$1048576,MATCH($B161,人口源表!$A:$A,0),MATCH(AK$1,人口源表!$1:$1,0))*INDEX(城镇化率!$1:$1048576,MATCH($B161,城镇化率!$A:$A,0),MATCH(AK$1,城镇化率!$5:$5,0))/100</f>
        <v>1534690.5052860221</v>
      </c>
      <c r="AL161" s="40">
        <f>INDEX(人口源表!$1:$1048576,MATCH($B161,人口源表!$A:$A,0),MATCH(AL$1,人口源表!$1:$1,0))*INDEX(城镇化率!$1:$1048576,MATCH($B161,城镇化率!$A:$A,0),MATCH(AL$1,城镇化率!$5:$5,0))/100</f>
        <v>1532679.1333918432</v>
      </c>
      <c r="AM161" s="40">
        <f>INDEX(人口源表!$1:$1048576,MATCH($B161,人口源表!$A:$A,0),MATCH(AM$1,人口源表!$1:$1,0))*INDEX(城镇化率!$1:$1048576,MATCH($B161,城镇化率!$A:$A,0),MATCH(AM$1,城镇化率!$5:$5,0))/100</f>
        <v>1530600.6514385312</v>
      </c>
      <c r="AN161" s="40">
        <f>INDEX(人口源表!$1:$1048576,MATCH($B161,人口源表!$A:$A,0),MATCH(AN$1,人口源表!$1:$1,0))*INDEX(城镇化率!$1:$1048576,MATCH($B161,城镇化率!$A:$A,0),MATCH(AN$1,城镇化率!$5:$5,0))/100</f>
        <v>1528537.3056393971</v>
      </c>
      <c r="AO161" s="40">
        <f>INDEX(人口源表!$1:$1048576,MATCH($B161,人口源表!$A:$A,0),MATCH(AO$1,人口源表!$1:$1,0))*INDEX(城镇化率!$1:$1048576,MATCH($B161,城镇化率!$A:$A,0),MATCH(AO$1,城镇化率!$5:$5,0))/100</f>
        <v>1526579.1867052473</v>
      </c>
      <c r="AP161" s="40">
        <f>INDEX(人口源表!$1:$1048576,MATCH($B161,人口源表!$A:$A,0),MATCH(AP$1,人口源表!$1:$1,0))*INDEX(城镇化率!$1:$1048576,MATCH($B161,城镇化率!$A:$A,0),MATCH(AP$1,城镇化率!$5:$5,0))/100</f>
        <v>1524823.0411874324</v>
      </c>
      <c r="AQ161" s="40">
        <f>INDEX(人口源表!$1:$1048576,MATCH($B161,人口源表!$A:$A,0),MATCH(AQ$1,人口源表!$1:$1,0))*INDEX(城镇化率!$1:$1048576,MATCH($B161,城镇化率!$A:$A,0),MATCH(AQ$1,城镇化率!$5:$5,0))/100</f>
        <v>1523369.7245424483</v>
      </c>
      <c r="AR161" s="40">
        <f>INDEX(人口源表!$1:$1048576,MATCH($B161,人口源表!$A:$A,0),MATCH(AR$1,人口源表!$1:$1,0))*INDEX(城镇化率!$1:$1048576,MATCH($B161,城镇化率!$A:$A,0),MATCH(AR$1,城镇化率!$5:$5,0))/100</f>
        <v>1522327.6019440694</v>
      </c>
      <c r="AS161" s="40">
        <f>INDEX(人口源表!$1:$1048576,MATCH($B161,人口源表!$A:$A,0),MATCH(AS$1,人口源表!$1:$1,0))*INDEX(城镇化率!$1:$1048576,MATCH($B161,城镇化率!$A:$A,0),MATCH(AS$1,城镇化率!$5:$5,0))/100</f>
        <v>1521811.3357733467</v>
      </c>
      <c r="AT161" s="40">
        <f>INDEX(人口源表!$1:$1048576,MATCH($B161,人口源表!$A:$A,0),MATCH(AT$1,人口源表!$1:$1,0))*INDEX(城镇化率!$1:$1048576,MATCH($B161,城镇化率!$A:$A,0),MATCH(AT$1,城镇化率!$5:$5,0))/100</f>
        <v>1521942.6615408408</v>
      </c>
      <c r="AU161" s="40">
        <f>INDEX(人口源表!$1:$1048576,MATCH($B161,人口源表!$A:$A,0),MATCH(AU$1,人口源表!$1:$1,0))*INDEX(城镇化率!$1:$1048576,MATCH($B161,城镇化率!$A:$A,0),MATCH(AU$1,城镇化率!$5:$5,0))/100</f>
        <v>1522848.4801866189</v>
      </c>
      <c r="AV161" s="40">
        <f>INDEX(人口源表!$1:$1048576,MATCH($B161,人口源表!$A:$A,0),MATCH(AV$1,人口源表!$1:$1,0))*INDEX(城镇化率!$1:$1048576,MATCH($B161,城镇化率!$A:$A,0),MATCH(AV$1,城镇化率!$5:$5,0))/100</f>
        <v>1524663.6485605491</v>
      </c>
    </row>
    <row r="162" spans="1:48" x14ac:dyDescent="0.15">
      <c r="A162" s="4" t="s">
        <v>870</v>
      </c>
      <c r="B162" s="4" t="s">
        <v>330</v>
      </c>
      <c r="C162" s="34">
        <f>VLOOKUP(B162,'[1]2016省城人口总结（根）'!B:C,2,FALSE)/100</f>
        <v>0.54469999999999996</v>
      </c>
      <c r="D162" s="40">
        <f>INDEX(人口源表!$1:$1048576,MATCH($B162,人口源表!$A:$A,0),MATCH(D$1,人口源表!$1:$1,0))*INDEX(城镇化率!$1:$1048576,MATCH($B162,城镇化率!$A:$A,0),MATCH(D$1,城镇化率!$5:$5,0))/100</f>
        <v>1270147.5630338334</v>
      </c>
      <c r="E162" s="40">
        <f>INDEX(人口源表!$1:$1048576,MATCH($B162,人口源表!$A:$A,0),MATCH(E$1,人口源表!$1:$1,0))*INDEX(城镇化率!$1:$1048576,MATCH($B162,城镇化率!$A:$A,0),MATCH(E$1,城镇化率!$5:$5,0))/100</f>
        <v>1299568.5918744826</v>
      </c>
      <c r="F162" s="40">
        <f>INDEX(人口源表!$1:$1048576,MATCH($B162,人口源表!$A:$A,0),MATCH(F$1,人口源表!$1:$1,0))*INDEX(城镇化率!$1:$1048576,MATCH($B162,城镇化率!$A:$A,0),MATCH(F$1,城镇化率!$5:$5,0))/100</f>
        <v>1329066.7865583862</v>
      </c>
      <c r="G162" s="40">
        <f>INDEX(人口源表!$1:$1048576,MATCH($B162,人口源表!$A:$A,0),MATCH(G$1,人口源表!$1:$1,0))*INDEX(城镇化率!$1:$1048576,MATCH($B162,城镇化率!$A:$A,0),MATCH(G$1,城镇化率!$5:$5,0))/100</f>
        <v>1155861.4392501707</v>
      </c>
      <c r="H162" s="40">
        <f>INDEX(人口源表!$1:$1048576,MATCH($B162,人口源表!$A:$A,0),MATCH(H$1,人口源表!$1:$1,0))*INDEX(城镇化率!$1:$1048576,MATCH($B162,城镇化率!$A:$A,0),MATCH(H$1,城镇化率!$5:$5,0))/100</f>
        <v>1185679.5768880369</v>
      </c>
      <c r="I162" s="40">
        <f>INDEX(人口源表!$1:$1048576,MATCH($B162,人口源表!$A:$A,0),MATCH(I$1,人口源表!$1:$1,0))*INDEX(城镇化率!$1:$1048576,MATCH($B162,城镇化率!$A:$A,0),MATCH(I$1,城镇化率!$5:$5,0))/100</f>
        <v>1206817.2142159822</v>
      </c>
      <c r="J162" s="40">
        <f>INDEX(人口源表!$1:$1048576,MATCH($B162,人口源表!$A:$A,0),MATCH(J$1,人口源表!$1:$1,0))*INDEX(城镇化率!$1:$1048576,MATCH($B162,城镇化率!$A:$A,0),MATCH(J$1,城镇化率!$5:$5,0))/100</f>
        <v>1227293.6734335118</v>
      </c>
      <c r="K162" s="40">
        <f>INDEX(人口源表!$1:$1048576,MATCH($B162,人口源表!$A:$A,0),MATCH(K$1,人口源表!$1:$1,0))*INDEX(城镇化率!$1:$1048576,MATCH($B162,城镇化率!$A:$A,0),MATCH(K$1,城镇化率!$5:$5,0))/100</f>
        <v>1247101.9749747603</v>
      </c>
      <c r="L162" s="40">
        <f>INDEX(人口源表!$1:$1048576,MATCH($B162,人口源表!$A:$A,0),MATCH(L$1,人口源表!$1:$1,0))*INDEX(城镇化率!$1:$1048576,MATCH($B162,城镇化率!$A:$A,0),MATCH(L$1,城镇化率!$5:$5,0))/100</f>
        <v>1266238.9677924411</v>
      </c>
      <c r="M162" s="40">
        <f>INDEX(人口源表!$1:$1048576,MATCH($B162,人口源表!$A:$A,0),MATCH(M$1,人口源表!$1:$1,0))*INDEX(城镇化率!$1:$1048576,MATCH($B162,城镇化率!$A:$A,0),MATCH(M$1,城镇化率!$5:$5,0))/100</f>
        <v>1284701.2330823783</v>
      </c>
      <c r="N162" s="40">
        <f>INDEX(人口源表!$1:$1048576,MATCH($B162,人口源表!$A:$A,0),MATCH(N$1,人口源表!$1:$1,0))*INDEX(城镇化率!$1:$1048576,MATCH($B162,城镇化率!$A:$A,0),MATCH(N$1,城镇化率!$5:$5,0))/100</f>
        <v>1302487.5407489513</v>
      </c>
      <c r="O162" s="40">
        <f>INDEX(人口源表!$1:$1048576,MATCH($B162,人口源表!$A:$A,0),MATCH(O$1,人口源表!$1:$1,0))*INDEX(城镇化率!$1:$1048576,MATCH($B162,城镇化率!$A:$A,0),MATCH(O$1,城镇化率!$5:$5,0))/100</f>
        <v>1319597.7051636372</v>
      </c>
      <c r="P162" s="40">
        <f>INDEX(人口源表!$1:$1048576,MATCH($B162,人口源表!$A:$A,0),MATCH(P$1,人口源表!$1:$1,0))*INDEX(城镇化率!$1:$1048576,MATCH($B162,城镇化率!$A:$A,0),MATCH(P$1,城镇化率!$5:$5,0))/100</f>
        <v>1336033.8930491132</v>
      </c>
      <c r="Q162" s="40">
        <f>INDEX(人口源表!$1:$1048576,MATCH($B162,人口源表!$A:$A,0),MATCH(Q$1,人口源表!$1:$1,0))*INDEX(城镇化率!$1:$1048576,MATCH($B162,城镇化率!$A:$A,0),MATCH(Q$1,城镇化率!$5:$5,0))/100</f>
        <v>1351798.8217811307</v>
      </c>
      <c r="R162" s="40">
        <f>INDEX(人口源表!$1:$1048576,MATCH($B162,人口源表!$A:$A,0),MATCH(R$1,人口源表!$1:$1,0))*INDEX(城镇化率!$1:$1048576,MATCH($B162,城镇化率!$A:$A,0),MATCH(R$1,城镇化率!$5:$5,0))/100</f>
        <v>1366897.0646086356</v>
      </c>
      <c r="S162" s="40">
        <f>INDEX(人口源表!$1:$1048576,MATCH($B162,人口源表!$A:$A,0),MATCH(S$1,人口源表!$1:$1,0))*INDEX(城镇化率!$1:$1048576,MATCH($B162,城镇化率!$A:$A,0),MATCH(S$1,城镇化率!$5:$5,0))/100</f>
        <v>1374496.8405260919</v>
      </c>
      <c r="T162" s="40">
        <f>INDEX(人口源表!$1:$1048576,MATCH($B162,人口源表!$A:$A,0),MATCH(T$1,人口源表!$1:$1,0))*INDEX(城镇化率!$1:$1048576,MATCH($B162,城镇化率!$A:$A,0),MATCH(T$1,城镇化率!$5:$5,0))/100</f>
        <v>1381343.319080459</v>
      </c>
      <c r="U162" s="40">
        <f>INDEX(人口源表!$1:$1048576,MATCH($B162,人口源表!$A:$A,0),MATCH(U$1,人口源表!$1:$1,0))*INDEX(城镇化率!$1:$1048576,MATCH($B162,城镇化率!$A:$A,0),MATCH(U$1,城镇化率!$5:$5,0))/100</f>
        <v>1387455.5111101228</v>
      </c>
      <c r="V162" s="40">
        <f>INDEX(人口源表!$1:$1048576,MATCH($B162,人口源表!$A:$A,0),MATCH(V$1,人口源表!$1:$1,0))*INDEX(城镇化率!$1:$1048576,MATCH($B162,城镇化率!$A:$A,0),MATCH(V$1,城镇化率!$5:$5,0))/100</f>
        <v>1392856.8635636515</v>
      </c>
      <c r="W162" s="40">
        <f>INDEX(人口源表!$1:$1048576,MATCH($B162,人口源表!$A:$A,0),MATCH(W$1,人口源表!$1:$1,0))*INDEX(城镇化率!$1:$1048576,MATCH($B162,城镇化率!$A:$A,0),MATCH(W$1,城镇化率!$5:$5,0))/100</f>
        <v>1397570.7450935759</v>
      </c>
      <c r="X162" s="40">
        <f>INDEX(人口源表!$1:$1048576,MATCH($B162,人口源表!$A:$A,0),MATCH(X$1,人口源表!$1:$1,0))*INDEX(城镇化率!$1:$1048576,MATCH($B162,城镇化率!$A:$A,0),MATCH(X$1,城镇化率!$5:$5,0))/100</f>
        <v>1401623.0902698028</v>
      </c>
      <c r="Y162" s="40">
        <f>INDEX(人口源表!$1:$1048576,MATCH($B162,人口源表!$A:$A,0),MATCH(Y$1,人口源表!$1:$1,0))*INDEX(城镇化率!$1:$1048576,MATCH($B162,城镇化率!$A:$A,0),MATCH(Y$1,城镇化率!$5:$5,0))/100</f>
        <v>1405040.4573077909</v>
      </c>
      <c r="Z162" s="40">
        <f>INDEX(人口源表!$1:$1048576,MATCH($B162,人口源表!$A:$A,0),MATCH(Z$1,人口源表!$1:$1,0))*INDEX(城镇化率!$1:$1048576,MATCH($B162,城镇化率!$A:$A,0),MATCH(Z$1,城镇化率!$5:$5,0))/100</f>
        <v>1407852.0459767985</v>
      </c>
      <c r="AA162" s="40">
        <f>INDEX(人口源表!$1:$1048576,MATCH($B162,人口源表!$A:$A,0),MATCH(AA$1,人口源表!$1:$1,0))*INDEX(城镇化率!$1:$1048576,MATCH($B162,城镇化率!$A:$A,0),MATCH(AA$1,城镇化率!$5:$5,0))/100</f>
        <v>1410088.4096812126</v>
      </c>
      <c r="AB162" s="40">
        <f>INDEX(人口源表!$1:$1048576,MATCH($B162,人口源表!$A:$A,0),MATCH(AB$1,人口源表!$1:$1,0))*INDEX(城镇化率!$1:$1048576,MATCH($B162,城镇化率!$A:$A,0),MATCH(AB$1,城镇化率!$5:$5,0))/100</f>
        <v>1411782.8344125319</v>
      </c>
      <c r="AC162" s="40">
        <f>INDEX(人口源表!$1:$1048576,MATCH($B162,人口源表!$A:$A,0),MATCH(AC$1,人口源表!$1:$1,0))*INDEX(城镇化率!$1:$1048576,MATCH($B162,城镇化率!$A:$A,0),MATCH(AC$1,城镇化率!$5:$5,0))/100</f>
        <v>1411241.0324716161</v>
      </c>
      <c r="AD162" s="40">
        <f>INDEX(人口源表!$1:$1048576,MATCH($B162,人口源表!$A:$A,0),MATCH(AD$1,人口源表!$1:$1,0))*INDEX(城镇化率!$1:$1048576,MATCH($B162,城镇化率!$A:$A,0),MATCH(AD$1,城镇化率!$5:$5,0))/100</f>
        <v>1410227.8702668312</v>
      </c>
      <c r="AE162" s="40">
        <f>INDEX(人口源表!$1:$1048576,MATCH($B162,人口源表!$A:$A,0),MATCH(AE$1,人口源表!$1:$1,0))*INDEX(城镇化率!$1:$1048576,MATCH($B162,城镇化率!$A:$A,0),MATCH(AE$1,城镇化率!$5:$5,0))/100</f>
        <v>1408783.9624901947</v>
      </c>
      <c r="AF162" s="40">
        <f>INDEX(人口源表!$1:$1048576,MATCH($B162,人口源表!$A:$A,0),MATCH(AF$1,人口源表!$1:$1,0))*INDEX(城镇化率!$1:$1048576,MATCH($B162,城镇化率!$A:$A,0),MATCH(AF$1,城镇化率!$5:$5,0))/100</f>
        <v>1406950.5761375278</v>
      </c>
      <c r="AG162" s="40">
        <f>INDEX(人口源表!$1:$1048576,MATCH($B162,人口源表!$A:$A,0),MATCH(AG$1,人口源表!$1:$1,0))*INDEX(城镇化率!$1:$1048576,MATCH($B162,城镇化率!$A:$A,0),MATCH(AG$1,城镇化率!$5:$5,0))/100</f>
        <v>1404772.3946122257</v>
      </c>
      <c r="AH162" s="40">
        <f>INDEX(人口源表!$1:$1048576,MATCH($B162,人口源表!$A:$A,0),MATCH(AH$1,人口源表!$1:$1,0))*INDEX(城镇化率!$1:$1048576,MATCH($B162,城镇化率!$A:$A,0),MATCH(AH$1,城镇化率!$5:$5,0))/100</f>
        <v>1402293.4236901531</v>
      </c>
      <c r="AI162" s="40">
        <f>INDEX(人口源表!$1:$1048576,MATCH($B162,人口源表!$A:$A,0),MATCH(AI$1,人口源表!$1:$1,0))*INDEX(城镇化率!$1:$1048576,MATCH($B162,城镇化率!$A:$A,0),MATCH(AI$1,城镇化率!$5:$5,0))/100</f>
        <v>1399562.5295194017</v>
      </c>
      <c r="AJ162" s="40">
        <f>INDEX(人口源表!$1:$1048576,MATCH($B162,人口源表!$A:$A,0),MATCH(AJ$1,人口源表!$1:$1,0))*INDEX(城镇化率!$1:$1048576,MATCH($B162,城镇化率!$A:$A,0),MATCH(AJ$1,城镇化率!$5:$5,0))/100</f>
        <v>1396627.2482371489</v>
      </c>
      <c r="AK162" s="40">
        <f>INDEX(人口源表!$1:$1048576,MATCH($B162,人口源表!$A:$A,0),MATCH(AK$1,人口源表!$1:$1,0))*INDEX(城镇化率!$1:$1048576,MATCH($B162,城镇化率!$A:$A,0),MATCH(AK$1,城镇化率!$5:$5,0))/100</f>
        <v>1393540.0530230468</v>
      </c>
      <c r="AL162" s="40">
        <f>INDEX(人口源表!$1:$1048576,MATCH($B162,人口源表!$A:$A,0),MATCH(AL$1,人口源表!$1:$1,0))*INDEX(城镇化率!$1:$1048576,MATCH($B162,城镇化率!$A:$A,0),MATCH(AL$1,城镇化率!$5:$5,0))/100</f>
        <v>1390354.2249599728</v>
      </c>
      <c r="AM162" s="40">
        <f>INDEX(人口源表!$1:$1048576,MATCH($B162,人口源表!$A:$A,0),MATCH(AM$1,人口源表!$1:$1,0))*INDEX(城镇化率!$1:$1048576,MATCH($B162,城镇化率!$A:$A,0),MATCH(AM$1,城镇化率!$5:$5,0))/100</f>
        <v>1387123.8606993509</v>
      </c>
      <c r="AN162" s="40">
        <f>INDEX(人口源表!$1:$1048576,MATCH($B162,人口源表!$A:$A,0),MATCH(AN$1,人口源表!$1:$1,0))*INDEX(城镇化率!$1:$1048576,MATCH($B162,城镇化率!$A:$A,0),MATCH(AN$1,城镇化率!$5:$5,0))/100</f>
        <v>1383906.0037667356</v>
      </c>
      <c r="AO162" s="40">
        <f>INDEX(人口源表!$1:$1048576,MATCH($B162,人口源表!$A:$A,0),MATCH(AO$1,人口源表!$1:$1,0))*INDEX(城镇化率!$1:$1048576,MATCH($B162,城镇化率!$A:$A,0),MATCH(AO$1,城镇化率!$5:$5,0))/100</f>
        <v>1380761.4029048297</v>
      </c>
      <c r="AP162" s="40">
        <f>INDEX(人口源表!$1:$1048576,MATCH($B162,人口源表!$A:$A,0),MATCH(AP$1,人口源表!$1:$1,0))*INDEX(城镇化率!$1:$1048576,MATCH($B162,城镇化率!$A:$A,0),MATCH(AP$1,城镇化率!$5:$5,0))/100</f>
        <v>1377749.5813340025</v>
      </c>
      <c r="AQ162" s="40">
        <f>INDEX(人口源表!$1:$1048576,MATCH($B162,人口源表!$A:$A,0),MATCH(AQ$1,人口源表!$1:$1,0))*INDEX(城镇化率!$1:$1048576,MATCH($B162,城镇化率!$A:$A,0),MATCH(AQ$1,城镇化率!$5:$5,0))/100</f>
        <v>1374935.2481018228</v>
      </c>
      <c r="AR162" s="40">
        <f>INDEX(人口源表!$1:$1048576,MATCH($B162,人口源表!$A:$A,0),MATCH(AR$1,人口源表!$1:$1,0))*INDEX(城镇化率!$1:$1048576,MATCH($B162,城镇化率!$A:$A,0),MATCH(AR$1,城镇化率!$5:$5,0))/100</f>
        <v>1372383.3572491014</v>
      </c>
      <c r="AS162" s="40">
        <f>INDEX(人口源表!$1:$1048576,MATCH($B162,人口源表!$A:$A,0),MATCH(AS$1,人口源表!$1:$1,0))*INDEX(城镇化率!$1:$1048576,MATCH($B162,城镇化率!$A:$A,0),MATCH(AS$1,城镇化率!$5:$5,0))/100</f>
        <v>1370161.267222651</v>
      </c>
      <c r="AT162" s="40">
        <f>INDEX(人口源表!$1:$1048576,MATCH($B162,人口源表!$A:$A,0),MATCH(AT$1,人口源表!$1:$1,0))*INDEX(城镇化率!$1:$1048576,MATCH($B162,城镇化率!$A:$A,0),MATCH(AT$1,城镇化率!$5:$5,0))/100</f>
        <v>1368339.5011031029</v>
      </c>
      <c r="AU162" s="40">
        <f>INDEX(人口源表!$1:$1048576,MATCH($B162,人口源表!$A:$A,0),MATCH(AU$1,人口源表!$1:$1,0))*INDEX(城镇化率!$1:$1048576,MATCH($B162,城镇化率!$A:$A,0),MATCH(AU$1,城镇化率!$5:$5,0))/100</f>
        <v>1366990.3433217183</v>
      </c>
      <c r="AV162" s="40">
        <f>INDEX(人口源表!$1:$1048576,MATCH($B162,人口源表!$A:$A,0),MATCH(AV$1,人口源表!$1:$1,0))*INDEX(城镇化率!$1:$1048576,MATCH($B162,城镇化率!$A:$A,0),MATCH(AV$1,城镇化率!$5:$5,0))/100</f>
        <v>1366187.1335246719</v>
      </c>
    </row>
    <row r="163" spans="1:48" x14ac:dyDescent="0.15">
      <c r="A163" s="4" t="s">
        <v>870</v>
      </c>
      <c r="B163" s="4" t="s">
        <v>332</v>
      </c>
      <c r="C163" s="34">
        <f>VLOOKUP(B163,'[1]2016省城人口总结（根）'!B:C,2,FALSE)/100</f>
        <v>0.44334797242940999</v>
      </c>
      <c r="D163" s="40">
        <f>INDEX(人口源表!$1:$1048576,MATCH($B163,人口源表!$A:$A,0),MATCH(D$1,人口源表!$1:$1,0))*INDEX(城镇化率!$1:$1048576,MATCH($B163,城镇化率!$A:$A,0),MATCH(D$1,城镇化率!$5:$5,0))/100</f>
        <v>4759087.9959381772</v>
      </c>
      <c r="E163" s="40">
        <f>INDEX(人口源表!$1:$1048576,MATCH($B163,人口源表!$A:$A,0),MATCH(E$1,人口源表!$1:$1,0))*INDEX(城镇化率!$1:$1048576,MATCH($B163,城镇化率!$A:$A,0),MATCH(E$1,城镇化率!$5:$5,0))/100</f>
        <v>4859500.8656037059</v>
      </c>
      <c r="F163" s="40">
        <f>INDEX(人口源表!$1:$1048576,MATCH($B163,人口源表!$A:$A,0),MATCH(F$1,人口源表!$1:$1,0))*INDEX(城镇化率!$1:$1048576,MATCH($B163,城镇化率!$A:$A,0),MATCH(F$1,城镇化率!$5:$5,0))/100</f>
        <v>4958987.4692728147</v>
      </c>
      <c r="G163" s="40">
        <f>INDEX(人口源表!$1:$1048576,MATCH($B163,人口源表!$A:$A,0),MATCH(G$1,人口源表!$1:$1,0))*INDEX(城镇化率!$1:$1048576,MATCH($B163,城镇化率!$A:$A,0),MATCH(G$1,城镇化率!$5:$5,0))/100</f>
        <v>4523919.4213948743</v>
      </c>
      <c r="H163" s="40">
        <f>INDEX(人口源表!$1:$1048576,MATCH($B163,人口源表!$A:$A,0),MATCH(H$1,人口源表!$1:$1,0))*INDEX(城镇化率!$1:$1048576,MATCH($B163,城镇化率!$A:$A,0),MATCH(H$1,城镇化率!$5:$5,0))/100</f>
        <v>4606530.5383995222</v>
      </c>
      <c r="I163" s="40">
        <f>INDEX(人口源表!$1:$1048576,MATCH($B163,人口源表!$A:$A,0),MATCH(I$1,人口源表!$1:$1,0))*INDEX(城镇化率!$1:$1048576,MATCH($B163,城镇化率!$A:$A,0),MATCH(I$1,城镇化率!$5:$5,0))/100</f>
        <v>4662101.4077585135</v>
      </c>
      <c r="J163" s="40">
        <f>INDEX(人口源表!$1:$1048576,MATCH($B163,人口源表!$A:$A,0),MATCH(J$1,人口源表!$1:$1,0))*INDEX(城镇化率!$1:$1048576,MATCH($B163,城镇化率!$A:$A,0),MATCH(J$1,城镇化率!$5:$5,0))/100</f>
        <v>4721506.1526963934</v>
      </c>
      <c r="K163" s="40">
        <f>INDEX(人口源表!$1:$1048576,MATCH($B163,人口源表!$A:$A,0),MATCH(K$1,人口源表!$1:$1,0))*INDEX(城镇化率!$1:$1048576,MATCH($B163,城镇化率!$A:$A,0),MATCH(K$1,城镇化率!$5:$5,0))/100</f>
        <v>4784222.7192363683</v>
      </c>
      <c r="L163" s="40">
        <f>INDEX(人口源表!$1:$1048576,MATCH($B163,人口源表!$A:$A,0),MATCH(L$1,人口源表!$1:$1,0))*INDEX(城镇化率!$1:$1048576,MATCH($B163,城镇化率!$A:$A,0),MATCH(L$1,城镇化率!$5:$5,0))/100</f>
        <v>4849740.5959155634</v>
      </c>
      <c r="M163" s="40">
        <f>INDEX(人口源表!$1:$1048576,MATCH($B163,人口源表!$A:$A,0),MATCH(M$1,人口源表!$1:$1,0))*INDEX(城镇化率!$1:$1048576,MATCH($B163,城镇化率!$A:$A,0),MATCH(M$1,城镇化率!$5:$5,0))/100</f>
        <v>4917563.4444541885</v>
      </c>
      <c r="N163" s="40">
        <f>INDEX(人口源表!$1:$1048576,MATCH($B163,人口源表!$A:$A,0),MATCH(N$1,人口源表!$1:$1,0))*INDEX(城镇化率!$1:$1048576,MATCH($B163,城镇化率!$A:$A,0),MATCH(N$1,城镇化率!$5:$5,0))/100</f>
        <v>4987208.8391170306</v>
      </c>
      <c r="O163" s="40">
        <f>INDEX(人口源表!$1:$1048576,MATCH($B163,人口源表!$A:$A,0),MATCH(O$1,人口源表!$1:$1,0))*INDEX(城镇化率!$1:$1048576,MATCH($B163,城镇化率!$A:$A,0),MATCH(O$1,城镇化率!$5:$5,0))/100</f>
        <v>5058210.501046746</v>
      </c>
      <c r="P163" s="40">
        <f>INDEX(人口源表!$1:$1048576,MATCH($B163,人口源表!$A:$A,0),MATCH(P$1,人口源表!$1:$1,0))*INDEX(城镇化率!$1:$1048576,MATCH($B163,城镇化率!$A:$A,0),MATCH(P$1,城镇化率!$5:$5,0))/100</f>
        <v>5130119.094691474</v>
      </c>
      <c r="Q163" s="40">
        <f>INDEX(人口源表!$1:$1048576,MATCH($B163,人口源表!$A:$A,0),MATCH(Q$1,人口源表!$1:$1,0))*INDEX(城镇化率!$1:$1048576,MATCH($B163,城镇化率!$A:$A,0),MATCH(Q$1,城镇化率!$5:$5,0))/100</f>
        <v>5202504.5940286787</v>
      </c>
      <c r="R163" s="40">
        <f>INDEX(人口源表!$1:$1048576,MATCH($B163,人口源表!$A:$A,0),MATCH(R$1,人口源表!$1:$1,0))*INDEX(城镇化率!$1:$1048576,MATCH($B163,城镇化率!$A:$A,0),MATCH(R$1,城镇化率!$5:$5,0))/100</f>
        <v>5274955.6122792624</v>
      </c>
      <c r="S163" s="40">
        <f>INDEX(人口源表!$1:$1048576,MATCH($B163,人口源表!$A:$A,0),MATCH(S$1,人口源表!$1:$1,0))*INDEX(城镇化率!$1:$1048576,MATCH($B163,城镇化率!$A:$A,0),MATCH(S$1,城镇化率!$5:$5,0))/100</f>
        <v>5320612.1791813774</v>
      </c>
      <c r="T163" s="40">
        <f>INDEX(人口源表!$1:$1048576,MATCH($B163,人口源表!$A:$A,0),MATCH(T$1,人口源表!$1:$1,0))*INDEX(城镇化率!$1:$1048576,MATCH($B163,城镇化率!$A:$A,0),MATCH(T$1,城镇化率!$5:$5,0))/100</f>
        <v>5365003.8118068827</v>
      </c>
      <c r="U163" s="40">
        <f>INDEX(人口源表!$1:$1048576,MATCH($B163,人口源表!$A:$A,0),MATCH(U$1,人口源表!$1:$1,0))*INDEX(城镇化率!$1:$1048576,MATCH($B163,城镇化率!$A:$A,0),MATCH(U$1,城镇化率!$5:$5,0))/100</f>
        <v>5407808.2954313941</v>
      </c>
      <c r="V163" s="40">
        <f>INDEX(人口源表!$1:$1048576,MATCH($B163,人口源表!$A:$A,0),MATCH(V$1,人口源表!$1:$1,0))*INDEX(城镇化率!$1:$1048576,MATCH($B163,城镇化率!$A:$A,0),MATCH(V$1,城镇化率!$5:$5,0))/100</f>
        <v>5448734.0590632381</v>
      </c>
      <c r="W163" s="40">
        <f>INDEX(人口源表!$1:$1048576,MATCH($B163,人口源表!$A:$A,0),MATCH(W$1,人口源表!$1:$1,0))*INDEX(城镇化率!$1:$1048576,MATCH($B163,城镇化率!$A:$A,0),MATCH(W$1,城镇化率!$5:$5,0))/100</f>
        <v>5487524.2432656577</v>
      </c>
      <c r="X163" s="40">
        <f>INDEX(人口源表!$1:$1048576,MATCH($B163,人口源表!$A:$A,0),MATCH(X$1,人口源表!$1:$1,0))*INDEX(城镇化率!$1:$1048576,MATCH($B163,城镇化率!$A:$A,0),MATCH(X$1,城镇化率!$5:$5,0))/100</f>
        <v>5523954.9395682486</v>
      </c>
      <c r="Y163" s="40">
        <f>INDEX(人口源表!$1:$1048576,MATCH($B163,人口源表!$A:$A,0),MATCH(Y$1,人口源表!$1:$1,0))*INDEX(城镇化率!$1:$1048576,MATCH($B163,城镇化率!$A:$A,0),MATCH(Y$1,城镇化率!$5:$5,0))/100</f>
        <v>5557835.5334585961</v>
      </c>
      <c r="Z163" s="40">
        <f>INDEX(人口源表!$1:$1048576,MATCH($B163,人口源表!$A:$A,0),MATCH(Z$1,人口源表!$1:$1,0))*INDEX(城镇化率!$1:$1048576,MATCH($B163,城镇化率!$A:$A,0),MATCH(Z$1,城镇化率!$5:$5,0))/100</f>
        <v>5589012.3161511282</v>
      </c>
      <c r="AA163" s="40">
        <f>INDEX(人口源表!$1:$1048576,MATCH($B163,人口源表!$A:$A,0),MATCH(AA$1,人口源表!$1:$1,0))*INDEX(城镇化率!$1:$1048576,MATCH($B163,城镇化率!$A:$A,0),MATCH(AA$1,城镇化率!$5:$5,0))/100</f>
        <v>5617368.3558886144</v>
      </c>
      <c r="AB163" s="40">
        <f>INDEX(人口源表!$1:$1048576,MATCH($B163,人口源表!$A:$A,0),MATCH(AB$1,人口源表!$1:$1,0))*INDEX(城镇化率!$1:$1048576,MATCH($B163,城镇化率!$A:$A,0),MATCH(AB$1,城镇化率!$5:$5,0))/100</f>
        <v>5642823.3510892894</v>
      </c>
      <c r="AC163" s="40">
        <f>INDEX(人口源表!$1:$1048576,MATCH($B163,人口源表!$A:$A,0),MATCH(AC$1,人口源表!$1:$1,0))*INDEX(城镇化率!$1:$1048576,MATCH($B163,城镇化率!$A:$A,0),MATCH(AC$1,城镇化率!$5:$5,0))/100</f>
        <v>5658402.6360675171</v>
      </c>
      <c r="AD163" s="40">
        <f>INDEX(人口源表!$1:$1048576,MATCH($B163,人口源表!$A:$A,0),MATCH(AD$1,人口源表!$1:$1,0))*INDEX(城镇化率!$1:$1048576,MATCH($B163,城镇化率!$A:$A,0),MATCH(AD$1,城镇化率!$5:$5,0))/100</f>
        <v>5670996.8023700789</v>
      </c>
      <c r="AE163" s="40">
        <f>INDEX(人口源表!$1:$1048576,MATCH($B163,人口源表!$A:$A,0),MATCH(AE$1,人口源表!$1:$1,0))*INDEX(城镇化率!$1:$1048576,MATCH($B163,城镇化率!$A:$A,0),MATCH(AE$1,城镇化率!$5:$5,0))/100</f>
        <v>5680654.7119514141</v>
      </c>
      <c r="AF163" s="40">
        <f>INDEX(人口源表!$1:$1048576,MATCH($B163,人口源表!$A:$A,0),MATCH(AF$1,人口源表!$1:$1,0))*INDEX(城镇化率!$1:$1048576,MATCH($B163,城镇化率!$A:$A,0),MATCH(AF$1,城镇化率!$5:$5,0))/100</f>
        <v>5687465.9139109142</v>
      </c>
      <c r="AG163" s="40">
        <f>INDEX(人口源表!$1:$1048576,MATCH($B163,人口源表!$A:$A,0),MATCH(AG$1,人口源表!$1:$1,0))*INDEX(城镇化率!$1:$1048576,MATCH($B163,城镇化率!$A:$A,0),MATCH(AG$1,城镇化率!$5:$5,0))/100</f>
        <v>5691560.8417615797</v>
      </c>
      <c r="AH163" s="40">
        <f>INDEX(人口源表!$1:$1048576,MATCH($B163,人口源表!$A:$A,0),MATCH(AH$1,人口源表!$1:$1,0))*INDEX(城镇化率!$1:$1048576,MATCH($B163,城镇化率!$A:$A,0),MATCH(AH$1,城镇化率!$5:$5,0))/100</f>
        <v>5693113.8229800239</v>
      </c>
      <c r="AI163" s="40">
        <f>INDEX(人口源表!$1:$1048576,MATCH($B163,人口源表!$A:$A,0),MATCH(AI$1,人口源表!$1:$1,0))*INDEX(城镇化率!$1:$1048576,MATCH($B163,城镇化率!$A:$A,0),MATCH(AI$1,城镇化率!$5:$5,0))/100</f>
        <v>5692341.6247421149</v>
      </c>
      <c r="AJ163" s="40">
        <f>INDEX(人口源表!$1:$1048576,MATCH($B163,人口源表!$A:$A,0),MATCH(AJ$1,人口源表!$1:$1,0))*INDEX(城镇化率!$1:$1048576,MATCH($B163,城镇化率!$A:$A,0),MATCH(AJ$1,城镇化率!$5:$5,0))/100</f>
        <v>5689504.7952605439</v>
      </c>
      <c r="AK163" s="40">
        <f>INDEX(人口源表!$1:$1048576,MATCH($B163,人口源表!$A:$A,0),MATCH(AK$1,人口源表!$1:$1,0))*INDEX(城镇化率!$1:$1048576,MATCH($B163,城镇化率!$A:$A,0),MATCH(AK$1,城镇化率!$5:$5,0))/100</f>
        <v>5684909.0266113849</v>
      </c>
      <c r="AL163" s="40">
        <f>INDEX(人口源表!$1:$1048576,MATCH($B163,人口源表!$A:$A,0),MATCH(AL$1,人口源表!$1:$1,0))*INDEX(城镇化率!$1:$1048576,MATCH($B163,城镇化率!$A:$A,0),MATCH(AL$1,城镇化率!$5:$5,0))/100</f>
        <v>5678905.9674651539</v>
      </c>
      <c r="AM163" s="40">
        <f>INDEX(人口源表!$1:$1048576,MATCH($B163,人口源表!$A:$A,0),MATCH(AM$1,人口源表!$1:$1,0))*INDEX(城镇化率!$1:$1048576,MATCH($B163,城镇化率!$A:$A,0),MATCH(AM$1,城镇化率!$5:$5,0))/100</f>
        <v>5671892.3229073705</v>
      </c>
      <c r="AN163" s="40">
        <f>INDEX(人口源表!$1:$1048576,MATCH($B163,人口源表!$A:$A,0),MATCH(AN$1,人口源表!$1:$1,0))*INDEX(城镇化率!$1:$1048576,MATCH($B163,城镇化率!$A:$A,0),MATCH(AN$1,城镇化率!$5:$5,0))/100</f>
        <v>5664314.1097765174</v>
      </c>
      <c r="AO163" s="40">
        <f>INDEX(人口源表!$1:$1048576,MATCH($B163,人口源表!$A:$A,0),MATCH(AO$1,人口源表!$1:$1,0))*INDEX(城镇化率!$1:$1048576,MATCH($B163,城镇化率!$A:$A,0),MATCH(AO$1,城镇化率!$5:$5,0))/100</f>
        <v>5656664.0591781428</v>
      </c>
      <c r="AP163" s="40">
        <f>INDEX(人口源表!$1:$1048576,MATCH($B163,人口源表!$A:$A,0),MATCH(AP$1,人口源表!$1:$1,0))*INDEX(城镇化率!$1:$1048576,MATCH($B163,城镇化率!$A:$A,0),MATCH(AP$1,城镇化率!$5:$5,0))/100</f>
        <v>5649484.1746746935</v>
      </c>
      <c r="AQ163" s="40">
        <f>INDEX(人口源表!$1:$1048576,MATCH($B163,人口源表!$A:$A,0),MATCH(AQ$1,人口源表!$1:$1,0))*INDEX(城镇化率!$1:$1048576,MATCH($B163,城镇化率!$A:$A,0),MATCH(AQ$1,城镇化率!$5:$5,0))/100</f>
        <v>5643365.4254120551</v>
      </c>
      <c r="AR163" s="40">
        <f>INDEX(人口源表!$1:$1048576,MATCH($B163,人口源表!$A:$A,0),MATCH(AR$1,人口源表!$1:$1,0))*INDEX(城镇化率!$1:$1048576,MATCH($B163,城镇化率!$A:$A,0),MATCH(AR$1,城镇化率!$5:$5,0))/100</f>
        <v>5638950.9316537902</v>
      </c>
      <c r="AS163" s="40">
        <f>INDEX(人口源表!$1:$1048576,MATCH($B163,人口源表!$A:$A,0),MATCH(AS$1,人口源表!$1:$1,0))*INDEX(城镇化率!$1:$1048576,MATCH($B163,城镇化率!$A:$A,0),MATCH(AS$1,城镇化率!$5:$5,0))/100</f>
        <v>5636935.1028678389</v>
      </c>
      <c r="AT163" s="40">
        <f>INDEX(人口源表!$1:$1048576,MATCH($B163,人口源表!$A:$A,0),MATCH(AT$1,人口源表!$1:$1,0))*INDEX(城镇化率!$1:$1048576,MATCH($B163,城镇化率!$A:$A,0),MATCH(AT$1,城镇化率!$5:$5,0))/100</f>
        <v>5638063.3351342557</v>
      </c>
      <c r="AU163" s="40">
        <f>INDEX(人口源表!$1:$1048576,MATCH($B163,人口源表!$A:$A,0),MATCH(AU$1,人口源表!$1:$1,0))*INDEX(城镇化率!$1:$1048576,MATCH($B163,城镇化率!$A:$A,0),MATCH(AU$1,城镇化率!$5:$5,0))/100</f>
        <v>5643135.2406262867</v>
      </c>
      <c r="AV163" s="40">
        <f>INDEX(人口源表!$1:$1048576,MATCH($B163,人口源表!$A:$A,0),MATCH(AV$1,人口源表!$1:$1,0))*INDEX(城镇化率!$1:$1048576,MATCH($B163,城镇化率!$A:$A,0),MATCH(AV$1,城镇化率!$5:$5,0))/100</f>
        <v>5653004.971223278</v>
      </c>
    </row>
    <row r="164" spans="1:48" x14ac:dyDescent="0.15">
      <c r="A164" s="4" t="s">
        <v>870</v>
      </c>
      <c r="B164" s="4" t="s">
        <v>334</v>
      </c>
      <c r="C164" s="34">
        <f>VLOOKUP(B164,'[1]2016省城人口总结（根）'!B:C,2,FALSE)/100</f>
        <v>0.41363998791490997</v>
      </c>
      <c r="D164" s="40">
        <f>INDEX(人口源表!$1:$1048576,MATCH($B164,人口源表!$A:$A,0),MATCH(D$1,人口源表!$1:$1,0))*INDEX(城镇化率!$1:$1048576,MATCH($B164,城镇化率!$A:$A,0),MATCH(D$1,城镇化率!$5:$5,0))/100</f>
        <v>3155056.5623854171</v>
      </c>
      <c r="E164" s="40">
        <f>INDEX(人口源表!$1:$1048576,MATCH($B164,人口源表!$A:$A,0),MATCH(E$1,人口源表!$1:$1,0))*INDEX(城镇化率!$1:$1048576,MATCH($B164,城镇化率!$A:$A,0),MATCH(E$1,城镇化率!$5:$5,0))/100</f>
        <v>3227819.7693465059</v>
      </c>
      <c r="F164" s="40">
        <f>INDEX(人口源表!$1:$1048576,MATCH($B164,人口源表!$A:$A,0),MATCH(F$1,人口源表!$1:$1,0))*INDEX(城镇化率!$1:$1048576,MATCH($B164,城镇化率!$A:$A,0),MATCH(F$1,城镇化率!$5:$5,0))/100</f>
        <v>3301734.3426474417</v>
      </c>
      <c r="G164" s="40">
        <f>INDEX(人口源表!$1:$1048576,MATCH($B164,人口源表!$A:$A,0),MATCH(G$1,人口源表!$1:$1,0))*INDEX(城镇化率!$1:$1048576,MATCH($B164,城镇化率!$A:$A,0),MATCH(G$1,城镇化率!$5:$5,0))/100</f>
        <v>3369976.9874993949</v>
      </c>
      <c r="H164" s="40">
        <f>INDEX(人口源表!$1:$1048576,MATCH($B164,人口源表!$A:$A,0),MATCH(H$1,人口源表!$1:$1,0))*INDEX(城镇化率!$1:$1048576,MATCH($B164,城镇化率!$A:$A,0),MATCH(H$1,城镇化率!$5:$5,0))/100</f>
        <v>3458665.1926883091</v>
      </c>
      <c r="I164" s="40">
        <f>INDEX(人口源表!$1:$1048576,MATCH($B164,人口源表!$A:$A,0),MATCH(I$1,人口源表!$1:$1,0))*INDEX(城镇化率!$1:$1048576,MATCH($B164,城镇化率!$A:$A,0),MATCH(I$1,城镇化率!$5:$5,0))/100</f>
        <v>3524277.4628256424</v>
      </c>
      <c r="J164" s="40">
        <f>INDEX(人口源表!$1:$1048576,MATCH($B164,人口源表!$A:$A,0),MATCH(J$1,人口源表!$1:$1,0))*INDEX(城镇化率!$1:$1048576,MATCH($B164,城镇化率!$A:$A,0),MATCH(J$1,城镇化率!$5:$5,0))/100</f>
        <v>3589996.6300860541</v>
      </c>
      <c r="K164" s="40">
        <f>INDEX(人口源表!$1:$1048576,MATCH($B164,人口源表!$A:$A,0),MATCH(K$1,人口源表!$1:$1,0))*INDEX(城镇化率!$1:$1048576,MATCH($B164,城镇化率!$A:$A,0),MATCH(K$1,城镇化率!$5:$5,0))/100</f>
        <v>3655615.4533515107</v>
      </c>
      <c r="L164" s="40">
        <f>INDEX(人口源表!$1:$1048576,MATCH($B164,人口源表!$A:$A,0),MATCH(L$1,人口源表!$1:$1,0))*INDEX(城镇化率!$1:$1048576,MATCH($B164,城镇化率!$A:$A,0),MATCH(L$1,城镇化率!$5:$5,0))/100</f>
        <v>3720936.9848553413</v>
      </c>
      <c r="M164" s="40">
        <f>INDEX(人口源表!$1:$1048576,MATCH($B164,人口源表!$A:$A,0),MATCH(M$1,人口源表!$1:$1,0))*INDEX(城镇化率!$1:$1048576,MATCH($B164,城镇化率!$A:$A,0),MATCH(M$1,城镇化率!$5:$5,0))/100</f>
        <v>3785772.0346188331</v>
      </c>
      <c r="N164" s="40">
        <f>INDEX(人口源表!$1:$1048576,MATCH($B164,人口源表!$A:$A,0),MATCH(N$1,人口源表!$1:$1,0))*INDEX(城镇化率!$1:$1048576,MATCH($B164,城镇化率!$A:$A,0),MATCH(N$1,城镇化率!$5:$5,0))/100</f>
        <v>3849941.6303013563</v>
      </c>
      <c r="O164" s="40">
        <f>INDEX(人口源表!$1:$1048576,MATCH($B164,人口源表!$A:$A,0),MATCH(O$1,人口源表!$1:$1,0))*INDEX(城镇化率!$1:$1048576,MATCH($B164,城镇化率!$A:$A,0),MATCH(O$1,城镇化率!$5:$5,0))/100</f>
        <v>3913276.2880728119</v>
      </c>
      <c r="P164" s="40">
        <f>INDEX(人口源表!$1:$1048576,MATCH($B164,人口源表!$A:$A,0),MATCH(P$1,人口源表!$1:$1,0))*INDEX(城镇化率!$1:$1048576,MATCH($B164,城镇化率!$A:$A,0),MATCH(P$1,城镇化率!$5:$5,0))/100</f>
        <v>3975618.5749630011</v>
      </c>
      <c r="Q164" s="40">
        <f>INDEX(人口源表!$1:$1048576,MATCH($B164,人口源表!$A:$A,0),MATCH(Q$1,人口源表!$1:$1,0))*INDEX(城镇化率!$1:$1048576,MATCH($B164,城镇化率!$A:$A,0),MATCH(Q$1,城镇化率!$5:$5,0))/100</f>
        <v>4036822.4194512395</v>
      </c>
      <c r="R164" s="40">
        <f>INDEX(人口源表!$1:$1048576,MATCH($B164,人口源表!$A:$A,0),MATCH(R$1,人口源表!$1:$1,0))*INDEX(城镇化率!$1:$1048576,MATCH($B164,城镇化率!$A:$A,0),MATCH(R$1,城镇化率!$5:$5,0))/100</f>
        <v>4096754.8034139536</v>
      </c>
      <c r="S164" s="40">
        <f>INDEX(人口源表!$1:$1048576,MATCH($B164,人口源表!$A:$A,0),MATCH(S$1,人口源表!$1:$1,0))*INDEX(城镇化率!$1:$1048576,MATCH($B164,城镇化率!$A:$A,0),MATCH(S$1,城镇化率!$5:$5,0))/100</f>
        <v>4134723.8081506602</v>
      </c>
      <c r="T164" s="40">
        <f>INDEX(人口源表!$1:$1048576,MATCH($B164,人口源表!$A:$A,0),MATCH(T$1,人口源表!$1:$1,0))*INDEX(城镇化率!$1:$1048576,MATCH($B164,城镇化率!$A:$A,0),MATCH(T$1,城镇化率!$5:$5,0))/100</f>
        <v>4170732.5856534569</v>
      </c>
      <c r="U164" s="40">
        <f>INDEX(人口源表!$1:$1048576,MATCH($B164,人口源表!$A:$A,0),MATCH(U$1,人口源表!$1:$1,0))*INDEX(城镇化率!$1:$1048576,MATCH($B164,城镇化率!$A:$A,0),MATCH(U$1,城镇化率!$5:$5,0))/100</f>
        <v>4204717.1452594623</v>
      </c>
      <c r="V164" s="40">
        <f>INDEX(人口源表!$1:$1048576,MATCH($B164,人口源表!$A:$A,0),MATCH(V$1,人口源表!$1:$1,0))*INDEX(城镇化率!$1:$1048576,MATCH($B164,城镇化率!$A:$A,0),MATCH(V$1,城镇化率!$5:$5,0))/100</f>
        <v>4236629.9800677393</v>
      </c>
      <c r="W164" s="40">
        <f>INDEX(人口源表!$1:$1048576,MATCH($B164,人口源表!$A:$A,0),MATCH(W$1,人口源表!$1:$1,0))*INDEX(城镇化率!$1:$1048576,MATCH($B164,城镇化率!$A:$A,0),MATCH(W$1,城镇化率!$5:$5,0))/100</f>
        <v>4266440.9936286695</v>
      </c>
      <c r="X164" s="40">
        <f>INDEX(人口源表!$1:$1048576,MATCH($B164,人口源表!$A:$A,0),MATCH(X$1,人口源表!$1:$1,0))*INDEX(城镇化率!$1:$1048576,MATCH($B164,城镇化率!$A:$A,0),MATCH(X$1,城镇化率!$5:$5,0))/100</f>
        <v>4294137.9444520809</v>
      </c>
      <c r="Y164" s="40">
        <f>INDEX(人口源表!$1:$1048576,MATCH($B164,人口源表!$A:$A,0),MATCH(Y$1,人口源表!$1:$1,0))*INDEX(城镇化率!$1:$1048576,MATCH($B164,城镇化率!$A:$A,0),MATCH(Y$1,城镇化率!$5:$5,0))/100</f>
        <v>4319726.8972225217</v>
      </c>
      <c r="Z164" s="40">
        <f>INDEX(人口源表!$1:$1048576,MATCH($B164,人口源表!$A:$A,0),MATCH(Z$1,人口源表!$1:$1,0))*INDEX(城镇化率!$1:$1048576,MATCH($B164,城镇化率!$A:$A,0),MATCH(Z$1,城镇化率!$5:$5,0))/100</f>
        <v>4343232.6808001362</v>
      </c>
      <c r="AA164" s="40">
        <f>INDEX(人口源表!$1:$1048576,MATCH($B164,人口源表!$A:$A,0),MATCH(AA$1,人口源表!$1:$1,0))*INDEX(城镇化率!$1:$1048576,MATCH($B164,城镇化率!$A:$A,0),MATCH(AA$1,城镇化率!$5:$5,0))/100</f>
        <v>4364698.3305818085</v>
      </c>
      <c r="AB164" s="40">
        <f>INDEX(人口源表!$1:$1048576,MATCH($B164,人口源表!$A:$A,0),MATCH(AB$1,人口源表!$1:$1,0))*INDEX(城镇化率!$1:$1048576,MATCH($B164,城镇化率!$A:$A,0),MATCH(AB$1,城镇化率!$5:$5,0))/100</f>
        <v>4384188.1037919</v>
      </c>
      <c r="AC164" s="40">
        <f>INDEX(人口源表!$1:$1048576,MATCH($B164,人口源表!$A:$A,0),MATCH(AC$1,人口源表!$1:$1,0))*INDEX(城镇化率!$1:$1048576,MATCH($B164,城镇化率!$A:$A,0),MATCH(AC$1,城镇化率!$5:$5,0))/100</f>
        <v>4396398.5750407986</v>
      </c>
      <c r="AD164" s="40">
        <f>INDEX(人口源表!$1:$1048576,MATCH($B164,人口源表!$A:$A,0),MATCH(AD$1,人口源表!$1:$1,0))*INDEX(城镇化率!$1:$1048576,MATCH($B164,城镇化率!$A:$A,0),MATCH(AD$1,城镇化率!$5:$5,0))/100</f>
        <v>4406788.0569357872</v>
      </c>
      <c r="AE164" s="40">
        <f>INDEX(人口源表!$1:$1048576,MATCH($B164,人口源表!$A:$A,0),MATCH(AE$1,人口源表!$1:$1,0))*INDEX(城镇化率!$1:$1048576,MATCH($B164,城镇化率!$A:$A,0),MATCH(AE$1,城镇化率!$5:$5,0))/100</f>
        <v>4415488.4419249436</v>
      </c>
      <c r="AF164" s="40">
        <f>INDEX(人口源表!$1:$1048576,MATCH($B164,人口源表!$A:$A,0),MATCH(AF$1,人口源表!$1:$1,0))*INDEX(城镇化率!$1:$1048576,MATCH($B164,城镇化率!$A:$A,0),MATCH(AF$1,城镇化率!$5:$5,0))/100</f>
        <v>4422651.5029849978</v>
      </c>
      <c r="AG164" s="40">
        <f>INDEX(人口源表!$1:$1048576,MATCH($B164,人口源表!$A:$A,0),MATCH(AG$1,人口源表!$1:$1,0))*INDEX(城镇化率!$1:$1048576,MATCH($B164,城镇化率!$A:$A,0),MATCH(AG$1,城镇化率!$5:$5,0))/100</f>
        <v>4428450.2957931887</v>
      </c>
      <c r="AH164" s="40">
        <f>INDEX(人口源表!$1:$1048576,MATCH($B164,人口源表!$A:$A,0),MATCH(AH$1,人口源表!$1:$1,0))*INDEX(城镇化率!$1:$1048576,MATCH($B164,城镇化率!$A:$A,0),MATCH(AH$1,城镇化率!$5:$5,0))/100</f>
        <v>4433080.0629844107</v>
      </c>
      <c r="AI164" s="40">
        <f>INDEX(人口源表!$1:$1048576,MATCH($B164,人口源表!$A:$A,0),MATCH(AI$1,人口源表!$1:$1,0))*INDEX(城镇化率!$1:$1048576,MATCH($B164,城镇化率!$A:$A,0),MATCH(AI$1,城镇化率!$5:$5,0))/100</f>
        <v>4436757.0444015311</v>
      </c>
      <c r="AJ164" s="40">
        <f>INDEX(人口源表!$1:$1048576,MATCH($B164,人口源表!$A:$A,0),MATCH(AJ$1,人口源表!$1:$1,0))*INDEX(城镇化率!$1:$1048576,MATCH($B164,城镇化率!$A:$A,0),MATCH(AJ$1,城镇化率!$5:$5,0))/100</f>
        <v>4439721.4919871297</v>
      </c>
      <c r="AK164" s="40">
        <f>INDEX(人口源表!$1:$1048576,MATCH($B164,人口源表!$A:$A,0),MATCH(AK$1,人口源表!$1:$1,0))*INDEX(城镇化率!$1:$1048576,MATCH($B164,城镇化率!$A:$A,0),MATCH(AK$1,城镇化率!$5:$5,0))/100</f>
        <v>4442234.9020208875</v>
      </c>
      <c r="AL164" s="40">
        <f>INDEX(人口源表!$1:$1048576,MATCH($B164,人口源表!$A:$A,0),MATCH(AL$1,人口源表!$1:$1,0))*INDEX(城镇化率!$1:$1048576,MATCH($B164,城镇化率!$A:$A,0),MATCH(AL$1,城镇化率!$5:$5,0))/100</f>
        <v>4444581.9814721402</v>
      </c>
      <c r="AM164" s="40">
        <f>INDEX(人口源表!$1:$1048576,MATCH($B164,人口源表!$A:$A,0),MATCH(AM$1,人口源表!$1:$1,0))*INDEX(城镇化率!$1:$1048576,MATCH($B164,城镇化率!$A:$A,0),MATCH(AM$1,城镇化率!$5:$5,0))/100</f>
        <v>4447071.5835172264</v>
      </c>
      <c r="AN164" s="40">
        <f>INDEX(人口源表!$1:$1048576,MATCH($B164,人口源表!$A:$A,0),MATCH(AN$1,人口源表!$1:$1,0))*INDEX(城镇化率!$1:$1048576,MATCH($B164,城镇化率!$A:$A,0),MATCH(AN$1,城镇化率!$5:$5,0))/100</f>
        <v>4450036.5844675414</v>
      </c>
      <c r="AO164" s="40">
        <f>INDEX(人口源表!$1:$1048576,MATCH($B164,人口源表!$A:$A,0),MATCH(AO$1,人口源表!$1:$1,0))*INDEX(城镇化率!$1:$1048576,MATCH($B164,城镇化率!$A:$A,0),MATCH(AO$1,城镇化率!$5:$5,0))/100</f>
        <v>4453833.7530716714</v>
      </c>
      <c r="AP164" s="40">
        <f>INDEX(人口源表!$1:$1048576,MATCH($B164,人口源表!$A:$A,0),MATCH(AP$1,人口源表!$1:$1,0))*INDEX(城镇化率!$1:$1048576,MATCH($B164,城镇化率!$A:$A,0),MATCH(AP$1,城镇化率!$5:$5,0))/100</f>
        <v>4458844.6952776639</v>
      </c>
      <c r="AQ164" s="40">
        <f>INDEX(人口源表!$1:$1048576,MATCH($B164,人口源表!$A:$A,0),MATCH(AQ$1,人口源表!$1:$1,0))*INDEX(城镇化率!$1:$1048576,MATCH($B164,城镇化率!$A:$A,0),MATCH(AQ$1,城镇化率!$5:$5,0))/100</f>
        <v>4465476.2719834791</v>
      </c>
      <c r="AR164" s="40">
        <f>INDEX(人口源表!$1:$1048576,MATCH($B164,人口源表!$A:$A,0),MATCH(AR$1,人口源表!$1:$1,0))*INDEX(城镇化率!$1:$1048576,MATCH($B164,城镇化率!$A:$A,0),MATCH(AR$1,城镇化率!$5:$5,0))/100</f>
        <v>4474160.4756274587</v>
      </c>
      <c r="AS164" s="40">
        <f>INDEX(人口源表!$1:$1048576,MATCH($B164,人口源表!$A:$A,0),MATCH(AS$1,人口源表!$1:$1,0))*INDEX(城镇化率!$1:$1048576,MATCH($B164,城镇化率!$A:$A,0),MATCH(AS$1,城镇化率!$5:$5,0))/100</f>
        <v>4485355.9422667753</v>
      </c>
      <c r="AT164" s="40">
        <f>INDEX(人口源表!$1:$1048576,MATCH($B164,人口源表!$A:$A,0),MATCH(AT$1,人口源表!$1:$1,0))*INDEX(城镇化率!$1:$1048576,MATCH($B164,城镇化率!$A:$A,0),MATCH(AT$1,城镇化率!$5:$5,0))/100</f>
        <v>4499547.8434815519</v>
      </c>
      <c r="AU164" s="40">
        <f>INDEX(人口源表!$1:$1048576,MATCH($B164,人口源表!$A:$A,0),MATCH(AU$1,人口源表!$1:$1,0))*INDEX(城镇化率!$1:$1048576,MATCH($B164,城镇化率!$A:$A,0),MATCH(AU$1,城镇化率!$5:$5,0))/100</f>
        <v>4517247.7706109416</v>
      </c>
      <c r="AV164" s="40">
        <f>INDEX(人口源表!$1:$1048576,MATCH($B164,人口源表!$A:$A,0),MATCH(AV$1,人口源表!$1:$1,0))*INDEX(城镇化率!$1:$1048576,MATCH($B164,城镇化率!$A:$A,0),MATCH(AV$1,城镇化率!$5:$5,0))/100</f>
        <v>4538994.7191409878</v>
      </c>
    </row>
    <row r="165" spans="1:48" x14ac:dyDescent="0.15">
      <c r="A165" s="4" t="s">
        <v>870</v>
      </c>
      <c r="B165" s="4" t="s">
        <v>336</v>
      </c>
      <c r="C165" s="34">
        <f>VLOOKUP(B165,'[1]2016省城人口总结（根）'!B:C,2,FALSE)/100</f>
        <v>0.45782309888881995</v>
      </c>
      <c r="D165" s="40">
        <f>INDEX(人口源表!$1:$1048576,MATCH($B165,人口源表!$A:$A,0),MATCH(D$1,人口源表!$1:$1,0))*INDEX(城镇化率!$1:$1048576,MATCH($B165,城镇化率!$A:$A,0),MATCH(D$1,城镇化率!$5:$5,0))/100</f>
        <v>2870675.7584494376</v>
      </c>
      <c r="E165" s="40">
        <f>INDEX(人口源表!$1:$1048576,MATCH($B165,人口源表!$A:$A,0),MATCH(E$1,人口源表!$1:$1,0))*INDEX(城镇化率!$1:$1048576,MATCH($B165,城镇化率!$A:$A,0),MATCH(E$1,城镇化率!$5:$5,0))/100</f>
        <v>2928985.0347596807</v>
      </c>
      <c r="F165" s="40">
        <f>INDEX(人口源表!$1:$1048576,MATCH($B165,人口源表!$A:$A,0),MATCH(F$1,人口源表!$1:$1,0))*INDEX(城镇化率!$1:$1048576,MATCH($B165,城镇化率!$A:$A,0),MATCH(F$1,城镇化率!$5:$5,0))/100</f>
        <v>2987835.7310558385</v>
      </c>
      <c r="G165" s="40">
        <f>INDEX(人口源表!$1:$1048576,MATCH($B165,人口源表!$A:$A,0),MATCH(G$1,人口源表!$1:$1,0))*INDEX(城镇化率!$1:$1048576,MATCH($B165,城镇化率!$A:$A,0),MATCH(G$1,城镇化率!$5:$5,0))/100</f>
        <v>2993128.4266205039</v>
      </c>
      <c r="H165" s="40">
        <f>INDEX(人口源表!$1:$1048576,MATCH($B165,人口源表!$A:$A,0),MATCH(H$1,人口源表!$1:$1,0))*INDEX(城镇化率!$1:$1048576,MATCH($B165,城镇化率!$A:$A,0),MATCH(H$1,城镇化率!$5:$5,0))/100</f>
        <v>3053251.2646121876</v>
      </c>
      <c r="I165" s="40">
        <f>INDEX(人口源表!$1:$1048576,MATCH($B165,人口源表!$A:$A,0),MATCH(I$1,人口源表!$1:$1,0))*INDEX(城镇化率!$1:$1048576,MATCH($B165,城镇化率!$A:$A,0),MATCH(I$1,城镇化率!$5:$5,0))/100</f>
        <v>3095409.7246308285</v>
      </c>
      <c r="J165" s="40">
        <f>INDEX(人口源表!$1:$1048576,MATCH($B165,人口源表!$A:$A,0),MATCH(J$1,人口源表!$1:$1,0))*INDEX(城镇化率!$1:$1048576,MATCH($B165,城镇化率!$A:$A,0),MATCH(J$1,城镇化率!$5:$5,0))/100</f>
        <v>3139969.1335369986</v>
      </c>
      <c r="K165" s="40">
        <f>INDEX(人口源表!$1:$1048576,MATCH($B165,人口源表!$A:$A,0),MATCH(K$1,人口源表!$1:$1,0))*INDEX(城镇化率!$1:$1048576,MATCH($B165,城镇化率!$A:$A,0),MATCH(K$1,城镇化率!$5:$5,0))/100</f>
        <v>3186524.1408112412</v>
      </c>
      <c r="L165" s="40">
        <f>INDEX(人口源表!$1:$1048576,MATCH($B165,人口源表!$A:$A,0),MATCH(L$1,人口源表!$1:$1,0))*INDEX(城镇化率!$1:$1048576,MATCH($B165,城镇化率!$A:$A,0),MATCH(L$1,城镇化率!$5:$5,0))/100</f>
        <v>3234681.9498770679</v>
      </c>
      <c r="M165" s="40">
        <f>INDEX(人口源表!$1:$1048576,MATCH($B165,人口源表!$A:$A,0),MATCH(M$1,人口源表!$1:$1,0))*INDEX(城镇化率!$1:$1048576,MATCH($B165,城镇化率!$A:$A,0),MATCH(M$1,城镇化率!$5:$5,0))/100</f>
        <v>3284062.8585904981</v>
      </c>
      <c r="N165" s="40">
        <f>INDEX(人口源表!$1:$1048576,MATCH($B165,人口源表!$A:$A,0),MATCH(N$1,人口源表!$1:$1,0))*INDEX(城镇化率!$1:$1048576,MATCH($B165,城镇化率!$A:$A,0),MATCH(N$1,城镇化率!$5:$5,0))/100</f>
        <v>3334300.8048831499</v>
      </c>
      <c r="O165" s="40">
        <f>INDEX(人口源表!$1:$1048576,MATCH($B165,人口源表!$A:$A,0),MATCH(O$1,人口源表!$1:$1,0))*INDEX(城镇化率!$1:$1048576,MATCH($B165,城镇化率!$A:$A,0),MATCH(O$1,城镇化率!$5:$5,0))/100</f>
        <v>3385044.442482424</v>
      </c>
      <c r="P165" s="40">
        <f>INDEX(人口源表!$1:$1048576,MATCH($B165,人口源表!$A:$A,0),MATCH(P$1,人口源表!$1:$1,0))*INDEX(城镇化率!$1:$1048576,MATCH($B165,城镇化率!$A:$A,0),MATCH(P$1,城镇化率!$5:$5,0))/100</f>
        <v>3435959.313630953</v>
      </c>
      <c r="Q165" s="40">
        <f>INDEX(人口源表!$1:$1048576,MATCH($B165,人口源表!$A:$A,0),MATCH(Q$1,人口源表!$1:$1,0))*INDEX(城镇化率!$1:$1048576,MATCH($B165,城镇化率!$A:$A,0),MATCH(Q$1,城镇化率!$5:$5,0))/100</f>
        <v>3486726.3729507132</v>
      </c>
      <c r="R165" s="40">
        <f>INDEX(人口源表!$1:$1048576,MATCH($B165,人口源表!$A:$A,0),MATCH(R$1,人口源表!$1:$1,0))*INDEX(城镇化率!$1:$1048576,MATCH($B165,城镇化率!$A:$A,0),MATCH(R$1,城镇化率!$5:$5,0))/100</f>
        <v>3537047.4235788397</v>
      </c>
      <c r="S165" s="40">
        <f>INDEX(人口源表!$1:$1048576,MATCH($B165,人口源表!$A:$A,0),MATCH(S$1,人口源表!$1:$1,0))*INDEX(城镇化率!$1:$1048576,MATCH($B165,城镇化率!$A:$A,0),MATCH(S$1,城镇化率!$5:$5,0))/100</f>
        <v>3568886.4526863629</v>
      </c>
      <c r="T165" s="40">
        <f>INDEX(人口源表!$1:$1048576,MATCH($B165,人口源表!$A:$A,0),MATCH(T$1,人口源表!$1:$1,0))*INDEX(城镇化率!$1:$1048576,MATCH($B165,城镇化率!$A:$A,0),MATCH(T$1,城镇化率!$5:$5,0))/100</f>
        <v>3599348.8918218571</v>
      </c>
      <c r="U165" s="40">
        <f>INDEX(人口源表!$1:$1048576,MATCH($B165,人口源表!$A:$A,0),MATCH(U$1,人口源表!$1:$1,0))*INDEX(城镇化率!$1:$1048576,MATCH($B165,城镇化率!$A:$A,0),MATCH(U$1,城镇化率!$5:$5,0))/100</f>
        <v>3628218.8352611004</v>
      </c>
      <c r="V165" s="40">
        <f>INDEX(人口源表!$1:$1048576,MATCH($B165,人口源表!$A:$A,0),MATCH(V$1,人口源表!$1:$1,0))*INDEX(城镇化率!$1:$1048576,MATCH($B165,城镇化率!$A:$A,0),MATCH(V$1,城镇化率!$5:$5,0))/100</f>
        <v>3655308.8429434015</v>
      </c>
      <c r="W165" s="40">
        <f>INDEX(人口源表!$1:$1048576,MATCH($B165,人口源表!$A:$A,0),MATCH(W$1,人口源表!$1:$1,0))*INDEX(城镇化率!$1:$1048576,MATCH($B165,城镇化率!$A:$A,0),MATCH(W$1,城镇化率!$5:$5,0))/100</f>
        <v>3680460.1495957202</v>
      </c>
      <c r="X165" s="40">
        <f>INDEX(人口源表!$1:$1048576,MATCH($B165,人口源表!$A:$A,0),MATCH(X$1,人口源表!$1:$1,0))*INDEX(城镇化率!$1:$1048576,MATCH($B165,城镇化率!$A:$A,0),MATCH(X$1,城镇化率!$5:$5,0))/100</f>
        <v>3703542.3114714199</v>
      </c>
      <c r="Y165" s="40">
        <f>INDEX(人口源表!$1:$1048576,MATCH($B165,人口源表!$A:$A,0),MATCH(Y$1,人口源表!$1:$1,0))*INDEX(城镇化率!$1:$1048576,MATCH($B165,城镇化率!$A:$A,0),MATCH(Y$1,城镇化率!$5:$5,0))/100</f>
        <v>3724455.6325121666</v>
      </c>
      <c r="Z165" s="40">
        <f>INDEX(人口源表!$1:$1048576,MATCH($B165,人口源表!$A:$A,0),MATCH(Z$1,人口源表!$1:$1,0))*INDEX(城镇化率!$1:$1048576,MATCH($B165,城镇化率!$A:$A,0),MATCH(Z$1,城镇化率!$5:$5,0))/100</f>
        <v>3743130.2740143817</v>
      </c>
      <c r="AA165" s="40">
        <f>INDEX(人口源表!$1:$1048576,MATCH($B165,人口源表!$A:$A,0),MATCH(AA$1,人口源表!$1:$1,0))*INDEX(城镇化率!$1:$1048576,MATCH($B165,城镇化率!$A:$A,0),MATCH(AA$1,城镇化率!$5:$5,0))/100</f>
        <v>3759528.1550573222</v>
      </c>
      <c r="AB165" s="40">
        <f>INDEX(人口源表!$1:$1048576,MATCH($B165,人口源表!$A:$A,0),MATCH(AB$1,人口源表!$1:$1,0))*INDEX(城镇化率!$1:$1048576,MATCH($B165,城镇化率!$A:$A,0),MATCH(AB$1,城镇化率!$5:$5,0))/100</f>
        <v>3773643.7611356392</v>
      </c>
      <c r="AC165" s="40">
        <f>INDEX(人口源表!$1:$1048576,MATCH($B165,人口源表!$A:$A,0),MATCH(AC$1,人口源表!$1:$1,0))*INDEX(城镇化率!$1:$1048576,MATCH($B165,城镇化率!$A:$A,0),MATCH(AC$1,城镇化率!$5:$5,0))/100</f>
        <v>3780872.7637248165</v>
      </c>
      <c r="AD165" s="40">
        <f>INDEX(人口源表!$1:$1048576,MATCH($B165,人口源表!$A:$A,0),MATCH(AD$1,人口源表!$1:$1,0))*INDEX(城镇化率!$1:$1048576,MATCH($B165,城镇化率!$A:$A,0),MATCH(AD$1,城镇化率!$5:$5,0))/100</f>
        <v>3785889.7579951202</v>
      </c>
      <c r="AE165" s="40">
        <f>INDEX(人口源表!$1:$1048576,MATCH($B165,人口源表!$A:$A,0),MATCH(AE$1,人口源表!$1:$1,0))*INDEX(城镇化率!$1:$1048576,MATCH($B165,城镇化率!$A:$A,0),MATCH(AE$1,城镇化率!$5:$5,0))/100</f>
        <v>3788798.4517763462</v>
      </c>
      <c r="AF165" s="40">
        <f>INDEX(人口源表!$1:$1048576,MATCH($B165,人口源表!$A:$A,0),MATCH(AF$1,人口源表!$1:$1,0))*INDEX(城镇化率!$1:$1048576,MATCH($B165,城镇化率!$A:$A,0),MATCH(AF$1,城镇化率!$5:$5,0))/100</f>
        <v>3789738.9453146369</v>
      </c>
      <c r="AG165" s="40">
        <f>INDEX(人口源表!$1:$1048576,MATCH($B165,人口源表!$A:$A,0),MATCH(AG$1,人口源表!$1:$1,0))*INDEX(城镇化率!$1:$1048576,MATCH($B165,城镇化率!$A:$A,0),MATCH(AG$1,城镇化率!$5:$5,0))/100</f>
        <v>3788883.7654346917</v>
      </c>
      <c r="AH165" s="40">
        <f>INDEX(人口源表!$1:$1048576,MATCH($B165,人口源表!$A:$A,0),MATCH(AH$1,人口源表!$1:$1,0))*INDEX(城镇化率!$1:$1048576,MATCH($B165,城镇化率!$A:$A,0),MATCH(AH$1,城镇化率!$5:$5,0))/100</f>
        <v>3786444.8542223461</v>
      </c>
      <c r="AI165" s="40">
        <f>INDEX(人口源表!$1:$1048576,MATCH($B165,人口源表!$A:$A,0),MATCH(AI$1,人口源表!$1:$1,0))*INDEX(城镇化率!$1:$1048576,MATCH($B165,城镇化率!$A:$A,0),MATCH(AI$1,城镇化率!$5:$5,0))/100</f>
        <v>3782668.4477592018</v>
      </c>
      <c r="AJ165" s="40">
        <f>INDEX(人口源表!$1:$1048576,MATCH($B165,人口源表!$A:$A,0),MATCH(AJ$1,人口源表!$1:$1,0))*INDEX(城镇化率!$1:$1048576,MATCH($B165,城镇化率!$A:$A,0),MATCH(AJ$1,城镇化率!$5:$5,0))/100</f>
        <v>3777840.3800898669</v>
      </c>
      <c r="AK165" s="40">
        <f>INDEX(人口源表!$1:$1048576,MATCH($B165,人口源表!$A:$A,0),MATCH(AK$1,人口源表!$1:$1,0))*INDEX(城镇化率!$1:$1048576,MATCH($B165,城镇化率!$A:$A,0),MATCH(AK$1,城镇化率!$5:$5,0))/100</f>
        <v>3772283.2641501264</v>
      </c>
      <c r="AL165" s="40">
        <f>INDEX(人口源表!$1:$1048576,MATCH($B165,人口源表!$A:$A,0),MATCH(AL$1,人口源表!$1:$1,0))*INDEX(城镇化率!$1:$1048576,MATCH($B165,城镇化率!$A:$A,0),MATCH(AL$1,城镇化率!$5:$5,0))/100</f>
        <v>3766359.5057450933</v>
      </c>
      <c r="AM165" s="40">
        <f>INDEX(人口源表!$1:$1048576,MATCH($B165,人口源表!$A:$A,0),MATCH(AM$1,人口源表!$1:$1,0))*INDEX(城镇化率!$1:$1048576,MATCH($B165,城镇化率!$A:$A,0),MATCH(AM$1,城镇化率!$5:$5,0))/100</f>
        <v>3760470.8218208784</v>
      </c>
      <c r="AN165" s="40">
        <f>INDEX(人口源表!$1:$1048576,MATCH($B165,人口源表!$A:$A,0),MATCH(AN$1,人口源表!$1:$1,0))*INDEX(城镇化率!$1:$1048576,MATCH($B165,城镇化率!$A:$A,0),MATCH(AN$1,城镇化率!$5:$5,0))/100</f>
        <v>3755058.9296244318</v>
      </c>
      <c r="AO165" s="40">
        <f>INDEX(人口源表!$1:$1048576,MATCH($B165,人口源表!$A:$A,0),MATCH(AO$1,人口源表!$1:$1,0))*INDEX(城镇化率!$1:$1048576,MATCH($B165,城镇化率!$A:$A,0),MATCH(AO$1,城镇化率!$5:$5,0))/100</f>
        <v>3750607.4378691874</v>
      </c>
      <c r="AP165" s="40">
        <f>INDEX(人口源表!$1:$1048576,MATCH($B165,人口源表!$A:$A,0),MATCH(AP$1,人口源表!$1:$1,0))*INDEX(城镇化率!$1:$1048576,MATCH($B165,城镇化率!$A:$A,0),MATCH(AP$1,城镇化率!$5:$5,0))/100</f>
        <v>3747639.5763974045</v>
      </c>
      <c r="AQ165" s="40">
        <f>INDEX(人口源表!$1:$1048576,MATCH($B165,人口源表!$A:$A,0),MATCH(AQ$1,人口源表!$1:$1,0))*INDEX(城镇化率!$1:$1048576,MATCH($B165,城镇化率!$A:$A,0),MATCH(AQ$1,城镇化率!$5:$5,0))/100</f>
        <v>3746724.2900404348</v>
      </c>
      <c r="AR165" s="40">
        <f>INDEX(人口源表!$1:$1048576,MATCH($B165,人口源表!$A:$A,0),MATCH(AR$1,人口源表!$1:$1,0))*INDEX(城镇化率!$1:$1048576,MATCH($B165,城镇化率!$A:$A,0),MATCH(AR$1,城镇化率!$5:$5,0))/100</f>
        <v>3748469.7787365122</v>
      </c>
      <c r="AS165" s="40">
        <f>INDEX(人口源表!$1:$1048576,MATCH($B165,人口源表!$A:$A,0),MATCH(AS$1,人口源表!$1:$1,0))*INDEX(城镇化率!$1:$1048576,MATCH($B165,城镇化率!$A:$A,0),MATCH(AS$1,城镇化率!$5:$5,0))/100</f>
        <v>3753532.0388551038</v>
      </c>
      <c r="AT165" s="40">
        <f>INDEX(人口源表!$1:$1048576,MATCH($B165,人口源表!$A:$A,0),MATCH(AT$1,人口源表!$1:$1,0))*INDEX(城镇化率!$1:$1048576,MATCH($B165,城镇化率!$A:$A,0),MATCH(AT$1,城镇化率!$5:$5,0))/100</f>
        <v>3762608.3763022674</v>
      </c>
      <c r="AU165" s="40">
        <f>INDEX(人口源表!$1:$1048576,MATCH($B165,人口源表!$A:$A,0),MATCH(AU$1,人口源表!$1:$1,0))*INDEX(城镇化率!$1:$1048576,MATCH($B165,城镇化率!$A:$A,0),MATCH(AU$1,城镇化率!$5:$5,0))/100</f>
        <v>3776443.5910030096</v>
      </c>
      <c r="AV165" s="40">
        <f>INDEX(人口源表!$1:$1048576,MATCH($B165,人口源表!$A:$A,0),MATCH(AV$1,人口源表!$1:$1,0))*INDEX(城镇化率!$1:$1048576,MATCH($B165,城镇化率!$A:$A,0),MATCH(AV$1,城镇化率!$5:$5,0))/100</f>
        <v>3795827.709153478</v>
      </c>
    </row>
    <row r="166" spans="1:48" x14ac:dyDescent="0.15">
      <c r="A166" s="4" t="s">
        <v>870</v>
      </c>
      <c r="B166" s="4" t="s">
        <v>338</v>
      </c>
      <c r="C166" s="34">
        <f>VLOOKUP(B166,'[1]2016省城人口总结（根）'!B:C,2,FALSE)/100</f>
        <v>0.40869283730316197</v>
      </c>
      <c r="D166" s="40">
        <f>INDEX(人口源表!$1:$1048576,MATCH($B166,人口源表!$A:$A,0),MATCH(D$1,人口源表!$1:$1,0))*INDEX(城镇化率!$1:$1048576,MATCH($B166,城镇化率!$A:$A,0),MATCH(D$1,城镇化率!$5:$5,0))/100</f>
        <v>3774113.4398182803</v>
      </c>
      <c r="E166" s="40">
        <f>INDEX(人口源表!$1:$1048576,MATCH($B166,人口源表!$A:$A,0),MATCH(E$1,人口源表!$1:$1,0))*INDEX(城镇化率!$1:$1048576,MATCH($B166,城镇化率!$A:$A,0),MATCH(E$1,城镇化率!$5:$5,0))/100</f>
        <v>3858608.0651282882</v>
      </c>
      <c r="F166" s="40">
        <f>INDEX(人口源表!$1:$1048576,MATCH($B166,人口源表!$A:$A,0),MATCH(F$1,人口源表!$1:$1,0))*INDEX(城镇化率!$1:$1048576,MATCH($B166,城镇化率!$A:$A,0),MATCH(F$1,城镇化率!$5:$5,0))/100</f>
        <v>3944675.8599490416</v>
      </c>
      <c r="G166" s="40">
        <f>INDEX(人口源表!$1:$1048576,MATCH($B166,人口源表!$A:$A,0),MATCH(G$1,人口源表!$1:$1,0))*INDEX(城镇化率!$1:$1048576,MATCH($B166,城镇化率!$A:$A,0),MATCH(G$1,城镇化率!$5:$5,0))/100</f>
        <v>3850825.5630927701</v>
      </c>
      <c r="H166" s="40">
        <f>INDEX(人口源表!$1:$1048576,MATCH($B166,人口源表!$A:$A,0),MATCH(H$1,人口源表!$1:$1,0))*INDEX(城镇化率!$1:$1048576,MATCH($B166,城镇化率!$A:$A,0),MATCH(H$1,城镇化率!$5:$5,0))/100</f>
        <v>3945968.3871955215</v>
      </c>
      <c r="I166" s="40">
        <f>INDEX(人口源表!$1:$1048576,MATCH($B166,人口源表!$A:$A,0),MATCH(I$1,人口源表!$1:$1,0))*INDEX(城镇化率!$1:$1048576,MATCH($B166,城镇化率!$A:$A,0),MATCH(I$1,城镇化率!$5:$5,0))/100</f>
        <v>4016495.5117549966</v>
      </c>
      <c r="J166" s="40">
        <f>INDEX(人口源表!$1:$1048576,MATCH($B166,人口源表!$A:$A,0),MATCH(J$1,人口源表!$1:$1,0))*INDEX(城镇化率!$1:$1048576,MATCH($B166,城镇化率!$A:$A,0),MATCH(J$1,城镇化率!$5:$5,0))/100</f>
        <v>4088733.4649615115</v>
      </c>
      <c r="K166" s="40">
        <f>INDEX(人口源表!$1:$1048576,MATCH($B166,人口源表!$A:$A,0),MATCH(K$1,人口源表!$1:$1,0))*INDEX(城镇化率!$1:$1048576,MATCH($B166,城镇化率!$A:$A,0),MATCH(K$1,城镇化率!$5:$5,0))/100</f>
        <v>4162286.1609224342</v>
      </c>
      <c r="L166" s="40">
        <f>INDEX(人口源表!$1:$1048576,MATCH($B166,人口源表!$A:$A,0),MATCH(L$1,人口源表!$1:$1,0))*INDEX(城镇化率!$1:$1048576,MATCH($B166,城镇化率!$A:$A,0),MATCH(L$1,城镇化率!$5:$5,0))/100</f>
        <v>4236771.8247214565</v>
      </c>
      <c r="M166" s="40">
        <f>INDEX(人口源表!$1:$1048576,MATCH($B166,人口源表!$A:$A,0),MATCH(M$1,人口源表!$1:$1,0))*INDEX(城镇化率!$1:$1048576,MATCH($B166,城镇化率!$A:$A,0),MATCH(M$1,城镇化率!$5:$5,0))/100</f>
        <v>4311821.3608848546</v>
      </c>
      <c r="N166" s="40">
        <f>INDEX(人口源表!$1:$1048576,MATCH($B166,人口源表!$A:$A,0),MATCH(N$1,人口源表!$1:$1,0))*INDEX(城镇化率!$1:$1048576,MATCH($B166,城镇化率!$A:$A,0),MATCH(N$1,城镇化率!$5:$5,0))/100</f>
        <v>4387083.0920209512</v>
      </c>
      <c r="O166" s="40">
        <f>INDEX(人口源表!$1:$1048576,MATCH($B166,人口源表!$A:$A,0),MATCH(O$1,人口源表!$1:$1,0))*INDEX(城镇化率!$1:$1048576,MATCH($B166,城镇化率!$A:$A,0),MATCH(O$1,城镇化率!$5:$5,0))/100</f>
        <v>4462221.1923170127</v>
      </c>
      <c r="P166" s="40">
        <f>INDEX(人口源表!$1:$1048576,MATCH($B166,人口源表!$A:$A,0),MATCH(P$1,人口源表!$1:$1,0))*INDEX(城镇化率!$1:$1048576,MATCH($B166,城镇化率!$A:$A,0),MATCH(P$1,城镇化率!$5:$5,0))/100</f>
        <v>4536917.7810226772</v>
      </c>
      <c r="Q166" s="40">
        <f>INDEX(人口源表!$1:$1048576,MATCH($B166,人口源表!$A:$A,0),MATCH(Q$1,人口源表!$1:$1,0))*INDEX(城镇化率!$1:$1048576,MATCH($B166,城镇化率!$A:$A,0),MATCH(Q$1,城镇化率!$5:$5,0))/100</f>
        <v>4610873.1979566505</v>
      </c>
      <c r="R166" s="40">
        <f>INDEX(人口源表!$1:$1048576,MATCH($B166,人口源表!$A:$A,0),MATCH(R$1,人口源表!$1:$1,0))*INDEX(城镇化率!$1:$1048576,MATCH($B166,城镇化率!$A:$A,0),MATCH(R$1,城镇化率!$5:$5,0))/100</f>
        <v>4683810.608599293</v>
      </c>
      <c r="S166" s="40">
        <f>INDEX(人口源表!$1:$1048576,MATCH($B166,人口源表!$A:$A,0),MATCH(S$1,人口源表!$1:$1,0))*INDEX(城镇化率!$1:$1048576,MATCH($B166,城镇化率!$A:$A,0),MATCH(S$1,城镇化率!$5:$5,0))/100</f>
        <v>4731930.1306184847</v>
      </c>
      <c r="T166" s="40">
        <f>INDEX(人口源表!$1:$1048576,MATCH($B166,人口源表!$A:$A,0),MATCH(T$1,人口源表!$1:$1,0))*INDEX(城镇化率!$1:$1048576,MATCH($B166,城镇化率!$A:$A,0),MATCH(T$1,城镇化率!$5:$5,0))/100</f>
        <v>4777964.965309904</v>
      </c>
      <c r="U166" s="40">
        <f>INDEX(人口源表!$1:$1048576,MATCH($B166,人口源表!$A:$A,0),MATCH(U$1,人口源表!$1:$1,0))*INDEX(城镇化率!$1:$1048576,MATCH($B166,城镇化率!$A:$A,0),MATCH(U$1,城镇化率!$5:$5,0))/100</f>
        <v>4821735.2160327639</v>
      </c>
      <c r="V166" s="40">
        <f>INDEX(人口源表!$1:$1048576,MATCH($B166,人口源表!$A:$A,0),MATCH(V$1,人口源表!$1:$1,0))*INDEX(城镇化率!$1:$1048576,MATCH($B166,城镇化率!$A:$A,0),MATCH(V$1,城镇化率!$5:$5,0))/100</f>
        <v>4863091.2254101969</v>
      </c>
      <c r="W166" s="40">
        <f>INDEX(人口源表!$1:$1048576,MATCH($B166,人口源表!$A:$A,0),MATCH(W$1,人口源表!$1:$1,0))*INDEX(城镇化率!$1:$1048576,MATCH($B166,城镇化率!$A:$A,0),MATCH(W$1,城镇化率!$5:$5,0))/100</f>
        <v>4901913.3832234778</v>
      </c>
      <c r="X166" s="40">
        <f>INDEX(人口源表!$1:$1048576,MATCH($B166,人口源表!$A:$A,0),MATCH(X$1,人口源表!$1:$1,0))*INDEX(城镇化率!$1:$1048576,MATCH($B166,城镇化率!$A:$A,0),MATCH(X$1,城镇化率!$5:$5,0))/100</f>
        <v>4938112.4144097446</v>
      </c>
      <c r="Y166" s="40">
        <f>INDEX(人口源表!$1:$1048576,MATCH($B166,人口源表!$A:$A,0),MATCH(Y$1,人口源表!$1:$1,0))*INDEX(城镇化率!$1:$1048576,MATCH($B166,城镇化率!$A:$A,0),MATCH(Y$1,城镇化率!$5:$5,0))/100</f>
        <v>4971631.1644517025</v>
      </c>
      <c r="Z166" s="40">
        <f>INDEX(人口源表!$1:$1048576,MATCH($B166,人口源表!$A:$A,0),MATCH(Z$1,人口源表!$1:$1,0))*INDEX(城镇化率!$1:$1048576,MATCH($B166,城镇化率!$A:$A,0),MATCH(Z$1,城镇化率!$5:$5,0))/100</f>
        <v>5002444.4161793999</v>
      </c>
      <c r="AA166" s="40">
        <f>INDEX(人口源表!$1:$1048576,MATCH($B166,人口源表!$A:$A,0),MATCH(AA$1,人口源表!$1:$1,0))*INDEX(城镇化率!$1:$1048576,MATCH($B166,城镇化率!$A:$A,0),MATCH(AA$1,城镇化率!$5:$5,0))/100</f>
        <v>5030559.6991075166</v>
      </c>
      <c r="AB166" s="40">
        <f>INDEX(人口源表!$1:$1048576,MATCH($B166,人口源表!$A:$A,0),MATCH(AB$1,人口源表!$1:$1,0))*INDEX(城镇化率!$1:$1048576,MATCH($B166,城镇化率!$A:$A,0),MATCH(AB$1,城镇化率!$5:$5,0))/100</f>
        <v>5056020.141612133</v>
      </c>
      <c r="AC166" s="40">
        <f>INDEX(人口源表!$1:$1048576,MATCH($B166,人口源表!$A:$A,0),MATCH(AC$1,人口源表!$1:$1,0))*INDEX(城镇化率!$1:$1048576,MATCH($B166,城镇化率!$A:$A,0),MATCH(AC$1,城镇化率!$5:$5,0))/100</f>
        <v>5072687.4041612986</v>
      </c>
      <c r="AD166" s="40">
        <f>INDEX(人口源表!$1:$1048576,MATCH($B166,人口源表!$A:$A,0),MATCH(AD$1,人口源表!$1:$1,0))*INDEX(城镇化率!$1:$1048576,MATCH($B166,城镇化率!$A:$A,0),MATCH(AD$1,城镇化率!$5:$5,0))/100</f>
        <v>5086846.8911676798</v>
      </c>
      <c r="AE166" s="40">
        <f>INDEX(人口源表!$1:$1048576,MATCH($B166,人口源表!$A:$A,0),MATCH(AE$1,人口源表!$1:$1,0))*INDEX(城镇化率!$1:$1048576,MATCH($B166,城镇化率!$A:$A,0),MATCH(AE$1,城镇化率!$5:$5,0))/100</f>
        <v>5098657.1991675729</v>
      </c>
      <c r="AF166" s="40">
        <f>INDEX(人口源表!$1:$1048576,MATCH($B166,人口源表!$A:$A,0),MATCH(AF$1,人口源表!$1:$1,0))*INDEX(城镇化率!$1:$1048576,MATCH($B166,城镇化率!$A:$A,0),MATCH(AF$1,城镇化率!$5:$5,0))/100</f>
        <v>5108312.0007561957</v>
      </c>
      <c r="AG166" s="40">
        <f>INDEX(人口源表!$1:$1048576,MATCH($B166,人口源表!$A:$A,0),MATCH(AG$1,人口源表!$1:$1,0))*INDEX(城镇化率!$1:$1048576,MATCH($B166,城镇化率!$A:$A,0),MATCH(AG$1,城镇化率!$5:$5,0))/100</f>
        <v>5116043.7857430801</v>
      </c>
      <c r="AH166" s="40">
        <f>INDEX(人口源表!$1:$1048576,MATCH($B166,人口源表!$A:$A,0),MATCH(AH$1,人口源表!$1:$1,0))*INDEX(城镇化率!$1:$1048576,MATCH($B166,城镇化率!$A:$A,0),MATCH(AH$1,城镇化率!$5:$5,0))/100</f>
        <v>5122122.4870743491</v>
      </c>
      <c r="AI166" s="40">
        <f>INDEX(人口源表!$1:$1048576,MATCH($B166,人口源表!$A:$A,0),MATCH(AI$1,人口源表!$1:$1,0))*INDEX(城镇化率!$1:$1048576,MATCH($B166,城镇化率!$A:$A,0),MATCH(AI$1,城镇化率!$5:$5,0))/100</f>
        <v>5126856.1524653174</v>
      </c>
      <c r="AJ166" s="40">
        <f>INDEX(人口源表!$1:$1048576,MATCH($B166,人口源表!$A:$A,0),MATCH(AJ$1,人口源表!$1:$1,0))*INDEX(城镇化率!$1:$1048576,MATCH($B166,城镇化率!$A:$A,0),MATCH(AJ$1,城镇化率!$5:$5,0))/100</f>
        <v>5130592.146677481</v>
      </c>
      <c r="AK166" s="40">
        <f>INDEX(人口源表!$1:$1048576,MATCH($B166,人口源表!$A:$A,0),MATCH(AK$1,人口源表!$1:$1,0))*INDEX(城镇化率!$1:$1048576,MATCH($B166,城镇化率!$A:$A,0),MATCH(AK$1,城镇化率!$5:$5,0))/100</f>
        <v>5133718.8983124383</v>
      </c>
      <c r="AL166" s="40">
        <f>INDEX(人口源表!$1:$1048576,MATCH($B166,人口源表!$A:$A,0),MATCH(AL$1,人口源表!$1:$1,0))*INDEX(城镇化率!$1:$1048576,MATCH($B166,城镇化率!$A:$A,0),MATCH(AL$1,城镇化率!$5:$5,0))/100</f>
        <v>5136663.988152924</v>
      </c>
      <c r="AM166" s="40">
        <f>INDEX(人口源表!$1:$1048576,MATCH($B166,人口源表!$A:$A,0),MATCH(AM$1,人口源表!$1:$1,0))*INDEX(城镇化率!$1:$1048576,MATCH($B166,城镇化率!$A:$A,0),MATCH(AM$1,城镇化率!$5:$5,0))/100</f>
        <v>5139897.4770684121</v>
      </c>
      <c r="AN166" s="40">
        <f>INDEX(人口源表!$1:$1048576,MATCH($B166,人口源表!$A:$A,0),MATCH(AN$1,人口源表!$1:$1,0))*INDEX(城镇化率!$1:$1048576,MATCH($B166,城镇化率!$A:$A,0),MATCH(AN$1,城镇化率!$5:$5,0))/100</f>
        <v>5143930.5212505274</v>
      </c>
      <c r="AO166" s="40">
        <f>INDEX(人口源表!$1:$1048576,MATCH($B166,人口源表!$A:$A,0),MATCH(AO$1,人口源表!$1:$1,0))*INDEX(城镇化率!$1:$1048576,MATCH($B166,城镇化率!$A:$A,0),MATCH(AO$1,城镇化率!$5:$5,0))/100</f>
        <v>5149319.2786868615</v>
      </c>
      <c r="AP166" s="40">
        <f>INDEX(人口源表!$1:$1048576,MATCH($B166,人口源表!$A:$A,0),MATCH(AP$1,人口源表!$1:$1,0))*INDEX(城镇化率!$1:$1048576,MATCH($B166,城镇化率!$A:$A,0),MATCH(AP$1,城镇化率!$5:$5,0))/100</f>
        <v>5156660.3337295167</v>
      </c>
      <c r="AQ166" s="40">
        <f>INDEX(人口源表!$1:$1048576,MATCH($B166,人口源表!$A:$A,0),MATCH(AQ$1,人口源表!$1:$1,0))*INDEX(城镇化率!$1:$1048576,MATCH($B166,城镇化率!$A:$A,0),MATCH(AQ$1,城镇化率!$5:$5,0))/100</f>
        <v>5166597.2891287748</v>
      </c>
      <c r="AR166" s="40">
        <f>INDEX(人口源表!$1:$1048576,MATCH($B166,人口源表!$A:$A,0),MATCH(AR$1,人口源表!$1:$1,0))*INDEX(城镇化率!$1:$1048576,MATCH($B166,城镇化率!$A:$A,0),MATCH(AR$1,城镇化率!$5:$5,0))/100</f>
        <v>5179817.2549550831</v>
      </c>
      <c r="AS166" s="40">
        <f>INDEX(人口源表!$1:$1048576,MATCH($B166,人口源表!$A:$A,0),MATCH(AS$1,人口源表!$1:$1,0))*INDEX(城镇化率!$1:$1048576,MATCH($B166,城镇化率!$A:$A,0),MATCH(AS$1,城镇化率!$5:$5,0))/100</f>
        <v>5197054.2843258688</v>
      </c>
      <c r="AT166" s="40">
        <f>INDEX(人口源表!$1:$1048576,MATCH($B166,人口源表!$A:$A,0),MATCH(AT$1,人口源表!$1:$1,0))*INDEX(城镇化率!$1:$1048576,MATCH($B166,城镇化率!$A:$A,0),MATCH(AT$1,城镇化率!$5:$5,0))/100</f>
        <v>5219087.4458406614</v>
      </c>
      <c r="AU166" s="40">
        <f>INDEX(人口源表!$1:$1048576,MATCH($B166,人口源表!$A:$A,0),MATCH(AU$1,人口源表!$1:$1,0))*INDEX(城镇化率!$1:$1048576,MATCH($B166,城镇化率!$A:$A,0),MATCH(AU$1,城镇化率!$5:$5,0))/100</f>
        <v>5246744.8413228951</v>
      </c>
      <c r="AV166" s="40">
        <f>INDEX(人口源表!$1:$1048576,MATCH($B166,人口源表!$A:$A,0),MATCH(AV$1,人口源表!$1:$1,0))*INDEX(城镇化率!$1:$1048576,MATCH($B166,城镇化率!$A:$A,0),MATCH(AV$1,城镇化率!$5:$5,0))/100</f>
        <v>5280902.2321673036</v>
      </c>
    </row>
    <row r="167" spans="1:48" x14ac:dyDescent="0.15">
      <c r="A167" s="4" t="s">
        <v>870</v>
      </c>
      <c r="B167" s="4" t="s">
        <v>340</v>
      </c>
      <c r="C167" s="34">
        <f>VLOOKUP(B167,'[1]2016省城人口总结（根）'!B:C,2,FALSE)/100</f>
        <v>0.41162812099922397</v>
      </c>
      <c r="D167" s="40">
        <f>INDEX(人口源表!$1:$1048576,MATCH($B167,人口源表!$A:$A,0),MATCH(D$1,人口源表!$1:$1,0))*INDEX(城镇化率!$1:$1048576,MATCH($B167,城镇化率!$A:$A,0),MATCH(D$1,城镇化率!$5:$5,0))/100</f>
        <v>3062825.2490866254</v>
      </c>
      <c r="E167" s="40">
        <f>INDEX(人口源表!$1:$1048576,MATCH($B167,人口源表!$A:$A,0),MATCH(E$1,人口源表!$1:$1,0))*INDEX(城镇化率!$1:$1048576,MATCH($B167,城镇化率!$A:$A,0),MATCH(E$1,城镇化率!$5:$5,0))/100</f>
        <v>3126292.9801116651</v>
      </c>
      <c r="F167" s="40">
        <f>INDEX(人口源表!$1:$1048576,MATCH($B167,人口源表!$A:$A,0),MATCH(F$1,人口源表!$1:$1,0))*INDEX(城镇化率!$1:$1048576,MATCH($B167,城镇化率!$A:$A,0),MATCH(F$1,城镇化率!$5:$5,0))/100</f>
        <v>3190311.8522047061</v>
      </c>
      <c r="G167" s="40">
        <f>INDEX(人口源表!$1:$1048576,MATCH($B167,人口源表!$A:$A,0),MATCH(G$1,人口源表!$1:$1,0))*INDEX(城镇化率!$1:$1048576,MATCH($B167,城镇化率!$A:$A,0),MATCH(G$1,城镇化率!$5:$5,0))/100</f>
        <v>3022740.6912640976</v>
      </c>
      <c r="H167" s="40">
        <f>INDEX(人口源表!$1:$1048576,MATCH($B167,人口源表!$A:$A,0),MATCH(H$1,人口源表!$1:$1,0))*INDEX(城镇化率!$1:$1048576,MATCH($B167,城镇化率!$A:$A,0),MATCH(H$1,城镇化率!$5:$5,0))/100</f>
        <v>3085911.3439531554</v>
      </c>
      <c r="I167" s="40">
        <f>INDEX(人口源表!$1:$1048576,MATCH($B167,人口源表!$A:$A,0),MATCH(I$1,人口源表!$1:$1,0))*INDEX(城镇化率!$1:$1048576,MATCH($B167,城镇化率!$A:$A,0),MATCH(I$1,城镇化率!$5:$5,0))/100</f>
        <v>3130476.7886916511</v>
      </c>
      <c r="J167" s="40">
        <f>INDEX(人口源表!$1:$1048576,MATCH($B167,人口源表!$A:$A,0),MATCH(J$1,人口源表!$1:$1,0))*INDEX(城镇化率!$1:$1048576,MATCH($B167,城镇化率!$A:$A,0),MATCH(J$1,城镇化率!$5:$5,0))/100</f>
        <v>3177053.4482819331</v>
      </c>
      <c r="K167" s="40">
        <f>INDEX(人口源表!$1:$1048576,MATCH($B167,人口源表!$A:$A,0),MATCH(K$1,人口源表!$1:$1,0))*INDEX(城镇化率!$1:$1048576,MATCH($B167,城镇化率!$A:$A,0),MATCH(K$1,城镇化率!$5:$5,0))/100</f>
        <v>3225281.2260813308</v>
      </c>
      <c r="L167" s="40">
        <f>INDEX(人口源表!$1:$1048576,MATCH($B167,人口源表!$A:$A,0),MATCH(L$1,人口源表!$1:$1,0))*INDEX(城镇化率!$1:$1048576,MATCH($B167,城镇化率!$A:$A,0),MATCH(L$1,城镇化率!$5:$5,0))/100</f>
        <v>3274810.6820550128</v>
      </c>
      <c r="M167" s="40">
        <f>INDEX(人口源表!$1:$1048576,MATCH($B167,人口源表!$A:$A,0),MATCH(M$1,人口源表!$1:$1,0))*INDEX(城镇化率!$1:$1048576,MATCH($B167,城镇化率!$A:$A,0),MATCH(M$1,城镇化率!$5:$5,0))/100</f>
        <v>3325304.8695445275</v>
      </c>
      <c r="N167" s="40">
        <f>INDEX(人口源表!$1:$1048576,MATCH($B167,人口源表!$A:$A,0),MATCH(N$1,人口源表!$1:$1,0))*INDEX(城镇化率!$1:$1048576,MATCH($B167,城镇化率!$A:$A,0),MATCH(N$1,城镇化率!$5:$5,0))/100</f>
        <v>3376437.0517026875</v>
      </c>
      <c r="O167" s="40">
        <f>INDEX(人口源表!$1:$1048576,MATCH($B167,人口源表!$A:$A,0),MATCH(O$1,人口源表!$1:$1,0))*INDEX(城镇化率!$1:$1048576,MATCH($B167,城镇化率!$A:$A,0),MATCH(O$1,城镇化率!$5:$5,0))/100</f>
        <v>3427896.281126834</v>
      </c>
      <c r="P167" s="40">
        <f>INDEX(人口源表!$1:$1048576,MATCH($B167,人口源表!$A:$A,0),MATCH(P$1,人口源表!$1:$1,0))*INDEX(城镇化率!$1:$1048576,MATCH($B167,城镇化率!$A:$A,0),MATCH(P$1,城镇化率!$5:$5,0))/100</f>
        <v>3479383.7550756093</v>
      </c>
      <c r="Q167" s="40">
        <f>INDEX(人口源表!$1:$1048576,MATCH($B167,人口源表!$A:$A,0),MATCH(Q$1,人口源表!$1:$1,0))*INDEX(城镇化率!$1:$1048576,MATCH($B167,城镇化率!$A:$A,0),MATCH(Q$1,城镇化率!$5:$5,0))/100</f>
        <v>3530617.5907685608</v>
      </c>
      <c r="R167" s="40">
        <f>INDEX(人口源表!$1:$1048576,MATCH($B167,人口源表!$A:$A,0),MATCH(R$1,人口源表!$1:$1,0))*INDEX(城镇化率!$1:$1048576,MATCH($B167,城镇化率!$A:$A,0),MATCH(R$1,城镇化率!$5:$5,0))/100</f>
        <v>3581331.0526339863</v>
      </c>
      <c r="S167" s="40">
        <f>INDEX(人口源表!$1:$1048576,MATCH($B167,人口源表!$A:$A,0),MATCH(S$1,人口源表!$1:$1,0))*INDEX(城镇化率!$1:$1048576,MATCH($B167,城镇化率!$A:$A,0),MATCH(S$1,城镇化率!$5:$5,0))/100</f>
        <v>3613299.4319975181</v>
      </c>
      <c r="T167" s="40">
        <f>INDEX(人口源表!$1:$1048576,MATCH($B167,人口源表!$A:$A,0),MATCH(T$1,人口源表!$1:$1,0))*INDEX(城镇化率!$1:$1048576,MATCH($B167,城镇化率!$A:$A,0),MATCH(T$1,城镇化率!$5:$5,0))/100</f>
        <v>3643875.1658806978</v>
      </c>
      <c r="U167" s="40">
        <f>INDEX(人口源表!$1:$1048576,MATCH($B167,人口源表!$A:$A,0),MATCH(U$1,人口源表!$1:$1,0))*INDEX(城镇化率!$1:$1048576,MATCH($B167,城镇化率!$A:$A,0),MATCH(U$1,城镇化率!$5:$5,0))/100</f>
        <v>3672868.5216412335</v>
      </c>
      <c r="V167" s="40">
        <f>INDEX(人口源表!$1:$1048576,MATCH($B167,人口源表!$A:$A,0),MATCH(V$1,人口源表!$1:$1,0))*INDEX(城镇化率!$1:$1048576,MATCH($B167,城镇化率!$A:$A,0),MATCH(V$1,城镇化率!$5:$5,0))/100</f>
        <v>3700114.9762623296</v>
      </c>
      <c r="W167" s="40">
        <f>INDEX(人口源表!$1:$1048576,MATCH($B167,人口源表!$A:$A,0),MATCH(W$1,人口源表!$1:$1,0))*INDEX(城镇化率!$1:$1048576,MATCH($B167,城镇化率!$A:$A,0),MATCH(W$1,城镇化率!$5:$5,0))/100</f>
        <v>3725475.8921969719</v>
      </c>
      <c r="X167" s="40">
        <f>INDEX(人口源表!$1:$1048576,MATCH($B167,人口源表!$A:$A,0),MATCH(X$1,人口源表!$1:$1,0))*INDEX(城镇化率!$1:$1048576,MATCH($B167,城镇化率!$A:$A,0),MATCH(X$1,城镇化率!$5:$5,0))/100</f>
        <v>3748837.198733774</v>
      </c>
      <c r="Y167" s="40">
        <f>INDEX(人口源表!$1:$1048576,MATCH($B167,人口源表!$A:$A,0),MATCH(Y$1,人口源表!$1:$1,0))*INDEX(城镇化率!$1:$1048576,MATCH($B167,城镇化率!$A:$A,0),MATCH(Y$1,城镇化率!$5:$5,0))/100</f>
        <v>3770112.5571439345</v>
      </c>
      <c r="Z167" s="40">
        <f>INDEX(人口源表!$1:$1048576,MATCH($B167,人口源表!$A:$A,0),MATCH(Z$1,人口源表!$1:$1,0))*INDEX(城镇化率!$1:$1048576,MATCH($B167,城镇化率!$A:$A,0),MATCH(Z$1,城镇化率!$5:$5,0))/100</f>
        <v>3789242.0551299513</v>
      </c>
      <c r="AA167" s="40">
        <f>INDEX(人口源表!$1:$1048576,MATCH($B167,人口源表!$A:$A,0),MATCH(AA$1,人口源表!$1:$1,0))*INDEX(城镇化率!$1:$1048576,MATCH($B167,城镇化率!$A:$A,0),MATCH(AA$1,城镇化率!$5:$5,0))/100</f>
        <v>3806194.4128008545</v>
      </c>
      <c r="AB167" s="40">
        <f>INDEX(人口源表!$1:$1048576,MATCH($B167,人口源表!$A:$A,0),MATCH(AB$1,人口源表!$1:$1,0))*INDEX(城镇化率!$1:$1048576,MATCH($B167,城镇化率!$A:$A,0),MATCH(AB$1,城镇化率!$5:$5,0))/100</f>
        <v>3820965.6655537086</v>
      </c>
      <c r="AC167" s="40">
        <f>INDEX(人口源表!$1:$1048576,MATCH($B167,人口源表!$A:$A,0),MATCH(AC$1,人口源表!$1:$1,0))*INDEX(城镇化率!$1:$1048576,MATCH($B167,城镇化率!$A:$A,0),MATCH(AC$1,城镇化率!$5:$5,0))/100</f>
        <v>3828892.415735703</v>
      </c>
      <c r="AD167" s="40">
        <f>INDEX(人口源表!$1:$1048576,MATCH($B167,人口源表!$A:$A,0),MATCH(AD$1,人口源表!$1:$1,0))*INDEX(城镇化率!$1:$1048576,MATCH($B167,城镇化率!$A:$A,0),MATCH(AD$1,城镇化率!$5:$5,0))/100</f>
        <v>3834701.599024999</v>
      </c>
      <c r="AE167" s="40">
        <f>INDEX(人口源表!$1:$1048576,MATCH($B167,人口源表!$A:$A,0),MATCH(AE$1,人口源表!$1:$1,0))*INDEX(城镇化率!$1:$1048576,MATCH($B167,城镇化率!$A:$A,0),MATCH(AE$1,城镇化率!$5:$5,0))/100</f>
        <v>3838488.584592104</v>
      </c>
      <c r="AF167" s="40">
        <f>INDEX(人口源表!$1:$1048576,MATCH($B167,人口源表!$A:$A,0),MATCH(AF$1,人口源表!$1:$1,0))*INDEX(城镇化率!$1:$1048576,MATCH($B167,城镇化率!$A:$A,0),MATCH(AF$1,城镇化率!$5:$5,0))/100</f>
        <v>3840378.3908504252</v>
      </c>
      <c r="AG167" s="40">
        <f>INDEX(人口源表!$1:$1048576,MATCH($B167,人口源表!$A:$A,0),MATCH(AG$1,人口源表!$1:$1,0))*INDEX(城镇化率!$1:$1048576,MATCH($B167,城镇化率!$A:$A,0),MATCH(AG$1,城镇化率!$5:$5,0))/100</f>
        <v>3840528.8347858191</v>
      </c>
      <c r="AH167" s="40">
        <f>INDEX(人口源表!$1:$1048576,MATCH($B167,人口源表!$A:$A,0),MATCH(AH$1,人口源表!$1:$1,0))*INDEX(城镇化率!$1:$1048576,MATCH($B167,城镇化率!$A:$A,0),MATCH(AH$1,城镇化率!$5:$5,0))/100</f>
        <v>3839129.5624306942</v>
      </c>
      <c r="AI167" s="40">
        <f>INDEX(人口源表!$1:$1048576,MATCH($B167,人口源表!$A:$A,0),MATCH(AI$1,人口源表!$1:$1,0))*INDEX(城镇化率!$1:$1048576,MATCH($B167,城镇化率!$A:$A,0),MATCH(AI$1,城镇化率!$5:$5,0))/100</f>
        <v>3836403.1503822859</v>
      </c>
      <c r="AJ167" s="40">
        <f>INDEX(人口源表!$1:$1048576,MATCH($B167,人口源表!$A:$A,0),MATCH(AJ$1,人口源表!$1:$1,0))*INDEX(城镇化率!$1:$1048576,MATCH($B167,城镇化率!$A:$A,0),MATCH(AJ$1,城镇化率!$5:$5,0))/100</f>
        <v>3832605.1717540957</v>
      </c>
      <c r="AK167" s="40">
        <f>INDEX(人口源表!$1:$1048576,MATCH($B167,人口源表!$A:$A,0),MATCH(AK$1,人口源表!$1:$1,0))*INDEX(城镇化率!$1:$1048576,MATCH($B167,城镇化率!$A:$A,0),MATCH(AK$1,城镇化率!$5:$5,0))/100</f>
        <v>3828025.3146527107</v>
      </c>
      <c r="AL167" s="40">
        <f>INDEX(人口源表!$1:$1048576,MATCH($B167,人口源表!$A:$A,0),MATCH(AL$1,人口源表!$1:$1,0))*INDEX(城镇化率!$1:$1048576,MATCH($B167,城镇化率!$A:$A,0),MATCH(AL$1,城镇化率!$5:$5,0))/100</f>
        <v>3822987.4573291894</v>
      </c>
      <c r="AM167" s="40">
        <f>INDEX(人口源表!$1:$1048576,MATCH($B167,人口源表!$A:$A,0),MATCH(AM$1,人口源表!$1:$1,0))*INDEX(城镇化率!$1:$1048576,MATCH($B167,城镇化率!$A:$A,0),MATCH(AM$1,城镇化率!$5:$5,0))/100</f>
        <v>3817851.3367914432</v>
      </c>
      <c r="AN167" s="40">
        <f>INDEX(人口源表!$1:$1048576,MATCH($B167,人口源表!$A:$A,0),MATCH(AN$1,人口源表!$1:$1,0))*INDEX(城镇化率!$1:$1048576,MATCH($B167,城镇化率!$A:$A,0),MATCH(AN$1,城镇化率!$5:$5,0))/100</f>
        <v>3813011.5735455249</v>
      </c>
      <c r="AO167" s="40">
        <f>INDEX(人口源表!$1:$1048576,MATCH($B167,人口源表!$A:$A,0),MATCH(AO$1,人口源表!$1:$1,0))*INDEX(城镇化率!$1:$1048576,MATCH($B167,城镇化率!$A:$A,0),MATCH(AO$1,城镇化率!$5:$5,0))/100</f>
        <v>3808900.4255940695</v>
      </c>
      <c r="AP167" s="40">
        <f>INDEX(人口源表!$1:$1048576,MATCH($B167,人口源表!$A:$A,0),MATCH(AP$1,人口源表!$1:$1,0))*INDEX(城镇化率!$1:$1048576,MATCH($B167,城镇化率!$A:$A,0),MATCH(AP$1,城镇化率!$5:$5,0))/100</f>
        <v>3805985.7469583075</v>
      </c>
      <c r="AQ167" s="40">
        <f>INDEX(人口源表!$1:$1048576,MATCH($B167,人口源表!$A:$A,0),MATCH(AQ$1,人口源表!$1:$1,0))*INDEX(城镇化率!$1:$1048576,MATCH($B167,城镇化率!$A:$A,0),MATCH(AQ$1,城镇化率!$5:$5,0))/100</f>
        <v>3804773.7614302989</v>
      </c>
      <c r="AR167" s="40">
        <f>INDEX(人口源表!$1:$1048576,MATCH($B167,人口源表!$A:$A,0),MATCH(AR$1,人口源表!$1:$1,0))*INDEX(城镇化率!$1:$1048576,MATCH($B167,城镇化率!$A:$A,0),MATCH(AR$1,城镇化率!$5:$5,0))/100</f>
        <v>3805809.1767381155</v>
      </c>
      <c r="AS167" s="40">
        <f>INDEX(人口源表!$1:$1048576,MATCH($B167,人口源表!$A:$A,0),MATCH(AS$1,人口源表!$1:$1,0))*INDEX(城镇化率!$1:$1048576,MATCH($B167,城镇化率!$A:$A,0),MATCH(AS$1,城镇化率!$5:$5,0))/100</f>
        <v>3809675.2936116685</v>
      </c>
      <c r="AT167" s="40">
        <f>INDEX(人口源表!$1:$1048576,MATCH($B167,人口源表!$A:$A,0),MATCH(AT$1,人口源表!$1:$1,0))*INDEX(城镇化率!$1:$1048576,MATCH($B167,城镇化率!$A:$A,0),MATCH(AT$1,城镇化率!$5:$5,0))/100</f>
        <v>3816995.7510800357</v>
      </c>
      <c r="AU167" s="40">
        <f>INDEX(人口源表!$1:$1048576,MATCH($B167,人口源表!$A:$A,0),MATCH(AU$1,人口源表!$1:$1,0))*INDEX(城镇化率!$1:$1048576,MATCH($B167,城镇化率!$A:$A,0),MATCH(AU$1,城镇化率!$5:$5,0))/100</f>
        <v>3828433.0083609056</v>
      </c>
      <c r="AV167" s="40">
        <f>INDEX(人口源表!$1:$1048576,MATCH($B167,人口源表!$A:$A,0),MATCH(AV$1,人口源表!$1:$1,0))*INDEX(城镇化率!$1:$1048576,MATCH($B167,城镇化率!$A:$A,0),MATCH(AV$1,城镇化率!$5:$5,0))/100</f>
        <v>3844691.745919602</v>
      </c>
    </row>
    <row r="168" spans="1:48" x14ac:dyDescent="0.15">
      <c r="A168" s="4" t="s">
        <v>870</v>
      </c>
      <c r="B168" s="4" t="s">
        <v>342</v>
      </c>
      <c r="C168" s="34">
        <f>VLOOKUP(B168,'[1]2016省城人口总结（根）'!B:C,2,FALSE)/100</f>
        <v>0.60960556002909005</v>
      </c>
      <c r="D168" s="40">
        <f>INDEX(人口源表!$1:$1048576,MATCH($B168,人口源表!$A:$A,0),MATCH(D$1,人口源表!$1:$1,0))*INDEX(城镇化率!$1:$1048576,MATCH($B168,城镇化率!$A:$A,0),MATCH(D$1,城镇化率!$5:$5,0))/100</f>
        <v>431376.95929968171</v>
      </c>
      <c r="E168" s="40">
        <f>INDEX(人口源表!$1:$1048576,MATCH($B168,人口源表!$A:$A,0),MATCH(E$1,人口源表!$1:$1,0))*INDEX(城镇化率!$1:$1048576,MATCH($B168,城镇化率!$A:$A,0),MATCH(E$1,城镇化率!$5:$5,0))/100</f>
        <v>441672.94908860512</v>
      </c>
      <c r="F168" s="40">
        <f>INDEX(人口源表!$1:$1048576,MATCH($B168,人口源表!$A:$A,0),MATCH(F$1,人口源表!$1:$1,0))*INDEX(城镇化率!$1:$1048576,MATCH($B168,城镇化率!$A:$A,0),MATCH(F$1,城镇化率!$5:$5,0))/100</f>
        <v>452028.83144606813</v>
      </c>
      <c r="G168" s="40">
        <f>INDEX(人口源表!$1:$1048576,MATCH($B168,人口源表!$A:$A,0),MATCH(G$1,人口源表!$1:$1,0))*INDEX(城镇化率!$1:$1048576,MATCH($B168,城镇化率!$A:$A,0),MATCH(G$1,城镇化率!$5:$5,0))/100</f>
        <v>462017.29484308994</v>
      </c>
      <c r="H168" s="40">
        <f>INDEX(人口源表!$1:$1048576,MATCH($B168,人口源表!$A:$A,0),MATCH(H$1,人口源表!$1:$1,0))*INDEX(城镇化率!$1:$1048576,MATCH($B168,城镇化率!$A:$A,0),MATCH(H$1,城镇化率!$5:$5,0))/100</f>
        <v>474256.41935224301</v>
      </c>
      <c r="I168" s="40">
        <f>INDEX(人口源表!$1:$1048576,MATCH($B168,人口源表!$A:$A,0),MATCH(I$1,人口源表!$1:$1,0))*INDEX(城镇化率!$1:$1048576,MATCH($B168,城镇化率!$A:$A,0),MATCH(I$1,城镇化率!$5:$5,0))/100</f>
        <v>483105.19724390539</v>
      </c>
      <c r="J168" s="40">
        <f>INDEX(人口源表!$1:$1048576,MATCH($B168,人口源表!$A:$A,0),MATCH(J$1,人口源表!$1:$1,0))*INDEX(城镇化率!$1:$1048576,MATCH($B168,城镇化率!$A:$A,0),MATCH(J$1,城镇化率!$5:$5,0))/100</f>
        <v>491762.8662525359</v>
      </c>
      <c r="K168" s="40">
        <f>INDEX(人口源表!$1:$1048576,MATCH($B168,人口源表!$A:$A,0),MATCH(K$1,人口源表!$1:$1,0))*INDEX(城镇化率!$1:$1048576,MATCH($B168,城镇化率!$A:$A,0),MATCH(K$1,城镇化率!$5:$5,0))/100</f>
        <v>500220.16889491567</v>
      </c>
      <c r="L168" s="40">
        <f>INDEX(人口源表!$1:$1048576,MATCH($B168,人口源表!$A:$A,0),MATCH(L$1,人口源表!$1:$1,0))*INDEX(城镇化率!$1:$1048576,MATCH($B168,城镇化率!$A:$A,0),MATCH(L$1,城镇化率!$5:$5,0))/100</f>
        <v>508468.97998455202</v>
      </c>
      <c r="M168" s="40">
        <f>INDEX(人口源表!$1:$1048576,MATCH($B168,人口源表!$A:$A,0),MATCH(M$1,人口源表!$1:$1,0))*INDEX(城镇化率!$1:$1048576,MATCH($B168,城镇化率!$A:$A,0),MATCH(M$1,城镇化率!$5:$5,0))/100</f>
        <v>516503.05562337517</v>
      </c>
      <c r="N168" s="40">
        <f>INDEX(人口源表!$1:$1048576,MATCH($B168,人口源表!$A:$A,0),MATCH(N$1,人口源表!$1:$1,0))*INDEX(城镇化率!$1:$1048576,MATCH($B168,城镇化率!$A:$A,0),MATCH(N$1,城镇化率!$5:$5,0))/100</f>
        <v>524314.67160443706</v>
      </c>
      <c r="O168" s="40">
        <f>INDEX(人口源表!$1:$1048576,MATCH($B168,人口源表!$A:$A,0),MATCH(O$1,人口源表!$1:$1,0))*INDEX(城镇化率!$1:$1048576,MATCH($B168,城镇化率!$A:$A,0),MATCH(O$1,城镇化率!$5:$5,0))/100</f>
        <v>531899.44759948377</v>
      </c>
      <c r="P168" s="40">
        <f>INDEX(人口源表!$1:$1048576,MATCH($B168,人口源表!$A:$A,0),MATCH(P$1,人口源表!$1:$1,0))*INDEX(城镇化率!$1:$1048576,MATCH($B168,城镇化率!$A:$A,0),MATCH(P$1,城镇化率!$5:$5,0))/100</f>
        <v>539250.8700108683</v>
      </c>
      <c r="Q168" s="40">
        <f>INDEX(人口源表!$1:$1048576,MATCH($B168,人口源表!$A:$A,0),MATCH(Q$1,人口源表!$1:$1,0))*INDEX(城镇化率!$1:$1048576,MATCH($B168,城镇化率!$A:$A,0),MATCH(Q$1,城镇化率!$5:$5,0))/100</f>
        <v>546366.60642147728</v>
      </c>
      <c r="R168" s="40">
        <f>INDEX(人口源表!$1:$1048576,MATCH($B168,人口源表!$A:$A,0),MATCH(R$1,人口源表!$1:$1,0))*INDEX(城镇化率!$1:$1048576,MATCH($B168,城镇化率!$A:$A,0),MATCH(R$1,城镇化率!$5:$5,0))/100</f>
        <v>553242.9554474859</v>
      </c>
      <c r="S168" s="40">
        <f>INDEX(人口源表!$1:$1048576,MATCH($B168,人口源表!$A:$A,0),MATCH(S$1,人口源表!$1:$1,0))*INDEX(城镇化率!$1:$1048576,MATCH($B168,城镇化率!$A:$A,0),MATCH(S$1,城镇化率!$5:$5,0))/100</f>
        <v>557105.29261849006</v>
      </c>
      <c r="T168" s="40">
        <f>INDEX(人口源表!$1:$1048576,MATCH($B168,人口源表!$A:$A,0),MATCH(T$1,人口源表!$1:$1,0))*INDEX(城镇化率!$1:$1048576,MATCH($B168,城镇化率!$A:$A,0),MATCH(T$1,城镇化率!$5:$5,0))/100</f>
        <v>560676.63892715343</v>
      </c>
      <c r="U168" s="40">
        <f>INDEX(人口源表!$1:$1048576,MATCH($B168,人口源表!$A:$A,0),MATCH(U$1,人口源表!$1:$1,0))*INDEX(城镇化率!$1:$1048576,MATCH($B168,城镇化率!$A:$A,0),MATCH(U$1,城镇化率!$5:$5,0))/100</f>
        <v>563959.72148085211</v>
      </c>
      <c r="V168" s="40">
        <f>INDEX(人口源表!$1:$1048576,MATCH($B168,人口源表!$A:$A,0),MATCH(V$1,人口源表!$1:$1,0))*INDEX(城镇化率!$1:$1048576,MATCH($B168,城镇化率!$A:$A,0),MATCH(V$1,城镇化率!$5:$5,0))/100</f>
        <v>566960.30678420304</v>
      </c>
      <c r="W168" s="40">
        <f>INDEX(人口源表!$1:$1048576,MATCH($B168,人口源表!$A:$A,0),MATCH(W$1,人口源表!$1:$1,0))*INDEX(城镇化率!$1:$1048576,MATCH($B168,城镇化率!$A:$A,0),MATCH(W$1,城镇化率!$5:$5,0))/100</f>
        <v>569683.58276916703</v>
      </c>
      <c r="X168" s="40">
        <f>INDEX(人口源表!$1:$1048576,MATCH($B168,人口源表!$A:$A,0),MATCH(X$1,人口源表!$1:$1,0))*INDEX(城镇化率!$1:$1048576,MATCH($B168,城镇化率!$A:$A,0),MATCH(X$1,城镇化率!$5:$5,0))/100</f>
        <v>572137.85388282314</v>
      </c>
      <c r="Y168" s="40">
        <f>INDEX(人口源表!$1:$1048576,MATCH($B168,人口源表!$A:$A,0),MATCH(Y$1,人口源表!$1:$1,0))*INDEX(城镇化率!$1:$1048576,MATCH($B168,城镇化率!$A:$A,0),MATCH(Y$1,城镇化率!$5:$5,0))/100</f>
        <v>574331.63340540777</v>
      </c>
      <c r="Z168" s="40">
        <f>INDEX(人口源表!$1:$1048576,MATCH($B168,人口源表!$A:$A,0),MATCH(Z$1,人口源表!$1:$1,0))*INDEX(城镇化率!$1:$1048576,MATCH($B168,城镇化率!$A:$A,0),MATCH(Z$1,城镇化率!$5:$5,0))/100</f>
        <v>576273.6462407806</v>
      </c>
      <c r="AA168" s="40">
        <f>INDEX(人口源表!$1:$1048576,MATCH($B168,人口源表!$A:$A,0),MATCH(AA$1,人口源表!$1:$1,0))*INDEX(城镇化率!$1:$1048576,MATCH($B168,城镇化率!$A:$A,0),MATCH(AA$1,城镇化率!$5:$5,0))/100</f>
        <v>577975.09212334175</v>
      </c>
      <c r="AB168" s="40">
        <f>INDEX(人口源表!$1:$1048576,MATCH($B168,人口源表!$A:$A,0),MATCH(AB$1,人口源表!$1:$1,0))*INDEX(城镇化率!$1:$1048576,MATCH($B168,城镇化率!$A:$A,0),MATCH(AB$1,城镇化率!$5:$5,0))/100</f>
        <v>579448.19051634509</v>
      </c>
      <c r="AC168" s="40">
        <f>INDEX(人口源表!$1:$1048576,MATCH($B168,人口源表!$A:$A,0),MATCH(AC$1,人口源表!$1:$1,0))*INDEX(城镇化率!$1:$1048576,MATCH($B168,城镇化率!$A:$A,0),MATCH(AC$1,城镇化率!$5:$5,0))/100</f>
        <v>579994.85130669561</v>
      </c>
      <c r="AD168" s="40">
        <f>INDEX(人口源表!$1:$1048576,MATCH($B168,人口源表!$A:$A,0),MATCH(AD$1,人口源表!$1:$1,0))*INDEX(城镇化率!$1:$1048576,MATCH($B168,城镇化率!$A:$A,0),MATCH(AD$1,城镇化率!$5:$5,0))/100</f>
        <v>580339.79341110145</v>
      </c>
      <c r="AE168" s="40">
        <f>INDEX(人口源表!$1:$1048576,MATCH($B168,人口源表!$A:$A,0),MATCH(AE$1,人口源表!$1:$1,0))*INDEX(城镇化率!$1:$1048576,MATCH($B168,城镇化率!$A:$A,0),MATCH(AE$1,城镇化率!$5:$5,0))/100</f>
        <v>580499.12285072741</v>
      </c>
      <c r="AF168" s="40">
        <f>INDEX(人口源表!$1:$1048576,MATCH($B168,人口源表!$A:$A,0),MATCH(AF$1,人口源表!$1:$1,0))*INDEX(城镇化率!$1:$1048576,MATCH($B168,城镇化率!$A:$A,0),MATCH(AF$1,城镇化率!$5:$5,0))/100</f>
        <v>580489.20574340527</v>
      </c>
      <c r="AG168" s="40">
        <f>INDEX(人口源表!$1:$1048576,MATCH($B168,人口源表!$A:$A,0),MATCH(AG$1,人口源表!$1:$1,0))*INDEX(城镇化率!$1:$1048576,MATCH($B168,城镇化率!$A:$A,0),MATCH(AG$1,城镇化率!$5:$5,0))/100</f>
        <v>580331.30048409407</v>
      </c>
      <c r="AH168" s="40">
        <f>INDEX(人口源表!$1:$1048576,MATCH($B168,人口源表!$A:$A,0),MATCH(AH$1,人口源表!$1:$1,0))*INDEX(城镇化率!$1:$1048576,MATCH($B168,城镇化率!$A:$A,0),MATCH(AH$1,城镇化率!$5:$5,0))/100</f>
        <v>580043.90232740052</v>
      </c>
      <c r="AI168" s="40">
        <f>INDEX(人口源表!$1:$1048576,MATCH($B168,人口源表!$A:$A,0),MATCH(AI$1,人口源表!$1:$1,0))*INDEX(城镇化率!$1:$1048576,MATCH($B168,城镇化率!$A:$A,0),MATCH(AI$1,城镇化率!$5:$5,0))/100</f>
        <v>579650.46260474052</v>
      </c>
      <c r="AJ168" s="40">
        <f>INDEX(人口源表!$1:$1048576,MATCH($B168,人口源表!$A:$A,0),MATCH(AJ$1,人口源表!$1:$1,0))*INDEX(城镇化率!$1:$1048576,MATCH($B168,城镇化率!$A:$A,0),MATCH(AJ$1,城镇化率!$5:$5,0))/100</f>
        <v>579172.45608796505</v>
      </c>
      <c r="AK168" s="40">
        <f>INDEX(人口源表!$1:$1048576,MATCH($B168,人口源表!$A:$A,0),MATCH(AK$1,人口源表!$1:$1,0))*INDEX(城镇化率!$1:$1048576,MATCH($B168,城镇化率!$A:$A,0),MATCH(AK$1,城镇化率!$5:$5,0))/100</f>
        <v>578634.04021708015</v>
      </c>
      <c r="AL168" s="40">
        <f>INDEX(人口源表!$1:$1048576,MATCH($B168,人口源表!$A:$A,0),MATCH(AL$1,人口源表!$1:$1,0))*INDEX(城镇化率!$1:$1048576,MATCH($B168,城镇化率!$A:$A,0),MATCH(AL$1,城镇化率!$5:$5,0))/100</f>
        <v>578062.88883108774</v>
      </c>
      <c r="AM168" s="40">
        <f>INDEX(人口源表!$1:$1048576,MATCH($B168,人口源表!$A:$A,0),MATCH(AM$1,人口源表!$1:$1,0))*INDEX(城镇化率!$1:$1048576,MATCH($B168,城镇化率!$A:$A,0),MATCH(AM$1,城镇化率!$5:$5,0))/100</f>
        <v>577483.94111584371</v>
      </c>
      <c r="AN168" s="40">
        <f>INDEX(人口源表!$1:$1048576,MATCH($B168,人口源表!$A:$A,0),MATCH(AN$1,人口源表!$1:$1,0))*INDEX(城镇化率!$1:$1048576,MATCH($B168,城镇化率!$A:$A,0),MATCH(AN$1,城镇化率!$5:$5,0))/100</f>
        <v>576927.268170628</v>
      </c>
      <c r="AO168" s="40">
        <f>INDEX(人口源表!$1:$1048576,MATCH($B168,人口源表!$A:$A,0),MATCH(AO$1,人口源表!$1:$1,0))*INDEX(城镇化率!$1:$1048576,MATCH($B168,城镇化率!$A:$A,0),MATCH(AO$1,城镇化率!$5:$5,0))/100</f>
        <v>576422.59982309421</v>
      </c>
      <c r="AP168" s="40">
        <f>INDEX(人口源表!$1:$1048576,MATCH($B168,人口源表!$A:$A,0),MATCH(AP$1,人口源表!$1:$1,0))*INDEX(城镇化率!$1:$1048576,MATCH($B168,城镇化率!$A:$A,0),MATCH(AP$1,城镇化率!$5:$5,0))/100</f>
        <v>576000.11211145041</v>
      </c>
      <c r="AQ168" s="40">
        <f>INDEX(人口源表!$1:$1048576,MATCH($B168,人口源表!$A:$A,0),MATCH(AQ$1,人口源表!$1:$1,0))*INDEX(城镇化率!$1:$1048576,MATCH($B168,城镇化率!$A:$A,0),MATCH(AQ$1,城镇化率!$5:$5,0))/100</f>
        <v>575694.43749548611</v>
      </c>
      <c r="AR168" s="40">
        <f>INDEX(人口源表!$1:$1048576,MATCH($B168,人口源表!$A:$A,0),MATCH(AR$1,人口源表!$1:$1,0))*INDEX(城镇化率!$1:$1048576,MATCH($B168,城镇化率!$A:$A,0),MATCH(AR$1,城镇化率!$5:$5,0))/100</f>
        <v>575539.91926518606</v>
      </c>
      <c r="AS168" s="40">
        <f>INDEX(人口源表!$1:$1048576,MATCH($B168,人口源表!$A:$A,0),MATCH(AS$1,人口源表!$1:$1,0))*INDEX(城镇化率!$1:$1048576,MATCH($B168,城镇化率!$A:$A,0),MATCH(AS$1,城镇化率!$5:$5,0))/100</f>
        <v>575571.40846701956</v>
      </c>
      <c r="AT168" s="40">
        <f>INDEX(人口源表!$1:$1048576,MATCH($B168,人口源表!$A:$A,0),MATCH(AT$1,人口源表!$1:$1,0))*INDEX(城镇化率!$1:$1048576,MATCH($B168,城镇化率!$A:$A,0),MATCH(AT$1,城镇化率!$5:$5,0))/100</f>
        <v>575827.50985269528</v>
      </c>
      <c r="AU168" s="40">
        <f>INDEX(人口源表!$1:$1048576,MATCH($B168,人口源表!$A:$A,0),MATCH(AU$1,人口源表!$1:$1,0))*INDEX(城镇化率!$1:$1048576,MATCH($B168,城镇化率!$A:$A,0),MATCH(AU$1,城镇化率!$5:$5,0))/100</f>
        <v>576346.58099928347</v>
      </c>
      <c r="AV168" s="40">
        <f>INDEX(人口源表!$1:$1048576,MATCH($B168,人口源表!$A:$A,0),MATCH(AV$1,人口源表!$1:$1,0))*INDEX(城镇化率!$1:$1048576,MATCH($B168,城镇化率!$A:$A,0),MATCH(AV$1,城镇化率!$5:$5,0))/100</f>
        <v>577170.80436418252</v>
      </c>
    </row>
    <row r="169" spans="1:48" x14ac:dyDescent="0.15"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</row>
    <row r="170" spans="1:48" x14ac:dyDescent="0.15"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</row>
    <row r="171" spans="1:48" x14ac:dyDescent="0.15"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</row>
    <row r="172" spans="1:48" x14ac:dyDescent="0.15"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</row>
    <row r="173" spans="1:48" x14ac:dyDescent="0.15"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</row>
    <row r="174" spans="1:48" x14ac:dyDescent="0.15"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</row>
    <row r="175" spans="1:48" x14ac:dyDescent="0.15"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</row>
    <row r="176" spans="1:48" x14ac:dyDescent="0.15"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</row>
    <row r="177" spans="4:48" x14ac:dyDescent="0.15"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</row>
    <row r="178" spans="4:48" x14ac:dyDescent="0.15"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</row>
    <row r="179" spans="4:48" x14ac:dyDescent="0.15"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</row>
    <row r="180" spans="4:48" x14ac:dyDescent="0.15"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</row>
    <row r="181" spans="4:48" x14ac:dyDescent="0.15"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</row>
    <row r="182" spans="4:48" x14ac:dyDescent="0.15"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</row>
    <row r="183" spans="4:48" x14ac:dyDescent="0.15"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</row>
    <row r="184" spans="4:48" x14ac:dyDescent="0.15"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</row>
    <row r="185" spans="4:48" x14ac:dyDescent="0.15"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</row>
    <row r="186" spans="4:48" x14ac:dyDescent="0.15"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</row>
    <row r="187" spans="4:48" x14ac:dyDescent="0.15"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</row>
    <row r="188" spans="4:48" x14ac:dyDescent="0.15"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</row>
    <row r="189" spans="4:48" x14ac:dyDescent="0.15"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</row>
    <row r="190" spans="4:48" x14ac:dyDescent="0.15"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</row>
    <row r="191" spans="4:48" x14ac:dyDescent="0.15"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</row>
    <row r="192" spans="4:48" x14ac:dyDescent="0.15"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</row>
    <row r="193" spans="4:48" x14ac:dyDescent="0.15"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</row>
    <row r="194" spans="4:48" x14ac:dyDescent="0.15"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</row>
    <row r="195" spans="4:48" x14ac:dyDescent="0.15"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</row>
    <row r="196" spans="4:48" x14ac:dyDescent="0.15"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</row>
    <row r="197" spans="4:48" x14ac:dyDescent="0.15"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</row>
    <row r="198" spans="4:48" x14ac:dyDescent="0.15"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</row>
    <row r="199" spans="4:48" x14ac:dyDescent="0.15"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</row>
    <row r="200" spans="4:48" x14ac:dyDescent="0.15"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</row>
    <row r="201" spans="4:48" x14ac:dyDescent="0.15"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</row>
    <row r="202" spans="4:48" x14ac:dyDescent="0.15"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</row>
    <row r="203" spans="4:48" x14ac:dyDescent="0.15"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</row>
    <row r="204" spans="4:48" x14ac:dyDescent="0.15"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</row>
    <row r="205" spans="4:48" x14ac:dyDescent="0.15"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</row>
    <row r="206" spans="4:48" x14ac:dyDescent="0.15"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</row>
    <row r="207" spans="4:48" x14ac:dyDescent="0.15"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</row>
    <row r="208" spans="4:48" x14ac:dyDescent="0.15"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</row>
    <row r="209" spans="4:48" x14ac:dyDescent="0.15"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</row>
    <row r="210" spans="4:48" x14ac:dyDescent="0.15"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</row>
    <row r="211" spans="4:48" x14ac:dyDescent="0.15"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</row>
    <row r="212" spans="4:48" x14ac:dyDescent="0.15"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</row>
    <row r="213" spans="4:48" x14ac:dyDescent="0.15"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</row>
    <row r="214" spans="4:48" x14ac:dyDescent="0.15"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</row>
    <row r="215" spans="4:48" x14ac:dyDescent="0.15"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</row>
    <row r="216" spans="4:48" x14ac:dyDescent="0.15"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</row>
    <row r="217" spans="4:48" x14ac:dyDescent="0.15"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</row>
    <row r="218" spans="4:48" x14ac:dyDescent="0.15"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</row>
    <row r="219" spans="4:48" x14ac:dyDescent="0.15"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</row>
    <row r="220" spans="4:48" x14ac:dyDescent="0.15"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</row>
    <row r="221" spans="4:48" x14ac:dyDescent="0.15"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</row>
    <row r="222" spans="4:48" x14ac:dyDescent="0.15"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</row>
    <row r="223" spans="4:48" x14ac:dyDescent="0.15"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</row>
    <row r="224" spans="4:48" x14ac:dyDescent="0.15"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</row>
    <row r="225" spans="1:48" x14ac:dyDescent="0.15"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</row>
    <row r="226" spans="1:48" x14ac:dyDescent="0.15"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</row>
    <row r="227" spans="1:48" x14ac:dyDescent="0.15"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</row>
    <row r="228" spans="1:48" x14ac:dyDescent="0.15"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</row>
    <row r="229" spans="1:48" x14ac:dyDescent="0.15"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</row>
    <row r="230" spans="1:48" x14ac:dyDescent="0.15"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</row>
    <row r="231" spans="1:48" x14ac:dyDescent="0.15"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</row>
    <row r="232" spans="1:48" x14ac:dyDescent="0.15"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</row>
    <row r="233" spans="1:48" x14ac:dyDescent="0.15"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</row>
    <row r="234" spans="1:48" x14ac:dyDescent="0.15"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</row>
    <row r="235" spans="1:48" x14ac:dyDescent="0.15"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</row>
    <row r="236" spans="1:48" x14ac:dyDescent="0.15"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</row>
    <row r="237" spans="1:48" x14ac:dyDescent="0.15">
      <c r="A237" s="35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</row>
    <row r="238" spans="1:48" x14ac:dyDescent="0.15">
      <c r="A238" s="35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</row>
    <row r="239" spans="1:48" x14ac:dyDescent="0.15">
      <c r="A239" s="35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</row>
    <row r="240" spans="1:48" x14ac:dyDescent="0.15">
      <c r="A240" s="35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</row>
    <row r="241" spans="1:48" x14ac:dyDescent="0.15">
      <c r="A241" s="35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</row>
    <row r="242" spans="1:48" x14ac:dyDescent="0.15">
      <c r="A242" s="35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</row>
    <row r="243" spans="1:48" x14ac:dyDescent="0.15">
      <c r="A243" s="35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</row>
    <row r="244" spans="1:48" x14ac:dyDescent="0.15">
      <c r="A244" s="35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</row>
    <row r="245" spans="1:48" x14ac:dyDescent="0.15">
      <c r="A245" s="35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</row>
    <row r="246" spans="1:48" x14ac:dyDescent="0.15">
      <c r="A246" s="35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</row>
    <row r="247" spans="1:48" x14ac:dyDescent="0.15">
      <c r="A247" s="35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</row>
    <row r="248" spans="1:48" x14ac:dyDescent="0.15">
      <c r="A248" s="35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</row>
    <row r="249" spans="1:48" x14ac:dyDescent="0.15">
      <c r="A249" s="35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</row>
    <row r="250" spans="1:48" x14ac:dyDescent="0.15">
      <c r="A250" s="35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</row>
    <row r="251" spans="1:48" x14ac:dyDescent="0.15">
      <c r="A251" s="35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</row>
    <row r="252" spans="1:48" x14ac:dyDescent="0.15">
      <c r="A252" s="35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</row>
    <row r="253" spans="1:48" x14ac:dyDescent="0.15">
      <c r="A253" s="35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</row>
    <row r="254" spans="1:48" x14ac:dyDescent="0.15"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</row>
    <row r="255" spans="1:48" x14ac:dyDescent="0.15"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</row>
    <row r="256" spans="1:48" x14ac:dyDescent="0.15"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</row>
    <row r="257" spans="4:48" x14ac:dyDescent="0.15"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</row>
    <row r="258" spans="4:48" x14ac:dyDescent="0.15"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</row>
    <row r="259" spans="4:48" x14ac:dyDescent="0.15"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</row>
    <row r="260" spans="4:48" x14ac:dyDescent="0.15"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</row>
    <row r="261" spans="4:48" x14ac:dyDescent="0.15"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</row>
    <row r="262" spans="4:48" x14ac:dyDescent="0.15"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</row>
    <row r="263" spans="4:48" x14ac:dyDescent="0.15"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</row>
    <row r="264" spans="4:48" x14ac:dyDescent="0.15"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</row>
    <row r="265" spans="4:48" x14ac:dyDescent="0.15"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</row>
    <row r="266" spans="4:48" x14ac:dyDescent="0.15"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</row>
    <row r="267" spans="4:48" x14ac:dyDescent="0.15"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</row>
    <row r="268" spans="4:48" x14ac:dyDescent="0.15"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</row>
    <row r="269" spans="4:48" x14ac:dyDescent="0.15"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</row>
    <row r="270" spans="4:48" x14ac:dyDescent="0.15"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</row>
    <row r="271" spans="4:48" x14ac:dyDescent="0.15"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</row>
    <row r="272" spans="4:48" x14ac:dyDescent="0.15"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</row>
    <row r="273" spans="2:48" x14ac:dyDescent="0.15"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</row>
    <row r="274" spans="2:48" x14ac:dyDescent="0.15">
      <c r="B274" s="36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</row>
    <row r="275" spans="2:48" x14ac:dyDescent="0.15"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</row>
    <row r="276" spans="2:48" x14ac:dyDescent="0.15"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</row>
    <row r="277" spans="2:48" x14ac:dyDescent="0.15"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</row>
    <row r="278" spans="2:48" x14ac:dyDescent="0.15"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</row>
    <row r="279" spans="2:48" x14ac:dyDescent="0.15"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</row>
    <row r="280" spans="2:48" x14ac:dyDescent="0.15"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</row>
    <row r="281" spans="2:48" x14ac:dyDescent="0.15"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</row>
    <row r="282" spans="2:48" x14ac:dyDescent="0.15">
      <c r="B282" s="36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</row>
    <row r="283" spans="2:48" x14ac:dyDescent="0.15">
      <c r="B283" s="36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</row>
    <row r="284" spans="2:48" x14ac:dyDescent="0.15">
      <c r="B284" s="36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</row>
    <row r="285" spans="2:48" x14ac:dyDescent="0.15"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</row>
    <row r="286" spans="2:48" x14ac:dyDescent="0.15"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</row>
    <row r="287" spans="2:48" x14ac:dyDescent="0.15"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</row>
    <row r="288" spans="2:48" x14ac:dyDescent="0.15"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</row>
    <row r="289" spans="1:48" x14ac:dyDescent="0.15"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</row>
    <row r="290" spans="1:48" x14ac:dyDescent="0.15"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</row>
    <row r="291" spans="1:48" x14ac:dyDescent="0.15"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</row>
    <row r="292" spans="1:48" x14ac:dyDescent="0.15"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</row>
    <row r="293" spans="1:48" x14ac:dyDescent="0.15">
      <c r="B293" s="36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</row>
    <row r="294" spans="1:48" x14ac:dyDescent="0.15">
      <c r="B294" s="36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</row>
    <row r="295" spans="1:48" x14ac:dyDescent="0.15">
      <c r="B295" s="36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</row>
    <row r="296" spans="1:48" x14ac:dyDescent="0.15">
      <c r="B296" s="36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</row>
    <row r="297" spans="1:48" x14ac:dyDescent="0.15">
      <c r="B297" s="36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</row>
    <row r="298" spans="1:48" x14ac:dyDescent="0.15">
      <c r="B298" s="36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</row>
    <row r="299" spans="1:48" x14ac:dyDescent="0.15">
      <c r="B299" s="36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</row>
    <row r="300" spans="1:48" x14ac:dyDescent="0.15">
      <c r="B300" s="36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</row>
    <row r="301" spans="1:48" x14ac:dyDescent="0.15">
      <c r="A301" s="4" t="s">
        <v>879</v>
      </c>
      <c r="B301" s="4" t="s">
        <v>618</v>
      </c>
      <c r="C301" s="34">
        <f>VLOOKUP(B301,'[1]2016省城人口总结（根）'!B:C,2,FALSE)/100</f>
        <v>0.63234000000000001</v>
      </c>
      <c r="D301" s="40">
        <f>INDEX(人口源表!$1:$1048576,MATCH($B301,人口源表!$A:$A,0),MATCH(D$1,人口源表!$1:$1,0))*INDEX(城镇化率!$1:$1048576,MATCH($B301,城镇化率!$A:$A,0),MATCH(D$1,城镇化率!$5:$5,0))/100</f>
        <v>5634255.8000699198</v>
      </c>
      <c r="E301" s="40">
        <f>INDEX(人口源表!$1:$1048576,MATCH($B301,人口源表!$A:$A,0),MATCH(E$1,人口源表!$1:$1,0))*INDEX(城镇化率!$1:$1048576,MATCH($B301,城镇化率!$A:$A,0),MATCH(E$1,城镇化率!$5:$5,0))/100</f>
        <v>5774057.6258090958</v>
      </c>
      <c r="F301" s="40">
        <f>INDEX(人口源表!$1:$1048576,MATCH($B301,人口源表!$A:$A,0),MATCH(F$1,人口源表!$1:$1,0))*INDEX(城镇化率!$1:$1048576,MATCH($B301,城镇化率!$A:$A,0),MATCH(F$1,城镇化率!$5:$5,0))/100</f>
        <v>5914226.6942115724</v>
      </c>
      <c r="G301" s="40">
        <f>INDEX(人口源表!$1:$1048576,MATCH($B301,人口源表!$A:$A,0),MATCH(G$1,人口源表!$1:$1,0))*INDEX(城镇化率!$1:$1048576,MATCH($B301,城镇化率!$A:$A,0),MATCH(G$1,城镇化率!$5:$5,0))/100</f>
        <v>8513163.7708222643</v>
      </c>
      <c r="H301" s="40">
        <f>INDEX(人口源表!$1:$1048576,MATCH($B301,人口源表!$A:$A,0),MATCH(H$1,人口源表!$1:$1,0))*INDEX(城镇化率!$1:$1048576,MATCH($B301,城镇化率!$A:$A,0),MATCH(H$1,城镇化率!$5:$5,0))/100</f>
        <v>8761837.6029573921</v>
      </c>
      <c r="I301" s="40">
        <f>INDEX(人口源表!$1:$1048576,MATCH($B301,人口源表!$A:$A,0),MATCH(I$1,人口源表!$1:$1,0))*INDEX(城镇化率!$1:$1048576,MATCH($B301,城镇化率!$A:$A,0),MATCH(I$1,城镇化率!$5:$5,0))/100</f>
        <v>8939778.2397450618</v>
      </c>
      <c r="J301" s="40">
        <f>INDEX(人口源表!$1:$1048576,MATCH($B301,人口源表!$A:$A,0),MATCH(J$1,人口源表!$1:$1,0))*INDEX(城镇化率!$1:$1048576,MATCH($B301,城镇化率!$A:$A,0),MATCH(J$1,城镇化率!$5:$5,0))/100</f>
        <v>9106744.1819788106</v>
      </c>
      <c r="K301" s="40">
        <f>INDEX(人口源表!$1:$1048576,MATCH($B301,人口源表!$A:$A,0),MATCH(K$1,人口源表!$1:$1,0))*INDEX(城镇化率!$1:$1048576,MATCH($B301,城镇化率!$A:$A,0),MATCH(K$1,城镇化率!$5:$5,0))/100</f>
        <v>9263386.8234906029</v>
      </c>
      <c r="L301" s="40">
        <f>INDEX(人口源表!$1:$1048576,MATCH($B301,人口源表!$A:$A,0),MATCH(L$1,人口源表!$1:$1,0))*INDEX(城镇化率!$1:$1048576,MATCH($B301,城镇化率!$A:$A,0),MATCH(L$1,城镇化率!$5:$5,0))/100</f>
        <v>9410347.8819959331</v>
      </c>
      <c r="M301" s="40">
        <f>INDEX(人口源表!$1:$1048576,MATCH($B301,人口源表!$A:$A,0),MATCH(M$1,人口源表!$1:$1,0))*INDEX(城镇化率!$1:$1048576,MATCH($B301,城镇化率!$A:$A,0),MATCH(M$1,城镇化率!$5:$5,0))/100</f>
        <v>9548263.8340265509</v>
      </c>
      <c r="N301" s="40">
        <f>INDEX(人口源表!$1:$1048576,MATCH($B301,人口源表!$A:$A,0),MATCH(N$1,人口源表!$1:$1,0))*INDEX(城镇化率!$1:$1048576,MATCH($B301,城镇化率!$A:$A,0),MATCH(N$1,城镇化率!$5:$5,0))/100</f>
        <v>9677759.1556870434</v>
      </c>
      <c r="O301" s="40">
        <f>INDEX(人口源表!$1:$1048576,MATCH($B301,人口源表!$A:$A,0),MATCH(O$1,人口源表!$1:$1,0))*INDEX(城镇化率!$1:$1048576,MATCH($B301,城镇化率!$A:$A,0),MATCH(O$1,城镇化率!$5:$5,0))/100</f>
        <v>9799450.7846466452</v>
      </c>
      <c r="P301" s="40">
        <f>INDEX(人口源表!$1:$1048576,MATCH($B301,人口源表!$A:$A,0),MATCH(P$1,人口源表!$1:$1,0))*INDEX(城镇化率!$1:$1048576,MATCH($B301,城镇化率!$A:$A,0),MATCH(P$1,城镇化率!$5:$5,0))/100</f>
        <v>9913941.8941504937</v>
      </c>
      <c r="Q301" s="40">
        <f>INDEX(人口源表!$1:$1048576,MATCH($B301,人口源表!$A:$A,0),MATCH(Q$1,人口源表!$1:$1,0))*INDEX(城镇化率!$1:$1048576,MATCH($B301,城镇化率!$A:$A,0),MATCH(Q$1,城镇化率!$5:$5,0))/100</f>
        <v>10021823.457125545</v>
      </c>
      <c r="R301" s="40">
        <f>INDEX(人口源表!$1:$1048576,MATCH($B301,人口源表!$A:$A,0),MATCH(R$1,人口源表!$1:$1,0))*INDEX(城镇化率!$1:$1048576,MATCH($B301,城镇化率!$A:$A,0),MATCH(R$1,城镇化率!$5:$5,0))/100</f>
        <v>10123673.696689602</v>
      </c>
      <c r="S301" s="40">
        <f>INDEX(人口源表!$1:$1048576,MATCH($B301,人口源表!$A:$A,0),MATCH(S$1,人口源表!$1:$1,0))*INDEX(城镇化率!$1:$1048576,MATCH($B301,城镇化率!$A:$A,0),MATCH(S$1,城镇化率!$5:$5,0))/100</f>
        <v>10169457.934120227</v>
      </c>
      <c r="T301" s="40">
        <f>INDEX(人口源表!$1:$1048576,MATCH($B301,人口源表!$A:$A,0),MATCH(T$1,人口源表!$1:$1,0))*INDEX(城镇化率!$1:$1048576,MATCH($B301,城镇化率!$A:$A,0),MATCH(T$1,城镇化率!$5:$5,0))/100</f>
        <v>10209662.546707446</v>
      </c>
      <c r="U301" s="40">
        <f>INDEX(人口源表!$1:$1048576,MATCH($B301,人口源表!$A:$A,0),MATCH(U$1,人口源表!$1:$1,0))*INDEX(城镇化率!$1:$1048576,MATCH($B301,城镇化率!$A:$A,0),MATCH(U$1,城镇化率!$5:$5,0))/100</f>
        <v>10244884.339716744</v>
      </c>
      <c r="V301" s="40">
        <f>INDEX(人口源表!$1:$1048576,MATCH($B301,人口源表!$A:$A,0),MATCH(V$1,人口源表!$1:$1,0))*INDEX(城镇化率!$1:$1048576,MATCH($B301,城镇化率!$A:$A,0),MATCH(V$1,城镇化率!$5:$5,0))/100</f>
        <v>10275689.456209475</v>
      </c>
      <c r="W301" s="40">
        <f>INDEX(人口源表!$1:$1048576,MATCH($B301,人口源表!$A:$A,0),MATCH(W$1,人口源表!$1:$1,0))*INDEX(城镇化率!$1:$1048576,MATCH($B301,城镇化率!$A:$A,0),MATCH(W$1,城镇化率!$5:$5,0))/100</f>
        <v>10302611.68807631</v>
      </c>
      <c r="X301" s="40">
        <f>INDEX(人口源表!$1:$1048576,MATCH($B301,人口源表!$A:$A,0),MATCH(X$1,人口源表!$1:$1,0))*INDEX(城镇化率!$1:$1048576,MATCH($B301,城镇化率!$A:$A,0),MATCH(X$1,城镇化率!$5:$5,0))/100</f>
        <v>10326152.289354596</v>
      </c>
      <c r="Y301" s="40">
        <f>INDEX(人口源表!$1:$1048576,MATCH($B301,人口源表!$A:$A,0),MATCH(Y$1,人口源表!$1:$1,0))*INDEX(城镇化率!$1:$1048576,MATCH($B301,城镇化率!$A:$A,0),MATCH(Y$1,城镇化率!$5:$5,0))/100</f>
        <v>10346779.79753961</v>
      </c>
      <c r="Z301" s="40">
        <f>INDEX(人口源表!$1:$1048576,MATCH($B301,人口源表!$A:$A,0),MATCH(Z$1,人口源表!$1:$1,0))*INDEX(城镇化率!$1:$1048576,MATCH($B301,城镇化率!$A:$A,0),MATCH(Z$1,城镇化率!$5:$5,0))/100</f>
        <v>10364928.307766048</v>
      </c>
      <c r="AA301" s="40">
        <f>INDEX(人口源表!$1:$1048576,MATCH($B301,人口源表!$A:$A,0),MATCH(AA$1,人口源表!$1:$1,0))*INDEX(城镇化率!$1:$1048576,MATCH($B301,城镇化率!$A:$A,0),MATCH(AA$1,城镇化率!$5:$5,0))/100</f>
        <v>10380995.708773643</v>
      </c>
      <c r="AB301" s="40">
        <f>INDEX(人口源表!$1:$1048576,MATCH($B301,人口源表!$A:$A,0),MATCH(AB$1,人口源表!$1:$1,0))*INDEX(城镇化率!$1:$1048576,MATCH($B301,城镇化率!$A:$A,0),MATCH(AB$1,城镇化率!$5:$5,0))/100</f>
        <v>10395345.021950031</v>
      </c>
      <c r="AC301" s="40">
        <f>INDEX(人口源表!$1:$1048576,MATCH($B301,人口源表!$A:$A,0),MATCH(AC$1,人口源表!$1:$1,0))*INDEX(城镇化率!$1:$1048576,MATCH($B301,城镇化率!$A:$A,0),MATCH(AC$1,城镇化率!$5:$5,0))/100</f>
        <v>10395563.96555401</v>
      </c>
      <c r="AD301" s="40">
        <f>INDEX(人口源表!$1:$1048576,MATCH($B301,人口源表!$A:$A,0),MATCH(AD$1,人口源表!$1:$1,0))*INDEX(城镇化率!$1:$1048576,MATCH($B301,城镇化率!$A:$A,0),MATCH(AD$1,城镇化率!$5:$5,0))/100</f>
        <v>10394661.785984371</v>
      </c>
      <c r="AE301" s="40">
        <f>INDEX(人口源表!$1:$1048576,MATCH($B301,人口源表!$A:$A,0),MATCH(AE$1,人口源表!$1:$1,0))*INDEX(城镇化率!$1:$1048576,MATCH($B301,城镇化率!$A:$A,0),MATCH(AE$1,城镇化率!$5:$5,0))/100</f>
        <v>10392889.292636154</v>
      </c>
      <c r="AF301" s="40">
        <f>INDEX(人口源表!$1:$1048576,MATCH($B301,人口源表!$A:$A,0),MATCH(AF$1,人口源表!$1:$1,0))*INDEX(城镇化率!$1:$1048576,MATCH($B301,城镇化率!$A:$A,0),MATCH(AF$1,城镇化率!$5:$5,0))/100</f>
        <v>10390454.125322629</v>
      </c>
      <c r="AG301" s="40">
        <f>INDEX(人口源表!$1:$1048576,MATCH($B301,人口源表!$A:$A,0),MATCH(AG$1,人口源表!$1:$1,0))*INDEX(城镇化率!$1:$1048576,MATCH($B301,城镇化率!$A:$A,0),MATCH(AG$1,城镇化率!$5:$5,0))/100</f>
        <v>10387522.30540441</v>
      </c>
      <c r="AH301" s="40">
        <f>INDEX(人口源表!$1:$1048576,MATCH($B301,人口源表!$A:$A,0),MATCH(AH$1,人口源表!$1:$1,0))*INDEX(城镇化率!$1:$1048576,MATCH($B301,城镇化率!$A:$A,0),MATCH(AH$1,城镇化率!$5:$5,0))/100</f>
        <v>10384216.617858183</v>
      </c>
      <c r="AI301" s="40">
        <f>INDEX(人口源表!$1:$1048576,MATCH($B301,人口源表!$A:$A,0),MATCH(AI$1,人口源表!$1:$1,0))*INDEX(城镇化率!$1:$1048576,MATCH($B301,城镇化率!$A:$A,0),MATCH(AI$1,城镇化率!$5:$5,0))/100</f>
        <v>10380617.385150962</v>
      </c>
      <c r="AJ301" s="40">
        <f>INDEX(人口源表!$1:$1048576,MATCH($B301,人口源表!$A:$A,0),MATCH(AJ$1,人口源表!$1:$1,0))*INDEX(城镇化率!$1:$1048576,MATCH($B301,城镇化率!$A:$A,0),MATCH(AJ$1,城镇化率!$5:$5,0))/100</f>
        <v>10376756.792212218</v>
      </c>
      <c r="AK301" s="40">
        <f>INDEX(人口源表!$1:$1048576,MATCH($B301,人口源表!$A:$A,0),MATCH(AK$1,人口源表!$1:$1,0))*INDEX(城镇化率!$1:$1048576,MATCH($B301,城镇化率!$A:$A,0),MATCH(AK$1,城镇化率!$5:$5,0))/100</f>
        <v>10372624.467604961</v>
      </c>
      <c r="AL301" s="40">
        <f>INDEX(人口源表!$1:$1048576,MATCH($B301,人口源表!$A:$A,0),MATCH(AL$1,人口源表!$1:$1,0))*INDEX(城镇化率!$1:$1048576,MATCH($B301,城镇化率!$A:$A,0),MATCH(AL$1,城镇化率!$5:$5,0))/100</f>
        <v>10368160.967433678</v>
      </c>
      <c r="AM301" s="40">
        <f>INDEX(人口源表!$1:$1048576,MATCH($B301,人口源表!$A:$A,0),MATCH(AM$1,人口源表!$1:$1,0))*INDEX(城镇化率!$1:$1048576,MATCH($B301,城镇化率!$A:$A,0),MATCH(AM$1,城镇化率!$5:$5,0))/100</f>
        <v>10363261.763618441</v>
      </c>
      <c r="AN301" s="40">
        <f>INDEX(人口源表!$1:$1048576,MATCH($B301,人口源表!$A:$A,0),MATCH(AN$1,人口源表!$1:$1,0))*INDEX(城镇化率!$1:$1048576,MATCH($B301,城镇化率!$A:$A,0),MATCH(AN$1,城镇化率!$5:$5,0))/100</f>
        <v>10357771.471809788</v>
      </c>
      <c r="AO301" s="40">
        <f>INDEX(人口源表!$1:$1048576,MATCH($B301,人口源表!$A:$A,0),MATCH(AO$1,人口源表!$1:$1,0))*INDEX(城镇化率!$1:$1048576,MATCH($B301,城镇化率!$A:$A,0),MATCH(AO$1,城镇化率!$5:$5,0))/100</f>
        <v>10351487.031640643</v>
      </c>
      <c r="AP301" s="40">
        <f>INDEX(人口源表!$1:$1048576,MATCH($B301,人口源表!$A:$A,0),MATCH(AP$1,人口源表!$1:$1,0))*INDEX(城镇化率!$1:$1048576,MATCH($B301,城镇化率!$A:$A,0),MATCH(AP$1,城镇化率!$5:$5,0))/100</f>
        <v>10344155.1739271</v>
      </c>
      <c r="AQ301" s="40">
        <f>INDEX(人口源表!$1:$1048576,MATCH($B301,人口源表!$A:$A,0),MATCH(AQ$1,人口源表!$1:$1,0))*INDEX(城镇化率!$1:$1048576,MATCH($B301,城镇化率!$A:$A,0),MATCH(AQ$1,城镇化率!$5:$5,0))/100</f>
        <v>10335471.502738662</v>
      </c>
      <c r="AR301" s="40">
        <f>INDEX(人口源表!$1:$1048576,MATCH($B301,人口源表!$A:$A,0),MATCH(AR$1,人口源表!$1:$1,0))*INDEX(城镇化率!$1:$1048576,MATCH($B301,城镇化率!$A:$A,0),MATCH(AR$1,城镇化率!$5:$5,0))/100</f>
        <v>10325077.898762016</v>
      </c>
      <c r="AS301" s="40">
        <f>INDEX(人口源表!$1:$1048576,MATCH($B301,人口源表!$A:$A,0),MATCH(AS$1,人口源表!$1:$1,0))*INDEX(城镇化率!$1:$1048576,MATCH($B301,城镇化率!$A:$A,0),MATCH(AS$1,城镇化率!$5:$5,0))/100</f>
        <v>10312566.573444046</v>
      </c>
      <c r="AT301" s="40">
        <f>INDEX(人口源表!$1:$1048576,MATCH($B301,人口源表!$A:$A,0),MATCH(AT$1,人口源表!$1:$1,0))*INDEX(城镇化率!$1:$1048576,MATCH($B301,城镇化率!$A:$A,0),MATCH(AT$1,城镇化率!$5:$5,0))/100</f>
        <v>10297472.45872659</v>
      </c>
      <c r="AU301" s="40">
        <f>INDEX(人口源表!$1:$1048576,MATCH($B301,人口源表!$A:$A,0),MATCH(AU$1,人口源表!$1:$1,0))*INDEX(城镇化率!$1:$1048576,MATCH($B301,城镇化率!$A:$A,0),MATCH(AU$1,城镇化率!$5:$5,0))/100</f>
        <v>10279278.090139445</v>
      </c>
      <c r="AV301" s="40">
        <f>INDEX(人口源表!$1:$1048576,MATCH($B301,人口源表!$A:$A,0),MATCH(AV$1,人口源表!$1:$1,0))*INDEX(城镇化率!$1:$1048576,MATCH($B301,城镇化率!$A:$A,0),MATCH(AV$1,城镇化率!$5:$5,0))/100</f>
        <v>10257409.296591969</v>
      </c>
    </row>
    <row r="302" spans="1:48" x14ac:dyDescent="0.15">
      <c r="A302" s="4" t="s">
        <v>879</v>
      </c>
      <c r="B302" s="4" t="s">
        <v>620</v>
      </c>
      <c r="C302" s="34">
        <f>VLOOKUP(B302,'[1]2016省城人口总结（根）'!B:C,2,FALSE)/100</f>
        <v>0.49398999999999998</v>
      </c>
      <c r="D302" s="40">
        <f>INDEX(人口源表!$1:$1048576,MATCH($B302,人口源表!$A:$A,0),MATCH(D$1,人口源表!$1:$1,0))*INDEX(城镇化率!$1:$1048576,MATCH($B302,城镇化率!$A:$A,0),MATCH(D$1,城镇化率!$5:$5,0))/100</f>
        <v>425705.3628684943</v>
      </c>
      <c r="E302" s="40">
        <f>INDEX(人口源表!$1:$1048576,MATCH($B302,人口源表!$A:$A,0),MATCH(E$1,人口源表!$1:$1,0))*INDEX(城镇化率!$1:$1048576,MATCH($B302,城镇化率!$A:$A,0),MATCH(E$1,城镇化率!$5:$5,0))/100</f>
        <v>435161.36822993326</v>
      </c>
      <c r="F302" s="40">
        <f>INDEX(人口源表!$1:$1048576,MATCH($B302,人口源表!$A:$A,0),MATCH(F$1,人口源表!$1:$1,0))*INDEX(城镇化率!$1:$1048576,MATCH($B302,城镇化率!$A:$A,0),MATCH(F$1,城镇化率!$5:$5,0))/100</f>
        <v>444677.15006476833</v>
      </c>
      <c r="G302" s="40">
        <f>INDEX(人口源表!$1:$1048576,MATCH($B302,人口源表!$A:$A,0),MATCH(G$1,人口源表!$1:$1,0))*INDEX(城镇化率!$1:$1048576,MATCH($B302,城镇化率!$A:$A,0),MATCH(G$1,城镇化率!$5:$5,0))/100</f>
        <v>359787.46798258403</v>
      </c>
      <c r="H302" s="40">
        <f>INDEX(人口源表!$1:$1048576,MATCH($B302,人口源表!$A:$A,0),MATCH(H$1,人口源表!$1:$1,0))*INDEX(城镇化率!$1:$1048576,MATCH($B302,城镇化率!$A:$A,0),MATCH(H$1,城镇化率!$5:$5,0))/100</f>
        <v>369021.43644409388</v>
      </c>
      <c r="I302" s="40">
        <f>INDEX(人口源表!$1:$1048576,MATCH($B302,人口源表!$A:$A,0),MATCH(I$1,人口源表!$1:$1,0))*INDEX(城镇化率!$1:$1048576,MATCH($B302,城镇化率!$A:$A,0),MATCH(I$1,城镇化率!$5:$5,0))/100</f>
        <v>375431.67901004211</v>
      </c>
      <c r="J302" s="40">
        <f>INDEX(人口源表!$1:$1048576,MATCH($B302,人口源表!$A:$A,0),MATCH(J$1,人口源表!$1:$1,0))*INDEX(城镇化率!$1:$1048576,MATCH($B302,城镇化率!$A:$A,0),MATCH(J$1,城镇化率!$5:$5,0))/100</f>
        <v>381522.43383930763</v>
      </c>
      <c r="K302" s="40">
        <f>INDEX(人口源表!$1:$1048576,MATCH($B302,人口源表!$A:$A,0),MATCH(K$1,人口源表!$1:$1,0))*INDEX(城镇化率!$1:$1048576,MATCH($B302,城镇化率!$A:$A,0),MATCH(K$1,城镇化率!$5:$5,0))/100</f>
        <v>387300.5302871844</v>
      </c>
      <c r="L302" s="40">
        <f>INDEX(人口源表!$1:$1048576,MATCH($B302,人口源表!$A:$A,0),MATCH(L$1,人口源表!$1:$1,0))*INDEX(城镇化率!$1:$1048576,MATCH($B302,城镇化率!$A:$A,0),MATCH(L$1,城镇化率!$5:$5,0))/100</f>
        <v>392772.18466481136</v>
      </c>
      <c r="M302" s="40">
        <f>INDEX(人口源表!$1:$1048576,MATCH($B302,人口源表!$A:$A,0),MATCH(M$1,人口源表!$1:$1,0))*INDEX(城镇化率!$1:$1048576,MATCH($B302,城镇化率!$A:$A,0),MATCH(M$1,城镇化率!$5:$5,0))/100</f>
        <v>397944.62556969514</v>
      </c>
      <c r="N302" s="40">
        <f>INDEX(人口源表!$1:$1048576,MATCH($B302,人口源表!$A:$A,0),MATCH(N$1,人口源表!$1:$1,0))*INDEX(城镇化率!$1:$1048576,MATCH($B302,城镇化率!$A:$A,0),MATCH(N$1,城镇化率!$5:$5,0))/100</f>
        <v>402825.0129211538</v>
      </c>
      <c r="O302" s="40">
        <f>INDEX(人口源表!$1:$1048576,MATCH($B302,人口源表!$A:$A,0),MATCH(O$1,人口源表!$1:$1,0))*INDEX(城镇化率!$1:$1048576,MATCH($B302,城镇化率!$A:$A,0),MATCH(O$1,城镇化率!$5:$5,0))/100</f>
        <v>407422.12376564927</v>
      </c>
      <c r="P302" s="40">
        <f>INDEX(人口源表!$1:$1048576,MATCH($B302,人口源表!$A:$A,0),MATCH(P$1,人口源表!$1:$1,0))*INDEX(城镇化率!$1:$1048576,MATCH($B302,城镇化率!$A:$A,0),MATCH(P$1,城镇化率!$5:$5,0))/100</f>
        <v>411742.41692426987</v>
      </c>
      <c r="Q302" s="40">
        <f>INDEX(人口源表!$1:$1048576,MATCH($B302,人口源表!$A:$A,0),MATCH(Q$1,人口源表!$1:$1,0))*INDEX(城镇化率!$1:$1048576,MATCH($B302,城镇化率!$A:$A,0),MATCH(Q$1,城镇化率!$5:$5,0))/100</f>
        <v>415795.6849933748</v>
      </c>
      <c r="R302" s="40">
        <f>INDEX(人口源表!$1:$1048576,MATCH($B302,人口源表!$A:$A,0),MATCH(R$1,人口源表!$1:$1,0))*INDEX(城镇化率!$1:$1048576,MATCH($B302,城镇化率!$A:$A,0),MATCH(R$1,城镇化率!$5:$5,0))/100</f>
        <v>419589.95767313073</v>
      </c>
      <c r="S302" s="40">
        <f>INDEX(人口源表!$1:$1048576,MATCH($B302,人口源表!$A:$A,0),MATCH(S$1,人口源表!$1:$1,0))*INDEX(城镇化率!$1:$1048576,MATCH($B302,城镇化率!$A:$A,0),MATCH(S$1,城镇化率!$5:$5,0))/100</f>
        <v>421039.62437467976</v>
      </c>
      <c r="T302" s="40">
        <f>INDEX(人口源表!$1:$1048576,MATCH($B302,人口源表!$A:$A,0),MATCH(T$1,人口源表!$1:$1,0))*INDEX(城镇化率!$1:$1048576,MATCH($B302,城镇化率!$A:$A,0),MATCH(T$1,城镇化率!$5:$5,0))/100</f>
        <v>422226.20242912642</v>
      </c>
      <c r="U302" s="40">
        <f>INDEX(人口源表!$1:$1048576,MATCH($B302,人口源表!$A:$A,0),MATCH(U$1,人口源表!$1:$1,0))*INDEX(城镇化率!$1:$1048576,MATCH($B302,城镇化率!$A:$A,0),MATCH(U$1,城镇化率!$5:$5,0))/100</f>
        <v>423164.05868378014</v>
      </c>
      <c r="V302" s="40">
        <f>INDEX(人口源表!$1:$1048576,MATCH($B302,人口源表!$A:$A,0),MATCH(V$1,人口源表!$1:$1,0))*INDEX(城镇化率!$1:$1048576,MATCH($B302,城镇化率!$A:$A,0),MATCH(V$1,城镇化率!$5:$5,0))/100</f>
        <v>423865.50514548755</v>
      </c>
      <c r="W302" s="40">
        <f>INDEX(人口源表!$1:$1048576,MATCH($B302,人口源表!$A:$A,0),MATCH(W$1,人口源表!$1:$1,0))*INDEX(城镇化率!$1:$1048576,MATCH($B302,城镇化率!$A:$A,0),MATCH(W$1,城镇化率!$5:$5,0))/100</f>
        <v>424344.33470654784</v>
      </c>
      <c r="X302" s="40">
        <f>INDEX(人口源表!$1:$1048576,MATCH($B302,人口源表!$A:$A,0),MATCH(X$1,人口源表!$1:$1,0))*INDEX(城镇化率!$1:$1048576,MATCH($B302,城镇化率!$A:$A,0),MATCH(X$1,城镇化率!$5:$5,0))/100</f>
        <v>424614.65178361157</v>
      </c>
      <c r="Y302" s="40">
        <f>INDEX(人口源表!$1:$1048576,MATCH($B302,人口源表!$A:$A,0),MATCH(Y$1,人口源表!$1:$1,0))*INDEX(城镇化率!$1:$1048576,MATCH($B302,城镇化率!$A:$A,0),MATCH(Y$1,城镇化率!$5:$5,0))/100</f>
        <v>424690.27185699291</v>
      </c>
      <c r="Z302" s="40">
        <f>INDEX(人口源表!$1:$1048576,MATCH($B302,人口源表!$A:$A,0),MATCH(Z$1,人口源表!$1:$1,0))*INDEX(城镇化率!$1:$1048576,MATCH($B302,城镇化率!$A:$A,0),MATCH(Z$1,城镇化率!$5:$5,0))/100</f>
        <v>424585.31796798407</v>
      </c>
      <c r="AA302" s="40">
        <f>INDEX(人口源表!$1:$1048576,MATCH($B302,人口源表!$A:$A,0),MATCH(AA$1,人口源表!$1:$1,0))*INDEX(城镇化率!$1:$1048576,MATCH($B302,城镇化率!$A:$A,0),MATCH(AA$1,城镇化率!$5:$5,0))/100</f>
        <v>424313.0035660023</v>
      </c>
      <c r="AB302" s="40">
        <f>INDEX(人口源表!$1:$1048576,MATCH($B302,人口源表!$A:$A,0),MATCH(AB$1,人口源表!$1:$1,0))*INDEX(城镇化率!$1:$1048576,MATCH($B302,城镇化率!$A:$A,0),MATCH(AB$1,城镇化率!$5:$5,0))/100</f>
        <v>423888.06046080397</v>
      </c>
      <c r="AC302" s="40">
        <f>INDEX(人口源表!$1:$1048576,MATCH($B302,人口源表!$A:$A,0),MATCH(AC$1,人口源表!$1:$1,0))*INDEX(城镇化率!$1:$1048576,MATCH($B302,城镇化率!$A:$A,0),MATCH(AC$1,城镇化率!$5:$5,0))/100</f>
        <v>422806.91404084704</v>
      </c>
      <c r="AD302" s="40">
        <f>INDEX(人口源表!$1:$1048576,MATCH($B302,人口源表!$A:$A,0),MATCH(AD$1,人口源表!$1:$1,0))*INDEX(城镇化率!$1:$1048576,MATCH($B302,城镇化率!$A:$A,0),MATCH(AD$1,城镇化率!$5:$5,0))/100</f>
        <v>421604.01409360097</v>
      </c>
      <c r="AE302" s="40">
        <f>INDEX(人口源表!$1:$1048576,MATCH($B302,人口源表!$A:$A,0),MATCH(AE$1,人口源表!$1:$1,0))*INDEX(城镇化率!$1:$1048576,MATCH($B302,城镇化率!$A:$A,0),MATCH(AE$1,城镇化率!$5:$5,0))/100</f>
        <v>420294.18748768722</v>
      </c>
      <c r="AF302" s="40">
        <f>INDEX(人口源表!$1:$1048576,MATCH($B302,人口源表!$A:$A,0),MATCH(AF$1,人口源表!$1:$1,0))*INDEX(城镇化率!$1:$1048576,MATCH($B302,城镇化率!$A:$A,0),MATCH(AF$1,城镇化率!$5:$5,0))/100</f>
        <v>418893.11768291006</v>
      </c>
      <c r="AG302" s="40">
        <f>INDEX(人口源表!$1:$1048576,MATCH($B302,人口源表!$A:$A,0),MATCH(AG$1,人口源表!$1:$1,0))*INDEX(城镇化率!$1:$1048576,MATCH($B302,城镇化率!$A:$A,0),MATCH(AG$1,城镇化率!$5:$5,0))/100</f>
        <v>417414.85762134509</v>
      </c>
      <c r="AH302" s="40">
        <f>INDEX(人口源表!$1:$1048576,MATCH($B302,人口源表!$A:$A,0),MATCH(AH$1,人口源表!$1:$1,0))*INDEX(城镇化率!$1:$1048576,MATCH($B302,城镇化率!$A:$A,0),MATCH(AH$1,城镇化率!$5:$5,0))/100</f>
        <v>415874.93484873744</v>
      </c>
      <c r="AI302" s="40">
        <f>INDEX(人口源表!$1:$1048576,MATCH($B302,人口源表!$A:$A,0),MATCH(AI$1,人口源表!$1:$1,0))*INDEX(城镇化率!$1:$1048576,MATCH($B302,城镇化率!$A:$A,0),MATCH(AI$1,城镇化率!$5:$5,0))/100</f>
        <v>414287.85728757299</v>
      </c>
      <c r="AJ302" s="40">
        <f>INDEX(人口源表!$1:$1048576,MATCH($B302,人口源表!$A:$A,0),MATCH(AJ$1,人口源表!$1:$1,0))*INDEX(城镇化率!$1:$1048576,MATCH($B302,城镇化率!$A:$A,0),MATCH(AJ$1,城镇化率!$5:$5,0))/100</f>
        <v>412669.62125012884</v>
      </c>
      <c r="AK302" s="40">
        <f>INDEX(人口源表!$1:$1048576,MATCH($B302,人口源表!$A:$A,0),MATCH(AK$1,人口源表!$1:$1,0))*INDEX(城镇化率!$1:$1048576,MATCH($B302,城镇化率!$A:$A,0),MATCH(AK$1,城镇化率!$5:$5,0))/100</f>
        <v>411035.19838522933</v>
      </c>
      <c r="AL302" s="40">
        <f>INDEX(人口源表!$1:$1048576,MATCH($B302,人口源表!$A:$A,0),MATCH(AL$1,人口源表!$1:$1,0))*INDEX(城镇化率!$1:$1048576,MATCH($B302,城镇化率!$A:$A,0),MATCH(AL$1,城镇化率!$5:$5,0))/100</f>
        <v>409399.15121258923</v>
      </c>
      <c r="AM302" s="40">
        <f>INDEX(人口源表!$1:$1048576,MATCH($B302,人口源表!$A:$A,0),MATCH(AM$1,人口源表!$1:$1,0))*INDEX(城镇化率!$1:$1048576,MATCH($B302,城镇化率!$A:$A,0),MATCH(AM$1,城镇化率!$5:$5,0))/100</f>
        <v>407777.5419165325</v>
      </c>
      <c r="AN302" s="40">
        <f>INDEX(人口源表!$1:$1048576,MATCH($B302,人口源表!$A:$A,0),MATCH(AN$1,人口源表!$1:$1,0))*INDEX(城镇化率!$1:$1048576,MATCH($B302,城镇化率!$A:$A,0),MATCH(AN$1,城镇化率!$5:$5,0))/100</f>
        <v>406184.74873475428</v>
      </c>
      <c r="AO302" s="40">
        <f>INDEX(人口源表!$1:$1048576,MATCH($B302,人口源表!$A:$A,0),MATCH(AO$1,人口源表!$1:$1,0))*INDEX(城镇化率!$1:$1048576,MATCH($B302,城镇化率!$A:$A,0),MATCH(AO$1,城镇化率!$5:$5,0))/100</f>
        <v>404636.65383851423</v>
      </c>
      <c r="AP302" s="40">
        <f>INDEX(人口源表!$1:$1048576,MATCH($B302,人口源表!$A:$A,0),MATCH(AP$1,人口源表!$1:$1,0))*INDEX(城镇化率!$1:$1048576,MATCH($B302,城镇化率!$A:$A,0),MATCH(AP$1,城镇化率!$5:$5,0))/100</f>
        <v>403148.72921706224</v>
      </c>
      <c r="AQ302" s="40">
        <f>INDEX(人口源表!$1:$1048576,MATCH($B302,人口源表!$A:$A,0),MATCH(AQ$1,人口源表!$1:$1,0))*INDEX(城镇化率!$1:$1048576,MATCH($B302,城镇化率!$A:$A,0),MATCH(AQ$1,城镇化率!$5:$5,0))/100</f>
        <v>401735.37745572784</v>
      </c>
      <c r="AR302" s="40">
        <f>INDEX(人口源表!$1:$1048576,MATCH($B302,人口源表!$A:$A,0),MATCH(AR$1,人口源表!$1:$1,0))*INDEX(城镇化率!$1:$1048576,MATCH($B302,城镇化率!$A:$A,0),MATCH(AR$1,城镇化率!$5:$5,0))/100</f>
        <v>400412.51619179815</v>
      </c>
      <c r="AS302" s="40">
        <f>INDEX(人口源表!$1:$1048576,MATCH($B302,人口源表!$A:$A,0),MATCH(AS$1,人口源表!$1:$1,0))*INDEX(城镇化率!$1:$1048576,MATCH($B302,城镇化率!$A:$A,0),MATCH(AS$1,城镇化率!$5:$5,0))/100</f>
        <v>399195.64219910785</v>
      </c>
      <c r="AT302" s="40">
        <f>INDEX(人口源表!$1:$1048576,MATCH($B302,人口源表!$A:$A,0),MATCH(AT$1,人口源表!$1:$1,0))*INDEX(城镇化率!$1:$1048576,MATCH($B302,城镇化率!$A:$A,0),MATCH(AT$1,城镇化率!$5:$5,0))/100</f>
        <v>398099.82123347587</v>
      </c>
      <c r="AU302" s="40">
        <f>INDEX(人口源表!$1:$1048576,MATCH($B302,人口源表!$A:$A,0),MATCH(AU$1,人口源表!$1:$1,0))*INDEX(城镇化率!$1:$1048576,MATCH($B302,城镇化率!$A:$A,0),MATCH(AU$1,城镇化率!$5:$5,0))/100</f>
        <v>397140.99594720936</v>
      </c>
      <c r="AV302" s="40">
        <f>INDEX(人口源表!$1:$1048576,MATCH($B302,人口源表!$A:$A,0),MATCH(AV$1,人口源表!$1:$1,0))*INDEX(城镇化率!$1:$1048576,MATCH($B302,城镇化率!$A:$A,0),MATCH(AV$1,城镇化率!$5:$5,0))/100</f>
        <v>396333.354012297</v>
      </c>
    </row>
    <row r="303" spans="1:48" x14ac:dyDescent="0.15">
      <c r="A303" s="4" t="s">
        <v>879</v>
      </c>
      <c r="B303" s="4" t="s">
        <v>622</v>
      </c>
      <c r="C303" s="34">
        <f>VLOOKUP(B303,'[1]2016省城人口总结（根）'!B:C,2,FALSE)/100</f>
        <v>0.52166000000000001</v>
      </c>
      <c r="D303" s="40">
        <f>INDEX(人口源表!$1:$1048576,MATCH($B303,人口源表!$A:$A,0),MATCH(D$1,人口源表!$1:$1,0))*INDEX(城镇化率!$1:$1048576,MATCH($B303,城镇化率!$A:$A,0),MATCH(D$1,城镇化率!$5:$5,0))/100</f>
        <v>2007133.2129995681</v>
      </c>
      <c r="E303" s="40">
        <f>INDEX(人口源表!$1:$1048576,MATCH($B303,人口源表!$A:$A,0),MATCH(E$1,人口源表!$1:$1,0))*INDEX(城镇化率!$1:$1048576,MATCH($B303,城镇化率!$A:$A,0),MATCH(E$1,城镇化率!$5:$5,0))/100</f>
        <v>2052944.9097493908</v>
      </c>
      <c r="F303" s="40">
        <f>INDEX(人口源表!$1:$1048576,MATCH($B303,人口源表!$A:$A,0),MATCH(F$1,人口源表!$1:$1,0))*INDEX(城镇化率!$1:$1048576,MATCH($B303,城镇化率!$A:$A,0),MATCH(F$1,城镇化率!$5:$5,0))/100</f>
        <v>2099161.7444906286</v>
      </c>
      <c r="G303" s="40">
        <f>INDEX(人口源表!$1:$1048576,MATCH($B303,人口源表!$A:$A,0),MATCH(G$1,人口源表!$1:$1,0))*INDEX(城镇化率!$1:$1048576,MATCH($B303,城镇化率!$A:$A,0),MATCH(G$1,城镇化率!$5:$5,0))/100</f>
        <v>1806244.8724436972</v>
      </c>
      <c r="H303" s="40">
        <f>INDEX(人口源表!$1:$1048576,MATCH($B303,人口源表!$A:$A,0),MATCH(H$1,人口源表!$1:$1,0))*INDEX(城镇化率!$1:$1048576,MATCH($B303,城镇化率!$A:$A,0),MATCH(H$1,城镇化率!$5:$5,0))/100</f>
        <v>1853748.019953104</v>
      </c>
      <c r="I303" s="40">
        <f>INDEX(人口源表!$1:$1048576,MATCH($B303,人口源表!$A:$A,0),MATCH(I$1,人口源表!$1:$1,0))*INDEX(城镇化率!$1:$1048576,MATCH($B303,城镇化率!$A:$A,0),MATCH(I$1,城镇化率!$5:$5,0))/100</f>
        <v>1887239.831070795</v>
      </c>
      <c r="J303" s="40">
        <f>INDEX(人口源表!$1:$1048576,MATCH($B303,人口源表!$A:$A,0),MATCH(J$1,人口源表!$1:$1,0))*INDEX(城镇化率!$1:$1048576,MATCH($B303,城镇化率!$A:$A,0),MATCH(J$1,城镇化率!$5:$5,0))/100</f>
        <v>1919280.5123241977</v>
      </c>
      <c r="K303" s="40">
        <f>INDEX(人口源表!$1:$1048576,MATCH($B303,人口源表!$A:$A,0),MATCH(K$1,人口源表!$1:$1,0))*INDEX(城镇化率!$1:$1048576,MATCH($B303,城镇化率!$A:$A,0),MATCH(K$1,城镇化率!$5:$5,0))/100</f>
        <v>1949891.3590497389</v>
      </c>
      <c r="L303" s="40">
        <f>INDEX(人口源表!$1:$1048576,MATCH($B303,人口源表!$A:$A,0),MATCH(L$1,人口源表!$1:$1,0))*INDEX(城镇化率!$1:$1048576,MATCH($B303,城镇化率!$A:$A,0),MATCH(L$1,城镇化率!$5:$5,0))/100</f>
        <v>1979094.9237706724</v>
      </c>
      <c r="M303" s="40">
        <f>INDEX(人口源表!$1:$1048576,MATCH($B303,人口源表!$A:$A,0),MATCH(M$1,人口源表!$1:$1,0))*INDEX(城镇化率!$1:$1048576,MATCH($B303,城镇化率!$A:$A,0),MATCH(M$1,城镇化率!$5:$5,0))/100</f>
        <v>2006916.8013855377</v>
      </c>
      <c r="N303" s="40">
        <f>INDEX(人口源表!$1:$1048576,MATCH($B303,人口源表!$A:$A,0),MATCH(N$1,人口源表!$1:$1,0))*INDEX(城镇化率!$1:$1048576,MATCH($B303,城镇化率!$A:$A,0),MATCH(N$1,城镇化率!$5:$5,0))/100</f>
        <v>2033384.5582086039</v>
      </c>
      <c r="O303" s="40">
        <f>INDEX(人口源表!$1:$1048576,MATCH($B303,人口源表!$A:$A,0),MATCH(O$1,人口源表!$1:$1,0))*INDEX(城镇化率!$1:$1048576,MATCH($B303,城镇化率!$A:$A,0),MATCH(O$1,城镇化率!$5:$5,0))/100</f>
        <v>2058525.9945408818</v>
      </c>
      <c r="P303" s="40">
        <f>INDEX(人口源表!$1:$1048576,MATCH($B303,人口源表!$A:$A,0),MATCH(P$1,人口源表!$1:$1,0))*INDEX(城镇化率!$1:$1048576,MATCH($B303,城镇化率!$A:$A,0),MATCH(P$1,城镇化率!$5:$5,0))/100</f>
        <v>2082373.3439222879</v>
      </c>
      <c r="Q303" s="40">
        <f>INDEX(人口源表!$1:$1048576,MATCH($B303,人口源表!$A:$A,0),MATCH(Q$1,人口源表!$1:$1,0))*INDEX(城镇化率!$1:$1048576,MATCH($B303,城镇化率!$A:$A,0),MATCH(Q$1,城镇化率!$5:$5,0))/100</f>
        <v>2104959.7901132838</v>
      </c>
      <c r="R303" s="40">
        <f>INDEX(人口源表!$1:$1048576,MATCH($B303,人口源表!$A:$A,0),MATCH(R$1,人口源表!$1:$1,0))*INDEX(城镇化率!$1:$1048576,MATCH($B303,城镇化率!$A:$A,0),MATCH(R$1,城镇化率!$5:$5,0))/100</f>
        <v>2126320.7009088215</v>
      </c>
      <c r="S303" s="40">
        <f>INDEX(人口源表!$1:$1048576,MATCH($B303,人口源表!$A:$A,0),MATCH(S$1,人口源表!$1:$1,0))*INDEX(城镇化率!$1:$1048576,MATCH($B303,城镇化率!$A:$A,0),MATCH(S$1,城镇化率!$5:$5,0))/100</f>
        <v>2135866.8642312814</v>
      </c>
      <c r="T303" s="40">
        <f>INDEX(人口源表!$1:$1048576,MATCH($B303,人口源表!$A:$A,0),MATCH(T$1,人口源表!$1:$1,0))*INDEX(城镇化率!$1:$1048576,MATCH($B303,城镇化率!$A:$A,0),MATCH(T$1,城镇化率!$5:$5,0))/100</f>
        <v>2144130.3506951202</v>
      </c>
      <c r="U303" s="40">
        <f>INDEX(人口源表!$1:$1048576,MATCH($B303,人口源表!$A:$A,0),MATCH(U$1,人口源表!$1:$1,0))*INDEX(城镇化率!$1:$1048576,MATCH($B303,城镇化率!$A:$A,0),MATCH(U$1,城镇化率!$5:$5,0))/100</f>
        <v>2151170.3150304966</v>
      </c>
      <c r="V303" s="40">
        <f>INDEX(人口源表!$1:$1048576,MATCH($B303,人口源表!$A:$A,0),MATCH(V$1,人口源表!$1:$1,0))*INDEX(城镇化率!$1:$1048576,MATCH($B303,城镇化率!$A:$A,0),MATCH(V$1,城镇化率!$5:$5,0))/100</f>
        <v>2157047.9197910097</v>
      </c>
      <c r="W303" s="40">
        <f>INDEX(人口源表!$1:$1048576,MATCH($B303,人口源表!$A:$A,0),MATCH(W$1,人口源表!$1:$1,0))*INDEX(城镇化率!$1:$1048576,MATCH($B303,城镇化率!$A:$A,0),MATCH(W$1,城镇化率!$5:$5,0))/100</f>
        <v>2161826.3691340717</v>
      </c>
      <c r="X303" s="40">
        <f>INDEX(人口源表!$1:$1048576,MATCH($B303,人口源表!$A:$A,0),MATCH(X$1,人口源表!$1:$1,0))*INDEX(城镇化率!$1:$1048576,MATCH($B303,城镇化率!$A:$A,0),MATCH(X$1,城镇化率!$5:$5,0))/100</f>
        <v>2165569.6726463474</v>
      </c>
      <c r="Y303" s="40">
        <f>INDEX(人口源表!$1:$1048576,MATCH($B303,人口源表!$A:$A,0),MATCH(Y$1,人口源表!$1:$1,0))*INDEX(城镇化率!$1:$1048576,MATCH($B303,城镇化率!$A:$A,0),MATCH(Y$1,城镇化率!$5:$5,0))/100</f>
        <v>2168342.6482101972</v>
      </c>
      <c r="Z303" s="40">
        <f>INDEX(人口源表!$1:$1048576,MATCH($B303,人口源表!$A:$A,0),MATCH(Z$1,人口源表!$1:$1,0))*INDEX(城镇化率!$1:$1048576,MATCH($B303,城镇化率!$A:$A,0),MATCH(Z$1,城镇化率!$5:$5,0))/100</f>
        <v>2170213.491045041</v>
      </c>
      <c r="AA303" s="40">
        <f>INDEX(人口源表!$1:$1048576,MATCH($B303,人口源表!$A:$A,0),MATCH(AA$1,人口源表!$1:$1,0))*INDEX(城镇化率!$1:$1048576,MATCH($B303,城镇化率!$A:$A,0),MATCH(AA$1,城镇化率!$5:$5,0))/100</f>
        <v>2171250.6168178548</v>
      </c>
      <c r="AB303" s="40">
        <f>INDEX(人口源表!$1:$1048576,MATCH($B303,人口源表!$A:$A,0),MATCH(AB$1,人口源表!$1:$1,0))*INDEX(城镇化率!$1:$1048576,MATCH($B303,城镇化率!$A:$A,0),MATCH(AB$1,城镇化率!$5:$5,0))/100</f>
        <v>2171522.6488877069</v>
      </c>
      <c r="AC303" s="40">
        <f>INDEX(人口源表!$1:$1048576,MATCH($B303,人口源表!$A:$A,0),MATCH(AC$1,人口源表!$1:$1,0))*INDEX(城镇化率!$1:$1048576,MATCH($B303,城镇化率!$A:$A,0),MATCH(AC$1,城镇化率!$5:$5,0))/100</f>
        <v>2168446.2546473001</v>
      </c>
      <c r="AD303" s="40">
        <f>INDEX(人口源表!$1:$1048576,MATCH($B303,人口源表!$A:$A,0),MATCH(AD$1,人口源表!$1:$1,0))*INDEX(城镇化率!$1:$1048576,MATCH($B303,城镇化率!$A:$A,0),MATCH(AD$1,城镇化率!$5:$5,0))/100</f>
        <v>2164755.6228533806</v>
      </c>
      <c r="AE303" s="40">
        <f>INDEX(人口源表!$1:$1048576,MATCH($B303,人口源表!$A:$A,0),MATCH(AE$1,人口源表!$1:$1,0))*INDEX(城镇化率!$1:$1048576,MATCH($B303,城镇化率!$A:$A,0),MATCH(AE$1,城镇化率!$5:$5,0))/100</f>
        <v>2160528.5930125313</v>
      </c>
      <c r="AF303" s="40">
        <f>INDEX(人口源表!$1:$1048576,MATCH($B303,人口源表!$A:$A,0),MATCH(AF$1,人口源表!$1:$1,0))*INDEX(城镇化率!$1:$1048576,MATCH($B303,城镇化率!$A:$A,0),MATCH(AF$1,城镇化率!$5:$5,0))/100</f>
        <v>2155842.2563618436</v>
      </c>
      <c r="AG303" s="40">
        <f>INDEX(人口源表!$1:$1048576,MATCH($B303,人口源表!$A:$A,0),MATCH(AG$1,人口源表!$1:$1,0))*INDEX(城镇化率!$1:$1048576,MATCH($B303,城镇化率!$A:$A,0),MATCH(AG$1,城镇化率!$5:$5,0))/100</f>
        <v>2150775.571553465</v>
      </c>
      <c r="AH303" s="40">
        <f>INDEX(人口源表!$1:$1048576,MATCH($B303,人口源表!$A:$A,0),MATCH(AH$1,人口源表!$1:$1,0))*INDEX(城镇化率!$1:$1048576,MATCH($B303,城镇化率!$A:$A,0),MATCH(AH$1,城镇化率!$5:$5,0))/100</f>
        <v>2145409.3886171463</v>
      </c>
      <c r="AI303" s="40">
        <f>INDEX(人口源表!$1:$1048576,MATCH($B303,人口源表!$A:$A,0),MATCH(AI$1,人口源表!$1:$1,0))*INDEX(城镇化率!$1:$1048576,MATCH($B303,城镇化率!$A:$A,0),MATCH(AI$1,城镇化率!$5:$5,0))/100</f>
        <v>2139824.4773016674</v>
      </c>
      <c r="AJ303" s="40">
        <f>INDEX(人口源表!$1:$1048576,MATCH($B303,人口源表!$A:$A,0),MATCH(AJ$1,人口源表!$1:$1,0))*INDEX(城镇化率!$1:$1048576,MATCH($B303,城镇化率!$A:$A,0),MATCH(AJ$1,城镇化率!$5:$5,0))/100</f>
        <v>2134104.8528282628</v>
      </c>
      <c r="AK303" s="40">
        <f>INDEX(人口源表!$1:$1048576,MATCH($B303,人口源表!$A:$A,0),MATCH(AK$1,人口源表!$1:$1,0))*INDEX(城镇化率!$1:$1048576,MATCH($B303,城镇化率!$A:$A,0),MATCH(AK$1,城镇化率!$5:$5,0))/100</f>
        <v>2128333.8035821449</v>
      </c>
      <c r="AL303" s="40">
        <f>INDEX(人口源表!$1:$1048576,MATCH($B303,人口源表!$A:$A,0),MATCH(AL$1,人口源表!$1:$1,0))*INDEX(城镇化率!$1:$1048576,MATCH($B303,城镇化率!$A:$A,0),MATCH(AL$1,城镇化率!$5:$5,0))/100</f>
        <v>2122596.5567034059</v>
      </c>
      <c r="AM303" s="40">
        <f>INDEX(人口源表!$1:$1048576,MATCH($B303,人口源表!$A:$A,0),MATCH(AM$1,人口源表!$1:$1,0))*INDEX(城镇化率!$1:$1048576,MATCH($B303,城镇化率!$A:$A,0),MATCH(AM$1,城镇化率!$5:$5,0))/100</f>
        <v>2116980.3027306651</v>
      </c>
      <c r="AN303" s="40">
        <f>INDEX(人口源表!$1:$1048576,MATCH($B303,人口源表!$A:$A,0),MATCH(AN$1,人口源表!$1:$1,0))*INDEX(城镇化率!$1:$1048576,MATCH($B303,城镇化率!$A:$A,0),MATCH(AN$1,城镇化率!$5:$5,0))/100</f>
        <v>2111572.8646398522</v>
      </c>
      <c r="AO303" s="40">
        <f>INDEX(人口源表!$1:$1048576,MATCH($B303,人口源表!$A:$A,0),MATCH(AO$1,人口源表!$1:$1,0))*INDEX(城镇化率!$1:$1048576,MATCH($B303,城镇化率!$A:$A,0),MATCH(AO$1,城镇化率!$5:$5,0))/100</f>
        <v>2106463.377873396</v>
      </c>
      <c r="AP303" s="40">
        <f>INDEX(人口源表!$1:$1048576,MATCH($B303,人口源表!$A:$A,0),MATCH(AP$1,人口源表!$1:$1,0))*INDEX(城镇化率!$1:$1048576,MATCH($B303,城镇化率!$A:$A,0),MATCH(AP$1,城镇化率!$5:$5,0))/100</f>
        <v>2101741.6196295307</v>
      </c>
      <c r="AQ303" s="40">
        <f>INDEX(人口源表!$1:$1048576,MATCH($B303,人口源表!$A:$A,0),MATCH(AQ$1,人口源表!$1:$1,0))*INDEX(城镇化率!$1:$1048576,MATCH($B303,城镇化率!$A:$A,0),MATCH(AQ$1,城镇化率!$5:$5,0))/100</f>
        <v>2097501.436488844</v>
      </c>
      <c r="AR303" s="40">
        <f>INDEX(人口源表!$1:$1048576,MATCH($B303,人口源表!$A:$A,0),MATCH(AR$1,人口源表!$1:$1,0))*INDEX(城镇化率!$1:$1048576,MATCH($B303,城镇化率!$A:$A,0),MATCH(AR$1,城镇化率!$5:$5,0))/100</f>
        <v>2093834.6147240601</v>
      </c>
      <c r="AS303" s="40">
        <f>INDEX(人口源表!$1:$1048576,MATCH($B303,人口源表!$A:$A,0),MATCH(AS$1,人口源表!$1:$1,0))*INDEX(城镇化率!$1:$1048576,MATCH($B303,城镇化率!$A:$A,0),MATCH(AS$1,城镇化率!$5:$5,0))/100</f>
        <v>2090835.6639044676</v>
      </c>
      <c r="AT303" s="40">
        <f>INDEX(人口源表!$1:$1048576,MATCH($B303,人口源表!$A:$A,0),MATCH(AT$1,人口源表!$1:$1,0))*INDEX(城镇化率!$1:$1048576,MATCH($B303,城镇化率!$A:$A,0),MATCH(AT$1,城镇化率!$5:$5,0))/100</f>
        <v>2088601.8554504609</v>
      </c>
      <c r="AU303" s="40">
        <f>INDEX(人口源表!$1:$1048576,MATCH($B303,人口源表!$A:$A,0),MATCH(AU$1,人口源表!$1:$1,0))*INDEX(城镇化率!$1:$1048576,MATCH($B303,城镇化率!$A:$A,0),MATCH(AU$1,城镇化率!$5:$5,0))/100</f>
        <v>2087229.7815052569</v>
      </c>
      <c r="AV303" s="40">
        <f>INDEX(人口源表!$1:$1048576,MATCH($B303,人口源表!$A:$A,0),MATCH(AV$1,人口源表!$1:$1,0))*INDEX(城镇化率!$1:$1048576,MATCH($B303,城镇化率!$A:$A,0),MATCH(AV$1,城镇化率!$5:$5,0))/100</f>
        <v>2086818.1232198239</v>
      </c>
    </row>
    <row r="304" spans="1:48" x14ac:dyDescent="0.15">
      <c r="A304" s="4" t="s">
        <v>879</v>
      </c>
      <c r="B304" s="4" t="s">
        <v>624</v>
      </c>
      <c r="C304" s="34">
        <f>VLOOKUP(B304,'[1]2016省城人口总结（根）'!B:C,2,FALSE)/100</f>
        <v>0.57700000000000007</v>
      </c>
      <c r="D304" s="40">
        <f>INDEX(人口源表!$1:$1048576,MATCH($B304,人口源表!$A:$A,0),MATCH(D$1,人口源表!$1:$1,0))*INDEX(城镇化率!$1:$1048576,MATCH($B304,城镇化率!$A:$A,0),MATCH(D$1,城镇化率!$5:$5,0))/100</f>
        <v>3057115.2664588643</v>
      </c>
      <c r="E304" s="40">
        <f>INDEX(人口源表!$1:$1048576,MATCH($B304,人口源表!$A:$A,0),MATCH(E$1,人口源表!$1:$1,0))*INDEX(城镇化率!$1:$1048576,MATCH($B304,城镇化率!$A:$A,0),MATCH(E$1,城镇化率!$5:$5,0))/100</f>
        <v>3129411.042983307</v>
      </c>
      <c r="F304" s="40">
        <f>INDEX(人口源表!$1:$1048576,MATCH($B304,人口源表!$A:$A,0),MATCH(F$1,人口源表!$1:$1,0))*INDEX(城镇化率!$1:$1048576,MATCH($B304,城镇化率!$A:$A,0),MATCH(F$1,城镇化率!$5:$5,0))/100</f>
        <v>3202450.9596764077</v>
      </c>
      <c r="G304" s="40">
        <f>INDEX(人口源表!$1:$1048576,MATCH($B304,人口源表!$A:$A,0),MATCH(G$1,人口源表!$1:$1,0))*INDEX(城镇化率!$1:$1048576,MATCH($B304,城镇化率!$A:$A,0),MATCH(G$1,城镇化率!$5:$5,0))/100</f>
        <v>2530837.5933336876</v>
      </c>
      <c r="H304" s="40">
        <f>INDEX(人口源表!$1:$1048576,MATCH($B304,人口源表!$A:$A,0),MATCH(H$1,人口源表!$1:$1,0))*INDEX(城镇化率!$1:$1048576,MATCH($B304,城镇化率!$A:$A,0),MATCH(H$1,城镇化率!$5:$5,0))/100</f>
        <v>2600896.4481134992</v>
      </c>
      <c r="I304" s="40">
        <f>INDEX(人口源表!$1:$1048576,MATCH($B304,人口源表!$A:$A,0),MATCH(I$1,人口源表!$1:$1,0))*INDEX(城镇化率!$1:$1048576,MATCH($B304,城镇化率!$A:$A,0),MATCH(I$1,城镇化率!$5:$5,0))/100</f>
        <v>2651229.9385770345</v>
      </c>
      <c r="J304" s="40">
        <f>INDEX(人口源表!$1:$1048576,MATCH($B304,人口源表!$A:$A,0),MATCH(J$1,人口源表!$1:$1,0))*INDEX(城镇化率!$1:$1048576,MATCH($B304,城镇化率!$A:$A,0),MATCH(J$1,城镇化率!$5:$5,0))/100</f>
        <v>2699455.6492747189</v>
      </c>
      <c r="K304" s="40">
        <f>INDEX(人口源表!$1:$1048576,MATCH($B304,人口源表!$A:$A,0),MATCH(K$1,人口源表!$1:$1,0))*INDEX(城镇化率!$1:$1048576,MATCH($B304,城镇化率!$A:$A,0),MATCH(K$1,城镇化率!$5:$5,0))/100</f>
        <v>2745624.4079546104</v>
      </c>
      <c r="L304" s="40">
        <f>INDEX(人口源表!$1:$1048576,MATCH($B304,人口源表!$A:$A,0),MATCH(L$1,人口源表!$1:$1,0))*INDEX(城镇化率!$1:$1048576,MATCH($B304,城镇化率!$A:$A,0),MATCH(L$1,城镇化率!$5:$5,0))/100</f>
        <v>2789787.9461028334</v>
      </c>
      <c r="M304" s="40">
        <f>INDEX(人口源表!$1:$1048576,MATCH($B304,人口源表!$A:$A,0),MATCH(M$1,人口源表!$1:$1,0))*INDEX(城镇化率!$1:$1048576,MATCH($B304,城镇化率!$A:$A,0),MATCH(M$1,城镇化率!$5:$5,0))/100</f>
        <v>2831999.5187329333</v>
      </c>
      <c r="N304" s="40">
        <f>INDEX(人口源表!$1:$1048576,MATCH($B304,人口源表!$A:$A,0),MATCH(N$1,人口源表!$1:$1,0))*INDEX(城镇化率!$1:$1048576,MATCH($B304,城镇化率!$A:$A,0),MATCH(N$1,城镇化率!$5:$5,0))/100</f>
        <v>2872315.2166195638</v>
      </c>
      <c r="O304" s="40">
        <f>INDEX(人口源表!$1:$1048576,MATCH($B304,人口源表!$A:$A,0),MATCH(O$1,人口源表!$1:$1,0))*INDEX(城镇化率!$1:$1048576,MATCH($B304,城镇化率!$A:$A,0),MATCH(O$1,城镇化率!$5:$5,0))/100</f>
        <v>2910792.7091313004</v>
      </c>
      <c r="P304" s="40">
        <f>INDEX(人口源表!$1:$1048576,MATCH($B304,人口源表!$A:$A,0),MATCH(P$1,人口源表!$1:$1,0))*INDEX(城镇化率!$1:$1048576,MATCH($B304,城镇化率!$A:$A,0),MATCH(P$1,城镇化率!$5:$5,0))/100</f>
        <v>2947491.2456163061</v>
      </c>
      <c r="Q304" s="40">
        <f>INDEX(人口源表!$1:$1048576,MATCH($B304,人口源表!$A:$A,0),MATCH(Q$1,人口源表!$1:$1,0))*INDEX(城镇化率!$1:$1048576,MATCH($B304,城镇化率!$A:$A,0),MATCH(Q$1,城镇化率!$5:$5,0))/100</f>
        <v>2982473.0061556483</v>
      </c>
      <c r="R304" s="40">
        <f>INDEX(人口源表!$1:$1048576,MATCH($B304,人口源表!$A:$A,0),MATCH(R$1,人口源表!$1:$1,0))*INDEX(城镇化率!$1:$1048576,MATCH($B304,城镇化率!$A:$A,0),MATCH(R$1,城镇化率!$5:$5,0))/100</f>
        <v>3015801.1231616563</v>
      </c>
      <c r="S304" s="40">
        <f>INDEX(人口源表!$1:$1048576,MATCH($B304,人口源表!$A:$A,0),MATCH(S$1,人口源表!$1:$1,0))*INDEX(城镇化率!$1:$1048576,MATCH($B304,城镇化率!$A:$A,0),MATCH(S$1,城镇化率!$5:$5,0))/100</f>
        <v>3032454.8732528128</v>
      </c>
      <c r="T304" s="40">
        <f>INDEX(人口源表!$1:$1048576,MATCH($B304,人口源表!$A:$A,0),MATCH(T$1,人口源表!$1:$1,0))*INDEX(城镇化率!$1:$1048576,MATCH($B304,城镇化率!$A:$A,0),MATCH(T$1,城镇化率!$5:$5,0))/100</f>
        <v>3047365.0857129111</v>
      </c>
      <c r="U304" s="40">
        <f>INDEX(人口源表!$1:$1048576,MATCH($B304,人口源表!$A:$A,0),MATCH(U$1,人口源表!$1:$1,0))*INDEX(城镇化率!$1:$1048576,MATCH($B304,城镇化率!$A:$A,0),MATCH(U$1,城镇化率!$5:$5,0))/100</f>
        <v>3060625.1672944049</v>
      </c>
      <c r="V304" s="40">
        <f>INDEX(人口源表!$1:$1048576,MATCH($B304,人口源表!$A:$A,0),MATCH(V$1,人口源表!$1:$1,0))*INDEX(城镇化率!$1:$1048576,MATCH($B304,城镇化率!$A:$A,0),MATCH(V$1,城镇化率!$5:$5,0))/100</f>
        <v>3072329.2696616668</v>
      </c>
      <c r="W304" s="40">
        <f>INDEX(人口源表!$1:$1048576,MATCH($B304,人口源表!$A:$A,0),MATCH(W$1,人口源表!$1:$1,0))*INDEX(城镇化率!$1:$1048576,MATCH($B304,城镇化率!$A:$A,0),MATCH(W$1,城镇化率!$5:$5,0))/100</f>
        <v>3082570.8842883008</v>
      </c>
      <c r="X304" s="40">
        <f>INDEX(人口源表!$1:$1048576,MATCH($B304,人口源表!$A:$A,0),MATCH(X$1,人口源表!$1:$1,0))*INDEX(城镇化率!$1:$1048576,MATCH($B304,城镇化率!$A:$A,0),MATCH(X$1,城镇化率!$5:$5,0))/100</f>
        <v>3091444.2054571938</v>
      </c>
      <c r="Y304" s="40">
        <f>INDEX(人口源表!$1:$1048576,MATCH($B304,人口源表!$A:$A,0),MATCH(Y$1,人口源表!$1:$1,0))*INDEX(城镇化率!$1:$1048576,MATCH($B304,城镇化率!$A:$A,0),MATCH(Y$1,城镇化率!$5:$5,0))/100</f>
        <v>3099045.5346492105</v>
      </c>
      <c r="Z304" s="40">
        <f>INDEX(人口源表!$1:$1048576,MATCH($B304,人口源表!$A:$A,0),MATCH(Z$1,人口源表!$1:$1,0))*INDEX(城镇化率!$1:$1048576,MATCH($B304,城镇化率!$A:$A,0),MATCH(Z$1,城镇化率!$5:$5,0))/100</f>
        <v>3105469.7597467862</v>
      </c>
      <c r="AA304" s="40">
        <f>INDEX(人口源表!$1:$1048576,MATCH($B304,人口源表!$A:$A,0),MATCH(AA$1,人口源表!$1:$1,0))*INDEX(城镇化率!$1:$1048576,MATCH($B304,城镇化率!$A:$A,0),MATCH(AA$1,城镇化率!$5:$5,0))/100</f>
        <v>3110812.4333736477</v>
      </c>
      <c r="AB304" s="40">
        <f>INDEX(人口源表!$1:$1048576,MATCH($B304,人口源表!$A:$A,0),MATCH(AB$1,人口源表!$1:$1,0))*INDEX(城镇化率!$1:$1048576,MATCH($B304,城镇化率!$A:$A,0),MATCH(AB$1,城镇化率!$5:$5,0))/100</f>
        <v>3115170.4809116991</v>
      </c>
      <c r="AC304" s="40">
        <f>INDEX(人口源表!$1:$1048576,MATCH($B304,人口源表!$A:$A,0),MATCH(AC$1,人口源表!$1:$1,0))*INDEX(城镇化率!$1:$1048576,MATCH($B304,城镇化率!$A:$A,0),MATCH(AC$1,城镇化率!$5:$5,0))/100</f>
        <v>3114824.5879317187</v>
      </c>
      <c r="AD304" s="40">
        <f>INDEX(人口源表!$1:$1048576,MATCH($B304,人口源表!$A:$A,0),MATCH(AD$1,人口源表!$1:$1,0))*INDEX(城镇化率!$1:$1048576,MATCH($B304,城镇化率!$A:$A,0),MATCH(AD$1,城镇化率!$5:$5,0))/100</f>
        <v>3113685.1102367337</v>
      </c>
      <c r="AE304" s="40">
        <f>INDEX(人口源表!$1:$1048576,MATCH($B304,人口源表!$A:$A,0),MATCH(AE$1,人口源表!$1:$1,0))*INDEX(城镇化率!$1:$1048576,MATCH($B304,城镇化率!$A:$A,0),MATCH(AE$1,城镇化率!$5:$5,0))/100</f>
        <v>3111853.4331556233</v>
      </c>
      <c r="AF304" s="40">
        <f>INDEX(人口源表!$1:$1048576,MATCH($B304,人口源表!$A:$A,0),MATCH(AF$1,人口源表!$1:$1,0))*INDEX(城镇化率!$1:$1048576,MATCH($B304,城镇化率!$A:$A,0),MATCH(AF$1,城镇化率!$5:$5,0))/100</f>
        <v>3109428.1723821517</v>
      </c>
      <c r="AG304" s="40">
        <f>INDEX(人口源表!$1:$1048576,MATCH($B304,人口源表!$A:$A,0),MATCH(AG$1,人口源表!$1:$1,0))*INDEX(城镇化率!$1:$1048576,MATCH($B304,城镇化率!$A:$A,0),MATCH(AG$1,城镇化率!$5:$5,0))/100</f>
        <v>3106508.7586392798</v>
      </c>
      <c r="AH304" s="40">
        <f>INDEX(人口源表!$1:$1048576,MATCH($B304,人口源表!$A:$A,0),MATCH(AH$1,人口源表!$1:$1,0))*INDEX(城镇化率!$1:$1048576,MATCH($B304,城镇化率!$A:$A,0),MATCH(AH$1,城镇化率!$5:$5,0))/100</f>
        <v>3103196.1717534857</v>
      </c>
      <c r="AI304" s="40">
        <f>INDEX(人口源表!$1:$1048576,MATCH($B304,人口源表!$A:$A,0),MATCH(AI$1,人口源表!$1:$1,0))*INDEX(城镇化率!$1:$1048576,MATCH($B304,城镇化率!$A:$A,0),MATCH(AI$1,城镇化率!$5:$5,0))/100</f>
        <v>3099587.8043947872</v>
      </c>
      <c r="AJ304" s="40">
        <f>INDEX(人口源表!$1:$1048576,MATCH($B304,人口源表!$A:$A,0),MATCH(AJ$1,人口源表!$1:$1,0))*INDEX(城镇化率!$1:$1048576,MATCH($B304,城镇化率!$A:$A,0),MATCH(AJ$1,城镇化率!$5:$5,0))/100</f>
        <v>3095784.0275435899</v>
      </c>
      <c r="AK304" s="40">
        <f>INDEX(人口源表!$1:$1048576,MATCH($B304,人口源表!$A:$A,0),MATCH(AK$1,人口源表!$1:$1,0))*INDEX(城镇化率!$1:$1048576,MATCH($B304,城镇化率!$A:$A,0),MATCH(AK$1,城镇化率!$5:$5,0))/100</f>
        <v>3091883.0426569162</v>
      </c>
      <c r="AL304" s="40">
        <f>INDEX(人口源表!$1:$1048576,MATCH($B304,人口源表!$A:$A,0),MATCH(AL$1,人口源表!$1:$1,0))*INDEX(城镇化率!$1:$1048576,MATCH($B304,城镇化率!$A:$A,0),MATCH(AL$1,城镇化率!$5:$5,0))/100</f>
        <v>3087983.8032053597</v>
      </c>
      <c r="AM304" s="40">
        <f>INDEX(人口源表!$1:$1048576,MATCH($B304,人口源表!$A:$A,0),MATCH(AM$1,人口源表!$1:$1,0))*INDEX(城镇化率!$1:$1048576,MATCH($B304,城镇化率!$A:$A,0),MATCH(AM$1,城镇化率!$5:$5,0))/100</f>
        <v>3084183.7737331116</v>
      </c>
      <c r="AN304" s="40">
        <f>INDEX(人口源表!$1:$1048576,MATCH($B304,人口源表!$A:$A,0),MATCH(AN$1,人口源表!$1:$1,0))*INDEX(城镇化率!$1:$1048576,MATCH($B304,城镇化率!$A:$A,0),MATCH(AN$1,城镇化率!$5:$5,0))/100</f>
        <v>3080581.8870223756</v>
      </c>
      <c r="AO304" s="40">
        <f>INDEX(人口源表!$1:$1048576,MATCH($B304,人口源表!$A:$A,0),MATCH(AO$1,人口源表!$1:$1,0))*INDEX(城镇化率!$1:$1048576,MATCH($B304,城镇化率!$A:$A,0),MATCH(AO$1,城镇化率!$5:$5,0))/100</f>
        <v>3077274.7946092552</v>
      </c>
      <c r="AP304" s="40">
        <f>INDEX(人口源表!$1:$1048576,MATCH($B304,人口源表!$A:$A,0),MATCH(AP$1,人口源表!$1:$1,0))*INDEX(城镇化率!$1:$1048576,MATCH($B304,城镇化率!$A:$A,0),MATCH(AP$1,城镇化率!$5:$5,0))/100</f>
        <v>3074359.8317793543</v>
      </c>
      <c r="AQ304" s="40">
        <f>INDEX(人口源表!$1:$1048576,MATCH($B304,人口源表!$A:$A,0),MATCH(AQ$1,人口源表!$1:$1,0))*INDEX(城镇化率!$1:$1048576,MATCH($B304,城镇化率!$A:$A,0),MATCH(AQ$1,城镇化率!$5:$5,0))/100</f>
        <v>3071935.0168310162</v>
      </c>
      <c r="AR304" s="40">
        <f>INDEX(人口源表!$1:$1048576,MATCH($B304,人口源表!$A:$A,0),MATCH(AR$1,人口源表!$1:$1,0))*INDEX(城镇化率!$1:$1048576,MATCH($B304,城镇化率!$A:$A,0),MATCH(AR$1,城镇化率!$5:$5,0))/100</f>
        <v>3070096.0054460685</v>
      </c>
      <c r="AS304" s="40">
        <f>INDEX(人口源表!$1:$1048576,MATCH($B304,人口源表!$A:$A,0),MATCH(AS$1,人口源表!$1:$1,0))*INDEX(城镇化率!$1:$1048576,MATCH($B304,城镇化率!$A:$A,0),MATCH(AS$1,城镇化率!$5:$5,0))/100</f>
        <v>3068938.3246695073</v>
      </c>
      <c r="AT304" s="40">
        <f>INDEX(人口源表!$1:$1048576,MATCH($B304,人口源表!$A:$A,0),MATCH(AT$1,人口源表!$1:$1,0))*INDEX(城镇化率!$1:$1048576,MATCH($B304,城镇化率!$A:$A,0),MATCH(AT$1,城镇化率!$5:$5,0))/100</f>
        <v>3068558.8910733592</v>
      </c>
      <c r="AU304" s="40">
        <f>INDEX(人口源表!$1:$1048576,MATCH($B304,人口源表!$A:$A,0),MATCH(AU$1,人口源表!$1:$1,0))*INDEX(城镇化率!$1:$1048576,MATCH($B304,城镇化率!$A:$A,0),MATCH(AU$1,城镇化率!$5:$5,0))/100</f>
        <v>3069052.9442887432</v>
      </c>
      <c r="AV304" s="40">
        <f>INDEX(人口源表!$1:$1048576,MATCH($B304,人口源表!$A:$A,0),MATCH(AV$1,人口源表!$1:$1,0))*INDEX(城镇化率!$1:$1048576,MATCH($B304,城镇化率!$A:$A,0),MATCH(AV$1,城镇化率!$5:$5,0))/100</f>
        <v>3070514.0019868556</v>
      </c>
    </row>
    <row r="305" spans="1:48" x14ac:dyDescent="0.15">
      <c r="A305" s="4" t="s">
        <v>879</v>
      </c>
      <c r="B305" s="4" t="s">
        <v>626</v>
      </c>
      <c r="C305" s="34">
        <f>VLOOKUP(B305,'[1]2016省城人口总结（根）'!B:C,2,FALSE)/100</f>
        <v>0.52166000000000001</v>
      </c>
      <c r="D305" s="40">
        <f>INDEX(人口源表!$1:$1048576,MATCH($B305,人口源表!$A:$A,0),MATCH(D$1,人口源表!$1:$1,0))*INDEX(城镇化率!$1:$1048576,MATCH($B305,城镇化率!$A:$A,0),MATCH(D$1,城镇化率!$5:$5,0))/100</f>
        <v>2849687.3897225712</v>
      </c>
      <c r="E305" s="40">
        <f>INDEX(人口源表!$1:$1048576,MATCH($B305,人口源表!$A:$A,0),MATCH(E$1,人口源表!$1:$1,0))*INDEX(城镇化率!$1:$1048576,MATCH($B305,城镇化率!$A:$A,0),MATCH(E$1,城镇化率!$5:$5,0))/100</f>
        <v>2914222.7420736724</v>
      </c>
      <c r="F305" s="40">
        <f>INDEX(人口源表!$1:$1048576,MATCH($B305,人口源表!$A:$A,0),MATCH(F$1,人口源表!$1:$1,0))*INDEX(城镇化率!$1:$1048576,MATCH($B305,城镇化率!$A:$A,0),MATCH(F$1,城镇化率!$5:$5,0))/100</f>
        <v>2979357.5567397191</v>
      </c>
      <c r="G305" s="40">
        <f>INDEX(人口源表!$1:$1048576,MATCH($B305,人口源表!$A:$A,0),MATCH(G$1,人口源表!$1:$1,0))*INDEX(城镇化率!$1:$1048576,MATCH($B305,城镇化率!$A:$A,0),MATCH(G$1,城镇化率!$5:$5,0))/100</f>
        <v>2549309.4518454568</v>
      </c>
      <c r="H305" s="40">
        <f>INDEX(人口源表!$1:$1048576,MATCH($B305,人口源表!$A:$A,0),MATCH(H$1,人口源表!$1:$1,0))*INDEX(城镇化率!$1:$1048576,MATCH($B305,城镇化率!$A:$A,0),MATCH(H$1,城镇化率!$5:$5,0))/100</f>
        <v>2616494.9009129493</v>
      </c>
      <c r="I305" s="40">
        <f>INDEX(人口源表!$1:$1048576,MATCH($B305,人口源表!$A:$A,0),MATCH(I$1,人口源表!$1:$1,0))*INDEX(城镇化率!$1:$1048576,MATCH($B305,城镇化率!$A:$A,0),MATCH(I$1,城镇化率!$5:$5,0))/100</f>
        <v>2663732.6559115369</v>
      </c>
      <c r="J305" s="40">
        <f>INDEX(人口源表!$1:$1048576,MATCH($B305,人口源表!$A:$A,0),MATCH(J$1,人口源表!$1:$1,0))*INDEX(城镇化率!$1:$1048576,MATCH($B305,城镇化率!$A:$A,0),MATCH(J$1,城镇化率!$5:$5,0))/100</f>
        <v>2708763.2232987843</v>
      </c>
      <c r="K305" s="40">
        <f>INDEX(人口源表!$1:$1048576,MATCH($B305,人口源表!$A:$A,0),MATCH(K$1,人口源表!$1:$1,0))*INDEX(城镇化率!$1:$1048576,MATCH($B305,城镇化率!$A:$A,0),MATCH(K$1,城镇化率!$5:$5,0))/100</f>
        <v>2751629.5793534215</v>
      </c>
      <c r="L305" s="40">
        <f>INDEX(人口源表!$1:$1048576,MATCH($B305,人口源表!$A:$A,0),MATCH(L$1,人口源表!$1:$1,0))*INDEX(城镇化率!$1:$1048576,MATCH($B305,城镇化率!$A:$A,0),MATCH(L$1,城镇化率!$5:$5,0))/100</f>
        <v>2792376.164301021</v>
      </c>
      <c r="M305" s="40">
        <f>INDEX(人口源表!$1:$1048576,MATCH($B305,人口源表!$A:$A,0),MATCH(M$1,人口源表!$1:$1,0))*INDEX(城镇化率!$1:$1048576,MATCH($B305,城镇化率!$A:$A,0),MATCH(M$1,城镇化率!$5:$5,0))/100</f>
        <v>2831051.8210712369</v>
      </c>
      <c r="N305" s="40">
        <f>INDEX(人口源表!$1:$1048576,MATCH($B305,人口源表!$A:$A,0),MATCH(N$1,人口源表!$1:$1,0))*INDEX(城镇化率!$1:$1048576,MATCH($B305,城镇化率!$A:$A,0),MATCH(N$1,城镇化率!$5:$5,0))/100</f>
        <v>2867705.8005159944</v>
      </c>
      <c r="O305" s="40">
        <f>INDEX(人口源表!$1:$1048576,MATCH($B305,人口源表!$A:$A,0),MATCH(O$1,人口源表!$1:$1,0))*INDEX(城镇化率!$1:$1048576,MATCH($B305,城镇化率!$A:$A,0),MATCH(O$1,城镇化率!$5:$5,0))/100</f>
        <v>2902392.4965416808</v>
      </c>
      <c r="P305" s="40">
        <f>INDEX(人口源表!$1:$1048576,MATCH($B305,人口源表!$A:$A,0),MATCH(P$1,人口源表!$1:$1,0))*INDEX(城镇化率!$1:$1048576,MATCH($B305,城镇化率!$A:$A,0),MATCH(P$1,城镇化率!$5:$5,0))/100</f>
        <v>2935166.797023918</v>
      </c>
      <c r="Q305" s="40">
        <f>INDEX(人口源表!$1:$1048576,MATCH($B305,人口源表!$A:$A,0),MATCH(Q$1,人口源表!$1:$1,0))*INDEX(城镇化率!$1:$1048576,MATCH($B305,城镇化率!$A:$A,0),MATCH(Q$1,城镇化率!$5:$5,0))/100</f>
        <v>2966087.0840288033</v>
      </c>
      <c r="R305" s="40">
        <f>INDEX(人口源表!$1:$1048576,MATCH($B305,人口源表!$A:$A,0),MATCH(R$1,人口源表!$1:$1,0))*INDEX(城镇化率!$1:$1048576,MATCH($B305,城镇化率!$A:$A,0),MATCH(R$1,城镇化率!$5:$5,0))/100</f>
        <v>2995215.3324121293</v>
      </c>
      <c r="S305" s="40">
        <f>INDEX(人口源表!$1:$1048576,MATCH($B305,人口源表!$A:$A,0),MATCH(S$1,人口源表!$1:$1,0))*INDEX(城镇化率!$1:$1048576,MATCH($B305,城镇化率!$A:$A,0),MATCH(S$1,城镇化率!$5:$5,0))/100</f>
        <v>3007650.6612507142</v>
      </c>
      <c r="T305" s="40">
        <f>INDEX(人口源表!$1:$1048576,MATCH($B305,人口源表!$A:$A,0),MATCH(T$1,人口源表!$1:$1,0))*INDEX(城镇化率!$1:$1048576,MATCH($B305,城镇化率!$A:$A,0),MATCH(T$1,城镇化率!$5:$5,0))/100</f>
        <v>3018244.5016689445</v>
      </c>
      <c r="U305" s="40">
        <f>INDEX(人口源表!$1:$1048576,MATCH($B305,人口源表!$A:$A,0),MATCH(U$1,人口源表!$1:$1,0))*INDEX(城镇化率!$1:$1048576,MATCH($B305,城镇化率!$A:$A,0),MATCH(U$1,城镇化率!$5:$5,0))/100</f>
        <v>3027091.9467108161</v>
      </c>
      <c r="V305" s="40">
        <f>INDEX(人口源表!$1:$1048576,MATCH($B305,人口源表!$A:$A,0),MATCH(V$1,人口源表!$1:$1,0))*INDEX(城镇化率!$1:$1048576,MATCH($B305,城镇化率!$A:$A,0),MATCH(V$1,城镇化率!$5:$5,0))/100</f>
        <v>3034287.7563174115</v>
      </c>
      <c r="W305" s="40">
        <f>INDEX(人口源表!$1:$1048576,MATCH($B305,人口源表!$A:$A,0),MATCH(W$1,人口源表!$1:$1,0))*INDEX(城镇化率!$1:$1048576,MATCH($B305,城镇化率!$A:$A,0),MATCH(W$1,城镇化率!$5:$5,0))/100</f>
        <v>3039931.3791154562</v>
      </c>
      <c r="X305" s="40">
        <f>INDEX(人口源表!$1:$1048576,MATCH($B305,人口源表!$A:$A,0),MATCH(X$1,人口源表!$1:$1,0))*INDEX(城镇化率!$1:$1048576,MATCH($B305,城镇化率!$A:$A,0),MATCH(X$1,城镇化率!$5:$5,0))/100</f>
        <v>3044120.6918604528</v>
      </c>
      <c r="Y305" s="40">
        <f>INDEX(人口源表!$1:$1048576,MATCH($B305,人口源表!$A:$A,0),MATCH(Y$1,人口源表!$1:$1,0))*INDEX(城镇化率!$1:$1048576,MATCH($B305,城镇化率!$A:$A,0),MATCH(Y$1,城镇化率!$5:$5,0))/100</f>
        <v>3046956.4017406763</v>
      </c>
      <c r="Z305" s="40">
        <f>INDEX(人口源表!$1:$1048576,MATCH($B305,人口源表!$A:$A,0),MATCH(Z$1,人口源表!$1:$1,0))*INDEX(城镇化率!$1:$1048576,MATCH($B305,城镇化率!$A:$A,0),MATCH(Z$1,城镇化率!$5:$5,0))/100</f>
        <v>3048539.5244935914</v>
      </c>
      <c r="AA305" s="40">
        <f>INDEX(人口源表!$1:$1048576,MATCH($B305,人口源表!$A:$A,0),MATCH(AA$1,人口源表!$1:$1,0))*INDEX(城镇化率!$1:$1048576,MATCH($B305,城镇化率!$A:$A,0),MATCH(AA$1,城镇化率!$5:$5,0))/100</f>
        <v>3048974.5889330721</v>
      </c>
      <c r="AB305" s="40">
        <f>INDEX(人口源表!$1:$1048576,MATCH($B305,人口源表!$A:$A,0),MATCH(AB$1,人口源表!$1:$1,0))*INDEX(城镇化率!$1:$1048576,MATCH($B305,城镇化率!$A:$A,0),MATCH(AB$1,城镇化率!$5:$5,0))/100</f>
        <v>3048365.161917205</v>
      </c>
      <c r="AC305" s="40">
        <f>INDEX(人口源表!$1:$1048576,MATCH($B305,人口源表!$A:$A,0),MATCH(AC$1,人口源表!$1:$1,0))*INDEX(城镇化率!$1:$1048576,MATCH($B305,城镇化率!$A:$A,0),MATCH(AC$1,城镇化率!$5:$5,0))/100</f>
        <v>3043089.41065933</v>
      </c>
      <c r="AD305" s="40">
        <f>INDEX(人口源表!$1:$1048576,MATCH($B305,人口源表!$A:$A,0),MATCH(AD$1,人口源表!$1:$1,0))*INDEX(城镇化率!$1:$1048576,MATCH($B305,城镇化率!$A:$A,0),MATCH(AD$1,城镇化率!$5:$5,0))/100</f>
        <v>3036992.7898575449</v>
      </c>
      <c r="AE305" s="40">
        <f>INDEX(人口源表!$1:$1048576,MATCH($B305,人口源表!$A:$A,0),MATCH(AE$1,人口源表!$1:$1,0))*INDEX(城镇化率!$1:$1048576,MATCH($B305,城镇化率!$A:$A,0),MATCH(AE$1,城镇化率!$5:$5,0))/100</f>
        <v>3030186.3312286162</v>
      </c>
      <c r="AF305" s="40">
        <f>INDEX(人口源表!$1:$1048576,MATCH($B305,人口源表!$A:$A,0),MATCH(AF$1,人口源表!$1:$1,0))*INDEX(城镇化率!$1:$1048576,MATCH($B305,城镇化率!$A:$A,0),MATCH(AF$1,城镇化率!$5:$5,0))/100</f>
        <v>3022783.4670198597</v>
      </c>
      <c r="AG305" s="40">
        <f>INDEX(人口源表!$1:$1048576,MATCH($B305,人口源表!$A:$A,0),MATCH(AG$1,人口源表!$1:$1,0))*INDEX(城镇化率!$1:$1048576,MATCH($B305,城镇化率!$A:$A,0),MATCH(AG$1,城镇化率!$5:$5,0))/100</f>
        <v>3014896.7575728823</v>
      </c>
      <c r="AH305" s="40">
        <f>INDEX(人口源表!$1:$1048576,MATCH($B305,人口源表!$A:$A,0),MATCH(AH$1,人口源表!$1:$1,0))*INDEX(城镇化率!$1:$1048576,MATCH($B305,城镇化率!$A:$A,0),MATCH(AH$1,城镇化率!$5:$5,0))/100</f>
        <v>3006639.8467441793</v>
      </c>
      <c r="AI305" s="40">
        <f>INDEX(人口源表!$1:$1048576,MATCH($B305,人口源表!$A:$A,0),MATCH(AI$1,人口源表!$1:$1,0))*INDEX(城镇化率!$1:$1048576,MATCH($B305,城镇化率!$A:$A,0),MATCH(AI$1,城镇化率!$5:$5,0))/100</f>
        <v>2998128.1313032792</v>
      </c>
      <c r="AJ305" s="40">
        <f>INDEX(人口源表!$1:$1048576,MATCH($B305,人口源表!$A:$A,0),MATCH(AJ$1,人口源表!$1:$1,0))*INDEX(城镇化率!$1:$1048576,MATCH($B305,城镇化率!$A:$A,0),MATCH(AJ$1,城镇化率!$5:$5,0))/100</f>
        <v>2989476.7741995906</v>
      </c>
      <c r="AK305" s="40">
        <f>INDEX(人口源表!$1:$1048576,MATCH($B305,人口源表!$A:$A,0),MATCH(AK$1,人口源表!$1:$1,0))*INDEX(城镇化率!$1:$1048576,MATCH($B305,城镇化率!$A:$A,0),MATCH(AK$1,城镇化率!$5:$5,0))/100</f>
        <v>2980803.3647996401</v>
      </c>
      <c r="AL305" s="40">
        <f>INDEX(人口源表!$1:$1048576,MATCH($B305,人口源表!$A:$A,0),MATCH(AL$1,人口源表!$1:$1,0))*INDEX(城镇化率!$1:$1048576,MATCH($B305,城镇化率!$A:$A,0),MATCH(AL$1,城镇化率!$5:$5,0))/100</f>
        <v>2972224.5839505508</v>
      </c>
      <c r="AM305" s="40">
        <f>INDEX(人口源表!$1:$1048576,MATCH($B305,人口源表!$A:$A,0),MATCH(AM$1,人口源表!$1:$1,0))*INDEX(城镇化率!$1:$1048576,MATCH($B305,城镇化率!$A:$A,0),MATCH(AM$1,城镇化率!$5:$5,0))/100</f>
        <v>2963858.8715667748</v>
      </c>
      <c r="AN305" s="40">
        <f>INDEX(人口源表!$1:$1048576,MATCH($B305,人口源表!$A:$A,0),MATCH(AN$1,人口源表!$1:$1,0))*INDEX(城镇化率!$1:$1048576,MATCH($B305,城镇化率!$A:$A,0),MATCH(AN$1,城镇化率!$5:$5,0))/100</f>
        <v>2955826.4432039862</v>
      </c>
      <c r="AO305" s="40">
        <f>INDEX(人口源表!$1:$1048576,MATCH($B305,人口源表!$A:$A,0),MATCH(AO$1,人口源表!$1:$1,0))*INDEX(城镇化率!$1:$1048576,MATCH($B305,城镇化率!$A:$A,0),MATCH(AO$1,城镇化率!$5:$5,0))/100</f>
        <v>2948246.5848571151</v>
      </c>
      <c r="AP305" s="40">
        <f>INDEX(人口源表!$1:$1048576,MATCH($B305,人口源表!$A:$A,0),MATCH(AP$1,人口源表!$1:$1,0))*INDEX(城镇化率!$1:$1048576,MATCH($B305,城镇化率!$A:$A,0),MATCH(AP$1,城镇化率!$5:$5,0))/100</f>
        <v>2941240.35063715</v>
      </c>
      <c r="AQ305" s="40">
        <f>INDEX(人口源表!$1:$1048576,MATCH($B305,人口源表!$A:$A,0),MATCH(AQ$1,人口源表!$1:$1,0))*INDEX(城镇化率!$1:$1048576,MATCH($B305,城镇化率!$A:$A,0),MATCH(AQ$1,城镇化率!$5:$5,0))/100</f>
        <v>2934929.8937194757</v>
      </c>
      <c r="AR305" s="40">
        <f>INDEX(人口源表!$1:$1048576,MATCH($B305,人口源表!$A:$A,0),MATCH(AR$1,人口源表!$1:$1,0))*INDEX(城镇化率!$1:$1048576,MATCH($B305,城镇化率!$A:$A,0),MATCH(AR$1,城镇化率!$5:$5,0))/100</f>
        <v>2929438.4701080788</v>
      </c>
      <c r="AS305" s="40">
        <f>INDEX(人口源表!$1:$1048576,MATCH($B305,人口源表!$A:$A,0),MATCH(AS$1,人口源表!$1:$1,0))*INDEX(城镇化率!$1:$1048576,MATCH($B305,城镇化率!$A:$A,0),MATCH(AS$1,城镇化率!$5:$5,0))/100</f>
        <v>2924889.0607878263</v>
      </c>
      <c r="AT305" s="40">
        <f>INDEX(人口源表!$1:$1048576,MATCH($B305,人口源表!$A:$A,0),MATCH(AT$1,人口源表!$1:$1,0))*INDEX(城镇化率!$1:$1048576,MATCH($B305,城镇化率!$A:$A,0),MATCH(AT$1,城镇化率!$5:$5,0))/100</f>
        <v>2921406.4296019627</v>
      </c>
      <c r="AU305" s="40">
        <f>INDEX(人口源表!$1:$1048576,MATCH($B305,人口源表!$A:$A,0),MATCH(AU$1,人口源表!$1:$1,0))*INDEX(城镇化率!$1:$1048576,MATCH($B305,城镇化率!$A:$A,0),MATCH(AU$1,城镇化率!$5:$5,0))/100</f>
        <v>2919115.7477988084</v>
      </c>
      <c r="AV305" s="40">
        <f>INDEX(人口源表!$1:$1048576,MATCH($B305,人口源表!$A:$A,0),MATCH(AV$1,人口源表!$1:$1,0))*INDEX(城镇化率!$1:$1048576,MATCH($B305,城镇化率!$A:$A,0),MATCH(AV$1,城镇化率!$5:$5,0))/100</f>
        <v>2918143.9817665704</v>
      </c>
    </row>
    <row r="306" spans="1:48" x14ac:dyDescent="0.15">
      <c r="A306" s="4" t="s">
        <v>879</v>
      </c>
      <c r="B306" s="4" t="s">
        <v>628</v>
      </c>
      <c r="C306" s="34">
        <f>VLOOKUP(B306,'[1]2016省城人口总结（根）'!B:C,2,FALSE)/100</f>
        <v>0.52166000000000001</v>
      </c>
      <c r="D306" s="40">
        <f>INDEX(人口源表!$1:$1048576,MATCH($B306,人口源表!$A:$A,0),MATCH(D$1,人口源表!$1:$1,0))*INDEX(城镇化率!$1:$1048576,MATCH($B306,城镇化率!$A:$A,0),MATCH(D$1,城镇化率!$5:$5,0))/100</f>
        <v>1205158.1001983648</v>
      </c>
      <c r="E306" s="40">
        <f>INDEX(人口源表!$1:$1048576,MATCH($B306,人口源表!$A:$A,0),MATCH(E$1,人口源表!$1:$1,0))*INDEX(城镇化率!$1:$1048576,MATCH($B306,城镇化率!$A:$A,0),MATCH(E$1,城镇化率!$5:$5,0))/100</f>
        <v>1235587.8935538195</v>
      </c>
      <c r="F306" s="40">
        <f>INDEX(人口源表!$1:$1048576,MATCH($B306,人口源表!$A:$A,0),MATCH(F$1,人口源表!$1:$1,0))*INDEX(城镇化率!$1:$1048576,MATCH($B306,城镇化率!$A:$A,0),MATCH(F$1,城镇化率!$5:$5,0))/100</f>
        <v>1266226.9461736635</v>
      </c>
      <c r="G306" s="40">
        <f>INDEX(人口源表!$1:$1048576,MATCH($B306,人口源表!$A:$A,0),MATCH(G$1,人口源表!$1:$1,0))*INDEX(城镇化率!$1:$1048576,MATCH($B306,城镇化率!$A:$A,0),MATCH(G$1,城镇化率!$5:$5,0))/100</f>
        <v>1238261.5279952062</v>
      </c>
      <c r="H306" s="40">
        <f>INDEX(人口源表!$1:$1048576,MATCH($B306,人口源表!$A:$A,0),MATCH(H$1,人口源表!$1:$1,0))*INDEX(城镇化率!$1:$1048576,MATCH($B306,城镇化率!$A:$A,0),MATCH(H$1,城镇化率!$5:$5,0))/100</f>
        <v>1273796.6891735075</v>
      </c>
      <c r="I306" s="40">
        <f>INDEX(人口源表!$1:$1048576,MATCH($B306,人口源表!$A:$A,0),MATCH(I$1,人口源表!$1:$1,0))*INDEX(城镇化率!$1:$1048576,MATCH($B306,城镇化率!$A:$A,0),MATCH(I$1,城镇化率!$5:$5,0))/100</f>
        <v>1299989.1010170528</v>
      </c>
      <c r="J306" s="40">
        <f>INDEX(人口源表!$1:$1048576,MATCH($B306,人口源表!$A:$A,0),MATCH(J$1,人口源表!$1:$1,0))*INDEX(城镇化率!$1:$1048576,MATCH($B306,城镇化率!$A:$A,0),MATCH(J$1,城镇化率!$5:$5,0))/100</f>
        <v>1325445.6605270333</v>
      </c>
      <c r="K306" s="40">
        <f>INDEX(人口源表!$1:$1048576,MATCH($B306,人口源表!$A:$A,0),MATCH(K$1,人口源表!$1:$1,0))*INDEX(城镇化率!$1:$1048576,MATCH($B306,城镇化率!$A:$A,0),MATCH(K$1,城镇化率!$5:$5,0))/100</f>
        <v>1350175.0821971183</v>
      </c>
      <c r="L306" s="40">
        <f>INDEX(人口源表!$1:$1048576,MATCH($B306,人口源表!$A:$A,0),MATCH(L$1,人口源表!$1:$1,0))*INDEX(城镇化率!$1:$1048576,MATCH($B306,城镇化率!$A:$A,0),MATCH(L$1,城镇化率!$5:$5,0))/100</f>
        <v>1374189.2855810637</v>
      </c>
      <c r="M306" s="40">
        <f>INDEX(人口源表!$1:$1048576,MATCH($B306,人口源表!$A:$A,0),MATCH(M$1,人口源表!$1:$1,0))*INDEX(城镇化率!$1:$1048576,MATCH($B306,城镇化率!$A:$A,0),MATCH(M$1,城镇化率!$5:$5,0))/100</f>
        <v>1397498.259415536</v>
      </c>
      <c r="N306" s="40">
        <f>INDEX(人口源表!$1:$1048576,MATCH($B306,人口源表!$A:$A,0),MATCH(N$1,人口源表!$1:$1,0))*INDEX(城镇化率!$1:$1048576,MATCH($B306,城镇化率!$A:$A,0),MATCH(N$1,城镇化率!$5:$5,0))/100</f>
        <v>1420114.0915950211</v>
      </c>
      <c r="O306" s="40">
        <f>INDEX(人口源表!$1:$1048576,MATCH($B306,人口源表!$A:$A,0),MATCH(O$1,人口源表!$1:$1,0))*INDEX(城镇化率!$1:$1048576,MATCH($B306,城镇化率!$A:$A,0),MATCH(O$1,城镇化率!$5:$5,0))/100</f>
        <v>1442050.4575537196</v>
      </c>
      <c r="P306" s="40">
        <f>INDEX(人口源表!$1:$1048576,MATCH($B306,人口源表!$A:$A,0),MATCH(P$1,人口源表!$1:$1,0))*INDEX(城镇化率!$1:$1048576,MATCH($B306,城镇化率!$A:$A,0),MATCH(P$1,城镇化率!$5:$5,0))/100</f>
        <v>1463319.0535499156</v>
      </c>
      <c r="Q306" s="40">
        <f>INDEX(人口源表!$1:$1048576,MATCH($B306,人口源表!$A:$A,0),MATCH(Q$1,人口源表!$1:$1,0))*INDEX(城镇化率!$1:$1048576,MATCH($B306,城镇化率!$A:$A,0),MATCH(Q$1,城镇化率!$5:$5,0))/100</f>
        <v>1483934.9692907049</v>
      </c>
      <c r="R306" s="40">
        <f>INDEX(人口源表!$1:$1048576,MATCH($B306,人口源表!$A:$A,0),MATCH(R$1,人口源表!$1:$1,0))*INDEX(城镇化率!$1:$1048576,MATCH($B306,城镇化率!$A:$A,0),MATCH(R$1,城镇化率!$5:$5,0))/100</f>
        <v>1503911.9064330608</v>
      </c>
      <c r="S306" s="40">
        <f>INDEX(人口源表!$1:$1048576,MATCH($B306,人口源表!$A:$A,0),MATCH(S$1,人口源表!$1:$1,0))*INDEX(城镇化率!$1:$1048576,MATCH($B306,城镇化率!$A:$A,0),MATCH(S$1,城镇化率!$5:$5,0))/100</f>
        <v>1515724.9023018954</v>
      </c>
      <c r="T306" s="40">
        <f>INDEX(人口源表!$1:$1048576,MATCH($B306,人口源表!$A:$A,0),MATCH(T$1,人口源表!$1:$1,0))*INDEX(城镇化率!$1:$1048576,MATCH($B306,城镇化率!$A:$A,0),MATCH(T$1,城镇化率!$5:$5,0))/100</f>
        <v>1526782.8458409018</v>
      </c>
      <c r="U306" s="40">
        <f>INDEX(人口源表!$1:$1048576,MATCH($B306,人口源表!$A:$A,0),MATCH(U$1,人口源表!$1:$1,0))*INDEX(城镇化率!$1:$1048576,MATCH($B306,城镇化率!$A:$A,0),MATCH(U$1,城镇化率!$5:$5,0))/100</f>
        <v>1537113.1358070306</v>
      </c>
      <c r="V306" s="40">
        <f>INDEX(人口源表!$1:$1048576,MATCH($B306,人口源表!$A:$A,0),MATCH(V$1,人口源表!$1:$1,0))*INDEX(城镇化率!$1:$1048576,MATCH($B306,城镇化率!$A:$A,0),MATCH(V$1,城镇化率!$5:$5,0))/100</f>
        <v>1546742.5793904159</v>
      </c>
      <c r="W306" s="40">
        <f>INDEX(人口源表!$1:$1048576,MATCH($B306,人口源表!$A:$A,0),MATCH(W$1,人口源表!$1:$1,0))*INDEX(城镇化率!$1:$1048576,MATCH($B306,城镇化率!$A:$A,0),MATCH(W$1,城镇化率!$5:$5,0))/100</f>
        <v>1555698.0016270813</v>
      </c>
      <c r="X306" s="40">
        <f>INDEX(人口源表!$1:$1048576,MATCH($B306,人口源表!$A:$A,0),MATCH(X$1,人口源表!$1:$1,0))*INDEX(城镇化率!$1:$1048576,MATCH($B306,城镇化率!$A:$A,0),MATCH(X$1,城镇化率!$5:$5,0))/100</f>
        <v>1564007.5085793659</v>
      </c>
      <c r="Y306" s="40">
        <f>INDEX(人口源表!$1:$1048576,MATCH($B306,人口源表!$A:$A,0),MATCH(Y$1,人口源表!$1:$1,0))*INDEX(城镇化率!$1:$1048576,MATCH($B306,城镇化率!$A:$A,0),MATCH(Y$1,城镇化率!$5:$5,0))/100</f>
        <v>1571699.873388083</v>
      </c>
      <c r="Z306" s="40">
        <f>INDEX(人口源表!$1:$1048576,MATCH($B306,人口源表!$A:$A,0),MATCH(Z$1,人口源表!$1:$1,0))*INDEX(城镇化率!$1:$1048576,MATCH($B306,城镇化率!$A:$A,0),MATCH(Z$1,城镇化率!$5:$5,0))/100</f>
        <v>1578802.6203886848</v>
      </c>
      <c r="AA306" s="40">
        <f>INDEX(人口源表!$1:$1048576,MATCH($B306,人口源表!$A:$A,0),MATCH(AA$1,人口源表!$1:$1,0))*INDEX(城镇化率!$1:$1048576,MATCH($B306,城镇化率!$A:$A,0),MATCH(AA$1,城镇化率!$5:$5,0))/100</f>
        <v>1585345.209683629</v>
      </c>
      <c r="AB306" s="40">
        <f>INDEX(人口源表!$1:$1048576,MATCH($B306,人口源表!$A:$A,0),MATCH(AB$1,人口源表!$1:$1,0))*INDEX(城镇化率!$1:$1048576,MATCH($B306,城镇化率!$A:$A,0),MATCH(AB$1,城镇化率!$5:$5,0))/100</f>
        <v>1591356.4859146057</v>
      </c>
      <c r="AC306" s="40">
        <f>INDEX(人口源表!$1:$1048576,MATCH($B306,人口源表!$A:$A,0),MATCH(AC$1,人口源表!$1:$1,0))*INDEX(城镇化率!$1:$1048576,MATCH($B306,城镇化率!$A:$A,0),MATCH(AC$1,城镇化率!$5:$5,0))/100</f>
        <v>1594911.2730177538</v>
      </c>
      <c r="AD306" s="40">
        <f>INDEX(人口源表!$1:$1048576,MATCH($B306,人口源表!$A:$A,0),MATCH(AD$1,人口源表!$1:$1,0))*INDEX(城镇化率!$1:$1048576,MATCH($B306,城镇化率!$A:$A,0),MATCH(AD$1,城镇化率!$5:$5,0))/100</f>
        <v>1597984.4998796538</v>
      </c>
      <c r="AE306" s="40">
        <f>INDEX(人口源表!$1:$1048576,MATCH($B306,人口源表!$A:$A,0),MATCH(AE$1,人口源表!$1:$1,0))*INDEX(城镇化率!$1:$1048576,MATCH($B306,城镇化率!$A:$A,0),MATCH(AE$1,城镇化率!$5:$5,0))/100</f>
        <v>1600606.6973546548</v>
      </c>
      <c r="AF306" s="40">
        <f>INDEX(人口源表!$1:$1048576,MATCH($B306,人口源表!$A:$A,0),MATCH(AF$1,人口源表!$1:$1,0))*INDEX(城镇化率!$1:$1048576,MATCH($B306,城镇化率!$A:$A,0),MATCH(AF$1,城镇化率!$5:$5,0))/100</f>
        <v>1602811.5294985799</v>
      </c>
      <c r="AG306" s="40">
        <f>INDEX(人口源表!$1:$1048576,MATCH($B306,人口源表!$A:$A,0),MATCH(AG$1,人口源表!$1:$1,0))*INDEX(城镇化率!$1:$1048576,MATCH($B306,城镇化率!$A:$A,0),MATCH(AG$1,城镇化率!$5:$5,0))/100</f>
        <v>1604629.2450847744</v>
      </c>
      <c r="AH306" s="40">
        <f>INDEX(人口源表!$1:$1048576,MATCH($B306,人口源表!$A:$A,0),MATCH(AH$1,人口源表!$1:$1,0))*INDEX(城镇化率!$1:$1048576,MATCH($B306,城镇化率!$A:$A,0),MATCH(AH$1,城镇化率!$5:$5,0))/100</f>
        <v>1606093.2360360017</v>
      </c>
      <c r="AI306" s="40">
        <f>INDEX(人口源表!$1:$1048576,MATCH($B306,人口源表!$A:$A,0),MATCH(AI$1,人口源表!$1:$1,0))*INDEX(城镇化率!$1:$1048576,MATCH($B306,城镇化率!$A:$A,0),MATCH(AI$1,城镇化率!$5:$5,0))/100</f>
        <v>1607235.4351697939</v>
      </c>
      <c r="AJ306" s="40">
        <f>INDEX(人口源表!$1:$1048576,MATCH($B306,人口源表!$A:$A,0),MATCH(AJ$1,人口源表!$1:$1,0))*INDEX(城镇化率!$1:$1048576,MATCH($B306,城镇化率!$A:$A,0),MATCH(AJ$1,城镇化率!$5:$5,0))/100</f>
        <v>1608088.2871118081</v>
      </c>
      <c r="AK306" s="40">
        <f>INDEX(人口源表!$1:$1048576,MATCH($B306,人口源表!$A:$A,0),MATCH(AK$1,人口源表!$1:$1,0))*INDEX(城镇化率!$1:$1048576,MATCH($B306,城镇化率!$A:$A,0),MATCH(AK$1,城镇化率!$5:$5,0))/100</f>
        <v>1608685.4235237315</v>
      </c>
      <c r="AL306" s="40">
        <f>INDEX(人口源表!$1:$1048576,MATCH($B306,人口源表!$A:$A,0),MATCH(AL$1,人口源表!$1:$1,0))*INDEX(城镇化率!$1:$1048576,MATCH($B306,城镇化率!$A:$A,0),MATCH(AL$1,城镇化率!$5:$5,0))/100</f>
        <v>1609059.6621868368</v>
      </c>
      <c r="AM306" s="40">
        <f>INDEX(人口源表!$1:$1048576,MATCH($B306,人口源表!$A:$A,0),MATCH(AM$1,人口源表!$1:$1,0))*INDEX(城镇化率!$1:$1048576,MATCH($B306,城镇化率!$A:$A,0),MATCH(AM$1,城镇化率!$5:$5,0))/100</f>
        <v>1609243.6620968939</v>
      </c>
      <c r="AN306" s="40">
        <f>INDEX(人口源表!$1:$1048576,MATCH($B306,人口源表!$A:$A,0),MATCH(AN$1,人口源表!$1:$1,0))*INDEX(城镇化率!$1:$1048576,MATCH($B306,城镇化率!$A:$A,0),MATCH(AN$1,城镇化率!$5:$5,0))/100</f>
        <v>1609271.2715079219</v>
      </c>
      <c r="AO306" s="40">
        <f>INDEX(人口源表!$1:$1048576,MATCH($B306,人口源表!$A:$A,0),MATCH(AO$1,人口源表!$1:$1,0))*INDEX(城镇化率!$1:$1048576,MATCH($B306,城镇化率!$A:$A,0),MATCH(AO$1,城镇化率!$5:$5,0))/100</f>
        <v>1609175.5041642331</v>
      </c>
      <c r="AP306" s="40">
        <f>INDEX(人口源表!$1:$1048576,MATCH($B306,人口源表!$A:$A,0),MATCH(AP$1,人口源表!$1:$1,0))*INDEX(城镇化率!$1:$1048576,MATCH($B306,城镇化率!$A:$A,0),MATCH(AP$1,城镇化率!$5:$5,0))/100</f>
        <v>1608990.5677787729</v>
      </c>
      <c r="AQ306" s="40">
        <f>INDEX(人口源表!$1:$1048576,MATCH($B306,人口源表!$A:$A,0),MATCH(AQ$1,人口源表!$1:$1,0))*INDEX(城镇化率!$1:$1048576,MATCH($B306,城镇化率!$A:$A,0),MATCH(AQ$1,城镇化率!$5:$5,0))/100</f>
        <v>1608749.1393014016</v>
      </c>
      <c r="AR306" s="40">
        <f>INDEX(人口源表!$1:$1048576,MATCH($B306,人口源表!$A:$A,0),MATCH(AR$1,人口源表!$1:$1,0))*INDEX(城镇化率!$1:$1048576,MATCH($B306,城镇化率!$A:$A,0),MATCH(AR$1,城镇化率!$5:$5,0))/100</f>
        <v>1608486.4603401881</v>
      </c>
      <c r="AS306" s="40">
        <f>INDEX(人口源表!$1:$1048576,MATCH($B306,人口源表!$A:$A,0),MATCH(AS$1,人口源表!$1:$1,0))*INDEX(城镇化率!$1:$1048576,MATCH($B306,城镇化率!$A:$A,0),MATCH(AS$1,城镇化率!$5:$5,0))/100</f>
        <v>1608236.2360434439</v>
      </c>
      <c r="AT306" s="40">
        <f>INDEX(人口源表!$1:$1048576,MATCH($B306,人口源表!$A:$A,0),MATCH(AT$1,人口源表!$1:$1,0))*INDEX(城镇化率!$1:$1048576,MATCH($B306,城镇化率!$A:$A,0),MATCH(AT$1,城镇化率!$5:$5,0))/100</f>
        <v>1608033.3746974384</v>
      </c>
      <c r="AU306" s="40">
        <f>INDEX(人口源表!$1:$1048576,MATCH($B306,人口源表!$A:$A,0),MATCH(AU$1,人口源表!$1:$1,0))*INDEX(城镇化率!$1:$1048576,MATCH($B306,城镇化率!$A:$A,0),MATCH(AU$1,城镇化率!$5:$5,0))/100</f>
        <v>1607911.2215489226</v>
      </c>
      <c r="AV306" s="40">
        <f>INDEX(人口源表!$1:$1048576,MATCH($B306,人口源表!$A:$A,0),MATCH(AV$1,人口源表!$1:$1,0))*INDEX(城镇化率!$1:$1048576,MATCH($B306,城镇化率!$A:$A,0),MATCH(AV$1,城镇化率!$5:$5,0))/100</f>
        <v>1607905.0175781124</v>
      </c>
    </row>
    <row r="307" spans="1:48" x14ac:dyDescent="0.15">
      <c r="A307" s="4" t="s">
        <v>879</v>
      </c>
      <c r="B307" s="4" t="s">
        <v>630</v>
      </c>
      <c r="C307" s="34">
        <f>VLOOKUP(B307,'[1]2016省城人口总结（根）'!B:C,2,FALSE)/100</f>
        <v>0.49398999999999998</v>
      </c>
      <c r="D307" s="40">
        <f>INDEX(人口源表!$1:$1048576,MATCH($B307,人口源表!$A:$A,0),MATCH(D$1,人口源表!$1:$1,0))*INDEX(城镇化率!$1:$1048576,MATCH($B307,城镇化率!$A:$A,0),MATCH(D$1,城镇化率!$5:$5,0))/100</f>
        <v>1728773.1056977126</v>
      </c>
      <c r="E307" s="40">
        <f>INDEX(人口源表!$1:$1048576,MATCH($B307,人口源表!$A:$A,0),MATCH(E$1,人口源表!$1:$1,0))*INDEX(城镇化率!$1:$1048576,MATCH($B307,城镇化率!$A:$A,0),MATCH(E$1,城镇化率!$5:$5,0))/100</f>
        <v>1763992.1284152404</v>
      </c>
      <c r="F307" s="40">
        <f>INDEX(人口源表!$1:$1048576,MATCH($B307,人口源表!$A:$A,0),MATCH(F$1,人口源表!$1:$1,0))*INDEX(城镇化率!$1:$1048576,MATCH($B307,城镇化率!$A:$A,0),MATCH(F$1,城镇化率!$5:$5,0))/100</f>
        <v>1799303.0653265377</v>
      </c>
      <c r="G307" s="40">
        <f>INDEX(人口源表!$1:$1048576,MATCH($B307,人口源表!$A:$A,0),MATCH(G$1,人口源表!$1:$1,0))*INDEX(城镇化率!$1:$1048576,MATCH($B307,城镇化率!$A:$A,0),MATCH(G$1,城镇化率!$5:$5,0))/100</f>
        <v>1660944.7108920256</v>
      </c>
      <c r="H307" s="40">
        <f>INDEX(人口源表!$1:$1048576,MATCH($B307,人口源表!$A:$A,0),MATCH(H$1,人口源表!$1:$1,0))*INDEX(城镇化率!$1:$1048576,MATCH($B307,城镇化率!$A:$A,0),MATCH(H$1,城镇化率!$5:$5,0))/100</f>
        <v>1697033.8686900509</v>
      </c>
      <c r="I307" s="40">
        <f>INDEX(人口源表!$1:$1048576,MATCH($B307,人口源表!$A:$A,0),MATCH(I$1,人口源表!$1:$1,0))*INDEX(城镇化率!$1:$1048576,MATCH($B307,城镇化率!$A:$A,0),MATCH(I$1,城镇化率!$5:$5,0))/100</f>
        <v>1720874.2001127442</v>
      </c>
      <c r="J307" s="40">
        <f>INDEX(人口源表!$1:$1048576,MATCH($B307,人口源表!$A:$A,0),MATCH(J$1,人口源表!$1:$1,0))*INDEX(城镇化率!$1:$1048576,MATCH($B307,城镇化率!$A:$A,0),MATCH(J$1,城镇化率!$5:$5,0))/100</f>
        <v>1743966.6257224199</v>
      </c>
      <c r="K307" s="40">
        <f>INDEX(人口源表!$1:$1048576,MATCH($B307,人口源表!$A:$A,0),MATCH(K$1,人口源表!$1:$1,0))*INDEX(城镇化率!$1:$1048576,MATCH($B307,城镇化率!$A:$A,0),MATCH(K$1,城镇化率!$5:$5,0))/100</f>
        <v>1766282.1643070856</v>
      </c>
      <c r="L307" s="40">
        <f>INDEX(人口源表!$1:$1048576,MATCH($B307,人口源表!$A:$A,0),MATCH(L$1,人口源表!$1:$1,0))*INDEX(城镇化率!$1:$1048576,MATCH($B307,城镇化率!$A:$A,0),MATCH(L$1,城镇化率!$5:$5,0))/100</f>
        <v>1787795.6019878017</v>
      </c>
      <c r="M307" s="40">
        <f>INDEX(人口源表!$1:$1048576,MATCH($B307,人口源表!$A:$A,0),MATCH(M$1,人口源表!$1:$1,0))*INDEX(城镇化率!$1:$1048576,MATCH($B307,城镇化率!$A:$A,0),MATCH(M$1,城镇化率!$5:$5,0))/100</f>
        <v>1808482.9239142197</v>
      </c>
      <c r="N307" s="40">
        <f>INDEX(人口源表!$1:$1048576,MATCH($B307,人口源表!$A:$A,0),MATCH(N$1,人口源表!$1:$1,0))*INDEX(城镇化率!$1:$1048576,MATCH($B307,城镇化率!$A:$A,0),MATCH(N$1,城镇化率!$5:$5,0))/100</f>
        <v>1828324.7565854455</v>
      </c>
      <c r="O307" s="40">
        <f>INDEX(人口源表!$1:$1048576,MATCH($B307,人口源表!$A:$A,0),MATCH(O$1,人口源表!$1:$1,0))*INDEX(城镇化率!$1:$1048576,MATCH($B307,城镇化率!$A:$A,0),MATCH(O$1,城镇化率!$5:$5,0))/100</f>
        <v>1847303.2154039422</v>
      </c>
      <c r="P307" s="40">
        <f>INDEX(人口源表!$1:$1048576,MATCH($B307,人口源表!$A:$A,0),MATCH(P$1,人口源表!$1:$1,0))*INDEX(城镇化率!$1:$1048576,MATCH($B307,城镇化率!$A:$A,0),MATCH(P$1,城镇化率!$5:$5,0))/100</f>
        <v>1865403.7061148481</v>
      </c>
      <c r="Q307" s="40">
        <f>INDEX(人口源表!$1:$1048576,MATCH($B307,人口源表!$A:$A,0),MATCH(Q$1,人口源表!$1:$1,0))*INDEX(城镇化率!$1:$1048576,MATCH($B307,城镇化率!$A:$A,0),MATCH(Q$1,城镇化率!$5:$5,0))/100</f>
        <v>1882615.6758801057</v>
      </c>
      <c r="R307" s="40">
        <f>INDEX(人口源表!$1:$1048576,MATCH($B307,人口源表!$A:$A,0),MATCH(R$1,人口源表!$1:$1,0))*INDEX(城镇化率!$1:$1048576,MATCH($B307,城镇化率!$A:$A,0),MATCH(R$1,城镇化率!$5:$5,0))/100</f>
        <v>1898931.0692104399</v>
      </c>
      <c r="S307" s="40">
        <f>INDEX(人口源表!$1:$1048576,MATCH($B307,人口源表!$A:$A,0),MATCH(S$1,人口源表!$1:$1,0))*INDEX(城镇化率!$1:$1048576,MATCH($B307,城镇化率!$A:$A,0),MATCH(S$1,城镇化率!$5:$5,0))/100</f>
        <v>1904869.2611426623</v>
      </c>
      <c r="T307" s="40">
        <f>INDEX(人口源表!$1:$1048576,MATCH($B307,人口源表!$A:$A,0),MATCH(T$1,人口源表!$1:$1,0))*INDEX(城镇化率!$1:$1048576,MATCH($B307,城镇化率!$A:$A,0),MATCH(T$1,城镇化率!$5:$5,0))/100</f>
        <v>1909810.5305651226</v>
      </c>
      <c r="U307" s="40">
        <f>INDEX(人口源表!$1:$1048576,MATCH($B307,人口源表!$A:$A,0),MATCH(U$1,人口源表!$1:$1,0))*INDEX(城镇化率!$1:$1048576,MATCH($B307,城镇化率!$A:$A,0),MATCH(U$1,城镇化率!$5:$5,0))/100</f>
        <v>1913773.4917336674</v>
      </c>
      <c r="V307" s="40">
        <f>INDEX(人口源表!$1:$1048576,MATCH($B307,人口源表!$A:$A,0),MATCH(V$1,人口源表!$1:$1,0))*INDEX(城镇化率!$1:$1048576,MATCH($B307,城镇化率!$A:$A,0),MATCH(V$1,城镇化率!$5:$5,0))/100</f>
        <v>1916778.4735615468</v>
      </c>
      <c r="W307" s="40">
        <f>INDEX(人口源表!$1:$1048576,MATCH($B307,人口源表!$A:$A,0),MATCH(W$1,人口源表!$1:$1,0))*INDEX(城镇化率!$1:$1048576,MATCH($B307,城镇化率!$A:$A,0),MATCH(W$1,城镇化率!$5:$5,0))/100</f>
        <v>1918852.3446011373</v>
      </c>
      <c r="X307" s="40">
        <f>INDEX(人口源表!$1:$1048576,MATCH($B307,人口源表!$A:$A,0),MATCH(X$1,人口源表!$1:$1,0))*INDEX(城镇化率!$1:$1048576,MATCH($B307,城镇化率!$A:$A,0),MATCH(X$1,城镇化率!$5:$5,0))/100</f>
        <v>1920024.4597485226</v>
      </c>
      <c r="Y307" s="40">
        <f>INDEX(人口源表!$1:$1048576,MATCH($B307,人口源表!$A:$A,0),MATCH(Y$1,人口源表!$1:$1,0))*INDEX(城镇化率!$1:$1048576,MATCH($B307,城镇化率!$A:$A,0),MATCH(Y$1,城镇化率!$5:$5,0))/100</f>
        <v>1920329.1324948596</v>
      </c>
      <c r="Z307" s="40">
        <f>INDEX(人口源表!$1:$1048576,MATCH($B307,人口源表!$A:$A,0),MATCH(Z$1,人口源表!$1:$1,0))*INDEX(城镇化率!$1:$1048576,MATCH($B307,城镇化率!$A:$A,0),MATCH(Z$1,城镇化率!$5:$5,0))/100</f>
        <v>1919804.5353332988</v>
      </c>
      <c r="AA307" s="40">
        <f>INDEX(人口源表!$1:$1048576,MATCH($B307,人口源表!$A:$A,0),MATCH(AA$1,人口源表!$1:$1,0))*INDEX(城镇化率!$1:$1048576,MATCH($B307,城镇化率!$A:$A,0),MATCH(AA$1,城镇化率!$5:$5,0))/100</f>
        <v>1918493.3970915708</v>
      </c>
      <c r="AB307" s="40">
        <f>INDEX(人口源表!$1:$1048576,MATCH($B307,人口源表!$A:$A,0),MATCH(AB$1,人口源表!$1:$1,0))*INDEX(城镇化率!$1:$1048576,MATCH($B307,城镇化率!$A:$A,0),MATCH(AB$1,城镇化率!$5:$5,0))/100</f>
        <v>1916442.4925988445</v>
      </c>
      <c r="AC307" s="40">
        <f>INDEX(人口源表!$1:$1048576,MATCH($B307,人口源表!$A:$A,0),MATCH(AC$1,人口源表!$1:$1,0))*INDEX(城镇化率!$1:$1048576,MATCH($B307,城镇化率!$A:$A,0),MATCH(AC$1,城镇化率!$5:$5,0))/100</f>
        <v>1911362.227200337</v>
      </c>
      <c r="AD307" s="40">
        <f>INDEX(人口源表!$1:$1048576,MATCH($B307,人口源表!$A:$A,0),MATCH(AD$1,人口源表!$1:$1,0))*INDEX(城镇化率!$1:$1048576,MATCH($B307,城镇化率!$A:$A,0),MATCH(AD$1,城镇化率!$5:$5,0))/100</f>
        <v>1905660.6045280574</v>
      </c>
      <c r="AE307" s="40">
        <f>INDEX(人口源表!$1:$1048576,MATCH($B307,人口源表!$A:$A,0),MATCH(AE$1,人口源表!$1:$1,0))*INDEX(城镇化率!$1:$1048576,MATCH($B307,城镇化率!$A:$A,0),MATCH(AE$1,城镇化率!$5:$5,0))/100</f>
        <v>1899402.2830250401</v>
      </c>
      <c r="AF307" s="40">
        <f>INDEX(人口源表!$1:$1048576,MATCH($B307,人口源表!$A:$A,0),MATCH(AF$1,人口源表!$1:$1,0))*INDEX(城镇化率!$1:$1048576,MATCH($B307,城镇化率!$A:$A,0),MATCH(AF$1,城镇化率!$5:$5,0))/100</f>
        <v>1892653.5706791198</v>
      </c>
      <c r="AG307" s="40">
        <f>INDEX(人口源表!$1:$1048576,MATCH($B307,人口源表!$A:$A,0),MATCH(AG$1,人口源表!$1:$1,0))*INDEX(城镇化率!$1:$1048576,MATCH($B307,城镇化率!$A:$A,0),MATCH(AG$1,城镇化率!$5:$5,0))/100</f>
        <v>1885486.8235003722</v>
      </c>
      <c r="AH307" s="40">
        <f>INDEX(人口源表!$1:$1048576,MATCH($B307,人口源表!$A:$A,0),MATCH(AH$1,人口源表!$1:$1,0))*INDEX(城镇化率!$1:$1048576,MATCH($B307,城镇化率!$A:$A,0),MATCH(AH$1,城镇化率!$5:$5,0))/100</f>
        <v>1877979.9221876115</v>
      </c>
      <c r="AI307" s="40">
        <f>INDEX(人口源表!$1:$1048576,MATCH($B307,人口源表!$A:$A,0),MATCH(AI$1,人口源表!$1:$1,0))*INDEX(城镇化率!$1:$1048576,MATCH($B307,城镇化率!$A:$A,0),MATCH(AI$1,城镇化率!$5:$5,0))/100</f>
        <v>1870213.8457546141</v>
      </c>
      <c r="AJ307" s="40">
        <f>INDEX(人口源表!$1:$1048576,MATCH($B307,人口源表!$A:$A,0),MATCH(AJ$1,人口源表!$1:$1,0))*INDEX(城镇化率!$1:$1048576,MATCH($B307,城镇化率!$A:$A,0),MATCH(AJ$1,城镇化率!$5:$5,0))/100</f>
        <v>1862275.248131376</v>
      </c>
      <c r="AK307" s="40">
        <f>INDEX(人口源表!$1:$1048576,MATCH($B307,人口源表!$A:$A,0),MATCH(AK$1,人口源表!$1:$1,0))*INDEX(城镇化率!$1:$1048576,MATCH($B307,城镇化率!$A:$A,0),MATCH(AK$1,城镇化率!$5:$5,0))/100</f>
        <v>1854255.2839491998</v>
      </c>
      <c r="AL307" s="40">
        <f>INDEX(人口源表!$1:$1048576,MATCH($B307,人口源表!$A:$A,0),MATCH(AL$1,人口源表!$1:$1,0))*INDEX(城镇化率!$1:$1048576,MATCH($B307,城镇化率!$A:$A,0),MATCH(AL$1,城镇化率!$5:$5,0))/100</f>
        <v>1846251.5923790354</v>
      </c>
      <c r="AM307" s="40">
        <f>INDEX(人口源表!$1:$1048576,MATCH($B307,人口源表!$A:$A,0),MATCH(AM$1,人口源表!$1:$1,0))*INDEX(城镇化率!$1:$1048576,MATCH($B307,城镇化率!$A:$A,0),MATCH(AM$1,城镇化率!$5:$5,0))/100</f>
        <v>1838363.9294835604</v>
      </c>
      <c r="AN307" s="40">
        <f>INDEX(人口源表!$1:$1048576,MATCH($B307,人口源表!$A:$A,0),MATCH(AN$1,人口源表!$1:$1,0))*INDEX(城镇化率!$1:$1048576,MATCH($B307,城镇化率!$A:$A,0),MATCH(AN$1,城镇化率!$5:$5,0))/100</f>
        <v>1830700.6138193654</v>
      </c>
      <c r="AO307" s="40">
        <f>INDEX(人口源表!$1:$1048576,MATCH($B307,人口源表!$A:$A,0),MATCH(AO$1,人口源表!$1:$1,0))*INDEX(城镇化率!$1:$1048576,MATCH($B307,城镇化率!$A:$A,0),MATCH(AO$1,城镇化率!$5:$5,0))/100</f>
        <v>1823372.2298746137</v>
      </c>
      <c r="AP307" s="40">
        <f>INDEX(人口源表!$1:$1048576,MATCH($B307,人口源表!$A:$A,0),MATCH(AP$1,人口源表!$1:$1,0))*INDEX(城镇化率!$1:$1048576,MATCH($B307,城镇化率!$A:$A,0),MATCH(AP$1,城镇化率!$5:$5,0))/100</f>
        <v>1816496.8299449619</v>
      </c>
      <c r="AQ307" s="40">
        <f>INDEX(人口源表!$1:$1048576,MATCH($B307,人口源表!$A:$A,0),MATCH(AQ$1,人口源表!$1:$1,0))*INDEX(城镇化率!$1:$1048576,MATCH($B307,城镇化率!$A:$A,0),MATCH(AQ$1,城镇化率!$5:$5,0))/100</f>
        <v>1810197.4623228302</v>
      </c>
      <c r="AR307" s="40">
        <f>INDEX(人口源表!$1:$1048576,MATCH($B307,人口源表!$A:$A,0),MATCH(AR$1,人口源表!$1:$1,0))*INDEX(城镇化率!$1:$1048576,MATCH($B307,城镇化率!$A:$A,0),MATCH(AR$1,城镇化率!$5:$5,0))/100</f>
        <v>1804601.5971881943</v>
      </c>
      <c r="AS307" s="40">
        <f>INDEX(人口源表!$1:$1048576,MATCH($B307,人口源表!$A:$A,0),MATCH(AS$1,人口源表!$1:$1,0))*INDEX(城镇化率!$1:$1048576,MATCH($B307,城镇化率!$A:$A,0),MATCH(AS$1,城镇化率!$5:$5,0))/100</f>
        <v>1799843.1551893516</v>
      </c>
      <c r="AT307" s="40">
        <f>INDEX(人口源表!$1:$1048576,MATCH($B307,人口源表!$A:$A,0),MATCH(AT$1,人口源表!$1:$1,0))*INDEX(城镇化率!$1:$1048576,MATCH($B307,城镇化率!$A:$A,0),MATCH(AT$1,城镇化率!$5:$5,0))/100</f>
        <v>1796061.9546184165</v>
      </c>
      <c r="AU307" s="40">
        <f>INDEX(人口源表!$1:$1048576,MATCH($B307,人口源表!$A:$A,0),MATCH(AU$1,人口源表!$1:$1,0))*INDEX(城镇化率!$1:$1048576,MATCH($B307,城镇化率!$A:$A,0),MATCH(AU$1,城镇化率!$5:$5,0))/100</f>
        <v>1793402.4857445881</v>
      </c>
      <c r="AV307" s="40">
        <f>INDEX(人口源表!$1:$1048576,MATCH($B307,人口源表!$A:$A,0),MATCH(AV$1,人口源表!$1:$1,0))*INDEX(城镇化率!$1:$1048576,MATCH($B307,城镇化率!$A:$A,0),MATCH(AV$1,城镇化率!$5:$5,0))/100</f>
        <v>1792017.287372452</v>
      </c>
    </row>
    <row r="308" spans="1:48" x14ac:dyDescent="0.15">
      <c r="A308" s="4" t="s">
        <v>879</v>
      </c>
      <c r="B308" s="4" t="s">
        <v>632</v>
      </c>
      <c r="C308" s="34">
        <f>VLOOKUP(B308,'[1]2016省城人口总结（根）'!B:C,2,FALSE)/100</f>
        <v>0.52166000000000001</v>
      </c>
      <c r="D308" s="40">
        <f>INDEX(人口源表!$1:$1048576,MATCH($B308,人口源表!$A:$A,0),MATCH(D$1,人口源表!$1:$1,0))*INDEX(城镇化率!$1:$1048576,MATCH($B308,城镇化率!$A:$A,0),MATCH(D$1,城镇化率!$5:$5,0))/100</f>
        <v>1838817.0726862103</v>
      </c>
      <c r="E308" s="40">
        <f>INDEX(人口源表!$1:$1048576,MATCH($B308,人口源表!$A:$A,0),MATCH(E$1,人口源表!$1:$1,0))*INDEX(城镇化率!$1:$1048576,MATCH($B308,城镇化率!$A:$A,0),MATCH(E$1,城镇化率!$5:$5,0))/100</f>
        <v>1884735.021186494</v>
      </c>
      <c r="F308" s="40">
        <f>INDEX(人口源表!$1:$1048576,MATCH($B308,人口源表!$A:$A,0),MATCH(F$1,人口源表!$1:$1,0))*INDEX(城镇化率!$1:$1048576,MATCH($B308,城镇化率!$A:$A,0),MATCH(F$1,城镇化率!$5:$5,0))/100</f>
        <v>1931046.6316623283</v>
      </c>
      <c r="G308" s="40">
        <f>INDEX(人口源表!$1:$1048576,MATCH($B308,人口源表!$A:$A,0),MATCH(G$1,人口源表!$1:$1,0))*INDEX(城镇化率!$1:$1048576,MATCH($B308,城镇化率!$A:$A,0),MATCH(G$1,城镇化率!$5:$5,0))/100</f>
        <v>1965881.8464006055</v>
      </c>
      <c r="H308" s="40">
        <f>INDEX(人口源表!$1:$1048576,MATCH($B308,人口源表!$A:$A,0),MATCH(H$1,人口源表!$1:$1,0))*INDEX(城镇化率!$1:$1048576,MATCH($B308,城镇化率!$A:$A,0),MATCH(H$1,城镇化率!$5:$5,0))/100</f>
        <v>2022764.1585389844</v>
      </c>
      <c r="I308" s="40">
        <f>INDEX(人口源表!$1:$1048576,MATCH($B308,人口源表!$A:$A,0),MATCH(I$1,人口源表!$1:$1,0))*INDEX(城镇化率!$1:$1048576,MATCH($B308,城镇化率!$A:$A,0),MATCH(I$1,城镇化率!$5:$5,0))/100</f>
        <v>2064526.8032173302</v>
      </c>
      <c r="J308" s="40">
        <f>INDEX(人口源表!$1:$1048576,MATCH($B308,人口源表!$A:$A,0),MATCH(J$1,人口源表!$1:$1,0))*INDEX(城镇化率!$1:$1048576,MATCH($B308,城镇化率!$A:$A,0),MATCH(J$1,城镇化率!$5:$5,0))/100</f>
        <v>2104855.3267396973</v>
      </c>
      <c r="K308" s="40">
        <f>INDEX(人口源表!$1:$1048576,MATCH($B308,人口源表!$A:$A,0),MATCH(K$1,人口源表!$1:$1,0))*INDEX(城镇化率!$1:$1048576,MATCH($B308,城镇化率!$A:$A,0),MATCH(K$1,城镇化率!$5:$5,0))/100</f>
        <v>2143789.346926277</v>
      </c>
      <c r="L308" s="40">
        <f>INDEX(人口源表!$1:$1048576,MATCH($B308,人口源表!$A:$A,0),MATCH(L$1,人口源表!$1:$1,0))*INDEX(城镇化率!$1:$1048576,MATCH($B308,城镇化率!$A:$A,0),MATCH(L$1,城镇化率!$5:$5,0))/100</f>
        <v>2181368.169934127</v>
      </c>
      <c r="M308" s="40">
        <f>INDEX(人口源表!$1:$1048576,MATCH($B308,人口源表!$A:$A,0),MATCH(M$1,人口源表!$1:$1,0))*INDEX(城镇化率!$1:$1048576,MATCH($B308,城镇化率!$A:$A,0),MATCH(M$1,城镇化率!$5:$5,0))/100</f>
        <v>2217632.4784540976</v>
      </c>
      <c r="N308" s="40">
        <f>INDEX(人口源表!$1:$1048576,MATCH($B308,人口源表!$A:$A,0),MATCH(N$1,人口源表!$1:$1,0))*INDEX(城镇化率!$1:$1048576,MATCH($B308,城镇化率!$A:$A,0),MATCH(N$1,城镇化率!$5:$5,0))/100</f>
        <v>2252623.1606622143</v>
      </c>
      <c r="O308" s="40">
        <f>INDEX(人口源表!$1:$1048576,MATCH($B308,人口源表!$A:$A,0),MATCH(O$1,人口源表!$1:$1,0))*INDEX(城镇化率!$1:$1048576,MATCH($B308,城镇化率!$A:$A,0),MATCH(O$1,城镇化率!$5:$5,0))/100</f>
        <v>2286381.8628541948</v>
      </c>
      <c r="P308" s="40">
        <f>INDEX(人口源表!$1:$1048576,MATCH($B308,人口源表!$A:$A,0),MATCH(P$1,人口源表!$1:$1,0))*INDEX(城镇化率!$1:$1048576,MATCH($B308,城镇化率!$A:$A,0),MATCH(P$1,城镇化率!$5:$5,0))/100</f>
        <v>2318950.9716535611</v>
      </c>
      <c r="Q308" s="40">
        <f>INDEX(人口源表!$1:$1048576,MATCH($B308,人口源表!$A:$A,0),MATCH(Q$1,人口源表!$1:$1,0))*INDEX(城镇化率!$1:$1048576,MATCH($B308,城镇化率!$A:$A,0),MATCH(Q$1,城镇化率!$5:$5,0))/100</f>
        <v>2350374.8157655839</v>
      </c>
      <c r="R308" s="40">
        <f>INDEX(人口源表!$1:$1048576,MATCH($B308,人口源表!$A:$A,0),MATCH(R$1,人口源表!$1:$1,0))*INDEX(城镇化率!$1:$1048576,MATCH($B308,城镇化率!$A:$A,0),MATCH(R$1,城镇化率!$5:$5,0))/100</f>
        <v>2380696.0080801221</v>
      </c>
      <c r="S308" s="40">
        <f>INDEX(人口源表!$1:$1048576,MATCH($B308,人口源表!$A:$A,0),MATCH(S$1,人口源表!$1:$1,0))*INDEX(城镇化率!$1:$1048576,MATCH($B308,城镇化率!$A:$A,0),MATCH(S$1,城镇化率!$5:$5,0))/100</f>
        <v>2398029.167204876</v>
      </c>
      <c r="T308" s="40">
        <f>INDEX(人口源表!$1:$1048576,MATCH($B308,人口源表!$A:$A,0),MATCH(T$1,人口源表!$1:$1,0))*INDEX(城镇化率!$1:$1048576,MATCH($B308,城镇化率!$A:$A,0),MATCH(T$1,城镇化率!$5:$5,0))/100</f>
        <v>2414130.6128867418</v>
      </c>
      <c r="U308" s="40">
        <f>INDEX(人口源表!$1:$1048576,MATCH($B308,人口源表!$A:$A,0),MATCH(U$1,人口源表!$1:$1,0))*INDEX(城镇化率!$1:$1048576,MATCH($B308,城镇化率!$A:$A,0),MATCH(U$1,城镇化率!$5:$5,0))/100</f>
        <v>2429060.9635881544</v>
      </c>
      <c r="V308" s="40">
        <f>INDEX(人口源表!$1:$1048576,MATCH($B308,人口源表!$A:$A,0),MATCH(V$1,人口源表!$1:$1,0))*INDEX(城镇化率!$1:$1048576,MATCH($B308,城镇化率!$A:$A,0),MATCH(V$1,城镇化率!$5:$5,0))/100</f>
        <v>2442882.2420764584</v>
      </c>
      <c r="W308" s="40">
        <f>INDEX(人口源表!$1:$1048576,MATCH($B308,人口源表!$A:$A,0),MATCH(W$1,人口源表!$1:$1,0))*INDEX(城镇化率!$1:$1048576,MATCH($B308,城镇化率!$A:$A,0),MATCH(W$1,城镇化率!$5:$5,0))/100</f>
        <v>2455655.3656801702</v>
      </c>
      <c r="X308" s="40">
        <f>INDEX(人口源表!$1:$1048576,MATCH($B308,人口源表!$A:$A,0),MATCH(X$1,人口源表!$1:$1,0))*INDEX(城镇化率!$1:$1048576,MATCH($B308,城镇化率!$A:$A,0),MATCH(X$1,城镇化率!$5:$5,0))/100</f>
        <v>2467440.7368283556</v>
      </c>
      <c r="Y308" s="40">
        <f>INDEX(人口源表!$1:$1048576,MATCH($B308,人口源表!$A:$A,0),MATCH(Y$1,人口源表!$1:$1,0))*INDEX(城镇化率!$1:$1048576,MATCH($B308,城镇化率!$A:$A,0),MATCH(Y$1,城镇化率!$5:$5,0))/100</f>
        <v>2478297.5751596862</v>
      </c>
      <c r="Z308" s="40">
        <f>INDEX(人口源表!$1:$1048576,MATCH($B308,人口源表!$A:$A,0),MATCH(Z$1,人口源表!$1:$1,0))*INDEX(城镇化率!$1:$1048576,MATCH($B308,城镇化率!$A:$A,0),MATCH(Z$1,城镇化率!$5:$5,0))/100</f>
        <v>2488285.1546172583</v>
      </c>
      <c r="AA308" s="40">
        <f>INDEX(人口源表!$1:$1048576,MATCH($B308,人口源表!$A:$A,0),MATCH(AA$1,人口源表!$1:$1,0))*INDEX(城镇化率!$1:$1048576,MATCH($B308,城镇化率!$A:$A,0),MATCH(AA$1,城镇化率!$5:$5,0))/100</f>
        <v>2497462.143971052</v>
      </c>
      <c r="AB308" s="40">
        <f>INDEX(人口源表!$1:$1048576,MATCH($B308,人口源表!$A:$A,0),MATCH(AB$1,人口源表!$1:$1,0))*INDEX(城镇化率!$1:$1048576,MATCH($B308,城镇化率!$A:$A,0),MATCH(AB$1,城镇化率!$5:$5,0))/100</f>
        <v>2505885.9276932161</v>
      </c>
      <c r="AC308" s="40">
        <f>INDEX(人口源表!$1:$1048576,MATCH($B308,人口源表!$A:$A,0),MATCH(AC$1,人口源表!$1:$1,0))*INDEX(城镇化率!$1:$1048576,MATCH($B308,城镇化率!$A:$A,0),MATCH(AC$1,城镇化率!$5:$5,0))/100</f>
        <v>2510538.0316967564</v>
      </c>
      <c r="AD308" s="40">
        <f>INDEX(人口源表!$1:$1048576,MATCH($B308,人口源表!$A:$A,0),MATCH(AD$1,人口源表!$1:$1,0))*INDEX(城镇化率!$1:$1048576,MATCH($B308,城镇化率!$A:$A,0),MATCH(AD$1,城镇化率!$5:$5,0))/100</f>
        <v>2514536.7122157989</v>
      </c>
      <c r="AE308" s="40">
        <f>INDEX(人口源表!$1:$1048576,MATCH($B308,人口源表!$A:$A,0),MATCH(AE$1,人口源表!$1:$1,0))*INDEX(城镇化率!$1:$1048576,MATCH($B308,城镇化率!$A:$A,0),MATCH(AE$1,城镇化率!$5:$5,0))/100</f>
        <v>2517940.0489144837</v>
      </c>
      <c r="AF308" s="40">
        <f>INDEX(人口源表!$1:$1048576,MATCH($B308,人口源表!$A:$A,0),MATCH(AF$1,人口源表!$1:$1,0))*INDEX(城镇化率!$1:$1048576,MATCH($B308,城镇化率!$A:$A,0),MATCH(AF$1,城镇化率!$5:$5,0))/100</f>
        <v>2520804.4223086894</v>
      </c>
      <c r="AG308" s="40">
        <f>INDEX(人口源表!$1:$1048576,MATCH($B308,人口源表!$A:$A,0),MATCH(AG$1,人口源表!$1:$1,0))*INDEX(城镇化率!$1:$1048576,MATCH($B308,城镇化率!$A:$A,0),MATCH(AG$1,城镇化率!$5:$5,0))/100</f>
        <v>2523185.1334213493</v>
      </c>
      <c r="AH308" s="40">
        <f>INDEX(人口源表!$1:$1048576,MATCH($B308,人口源表!$A:$A,0),MATCH(AH$1,人口源表!$1:$1,0))*INDEX(城镇化率!$1:$1048576,MATCH($B308,城镇化率!$A:$A,0),MATCH(AH$1,城镇化率!$5:$5,0))/100</f>
        <v>2525136.375097462</v>
      </c>
      <c r="AI308" s="40">
        <f>INDEX(人口源表!$1:$1048576,MATCH($B308,人口源表!$A:$A,0),MATCH(AI$1,人口源表!$1:$1,0))*INDEX(城镇化率!$1:$1048576,MATCH($B308,城镇化率!$A:$A,0),MATCH(AI$1,城镇化率!$5:$5,0))/100</f>
        <v>2526712.5335287722</v>
      </c>
      <c r="AJ308" s="40">
        <f>INDEX(人口源表!$1:$1048576,MATCH($B308,人口源表!$A:$A,0),MATCH(AJ$1,人口源表!$1:$1,0))*INDEX(城镇化率!$1:$1048576,MATCH($B308,城镇化率!$A:$A,0),MATCH(AJ$1,城镇化率!$5:$5,0))/100</f>
        <v>2527964.1771871154</v>
      </c>
      <c r="AK308" s="40">
        <f>INDEX(人口源表!$1:$1048576,MATCH($B308,人口源表!$A:$A,0),MATCH(AK$1,人口源表!$1:$1,0))*INDEX(城镇化率!$1:$1048576,MATCH($B308,城镇化率!$A:$A,0),MATCH(AK$1,城镇化率!$5:$5,0))/100</f>
        <v>2528942.6690583159</v>
      </c>
      <c r="AL308" s="40">
        <f>INDEX(人口源表!$1:$1048576,MATCH($B308,人口源表!$A:$A,0),MATCH(AL$1,人口源表!$1:$1,0))*INDEX(城镇化率!$1:$1048576,MATCH($B308,城镇化率!$A:$A,0),MATCH(AL$1,城镇化率!$5:$5,0))/100</f>
        <v>2529697.4828854548</v>
      </c>
      <c r="AM308" s="40">
        <f>INDEX(人口源表!$1:$1048576,MATCH($B308,人口源表!$A:$A,0),MATCH(AM$1,人口源表!$1:$1,0))*INDEX(城镇化率!$1:$1048576,MATCH($B308,城镇化率!$A:$A,0),MATCH(AM$1,城镇化率!$5:$5,0))/100</f>
        <v>2530276.8354530428</v>
      </c>
      <c r="AN308" s="40">
        <f>INDEX(人口源表!$1:$1048576,MATCH($B308,人口源表!$A:$A,0),MATCH(AN$1,人口源表!$1:$1,0))*INDEX(城镇化率!$1:$1048576,MATCH($B308,城镇化率!$A:$A,0),MATCH(AN$1,城镇化率!$5:$5,0))/100</f>
        <v>2530726.9777945317</v>
      </c>
      <c r="AO308" s="40">
        <f>INDEX(人口源表!$1:$1048576,MATCH($B308,人口源表!$A:$A,0),MATCH(AO$1,人口源表!$1:$1,0))*INDEX(城镇化率!$1:$1048576,MATCH($B308,城镇化率!$A:$A,0),MATCH(AO$1,城镇化率!$5:$5,0))/100</f>
        <v>2531094.1925886925</v>
      </c>
      <c r="AP308" s="40">
        <f>INDEX(人口源表!$1:$1048576,MATCH($B308,人口源表!$A:$A,0),MATCH(AP$1,人口源表!$1:$1,0))*INDEX(城镇化率!$1:$1048576,MATCH($B308,城镇化率!$A:$A,0),MATCH(AP$1,城镇化率!$5:$5,0))/100</f>
        <v>2531422.7389667276</v>
      </c>
      <c r="AQ308" s="40">
        <f>INDEX(人口源表!$1:$1048576,MATCH($B308,人口源表!$A:$A,0),MATCH(AQ$1,人口源表!$1:$1,0))*INDEX(城镇化率!$1:$1048576,MATCH($B308,城镇化率!$A:$A,0),MATCH(AQ$1,城镇化率!$5:$5,0))/100</f>
        <v>2531754.1221035225</v>
      </c>
      <c r="AR308" s="40">
        <f>INDEX(人口源表!$1:$1048576,MATCH($B308,人口源表!$A:$A,0),MATCH(AR$1,人口源表!$1:$1,0))*INDEX(城镇化率!$1:$1048576,MATCH($B308,城镇化率!$A:$A,0),MATCH(AR$1,城镇化率!$5:$5,0))/100</f>
        <v>2532131.1641736389</v>
      </c>
      <c r="AS308" s="40">
        <f>INDEX(人口源表!$1:$1048576,MATCH($B308,人口源表!$A:$A,0),MATCH(AS$1,人口源表!$1:$1,0))*INDEX(城镇化率!$1:$1048576,MATCH($B308,城镇化率!$A:$A,0),MATCH(AS$1,城镇化率!$5:$5,0))/100</f>
        <v>2532591.8060994684</v>
      </c>
      <c r="AT308" s="40">
        <f>INDEX(人口源表!$1:$1048576,MATCH($B308,人口源表!$A:$A,0),MATCH(AT$1,人口源表!$1:$1,0))*INDEX(城镇化率!$1:$1048576,MATCH($B308,城镇化率!$A:$A,0),MATCH(AT$1,城镇化率!$5:$5,0))/100</f>
        <v>2533175.9434503354</v>
      </c>
      <c r="AU308" s="40">
        <f>INDEX(人口源表!$1:$1048576,MATCH($B308,人口源表!$A:$A,0),MATCH(AU$1,人口源表!$1:$1,0))*INDEX(城镇化率!$1:$1048576,MATCH($B308,城镇化率!$A:$A,0),MATCH(AU$1,城镇化率!$5:$5,0))/100</f>
        <v>2533919.1937944437</v>
      </c>
      <c r="AV308" s="40">
        <f>INDEX(人口源表!$1:$1048576,MATCH($B308,人口源表!$A:$A,0),MATCH(AV$1,人口源表!$1:$1,0))*INDEX(城镇化率!$1:$1048576,MATCH($B308,城镇化率!$A:$A,0),MATCH(AV$1,城镇化率!$5:$5,0))/100</f>
        <v>2534856.303621199</v>
      </c>
    </row>
    <row r="309" spans="1:48" x14ac:dyDescent="0.15">
      <c r="A309" s="4" t="s">
        <v>879</v>
      </c>
      <c r="B309" s="4" t="s">
        <v>634</v>
      </c>
      <c r="C309" s="34">
        <f>VLOOKUP(B309,'[1]2016省城人口总结（根）'!B:C,2,FALSE)/100</f>
        <v>0.49398999999999998</v>
      </c>
      <c r="D309" s="40">
        <f>INDEX(人口源表!$1:$1048576,MATCH($B309,人口源表!$A:$A,0),MATCH(D$1,人口源表!$1:$1,0))*INDEX(城镇化率!$1:$1048576,MATCH($B309,城镇化率!$A:$A,0),MATCH(D$1,城镇化率!$5:$5,0))/100</f>
        <v>1342710.1965301316</v>
      </c>
      <c r="E309" s="40">
        <f>INDEX(人口源表!$1:$1048576,MATCH($B309,人口源表!$A:$A,0),MATCH(E$1,人口源表!$1:$1,0))*INDEX(城镇化率!$1:$1048576,MATCH($B309,城镇化率!$A:$A,0),MATCH(E$1,城镇化率!$5:$5,0))/100</f>
        <v>1372438.5724339695</v>
      </c>
      <c r="F309" s="40">
        <f>INDEX(人口源表!$1:$1048576,MATCH($B309,人口源表!$A:$A,0),MATCH(F$1,人口源表!$1:$1,0))*INDEX(城镇化率!$1:$1048576,MATCH($B309,城镇化率!$A:$A,0),MATCH(F$1,城镇化率!$5:$5,0))/100</f>
        <v>1402398.3924902356</v>
      </c>
      <c r="G309" s="40">
        <f>INDEX(人口源表!$1:$1048576,MATCH($B309,人口源表!$A:$A,0),MATCH(G$1,人口源表!$1:$1,0))*INDEX(城镇化率!$1:$1048576,MATCH($B309,城镇化率!$A:$A,0),MATCH(G$1,城镇化率!$5:$5,0))/100</f>
        <v>1286244.8227690519</v>
      </c>
      <c r="H309" s="40">
        <f>INDEX(人口源表!$1:$1048576,MATCH($B309,人口源表!$A:$A,0),MATCH(H$1,人口源表!$1:$1,0))*INDEX(城镇化率!$1:$1048576,MATCH($B309,城镇化率!$A:$A,0),MATCH(H$1,城镇化率!$5:$5,0))/100</f>
        <v>1317617.9013587057</v>
      </c>
      <c r="I309" s="40">
        <f>INDEX(人口源表!$1:$1048576,MATCH($B309,人口源表!$A:$A,0),MATCH(I$1,人口源表!$1:$1,0))*INDEX(城镇化率!$1:$1048576,MATCH($B309,城镇化率!$A:$A,0),MATCH(I$1,城镇化率!$5:$5,0))/100</f>
        <v>1339556.7771902177</v>
      </c>
      <c r="J309" s="40">
        <f>INDEX(人口源表!$1:$1048576,MATCH($B309,人口源表!$A:$A,0),MATCH(J$1,人口源表!$1:$1,0))*INDEX(城镇化率!$1:$1048576,MATCH($B309,城镇化率!$A:$A,0),MATCH(J$1,城镇化率!$5:$5,0))/100</f>
        <v>1360964.9150073696</v>
      </c>
      <c r="K309" s="40">
        <f>INDEX(人口源表!$1:$1048576,MATCH($B309,人口源表!$A:$A,0),MATCH(K$1,人口源表!$1:$1,0))*INDEX(城镇化率!$1:$1048576,MATCH($B309,城镇化率!$A:$A,0),MATCH(K$1,城镇化率!$5:$5,0))/100</f>
        <v>1381816.7727367058</v>
      </c>
      <c r="L309" s="40">
        <f>INDEX(人口源表!$1:$1048576,MATCH($B309,人口源表!$A:$A,0),MATCH(L$1,人口源表!$1:$1,0))*INDEX(城镇化率!$1:$1048576,MATCH($B309,城镇化率!$A:$A,0),MATCH(L$1,城镇化率!$5:$5,0))/100</f>
        <v>1402091.1290219075</v>
      </c>
      <c r="M309" s="40">
        <f>INDEX(人口源表!$1:$1048576,MATCH($B309,人口源表!$A:$A,0),MATCH(M$1,人口源表!$1:$1,0))*INDEX(城镇化率!$1:$1048576,MATCH($B309,城镇化率!$A:$A,0),MATCH(M$1,城镇化率!$5:$5,0))/100</f>
        <v>1421766.3196574363</v>
      </c>
      <c r="N309" s="40">
        <f>INDEX(人口源表!$1:$1048576,MATCH($B309,人口源表!$A:$A,0),MATCH(N$1,人口源表!$1:$1,0))*INDEX(城镇化率!$1:$1048576,MATCH($B309,城镇化率!$A:$A,0),MATCH(N$1,城镇化率!$5:$5,0))/100</f>
        <v>1440824.1570596346</v>
      </c>
      <c r="O309" s="40">
        <f>INDEX(人口源表!$1:$1048576,MATCH($B309,人口源表!$A:$A,0),MATCH(O$1,人口源表!$1:$1,0))*INDEX(城镇化率!$1:$1048576,MATCH($B309,城镇化率!$A:$A,0),MATCH(O$1,城镇化率!$5:$5,0))/100</f>
        <v>1459248.4192974947</v>
      </c>
      <c r="P309" s="40">
        <f>INDEX(人口源表!$1:$1048576,MATCH($B309,人口源表!$A:$A,0),MATCH(P$1,人口源表!$1:$1,0))*INDEX(城镇化率!$1:$1048576,MATCH($B309,城镇化率!$A:$A,0),MATCH(P$1,城镇化率!$5:$5,0))/100</f>
        <v>1477024.3874354064</v>
      </c>
      <c r="Q309" s="40">
        <f>INDEX(人口源表!$1:$1048576,MATCH($B309,人口源表!$A:$A,0),MATCH(Q$1,人口源表!$1:$1,0))*INDEX(城镇化率!$1:$1048576,MATCH($B309,城镇化率!$A:$A,0),MATCH(Q$1,城镇化率!$5:$5,0))/100</f>
        <v>1494141.8198021913</v>
      </c>
      <c r="R309" s="40">
        <f>INDEX(人口源表!$1:$1048576,MATCH($B309,人口源表!$A:$A,0),MATCH(R$1,人口源表!$1:$1,0))*INDEX(城镇化率!$1:$1048576,MATCH($B309,城镇化率!$A:$A,0),MATCH(R$1,城镇化率!$5:$5,0))/100</f>
        <v>1510591.6808505172</v>
      </c>
      <c r="S309" s="40">
        <f>INDEX(人口源表!$1:$1048576,MATCH($B309,人口源表!$A:$A,0),MATCH(S$1,人口源表!$1:$1,0))*INDEX(城镇化率!$1:$1048576,MATCH($B309,城镇化率!$A:$A,0),MATCH(S$1,城镇化率!$5:$5,0))/100</f>
        <v>1518811.1094689085</v>
      </c>
      <c r="T309" s="40">
        <f>INDEX(人口源表!$1:$1048576,MATCH($B309,人口源表!$A:$A,0),MATCH(T$1,人口源表!$1:$1,0))*INDEX(城镇化率!$1:$1048576,MATCH($B309,城镇化率!$A:$A,0),MATCH(T$1,城镇化率!$5:$5,0))/100</f>
        <v>1526241.8416794897</v>
      </c>
      <c r="U309" s="40">
        <f>INDEX(人口源表!$1:$1048576,MATCH($B309,人口源表!$A:$A,0),MATCH(U$1,人口源表!$1:$1,0))*INDEX(城镇化率!$1:$1048576,MATCH($B309,城镇化率!$A:$A,0),MATCH(U$1,城镇化率!$5:$5,0))/100</f>
        <v>1532895.3219233104</v>
      </c>
      <c r="V309" s="40">
        <f>INDEX(人口源表!$1:$1048576,MATCH($B309,人口源表!$A:$A,0),MATCH(V$1,人口源表!$1:$1,0))*INDEX(城镇化率!$1:$1048576,MATCH($B309,城镇化率!$A:$A,0),MATCH(V$1,城镇化率!$5:$5,0))/100</f>
        <v>1538785.1315777686</v>
      </c>
      <c r="W309" s="40">
        <f>INDEX(人口源表!$1:$1048576,MATCH($B309,人口源表!$A:$A,0),MATCH(W$1,人口源表!$1:$1,0))*INDEX(城镇化率!$1:$1048576,MATCH($B309,城镇化率!$A:$A,0),MATCH(W$1,城镇化率!$5:$5,0))/100</f>
        <v>1543928.8340224335</v>
      </c>
      <c r="X309" s="40">
        <f>INDEX(人口源表!$1:$1048576,MATCH($B309,人口源表!$A:$A,0),MATCH(X$1,人口源表!$1:$1,0))*INDEX(城镇化率!$1:$1048576,MATCH($B309,城镇化率!$A:$A,0),MATCH(X$1,城镇化率!$5:$5,0))/100</f>
        <v>1548346.2653158023</v>
      </c>
      <c r="Y309" s="40">
        <f>INDEX(人口源表!$1:$1048576,MATCH($B309,人口源表!$A:$A,0),MATCH(Y$1,人口源表!$1:$1,0))*INDEX(城镇化率!$1:$1048576,MATCH($B309,城镇化率!$A:$A,0),MATCH(Y$1,城镇化率!$5:$5,0))/100</f>
        <v>1552060.7946577207</v>
      </c>
      <c r="Z309" s="40">
        <f>INDEX(人口源表!$1:$1048576,MATCH($B309,人口源表!$A:$A,0),MATCH(Z$1,人口源表!$1:$1,0))*INDEX(城镇化率!$1:$1048576,MATCH($B309,城镇化率!$A:$A,0),MATCH(Z$1,城镇化率!$5:$5,0))/100</f>
        <v>1555099.4068126506</v>
      </c>
      <c r="AA309" s="40">
        <f>INDEX(人口源表!$1:$1048576,MATCH($B309,人口源表!$A:$A,0),MATCH(AA$1,人口源表!$1:$1,0))*INDEX(城镇化率!$1:$1048576,MATCH($B309,城镇化率!$A:$A,0),MATCH(AA$1,城镇化率!$5:$5,0))/100</f>
        <v>1557493.3963009792</v>
      </c>
      <c r="AB309" s="40">
        <f>INDEX(人口源表!$1:$1048576,MATCH($B309,人口源表!$A:$A,0),MATCH(AB$1,人口源表!$1:$1,0))*INDEX(城镇化率!$1:$1048576,MATCH($B309,城镇化率!$A:$A,0),MATCH(AB$1,城镇化率!$5:$5,0))/100</f>
        <v>1559275.3994270435</v>
      </c>
      <c r="AC309" s="40">
        <f>INDEX(人口源表!$1:$1048576,MATCH($B309,人口源表!$A:$A,0),MATCH(AC$1,人口源表!$1:$1,0))*INDEX(城镇化率!$1:$1048576,MATCH($B309,城镇化率!$A:$A,0),MATCH(AC$1,城镇化率!$5:$5,0))/100</f>
        <v>1558574.221938625</v>
      </c>
      <c r="AD309" s="40">
        <f>INDEX(人口源表!$1:$1048576,MATCH($B309,人口源表!$A:$A,0),MATCH(AD$1,人口源表!$1:$1,0))*INDEX(城镇化率!$1:$1048576,MATCH($B309,城镇化率!$A:$A,0),MATCH(AD$1,城镇化率!$5:$5,0))/100</f>
        <v>1557340.4809957477</v>
      </c>
      <c r="AE309" s="40">
        <f>INDEX(人口源表!$1:$1048576,MATCH($B309,人口源表!$A:$A,0),MATCH(AE$1,人口源表!$1:$1,0))*INDEX(城镇化率!$1:$1048576,MATCH($B309,城镇化率!$A:$A,0),MATCH(AE$1,城镇化率!$5:$5,0))/100</f>
        <v>1555621.6365681866</v>
      </c>
      <c r="AF309" s="40">
        <f>INDEX(人口源表!$1:$1048576,MATCH($B309,人口源表!$A:$A,0),MATCH(AF$1,人口源表!$1:$1,0))*INDEX(城镇化率!$1:$1048576,MATCH($B309,城镇化率!$A:$A,0),MATCH(AF$1,城镇化率!$5:$5,0))/100</f>
        <v>1553466.5322407742</v>
      </c>
      <c r="AG309" s="40">
        <f>INDEX(人口源表!$1:$1048576,MATCH($B309,人口源表!$A:$A,0),MATCH(AG$1,人口源表!$1:$1,0))*INDEX(城镇化率!$1:$1048576,MATCH($B309,城镇化率!$A:$A,0),MATCH(AG$1,城镇化率!$5:$5,0))/100</f>
        <v>1550929.7911653512</v>
      </c>
      <c r="AH309" s="40">
        <f>INDEX(人口源表!$1:$1048576,MATCH($B309,人口源表!$A:$A,0),MATCH(AH$1,人口源表!$1:$1,0))*INDEX(城镇化率!$1:$1048576,MATCH($B309,城镇化率!$A:$A,0),MATCH(AH$1,城镇化率!$5:$5,0))/100</f>
        <v>1548069.4072965672</v>
      </c>
      <c r="AI309" s="40">
        <f>INDEX(人口源表!$1:$1048576,MATCH($B309,人口源表!$A:$A,0),MATCH(AI$1,人口源表!$1:$1,0))*INDEX(城镇化率!$1:$1048576,MATCH($B309,城镇化率!$A:$A,0),MATCH(AI$1,城镇化率!$5:$5,0))/100</f>
        <v>1544945.5409498364</v>
      </c>
      <c r="AJ309" s="40">
        <f>INDEX(人口源表!$1:$1048576,MATCH($B309,人口源表!$A:$A,0),MATCH(AJ$1,人口源表!$1:$1,0))*INDEX(城镇化率!$1:$1048576,MATCH($B309,城镇化率!$A:$A,0),MATCH(AJ$1,城镇化率!$5:$5,0))/100</f>
        <v>1541624.3454160863</v>
      </c>
      <c r="AK309" s="40">
        <f>INDEX(人口源表!$1:$1048576,MATCH($B309,人口源表!$A:$A,0),MATCH(AK$1,人口源表!$1:$1,0))*INDEX(城镇化率!$1:$1048576,MATCH($B309,城镇化率!$A:$A,0),MATCH(AK$1,城镇化率!$5:$5,0))/100</f>
        <v>1538174.262688275</v>
      </c>
      <c r="AL309" s="40">
        <f>INDEX(人口源表!$1:$1048576,MATCH($B309,人口源表!$A:$A,0),MATCH(AL$1,人口源表!$1:$1,0))*INDEX(城镇化率!$1:$1048576,MATCH($B309,城镇化率!$A:$A,0),MATCH(AL$1,城镇化率!$5:$5,0))/100</f>
        <v>1534668.6056555274</v>
      </c>
      <c r="AM309" s="40">
        <f>INDEX(人口源表!$1:$1048576,MATCH($B309,人口源表!$A:$A,0),MATCH(AM$1,人口源表!$1:$1,0))*INDEX(城镇化率!$1:$1048576,MATCH($B309,城镇化率!$A:$A,0),MATCH(AM$1,城镇化率!$5:$5,0))/100</f>
        <v>1531183.721445455</v>
      </c>
      <c r="AN309" s="40">
        <f>INDEX(人口源表!$1:$1048576,MATCH($B309,人口源表!$A:$A,0),MATCH(AN$1,人口源表!$1:$1,0))*INDEX(城镇化率!$1:$1048576,MATCH($B309,城镇化率!$A:$A,0),MATCH(AN$1,城镇化率!$5:$5,0))/100</f>
        <v>1527800.9640200646</v>
      </c>
      <c r="AO309" s="40">
        <f>INDEX(人口源表!$1:$1048576,MATCH($B309,人口源表!$A:$A,0),MATCH(AO$1,人口源表!$1:$1,0))*INDEX(城镇化率!$1:$1048576,MATCH($B309,城镇化率!$A:$A,0),MATCH(AO$1,城镇化率!$5:$5,0))/100</f>
        <v>1524606.133301151</v>
      </c>
      <c r="AP309" s="40">
        <f>INDEX(人口源表!$1:$1048576,MATCH($B309,人口源表!$A:$A,0),MATCH(AP$1,人口源表!$1:$1,0))*INDEX(城镇化率!$1:$1048576,MATCH($B309,城镇化率!$A:$A,0),MATCH(AP$1,城镇化率!$5:$5,0))/100</f>
        <v>1521687.6070009319</v>
      </c>
      <c r="AQ309" s="40">
        <f>INDEX(人口源表!$1:$1048576,MATCH($B309,人口源表!$A:$A,0),MATCH(AQ$1,人口源表!$1:$1,0))*INDEX(城镇化率!$1:$1048576,MATCH($B309,城镇化率!$A:$A,0),MATCH(AQ$1,城镇化率!$5:$5,0))/100</f>
        <v>1519139.6233263304</v>
      </c>
      <c r="AR309" s="40">
        <f>INDEX(人口源表!$1:$1048576,MATCH($B309,人口源表!$A:$A,0),MATCH(AR$1,人口源表!$1:$1,0))*INDEX(城镇化率!$1:$1048576,MATCH($B309,城镇化率!$A:$A,0),MATCH(AR$1,城镇化率!$5:$5,0))/100</f>
        <v>1517060.4239068958</v>
      </c>
      <c r="AS309" s="40">
        <f>INDEX(人口源表!$1:$1048576,MATCH($B309,人口源表!$A:$A,0),MATCH(AS$1,人口源表!$1:$1,0))*INDEX(城镇化率!$1:$1048576,MATCH($B309,城镇化率!$A:$A,0),MATCH(AS$1,城镇化率!$5:$5,0))/100</f>
        <v>1515552.3160205614</v>
      </c>
      <c r="AT309" s="40">
        <f>INDEX(人口源表!$1:$1048576,MATCH($B309,人口源表!$A:$A,0),MATCH(AT$1,人口源表!$1:$1,0))*INDEX(城镇化率!$1:$1048576,MATCH($B309,城镇化率!$A:$A,0),MATCH(AT$1,城镇化率!$5:$5,0))/100</f>
        <v>1514721.7354735846</v>
      </c>
      <c r="AU309" s="40">
        <f>INDEX(人口源表!$1:$1048576,MATCH($B309,人口源表!$A:$A,0),MATCH(AU$1,人口源表!$1:$1,0))*INDEX(城镇化率!$1:$1048576,MATCH($B309,城镇化率!$A:$A,0),MATCH(AU$1,城镇化率!$5:$5,0))/100</f>
        <v>1514680.628332413</v>
      </c>
      <c r="AV309" s="40">
        <f>INDEX(人口源表!$1:$1048576,MATCH($B309,人口源表!$A:$A,0),MATCH(AV$1,人口源表!$1:$1,0))*INDEX(城镇化率!$1:$1048576,MATCH($B309,城镇化率!$A:$A,0),MATCH(AV$1,城镇化率!$5:$5,0))/100</f>
        <v>1515545.8783969251</v>
      </c>
    </row>
    <row r="310" spans="1:48" x14ac:dyDescent="0.15">
      <c r="A310" s="4" t="s">
        <v>879</v>
      </c>
      <c r="B310" s="4" t="s">
        <v>636</v>
      </c>
      <c r="C310" s="34">
        <f>VLOOKUP(B310,'[1]2016省城人口总结（根）'!B:C,2,FALSE)/100</f>
        <v>0.49398999999999998</v>
      </c>
      <c r="D310" s="40">
        <f>INDEX(人口源表!$1:$1048576,MATCH($B310,人口源表!$A:$A,0),MATCH(D$1,人口源表!$1:$1,0))*INDEX(城镇化率!$1:$1048576,MATCH($B310,城镇化率!$A:$A,0),MATCH(D$1,城镇化率!$5:$5,0))/100</f>
        <v>1205542.1087938375</v>
      </c>
      <c r="E310" s="40">
        <f>INDEX(人口源表!$1:$1048576,MATCH($B310,人口源表!$A:$A,0),MATCH(E$1,人口源表!$1:$1,0))*INDEX(城镇化率!$1:$1048576,MATCH($B310,城镇化率!$A:$A,0),MATCH(E$1,城镇化率!$5:$5,0))/100</f>
        <v>1234305.8207591418</v>
      </c>
      <c r="F310" s="40">
        <f>INDEX(人口源表!$1:$1048576,MATCH($B310,人口源表!$A:$A,0),MATCH(F$1,人口源表!$1:$1,0))*INDEX(城镇化率!$1:$1048576,MATCH($B310,城镇化率!$A:$A,0),MATCH(F$1,城镇化率!$5:$5,0))/100</f>
        <v>1263357.039765629</v>
      </c>
      <c r="G310" s="40">
        <f>INDEX(人口源表!$1:$1048576,MATCH($B310,人口源表!$A:$A,0),MATCH(G$1,人口源表!$1:$1,0))*INDEX(城镇化率!$1:$1048576,MATCH($B310,城镇化率!$A:$A,0),MATCH(G$1,城镇化率!$5:$5,0))/100</f>
        <v>1049712.6798976266</v>
      </c>
      <c r="H310" s="40">
        <f>INDEX(人口源表!$1:$1048576,MATCH($B310,人口源表!$A:$A,0),MATCH(H$1,人口源表!$1:$1,0))*INDEX(城镇化率!$1:$1048576,MATCH($B310,城镇化率!$A:$A,0),MATCH(H$1,城镇化率!$5:$5,0))/100</f>
        <v>1078681.6223445546</v>
      </c>
      <c r="I310" s="40">
        <f>INDEX(人口源表!$1:$1048576,MATCH($B310,人口源表!$A:$A,0),MATCH(I$1,人口源表!$1:$1,0))*INDEX(城镇化率!$1:$1048576,MATCH($B310,城镇化率!$A:$A,0),MATCH(I$1,城镇化率!$5:$5,0))/100</f>
        <v>1099589.0144566933</v>
      </c>
      <c r="J310" s="40">
        <f>INDEX(人口源表!$1:$1048576,MATCH($B310,人口源表!$A:$A,0),MATCH(J$1,人口源表!$1:$1,0))*INDEX(城镇化率!$1:$1048576,MATCH($B310,城镇化率!$A:$A,0),MATCH(J$1,城镇化率!$5:$5,0))/100</f>
        <v>1119731.191581527</v>
      </c>
      <c r="K310" s="40">
        <f>INDEX(人口源表!$1:$1048576,MATCH($B310,人口源表!$A:$A,0),MATCH(K$1,人口源表!$1:$1,0))*INDEX(城镇化率!$1:$1048576,MATCH($B310,城镇化率!$A:$A,0),MATCH(K$1,城镇化率!$5:$5,0))/100</f>
        <v>1139117.573268947</v>
      </c>
      <c r="L310" s="40">
        <f>INDEX(人口源表!$1:$1048576,MATCH($B310,人口源表!$A:$A,0),MATCH(L$1,人口源表!$1:$1,0))*INDEX(城镇化率!$1:$1048576,MATCH($B310,城镇化率!$A:$A,0),MATCH(L$1,城镇化率!$5:$5,0))/100</f>
        <v>1157759.5876843489</v>
      </c>
      <c r="M310" s="40">
        <f>INDEX(人口源表!$1:$1048576,MATCH($B310,人口源表!$A:$A,0),MATCH(M$1,人口源表!$1:$1,0))*INDEX(城镇化率!$1:$1048576,MATCH($B310,城镇化率!$A:$A,0),MATCH(M$1,城镇化率!$5:$5,0))/100</f>
        <v>1175668.5323094425</v>
      </c>
      <c r="N310" s="40">
        <f>INDEX(人口源表!$1:$1048576,MATCH($B310,人口源表!$A:$A,0),MATCH(N$1,人口源表!$1:$1,0))*INDEX(城镇化率!$1:$1048576,MATCH($B310,城镇化率!$A:$A,0),MATCH(N$1,城镇化率!$5:$5,0))/100</f>
        <v>1192857.2304782784</v>
      </c>
      <c r="O310" s="40">
        <f>INDEX(人口源表!$1:$1048576,MATCH($B310,人口源表!$A:$A,0),MATCH(O$1,人口源表!$1:$1,0))*INDEX(城镇化率!$1:$1048576,MATCH($B310,城镇化率!$A:$A,0),MATCH(O$1,城镇化率!$5:$5,0))/100</f>
        <v>1209339.5214770224</v>
      </c>
      <c r="P310" s="40">
        <f>INDEX(人口源表!$1:$1048576,MATCH($B310,人口源表!$A:$A,0),MATCH(P$1,人口源表!$1:$1,0))*INDEX(城镇化率!$1:$1048576,MATCH($B310,城镇化率!$A:$A,0),MATCH(P$1,城镇化率!$5:$5,0))/100</f>
        <v>1225130.2903693474</v>
      </c>
      <c r="Q310" s="40">
        <f>INDEX(人口源表!$1:$1048576,MATCH($B310,人口源表!$A:$A,0),MATCH(Q$1,人口源表!$1:$1,0))*INDEX(城镇化率!$1:$1048576,MATCH($B310,城镇化率!$A:$A,0),MATCH(Q$1,城镇化率!$5:$5,0))/100</f>
        <v>1240245.4984638791</v>
      </c>
      <c r="R310" s="40">
        <f>INDEX(人口源表!$1:$1048576,MATCH($B310,人口源表!$A:$A,0),MATCH(R$1,人口源表!$1:$1,0))*INDEX(城镇化率!$1:$1048576,MATCH($B310,城镇化率!$A:$A,0),MATCH(R$1,城镇化率!$5:$5,0))/100</f>
        <v>1254701.6306727321</v>
      </c>
      <c r="S310" s="40">
        <f>INDEX(人口源表!$1:$1048576,MATCH($B310,人口源表!$A:$A,0),MATCH(S$1,人口源表!$1:$1,0))*INDEX(城镇化率!$1:$1048576,MATCH($B310,城镇化率!$A:$A,0),MATCH(S$1,城镇化率!$5:$5,0))/100</f>
        <v>1262237.0907896634</v>
      </c>
      <c r="T310" s="40">
        <f>INDEX(人口源表!$1:$1048576,MATCH($B310,人口源表!$A:$A,0),MATCH(T$1,人口源表!$1:$1,0))*INDEX(城镇化率!$1:$1048576,MATCH($B310,城镇化率!$A:$A,0),MATCH(T$1,城镇化率!$5:$5,0))/100</f>
        <v>1269052.3970123213</v>
      </c>
      <c r="U310" s="40">
        <f>INDEX(人口源表!$1:$1048576,MATCH($B310,人口源表!$A:$A,0),MATCH(U$1,人口源表!$1:$1,0))*INDEX(城镇化率!$1:$1048576,MATCH($B310,城镇化率!$A:$A,0),MATCH(U$1,城镇化率!$5:$5,0))/100</f>
        <v>1275177.8181211052</v>
      </c>
      <c r="V310" s="40">
        <f>INDEX(人口源表!$1:$1048576,MATCH($B310,人口源表!$A:$A,0),MATCH(V$1,人口源表!$1:$1,0))*INDEX(城镇化率!$1:$1048576,MATCH($B310,城镇化率!$A:$A,0),MATCH(V$1,城镇化率!$5:$5,0))/100</f>
        <v>1280643.7437528241</v>
      </c>
      <c r="W310" s="40">
        <f>INDEX(人口源表!$1:$1048576,MATCH($B310,人口源表!$A:$A,0),MATCH(W$1,人口源表!$1:$1,0))*INDEX(城镇化率!$1:$1048576,MATCH($B310,城镇化率!$A:$A,0),MATCH(W$1,城镇化率!$5:$5,0))/100</f>
        <v>1285482.4744454517</v>
      </c>
      <c r="X310" s="40">
        <f>INDEX(人口源表!$1:$1048576,MATCH($B310,人口源表!$A:$A,0),MATCH(X$1,人口源表!$1:$1,0))*INDEX(城镇化率!$1:$1048576,MATCH($B310,城镇化率!$A:$A,0),MATCH(X$1,城镇化率!$5:$5,0))/100</f>
        <v>1289725.8549496543</v>
      </c>
      <c r="Y310" s="40">
        <f>INDEX(人口源表!$1:$1048576,MATCH($B310,人口源表!$A:$A,0),MATCH(Y$1,人口源表!$1:$1,0))*INDEX(城镇化率!$1:$1048576,MATCH($B310,城镇化率!$A:$A,0),MATCH(Y$1,城镇化率!$5:$5,0))/100</f>
        <v>1293408.2764366802</v>
      </c>
      <c r="Z310" s="40">
        <f>INDEX(人口源表!$1:$1048576,MATCH($B310,人口源表!$A:$A,0),MATCH(Z$1,人口源表!$1:$1,0))*INDEX(城镇化率!$1:$1048576,MATCH($B310,城镇化率!$A:$A,0),MATCH(Z$1,城镇化率!$5:$5,0))/100</f>
        <v>1296562.4787188238</v>
      </c>
      <c r="AA310" s="40">
        <f>INDEX(人口源表!$1:$1048576,MATCH($B310,人口源表!$A:$A,0),MATCH(AA$1,人口源表!$1:$1,0))*INDEX(城镇化率!$1:$1048576,MATCH($B310,城镇化率!$A:$A,0),MATCH(AA$1,城镇化率!$5:$5,0))/100</f>
        <v>1299223.7735575333</v>
      </c>
      <c r="AB310" s="40">
        <f>INDEX(人口源表!$1:$1048576,MATCH($B310,人口源表!$A:$A,0),MATCH(AB$1,人口源表!$1:$1,0))*INDEX(城镇化率!$1:$1048576,MATCH($B310,城镇化率!$A:$A,0),MATCH(AB$1,城镇化率!$5:$5,0))/100</f>
        <v>1301427.6456010838</v>
      </c>
      <c r="AC310" s="40">
        <f>INDEX(人口源表!$1:$1048576,MATCH($B310,人口源表!$A:$A,0),MATCH(AC$1,人口源表!$1:$1,0))*INDEX(城镇化率!$1:$1048576,MATCH($B310,城镇化率!$A:$A,0),MATCH(AC$1,城镇化率!$5:$5,0))/100</f>
        <v>1301616.2830149713</v>
      </c>
      <c r="AD310" s="40">
        <f>INDEX(人口源表!$1:$1048576,MATCH($B310,人口源表!$A:$A,0),MATCH(AD$1,人口源表!$1:$1,0))*INDEX(城镇化率!$1:$1048576,MATCH($B310,城镇化率!$A:$A,0),MATCH(AD$1,城镇化率!$5:$5,0))/100</f>
        <v>1301419.3654456723</v>
      </c>
      <c r="AE310" s="40">
        <f>INDEX(人口源表!$1:$1048576,MATCH($B310,人口源表!$A:$A,0),MATCH(AE$1,人口源表!$1:$1,0))*INDEX(城镇化率!$1:$1048576,MATCH($B310,城镇化率!$A:$A,0),MATCH(AE$1,城镇化率!$5:$5,0))/100</f>
        <v>1300876.6551144945</v>
      </c>
      <c r="AF310" s="40">
        <f>INDEX(人口源表!$1:$1048576,MATCH($B310,人口源表!$A:$A,0),MATCH(AF$1,人口源表!$1:$1,0))*INDEX(城镇化率!$1:$1048576,MATCH($B310,城镇化率!$A:$A,0),MATCH(AF$1,城镇化率!$5:$5,0))/100</f>
        <v>1300027.9236286215</v>
      </c>
      <c r="AG310" s="40">
        <f>INDEX(人口源表!$1:$1048576,MATCH($B310,人口源表!$A:$A,0),MATCH(AG$1,人口源表!$1:$1,0))*INDEX(城镇化率!$1:$1048576,MATCH($B310,城镇化率!$A:$A,0),MATCH(AG$1,城镇化率!$5:$5,0))/100</f>
        <v>1298914.1968427994</v>
      </c>
      <c r="AH310" s="40">
        <f>INDEX(人口源表!$1:$1048576,MATCH($B310,人口源表!$A:$A,0),MATCH(AH$1,人口源表!$1:$1,0))*INDEX(城镇化率!$1:$1048576,MATCH($B310,城镇化率!$A:$A,0),MATCH(AH$1,城镇化率!$5:$5,0))/100</f>
        <v>1297576.5174083828</v>
      </c>
      <c r="AI310" s="40">
        <f>INDEX(人口源表!$1:$1048576,MATCH($B310,人口源表!$A:$A,0),MATCH(AI$1,人口源表!$1:$1,0))*INDEX(城镇化率!$1:$1048576,MATCH($B310,城镇化率!$A:$A,0),MATCH(AI$1,城镇化率!$5:$5,0))/100</f>
        <v>1296056.5690908711</v>
      </c>
      <c r="AJ310" s="40">
        <f>INDEX(人口源表!$1:$1048576,MATCH($B310,人口源表!$A:$A,0),MATCH(AJ$1,人口源表!$1:$1,0))*INDEX(城镇化率!$1:$1048576,MATCH($B310,城镇化率!$A:$A,0),MATCH(AJ$1,城镇化率!$5:$5,0))/100</f>
        <v>1294396.6828814193</v>
      </c>
      <c r="AK310" s="40">
        <f>INDEX(人口源表!$1:$1048576,MATCH($B310,人口源表!$A:$A,0),MATCH(AK$1,人口源表!$1:$1,0))*INDEX(城镇化率!$1:$1048576,MATCH($B310,城镇化率!$A:$A,0),MATCH(AK$1,城镇化率!$5:$5,0))/100</f>
        <v>1292641.1126634413</v>
      </c>
      <c r="AL310" s="40">
        <f>INDEX(人口源表!$1:$1048576,MATCH($B310,人口源表!$A:$A,0),MATCH(AL$1,人口源表!$1:$1,0))*INDEX(城镇化率!$1:$1048576,MATCH($B310,城镇化率!$A:$A,0),MATCH(AL$1,城镇化率!$5:$5,0))/100</f>
        <v>1290832.8796110069</v>
      </c>
      <c r="AM310" s="40">
        <f>INDEX(人口源表!$1:$1048576,MATCH($B310,人口源表!$A:$A,0),MATCH(AM$1,人口源表!$1:$1,0))*INDEX(城镇化率!$1:$1048576,MATCH($B310,城镇化率!$A:$A,0),MATCH(AM$1,城镇化率!$5:$5,0))/100</f>
        <v>1289016.940336613</v>
      </c>
      <c r="AN310" s="40">
        <f>INDEX(人口源表!$1:$1048576,MATCH($B310,人口源表!$A:$A,0),MATCH(AN$1,人口源表!$1:$1,0))*INDEX(城镇化率!$1:$1048576,MATCH($B310,城镇化率!$A:$A,0),MATCH(AN$1,城镇化率!$5:$5,0))/100</f>
        <v>1287238.2913295226</v>
      </c>
      <c r="AO310" s="40">
        <f>INDEX(人口源表!$1:$1048576,MATCH($B310,人口源表!$A:$A,0),MATCH(AO$1,人口源表!$1:$1,0))*INDEX(城镇化率!$1:$1048576,MATCH($B310,城镇化率!$A:$A,0),MATCH(AO$1,城镇化率!$5:$5,0))/100</f>
        <v>1285543.2520542392</v>
      </c>
      <c r="AP310" s="40">
        <f>INDEX(人口源表!$1:$1048576,MATCH($B310,人口源表!$A:$A,0),MATCH(AP$1,人口源表!$1:$1,0))*INDEX(城镇化率!$1:$1048576,MATCH($B310,城镇化率!$A:$A,0),MATCH(AP$1,城镇化率!$5:$5,0))/100</f>
        <v>1283978.8366819082</v>
      </c>
      <c r="AQ310" s="40">
        <f>INDEX(人口源表!$1:$1048576,MATCH($B310,人口源表!$A:$A,0),MATCH(AQ$1,人口源表!$1:$1,0))*INDEX(城镇化率!$1:$1048576,MATCH($B310,城镇化率!$A:$A,0),MATCH(AQ$1,城镇化率!$5:$5,0))/100</f>
        <v>1282592.111375635</v>
      </c>
      <c r="AR310" s="40">
        <f>INDEX(人口源表!$1:$1048576,MATCH($B310,人口源表!$A:$A,0),MATCH(AR$1,人口源表!$1:$1,0))*INDEX(城镇化率!$1:$1048576,MATCH($B310,城镇化率!$A:$A,0),MATCH(AR$1,城镇化率!$5:$5,0))/100</f>
        <v>1281430.840332512</v>
      </c>
      <c r="AS310" s="40">
        <f>INDEX(人口源表!$1:$1048576,MATCH($B310,人口源表!$A:$A,0),MATCH(AS$1,人口源表!$1:$1,0))*INDEX(城镇化率!$1:$1048576,MATCH($B310,城镇化率!$A:$A,0),MATCH(AS$1,城镇化率!$5:$5,0))/100</f>
        <v>1280544.8006331881</v>
      </c>
      <c r="AT310" s="40">
        <f>INDEX(人口源表!$1:$1048576,MATCH($B310,人口源表!$A:$A,0),MATCH(AT$1,人口源表!$1:$1,0))*INDEX(城镇化率!$1:$1048576,MATCH($B310,城镇化率!$A:$A,0),MATCH(AT$1,城镇化率!$5:$5,0))/100</f>
        <v>1279983.1870131856</v>
      </c>
      <c r="AU310" s="40">
        <f>INDEX(人口源表!$1:$1048576,MATCH($B310,人口源表!$A:$A,0),MATCH(AU$1,人口源表!$1:$1,0))*INDEX(城镇化率!$1:$1048576,MATCH($B310,城镇化率!$A:$A,0),MATCH(AU$1,城镇化率!$5:$5,0))/100</f>
        <v>1279795.9121249183</v>
      </c>
      <c r="AV310" s="40">
        <f>INDEX(人口源表!$1:$1048576,MATCH($B310,人口源表!$A:$A,0),MATCH(AV$1,人口源表!$1:$1,0))*INDEX(城镇化率!$1:$1048576,MATCH($B310,城镇化率!$A:$A,0),MATCH(AV$1,城镇化率!$5:$5,0))/100</f>
        <v>1280034.2748090981</v>
      </c>
    </row>
    <row r="311" spans="1:48" x14ac:dyDescent="0.15">
      <c r="A311" s="4" t="s">
        <v>880</v>
      </c>
      <c r="B311" s="4" t="s">
        <v>638</v>
      </c>
      <c r="C311" s="34">
        <f>VLOOKUP(B311,'[1]2016省城人口总结（根）'!B:C,2,FALSE)/100</f>
        <v>0.8237000000000001</v>
      </c>
      <c r="D311" s="40">
        <f>INDEX(人口源表!$1:$1048576,MATCH($B311,人口源表!$A:$A,0),MATCH(D$1,人口源表!$1:$1,0))*INDEX(城镇化率!$1:$1048576,MATCH($B311,城镇化率!$A:$A,0),MATCH(D$1,城镇化率!$5:$5,0))/100</f>
        <v>3131939.2993020015</v>
      </c>
      <c r="E311" s="40">
        <f>INDEX(人口源表!$1:$1048576,MATCH($B311,人口源表!$A:$A,0),MATCH(E$1,人口源表!$1:$1,0))*INDEX(城镇化率!$1:$1048576,MATCH($B311,城镇化率!$A:$A,0),MATCH(E$1,城镇化率!$5:$5,0))/100</f>
        <v>3208456.6102553355</v>
      </c>
      <c r="F311" s="40">
        <f>INDEX(人口源表!$1:$1048576,MATCH($B311,人口源表!$A:$A,0),MATCH(F$1,人口源表!$1:$1,0))*INDEX(城镇化率!$1:$1048576,MATCH($B311,城镇化率!$A:$A,0),MATCH(F$1,城镇化率!$5:$5,0))/100</f>
        <v>3285071.1452820092</v>
      </c>
      <c r="G311" s="40">
        <f>INDEX(人口源表!$1:$1048576,MATCH($B311,人口源表!$A:$A,0),MATCH(G$1,人口源表!$1:$1,0))*INDEX(城镇化率!$1:$1048576,MATCH($B311,城镇化率!$A:$A,0),MATCH(G$1,城镇化率!$5:$5,0))/100</f>
        <v>3735899.9669313491</v>
      </c>
      <c r="H311" s="40">
        <f>INDEX(人口源表!$1:$1048576,MATCH($B311,人口源表!$A:$A,0),MATCH(H$1,人口源表!$1:$1,0))*INDEX(城镇化率!$1:$1048576,MATCH($B311,城镇化率!$A:$A,0),MATCH(H$1,城镇化率!$5:$5,0))/100</f>
        <v>3841327.306056831</v>
      </c>
      <c r="I311" s="40">
        <f>INDEX(人口源表!$1:$1048576,MATCH($B311,人口源表!$A:$A,0),MATCH(I$1,人口源表!$1:$1,0))*INDEX(城镇化率!$1:$1048576,MATCH($B311,城镇化率!$A:$A,0),MATCH(I$1,城镇化率!$5:$5,0))/100</f>
        <v>3916355.5913386252</v>
      </c>
      <c r="J311" s="40">
        <f>INDEX(人口源表!$1:$1048576,MATCH($B311,人口源表!$A:$A,0),MATCH(J$1,人口源表!$1:$1,0))*INDEX(城镇化率!$1:$1048576,MATCH($B311,城镇化率!$A:$A,0),MATCH(J$1,城镇化率!$5:$5,0))/100</f>
        <v>3987148.1987400083</v>
      </c>
      <c r="K311" s="40">
        <f>INDEX(人口源表!$1:$1048576,MATCH($B311,人口源表!$A:$A,0),MATCH(K$1,人口源表!$1:$1,0))*INDEX(城镇化率!$1:$1048576,MATCH($B311,城镇化率!$A:$A,0),MATCH(K$1,城镇化率!$5:$5,0))/100</f>
        <v>4053928.9057493852</v>
      </c>
      <c r="L311" s="40">
        <f>INDEX(人口源表!$1:$1048576,MATCH($B311,人口源表!$A:$A,0),MATCH(L$1,人口源表!$1:$1,0))*INDEX(城镇化率!$1:$1048576,MATCH($B311,城镇化率!$A:$A,0),MATCH(L$1,城镇化率!$5:$5,0))/100</f>
        <v>4116921.3233445161</v>
      </c>
      <c r="M311" s="40">
        <f>INDEX(人口源表!$1:$1048576,MATCH($B311,人口源表!$A:$A,0),MATCH(M$1,人口源表!$1:$1,0))*INDEX(城镇化率!$1:$1048576,MATCH($B311,城镇化率!$A:$A,0),MATCH(M$1,城镇化率!$5:$5,0))/100</f>
        <v>4176345.8397214473</v>
      </c>
      <c r="N311" s="40">
        <f>INDEX(人口源表!$1:$1048576,MATCH($B311,人口源表!$A:$A,0),MATCH(N$1,人口源表!$1:$1,0))*INDEX(城镇化率!$1:$1048576,MATCH($B311,城镇化率!$A:$A,0),MATCH(N$1,城镇化率!$5:$5,0))/100</f>
        <v>4232420.1276869299</v>
      </c>
      <c r="O311" s="40">
        <f>INDEX(人口源表!$1:$1048576,MATCH($B311,人口源表!$A:$A,0),MATCH(O$1,人口源表!$1:$1,0))*INDEX(城镇化率!$1:$1048576,MATCH($B311,城镇化率!$A:$A,0),MATCH(O$1,城镇化率!$5:$5,0))/100</f>
        <v>4285360.6372046778</v>
      </c>
      <c r="P311" s="40">
        <f>INDEX(人口源表!$1:$1048576,MATCH($B311,人口源表!$A:$A,0),MATCH(P$1,人口源表!$1:$1,0))*INDEX(城镇化率!$1:$1048576,MATCH($B311,城镇化率!$A:$A,0),MATCH(P$1,城镇化率!$5:$5,0))/100</f>
        <v>4335377.5071011465</v>
      </c>
      <c r="Q311" s="40">
        <f>INDEX(人口源表!$1:$1048576,MATCH($B311,人口源表!$A:$A,0),MATCH(Q$1,人口源表!$1:$1,0))*INDEX(城镇化率!$1:$1048576,MATCH($B311,城镇化率!$A:$A,0),MATCH(Q$1,城镇化率!$5:$5,0))/100</f>
        <v>4382678.8157634716</v>
      </c>
      <c r="R311" s="40">
        <f>INDEX(人口源表!$1:$1048576,MATCH($B311,人口源表!$A:$A,0),MATCH(R$1,人口源表!$1:$1,0))*INDEX(城镇化率!$1:$1048576,MATCH($B311,城镇化率!$A:$A,0),MATCH(R$1,城镇化率!$5:$5,0))/100</f>
        <v>4427467.314082264</v>
      </c>
      <c r="S311" s="40">
        <f>INDEX(人口源表!$1:$1048576,MATCH($B311,人口源表!$A:$A,0),MATCH(S$1,人口源表!$1:$1,0))*INDEX(城镇化率!$1:$1048576,MATCH($B311,城镇化率!$A:$A,0),MATCH(S$1,城镇化率!$5:$5,0))/100</f>
        <v>4447814.4388683708</v>
      </c>
      <c r="T311" s="40">
        <f>INDEX(人口源表!$1:$1048576,MATCH($B311,人口源表!$A:$A,0),MATCH(T$1,人口源表!$1:$1,0))*INDEX(城镇化率!$1:$1048576,MATCH($B311,城镇化率!$A:$A,0),MATCH(T$1,城镇化率!$5:$5,0))/100</f>
        <v>4465752.2337735798</v>
      </c>
      <c r="U311" s="40">
        <f>INDEX(人口源表!$1:$1048576,MATCH($B311,人口源表!$A:$A,0),MATCH(U$1,人口源表!$1:$1,0))*INDEX(城镇化率!$1:$1048576,MATCH($B311,城镇化率!$A:$A,0),MATCH(U$1,城镇化率!$5:$5,0))/100</f>
        <v>4481499.4950423278</v>
      </c>
      <c r="V311" s="40">
        <f>INDEX(人口源表!$1:$1048576,MATCH($B311,人口源表!$A:$A,0),MATCH(V$1,人口源表!$1:$1,0))*INDEX(城镇化率!$1:$1048576,MATCH($B311,城镇化率!$A:$A,0),MATCH(V$1,城镇化率!$5:$5,0))/100</f>
        <v>4495263.8755671876</v>
      </c>
      <c r="W311" s="40">
        <f>INDEX(人口源表!$1:$1048576,MATCH($B311,人口源表!$A:$A,0),MATCH(W$1,人口源表!$1:$1,0))*INDEX(城镇化率!$1:$1048576,MATCH($B311,城镇化率!$A:$A,0),MATCH(W$1,城镇化率!$5:$5,0))/100</f>
        <v>4507245.5404253602</v>
      </c>
      <c r="X311" s="40">
        <f>INDEX(人口源表!$1:$1048576,MATCH($B311,人口源表!$A:$A,0),MATCH(X$1,人口源表!$1:$1,0))*INDEX(城镇化率!$1:$1048576,MATCH($B311,城镇化率!$A:$A,0),MATCH(X$1,城镇化率!$5:$5,0))/100</f>
        <v>4504297</v>
      </c>
      <c r="Y311" s="40">
        <f>INDEX(人口源表!$1:$1048576,MATCH($B311,人口源表!$A:$A,0),MATCH(Y$1,人口源表!$1:$1,0))*INDEX(城镇化率!$1:$1048576,MATCH($B311,城镇化率!$A:$A,0),MATCH(Y$1,城镇化率!$5:$5,0))/100</f>
        <v>4490782</v>
      </c>
      <c r="Z311" s="40">
        <f>INDEX(人口源表!$1:$1048576,MATCH($B311,人口源表!$A:$A,0),MATCH(Z$1,人口源表!$1:$1,0))*INDEX(城镇化率!$1:$1048576,MATCH($B311,城镇化率!$A:$A,0),MATCH(Z$1,城镇化率!$5:$5,0))/100</f>
        <v>4476050</v>
      </c>
      <c r="AA311" s="40">
        <f>INDEX(人口源表!$1:$1048576,MATCH($B311,人口源表!$A:$A,0),MATCH(AA$1,人口源表!$1:$1,0))*INDEX(城镇化率!$1:$1048576,MATCH($B311,城镇化率!$A:$A,0),MATCH(AA$1,城镇化率!$5:$5,0))/100</f>
        <v>4460272</v>
      </c>
      <c r="AB311" s="40">
        <f>INDEX(人口源表!$1:$1048576,MATCH($B311,人口源表!$A:$A,0),MATCH(AB$1,人口源表!$1:$1,0))*INDEX(城镇化率!$1:$1048576,MATCH($B311,城镇化率!$A:$A,0),MATCH(AB$1,城镇化率!$5:$5,0))/100</f>
        <v>4443602</v>
      </c>
      <c r="AC311" s="40">
        <f>INDEX(人口源表!$1:$1048576,MATCH($B311,人口源表!$A:$A,0),MATCH(AC$1,人口源表!$1:$1,0))*INDEX(城镇化率!$1:$1048576,MATCH($B311,城镇化率!$A:$A,0),MATCH(AC$1,城镇化率!$5:$5,0))/100</f>
        <v>4426179</v>
      </c>
      <c r="AD311" s="40">
        <f>INDEX(人口源表!$1:$1048576,MATCH($B311,人口源表!$A:$A,0),MATCH(AD$1,人口源表!$1:$1,0))*INDEX(城镇化率!$1:$1048576,MATCH($B311,城镇化率!$A:$A,0),MATCH(AD$1,城镇化率!$5:$5,0))/100</f>
        <v>4408128</v>
      </c>
      <c r="AE311" s="40">
        <f>INDEX(人口源表!$1:$1048576,MATCH($B311,人口源表!$A:$A,0),MATCH(AE$1,人口源表!$1:$1,0))*INDEX(城镇化率!$1:$1048576,MATCH($B311,城镇化率!$A:$A,0),MATCH(AE$1,城镇化率!$5:$5,0))/100</f>
        <v>4389558</v>
      </c>
      <c r="AF311" s="40">
        <f>INDEX(人口源表!$1:$1048576,MATCH($B311,人口源表!$A:$A,0),MATCH(AF$1,人口源表!$1:$1,0))*INDEX(城镇化率!$1:$1048576,MATCH($B311,城镇化率!$A:$A,0),MATCH(AF$1,城镇化率!$5:$5,0))/100</f>
        <v>4370563</v>
      </c>
      <c r="AG311" s="40">
        <f>INDEX(人口源表!$1:$1048576,MATCH($B311,人口源表!$A:$A,0),MATCH(AG$1,人口源表!$1:$1,0))*INDEX(城镇化率!$1:$1048576,MATCH($B311,城镇化率!$A:$A,0),MATCH(AG$1,城镇化率!$5:$5,0))/100</f>
        <v>4351225</v>
      </c>
      <c r="AH311" s="40">
        <f>INDEX(人口源表!$1:$1048576,MATCH($B311,人口源表!$A:$A,0),MATCH(AH$1,人口源表!$1:$1,0))*INDEX(城镇化率!$1:$1048576,MATCH($B311,城镇化率!$A:$A,0),MATCH(AH$1,城镇化率!$5:$5,0))/100</f>
        <v>4331606</v>
      </c>
      <c r="AI311" s="40">
        <f>INDEX(人口源表!$1:$1048576,MATCH($B311,人口源表!$A:$A,0),MATCH(AI$1,人口源表!$1:$1,0))*INDEX(城镇化率!$1:$1048576,MATCH($B311,城镇化率!$A:$A,0),MATCH(AI$1,城镇化率!$5:$5,0))/100</f>
        <v>4311758</v>
      </c>
      <c r="AJ311" s="40">
        <f>INDEX(人口源表!$1:$1048576,MATCH($B311,人口源表!$A:$A,0),MATCH(AJ$1,人口源表!$1:$1,0))*INDEX(城镇化率!$1:$1048576,MATCH($B311,城镇化率!$A:$A,0),MATCH(AJ$1,城镇化率!$5:$5,0))/100</f>
        <v>4291714</v>
      </c>
      <c r="AK311" s="40">
        <f>INDEX(人口源表!$1:$1048576,MATCH($B311,人口源表!$A:$A,0),MATCH(AK$1,人口源表!$1:$1,0))*INDEX(城镇化率!$1:$1048576,MATCH($B311,城镇化率!$A:$A,0),MATCH(AK$1,城镇化率!$5:$5,0))/100</f>
        <v>4271496</v>
      </c>
      <c r="AL311" s="40">
        <f>INDEX(人口源表!$1:$1048576,MATCH($B311,人口源表!$A:$A,0),MATCH(AL$1,人口源表!$1:$1,0))*INDEX(城镇化率!$1:$1048576,MATCH($B311,城镇化率!$A:$A,0),MATCH(AL$1,城镇化率!$5:$5,0))/100</f>
        <v>4251107</v>
      </c>
      <c r="AM311" s="40">
        <f>INDEX(人口源表!$1:$1048576,MATCH($B311,人口源表!$A:$A,0),MATCH(AM$1,人口源表!$1:$1,0))*INDEX(城镇化率!$1:$1048576,MATCH($B311,城镇化率!$A:$A,0),MATCH(AM$1,城镇化率!$5:$5,0))/100</f>
        <v>4230539</v>
      </c>
      <c r="AN311" s="40">
        <f>INDEX(人口源表!$1:$1048576,MATCH($B311,人口源表!$A:$A,0),MATCH(AN$1,人口源表!$1:$1,0))*INDEX(城镇化率!$1:$1048576,MATCH($B311,城镇化率!$A:$A,0),MATCH(AN$1,城镇化率!$5:$5,0))/100</f>
        <v>4209765</v>
      </c>
      <c r="AO311" s="40">
        <f>INDEX(人口源表!$1:$1048576,MATCH($B311,人口源表!$A:$A,0),MATCH(AO$1,人口源表!$1:$1,0))*INDEX(城镇化率!$1:$1048576,MATCH($B311,城镇化率!$A:$A,0),MATCH(AO$1,城镇化率!$5:$5,0))/100</f>
        <v>4188748</v>
      </c>
      <c r="AP311" s="40">
        <f>INDEX(人口源表!$1:$1048576,MATCH($B311,人口源表!$A:$A,0),MATCH(AP$1,人口源表!$1:$1,0))*INDEX(城镇化率!$1:$1048576,MATCH($B311,城镇化率!$A:$A,0),MATCH(AP$1,城镇化率!$5:$5,0))/100</f>
        <v>4167431</v>
      </c>
      <c r="AQ311" s="40">
        <f>INDEX(人口源表!$1:$1048576,MATCH($B311,人口源表!$A:$A,0),MATCH(AQ$1,人口源表!$1:$1,0))*INDEX(城镇化率!$1:$1048576,MATCH($B311,城镇化率!$A:$A,0),MATCH(AQ$1,城镇化率!$5:$5,0))/100</f>
        <v>4145745</v>
      </c>
      <c r="AR311" s="40">
        <f>INDEX(人口源表!$1:$1048576,MATCH($B311,人口源表!$A:$A,0),MATCH(AR$1,人口源表!$1:$1,0))*INDEX(城镇化率!$1:$1048576,MATCH($B311,城镇化率!$A:$A,0),MATCH(AR$1,城镇化率!$5:$5,0))/100</f>
        <v>4123606</v>
      </c>
      <c r="AS311" s="40">
        <f>INDEX(人口源表!$1:$1048576,MATCH($B311,人口源表!$A:$A,0),MATCH(AS$1,人口源表!$1:$1,0))*INDEX(城镇化率!$1:$1048576,MATCH($B311,城镇化率!$A:$A,0),MATCH(AS$1,城镇化率!$5:$5,0))/100</f>
        <v>4100914</v>
      </c>
      <c r="AT311" s="40">
        <f>INDEX(人口源表!$1:$1048576,MATCH($B311,人口源表!$A:$A,0),MATCH(AT$1,人口源表!$1:$1,0))*INDEX(城镇化率!$1:$1048576,MATCH($B311,城镇化率!$A:$A,0),MATCH(AT$1,城镇化率!$5:$5,0))/100</f>
        <v>4077554</v>
      </c>
      <c r="AU311" s="40">
        <f>INDEX(人口源表!$1:$1048576,MATCH($B311,人口源表!$A:$A,0),MATCH(AU$1,人口源表!$1:$1,0))*INDEX(城镇化率!$1:$1048576,MATCH($B311,城镇化率!$A:$A,0),MATCH(AU$1,城镇化率!$5:$5,0))/100</f>
        <v>4053398</v>
      </c>
      <c r="AV311" s="40">
        <f>INDEX(人口源表!$1:$1048576,MATCH($B311,人口源表!$A:$A,0),MATCH(AV$1,人口源表!$1:$1,0))*INDEX(城镇化率!$1:$1048576,MATCH($B311,城镇化率!$A:$A,0),MATCH(AV$1,城镇化率!$5:$5,0))/100</f>
        <v>4028302</v>
      </c>
    </row>
    <row r="312" spans="1:48" x14ac:dyDescent="0.15">
      <c r="A312" s="4" t="s">
        <v>880</v>
      </c>
      <c r="B312" s="4" t="s">
        <v>640</v>
      </c>
      <c r="C312" s="34">
        <f>VLOOKUP(B312,'[1]2016省城人口总结（根）'!B:C,2,FALSE)/100</f>
        <v>0.94799999999999995</v>
      </c>
      <c r="D312" s="40">
        <f>INDEX(人口源表!$1:$1048576,MATCH($B312,人口源表!$A:$A,0),MATCH(D$1,人口源表!$1:$1,0))*INDEX(城镇化率!$1:$1048576,MATCH($B312,城镇化率!$A:$A,0),MATCH(D$1,城镇化率!$5:$5,0))/100</f>
        <v>230675.40030397219</v>
      </c>
      <c r="E312" s="40">
        <f>INDEX(人口源表!$1:$1048576,MATCH($B312,人口源表!$A:$A,0),MATCH(E$1,人口源表!$1:$1,0))*INDEX(城镇化率!$1:$1048576,MATCH($B312,城镇化率!$A:$A,0),MATCH(E$1,城镇化率!$5:$5,0))/100</f>
        <v>236080.62305044653</v>
      </c>
      <c r="F312" s="40">
        <f>INDEX(人口源表!$1:$1048576,MATCH($B312,人口源表!$A:$A,0),MATCH(F$1,人口源表!$1:$1,0))*INDEX(城镇化率!$1:$1048576,MATCH($B312,城镇化率!$A:$A,0),MATCH(F$1,城镇化率!$5:$5,0))/100</f>
        <v>241468.7923433723</v>
      </c>
      <c r="G312" s="40">
        <f>INDEX(人口源表!$1:$1048576,MATCH($B312,人口源表!$A:$A,0),MATCH(G$1,人口源表!$1:$1,0))*INDEX(城镇化率!$1:$1048576,MATCH($B312,城镇化率!$A:$A,0),MATCH(G$1,城镇化率!$5:$5,0))/100</f>
        <v>309279.73434566305</v>
      </c>
      <c r="H312" s="40">
        <f>INDEX(人口源表!$1:$1048576,MATCH($B312,人口源表!$A:$A,0),MATCH(H$1,人口源表!$1:$1,0))*INDEX(城镇化率!$1:$1048576,MATCH($B312,城镇化率!$A:$A,0),MATCH(H$1,城镇化率!$5:$5,0))/100</f>
        <v>312653</v>
      </c>
      <c r="I312" s="40">
        <f>INDEX(人口源表!$1:$1048576,MATCH($B312,人口源表!$A:$A,0),MATCH(I$1,人口源表!$1:$1,0))*INDEX(城镇化率!$1:$1048576,MATCH($B312,城镇化率!$A:$A,0),MATCH(I$1,城镇化率!$5:$5,0))/100</f>
        <v>314849</v>
      </c>
      <c r="J312" s="40">
        <f>INDEX(人口源表!$1:$1048576,MATCH($B312,人口源表!$A:$A,0),MATCH(J$1,人口源表!$1:$1,0))*INDEX(城镇化率!$1:$1048576,MATCH($B312,城镇化率!$A:$A,0),MATCH(J$1,城镇化率!$5:$5,0))/100</f>
        <v>316747</v>
      </c>
      <c r="K312" s="40">
        <f>INDEX(人口源表!$1:$1048576,MATCH($B312,人口源表!$A:$A,0),MATCH(K$1,人口源表!$1:$1,0))*INDEX(城镇化率!$1:$1048576,MATCH($B312,城镇化率!$A:$A,0),MATCH(K$1,城镇化率!$5:$5,0))/100</f>
        <v>318361</v>
      </c>
      <c r="L312" s="40">
        <f>INDEX(人口源表!$1:$1048576,MATCH($B312,人口源表!$A:$A,0),MATCH(L$1,人口源表!$1:$1,0))*INDEX(城镇化率!$1:$1048576,MATCH($B312,城镇化率!$A:$A,0),MATCH(L$1,城镇化率!$5:$5,0))/100</f>
        <v>319704</v>
      </c>
      <c r="M312" s="40">
        <f>INDEX(人口源表!$1:$1048576,MATCH($B312,人口源表!$A:$A,0),MATCH(M$1,人口源表!$1:$1,0))*INDEX(城镇化率!$1:$1048576,MATCH($B312,城镇化率!$A:$A,0),MATCH(M$1,城镇化率!$5:$5,0))/100</f>
        <v>320789</v>
      </c>
      <c r="N312" s="40">
        <f>INDEX(人口源表!$1:$1048576,MATCH($B312,人口源表!$A:$A,0),MATCH(N$1,人口源表!$1:$1,0))*INDEX(城镇化率!$1:$1048576,MATCH($B312,城镇化率!$A:$A,0),MATCH(N$1,城镇化率!$5:$5,0))/100</f>
        <v>321629</v>
      </c>
      <c r="O312" s="40">
        <f>INDEX(人口源表!$1:$1048576,MATCH($B312,人口源表!$A:$A,0),MATCH(O$1,人口源表!$1:$1,0))*INDEX(城镇化率!$1:$1048576,MATCH($B312,城镇化率!$A:$A,0),MATCH(O$1,城镇化率!$5:$5,0))/100</f>
        <v>322236</v>
      </c>
      <c r="P312" s="40">
        <f>INDEX(人口源表!$1:$1048576,MATCH($B312,人口源表!$A:$A,0),MATCH(P$1,人口源表!$1:$1,0))*INDEX(城镇化率!$1:$1048576,MATCH($B312,城镇化率!$A:$A,0),MATCH(P$1,城镇化率!$5:$5,0))/100</f>
        <v>322623</v>
      </c>
      <c r="Q312" s="40">
        <f>INDEX(人口源表!$1:$1048576,MATCH($B312,人口源表!$A:$A,0),MATCH(Q$1,人口源表!$1:$1,0))*INDEX(城镇化率!$1:$1048576,MATCH($B312,城镇化率!$A:$A,0),MATCH(Q$1,城镇化率!$5:$5,0))/100</f>
        <v>322801</v>
      </c>
      <c r="R312" s="40">
        <f>INDEX(人口源表!$1:$1048576,MATCH($B312,人口源表!$A:$A,0),MATCH(R$1,人口源表!$1:$1,0))*INDEX(城镇化率!$1:$1048576,MATCH($B312,城镇化率!$A:$A,0),MATCH(R$1,城镇化率!$5:$5,0))/100</f>
        <v>322781</v>
      </c>
      <c r="S312" s="40">
        <f>INDEX(人口源表!$1:$1048576,MATCH($B312,人口源表!$A:$A,0),MATCH(S$1,人口源表!$1:$1,0))*INDEX(城镇化率!$1:$1048576,MATCH($B312,城镇化率!$A:$A,0),MATCH(S$1,城镇化率!$5:$5,0))/100</f>
        <v>322575</v>
      </c>
      <c r="T312" s="40">
        <f>INDEX(人口源表!$1:$1048576,MATCH($B312,人口源表!$A:$A,0),MATCH(T$1,人口源表!$1:$1,0))*INDEX(城镇化率!$1:$1048576,MATCH($B312,城镇化率!$A:$A,0),MATCH(T$1,城镇化率!$5:$5,0))/100</f>
        <v>322193</v>
      </c>
      <c r="U312" s="40">
        <f>INDEX(人口源表!$1:$1048576,MATCH($B312,人口源表!$A:$A,0),MATCH(U$1,人口源表!$1:$1,0))*INDEX(城镇化率!$1:$1048576,MATCH($B312,城镇化率!$A:$A,0),MATCH(U$1,城镇化率!$5:$5,0))/100</f>
        <v>321645</v>
      </c>
      <c r="V312" s="40">
        <f>INDEX(人口源表!$1:$1048576,MATCH($B312,人口源表!$A:$A,0),MATCH(V$1,人口源表!$1:$1,0))*INDEX(城镇化率!$1:$1048576,MATCH($B312,城镇化率!$A:$A,0),MATCH(V$1,城镇化率!$5:$5,0))/100</f>
        <v>320942</v>
      </c>
      <c r="W312" s="40">
        <f>INDEX(人口源表!$1:$1048576,MATCH($B312,人口源表!$A:$A,0),MATCH(W$1,人口源表!$1:$1,0))*INDEX(城镇化率!$1:$1048576,MATCH($B312,城镇化率!$A:$A,0),MATCH(W$1,城镇化率!$5:$5,0))/100</f>
        <v>320093</v>
      </c>
      <c r="X312" s="40">
        <f>INDEX(人口源表!$1:$1048576,MATCH($B312,人口源表!$A:$A,0),MATCH(X$1,人口源表!$1:$1,0))*INDEX(城镇化率!$1:$1048576,MATCH($B312,城镇化率!$A:$A,0),MATCH(X$1,城镇化率!$5:$5,0))/100</f>
        <v>319107</v>
      </c>
      <c r="Y312" s="40">
        <f>INDEX(人口源表!$1:$1048576,MATCH($B312,人口源表!$A:$A,0),MATCH(Y$1,人口源表!$1:$1,0))*INDEX(城镇化率!$1:$1048576,MATCH($B312,城镇化率!$A:$A,0),MATCH(Y$1,城镇化率!$5:$5,0))/100</f>
        <v>317995</v>
      </c>
      <c r="Z312" s="40">
        <f>INDEX(人口源表!$1:$1048576,MATCH($B312,人口源表!$A:$A,0),MATCH(Z$1,人口源表!$1:$1,0))*INDEX(城镇化率!$1:$1048576,MATCH($B312,城镇化率!$A:$A,0),MATCH(Z$1,城镇化率!$5:$5,0))/100</f>
        <v>316763</v>
      </c>
      <c r="AA312" s="40">
        <f>INDEX(人口源表!$1:$1048576,MATCH($B312,人口源表!$A:$A,0),MATCH(AA$1,人口源表!$1:$1,0))*INDEX(城镇化率!$1:$1048576,MATCH($B312,城镇化率!$A:$A,0),MATCH(AA$1,城镇化率!$5:$5,0))/100</f>
        <v>315421</v>
      </c>
      <c r="AB312" s="40">
        <f>INDEX(人口源表!$1:$1048576,MATCH($B312,人口源表!$A:$A,0),MATCH(AB$1,人口源表!$1:$1,0))*INDEX(城镇化率!$1:$1048576,MATCH($B312,城镇化率!$A:$A,0),MATCH(AB$1,城镇化率!$5:$5,0))/100</f>
        <v>313976</v>
      </c>
      <c r="AC312" s="40">
        <f>INDEX(人口源表!$1:$1048576,MATCH($B312,人口源表!$A:$A,0),MATCH(AC$1,人口源表!$1:$1,0))*INDEX(城镇化率!$1:$1048576,MATCH($B312,城镇化率!$A:$A,0),MATCH(AC$1,城镇化率!$5:$5,0))/100</f>
        <v>312437</v>
      </c>
      <c r="AD312" s="40">
        <f>INDEX(人口源表!$1:$1048576,MATCH($B312,人口源表!$A:$A,0),MATCH(AD$1,人口源表!$1:$1,0))*INDEX(城镇化率!$1:$1048576,MATCH($B312,城镇化率!$A:$A,0),MATCH(AD$1,城镇化率!$5:$5,0))/100</f>
        <v>310811</v>
      </c>
      <c r="AE312" s="40">
        <f>INDEX(人口源表!$1:$1048576,MATCH($B312,人口源表!$A:$A,0),MATCH(AE$1,人口源表!$1:$1,0))*INDEX(城镇化率!$1:$1048576,MATCH($B312,城镇化率!$A:$A,0),MATCH(AE$1,城镇化率!$5:$5,0))/100</f>
        <v>309104</v>
      </c>
      <c r="AF312" s="40">
        <f>INDEX(人口源表!$1:$1048576,MATCH($B312,人口源表!$A:$A,0),MATCH(AF$1,人口源表!$1:$1,0))*INDEX(城镇化率!$1:$1048576,MATCH($B312,城镇化率!$A:$A,0),MATCH(AF$1,城镇化率!$5:$5,0))/100</f>
        <v>307324</v>
      </c>
      <c r="AG312" s="40">
        <f>INDEX(人口源表!$1:$1048576,MATCH($B312,人口源表!$A:$A,0),MATCH(AG$1,人口源表!$1:$1,0))*INDEX(城镇化率!$1:$1048576,MATCH($B312,城镇化率!$A:$A,0),MATCH(AG$1,城镇化率!$5:$5,0))/100</f>
        <v>305476</v>
      </c>
      <c r="AH312" s="40">
        <f>INDEX(人口源表!$1:$1048576,MATCH($B312,人口源表!$A:$A,0),MATCH(AH$1,人口源表!$1:$1,0))*INDEX(城镇化率!$1:$1048576,MATCH($B312,城镇化率!$A:$A,0),MATCH(AH$1,城镇化率!$5:$5,0))/100</f>
        <v>303567</v>
      </c>
      <c r="AI312" s="40">
        <f>INDEX(人口源表!$1:$1048576,MATCH($B312,人口源表!$A:$A,0),MATCH(AI$1,人口源表!$1:$1,0))*INDEX(城镇化率!$1:$1048576,MATCH($B312,城镇化率!$A:$A,0),MATCH(AI$1,城镇化率!$5:$5,0))/100</f>
        <v>301602</v>
      </c>
      <c r="AJ312" s="40">
        <f>INDEX(人口源表!$1:$1048576,MATCH($B312,人口源表!$A:$A,0),MATCH(AJ$1,人口源表!$1:$1,0))*INDEX(城镇化率!$1:$1048576,MATCH($B312,城镇化率!$A:$A,0),MATCH(AJ$1,城镇化率!$5:$5,0))/100</f>
        <v>299587</v>
      </c>
      <c r="AK312" s="40">
        <f>INDEX(人口源表!$1:$1048576,MATCH($B312,人口源表!$A:$A,0),MATCH(AK$1,人口源表!$1:$1,0))*INDEX(城镇化率!$1:$1048576,MATCH($B312,城镇化率!$A:$A,0),MATCH(AK$1,城镇化率!$5:$5,0))/100</f>
        <v>297526</v>
      </c>
      <c r="AL312" s="40">
        <f>INDEX(人口源表!$1:$1048576,MATCH($B312,人口源表!$A:$A,0),MATCH(AL$1,人口源表!$1:$1,0))*INDEX(城镇化率!$1:$1048576,MATCH($B312,城镇化率!$A:$A,0),MATCH(AL$1,城镇化率!$5:$5,0))/100</f>
        <v>295425</v>
      </c>
      <c r="AM312" s="40">
        <f>INDEX(人口源表!$1:$1048576,MATCH($B312,人口源表!$A:$A,0),MATCH(AM$1,人口源表!$1:$1,0))*INDEX(城镇化率!$1:$1048576,MATCH($B312,城镇化率!$A:$A,0),MATCH(AM$1,城镇化率!$5:$5,0))/100</f>
        <v>293288</v>
      </c>
      <c r="AN312" s="40">
        <f>INDEX(人口源表!$1:$1048576,MATCH($B312,人口源表!$A:$A,0),MATCH(AN$1,人口源表!$1:$1,0))*INDEX(城镇化率!$1:$1048576,MATCH($B312,城镇化率!$A:$A,0),MATCH(AN$1,城镇化率!$5:$5,0))/100</f>
        <v>291118</v>
      </c>
      <c r="AO312" s="40">
        <f>INDEX(人口源表!$1:$1048576,MATCH($B312,人口源表!$A:$A,0),MATCH(AO$1,人口源表!$1:$1,0))*INDEX(城镇化率!$1:$1048576,MATCH($B312,城镇化率!$A:$A,0),MATCH(AO$1,城镇化率!$5:$5,0))/100</f>
        <v>288920</v>
      </c>
      <c r="AP312" s="40">
        <f>INDEX(人口源表!$1:$1048576,MATCH($B312,人口源表!$A:$A,0),MATCH(AP$1,人口源表!$1:$1,0))*INDEX(城镇化率!$1:$1048576,MATCH($B312,城镇化率!$A:$A,0),MATCH(AP$1,城镇化率!$5:$5,0))/100</f>
        <v>286696</v>
      </c>
      <c r="AQ312" s="40">
        <f>INDEX(人口源表!$1:$1048576,MATCH($B312,人口源表!$A:$A,0),MATCH(AQ$1,人口源表!$1:$1,0))*INDEX(城镇化率!$1:$1048576,MATCH($B312,城镇化率!$A:$A,0),MATCH(AQ$1,城镇化率!$5:$5,0))/100</f>
        <v>284450</v>
      </c>
      <c r="AR312" s="40">
        <f>INDEX(人口源表!$1:$1048576,MATCH($B312,人口源表!$A:$A,0),MATCH(AR$1,人口源表!$1:$1,0))*INDEX(城镇化率!$1:$1048576,MATCH($B312,城镇化率!$A:$A,0),MATCH(AR$1,城镇化率!$5:$5,0))/100</f>
        <v>282184</v>
      </c>
      <c r="AS312" s="40">
        <f>INDEX(人口源表!$1:$1048576,MATCH($B312,人口源表!$A:$A,0),MATCH(AS$1,人口源表!$1:$1,0))*INDEX(城镇化率!$1:$1048576,MATCH($B312,城镇化率!$A:$A,0),MATCH(AS$1,城镇化率!$5:$5,0))/100</f>
        <v>279901</v>
      </c>
      <c r="AT312" s="40">
        <f>INDEX(人口源表!$1:$1048576,MATCH($B312,人口源表!$A:$A,0),MATCH(AT$1,人口源表!$1:$1,0))*INDEX(城镇化率!$1:$1048576,MATCH($B312,城镇化率!$A:$A,0),MATCH(AT$1,城镇化率!$5:$5,0))/100</f>
        <v>277602</v>
      </c>
      <c r="AU312" s="40">
        <f>INDEX(人口源表!$1:$1048576,MATCH($B312,人口源表!$A:$A,0),MATCH(AU$1,人口源表!$1:$1,0))*INDEX(城镇化率!$1:$1048576,MATCH($B312,城镇化率!$A:$A,0),MATCH(AU$1,城镇化率!$5:$5,0))/100</f>
        <v>275290</v>
      </c>
      <c r="AV312" s="40">
        <f>INDEX(人口源表!$1:$1048576,MATCH($B312,人口源表!$A:$A,0),MATCH(AV$1,人口源表!$1:$1,0))*INDEX(城镇化率!$1:$1048576,MATCH($B312,城镇化率!$A:$A,0),MATCH(AV$1,城镇化率!$5:$5,0))/100</f>
        <v>272965</v>
      </c>
    </row>
    <row r="313" spans="1:48" x14ac:dyDescent="0.15">
      <c r="A313" s="4" t="s">
        <v>880</v>
      </c>
      <c r="B313" s="4" t="s">
        <v>642</v>
      </c>
      <c r="C313" s="34">
        <f>VLOOKUP(B313,'[1]2016省城人口总结（根）'!B:C,2,FALSE)/100</f>
        <v>0.70450000000000002</v>
      </c>
      <c r="D313" s="40">
        <f>INDEX(人口源表!$1:$1048576,MATCH($B313,人口源表!$A:$A,0),MATCH(D$1,人口源表!$1:$1,0))*INDEX(城镇化率!$1:$1048576,MATCH($B313,城镇化率!$A:$A,0),MATCH(D$1,城镇化率!$5:$5,0))/100</f>
        <v>339423.94518332218</v>
      </c>
      <c r="E313" s="40">
        <f>INDEX(人口源表!$1:$1048576,MATCH($B313,人口源表!$A:$A,0),MATCH(E$1,人口源表!$1:$1,0))*INDEX(城镇化率!$1:$1048576,MATCH($B313,城镇化率!$A:$A,0),MATCH(E$1,城镇化率!$5:$5,0))/100</f>
        <v>346936.06975947152</v>
      </c>
      <c r="F313" s="40">
        <f>INDEX(人口源表!$1:$1048576,MATCH($B313,人口源表!$A:$A,0),MATCH(F$1,人口源表!$1:$1,0))*INDEX(城镇化率!$1:$1048576,MATCH($B313,城镇化率!$A:$A,0),MATCH(F$1,城镇化率!$5:$5,0))/100</f>
        <v>354466.73809741589</v>
      </c>
      <c r="G313" s="40">
        <f>INDEX(人口源表!$1:$1048576,MATCH($B313,人口源表!$A:$A,0),MATCH(G$1,人口源表!$1:$1,0))*INDEX(城镇化率!$1:$1048576,MATCH($B313,城镇化率!$A:$A,0),MATCH(G$1,城镇化率!$5:$5,0))/100</f>
        <v>322518.93107237667</v>
      </c>
      <c r="H313" s="40">
        <f>INDEX(人口源表!$1:$1048576,MATCH($B313,人口源表!$A:$A,0),MATCH(H$1,人口源表!$1:$1,0))*INDEX(城镇化率!$1:$1048576,MATCH($B313,城镇化率!$A:$A,0),MATCH(H$1,城镇化率!$5:$5,0))/100</f>
        <v>330118.9621356696</v>
      </c>
      <c r="I313" s="40">
        <f>INDEX(人口源表!$1:$1048576,MATCH($B313,人口源表!$A:$A,0),MATCH(I$1,人口源表!$1:$1,0))*INDEX(城镇化率!$1:$1048576,MATCH($B313,城镇化率!$A:$A,0),MATCH(I$1,城镇化率!$5:$5,0))/100</f>
        <v>335388.65143498796</v>
      </c>
      <c r="J313" s="40">
        <f>INDEX(人口源表!$1:$1048576,MATCH($B313,人口源表!$A:$A,0),MATCH(J$1,人口源表!$1:$1,0))*INDEX(城镇化率!$1:$1048576,MATCH($B313,城镇化率!$A:$A,0),MATCH(J$1,城镇化率!$5:$5,0))/100</f>
        <v>340556.19906601019</v>
      </c>
      <c r="K313" s="40">
        <f>INDEX(人口源表!$1:$1048576,MATCH($B313,人口源表!$A:$A,0),MATCH(K$1,人口源表!$1:$1,0))*INDEX(城镇化率!$1:$1048576,MATCH($B313,城镇化率!$A:$A,0),MATCH(K$1,城镇化率!$5:$5,0))/100</f>
        <v>345610.30136027449</v>
      </c>
      <c r="L313" s="40">
        <f>INDEX(人口源表!$1:$1048576,MATCH($B313,人口源表!$A:$A,0),MATCH(L$1,人口源表!$1:$1,0))*INDEX(城镇化率!$1:$1048576,MATCH($B313,城镇化率!$A:$A,0),MATCH(L$1,城镇化率!$5:$5,0))/100</f>
        <v>350540.85012445837</v>
      </c>
      <c r="M313" s="40">
        <f>INDEX(人口源表!$1:$1048576,MATCH($B313,人口源表!$A:$A,0),MATCH(M$1,人口源表!$1:$1,0))*INDEX(城镇化率!$1:$1048576,MATCH($B313,城镇化率!$A:$A,0),MATCH(M$1,城镇化率!$5:$5,0))/100</f>
        <v>355339.00246591447</v>
      </c>
      <c r="N313" s="40">
        <f>INDEX(人口源表!$1:$1048576,MATCH($B313,人口源表!$A:$A,0),MATCH(N$1,人口源表!$1:$1,0))*INDEX(城镇化率!$1:$1048576,MATCH($B313,城镇化率!$A:$A,0),MATCH(N$1,城镇化率!$5:$5,0))/100</f>
        <v>359994.85267557972</v>
      </c>
      <c r="O313" s="40">
        <f>INDEX(人口源表!$1:$1048576,MATCH($B313,人口源表!$A:$A,0),MATCH(O$1,人口源表!$1:$1,0))*INDEX(城镇化率!$1:$1048576,MATCH($B313,城镇化率!$A:$A,0),MATCH(O$1,城镇化率!$5:$5,0))/100</f>
        <v>364499.81060819805</v>
      </c>
      <c r="P313" s="40">
        <f>INDEX(人口源表!$1:$1048576,MATCH($B313,人口源表!$A:$A,0),MATCH(P$1,人口源表!$1:$1,0))*INDEX(城镇化率!$1:$1048576,MATCH($B313,城镇化率!$A:$A,0),MATCH(P$1,城镇化率!$5:$5,0))/100</f>
        <v>368847.49195484468</v>
      </c>
      <c r="Q313" s="40">
        <f>INDEX(人口源表!$1:$1048576,MATCH($B313,人口源表!$A:$A,0),MATCH(Q$1,人口源表!$1:$1,0))*INDEX(城镇化率!$1:$1048576,MATCH($B313,城镇化率!$A:$A,0),MATCH(Q$1,城镇化率!$5:$5,0))/100</f>
        <v>373029.7140680158</v>
      </c>
      <c r="R313" s="40">
        <f>INDEX(人口源表!$1:$1048576,MATCH($B313,人口源表!$A:$A,0),MATCH(R$1,人口源表!$1:$1,0))*INDEX(城镇化率!$1:$1048576,MATCH($B313,城镇化率!$A:$A,0),MATCH(R$1,城镇化率!$5:$5,0))/100</f>
        <v>377039.74083745689</v>
      </c>
      <c r="S313" s="40">
        <f>INDEX(人口源表!$1:$1048576,MATCH($B313,人口源表!$A:$A,0),MATCH(S$1,人口源表!$1:$1,0))*INDEX(城镇化率!$1:$1048576,MATCH($B313,城镇化率!$A:$A,0),MATCH(S$1,城镇化率!$5:$5,0))/100</f>
        <v>378986.85469786718</v>
      </c>
      <c r="T313" s="40">
        <f>INDEX(人口源表!$1:$1048576,MATCH($B313,人口源表!$A:$A,0),MATCH(T$1,人口源表!$1:$1,0))*INDEX(城镇化率!$1:$1048576,MATCH($B313,城镇化率!$A:$A,0),MATCH(T$1,城镇化率!$5:$5,0))/100</f>
        <v>380726.22714134597</v>
      </c>
      <c r="U313" s="40">
        <f>INDEX(人口源表!$1:$1048576,MATCH($B313,人口源表!$A:$A,0),MATCH(U$1,人口源表!$1:$1,0))*INDEX(城镇化率!$1:$1048576,MATCH($B313,城镇化率!$A:$A,0),MATCH(U$1,城镇化率!$5:$5,0))/100</f>
        <v>382255.4882221981</v>
      </c>
      <c r="V313" s="40">
        <f>INDEX(人口源表!$1:$1048576,MATCH($B313,人口源表!$A:$A,0),MATCH(V$1,人口源表!$1:$1,0))*INDEX(城镇化率!$1:$1048576,MATCH($B313,城镇化率!$A:$A,0),MATCH(V$1,城镇化率!$5:$5,0))/100</f>
        <v>383575.64971303882</v>
      </c>
      <c r="W313" s="40">
        <f>INDEX(人口源表!$1:$1048576,MATCH($B313,人口源表!$A:$A,0),MATCH(W$1,人口源表!$1:$1,0))*INDEX(城镇化率!$1:$1048576,MATCH($B313,城镇化率!$A:$A,0),MATCH(W$1,城镇化率!$5:$5,0))/100</f>
        <v>384686.06866936199</v>
      </c>
      <c r="X313" s="40">
        <f>INDEX(人口源表!$1:$1048576,MATCH($B313,人口源表!$A:$A,0),MATCH(X$1,人口源表!$1:$1,0))*INDEX(城镇化率!$1:$1048576,MATCH($B313,城镇化率!$A:$A,0),MATCH(X$1,城镇化率!$5:$5,0))/100</f>
        <v>385591.26809221128</v>
      </c>
      <c r="Y313" s="40">
        <f>INDEX(人口源表!$1:$1048576,MATCH($B313,人口源表!$A:$A,0),MATCH(Y$1,人口源表!$1:$1,0))*INDEX(城镇化率!$1:$1048576,MATCH($B313,城镇化率!$A:$A,0),MATCH(Y$1,城镇化率!$5:$5,0))/100</f>
        <v>386291.58278571157</v>
      </c>
      <c r="Z313" s="40">
        <f>INDEX(人口源表!$1:$1048576,MATCH($B313,人口源表!$A:$A,0),MATCH(Z$1,人口源表!$1:$1,0))*INDEX(城镇化率!$1:$1048576,MATCH($B313,城镇化率!$A:$A,0),MATCH(Z$1,城镇化率!$5:$5,0))/100</f>
        <v>386793.45027753868</v>
      </c>
      <c r="AA313" s="40">
        <f>INDEX(人口源表!$1:$1048576,MATCH($B313,人口源表!$A:$A,0),MATCH(AA$1,人口源表!$1:$1,0))*INDEX(城镇化率!$1:$1048576,MATCH($B313,城镇化率!$A:$A,0),MATCH(AA$1,城镇化率!$5:$5,0))/100</f>
        <v>387099.98478868249</v>
      </c>
      <c r="AB313" s="40">
        <f>INDEX(人口源表!$1:$1048576,MATCH($B313,人口源表!$A:$A,0),MATCH(AB$1,人口源表!$1:$1,0))*INDEX(城镇化率!$1:$1048576,MATCH($B313,城镇化率!$A:$A,0),MATCH(AB$1,城镇化率!$5:$5,0))/100</f>
        <v>387218.76822220854</v>
      </c>
      <c r="AC313" s="40">
        <f>INDEX(人口源表!$1:$1048576,MATCH($B313,人口源表!$A:$A,0),MATCH(AC$1,人口源表!$1:$1,0))*INDEX(城镇化率!$1:$1048576,MATCH($B313,城镇化率!$A:$A,0),MATCH(AC$1,城镇化率!$5:$5,0))/100</f>
        <v>386682.05430284626</v>
      </c>
      <c r="AD313" s="40">
        <f>INDEX(人口源表!$1:$1048576,MATCH($B313,人口源表!$A:$A,0),MATCH(AD$1,人口源表!$1:$1,0))*INDEX(城镇化率!$1:$1048576,MATCH($B313,城镇化率!$A:$A,0),MATCH(AD$1,城镇化率!$5:$5,0))/100</f>
        <v>385974.43529081007</v>
      </c>
      <c r="AE313" s="40">
        <f>INDEX(人口源表!$1:$1048576,MATCH($B313,人口源表!$A:$A,0),MATCH(AE$1,人口源表!$1:$1,0))*INDEX(城镇化率!$1:$1048576,MATCH($B313,城镇化率!$A:$A,0),MATCH(AE$1,城镇化率!$5:$5,0))/100</f>
        <v>385105.52729434316</v>
      </c>
      <c r="AF313" s="40">
        <f>INDEX(人口源表!$1:$1048576,MATCH($B313,人口源表!$A:$A,0),MATCH(AF$1,人口源表!$1:$1,0))*INDEX(城镇化率!$1:$1048576,MATCH($B313,城镇化率!$A:$A,0),MATCH(AF$1,城镇化率!$5:$5,0))/100</f>
        <v>384085.99419994734</v>
      </c>
      <c r="AG313" s="40">
        <f>INDEX(人口源表!$1:$1048576,MATCH($B313,人口源表!$A:$A,0),MATCH(AG$1,人口源表!$1:$1,0))*INDEX(城镇化率!$1:$1048576,MATCH($B313,城镇化率!$A:$A,0),MATCH(AG$1,城镇化率!$5:$5,0))/100</f>
        <v>382929.34941807529</v>
      </c>
      <c r="AH313" s="40">
        <f>INDEX(人口源表!$1:$1048576,MATCH($B313,人口源表!$A:$A,0),MATCH(AH$1,人口源表!$1:$1,0))*INDEX(城镇化率!$1:$1048576,MATCH($B313,城镇化率!$A:$A,0),MATCH(AH$1,城镇化率!$5:$5,0))/100</f>
        <v>381648.42764728819</v>
      </c>
      <c r="AI313" s="40">
        <f>INDEX(人口源表!$1:$1048576,MATCH($B313,人口源表!$A:$A,0),MATCH(AI$1,人口源表!$1:$1,0))*INDEX(城镇化率!$1:$1048576,MATCH($B313,城镇化率!$A:$A,0),MATCH(AI$1,城镇化率!$5:$5,0))/100</f>
        <v>380258.96392924973</v>
      </c>
      <c r="AJ313" s="40">
        <f>INDEX(人口源表!$1:$1048576,MATCH($B313,人口源表!$A:$A,0),MATCH(AJ$1,人口源表!$1:$1,0))*INDEX(城镇化率!$1:$1048576,MATCH($B313,城镇化率!$A:$A,0),MATCH(AJ$1,城镇化率!$5:$5,0))/100</f>
        <v>378776.03902730905</v>
      </c>
      <c r="AK313" s="40">
        <f>INDEX(人口源表!$1:$1048576,MATCH($B313,人口源表!$A:$A,0),MATCH(AK$1,人口源表!$1:$1,0))*INDEX(城镇化率!$1:$1048576,MATCH($B313,城镇化率!$A:$A,0),MATCH(AK$1,城镇化率!$5:$5,0))/100</f>
        <v>377217.68579095841</v>
      </c>
      <c r="AL313" s="40">
        <f>INDEX(人口源表!$1:$1048576,MATCH($B313,人口源表!$A:$A,0),MATCH(AL$1,人口源表!$1:$1,0))*INDEX(城镇化率!$1:$1048576,MATCH($B313,城镇化率!$A:$A,0),MATCH(AL$1,城镇化率!$5:$5,0))/100</f>
        <v>375602.21661653474</v>
      </c>
      <c r="AM313" s="40">
        <f>INDEX(人口源表!$1:$1048576,MATCH($B313,人口源表!$A:$A,0),MATCH(AM$1,人口源表!$1:$1,0))*INDEX(城镇化率!$1:$1048576,MATCH($B313,城镇化率!$A:$A,0),MATCH(AM$1,城镇化率!$5:$5,0))/100</f>
        <v>373949.1381941674</v>
      </c>
      <c r="AN313" s="40">
        <f>INDEX(人口源表!$1:$1048576,MATCH($B313,人口源表!$A:$A,0),MATCH(AN$1,人口源表!$1:$1,0))*INDEX(城镇化率!$1:$1048576,MATCH($B313,城镇化率!$A:$A,0),MATCH(AN$1,城镇化率!$5:$5,0))/100</f>
        <v>372281.00243510975</v>
      </c>
      <c r="AO313" s="40">
        <f>INDEX(人口源表!$1:$1048576,MATCH($B313,人口源表!$A:$A,0),MATCH(AO$1,人口源表!$1:$1,0))*INDEX(城镇化率!$1:$1048576,MATCH($B313,城镇化率!$A:$A,0),MATCH(AO$1,城镇化率!$5:$5,0))/100</f>
        <v>370617.94719966216</v>
      </c>
      <c r="AP313" s="40">
        <f>INDEX(人口源表!$1:$1048576,MATCH($B313,人口源表!$A:$A,0),MATCH(AP$1,人口源表!$1:$1,0))*INDEX(城镇化率!$1:$1048576,MATCH($B313,城镇化率!$A:$A,0),MATCH(AP$1,城镇化率!$5:$5,0))/100</f>
        <v>368985.94956292229</v>
      </c>
      <c r="AQ313" s="40">
        <f>INDEX(人口源表!$1:$1048576,MATCH($B313,人口源表!$A:$A,0),MATCH(AQ$1,人口源表!$1:$1,0))*INDEX(城镇化率!$1:$1048576,MATCH($B313,城镇化率!$A:$A,0),MATCH(AQ$1,城镇化率!$5:$5,0))/100</f>
        <v>367408.59972423693</v>
      </c>
      <c r="AR313" s="40">
        <f>INDEX(人口源表!$1:$1048576,MATCH($B313,人口源表!$A:$A,0),MATCH(AR$1,人口源表!$1:$1,0))*INDEX(城镇化率!$1:$1048576,MATCH($B313,城镇化率!$A:$A,0),MATCH(AR$1,城镇化率!$5:$5,0))/100</f>
        <v>365913.55821420136</v>
      </c>
      <c r="AS313" s="40">
        <f>INDEX(人口源表!$1:$1048576,MATCH($B313,人口源表!$A:$A,0),MATCH(AS$1,人口源表!$1:$1,0))*INDEX(城镇化率!$1:$1048576,MATCH($B313,城镇化率!$A:$A,0),MATCH(AS$1,城镇化率!$5:$5,0))/100</f>
        <v>364528.89762237103</v>
      </c>
      <c r="AT313" s="40">
        <f>INDEX(人口源表!$1:$1048576,MATCH($B313,人口源表!$A:$A,0),MATCH(AT$1,人口源表!$1:$1,0))*INDEX(城镇化率!$1:$1048576,MATCH($B313,城镇化率!$A:$A,0),MATCH(AT$1,城镇化率!$5:$5,0))/100</f>
        <v>363283.10646442277</v>
      </c>
      <c r="AU313" s="40">
        <f>INDEX(人口源表!$1:$1048576,MATCH($B313,人口源表!$A:$A,0),MATCH(AU$1,人口源表!$1:$1,0))*INDEX(城镇化率!$1:$1048576,MATCH($B313,城镇化率!$A:$A,0),MATCH(AU$1,城镇化率!$5:$5,0))/100</f>
        <v>362206.97300799476</v>
      </c>
      <c r="AV313" s="40">
        <f>INDEX(人口源表!$1:$1048576,MATCH($B313,人口源表!$A:$A,0),MATCH(AV$1,人口源表!$1:$1,0))*INDEX(城镇化率!$1:$1048576,MATCH($B313,城镇化率!$A:$A,0),MATCH(AV$1,城镇化率!$5:$5,0))/100</f>
        <v>361334.56814556988</v>
      </c>
    </row>
    <row r="314" spans="1:48" x14ac:dyDescent="0.15">
      <c r="A314" s="4" t="s">
        <v>880</v>
      </c>
      <c r="B314" s="4" t="s">
        <v>644</v>
      </c>
      <c r="C314" s="34">
        <f>VLOOKUP(B314,'[1]2016省城人口总结（根）'!B:C,2,FALSE)/100</f>
        <v>0.49270000000000003</v>
      </c>
      <c r="D314" s="40">
        <f>INDEX(人口源表!$1:$1048576,MATCH($B314,人口源表!$A:$A,0),MATCH(D$1,人口源表!$1:$1,0))*INDEX(城镇化率!$1:$1048576,MATCH($B314,城镇化率!$A:$A,0),MATCH(D$1,城镇化率!$5:$5,0))/100</f>
        <v>869295.99262601999</v>
      </c>
      <c r="E314" s="40">
        <f>INDEX(人口源表!$1:$1048576,MATCH($B314,人口源表!$A:$A,0),MATCH(E$1,人口源表!$1:$1,0))*INDEX(城镇化率!$1:$1048576,MATCH($B314,城镇化率!$A:$A,0),MATCH(E$1,城镇化率!$5:$5,0))/100</f>
        <v>890463.63712274353</v>
      </c>
      <c r="F314" s="40">
        <f>INDEX(人口源表!$1:$1048576,MATCH($B314,人口源表!$A:$A,0),MATCH(F$1,人口源表!$1:$1,0))*INDEX(城镇化率!$1:$1048576,MATCH($B314,城镇化率!$A:$A,0),MATCH(F$1,城镇化率!$5:$5,0))/100</f>
        <v>912168.20236976224</v>
      </c>
      <c r="G314" s="40">
        <f>INDEX(人口源表!$1:$1048576,MATCH($B314,人口源表!$A:$A,0),MATCH(G$1,人口源表!$1:$1,0))*INDEX(城镇化率!$1:$1048576,MATCH($B314,城镇化率!$A:$A,0),MATCH(G$1,城镇化率!$5:$5,0))/100</f>
        <v>773452.98972399649</v>
      </c>
      <c r="H314" s="40">
        <f>INDEX(人口源表!$1:$1048576,MATCH($B314,人口源表!$A:$A,0),MATCH(H$1,人口源表!$1:$1,0))*INDEX(城镇化率!$1:$1048576,MATCH($B314,城镇化率!$A:$A,0),MATCH(H$1,城镇化率!$5:$5,0))/100</f>
        <v>796986.85878381017</v>
      </c>
      <c r="I314" s="40">
        <f>INDEX(人口源表!$1:$1048576,MATCH($B314,人口源表!$A:$A,0),MATCH(I$1,人口源表!$1:$1,0))*INDEX(城镇化率!$1:$1048576,MATCH($B314,城镇化率!$A:$A,0),MATCH(I$1,城镇化率!$5:$5,0))/100</f>
        <v>814631.37194625696</v>
      </c>
      <c r="J314" s="40">
        <f>INDEX(人口源表!$1:$1048576,MATCH($B314,人口源表!$A:$A,0),MATCH(J$1,人口源表!$1:$1,0))*INDEX(城镇化率!$1:$1048576,MATCH($B314,城镇化率!$A:$A,0),MATCH(J$1,城镇化率!$5:$5,0))/100</f>
        <v>831746.30957038666</v>
      </c>
      <c r="K314" s="40">
        <f>INDEX(人口源表!$1:$1048576,MATCH($B314,人口源表!$A:$A,0),MATCH(K$1,人口源表!$1:$1,0))*INDEX(城镇化率!$1:$1048576,MATCH($B314,城镇化率!$A:$A,0),MATCH(K$1,城镇化率!$5:$5,0))/100</f>
        <v>848322.1493061058</v>
      </c>
      <c r="L314" s="40">
        <f>INDEX(人口源表!$1:$1048576,MATCH($B314,人口源表!$A:$A,0),MATCH(L$1,人口源表!$1:$1,0))*INDEX(城镇化率!$1:$1048576,MATCH($B314,城镇化率!$A:$A,0),MATCH(L$1,城镇化率!$5:$5,0))/100</f>
        <v>864349.91675762343</v>
      </c>
      <c r="M314" s="40">
        <f>INDEX(人口源表!$1:$1048576,MATCH($B314,人口源表!$A:$A,0),MATCH(M$1,人口源表!$1:$1,0))*INDEX(城镇化率!$1:$1048576,MATCH($B314,城镇化率!$A:$A,0),MATCH(M$1,城镇化率!$5:$5,0))/100</f>
        <v>879823.9862039669</v>
      </c>
      <c r="N314" s="40">
        <f>INDEX(人口源表!$1:$1048576,MATCH($B314,人口源表!$A:$A,0),MATCH(N$1,人口源表!$1:$1,0))*INDEX(城镇化率!$1:$1048576,MATCH($B314,城镇化率!$A:$A,0),MATCH(N$1,城镇化率!$5:$5,0))/100</f>
        <v>894738.89372459217</v>
      </c>
      <c r="O314" s="40">
        <f>INDEX(人口源表!$1:$1048576,MATCH($B314,人口源表!$A:$A,0),MATCH(O$1,人口源表!$1:$1,0))*INDEX(城镇化率!$1:$1048576,MATCH($B314,城镇化率!$A:$A,0),MATCH(O$1,城镇化率!$5:$5,0))/100</f>
        <v>909091.60514774278</v>
      </c>
      <c r="P314" s="40">
        <f>INDEX(人口源表!$1:$1048576,MATCH($B314,人口源表!$A:$A,0),MATCH(P$1,人口源表!$1:$1,0))*INDEX(城镇化率!$1:$1048576,MATCH($B314,城镇化率!$A:$A,0),MATCH(P$1,城镇化率!$5:$5,0))/100</f>
        <v>922881.0659823895</v>
      </c>
      <c r="Q314" s="40">
        <f>INDEX(人口源表!$1:$1048576,MATCH($B314,人口源表!$A:$A,0),MATCH(Q$1,人口源表!$1:$1,0))*INDEX(城镇化率!$1:$1048576,MATCH($B314,城镇化率!$A:$A,0),MATCH(Q$1,城镇化率!$5:$5,0))/100</f>
        <v>936107.72068400006</v>
      </c>
      <c r="R314" s="40">
        <f>INDEX(人口源表!$1:$1048576,MATCH($B314,人口源表!$A:$A,0),MATCH(R$1,人口源表!$1:$1,0))*INDEX(城镇化率!$1:$1048576,MATCH($B314,城镇化率!$A:$A,0),MATCH(R$1,城镇化率!$5:$5,0))/100</f>
        <v>948774.16461491748</v>
      </c>
      <c r="S314" s="40">
        <f>INDEX(人口源表!$1:$1048576,MATCH($B314,人口源表!$A:$A,0),MATCH(S$1,人口源表!$1:$1,0))*INDEX(城镇化率!$1:$1048576,MATCH($B314,城镇化率!$A:$A,0),MATCH(S$1,城镇化率!$5:$5,0))/100</f>
        <v>956128.38723663357</v>
      </c>
      <c r="T314" s="40">
        <f>INDEX(人口源表!$1:$1048576,MATCH($B314,人口源表!$A:$A,0),MATCH(T$1,人口源表!$1:$1,0))*INDEX(城镇化率!$1:$1048576,MATCH($B314,城镇化率!$A:$A,0),MATCH(T$1,城镇化率!$5:$5,0))/100</f>
        <v>962842.62049707223</v>
      </c>
      <c r="U314" s="40">
        <f>INDEX(人口源表!$1:$1048576,MATCH($B314,人口源表!$A:$A,0),MATCH(U$1,人口源表!$1:$1,0))*INDEX(城镇化率!$1:$1048576,MATCH($B314,城镇化率!$A:$A,0),MATCH(U$1,城镇化率!$5:$5,0))/100</f>
        <v>968935.20033451379</v>
      </c>
      <c r="V314" s="40">
        <f>INDEX(人口源表!$1:$1048576,MATCH($B314,人口源表!$A:$A,0),MATCH(V$1,人口源表!$1:$1,0))*INDEX(城镇化率!$1:$1048576,MATCH($B314,城镇化率!$A:$A,0),MATCH(V$1,城镇化率!$5:$5,0))/100</f>
        <v>974426.11642988492</v>
      </c>
      <c r="W314" s="40">
        <f>INDEX(人口源表!$1:$1048576,MATCH($B314,人口源表!$A:$A,0),MATCH(W$1,人口源表!$1:$1,0))*INDEX(城镇化率!$1:$1048576,MATCH($B314,城镇化率!$A:$A,0),MATCH(W$1,城镇化率!$5:$5,0))/100</f>
        <v>979337.04814633657</v>
      </c>
      <c r="X314" s="40">
        <f>INDEX(人口源表!$1:$1048576,MATCH($B314,人口源表!$A:$A,0),MATCH(X$1,人口源表!$1:$1,0))*INDEX(城镇化率!$1:$1048576,MATCH($B314,城镇化率!$A:$A,0),MATCH(X$1,城镇化率!$5:$5,0))/100</f>
        <v>983692.60082927777</v>
      </c>
      <c r="Y314" s="40">
        <f>INDEX(人口源表!$1:$1048576,MATCH($B314,人口源表!$A:$A,0),MATCH(Y$1,人口源表!$1:$1,0))*INDEX(城镇化率!$1:$1048576,MATCH($B314,城镇化率!$A:$A,0),MATCH(Y$1,城镇化率!$5:$5,0))/100</f>
        <v>987518.5639934137</v>
      </c>
      <c r="Z314" s="40">
        <f>INDEX(人口源表!$1:$1048576,MATCH($B314,人口源表!$A:$A,0),MATCH(Z$1,人口源表!$1:$1,0))*INDEX(城镇化率!$1:$1048576,MATCH($B314,城镇化率!$A:$A,0),MATCH(Z$1,城镇化率!$5:$5,0))/100</f>
        <v>990843.75185497093</v>
      </c>
      <c r="AA314" s="40">
        <f>INDEX(人口源表!$1:$1048576,MATCH($B314,人口源表!$A:$A,0),MATCH(AA$1,人口源表!$1:$1,0))*INDEX(城镇化率!$1:$1048576,MATCH($B314,城镇化率!$A:$A,0),MATCH(AA$1,城镇化率!$5:$5,0))/100</f>
        <v>993698.8538569751</v>
      </c>
      <c r="AB314" s="40">
        <f>INDEX(人口源表!$1:$1048576,MATCH($B314,人口源表!$A:$A,0),MATCH(AB$1,人口源表!$1:$1,0))*INDEX(城镇化率!$1:$1048576,MATCH($B314,城镇化率!$A:$A,0),MATCH(AB$1,城镇化率!$5:$5,0))/100</f>
        <v>996117.69770187826</v>
      </c>
      <c r="AC314" s="40">
        <f>INDEX(人口源表!$1:$1048576,MATCH($B314,人口源表!$A:$A,0),MATCH(AC$1,人口源表!$1:$1,0))*INDEX(城镇化率!$1:$1048576,MATCH($B314,城镇化率!$A:$A,0),MATCH(AC$1,城镇化率!$5:$5,0))/100</f>
        <v>996914.08784598345</v>
      </c>
      <c r="AD314" s="40">
        <f>INDEX(人口源表!$1:$1048576,MATCH($B314,人口源表!$A:$A,0),MATCH(AD$1,人口源表!$1:$1,0))*INDEX(城镇化率!$1:$1048576,MATCH($B314,城镇化率!$A:$A,0),MATCH(AD$1,城镇化率!$5:$5,0))/100</f>
        <v>997344.67399494036</v>
      </c>
      <c r="AE314" s="40">
        <f>INDEX(人口源表!$1:$1048576,MATCH($B314,人口源表!$A:$A,0),MATCH(AE$1,人口源表!$1:$1,0))*INDEX(城镇化率!$1:$1048576,MATCH($B314,城镇化率!$A:$A,0),MATCH(AE$1,城镇化率!$5:$5,0))/100</f>
        <v>997452.37923827244</v>
      </c>
      <c r="AF314" s="40">
        <f>INDEX(人口源表!$1:$1048576,MATCH($B314,人口源表!$A:$A,0),MATCH(AF$1,人口源表!$1:$1,0))*INDEX(城镇化率!$1:$1048576,MATCH($B314,城镇化率!$A:$A,0),MATCH(AF$1,城镇化率!$5:$5,0))/100</f>
        <v>997280.18385413359</v>
      </c>
      <c r="AG314" s="40">
        <f>INDEX(人口源表!$1:$1048576,MATCH($B314,人口源表!$A:$A,0),MATCH(AG$1,人口源表!$1:$1,0))*INDEX(城镇化率!$1:$1048576,MATCH($B314,城镇化率!$A:$A,0),MATCH(AG$1,城镇化率!$5:$5,0))/100</f>
        <v>996875.48555923998</v>
      </c>
      <c r="AH314" s="40">
        <f>INDEX(人口源表!$1:$1048576,MATCH($B314,人口源表!$A:$A,0),MATCH(AH$1,人口源表!$1:$1,0))*INDEX(城镇化率!$1:$1048576,MATCH($B314,城镇化率!$A:$A,0),MATCH(AH$1,城镇化率!$5:$5,0))/100</f>
        <v>996286.42056186218</v>
      </c>
      <c r="AI314" s="40">
        <f>INDEX(人口源表!$1:$1048576,MATCH($B314,人口源表!$A:$A,0),MATCH(AI$1,人口源表!$1:$1,0))*INDEX(城镇化率!$1:$1048576,MATCH($B314,城镇化率!$A:$A,0),MATCH(AI$1,城镇化率!$5:$5,0))/100</f>
        <v>995565.6406954563</v>
      </c>
      <c r="AJ314" s="40">
        <f>INDEX(人口源表!$1:$1048576,MATCH($B314,人口源表!$A:$A,0),MATCH(AJ$1,人口源表!$1:$1,0))*INDEX(城镇化率!$1:$1048576,MATCH($B314,城镇化率!$A:$A,0),MATCH(AJ$1,城镇化率!$5:$5,0))/100</f>
        <v>994765.34582627926</v>
      </c>
      <c r="AK314" s="40">
        <f>INDEX(人口源表!$1:$1048576,MATCH($B314,人口源表!$A:$A,0),MATCH(AK$1,人口源表!$1:$1,0))*INDEX(城镇化率!$1:$1048576,MATCH($B314,城镇化率!$A:$A,0),MATCH(AK$1,城镇化率!$5:$5,0))/100</f>
        <v>993943.59871937195</v>
      </c>
      <c r="AL314" s="40">
        <f>INDEX(人口源表!$1:$1048576,MATCH($B314,人口源表!$A:$A,0),MATCH(AL$1,人口源表!$1:$1,0))*INDEX(城镇化率!$1:$1048576,MATCH($B314,城镇化率!$A:$A,0),MATCH(AL$1,城镇化率!$5:$5,0))/100</f>
        <v>993159.34420168551</v>
      </c>
      <c r="AM314" s="40">
        <f>INDEX(人口源表!$1:$1048576,MATCH($B314,人口源表!$A:$A,0),MATCH(AM$1,人口源表!$1:$1,0))*INDEX(城镇化率!$1:$1048576,MATCH($B314,城镇化率!$A:$A,0),MATCH(AM$1,城镇化率!$5:$5,0))/100</f>
        <v>992473.05537503248</v>
      </c>
      <c r="AN314" s="40">
        <f>INDEX(人口源表!$1:$1048576,MATCH($B314,人口源表!$A:$A,0),MATCH(AN$1,人口源表!$1:$1,0))*INDEX(城镇化率!$1:$1048576,MATCH($B314,城镇化率!$A:$A,0),MATCH(AN$1,城镇化率!$5:$5,0))/100</f>
        <v>991950.59574435756</v>
      </c>
      <c r="AO314" s="40">
        <f>INDEX(人口源表!$1:$1048576,MATCH($B314,人口源表!$A:$A,0),MATCH(AO$1,人口源表!$1:$1,0))*INDEX(城镇化率!$1:$1048576,MATCH($B314,城镇化率!$A:$A,0),MATCH(AO$1,城镇化率!$5:$5,0))/100</f>
        <v>991657.52797127829</v>
      </c>
      <c r="AP314" s="40">
        <f>INDEX(人口源表!$1:$1048576,MATCH($B314,人口源表!$A:$A,0),MATCH(AP$1,人口源表!$1:$1,0))*INDEX(城镇化率!$1:$1048576,MATCH($B314,城镇化率!$A:$A,0),MATCH(AP$1,城镇化率!$5:$5,0))/100</f>
        <v>991664.90498978307</v>
      </c>
      <c r="AQ314" s="40">
        <f>INDEX(人口源表!$1:$1048576,MATCH($B314,人口源表!$A:$A,0),MATCH(AQ$1,人口源表!$1:$1,0))*INDEX(城镇化率!$1:$1048576,MATCH($B314,城镇化率!$A:$A,0),MATCH(AQ$1,城镇化率!$5:$5,0))/100</f>
        <v>992044.8313961419</v>
      </c>
      <c r="AR314" s="40">
        <f>INDEX(人口源表!$1:$1048576,MATCH($B314,人口源表!$A:$A,0),MATCH(AR$1,人口源表!$1:$1,0))*INDEX(城镇化率!$1:$1048576,MATCH($B314,城镇化率!$A:$A,0),MATCH(AR$1,城镇化率!$5:$5,0))/100</f>
        <v>992872.42328426207</v>
      </c>
      <c r="AS314" s="40">
        <f>INDEX(人口源表!$1:$1048576,MATCH($B314,人口源表!$A:$A,0),MATCH(AS$1,人口源表!$1:$1,0))*INDEX(城镇化率!$1:$1048576,MATCH($B314,城镇化率!$A:$A,0),MATCH(AS$1,城镇化率!$5:$5,0))/100</f>
        <v>994226.50737433822</v>
      </c>
      <c r="AT314" s="40">
        <f>INDEX(人口源表!$1:$1048576,MATCH($B314,人口源表!$A:$A,0),MATCH(AT$1,人口源表!$1:$1,0))*INDEX(城镇化率!$1:$1048576,MATCH($B314,城镇化率!$A:$A,0),MATCH(AT$1,城镇化率!$5:$5,0))/100</f>
        <v>996187.71576769266</v>
      </c>
      <c r="AU314" s="40">
        <f>INDEX(人口源表!$1:$1048576,MATCH($B314,人口源表!$A:$A,0),MATCH(AU$1,人口源表!$1:$1,0))*INDEX(城镇化率!$1:$1048576,MATCH($B314,城镇化率!$A:$A,0),MATCH(AU$1,城镇化率!$5:$5,0))/100</f>
        <v>998841.13851539325</v>
      </c>
      <c r="AV314" s="40">
        <f>INDEX(人口源表!$1:$1048576,MATCH($B314,人口源表!$A:$A,0),MATCH(AV$1,人口源表!$1:$1,0))*INDEX(城镇化率!$1:$1048576,MATCH($B314,城镇化率!$A:$A,0),MATCH(AV$1,城镇化率!$5:$5,0))/100</f>
        <v>1002273.7570624057</v>
      </c>
    </row>
    <row r="315" spans="1:48" x14ac:dyDescent="0.15">
      <c r="A315" s="4" t="s">
        <v>880</v>
      </c>
      <c r="B315" s="4" t="s">
        <v>646</v>
      </c>
      <c r="C315" s="34">
        <f>VLOOKUP(B315,'[1]2016省城人口总结（根）'!B:C,2,FALSE)/100</f>
        <v>0.39</v>
      </c>
      <c r="D315" s="40">
        <f>INDEX(人口源表!$1:$1048576,MATCH($B315,人口源表!$A:$A,0),MATCH(D$1,人口源表!$1:$1,0))*INDEX(城镇化率!$1:$1048576,MATCH($B315,城镇化率!$A:$A,0),MATCH(D$1,城镇化率!$5:$5,0))/100</f>
        <v>1317474.6381432402</v>
      </c>
      <c r="E315" s="40">
        <f>INDEX(人口源表!$1:$1048576,MATCH($B315,人口源表!$A:$A,0),MATCH(E$1,人口源表!$1:$1,0))*INDEX(城镇化率!$1:$1048576,MATCH($B315,城镇化率!$A:$A,0),MATCH(E$1,城镇化率!$5:$5,0))/100</f>
        <v>1348542.5463216137</v>
      </c>
      <c r="F315" s="40">
        <f>INDEX(人口源表!$1:$1048576,MATCH($B315,人口源表!$A:$A,0),MATCH(F$1,人口源表!$1:$1,0))*INDEX(城镇化率!$1:$1048576,MATCH($B315,城镇化率!$A:$A,0),MATCH(F$1,城镇化率!$5:$5,0))/100</f>
        <v>1380237.3806712308</v>
      </c>
      <c r="G315" s="40">
        <f>INDEX(人口源表!$1:$1048576,MATCH($B315,人口源表!$A:$A,0),MATCH(G$1,人口源表!$1:$1,0))*INDEX(城镇化率!$1:$1048576,MATCH($B315,城镇化率!$A:$A,0),MATCH(G$1,城镇化率!$5:$5,0))/100</f>
        <v>1212291.0560716384</v>
      </c>
      <c r="H315" s="40">
        <f>INDEX(人口源表!$1:$1048576,MATCH($B315,人口源表!$A:$A,0),MATCH(H$1,人口源表!$1:$1,0))*INDEX(城镇化率!$1:$1048576,MATCH($B315,城镇化率!$A:$A,0),MATCH(H$1,城镇化率!$5:$5,0))/100</f>
        <v>1245205.2342814156</v>
      </c>
      <c r="I315" s="40">
        <f>INDEX(人口源表!$1:$1048576,MATCH($B315,人口源表!$A:$A,0),MATCH(I$1,人口源表!$1:$1,0))*INDEX(城镇化率!$1:$1048576,MATCH($B315,城镇化率!$A:$A,0),MATCH(I$1,城镇化率!$5:$5,0))/100</f>
        <v>1269703.3134640309</v>
      </c>
      <c r="J315" s="40">
        <f>INDEX(人口源表!$1:$1048576,MATCH($B315,人口源表!$A:$A,0),MATCH(J$1,人口源表!$1:$1,0))*INDEX(城镇化率!$1:$1048576,MATCH($B315,城镇化率!$A:$A,0),MATCH(J$1,城镇化率!$5:$5,0))/100</f>
        <v>1294129.7322495093</v>
      </c>
      <c r="K315" s="40">
        <f>INDEX(人口源表!$1:$1048576,MATCH($B315,人口源表!$A:$A,0),MATCH(K$1,人口源表!$1:$1,0))*INDEX(城镇化率!$1:$1048576,MATCH($B315,城镇化率!$A:$A,0),MATCH(K$1,城镇化率!$5:$5,0))/100</f>
        <v>1318414.3358908063</v>
      </c>
      <c r="L315" s="40">
        <f>INDEX(人口源表!$1:$1048576,MATCH($B315,人口源表!$A:$A,0),MATCH(L$1,人口源表!$1:$1,0))*INDEX(城镇化率!$1:$1048576,MATCH($B315,城镇化率!$A:$A,0),MATCH(L$1,城镇化率!$5:$5,0))/100</f>
        <v>1342489.9361292282</v>
      </c>
      <c r="M315" s="40">
        <f>INDEX(人口源表!$1:$1048576,MATCH($B315,人口源表!$A:$A,0),MATCH(M$1,人口源表!$1:$1,0))*INDEX(城镇化率!$1:$1048576,MATCH($B315,城镇化率!$A:$A,0),MATCH(M$1,城镇化率!$5:$5,0))/100</f>
        <v>1366292.9663630035</v>
      </c>
      <c r="N315" s="40">
        <f>INDEX(人口源表!$1:$1048576,MATCH($B315,人口源表!$A:$A,0),MATCH(N$1,人口源表!$1:$1,0))*INDEX(城镇化率!$1:$1048576,MATCH($B315,城镇化率!$A:$A,0),MATCH(N$1,城镇化率!$5:$5,0))/100</f>
        <v>1389762.8416229703</v>
      </c>
      <c r="O315" s="40">
        <f>INDEX(人口源表!$1:$1048576,MATCH($B315,人口源表!$A:$A,0),MATCH(O$1,人口源表!$1:$1,0))*INDEX(城镇化率!$1:$1048576,MATCH($B315,城镇化率!$A:$A,0),MATCH(O$1,城镇化率!$5:$5,0))/100</f>
        <v>1412842.1680459515</v>
      </c>
      <c r="P315" s="40">
        <f>INDEX(人口源表!$1:$1048576,MATCH($B315,人口源表!$A:$A,0),MATCH(P$1,人口源表!$1:$1,0))*INDEX(城镇化率!$1:$1048576,MATCH($B315,城镇化率!$A:$A,0),MATCH(P$1,城镇化率!$5:$5,0))/100</f>
        <v>1435478.7663917029</v>
      </c>
      <c r="Q315" s="40">
        <f>INDEX(人口源表!$1:$1048576,MATCH($B315,人口源表!$A:$A,0),MATCH(Q$1,人口源表!$1:$1,0))*INDEX(城镇化率!$1:$1048576,MATCH($B315,城镇化率!$A:$A,0),MATCH(Q$1,城镇化率!$5:$5,0))/100</f>
        <v>1457623.2479113832</v>
      </c>
      <c r="R315" s="40">
        <f>INDEX(人口源表!$1:$1048576,MATCH($B315,人口源表!$A:$A,0),MATCH(R$1,人口源表!$1:$1,0))*INDEX(城镇化率!$1:$1048576,MATCH($B315,城镇化率!$A:$A,0),MATCH(R$1,城镇化率!$5:$5,0))/100</f>
        <v>1479231.5054821582</v>
      </c>
      <c r="S315" s="40">
        <f>INDEX(人口源表!$1:$1048576,MATCH($B315,人口源表!$A:$A,0),MATCH(S$1,人口源表!$1:$1,0))*INDEX(城镇化率!$1:$1048576,MATCH($B315,城镇化率!$A:$A,0),MATCH(S$1,城镇化率!$5:$5,0))/100</f>
        <v>1492836.1143564207</v>
      </c>
      <c r="T315" s="40">
        <f>INDEX(人口源表!$1:$1048576,MATCH($B315,人口源表!$A:$A,0),MATCH(T$1,人口源表!$1:$1,0))*INDEX(城镇化率!$1:$1048576,MATCH($B315,城镇化率!$A:$A,0),MATCH(T$1,城镇化率!$5:$5,0))/100</f>
        <v>1505664.1926299427</v>
      </c>
      <c r="U315" s="40">
        <f>INDEX(人口源表!$1:$1048576,MATCH($B315,人口源表!$A:$A,0),MATCH(U$1,人口源表!$1:$1,0))*INDEX(城镇化率!$1:$1048576,MATCH($B315,城镇化率!$A:$A,0),MATCH(U$1,城镇化率!$5:$5,0))/100</f>
        <v>1517696.7073887803</v>
      </c>
      <c r="V315" s="40">
        <f>INDEX(人口源表!$1:$1048576,MATCH($B315,人口源表!$A:$A,0),MATCH(V$1,人口源表!$1:$1,0))*INDEX(城镇化率!$1:$1048576,MATCH($B315,城镇化率!$A:$A,0),MATCH(V$1,城镇化率!$5:$5,0))/100</f>
        <v>1528920.0093558899</v>
      </c>
      <c r="W315" s="40">
        <f>INDEX(人口源表!$1:$1048576,MATCH($B315,人口源表!$A:$A,0),MATCH(W$1,人口源表!$1:$1,0))*INDEX(城镇化率!$1:$1048576,MATCH($B315,城镇化率!$A:$A,0),MATCH(W$1,城镇化率!$5:$5,0))/100</f>
        <v>1539327.3887685966</v>
      </c>
      <c r="X315" s="40">
        <f>INDEX(人口源表!$1:$1048576,MATCH($B315,人口源表!$A:$A,0),MATCH(X$1,人口源表!$1:$1,0))*INDEX(城镇化率!$1:$1048576,MATCH($B315,城镇化率!$A:$A,0),MATCH(X$1,城镇化率!$5:$5,0))/100</f>
        <v>1548917.3517494863</v>
      </c>
      <c r="Y315" s="40">
        <f>INDEX(人口源表!$1:$1048576,MATCH($B315,人口源表!$A:$A,0),MATCH(Y$1,人口源表!$1:$1,0))*INDEX(城镇化率!$1:$1048576,MATCH($B315,城镇化率!$A:$A,0),MATCH(Y$1,城镇化率!$5:$5,0))/100</f>
        <v>1557694.7058350181</v>
      </c>
      <c r="Z315" s="40">
        <f>INDEX(人口源表!$1:$1048576,MATCH($B315,人口源表!$A:$A,0),MATCH(Z$1,人口源表!$1:$1,0))*INDEX(城镇化率!$1:$1048576,MATCH($B315,城镇化率!$A:$A,0),MATCH(Z$1,城镇化率!$5:$5,0))/100</f>
        <v>1565671.1964695812</v>
      </c>
      <c r="AA315" s="40">
        <f>INDEX(人口源表!$1:$1048576,MATCH($B315,人口源表!$A:$A,0),MATCH(AA$1,人口源表!$1:$1,0))*INDEX(城镇化率!$1:$1048576,MATCH($B315,城镇化率!$A:$A,0),MATCH(AA$1,城镇化率!$5:$5,0))/100</f>
        <v>1572864.7141344922</v>
      </c>
      <c r="AB315" s="40">
        <f>INDEX(人口源表!$1:$1048576,MATCH($B315,人口源表!$A:$A,0),MATCH(AB$1,人口源表!$1:$1,0))*INDEX(城镇化率!$1:$1048576,MATCH($B315,城镇化率!$A:$A,0),MATCH(AB$1,城镇化率!$5:$5,0))/100</f>
        <v>1579299.928440456</v>
      </c>
      <c r="AC315" s="40">
        <f>INDEX(人口源表!$1:$1048576,MATCH($B315,人口源表!$A:$A,0),MATCH(AC$1,人口源表!$1:$1,0))*INDEX(城镇化率!$1:$1048576,MATCH($B315,城镇化率!$A:$A,0),MATCH(AC$1,城镇化率!$5:$5,0))/100</f>
        <v>1583069.4142682864</v>
      </c>
      <c r="AD315" s="40">
        <f>INDEX(人口源表!$1:$1048576,MATCH($B315,人口源表!$A:$A,0),MATCH(AD$1,人口源表!$1:$1,0))*INDEX(城镇化率!$1:$1048576,MATCH($B315,城镇化率!$A:$A,0),MATCH(AD$1,城镇化率!$5:$5,0))/100</f>
        <v>1586141.5173400682</v>
      </c>
      <c r="AE315" s="40">
        <f>INDEX(人口源表!$1:$1048576,MATCH($B315,人口源表!$A:$A,0),MATCH(AE$1,人口源表!$1:$1,0))*INDEX(城镇化率!$1:$1048576,MATCH($B315,城镇化率!$A:$A,0),MATCH(AE$1,城镇化率!$5:$5,0))/100</f>
        <v>1588564.6172484469</v>
      </c>
      <c r="AF315" s="40">
        <f>INDEX(人口源表!$1:$1048576,MATCH($B315,人口源表!$A:$A,0),MATCH(AF$1,人口源表!$1:$1,0))*INDEX(城镇化率!$1:$1048576,MATCH($B315,城镇化率!$A:$A,0),MATCH(AF$1,城镇化率!$5:$5,0))/100</f>
        <v>1590393.78465115</v>
      </c>
      <c r="AG315" s="40">
        <f>INDEX(人口源表!$1:$1048576,MATCH($B315,人口源表!$A:$A,0),MATCH(AG$1,人口源表!$1:$1,0))*INDEX(城镇化率!$1:$1048576,MATCH($B315,城镇化率!$A:$A,0),MATCH(AG$1,城镇化率!$5:$5,0))/100</f>
        <v>1591692.874732336</v>
      </c>
      <c r="AH315" s="40">
        <f>INDEX(人口源表!$1:$1048576,MATCH($B315,人口源表!$A:$A,0),MATCH(AH$1,人口源表!$1:$1,0))*INDEX(城镇化率!$1:$1048576,MATCH($B315,城镇化率!$A:$A,0),MATCH(AH$1,城镇化率!$5:$5,0))/100</f>
        <v>1592531.2160779713</v>
      </c>
      <c r="AI315" s="40">
        <f>INDEX(人口源表!$1:$1048576,MATCH($B315,人口源表!$A:$A,0),MATCH(AI$1,人口源表!$1:$1,0))*INDEX(城镇化率!$1:$1048576,MATCH($B315,城镇化率!$A:$A,0),MATCH(AI$1,城镇化率!$5:$5,0))/100</f>
        <v>1592986.6887062734</v>
      </c>
      <c r="AJ315" s="40">
        <f>INDEX(人口源表!$1:$1048576,MATCH($B315,人口源表!$A:$A,0),MATCH(AJ$1,人口源表!$1:$1,0))*INDEX(城镇化率!$1:$1048576,MATCH($B315,城镇化率!$A:$A,0),MATCH(AJ$1,城镇化率!$5:$5,0))/100</f>
        <v>1593145.3758821709</v>
      </c>
      <c r="AK315" s="40">
        <f>INDEX(人口源表!$1:$1048576,MATCH($B315,人口源表!$A:$A,0),MATCH(AK$1,人口源表!$1:$1,0))*INDEX(城镇化率!$1:$1048576,MATCH($B315,城镇化率!$A:$A,0),MATCH(AK$1,城镇化率!$5:$5,0))/100</f>
        <v>1593100.204043908</v>
      </c>
      <c r="AL315" s="40">
        <f>INDEX(人口源表!$1:$1048576,MATCH($B315,人口源表!$A:$A,0),MATCH(AL$1,人口源表!$1:$1,0))*INDEX(城镇化率!$1:$1048576,MATCH($B315,城镇化率!$A:$A,0),MATCH(AL$1,城镇化率!$5:$5,0))/100</f>
        <v>1592951.5623844354</v>
      </c>
      <c r="AM315" s="40">
        <f>INDEX(人口源表!$1:$1048576,MATCH($B315,人口源表!$A:$A,0),MATCH(AM$1,人口源表!$1:$1,0))*INDEX(城镇化率!$1:$1048576,MATCH($B315,城镇化率!$A:$A,0),MATCH(AM$1,城镇化率!$5:$5,0))/100</f>
        <v>1592809.9547544487</v>
      </c>
      <c r="AN315" s="40">
        <f>INDEX(人口源表!$1:$1048576,MATCH($B315,人口源表!$A:$A,0),MATCH(AN$1,人口源表!$1:$1,0))*INDEX(城镇化率!$1:$1048576,MATCH($B315,城镇化率!$A:$A,0),MATCH(AN$1,城镇化率!$5:$5,0))/100</f>
        <v>1592792.1213841096</v>
      </c>
      <c r="AO315" s="40">
        <f>INDEX(人口源表!$1:$1048576,MATCH($B315,人口源表!$A:$A,0),MATCH(AO$1,人口源表!$1:$1,0))*INDEX(城镇化率!$1:$1048576,MATCH($B315,城镇化率!$A:$A,0),MATCH(AO$1,城镇化率!$5:$5,0))/100</f>
        <v>1593024.1930779039</v>
      </c>
      <c r="AP315" s="40">
        <f>INDEX(人口源表!$1:$1048576,MATCH($B315,人口源表!$A:$A,0),MATCH(AP$1,人口源表!$1:$1,0))*INDEX(城镇化率!$1:$1048576,MATCH($B315,城镇化率!$A:$A,0),MATCH(AP$1,城镇化率!$5:$5,0))/100</f>
        <v>1593640.3196968844</v>
      </c>
      <c r="AQ315" s="40">
        <f>INDEX(人口源表!$1:$1048576,MATCH($B315,人口源表!$A:$A,0),MATCH(AQ$1,人口源表!$1:$1,0))*INDEX(城镇化率!$1:$1048576,MATCH($B315,城镇化率!$A:$A,0),MATCH(AQ$1,城镇化率!$5:$5,0))/100</f>
        <v>1594783.3160409227</v>
      </c>
      <c r="AR315" s="40">
        <f>INDEX(人口源表!$1:$1048576,MATCH($B315,人口源表!$A:$A,0),MATCH(AR$1,人口源表!$1:$1,0))*INDEX(城镇化率!$1:$1048576,MATCH($B315,城镇化率!$A:$A,0),MATCH(AR$1,城镇化率!$5:$5,0))/100</f>
        <v>1596604.8062584805</v>
      </c>
      <c r="AS315" s="40">
        <f>INDEX(人口源表!$1:$1048576,MATCH($B315,人口源表!$A:$A,0),MATCH(AS$1,人口源表!$1:$1,0))*INDEX(城镇化率!$1:$1048576,MATCH($B315,城镇化率!$A:$A,0),MATCH(AS$1,城镇化率!$5:$5,0))/100</f>
        <v>1599265.8862665999</v>
      </c>
      <c r="AT315" s="40">
        <f>INDEX(人口源表!$1:$1048576,MATCH($B315,人口源表!$A:$A,0),MATCH(AT$1,人口源表!$1:$1,0))*INDEX(城镇化率!$1:$1048576,MATCH($B315,城镇化率!$A:$A,0),MATCH(AT$1,城镇化率!$5:$5,0))/100</f>
        <v>1602935.7258488641</v>
      </c>
      <c r="AU315" s="40">
        <f>INDEX(人口源表!$1:$1048576,MATCH($B315,人口源表!$A:$A,0),MATCH(AU$1,人口源表!$1:$1,0))*INDEX(城镇化率!$1:$1048576,MATCH($B315,城镇化率!$A:$A,0),MATCH(AU$1,城镇化率!$5:$5,0))/100</f>
        <v>1607793.7797193476</v>
      </c>
      <c r="AV315" s="40">
        <f>INDEX(人口源表!$1:$1048576,MATCH($B315,人口源表!$A:$A,0),MATCH(AV$1,人口源表!$1:$1,0))*INDEX(城镇化率!$1:$1048576,MATCH($B315,城镇化率!$A:$A,0),MATCH(AV$1,城镇化率!$5:$5,0))/100</f>
        <v>1614027.3462502402</v>
      </c>
    </row>
    <row r="316" spans="1:48" x14ac:dyDescent="0.15">
      <c r="A316" s="4" t="s">
        <v>880</v>
      </c>
      <c r="B316" s="4" t="s">
        <v>648</v>
      </c>
      <c r="C316" s="34">
        <f>VLOOKUP(B316,'[1]2016省城人口总结（根）'!B:C,2,FALSE)/100</f>
        <v>0.39079999999999998</v>
      </c>
      <c r="D316" s="40">
        <f>INDEX(人口源表!$1:$1048576,MATCH($B316,人口源表!$A:$A,0),MATCH(D$1,人口源表!$1:$1,0))*INDEX(城镇化率!$1:$1048576,MATCH($B316,城镇化率!$A:$A,0),MATCH(D$1,城镇化率!$5:$5,0))/100</f>
        <v>735623.80827420531</v>
      </c>
      <c r="E316" s="40">
        <f>INDEX(人口源表!$1:$1048576,MATCH($B316,人口源表!$A:$A,0),MATCH(E$1,人口源表!$1:$1,0))*INDEX(城镇化率!$1:$1048576,MATCH($B316,城镇化率!$A:$A,0),MATCH(E$1,城镇化率!$5:$5,0))/100</f>
        <v>753236.44186381565</v>
      </c>
      <c r="F316" s="40">
        <f>INDEX(人口源表!$1:$1048576,MATCH($B316,人口源表!$A:$A,0),MATCH(F$1,人口源表!$1:$1,0))*INDEX(城镇化率!$1:$1048576,MATCH($B316,城镇化率!$A:$A,0),MATCH(F$1,城镇化率!$5:$5,0))/100</f>
        <v>771166.8164260498</v>
      </c>
      <c r="G316" s="40">
        <f>INDEX(人口源表!$1:$1048576,MATCH($B316,人口源表!$A:$A,0),MATCH(G$1,人口源表!$1:$1,0))*INDEX(城镇化率!$1:$1048576,MATCH($B316,城镇化率!$A:$A,0),MATCH(G$1,城镇化率!$5:$5,0))/100</f>
        <v>595455.07110998954</v>
      </c>
      <c r="H316" s="40">
        <f>INDEX(人口源表!$1:$1048576,MATCH($B316,人口源表!$A:$A,0),MATCH(H$1,人口源表!$1:$1,0))*INDEX(城镇化率!$1:$1048576,MATCH($B316,城镇化率!$A:$A,0),MATCH(H$1,城镇化率!$5:$5,0))/100</f>
        <v>612445.6908260897</v>
      </c>
      <c r="I316" s="40">
        <f>INDEX(人口源表!$1:$1048576,MATCH($B316,人口源表!$A:$A,0),MATCH(I$1,人口源表!$1:$1,0))*INDEX(城镇化率!$1:$1048576,MATCH($B316,城镇化率!$A:$A,0),MATCH(I$1,城镇化率!$5:$5,0))/100</f>
        <v>624986.81722143653</v>
      </c>
      <c r="J316" s="40">
        <f>INDEX(人口源表!$1:$1048576,MATCH($B316,人口源表!$A:$A,0),MATCH(J$1,人口源表!$1:$1,0))*INDEX(城镇化率!$1:$1048576,MATCH($B316,城镇化率!$A:$A,0),MATCH(J$1,城镇化率!$5:$5,0))/100</f>
        <v>637199.34468951414</v>
      </c>
      <c r="K316" s="40">
        <f>INDEX(人口源表!$1:$1048576,MATCH($B316,人口源表!$A:$A,0),MATCH(K$1,人口源表!$1:$1,0))*INDEX(城镇化率!$1:$1048576,MATCH($B316,城镇化率!$A:$A,0),MATCH(K$1,城镇化率!$5:$5,0))/100</f>
        <v>649071.1268660049</v>
      </c>
      <c r="L316" s="40">
        <f>INDEX(人口源表!$1:$1048576,MATCH($B316,人口源表!$A:$A,0),MATCH(L$1,人口源表!$1:$1,0))*INDEX(城镇化率!$1:$1048576,MATCH($B316,城镇化率!$A:$A,0),MATCH(L$1,城镇化率!$5:$5,0))/100</f>
        <v>660591.94800813799</v>
      </c>
      <c r="M316" s="40">
        <f>INDEX(人口源表!$1:$1048576,MATCH($B316,人口源表!$A:$A,0),MATCH(M$1,人口源表!$1:$1,0))*INDEX(城镇化率!$1:$1048576,MATCH($B316,城镇化率!$A:$A,0),MATCH(M$1,城镇化率!$5:$5,0))/100</f>
        <v>671751.87019674375</v>
      </c>
      <c r="N316" s="40">
        <f>INDEX(人口源表!$1:$1048576,MATCH($B316,人口源表!$A:$A,0),MATCH(N$1,人口源表!$1:$1,0))*INDEX(城镇化率!$1:$1048576,MATCH($B316,城镇化率!$A:$A,0),MATCH(N$1,城镇化率!$5:$5,0))/100</f>
        <v>682542.14108750806</v>
      </c>
      <c r="O316" s="40">
        <f>INDEX(人口源表!$1:$1048576,MATCH($B316,人口源表!$A:$A,0),MATCH(O$1,人口源表!$1:$1,0))*INDEX(城镇化率!$1:$1048576,MATCH($B316,城镇化率!$A:$A,0),MATCH(O$1,城镇化率!$5:$5,0))/100</f>
        <v>692956.15556406276</v>
      </c>
      <c r="P316" s="40">
        <f>INDEX(人口源表!$1:$1048576,MATCH($B316,人口源表!$A:$A,0),MATCH(P$1,人口源表!$1:$1,0))*INDEX(城镇化率!$1:$1048576,MATCH($B316,城镇化率!$A:$A,0),MATCH(P$1,城镇化率!$5:$5,0))/100</f>
        <v>702987.75685026764</v>
      </c>
      <c r="Q316" s="40">
        <f>INDEX(人口源表!$1:$1048576,MATCH($B316,人口源表!$A:$A,0),MATCH(Q$1,人口源表!$1:$1,0))*INDEX(城镇化率!$1:$1048576,MATCH($B316,城镇化率!$A:$A,0),MATCH(Q$1,城镇化率!$5:$5,0))/100</f>
        <v>712632.17583896325</v>
      </c>
      <c r="R316" s="40">
        <f>INDEX(人口源表!$1:$1048576,MATCH($B316,人口源表!$A:$A,0),MATCH(R$1,人口源表!$1:$1,0))*INDEX(城镇化率!$1:$1048576,MATCH($B316,城镇化率!$A:$A,0),MATCH(R$1,城镇化率!$5:$5,0))/100</f>
        <v>721887.02603731875</v>
      </c>
      <c r="S316" s="40">
        <f>INDEX(人口源表!$1:$1048576,MATCH($B316,人口源表!$A:$A,0),MATCH(S$1,人口源表!$1:$1,0))*INDEX(城镇化率!$1:$1048576,MATCH($B316,城镇化率!$A:$A,0),MATCH(S$1,城镇化率!$5:$5,0))/100</f>
        <v>727132.51629109681</v>
      </c>
      <c r="T316" s="40">
        <f>INDEX(人口源表!$1:$1048576,MATCH($B316,人口源表!$A:$A,0),MATCH(T$1,人口源表!$1:$1,0))*INDEX(城镇化率!$1:$1048576,MATCH($B316,城镇化率!$A:$A,0),MATCH(T$1,城镇化率!$5:$5,0))/100</f>
        <v>731921.70912567154</v>
      </c>
      <c r="U316" s="40">
        <f>INDEX(人口源表!$1:$1048576,MATCH($B316,人口源表!$A:$A,0),MATCH(U$1,人口源表!$1:$1,0))*INDEX(城镇化率!$1:$1048576,MATCH($B316,城镇化率!$A:$A,0),MATCH(U$1,城镇化率!$5:$5,0))/100</f>
        <v>736261.9891460943</v>
      </c>
      <c r="V316" s="40">
        <f>INDEX(人口源表!$1:$1048576,MATCH($B316,人口源表!$A:$A,0),MATCH(V$1,人口源表!$1:$1,0))*INDEX(城镇化率!$1:$1048576,MATCH($B316,城镇化率!$A:$A,0),MATCH(V$1,城镇化率!$5:$5,0))/100</f>
        <v>740163.78602120117</v>
      </c>
      <c r="W316" s="40">
        <f>INDEX(人口源表!$1:$1048576,MATCH($B316,人口源表!$A:$A,0),MATCH(W$1,人口源表!$1:$1,0))*INDEX(城镇化率!$1:$1048576,MATCH($B316,城镇化率!$A:$A,0),MATCH(W$1,城镇化率!$5:$5,0))/100</f>
        <v>743638.28077181277</v>
      </c>
      <c r="X316" s="40">
        <f>INDEX(人口源表!$1:$1048576,MATCH($B316,人口源表!$A:$A,0),MATCH(X$1,人口源表!$1:$1,0))*INDEX(城镇化率!$1:$1048576,MATCH($B316,城镇化率!$A:$A,0),MATCH(X$1,城镇化率!$5:$5,0))/100</f>
        <v>746698.84892014647</v>
      </c>
      <c r="Y316" s="40">
        <f>INDEX(人口源表!$1:$1048576,MATCH($B316,人口源表!$A:$A,0),MATCH(Y$1,人口源表!$1:$1,0))*INDEX(城镇化率!$1:$1048576,MATCH($B316,城镇化率!$A:$A,0),MATCH(Y$1,城镇化率!$5:$5,0))/100</f>
        <v>749361.11199771473</v>
      </c>
      <c r="Z316" s="40">
        <f>INDEX(人口源表!$1:$1048576,MATCH($B316,人口源表!$A:$A,0),MATCH(Z$1,人口源表!$1:$1,0))*INDEX(城镇化率!$1:$1048576,MATCH($B316,城镇化率!$A:$A,0),MATCH(Z$1,城镇化率!$5:$5,0))/100</f>
        <v>751641.06733029615</v>
      </c>
      <c r="AA316" s="40">
        <f>INDEX(人口源表!$1:$1048576,MATCH($B316,人口源表!$A:$A,0),MATCH(AA$1,人口源表!$1:$1,0))*INDEX(城镇化率!$1:$1048576,MATCH($B316,城镇化率!$A:$A,0),MATCH(AA$1,城镇化率!$5:$5,0))/100</f>
        <v>753557.99113607942</v>
      </c>
      <c r="AB316" s="40">
        <f>INDEX(人口源表!$1:$1048576,MATCH($B316,人口源表!$A:$A,0),MATCH(AB$1,人口源表!$1:$1,0))*INDEX(城镇化率!$1:$1048576,MATCH($B316,城镇化率!$A:$A,0),MATCH(AB$1,城镇化率!$5:$5,0))/100</f>
        <v>755132.08880577236</v>
      </c>
      <c r="AC316" s="40">
        <f>INDEX(人口源表!$1:$1048576,MATCH($B316,人口源表!$A:$A,0),MATCH(AC$1,人口源表!$1:$1,0))*INDEX(城镇化率!$1:$1048576,MATCH($B316,城镇化率!$A:$A,0),MATCH(AC$1,城镇化率!$5:$5,0))/100</f>
        <v>755461.38564899459</v>
      </c>
      <c r="AD316" s="40">
        <f>INDEX(人口源表!$1:$1048576,MATCH($B316,人口源表!$A:$A,0),MATCH(AD$1,人口源表!$1:$1,0))*INDEX(城镇化率!$1:$1048576,MATCH($B316,城镇化率!$A:$A,0),MATCH(AD$1,城镇化率!$5:$5,0))/100</f>
        <v>755493.85983247519</v>
      </c>
      <c r="AE316" s="40">
        <f>INDEX(人口源表!$1:$1048576,MATCH($B316,人口源表!$A:$A,0),MATCH(AE$1,人口源表!$1:$1,0))*INDEX(城镇化率!$1:$1048576,MATCH($B316,城镇化率!$A:$A,0),MATCH(AE$1,城镇化率!$5:$5,0))/100</f>
        <v>755257.60125684366</v>
      </c>
      <c r="AF316" s="40">
        <f>INDEX(人口源表!$1:$1048576,MATCH($B316,人口源表!$A:$A,0),MATCH(AF$1,人口源表!$1:$1,0))*INDEX(城镇化率!$1:$1048576,MATCH($B316,城镇化率!$A:$A,0),MATCH(AF$1,城镇化率!$5:$5,0))/100</f>
        <v>754781.64147545432</v>
      </c>
      <c r="AG316" s="40">
        <f>INDEX(人口源表!$1:$1048576,MATCH($B316,人口源表!$A:$A,0),MATCH(AG$1,人口源表!$1:$1,0))*INDEX(城镇化率!$1:$1048576,MATCH($B316,城镇化率!$A:$A,0),MATCH(AG$1,城镇化率!$5:$5,0))/100</f>
        <v>754097.94592519174</v>
      </c>
      <c r="AH316" s="40">
        <f>INDEX(人口源表!$1:$1048576,MATCH($B316,人口源表!$A:$A,0),MATCH(AH$1,人口源表!$1:$1,0))*INDEX(城镇化率!$1:$1048576,MATCH($B316,城镇化率!$A:$A,0),MATCH(AH$1,城镇化率!$5:$5,0))/100</f>
        <v>753239.97539475618</v>
      </c>
      <c r="AI316" s="40">
        <f>INDEX(人口源表!$1:$1048576,MATCH($B316,人口源表!$A:$A,0),MATCH(AI$1,人口源表!$1:$1,0))*INDEX(城镇化率!$1:$1048576,MATCH($B316,城镇化率!$A:$A,0),MATCH(AI$1,城镇化率!$5:$5,0))/100</f>
        <v>752243.20793705597</v>
      </c>
      <c r="AJ316" s="40">
        <f>INDEX(人口源表!$1:$1048576,MATCH($B316,人口源表!$A:$A,0),MATCH(AJ$1,人口源表!$1:$1,0))*INDEX(城镇化率!$1:$1048576,MATCH($B316,城镇化率!$A:$A,0),MATCH(AJ$1,城镇化率!$5:$5,0))/100</f>
        <v>751144.67175638885</v>
      </c>
      <c r="AK316" s="40">
        <f>INDEX(人口源表!$1:$1048576,MATCH($B316,人口源表!$A:$A,0),MATCH(AK$1,人口源表!$1:$1,0))*INDEX(城镇化率!$1:$1048576,MATCH($B316,城镇化率!$A:$A,0),MATCH(AK$1,城镇化率!$5:$5,0))/100</f>
        <v>749984.97793523013</v>
      </c>
      <c r="AL316" s="40">
        <f>INDEX(人口源表!$1:$1048576,MATCH($B316,人口源表!$A:$A,0),MATCH(AL$1,人口源表!$1:$1,0))*INDEX(城镇化率!$1:$1048576,MATCH($B316,城镇化率!$A:$A,0),MATCH(AL$1,城镇化率!$5:$5,0))/100</f>
        <v>748805.35831957625</v>
      </c>
      <c r="AM316" s="40">
        <f>INDEX(人口源表!$1:$1048576,MATCH($B316,人口源表!$A:$A,0),MATCH(AM$1,人口源表!$1:$1,0))*INDEX(城镇化率!$1:$1048576,MATCH($B316,城镇化率!$A:$A,0),MATCH(AM$1,城镇化率!$5:$5,0))/100</f>
        <v>747649.69520987337</v>
      </c>
      <c r="AN316" s="40">
        <f>INDEX(人口源表!$1:$1048576,MATCH($B316,人口源表!$A:$A,0),MATCH(AN$1,人口源表!$1:$1,0))*INDEX(城镇化率!$1:$1048576,MATCH($B316,城镇化率!$A:$A,0),MATCH(AN$1,城镇化率!$5:$5,0))/100</f>
        <v>746564.56543291721</v>
      </c>
      <c r="AO316" s="40">
        <f>INDEX(人口源表!$1:$1048576,MATCH($B316,人口源表!$A:$A,0),MATCH(AO$1,人口源表!$1:$1,0))*INDEX(城镇化率!$1:$1048576,MATCH($B316,城镇化率!$A:$A,0),MATCH(AO$1,城镇化率!$5:$5,0))/100</f>
        <v>745597.75556219474</v>
      </c>
      <c r="AP316" s="40">
        <f>INDEX(人口源表!$1:$1048576,MATCH($B316,人口源表!$A:$A,0),MATCH(AP$1,人口源表!$1:$1,0))*INDEX(城镇化率!$1:$1048576,MATCH($B316,城镇化率!$A:$A,0),MATCH(AP$1,城镇化率!$5:$5,0))/100</f>
        <v>744800.32490838587</v>
      </c>
      <c r="AQ316" s="40">
        <f>INDEX(人口源表!$1:$1048576,MATCH($B316,人口源表!$A:$A,0),MATCH(AQ$1,人口源表!$1:$1,0))*INDEX(城镇化率!$1:$1048576,MATCH($B316,城镇化率!$A:$A,0),MATCH(AQ$1,城镇化率!$5:$5,0))/100</f>
        <v>744225.63320666808</v>
      </c>
      <c r="AR316" s="40">
        <f>INDEX(人口源表!$1:$1048576,MATCH($B316,人口源表!$A:$A,0),MATCH(AR$1,人口源表!$1:$1,0))*INDEX(城镇化率!$1:$1048576,MATCH($B316,城镇化率!$A:$A,0),MATCH(AR$1,城镇化率!$5:$5,0))/100</f>
        <v>743928.34566225915</v>
      </c>
      <c r="AS316" s="40">
        <f>INDEX(人口源表!$1:$1048576,MATCH($B316,人口源表!$A:$A,0),MATCH(AS$1,人口源表!$1:$1,0))*INDEX(城镇化率!$1:$1048576,MATCH($B316,城镇化率!$A:$A,0),MATCH(AS$1,城镇化率!$5:$5,0))/100</f>
        <v>743966.00258951331</v>
      </c>
      <c r="AT316" s="40">
        <f>INDEX(人口源表!$1:$1048576,MATCH($B316,人口源表!$A:$A,0),MATCH(AT$1,人口源表!$1:$1,0))*INDEX(城镇化率!$1:$1048576,MATCH($B316,城镇化率!$A:$A,0),MATCH(AT$1,城镇化率!$5:$5,0))/100</f>
        <v>744399.58541963249</v>
      </c>
      <c r="AU316" s="40">
        <f>INDEX(人口源表!$1:$1048576,MATCH($B316,人口源表!$A:$A,0),MATCH(AU$1,人口源表!$1:$1,0))*INDEX(城镇化率!$1:$1048576,MATCH($B316,城镇化率!$A:$A,0),MATCH(AU$1,城镇化率!$5:$5,0))/100</f>
        <v>745290.96645538707</v>
      </c>
      <c r="AV316" s="40">
        <f>INDEX(人口源表!$1:$1048576,MATCH($B316,人口源表!$A:$A,0),MATCH(AV$1,人口源表!$1:$1,0))*INDEX(城镇化率!$1:$1048576,MATCH($B316,城镇化率!$A:$A,0),MATCH(AV$1,城镇化率!$5:$5,0))/100</f>
        <v>746705.01070836547</v>
      </c>
    </row>
    <row r="317" spans="1:48" x14ac:dyDescent="0.15">
      <c r="A317" s="4" t="s">
        <v>880</v>
      </c>
      <c r="B317" s="4" t="s">
        <v>650</v>
      </c>
      <c r="C317" s="34">
        <f>VLOOKUP(B317,'[1]2016省城人口总结（根）'!B:C,2,FALSE)/100</f>
        <v>0.45289999999999997</v>
      </c>
      <c r="D317" s="40">
        <f>INDEX(人口源表!$1:$1048576,MATCH($B317,人口源表!$A:$A,0),MATCH(D$1,人口源表!$1:$1,0))*INDEX(城镇化率!$1:$1048576,MATCH($B317,城镇化率!$A:$A,0),MATCH(D$1,城镇化率!$5:$5,0))/100</f>
        <v>564530.84129685606</v>
      </c>
      <c r="E317" s="40">
        <f>INDEX(人口源表!$1:$1048576,MATCH($B317,人口源表!$A:$A,0),MATCH(E$1,人口源表!$1:$1,0))*INDEX(城镇化率!$1:$1048576,MATCH($B317,城镇化率!$A:$A,0),MATCH(E$1,城镇化率!$5:$5,0))/100</f>
        <v>577322.61387050455</v>
      </c>
      <c r="F317" s="40">
        <f>INDEX(人口源表!$1:$1048576,MATCH($B317,人口源表!$A:$A,0),MATCH(F$1,人口源表!$1:$1,0))*INDEX(城镇化率!$1:$1048576,MATCH($B317,城镇化率!$A:$A,0),MATCH(F$1,城镇化率!$5:$5,0))/100</f>
        <v>590184.75342180463</v>
      </c>
      <c r="G317" s="40">
        <f>INDEX(人口源表!$1:$1048576,MATCH($B317,人口源表!$A:$A,0),MATCH(G$1,人口源表!$1:$1,0))*INDEX(城镇化率!$1:$1048576,MATCH($B317,城镇化率!$A:$A,0),MATCH(G$1,城镇化率!$5:$5,0))/100</f>
        <v>534844.29129509744</v>
      </c>
      <c r="H317" s="40">
        <f>INDEX(人口源表!$1:$1048576,MATCH($B317,人口源表!$A:$A,0),MATCH(H$1,人口源表!$1:$1,0))*INDEX(城镇化率!$1:$1048576,MATCH($B317,城镇化率!$A:$A,0),MATCH(H$1,城镇化率!$5:$5,0))/100</f>
        <v>547979.59871000273</v>
      </c>
      <c r="I317" s="40">
        <f>INDEX(人口源表!$1:$1048576,MATCH($B317,人口源表!$A:$A,0),MATCH(I$1,人口源表!$1:$1,0))*INDEX(城镇化率!$1:$1048576,MATCH($B317,城镇化率!$A:$A,0),MATCH(I$1,城镇化率!$5:$5,0))/100</f>
        <v>557213.27251950162</v>
      </c>
      <c r="J317" s="40">
        <f>INDEX(人口源表!$1:$1048576,MATCH($B317,人口源表!$A:$A,0),MATCH(J$1,人口源表!$1:$1,0))*INDEX(城镇化率!$1:$1048576,MATCH($B317,城镇化率!$A:$A,0),MATCH(J$1,城镇化率!$5:$5,0))/100</f>
        <v>566242.21240214107</v>
      </c>
      <c r="K317" s="40">
        <f>INDEX(人口源表!$1:$1048576,MATCH($B317,人口源表!$A:$A,0),MATCH(K$1,人口源表!$1:$1,0))*INDEX(城镇化率!$1:$1048576,MATCH($B317,城镇化率!$A:$A,0),MATCH(K$1,城镇化率!$5:$5,0))/100</f>
        <v>575050.0670852199</v>
      </c>
      <c r="L317" s="40">
        <f>INDEX(人口源表!$1:$1048576,MATCH($B317,人口源表!$A:$A,0),MATCH(L$1,人口源表!$1:$1,0))*INDEX(城镇化率!$1:$1048576,MATCH($B317,城镇化率!$A:$A,0),MATCH(L$1,城镇化率!$5:$5,0))/100</f>
        <v>583622.00229130324</v>
      </c>
      <c r="M317" s="40">
        <f>INDEX(人口源表!$1:$1048576,MATCH($B317,人口源表!$A:$A,0),MATCH(M$1,人口源表!$1:$1,0))*INDEX(城镇化率!$1:$1048576,MATCH($B317,城镇化率!$A:$A,0),MATCH(M$1,城镇化率!$5:$5,0))/100</f>
        <v>591944.7904850326</v>
      </c>
      <c r="N317" s="40">
        <f>INDEX(人口源表!$1:$1048576,MATCH($B317,人口源表!$A:$A,0),MATCH(N$1,人口源表!$1:$1,0))*INDEX(城镇化率!$1:$1048576,MATCH($B317,城镇化率!$A:$A,0),MATCH(N$1,城镇化率!$5:$5,0))/100</f>
        <v>600005.36047222163</v>
      </c>
      <c r="O317" s="40">
        <f>INDEX(人口源表!$1:$1048576,MATCH($B317,人口源表!$A:$A,0),MATCH(O$1,人口源表!$1:$1,0))*INDEX(城镇化率!$1:$1048576,MATCH($B317,城镇化率!$A:$A,0),MATCH(O$1,城镇化率!$5:$5,0))/100</f>
        <v>607791.85463172977</v>
      </c>
      <c r="P317" s="40">
        <f>INDEX(人口源表!$1:$1048576,MATCH($B317,人口源表!$A:$A,0),MATCH(P$1,人口源表!$1:$1,0))*INDEX(城镇化率!$1:$1048576,MATCH($B317,城镇化率!$A:$A,0),MATCH(P$1,城镇化率!$5:$5,0))/100</f>
        <v>615293.69980274816</v>
      </c>
      <c r="Q317" s="40">
        <f>INDEX(人口源表!$1:$1048576,MATCH($B317,人口源表!$A:$A,0),MATCH(Q$1,人口源表!$1:$1,0))*INDEX(城镇化率!$1:$1048576,MATCH($B317,城镇化率!$A:$A,0),MATCH(Q$1,城镇化率!$5:$5,0))/100</f>
        <v>622501.15047910507</v>
      </c>
      <c r="R317" s="40">
        <f>INDEX(人口源表!$1:$1048576,MATCH($B317,人口源表!$A:$A,0),MATCH(R$1,人口源表!$1:$1,0))*INDEX(城镇化率!$1:$1048576,MATCH($B317,城镇化率!$A:$A,0),MATCH(R$1,城镇化率!$5:$5,0))/100</f>
        <v>629406.408091438</v>
      </c>
      <c r="S317" s="40">
        <f>INDEX(人口源表!$1:$1048576,MATCH($B317,人口源表!$A:$A,0),MATCH(S$1,人口源表!$1:$1,0))*INDEX(城镇化率!$1:$1048576,MATCH($B317,城镇化率!$A:$A,0),MATCH(S$1,城镇化率!$5:$5,0))/100</f>
        <v>632854.11586909939</v>
      </c>
      <c r="T317" s="40">
        <f>INDEX(人口源表!$1:$1048576,MATCH($B317,人口源表!$A:$A,0),MATCH(T$1,人口源表!$1:$1,0))*INDEX(城镇化率!$1:$1048576,MATCH($B317,城镇化率!$A:$A,0),MATCH(T$1,城镇化率!$5:$5,0))/100</f>
        <v>635941.08481414733</v>
      </c>
      <c r="U317" s="40">
        <f>INDEX(人口源表!$1:$1048576,MATCH($B317,人口源表!$A:$A,0),MATCH(U$1,人口源表!$1:$1,0))*INDEX(城镇化率!$1:$1048576,MATCH($B317,城镇化率!$A:$A,0),MATCH(U$1,城镇化率!$5:$5,0))/100</f>
        <v>638668.24322649313</v>
      </c>
      <c r="V317" s="40">
        <f>INDEX(人口源表!$1:$1048576,MATCH($B317,人口源表!$A:$A,0),MATCH(V$1,人口源表!$1:$1,0))*INDEX(城镇化率!$1:$1048576,MATCH($B317,城镇化率!$A:$A,0),MATCH(V$1,城镇化率!$5:$5,0))/100</f>
        <v>641038.77737371449</v>
      </c>
      <c r="W317" s="40">
        <f>INDEX(人口源表!$1:$1048576,MATCH($B317,人口源表!$A:$A,0),MATCH(W$1,人口源表!$1:$1,0))*INDEX(城镇化率!$1:$1048576,MATCH($B317,城镇化率!$A:$A,0),MATCH(W$1,城镇化率!$5:$5,0))/100</f>
        <v>643056.54108831438</v>
      </c>
      <c r="X317" s="40">
        <f>INDEX(人口源表!$1:$1048576,MATCH($B317,人口源表!$A:$A,0),MATCH(X$1,人口源表!$1:$1,0))*INDEX(城镇化率!$1:$1048576,MATCH($B317,城镇化率!$A:$A,0),MATCH(X$1,城镇化率!$5:$5,0))/100</f>
        <v>644728.27705741557</v>
      </c>
      <c r="Y317" s="40">
        <f>INDEX(人口源表!$1:$1048576,MATCH($B317,人口源表!$A:$A,0),MATCH(Y$1,人口源表!$1:$1,0))*INDEX(城镇化率!$1:$1048576,MATCH($B317,城镇化率!$A:$A,0),MATCH(Y$1,城镇化率!$5:$5,0))/100</f>
        <v>646060.91652354738</v>
      </c>
      <c r="Z317" s="40">
        <f>INDEX(人口源表!$1:$1048576,MATCH($B317,人口源表!$A:$A,0),MATCH(Z$1,人口源表!$1:$1,0))*INDEX(城镇化率!$1:$1048576,MATCH($B317,城镇化率!$A:$A,0),MATCH(Z$1,城镇化率!$5:$5,0))/100</f>
        <v>647064.36682681402</v>
      </c>
      <c r="AA317" s="40">
        <f>INDEX(人口源表!$1:$1048576,MATCH($B317,人口源表!$A:$A,0),MATCH(AA$1,人口源表!$1:$1,0))*INDEX(城镇化率!$1:$1048576,MATCH($B317,城镇化率!$A:$A,0),MATCH(AA$1,城镇化率!$5:$5,0))/100</f>
        <v>647749.34452958044</v>
      </c>
      <c r="AB317" s="40">
        <f>INDEX(人口源表!$1:$1048576,MATCH($B317,人口源表!$A:$A,0),MATCH(AB$1,人口源表!$1:$1,0))*INDEX(城镇化率!$1:$1048576,MATCH($B317,城镇化率!$A:$A,0),MATCH(AB$1,城镇化率!$5:$5,0))/100</f>
        <v>648129.64304675499</v>
      </c>
      <c r="AC317" s="40">
        <f>INDEX(人口源表!$1:$1048576,MATCH($B317,人口源表!$A:$A,0),MATCH(AC$1,人口源表!$1:$1,0))*INDEX(城镇化率!$1:$1048576,MATCH($B317,城镇化率!$A:$A,0),MATCH(AC$1,城镇化率!$5:$5,0))/100</f>
        <v>647426.73892013181</v>
      </c>
      <c r="AD317" s="40">
        <f>INDEX(人口源表!$1:$1048576,MATCH($B317,人口源表!$A:$A,0),MATCH(AD$1,人口源表!$1:$1,0))*INDEX(城镇化率!$1:$1048576,MATCH($B317,城镇化率!$A:$A,0),MATCH(AD$1,城镇化率!$5:$5,0))/100</f>
        <v>646451.41593327932</v>
      </c>
      <c r="AE317" s="40">
        <f>INDEX(人口源表!$1:$1048576,MATCH($B317,人口源表!$A:$A,0),MATCH(AE$1,人口源表!$1:$1,0))*INDEX(城镇化率!$1:$1048576,MATCH($B317,城镇化率!$A:$A,0),MATCH(AE$1,城镇化率!$5:$5,0))/100</f>
        <v>645223.9850470419</v>
      </c>
      <c r="AF317" s="40">
        <f>INDEX(人口源表!$1:$1048576,MATCH($B317,人口源表!$A:$A,0),MATCH(AF$1,人口源表!$1:$1,0))*INDEX(城镇化率!$1:$1048576,MATCH($B317,城镇化率!$A:$A,0),MATCH(AF$1,城镇化率!$5:$5,0))/100</f>
        <v>643765.65758922021</v>
      </c>
      <c r="AG317" s="40">
        <f>INDEX(人口源表!$1:$1048576,MATCH($B317,人口源表!$A:$A,0),MATCH(AG$1,人口源表!$1:$1,0))*INDEX(城镇化率!$1:$1048576,MATCH($B317,城镇化率!$A:$A,0),MATCH(AG$1,城镇化率!$5:$5,0))/100</f>
        <v>642100.27897957049</v>
      </c>
      <c r="AH317" s="40">
        <f>INDEX(人口源表!$1:$1048576,MATCH($B317,人口源表!$A:$A,0),MATCH(AH$1,人口源表!$1:$1,0))*INDEX(城镇化率!$1:$1048576,MATCH($B317,城镇化率!$A:$A,0),MATCH(AH$1,城镇化率!$5:$5,0))/100</f>
        <v>640252.07354591205</v>
      </c>
      <c r="AI317" s="40">
        <f>INDEX(人口源表!$1:$1048576,MATCH($B317,人口源表!$A:$A,0),MATCH(AI$1,人口源表!$1:$1,0))*INDEX(城镇化率!$1:$1048576,MATCH($B317,城镇化率!$A:$A,0),MATCH(AI$1,城镇化率!$5:$5,0))/100</f>
        <v>638249.69130028365</v>
      </c>
      <c r="AJ317" s="40">
        <f>INDEX(人口源表!$1:$1048576,MATCH($B317,人口源表!$A:$A,0),MATCH(AJ$1,人口源表!$1:$1,0))*INDEX(城镇化率!$1:$1048576,MATCH($B317,城镇化率!$A:$A,0),MATCH(AJ$1,城镇化率!$5:$5,0))/100</f>
        <v>636121.64965731092</v>
      </c>
      <c r="AK317" s="40">
        <f>INDEX(人口源表!$1:$1048576,MATCH($B317,人口源表!$A:$A,0),MATCH(AK$1,人口源表!$1:$1,0))*INDEX(城镇化率!$1:$1048576,MATCH($B317,城镇化率!$A:$A,0),MATCH(AK$1,城镇化率!$5:$5,0))/100</f>
        <v>633899.2365444554</v>
      </c>
      <c r="AL317" s="40">
        <f>INDEX(人口源表!$1:$1048576,MATCH($B317,人口源表!$A:$A,0),MATCH(AL$1,人口源表!$1:$1,0))*INDEX(城镇化率!$1:$1048576,MATCH($B317,城镇化率!$A:$A,0),MATCH(AL$1,城镇化率!$5:$5,0))/100</f>
        <v>631616.55849525938</v>
      </c>
      <c r="AM317" s="40">
        <f>INDEX(人口源表!$1:$1048576,MATCH($B317,人口源表!$A:$A,0),MATCH(AM$1,人口源表!$1:$1,0))*INDEX(城镇化率!$1:$1048576,MATCH($B317,城镇化率!$A:$A,0),MATCH(AM$1,城镇化率!$5:$5,0))/100</f>
        <v>629308.83021455514</v>
      </c>
      <c r="AN317" s="40">
        <f>INDEX(人口源表!$1:$1048576,MATCH($B317,人口源表!$A:$A,0),MATCH(AN$1,人口源表!$1:$1,0))*INDEX(城镇化率!$1:$1048576,MATCH($B317,城镇化率!$A:$A,0),MATCH(AN$1,城镇化率!$5:$5,0))/100</f>
        <v>627014.1562609477</v>
      </c>
      <c r="AO317" s="40">
        <f>INDEX(人口源表!$1:$1048576,MATCH($B317,人口源表!$A:$A,0),MATCH(AO$1,人口源表!$1:$1,0))*INDEX(城镇化率!$1:$1048576,MATCH($B317,城镇化率!$A:$A,0),MATCH(AO$1,城镇化率!$5:$5,0))/100</f>
        <v>624771.21736140188</v>
      </c>
      <c r="AP317" s="40">
        <f>INDEX(人口源表!$1:$1048576,MATCH($B317,人口源表!$A:$A,0),MATCH(AP$1,人口源表!$1:$1,0))*INDEX(城镇化率!$1:$1048576,MATCH($B317,城镇化率!$A:$A,0),MATCH(AP$1,城镇化率!$5:$5,0))/100</f>
        <v>622623.42690962227</v>
      </c>
      <c r="AQ317" s="40">
        <f>INDEX(人口源表!$1:$1048576,MATCH($B317,人口源表!$A:$A,0),MATCH(AQ$1,人口源表!$1:$1,0))*INDEX(城镇化率!$1:$1048576,MATCH($B317,城镇化率!$A:$A,0),MATCH(AQ$1,城镇化率!$5:$5,0))/100</f>
        <v>620614.84797900741</v>
      </c>
      <c r="AR317" s="40">
        <f>INDEX(人口源表!$1:$1048576,MATCH($B317,人口源表!$A:$A,0),MATCH(AR$1,人口源表!$1:$1,0))*INDEX(城镇化率!$1:$1048576,MATCH($B317,城镇化率!$A:$A,0),MATCH(AR$1,城镇化率!$5:$5,0))/100</f>
        <v>618791.39440755849</v>
      </c>
      <c r="AS317" s="40">
        <f>INDEX(人口源表!$1:$1048576,MATCH($B317,人口源表!$A:$A,0),MATCH(AS$1,人口源表!$1:$1,0))*INDEX(城镇化率!$1:$1048576,MATCH($B317,城镇化率!$A:$A,0),MATCH(AS$1,城镇化率!$5:$5,0))/100</f>
        <v>617202.65870248387</v>
      </c>
      <c r="AT317" s="40">
        <f>INDEX(人口源表!$1:$1048576,MATCH($B317,人口源表!$A:$A,0),MATCH(AT$1,人口源表!$1:$1,0))*INDEX(城镇化率!$1:$1048576,MATCH($B317,城镇化率!$A:$A,0),MATCH(AT$1,城镇化率!$5:$5,0))/100</f>
        <v>615900.16892907384</v>
      </c>
      <c r="AU317" s="40">
        <f>INDEX(人口源表!$1:$1048576,MATCH($B317,人口源表!$A:$A,0),MATCH(AU$1,人口源表!$1:$1,0))*INDEX(城镇化率!$1:$1048576,MATCH($B317,城镇化率!$A:$A,0),MATCH(AU$1,城镇化率!$5:$5,0))/100</f>
        <v>614937.41825042153</v>
      </c>
      <c r="AV317" s="40">
        <f>INDEX(人口源表!$1:$1048576,MATCH($B317,人口源表!$A:$A,0),MATCH(AV$1,人口源表!$1:$1,0))*INDEX(城镇化率!$1:$1048576,MATCH($B317,城镇化率!$A:$A,0),MATCH(AV$1,城镇化率!$5:$5,0))/100</f>
        <v>614370.50132610521</v>
      </c>
    </row>
    <row r="318" spans="1:48" x14ac:dyDescent="0.15">
      <c r="A318" s="4" t="s">
        <v>880</v>
      </c>
      <c r="B318" s="4" t="s">
        <v>652</v>
      </c>
      <c r="C318" s="34">
        <f>VLOOKUP(B318,'[1]2016省城人口总结（根）'!B:C,2,FALSE)/100</f>
        <v>0.39159999999999995</v>
      </c>
      <c r="D318" s="40">
        <f>INDEX(人口源表!$1:$1048576,MATCH($B318,人口源表!$A:$A,0),MATCH(D$1,人口源表!$1:$1,0))*INDEX(城镇化率!$1:$1048576,MATCH($B318,城镇化率!$A:$A,0),MATCH(D$1,城镇化率!$5:$5,0))/100</f>
        <v>832452.74839384865</v>
      </c>
      <c r="E318" s="40">
        <f>INDEX(人口源表!$1:$1048576,MATCH($B318,人口源表!$A:$A,0),MATCH(E$1,人口源表!$1:$1,0))*INDEX(城镇化率!$1:$1048576,MATCH($B318,城镇化率!$A:$A,0),MATCH(E$1,城镇化率!$5:$5,0))/100</f>
        <v>851256.28091859666</v>
      </c>
      <c r="F318" s="40">
        <f>INDEX(人口源表!$1:$1048576,MATCH($B318,人口源表!$A:$A,0),MATCH(F$1,人口源表!$1:$1,0))*INDEX(城镇化率!$1:$1048576,MATCH($B318,城镇化率!$A:$A,0),MATCH(F$1,城镇化率!$5:$5,0))/100</f>
        <v>870454.67631566105</v>
      </c>
      <c r="G318" s="40">
        <f>INDEX(人口源表!$1:$1048576,MATCH($B318,人口源表!$A:$A,0),MATCH(G$1,人口源表!$1:$1,0))*INDEX(城镇化率!$1:$1048576,MATCH($B318,城镇化率!$A:$A,0),MATCH(G$1,城镇化率!$5:$5,0))/100</f>
        <v>754677.95907432633</v>
      </c>
      <c r="H318" s="40">
        <f>INDEX(人口源表!$1:$1048576,MATCH($B318,人口源表!$A:$A,0),MATCH(H$1,人口源表!$1:$1,0))*INDEX(城镇化率!$1:$1048576,MATCH($B318,城镇化率!$A:$A,0),MATCH(H$1,城镇化率!$5:$5,0))/100</f>
        <v>774409.76982437668</v>
      </c>
      <c r="I318" s="40">
        <f>INDEX(人口源表!$1:$1048576,MATCH($B318,人口源表!$A:$A,0),MATCH(I$1,人口源表!$1:$1,0))*INDEX(城镇化率!$1:$1048576,MATCH($B318,城镇化率!$A:$A,0),MATCH(I$1,城镇化率!$5:$5,0))/100</f>
        <v>788865.89672683238</v>
      </c>
      <c r="J318" s="40">
        <f>INDEX(人口源表!$1:$1048576,MATCH($B318,人口源表!$A:$A,0),MATCH(J$1,人口源表!$1:$1,0))*INDEX(城镇化率!$1:$1048576,MATCH($B318,城镇化率!$A:$A,0),MATCH(J$1,城镇化率!$5:$5,0))/100</f>
        <v>803237.54742694902</v>
      </c>
      <c r="K318" s="40">
        <f>INDEX(人口源表!$1:$1048576,MATCH($B318,人口源表!$A:$A,0),MATCH(K$1,人口源表!$1:$1,0))*INDEX(城镇化率!$1:$1048576,MATCH($B318,城镇化率!$A:$A,0),MATCH(K$1,城镇化率!$5:$5,0))/100</f>
        <v>817480.64180196961</v>
      </c>
      <c r="L318" s="40">
        <f>INDEX(人口源表!$1:$1048576,MATCH($B318,人口源表!$A:$A,0),MATCH(L$1,人口源表!$1:$1,0))*INDEX(城镇化率!$1:$1048576,MATCH($B318,城镇化率!$A:$A,0),MATCH(L$1,城镇化率!$5:$5,0))/100</f>
        <v>831551.18107410672</v>
      </c>
      <c r="M318" s="40">
        <f>INDEX(人口源表!$1:$1048576,MATCH($B318,人口源表!$A:$A,0),MATCH(M$1,人口源表!$1:$1,0))*INDEX(城镇化率!$1:$1048576,MATCH($B318,城镇化率!$A:$A,0),MATCH(M$1,城镇化率!$5:$5,0))/100</f>
        <v>845408.37660556193</v>
      </c>
      <c r="N318" s="40">
        <f>INDEX(人口源表!$1:$1048576,MATCH($B318,人口源表!$A:$A,0),MATCH(N$1,人口源表!$1:$1,0))*INDEX(城镇化率!$1:$1048576,MATCH($B318,城镇化率!$A:$A,0),MATCH(N$1,城镇化率!$5:$5,0))/100</f>
        <v>859013.07364524296</v>
      </c>
      <c r="O318" s="40">
        <f>INDEX(人口源表!$1:$1048576,MATCH($B318,人口源表!$A:$A,0),MATCH(O$1,人口源表!$1:$1,0))*INDEX(城镇化率!$1:$1048576,MATCH($B318,城镇化率!$A:$A,0),MATCH(O$1,城镇化率!$5:$5,0))/100</f>
        <v>872330.11723202746</v>
      </c>
      <c r="P318" s="40">
        <f>INDEX(人口源表!$1:$1048576,MATCH($B318,人口源表!$A:$A,0),MATCH(P$1,人口源表!$1:$1,0))*INDEX(城镇化率!$1:$1048576,MATCH($B318,城镇化率!$A:$A,0),MATCH(P$1,城镇化率!$5:$5,0))/100</f>
        <v>885324.95940707671</v>
      </c>
      <c r="Q318" s="40">
        <f>INDEX(人口源表!$1:$1048576,MATCH($B318,人口源表!$A:$A,0),MATCH(Q$1,人口源表!$1:$1,0))*INDEX(城镇化率!$1:$1048576,MATCH($B318,城镇化率!$A:$A,0),MATCH(Q$1,城镇化率!$5:$5,0))/100</f>
        <v>897967.38705270772</v>
      </c>
      <c r="R318" s="40">
        <f>INDEX(人口源表!$1:$1048576,MATCH($B318,人口源表!$A:$A,0),MATCH(R$1,人口源表!$1:$1,0))*INDEX(城镇化率!$1:$1048576,MATCH($B318,城镇化率!$A:$A,0),MATCH(R$1,城镇化率!$5:$5,0))/100</f>
        <v>910228.99311780324</v>
      </c>
      <c r="S318" s="40">
        <f>INDEX(人口源表!$1:$1048576,MATCH($B318,人口源表!$A:$A,0),MATCH(S$1,人口源表!$1:$1,0))*INDEX(城镇化率!$1:$1048576,MATCH($B318,城镇化率!$A:$A,0),MATCH(S$1,城镇化率!$5:$5,0))/100</f>
        <v>917521.31502876163</v>
      </c>
      <c r="T318" s="40">
        <f>INDEX(人口源表!$1:$1048576,MATCH($B318,人口源表!$A:$A,0),MATCH(T$1,人口源表!$1:$1,0))*INDEX(城镇化率!$1:$1048576,MATCH($B318,城镇化率!$A:$A,0),MATCH(T$1,城镇化率!$5:$5,0))/100</f>
        <v>924296.37522535946</v>
      </c>
      <c r="U318" s="40">
        <f>INDEX(人口源表!$1:$1048576,MATCH($B318,人口源表!$A:$A,0),MATCH(U$1,人口源表!$1:$1,0))*INDEX(城镇化率!$1:$1048576,MATCH($B318,城镇化率!$A:$A,0),MATCH(U$1,城镇化率!$5:$5,0))/100</f>
        <v>930545.04215307627</v>
      </c>
      <c r="V318" s="40">
        <f>INDEX(人口源表!$1:$1048576,MATCH($B318,人口源表!$A:$A,0),MATCH(V$1,人口源表!$1:$1,0))*INDEX(城镇化率!$1:$1048576,MATCH($B318,城镇化率!$A:$A,0),MATCH(V$1,城镇化率!$5:$5,0))/100</f>
        <v>936259.49856387917</v>
      </c>
      <c r="W318" s="40">
        <f>INDEX(人口源表!$1:$1048576,MATCH($B318,人口源表!$A:$A,0),MATCH(W$1,人口源表!$1:$1,0))*INDEX(城镇化率!$1:$1048576,MATCH($B318,城镇化率!$A:$A,0),MATCH(W$1,城镇化率!$5:$5,0))/100</f>
        <v>941438.02049828484</v>
      </c>
      <c r="X318" s="40">
        <f>INDEX(人口源表!$1:$1048576,MATCH($B318,人口源表!$A:$A,0),MATCH(X$1,人口源表!$1:$1,0))*INDEX(城镇化率!$1:$1048576,MATCH($B318,城镇化率!$A:$A,0),MATCH(X$1,城镇化率!$5:$5,0))/100</f>
        <v>946081.79313418758</v>
      </c>
      <c r="Y318" s="40">
        <f>INDEX(人口源表!$1:$1048576,MATCH($B318,人口源表!$A:$A,0),MATCH(Y$1,人口源表!$1:$1,0))*INDEX(城镇化率!$1:$1048576,MATCH($B318,城镇化率!$A:$A,0),MATCH(Y$1,城镇化率!$5:$5,0))/100</f>
        <v>950196.90009057266</v>
      </c>
      <c r="Z318" s="40">
        <f>INDEX(人口源表!$1:$1048576,MATCH($B318,人口源表!$A:$A,0),MATCH(Z$1,人口源表!$1:$1,0))*INDEX(城镇化率!$1:$1048576,MATCH($B318,城镇化率!$A:$A,0),MATCH(Z$1,城镇化率!$5:$5,0))/100</f>
        <v>953793.48170096369</v>
      </c>
      <c r="AA318" s="40">
        <f>INDEX(人口源表!$1:$1048576,MATCH($B318,人口源表!$A:$A,0),MATCH(AA$1,人口源表!$1:$1,0))*INDEX(城镇化率!$1:$1048576,MATCH($B318,城镇化率!$A:$A,0),MATCH(AA$1,城镇化率!$5:$5,0))/100</f>
        <v>956885.8342286885</v>
      </c>
      <c r="AB318" s="40">
        <f>INDEX(人口源表!$1:$1048576,MATCH($B318,人口源表!$A:$A,0),MATCH(AB$1,人口源表!$1:$1,0))*INDEX(城镇化率!$1:$1048576,MATCH($B318,城镇化率!$A:$A,0),MATCH(AB$1,城镇化率!$5:$5,0))/100</f>
        <v>959493.4834201989</v>
      </c>
      <c r="AC318" s="40">
        <f>INDEX(人口源表!$1:$1048576,MATCH($B318,人口源表!$A:$A,0),MATCH(AC$1,人口源表!$1:$1,0))*INDEX(城镇化率!$1:$1048576,MATCH($B318,城镇化率!$A:$A,0),MATCH(AC$1,城镇化率!$5:$5,0))/100</f>
        <v>960463.11652129132</v>
      </c>
      <c r="AD318" s="40">
        <f>INDEX(人口源表!$1:$1048576,MATCH($B318,人口源表!$A:$A,0),MATCH(AD$1,人口源表!$1:$1,0))*INDEX(城镇化率!$1:$1048576,MATCH($B318,城镇化率!$A:$A,0),MATCH(AD$1,城镇化率!$5:$5,0))/100</f>
        <v>960997.57950689597</v>
      </c>
      <c r="AE318" s="40">
        <f>INDEX(人口源表!$1:$1048576,MATCH($B318,人口源表!$A:$A,0),MATCH(AE$1,人口源表!$1:$1,0))*INDEX(城镇化率!$1:$1048576,MATCH($B318,城镇化率!$A:$A,0),MATCH(AE$1,城镇化率!$5:$5,0))/100</f>
        <v>961131.80866224249</v>
      </c>
      <c r="AF318" s="40">
        <f>INDEX(人口源表!$1:$1048576,MATCH($B318,人口源表!$A:$A,0),MATCH(AF$1,人口源表!$1:$1,0))*INDEX(城镇化率!$1:$1048576,MATCH($B318,城镇化率!$A:$A,0),MATCH(AF$1,城镇化率!$5:$5,0))/100</f>
        <v>960905.2547393362</v>
      </c>
      <c r="AG318" s="40">
        <f>INDEX(人口源表!$1:$1048576,MATCH($B318,人口源表!$A:$A,0),MATCH(AG$1,人口源表!$1:$1,0))*INDEX(城镇化率!$1:$1048576,MATCH($B318,城镇化率!$A:$A,0),MATCH(AG$1,城镇化率!$5:$5,0))/100</f>
        <v>960362.95420086384</v>
      </c>
      <c r="AH318" s="40">
        <f>INDEX(人口源表!$1:$1048576,MATCH($B318,人口源表!$A:$A,0),MATCH(AH$1,人口源表!$1:$1,0))*INDEX(城镇化率!$1:$1048576,MATCH($B318,城镇化率!$A:$A,0),MATCH(AH$1,城镇化率!$5:$5,0))/100</f>
        <v>959554.13607712055</v>
      </c>
      <c r="AI318" s="40">
        <f>INDEX(人口源表!$1:$1048576,MATCH($B318,人口源表!$A:$A,0),MATCH(AI$1,人口源表!$1:$1,0))*INDEX(城镇化率!$1:$1048576,MATCH($B318,城镇化率!$A:$A,0),MATCH(AI$1,城镇化率!$5:$5,0))/100</f>
        <v>958533.29323601583</v>
      </c>
      <c r="AJ318" s="40">
        <f>INDEX(人口源表!$1:$1048576,MATCH($B318,人口源表!$A:$A,0),MATCH(AJ$1,人口源表!$1:$1,0))*INDEX(城镇化率!$1:$1048576,MATCH($B318,城镇化率!$A:$A,0),MATCH(AJ$1,城镇化率!$5:$5,0))/100</f>
        <v>957360.77574406704</v>
      </c>
      <c r="AK318" s="40">
        <f>INDEX(人口源表!$1:$1048576,MATCH($B318,人口源表!$A:$A,0),MATCH(AK$1,人口源表!$1:$1,0))*INDEX(城镇化率!$1:$1048576,MATCH($B318,城镇化率!$A:$A,0),MATCH(AK$1,城镇化率!$5:$5,0))/100</f>
        <v>956100.88064160675</v>
      </c>
      <c r="AL318" s="40">
        <f>INDEX(人口源表!$1:$1048576,MATCH($B318,人口源表!$A:$A,0),MATCH(AL$1,人口源表!$1:$1,0))*INDEX(城镇化率!$1:$1048576,MATCH($B318,城镇化率!$A:$A,0),MATCH(AL$1,城镇化率!$5:$5,0))/100</f>
        <v>954824.44308228651</v>
      </c>
      <c r="AM318" s="40">
        <f>INDEX(人口源表!$1:$1048576,MATCH($B318,人口源表!$A:$A,0),MATCH(AM$1,人口源表!$1:$1,0))*INDEX(城镇化率!$1:$1048576,MATCH($B318,城镇化率!$A:$A,0),MATCH(AM$1,城镇化率!$5:$5,0))/100</f>
        <v>953607.42939640325</v>
      </c>
      <c r="AN318" s="40">
        <f>INDEX(人口源表!$1:$1048576,MATCH($B318,人口源表!$A:$A,0),MATCH(AN$1,人口源表!$1:$1,0))*INDEX(城镇化率!$1:$1048576,MATCH($B318,城镇化率!$A:$A,0),MATCH(AN$1,城镇化率!$5:$5,0))/100</f>
        <v>952530.51480446581</v>
      </c>
      <c r="AO318" s="40">
        <f>INDEX(人口源表!$1:$1048576,MATCH($B318,人口源表!$A:$A,0),MATCH(AO$1,人口源表!$1:$1,0))*INDEX(城镇化率!$1:$1048576,MATCH($B318,城镇化率!$A:$A,0),MATCH(AO$1,城镇化率!$5:$5,0))/100</f>
        <v>951681.20465760725</v>
      </c>
      <c r="AP318" s="40">
        <f>INDEX(人口源表!$1:$1048576,MATCH($B318,人口源表!$A:$A,0),MATCH(AP$1,人口源表!$1:$1,0))*INDEX(城镇化率!$1:$1048576,MATCH($B318,城镇化率!$A:$A,0),MATCH(AP$1,城镇化率!$5:$5,0))/100</f>
        <v>951151.90077761968</v>
      </c>
      <c r="AQ318" s="40">
        <f>INDEX(人口源表!$1:$1048576,MATCH($B318,人口源表!$A:$A,0),MATCH(AQ$1,人口源表!$1:$1,0))*INDEX(城镇化率!$1:$1048576,MATCH($B318,城镇化率!$A:$A,0),MATCH(AQ$1,城镇化率!$5:$5,0))/100</f>
        <v>951041.0107563053</v>
      </c>
      <c r="AR318" s="40">
        <f>INDEX(人口源表!$1:$1048576,MATCH($B318,人口源表!$A:$A,0),MATCH(AR$1,人口源表!$1:$1,0))*INDEX(城镇化率!$1:$1048576,MATCH($B318,城镇化率!$A:$A,0),MATCH(AR$1,城镇化率!$5:$5,0))/100</f>
        <v>951452.53154100198</v>
      </c>
      <c r="AS318" s="40">
        <f>INDEX(人口源表!$1:$1048576,MATCH($B318,人口源表!$A:$A,0),MATCH(AS$1,人口源表!$1:$1,0))*INDEX(城镇化率!$1:$1048576,MATCH($B318,城镇化率!$A:$A,0),MATCH(AS$1,城镇化率!$5:$5,0))/100</f>
        <v>952497.17811831983</v>
      </c>
      <c r="AT318" s="40">
        <f>INDEX(人口源表!$1:$1048576,MATCH($B318,人口源表!$A:$A,0),MATCH(AT$1,人口源表!$1:$1,0))*INDEX(城镇化率!$1:$1048576,MATCH($B318,城镇化率!$A:$A,0),MATCH(AT$1,城镇化率!$5:$5,0))/100</f>
        <v>954290.93403363461</v>
      </c>
      <c r="AU318" s="40">
        <f>INDEX(人口源表!$1:$1048576,MATCH($B318,人口源表!$A:$A,0),MATCH(AU$1,人口源表!$1:$1,0))*INDEX(城镇化率!$1:$1048576,MATCH($B318,城镇化率!$A:$A,0),MATCH(AU$1,城镇化率!$5:$5,0))/100</f>
        <v>956956.18022092595</v>
      </c>
      <c r="AV318" s="40">
        <f>INDEX(人口源表!$1:$1048576,MATCH($B318,人口源表!$A:$A,0),MATCH(AV$1,人口源表!$1:$1,0))*INDEX(城镇化率!$1:$1048576,MATCH($B318,城镇化率!$A:$A,0),MATCH(AV$1,城镇化率!$5:$5,0))/100</f>
        <v>960622.32390771643</v>
      </c>
    </row>
    <row r="319" spans="1:48" x14ac:dyDescent="0.15">
      <c r="A319" s="4" t="s">
        <v>880</v>
      </c>
      <c r="B319" s="4" t="s">
        <v>654</v>
      </c>
      <c r="C319" s="34">
        <f>VLOOKUP(B319,'[1]2016省城人口总结（根）'!B:C,2,FALSE)/100</f>
        <v>0.60119999999999996</v>
      </c>
      <c r="D319" s="40">
        <f>INDEX(人口源表!$1:$1048576,MATCH($B319,人口源表!$A:$A,0),MATCH(D$1,人口源表!$1:$1,0))*INDEX(城镇化率!$1:$1048576,MATCH($B319,城镇化率!$A:$A,0),MATCH(D$1,城镇化率!$5:$5,0))/100</f>
        <v>685041.5119706766</v>
      </c>
      <c r="E319" s="40">
        <f>INDEX(人口源表!$1:$1048576,MATCH($B319,人口源表!$A:$A,0),MATCH(E$1,人口源表!$1:$1,0))*INDEX(城镇化率!$1:$1048576,MATCH($B319,城镇化率!$A:$A,0),MATCH(E$1,城镇化率!$5:$5,0))/100</f>
        <v>700649.52441698906</v>
      </c>
      <c r="F319" s="40">
        <f>INDEX(人口源表!$1:$1048576,MATCH($B319,人口源表!$A:$A,0),MATCH(F$1,人口源表!$1:$1,0))*INDEX(城镇化率!$1:$1048576,MATCH($B319,城镇化率!$A:$A,0),MATCH(F$1,城镇化率!$5:$5,0))/100</f>
        <v>716350.3566430998</v>
      </c>
      <c r="G319" s="40">
        <f>INDEX(人口源表!$1:$1048576,MATCH($B319,人口源表!$A:$A,0),MATCH(G$1,人口源表!$1:$1,0))*INDEX(城镇化率!$1:$1048576,MATCH($B319,城镇化率!$A:$A,0),MATCH(G$1,城镇化率!$5:$5,0))/100</f>
        <v>662434.0368895767</v>
      </c>
      <c r="H319" s="40">
        <f>INDEX(人口源表!$1:$1048576,MATCH($B319,人口源表!$A:$A,0),MATCH(H$1,人口源表!$1:$1,0))*INDEX(城镇化率!$1:$1048576,MATCH($B319,城镇化率!$A:$A,0),MATCH(H$1,城镇化率!$5:$5,0))/100</f>
        <v>678972.24187787669</v>
      </c>
      <c r="I319" s="40">
        <f>INDEX(人口源表!$1:$1048576,MATCH($B319,人口源表!$A:$A,0),MATCH(I$1,人口源表!$1:$1,0))*INDEX(城镇化率!$1:$1048576,MATCH($B319,城镇化率!$A:$A,0),MATCH(I$1,城镇化率!$5:$5,0))/100</f>
        <v>690654.08821889828</v>
      </c>
      <c r="J319" s="40">
        <f>INDEX(人口源表!$1:$1048576,MATCH($B319,人口源表!$A:$A,0),MATCH(J$1,人口源表!$1:$1,0))*INDEX(城镇化率!$1:$1048576,MATCH($B319,城镇化率!$A:$A,0),MATCH(J$1,城镇化率!$5:$5,0))/100</f>
        <v>702060.12288907426</v>
      </c>
      <c r="K319" s="40">
        <f>INDEX(人口源表!$1:$1048576,MATCH($B319,人口源表!$A:$A,0),MATCH(K$1,人口源表!$1:$1,0))*INDEX(城镇化率!$1:$1048576,MATCH($B319,城镇化率!$A:$A,0),MATCH(K$1,城镇化率!$5:$5,0))/100</f>
        <v>713173.94471576007</v>
      </c>
      <c r="L319" s="40">
        <f>INDEX(人口源表!$1:$1048576,MATCH($B319,人口源表!$A:$A,0),MATCH(L$1,人口源表!$1:$1,0))*INDEX(城镇化率!$1:$1048576,MATCH($B319,城镇化率!$A:$A,0),MATCH(L$1,城镇化率!$5:$5,0))/100</f>
        <v>723978.03262241301</v>
      </c>
      <c r="M319" s="40">
        <f>INDEX(人口源表!$1:$1048576,MATCH($B319,人口源表!$A:$A,0),MATCH(M$1,人口源表!$1:$1,0))*INDEX(城镇化率!$1:$1048576,MATCH($B319,城镇化率!$A:$A,0),MATCH(M$1,城镇化率!$5:$5,0))/100</f>
        <v>734457.08263263223</v>
      </c>
      <c r="N319" s="40">
        <f>INDEX(人口源表!$1:$1048576,MATCH($B319,人口源表!$A:$A,0),MATCH(N$1,人口源表!$1:$1,0))*INDEX(城镇化率!$1:$1048576,MATCH($B319,城镇化率!$A:$A,0),MATCH(N$1,城镇化率!$5:$5,0))/100</f>
        <v>744597.45008865802</v>
      </c>
      <c r="O319" s="40">
        <f>INDEX(人口源表!$1:$1048576,MATCH($B319,人口源表!$A:$A,0),MATCH(O$1,人口源表!$1:$1,0))*INDEX(城镇化率!$1:$1048576,MATCH($B319,城镇化率!$A:$A,0),MATCH(O$1,城镇化率!$5:$5,0))/100</f>
        <v>754386.5547768937</v>
      </c>
      <c r="P319" s="40">
        <f>INDEX(人口源表!$1:$1048576,MATCH($B319,人口源表!$A:$A,0),MATCH(P$1,人口源表!$1:$1,0))*INDEX(城镇化率!$1:$1048576,MATCH($B319,城镇化率!$A:$A,0),MATCH(P$1,城镇化率!$5:$5,0))/100</f>
        <v>763811.55116115243</v>
      </c>
      <c r="Q319" s="40">
        <f>INDEX(人口源表!$1:$1048576,MATCH($B319,人口源表!$A:$A,0),MATCH(Q$1,人口源表!$1:$1,0))*INDEX(城镇化率!$1:$1048576,MATCH($B319,城镇化率!$A:$A,0),MATCH(Q$1,城镇化率!$5:$5,0))/100</f>
        <v>772863.54438885336</v>
      </c>
      <c r="R319" s="40">
        <f>INDEX(人口源表!$1:$1048576,MATCH($B319,人口源表!$A:$A,0),MATCH(R$1,人口源表!$1:$1,0))*INDEX(城镇化率!$1:$1048576,MATCH($B319,城镇化率!$A:$A,0),MATCH(R$1,城镇化率!$5:$5,0))/100</f>
        <v>781532.82353277307</v>
      </c>
      <c r="S319" s="40">
        <f>INDEX(人口源表!$1:$1048576,MATCH($B319,人口源表!$A:$A,0),MATCH(S$1,人口源表!$1:$1,0))*INDEX(城镇化率!$1:$1048576,MATCH($B319,城镇化率!$A:$A,0),MATCH(S$1,城镇化率!$5:$5,0))/100</f>
        <v>785903.16499424994</v>
      </c>
      <c r="T319" s="40">
        <f>INDEX(人口源表!$1:$1048576,MATCH($B319,人口源表!$A:$A,0),MATCH(T$1,人口源表!$1:$1,0))*INDEX(城镇化率!$1:$1048576,MATCH($B319,城镇化率!$A:$A,0),MATCH(T$1,城镇化率!$5:$5,0))/100</f>
        <v>789820.48198832746</v>
      </c>
      <c r="U319" s="40">
        <f>INDEX(人口源表!$1:$1048576,MATCH($B319,人口源表!$A:$A,0),MATCH(U$1,人口源表!$1:$1,0))*INDEX(城镇化率!$1:$1048576,MATCH($B319,城镇化率!$A:$A,0),MATCH(U$1,城镇化率!$5:$5,0))/100</f>
        <v>793286.40305813972</v>
      </c>
      <c r="V319" s="40">
        <f>INDEX(人口源表!$1:$1048576,MATCH($B319,人口源表!$A:$A,0),MATCH(V$1,人口源表!$1:$1,0))*INDEX(城镇化率!$1:$1048576,MATCH($B319,城镇化率!$A:$A,0),MATCH(V$1,城镇化率!$5:$5,0))/100</f>
        <v>796306.28282811691</v>
      </c>
      <c r="W319" s="40">
        <f>INDEX(人口源表!$1:$1048576,MATCH($B319,人口源表!$A:$A,0),MATCH(W$1,人口源表!$1:$1,0))*INDEX(城镇化率!$1:$1048576,MATCH($B319,城镇化率!$A:$A,0),MATCH(W$1,城镇化率!$5:$5,0))/100</f>
        <v>798885.65219203581</v>
      </c>
      <c r="X319" s="40">
        <f>INDEX(人口源表!$1:$1048576,MATCH($B319,人口源表!$A:$A,0),MATCH(X$1,人口源表!$1:$1,0))*INDEX(城镇化率!$1:$1048576,MATCH($B319,城镇化率!$A:$A,0),MATCH(X$1,城镇化率!$5:$5,0))/100</f>
        <v>801033.14895846474</v>
      </c>
      <c r="Y319" s="40">
        <f>INDEX(人口源表!$1:$1048576,MATCH($B319,人口源表!$A:$A,0),MATCH(Y$1,人口源表!$1:$1,0))*INDEX(城镇化率!$1:$1048576,MATCH($B319,城镇化率!$A:$A,0),MATCH(Y$1,城镇化率!$5:$5,0))/100</f>
        <v>802758.38648087892</v>
      </c>
      <c r="Z319" s="40">
        <f>INDEX(人口源表!$1:$1048576,MATCH($B319,人口源表!$A:$A,0),MATCH(Z$1,人口源表!$1:$1,0))*INDEX(城镇化率!$1:$1048576,MATCH($B319,城镇化率!$A:$A,0),MATCH(Z$1,城镇化率!$5:$5,0))/100</f>
        <v>804074.19345882209</v>
      </c>
      <c r="AA319" s="40">
        <f>INDEX(人口源表!$1:$1048576,MATCH($B319,人口源表!$A:$A,0),MATCH(AA$1,人口源表!$1:$1,0))*INDEX(城镇化率!$1:$1048576,MATCH($B319,城镇化率!$A:$A,0),MATCH(AA$1,城镇化率!$5:$5,0))/100</f>
        <v>804992.97600574896</v>
      </c>
      <c r="AB319" s="40">
        <f>INDEX(人口源表!$1:$1048576,MATCH($B319,人口源表!$A:$A,0),MATCH(AB$1,人口源表!$1:$1,0))*INDEX(城镇化率!$1:$1048576,MATCH($B319,城镇化率!$A:$A,0),MATCH(AB$1,城镇化率!$5:$5,0))/100</f>
        <v>805531.18407783133</v>
      </c>
      <c r="AC319" s="40">
        <f>INDEX(人口源表!$1:$1048576,MATCH($B319,人口源表!$A:$A,0),MATCH(AC$1,人口源表!$1:$1,0))*INDEX(城镇化率!$1:$1048576,MATCH($B319,城镇化率!$A:$A,0),MATCH(AC$1,城镇化率!$5:$5,0))/100</f>
        <v>804721.98892975133</v>
      </c>
      <c r="AD319" s="40">
        <f>INDEX(人口源表!$1:$1048576,MATCH($B319,人口源表!$A:$A,0),MATCH(AD$1,人口源表!$1:$1,0))*INDEX(城镇化率!$1:$1048576,MATCH($B319,城镇化率!$A:$A,0),MATCH(AD$1,城镇化率!$5:$5,0))/100</f>
        <v>803572.44918779074</v>
      </c>
      <c r="AE319" s="40">
        <f>INDEX(人口源表!$1:$1048576,MATCH($B319,人口源表!$A:$A,0),MATCH(AE$1,人口源表!$1:$1,0))*INDEX(城镇化率!$1:$1048576,MATCH($B319,城镇化率!$A:$A,0),MATCH(AE$1,城镇化率!$5:$5,0))/100</f>
        <v>802106.73790418985</v>
      </c>
      <c r="AF319" s="40">
        <f>INDEX(人口源表!$1:$1048576,MATCH($B319,人口源表!$A:$A,0),MATCH(AF$1,人口源表!$1:$1,0))*INDEX(城镇化率!$1:$1048576,MATCH($B319,城镇化率!$A:$A,0),MATCH(AF$1,城镇化率!$5:$5,0))/100</f>
        <v>800349.42137224495</v>
      </c>
      <c r="AG319" s="40">
        <f>INDEX(人口源表!$1:$1048576,MATCH($B319,人口源表!$A:$A,0),MATCH(AG$1,人口源表!$1:$1,0))*INDEX(城镇化率!$1:$1048576,MATCH($B319,城镇化率!$A:$A,0),MATCH(AG$1,城镇化率!$5:$5,0))/100</f>
        <v>798330.0287608658</v>
      </c>
      <c r="AH319" s="40">
        <f>INDEX(人口源表!$1:$1048576,MATCH($B319,人口源表!$A:$A,0),MATCH(AH$1,人口源表!$1:$1,0))*INDEX(城镇化率!$1:$1048576,MATCH($B319,城镇化率!$A:$A,0),MATCH(AH$1,城镇化率!$5:$5,0))/100</f>
        <v>796077.79511552956</v>
      </c>
      <c r="AI319" s="40">
        <f>INDEX(人口源表!$1:$1048576,MATCH($B319,人口源表!$A:$A,0),MATCH(AI$1,人口源表!$1:$1,0))*INDEX(城镇化率!$1:$1048576,MATCH($B319,城镇化率!$A:$A,0),MATCH(AI$1,城镇化率!$5:$5,0))/100</f>
        <v>793624.71835004003</v>
      </c>
      <c r="AJ319" s="40">
        <f>INDEX(人口源表!$1:$1048576,MATCH($B319,人口源表!$A:$A,0),MATCH(AJ$1,人口源表!$1:$1,0))*INDEX(城镇化率!$1:$1048576,MATCH($B319,城镇化率!$A:$A,0),MATCH(AJ$1,城镇化率!$5:$5,0))/100</f>
        <v>791006.37664854724</v>
      </c>
      <c r="AK319" s="40">
        <f>INDEX(人口源表!$1:$1048576,MATCH($B319,人口源表!$A:$A,0),MATCH(AK$1,人口源表!$1:$1,0))*INDEX(城镇化率!$1:$1048576,MATCH($B319,城镇化率!$A:$A,0),MATCH(AK$1,城镇化率!$5:$5,0))/100</f>
        <v>788259.67374412494</v>
      </c>
      <c r="AL319" s="40">
        <f>INDEX(人口源表!$1:$1048576,MATCH($B319,人口源表!$A:$A,0),MATCH(AL$1,人口源表!$1:$1,0))*INDEX(城镇化率!$1:$1048576,MATCH($B319,城镇化率!$A:$A,0),MATCH(AL$1,城镇化率!$5:$5,0))/100</f>
        <v>785422.85874476691</v>
      </c>
      <c r="AM319" s="40">
        <f>INDEX(人口源表!$1:$1048576,MATCH($B319,人口源表!$A:$A,0),MATCH(AM$1,人口源表!$1:$1,0))*INDEX(城镇化率!$1:$1048576,MATCH($B319,城镇化率!$A:$A,0),MATCH(AM$1,城镇化率!$5:$5,0))/100</f>
        <v>782538.65956539835</v>
      </c>
      <c r="AN319" s="40">
        <f>INDEX(人口源表!$1:$1048576,MATCH($B319,人口源表!$A:$A,0),MATCH(AN$1,人口源表!$1:$1,0))*INDEX(城镇化率!$1:$1048576,MATCH($B319,城镇化率!$A:$A,0),MATCH(AN$1,城镇化率!$5:$5,0))/100</f>
        <v>779650.45543118869</v>
      </c>
      <c r="AO319" s="40">
        <f>INDEX(人口源表!$1:$1048576,MATCH($B319,人口源表!$A:$A,0),MATCH(AO$1,人口源表!$1:$1,0))*INDEX(城镇化率!$1:$1048576,MATCH($B319,城镇化率!$A:$A,0),MATCH(AO$1,城镇化率!$5:$5,0))/100</f>
        <v>776805.41995902394</v>
      </c>
      <c r="AP319" s="40">
        <f>INDEX(人口源表!$1:$1048576,MATCH($B319,人口源表!$A:$A,0),MATCH(AP$1,人口源表!$1:$1,0))*INDEX(城镇化率!$1:$1048576,MATCH($B319,城镇化率!$A:$A,0),MATCH(AP$1,城镇化率!$5:$5,0))/100</f>
        <v>774053.01212331047</v>
      </c>
      <c r="AQ319" s="40">
        <f>INDEX(人口源表!$1:$1048576,MATCH($B319,人口源表!$A:$A,0),MATCH(AQ$1,人口源表!$1:$1,0))*INDEX(城镇化率!$1:$1048576,MATCH($B319,城镇化率!$A:$A,0),MATCH(AQ$1,城镇化率!$5:$5,0))/100</f>
        <v>771444.22247817635</v>
      </c>
      <c r="AR319" s="40">
        <f>INDEX(人口源表!$1:$1048576,MATCH($B319,人口源表!$A:$A,0),MATCH(AR$1,人口源表!$1:$1,0))*INDEX(城镇化率!$1:$1048576,MATCH($B319,城镇化率!$A:$A,0),MATCH(AR$1,城镇化率!$5:$5,0))/100</f>
        <v>769033.18129398127</v>
      </c>
      <c r="AS319" s="40">
        <f>INDEX(人口源表!$1:$1048576,MATCH($B319,人口源表!$A:$A,0),MATCH(AS$1,人口源表!$1:$1,0))*INDEX(城镇化率!$1:$1048576,MATCH($B319,城镇化率!$A:$A,0),MATCH(AS$1,城镇化率!$5:$5,0))/100</f>
        <v>766876.41442493815</v>
      </c>
      <c r="AT319" s="40">
        <f>INDEX(人口源表!$1:$1048576,MATCH($B319,人口源表!$A:$A,0),MATCH(AT$1,人口源表!$1:$1,0))*INDEX(城镇化率!$1:$1048576,MATCH($B319,城镇化率!$A:$A,0),MATCH(AT$1,城镇化率!$5:$5,0))/100</f>
        <v>765035.27823239344</v>
      </c>
      <c r="AU319" s="40">
        <f>INDEX(人口源表!$1:$1048576,MATCH($B319,人口源表!$A:$A,0),MATCH(AU$1,人口源表!$1:$1,0))*INDEX(城镇化率!$1:$1048576,MATCH($B319,城镇化率!$A:$A,0),MATCH(AU$1,城镇化率!$5:$5,0))/100</f>
        <v>763569.62560842594</v>
      </c>
      <c r="AV319" s="40">
        <f>INDEX(人口源表!$1:$1048576,MATCH($B319,人口源表!$A:$A,0),MATCH(AV$1,人口源表!$1:$1,0))*INDEX(城镇化率!$1:$1048576,MATCH($B319,城镇化率!$A:$A,0),MATCH(AV$1,城镇化率!$5:$5,0))/100</f>
        <v>762546.62584577233</v>
      </c>
    </row>
    <row r="320" spans="1:48" x14ac:dyDescent="0.15">
      <c r="A320" s="4" t="s">
        <v>880</v>
      </c>
      <c r="B320" s="4" t="s">
        <v>656</v>
      </c>
      <c r="C320" s="34">
        <f>VLOOKUP(B320,'[1]2016省城人口总结（根）'!B:C,2,FALSE)/100</f>
        <v>0.36349999999999999</v>
      </c>
      <c r="D320" s="40">
        <f>INDEX(人口源表!$1:$1048576,MATCH($B320,人口源表!$A:$A,0),MATCH(D$1,人口源表!$1:$1,0))*INDEX(城镇化率!$1:$1048576,MATCH($B320,城镇化率!$A:$A,0),MATCH(D$1,城镇化率!$5:$5,0))/100</f>
        <v>831754.06091159955</v>
      </c>
      <c r="E320" s="40">
        <f>INDEX(人口源表!$1:$1048576,MATCH($B320,人口源表!$A:$A,0),MATCH(E$1,人口源表!$1:$1,0))*INDEX(城镇化率!$1:$1048576,MATCH($B320,城镇化率!$A:$A,0),MATCH(E$1,城镇化率!$5:$5,0))/100</f>
        <v>850793.18853803829</v>
      </c>
      <c r="F320" s="40">
        <f>INDEX(人口源表!$1:$1048576,MATCH($B320,人口源表!$A:$A,0),MATCH(F$1,人口源表!$1:$1,0))*INDEX(城镇化率!$1:$1048576,MATCH($B320,城镇化率!$A:$A,0),MATCH(F$1,城镇化率!$5:$5,0))/100</f>
        <v>870114.3722246635</v>
      </c>
      <c r="G320" s="40">
        <f>INDEX(人口源表!$1:$1048576,MATCH($B320,人口源表!$A:$A,0),MATCH(G$1,人口源表!$1:$1,0))*INDEX(城镇化率!$1:$1048576,MATCH($B320,城镇化率!$A:$A,0),MATCH(G$1,城镇化率!$5:$5,0))/100</f>
        <v>826290.38848874148</v>
      </c>
      <c r="H320" s="40">
        <f>INDEX(人口源表!$1:$1048576,MATCH($B320,人口源表!$A:$A,0),MATCH(H$1,人口源表!$1:$1,0))*INDEX(城镇化率!$1:$1048576,MATCH($B320,城镇化率!$A:$A,0),MATCH(H$1,城镇化率!$5:$5,0))/100</f>
        <v>847598.25572309643</v>
      </c>
      <c r="I320" s="40">
        <f>INDEX(人口源表!$1:$1048576,MATCH($B320,人口源表!$A:$A,0),MATCH(I$1,人口源表!$1:$1,0))*INDEX(城镇化率!$1:$1048576,MATCH($B320,城镇化率!$A:$A,0),MATCH(I$1,城镇化率!$5:$5,0))/100</f>
        <v>863089.37300090049</v>
      </c>
      <c r="J320" s="40">
        <f>INDEX(人口源表!$1:$1048576,MATCH($B320,人口源表!$A:$A,0),MATCH(J$1,人口源表!$1:$1,0))*INDEX(城镇化率!$1:$1048576,MATCH($B320,城镇化率!$A:$A,0),MATCH(J$1,城镇化率!$5:$5,0))/100</f>
        <v>878458.84544617508</v>
      </c>
      <c r="K320" s="40">
        <f>INDEX(人口源表!$1:$1048576,MATCH($B320,人口源表!$A:$A,0),MATCH(K$1,人口源表!$1:$1,0))*INDEX(城镇化率!$1:$1048576,MATCH($B320,城镇化率!$A:$A,0),MATCH(K$1,城镇化率!$5:$5,0))/100</f>
        <v>893666.77074073616</v>
      </c>
      <c r="L320" s="40">
        <f>INDEX(人口源表!$1:$1048576,MATCH($B320,人口源表!$A:$A,0),MATCH(L$1,人口源表!$1:$1,0))*INDEX(城镇化率!$1:$1048576,MATCH($B320,城镇化率!$A:$A,0),MATCH(L$1,城镇化率!$5:$5,0))/100</f>
        <v>908675.82358716289</v>
      </c>
      <c r="M320" s="40">
        <f>INDEX(人口源表!$1:$1048576,MATCH($B320,人口源表!$A:$A,0),MATCH(M$1,人口源表!$1:$1,0))*INDEX(城镇化率!$1:$1048576,MATCH($B320,城镇化率!$A:$A,0),MATCH(M$1,城镇化率!$5:$5,0))/100</f>
        <v>923449.37900366599</v>
      </c>
      <c r="N320" s="40">
        <f>INDEX(人口源表!$1:$1048576,MATCH($B320,人口源表!$A:$A,0),MATCH(N$1,人口源表!$1:$1,0))*INDEX(城镇化率!$1:$1048576,MATCH($B320,城镇化率!$A:$A,0),MATCH(N$1,城镇化率!$5:$5,0))/100</f>
        <v>937954.05915285018</v>
      </c>
      <c r="O320" s="40">
        <f>INDEX(人口源表!$1:$1048576,MATCH($B320,人口源表!$A:$A,0),MATCH(O$1,人口源表!$1:$1,0))*INDEX(城镇化率!$1:$1048576,MATCH($B320,城镇化率!$A:$A,0),MATCH(O$1,城镇化率!$5:$5,0))/100</f>
        <v>952158.67888605257</v>
      </c>
      <c r="P320" s="40">
        <f>INDEX(人口源表!$1:$1048576,MATCH($B320,人口源表!$A:$A,0),MATCH(P$1,人口源表!$1:$1,0))*INDEX(城镇化率!$1:$1048576,MATCH($B320,城镇化率!$A:$A,0),MATCH(P$1,城镇化率!$5:$5,0))/100</f>
        <v>966033.54354999284</v>
      </c>
      <c r="Q320" s="40">
        <f>INDEX(人口源表!$1:$1048576,MATCH($B320,人口源表!$A:$A,0),MATCH(Q$1,人口源表!$1:$1,0))*INDEX(城镇化率!$1:$1048576,MATCH($B320,城镇化率!$A:$A,0),MATCH(Q$1,城镇化率!$5:$5,0))/100</f>
        <v>979552.25258305029</v>
      </c>
      <c r="R320" s="40">
        <f>INDEX(人口源表!$1:$1048576,MATCH($B320,人口源表!$A:$A,0),MATCH(R$1,人口源表!$1:$1,0))*INDEX(城镇化率!$1:$1048576,MATCH($B320,城镇化率!$A:$A,0),MATCH(R$1,城镇化率!$5:$5,0))/100</f>
        <v>992691.46072222083</v>
      </c>
      <c r="S320" s="40">
        <f>INDEX(人口源表!$1:$1048576,MATCH($B320,人口源表!$A:$A,0),MATCH(S$1,人口源表!$1:$1,0))*INDEX(城镇化率!$1:$1048576,MATCH($B320,城镇化率!$A:$A,0),MATCH(S$1,城镇化率!$5:$5,0))/100</f>
        <v>1000451.944976535</v>
      </c>
      <c r="T320" s="40">
        <f>INDEX(人口源表!$1:$1048576,MATCH($B320,人口源表!$A:$A,0),MATCH(T$1,人口源表!$1:$1,0))*INDEX(城镇化率!$1:$1048576,MATCH($B320,城镇化率!$A:$A,0),MATCH(T$1,城镇化率!$5:$5,0))/100</f>
        <v>1007696.4196200223</v>
      </c>
      <c r="U320" s="40">
        <f>INDEX(人口源表!$1:$1048576,MATCH($B320,人口源表!$A:$A,0),MATCH(U$1,人口源表!$1:$1,0))*INDEX(城镇化率!$1:$1048576,MATCH($B320,城镇化率!$A:$A,0),MATCH(U$1,城镇化率!$5:$5,0))/100</f>
        <v>1014417.1225930754</v>
      </c>
      <c r="V320" s="40">
        <f>INDEX(人口源表!$1:$1048576,MATCH($B320,人口源表!$A:$A,0),MATCH(V$1,人口源表!$1:$1,0))*INDEX(城镇化率!$1:$1048576,MATCH($B320,城镇化率!$A:$A,0),MATCH(V$1,城镇化率!$5:$5,0))/100</f>
        <v>1020610.1611876683</v>
      </c>
      <c r="W320" s="40">
        <f>INDEX(人口源表!$1:$1048576,MATCH($B320,人口源表!$A:$A,0),MATCH(W$1,人口源表!$1:$1,0))*INDEX(城镇化率!$1:$1048576,MATCH($B320,城镇化率!$A:$A,0),MATCH(W$1,城镇化率!$5:$5,0))/100</f>
        <v>1026274.288838441</v>
      </c>
      <c r="X320" s="40">
        <f>INDEX(人口源表!$1:$1048576,MATCH($B320,人口源表!$A:$A,0),MATCH(X$1,人口源表!$1:$1,0))*INDEX(城镇化率!$1:$1048576,MATCH($B320,城镇化率!$A:$A,0),MATCH(X$1,城镇化率!$5:$5,0))/100</f>
        <v>1031413.6272215052</v>
      </c>
      <c r="Y320" s="40">
        <f>INDEX(人口源表!$1:$1048576,MATCH($B320,人口源表!$A:$A,0),MATCH(Y$1,人口源表!$1:$1,0))*INDEX(城镇化率!$1:$1048576,MATCH($B320,城镇化率!$A:$A,0),MATCH(Y$1,城镇化率!$5:$5,0))/100</f>
        <v>1036034.2415286597</v>
      </c>
      <c r="Z320" s="40">
        <f>INDEX(人口源表!$1:$1048576,MATCH($B320,人口源表!$A:$A,0),MATCH(Z$1,人口源表!$1:$1,0))*INDEX(城镇化率!$1:$1048576,MATCH($B320,城镇化率!$A:$A,0),MATCH(Z$1,城镇化率!$5:$5,0))/100</f>
        <v>1040147.3166615438</v>
      </c>
      <c r="AA320" s="40">
        <f>INDEX(人口源表!$1:$1048576,MATCH($B320,人口源表!$A:$A,0),MATCH(AA$1,人口源表!$1:$1,0))*INDEX(城镇化率!$1:$1048576,MATCH($B320,城镇化率!$A:$A,0),MATCH(AA$1,城镇化率!$5:$5,0))/100</f>
        <v>1043767.0366371799</v>
      </c>
      <c r="AB320" s="40">
        <f>INDEX(人口源表!$1:$1048576,MATCH($B320,人口源表!$A:$A,0),MATCH(AB$1,人口源表!$1:$1,0))*INDEX(城镇化率!$1:$1048576,MATCH($B320,城镇化率!$A:$A,0),MATCH(AB$1,城镇化率!$5:$5,0))/100</f>
        <v>1046912.9137407835</v>
      </c>
      <c r="AC320" s="40">
        <f>INDEX(人口源表!$1:$1048576,MATCH($B320,人口源表!$A:$A,0),MATCH(AC$1,人口源表!$1:$1,0))*INDEX(城镇化率!$1:$1048576,MATCH($B320,城镇化率!$A:$A,0),MATCH(AC$1,城镇化率!$5:$5,0))/100</f>
        <v>1048323.2773354134</v>
      </c>
      <c r="AD320" s="40">
        <f>INDEX(人口源表!$1:$1048576,MATCH($B320,人口源表!$A:$A,0),MATCH(AD$1,人口源表!$1:$1,0))*INDEX(城镇化率!$1:$1048576,MATCH($B320,城镇化率!$A:$A,0),MATCH(AD$1,城镇化率!$5:$5,0))/100</f>
        <v>1049305.8474106104</v>
      </c>
      <c r="AE320" s="40">
        <f>INDEX(人口源表!$1:$1048576,MATCH($B320,人口源表!$A:$A,0),MATCH(AE$1,人口源表!$1:$1,0))*INDEX(城镇化率!$1:$1048576,MATCH($B320,城镇化率!$A:$A,0),MATCH(AE$1,城镇化率!$5:$5,0))/100</f>
        <v>1049892.7701884685</v>
      </c>
      <c r="AF320" s="40">
        <f>INDEX(人口源表!$1:$1048576,MATCH($B320,人口源表!$A:$A,0),MATCH(AF$1,人口源表!$1:$1,0))*INDEX(城镇化率!$1:$1048576,MATCH($B320,城镇化率!$A:$A,0),MATCH(AF$1,城镇化率!$5:$5,0))/100</f>
        <v>1050122.6721280625</v>
      </c>
      <c r="AG320" s="40">
        <f>INDEX(人口源表!$1:$1048576,MATCH($B320,人口源表!$A:$A,0),MATCH(AG$1,人口源表!$1:$1,0))*INDEX(城镇化率!$1:$1048576,MATCH($B320,城镇化率!$A:$A,0),MATCH(AG$1,城镇化率!$5:$5,0))/100</f>
        <v>1050036.1762588841</v>
      </c>
      <c r="AH320" s="40">
        <f>INDEX(人口源表!$1:$1048576,MATCH($B320,人口源表!$A:$A,0),MATCH(AH$1,人口源表!$1:$1,0))*INDEX(城镇化率!$1:$1048576,MATCH($B320,城镇化率!$A:$A,0),MATCH(AH$1,城镇化率!$5:$5,0))/100</f>
        <v>1049679.6288143289</v>
      </c>
      <c r="AI320" s="40">
        <f>INDEX(人口源表!$1:$1048576,MATCH($B320,人口源表!$A:$A,0),MATCH(AI$1,人口源表!$1:$1,0))*INDEX(城镇化率!$1:$1048576,MATCH($B320,城镇化率!$A:$A,0),MATCH(AI$1,城镇化率!$5:$5,0))/100</f>
        <v>1049103.3468404126</v>
      </c>
      <c r="AJ320" s="40">
        <f>INDEX(人口源表!$1:$1048576,MATCH($B320,人口源表!$A:$A,0),MATCH(AJ$1,人口源表!$1:$1,0))*INDEX(城镇化率!$1:$1048576,MATCH($B320,城镇化率!$A:$A,0),MATCH(AJ$1,城镇化率!$5:$5,0))/100</f>
        <v>1048363.0822720409</v>
      </c>
      <c r="AK320" s="40">
        <f>INDEX(人口源表!$1:$1048576,MATCH($B320,人口源表!$A:$A,0),MATCH(AK$1,人口源表!$1:$1,0))*INDEX(城镇化率!$1:$1048576,MATCH($B320,城镇化率!$A:$A,0),MATCH(AK$1,城镇化率!$5:$5,0))/100</f>
        <v>1047518.7158480765</v>
      </c>
      <c r="AL320" s="40">
        <f>INDEX(人口源表!$1:$1048576,MATCH($B320,人口源表!$A:$A,0),MATCH(AL$1,人口源表!$1:$1,0))*INDEX(城镇化率!$1:$1048576,MATCH($B320,城镇化率!$A:$A,0),MATCH(AL$1,城镇化率!$5:$5,0))/100</f>
        <v>1046633.8580605027</v>
      </c>
      <c r="AM320" s="40">
        <f>INDEX(人口源表!$1:$1048576,MATCH($B320,人口源表!$A:$A,0),MATCH(AM$1,人口源表!$1:$1,0))*INDEX(城镇化率!$1:$1048576,MATCH($B320,城镇化率!$A:$A,0),MATCH(AM$1,城镇化率!$5:$5,0))/100</f>
        <v>1045778.7345222323</v>
      </c>
      <c r="AN320" s="40">
        <f>INDEX(人口源表!$1:$1048576,MATCH($B320,人口源表!$A:$A,0),MATCH(AN$1,人口源表!$1:$1,0))*INDEX(城镇化率!$1:$1048576,MATCH($B320,城镇化率!$A:$A,0),MATCH(AN$1,城镇化率!$5:$5,0))/100</f>
        <v>1045027.4672710219</v>
      </c>
      <c r="AO320" s="40">
        <f>INDEX(人口源表!$1:$1048576,MATCH($B320,人口源表!$A:$A,0),MATCH(AO$1,人口源表!$1:$1,0))*INDEX(城镇化率!$1:$1048576,MATCH($B320,城镇化率!$A:$A,0),MATCH(AO$1,城镇化率!$5:$5,0))/100</f>
        <v>1044459.0865482815</v>
      </c>
      <c r="AP320" s="40">
        <f>INDEX(人口源表!$1:$1048576,MATCH($B320,人口源表!$A:$A,0),MATCH(AP$1,人口源表!$1:$1,0))*INDEX(城镇化率!$1:$1048576,MATCH($B320,城镇化率!$A:$A,0),MATCH(AP$1,城镇化率!$5:$5,0))/100</f>
        <v>1044158.0887578584</v>
      </c>
      <c r="AQ320" s="40">
        <f>INDEX(人口源表!$1:$1048576,MATCH($B320,人口源表!$A:$A,0),MATCH(AQ$1,人口源表!$1:$1,0))*INDEX(城镇化率!$1:$1048576,MATCH($B320,城镇化率!$A:$A,0),MATCH(AQ$1,城镇化率!$5:$5,0))/100</f>
        <v>1044214.5283325943</v>
      </c>
      <c r="AR320" s="40">
        <f>INDEX(人口源表!$1:$1048576,MATCH($B320,人口源表!$A:$A,0),MATCH(AR$1,人口源表!$1:$1,0))*INDEX(城镇化率!$1:$1048576,MATCH($B320,城镇化率!$A:$A,0),MATCH(AR$1,城镇化率!$5:$5,0))/100</f>
        <v>1044722.1924058934</v>
      </c>
      <c r="AS320" s="40">
        <f>INDEX(人口源表!$1:$1048576,MATCH($B320,人口源表!$A:$A,0),MATCH(AS$1,人口源表!$1:$1,0))*INDEX(城镇化率!$1:$1048576,MATCH($B320,城镇化率!$A:$A,0),MATCH(AS$1,城镇化率!$5:$5,0))/100</f>
        <v>1045781.5466570263</v>
      </c>
      <c r="AT320" s="40">
        <f>INDEX(人口源表!$1:$1048576,MATCH($B320,人口源表!$A:$A,0),MATCH(AT$1,人口源表!$1:$1,0))*INDEX(城镇化率!$1:$1048576,MATCH($B320,城镇化率!$A:$A,0),MATCH(AT$1,城镇化率!$5:$5,0))/100</f>
        <v>1047498.3985576624</v>
      </c>
      <c r="AU320" s="40">
        <f>INDEX(人口源表!$1:$1048576,MATCH($B320,人口源表!$A:$A,0),MATCH(AU$1,人口源表!$1:$1,0))*INDEX(城镇化率!$1:$1048576,MATCH($B320,城镇化率!$A:$A,0),MATCH(AU$1,城镇化率!$5:$5,0))/100</f>
        <v>1049983.4990397363</v>
      </c>
      <c r="AV320" s="40">
        <f>INDEX(人口源表!$1:$1048576,MATCH($B320,人口源表!$A:$A,0),MATCH(AV$1,人口源表!$1:$1,0))*INDEX(城镇化率!$1:$1048576,MATCH($B320,城镇化率!$A:$A,0),MATCH(AV$1,城镇化率!$5:$5,0))/100</f>
        <v>1053353.5945828932</v>
      </c>
    </row>
    <row r="321" spans="1:48" x14ac:dyDescent="0.15">
      <c r="A321" s="4" t="s">
        <v>880</v>
      </c>
      <c r="B321" s="4" t="s">
        <v>658</v>
      </c>
      <c r="C321" s="34">
        <f>VLOOKUP(B321,'[1]2016省城人口总结（根）'!B:C,2,FALSE)/100</f>
        <v>0.33260000000000001</v>
      </c>
      <c r="D321" s="40">
        <f>INDEX(人口源表!$1:$1048576,MATCH($B321,人口源表!$A:$A,0),MATCH(D$1,人口源表!$1:$1,0))*INDEX(城镇化率!$1:$1048576,MATCH($B321,城镇化率!$A:$A,0),MATCH(D$1,城镇化率!$5:$5,0))/100</f>
        <v>923562.78925838892</v>
      </c>
      <c r="E321" s="40">
        <f>INDEX(人口源表!$1:$1048576,MATCH($B321,人口源表!$A:$A,0),MATCH(E$1,人口源表!$1:$1,0))*INDEX(城镇化率!$1:$1048576,MATCH($B321,城镇化率!$A:$A,0),MATCH(E$1,城镇化率!$5:$5,0))/100</f>
        <v>944551.01848288777</v>
      </c>
      <c r="F321" s="40">
        <f>INDEX(人口源表!$1:$1048576,MATCH($B321,人口源表!$A:$A,0),MATCH(F$1,人口源表!$1:$1,0))*INDEX(城镇化率!$1:$1048576,MATCH($B321,城镇化率!$A:$A,0),MATCH(F$1,城镇化率!$5:$5,0))/100</f>
        <v>965956.80150177714</v>
      </c>
      <c r="G321" s="40">
        <f>INDEX(人口源表!$1:$1048576,MATCH($B321,人口源表!$A:$A,0),MATCH(G$1,人口源表!$1:$1,0))*INDEX(城镇化率!$1:$1048576,MATCH($B321,城镇化率!$A:$A,0),MATCH(G$1,城镇化率!$5:$5,0))/100</f>
        <v>874871.89787751227</v>
      </c>
      <c r="H321" s="40">
        <f>INDEX(人口源表!$1:$1048576,MATCH($B321,人口源表!$A:$A,0),MATCH(H$1,人口源表!$1:$1,0))*INDEX(城镇化率!$1:$1048576,MATCH($B321,城镇化率!$A:$A,0),MATCH(H$1,城镇化率!$5:$5,0))/100</f>
        <v>898074.65134684544</v>
      </c>
      <c r="I321" s="40">
        <f>INDEX(人口源表!$1:$1048576,MATCH($B321,人口源表!$A:$A,0),MATCH(I$1,人口源表!$1:$1,0))*INDEX(城镇化率!$1:$1048576,MATCH($B321,城镇化率!$A:$A,0),MATCH(I$1,城镇化率!$5:$5,0))/100</f>
        <v>915036.76114862959</v>
      </c>
      <c r="J321" s="40">
        <f>INDEX(人口源表!$1:$1048576,MATCH($B321,人口源表!$A:$A,0),MATCH(J$1,人口源表!$1:$1,0))*INDEX(城镇化率!$1:$1048576,MATCH($B321,城镇化率!$A:$A,0),MATCH(J$1,城镇化率!$5:$5,0))/100</f>
        <v>931788.0610806538</v>
      </c>
      <c r="K321" s="40">
        <f>INDEX(人口源表!$1:$1048576,MATCH($B321,人口源表!$A:$A,0),MATCH(K$1,人口源表!$1:$1,0))*INDEX(城镇化率!$1:$1048576,MATCH($B321,城镇化率!$A:$A,0),MATCH(K$1,城镇化率!$5:$5,0))/100</f>
        <v>948286.8754060698</v>
      </c>
      <c r="L321" s="40">
        <f>INDEX(人口源表!$1:$1048576,MATCH($B321,人口源表!$A:$A,0),MATCH(L$1,人口源表!$1:$1,0))*INDEX(城镇化率!$1:$1048576,MATCH($B321,城镇化率!$A:$A,0),MATCH(L$1,城镇化率!$5:$5,0))/100</f>
        <v>964492.63856439502</v>
      </c>
      <c r="M321" s="40">
        <f>INDEX(人口源表!$1:$1048576,MATCH($B321,人口源表!$A:$A,0),MATCH(M$1,人口源表!$1:$1,0))*INDEX(城镇化率!$1:$1048576,MATCH($B321,城镇化率!$A:$A,0),MATCH(M$1,城镇化率!$5:$5,0))/100</f>
        <v>980367.85932591558</v>
      </c>
      <c r="N321" s="40">
        <f>INDEX(人口源表!$1:$1048576,MATCH($B321,人口源表!$A:$A,0),MATCH(N$1,人口源表!$1:$1,0))*INDEX(城镇化率!$1:$1048576,MATCH($B321,城镇化率!$A:$A,0),MATCH(N$1,城镇化率!$5:$5,0))/100</f>
        <v>995877.17868210515</v>
      </c>
      <c r="O321" s="40">
        <f>INDEX(人口源表!$1:$1048576,MATCH($B321,人口源表!$A:$A,0),MATCH(O$1,人口源表!$1:$1,0))*INDEX(城镇化率!$1:$1048576,MATCH($B321,城镇化率!$A:$A,0),MATCH(O$1,城镇化率!$5:$5,0))/100</f>
        <v>1010987.8917696278</v>
      </c>
      <c r="P321" s="40">
        <f>INDEX(人口源表!$1:$1048576,MATCH($B321,人口源表!$A:$A,0),MATCH(P$1,人口源表!$1:$1,0))*INDEX(城镇化率!$1:$1048576,MATCH($B321,城镇化率!$A:$A,0),MATCH(P$1,城镇化率!$5:$5,0))/100</f>
        <v>1025670.4972145585</v>
      </c>
      <c r="Q321" s="40">
        <f>INDEX(人口源表!$1:$1048576,MATCH($B321,人口源表!$A:$A,0),MATCH(Q$1,人口源表!$1:$1,0))*INDEX(城镇化率!$1:$1048576,MATCH($B321,城镇化率!$A:$A,0),MATCH(Q$1,城镇化率!$5:$5,0))/100</f>
        <v>1039896.9398962897</v>
      </c>
      <c r="R321" s="40">
        <f>INDEX(人口源表!$1:$1048576,MATCH($B321,人口源表!$A:$A,0),MATCH(R$1,人口源表!$1:$1,0))*INDEX(城镇化率!$1:$1048576,MATCH($B321,城镇化率!$A:$A,0),MATCH(R$1,城镇化率!$5:$5,0))/100</f>
        <v>1053643.8524447822</v>
      </c>
      <c r="S321" s="40">
        <f>INDEX(人口源表!$1:$1048576,MATCH($B321,人口源表!$A:$A,0),MATCH(S$1,人口源表!$1:$1,0))*INDEX(城镇化率!$1:$1048576,MATCH($B321,城镇化率!$A:$A,0),MATCH(S$1,城镇化率!$5:$5,0))/100</f>
        <v>1061608.7951070115</v>
      </c>
      <c r="T321" s="40">
        <f>INDEX(人口源表!$1:$1048576,MATCH($B321,人口源表!$A:$A,0),MATCH(T$1,人口源表!$1:$1,0))*INDEX(城镇化率!$1:$1048576,MATCH($B321,城镇化率!$A:$A,0),MATCH(T$1,城镇化率!$5:$5,0))/100</f>
        <v>1068956.540804148</v>
      </c>
      <c r="U321" s="40">
        <f>INDEX(人口源表!$1:$1048576,MATCH($B321,人口源表!$A:$A,0),MATCH(U$1,人口源表!$1:$1,0))*INDEX(城镇化率!$1:$1048576,MATCH($B321,城镇化率!$A:$A,0),MATCH(U$1,城镇化率!$5:$5,0))/100</f>
        <v>1075681.3556016479</v>
      </c>
      <c r="V321" s="40">
        <f>INDEX(人口源表!$1:$1048576,MATCH($B321,人口源表!$A:$A,0),MATCH(V$1,人口源表!$1:$1,0))*INDEX(城镇化率!$1:$1048576,MATCH($B321,城镇化率!$A:$A,0),MATCH(V$1,城镇化率!$5:$5,0))/100</f>
        <v>1081782.6993134127</v>
      </c>
      <c r="W321" s="40">
        <f>INDEX(人口源表!$1:$1048576,MATCH($B321,人口源表!$A:$A,0),MATCH(W$1,人口源表!$1:$1,0))*INDEX(城镇化率!$1:$1048576,MATCH($B321,城镇化率!$A:$A,0),MATCH(W$1,城镇化率!$5:$5,0))/100</f>
        <v>1087263.3411450209</v>
      </c>
      <c r="X321" s="40">
        <f>INDEX(人口源表!$1:$1048576,MATCH($B321,人口源表!$A:$A,0),MATCH(X$1,人口源表!$1:$1,0))*INDEX(城镇化率!$1:$1048576,MATCH($B321,城镇化率!$A:$A,0),MATCH(X$1,城镇化率!$5:$5,0))/100</f>
        <v>1092129.846748272</v>
      </c>
      <c r="Y321" s="40">
        <f>INDEX(人口源表!$1:$1048576,MATCH($B321,人口源表!$A:$A,0),MATCH(Y$1,人口源表!$1:$1,0))*INDEX(城镇化率!$1:$1048576,MATCH($B321,城镇化率!$A:$A,0),MATCH(Y$1,城镇化率!$5:$5,0))/100</f>
        <v>1096393.4856588873</v>
      </c>
      <c r="Z321" s="40">
        <f>INDEX(人口源表!$1:$1048576,MATCH($B321,人口源表!$A:$A,0),MATCH(Z$1,人口源表!$1:$1,0))*INDEX(城镇化率!$1:$1048576,MATCH($B321,城镇化率!$A:$A,0),MATCH(Z$1,城镇化率!$5:$5,0))/100</f>
        <v>1100069.9374176443</v>
      </c>
      <c r="AA321" s="40">
        <f>INDEX(人口源表!$1:$1048576,MATCH($B321,人口源表!$A:$A,0),MATCH(AA$1,人口源表!$1:$1,0))*INDEX(城镇化率!$1:$1048576,MATCH($B321,城镇化率!$A:$A,0),MATCH(AA$1,城镇化率!$5:$5,0))/100</f>
        <v>1103178.9871335169</v>
      </c>
      <c r="AB321" s="40">
        <f>INDEX(人口源表!$1:$1048576,MATCH($B321,人口源表!$A:$A,0),MATCH(AB$1,人口源表!$1:$1,0))*INDEX(城镇化率!$1:$1048576,MATCH($B321,城镇化率!$A:$A,0),MATCH(AB$1,城镇化率!$5:$5,0))/100</f>
        <v>1105745.0365812262</v>
      </c>
      <c r="AC321" s="40">
        <f>INDEX(人口源表!$1:$1048576,MATCH($B321,人口源表!$A:$A,0),MATCH(AC$1,人口源表!$1:$1,0))*INDEX(城镇化率!$1:$1048576,MATCH($B321,城镇化率!$A:$A,0),MATCH(AC$1,城镇化率!$5:$5,0))/100</f>
        <v>1106441.2232330157</v>
      </c>
      <c r="AD321" s="40">
        <f>INDEX(人口源表!$1:$1048576,MATCH($B321,人口源表!$A:$A,0),MATCH(AD$1,人口源表!$1:$1,0))*INDEX(城镇化率!$1:$1048576,MATCH($B321,城镇化率!$A:$A,0),MATCH(AD$1,城镇化率!$5:$5,0))/100</f>
        <v>1106655.3138112263</v>
      </c>
      <c r="AE321" s="40">
        <f>INDEX(人口源表!$1:$1048576,MATCH($B321,人口源表!$A:$A,0),MATCH(AE$1,人口源表!$1:$1,0))*INDEX(城镇化率!$1:$1048576,MATCH($B321,城镇化率!$A:$A,0),MATCH(AE$1,城镇化率!$5:$5,0))/100</f>
        <v>1106427.011163173</v>
      </c>
      <c r="AF321" s="40">
        <f>INDEX(人口源表!$1:$1048576,MATCH($B321,人口源表!$A:$A,0),MATCH(AF$1,人口源表!$1:$1,0))*INDEX(城镇化率!$1:$1048576,MATCH($B321,城镇化率!$A:$A,0),MATCH(AF$1,城镇化率!$5:$5,0))/100</f>
        <v>1105802.1102550409</v>
      </c>
      <c r="AG321" s="40">
        <f>INDEX(人口源表!$1:$1048576,MATCH($B321,人口源表!$A:$A,0),MATCH(AG$1,人口源表!$1:$1,0))*INDEX(城镇化率!$1:$1048576,MATCH($B321,城镇化率!$A:$A,0),MATCH(AG$1,城镇化率!$5:$5,0))/100</f>
        <v>1104829.6601776362</v>
      </c>
      <c r="AH321" s="40">
        <f>INDEX(人口源表!$1:$1048576,MATCH($B321,人口源表!$A:$A,0),MATCH(AH$1,人口源表!$1:$1,0))*INDEX(城镇化率!$1:$1048576,MATCH($B321,城镇化率!$A:$A,0),MATCH(AH$1,城镇化率!$5:$5,0))/100</f>
        <v>1103564.5542121092</v>
      </c>
      <c r="AI321" s="40">
        <f>INDEX(人口源表!$1:$1048576,MATCH($B321,人口源表!$A:$A,0),MATCH(AI$1,人口源表!$1:$1,0))*INDEX(城镇化率!$1:$1048576,MATCH($B321,城镇化率!$A:$A,0),MATCH(AI$1,城镇化率!$5:$5,0))/100</f>
        <v>1102066.7844732113</v>
      </c>
      <c r="AJ321" s="40">
        <f>INDEX(人口源表!$1:$1048576,MATCH($B321,人口源表!$A:$A,0),MATCH(AJ$1,人口源表!$1:$1,0))*INDEX(城镇化率!$1:$1048576,MATCH($B321,城镇化率!$A:$A,0),MATCH(AJ$1,城镇化率!$5:$5,0))/100</f>
        <v>1100401.5300401608</v>
      </c>
      <c r="AK321" s="40">
        <f>INDEX(人口源表!$1:$1048576,MATCH($B321,人口源表!$A:$A,0),MATCH(AK$1,人口源表!$1:$1,0))*INDEX(城镇化率!$1:$1048576,MATCH($B321,城镇化率!$A:$A,0),MATCH(AK$1,城镇化率!$5:$5,0))/100</f>
        <v>1098637.9639268601</v>
      </c>
      <c r="AL321" s="40">
        <f>INDEX(人口源表!$1:$1048576,MATCH($B321,人口源表!$A:$A,0),MATCH(AL$1,人口源表!$1:$1,0))*INDEX(城镇化率!$1:$1048576,MATCH($B321,城镇化率!$A:$A,0),MATCH(AL$1,城镇化率!$5:$5,0))/100</f>
        <v>1096851.8929061703</v>
      </c>
      <c r="AM321" s="40">
        <f>INDEX(人口源表!$1:$1048576,MATCH($B321,人口源表!$A:$A,0),MATCH(AM$1,人口源表!$1:$1,0))*INDEX(城镇化率!$1:$1048576,MATCH($B321,城镇化率!$A:$A,0),MATCH(AM$1,城镇化率!$5:$5,0))/100</f>
        <v>1095123.7196216516</v>
      </c>
      <c r="AN321" s="40">
        <f>INDEX(人口源表!$1:$1048576,MATCH($B321,人口源表!$A:$A,0),MATCH(AN$1,人口源表!$1:$1,0))*INDEX(城镇化率!$1:$1048576,MATCH($B321,城镇化率!$A:$A,0),MATCH(AN$1,城镇化率!$5:$5,0))/100</f>
        <v>1093539.8150823363</v>
      </c>
      <c r="AO321" s="40">
        <f>INDEX(人口源表!$1:$1048576,MATCH($B321,人口源表!$A:$A,0),MATCH(AO$1,人口源表!$1:$1,0))*INDEX(城镇化率!$1:$1048576,MATCH($B321,城镇化率!$A:$A,0),MATCH(AO$1,城镇化率!$5:$5,0))/100</f>
        <v>1092191.7520197101</v>
      </c>
      <c r="AP321" s="40">
        <f>INDEX(人口源表!$1:$1048576,MATCH($B321,人口源表!$A:$A,0),MATCH(AP$1,人口源表!$1:$1,0))*INDEX(城镇化率!$1:$1048576,MATCH($B321,城镇化率!$A:$A,0),MATCH(AP$1,城镇化率!$5:$5,0))/100</f>
        <v>1091176.8261953266</v>
      </c>
      <c r="AQ321" s="40">
        <f>INDEX(人口源表!$1:$1048576,MATCH($B321,人口源表!$A:$A,0),MATCH(AQ$1,人口源表!$1:$1,0))*INDEX(城镇化率!$1:$1048576,MATCH($B321,城镇化率!$A:$A,0),MATCH(AQ$1,城镇化率!$5:$5,0))/100</f>
        <v>1090597.7142142795</v>
      </c>
      <c r="AR321" s="40">
        <f>INDEX(人口源表!$1:$1048576,MATCH($B321,人口源表!$A:$A,0),MATCH(AR$1,人口源表!$1:$1,0))*INDEX(城镇化率!$1:$1048576,MATCH($B321,城镇化率!$A:$A,0),MATCH(AR$1,城镇化率!$5:$5,0))/100</f>
        <v>1090563.4388248243</v>
      </c>
      <c r="AS321" s="40">
        <f>INDEX(人口源表!$1:$1048576,MATCH($B321,人口源表!$A:$A,0),MATCH(AS$1,人口源表!$1:$1,0))*INDEX(城镇化率!$1:$1048576,MATCH($B321,城镇化率!$A:$A,0),MATCH(AS$1,城镇化率!$5:$5,0))/100</f>
        <v>1091188.1528233981</v>
      </c>
      <c r="AT321" s="40">
        <f>INDEX(人口源表!$1:$1048576,MATCH($B321,人口源表!$A:$A,0),MATCH(AT$1,人口源表!$1:$1,0))*INDEX(城镇化率!$1:$1048576,MATCH($B321,城镇化率!$A:$A,0),MATCH(AT$1,城镇化率!$5:$5,0))/100</f>
        <v>1092593.430989773</v>
      </c>
      <c r="AU321" s="40">
        <f>INDEX(人口源表!$1:$1048576,MATCH($B321,人口源表!$A:$A,0),MATCH(AU$1,人口源表!$1:$1,0))*INDEX(城镇化率!$1:$1048576,MATCH($B321,城镇化率!$A:$A,0),MATCH(AU$1,城镇化率!$5:$5,0))/100</f>
        <v>1094905.2877130294</v>
      </c>
      <c r="AV321" s="40">
        <f>INDEX(人口源表!$1:$1048576,MATCH($B321,人口源表!$A:$A,0),MATCH(AV$1,人口源表!$1:$1,0))*INDEX(城镇化率!$1:$1048576,MATCH($B321,城镇化率!$A:$A,0),MATCH(AV$1,城镇化率!$5:$5,0))/100</f>
        <v>1098257.3618208037</v>
      </c>
    </row>
    <row r="322" spans="1:48" x14ac:dyDescent="0.15">
      <c r="A322" s="4" t="s">
        <v>880</v>
      </c>
      <c r="B322" s="4" t="s">
        <v>660</v>
      </c>
      <c r="C322" s="34">
        <f>VLOOKUP(B322,'[1]2016省城人口总结（根）'!B:C,2,FALSE)/100</f>
        <v>0.31840000000000002</v>
      </c>
      <c r="D322" s="40">
        <f>INDEX(人口源表!$1:$1048576,MATCH($B322,人口源表!$A:$A,0),MATCH(D$1,人口源表!$1:$1,0))*INDEX(城镇化率!$1:$1048576,MATCH($B322,城镇化率!$A:$A,0),MATCH(D$1,城镇化率!$5:$5,0))/100</f>
        <v>848034.28005999431</v>
      </c>
      <c r="E322" s="40">
        <f>INDEX(人口源表!$1:$1048576,MATCH($B322,人口源表!$A:$A,0),MATCH(E$1,人口源表!$1:$1,0))*INDEX(城镇化率!$1:$1048576,MATCH($B322,城镇化率!$A:$A,0),MATCH(E$1,城镇化率!$5:$5,0))/100</f>
        <v>867466.19875066017</v>
      </c>
      <c r="F322" s="40">
        <f>INDEX(人口源表!$1:$1048576,MATCH($B322,人口源表!$A:$A,0),MATCH(F$1,人口源表!$1:$1,0))*INDEX(城镇化率!$1:$1048576,MATCH($B322,城镇化率!$A:$A,0),MATCH(F$1,城镇化率!$5:$5,0))/100</f>
        <v>887131.43785932893</v>
      </c>
      <c r="G322" s="40">
        <f>INDEX(人口源表!$1:$1048576,MATCH($B322,人口源表!$A:$A,0),MATCH(G$1,人口源表!$1:$1,0))*INDEX(城镇化率!$1:$1048576,MATCH($B322,城镇化率!$A:$A,0),MATCH(G$1,城镇化率!$5:$5,0))/100</f>
        <v>799705.14018350258</v>
      </c>
      <c r="H322" s="40">
        <f>INDEX(人口源表!$1:$1048576,MATCH($B322,人口源表!$A:$A,0),MATCH(H$1,人口源表!$1:$1,0))*INDEX(城镇化率!$1:$1048576,MATCH($B322,城镇化率!$A:$A,0),MATCH(H$1,城镇化率!$5:$5,0))/100</f>
        <v>819932.23931277124</v>
      </c>
      <c r="I322" s="40">
        <f>INDEX(人口源表!$1:$1048576,MATCH($B322,人口源表!$A:$A,0),MATCH(I$1,人口源表!$1:$1,0))*INDEX(城镇化率!$1:$1048576,MATCH($B322,城镇化率!$A:$A,0),MATCH(I$1,城镇化率!$5:$5,0))/100</f>
        <v>834577.00195273175</v>
      </c>
      <c r="J322" s="40">
        <f>INDEX(人口源表!$1:$1048576,MATCH($B322,人口源表!$A:$A,0),MATCH(J$1,人口源表!$1:$1,0))*INDEX(城镇化率!$1:$1048576,MATCH($B322,城镇化率!$A:$A,0),MATCH(J$1,城镇化率!$5:$5,0))/100</f>
        <v>849151.90895534027</v>
      </c>
      <c r="K322" s="40">
        <f>INDEX(人口源表!$1:$1048576,MATCH($B322,人口源表!$A:$A,0),MATCH(K$1,人口源表!$1:$1,0))*INDEX(城镇化率!$1:$1048576,MATCH($B322,城镇化率!$A:$A,0),MATCH(K$1,城镇化率!$5:$5,0))/100</f>
        <v>863619.35497039044</v>
      </c>
      <c r="L322" s="40">
        <f>INDEX(人口源表!$1:$1048576,MATCH($B322,人口源表!$A:$A,0),MATCH(L$1,人口源表!$1:$1,0))*INDEX(城镇化率!$1:$1048576,MATCH($B322,城镇化率!$A:$A,0),MATCH(L$1,城镇化率!$5:$5,0))/100</f>
        <v>877943.51283576165</v>
      </c>
      <c r="M322" s="40">
        <f>INDEX(人口源表!$1:$1048576,MATCH($B322,人口源表!$A:$A,0),MATCH(M$1,人口源表!$1:$1,0))*INDEX(城镇化率!$1:$1048576,MATCH($B322,城镇化率!$A:$A,0),MATCH(M$1,城镇化率!$5:$5,0))/100</f>
        <v>892089.38474001316</v>
      </c>
      <c r="N322" s="40">
        <f>INDEX(人口源表!$1:$1048576,MATCH($B322,人口源表!$A:$A,0),MATCH(N$1,人口源表!$1:$1,0))*INDEX(城镇化率!$1:$1048576,MATCH($B322,城镇化率!$A:$A,0),MATCH(N$1,城镇化率!$5:$5,0))/100</f>
        <v>906024.68570283579</v>
      </c>
      <c r="O322" s="40">
        <f>INDEX(人口源表!$1:$1048576,MATCH($B322,人口源表!$A:$A,0),MATCH(O$1,人口源表!$1:$1,0))*INDEX(城镇化率!$1:$1048576,MATCH($B322,城镇化率!$A:$A,0),MATCH(O$1,城镇化率!$5:$5,0))/100</f>
        <v>919717.82096142927</v>
      </c>
      <c r="P322" s="40">
        <f>INDEX(人口源表!$1:$1048576,MATCH($B322,人口源表!$A:$A,0),MATCH(P$1,人口源表!$1:$1,0))*INDEX(城镇化率!$1:$1048576,MATCH($B322,城镇化率!$A:$A,0),MATCH(P$1,城镇化率!$5:$5,0))/100</f>
        <v>933140.53229603323</v>
      </c>
      <c r="Q322" s="40">
        <f>INDEX(人口源表!$1:$1048576,MATCH($B322,人口源表!$A:$A,0),MATCH(Q$1,人口源表!$1:$1,0))*INDEX(城镇化率!$1:$1048576,MATCH($B322,城镇化率!$A:$A,0),MATCH(Q$1,城镇化率!$5:$5,0))/100</f>
        <v>946265.85850222886</v>
      </c>
      <c r="R322" s="40">
        <f>INDEX(人口源表!$1:$1048576,MATCH($B322,人口源表!$A:$A,0),MATCH(R$1,人口源表!$1:$1,0))*INDEX(城镇化率!$1:$1048576,MATCH($B322,城镇化率!$A:$A,0),MATCH(R$1,城镇化率!$5:$5,0))/100</f>
        <v>959068.97799626272</v>
      </c>
      <c r="S322" s="40">
        <f>INDEX(人口源表!$1:$1048576,MATCH($B322,人口源表!$A:$A,0),MATCH(S$1,人口源表!$1:$1,0))*INDEX(城镇化率!$1:$1048576,MATCH($B322,城镇化率!$A:$A,0),MATCH(S$1,城镇化率!$5:$5,0))/100</f>
        <v>966718.17631862883</v>
      </c>
      <c r="T322" s="40">
        <f>INDEX(人口源表!$1:$1048576,MATCH($B322,人口源表!$A:$A,0),MATCH(T$1,人口源表!$1:$1,0))*INDEX(城镇化率!$1:$1048576,MATCH($B322,城镇化率!$A:$A,0),MATCH(T$1,城镇化率!$5:$5,0))/100</f>
        <v>973907.9830127554</v>
      </c>
      <c r="U322" s="40">
        <f>INDEX(人口源表!$1:$1048576,MATCH($B322,人口源表!$A:$A,0),MATCH(U$1,人口源表!$1:$1,0))*INDEX(城镇化率!$1:$1048576,MATCH($B322,城镇化率!$A:$A,0),MATCH(U$1,城镇化率!$5:$5,0))/100</f>
        <v>980627.9979181065</v>
      </c>
      <c r="V322" s="40">
        <f>INDEX(人口源表!$1:$1048576,MATCH($B322,人口源表!$A:$A,0),MATCH(V$1,人口源表!$1:$1,0))*INDEX(城镇化率!$1:$1048576,MATCH($B322,城镇化率!$A:$A,0),MATCH(V$1,城镇化率!$5:$5,0))/100</f>
        <v>986870.37191746337</v>
      </c>
      <c r="W322" s="40">
        <f>INDEX(人口源表!$1:$1048576,MATCH($B322,人口源表!$A:$A,0),MATCH(W$1,人口源表!$1:$1,0))*INDEX(城镇化率!$1:$1048576,MATCH($B322,城镇化率!$A:$A,0),MATCH(W$1,城镇化率!$5:$5,0))/100</f>
        <v>992631.03000954259</v>
      </c>
      <c r="X322" s="40">
        <f>INDEX(人口源表!$1:$1048576,MATCH($B322,人口源表!$A:$A,0),MATCH(X$1,人口源表!$1:$1,0))*INDEX(城镇化率!$1:$1048576,MATCH($B322,城镇化率!$A:$A,0),MATCH(X$1,城镇化率!$5:$5,0))/100</f>
        <v>997908.60393938643</v>
      </c>
      <c r="Y322" s="40">
        <f>INDEX(人口源表!$1:$1048576,MATCH($B322,人口源表!$A:$A,0),MATCH(Y$1,人口源表!$1:$1,0))*INDEX(城镇化率!$1:$1048576,MATCH($B322,城镇化率!$A:$A,0),MATCH(Y$1,城镇化率!$5:$5,0))/100</f>
        <v>1002705.2795330916</v>
      </c>
      <c r="Z322" s="40">
        <f>INDEX(人口源表!$1:$1048576,MATCH($B322,人口源表!$A:$A,0),MATCH(Z$1,人口源表!$1:$1,0))*INDEX(城镇化率!$1:$1048576,MATCH($B322,城镇化率!$A:$A,0),MATCH(Z$1,城镇化率!$5:$5,0))/100</f>
        <v>1007026.4936939914</v>
      </c>
      <c r="AA322" s="40">
        <f>INDEX(人口源表!$1:$1048576,MATCH($B322,人口源表!$A:$A,0),MATCH(AA$1,人口源表!$1:$1,0))*INDEX(城镇化率!$1:$1048576,MATCH($B322,城镇化率!$A:$A,0),MATCH(AA$1,城镇化率!$5:$5,0))/100</f>
        <v>1010881.0145143574</v>
      </c>
      <c r="AB322" s="40">
        <f>INDEX(人口源表!$1:$1048576,MATCH($B322,人口源表!$A:$A,0),MATCH(AB$1,人口源表!$1:$1,0))*INDEX(城镇化率!$1:$1048576,MATCH($B322,城镇化率!$A:$A,0),MATCH(AB$1,城镇化率!$5:$5,0))/100</f>
        <v>1014281.4180862847</v>
      </c>
      <c r="AC322" s="40">
        <f>INDEX(人口源表!$1:$1048576,MATCH($B322,人口源表!$A:$A,0),MATCH(AC$1,人口源表!$1:$1,0))*INDEX(城镇化率!$1:$1048576,MATCH($B322,城镇化率!$A:$A,0),MATCH(AC$1,城镇化率!$5:$5,0))/100</f>
        <v>1015999.4117582175</v>
      </c>
      <c r="AD322" s="40">
        <f>INDEX(人口源表!$1:$1048576,MATCH($B322,人口源表!$A:$A,0),MATCH(AD$1,人口源表!$1:$1,0))*INDEX(城镇化率!$1:$1048576,MATCH($B322,城镇化率!$A:$A,0),MATCH(AD$1,城镇化率!$5:$5,0))/100</f>
        <v>1017293.9384469248</v>
      </c>
      <c r="AE322" s="40">
        <f>INDEX(人口源表!$1:$1048576,MATCH($B322,人口源表!$A:$A,0),MATCH(AE$1,人口源表!$1:$1,0))*INDEX(城镇化率!$1:$1048576,MATCH($B322,城镇化率!$A:$A,0),MATCH(AE$1,城镇化率!$5:$5,0))/100</f>
        <v>1018190.5892006011</v>
      </c>
      <c r="AF322" s="40">
        <f>INDEX(人口源表!$1:$1048576,MATCH($B322,人口源表!$A:$A,0),MATCH(AF$1,人口源表!$1:$1,0))*INDEX(城镇化率!$1:$1048576,MATCH($B322,城镇化率!$A:$A,0),MATCH(AF$1,城镇化率!$5:$5,0))/100</f>
        <v>1018718.1878048128</v>
      </c>
      <c r="AG322" s="40">
        <f>INDEX(人口源表!$1:$1048576,MATCH($B322,人口源表!$A:$A,0),MATCH(AG$1,人口源表!$1:$1,0))*INDEX(城镇化率!$1:$1048576,MATCH($B322,城镇化率!$A:$A,0),MATCH(AG$1,城镇化率!$5:$5,0))/100</f>
        <v>1018909.2508745242</v>
      </c>
      <c r="AH322" s="40">
        <f>INDEX(人口源表!$1:$1048576,MATCH($B322,人口源表!$A:$A,0),MATCH(AH$1,人口源表!$1:$1,0))*INDEX(城镇化率!$1:$1048576,MATCH($B322,城镇化率!$A:$A,0),MATCH(AH$1,城镇化率!$5:$5,0))/100</f>
        <v>1018799.648620473</v>
      </c>
      <c r="AI322" s="40">
        <f>INDEX(人口源表!$1:$1048576,MATCH($B322,人口源表!$A:$A,0),MATCH(AI$1,人口源表!$1:$1,0))*INDEX(城镇化率!$1:$1048576,MATCH($B322,城镇化率!$A:$A,0),MATCH(AI$1,城镇化率!$5:$5,0))/100</f>
        <v>1018430.6935564047</v>
      </c>
      <c r="AJ322" s="40">
        <f>INDEX(人口源表!$1:$1048576,MATCH($B322,人口源表!$A:$A,0),MATCH(AJ$1,人口源表!$1:$1,0))*INDEX(城镇化率!$1:$1048576,MATCH($B322,城镇化率!$A:$A,0),MATCH(AJ$1,城镇化率!$5:$5,0))/100</f>
        <v>1017845.977072516</v>
      </c>
      <c r="AK322" s="40">
        <f>INDEX(人口源表!$1:$1048576,MATCH($B322,人口源表!$A:$A,0),MATCH(AK$1,人口源表!$1:$1,0))*INDEX(城镇化率!$1:$1048576,MATCH($B322,城镇化率!$A:$A,0),MATCH(AK$1,城镇化率!$5:$5,0))/100</f>
        <v>1017094.6793963751</v>
      </c>
      <c r="AL322" s="40">
        <f>INDEX(人口源表!$1:$1048576,MATCH($B322,人口源表!$A:$A,0),MATCH(AL$1,人口源表!$1:$1,0))*INDEX(城镇化率!$1:$1048576,MATCH($B322,城镇化率!$A:$A,0),MATCH(AL$1,城镇化率!$5:$5,0))/100</f>
        <v>1016228.7939112722</v>
      </c>
      <c r="AM322" s="40">
        <f>INDEX(人口源表!$1:$1048576,MATCH($B322,人口源表!$A:$A,0),MATCH(AM$1,人口源表!$1:$1,0))*INDEX(城镇化率!$1:$1048576,MATCH($B322,城镇化率!$A:$A,0),MATCH(AM$1,城镇化率!$5:$5,0))/100</f>
        <v>1015305.234182743</v>
      </c>
      <c r="AN322" s="40">
        <f>INDEX(人口源表!$1:$1048576,MATCH($B322,人口源表!$A:$A,0),MATCH(AN$1,人口源表!$1:$1,0))*INDEX(城镇化率!$1:$1048576,MATCH($B322,城镇化率!$A:$A,0),MATCH(AN$1,城镇化率!$5:$5,0))/100</f>
        <v>1014385.9192307489</v>
      </c>
      <c r="AO322" s="40">
        <f>INDEX(人口源表!$1:$1048576,MATCH($B322,人口源表!$A:$A,0),MATCH(AO$1,人口源表!$1:$1,0))*INDEX(城镇化率!$1:$1048576,MATCH($B322,城镇化率!$A:$A,0),MATCH(AO$1,城镇化率!$5:$5,0))/100</f>
        <v>1013535.3677320324</v>
      </c>
      <c r="AP322" s="40">
        <f>INDEX(人口源表!$1:$1048576,MATCH($B322,人口源表!$A:$A,0),MATCH(AP$1,人口源表!$1:$1,0))*INDEX(城镇化率!$1:$1048576,MATCH($B322,城镇化率!$A:$A,0),MATCH(AP$1,城镇化率!$5:$5,0))/100</f>
        <v>1012824.0733974708</v>
      </c>
      <c r="AQ322" s="40">
        <f>INDEX(人口源表!$1:$1048576,MATCH($B322,人口源表!$A:$A,0),MATCH(AQ$1,人口源表!$1:$1,0))*INDEX(城镇化率!$1:$1048576,MATCH($B322,城镇化率!$A:$A,0),MATCH(AQ$1,城镇化率!$5:$5,0))/100</f>
        <v>1012326.9345527104</v>
      </c>
      <c r="AR322" s="40">
        <f>INDEX(人口源表!$1:$1048576,MATCH($B322,人口源表!$A:$A,0),MATCH(AR$1,人口源表!$1:$1,0))*INDEX(城镇化率!$1:$1048576,MATCH($B322,城镇化率!$A:$A,0),MATCH(AR$1,城镇化率!$5:$5,0))/100</f>
        <v>1012122.0670388159</v>
      </c>
      <c r="AS322" s="40">
        <f>INDEX(人口源表!$1:$1048576,MATCH($B322,人口源表!$A:$A,0),MATCH(AS$1,人口源表!$1:$1,0))*INDEX(城镇化率!$1:$1048576,MATCH($B322,城镇化率!$A:$A,0),MATCH(AS$1,城镇化率!$5:$5,0))/100</f>
        <v>1012293.8057297316</v>
      </c>
      <c r="AT322" s="40">
        <f>INDEX(人口源表!$1:$1048576,MATCH($B322,人口源表!$A:$A,0),MATCH(AT$1,人口源表!$1:$1,0))*INDEX(城镇化率!$1:$1048576,MATCH($B322,城镇化率!$A:$A,0),MATCH(AT$1,城镇化率!$5:$5,0))/100</f>
        <v>1012930.6946647668</v>
      </c>
      <c r="AU322" s="40">
        <f>INDEX(人口源表!$1:$1048576,MATCH($B322,人口源表!$A:$A,0),MATCH(AU$1,人口源表!$1:$1,0))*INDEX(城镇化率!$1:$1048576,MATCH($B322,城镇化率!$A:$A,0),MATCH(AU$1,城镇化率!$5:$5,0))/100</f>
        <v>1014125.9793847</v>
      </c>
      <c r="AV322" s="40">
        <f>INDEX(人口源表!$1:$1048576,MATCH($B322,人口源表!$A:$A,0),MATCH(AV$1,人口源表!$1:$1,0))*INDEX(城镇化率!$1:$1048576,MATCH($B322,城镇化率!$A:$A,0),MATCH(AV$1,城镇化率!$5:$5,0))/100</f>
        <v>1015977.6831768086</v>
      </c>
    </row>
    <row r="323" spans="1:48" x14ac:dyDescent="0.15">
      <c r="A323" s="4" t="s">
        <v>880</v>
      </c>
      <c r="B323" s="4" t="s">
        <v>662</v>
      </c>
      <c r="C323" s="34">
        <f>VLOOKUP(B323,'[1]2016省城人口总结（根）'!B:C,2,FALSE)/100</f>
        <v>0.34090000000000004</v>
      </c>
      <c r="D323" s="40">
        <f>INDEX(人口源表!$1:$1048576,MATCH($B323,人口源表!$A:$A,0),MATCH(D$1,人口源表!$1:$1,0))*INDEX(城镇化率!$1:$1048576,MATCH($B323,城镇化率!$A:$A,0),MATCH(D$1,城镇化率!$5:$5,0))/100</f>
        <v>690972.44525642798</v>
      </c>
      <c r="E323" s="40">
        <f>INDEX(人口源表!$1:$1048576,MATCH($B323,人口源表!$A:$A,0),MATCH(E$1,人口源表!$1:$1,0))*INDEX(城镇化率!$1:$1048576,MATCH($B323,城镇化率!$A:$A,0),MATCH(E$1,城镇化率!$5:$5,0))/100</f>
        <v>707267.2203233178</v>
      </c>
      <c r="F323" s="40">
        <f>INDEX(人口源表!$1:$1048576,MATCH($B323,人口源表!$A:$A,0),MATCH(F$1,人口源表!$1:$1,0))*INDEX(城镇化率!$1:$1048576,MATCH($B323,城镇化率!$A:$A,0),MATCH(F$1,城镇化率!$5:$5,0))/100</f>
        <v>723809.75069396058</v>
      </c>
      <c r="G323" s="40">
        <f>INDEX(人口源表!$1:$1048576,MATCH($B323,人口源表!$A:$A,0),MATCH(G$1,人口源表!$1:$1,0))*INDEX(城镇化率!$1:$1048576,MATCH($B323,城镇化率!$A:$A,0),MATCH(G$1,城镇化率!$5:$5,0))/100</f>
        <v>749967.86478533491</v>
      </c>
      <c r="H323" s="40">
        <f>INDEX(人口源表!$1:$1048576,MATCH($B323,人口源表!$A:$A,0),MATCH(H$1,人口源表!$1:$1,0))*INDEX(城镇化率!$1:$1048576,MATCH($B323,城镇化率!$A:$A,0),MATCH(H$1,城镇化率!$5:$5,0))/100</f>
        <v>769378.4447177886</v>
      </c>
      <c r="I323" s="40">
        <f>INDEX(人口源表!$1:$1048576,MATCH($B323,人口源表!$A:$A,0),MATCH(I$1,人口源表!$1:$1,0))*INDEX(城镇化率!$1:$1048576,MATCH($B323,城镇化率!$A:$A,0),MATCH(I$1,城镇化率!$5:$5,0))/100</f>
        <v>783796.70532732573</v>
      </c>
      <c r="J323" s="40">
        <f>INDEX(人口源表!$1:$1048576,MATCH($B323,人口源表!$A:$A,0),MATCH(J$1,人口源表!$1:$1,0))*INDEX(城镇化率!$1:$1048576,MATCH($B323,城镇化率!$A:$A,0),MATCH(J$1,城镇化率!$5:$5,0))/100</f>
        <v>798374.68158194621</v>
      </c>
      <c r="K323" s="40">
        <f>INDEX(人口源表!$1:$1048576,MATCH($B323,人口源表!$A:$A,0),MATCH(K$1,人口源表!$1:$1,0))*INDEX(城镇化率!$1:$1048576,MATCH($B323,城镇化率!$A:$A,0),MATCH(K$1,城镇化率!$5:$5,0))/100</f>
        <v>813057.99828795833</v>
      </c>
      <c r="L323" s="40">
        <f>INDEX(人口源表!$1:$1048576,MATCH($B323,人口源表!$A:$A,0),MATCH(L$1,人口源表!$1:$1,0))*INDEX(城镇化率!$1:$1048576,MATCH($B323,城镇化率!$A:$A,0),MATCH(L$1,城镇化率!$5:$5,0))/100</f>
        <v>827795.75196159189</v>
      </c>
      <c r="M323" s="40">
        <f>INDEX(人口源表!$1:$1048576,MATCH($B323,人口源表!$A:$A,0),MATCH(M$1,人口源表!$1:$1,0))*INDEX(城镇化率!$1:$1048576,MATCH($B323,城镇化率!$A:$A,0),MATCH(M$1,城镇化率!$5:$5,0))/100</f>
        <v>842537.290046782</v>
      </c>
      <c r="N323" s="40">
        <f>INDEX(人口源表!$1:$1048576,MATCH($B323,人口源表!$A:$A,0),MATCH(N$1,人口源表!$1:$1,0))*INDEX(城镇化率!$1:$1048576,MATCH($B323,城镇化率!$A:$A,0),MATCH(N$1,城镇化率!$5:$5,0))/100</f>
        <v>857235.37182841275</v>
      </c>
      <c r="O323" s="40">
        <f>INDEX(人口源表!$1:$1048576,MATCH($B323,人口源表!$A:$A,0),MATCH(O$1,人口源表!$1:$1,0))*INDEX(城镇化率!$1:$1048576,MATCH($B323,城镇化率!$A:$A,0),MATCH(O$1,城镇化率!$5:$5,0))/100</f>
        <v>871843.65253975289</v>
      </c>
      <c r="P323" s="40">
        <f>INDEX(人口源表!$1:$1048576,MATCH($B323,人口源表!$A:$A,0),MATCH(P$1,人口源表!$1:$1,0))*INDEX(城镇化率!$1:$1048576,MATCH($B323,城镇化率!$A:$A,0),MATCH(P$1,城镇化率!$5:$5,0))/100</f>
        <v>886319.53918033396</v>
      </c>
      <c r="Q323" s="40">
        <f>INDEX(人口源表!$1:$1048576,MATCH($B323,人口源表!$A:$A,0),MATCH(Q$1,人口源表!$1:$1,0))*INDEX(城镇化率!$1:$1048576,MATCH($B323,城镇化率!$A:$A,0),MATCH(Q$1,城镇化率!$5:$5,0))/100</f>
        <v>900621.63131871412</v>
      </c>
      <c r="R323" s="40">
        <f>INDEX(人口源表!$1:$1048576,MATCH($B323,人口源表!$A:$A,0),MATCH(R$1,人口源表!$1:$1,0))*INDEX(城镇化率!$1:$1048576,MATCH($B323,城镇化率!$A:$A,0),MATCH(R$1,城镇化率!$5:$5,0))/100</f>
        <v>914712.238875443</v>
      </c>
      <c r="S323" s="40">
        <f>INDEX(人口源表!$1:$1048576,MATCH($B323,人口源表!$A:$A,0),MATCH(S$1,人口源表!$1:$1,0))*INDEX(城镇化率!$1:$1048576,MATCH($B323,城镇化率!$A:$A,0),MATCH(S$1,城镇化率!$5:$5,0))/100</f>
        <v>923959.16777165222</v>
      </c>
      <c r="T323" s="40">
        <f>INDEX(人口源表!$1:$1048576,MATCH($B323,人口源表!$A:$A,0),MATCH(T$1,人口源表!$1:$1,0))*INDEX(城镇化率!$1:$1048576,MATCH($B323,城镇化率!$A:$A,0),MATCH(T$1,城镇化率!$5:$5,0))/100</f>
        <v>932815.91213070217</v>
      </c>
      <c r="U323" s="40">
        <f>INDEX(人口源表!$1:$1048576,MATCH($B323,人口源表!$A:$A,0),MATCH(U$1,人口源表!$1:$1,0))*INDEX(城镇化率!$1:$1048576,MATCH($B323,城镇化率!$A:$A,0),MATCH(U$1,城镇化率!$5:$5,0))/100</f>
        <v>941258.45624030428</v>
      </c>
      <c r="V323" s="40">
        <f>INDEX(人口源表!$1:$1048576,MATCH($B323,人口源表!$A:$A,0),MATCH(V$1,人口源表!$1:$1,0))*INDEX(城镇化率!$1:$1048576,MATCH($B323,城镇化率!$A:$A,0),MATCH(V$1,城镇化率!$5:$5,0))/100</f>
        <v>949267.70925503387</v>
      </c>
      <c r="W323" s="40">
        <f>INDEX(人口源表!$1:$1048576,MATCH($B323,人口源表!$A:$A,0),MATCH(W$1,人口源表!$1:$1,0))*INDEX(城镇化率!$1:$1048576,MATCH($B323,城镇化率!$A:$A,0),MATCH(W$1,城镇化率!$5:$5,0))/100</f>
        <v>956827.56868713419</v>
      </c>
      <c r="X323" s="40">
        <f>INDEX(人口源表!$1:$1048576,MATCH($B323,人口源表!$A:$A,0),MATCH(X$1,人口源表!$1:$1,0))*INDEX(城镇化率!$1:$1048576,MATCH($B323,城镇化率!$A:$A,0),MATCH(X$1,城镇化率!$5:$5,0))/100</f>
        <v>963926.24461360846</v>
      </c>
      <c r="Y323" s="40">
        <f>INDEX(人口源表!$1:$1048576,MATCH($B323,人口源表!$A:$A,0),MATCH(Y$1,人口源表!$1:$1,0))*INDEX(城镇化率!$1:$1048576,MATCH($B323,城镇化率!$A:$A,0),MATCH(Y$1,城镇化率!$5:$5,0))/100</f>
        <v>970556.37095087825</v>
      </c>
      <c r="Z323" s="40">
        <f>INDEX(人口源表!$1:$1048576,MATCH($B323,人口源表!$A:$A,0),MATCH(Z$1,人口源表!$1:$1,0))*INDEX(城镇化率!$1:$1048576,MATCH($B323,城镇化率!$A:$A,0),MATCH(Z$1,城镇化率!$5:$5,0))/100</f>
        <v>976715.1184144211</v>
      </c>
      <c r="AA323" s="40">
        <f>INDEX(人口源表!$1:$1048576,MATCH($B323,人口源表!$A:$A,0),MATCH(AA$1,人口源表!$1:$1,0))*INDEX(城镇化率!$1:$1048576,MATCH($B323,城镇化率!$A:$A,0),MATCH(AA$1,城镇化率!$5:$5,0))/100</f>
        <v>982403.46648943052</v>
      </c>
      <c r="AB323" s="40">
        <f>INDEX(人口源表!$1:$1048576,MATCH($B323,人口源表!$A:$A,0),MATCH(AB$1,人口源表!$1:$1,0))*INDEX(城镇化率!$1:$1048576,MATCH($B323,城镇化率!$A:$A,0),MATCH(AB$1,城镇化率!$5:$5,0))/100</f>
        <v>987626.72220608371</v>
      </c>
      <c r="AC323" s="40">
        <f>INDEX(人口源表!$1:$1048576,MATCH($B323,人口源表!$A:$A,0),MATCH(AC$1,人口源表!$1:$1,0))*INDEX(城镇化率!$1:$1048576,MATCH($B323,城镇化率!$A:$A,0),MATCH(AC$1,城镇化率!$5:$5,0))/100</f>
        <v>991181.11603447213</v>
      </c>
      <c r="AD323" s="40">
        <f>INDEX(人口源表!$1:$1048576,MATCH($B323,人口源表!$A:$A,0),MATCH(AD$1,人口源表!$1:$1,0))*INDEX(城镇化率!$1:$1048576,MATCH($B323,城镇化率!$A:$A,0),MATCH(AD$1,城镇化率!$5:$5,0))/100</f>
        <v>994287.06139356736</v>
      </c>
      <c r="AE323" s="40">
        <f>INDEX(人口源表!$1:$1048576,MATCH($B323,人口源表!$A:$A,0),MATCH(AE$1,人口源表!$1:$1,0))*INDEX(城镇化率!$1:$1048576,MATCH($B323,城镇化率!$A:$A,0),MATCH(AE$1,城镇化率!$5:$5,0))/100</f>
        <v>996965.51133338839</v>
      </c>
      <c r="AF323" s="40">
        <f>INDEX(人口源表!$1:$1048576,MATCH($B323,人口源表!$A:$A,0),MATCH(AF$1,人口源表!$1:$1,0))*INDEX(城镇化率!$1:$1048576,MATCH($B323,城镇化率!$A:$A,0),MATCH(AF$1,城镇化率!$5:$5,0))/100</f>
        <v>999243.36208891822</v>
      </c>
      <c r="AG323" s="40">
        <f>INDEX(人口源表!$1:$1048576,MATCH($B323,人口源表!$A:$A,0),MATCH(AG$1,人口源表!$1:$1,0))*INDEX(城镇化率!$1:$1048576,MATCH($B323,城镇化率!$A:$A,0),MATCH(AG$1,城镇化率!$5:$5,0))/100</f>
        <v>1001150.9729146118</v>
      </c>
      <c r="AH323" s="40">
        <f>INDEX(人口源表!$1:$1048576,MATCH($B323,人口源表!$A:$A,0),MATCH(AH$1,人口源表!$1:$1,0))*INDEX(城镇化率!$1:$1048576,MATCH($B323,城镇化率!$A:$A,0),MATCH(AH$1,城镇化率!$5:$5,0))/100</f>
        <v>1002725.2591750893</v>
      </c>
      <c r="AI323" s="40">
        <f>INDEX(人口源表!$1:$1048576,MATCH($B323,人口源表!$A:$A,0),MATCH(AI$1,人口源表!$1:$1,0))*INDEX(城镇化率!$1:$1048576,MATCH($B323,城镇化率!$A:$A,0),MATCH(AI$1,城镇化率!$5:$5,0))/100</f>
        <v>1004006.7681082558</v>
      </c>
      <c r="AJ323" s="40">
        <f>INDEX(人口源表!$1:$1048576,MATCH($B323,人口源表!$A:$A,0),MATCH(AJ$1,人口源表!$1:$1,0))*INDEX(城镇化率!$1:$1048576,MATCH($B323,城镇化率!$A:$A,0),MATCH(AJ$1,城镇化率!$5:$5,0))/100</f>
        <v>1005042.3602155877</v>
      </c>
      <c r="AK323" s="40">
        <f>INDEX(人口源表!$1:$1048576,MATCH($B323,人口源表!$A:$A,0),MATCH(AK$1,人口源表!$1:$1,0))*INDEX(城镇化率!$1:$1048576,MATCH($B323,城镇化率!$A:$A,0),MATCH(AK$1,城镇化率!$5:$5,0))/100</f>
        <v>1005883.5701673584</v>
      </c>
      <c r="AL323" s="40">
        <f>INDEX(人口源表!$1:$1048576,MATCH($B323,人口源表!$A:$A,0),MATCH(AL$1,人口源表!$1:$1,0))*INDEX(城镇化率!$1:$1048576,MATCH($B323,城镇化率!$A:$A,0),MATCH(AL$1,城镇化率!$5:$5,0))/100</f>
        <v>1006588.0071738713</v>
      </c>
      <c r="AM323" s="40">
        <f>INDEX(人口源表!$1:$1048576,MATCH($B323,人口源表!$A:$A,0),MATCH(AM$1,人口源表!$1:$1,0))*INDEX(城镇化率!$1:$1048576,MATCH($B323,城镇化率!$A:$A,0),MATCH(AM$1,城镇化率!$5:$5,0))/100</f>
        <v>1007217.2552891672</v>
      </c>
      <c r="AN323" s="40">
        <f>INDEX(人口源表!$1:$1048576,MATCH($B323,人口源表!$A:$A,0),MATCH(AN$1,人口源表!$1:$1,0))*INDEX(城镇化率!$1:$1048576,MATCH($B323,城镇化率!$A:$A,0),MATCH(AN$1,城镇化率!$5:$5,0))/100</f>
        <v>1007840.4841598457</v>
      </c>
      <c r="AO323" s="40">
        <f>INDEX(人口源表!$1:$1048576,MATCH($B323,人口源表!$A:$A,0),MATCH(AO$1,人口源表!$1:$1,0))*INDEX(城镇化率!$1:$1048576,MATCH($B323,城镇化率!$A:$A,0),MATCH(AO$1,城镇化率!$5:$5,0))/100</f>
        <v>1008530.5810359138</v>
      </c>
      <c r="AP323" s="40">
        <f>INDEX(人口源表!$1:$1048576,MATCH($B323,人口源表!$A:$A,0),MATCH(AP$1,人口源表!$1:$1,0))*INDEX(城镇化率!$1:$1048576,MATCH($B323,城镇化率!$A:$A,0),MATCH(AP$1,城镇化率!$5:$5,0))/100</f>
        <v>1009367.3355049782</v>
      </c>
      <c r="AQ323" s="40">
        <f>INDEX(人口源表!$1:$1048576,MATCH($B323,人口源表!$A:$A,0),MATCH(AQ$1,人口源表!$1:$1,0))*INDEX(城镇化率!$1:$1048576,MATCH($B323,城镇化率!$A:$A,0),MATCH(AQ$1,城镇化率!$5:$5,0))/100</f>
        <v>1010436.2151139241</v>
      </c>
      <c r="AR323" s="40">
        <f>INDEX(人口源表!$1:$1048576,MATCH($B323,人口源表!$A:$A,0),MATCH(AR$1,人口源表!$1:$1,0))*INDEX(城镇化率!$1:$1048576,MATCH($B323,城镇化率!$A:$A,0),MATCH(AR$1,城镇化率!$5:$5,0))/100</f>
        <v>1011828.9108317094</v>
      </c>
      <c r="AS323" s="40">
        <f>INDEX(人口源表!$1:$1048576,MATCH($B323,人口源表!$A:$A,0),MATCH(AS$1,人口源表!$1:$1,0))*INDEX(城镇化率!$1:$1048576,MATCH($B323,城镇化率!$A:$A,0),MATCH(AS$1,城镇化率!$5:$5,0))/100</f>
        <v>1013642.0880118626</v>
      </c>
      <c r="AT323" s="40">
        <f>INDEX(人口源表!$1:$1048576,MATCH($B323,人口源表!$A:$A,0),MATCH(AT$1,人口源表!$1:$1,0))*INDEX(城镇化率!$1:$1048576,MATCH($B323,城镇化率!$A:$A,0),MATCH(AT$1,城镇化率!$5:$5,0))/100</f>
        <v>1015979.2797778116</v>
      </c>
      <c r="AU323" s="40">
        <f>INDEX(人口源表!$1:$1048576,MATCH($B323,人口源表!$A:$A,0),MATCH(AU$1,人口源表!$1:$1,0))*INDEX(城镇化率!$1:$1048576,MATCH($B323,城镇化率!$A:$A,0),MATCH(AU$1,城镇化率!$5:$5,0))/100</f>
        <v>1018951.0029204024</v>
      </c>
      <c r="AV323" s="40">
        <f>INDEX(人口源表!$1:$1048576,MATCH($B323,人口源表!$A:$A,0),MATCH(AV$1,人口源表!$1:$1,0))*INDEX(城镇化率!$1:$1048576,MATCH($B323,城镇化率!$A:$A,0),MATCH(AV$1,城镇化率!$5:$5,0))/100</f>
        <v>1022673.0488405537</v>
      </c>
    </row>
    <row r="324" spans="1:48" x14ac:dyDescent="0.15">
      <c r="A324" s="4" t="s">
        <v>880</v>
      </c>
      <c r="B324" s="36" t="s">
        <v>663</v>
      </c>
      <c r="C324" s="34">
        <f>VLOOKUP(B324,'[1]2016省城人口总结（根）'!B:C,2,FALSE)/100</f>
        <v>0.33360000000000001</v>
      </c>
      <c r="D324" s="40">
        <f>INDEX(人口源表!$1:$1048576,MATCH($B324,人口源表!$A:$A,0),MATCH(D$1,人口源表!$1:$1,0))*INDEX(城镇化率!$1:$1048576,MATCH($B324,城镇化率!$A:$A,0),MATCH(D$1,城镇化率!$5:$5,0))/100</f>
        <v>240793.07444630857</v>
      </c>
      <c r="E324" s="40">
        <f>INDEX(人口源表!$1:$1048576,MATCH($B324,人口源表!$A:$A,0),MATCH(E$1,人口源表!$1:$1,0))*INDEX(城镇化率!$1:$1048576,MATCH($B324,城镇化率!$A:$A,0),MATCH(E$1,城镇化率!$5:$5,0))/100</f>
        <v>246657.94293998677</v>
      </c>
      <c r="F324" s="40">
        <f>INDEX(人口源表!$1:$1048576,MATCH($B324,人口源表!$A:$A,0),MATCH(F$1,人口源表!$1:$1,0))*INDEX(城镇化率!$1:$1048576,MATCH($B324,城镇化率!$A:$A,0),MATCH(F$1,城镇化率!$5:$5,0))/100</f>
        <v>252604.81811215769</v>
      </c>
      <c r="G324" s="40">
        <f>INDEX(人口源表!$1:$1048576,MATCH($B324,人口源表!$A:$A,0),MATCH(G$1,人口源表!$1:$1,0))*INDEX(城镇化率!$1:$1048576,MATCH($B324,城镇化率!$A:$A,0),MATCH(G$1,城镇化率!$5:$5,0))/100</f>
        <v>240482.00330235265</v>
      </c>
      <c r="H324" s="40">
        <f>INDEX(人口源表!$1:$1048576,MATCH($B324,人口源表!$A:$A,0),MATCH(H$1,人口源表!$1:$1,0))*INDEX(城镇化率!$1:$1048576,MATCH($B324,城镇化率!$A:$A,0),MATCH(H$1,城镇化率!$5:$5,0))/100</f>
        <v>246885.37349353661</v>
      </c>
      <c r="I324" s="40">
        <f>INDEX(人口源表!$1:$1048576,MATCH($B324,人口源表!$A:$A,0),MATCH(I$1,人口源表!$1:$1,0))*INDEX(城镇化率!$1:$1048576,MATCH($B324,城镇化率!$A:$A,0),MATCH(I$1,城镇化率!$5:$5,0))/100</f>
        <v>251681.68954673185</v>
      </c>
      <c r="J324" s="40">
        <f>INDEX(人口源表!$1:$1048576,MATCH($B324,人口源表!$A:$A,0),MATCH(J$1,人口源表!$1:$1,0))*INDEX(城镇化率!$1:$1048576,MATCH($B324,城镇化率!$A:$A,0),MATCH(J$1,城镇化率!$5:$5,0))/100</f>
        <v>256523.39510691218</v>
      </c>
      <c r="K324" s="40">
        <f>INDEX(人口源表!$1:$1048576,MATCH($B324,人口源表!$A:$A,0),MATCH(K$1,人口源表!$1:$1,0))*INDEX(城镇化率!$1:$1048576,MATCH($B324,城镇化率!$A:$A,0),MATCH(K$1,城镇化率!$5:$5,0))/100</f>
        <v>261394.48101297338</v>
      </c>
      <c r="L324" s="40">
        <f>INDEX(人口源表!$1:$1048576,MATCH($B324,人口源表!$A:$A,0),MATCH(L$1,人口源表!$1:$1,0))*INDEX(城镇化率!$1:$1048576,MATCH($B324,城镇化率!$A:$A,0),MATCH(L$1,城镇化率!$5:$5,0))/100</f>
        <v>266279.77273145888</v>
      </c>
      <c r="M324" s="40">
        <f>INDEX(人口源表!$1:$1048576,MATCH($B324,人口源表!$A:$A,0),MATCH(M$1,人口源表!$1:$1,0))*INDEX(城镇化率!$1:$1048576,MATCH($B324,城镇化率!$A:$A,0),MATCH(M$1,城镇化率!$5:$5,0))/100</f>
        <v>271163.48796937155</v>
      </c>
      <c r="N324" s="40">
        <f>INDEX(人口源表!$1:$1048576,MATCH($B324,人口源表!$A:$A,0),MATCH(N$1,人口源表!$1:$1,0))*INDEX(城镇化率!$1:$1048576,MATCH($B324,城镇化率!$A:$A,0),MATCH(N$1,城镇化率!$5:$5,0))/100</f>
        <v>276031.87343540433</v>
      </c>
      <c r="O324" s="40">
        <f>INDEX(人口源表!$1:$1048576,MATCH($B324,人口源表!$A:$A,0),MATCH(O$1,人口源表!$1:$1,0))*INDEX(城镇化率!$1:$1048576,MATCH($B324,城镇化率!$A:$A,0),MATCH(O$1,城镇化率!$5:$5,0))/100</f>
        <v>280870.26094874152</v>
      </c>
      <c r="P324" s="40">
        <f>INDEX(人口源表!$1:$1048576,MATCH($B324,人口源表!$A:$A,0),MATCH(P$1,人口源表!$1:$1,0))*INDEX(城镇化率!$1:$1048576,MATCH($B324,城镇化率!$A:$A,0),MATCH(P$1,城镇化率!$5:$5,0))/100</f>
        <v>285666.12687219452</v>
      </c>
      <c r="Q324" s="40">
        <f>INDEX(人口源表!$1:$1048576,MATCH($B324,人口源表!$A:$A,0),MATCH(Q$1,人口源表!$1:$1,0))*INDEX(城镇化率!$1:$1048576,MATCH($B324,城镇化率!$A:$A,0),MATCH(Q$1,城镇化率!$5:$5,0))/100</f>
        <v>290406.87170561444</v>
      </c>
      <c r="R324" s="40">
        <f>INDEX(人口源表!$1:$1048576,MATCH($B324,人口源表!$A:$A,0),MATCH(R$1,人口源表!$1:$1,0))*INDEX(城镇化率!$1:$1048576,MATCH($B324,城镇化率!$A:$A,0),MATCH(R$1,城镇化率!$5:$5,0))/100</f>
        <v>295081.01097530138</v>
      </c>
      <c r="S324" s="40">
        <f>INDEX(人口源表!$1:$1048576,MATCH($B324,人口源表!$A:$A,0),MATCH(S$1,人口源表!$1:$1,0))*INDEX(城镇化率!$1:$1048576,MATCH($B324,城镇化率!$A:$A,0),MATCH(S$1,城镇化率!$5:$5,0))/100</f>
        <v>298193.49869857152</v>
      </c>
      <c r="T324" s="40">
        <f>INDEX(人口源表!$1:$1048576,MATCH($B324,人口源表!$A:$A,0),MATCH(T$1,人口源表!$1:$1,0))*INDEX(城镇化率!$1:$1048576,MATCH($B324,城镇化率!$A:$A,0),MATCH(T$1,城镇化率!$5:$5,0))/100</f>
        <v>301181.21418800927</v>
      </c>
      <c r="U324" s="40">
        <f>INDEX(人口源表!$1:$1048576,MATCH($B324,人口源表!$A:$A,0),MATCH(U$1,人口源表!$1:$1,0))*INDEX(城镇化率!$1:$1048576,MATCH($B324,城镇化率!$A:$A,0),MATCH(U$1,城镇化率!$5:$5,0))/100</f>
        <v>304036.48695582018</v>
      </c>
      <c r="V324" s="40">
        <f>INDEX(人口源表!$1:$1048576,MATCH($B324,人口源表!$A:$A,0),MATCH(V$1,人口源表!$1:$1,0))*INDEX(城镇化率!$1:$1048576,MATCH($B324,城镇化率!$A:$A,0),MATCH(V$1,城镇化率!$5:$5,0))/100</f>
        <v>306753.52403660672</v>
      </c>
      <c r="W324" s="40">
        <f>INDEX(人口源表!$1:$1048576,MATCH($B324,人口源表!$A:$A,0),MATCH(W$1,人口源表!$1:$1,0))*INDEX(城镇化率!$1:$1048576,MATCH($B324,城镇化率!$A:$A,0),MATCH(W$1,城镇化率!$5:$5,0))/100</f>
        <v>309326.84195930278</v>
      </c>
      <c r="X324" s="40">
        <f>INDEX(人口源表!$1:$1048576,MATCH($B324,人口源表!$A:$A,0),MATCH(X$1,人口源表!$1:$1,0))*INDEX(城镇化率!$1:$1048576,MATCH($B324,城镇化率!$A:$A,0),MATCH(X$1,城镇化率!$5:$5,0))/100</f>
        <v>311752.49436074449</v>
      </c>
      <c r="Y324" s="40">
        <f>INDEX(人口源表!$1:$1048576,MATCH($B324,人口源表!$A:$A,0),MATCH(Y$1,人口源表!$1:$1,0))*INDEX(城镇化率!$1:$1048576,MATCH($B324,城镇化率!$A:$A,0),MATCH(Y$1,城镇化率!$5:$5,0))/100</f>
        <v>314028.51983510563</v>
      </c>
      <c r="Z324" s="40">
        <f>INDEX(人口源表!$1:$1048576,MATCH($B324,人口源表!$A:$A,0),MATCH(Z$1,人口源表!$1:$1,0))*INDEX(城镇化率!$1:$1048576,MATCH($B324,城镇化率!$A:$A,0),MATCH(Z$1,城镇化率!$5:$5,0))/100</f>
        <v>316152.53072040511</v>
      </c>
      <c r="AA324" s="40">
        <f>INDEX(人口源表!$1:$1048576,MATCH($B324,人口源表!$A:$A,0),MATCH(AA$1,人口源表!$1:$1,0))*INDEX(城镇化率!$1:$1048576,MATCH($B324,城镇化率!$A:$A,0),MATCH(AA$1,城镇化率!$5:$5,0))/100</f>
        <v>318125.41365830664</v>
      </c>
      <c r="AB324" s="40">
        <f>INDEX(人口源表!$1:$1048576,MATCH($B324,人口源表!$A:$A,0),MATCH(AB$1,人口源表!$1:$1,0))*INDEX(城镇化率!$1:$1048576,MATCH($B324,城镇化率!$A:$A,0),MATCH(AB$1,城镇化率!$5:$5,0))/100</f>
        <v>319947.2679970843</v>
      </c>
      <c r="AC324" s="40">
        <f>INDEX(人口源表!$1:$1048576,MATCH($B324,人口源表!$A:$A,0),MATCH(AC$1,人口源表!$1:$1,0))*INDEX(城镇化率!$1:$1048576,MATCH($B324,城镇化率!$A:$A,0),MATCH(AC$1,城镇化率!$5:$5,0))/100</f>
        <v>321227.99227172701</v>
      </c>
      <c r="AD324" s="40">
        <f>INDEX(人口源表!$1:$1048576,MATCH($B324,人口源表!$A:$A,0),MATCH(AD$1,人口源表!$1:$1,0))*INDEX(城镇化率!$1:$1048576,MATCH($B324,城镇化率!$A:$A,0),MATCH(AD$1,城镇化率!$5:$5,0))/100</f>
        <v>322361.43240185326</v>
      </c>
      <c r="AE324" s="40">
        <f>INDEX(人口源表!$1:$1048576,MATCH($B324,人口源表!$A:$A,0),MATCH(AE$1,人口源表!$1:$1,0))*INDEX(城镇化率!$1:$1048576,MATCH($B324,城镇化率!$A:$A,0),MATCH(AE$1,城镇化率!$5:$5,0))/100</f>
        <v>323353.00957897661</v>
      </c>
      <c r="AF324" s="40">
        <f>INDEX(人口源表!$1:$1048576,MATCH($B324,人口源表!$A:$A,0),MATCH(AF$1,人口源表!$1:$1,0))*INDEX(城镇化率!$1:$1048576,MATCH($B324,城镇化率!$A:$A,0),MATCH(AF$1,城镇化率!$5:$5,0))/100</f>
        <v>324210.34287470317</v>
      </c>
      <c r="AG324" s="40">
        <f>INDEX(人口源表!$1:$1048576,MATCH($B324,人口源表!$A:$A,0),MATCH(AG$1,人口源表!$1:$1,0))*INDEX(城镇化率!$1:$1048576,MATCH($B324,城镇化率!$A:$A,0),MATCH(AG$1,城镇化率!$5:$5,0))/100</f>
        <v>324942.02305295225</v>
      </c>
      <c r="AH324" s="40">
        <f>INDEX(人口源表!$1:$1048576,MATCH($B324,人口源表!$A:$A,0),MATCH(AH$1,人口源表!$1:$1,0))*INDEX(城镇化率!$1:$1048576,MATCH($B324,城镇化率!$A:$A,0),MATCH(AH$1,城镇化率!$5:$5,0))/100</f>
        <v>325558.47742450796</v>
      </c>
      <c r="AI324" s="40">
        <f>INDEX(人口源表!$1:$1048576,MATCH($B324,人口源表!$A:$A,0),MATCH(AI$1,人口源表!$1:$1,0))*INDEX(城镇化率!$1:$1048576,MATCH($B324,城镇化率!$A:$A,0),MATCH(AI$1,城镇化率!$5:$5,0))/100</f>
        <v>326070.72683447436</v>
      </c>
      <c r="AJ324" s="40">
        <f>INDEX(人口源表!$1:$1048576,MATCH($B324,人口源表!$A:$A,0),MATCH(AJ$1,人口源表!$1:$1,0))*INDEX(城镇化率!$1:$1048576,MATCH($B324,城镇化率!$A:$A,0),MATCH(AJ$1,城镇化率!$5:$5,0))/100</f>
        <v>326492.10350308521</v>
      </c>
      <c r="AK324" s="40">
        <f>INDEX(人口源表!$1:$1048576,MATCH($B324,人口源表!$A:$A,0),MATCH(AK$1,人口源表!$1:$1,0))*INDEX(城镇化率!$1:$1048576,MATCH($B324,城镇化率!$A:$A,0),MATCH(AK$1,城镇化率!$5:$5,0))/100</f>
        <v>326837.86430816742</v>
      </c>
      <c r="AL324" s="40">
        <f>INDEX(人口源表!$1:$1048576,MATCH($B324,人口源表!$A:$A,0),MATCH(AL$1,人口源表!$1:$1,0))*INDEX(城镇化率!$1:$1048576,MATCH($B324,城镇化率!$A:$A,0),MATCH(AL$1,城镇化率!$5:$5,0))/100</f>
        <v>327123.07373184001</v>
      </c>
      <c r="AM324" s="40">
        <f>INDEX(人口源表!$1:$1048576,MATCH($B324,人口源表!$A:$A,0),MATCH(AM$1,人口源表!$1:$1,0))*INDEX(城镇化率!$1:$1048576,MATCH($B324,城镇化率!$A:$A,0),MATCH(AM$1,城镇化率!$5:$5,0))/100</f>
        <v>327366.48510698904</v>
      </c>
      <c r="AN324" s="40">
        <f>INDEX(人口源表!$1:$1048576,MATCH($B324,人口源表!$A:$A,0),MATCH(AN$1,人口源表!$1:$1,0))*INDEX(城镇化率!$1:$1048576,MATCH($B324,城镇化率!$A:$A,0),MATCH(AN$1,城镇化率!$5:$5,0))/100</f>
        <v>327587.57328254113</v>
      </c>
      <c r="AO324" s="40">
        <f>INDEX(人口源表!$1:$1048576,MATCH($B324,人口源表!$A:$A,0),MATCH(AO$1,人口源表!$1:$1,0))*INDEX(城镇化率!$1:$1048576,MATCH($B324,城镇化率!$A:$A,0),MATCH(AO$1,城镇化率!$5:$5,0))/100</f>
        <v>327806.54552656529</v>
      </c>
      <c r="AP324" s="40">
        <f>INDEX(人口源表!$1:$1048576,MATCH($B324,人口源表!$A:$A,0),MATCH(AP$1,人口源表!$1:$1,0))*INDEX(城镇化率!$1:$1048576,MATCH($B324,城镇化率!$A:$A,0),MATCH(AP$1,城镇化率!$5:$5,0))/100</f>
        <v>328046.97335743596</v>
      </c>
      <c r="AQ324" s="40">
        <f>INDEX(人口源表!$1:$1048576,MATCH($B324,人口源表!$A:$A,0),MATCH(AQ$1,人口源表!$1:$1,0))*INDEX(城镇化率!$1:$1048576,MATCH($B324,城镇化率!$A:$A,0),MATCH(AQ$1,城镇化率!$5:$5,0))/100</f>
        <v>328333.22238321486</v>
      </c>
      <c r="AR324" s="40">
        <f>INDEX(人口源表!$1:$1048576,MATCH($B324,人口源表!$A:$A,0),MATCH(AR$1,人口源表!$1:$1,0))*INDEX(城镇化率!$1:$1048576,MATCH($B324,城镇化率!$A:$A,0),MATCH(AR$1,城镇化率!$5:$5,0))/100</f>
        <v>328691.78422655212</v>
      </c>
      <c r="AS324" s="40">
        <f>INDEX(人口源表!$1:$1048576,MATCH($B324,人口源表!$A:$A,0),MATCH(AS$1,人口源表!$1:$1,0))*INDEX(城镇化率!$1:$1048576,MATCH($B324,城镇化率!$A:$A,0),MATCH(AS$1,城镇化率!$5:$5,0))/100</f>
        <v>329149.54610375903</v>
      </c>
      <c r="AT324" s="40">
        <f>INDEX(人口源表!$1:$1048576,MATCH($B324,人口源表!$A:$A,0),MATCH(AT$1,人口源表!$1:$1,0))*INDEX(城镇化率!$1:$1048576,MATCH($B324,城镇化率!$A:$A,0),MATCH(AT$1,城镇化率!$5:$5,0))/100</f>
        <v>329737.78538586048</v>
      </c>
      <c r="AU324" s="40">
        <f>INDEX(人口源表!$1:$1048576,MATCH($B324,人口源表!$A:$A,0),MATCH(AU$1,人口源表!$1:$1,0))*INDEX(城镇化率!$1:$1048576,MATCH($B324,城镇化率!$A:$A,0),MATCH(AU$1,城镇化率!$5:$5,0))/100</f>
        <v>330486.90738637204</v>
      </c>
      <c r="AV324" s="40">
        <f>INDEX(人口源表!$1:$1048576,MATCH($B324,人口源表!$A:$A,0),MATCH(AV$1,人口源表!$1:$1,0))*INDEX(城镇化率!$1:$1048576,MATCH($B324,城镇化率!$A:$A,0),MATCH(AV$1,城镇化率!$5:$5,0))/100</f>
        <v>331430.89230052487</v>
      </c>
    </row>
    <row r="325" spans="1:48" x14ac:dyDescent="0.15">
      <c r="A325" s="4" t="s">
        <v>881</v>
      </c>
      <c r="B325" s="4" t="s">
        <v>664</v>
      </c>
      <c r="C325" s="34">
        <f>VLOOKUP(B325,'[1]2016省城人口总结（根）'!B:C,2,FALSE)/100</f>
        <v>0.48826999999999998</v>
      </c>
      <c r="D325" s="40">
        <f>INDEX(人口源表!$1:$1048576,MATCH($B325,人口源表!$A:$A,0),MATCH(D$1,人口源表!$1:$1,0))*INDEX(城镇化率!$1:$1048576,MATCH($B325,城镇化率!$A:$A,0),MATCH(D$1,城镇化率!$5:$5,0))/100</f>
        <v>1124968.2137441558</v>
      </c>
      <c r="E325" s="40">
        <f>INDEX(人口源表!$1:$1048576,MATCH($B325,人口源表!$A:$A,0),MATCH(E$1,人口源表!$1:$1,0))*INDEX(城镇化率!$1:$1048576,MATCH($B325,城镇化率!$A:$A,0),MATCH(E$1,城镇化率!$5:$5,0))/100</f>
        <v>1151035.852237548</v>
      </c>
      <c r="F325" s="40">
        <f>INDEX(人口源表!$1:$1048576,MATCH($B325,人口源表!$A:$A,0),MATCH(F$1,人口源表!$1:$1,0))*INDEX(城镇化率!$1:$1048576,MATCH($B325,城镇化率!$A:$A,0),MATCH(F$1,城镇化率!$5:$5,0))/100</f>
        <v>1177279.5593867085</v>
      </c>
      <c r="G325" s="40">
        <f>INDEX(人口源表!$1:$1048576,MATCH($B325,人口源表!$A:$A,0),MATCH(G$1,人口源表!$1:$1,0))*INDEX(城镇化率!$1:$1048576,MATCH($B325,城镇化率!$A:$A,0),MATCH(G$1,城镇化率!$5:$5,0))/100</f>
        <v>1257690.5204720593</v>
      </c>
      <c r="H325" s="40">
        <f>INDEX(人口源表!$1:$1048576,MATCH($B325,人口源表!$A:$A,0),MATCH(H$1,人口源表!$1:$1,0))*INDEX(城镇化率!$1:$1048576,MATCH($B325,城镇化率!$A:$A,0),MATCH(H$1,城镇化率!$5:$5,0))/100</f>
        <v>1289105.1997569662</v>
      </c>
      <c r="I325" s="40">
        <f>INDEX(人口源表!$1:$1048576,MATCH($B325,人口源表!$A:$A,0),MATCH(I$1,人口源表!$1:$1,0))*INDEX(城镇化率!$1:$1048576,MATCH($B325,城镇化率!$A:$A,0),MATCH(I$1,城镇化率!$5:$5,0))/100</f>
        <v>1311459.4007856355</v>
      </c>
      <c r="J325" s="40">
        <f>INDEX(人口源表!$1:$1048576,MATCH($B325,人口源表!$A:$A,0),MATCH(J$1,人口源表!$1:$1,0))*INDEX(城镇化率!$1:$1048576,MATCH($B325,城镇化率!$A:$A,0),MATCH(J$1,城镇化率!$5:$5,0))/100</f>
        <v>1333451.3223001373</v>
      </c>
      <c r="K325" s="40">
        <f>INDEX(人口源表!$1:$1048576,MATCH($B325,人口源表!$A:$A,0),MATCH(K$1,人口源表!$1:$1,0))*INDEX(城镇化率!$1:$1048576,MATCH($B325,城镇化率!$A:$A,0),MATCH(K$1,城镇化率!$5:$5,0))/100</f>
        <v>1355050.1478643131</v>
      </c>
      <c r="L325" s="40">
        <f>INDEX(人口源表!$1:$1048576,MATCH($B325,人口源表!$A:$A,0),MATCH(L$1,人口源表!$1:$1,0))*INDEX(城镇化率!$1:$1048576,MATCH($B325,城镇化率!$A:$A,0),MATCH(L$1,城镇化率!$5:$5,0))/100</f>
        <v>1376226.2965305499</v>
      </c>
      <c r="M325" s="40">
        <f>INDEX(人口源表!$1:$1048576,MATCH($B325,人口源表!$A:$A,0),MATCH(M$1,人口源表!$1:$1,0))*INDEX(城镇化率!$1:$1048576,MATCH($B325,城镇化率!$A:$A,0),MATCH(M$1,城镇化率!$5:$5,0))/100</f>
        <v>1396950.9618202823</v>
      </c>
      <c r="N325" s="40">
        <f>INDEX(人口源表!$1:$1048576,MATCH($B325,人口源表!$A:$A,0),MATCH(N$1,人口源表!$1:$1,0))*INDEX(城镇化率!$1:$1048576,MATCH($B325,城镇化率!$A:$A,0),MATCH(N$1,城镇化率!$5:$5,0))/100</f>
        <v>1417197.2841064902</v>
      </c>
      <c r="O325" s="40">
        <f>INDEX(人口源表!$1:$1048576,MATCH($B325,人口源表!$A:$A,0),MATCH(O$1,人口源表!$1:$1,0))*INDEX(城镇化率!$1:$1048576,MATCH($B325,城镇化率!$A:$A,0),MATCH(O$1,城镇化率!$5:$5,0))/100</f>
        <v>1436940.4715893858</v>
      </c>
      <c r="P325" s="40">
        <f>INDEX(人口源表!$1:$1048576,MATCH($B325,人口源表!$A:$A,0),MATCH(P$1,人口源表!$1:$1,0))*INDEX(城镇化率!$1:$1048576,MATCH($B325,城镇化率!$A:$A,0),MATCH(P$1,城镇化率!$5:$5,0))/100</f>
        <v>1456157.3594752941</v>
      </c>
      <c r="Q325" s="40">
        <f>INDEX(人口源表!$1:$1048576,MATCH($B325,人口源表!$A:$A,0),MATCH(Q$1,人口源表!$1:$1,0))*INDEX(城镇化率!$1:$1048576,MATCH($B325,城镇化率!$A:$A,0),MATCH(Q$1,城镇化率!$5:$5,0))/100</f>
        <v>1474826.5104367125</v>
      </c>
      <c r="R325" s="40">
        <f>INDEX(人口源表!$1:$1048576,MATCH($B325,人口源表!$A:$A,0),MATCH(R$1,人口源表!$1:$1,0))*INDEX(城镇化率!$1:$1048576,MATCH($B325,城镇化率!$A:$A,0),MATCH(R$1,城镇化率!$5:$5,0))/100</f>
        <v>1492928.3182464498</v>
      </c>
      <c r="S325" s="40">
        <f>INDEX(人口源表!$1:$1048576,MATCH($B325,人口源表!$A:$A,0),MATCH(S$1,人口源表!$1:$1,0))*INDEX(城镇化率!$1:$1048576,MATCH($B325,城镇化率!$A:$A,0),MATCH(S$1,城镇化率!$5:$5,0))/100</f>
        <v>1502968.8233753177</v>
      </c>
      <c r="T325" s="40">
        <f>INDEX(人口源表!$1:$1048576,MATCH($B325,人口源表!$A:$A,0),MATCH(T$1,人口源表!$1:$1,0))*INDEX(城镇化率!$1:$1048576,MATCH($B325,城镇化率!$A:$A,0),MATCH(T$1,城镇化率!$5:$5,0))/100</f>
        <v>1512280.9846839588</v>
      </c>
      <c r="U325" s="40">
        <f>INDEX(人口源表!$1:$1048576,MATCH($B325,人口源表!$A:$A,0),MATCH(U$1,人口源表!$1:$1,0))*INDEX(城镇化率!$1:$1048576,MATCH($B325,城镇化率!$A:$A,0),MATCH(U$1,城镇化率!$5:$5,0))/100</f>
        <v>1520861.510415822</v>
      </c>
      <c r="V325" s="40">
        <f>INDEX(人口源表!$1:$1048576,MATCH($B325,人口源表!$A:$A,0),MATCH(V$1,人口源表!$1:$1,0))*INDEX(城镇化率!$1:$1048576,MATCH($B325,城镇化率!$A:$A,0),MATCH(V$1,城镇化率!$5:$5,0))/100</f>
        <v>1528711.2767288238</v>
      </c>
      <c r="W325" s="40">
        <f>INDEX(人口源表!$1:$1048576,MATCH($B325,人口源表!$A:$A,0),MATCH(W$1,人口源表!$1:$1,0))*INDEX(城镇化率!$1:$1048576,MATCH($B325,城镇化率!$A:$A,0),MATCH(W$1,城镇化率!$5:$5,0))/100</f>
        <v>1535834.2486324664</v>
      </c>
      <c r="X325" s="40">
        <f>INDEX(人口源表!$1:$1048576,MATCH($B325,人口源表!$A:$A,0),MATCH(X$1,人口源表!$1:$1,0))*INDEX(城镇化率!$1:$1048576,MATCH($B325,城镇化率!$A:$A,0),MATCH(X$1,城镇化率!$5:$5,0))/100</f>
        <v>1542234.5833954408</v>
      </c>
      <c r="Y325" s="40">
        <f>INDEX(人口源表!$1:$1048576,MATCH($B325,人口源表!$A:$A,0),MATCH(Y$1,人口源表!$1:$1,0))*INDEX(城镇化率!$1:$1048576,MATCH($B325,城镇化率!$A:$A,0),MATCH(Y$1,城镇化率!$5:$5,0))/100</f>
        <v>1547922.6084632662</v>
      </c>
      <c r="Z325" s="40">
        <f>INDEX(人口源表!$1:$1048576,MATCH($B325,人口源表!$A:$A,0),MATCH(Z$1,人口源表!$1:$1,0))*INDEX(城镇化率!$1:$1048576,MATCH($B325,城镇化率!$A:$A,0),MATCH(Z$1,城镇化率!$5:$5,0))/100</f>
        <v>1552909.5693232985</v>
      </c>
      <c r="AA325" s="40">
        <f>INDEX(人口源表!$1:$1048576,MATCH($B325,人口源表!$A:$A,0),MATCH(AA$1,人口源表!$1:$1,0))*INDEX(城镇化率!$1:$1048576,MATCH($B325,城镇化率!$A:$A,0),MATCH(AA$1,城镇化率!$5:$5,0))/100</f>
        <v>1557209.4594344473</v>
      </c>
      <c r="AB325" s="40">
        <f>INDEX(人口源表!$1:$1048576,MATCH($B325,人口源表!$A:$A,0),MATCH(AB$1,人口源表!$1:$1,0))*INDEX(城镇化率!$1:$1048576,MATCH($B325,城镇化率!$A:$A,0),MATCH(AB$1,城镇化率!$5:$5,0))/100</f>
        <v>1560840.9047432211</v>
      </c>
      <c r="AC325" s="40">
        <f>INDEX(人口源表!$1:$1048576,MATCH($B325,人口源表!$A:$A,0),MATCH(AC$1,人口源表!$1:$1,0))*INDEX(城镇化率!$1:$1048576,MATCH($B325,城镇化率!$A:$A,0),MATCH(AC$1,城镇化率!$5:$5,0))/100</f>
        <v>1561910.6257355362</v>
      </c>
      <c r="AD325" s="40">
        <f>INDEX(人口源表!$1:$1048576,MATCH($B325,人口源表!$A:$A,0),MATCH(AD$1,人口源表!$1:$1,0))*INDEX(城镇化率!$1:$1048576,MATCH($B325,城镇化率!$A:$A,0),MATCH(AD$1,城镇化率!$5:$5,0))/100</f>
        <v>1562352.6887036772</v>
      </c>
      <c r="AE325" s="40">
        <f>INDEX(人口源表!$1:$1048576,MATCH($B325,人口源表!$A:$A,0),MATCH(AE$1,人口源表!$1:$1,0))*INDEX(城镇化率!$1:$1048576,MATCH($B325,城镇化率!$A:$A,0),MATCH(AE$1,城镇化率!$5:$5,0))/100</f>
        <v>1562196.8362945453</v>
      </c>
      <c r="AF325" s="40">
        <f>INDEX(人口源表!$1:$1048576,MATCH($B325,人口源表!$A:$A,0),MATCH(AF$1,人口源表!$1:$1,0))*INDEX(城镇化率!$1:$1048576,MATCH($B325,城镇化率!$A:$A,0),MATCH(AF$1,城镇化率!$5:$5,0))/100</f>
        <v>1561475.7759838507</v>
      </c>
      <c r="AG325" s="40">
        <f>INDEX(人口源表!$1:$1048576,MATCH($B325,人口源表!$A:$A,0),MATCH(AG$1,人口源表!$1:$1,0))*INDEX(城镇化率!$1:$1048576,MATCH($B325,城镇化率!$A:$A,0),MATCH(AG$1,城镇化率!$5:$5,0))/100</f>
        <v>1560225.2314022633</v>
      </c>
      <c r="AH325" s="40">
        <f>INDEX(人口源表!$1:$1048576,MATCH($B325,人口源表!$A:$A,0),MATCH(AH$1,人口源表!$1:$1,0))*INDEX(城镇化率!$1:$1048576,MATCH($B325,城镇化率!$A:$A,0),MATCH(AH$1,城镇化率!$5:$5,0))/100</f>
        <v>1558485.2349468053</v>
      </c>
      <c r="AI325" s="40">
        <f>INDEX(人口源表!$1:$1048576,MATCH($B325,人口源表!$A:$A,0),MATCH(AI$1,人口源表!$1:$1,0))*INDEX(城镇化率!$1:$1048576,MATCH($B325,城镇化率!$A:$A,0),MATCH(AI$1,城镇化率!$5:$5,0))/100</f>
        <v>1556297.7128255346</v>
      </c>
      <c r="AJ325" s="40">
        <f>INDEX(人口源表!$1:$1048576,MATCH($B325,人口源表!$A:$A,0),MATCH(AJ$1,人口源表!$1:$1,0))*INDEX(城镇化率!$1:$1048576,MATCH($B325,城镇化率!$A:$A,0),MATCH(AJ$1,城镇化率!$5:$5,0))/100</f>
        <v>1553708.3899292948</v>
      </c>
      <c r="AK325" s="40">
        <f>INDEX(人口源表!$1:$1048576,MATCH($B325,人口源表!$A:$A,0),MATCH(AK$1,人口源表!$1:$1,0))*INDEX(城镇化率!$1:$1048576,MATCH($B325,城镇化率!$A:$A,0),MATCH(AK$1,城镇化率!$5:$5,0))/100</f>
        <v>1550768.110030371</v>
      </c>
      <c r="AL325" s="40">
        <f>INDEX(人口源表!$1:$1048576,MATCH($B325,人口源表!$A:$A,0),MATCH(AL$1,人口源表!$1:$1,0))*INDEX(城镇化率!$1:$1048576,MATCH($B325,城镇化率!$A:$A,0),MATCH(AL$1,城镇化率!$5:$5,0))/100</f>
        <v>1547528.5171531697</v>
      </c>
      <c r="AM325" s="40">
        <f>INDEX(人口源表!$1:$1048576,MATCH($B325,人口源表!$A:$A,0),MATCH(AM$1,人口源表!$1:$1,0))*INDEX(城镇化率!$1:$1048576,MATCH($B325,城镇化率!$A:$A,0),MATCH(AM$1,城镇化率!$5:$5,0))/100</f>
        <v>1544047.1203747708</v>
      </c>
      <c r="AN325" s="40">
        <f>INDEX(人口源表!$1:$1048576,MATCH($B325,人口源表!$A:$A,0),MATCH(AN$1,人口源表!$1:$1,0))*INDEX(城镇化率!$1:$1048576,MATCH($B325,城镇化率!$A:$A,0),MATCH(AN$1,城镇化率!$5:$5,0))/100</f>
        <v>1540383.5896967384</v>
      </c>
      <c r="AO325" s="40">
        <f>INDEX(人口源表!$1:$1048576,MATCH($B325,人口源表!$A:$A,0),MATCH(AO$1,人口源表!$1:$1,0))*INDEX(城镇化率!$1:$1048576,MATCH($B325,城镇化率!$A:$A,0),MATCH(AO$1,城镇化率!$5:$5,0))/100</f>
        <v>1536602.9730493841</v>
      </c>
      <c r="AP325" s="40">
        <f>INDEX(人口源表!$1:$1048576,MATCH($B325,人口源表!$A:$A,0),MATCH(AP$1,人口源表!$1:$1,0))*INDEX(城镇化率!$1:$1048576,MATCH($B325,城镇化率!$A:$A,0),MATCH(AP$1,城镇化率!$5:$5,0))/100</f>
        <v>1532771.9531372965</v>
      </c>
      <c r="AQ325" s="40">
        <f>INDEX(人口源表!$1:$1048576,MATCH($B325,人口源表!$A:$A,0),MATCH(AQ$1,人口源表!$1:$1,0))*INDEX(城镇化率!$1:$1048576,MATCH($B325,城镇化率!$A:$A,0),MATCH(AQ$1,城镇化率!$5:$5,0))/100</f>
        <v>1528963.3610385128</v>
      </c>
      <c r="AR325" s="40">
        <f>INDEX(人口源表!$1:$1048576,MATCH($B325,人口源表!$A:$A,0),MATCH(AR$1,人口源表!$1:$1,0))*INDEX(城镇化率!$1:$1048576,MATCH($B325,城镇化率!$A:$A,0),MATCH(AR$1,城镇化率!$5:$5,0))/100</f>
        <v>1525251.7735140931</v>
      </c>
      <c r="AS325" s="40">
        <f>INDEX(人口源表!$1:$1048576,MATCH($B325,人口源表!$A:$A,0),MATCH(AS$1,人口源表!$1:$1,0))*INDEX(城镇化率!$1:$1048576,MATCH($B325,城镇化率!$A:$A,0),MATCH(AS$1,城镇化率!$5:$5,0))/100</f>
        <v>1521717.415019325</v>
      </c>
      <c r="AT325" s="40">
        <f>INDEX(人口源表!$1:$1048576,MATCH($B325,人口源表!$A:$A,0),MATCH(AT$1,人口源表!$1:$1,0))*INDEX(城镇化率!$1:$1048576,MATCH($B325,城镇化率!$A:$A,0),MATCH(AT$1,城镇化率!$5:$5,0))/100</f>
        <v>1518443.6575156145</v>
      </c>
      <c r="AU325" s="40">
        <f>INDEX(人口源表!$1:$1048576,MATCH($B325,人口源表!$A:$A,0),MATCH(AU$1,人口源表!$1:$1,0))*INDEX(城镇化率!$1:$1048576,MATCH($B325,城镇化率!$A:$A,0),MATCH(AU$1,城镇化率!$5:$5,0))/100</f>
        <v>1515517.7199221388</v>
      </c>
      <c r="AV325" s="40">
        <f>INDEX(人口源表!$1:$1048576,MATCH($B325,人口源表!$A:$A,0),MATCH(AV$1,人口源表!$1:$1,0))*INDEX(城镇化率!$1:$1048576,MATCH($B325,城镇化率!$A:$A,0),MATCH(AV$1,城镇化率!$5:$5,0))/100</f>
        <v>1513032.036725038</v>
      </c>
    </row>
    <row r="326" spans="1:48" x14ac:dyDescent="0.15">
      <c r="A326" s="4" t="s">
        <v>881</v>
      </c>
      <c r="B326" s="4" t="s">
        <v>666</v>
      </c>
      <c r="C326" s="34">
        <f>VLOOKUP(B326,'[1]2016省城人口总结（根）'!B:C,2,FALSE)/100</f>
        <v>0.462455</v>
      </c>
      <c r="D326" s="40">
        <f>INDEX(人口源表!$1:$1048576,MATCH($B326,人口源表!$A:$A,0),MATCH(D$1,人口源表!$1:$1,0))*INDEX(城镇化率!$1:$1048576,MATCH($B326,城镇化率!$A:$A,0),MATCH(D$1,城镇化率!$5:$5,0))/100</f>
        <v>671846.26753982087</v>
      </c>
      <c r="E326" s="40">
        <f>INDEX(人口源表!$1:$1048576,MATCH($B326,人口源表!$A:$A,0),MATCH(E$1,人口源表!$1:$1,0))*INDEX(城镇化率!$1:$1048576,MATCH($B326,城镇化率!$A:$A,0),MATCH(E$1,城镇化率!$5:$5,0))/100</f>
        <v>687380.01219773758</v>
      </c>
      <c r="F326" s="40">
        <f>INDEX(人口源表!$1:$1048576,MATCH($B326,人口源表!$A:$A,0),MATCH(F$1,人口源表!$1:$1,0))*INDEX(城镇化率!$1:$1048576,MATCH($B326,城镇化率!$A:$A,0),MATCH(F$1,城镇化率!$5:$5,0))/100</f>
        <v>703149.06772354455</v>
      </c>
      <c r="G326" s="40">
        <f>INDEX(人口源表!$1:$1048576,MATCH($B326,人口源表!$A:$A,0),MATCH(G$1,人口源表!$1:$1,0))*INDEX(城镇化率!$1:$1048576,MATCH($B326,城镇化率!$A:$A,0),MATCH(G$1,城镇化率!$5:$5,0))/100</f>
        <v>656290.06032544549</v>
      </c>
      <c r="H326" s="40">
        <f>INDEX(人口源表!$1:$1048576,MATCH($B326,人口源表!$A:$A,0),MATCH(H$1,人口源表!$1:$1,0))*INDEX(城镇化率!$1:$1048576,MATCH($B326,城镇化率!$A:$A,0),MATCH(H$1,城镇化率!$5:$5,0))/100</f>
        <v>672063.39365531539</v>
      </c>
      <c r="I326" s="40">
        <f>INDEX(人口源表!$1:$1048576,MATCH($B326,人口源表!$A:$A,0),MATCH(I$1,人口源表!$1:$1,0))*INDEX(城镇化率!$1:$1048576,MATCH($B326,城镇化率!$A:$A,0),MATCH(I$1,城镇化率!$5:$5,0))/100</f>
        <v>683629.96152838913</v>
      </c>
      <c r="J326" s="40">
        <f>INDEX(人口源表!$1:$1048576,MATCH($B326,人口源表!$A:$A,0),MATCH(J$1,人口源表!$1:$1,0))*INDEX(城镇化率!$1:$1048576,MATCH($B326,城镇化率!$A:$A,0),MATCH(J$1,城镇化率!$5:$5,0))/100</f>
        <v>695482.28246446396</v>
      </c>
      <c r="K326" s="40">
        <f>INDEX(人口源表!$1:$1048576,MATCH($B326,人口源表!$A:$A,0),MATCH(K$1,人口源表!$1:$1,0))*INDEX(城镇化率!$1:$1048576,MATCH($B326,城镇化率!$A:$A,0),MATCH(K$1,城镇化率!$5:$5,0))/100</f>
        <v>707558.84711963672</v>
      </c>
      <c r="L326" s="40">
        <f>INDEX(人口源表!$1:$1048576,MATCH($B326,人口源表!$A:$A,0),MATCH(L$1,人口源表!$1:$1,0))*INDEX(城镇化率!$1:$1048576,MATCH($B326,城镇化率!$A:$A,0),MATCH(L$1,城镇化率!$5:$5,0))/100</f>
        <v>719798.64281864453</v>
      </c>
      <c r="M326" s="40">
        <f>INDEX(人口源表!$1:$1048576,MATCH($B326,人口源表!$A:$A,0),MATCH(M$1,人口源表!$1:$1,0))*INDEX(城镇化率!$1:$1048576,MATCH($B326,城镇化率!$A:$A,0),MATCH(M$1,城镇化率!$5:$5,0))/100</f>
        <v>732143.84210911626</v>
      </c>
      <c r="N326" s="40">
        <f>INDEX(人口源表!$1:$1048576,MATCH($B326,人口源表!$A:$A,0),MATCH(N$1,人口源表!$1:$1,0))*INDEX(城镇化率!$1:$1048576,MATCH($B326,城镇化率!$A:$A,0),MATCH(N$1,城镇化率!$5:$5,0))/100</f>
        <v>744537.92406260315</v>
      </c>
      <c r="O326" s="40">
        <f>INDEX(人口源表!$1:$1048576,MATCH($B326,人口源表!$A:$A,0),MATCH(O$1,人口源表!$1:$1,0))*INDEX(城镇化率!$1:$1048576,MATCH($B326,城镇化率!$A:$A,0),MATCH(O$1,城镇化率!$5:$5,0))/100</f>
        <v>756926.85937519779</v>
      </c>
      <c r="P326" s="40">
        <f>INDEX(人口源表!$1:$1048576,MATCH($B326,人口源表!$A:$A,0),MATCH(P$1,人口源表!$1:$1,0))*INDEX(城镇化率!$1:$1048576,MATCH($B326,城镇化率!$A:$A,0),MATCH(P$1,城镇化率!$5:$5,0))/100</f>
        <v>769259.82771121012</v>
      </c>
      <c r="Q326" s="40">
        <f>INDEX(人口源表!$1:$1048576,MATCH($B326,人口源表!$A:$A,0),MATCH(Q$1,人口源表!$1:$1,0))*INDEX(城镇化率!$1:$1048576,MATCH($B326,城镇化率!$A:$A,0),MATCH(Q$1,城镇化率!$5:$5,0))/100</f>
        <v>781486.72669441102</v>
      </c>
      <c r="R326" s="40">
        <f>INDEX(人口源表!$1:$1048576,MATCH($B326,人口源表!$A:$A,0),MATCH(R$1,人口源表!$1:$1,0))*INDEX(城镇化率!$1:$1048576,MATCH($B326,城镇化率!$A:$A,0),MATCH(R$1,城镇化率!$5:$5,0))/100</f>
        <v>793561.53700956539</v>
      </c>
      <c r="S326" s="40">
        <f>INDEX(人口源表!$1:$1048576,MATCH($B326,人口源表!$A:$A,0),MATCH(S$1,人口源表!$1:$1,0))*INDEX(城镇化率!$1:$1048576,MATCH($B326,城镇化率!$A:$A,0),MATCH(S$1,城镇化率!$5:$5,0))/100</f>
        <v>801454.13761156285</v>
      </c>
      <c r="T326" s="40">
        <f>INDEX(人口源表!$1:$1048576,MATCH($B326,人口源表!$A:$A,0),MATCH(T$1,人口源表!$1:$1,0))*INDEX(城镇化率!$1:$1048576,MATCH($B326,城镇化率!$A:$A,0),MATCH(T$1,城镇化率!$5:$5,0))/100</f>
        <v>809016.13048225164</v>
      </c>
      <c r="U326" s="40">
        <f>INDEX(人口源表!$1:$1048576,MATCH($B326,人口源表!$A:$A,0),MATCH(U$1,人口源表!$1:$1,0))*INDEX(城镇化率!$1:$1048576,MATCH($B326,城镇化率!$A:$A,0),MATCH(U$1,城镇化率!$5:$5,0))/100</f>
        <v>816214.32698722591</v>
      </c>
      <c r="V326" s="40">
        <f>INDEX(人口源表!$1:$1048576,MATCH($B326,人口源表!$A:$A,0),MATCH(V$1,人口源表!$1:$1,0))*INDEX(城镇化率!$1:$1048576,MATCH($B326,城镇化率!$A:$A,0),MATCH(V$1,城镇化率!$5:$5,0))/100</f>
        <v>823022.17537850584</v>
      </c>
      <c r="W326" s="40">
        <f>INDEX(人口源表!$1:$1048576,MATCH($B326,人口源表!$A:$A,0),MATCH(W$1,人口源表!$1:$1,0))*INDEX(城镇化率!$1:$1048576,MATCH($B326,城镇化率!$A:$A,0),MATCH(W$1,城镇化率!$5:$5,0))/100</f>
        <v>829415.45220566436</v>
      </c>
      <c r="X326" s="40">
        <f>INDEX(人口源表!$1:$1048576,MATCH($B326,人口源表!$A:$A,0),MATCH(X$1,人口源表!$1:$1,0))*INDEX(城镇化率!$1:$1048576,MATCH($B326,城镇化率!$A:$A,0),MATCH(X$1,城镇化率!$5:$5,0))/100</f>
        <v>835374.57907763612</v>
      </c>
      <c r="Y326" s="40">
        <f>INDEX(人口源表!$1:$1048576,MATCH($B326,人口源表!$A:$A,0),MATCH(Y$1,人口源表!$1:$1,0))*INDEX(城镇化率!$1:$1048576,MATCH($B326,城镇化率!$A:$A,0),MATCH(Y$1,城镇化率!$5:$5,0))/100</f>
        <v>840884.17842359631</v>
      </c>
      <c r="Z326" s="40">
        <f>INDEX(人口源表!$1:$1048576,MATCH($B326,人口源表!$A:$A,0),MATCH(Z$1,人口源表!$1:$1,0))*INDEX(城镇化率!$1:$1048576,MATCH($B326,城镇化率!$A:$A,0),MATCH(Z$1,城镇化率!$5:$5,0))/100</f>
        <v>845934.88910053088</v>
      </c>
      <c r="AA326" s="40">
        <f>INDEX(人口源表!$1:$1048576,MATCH($B326,人口源表!$A:$A,0),MATCH(AA$1,人口源表!$1:$1,0))*INDEX(城镇化率!$1:$1048576,MATCH($B326,城镇化率!$A:$A,0),MATCH(AA$1,城镇化率!$5:$5,0))/100</f>
        <v>850520.66215397744</v>
      </c>
      <c r="AB326" s="40">
        <f>INDEX(人口源表!$1:$1048576,MATCH($B326,人口源表!$A:$A,0),MATCH(AB$1,人口源表!$1:$1,0))*INDEX(城镇化率!$1:$1048576,MATCH($B326,城镇化率!$A:$A,0),MATCH(AB$1,城镇化率!$5:$5,0))/100</f>
        <v>854640.56871943863</v>
      </c>
      <c r="AC326" s="40">
        <f>INDEX(人口源表!$1:$1048576,MATCH($B326,人口源表!$A:$A,0),MATCH(AC$1,人口源表!$1:$1,0))*INDEX(城镇化率!$1:$1048576,MATCH($B326,城镇化率!$A:$A,0),MATCH(AC$1,城镇化率!$5:$5,0))/100</f>
        <v>857249.23263142561</v>
      </c>
      <c r="AD326" s="40">
        <f>INDEX(人口源表!$1:$1048576,MATCH($B326,人口源表!$A:$A,0),MATCH(AD$1,人口源表!$1:$1,0))*INDEX(城镇化率!$1:$1048576,MATCH($B326,城镇化率!$A:$A,0),MATCH(AD$1,城镇化率!$5:$5,0))/100</f>
        <v>859398.3395870711</v>
      </c>
      <c r="AE326" s="40">
        <f>INDEX(人口源表!$1:$1048576,MATCH($B326,人口源表!$A:$A,0),MATCH(AE$1,人口源表!$1:$1,0))*INDEX(城镇化率!$1:$1048576,MATCH($B326,城镇化率!$A:$A,0),MATCH(AE$1,城镇化率!$5:$5,0))/100</f>
        <v>861105.28396103426</v>
      </c>
      <c r="AF326" s="40">
        <f>INDEX(人口源表!$1:$1048576,MATCH($B326,人口源表!$A:$A,0),MATCH(AF$1,人口源表!$1:$1,0))*INDEX(城镇化率!$1:$1048576,MATCH($B326,城镇化率!$A:$A,0),MATCH(AF$1,城镇化率!$5:$5,0))/100</f>
        <v>862390.67781590065</v>
      </c>
      <c r="AG326" s="40">
        <f>INDEX(人口源表!$1:$1048576,MATCH($B326,人口源表!$A:$A,0),MATCH(AG$1,人口源表!$1:$1,0))*INDEX(城镇化率!$1:$1048576,MATCH($B326,城镇化率!$A:$A,0),MATCH(AG$1,城镇化率!$5:$5,0))/100</f>
        <v>863281.33561647078</v>
      </c>
      <c r="AH326" s="40">
        <f>INDEX(人口源表!$1:$1048576,MATCH($B326,人口源表!$A:$A,0),MATCH(AH$1,人口源表!$1:$1,0))*INDEX(城镇化率!$1:$1048576,MATCH($B326,城镇化率!$A:$A,0),MATCH(AH$1,城镇化率!$5:$5,0))/100</f>
        <v>863809.21285816166</v>
      </c>
      <c r="AI326" s="40">
        <f>INDEX(人口源表!$1:$1048576,MATCH($B326,人口源表!$A:$A,0),MATCH(AI$1,人口源表!$1:$1,0))*INDEX(城镇化率!$1:$1048576,MATCH($B326,城镇化率!$A:$A,0),MATCH(AI$1,城镇化率!$5:$5,0))/100</f>
        <v>864012.08872019115</v>
      </c>
      <c r="AJ326" s="40">
        <f>INDEX(人口源表!$1:$1048576,MATCH($B326,人口源表!$A:$A,0),MATCH(AJ$1,人口源表!$1:$1,0))*INDEX(城镇化率!$1:$1048576,MATCH($B326,城镇化率!$A:$A,0),MATCH(AJ$1,城镇化率!$5:$5,0))/100</f>
        <v>863932.48709096282</v>
      </c>
      <c r="AK326" s="40">
        <f>INDEX(人口源表!$1:$1048576,MATCH($B326,人口源表!$A:$A,0),MATCH(AK$1,人口源表!$1:$1,0))*INDEX(城镇化率!$1:$1048576,MATCH($B326,城镇化率!$A:$A,0),MATCH(AK$1,城镇化率!$5:$5,0))/100</f>
        <v>863620.13737954432</v>
      </c>
      <c r="AL326" s="40">
        <f>INDEX(人口源表!$1:$1048576,MATCH($B326,人口源表!$A:$A,0),MATCH(AL$1,人口源表!$1:$1,0))*INDEX(城镇化率!$1:$1048576,MATCH($B326,城镇化率!$A:$A,0),MATCH(AL$1,城镇化率!$5:$5,0))/100</f>
        <v>863129.71823384019</v>
      </c>
      <c r="AM326" s="40">
        <f>INDEX(人口源表!$1:$1048576,MATCH($B326,人口源表!$A:$A,0),MATCH(AM$1,人口源表!$1:$1,0))*INDEX(城镇化率!$1:$1048576,MATCH($B326,城镇化率!$A:$A,0),MATCH(AM$1,城镇化率!$5:$5,0))/100</f>
        <v>862520.94361930538</v>
      </c>
      <c r="AN326" s="40">
        <f>INDEX(人口源表!$1:$1048576,MATCH($B326,人口源表!$A:$A,0),MATCH(AN$1,人口源表!$1:$1,0))*INDEX(城镇化率!$1:$1048576,MATCH($B326,城镇化率!$A:$A,0),MATCH(AN$1,城镇化率!$5:$5,0))/100</f>
        <v>861861.65474321588</v>
      </c>
      <c r="AO326" s="40">
        <f>INDEX(人口源表!$1:$1048576,MATCH($B326,人口源表!$A:$A,0),MATCH(AO$1,人口源表!$1:$1,0))*INDEX(城镇化率!$1:$1048576,MATCH($B326,城镇化率!$A:$A,0),MATCH(AO$1,城镇化率!$5:$5,0))/100</f>
        <v>861223.74195936415</v>
      </c>
      <c r="AP326" s="40">
        <f>INDEX(人口源表!$1:$1048576,MATCH($B326,人口源表!$A:$A,0),MATCH(AP$1,人口源表!$1:$1,0))*INDEX(城镇化率!$1:$1048576,MATCH($B326,城镇化率!$A:$A,0),MATCH(AP$1,城镇化率!$5:$5,0))/100</f>
        <v>860686.84451369371</v>
      </c>
      <c r="AQ326" s="40">
        <f>INDEX(人口源表!$1:$1048576,MATCH($B326,人口源表!$A:$A,0),MATCH(AQ$1,人口源表!$1:$1,0))*INDEX(城镇化率!$1:$1048576,MATCH($B326,城镇化率!$A:$A,0),MATCH(AQ$1,城镇化率!$5:$5,0))/100</f>
        <v>860336.66296547907</v>
      </c>
      <c r="AR326" s="40">
        <f>INDEX(人口源表!$1:$1048576,MATCH($B326,人口源表!$A:$A,0),MATCH(AR$1,人口源表!$1:$1,0))*INDEX(城镇化率!$1:$1048576,MATCH($B326,城镇化率!$A:$A,0),MATCH(AR$1,城镇化率!$5:$5,0))/100</f>
        <v>860263.84195287596</v>
      </c>
      <c r="AS326" s="40">
        <f>INDEX(人口源表!$1:$1048576,MATCH($B326,人口源表!$A:$A,0),MATCH(AS$1,人口源表!$1:$1,0))*INDEX(城镇化率!$1:$1048576,MATCH($B326,城镇化率!$A:$A,0),MATCH(AS$1,城镇化率!$5:$5,0))/100</f>
        <v>860567.72563612531</v>
      </c>
      <c r="AT326" s="40">
        <f>INDEX(人口源表!$1:$1048576,MATCH($B326,人口源表!$A:$A,0),MATCH(AT$1,人口源表!$1:$1,0))*INDEX(城镇化率!$1:$1048576,MATCH($B326,城镇化率!$A:$A,0),MATCH(AT$1,城镇化率!$5:$5,0))/100</f>
        <v>861353.43539135298</v>
      </c>
      <c r="AU326" s="40">
        <f>INDEX(人口源表!$1:$1048576,MATCH($B326,人口源表!$A:$A,0),MATCH(AU$1,人口源表!$1:$1,0))*INDEX(城镇化率!$1:$1048576,MATCH($B326,城镇化率!$A:$A,0),MATCH(AU$1,城镇化率!$5:$5,0))/100</f>
        <v>862732.58176680061</v>
      </c>
      <c r="AV326" s="40">
        <f>INDEX(人口源表!$1:$1048576,MATCH($B326,人口源表!$A:$A,0),MATCH(AV$1,人口源表!$1:$1,0))*INDEX(城镇化率!$1:$1048576,MATCH($B326,城镇化率!$A:$A,0),MATCH(AV$1,城镇化率!$5:$5,0))/100</f>
        <v>864823.99141825247</v>
      </c>
    </row>
    <row r="327" spans="1:48" x14ac:dyDescent="0.15">
      <c r="A327" s="4" t="s">
        <v>881</v>
      </c>
      <c r="B327" s="36" t="s">
        <v>668</v>
      </c>
      <c r="C327" s="34">
        <f>VLOOKUP(B327,'[1]2016省城人口总结（根）'!B:C,2,FALSE)/100</f>
        <v>0.462455</v>
      </c>
      <c r="D327" s="40">
        <f>INDEX(人口源表!$1:$1048576,MATCH($B327,人口源表!$A:$A,0),MATCH(D$1,人口源表!$1:$1,0))*INDEX(城镇化率!$1:$1048576,MATCH($B327,城镇化率!$A:$A,0),MATCH(D$1,城镇化率!$5:$5,0))/100</f>
        <v>132433.06405252148</v>
      </c>
      <c r="E327" s="40">
        <f>INDEX(人口源表!$1:$1048576,MATCH($B327,人口源表!$A:$A,0),MATCH(E$1,人口源表!$1:$1,0))*INDEX(城镇化率!$1:$1048576,MATCH($B327,城镇化率!$A:$A,0),MATCH(E$1,城镇化率!$5:$5,0))/100</f>
        <v>135707.47598092438</v>
      </c>
      <c r="F327" s="40">
        <f>INDEX(人口源表!$1:$1048576,MATCH($B327,人口源表!$A:$A,0),MATCH(F$1,人口源表!$1:$1,0))*INDEX(城镇化率!$1:$1048576,MATCH($B327,城镇化率!$A:$A,0),MATCH(F$1,城镇化率!$5:$5,0))/100</f>
        <v>139039.42277903264</v>
      </c>
      <c r="G327" s="40">
        <f>INDEX(人口源表!$1:$1048576,MATCH($B327,人口源表!$A:$A,0),MATCH(G$1,人口源表!$1:$1,0))*INDEX(城镇化率!$1:$1048576,MATCH($B327,城镇化率!$A:$A,0),MATCH(G$1,城镇化率!$5:$5,0))/100</f>
        <v>127809.78355358606</v>
      </c>
      <c r="H327" s="40">
        <f>INDEX(人口源表!$1:$1048576,MATCH($B327,人口源表!$A:$A,0),MATCH(H$1,人口源表!$1:$1,0))*INDEX(城镇化率!$1:$1048576,MATCH($B327,城镇化率!$A:$A,0),MATCH(H$1,城镇化率!$5:$5,0))/100</f>
        <v>131261.50418907579</v>
      </c>
      <c r="I327" s="40">
        <f>INDEX(人口源表!$1:$1048576,MATCH($B327,人口源表!$A:$A,0),MATCH(I$1,人口源表!$1:$1,0))*INDEX(城镇化率!$1:$1048576,MATCH($B327,城镇化率!$A:$A,0),MATCH(I$1,城镇化率!$5:$5,0))/100</f>
        <v>133860.30545004309</v>
      </c>
      <c r="J327" s="40">
        <f>INDEX(人口源表!$1:$1048576,MATCH($B327,人口源表!$A:$A,0),MATCH(J$1,人口源表!$1:$1,0))*INDEX(城镇化率!$1:$1048576,MATCH($B327,城镇化率!$A:$A,0),MATCH(J$1,城镇化率!$5:$5,0))/100</f>
        <v>136484.33020733597</v>
      </c>
      <c r="K327" s="40">
        <f>INDEX(人口源表!$1:$1048576,MATCH($B327,人口源表!$A:$A,0),MATCH(K$1,人口源表!$1:$1,0))*INDEX(城镇化率!$1:$1048576,MATCH($B327,城镇化率!$A:$A,0),MATCH(K$1,城镇化率!$5:$5,0))/100</f>
        <v>139123.49223714822</v>
      </c>
      <c r="L327" s="40">
        <f>INDEX(人口源表!$1:$1048576,MATCH($B327,人口源表!$A:$A,0),MATCH(L$1,人口源表!$1:$1,0))*INDEX(城镇化率!$1:$1048576,MATCH($B327,城镇化率!$A:$A,0),MATCH(L$1,城镇化率!$5:$5,0))/100</f>
        <v>141768.84028951157</v>
      </c>
      <c r="M327" s="40">
        <f>INDEX(人口源表!$1:$1048576,MATCH($B327,人口源表!$A:$A,0),MATCH(M$1,人口源表!$1:$1,0))*INDEX(城镇化率!$1:$1048576,MATCH($B327,城镇化率!$A:$A,0),MATCH(M$1,城镇化率!$5:$5,0))/100</f>
        <v>144411.58511260516</v>
      </c>
      <c r="N327" s="40">
        <f>INDEX(人口源表!$1:$1048576,MATCH($B327,人口源表!$A:$A,0),MATCH(N$1,人口源表!$1:$1,0))*INDEX(城镇化率!$1:$1048576,MATCH($B327,城镇化率!$A:$A,0),MATCH(N$1,城镇化率!$5:$5,0))/100</f>
        <v>147042.59136472654</v>
      </c>
      <c r="O327" s="40">
        <f>INDEX(人口源表!$1:$1048576,MATCH($B327,人口源表!$A:$A,0),MATCH(O$1,人口源表!$1:$1,0))*INDEX(城镇化率!$1:$1048576,MATCH($B327,城镇化率!$A:$A,0),MATCH(O$1,城镇化率!$5:$5,0))/100</f>
        <v>149653.42989154253</v>
      </c>
      <c r="P327" s="40">
        <f>INDEX(人口源表!$1:$1048576,MATCH($B327,人口源表!$A:$A,0),MATCH(P$1,人口源表!$1:$1,0))*INDEX(城镇化率!$1:$1048576,MATCH($B327,城镇化率!$A:$A,0),MATCH(P$1,城镇化率!$5:$5,0))/100</f>
        <v>152236.95775512801</v>
      </c>
      <c r="Q327" s="40">
        <f>INDEX(人口源表!$1:$1048576,MATCH($B327,人口源表!$A:$A,0),MATCH(Q$1,人口源表!$1:$1,0))*INDEX(城镇化率!$1:$1048576,MATCH($B327,城镇化率!$A:$A,0),MATCH(Q$1,城镇化率!$5:$5,0))/100</f>
        <v>154785.22639458199</v>
      </c>
      <c r="R327" s="40">
        <f>INDEX(人口源表!$1:$1048576,MATCH($B327,人口源表!$A:$A,0),MATCH(R$1,人口源表!$1:$1,0))*INDEX(城镇化率!$1:$1048576,MATCH($B327,城镇化率!$A:$A,0),MATCH(R$1,城镇化率!$5:$5,0))/100</f>
        <v>157291.08765961987</v>
      </c>
      <c r="S327" s="40">
        <f>INDEX(人口源表!$1:$1048576,MATCH($B327,人口源表!$A:$A,0),MATCH(S$1,人口源表!$1:$1,0))*INDEX(城镇化率!$1:$1048576,MATCH($B327,城镇化率!$A:$A,0),MATCH(S$1,城镇化率!$5:$5,0))/100</f>
        <v>158957.40851254898</v>
      </c>
      <c r="T327" s="40">
        <f>INDEX(人口源表!$1:$1048576,MATCH($B327,人口源表!$A:$A,0),MATCH(T$1,人口源表!$1:$1,0))*INDEX(城镇化率!$1:$1048576,MATCH($B327,城镇化率!$A:$A,0),MATCH(T$1,城镇化率!$5:$5,0))/100</f>
        <v>160548.69619323855</v>
      </c>
      <c r="U327" s="40">
        <f>INDEX(人口源表!$1:$1048576,MATCH($B327,人口源表!$A:$A,0),MATCH(U$1,人口源表!$1:$1,0))*INDEX(城镇化率!$1:$1048576,MATCH($B327,城镇化率!$A:$A,0),MATCH(U$1,城镇化率!$5:$5,0))/100</f>
        <v>162060.94621456854</v>
      </c>
      <c r="V327" s="40">
        <f>INDEX(人口源表!$1:$1048576,MATCH($B327,人口源表!$A:$A,0),MATCH(V$1,人口源表!$1:$1,0))*INDEX(城镇化率!$1:$1048576,MATCH($B327,城镇化率!$A:$A,0),MATCH(V$1,城镇化率!$5:$5,0))/100</f>
        <v>163490.08598950601</v>
      </c>
      <c r="W327" s="40">
        <f>INDEX(人口源表!$1:$1048576,MATCH($B327,人口源表!$A:$A,0),MATCH(W$1,人口源表!$1:$1,0))*INDEX(城镇化率!$1:$1048576,MATCH($B327,城镇化率!$A:$A,0),MATCH(W$1,城镇化率!$5:$5,0))/100</f>
        <v>164833.09462440913</v>
      </c>
      <c r="X327" s="40">
        <f>INDEX(人口源表!$1:$1048576,MATCH($B327,人口源表!$A:$A,0),MATCH(X$1,人口源表!$1:$1,0))*INDEX(城镇化率!$1:$1048576,MATCH($B327,城镇化率!$A:$A,0),MATCH(X$1,城镇化率!$5:$5,0))/100</f>
        <v>166086.90393008239</v>
      </c>
      <c r="Y327" s="40">
        <f>INDEX(人口源表!$1:$1048576,MATCH($B327,人口源表!$A:$A,0),MATCH(Y$1,人口源表!$1:$1,0))*INDEX(城镇化率!$1:$1048576,MATCH($B327,城镇化率!$A:$A,0),MATCH(Y$1,城镇化率!$5:$5,0))/100</f>
        <v>167249.52971363335</v>
      </c>
      <c r="Z327" s="40">
        <f>INDEX(人口源表!$1:$1048576,MATCH($B327,人口源表!$A:$A,0),MATCH(Z$1,人口源表!$1:$1,0))*INDEX(城镇化率!$1:$1048576,MATCH($B327,城镇化率!$A:$A,0),MATCH(Z$1,城镇化率!$5:$5,0))/100</f>
        <v>168321.2370200739</v>
      </c>
      <c r="AA327" s="40">
        <f>INDEX(人口源表!$1:$1048576,MATCH($B327,人口源表!$A:$A,0),MATCH(AA$1,人口源表!$1:$1,0))*INDEX(城镇化率!$1:$1048576,MATCH($B327,城镇化率!$A:$A,0),MATCH(AA$1,城镇化率!$5:$5,0))/100</f>
        <v>169300.02404932599</v>
      </c>
      <c r="AB327" s="40">
        <f>INDEX(人口源表!$1:$1048576,MATCH($B327,人口源表!$A:$A,0),MATCH(AB$1,人口源表!$1:$1,0))*INDEX(城镇化率!$1:$1048576,MATCH($B327,城镇化率!$A:$A,0),MATCH(AB$1,城镇化率!$5:$5,0))/100</f>
        <v>170187.30974929949</v>
      </c>
      <c r="AC327" s="40">
        <f>INDEX(人口源表!$1:$1048576,MATCH($B327,人口源表!$A:$A,0),MATCH(AC$1,人口源表!$1:$1,0))*INDEX(城镇化率!$1:$1048576,MATCH($B327,城镇化率!$A:$A,0),MATCH(AC$1,城镇化率!$5:$5,0))/100</f>
        <v>170774.17426684577</v>
      </c>
      <c r="AD327" s="40">
        <f>INDEX(人口源表!$1:$1048576,MATCH($B327,人口源表!$A:$A,0),MATCH(AD$1,人口源表!$1:$1,0))*INDEX(城镇化率!$1:$1048576,MATCH($B327,城镇化率!$A:$A,0),MATCH(AD$1,城镇化率!$5:$5,0))/100</f>
        <v>171271.59691173871</v>
      </c>
      <c r="AE327" s="40">
        <f>INDEX(人口源表!$1:$1048576,MATCH($B327,人口源表!$A:$A,0),MATCH(AE$1,人口源表!$1:$1,0))*INDEX(城镇化率!$1:$1048576,MATCH($B327,城镇化率!$A:$A,0),MATCH(AE$1,城镇化率!$5:$5,0))/100</f>
        <v>171680.8740003274</v>
      </c>
      <c r="AF327" s="40">
        <f>INDEX(人口源表!$1:$1048576,MATCH($B327,人口源表!$A:$A,0),MATCH(AF$1,人口源表!$1:$1,0))*INDEX(城镇化率!$1:$1048576,MATCH($B327,城镇化率!$A:$A,0),MATCH(AF$1,城镇化率!$5:$5,0))/100</f>
        <v>172007.41121730625</v>
      </c>
      <c r="AG327" s="40">
        <f>INDEX(人口源表!$1:$1048576,MATCH($B327,人口源表!$A:$A,0),MATCH(AG$1,人口源表!$1:$1,0))*INDEX(城镇化率!$1:$1048576,MATCH($B327,城镇化率!$A:$A,0),MATCH(AG$1,城镇化率!$5:$5,0))/100</f>
        <v>172255.53264822497</v>
      </c>
      <c r="AH327" s="40">
        <f>INDEX(人口源表!$1:$1048576,MATCH($B327,人口源表!$A:$A,0),MATCH(AH$1,人口源表!$1:$1,0))*INDEX(城镇化率!$1:$1048576,MATCH($B327,城镇化率!$A:$A,0),MATCH(AH$1,城镇化率!$5:$5,0))/100</f>
        <v>172430.22226187144</v>
      </c>
      <c r="AI327" s="40">
        <f>INDEX(人口源表!$1:$1048576,MATCH($B327,人口源表!$A:$A,0),MATCH(AI$1,人口源表!$1:$1,0))*INDEX(城镇化率!$1:$1048576,MATCH($B327,城镇化率!$A:$A,0),MATCH(AI$1,城镇化率!$5:$5,0))/100</f>
        <v>172538.31524609876</v>
      </c>
      <c r="AJ327" s="40">
        <f>INDEX(人口源表!$1:$1048576,MATCH($B327,人口源表!$A:$A,0),MATCH(AJ$1,人口源表!$1:$1,0))*INDEX(城镇化率!$1:$1048576,MATCH($B327,城镇化率!$A:$A,0),MATCH(AJ$1,城镇化率!$5:$5,0))/100</f>
        <v>172586.75615045376</v>
      </c>
      <c r="AK327" s="40">
        <f>INDEX(人口源表!$1:$1048576,MATCH($B327,人口源表!$A:$A,0),MATCH(AK$1,人口源表!$1:$1,0))*INDEX(城镇化率!$1:$1048576,MATCH($B327,城镇化率!$A:$A,0),MATCH(AK$1,城镇化率!$5:$5,0))/100</f>
        <v>172584.38263677392</v>
      </c>
      <c r="AL327" s="40">
        <f>INDEX(人口源表!$1:$1048576,MATCH($B327,人口源表!$A:$A,0),MATCH(AL$1,人口源表!$1:$1,0))*INDEX(城镇化率!$1:$1048576,MATCH($B327,城镇化率!$A:$A,0),MATCH(AL$1,城镇化率!$5:$5,0))/100</f>
        <v>172539.57424852837</v>
      </c>
      <c r="AM327" s="40">
        <f>INDEX(人口源表!$1:$1048576,MATCH($B327,人口源表!$A:$A,0),MATCH(AM$1,人口源表!$1:$1,0))*INDEX(城镇化率!$1:$1048576,MATCH($B327,城镇化率!$A:$A,0),MATCH(AM$1,城镇化率!$5:$5,0))/100</f>
        <v>172462.63737693307</v>
      </c>
      <c r="AN327" s="40">
        <f>INDEX(人口源表!$1:$1048576,MATCH($B327,人口源表!$A:$A,0),MATCH(AN$1,人口源表!$1:$1,0))*INDEX(城镇化率!$1:$1048576,MATCH($B327,城镇化率!$A:$A,0),MATCH(AN$1,城镇化率!$5:$5,0))/100</f>
        <v>172364.03742615756</v>
      </c>
      <c r="AO327" s="40">
        <f>INDEX(人口源表!$1:$1048576,MATCH($B327,人口源表!$A:$A,0),MATCH(AO$1,人口源表!$1:$1,0))*INDEX(城镇化率!$1:$1048576,MATCH($B327,城镇化率!$A:$A,0),MATCH(AO$1,城镇化率!$5:$5,0))/100</f>
        <v>172256.81330612994</v>
      </c>
      <c r="AP327" s="40">
        <f>INDEX(人口源表!$1:$1048576,MATCH($B327,人口源表!$A:$A,0),MATCH(AP$1,人口源表!$1:$1,0))*INDEX(城镇化率!$1:$1048576,MATCH($B327,城镇化率!$A:$A,0),MATCH(AP$1,城镇化率!$5:$5,0))/100</f>
        <v>172152.38580067534</v>
      </c>
      <c r="AQ327" s="40">
        <f>INDEX(人口源表!$1:$1048576,MATCH($B327,人口源表!$A:$A,0),MATCH(AQ$1,人口源表!$1:$1,0))*INDEX(城镇化率!$1:$1048576,MATCH($B327,城镇化率!$A:$A,0),MATCH(AQ$1,城镇化率!$5:$5,0))/100</f>
        <v>172064.7798204195</v>
      </c>
      <c r="AR327" s="40">
        <f>INDEX(人口源表!$1:$1048576,MATCH($B327,人口源表!$A:$A,0),MATCH(AR$1,人口源表!$1:$1,0))*INDEX(城镇化率!$1:$1048576,MATCH($B327,城镇化率!$A:$A,0),MATCH(AR$1,城镇化率!$5:$5,0))/100</f>
        <v>172010.06177099666</v>
      </c>
      <c r="AS327" s="40">
        <f>INDEX(人口源表!$1:$1048576,MATCH($B327,人口源表!$A:$A,0),MATCH(AS$1,人口源表!$1:$1,0))*INDEX(城镇化率!$1:$1048576,MATCH($B327,城镇化率!$A:$A,0),MATCH(AS$1,城镇化率!$5:$5,0))/100</f>
        <v>172002.70167706307</v>
      </c>
      <c r="AT327" s="40">
        <f>INDEX(人口源表!$1:$1048576,MATCH($B327,人口源表!$A:$A,0),MATCH(AT$1,人口源表!$1:$1,0))*INDEX(城镇化率!$1:$1048576,MATCH($B327,城镇化率!$A:$A,0),MATCH(AT$1,城镇化率!$5:$5,0))/100</f>
        <v>172060.45844319201</v>
      </c>
      <c r="AU327" s="40">
        <f>INDEX(人口源表!$1:$1048576,MATCH($B327,人口源表!$A:$A,0),MATCH(AU$1,人口源表!$1:$1,0))*INDEX(城镇化率!$1:$1048576,MATCH($B327,城镇化率!$A:$A,0),MATCH(AU$1,城镇化率!$5:$5,0))/100</f>
        <v>172200.73768672338</v>
      </c>
      <c r="AV327" s="40">
        <f>INDEX(人口源表!$1:$1048576,MATCH($B327,人口源表!$A:$A,0),MATCH(AV$1,人口源表!$1:$1,0))*INDEX(城镇化率!$1:$1048576,MATCH($B327,城镇化率!$A:$A,0),MATCH(AV$1,城镇化率!$5:$5,0))/100</f>
        <v>172442.44062157784</v>
      </c>
    </row>
    <row r="328" spans="1:48" x14ac:dyDescent="0.15">
      <c r="A328" s="4" t="s">
        <v>881</v>
      </c>
      <c r="B328" s="36" t="s">
        <v>669</v>
      </c>
      <c r="C328" s="34">
        <f>VLOOKUP(B328,'[1]2016省城人口总结（根）'!B:C,2,FALSE)/100</f>
        <v>0.462455</v>
      </c>
      <c r="D328" s="40">
        <f>INDEX(人口源表!$1:$1048576,MATCH($B328,人口源表!$A:$A,0),MATCH(D$1,人口源表!$1:$1,0))*INDEX(城镇化率!$1:$1048576,MATCH($B328,城镇化率!$A:$A,0),MATCH(D$1,城镇化率!$5:$5,0))/100</f>
        <v>124541.57547499884</v>
      </c>
      <c r="E328" s="40">
        <f>INDEX(人口源表!$1:$1048576,MATCH($B328,人口源表!$A:$A,0),MATCH(E$1,人口源表!$1:$1,0))*INDEX(城镇化率!$1:$1048576,MATCH($B328,城镇化率!$A:$A,0),MATCH(E$1,城镇化率!$5:$5,0))/100</f>
        <v>127654.83136605231</v>
      </c>
      <c r="F328" s="40">
        <f>INDEX(人口源表!$1:$1048576,MATCH($B328,人口源表!$A:$A,0),MATCH(F$1,人口源表!$1:$1,0))*INDEX(城镇化率!$1:$1048576,MATCH($B328,城镇化率!$A:$A,0),MATCH(F$1,城镇化率!$5:$5,0))/100</f>
        <v>130835.78759259518</v>
      </c>
      <c r="G328" s="40">
        <f>INDEX(人口源表!$1:$1048576,MATCH($B328,人口源表!$A:$A,0),MATCH(G$1,人口源表!$1:$1,0))*INDEX(城镇化率!$1:$1048576,MATCH($B328,城镇化率!$A:$A,0),MATCH(G$1,城镇化率!$5:$5,0))/100</f>
        <v>133071.8296865538</v>
      </c>
      <c r="H328" s="40">
        <f>INDEX(人口源表!$1:$1048576,MATCH($B328,人口源表!$A:$A,0),MATCH(H$1,人口源表!$1:$1,0))*INDEX(城镇化率!$1:$1048576,MATCH($B328,城镇化率!$A:$A,0),MATCH(H$1,城镇化率!$5:$5,0))/100</f>
        <v>136647.20552108093</v>
      </c>
      <c r="I328" s="40">
        <f>INDEX(人口源表!$1:$1048576,MATCH($B328,人口源表!$A:$A,0),MATCH(I$1,人口源表!$1:$1,0))*INDEX(城镇化率!$1:$1048576,MATCH($B328,城镇化率!$A:$A,0),MATCH(I$1,城镇化率!$5:$5,0))/100</f>
        <v>139407.29582221422</v>
      </c>
      <c r="J328" s="40">
        <f>INDEX(人口源表!$1:$1048576,MATCH($B328,人口源表!$A:$A,0),MATCH(J$1,人口源表!$1:$1,0))*INDEX(城镇化率!$1:$1048576,MATCH($B328,城镇化率!$A:$A,0),MATCH(J$1,城镇化率!$5:$5,0))/100</f>
        <v>142260.90531929611</v>
      </c>
      <c r="K328" s="40">
        <f>INDEX(人口源表!$1:$1048576,MATCH($B328,人口源表!$A:$A,0),MATCH(K$1,人口源表!$1:$1,0))*INDEX(城镇化率!$1:$1048576,MATCH($B328,城镇化率!$A:$A,0),MATCH(K$1,城镇化率!$5:$5,0))/100</f>
        <v>145194.34665609628</v>
      </c>
      <c r="L328" s="40">
        <f>INDEX(人口源表!$1:$1048576,MATCH($B328,人口源表!$A:$A,0),MATCH(L$1,人口源表!$1:$1,0))*INDEX(城镇化率!$1:$1048576,MATCH($B328,城镇化率!$A:$A,0),MATCH(L$1,城镇化率!$5:$5,0))/100</f>
        <v>148192.82371974085</v>
      </c>
      <c r="M328" s="40">
        <f>INDEX(人口源表!$1:$1048576,MATCH($B328,人口源表!$A:$A,0),MATCH(M$1,人口源表!$1:$1,0))*INDEX(城镇化率!$1:$1048576,MATCH($B328,城镇化率!$A:$A,0),MATCH(M$1,城镇化率!$5:$5,0))/100</f>
        <v>151243.51053917033</v>
      </c>
      <c r="N328" s="40">
        <f>INDEX(人口源表!$1:$1048576,MATCH($B328,人口源表!$A:$A,0),MATCH(N$1,人口源表!$1:$1,0))*INDEX(城镇化率!$1:$1048576,MATCH($B328,城镇化率!$A:$A,0),MATCH(N$1,城镇化率!$5:$5,0))/100</f>
        <v>154331.98904871559</v>
      </c>
      <c r="O328" s="40">
        <f>INDEX(人口源表!$1:$1048576,MATCH($B328,人口源表!$A:$A,0),MATCH(O$1,人口源表!$1:$1,0))*INDEX(城镇化率!$1:$1048576,MATCH($B328,城镇化率!$A:$A,0),MATCH(O$1,城镇化率!$5:$5,0))/100</f>
        <v>157446.42622301937</v>
      </c>
      <c r="P328" s="40">
        <f>INDEX(人口源表!$1:$1048576,MATCH($B328,人口源表!$A:$A,0),MATCH(P$1,人口源表!$1:$1,0))*INDEX(城镇化率!$1:$1048576,MATCH($B328,城镇化率!$A:$A,0),MATCH(P$1,城镇化率!$5:$5,0))/100</f>
        <v>160574.50376151528</v>
      </c>
      <c r="Q328" s="40">
        <f>INDEX(人口源表!$1:$1048576,MATCH($B328,人口源表!$A:$A,0),MATCH(Q$1,人口源表!$1:$1,0))*INDEX(城镇化率!$1:$1048576,MATCH($B328,城镇化率!$A:$A,0),MATCH(Q$1,城镇化率!$5:$5,0))/100</f>
        <v>163703.40589789418</v>
      </c>
      <c r="R328" s="40">
        <f>INDEX(人口源表!$1:$1048576,MATCH($B328,人口源表!$A:$A,0),MATCH(R$1,人口源表!$1:$1,0))*INDEX(城镇化率!$1:$1048576,MATCH($B328,城镇化率!$A:$A,0),MATCH(R$1,城镇化率!$5:$5,0))/100</f>
        <v>166823.08594658377</v>
      </c>
      <c r="S328" s="40">
        <f>INDEX(人口源表!$1:$1048576,MATCH($B328,人口源表!$A:$A,0),MATCH(S$1,人口源表!$1:$1,0))*INDEX(城镇化率!$1:$1048576,MATCH($B328,城镇化率!$A:$A,0),MATCH(S$1,城镇化率!$5:$5,0))/100</f>
        <v>169080.80384493317</v>
      </c>
      <c r="T328" s="40">
        <f>INDEX(人口源表!$1:$1048576,MATCH($B328,人口源表!$A:$A,0),MATCH(T$1,人口源表!$1:$1,0))*INDEX(城镇化率!$1:$1048576,MATCH($B328,城镇化率!$A:$A,0),MATCH(T$1,城镇化率!$5:$5,0))/100</f>
        <v>171282.41165340081</v>
      </c>
      <c r="U328" s="40">
        <f>INDEX(人口源表!$1:$1048576,MATCH($B328,人口源表!$A:$A,0),MATCH(U$1,人口源表!$1:$1,0))*INDEX(城镇化率!$1:$1048576,MATCH($B328,城镇化率!$A:$A,0),MATCH(U$1,城镇化率!$5:$5,0))/100</f>
        <v>173418.59821410672</v>
      </c>
      <c r="V328" s="40">
        <f>INDEX(人口源表!$1:$1048576,MATCH($B328,人口源表!$A:$A,0),MATCH(V$1,人口源表!$1:$1,0))*INDEX(城镇化率!$1:$1048576,MATCH($B328,城镇化率!$A:$A,0),MATCH(V$1,城镇化率!$5:$5,0))/100</f>
        <v>175482.66313236405</v>
      </c>
      <c r="W328" s="40">
        <f>INDEX(人口源表!$1:$1048576,MATCH($B328,人口源表!$A:$A,0),MATCH(W$1,人口源表!$1:$1,0))*INDEX(城镇化率!$1:$1048576,MATCH($B328,城镇化率!$A:$A,0),MATCH(W$1,城镇化率!$5:$5,0))/100</f>
        <v>177467.22251731402</v>
      </c>
      <c r="X328" s="40">
        <f>INDEX(人口源表!$1:$1048576,MATCH($B328,人口源表!$A:$A,0),MATCH(X$1,人口源表!$1:$1,0))*INDEX(城镇化率!$1:$1048576,MATCH($B328,城镇化率!$A:$A,0),MATCH(X$1,城镇化率!$5:$5,0))/100</f>
        <v>179366.44587379909</v>
      </c>
      <c r="Y328" s="40">
        <f>INDEX(人口源表!$1:$1048576,MATCH($B328,人口源表!$A:$A,0),MATCH(Y$1,人口源表!$1:$1,0))*INDEX(城镇化率!$1:$1048576,MATCH($B328,城镇化率!$A:$A,0),MATCH(Y$1,城镇化率!$5:$5,0))/100</f>
        <v>181176.66260050281</v>
      </c>
      <c r="Z328" s="40">
        <f>INDEX(人口源表!$1:$1048576,MATCH($B328,人口源表!$A:$A,0),MATCH(Z$1,人口源表!$1:$1,0))*INDEX(城镇化率!$1:$1048576,MATCH($B328,城镇化率!$A:$A,0),MATCH(Z$1,城镇化率!$5:$5,0))/100</f>
        <v>182893.00488081973</v>
      </c>
      <c r="AA328" s="40">
        <f>INDEX(人口源表!$1:$1048576,MATCH($B328,人口源表!$A:$A,0),MATCH(AA$1,人口源表!$1:$1,0))*INDEX(城镇化率!$1:$1048576,MATCH($B328,城镇化率!$A:$A,0),MATCH(AA$1,城镇化率!$5:$5,0))/100</f>
        <v>184512.80807890405</v>
      </c>
      <c r="AB328" s="40">
        <f>INDEX(人口源表!$1:$1048576,MATCH($B328,人口源表!$A:$A,0),MATCH(AB$1,人口源表!$1:$1,0))*INDEX(城镇化率!$1:$1048576,MATCH($B328,城镇化率!$A:$A,0),MATCH(AB$1,城镇化率!$5:$5,0))/100</f>
        <v>186035.09247471896</v>
      </c>
      <c r="AC328" s="40">
        <f>INDEX(人口源表!$1:$1048576,MATCH($B328,人口源表!$A:$A,0),MATCH(AC$1,人口源表!$1:$1,0))*INDEX(城镇化率!$1:$1048576,MATCH($B328,城镇化率!$A:$A,0),MATCH(AC$1,城镇化率!$5:$5,0))/100</f>
        <v>187228.90994496527</v>
      </c>
      <c r="AD328" s="40">
        <f>INDEX(人口源表!$1:$1048576,MATCH($B328,人口源表!$A:$A,0),MATCH(AD$1,人口源表!$1:$1,0))*INDEX(城镇化率!$1:$1048576,MATCH($B328,城镇化率!$A:$A,0),MATCH(AD$1,城镇化率!$5:$5,0))/100</f>
        <v>188322.00977695352</v>
      </c>
      <c r="AE328" s="40">
        <f>INDEX(人口源表!$1:$1048576,MATCH($B328,人口源表!$A:$A,0),MATCH(AE$1,人口源表!$1:$1,0))*INDEX(城镇化率!$1:$1048576,MATCH($B328,城镇化率!$A:$A,0),MATCH(AE$1,城镇化率!$5:$5,0))/100</f>
        <v>189315.53571758792</v>
      </c>
      <c r="AF328" s="40">
        <f>INDEX(人口源表!$1:$1048576,MATCH($B328,人口源表!$A:$A,0),MATCH(AF$1,人口源表!$1:$1,0))*INDEX(城镇化率!$1:$1048576,MATCH($B328,城镇化率!$A:$A,0),MATCH(AF$1,城镇化率!$5:$5,0))/100</f>
        <v>190213.57335578755</v>
      </c>
      <c r="AG328" s="40">
        <f>INDEX(人口源表!$1:$1048576,MATCH($B328,人口源表!$A:$A,0),MATCH(AG$1,人口源表!$1:$1,0))*INDEX(城镇化率!$1:$1048576,MATCH($B328,城镇化率!$A:$A,0),MATCH(AG$1,城镇化率!$5:$5,0))/100</f>
        <v>191019.69322785799</v>
      </c>
      <c r="AH328" s="40">
        <f>INDEX(人口源表!$1:$1048576,MATCH($B328,人口源表!$A:$A,0),MATCH(AH$1,人口源表!$1:$1,0))*INDEX(城镇化率!$1:$1048576,MATCH($B328,城镇化率!$A:$A,0),MATCH(AH$1,城镇化率!$5:$5,0))/100</f>
        <v>191739.29072337438</v>
      </c>
      <c r="AI328" s="40">
        <f>INDEX(人口源表!$1:$1048576,MATCH($B328,人口源表!$A:$A,0),MATCH(AI$1,人口源表!$1:$1,0))*INDEX(城镇化率!$1:$1048576,MATCH($B328,城镇化率!$A:$A,0),MATCH(AI$1,城镇化率!$5:$5,0))/100</f>
        <v>192379.61992604614</v>
      </c>
      <c r="AJ328" s="40">
        <f>INDEX(人口源表!$1:$1048576,MATCH($B328,人口源表!$A:$A,0),MATCH(AJ$1,人口源表!$1:$1,0))*INDEX(城镇化率!$1:$1048576,MATCH($B328,城镇化率!$A:$A,0),MATCH(AJ$1,城镇化率!$5:$5,0))/100</f>
        <v>192948.05183097729</v>
      </c>
      <c r="AK328" s="40">
        <f>INDEX(人口源表!$1:$1048576,MATCH($B328,人口源表!$A:$A,0),MATCH(AK$1,人口源表!$1:$1,0))*INDEX(城镇化率!$1:$1048576,MATCH($B328,城镇化率!$A:$A,0),MATCH(AK$1,城镇化率!$5:$5,0))/100</f>
        <v>193454.45240383173</v>
      </c>
      <c r="AL328" s="40">
        <f>INDEX(人口源表!$1:$1048576,MATCH($B328,人口源表!$A:$A,0),MATCH(AL$1,人口源表!$1:$1,0))*INDEX(城镇化率!$1:$1048576,MATCH($B328,城镇化率!$A:$A,0),MATCH(AL$1,城镇化率!$5:$5,0))/100</f>
        <v>193907.64968041211</v>
      </c>
      <c r="AM328" s="40">
        <f>INDEX(人口源表!$1:$1048576,MATCH($B328,人口源表!$A:$A,0),MATCH(AM$1,人口源表!$1:$1,0))*INDEX(城镇化率!$1:$1048576,MATCH($B328,城镇化率!$A:$A,0),MATCH(AM$1,城镇化率!$5:$5,0))/100</f>
        <v>194321.39998492415</v>
      </c>
      <c r="AN328" s="40">
        <f>INDEX(人口源表!$1:$1048576,MATCH($B328,人口源表!$A:$A,0),MATCH(AN$1,人口源表!$1:$1,0))*INDEX(城镇化率!$1:$1048576,MATCH($B328,城镇化率!$A:$A,0),MATCH(AN$1,城镇化率!$5:$5,0))/100</f>
        <v>194707.26778626177</v>
      </c>
      <c r="AO328" s="40">
        <f>INDEX(人口源表!$1:$1048576,MATCH($B328,人口源表!$A:$A,0),MATCH(AO$1,人口源表!$1:$1,0))*INDEX(城镇化率!$1:$1048576,MATCH($B328,城镇化率!$A:$A,0),MATCH(AO$1,城镇化率!$5:$5,0))/100</f>
        <v>195080.01160633698</v>
      </c>
      <c r="AP328" s="40">
        <f>INDEX(人口源表!$1:$1048576,MATCH($B328,人口源表!$A:$A,0),MATCH(AP$1,人口源表!$1:$1,0))*INDEX(城镇化率!$1:$1048576,MATCH($B328,城镇化率!$A:$A,0),MATCH(AP$1,城镇化率!$5:$5,0))/100</f>
        <v>195455.82600587394</v>
      </c>
      <c r="AQ328" s="40">
        <f>INDEX(人口源表!$1:$1048576,MATCH($B328,人口源表!$A:$A,0),MATCH(AQ$1,人口源表!$1:$1,0))*INDEX(城镇化率!$1:$1048576,MATCH($B328,城镇化率!$A:$A,0),MATCH(AQ$1,城镇化率!$5:$5,0))/100</f>
        <v>195851.15093617342</v>
      </c>
      <c r="AR328" s="40">
        <f>INDEX(人口源表!$1:$1048576,MATCH($B328,人口源表!$A:$A,0),MATCH(AR$1,人口源表!$1:$1,0))*INDEX(城镇化率!$1:$1048576,MATCH($B328,城镇化率!$A:$A,0),MATCH(AR$1,城镇化率!$5:$5,0))/100</f>
        <v>196285.72452856193</v>
      </c>
      <c r="AS328" s="40">
        <f>INDEX(人口源表!$1:$1048576,MATCH($B328,人口源表!$A:$A,0),MATCH(AS$1,人口源表!$1:$1,0))*INDEX(城镇化率!$1:$1048576,MATCH($B328,城镇化率!$A:$A,0),MATCH(AS$1,城镇化率!$5:$5,0))/100</f>
        <v>196777.74377514888</v>
      </c>
      <c r="AT328" s="40">
        <f>INDEX(人口源表!$1:$1048576,MATCH($B328,人口源表!$A:$A,0),MATCH(AT$1,人口源表!$1:$1,0))*INDEX(城镇化率!$1:$1048576,MATCH($B328,城镇化率!$A:$A,0),MATCH(AT$1,城镇化率!$5:$5,0))/100</f>
        <v>197349.97971736555</v>
      </c>
      <c r="AU328" s="40">
        <f>INDEX(人口源表!$1:$1048576,MATCH($B328,人口源表!$A:$A,0),MATCH(AU$1,人口源表!$1:$1,0))*INDEX(城镇化率!$1:$1048576,MATCH($B328,城镇化率!$A:$A,0),MATCH(AU$1,城镇化率!$5:$5,0))/100</f>
        <v>198024.92493644904</v>
      </c>
      <c r="AV328" s="40">
        <f>INDEX(人口源表!$1:$1048576,MATCH($B328,人口源表!$A:$A,0),MATCH(AV$1,人口源表!$1:$1,0))*INDEX(城镇化率!$1:$1048576,MATCH($B328,城镇化率!$A:$A,0),MATCH(AV$1,城镇化率!$5:$5,0))/100</f>
        <v>198827.26248778228</v>
      </c>
    </row>
    <row r="329" spans="1:48" x14ac:dyDescent="0.15">
      <c r="A329" s="4" t="s">
        <v>881</v>
      </c>
      <c r="B329" s="36" t="s">
        <v>670</v>
      </c>
      <c r="C329" s="34">
        <f>VLOOKUP(B329,'[1]2016省城人口总结（根）'!B:C,2,FALSE)/100</f>
        <v>0.462455</v>
      </c>
      <c r="D329" s="40">
        <f>INDEX(人口源表!$1:$1048576,MATCH($B329,人口源表!$A:$A,0),MATCH(D$1,人口源表!$1:$1,0))*INDEX(城镇化率!$1:$1048576,MATCH($B329,城镇化率!$A:$A,0),MATCH(D$1,城镇化率!$5:$5,0))/100</f>
        <v>214823.94620980683</v>
      </c>
      <c r="E329" s="40">
        <f>INDEX(人口源表!$1:$1048576,MATCH($B329,人口源表!$A:$A,0),MATCH(E$1,人口源表!$1:$1,0))*INDEX(城镇化率!$1:$1048576,MATCH($B329,城镇化率!$A:$A,0),MATCH(E$1,城镇化率!$5:$5,0))/100</f>
        <v>220127.71336164969</v>
      </c>
      <c r="F329" s="40">
        <f>INDEX(人口源表!$1:$1048576,MATCH($B329,人口源表!$A:$A,0),MATCH(F$1,人口源表!$1:$1,0))*INDEX(城镇化率!$1:$1048576,MATCH($B329,城镇化率!$A:$A,0),MATCH(F$1,城镇化率!$5:$5,0))/100</f>
        <v>225515.27944787484</v>
      </c>
      <c r="G329" s="40">
        <f>INDEX(人口源表!$1:$1048576,MATCH($B329,人口源表!$A:$A,0),MATCH(G$1,人口源表!$1:$1,0))*INDEX(城镇化率!$1:$1048576,MATCH($B329,城镇化率!$A:$A,0),MATCH(G$1,城镇化率!$5:$5,0))/100</f>
        <v>215579.46771192021</v>
      </c>
      <c r="H329" s="40">
        <f>INDEX(人口源表!$1:$1048576,MATCH($B329,人口源表!$A:$A,0),MATCH(H$1,人口源表!$1:$1,0))*INDEX(城镇化率!$1:$1048576,MATCH($B329,城镇化率!$A:$A,0),MATCH(H$1,城镇化率!$5:$5,0))/100</f>
        <v>221137.8070072566</v>
      </c>
      <c r="I329" s="40">
        <f>INDEX(人口源表!$1:$1048576,MATCH($B329,人口源表!$A:$A,0),MATCH(I$1,人口源表!$1:$1,0))*INDEX(城镇化率!$1:$1048576,MATCH($B329,城镇化率!$A:$A,0),MATCH(I$1,城镇化率!$5:$5,0))/100</f>
        <v>225352.41761512161</v>
      </c>
      <c r="J329" s="40">
        <f>INDEX(人口源表!$1:$1048576,MATCH($B329,人口源表!$A:$A,0),MATCH(J$1,人口源表!$1:$1,0))*INDEX(城镇化率!$1:$1048576,MATCH($B329,城镇化率!$A:$A,0),MATCH(J$1,城镇化率!$5:$5,0))/100</f>
        <v>229697.84322750161</v>
      </c>
      <c r="K329" s="40">
        <f>INDEX(人口源表!$1:$1048576,MATCH($B329,人口源表!$A:$A,0),MATCH(K$1,人口源表!$1:$1,0))*INDEX(城镇化率!$1:$1048576,MATCH($B329,城镇化率!$A:$A,0),MATCH(K$1,城镇化率!$5:$5,0))/100</f>
        <v>234152.49812958413</v>
      </c>
      <c r="L329" s="40">
        <f>INDEX(人口源表!$1:$1048576,MATCH($B329,人口源表!$A:$A,0),MATCH(L$1,人口源表!$1:$1,0))*INDEX(城镇化率!$1:$1048576,MATCH($B329,城镇化率!$A:$A,0),MATCH(L$1,城镇化率!$5:$5,0))/100</f>
        <v>238695.41381032381</v>
      </c>
      <c r="M329" s="40">
        <f>INDEX(人口源表!$1:$1048576,MATCH($B329,人口源表!$A:$A,0),MATCH(M$1,人口源表!$1:$1,0))*INDEX(城镇化率!$1:$1048576,MATCH($B329,城镇化率!$A:$A,0),MATCH(M$1,城镇化率!$5:$5,0))/100</f>
        <v>243305.25258185167</v>
      </c>
      <c r="N329" s="40">
        <f>INDEX(人口源表!$1:$1048576,MATCH($B329,人口源表!$A:$A,0),MATCH(N$1,人口源表!$1:$1,0))*INDEX(城镇化率!$1:$1048576,MATCH($B329,城镇化率!$A:$A,0),MATCH(N$1,城镇化率!$5:$5,0))/100</f>
        <v>247962.93685042078</v>
      </c>
      <c r="O329" s="40">
        <f>INDEX(人口源表!$1:$1048576,MATCH($B329,人口源表!$A:$A,0),MATCH(O$1,人口源表!$1:$1,0))*INDEX(城镇化率!$1:$1048576,MATCH($B329,城镇化率!$A:$A,0),MATCH(O$1,城镇化率!$5:$5,0))/100</f>
        <v>252649.13201928866</v>
      </c>
      <c r="P329" s="40">
        <f>INDEX(人口源表!$1:$1048576,MATCH($B329,人口源表!$A:$A,0),MATCH(P$1,人口源表!$1:$1,0))*INDEX(城镇化率!$1:$1048576,MATCH($B329,城镇化率!$A:$A,0),MATCH(P$1,城镇化率!$5:$5,0))/100</f>
        <v>257344.78891037806</v>
      </c>
      <c r="Q329" s="40">
        <f>INDEX(人口源表!$1:$1048576,MATCH($B329,人口源表!$A:$A,0),MATCH(Q$1,人口源表!$1:$1,0))*INDEX(城镇化率!$1:$1048576,MATCH($B329,城镇化率!$A:$A,0),MATCH(Q$1,城镇化率!$5:$5,0))/100</f>
        <v>262032.80089964837</v>
      </c>
      <c r="R329" s="40">
        <f>INDEX(人口源表!$1:$1048576,MATCH($B329,人口源表!$A:$A,0),MATCH(R$1,人口源表!$1:$1,0))*INDEX(城镇化率!$1:$1048576,MATCH($B329,城镇化率!$A:$A,0),MATCH(R$1,城镇化率!$5:$5,0))/100</f>
        <v>266695.93418307847</v>
      </c>
      <c r="S329" s="40">
        <f>INDEX(人口源表!$1:$1048576,MATCH($B329,人口源表!$A:$A,0),MATCH(S$1,人口源表!$1:$1,0))*INDEX(城镇化率!$1:$1048576,MATCH($B329,城镇化率!$A:$A,0),MATCH(S$1,城镇化率!$5:$5,0))/100</f>
        <v>269974.7842026974</v>
      </c>
      <c r="T329" s="40">
        <f>INDEX(人口源表!$1:$1048576,MATCH($B329,人口源表!$A:$A,0),MATCH(T$1,人口源表!$1:$1,0))*INDEX(城镇化率!$1:$1048576,MATCH($B329,城镇化率!$A:$A,0),MATCH(T$1,城镇化率!$5:$5,0))/100</f>
        <v>273159.42466642294</v>
      </c>
      <c r="U329" s="40">
        <f>INDEX(人口源表!$1:$1048576,MATCH($B329,人口源表!$A:$A,0),MATCH(U$1,人口源表!$1:$1,0))*INDEX(城镇化率!$1:$1048576,MATCH($B329,城镇化率!$A:$A,0),MATCH(U$1,城镇化率!$5:$5,0))/100</f>
        <v>276237.13514672359</v>
      </c>
      <c r="V329" s="40">
        <f>INDEX(人口源表!$1:$1048576,MATCH($B329,人口源表!$A:$A,0),MATCH(V$1,人口源表!$1:$1,0))*INDEX(城镇化率!$1:$1048576,MATCH($B329,城镇化率!$A:$A,0),MATCH(V$1,城镇化率!$5:$5,0))/100</f>
        <v>279196.62893883628</v>
      </c>
      <c r="W329" s="40">
        <f>INDEX(人口源表!$1:$1048576,MATCH($B329,人口源表!$A:$A,0),MATCH(W$1,人口源表!$1:$1,0))*INDEX(城镇化率!$1:$1048576,MATCH($B329,城镇化率!$A:$A,0),MATCH(W$1,城镇化率!$5:$5,0))/100</f>
        <v>282028.09195676743</v>
      </c>
      <c r="X329" s="40">
        <f>INDEX(人口源表!$1:$1048576,MATCH($B329,人口源表!$A:$A,0),MATCH(X$1,人口源表!$1:$1,0))*INDEX(城镇化率!$1:$1048576,MATCH($B329,城镇化率!$A:$A,0),MATCH(X$1,城镇化率!$5:$5,0))/100</f>
        <v>284722.65912959108</v>
      </c>
      <c r="Y329" s="40">
        <f>INDEX(人口源表!$1:$1048576,MATCH($B329,人口源表!$A:$A,0),MATCH(Y$1,人口源表!$1:$1,0))*INDEX(城镇化率!$1:$1048576,MATCH($B329,城镇化率!$A:$A,0),MATCH(Y$1,城镇化率!$5:$5,0))/100</f>
        <v>287273.57225094578</v>
      </c>
      <c r="Z329" s="40">
        <f>INDEX(人口源表!$1:$1048576,MATCH($B329,人口源表!$A:$A,0),MATCH(Z$1,人口源表!$1:$1,0))*INDEX(城镇化率!$1:$1048576,MATCH($B329,城镇化率!$A:$A,0),MATCH(Z$1,城镇化率!$5:$5,0))/100</f>
        <v>289674.52846908837</v>
      </c>
      <c r="AA329" s="40">
        <f>INDEX(人口源表!$1:$1048576,MATCH($B329,人口源表!$A:$A,0),MATCH(AA$1,人口源表!$1:$1,0))*INDEX(城镇化率!$1:$1048576,MATCH($B329,城镇化率!$A:$A,0),MATCH(AA$1,城镇化率!$5:$5,0))/100</f>
        <v>291921.97952861775</v>
      </c>
      <c r="AB329" s="40">
        <f>INDEX(人口源表!$1:$1048576,MATCH($B329,人口源表!$A:$A,0),MATCH(AB$1,人口源表!$1:$1,0))*INDEX(城镇化率!$1:$1048576,MATCH($B329,城镇化率!$A:$A,0),MATCH(AB$1,城镇化率!$5:$5,0))/100</f>
        <v>294013.47868963477</v>
      </c>
      <c r="AC329" s="40">
        <f>INDEX(人口源表!$1:$1048576,MATCH($B329,人口源表!$A:$A,0),MATCH(AC$1,人口源表!$1:$1,0))*INDEX(城镇化率!$1:$1048576,MATCH($B329,城镇化率!$A:$A,0),MATCH(AC$1,城镇化率!$5:$5,0))/100</f>
        <v>295586.14382967277</v>
      </c>
      <c r="AD329" s="40">
        <f>INDEX(人口源表!$1:$1048576,MATCH($B329,人口源表!$A:$A,0),MATCH(AD$1,人口源表!$1:$1,0))*INDEX(城镇化率!$1:$1048576,MATCH($B329,城镇化率!$A:$A,0),MATCH(AD$1,城镇化率!$5:$5,0))/100</f>
        <v>296998.64077131153</v>
      </c>
      <c r="AE329" s="40">
        <f>INDEX(人口源表!$1:$1048576,MATCH($B329,人口源表!$A:$A,0),MATCH(AE$1,人口源表!$1:$1,0))*INDEX(城镇化率!$1:$1048576,MATCH($B329,城镇化率!$A:$A,0),MATCH(AE$1,城镇化率!$5:$5,0))/100</f>
        <v>298253.17336881137</v>
      </c>
      <c r="AF329" s="40">
        <f>INDEX(人口源表!$1:$1048576,MATCH($B329,人口源表!$A:$A,0),MATCH(AF$1,人口源表!$1:$1,0))*INDEX(城镇化率!$1:$1048576,MATCH($B329,城镇化率!$A:$A,0),MATCH(AF$1,城镇化率!$5:$5,0))/100</f>
        <v>299356.0747495697</v>
      </c>
      <c r="AG329" s="40">
        <f>INDEX(人口源表!$1:$1048576,MATCH($B329,人口源表!$A:$A,0),MATCH(AG$1,人口源表!$1:$1,0))*INDEX(城镇化率!$1:$1048576,MATCH($B329,城镇化率!$A:$A,0),MATCH(AG$1,城镇化率!$5:$5,0))/100</f>
        <v>300312.61655405076</v>
      </c>
      <c r="AH329" s="40">
        <f>INDEX(人口源表!$1:$1048576,MATCH($B329,人口源表!$A:$A,0),MATCH(AH$1,人口源表!$1:$1,0))*INDEX(城镇化率!$1:$1048576,MATCH($B329,城镇化率!$A:$A,0),MATCH(AH$1,城镇化率!$5:$5,0))/100</f>
        <v>301131.10087747331</v>
      </c>
      <c r="AI329" s="40">
        <f>INDEX(人口源表!$1:$1048576,MATCH($B329,人口源表!$A:$A,0),MATCH(AI$1,人口源表!$1:$1,0))*INDEX(城镇化率!$1:$1048576,MATCH($B329,城镇化率!$A:$A,0),MATCH(AI$1,城镇化率!$5:$5,0))/100</f>
        <v>301821.73700988304</v>
      </c>
      <c r="AJ329" s="40">
        <f>INDEX(人口源表!$1:$1048576,MATCH($B329,人口源表!$A:$A,0),MATCH(AJ$1,人口源表!$1:$1,0))*INDEX(城镇化率!$1:$1048576,MATCH($B329,城镇化率!$A:$A,0),MATCH(AJ$1,城镇化率!$5:$5,0))/100</f>
        <v>302396.67612938723</v>
      </c>
      <c r="AK329" s="40">
        <f>INDEX(人口源表!$1:$1048576,MATCH($B329,人口源表!$A:$A,0),MATCH(AK$1,人口源表!$1:$1,0))*INDEX(城镇化率!$1:$1048576,MATCH($B329,城镇化率!$A:$A,0),MATCH(AK$1,城镇化率!$5:$5,0))/100</f>
        <v>302868.85791617638</v>
      </c>
      <c r="AL329" s="40">
        <f>INDEX(人口源表!$1:$1048576,MATCH($B329,人口源表!$A:$A,0),MATCH(AL$1,人口源表!$1:$1,0))*INDEX(城镇化率!$1:$1048576,MATCH($B329,城镇化率!$A:$A,0),MATCH(AL$1,城镇化率!$5:$5,0))/100</f>
        <v>303254.40951526555</v>
      </c>
      <c r="AM329" s="40">
        <f>INDEX(人口源表!$1:$1048576,MATCH($B329,人口源表!$A:$A,0),MATCH(AM$1,人口源表!$1:$1,0))*INDEX(城镇化率!$1:$1048576,MATCH($B329,城镇化率!$A:$A,0),MATCH(AM$1,城镇化率!$5:$5,0))/100</f>
        <v>303570.30883151374</v>
      </c>
      <c r="AN329" s="40">
        <f>INDEX(人口源表!$1:$1048576,MATCH($B329,人口源表!$A:$A,0),MATCH(AN$1,人口源表!$1:$1,0))*INDEX(城镇化率!$1:$1048576,MATCH($B329,城镇化率!$A:$A,0),MATCH(AN$1,城镇化率!$5:$5,0))/100</f>
        <v>303836.80213910167</v>
      </c>
      <c r="AO329" s="40">
        <f>INDEX(人口源表!$1:$1048576,MATCH($B329,人口源表!$A:$A,0),MATCH(AO$1,人口源表!$1:$1,0))*INDEX(城镇化率!$1:$1048576,MATCH($B329,城镇化率!$A:$A,0),MATCH(AO$1,城镇化率!$5:$5,0))/100</f>
        <v>304075.65349664749</v>
      </c>
      <c r="AP329" s="40">
        <f>INDEX(人口源表!$1:$1048576,MATCH($B329,人口源表!$A:$A,0),MATCH(AP$1,人口源表!$1:$1,0))*INDEX(城镇化率!$1:$1048576,MATCH($B329,城镇化率!$A:$A,0),MATCH(AP$1,城镇化率!$5:$5,0))/100</f>
        <v>304308.95940351312</v>
      </c>
      <c r="AQ329" s="40">
        <f>INDEX(人口源表!$1:$1048576,MATCH($B329,人口源表!$A:$A,0),MATCH(AQ$1,人口源表!$1:$1,0))*INDEX(城镇化率!$1:$1048576,MATCH($B329,城镇化率!$A:$A,0),MATCH(AQ$1,城镇化率!$5:$5,0))/100</f>
        <v>304563.4065675739</v>
      </c>
      <c r="AR329" s="40">
        <f>INDEX(人口源表!$1:$1048576,MATCH($B329,人口源表!$A:$A,0),MATCH(AR$1,人口源表!$1:$1,0))*INDEX(城镇化率!$1:$1048576,MATCH($B329,城镇化率!$A:$A,0),MATCH(AR$1,城镇化率!$5:$5,0))/100</f>
        <v>304866.6947124002</v>
      </c>
      <c r="AS329" s="40">
        <f>INDEX(人口源表!$1:$1048576,MATCH($B329,人口源表!$A:$A,0),MATCH(AS$1,人口源表!$1:$1,0))*INDEX(城镇化率!$1:$1048576,MATCH($B329,城镇化率!$A:$A,0),MATCH(AS$1,城镇化率!$5:$5,0))/100</f>
        <v>305248.77666682249</v>
      </c>
      <c r="AT329" s="40">
        <f>INDEX(人口源表!$1:$1048576,MATCH($B329,人口源表!$A:$A,0),MATCH(AT$1,人口源表!$1:$1,0))*INDEX(城镇化率!$1:$1048576,MATCH($B329,城镇化率!$A:$A,0),MATCH(AT$1,城镇化率!$5:$5,0))/100</f>
        <v>305740.66750509595</v>
      </c>
      <c r="AU329" s="40">
        <f>INDEX(人口源表!$1:$1048576,MATCH($B329,人口源表!$A:$A,0),MATCH(AU$1,人口源表!$1:$1,0))*INDEX(城镇化率!$1:$1048576,MATCH($B329,城镇化率!$A:$A,0),MATCH(AU$1,城镇化率!$5:$5,0))/100</f>
        <v>306377.54544573923</v>
      </c>
      <c r="AV329" s="40">
        <f>INDEX(人口源表!$1:$1048576,MATCH($B329,人口源表!$A:$A,0),MATCH(AV$1,人口源表!$1:$1,0))*INDEX(城镇化率!$1:$1048576,MATCH($B329,城镇化率!$A:$A,0),MATCH(AV$1,城镇化率!$5:$5,0))/100</f>
        <v>307196.34857485513</v>
      </c>
    </row>
    <row r="330" spans="1:48" x14ac:dyDescent="0.15">
      <c r="A330" s="4" t="s">
        <v>881</v>
      </c>
      <c r="B330" s="36" t="s">
        <v>671</v>
      </c>
      <c r="C330" s="34">
        <f>VLOOKUP(B330,'[1]2016省城人口总结（根）'!B:C,2,FALSE)/100</f>
        <v>0.462455</v>
      </c>
      <c r="D330" s="40">
        <f>INDEX(人口源表!$1:$1048576,MATCH($B330,人口源表!$A:$A,0),MATCH(D$1,人口源表!$1:$1,0))*INDEX(城镇化率!$1:$1048576,MATCH($B330,城镇化率!$A:$A,0),MATCH(D$1,城镇化率!$5:$5,0))/100</f>
        <v>88726.364904409216</v>
      </c>
      <c r="E330" s="40">
        <f>INDEX(人口源表!$1:$1048576,MATCH($B330,人口源表!$A:$A,0),MATCH(E$1,人口源表!$1:$1,0))*INDEX(城镇化率!$1:$1048576,MATCH($B330,城镇化率!$A:$A,0),MATCH(E$1,城镇化率!$5:$5,0))/100</f>
        <v>90939.638337343218</v>
      </c>
      <c r="F330" s="40">
        <f>INDEX(人口源表!$1:$1048576,MATCH($B330,人口源表!$A:$A,0),MATCH(F$1,人口源表!$1:$1,0))*INDEX(城镇化率!$1:$1048576,MATCH($B330,城镇化率!$A:$A,0),MATCH(F$1,城镇化率!$5:$5,0))/100</f>
        <v>93189.71903895479</v>
      </c>
      <c r="G330" s="40">
        <f>INDEX(人口源表!$1:$1048576,MATCH($B330,人口源表!$A:$A,0),MATCH(G$1,人口源表!$1:$1,0))*INDEX(城镇化率!$1:$1048576,MATCH($B330,城镇化率!$A:$A,0),MATCH(G$1,城镇化率!$5:$5,0))/100</f>
        <v>104044.22916882088</v>
      </c>
      <c r="H330" s="40">
        <f>INDEX(人口源表!$1:$1048576,MATCH($B330,人口源表!$A:$A,0),MATCH(H$1,人口源表!$1:$1,0))*INDEX(城镇化率!$1:$1048576,MATCH($B330,城镇化率!$A:$A,0),MATCH(H$1,城镇化率!$5:$5,0))/100</f>
        <v>106647.8695235799</v>
      </c>
      <c r="I330" s="40">
        <f>INDEX(人口源表!$1:$1048576,MATCH($B330,人口源表!$A:$A,0),MATCH(I$1,人口源表!$1:$1,0))*INDEX(城镇化率!$1:$1048576,MATCH($B330,城镇化率!$A:$A,0),MATCH(I$1,城镇化率!$5:$5,0))/100</f>
        <v>108659.75005505998</v>
      </c>
      <c r="J330" s="40">
        <f>INDEX(人口源表!$1:$1048576,MATCH($B330,人口源表!$A:$A,0),MATCH(J$1,人口源表!$1:$1,0))*INDEX(城镇化率!$1:$1048576,MATCH($B330,城镇化率!$A:$A,0),MATCH(J$1,城镇化率!$5:$5,0))/100</f>
        <v>110788.51316859308</v>
      </c>
      <c r="K330" s="40">
        <f>INDEX(人口源表!$1:$1048576,MATCH($B330,人口源表!$A:$A,0),MATCH(K$1,人口源表!$1:$1,0))*INDEX(城镇化率!$1:$1048576,MATCH($B330,城镇化率!$A:$A,0),MATCH(K$1,城镇化率!$5:$5,0))/100</f>
        <v>113019.3279631625</v>
      </c>
      <c r="L330" s="40">
        <f>INDEX(人口源表!$1:$1048576,MATCH($B330,人口源表!$A:$A,0),MATCH(L$1,人口源表!$1:$1,0))*INDEX(城镇化率!$1:$1048576,MATCH($B330,城镇化率!$A:$A,0),MATCH(L$1,城镇化率!$5:$5,0))/100</f>
        <v>115337.73680273717</v>
      </c>
      <c r="M330" s="40">
        <f>INDEX(人口源表!$1:$1048576,MATCH($B330,人口源表!$A:$A,0),MATCH(M$1,人口源表!$1:$1,0))*INDEX(城镇化率!$1:$1048576,MATCH($B330,城镇化率!$A:$A,0),MATCH(M$1,城镇化率!$5:$5,0))/100</f>
        <v>117730.72983534567</v>
      </c>
      <c r="N330" s="40">
        <f>INDEX(人口源表!$1:$1048576,MATCH($B330,人口源表!$A:$A,0),MATCH(N$1,人口源表!$1:$1,0))*INDEX(城镇化率!$1:$1048576,MATCH($B330,城镇化率!$A:$A,0),MATCH(N$1,城镇化率!$5:$5,0))/100</f>
        <v>120183.68172839723</v>
      </c>
      <c r="O330" s="40">
        <f>INDEX(人口源表!$1:$1048576,MATCH($B330,人口源表!$A:$A,0),MATCH(O$1,人口源表!$1:$1,0))*INDEX(城镇化率!$1:$1048576,MATCH($B330,城镇化率!$A:$A,0),MATCH(O$1,城镇化率!$5:$5,0))/100</f>
        <v>122684.52807575106</v>
      </c>
      <c r="P330" s="40">
        <f>INDEX(人口源表!$1:$1048576,MATCH($B330,人口源表!$A:$A,0),MATCH(P$1,人口源表!$1:$1,0))*INDEX(城镇化率!$1:$1048576,MATCH($B330,城镇化率!$A:$A,0),MATCH(P$1,城镇化率!$5:$5,0))/100</f>
        <v>125219.62288086751</v>
      </c>
      <c r="Q330" s="40">
        <f>INDEX(人口源表!$1:$1048576,MATCH($B330,人口源表!$A:$A,0),MATCH(Q$1,人口源表!$1:$1,0))*INDEX(城镇化率!$1:$1048576,MATCH($B330,城镇化率!$A:$A,0),MATCH(Q$1,城镇化率!$5:$5,0))/100</f>
        <v>127778.00072119152</v>
      </c>
      <c r="R330" s="40">
        <f>INDEX(人口源表!$1:$1048576,MATCH($B330,人口源表!$A:$A,0),MATCH(R$1,人口源表!$1:$1,0))*INDEX(城镇化率!$1:$1048576,MATCH($B330,城镇化率!$A:$A,0),MATCH(R$1,城镇化率!$5:$5,0))/100</f>
        <v>130347.15281601355</v>
      </c>
      <c r="S330" s="40">
        <f>INDEX(人口源表!$1:$1048576,MATCH($B330,人口源表!$A:$A,0),MATCH(S$1,人口源表!$1:$1,0))*INDEX(城镇化率!$1:$1048576,MATCH($B330,城镇化率!$A:$A,0),MATCH(S$1,城镇化率!$5:$5,0))/100</f>
        <v>132258.82070316703</v>
      </c>
      <c r="T330" s="40">
        <f>INDEX(人口源表!$1:$1048576,MATCH($B330,人口源表!$A:$A,0),MATCH(T$1,人口源表!$1:$1,0))*INDEX(城镇化率!$1:$1048576,MATCH($B330,城镇化率!$A:$A,0),MATCH(T$1,城镇化率!$5:$5,0))/100</f>
        <v>134137.22077138806</v>
      </c>
      <c r="U330" s="40">
        <f>INDEX(人口源表!$1:$1048576,MATCH($B330,人口源表!$A:$A,0),MATCH(U$1,人口源表!$1:$1,0))*INDEX(城镇化率!$1:$1048576,MATCH($B330,城镇化率!$A:$A,0),MATCH(U$1,城镇化率!$5:$5,0))/100</f>
        <v>135973.9606264919</v>
      </c>
      <c r="V330" s="40">
        <f>INDEX(人口源表!$1:$1048576,MATCH($B330,人口源表!$A:$A,0),MATCH(V$1,人口源表!$1:$1,0))*INDEX(城镇化率!$1:$1048576,MATCH($B330,城镇化率!$A:$A,0),MATCH(V$1,城镇化率!$5:$5,0))/100</f>
        <v>137760.48589094984</v>
      </c>
      <c r="W330" s="40">
        <f>INDEX(人口源表!$1:$1048576,MATCH($B330,人口源表!$A:$A,0),MATCH(W$1,人口源表!$1:$1,0))*INDEX(城镇化率!$1:$1048576,MATCH($B330,城镇化率!$A:$A,0),MATCH(W$1,城镇化率!$5:$5,0))/100</f>
        <v>139488.07820525291</v>
      </c>
      <c r="X330" s="40">
        <f>INDEX(人口源表!$1:$1048576,MATCH($B330,人口源表!$A:$A,0),MATCH(X$1,人口源表!$1:$1,0))*INDEX(城镇化率!$1:$1048576,MATCH($B330,城镇化率!$A:$A,0),MATCH(X$1,城镇化率!$5:$5,0))/100</f>
        <v>141151.23179788515</v>
      </c>
      <c r="Y330" s="40">
        <f>INDEX(人口源表!$1:$1048576,MATCH($B330,人口源表!$A:$A,0),MATCH(Y$1,人口源表!$1:$1,0))*INDEX(城镇化率!$1:$1048576,MATCH($B330,城镇化率!$A:$A,0),MATCH(Y$1,城镇化率!$5:$5,0))/100</f>
        <v>142743.20860298743</v>
      </c>
      <c r="Z330" s="40">
        <f>INDEX(人口源表!$1:$1048576,MATCH($B330,人口源表!$A:$A,0),MATCH(Z$1,人口源表!$1:$1,0))*INDEX(城镇化率!$1:$1048576,MATCH($B330,城镇化率!$A:$A,0),MATCH(Z$1,城镇化率!$5:$5,0))/100</f>
        <v>144259.42120942738</v>
      </c>
      <c r="AA330" s="40">
        <f>INDEX(人口源表!$1:$1048576,MATCH($B330,人口源表!$A:$A,0),MATCH(AA$1,人口源表!$1:$1,0))*INDEX(城镇化率!$1:$1048576,MATCH($B330,城镇化率!$A:$A,0),MATCH(AA$1,城镇化率!$5:$5,0))/100</f>
        <v>145695.77346561549</v>
      </c>
      <c r="AB330" s="40">
        <f>INDEX(人口源表!$1:$1048576,MATCH($B330,人口源表!$A:$A,0),MATCH(AB$1,人口源表!$1:$1,0))*INDEX(城镇化率!$1:$1048576,MATCH($B330,城镇化率!$A:$A,0),MATCH(AB$1,城镇化率!$5:$5,0))/100</f>
        <v>147049.24825889891</v>
      </c>
      <c r="AC330" s="40">
        <f>INDEX(人口源表!$1:$1048576,MATCH($B330,人口源表!$A:$A,0),MATCH(AC$1,人口源表!$1:$1,0))*INDEX(城镇化率!$1:$1048576,MATCH($B330,城镇化率!$A:$A,0),MATCH(AC$1,城镇化率!$5:$5,0))/100</f>
        <v>148136.44350597489</v>
      </c>
      <c r="AD330" s="40">
        <f>INDEX(人口源表!$1:$1048576,MATCH($B330,人口源表!$A:$A,0),MATCH(AD$1,人口源表!$1:$1,0))*INDEX(城镇化率!$1:$1048576,MATCH($B330,城镇化率!$A:$A,0),MATCH(AD$1,城镇化率!$5:$5,0))/100</f>
        <v>149135.40456159084</v>
      </c>
      <c r="AE330" s="40">
        <f>INDEX(人口源表!$1:$1048576,MATCH($B330,人口源表!$A:$A,0),MATCH(AE$1,人口源表!$1:$1,0))*INDEX(城镇化率!$1:$1048576,MATCH($B330,城镇化率!$A:$A,0),MATCH(AE$1,城镇化率!$5:$5,0))/100</f>
        <v>150046.25689256354</v>
      </c>
      <c r="AF330" s="40">
        <f>INDEX(人口源表!$1:$1048576,MATCH($B330,人口源表!$A:$A,0),MATCH(AF$1,人口源表!$1:$1,0))*INDEX(城镇化率!$1:$1048576,MATCH($B330,城镇化率!$A:$A,0),MATCH(AF$1,城镇化率!$5:$5,0))/100</f>
        <v>150870.88505749669</v>
      </c>
      <c r="AG330" s="40">
        <f>INDEX(人口源表!$1:$1048576,MATCH($B330,人口源表!$A:$A,0),MATCH(AG$1,人口源表!$1:$1,0))*INDEX(城镇化率!$1:$1048576,MATCH($B330,城镇化率!$A:$A,0),MATCH(AG$1,城镇化率!$5:$5,0))/100</f>
        <v>151611.79509014174</v>
      </c>
      <c r="AH330" s="40">
        <f>INDEX(人口源表!$1:$1048576,MATCH($B330,人口源表!$A:$A,0),MATCH(AH$1,人口源表!$1:$1,0))*INDEX(城镇化率!$1:$1048576,MATCH($B330,城镇化率!$A:$A,0),MATCH(AH$1,城镇化率!$5:$5,0))/100</f>
        <v>152272.71346143383</v>
      </c>
      <c r="AI330" s="40">
        <f>INDEX(人口源表!$1:$1048576,MATCH($B330,人口源表!$A:$A,0),MATCH(AI$1,人口源表!$1:$1,0))*INDEX(城镇化率!$1:$1048576,MATCH($B330,城镇化率!$A:$A,0),MATCH(AI$1,城镇化率!$5:$5,0))/100</f>
        <v>152858.60968280034</v>
      </c>
      <c r="AJ330" s="40">
        <f>INDEX(人口源表!$1:$1048576,MATCH($B330,人口源表!$A:$A,0),MATCH(AJ$1,人口源表!$1:$1,0))*INDEX(城镇化率!$1:$1048576,MATCH($B330,城镇化率!$A:$A,0),MATCH(AJ$1,城镇化率!$5:$5,0))/100</f>
        <v>153375.71916351796</v>
      </c>
      <c r="AK330" s="40">
        <f>INDEX(人口源表!$1:$1048576,MATCH($B330,人口源表!$A:$A,0),MATCH(AK$1,人口源表!$1:$1,0))*INDEX(城镇化率!$1:$1048576,MATCH($B330,城镇化率!$A:$A,0),MATCH(AK$1,城镇化率!$5:$5,0))/100</f>
        <v>153830.97209098714</v>
      </c>
      <c r="AL330" s="40">
        <f>INDEX(人口源表!$1:$1048576,MATCH($B330,人口源表!$A:$A,0),MATCH(AL$1,人口源表!$1:$1,0))*INDEX(城镇化率!$1:$1048576,MATCH($B330,城镇化率!$A:$A,0),MATCH(AL$1,城镇化率!$5:$5,0))/100</f>
        <v>154233.79502218537</v>
      </c>
      <c r="AM330" s="40">
        <f>INDEX(人口源表!$1:$1048576,MATCH($B330,人口源表!$A:$A,0),MATCH(AM$1,人口源表!$1:$1,0))*INDEX(城镇化率!$1:$1048576,MATCH($B330,城镇化率!$A:$A,0),MATCH(AM$1,城镇化率!$5:$5,0))/100</f>
        <v>154592.56458499926</v>
      </c>
      <c r="AN330" s="40">
        <f>INDEX(人口源表!$1:$1048576,MATCH($B330,人口源表!$A:$A,0),MATCH(AN$1,人口源表!$1:$1,0))*INDEX(城镇化率!$1:$1048576,MATCH($B330,城镇化率!$A:$A,0),MATCH(AN$1,城镇化率!$5:$5,0))/100</f>
        <v>154919.39415156655</v>
      </c>
      <c r="AO330" s="40">
        <f>INDEX(人口源表!$1:$1048576,MATCH($B330,人口源表!$A:$A,0),MATCH(AO$1,人口源表!$1:$1,0))*INDEX(城镇化率!$1:$1048576,MATCH($B330,城镇化率!$A:$A,0),MATCH(AO$1,城镇化率!$5:$5,0))/100</f>
        <v>155226.58358648242</v>
      </c>
      <c r="AP330" s="40">
        <f>INDEX(人口源表!$1:$1048576,MATCH($B330,人口源表!$A:$A,0),MATCH(AP$1,人口源表!$1:$1,0))*INDEX(城镇化率!$1:$1048576,MATCH($B330,城镇化率!$A:$A,0),MATCH(AP$1,城镇化率!$5:$5,0))/100</f>
        <v>155527.22653670411</v>
      </c>
      <c r="AQ330" s="40">
        <f>INDEX(人口源表!$1:$1048576,MATCH($B330,人口源表!$A:$A,0),MATCH(AQ$1,人口源表!$1:$1,0))*INDEX(城镇化率!$1:$1048576,MATCH($B330,城镇化率!$A:$A,0),MATCH(AQ$1,城镇化率!$5:$5,0))/100</f>
        <v>155836.43923550504</v>
      </c>
      <c r="AR330" s="40">
        <f>INDEX(人口源表!$1:$1048576,MATCH($B330,人口源表!$A:$A,0),MATCH(AR$1,人口源表!$1:$1,0))*INDEX(城镇化率!$1:$1048576,MATCH($B330,城镇化率!$A:$A,0),MATCH(AR$1,城镇化率!$5:$5,0))/100</f>
        <v>156170.17656932116</v>
      </c>
      <c r="AS330" s="40">
        <f>INDEX(人口源表!$1:$1048576,MATCH($B330,人口源表!$A:$A,0),MATCH(AS$1,人口源表!$1:$1,0))*INDEX(城镇化率!$1:$1048576,MATCH($B330,城镇化率!$A:$A,0),MATCH(AS$1,城镇化率!$5:$5,0))/100</f>
        <v>156547.08291911642</v>
      </c>
      <c r="AT330" s="40">
        <f>INDEX(人口源表!$1:$1048576,MATCH($B330,人口源表!$A:$A,0),MATCH(AT$1,人口源表!$1:$1,0))*INDEX(城镇化率!$1:$1048576,MATCH($B330,城镇化率!$A:$A,0),MATCH(AT$1,城镇化率!$5:$5,0))/100</f>
        <v>156985.46707866926</v>
      </c>
      <c r="AU330" s="40">
        <f>INDEX(人口源表!$1:$1048576,MATCH($B330,人口源表!$A:$A,0),MATCH(AU$1,人口源表!$1:$1,0))*INDEX(城镇化率!$1:$1048576,MATCH($B330,城镇化率!$A:$A,0),MATCH(AU$1,城镇化率!$5:$5,0))/100</f>
        <v>157505.76137583848</v>
      </c>
      <c r="AV330" s="40">
        <f>INDEX(人口源表!$1:$1048576,MATCH($B330,人口源表!$A:$A,0),MATCH(AV$1,人口源表!$1:$1,0))*INDEX(城镇化率!$1:$1048576,MATCH($B330,城镇化率!$A:$A,0),MATCH(AV$1,城镇化率!$5:$5,0))/100</f>
        <v>158129.93977638363</v>
      </c>
    </row>
    <row r="331" spans="1:48" x14ac:dyDescent="0.15">
      <c r="A331" s="4" t="s">
        <v>881</v>
      </c>
      <c r="B331" s="36" t="s">
        <v>672</v>
      </c>
      <c r="C331" s="34">
        <f>VLOOKUP(B331,'[1]2016省城人口总结（根）'!B:C,2,FALSE)/100</f>
        <v>0.462455</v>
      </c>
      <c r="D331" s="40">
        <f>INDEX(人口源表!$1:$1048576,MATCH($B331,人口源表!$A:$A,0),MATCH(D$1,人口源表!$1:$1,0))*INDEX(城镇化率!$1:$1048576,MATCH($B331,城镇化率!$A:$A,0),MATCH(D$1,城镇化率!$5:$5,0))/100</f>
        <v>184870.5351032647</v>
      </c>
      <c r="E331" s="40">
        <f>INDEX(人口源表!$1:$1048576,MATCH($B331,人口源表!$A:$A,0),MATCH(E$1,人口源表!$1:$1,0))*INDEX(城镇化率!$1:$1048576,MATCH($B331,城镇化率!$A:$A,0),MATCH(E$1,城镇化率!$5:$5,0))/100</f>
        <v>189323.58285966478</v>
      </c>
      <c r="F331" s="40">
        <f>INDEX(人口源表!$1:$1048576,MATCH($B331,人口源表!$A:$A,0),MATCH(F$1,人口源表!$1:$1,0))*INDEX(城镇化率!$1:$1048576,MATCH($B331,城镇化率!$A:$A,0),MATCH(F$1,城镇化率!$5:$5,0))/100</f>
        <v>193838.64032094541</v>
      </c>
      <c r="G331" s="40">
        <f>INDEX(人口源表!$1:$1048576,MATCH($B331,人口源表!$A:$A,0),MATCH(G$1,人口源表!$1:$1,0))*INDEX(城镇化率!$1:$1048576,MATCH($B331,城镇化率!$A:$A,0),MATCH(G$1,城镇化率!$5:$5,0))/100</f>
        <v>205848.79295942385</v>
      </c>
      <c r="H331" s="40">
        <f>INDEX(人口源表!$1:$1048576,MATCH($B331,人口源表!$A:$A,0),MATCH(H$1,人口源表!$1:$1,0))*INDEX(城镇化率!$1:$1048576,MATCH($B331,城镇化率!$A:$A,0),MATCH(H$1,城镇化率!$5:$5,0))/100</f>
        <v>210354.03593122165</v>
      </c>
      <c r="I331" s="40">
        <f>INDEX(人口源表!$1:$1048576,MATCH($B331,人口源表!$A:$A,0),MATCH(I$1,人口源表!$1:$1,0))*INDEX(城镇化率!$1:$1048576,MATCH($B331,城镇化率!$A:$A,0),MATCH(I$1,城镇化率!$5:$5,0))/100</f>
        <v>213838.70244031146</v>
      </c>
      <c r="J331" s="40">
        <f>INDEX(人口源表!$1:$1048576,MATCH($B331,人口源表!$A:$A,0),MATCH(J$1,人口源表!$1:$1,0))*INDEX(城镇化率!$1:$1048576,MATCH($B331,城镇化率!$A:$A,0),MATCH(J$1,城镇化率!$5:$5,0))/100</f>
        <v>217691.48974912212</v>
      </c>
      <c r="K331" s="40">
        <f>INDEX(人口源表!$1:$1048576,MATCH($B331,人口源表!$A:$A,0),MATCH(K$1,人口源表!$1:$1,0))*INDEX(城镇化率!$1:$1048576,MATCH($B331,城镇化率!$A:$A,0),MATCH(K$1,城镇化率!$5:$5,0))/100</f>
        <v>221873.16286909216</v>
      </c>
      <c r="L331" s="40">
        <f>INDEX(人口源表!$1:$1048576,MATCH($B331,人口源表!$A:$A,0),MATCH(L$1,人口源表!$1:$1,0))*INDEX(城镇化率!$1:$1048576,MATCH($B331,城镇化率!$A:$A,0),MATCH(L$1,城镇化率!$5:$5,0))/100</f>
        <v>226344.25284906157</v>
      </c>
      <c r="M331" s="40">
        <f>INDEX(人口源表!$1:$1048576,MATCH($B331,人口源表!$A:$A,0),MATCH(M$1,人口源表!$1:$1,0))*INDEX(城镇化率!$1:$1048576,MATCH($B331,城镇化率!$A:$A,0),MATCH(M$1,城镇化率!$5:$5,0))/100</f>
        <v>231068.20767822245</v>
      </c>
      <c r="N331" s="40">
        <f>INDEX(人口源表!$1:$1048576,MATCH($B331,人口源表!$A:$A,0),MATCH(N$1,人口源表!$1:$1,0))*INDEX(城镇化率!$1:$1048576,MATCH($B331,城镇化率!$A:$A,0),MATCH(N$1,城镇化率!$5:$5,0))/100</f>
        <v>236007.3793377399</v>
      </c>
      <c r="O331" s="40">
        <f>INDEX(人口源表!$1:$1048576,MATCH($B331,人口源表!$A:$A,0),MATCH(O$1,人口源表!$1:$1,0))*INDEX(城镇化率!$1:$1048576,MATCH($B331,城镇化率!$A:$A,0),MATCH(O$1,城镇化率!$5:$5,0))/100</f>
        <v>241126.19080604316</v>
      </c>
      <c r="P331" s="40">
        <f>INDEX(人口源表!$1:$1048576,MATCH($B331,人口源表!$A:$A,0),MATCH(P$1,人口源表!$1:$1,0))*INDEX(城镇化率!$1:$1048576,MATCH($B331,城镇化率!$A:$A,0),MATCH(P$1,城镇化率!$5:$5,0))/100</f>
        <v>246389.67239784106</v>
      </c>
      <c r="Q331" s="40">
        <f>INDEX(人口源表!$1:$1048576,MATCH($B331,人口源表!$A:$A,0),MATCH(Q$1,人口源表!$1:$1,0))*INDEX(城镇化率!$1:$1048576,MATCH($B331,城镇化率!$A:$A,0),MATCH(Q$1,城镇化率!$5:$5,0))/100</f>
        <v>251764.61181856866</v>
      </c>
      <c r="R331" s="40">
        <f>INDEX(人口源表!$1:$1048576,MATCH($B331,人口源表!$A:$A,0),MATCH(R$1,人口源表!$1:$1,0))*INDEX(城镇化率!$1:$1048576,MATCH($B331,城镇化率!$A:$A,0),MATCH(R$1,城镇化率!$5:$5,0))/100</f>
        <v>257219.13207929212</v>
      </c>
      <c r="S331" s="40">
        <f>INDEX(人口源表!$1:$1048576,MATCH($B331,人口源表!$A:$A,0),MATCH(S$1,人口源表!$1:$1,0))*INDEX(城镇化率!$1:$1048576,MATCH($B331,城镇化率!$A:$A,0),MATCH(S$1,城镇化率!$5:$5,0))/100</f>
        <v>261421.63557470159</v>
      </c>
      <c r="T331" s="40">
        <f>INDEX(人口源表!$1:$1048576,MATCH($B331,人口源表!$A:$A,0),MATCH(T$1,人口源表!$1:$1,0))*INDEX(城镇化率!$1:$1048576,MATCH($B331,城镇化率!$A:$A,0),MATCH(T$1,城镇化率!$5:$5,0))/100</f>
        <v>265595.15249394206</v>
      </c>
      <c r="U331" s="40">
        <f>INDEX(人口源表!$1:$1048576,MATCH($B331,人口源表!$A:$A,0),MATCH(U$1,人口源表!$1:$1,0))*INDEX(城镇化率!$1:$1048576,MATCH($B331,城镇化率!$A:$A,0),MATCH(U$1,城镇化率!$5:$5,0))/100</f>
        <v>269713.4471759036</v>
      </c>
      <c r="V331" s="40">
        <f>INDEX(人口源表!$1:$1048576,MATCH($B331,人口源表!$A:$A,0),MATCH(V$1,人口源表!$1:$1,0))*INDEX(城镇化率!$1:$1048576,MATCH($B331,城镇化率!$A:$A,0),MATCH(V$1,城镇化率!$5:$5,0))/100</f>
        <v>273750.32304377889</v>
      </c>
      <c r="W331" s="40">
        <f>INDEX(人口源表!$1:$1048576,MATCH($B331,人口源表!$A:$A,0),MATCH(W$1,人口源表!$1:$1,0))*INDEX(城镇化率!$1:$1048576,MATCH($B331,城镇化率!$A:$A,0),MATCH(W$1,城镇化率!$5:$5,0))/100</f>
        <v>277684.67276186752</v>
      </c>
      <c r="X331" s="40">
        <f>INDEX(人口源表!$1:$1048576,MATCH($B331,人口源表!$A:$A,0),MATCH(X$1,人口源表!$1:$1,0))*INDEX(城镇化率!$1:$1048576,MATCH($B331,城镇化率!$A:$A,0),MATCH(X$1,城镇化率!$5:$5,0))/100</f>
        <v>281495.54405180452</v>
      </c>
      <c r="Y331" s="40">
        <f>INDEX(人口源表!$1:$1048576,MATCH($B331,人口源表!$A:$A,0),MATCH(Y$1,人口源表!$1:$1,0))*INDEX(城镇化率!$1:$1048576,MATCH($B331,城镇化率!$A:$A,0),MATCH(Y$1,城镇化率!$5:$5,0))/100</f>
        <v>285165.54421341675</v>
      </c>
      <c r="Z331" s="40">
        <f>INDEX(人口源表!$1:$1048576,MATCH($B331,人口源表!$A:$A,0),MATCH(Z$1,人口源表!$1:$1,0))*INDEX(城镇化率!$1:$1048576,MATCH($B331,城镇化率!$A:$A,0),MATCH(Z$1,城镇化率!$5:$5,0))/100</f>
        <v>288679.79672604776</v>
      </c>
      <c r="AA331" s="40">
        <f>INDEX(人口源表!$1:$1048576,MATCH($B331,人口源表!$A:$A,0),MATCH(AA$1,人口源表!$1:$1,0))*INDEX(城镇化率!$1:$1048576,MATCH($B331,城镇化率!$A:$A,0),MATCH(AA$1,城镇化率!$5:$5,0))/100</f>
        <v>292024.86516173155</v>
      </c>
      <c r="AB331" s="40">
        <f>INDEX(人口源表!$1:$1048576,MATCH($B331,人口源表!$A:$A,0),MATCH(AB$1,人口源表!$1:$1,0))*INDEX(城镇化率!$1:$1048576,MATCH($B331,城镇化率!$A:$A,0),MATCH(AB$1,城镇化率!$5:$5,0))/100</f>
        <v>295191.09049864992</v>
      </c>
      <c r="AC331" s="40">
        <f>INDEX(人口源表!$1:$1048576,MATCH($B331,人口源表!$A:$A,0),MATCH(AC$1,人口源表!$1:$1,0))*INDEX(城镇化率!$1:$1048576,MATCH($B331,城镇化率!$A:$A,0),MATCH(AC$1,城镇化率!$5:$5,0))/100</f>
        <v>297806.67111342499</v>
      </c>
      <c r="AD331" s="40">
        <f>INDEX(人口源表!$1:$1048576,MATCH($B331,人口源表!$A:$A,0),MATCH(AD$1,人口源表!$1:$1,0))*INDEX(城镇化率!$1:$1048576,MATCH($B331,城镇化率!$A:$A,0),MATCH(AD$1,城镇化率!$5:$5,0))/100</f>
        <v>300224.785627237</v>
      </c>
      <c r="AE331" s="40">
        <f>INDEX(人口源表!$1:$1048576,MATCH($B331,人口源表!$A:$A,0),MATCH(AE$1,人口源表!$1:$1,0))*INDEX(城镇化率!$1:$1048576,MATCH($B331,城镇化率!$A:$A,0),MATCH(AE$1,城镇化率!$5:$5,0))/100</f>
        <v>302446.009687368</v>
      </c>
      <c r="AF331" s="40">
        <f>INDEX(人口源表!$1:$1048576,MATCH($B331,人口源表!$A:$A,0),MATCH(AF$1,人口源表!$1:$1,0))*INDEX(城镇化率!$1:$1048576,MATCH($B331,城镇化率!$A:$A,0),MATCH(AF$1,城镇化率!$5:$5,0))/100</f>
        <v>304470.94496470806</v>
      </c>
      <c r="AG331" s="40">
        <f>INDEX(人口源表!$1:$1048576,MATCH($B331,人口源表!$A:$A,0),MATCH(AG$1,人口源表!$1:$1,0))*INDEX(城镇化率!$1:$1048576,MATCH($B331,城镇化率!$A:$A,0),MATCH(AG$1,城镇化率!$5:$5,0))/100</f>
        <v>306304.90229942458</v>
      </c>
      <c r="AH331" s="40">
        <f>INDEX(人口源表!$1:$1048576,MATCH($B331,人口源表!$A:$A,0),MATCH(AH$1,人口源表!$1:$1,0))*INDEX(城镇化率!$1:$1048576,MATCH($B331,城镇化率!$A:$A,0),MATCH(AH$1,城镇化率!$5:$5,0))/100</f>
        <v>307955.6400303308</v>
      </c>
      <c r="AI331" s="40">
        <f>INDEX(人口源表!$1:$1048576,MATCH($B331,人口源表!$A:$A,0),MATCH(AI$1,人口源表!$1:$1,0))*INDEX(城镇化率!$1:$1048576,MATCH($B331,城镇化率!$A:$A,0),MATCH(AI$1,城镇化率!$5:$5,0))/100</f>
        <v>309435.17860412359</v>
      </c>
      <c r="AJ331" s="40">
        <f>INDEX(人口源表!$1:$1048576,MATCH($B331,人口源表!$A:$A,0),MATCH(AJ$1,人口源表!$1:$1,0))*INDEX(城镇化率!$1:$1048576,MATCH($B331,城镇化率!$A:$A,0),MATCH(AJ$1,城镇化率!$5:$5,0))/100</f>
        <v>310756.32770537934</v>
      </c>
      <c r="AK331" s="40">
        <f>INDEX(人口源表!$1:$1048576,MATCH($B331,人口源表!$A:$A,0),MATCH(AK$1,人口源表!$1:$1,0))*INDEX(城镇化率!$1:$1048576,MATCH($B331,城镇化率!$A:$A,0),MATCH(AK$1,城镇化率!$5:$5,0))/100</f>
        <v>311938.04742629384</v>
      </c>
      <c r="AL331" s="40">
        <f>INDEX(人口源表!$1:$1048576,MATCH($B331,人口源表!$A:$A,0),MATCH(AL$1,人口源表!$1:$1,0))*INDEX(城镇化率!$1:$1048576,MATCH($B331,城镇化率!$A:$A,0),MATCH(AL$1,城镇化率!$5:$5,0))/100</f>
        <v>312999.5975569727</v>
      </c>
      <c r="AM331" s="40">
        <f>INDEX(人口源表!$1:$1048576,MATCH($B331,人口源表!$A:$A,0),MATCH(AM$1,人口源表!$1:$1,0))*INDEX(城镇化率!$1:$1048576,MATCH($B331,城镇化率!$A:$A,0),MATCH(AM$1,城镇化率!$5:$5,0))/100</f>
        <v>313965.3302344539</v>
      </c>
      <c r="AN331" s="40">
        <f>INDEX(人口源表!$1:$1048576,MATCH($B331,人口源表!$A:$A,0),MATCH(AN$1,人口源表!$1:$1,0))*INDEX(城镇化率!$1:$1048576,MATCH($B331,城镇化率!$A:$A,0),MATCH(AN$1,城镇化率!$5:$5,0))/100</f>
        <v>314862.3792058205</v>
      </c>
      <c r="AO331" s="40">
        <f>INDEX(人口源表!$1:$1048576,MATCH($B331,人口源表!$A:$A,0),MATCH(AO$1,人口源表!$1:$1,0))*INDEX(城镇化率!$1:$1048576,MATCH($B331,城镇化率!$A:$A,0),MATCH(AO$1,城镇化率!$5:$5,0))/100</f>
        <v>315722.51847476501</v>
      </c>
      <c r="AP331" s="40">
        <f>INDEX(人口源表!$1:$1048576,MATCH($B331,人口源表!$A:$A,0),MATCH(AP$1,人口源表!$1:$1,0))*INDEX(城镇化率!$1:$1048576,MATCH($B331,城镇化率!$A:$A,0),MATCH(AP$1,城镇化率!$5:$5,0))/100</f>
        <v>316578.61274580075</v>
      </c>
      <c r="AQ331" s="40">
        <f>INDEX(人口源表!$1:$1048576,MATCH($B331,人口源表!$A:$A,0),MATCH(AQ$1,人口源表!$1:$1,0))*INDEX(城镇化率!$1:$1048576,MATCH($B331,城镇化率!$A:$A,0),MATCH(AQ$1,城镇化率!$5:$5,0))/100</f>
        <v>317469.49585521716</v>
      </c>
      <c r="AR331" s="40">
        <f>INDEX(人口源表!$1:$1048576,MATCH($B331,人口源表!$A:$A,0),MATCH(AR$1,人口源表!$1:$1,0))*INDEX(城镇化率!$1:$1048576,MATCH($B331,城镇化率!$A:$A,0),MATCH(AR$1,城镇化率!$5:$5,0))/100</f>
        <v>318436.41803619434</v>
      </c>
      <c r="AS331" s="40">
        <f>INDEX(人口源表!$1:$1048576,MATCH($B331,人口源表!$A:$A,0),MATCH(AS$1,人口源表!$1:$1,0))*INDEX(城镇化率!$1:$1048576,MATCH($B331,城镇化率!$A:$A,0),MATCH(AS$1,城镇化率!$5:$5,0))/100</f>
        <v>319523.69834238064</v>
      </c>
      <c r="AT331" s="40">
        <f>INDEX(人口源表!$1:$1048576,MATCH($B331,人口源表!$A:$A,0),MATCH(AT$1,人口源表!$1:$1,0))*INDEX(城镇化率!$1:$1048576,MATCH($B331,城镇化率!$A:$A,0),MATCH(AT$1,城镇化率!$5:$5,0))/100</f>
        <v>320780.62076377234</v>
      </c>
      <c r="AU331" s="40">
        <f>INDEX(人口源表!$1:$1048576,MATCH($B331,人口源表!$A:$A,0),MATCH(AU$1,人口源表!$1:$1,0))*INDEX(城镇化率!$1:$1048576,MATCH($B331,城镇化率!$A:$A,0),MATCH(AU$1,城镇化率!$5:$5,0))/100</f>
        <v>322260.28751907183</v>
      </c>
      <c r="AV331" s="40">
        <f>INDEX(人口源表!$1:$1048576,MATCH($B331,人口源表!$A:$A,0),MATCH(AV$1,人口源表!$1:$1,0))*INDEX(城镇化率!$1:$1048576,MATCH($B331,城镇化率!$A:$A,0),MATCH(AV$1,城镇化率!$5:$5,0))/100</f>
        <v>324019.0647441902</v>
      </c>
    </row>
    <row r="332" spans="1:48" x14ac:dyDescent="0.15">
      <c r="A332" s="4" t="s">
        <v>881</v>
      </c>
      <c r="B332" s="36" t="s">
        <v>673</v>
      </c>
      <c r="C332" s="34">
        <f>VLOOKUP(B332,'[1]2016省城人口总结（根）'!B:C,2,FALSE)/100</f>
        <v>0.462455</v>
      </c>
      <c r="D332" s="40">
        <f>INDEX(人口源表!$1:$1048576,MATCH($B332,人口源表!$A:$A,0),MATCH(D$1,人口源表!$1:$1,0))*INDEX(城镇化率!$1:$1048576,MATCH($B332,城镇化率!$A:$A,0),MATCH(D$1,城镇化率!$5:$5,0))/100</f>
        <v>240546.2893690113</v>
      </c>
      <c r="E332" s="40">
        <f>INDEX(人口源表!$1:$1048576,MATCH($B332,人口源表!$A:$A,0),MATCH(E$1,人口源表!$1:$1,0))*INDEX(城镇化率!$1:$1048576,MATCH($B332,城镇化率!$A:$A,0),MATCH(E$1,城镇化率!$5:$5,0))/100</f>
        <v>246859.28629956645</v>
      </c>
      <c r="F332" s="40">
        <f>INDEX(人口源表!$1:$1048576,MATCH($B332,人口源表!$A:$A,0),MATCH(F$1,人口源表!$1:$1,0))*INDEX(城镇化率!$1:$1048576,MATCH($B332,城镇化率!$A:$A,0),MATCH(F$1,城镇化率!$5:$5,0))/100</f>
        <v>253231.72704332363</v>
      </c>
      <c r="G332" s="40">
        <f>INDEX(人口源表!$1:$1048576,MATCH($B332,人口源表!$A:$A,0),MATCH(G$1,人口源表!$1:$1,0))*INDEX(城镇化率!$1:$1048576,MATCH($B332,城镇化率!$A:$A,0),MATCH(G$1,城镇化率!$5:$5,0))/100</f>
        <v>225021.67122869045</v>
      </c>
      <c r="H332" s="40">
        <f>INDEX(人口源表!$1:$1048576,MATCH($B332,人口源表!$A:$A,0),MATCH(H$1,人口源表!$1:$1,0))*INDEX(城镇化率!$1:$1048576,MATCH($B332,城镇化率!$A:$A,0),MATCH(H$1,城镇化率!$5:$5,0))/100</f>
        <v>231640.5677620919</v>
      </c>
      <c r="I332" s="40">
        <f>INDEX(人口源表!$1:$1048576,MATCH($B332,人口源表!$A:$A,0),MATCH(I$1,人口源表!$1:$1,0))*INDEX(城镇化率!$1:$1048576,MATCH($B332,城镇化率!$A:$A,0),MATCH(I$1,城镇化率!$5:$5,0))/100</f>
        <v>236604.79813858095</v>
      </c>
      <c r="J332" s="40">
        <f>INDEX(人口源表!$1:$1048576,MATCH($B332,人口源表!$A:$A,0),MATCH(J$1,人口源表!$1:$1,0))*INDEX(城镇化率!$1:$1048576,MATCH($B332,城镇化率!$A:$A,0),MATCH(J$1,城镇化率!$5:$5,0))/100</f>
        <v>241473.05295249325</v>
      </c>
      <c r="K332" s="40">
        <f>INDEX(人口源表!$1:$1048576,MATCH($B332,人口源表!$A:$A,0),MATCH(K$1,人口源表!$1:$1,0))*INDEX(城镇化率!$1:$1048576,MATCH($B332,城镇化率!$A:$A,0),MATCH(K$1,城镇化率!$5:$5,0))/100</f>
        <v>246243.23421837075</v>
      </c>
      <c r="L332" s="40">
        <f>INDEX(人口源表!$1:$1048576,MATCH($B332,人口源表!$A:$A,0),MATCH(L$1,人口源表!$1:$1,0))*INDEX(城镇化率!$1:$1048576,MATCH($B332,城镇化率!$A:$A,0),MATCH(L$1,城镇化率!$5:$5,0))/100</f>
        <v>250911.6906828924</v>
      </c>
      <c r="M332" s="40">
        <f>INDEX(人口源表!$1:$1048576,MATCH($B332,人口源表!$A:$A,0),MATCH(M$1,人口源表!$1:$1,0))*INDEX(城镇化率!$1:$1048576,MATCH($B332,城镇化率!$A:$A,0),MATCH(M$1,城镇化率!$5:$5,0))/100</f>
        <v>255475.74093973159</v>
      </c>
      <c r="N332" s="40">
        <f>INDEX(人口源表!$1:$1048576,MATCH($B332,人口源表!$A:$A,0),MATCH(N$1,人口源表!$1:$1,0))*INDEX(城镇化率!$1:$1048576,MATCH($B332,城镇化率!$A:$A,0),MATCH(N$1,城镇化率!$5:$5,0))/100</f>
        <v>259932.67402718432</v>
      </c>
      <c r="O332" s="40">
        <f>INDEX(人口源表!$1:$1048576,MATCH($B332,人口源表!$A:$A,0),MATCH(O$1,人口源表!$1:$1,0))*INDEX(城镇化率!$1:$1048576,MATCH($B332,城镇化率!$A:$A,0),MATCH(O$1,城镇化率!$5:$5,0))/100</f>
        <v>264279.74940019613</v>
      </c>
      <c r="P332" s="40">
        <f>INDEX(人口源表!$1:$1048576,MATCH($B332,人口源表!$A:$A,0),MATCH(P$1,人口源表!$1:$1,0))*INDEX(城镇化率!$1:$1048576,MATCH($B332,城镇化率!$A:$A,0),MATCH(P$1,城镇化率!$5:$5,0))/100</f>
        <v>268515.26836672844</v>
      </c>
      <c r="Q332" s="40">
        <f>INDEX(人口源表!$1:$1048576,MATCH($B332,人口源表!$A:$A,0),MATCH(Q$1,人口源表!$1:$1,0))*INDEX(城镇化率!$1:$1048576,MATCH($B332,城镇化率!$A:$A,0),MATCH(Q$1,城镇化率!$5:$5,0))/100</f>
        <v>272636.46330265829</v>
      </c>
      <c r="R332" s="40">
        <f>INDEX(人口源表!$1:$1048576,MATCH($B332,人口源表!$A:$A,0),MATCH(R$1,人口源表!$1:$1,0))*INDEX(城镇化率!$1:$1048576,MATCH($B332,城镇化率!$A:$A,0),MATCH(R$1,城镇化率!$5:$5,0))/100</f>
        <v>276641.63059544261</v>
      </c>
      <c r="S332" s="40">
        <f>INDEX(人口源表!$1:$1048576,MATCH($B332,人口源表!$A:$A,0),MATCH(S$1,人口源表!$1:$1,0))*INDEX(城镇化率!$1:$1048576,MATCH($B332,城镇化率!$A:$A,0),MATCH(S$1,城镇化率!$5:$5,0))/100</f>
        <v>279139.77432376379</v>
      </c>
      <c r="T332" s="40">
        <f>INDEX(人口源表!$1:$1048576,MATCH($B332,人口源表!$A:$A,0),MATCH(T$1,人口源表!$1:$1,0))*INDEX(城镇化率!$1:$1048576,MATCH($B332,城镇化率!$A:$A,0),MATCH(T$1,城镇化率!$5:$5,0))/100</f>
        <v>281488.18289836723</v>
      </c>
      <c r="U332" s="40">
        <f>INDEX(人口源表!$1:$1048576,MATCH($B332,人口源表!$A:$A,0),MATCH(U$1,人口源表!$1:$1,0))*INDEX(城镇化率!$1:$1048576,MATCH($B332,城镇化率!$A:$A,0),MATCH(U$1,城镇化率!$5:$5,0))/100</f>
        <v>283687.78592360148</v>
      </c>
      <c r="V332" s="40">
        <f>INDEX(人口源表!$1:$1048576,MATCH($B332,人口源表!$A:$A,0),MATCH(V$1,人口源表!$1:$1,0))*INDEX(城镇化率!$1:$1048576,MATCH($B332,城镇化率!$A:$A,0),MATCH(V$1,城镇化率!$5:$5,0))/100</f>
        <v>285738.99762329721</v>
      </c>
      <c r="W332" s="40">
        <f>INDEX(人口源表!$1:$1048576,MATCH($B332,人口源表!$A:$A,0),MATCH(W$1,人口源表!$1:$1,0))*INDEX(城镇化率!$1:$1048576,MATCH($B332,城镇化率!$A:$A,0),MATCH(W$1,城镇化率!$5:$5,0))/100</f>
        <v>287643.38441952382</v>
      </c>
      <c r="X332" s="40">
        <f>INDEX(人口源表!$1:$1048576,MATCH($B332,人口源表!$A:$A,0),MATCH(X$1,人口源表!$1:$1,0))*INDEX(城镇化率!$1:$1048576,MATCH($B332,城镇化率!$A:$A,0),MATCH(X$1,城镇化率!$5:$5,0))/100</f>
        <v>289401.44104920869</v>
      </c>
      <c r="Y332" s="40">
        <f>INDEX(人口源表!$1:$1048576,MATCH($B332,人口源表!$A:$A,0),MATCH(Y$1,人口源表!$1:$1,0))*INDEX(城镇化率!$1:$1048576,MATCH($B332,城镇化率!$A:$A,0),MATCH(Y$1,城镇化率!$5:$5,0))/100</f>
        <v>291015.95867032278</v>
      </c>
      <c r="Z332" s="40">
        <f>INDEX(人口源表!$1:$1048576,MATCH($B332,人口源表!$A:$A,0),MATCH(Z$1,人口源表!$1:$1,0))*INDEX(城镇化率!$1:$1048576,MATCH($B332,城镇化率!$A:$A,0),MATCH(Z$1,城镇化率!$5:$5,0))/100</f>
        <v>292488.10075772309</v>
      </c>
      <c r="AA332" s="40">
        <f>INDEX(人口源表!$1:$1048576,MATCH($B332,人口源表!$A:$A,0),MATCH(AA$1,人口源表!$1:$1,0))*INDEX(城镇化率!$1:$1048576,MATCH($B332,城镇化率!$A:$A,0),MATCH(AA$1,城镇化率!$5:$5,0))/100</f>
        <v>293820.21945956751</v>
      </c>
      <c r="AB332" s="40">
        <f>INDEX(人口源表!$1:$1048576,MATCH($B332,人口源表!$A:$A,0),MATCH(AB$1,人口源表!$1:$1,0))*INDEX(城镇化率!$1:$1048576,MATCH($B332,城镇化率!$A:$A,0),MATCH(AB$1,城镇化率!$5:$5,0))/100</f>
        <v>295015.310394475</v>
      </c>
      <c r="AC332" s="40">
        <f>INDEX(人口源表!$1:$1048576,MATCH($B332,人口源表!$A:$A,0),MATCH(AC$1,人口源表!$1:$1,0))*INDEX(城镇化率!$1:$1048576,MATCH($B332,城镇化率!$A:$A,0),MATCH(AC$1,城镇化率!$5:$5,0))/100</f>
        <v>295712.99815385492</v>
      </c>
      <c r="AD332" s="40">
        <f>INDEX(人口源表!$1:$1048576,MATCH($B332,人口源表!$A:$A,0),MATCH(AD$1,人口源表!$1:$1,0))*INDEX(城镇化率!$1:$1048576,MATCH($B332,城镇化率!$A:$A,0),MATCH(AD$1,城镇化率!$5:$5,0))/100</f>
        <v>296276.31770346174</v>
      </c>
      <c r="AE332" s="40">
        <f>INDEX(人口源表!$1:$1048576,MATCH($B332,人口源表!$A:$A,0),MATCH(AE$1,人口源表!$1:$1,0))*INDEX(城镇化率!$1:$1048576,MATCH($B332,城镇化率!$A:$A,0),MATCH(AE$1,城镇化率!$5:$5,0))/100</f>
        <v>296710.70691103558</v>
      </c>
      <c r="AF332" s="40">
        <f>INDEX(人口源表!$1:$1048576,MATCH($B332,人口源表!$A:$A,0),MATCH(AF$1,人口源表!$1:$1,0))*INDEX(城镇化率!$1:$1048576,MATCH($B332,城镇化率!$A:$A,0),MATCH(AF$1,城镇化率!$5:$5,0))/100</f>
        <v>297018.19825971796</v>
      </c>
      <c r="AG332" s="40">
        <f>INDEX(人口源表!$1:$1048576,MATCH($B332,人口源表!$A:$A,0),MATCH(AG$1,人口源表!$1:$1,0))*INDEX(城镇化率!$1:$1048576,MATCH($B332,城镇化率!$A:$A,0),MATCH(AG$1,城镇化率!$5:$5,0))/100</f>
        <v>297204.96343085164</v>
      </c>
      <c r="AH332" s="40">
        <f>INDEX(人口源表!$1:$1048576,MATCH($B332,人口源表!$A:$A,0),MATCH(AH$1,人口源表!$1:$1,0))*INDEX(城镇化率!$1:$1048576,MATCH($B332,城镇化率!$A:$A,0),MATCH(AH$1,城镇化率!$5:$5,0))/100</f>
        <v>297274.34022320242</v>
      </c>
      <c r="AI332" s="40">
        <f>INDEX(人口源表!$1:$1048576,MATCH($B332,人口源表!$A:$A,0),MATCH(AI$1,人口源表!$1:$1,0))*INDEX(城镇化率!$1:$1048576,MATCH($B332,城镇化率!$A:$A,0),MATCH(AI$1,城镇化率!$5:$5,0))/100</f>
        <v>297231.49640813429</v>
      </c>
      <c r="AJ332" s="40">
        <f>INDEX(人口源表!$1:$1048576,MATCH($B332,人口源表!$A:$A,0),MATCH(AJ$1,人口源表!$1:$1,0))*INDEX(城镇化率!$1:$1048576,MATCH($B332,城镇化率!$A:$A,0),MATCH(AJ$1,城镇化率!$5:$5,0))/100</f>
        <v>297081.09568176779</v>
      </c>
      <c r="AK332" s="40">
        <f>INDEX(人口源表!$1:$1048576,MATCH($B332,人口源表!$A:$A,0),MATCH(AK$1,人口源表!$1:$1,0))*INDEX(城镇化率!$1:$1048576,MATCH($B332,城镇化率!$A:$A,0),MATCH(AK$1,城镇化率!$5:$5,0))/100</f>
        <v>296829.66429860832</v>
      </c>
      <c r="AL332" s="40">
        <f>INDEX(人口源表!$1:$1048576,MATCH($B332,人口源表!$A:$A,0),MATCH(AL$1,人口源表!$1:$1,0))*INDEX(城镇化率!$1:$1048576,MATCH($B332,城镇化率!$A:$A,0),MATCH(AL$1,城镇化率!$5:$5,0))/100</f>
        <v>296482.64309113158</v>
      </c>
      <c r="AM332" s="40">
        <f>INDEX(人口源表!$1:$1048576,MATCH($B332,人口源表!$A:$A,0),MATCH(AM$1,人口源表!$1:$1,0))*INDEX(城镇化率!$1:$1048576,MATCH($B332,城镇化率!$A:$A,0),MATCH(AM$1,城镇化率!$5:$5,0))/100</f>
        <v>296045.56346852839</v>
      </c>
      <c r="AN332" s="40">
        <f>INDEX(人口源表!$1:$1048576,MATCH($B332,人口源表!$A:$A,0),MATCH(AN$1,人口源表!$1:$1,0))*INDEX(城镇化率!$1:$1048576,MATCH($B332,城镇化率!$A:$A,0),MATCH(AN$1,城镇化率!$5:$5,0))/100</f>
        <v>295525.85123668949</v>
      </c>
      <c r="AO332" s="40">
        <f>INDEX(人口源表!$1:$1048576,MATCH($B332,人口源表!$A:$A,0),MATCH(AO$1,人口源表!$1:$1,0))*INDEX(城镇化率!$1:$1048576,MATCH($B332,城镇化率!$A:$A,0),MATCH(AO$1,城镇化率!$5:$5,0))/100</f>
        <v>294928.6387526067</v>
      </c>
      <c r="AP332" s="40">
        <f>INDEX(人口源表!$1:$1048576,MATCH($B332,人口源表!$A:$A,0),MATCH(AP$1,人口源表!$1:$1,0))*INDEX(城镇化率!$1:$1048576,MATCH($B332,城镇化率!$A:$A,0),MATCH(AP$1,城镇化率!$5:$5,0))/100</f>
        <v>294262.17026788479</v>
      </c>
      <c r="AQ332" s="40">
        <f>INDEX(人口源表!$1:$1048576,MATCH($B332,人口源表!$A:$A,0),MATCH(AQ$1,人口源表!$1:$1,0))*INDEX(城镇化率!$1:$1048576,MATCH($B332,城镇化率!$A:$A,0),MATCH(AQ$1,城镇化率!$5:$5,0))/100</f>
        <v>293533.60519699549</v>
      </c>
      <c r="AR332" s="40">
        <f>INDEX(人口源表!$1:$1048576,MATCH($B332,人口源表!$A:$A,0),MATCH(AR$1,人口源表!$1:$1,0))*INDEX(城镇化率!$1:$1048576,MATCH($B332,城镇化率!$A:$A,0),MATCH(AR$1,城镇化率!$5:$5,0))/100</f>
        <v>292750.21664340683</v>
      </c>
      <c r="AS332" s="40">
        <f>INDEX(人口源表!$1:$1048576,MATCH($B332,人口源表!$A:$A,0),MATCH(AS$1,人口源表!$1:$1,0))*INDEX(城镇化率!$1:$1048576,MATCH($B332,城镇化率!$A:$A,0),MATCH(AS$1,城镇化率!$5:$5,0))/100</f>
        <v>291920.00488353107</v>
      </c>
      <c r="AT332" s="40">
        <f>INDEX(人口源表!$1:$1048576,MATCH($B332,人口源表!$A:$A,0),MATCH(AT$1,人口源表!$1:$1,0))*INDEX(城镇化率!$1:$1048576,MATCH($B332,城镇化率!$A:$A,0),MATCH(AT$1,城镇化率!$5:$5,0))/100</f>
        <v>291051.71000849525</v>
      </c>
      <c r="AU332" s="40">
        <f>INDEX(人口源表!$1:$1048576,MATCH($B332,人口源表!$A:$A,0),MATCH(AU$1,人口源表!$1:$1,0))*INDEX(城镇化率!$1:$1048576,MATCH($B332,城镇化率!$A:$A,0),MATCH(AU$1,城镇化率!$5:$5,0))/100</f>
        <v>290154.20768364245</v>
      </c>
      <c r="AV332" s="40">
        <f>INDEX(人口源表!$1:$1048576,MATCH($B332,人口源表!$A:$A,0),MATCH(AV$1,人口源表!$1:$1,0))*INDEX(城镇化率!$1:$1048576,MATCH($B332,城镇化率!$A:$A,0),MATCH(AV$1,城镇化率!$5:$5,0))/100</f>
        <v>289236.51043781149</v>
      </c>
    </row>
    <row r="333" spans="1:48" x14ac:dyDescent="0.15">
      <c r="A333" s="36" t="s">
        <v>882</v>
      </c>
      <c r="B333" s="4" t="s">
        <v>674</v>
      </c>
      <c r="C333" s="34">
        <f>VLOOKUP(B333,'[1]2016省城人口总结（根）'!B:C,2,FALSE)/100</f>
        <v>0.58650000000000002</v>
      </c>
      <c r="D333" s="40">
        <f>INDEX(人口源表!$1:$1048576,MATCH($B333,人口源表!$A:$A,0),MATCH(D$1,人口源表!$1:$1,0))*INDEX(城镇化率!$1:$1048576,MATCH($B333,城镇化率!$A:$A,0),MATCH(D$1,城镇化率!$5:$5,0))/100</f>
        <v>1235918.474024849</v>
      </c>
      <c r="E333" s="40">
        <f>INDEX(人口源表!$1:$1048576,MATCH($B333,人口源表!$A:$A,0),MATCH(E$1,人口源表!$1:$1,0))*INDEX(城镇化率!$1:$1048576,MATCH($B333,城镇化率!$A:$A,0),MATCH(E$1,城镇化率!$5:$5,0))/100</f>
        <v>1267238.4120085035</v>
      </c>
      <c r="F333" s="40">
        <f>INDEX(人口源表!$1:$1048576,MATCH($B333,人口源表!$A:$A,0),MATCH(F$1,人口源表!$1:$1,0))*INDEX(城镇化率!$1:$1048576,MATCH($B333,城镇化率!$A:$A,0),MATCH(F$1,城镇化率!$5:$5,0))/100</f>
        <v>1298743.4831706826</v>
      </c>
      <c r="G333" s="40">
        <f>INDEX(人口源表!$1:$1048576,MATCH($B333,人口源表!$A:$A,0),MATCH(G$1,人口源表!$1:$1,0))*INDEX(城镇化率!$1:$1048576,MATCH($B333,城镇化率!$A:$A,0),MATCH(G$1,城镇化率!$5:$5,0))/100</f>
        <v>1744551.0548158712</v>
      </c>
      <c r="H333" s="40">
        <f>INDEX(人口源表!$1:$1048576,MATCH($B333,人口源表!$A:$A,0),MATCH(H$1,人口源表!$1:$1,0))*INDEX(城镇化率!$1:$1048576,MATCH($B333,城镇化率!$A:$A,0),MATCH(H$1,城镇化率!$5:$5,0))/100</f>
        <v>1793819.4514504343</v>
      </c>
      <c r="I333" s="40">
        <f>INDEX(人口源表!$1:$1048576,MATCH($B333,人口源表!$A:$A,0),MATCH(I$1,人口源表!$1:$1,0))*INDEX(城镇化率!$1:$1048576,MATCH($B333,城镇化率!$A:$A,0),MATCH(I$1,城镇化率!$5:$5,0))/100</f>
        <v>1829866.0462343553</v>
      </c>
      <c r="J333" s="40">
        <f>INDEX(人口源表!$1:$1048576,MATCH($B333,人口源表!$A:$A,0),MATCH(J$1,人口源表!$1:$1,0))*INDEX(城镇化率!$1:$1048576,MATCH($B333,城镇化率!$A:$A,0),MATCH(J$1,城镇化率!$5:$5,0))/100</f>
        <v>1864826.5388776818</v>
      </c>
      <c r="K333" s="40">
        <f>INDEX(人口源表!$1:$1048576,MATCH($B333,人口源表!$A:$A,0),MATCH(K$1,人口源表!$1:$1,0))*INDEX(城镇化率!$1:$1048576,MATCH($B333,城镇化率!$A:$A,0),MATCH(K$1,城镇化率!$5:$5,0))/100</f>
        <v>1898725.2643083835</v>
      </c>
      <c r="L333" s="40">
        <f>INDEX(人口源表!$1:$1048576,MATCH($B333,人口源表!$A:$A,0),MATCH(L$1,人口源表!$1:$1,0))*INDEX(城镇化率!$1:$1048576,MATCH($B333,城镇化率!$A:$A,0),MATCH(L$1,城镇化率!$5:$5,0))/100</f>
        <v>1931586.3500100558</v>
      </c>
      <c r="M333" s="40">
        <f>INDEX(人口源表!$1:$1048576,MATCH($B333,人口源表!$A:$A,0),MATCH(M$1,人口源表!$1:$1,0))*INDEX(城镇化率!$1:$1048576,MATCH($B333,城镇化率!$A:$A,0),MATCH(M$1,城镇化率!$5:$5,0))/100</f>
        <v>1963434.328276963</v>
      </c>
      <c r="N333" s="40">
        <f>INDEX(人口源表!$1:$1048576,MATCH($B333,人口源表!$A:$A,0),MATCH(N$1,人口源表!$1:$1,0))*INDEX(城镇化率!$1:$1048576,MATCH($B333,城镇化率!$A:$A,0),MATCH(N$1,城镇化率!$5:$5,0))/100</f>
        <v>1994294.7861849945</v>
      </c>
      <c r="O333" s="40">
        <f>INDEX(人口源表!$1:$1048576,MATCH($B333,人口源表!$A:$A,0),MATCH(O$1,人口源表!$1:$1,0))*INDEX(城镇化率!$1:$1048576,MATCH($B333,城镇化率!$A:$A,0),MATCH(O$1,城镇化率!$5:$5,0))/100</f>
        <v>2024191.691109502</v>
      </c>
      <c r="P333" s="40">
        <f>INDEX(人口源表!$1:$1048576,MATCH($B333,人口源表!$A:$A,0),MATCH(P$1,人口源表!$1:$1,0))*INDEX(城镇化率!$1:$1048576,MATCH($B333,城镇化率!$A:$A,0),MATCH(P$1,城镇化率!$5:$5,0))/100</f>
        <v>2053151.3491371528</v>
      </c>
      <c r="Q333" s="40">
        <f>INDEX(人口源表!$1:$1048576,MATCH($B333,人口源表!$A:$A,0),MATCH(Q$1,人口源表!$1:$1,0))*INDEX(城镇化率!$1:$1048576,MATCH($B333,城镇化率!$A:$A,0),MATCH(Q$1,城镇化率!$5:$5,0))/100</f>
        <v>2081198.3694257811</v>
      </c>
      <c r="R333" s="40">
        <f>INDEX(人口源表!$1:$1048576,MATCH($B333,人口源表!$A:$A,0),MATCH(R$1,人口源表!$1:$1,0))*INDEX(城镇化率!$1:$1048576,MATCH($B333,城镇化率!$A:$A,0),MATCH(R$1,城镇化率!$5:$5,0))/100</f>
        <v>2108359.7005768837</v>
      </c>
      <c r="S333" s="40">
        <f>INDEX(人口源表!$1:$1048576,MATCH($B333,人口源表!$A:$A,0),MATCH(S$1,人口源表!$1:$1,0))*INDEX(城镇化率!$1:$1048576,MATCH($B333,城镇化率!$A:$A,0),MATCH(S$1,城镇化率!$5:$5,0))/100</f>
        <v>2124092.8859402467</v>
      </c>
      <c r="T333" s="40">
        <f>INDEX(人口源表!$1:$1048576,MATCH($B333,人口源表!$A:$A,0),MATCH(T$1,人口源表!$1:$1,0))*INDEX(城镇化率!$1:$1048576,MATCH($B333,城镇化率!$A:$A,0),MATCH(T$1,城镇化率!$5:$5,0))/100</f>
        <v>2138792.4409767082</v>
      </c>
      <c r="U333" s="40">
        <f>INDEX(人口源表!$1:$1048576,MATCH($B333,人口源表!$A:$A,0),MATCH(U$1,人口源表!$1:$1,0))*INDEX(城镇化率!$1:$1048576,MATCH($B333,城镇化率!$A:$A,0),MATCH(U$1,城镇化率!$5:$5,0))/100</f>
        <v>2152498.2274173875</v>
      </c>
      <c r="V333" s="40">
        <f>INDEX(人口源表!$1:$1048576,MATCH($B333,人口源表!$A:$A,0),MATCH(V$1,人口源表!$1:$1,0))*INDEX(城镇化率!$1:$1048576,MATCH($B333,城镇化率!$A:$A,0),MATCH(V$1,城镇化率!$5:$5,0))/100</f>
        <v>2165248.9446698232</v>
      </c>
      <c r="W333" s="40">
        <f>INDEX(人口源表!$1:$1048576,MATCH($B333,人口源表!$A:$A,0),MATCH(W$1,人口源表!$1:$1,0))*INDEX(城镇化率!$1:$1048576,MATCH($B333,城镇化率!$A:$A,0),MATCH(W$1,城镇化率!$5:$5,0))/100</f>
        <v>2177083.5106314258</v>
      </c>
      <c r="X333" s="40">
        <f>INDEX(人口源表!$1:$1048576,MATCH($B333,人口源表!$A:$A,0),MATCH(X$1,人口源表!$1:$1,0))*INDEX(城镇化率!$1:$1048576,MATCH($B333,城镇化率!$A:$A,0),MATCH(X$1,城镇化率!$5:$5,0))/100</f>
        <v>2188038.9137791954</v>
      </c>
      <c r="Y333" s="40">
        <f>INDEX(人口源表!$1:$1048576,MATCH($B333,人口源表!$A:$A,0),MATCH(Y$1,人口源表!$1:$1,0))*INDEX(城镇化率!$1:$1048576,MATCH($B333,城镇化率!$A:$A,0),MATCH(Y$1,城镇化率!$5:$5,0))/100</f>
        <v>2198152.3071030001</v>
      </c>
      <c r="Z333" s="40">
        <f>INDEX(人口源表!$1:$1048576,MATCH($B333,人口源表!$A:$A,0),MATCH(Z$1,人口源表!$1:$1,0))*INDEX(城镇化率!$1:$1048576,MATCH($B333,城镇化率!$A:$A,0),MATCH(Z$1,城镇化率!$5:$5,0))/100</f>
        <v>2207461.0017929669</v>
      </c>
      <c r="AA333" s="40">
        <f>INDEX(人口源表!$1:$1048576,MATCH($B333,人口源表!$A:$A,0),MATCH(AA$1,人口源表!$1:$1,0))*INDEX(城镇化率!$1:$1048576,MATCH($B333,城镇化率!$A:$A,0),MATCH(AA$1,城镇化率!$5:$5,0))/100</f>
        <v>2215999.5611592703</v>
      </c>
      <c r="AB333" s="40">
        <f>INDEX(人口源表!$1:$1048576,MATCH($B333,人口源表!$A:$A,0),MATCH(AB$1,人口源表!$1:$1,0))*INDEX(城镇化率!$1:$1048576,MATCH($B333,城镇化率!$A:$A,0),MATCH(AB$1,城镇化率!$5:$5,0))/100</f>
        <v>2223804.0927012279</v>
      </c>
      <c r="AC333" s="40">
        <f>INDEX(人口源表!$1:$1048576,MATCH($B333,人口源表!$A:$A,0),MATCH(AC$1,人口源表!$1:$1,0))*INDEX(城镇化率!$1:$1048576,MATCH($B333,城镇化率!$A:$A,0),MATCH(AC$1,城镇化率!$5:$5,0))/100</f>
        <v>2228177.993437828</v>
      </c>
      <c r="AD333" s="40">
        <f>INDEX(人口源表!$1:$1048576,MATCH($B333,人口源表!$A:$A,0),MATCH(AD$1,人口源表!$1:$1,0))*INDEX(城镇化率!$1:$1048576,MATCH($B333,城镇化率!$A:$A,0),MATCH(AD$1,城镇化率!$5:$5,0))/100</f>
        <v>2231872.8166090674</v>
      </c>
      <c r="AE333" s="40">
        <f>INDEX(人口源表!$1:$1048576,MATCH($B333,人口源表!$A:$A,0),MATCH(AE$1,人口源表!$1:$1,0))*INDEX(城镇化率!$1:$1048576,MATCH($B333,城镇化率!$A:$A,0),MATCH(AE$1,城镇化率!$5:$5,0))/100</f>
        <v>2234922.0748830573</v>
      </c>
      <c r="AF333" s="40">
        <f>INDEX(人口源表!$1:$1048576,MATCH($B333,人口源表!$A:$A,0),MATCH(AF$1,人口源表!$1:$1,0))*INDEX(城镇化率!$1:$1048576,MATCH($B333,城镇化率!$A:$A,0),MATCH(AF$1,城镇化率!$5:$5,0))/100</f>
        <v>2237361.3238886199</v>
      </c>
      <c r="AG333" s="40">
        <f>INDEX(人口源表!$1:$1048576,MATCH($B333,人口源表!$A:$A,0),MATCH(AG$1,人口源表!$1:$1,0))*INDEX(城镇化率!$1:$1048576,MATCH($B333,城镇化率!$A:$A,0),MATCH(AG$1,城镇化率!$5:$5,0))/100</f>
        <v>2239221.5142987301</v>
      </c>
      <c r="AH333" s="40">
        <f>INDEX(人口源表!$1:$1048576,MATCH($B333,人口源表!$A:$A,0),MATCH(AH$1,人口源表!$1:$1,0))*INDEX(城镇化率!$1:$1048576,MATCH($B333,城镇化率!$A:$A,0),MATCH(AH$1,城镇化率!$5:$5,0))/100</f>
        <v>2240536.3512736242</v>
      </c>
      <c r="AI333" s="40">
        <f>INDEX(人口源表!$1:$1048576,MATCH($B333,人口源表!$A:$A,0),MATCH(AI$1,人口源表!$1:$1,0))*INDEX(城镇化率!$1:$1048576,MATCH($B333,城镇化率!$A:$A,0),MATCH(AI$1,城镇化率!$5:$5,0))/100</f>
        <v>2241334.8619102053</v>
      </c>
      <c r="AJ333" s="40">
        <f>INDEX(人口源表!$1:$1048576,MATCH($B333,人口源表!$A:$A,0),MATCH(AJ$1,人口源表!$1:$1,0))*INDEX(城镇化率!$1:$1048576,MATCH($B333,城镇化率!$A:$A,0),MATCH(AJ$1,城镇化率!$5:$5,0))/100</f>
        <v>2241646.5575171043</v>
      </c>
      <c r="AK333" s="40">
        <f>INDEX(人口源表!$1:$1048576,MATCH($B333,人口源表!$A:$A,0),MATCH(AK$1,人口源表!$1:$1,0))*INDEX(城镇化率!$1:$1048576,MATCH($B333,城镇化率!$A:$A,0),MATCH(AK$1,城镇化率!$5:$5,0))/100</f>
        <v>2241500.6846986185</v>
      </c>
      <c r="AL333" s="40">
        <f>INDEX(人口源表!$1:$1048576,MATCH($B333,人口源表!$A:$A,0),MATCH(AL$1,人口源表!$1:$1,0))*INDEX(城镇化率!$1:$1048576,MATCH($B333,城镇化率!$A:$A,0),MATCH(AL$1,城镇化率!$5:$5,0))/100</f>
        <v>2240923.1900263573</v>
      </c>
      <c r="AM333" s="40">
        <f>INDEX(人口源表!$1:$1048576,MATCH($B333,人口源表!$A:$A,0),MATCH(AM$1,人口源表!$1:$1,0))*INDEX(城镇化率!$1:$1048576,MATCH($B333,城镇化率!$A:$A,0),MATCH(AM$1,城镇化率!$5:$5,0))/100</f>
        <v>2239941.2093258612</v>
      </c>
      <c r="AN333" s="40">
        <f>INDEX(人口源表!$1:$1048576,MATCH($B333,人口源表!$A:$A,0),MATCH(AN$1,人口源表!$1:$1,0))*INDEX(城镇化率!$1:$1048576,MATCH($B333,城镇化率!$A:$A,0),MATCH(AN$1,城镇化率!$5:$5,0))/100</f>
        <v>2238578.5130735235</v>
      </c>
      <c r="AO333" s="40">
        <f>INDEX(人口源表!$1:$1048576,MATCH($B333,人口源表!$A:$A,0),MATCH(AO$1,人口源表!$1:$1,0))*INDEX(城镇化率!$1:$1048576,MATCH($B333,城镇化率!$A:$A,0),MATCH(AO$1,城镇化率!$5:$5,0))/100</f>
        <v>2236858.4990903512</v>
      </c>
      <c r="AP333" s="40">
        <f>INDEX(人口源表!$1:$1048576,MATCH($B333,人口源表!$A:$A,0),MATCH(AP$1,人口源表!$1:$1,0))*INDEX(城镇化率!$1:$1048576,MATCH($B333,城镇化率!$A:$A,0),MATCH(AP$1,城镇化率!$5:$5,0))/100</f>
        <v>2234803.4139840361</v>
      </c>
      <c r="AQ333" s="40">
        <f>INDEX(人口源表!$1:$1048576,MATCH($B333,人口源表!$A:$A,0),MATCH(AQ$1,人口源表!$1:$1,0))*INDEX(城镇化率!$1:$1048576,MATCH($B333,城镇化率!$A:$A,0),MATCH(AQ$1,城镇化率!$5:$5,0))/100</f>
        <v>2232434.3279201332</v>
      </c>
      <c r="AR333" s="40">
        <f>INDEX(人口源表!$1:$1048576,MATCH($B333,人口源表!$A:$A,0),MATCH(AR$1,人口源表!$1:$1,0))*INDEX(城镇化率!$1:$1048576,MATCH($B333,城镇化率!$A:$A,0),MATCH(AR$1,城镇化率!$5:$5,0))/100</f>
        <v>2229769.5616119225</v>
      </c>
      <c r="AS333" s="40">
        <f>INDEX(人口源表!$1:$1048576,MATCH($B333,人口源表!$A:$A,0),MATCH(AS$1,人口源表!$1:$1,0))*INDEX(城镇化率!$1:$1048576,MATCH($B333,城镇化率!$A:$A,0),MATCH(AS$1,城镇化率!$5:$5,0))/100</f>
        <v>2226829.2912690444</v>
      </c>
      <c r="AT333" s="40">
        <f>INDEX(人口源表!$1:$1048576,MATCH($B333,人口源表!$A:$A,0),MATCH(AT$1,人口源表!$1:$1,0))*INDEX(城镇化率!$1:$1048576,MATCH($B333,城镇化率!$A:$A,0),MATCH(AT$1,城镇化率!$5:$5,0))/100</f>
        <v>2223627.7849420458</v>
      </c>
      <c r="AU333" s="40">
        <f>INDEX(人口源表!$1:$1048576,MATCH($B333,人口源表!$A:$A,0),MATCH(AU$1,人口源表!$1:$1,0))*INDEX(城镇化率!$1:$1048576,MATCH($B333,城镇化率!$A:$A,0),MATCH(AU$1,城镇化率!$5:$5,0))/100</f>
        <v>2220181.8959075715</v>
      </c>
      <c r="AV333" s="40">
        <f>INDEX(人口源表!$1:$1048576,MATCH($B333,人口源表!$A:$A,0),MATCH(AV$1,人口源表!$1:$1,0))*INDEX(城镇化率!$1:$1048576,MATCH($B333,城镇化率!$A:$A,0),MATCH(AV$1,城镇化率!$5:$5,0))/100</f>
        <v>2216504.8254233967</v>
      </c>
    </row>
    <row r="334" spans="1:48" x14ac:dyDescent="0.15">
      <c r="A334" s="36" t="s">
        <v>882</v>
      </c>
      <c r="B334" s="4" t="s">
        <v>676</v>
      </c>
      <c r="C334" s="34">
        <f>VLOOKUP(B334,'[1]2016省城人口总结（根）'!B:C,2,FALSE)/100</f>
        <v>0.50206499999999998</v>
      </c>
      <c r="D334" s="40">
        <f>INDEX(人口源表!$1:$1048576,MATCH($B334,人口源表!$A:$A,0),MATCH(D$1,人口源表!$1:$1,0))*INDEX(城镇化率!$1:$1048576,MATCH($B334,城镇化率!$A:$A,0),MATCH(D$1,城镇化率!$5:$5,0))/100</f>
        <v>378760.5622777284</v>
      </c>
      <c r="E334" s="40">
        <f>INDEX(人口源表!$1:$1048576,MATCH($B334,人口源表!$A:$A,0),MATCH(E$1,人口源表!$1:$1,0))*INDEX(城镇化率!$1:$1048576,MATCH($B334,城镇化率!$A:$A,0),MATCH(E$1,城镇化率!$5:$5,0))/100</f>
        <v>387208.7970290684</v>
      </c>
      <c r="F334" s="40">
        <f>INDEX(人口源表!$1:$1048576,MATCH($B334,人口源表!$A:$A,0),MATCH(F$1,人口源表!$1:$1,0))*INDEX(城镇化率!$1:$1048576,MATCH($B334,城镇化率!$A:$A,0),MATCH(F$1,城镇化率!$5:$5,0))/100</f>
        <v>395679.6210778447</v>
      </c>
      <c r="G334" s="40">
        <f>INDEX(人口源表!$1:$1048576,MATCH($B334,人口源表!$A:$A,0),MATCH(G$1,人口源表!$1:$1,0))*INDEX(城镇化率!$1:$1048576,MATCH($B334,城镇化率!$A:$A,0),MATCH(G$1,城镇化率!$5:$5,0))/100</f>
        <v>394330.70335363294</v>
      </c>
      <c r="H334" s="40">
        <f>INDEX(人口源表!$1:$1048576,MATCH($B334,人口源表!$A:$A,0),MATCH(H$1,人口源表!$1:$1,0))*INDEX(城镇化率!$1:$1048576,MATCH($B334,城镇化率!$A:$A,0),MATCH(H$1,城镇化率!$5:$5,0))/100</f>
        <v>403558.14388600743</v>
      </c>
      <c r="I334" s="40">
        <f>INDEX(人口源表!$1:$1048576,MATCH($B334,人口源表!$A:$A,0),MATCH(I$1,人口源表!$1:$1,0))*INDEX(城镇化率!$1:$1048576,MATCH($B334,城镇化率!$A:$A,0),MATCH(I$1,城镇化率!$5:$5,0))/100</f>
        <v>409955.15188740921</v>
      </c>
      <c r="J334" s="40">
        <f>INDEX(人口源表!$1:$1048576,MATCH($B334,人口源表!$A:$A,0),MATCH(J$1,人口源表!$1:$1,0))*INDEX(城镇化率!$1:$1048576,MATCH($B334,城镇化率!$A:$A,0),MATCH(J$1,城镇化率!$5:$5,0))/100</f>
        <v>416248.52455858781</v>
      </c>
      <c r="K334" s="40">
        <f>INDEX(人口源表!$1:$1048576,MATCH($B334,人口源表!$A:$A,0),MATCH(K$1,人口源表!$1:$1,0))*INDEX(城镇化率!$1:$1048576,MATCH($B334,城镇化率!$A:$A,0),MATCH(K$1,城镇化率!$5:$5,0))/100</f>
        <v>422425.88988501678</v>
      </c>
      <c r="L334" s="40">
        <f>INDEX(人口源表!$1:$1048576,MATCH($B334,人口源表!$A:$A,0),MATCH(L$1,人口源表!$1:$1,0))*INDEX(城镇化率!$1:$1048576,MATCH($B334,城镇化率!$A:$A,0),MATCH(L$1,城镇化率!$5:$5,0))/100</f>
        <v>428475.58254587569</v>
      </c>
      <c r="M334" s="40">
        <f>INDEX(人口源表!$1:$1048576,MATCH($B334,人口源表!$A:$A,0),MATCH(M$1,人口源表!$1:$1,0))*INDEX(城镇化率!$1:$1048576,MATCH($B334,城镇化率!$A:$A,0),MATCH(M$1,城镇化率!$5:$5,0))/100</f>
        <v>434387.25481442397</v>
      </c>
      <c r="N334" s="40">
        <f>INDEX(人口源表!$1:$1048576,MATCH($B334,人口源表!$A:$A,0),MATCH(N$1,人口源表!$1:$1,0))*INDEX(城镇化率!$1:$1048576,MATCH($B334,城镇化率!$A:$A,0),MATCH(N$1,城镇化率!$5:$5,0))/100</f>
        <v>440150.81236004428</v>
      </c>
      <c r="O334" s="40">
        <f>INDEX(人口源表!$1:$1048576,MATCH($B334,人口源表!$A:$A,0),MATCH(O$1,人口源表!$1:$1,0))*INDEX(城镇化率!$1:$1048576,MATCH($B334,城镇化率!$A:$A,0),MATCH(O$1,城镇化率!$5:$5,0))/100</f>
        <v>445756.43572180503</v>
      </c>
      <c r="P334" s="40">
        <f>INDEX(人口源表!$1:$1048576,MATCH($B334,人口源表!$A:$A,0),MATCH(P$1,人口源表!$1:$1,0))*INDEX(城镇化率!$1:$1048576,MATCH($B334,城镇化率!$A:$A,0),MATCH(P$1,城镇化率!$5:$5,0))/100</f>
        <v>451194.60250583047</v>
      </c>
      <c r="Q334" s="40">
        <f>INDEX(人口源表!$1:$1048576,MATCH($B334,人口源表!$A:$A,0),MATCH(Q$1,人口源表!$1:$1,0))*INDEX(城镇化率!$1:$1048576,MATCH($B334,城镇化率!$A:$A,0),MATCH(Q$1,城镇化率!$5:$5,0))/100</f>
        <v>456457.87261684687</v>
      </c>
      <c r="R334" s="40">
        <f>INDEX(人口源表!$1:$1048576,MATCH($B334,人口源表!$A:$A,0),MATCH(R$1,人口源表!$1:$1,0))*INDEX(城镇化率!$1:$1048576,MATCH($B334,城镇化率!$A:$A,0),MATCH(R$1,城镇化率!$5:$5,0))/100</f>
        <v>461538.6268507021</v>
      </c>
      <c r="S334" s="40">
        <f>INDEX(人口源表!$1:$1048576,MATCH($B334,人口源表!$A:$A,0),MATCH(S$1,人口源表!$1:$1,0))*INDEX(城镇化率!$1:$1048576,MATCH($B334,城镇化率!$A:$A,0),MATCH(S$1,城镇化率!$5:$5,0))/100</f>
        <v>464120.60497024702</v>
      </c>
      <c r="T334" s="40">
        <f>INDEX(人口源表!$1:$1048576,MATCH($B334,人口源表!$A:$A,0),MATCH(T$1,人口源表!$1:$1,0))*INDEX(城镇化率!$1:$1048576,MATCH($B334,城镇化率!$A:$A,0),MATCH(T$1,城镇化率!$5:$5,0))/100</f>
        <v>466472.96840757981</v>
      </c>
      <c r="U334" s="40">
        <f>INDEX(人口源表!$1:$1048576,MATCH($B334,人口源表!$A:$A,0),MATCH(U$1,人口源表!$1:$1,0))*INDEX(城镇化率!$1:$1048576,MATCH($B334,城镇化率!$A:$A,0),MATCH(U$1,城镇化率!$5:$5,0))/100</f>
        <v>468592.7392357678</v>
      </c>
      <c r="V334" s="40">
        <f>INDEX(人口源表!$1:$1048576,MATCH($B334,人口源表!$A:$A,0),MATCH(V$1,人口源表!$1:$1,0))*INDEX(城镇化率!$1:$1048576,MATCH($B334,城镇化率!$A:$A,0),MATCH(V$1,城镇化率!$5:$5,0))/100</f>
        <v>470479.94171695737</v>
      </c>
      <c r="W334" s="40">
        <f>INDEX(人口源表!$1:$1048576,MATCH($B334,人口源表!$A:$A,0),MATCH(W$1,人口源表!$1:$1,0))*INDEX(城镇化率!$1:$1048576,MATCH($B334,城镇化率!$A:$A,0),MATCH(W$1,城镇化率!$5:$5,0))/100</f>
        <v>472135.24466041679</v>
      </c>
      <c r="X334" s="40">
        <f>INDEX(人口源表!$1:$1048576,MATCH($B334,人口源表!$A:$A,0),MATCH(X$1,人口源表!$1:$1,0))*INDEX(城镇化率!$1:$1048576,MATCH($B334,城镇化率!$A:$A,0),MATCH(X$1,城镇化率!$5:$5,0))/100</f>
        <v>473558.754576876</v>
      </c>
      <c r="Y334" s="40">
        <f>INDEX(人口源表!$1:$1048576,MATCH($B334,人口源表!$A:$A,0),MATCH(Y$1,人口源表!$1:$1,0))*INDEX(城镇化率!$1:$1048576,MATCH($B334,城镇化率!$A:$A,0),MATCH(Y$1,城镇化率!$5:$5,0))/100</f>
        <v>474753.0730827676</v>
      </c>
      <c r="Z334" s="40">
        <f>INDEX(人口源表!$1:$1048576,MATCH($B334,人口源表!$A:$A,0),MATCH(Z$1,人口源表!$1:$1,0))*INDEX(城镇化率!$1:$1048576,MATCH($B334,城镇化率!$A:$A,0),MATCH(Z$1,城镇化率!$5:$5,0))/100</f>
        <v>475722.12404317054</v>
      </c>
      <c r="AA334" s="40">
        <f>INDEX(人口源表!$1:$1048576,MATCH($B334,人口源表!$A:$A,0),MATCH(AA$1,人口源表!$1:$1,0))*INDEX(城镇化率!$1:$1048576,MATCH($B334,城镇化率!$A:$A,0),MATCH(AA$1,城镇化率!$5:$5,0))/100</f>
        <v>476470.56514001347</v>
      </c>
      <c r="AB334" s="40">
        <f>INDEX(人口源表!$1:$1048576,MATCH($B334,人口源表!$A:$A,0),MATCH(AB$1,人口源表!$1:$1,0))*INDEX(城镇化率!$1:$1048576,MATCH($B334,城镇化率!$A:$A,0),MATCH(AB$1,城镇化率!$5:$5,0))/100</f>
        <v>477002.55765329377</v>
      </c>
      <c r="AC334" s="40">
        <f>INDEX(人口源表!$1:$1048576,MATCH($B334,人口源表!$A:$A,0),MATCH(AC$1,人口源表!$1:$1,0))*INDEX(城镇化率!$1:$1048576,MATCH($B334,城镇化率!$A:$A,0),MATCH(AC$1,城镇化率!$5:$5,0))/100</f>
        <v>476742.05123892316</v>
      </c>
      <c r="AD334" s="40">
        <f>INDEX(人口源表!$1:$1048576,MATCH($B334,人口源表!$A:$A,0),MATCH(AD$1,人口源表!$1:$1,0))*INDEX(城镇化率!$1:$1048576,MATCH($B334,城镇化率!$A:$A,0),MATCH(AD$1,城镇化率!$5:$5,0))/100</f>
        <v>476281.77920882782</v>
      </c>
      <c r="AE334" s="40">
        <f>INDEX(人口源表!$1:$1048576,MATCH($B334,人口源表!$A:$A,0),MATCH(AE$1,人口源表!$1:$1,0))*INDEX(城镇化率!$1:$1048576,MATCH($B334,城镇化率!$A:$A,0),MATCH(AE$1,城镇化率!$5:$5,0))/100</f>
        <v>475630.2411232859</v>
      </c>
      <c r="AF334" s="40">
        <f>INDEX(人口源表!$1:$1048576,MATCH($B334,人口源表!$A:$A,0),MATCH(AF$1,人口源表!$1:$1,0))*INDEX(城镇化率!$1:$1048576,MATCH($B334,城镇化率!$A:$A,0),MATCH(AF$1,城镇化率!$5:$5,0))/100</f>
        <v>474799.24713509588</v>
      </c>
      <c r="AG334" s="40">
        <f>INDEX(人口源表!$1:$1048576,MATCH($B334,人口源表!$A:$A,0),MATCH(AG$1,人口源表!$1:$1,0))*INDEX(城镇化率!$1:$1048576,MATCH($B334,城镇化率!$A:$A,0),MATCH(AG$1,城镇化率!$5:$5,0))/100</f>
        <v>473801.43711406109</v>
      </c>
      <c r="AH334" s="40">
        <f>INDEX(人口源表!$1:$1048576,MATCH($B334,人口源表!$A:$A,0),MATCH(AH$1,人口源表!$1:$1,0))*INDEX(城镇化率!$1:$1048576,MATCH($B334,城镇化率!$A:$A,0),MATCH(AH$1,城镇化率!$5:$5,0))/100</f>
        <v>472649.01873116841</v>
      </c>
      <c r="AI334" s="40">
        <f>INDEX(人口源表!$1:$1048576,MATCH($B334,人口源表!$A:$A,0),MATCH(AI$1,人口源表!$1:$1,0))*INDEX(城镇化率!$1:$1048576,MATCH($B334,城镇化率!$A:$A,0),MATCH(AI$1,城镇化率!$5:$5,0))/100</f>
        <v>471358.23947170493</v>
      </c>
      <c r="AJ334" s="40">
        <f>INDEX(人口源表!$1:$1048576,MATCH($B334,人口源表!$A:$A,0),MATCH(AJ$1,人口源表!$1:$1,0))*INDEX(城镇化率!$1:$1048576,MATCH($B334,城镇化率!$A:$A,0),MATCH(AJ$1,城镇化率!$5:$5,0))/100</f>
        <v>469944.31930870714</v>
      </c>
      <c r="AK334" s="40">
        <f>INDEX(人口源表!$1:$1048576,MATCH($B334,人口源表!$A:$A,0),MATCH(AK$1,人口源表!$1:$1,0))*INDEX(城镇化率!$1:$1048576,MATCH($B334,城镇化率!$A:$A,0),MATCH(AK$1,城镇化率!$5:$5,0))/100</f>
        <v>468424.00946379756</v>
      </c>
      <c r="AL334" s="40">
        <f>INDEX(人口源表!$1:$1048576,MATCH($B334,人口源表!$A:$A,0),MATCH(AL$1,人口源表!$1:$1,0))*INDEX(城镇化率!$1:$1048576,MATCH($B334,城镇化率!$A:$A,0),MATCH(AL$1,城镇化率!$5:$5,0))/100</f>
        <v>466816.91416210972</v>
      </c>
      <c r="AM334" s="40">
        <f>INDEX(人口源表!$1:$1048576,MATCH($B334,人口源表!$A:$A,0),MATCH(AM$1,人口源表!$1:$1,0))*INDEX(城镇化率!$1:$1048576,MATCH($B334,城镇化率!$A:$A,0),MATCH(AM$1,城镇化率!$5:$5,0))/100</f>
        <v>465142.29194846324</v>
      </c>
      <c r="AN334" s="40">
        <f>INDEX(人口源表!$1:$1048576,MATCH($B334,人口源表!$A:$A,0),MATCH(AN$1,人口源表!$1:$1,0))*INDEX(城镇化率!$1:$1048576,MATCH($B334,城镇化率!$A:$A,0),MATCH(AN$1,城镇化率!$5:$5,0))/100</f>
        <v>463421.65614810941</v>
      </c>
      <c r="AO334" s="40">
        <f>INDEX(人口源表!$1:$1048576,MATCH($B334,人口源表!$A:$A,0),MATCH(AO$1,人口源表!$1:$1,0))*INDEX(城镇化率!$1:$1048576,MATCH($B334,城镇化率!$A:$A,0),MATCH(AO$1,城镇化率!$5:$5,0))/100</f>
        <v>461677.50476030842</v>
      </c>
      <c r="AP334" s="40">
        <f>INDEX(人口源表!$1:$1048576,MATCH($B334,人口源表!$A:$A,0),MATCH(AP$1,人口源表!$1:$1,0))*INDEX(城镇化率!$1:$1048576,MATCH($B334,城镇化率!$A:$A,0),MATCH(AP$1,城镇化率!$5:$5,0))/100</f>
        <v>459933.99331209174</v>
      </c>
      <c r="AQ334" s="40">
        <f>INDEX(人口源表!$1:$1048576,MATCH($B334,人口源表!$A:$A,0),MATCH(AQ$1,人口源表!$1:$1,0))*INDEX(城镇化率!$1:$1048576,MATCH($B334,城镇化率!$A:$A,0),MATCH(AQ$1,城镇化率!$5:$5,0))/100</f>
        <v>458216.30302153295</v>
      </c>
      <c r="AR334" s="40">
        <f>INDEX(人口源表!$1:$1048576,MATCH($B334,人口源表!$A:$A,0),MATCH(AR$1,人口源表!$1:$1,0))*INDEX(城镇化率!$1:$1048576,MATCH($B334,城镇化率!$A:$A,0),MATCH(AR$1,城镇化率!$5:$5,0))/100</f>
        <v>456551.981389275</v>
      </c>
      <c r="AS334" s="40">
        <f>INDEX(人口源表!$1:$1048576,MATCH($B334,人口源表!$A:$A,0),MATCH(AS$1,人口源表!$1:$1,0))*INDEX(城镇化率!$1:$1048576,MATCH($B334,城镇化率!$A:$A,0),MATCH(AS$1,城镇化率!$5:$5,0))/100</f>
        <v>454969.65353389713</v>
      </c>
      <c r="AT334" s="40">
        <f>INDEX(人口源表!$1:$1048576,MATCH($B334,人口源表!$A:$A,0),MATCH(AT$1,人口源表!$1:$1,0))*INDEX(城镇化率!$1:$1048576,MATCH($B334,城镇化率!$A:$A,0),MATCH(AT$1,城镇化率!$5:$5,0))/100</f>
        <v>453498.37125242944</v>
      </c>
      <c r="AU334" s="40">
        <f>INDEX(人口源表!$1:$1048576,MATCH($B334,人口源表!$A:$A,0),MATCH(AU$1,人口源表!$1:$1,0))*INDEX(城镇化率!$1:$1048576,MATCH($B334,城镇化率!$A:$A,0),MATCH(AU$1,城镇化率!$5:$5,0))/100</f>
        <v>452169.6266354979</v>
      </c>
      <c r="AV334" s="40">
        <f>INDEX(人口源表!$1:$1048576,MATCH($B334,人口源表!$A:$A,0),MATCH(AV$1,人口源表!$1:$1,0))*INDEX(城镇化率!$1:$1048576,MATCH($B334,城镇化率!$A:$A,0),MATCH(AV$1,城镇化率!$5:$5,0))/100</f>
        <v>451017.39398586901</v>
      </c>
    </row>
    <row r="335" spans="1:48" x14ac:dyDescent="0.15">
      <c r="A335" s="36" t="s">
        <v>882</v>
      </c>
      <c r="B335" s="4" t="s">
        <v>678</v>
      </c>
      <c r="C335" s="34">
        <f>VLOOKUP(B335,'[1]2016省城人口总结（根）'!B:C,2,FALSE)/100</f>
        <v>0.50206499999999998</v>
      </c>
      <c r="D335" s="40">
        <f>INDEX(人口源表!$1:$1048576,MATCH($B335,人口源表!$A:$A,0),MATCH(D$1,人口源表!$1:$1,0))*INDEX(城镇化率!$1:$1048576,MATCH($B335,城镇化率!$A:$A,0),MATCH(D$1,城镇化率!$5:$5,0))/100</f>
        <v>669125.12914853264</v>
      </c>
      <c r="E335" s="40">
        <f>INDEX(人口源表!$1:$1048576,MATCH($B335,人口源表!$A:$A,0),MATCH(E$1,人口源表!$1:$1,0))*INDEX(城镇化率!$1:$1048576,MATCH($B335,城镇化率!$A:$A,0),MATCH(E$1,城镇化率!$5:$5,0))/100</f>
        <v>685273.77996067796</v>
      </c>
      <c r="F335" s="40">
        <f>INDEX(人口源表!$1:$1048576,MATCH($B335,人口源表!$A:$A,0),MATCH(F$1,人口源表!$1:$1,0))*INDEX(城镇化率!$1:$1048576,MATCH($B335,城镇化率!$A:$A,0),MATCH(F$1,城镇化率!$5:$5,0))/100</f>
        <v>701698.45787713537</v>
      </c>
      <c r="G335" s="40">
        <f>INDEX(人口源表!$1:$1048576,MATCH($B335,人口源表!$A:$A,0),MATCH(G$1,人口源表!$1:$1,0))*INDEX(城镇化率!$1:$1048576,MATCH($B335,城镇化率!$A:$A,0),MATCH(G$1,城镇化率!$5:$5,0))/100</f>
        <v>724440.11936028616</v>
      </c>
      <c r="H335" s="40">
        <f>INDEX(人口源表!$1:$1048576,MATCH($B335,人口源表!$A:$A,0),MATCH(H$1,人口源表!$1:$1,0))*INDEX(城镇化率!$1:$1048576,MATCH($B335,城镇化率!$A:$A,0),MATCH(H$1,城镇化率!$5:$5,0))/100</f>
        <v>742639.81909167068</v>
      </c>
      <c r="I335" s="40">
        <f>INDEX(人口源表!$1:$1048576,MATCH($B335,人口源表!$A:$A,0),MATCH(I$1,人口源表!$1:$1,0))*INDEX(城镇化率!$1:$1048576,MATCH($B335,城镇化率!$A:$A,0),MATCH(I$1,城镇化率!$5:$5,0))/100</f>
        <v>756360.64236992283</v>
      </c>
      <c r="J335" s="40">
        <f>INDEX(人口源表!$1:$1048576,MATCH($B335,人口源表!$A:$A,0),MATCH(J$1,人口源表!$1:$1,0))*INDEX(城镇化率!$1:$1048576,MATCH($B335,城镇化率!$A:$A,0),MATCH(J$1,城镇化率!$5:$5,0))/100</f>
        <v>770549.54484099103</v>
      </c>
      <c r="K335" s="40">
        <f>INDEX(人口源表!$1:$1048576,MATCH($B335,人口源表!$A:$A,0),MATCH(K$1,人口源表!$1:$1,0))*INDEX(城镇化率!$1:$1048576,MATCH($B335,城镇化率!$A:$A,0),MATCH(K$1,城镇化率!$5:$5,0))/100</f>
        <v>785125.33312204783</v>
      </c>
      <c r="L335" s="40">
        <f>INDEX(人口源表!$1:$1048576,MATCH($B335,人口源表!$A:$A,0),MATCH(L$1,人口源表!$1:$1,0))*INDEX(城镇化率!$1:$1048576,MATCH($B335,城镇化率!$A:$A,0),MATCH(L$1,城镇化率!$5:$5,0))/100</f>
        <v>800010.03974816052</v>
      </c>
      <c r="M335" s="40">
        <f>INDEX(人口源表!$1:$1048576,MATCH($B335,人口源表!$A:$A,0),MATCH(M$1,人口源表!$1:$1,0))*INDEX(城镇化率!$1:$1048576,MATCH($B335,城镇化率!$A:$A,0),MATCH(M$1,城镇化率!$5:$5,0))/100</f>
        <v>815125.78267345042</v>
      </c>
      <c r="N335" s="40">
        <f>INDEX(人口源表!$1:$1048576,MATCH($B335,人口源表!$A:$A,0),MATCH(N$1,人口源表!$1:$1,0))*INDEX(城镇化率!$1:$1048576,MATCH($B335,城镇化率!$A:$A,0),MATCH(N$1,城镇化率!$5:$5,0))/100</f>
        <v>830399.9821361159</v>
      </c>
      <c r="O335" s="40">
        <f>INDEX(人口源表!$1:$1048576,MATCH($B335,人口源表!$A:$A,0),MATCH(O$1,人口源表!$1:$1,0))*INDEX(城镇化率!$1:$1048576,MATCH($B335,城镇化率!$A:$A,0),MATCH(O$1,城镇化率!$5:$5,0))/100</f>
        <v>845760.52338665817</v>
      </c>
      <c r="P335" s="40">
        <f>INDEX(人口源表!$1:$1048576,MATCH($B335,人口源表!$A:$A,0),MATCH(P$1,人口源表!$1:$1,0))*INDEX(城镇化率!$1:$1048576,MATCH($B335,城镇化率!$A:$A,0),MATCH(P$1,城镇化率!$5:$5,0))/100</f>
        <v>861139.34385125223</v>
      </c>
      <c r="Q335" s="40">
        <f>INDEX(人口源表!$1:$1048576,MATCH($B335,人口源表!$A:$A,0),MATCH(Q$1,人口源表!$1:$1,0))*INDEX(城镇化率!$1:$1048576,MATCH($B335,城镇化率!$A:$A,0),MATCH(Q$1,城镇化率!$5:$5,0))/100</f>
        <v>876471.53390231077</v>
      </c>
      <c r="R335" s="40">
        <f>INDEX(人口源表!$1:$1048576,MATCH($B335,人口源表!$A:$A,0),MATCH(R$1,人口源表!$1:$1,0))*INDEX(城镇化率!$1:$1048576,MATCH($B335,城镇化率!$A:$A,0),MATCH(R$1,城镇化率!$5:$5,0))/100</f>
        <v>891695.56274959329</v>
      </c>
      <c r="S335" s="40">
        <f>INDEX(人口源表!$1:$1048576,MATCH($B335,人口源表!$A:$A,0),MATCH(S$1,人口源表!$1:$1,0))*INDEX(城镇化率!$1:$1048576,MATCH($B335,城镇化率!$A:$A,0),MATCH(S$1,城镇化率!$5:$5,0))/100</f>
        <v>902264.63301826955</v>
      </c>
      <c r="T335" s="40">
        <f>INDEX(人口源表!$1:$1048576,MATCH($B335,人口源表!$A:$A,0),MATCH(T$1,人口源表!$1:$1,0))*INDEX(城镇化率!$1:$1048576,MATCH($B335,城镇化率!$A:$A,0),MATCH(T$1,城镇化率!$5:$5,0))/100</f>
        <v>912488.0364055289</v>
      </c>
      <c r="U335" s="40">
        <f>INDEX(人口源表!$1:$1048576,MATCH($B335,人口源表!$A:$A,0),MATCH(U$1,人口源表!$1:$1,0))*INDEX(城镇化率!$1:$1048576,MATCH($B335,城镇化率!$A:$A,0),MATCH(U$1,城镇化率!$5:$5,0))/100</f>
        <v>922322.56723130227</v>
      </c>
      <c r="V335" s="40">
        <f>INDEX(人口源表!$1:$1048576,MATCH($B335,人口源表!$A:$A,0),MATCH(V$1,人口源表!$1:$1,0))*INDEX(城镇化率!$1:$1048576,MATCH($B335,城镇化率!$A:$A,0),MATCH(V$1,城镇化率!$5:$5,0))/100</f>
        <v>931726.63332148688</v>
      </c>
      <c r="W335" s="40">
        <f>INDEX(人口源表!$1:$1048576,MATCH($B335,人口源表!$A:$A,0),MATCH(W$1,人口源表!$1:$1,0))*INDEX(城镇化率!$1:$1048576,MATCH($B335,城镇化率!$A:$A,0),MATCH(W$1,城镇化率!$5:$5,0))/100</f>
        <v>940666.99784037785</v>
      </c>
      <c r="X335" s="40">
        <f>INDEX(人口源表!$1:$1048576,MATCH($B335,人口源表!$A:$A,0),MATCH(X$1,人口源表!$1:$1,0))*INDEX(城镇化率!$1:$1048576,MATCH($B335,城镇化率!$A:$A,0),MATCH(X$1,城镇化率!$5:$5,0))/100</f>
        <v>949114.10743043059</v>
      </c>
      <c r="Y335" s="40">
        <f>INDEX(人口源表!$1:$1048576,MATCH($B335,人口源表!$A:$A,0),MATCH(Y$1,人口源表!$1:$1,0))*INDEX(城镇化率!$1:$1048576,MATCH($B335,城镇化率!$A:$A,0),MATCH(Y$1,城镇化率!$5:$5,0))/100</f>
        <v>957045.26396724652</v>
      </c>
      <c r="Z335" s="40">
        <f>INDEX(人口源表!$1:$1048576,MATCH($B335,人口源表!$A:$A,0),MATCH(Z$1,人口源表!$1:$1,0))*INDEX(城镇化率!$1:$1048576,MATCH($B335,城镇化率!$A:$A,0),MATCH(Z$1,城镇化率!$5:$5,0))/100</f>
        <v>964442.33289508079</v>
      </c>
      <c r="AA335" s="40">
        <f>INDEX(人口源表!$1:$1048576,MATCH($B335,人口源表!$A:$A,0),MATCH(AA$1,人口源表!$1:$1,0))*INDEX(城镇化率!$1:$1048576,MATCH($B335,城镇化率!$A:$A,0),MATCH(AA$1,城镇化率!$5:$5,0))/100</f>
        <v>971294.96506982495</v>
      </c>
      <c r="AB335" s="40">
        <f>INDEX(人口源表!$1:$1048576,MATCH($B335,人口源表!$A:$A,0),MATCH(AB$1,人口源表!$1:$1,0))*INDEX(城镇化率!$1:$1048576,MATCH($B335,城镇化率!$A:$A,0),MATCH(AB$1,城镇化率!$5:$5,0))/100</f>
        <v>977597.05337821692</v>
      </c>
      <c r="AC335" s="40">
        <f>INDEX(人口源表!$1:$1048576,MATCH($B335,人口源表!$A:$A,0),MATCH(AC$1,人口源表!$1:$1,0))*INDEX(城镇化率!$1:$1048576,MATCH($B335,城镇化率!$A:$A,0),MATCH(AC$1,城镇化率!$5:$5,0))/100</f>
        <v>982146.68062233517</v>
      </c>
      <c r="AD335" s="40">
        <f>INDEX(人口源表!$1:$1048576,MATCH($B335,人口源表!$A:$A,0),MATCH(AD$1,人口源表!$1:$1,0))*INDEX(城镇化率!$1:$1048576,MATCH($B335,城镇化率!$A:$A,0),MATCH(AD$1,城镇化率!$5:$5,0))/100</f>
        <v>986143.02679394069</v>
      </c>
      <c r="AE335" s="40">
        <f>INDEX(人口源表!$1:$1048576,MATCH($B335,人口源表!$A:$A,0),MATCH(AE$1,人口源表!$1:$1,0))*INDEX(城镇化率!$1:$1048576,MATCH($B335,城镇化率!$A:$A,0),MATCH(AE$1,城镇化率!$5:$5,0))/100</f>
        <v>989602.39849337866</v>
      </c>
      <c r="AF335" s="40">
        <f>INDEX(人口源表!$1:$1048576,MATCH($B335,人口源表!$A:$A,0),MATCH(AF$1,人口源表!$1:$1,0))*INDEX(城镇化率!$1:$1048576,MATCH($B335,城镇化率!$A:$A,0),MATCH(AF$1,城镇化率!$5:$5,0))/100</f>
        <v>992547.09415198525</v>
      </c>
      <c r="AG335" s="40">
        <f>INDEX(人口源表!$1:$1048576,MATCH($B335,人口源表!$A:$A,0),MATCH(AG$1,人口源表!$1:$1,0))*INDEX(城镇化率!$1:$1048576,MATCH($B335,城镇化率!$A:$A,0),MATCH(AG$1,城镇化率!$5:$5,0))/100</f>
        <v>995006.14985851466</v>
      </c>
      <c r="AH335" s="40">
        <f>INDEX(人口源表!$1:$1048576,MATCH($B335,人口源表!$A:$A,0),MATCH(AH$1,人口源表!$1:$1,0))*INDEX(城镇化率!$1:$1048576,MATCH($B335,城镇化率!$A:$A,0),MATCH(AH$1,城镇化率!$5:$5,0))/100</f>
        <v>997017.37657516822</v>
      </c>
      <c r="AI335" s="40">
        <f>INDEX(人口源表!$1:$1048576,MATCH($B335,人口源表!$A:$A,0),MATCH(AI$1,人口源表!$1:$1,0))*INDEX(城镇化率!$1:$1048576,MATCH($B335,城镇化率!$A:$A,0),MATCH(AI$1,城镇化率!$5:$5,0))/100</f>
        <v>998622.39880185504</v>
      </c>
      <c r="AJ335" s="40">
        <f>INDEX(人口源表!$1:$1048576,MATCH($B335,人口源表!$A:$A,0),MATCH(AJ$1,人口源表!$1:$1,0))*INDEX(城镇化率!$1:$1048576,MATCH($B335,城镇化率!$A:$A,0),MATCH(AJ$1,城镇化率!$5:$5,0))/100</f>
        <v>999872.50519347354</v>
      </c>
      <c r="AK335" s="40">
        <f>INDEX(人口源表!$1:$1048576,MATCH($B335,人口源表!$A:$A,0),MATCH(AK$1,人口源表!$1:$1,0))*INDEX(城镇化率!$1:$1048576,MATCH($B335,城镇化率!$A:$A,0),MATCH(AK$1,城镇化率!$5:$5,0))/100</f>
        <v>1000824.9537988172</v>
      </c>
      <c r="AL335" s="40">
        <f>INDEX(人口源表!$1:$1048576,MATCH($B335,人口源表!$A:$A,0),MATCH(AL$1,人口源表!$1:$1,0))*INDEX(城镇化率!$1:$1048576,MATCH($B335,城镇化率!$A:$A,0),MATCH(AL$1,城镇化率!$5:$5,0))/100</f>
        <v>1001546.3148939363</v>
      </c>
      <c r="AM335" s="40">
        <f>INDEX(人口源表!$1:$1048576,MATCH($B335,人口源表!$A:$A,0),MATCH(AM$1,人口源表!$1:$1,0))*INDEX(城镇化率!$1:$1048576,MATCH($B335,城镇化率!$A:$A,0),MATCH(AM$1,城镇化率!$5:$5,0))/100</f>
        <v>1002107.4381646621</v>
      </c>
      <c r="AN335" s="40">
        <f>INDEX(人口源表!$1:$1048576,MATCH($B335,人口源表!$A:$A,0),MATCH(AN$1,人口源表!$1:$1,0))*INDEX(城镇化率!$1:$1048576,MATCH($B335,城镇化率!$A:$A,0),MATCH(AN$1,城镇化率!$5:$5,0))/100</f>
        <v>1002590.0483030484</v>
      </c>
      <c r="AO335" s="40">
        <f>INDEX(人口源表!$1:$1048576,MATCH($B335,人口源表!$A:$A,0),MATCH(AO$1,人口源表!$1:$1,0))*INDEX(城镇化率!$1:$1048576,MATCH($B335,城镇化率!$A:$A,0),MATCH(AO$1,城镇化率!$5:$5,0))/100</f>
        <v>1003082.3554152575</v>
      </c>
      <c r="AP335" s="40">
        <f>INDEX(人口源表!$1:$1048576,MATCH($B335,人口源表!$A:$A,0),MATCH(AP$1,人口源表!$1:$1,0))*INDEX(城镇化率!$1:$1048576,MATCH($B335,城镇化率!$A:$A,0),MATCH(AP$1,城镇化率!$5:$5,0))/100</f>
        <v>1003679.1655759421</v>
      </c>
      <c r="AQ335" s="40">
        <f>INDEX(人口源表!$1:$1048576,MATCH($B335,人口源表!$A:$A,0),MATCH(AQ$1,人口源表!$1:$1,0))*INDEX(城镇化率!$1:$1048576,MATCH($B335,城镇化率!$A:$A,0),MATCH(AQ$1,城镇化率!$5:$5,0))/100</f>
        <v>1004486.6116249141</v>
      </c>
      <c r="AR335" s="40">
        <f>INDEX(人口源表!$1:$1048576,MATCH($B335,人口源表!$A:$A,0),MATCH(AR$1,人口源表!$1:$1,0))*INDEX(城镇化率!$1:$1048576,MATCH($B335,城镇化率!$A:$A,0),MATCH(AR$1,城镇化率!$5:$5,0))/100</f>
        <v>1005615.7297167556</v>
      </c>
      <c r="AS335" s="40">
        <f>INDEX(人口源表!$1:$1048576,MATCH($B335,人口源表!$A:$A,0),MATCH(AS$1,人口源表!$1:$1,0))*INDEX(城镇化率!$1:$1048576,MATCH($B335,城镇化率!$A:$A,0),MATCH(AS$1,城镇化率!$5:$5,0))/100</f>
        <v>1007187.8555021718</v>
      </c>
      <c r="AT335" s="40">
        <f>INDEX(人口源表!$1:$1048576,MATCH($B335,人口源表!$A:$A,0),MATCH(AT$1,人口源表!$1:$1,0))*INDEX(城镇化率!$1:$1048576,MATCH($B335,城镇化率!$A:$A,0),MATCH(AT$1,城镇化率!$5:$5,0))/100</f>
        <v>1009332.8005524627</v>
      </c>
      <c r="AU335" s="40">
        <f>INDEX(人口源表!$1:$1048576,MATCH($B335,人口源表!$A:$A,0),MATCH(AU$1,人口源表!$1:$1,0))*INDEX(城镇化率!$1:$1048576,MATCH($B335,城镇化率!$A:$A,0),MATCH(AU$1,城镇化率!$5:$5,0))/100</f>
        <v>1012187.6553247231</v>
      </c>
      <c r="AV335" s="40">
        <f>INDEX(人口源表!$1:$1048576,MATCH($B335,人口源表!$A:$A,0),MATCH(AV$1,人口源表!$1:$1,0))*INDEX(城镇化率!$1:$1048576,MATCH($B335,城镇化率!$A:$A,0),MATCH(AV$1,城镇化率!$5:$5,0))/100</f>
        <v>1015899.5977438405</v>
      </c>
    </row>
    <row r="336" spans="1:48" x14ac:dyDescent="0.15">
      <c r="A336" s="36" t="s">
        <v>882</v>
      </c>
      <c r="B336" s="4" t="s">
        <v>680</v>
      </c>
      <c r="C336" s="34">
        <f>VLOOKUP(B336,'[1]2016省城人口总结（根）'!B:C,2,FALSE)/100</f>
        <v>0.50206499999999998</v>
      </c>
      <c r="D336" s="40">
        <f>INDEX(人口源表!$1:$1048576,MATCH($B336,人口源表!$A:$A,0),MATCH(D$1,人口源表!$1:$1,0))*INDEX(城镇化率!$1:$1048576,MATCH($B336,城镇化率!$A:$A,0),MATCH(D$1,城镇化率!$5:$5,0))/100</f>
        <v>640086.3383119402</v>
      </c>
      <c r="E336" s="40">
        <f>INDEX(人口源表!$1:$1048576,MATCH($B336,人口源表!$A:$A,0),MATCH(E$1,人口源表!$1:$1,0))*INDEX(城镇化率!$1:$1048576,MATCH($B336,城镇化率!$A:$A,0),MATCH(E$1,城镇化率!$5:$5,0))/100</f>
        <v>654913.38013239205</v>
      </c>
      <c r="F336" s="40">
        <f>INDEX(人口源表!$1:$1048576,MATCH($B336,人口源表!$A:$A,0),MATCH(F$1,人口源表!$1:$1,0))*INDEX(城镇化率!$1:$1048576,MATCH($B336,城镇化率!$A:$A,0),MATCH(F$1,城镇化率!$5:$5,0))/100</f>
        <v>670060.07957417471</v>
      </c>
      <c r="G336" s="40">
        <f>INDEX(人口源表!$1:$1048576,MATCH($B336,人口源表!$A:$A,0),MATCH(G$1,人口源表!$1:$1,0))*INDEX(城镇化率!$1:$1048576,MATCH($B336,城镇化率!$A:$A,0),MATCH(G$1,城镇化率!$5:$5,0))/100</f>
        <v>599335.83480399125</v>
      </c>
      <c r="H336" s="40">
        <f>INDEX(人口源表!$1:$1048576,MATCH($B336,人口源表!$A:$A,0),MATCH(H$1,人口源表!$1:$1,0))*INDEX(城镇化率!$1:$1048576,MATCH($B336,城镇化率!$A:$A,0),MATCH(H$1,城镇化率!$5:$5,0))/100</f>
        <v>613433.36513095442</v>
      </c>
      <c r="I336" s="40">
        <f>INDEX(人口源表!$1:$1048576,MATCH($B336,人口源表!$A:$A,0),MATCH(I$1,人口源表!$1:$1,0))*INDEX(城镇化率!$1:$1048576,MATCH($B336,城镇化率!$A:$A,0),MATCH(I$1,城镇化率!$5:$5,0))/100</f>
        <v>624083.86605383758</v>
      </c>
      <c r="J336" s="40">
        <f>INDEX(人口源表!$1:$1048576,MATCH($B336,人口源表!$A:$A,0),MATCH(J$1,人口源表!$1:$1,0))*INDEX(城镇化率!$1:$1048576,MATCH($B336,城镇化率!$A:$A,0),MATCH(J$1,城镇化率!$5:$5,0))/100</f>
        <v>635356.68609868258</v>
      </c>
      <c r="K336" s="40">
        <f>INDEX(人口源表!$1:$1048576,MATCH($B336,人口源表!$A:$A,0),MATCH(K$1,人口源表!$1:$1,0))*INDEX(城镇化率!$1:$1048576,MATCH($B336,城镇化率!$A:$A,0),MATCH(K$1,城镇化率!$5:$5,0))/100</f>
        <v>647161.66292297211</v>
      </c>
      <c r="L336" s="40">
        <f>INDEX(人口源表!$1:$1048576,MATCH($B336,人口源表!$A:$A,0),MATCH(L$1,人口源表!$1:$1,0))*INDEX(城镇化率!$1:$1048576,MATCH($B336,城镇化率!$A:$A,0),MATCH(L$1,城镇化率!$5:$5,0))/100</f>
        <v>659410.83889019478</v>
      </c>
      <c r="M336" s="40">
        <f>INDEX(人口源表!$1:$1048576,MATCH($B336,人口源表!$A:$A,0),MATCH(M$1,人口源表!$1:$1,0))*INDEX(城镇化率!$1:$1048576,MATCH($B336,城镇化率!$A:$A,0),MATCH(M$1,城镇化率!$5:$5,0))/100</f>
        <v>672020.36074806331</v>
      </c>
      <c r="N336" s="40">
        <f>INDEX(人口源表!$1:$1048576,MATCH($B336,人口源表!$A:$A,0),MATCH(N$1,人口源表!$1:$1,0))*INDEX(城镇化率!$1:$1048576,MATCH($B336,城镇化率!$A:$A,0),MATCH(N$1,城镇化率!$5:$5,0))/100</f>
        <v>684906.78654337663</v>
      </c>
      <c r="O336" s="40">
        <f>INDEX(人口源表!$1:$1048576,MATCH($B336,人口源表!$A:$A,0),MATCH(O$1,人口源表!$1:$1,0))*INDEX(城镇化率!$1:$1048576,MATCH($B336,城镇化率!$A:$A,0),MATCH(O$1,城镇化率!$5:$5,0))/100</f>
        <v>697991.22494864825</v>
      </c>
      <c r="P336" s="40">
        <f>INDEX(人口源表!$1:$1048576,MATCH($B336,人口源表!$A:$A,0),MATCH(P$1,人口源表!$1:$1,0))*INDEX(城镇化率!$1:$1048576,MATCH($B336,城镇化率!$A:$A,0),MATCH(P$1,城镇化率!$5:$5,0))/100</f>
        <v>711197.90444688825</v>
      </c>
      <c r="Q336" s="40">
        <f>INDEX(人口源表!$1:$1048576,MATCH($B336,人口源表!$A:$A,0),MATCH(Q$1,人口源表!$1:$1,0))*INDEX(城镇化率!$1:$1048576,MATCH($B336,城镇化率!$A:$A,0),MATCH(Q$1,城镇化率!$5:$5,0))/100</f>
        <v>724453.82298708474</v>
      </c>
      <c r="R336" s="40">
        <f>INDEX(人口源表!$1:$1048576,MATCH($B336,人口源表!$A:$A,0),MATCH(R$1,人口源表!$1:$1,0))*INDEX(城镇化率!$1:$1048576,MATCH($B336,城镇化率!$A:$A,0),MATCH(R$1,城镇化率!$5:$5,0))/100</f>
        <v>737690.15024239058</v>
      </c>
      <c r="S336" s="40">
        <f>INDEX(人口源表!$1:$1048576,MATCH($B336,人口源表!$A:$A,0),MATCH(S$1,人口源表!$1:$1,0))*INDEX(城镇化率!$1:$1048576,MATCH($B336,城镇化率!$A:$A,0),MATCH(S$1,城镇化率!$5:$5,0))/100</f>
        <v>747126.06397887331</v>
      </c>
      <c r="T336" s="40">
        <f>INDEX(人口源表!$1:$1048576,MATCH($B336,人口源表!$A:$A,0),MATCH(T$1,人口源表!$1:$1,0))*INDEX(城镇化率!$1:$1048576,MATCH($B336,城镇化率!$A:$A,0),MATCH(T$1,城镇化率!$5:$5,0))/100</f>
        <v>756307.10690670321</v>
      </c>
      <c r="U336" s="40">
        <f>INDEX(人口源表!$1:$1048576,MATCH($B336,人口源表!$A:$A,0),MATCH(U$1,人口源表!$1:$1,0))*INDEX(城镇化率!$1:$1048576,MATCH($B336,城镇化率!$A:$A,0),MATCH(U$1,城镇化率!$5:$5,0))/100</f>
        <v>765181.26278433856</v>
      </c>
      <c r="V336" s="40">
        <f>INDEX(人口源表!$1:$1048576,MATCH($B336,人口源表!$A:$A,0),MATCH(V$1,人口源表!$1:$1,0))*INDEX(城镇化率!$1:$1048576,MATCH($B336,城镇化率!$A:$A,0),MATCH(V$1,城镇化率!$5:$5,0))/100</f>
        <v>773702.78065986047</v>
      </c>
      <c r="W336" s="40">
        <f>INDEX(人口源表!$1:$1048576,MATCH($B336,人口源表!$A:$A,0),MATCH(W$1,人口源表!$1:$1,0))*INDEX(城镇化率!$1:$1048576,MATCH($B336,城镇化率!$A:$A,0),MATCH(W$1,城镇化率!$5:$5,0))/100</f>
        <v>781830.51930086245</v>
      </c>
      <c r="X336" s="40">
        <f>INDEX(人口源表!$1:$1048576,MATCH($B336,人口源表!$A:$A,0),MATCH(X$1,人口源表!$1:$1,0))*INDEX(城镇化率!$1:$1048576,MATCH($B336,城镇化率!$A:$A,0),MATCH(X$1,城镇化率!$5:$5,0))/100</f>
        <v>789530.51877847011</v>
      </c>
      <c r="Y336" s="40">
        <f>INDEX(人口源表!$1:$1048576,MATCH($B336,人口源表!$A:$A,0),MATCH(Y$1,人口源表!$1:$1,0))*INDEX(城镇化率!$1:$1048576,MATCH($B336,城镇化率!$A:$A,0),MATCH(Y$1,城镇化率!$5:$5,0))/100</f>
        <v>796775.57543411676</v>
      </c>
      <c r="Z336" s="40">
        <f>INDEX(人口源表!$1:$1048576,MATCH($B336,人口源表!$A:$A,0),MATCH(Z$1,人口源表!$1:$1,0))*INDEX(城镇化率!$1:$1048576,MATCH($B336,城镇化率!$A:$A,0),MATCH(Z$1,城镇化率!$5:$5,0))/100</f>
        <v>803543.56638917443</v>
      </c>
      <c r="AA336" s="40">
        <f>INDEX(人口源表!$1:$1048576,MATCH($B336,人口源表!$A:$A,0),MATCH(AA$1,人口源表!$1:$1,0))*INDEX(城镇化率!$1:$1048576,MATCH($B336,城镇化率!$A:$A,0),MATCH(AA$1,城镇化率!$5:$5,0))/100</f>
        <v>809819.4444402121</v>
      </c>
      <c r="AB336" s="40">
        <f>INDEX(人口源表!$1:$1048576,MATCH($B336,人口源表!$A:$A,0),MATCH(AB$1,人口源表!$1:$1,0))*INDEX(城镇化率!$1:$1048576,MATCH($B336,城镇化率!$A:$A,0),MATCH(AB$1,城镇化率!$5:$5,0))/100</f>
        <v>815596.04353818065</v>
      </c>
      <c r="AC336" s="40">
        <f>INDEX(人口源表!$1:$1048576,MATCH($B336,人口源表!$A:$A,0),MATCH(AC$1,人口源表!$1:$1,0))*INDEX(城镇化率!$1:$1048576,MATCH($B336,城镇化率!$A:$A,0),MATCH(AC$1,城镇化率!$5:$5,0))/100</f>
        <v>819866.67139027279</v>
      </c>
      <c r="AD336" s="40">
        <f>INDEX(人口源表!$1:$1048576,MATCH($B336,人口源表!$A:$A,0),MATCH(AD$1,人口源表!$1:$1,0))*INDEX(城镇化率!$1:$1048576,MATCH($B336,城镇化率!$A:$A,0),MATCH(AD$1,城镇化率!$5:$5,0))/100</f>
        <v>823631.97239233449</v>
      </c>
      <c r="AE336" s="40">
        <f>INDEX(人口源表!$1:$1048576,MATCH($B336,人口源表!$A:$A,0),MATCH(AE$1,人口源表!$1:$1,0))*INDEX(城镇化率!$1:$1048576,MATCH($B336,城镇化率!$A:$A,0),MATCH(AE$1,城镇化率!$5:$5,0))/100</f>
        <v>826907.53729858773</v>
      </c>
      <c r="AF336" s="40">
        <f>INDEX(人口源表!$1:$1048576,MATCH($B336,人口源表!$A:$A,0),MATCH(AF$1,人口源表!$1:$1,0))*INDEX(城镇化率!$1:$1048576,MATCH($B336,城镇化率!$A:$A,0),MATCH(AF$1,城镇化率!$5:$5,0))/100</f>
        <v>829714.93378172454</v>
      </c>
      <c r="AG336" s="40">
        <f>INDEX(人口源表!$1:$1048576,MATCH($B336,人口源表!$A:$A,0),MATCH(AG$1,人口源表!$1:$1,0))*INDEX(城镇化率!$1:$1048576,MATCH($B336,城镇化率!$A:$A,0),MATCH(AG$1,城镇化率!$5:$5,0))/100</f>
        <v>832084.9940749465</v>
      </c>
      <c r="AH336" s="40">
        <f>INDEX(人口源表!$1:$1048576,MATCH($B336,人口源表!$A:$A,0),MATCH(AH$1,人口源表!$1:$1,0))*INDEX(城镇化率!$1:$1048576,MATCH($B336,城镇化率!$A:$A,0),MATCH(AH$1,城镇化率!$5:$5,0))/100</f>
        <v>834055.43473456649</v>
      </c>
      <c r="AI336" s="40">
        <f>INDEX(人口源表!$1:$1048576,MATCH($B336,人口源表!$A:$A,0),MATCH(AI$1,人口源表!$1:$1,0))*INDEX(城镇化率!$1:$1048576,MATCH($B336,城镇化率!$A:$A,0),MATCH(AI$1,城镇化率!$5:$5,0))/100</f>
        <v>835671.62207381753</v>
      </c>
      <c r="AJ336" s="40">
        <f>INDEX(人口源表!$1:$1048576,MATCH($B336,人口源表!$A:$A,0),MATCH(AJ$1,人口源表!$1:$1,0))*INDEX(城镇化率!$1:$1048576,MATCH($B336,城镇化率!$A:$A,0),MATCH(AJ$1,城镇化率!$5:$5,0))/100</f>
        <v>836987.35347837489</v>
      </c>
      <c r="AK336" s="40">
        <f>INDEX(人口源表!$1:$1048576,MATCH($B336,人口源表!$A:$A,0),MATCH(AK$1,人口源表!$1:$1,0))*INDEX(城镇化率!$1:$1048576,MATCH($B336,城镇化率!$A:$A,0),MATCH(AK$1,城镇化率!$5:$5,0))/100</f>
        <v>838063.71941579087</v>
      </c>
      <c r="AL336" s="40">
        <f>INDEX(人口源表!$1:$1048576,MATCH($B336,人口源表!$A:$A,0),MATCH(AL$1,人口源表!$1:$1,0))*INDEX(城镇化率!$1:$1048576,MATCH($B336,城镇化率!$A:$A,0),MATCH(AL$1,城镇化率!$5:$5,0))/100</f>
        <v>838971.17576761916</v>
      </c>
      <c r="AM336" s="40">
        <f>INDEX(人口源表!$1:$1048576,MATCH($B336,人口源表!$A:$A,0),MATCH(AM$1,人口源表!$1:$1,0))*INDEX(城镇化率!$1:$1048576,MATCH($B336,城镇化率!$A:$A,0),MATCH(AM$1,城镇化率!$5:$5,0))/100</f>
        <v>839787.11151530384</v>
      </c>
      <c r="AN336" s="40">
        <f>INDEX(人口源表!$1:$1048576,MATCH($B336,人口源表!$A:$A,0),MATCH(AN$1,人口源表!$1:$1,0))*INDEX(城镇化率!$1:$1048576,MATCH($B336,城镇化率!$A:$A,0),MATCH(AN$1,城镇化率!$5:$5,0))/100</f>
        <v>840599.23156641365</v>
      </c>
      <c r="AO336" s="40">
        <f>INDEX(人口源表!$1:$1048576,MATCH($B336,人口源表!$A:$A,0),MATCH(AO$1,人口源表!$1:$1,0))*INDEX(城镇化率!$1:$1048576,MATCH($B336,城镇化率!$A:$A,0),MATCH(AO$1,城镇化率!$5:$5,0))/100</f>
        <v>841502.46555613622</v>
      </c>
      <c r="AP336" s="40">
        <f>INDEX(人口源表!$1:$1048576,MATCH($B336,人口源表!$A:$A,0),MATCH(AP$1,人口源表!$1:$1,0))*INDEX(城镇化率!$1:$1048576,MATCH($B336,城镇化率!$A:$A,0),MATCH(AP$1,城镇化率!$5:$5,0))/100</f>
        <v>842601.7210602744</v>
      </c>
      <c r="AQ336" s="40">
        <f>INDEX(人口源表!$1:$1048576,MATCH($B336,人口源表!$A:$A,0),MATCH(AQ$1,人口源表!$1:$1,0))*INDEX(城镇化率!$1:$1048576,MATCH($B336,城镇化率!$A:$A,0),MATCH(AQ$1,城镇化率!$5:$5,0))/100</f>
        <v>844009.41874485044</v>
      </c>
      <c r="AR336" s="40">
        <f>INDEX(人口源表!$1:$1048576,MATCH($B336,人口源表!$A:$A,0),MATCH(AR$1,人口源表!$1:$1,0))*INDEX(城镇化率!$1:$1048576,MATCH($B336,城镇化率!$A:$A,0),MATCH(AR$1,城镇化率!$5:$5,0))/100</f>
        <v>845848.26853294333</v>
      </c>
      <c r="AS336" s="40">
        <f>INDEX(人口源表!$1:$1048576,MATCH($B336,人口源表!$A:$A,0),MATCH(AS$1,人口源表!$1:$1,0))*INDEX(城镇化率!$1:$1048576,MATCH($B336,城镇化率!$A:$A,0),MATCH(AS$1,城镇化率!$5:$5,0))/100</f>
        <v>848250.11799824843</v>
      </c>
      <c r="AT336" s="40">
        <f>INDEX(人口源表!$1:$1048576,MATCH($B336,人口源表!$A:$A,0),MATCH(AT$1,人口源表!$1:$1,0))*INDEX(城镇化率!$1:$1048576,MATCH($B336,城镇化率!$A:$A,0),MATCH(AT$1,城镇化率!$5:$5,0))/100</f>
        <v>851356.77469571528</v>
      </c>
      <c r="AU336" s="40">
        <f>INDEX(人口源表!$1:$1048576,MATCH($B336,人口源表!$A:$A,0),MATCH(AU$1,人口源表!$1:$1,0))*INDEX(城镇化率!$1:$1048576,MATCH($B336,城镇化率!$A:$A,0),MATCH(AU$1,城镇化率!$5:$5,0))/100</f>
        <v>855317.49592657865</v>
      </c>
      <c r="AV336" s="40">
        <f>INDEX(人口源表!$1:$1048576,MATCH($B336,人口源表!$A:$A,0),MATCH(AV$1,人口源表!$1:$1,0))*INDEX(城镇化率!$1:$1048576,MATCH($B336,城镇化率!$A:$A,0),MATCH(AV$1,城镇化率!$5:$5,0))/100</f>
        <v>860294.48848181334</v>
      </c>
    </row>
    <row r="337" spans="1:48" x14ac:dyDescent="0.15">
      <c r="A337" s="36" t="s">
        <v>882</v>
      </c>
      <c r="B337" s="4" t="s">
        <v>682</v>
      </c>
      <c r="C337" s="34">
        <f>VLOOKUP(B337,'[1]2016省城人口总结（根）'!B:C,2,FALSE)/100</f>
        <v>0.50206499999999998</v>
      </c>
      <c r="D337" s="40">
        <f>INDEX(人口源表!$1:$1048576,MATCH($B337,人口源表!$A:$A,0),MATCH(D$1,人口源表!$1:$1,0))*INDEX(城镇化率!$1:$1048576,MATCH($B337,城镇化率!$A:$A,0),MATCH(D$1,城镇化率!$5:$5,0))/100</f>
        <v>566744.11571606842</v>
      </c>
      <c r="E337" s="40">
        <f>INDEX(人口源表!$1:$1048576,MATCH($B337,人口源表!$A:$A,0),MATCH(E$1,人口源表!$1:$1,0))*INDEX(城镇化率!$1:$1048576,MATCH($B337,城镇化率!$A:$A,0),MATCH(E$1,城镇化率!$5:$5,0))/100</f>
        <v>580521.50013887999</v>
      </c>
      <c r="F337" s="40">
        <f>INDEX(人口源表!$1:$1048576,MATCH($B337,人口源表!$A:$A,0),MATCH(F$1,人口源表!$1:$1,0))*INDEX(城镇化率!$1:$1048576,MATCH($B337,城镇化率!$A:$A,0),MATCH(F$1,城镇化率!$5:$5,0))/100</f>
        <v>594571.82461837714</v>
      </c>
      <c r="G337" s="40">
        <f>INDEX(人口源表!$1:$1048576,MATCH($B337,人口源表!$A:$A,0),MATCH(G$1,人口源表!$1:$1,0))*INDEX(城镇化率!$1:$1048576,MATCH($B337,城镇化率!$A:$A,0),MATCH(G$1,城镇化率!$5:$5,0))/100</f>
        <v>558755.09190128767</v>
      </c>
      <c r="H337" s="40">
        <f>INDEX(人口源表!$1:$1048576,MATCH($B337,人口源表!$A:$A,0),MATCH(H$1,人口源表!$1:$1,0))*INDEX(城镇化率!$1:$1048576,MATCH($B337,城镇化率!$A:$A,0),MATCH(H$1,城镇化率!$5:$5,0))/100</f>
        <v>573257.42936385644</v>
      </c>
      <c r="I337" s="40">
        <f>INDEX(人口源表!$1:$1048576,MATCH($B337,人口源表!$A:$A,0),MATCH(I$1,人口源表!$1:$1,0))*INDEX(城镇化率!$1:$1048576,MATCH($B337,城镇化率!$A:$A,0),MATCH(I$1,城镇化率!$5:$5,0))/100</f>
        <v>584240.14982617821</v>
      </c>
      <c r="J337" s="40">
        <f>INDEX(人口源表!$1:$1048576,MATCH($B337,人口源表!$A:$A,0),MATCH(J$1,人口源表!$1:$1,0))*INDEX(城镇化率!$1:$1048576,MATCH($B337,城镇化率!$A:$A,0),MATCH(J$1,城镇化率!$5:$5,0))/100</f>
        <v>595523.81952212623</v>
      </c>
      <c r="K337" s="40">
        <f>INDEX(人口源表!$1:$1048576,MATCH($B337,人口源表!$A:$A,0),MATCH(K$1,人口源表!$1:$1,0))*INDEX(城镇化率!$1:$1048576,MATCH($B337,城镇化率!$A:$A,0),MATCH(K$1,城镇化率!$5:$5,0))/100</f>
        <v>607048.33899545926</v>
      </c>
      <c r="L337" s="40">
        <f>INDEX(人口源表!$1:$1048576,MATCH($B337,人口源表!$A:$A,0),MATCH(L$1,人口源表!$1:$1,0))*INDEX(城镇化率!$1:$1048576,MATCH($B337,城镇化率!$A:$A,0),MATCH(L$1,城镇化率!$5:$5,0))/100</f>
        <v>618757.76948428294</v>
      </c>
      <c r="M337" s="40">
        <f>INDEX(人口源表!$1:$1048576,MATCH($B337,人口源表!$A:$A,0),MATCH(M$1,人口源表!$1:$1,0))*INDEX(城镇化率!$1:$1048576,MATCH($B337,城镇化率!$A:$A,0),MATCH(M$1,城镇化率!$5:$5,0))/100</f>
        <v>630596.08749672677</v>
      </c>
      <c r="N337" s="40">
        <f>INDEX(人口源表!$1:$1048576,MATCH($B337,人口源表!$A:$A,0),MATCH(N$1,人口源表!$1:$1,0))*INDEX(城镇化率!$1:$1048576,MATCH($B337,城镇化率!$A:$A,0),MATCH(N$1,城镇化率!$5:$5,0))/100</f>
        <v>642510.65934365045</v>
      </c>
      <c r="O337" s="40">
        <f>INDEX(人口源表!$1:$1048576,MATCH($B337,人口源表!$A:$A,0),MATCH(O$1,人口源表!$1:$1,0))*INDEX(城镇化率!$1:$1048576,MATCH($B337,城镇化率!$A:$A,0),MATCH(O$1,城镇化率!$5:$5,0))/100</f>
        <v>654449.58870389045</v>
      </c>
      <c r="P337" s="40">
        <f>INDEX(人口源表!$1:$1048576,MATCH($B337,人口源表!$A:$A,0),MATCH(P$1,人口源表!$1:$1,0))*INDEX(城镇化率!$1:$1048576,MATCH($B337,城镇化率!$A:$A,0),MATCH(P$1,城镇化率!$5:$5,0))/100</f>
        <v>666364.71496408375</v>
      </c>
      <c r="Q337" s="40">
        <f>INDEX(人口源表!$1:$1048576,MATCH($B337,人口源表!$A:$A,0),MATCH(Q$1,人口源表!$1:$1,0))*INDEX(城镇化率!$1:$1048576,MATCH($B337,城镇化率!$A:$A,0),MATCH(Q$1,城镇化率!$5:$5,0))/100</f>
        <v>678208.91497851303</v>
      </c>
      <c r="R337" s="40">
        <f>INDEX(人口源表!$1:$1048576,MATCH($B337,人口源表!$A:$A,0),MATCH(R$1,人口源表!$1:$1,0))*INDEX(城镇化率!$1:$1048576,MATCH($B337,城镇化率!$A:$A,0),MATCH(R$1,城镇化率!$5:$5,0))/100</f>
        <v>689939.16933991597</v>
      </c>
      <c r="S337" s="40">
        <f>INDEX(人口源表!$1:$1048576,MATCH($B337,人口源表!$A:$A,0),MATCH(S$1,人口源表!$1:$1,0))*INDEX(城镇化率!$1:$1048576,MATCH($B337,城镇化率!$A:$A,0),MATCH(S$1,城镇化率!$5:$5,0))/100</f>
        <v>698040.97704584186</v>
      </c>
      <c r="T337" s="40">
        <f>INDEX(人口源表!$1:$1048576,MATCH($B337,人口源表!$A:$A,0),MATCH(T$1,人口源表!$1:$1,0))*INDEX(城镇化率!$1:$1048576,MATCH($B337,城镇化率!$A:$A,0),MATCH(T$1,城镇化率!$5:$5,0))/100</f>
        <v>705854.79280003265</v>
      </c>
      <c r="U337" s="40">
        <f>INDEX(人口源表!$1:$1048576,MATCH($B337,人口源表!$A:$A,0),MATCH(U$1,人口源表!$1:$1,0))*INDEX(城镇化率!$1:$1048576,MATCH($B337,城镇化率!$A:$A,0),MATCH(U$1,城镇化率!$5:$5,0))/100</f>
        <v>713348.67411013483</v>
      </c>
      <c r="V337" s="40">
        <f>INDEX(人口源表!$1:$1048576,MATCH($B337,人口源表!$A:$A,0),MATCH(V$1,人口源表!$1:$1,0))*INDEX(城镇化率!$1:$1048576,MATCH($B337,城镇化率!$A:$A,0),MATCH(V$1,城镇化率!$5:$5,0))/100</f>
        <v>720496.74431878666</v>
      </c>
      <c r="W337" s="40">
        <f>INDEX(人口源表!$1:$1048576,MATCH($B337,人口源表!$A:$A,0),MATCH(W$1,人口源表!$1:$1,0))*INDEX(城镇化率!$1:$1048576,MATCH($B337,城镇化率!$A:$A,0),MATCH(W$1,城镇化率!$5:$5,0))/100</f>
        <v>727276.31041756156</v>
      </c>
      <c r="X337" s="40">
        <f>INDEX(人口源表!$1:$1048576,MATCH($B337,人口源表!$A:$A,0),MATCH(X$1,人口源表!$1:$1,0))*INDEX(城镇化率!$1:$1048576,MATCH($B337,城镇化率!$A:$A,0),MATCH(X$1,城镇化率!$5:$5,0))/100</f>
        <v>733668.56001351553</v>
      </c>
      <c r="Y337" s="40">
        <f>INDEX(人口源表!$1:$1048576,MATCH($B337,人口源表!$A:$A,0),MATCH(Y$1,人口源表!$1:$1,0))*INDEX(城镇化率!$1:$1048576,MATCH($B337,城镇化率!$A:$A,0),MATCH(Y$1,城镇化率!$5:$5,0))/100</f>
        <v>739658.66356435046</v>
      </c>
      <c r="Z337" s="40">
        <f>INDEX(人口源表!$1:$1048576,MATCH($B337,人口源表!$A:$A,0),MATCH(Z$1,人口源表!$1:$1,0))*INDEX(城镇化率!$1:$1048576,MATCH($B337,城镇化率!$A:$A,0),MATCH(Z$1,城镇化率!$5:$5,0))/100</f>
        <v>745237.73054268328</v>
      </c>
      <c r="AA337" s="40">
        <f>INDEX(人口源表!$1:$1048576,MATCH($B337,人口源表!$A:$A,0),MATCH(AA$1,人口源表!$1:$1,0))*INDEX(城镇化率!$1:$1048576,MATCH($B337,城镇化率!$A:$A,0),MATCH(AA$1,城镇化率!$5:$5,0))/100</f>
        <v>750399.23785073031</v>
      </c>
      <c r="AB337" s="40">
        <f>INDEX(人口源表!$1:$1048576,MATCH($B337,人口源表!$A:$A,0),MATCH(AB$1,人口源表!$1:$1,0))*INDEX(城镇化率!$1:$1048576,MATCH($B337,城镇化率!$A:$A,0),MATCH(AB$1,城镇化率!$5:$5,0))/100</f>
        <v>755143.45623649878</v>
      </c>
      <c r="AC337" s="40">
        <f>INDEX(人口源表!$1:$1048576,MATCH($B337,人口源表!$A:$A,0),MATCH(AC$1,人口源表!$1:$1,0))*INDEX(城镇化率!$1:$1048576,MATCH($B337,城镇化率!$A:$A,0),MATCH(AC$1,城镇化率!$5:$5,0))/100</f>
        <v>758543.89079678268</v>
      </c>
      <c r="AD337" s="40">
        <f>INDEX(人口源表!$1:$1048576,MATCH($B337,人口源表!$A:$A,0),MATCH(AD$1,人口源表!$1:$1,0))*INDEX(城镇化率!$1:$1048576,MATCH($B337,城镇化率!$A:$A,0),MATCH(AD$1,城镇化率!$5:$5,0))/100</f>
        <v>761530.06336230075</v>
      </c>
      <c r="AE337" s="40">
        <f>INDEX(人口源表!$1:$1048576,MATCH($B337,人口源表!$A:$A,0),MATCH(AE$1,人口源表!$1:$1,0))*INDEX(城镇化率!$1:$1048576,MATCH($B337,城镇化率!$A:$A,0),MATCH(AE$1,城镇化率!$5:$5,0))/100</f>
        <v>764117.99783015763</v>
      </c>
      <c r="AF337" s="40">
        <f>INDEX(人口源表!$1:$1048576,MATCH($B337,人口源表!$A:$A,0),MATCH(AF$1,人口源表!$1:$1,0))*INDEX(城镇化率!$1:$1048576,MATCH($B337,城镇化率!$A:$A,0),MATCH(AF$1,城镇化率!$5:$5,0))/100</f>
        <v>766327.1611857618</v>
      </c>
      <c r="AG337" s="40">
        <f>INDEX(人口源表!$1:$1048576,MATCH($B337,人口源表!$A:$A,0),MATCH(AG$1,人口源表!$1:$1,0))*INDEX(城镇化率!$1:$1048576,MATCH($B337,城镇化率!$A:$A,0),MATCH(AG$1,城镇化率!$5:$5,0))/100</f>
        <v>768183.06787524791</v>
      </c>
      <c r="AH337" s="40">
        <f>INDEX(人口源表!$1:$1048576,MATCH($B337,人口源表!$A:$A,0),MATCH(AH$1,人口源表!$1:$1,0))*INDEX(城镇化率!$1:$1048576,MATCH($B337,城镇化率!$A:$A,0),MATCH(AH$1,城镇化率!$5:$5,0))/100</f>
        <v>769715.47715891048</v>
      </c>
      <c r="AI337" s="40">
        <f>INDEX(人口源表!$1:$1048576,MATCH($B337,人口源表!$A:$A,0),MATCH(AI$1,人口源表!$1:$1,0))*INDEX(城镇化率!$1:$1048576,MATCH($B337,城镇化率!$A:$A,0),MATCH(AI$1,城镇化率!$5:$5,0))/100</f>
        <v>770961.03047149139</v>
      </c>
      <c r="AJ337" s="40">
        <f>INDEX(人口源表!$1:$1048576,MATCH($B337,人口源表!$A:$A,0),MATCH(AJ$1,人口源表!$1:$1,0))*INDEX(城镇化率!$1:$1048576,MATCH($B337,城镇化率!$A:$A,0),MATCH(AJ$1,城镇化率!$5:$5,0))/100</f>
        <v>771959.52049399132</v>
      </c>
      <c r="AK337" s="40">
        <f>INDEX(人口源表!$1:$1048576,MATCH($B337,人口源表!$A:$A,0),MATCH(AK$1,人口源表!$1:$1,0))*INDEX(城镇化率!$1:$1048576,MATCH($B337,城镇化率!$A:$A,0),MATCH(AK$1,城镇化率!$5:$5,0))/100</f>
        <v>772757.17082687886</v>
      </c>
      <c r="AL337" s="40">
        <f>INDEX(人口源表!$1:$1048576,MATCH($B337,人口源表!$A:$A,0),MATCH(AL$1,人口源表!$1:$1,0))*INDEX(城镇化率!$1:$1048576,MATCH($B337,城镇化率!$A:$A,0),MATCH(AL$1,城镇化率!$5:$5,0))/100</f>
        <v>773407.39897142455</v>
      </c>
      <c r="AM337" s="40">
        <f>INDEX(人口源表!$1:$1048576,MATCH($B337,人口源表!$A:$A,0),MATCH(AM$1,人口源表!$1:$1,0))*INDEX(城镇化率!$1:$1048576,MATCH($B337,城镇化率!$A:$A,0),MATCH(AM$1,城镇化率!$5:$5,0))/100</f>
        <v>773966.39521010325</v>
      </c>
      <c r="AN337" s="40">
        <f>INDEX(人口源表!$1:$1048576,MATCH($B337,人口源表!$A:$A,0),MATCH(AN$1,人口源表!$1:$1,0))*INDEX(城镇化率!$1:$1048576,MATCH($B337,城镇化率!$A:$A,0),MATCH(AN$1,城镇化率!$5:$5,0))/100</f>
        <v>774497.7343587483</v>
      </c>
      <c r="AO337" s="40">
        <f>INDEX(人口源表!$1:$1048576,MATCH($B337,人口源表!$A:$A,0),MATCH(AO$1,人口源表!$1:$1,0))*INDEX(城镇化率!$1:$1048576,MATCH($B337,城镇化率!$A:$A,0),MATCH(AO$1,城镇化率!$5:$5,0))/100</f>
        <v>775071.19707717851</v>
      </c>
      <c r="AP337" s="40">
        <f>INDEX(人口源表!$1:$1048576,MATCH($B337,人口源表!$A:$A,0),MATCH(AP$1,人口源表!$1:$1,0))*INDEX(城镇化率!$1:$1048576,MATCH($B337,城镇化率!$A:$A,0),MATCH(AP$1,城镇化率!$5:$5,0))/100</f>
        <v>775760.90561869415</v>
      </c>
      <c r="AQ337" s="40">
        <f>INDEX(人口源表!$1:$1048576,MATCH($B337,人口源表!$A:$A,0),MATCH(AQ$1,人口源表!$1:$1,0))*INDEX(城镇化率!$1:$1048576,MATCH($B337,城镇化率!$A:$A,0),MATCH(AQ$1,城镇化率!$5:$5,0))/100</f>
        <v>776648.69505149964</v>
      </c>
      <c r="AR337" s="40">
        <f>INDEX(人口源表!$1:$1048576,MATCH($B337,人口源表!$A:$A,0),MATCH(AR$1,人口源表!$1:$1,0))*INDEX(城镇化率!$1:$1048576,MATCH($B337,城镇化率!$A:$A,0),MATCH(AR$1,城镇化率!$5:$5,0))/100</f>
        <v>777822.26108963694</v>
      </c>
      <c r="AS337" s="40">
        <f>INDEX(人口源表!$1:$1048576,MATCH($B337,人口源表!$A:$A,0),MATCH(AS$1,人口源表!$1:$1,0))*INDEX(城镇化率!$1:$1048576,MATCH($B337,城镇化率!$A:$A,0),MATCH(AS$1,城镇化率!$5:$5,0))/100</f>
        <v>779373.92930761573</v>
      </c>
      <c r="AT337" s="40">
        <f>INDEX(人口源表!$1:$1048576,MATCH($B337,人口源表!$A:$A,0),MATCH(AT$1,人口源表!$1:$1,0))*INDEX(城镇化率!$1:$1048576,MATCH($B337,城镇化率!$A:$A,0),MATCH(AT$1,城镇化率!$5:$5,0))/100</f>
        <v>781404.73418243264</v>
      </c>
      <c r="AU337" s="40">
        <f>INDEX(人口源表!$1:$1048576,MATCH($B337,人口源表!$A:$A,0),MATCH(AU$1,人口源表!$1:$1,0))*INDEX(城镇化率!$1:$1048576,MATCH($B337,城镇化率!$A:$A,0),MATCH(AU$1,城镇化率!$5:$5,0))/100</f>
        <v>784019.88120481966</v>
      </c>
      <c r="AV337" s="40">
        <f>INDEX(人口源表!$1:$1048576,MATCH($B337,人口源表!$A:$A,0),MATCH(AV$1,人口源表!$1:$1,0))*INDEX(城镇化率!$1:$1048576,MATCH($B337,城镇化率!$A:$A,0),MATCH(AV$1,城镇化率!$5:$5,0))/100</f>
        <v>787333.51811674703</v>
      </c>
    </row>
    <row r="338" spans="1:48" x14ac:dyDescent="0.15">
      <c r="A338" s="36" t="s">
        <v>883</v>
      </c>
      <c r="B338" s="4" t="s">
        <v>684</v>
      </c>
      <c r="C338" s="34">
        <f>VLOOKUP(B338,'[1]2016省城人口总结（根）'!B:C,2,FALSE)/100</f>
        <v>0.85669946698612809</v>
      </c>
      <c r="D338" s="40">
        <f>INDEX(人口源表!$1:$1048576,MATCH($B338,人口源表!$A:$A,0),MATCH(D$1,人口源表!$1:$1,0))*INDEX(城镇化率!$1:$1048576,MATCH($B338,城镇化率!$A:$A,0),MATCH(D$1,城镇化率!$5:$5,0))/100</f>
        <v>2813844.9708209876</v>
      </c>
      <c r="E338" s="40">
        <f>INDEX(人口源表!$1:$1048576,MATCH($B338,人口源表!$A:$A,0),MATCH(E$1,人口源表!$1:$1,0))*INDEX(城镇化率!$1:$1048576,MATCH($B338,城镇化率!$A:$A,0),MATCH(E$1,城镇化率!$5:$5,0))/100</f>
        <v>2881977.9873787896</v>
      </c>
      <c r="F338" s="40">
        <f>INDEX(人口源表!$1:$1048576,MATCH($B338,人口源表!$A:$A,0),MATCH(F$1,人口源表!$1:$1,0))*INDEX(城镇化率!$1:$1048576,MATCH($B338,城镇化率!$A:$A,0),MATCH(F$1,城镇化率!$5:$5,0))/100</f>
        <v>2949970.0548261213</v>
      </c>
      <c r="G338" s="40">
        <f>INDEX(人口源表!$1:$1048576,MATCH($B338,人口源表!$A:$A,0),MATCH(G$1,人口源表!$1:$1,0))*INDEX(城镇化率!$1:$1048576,MATCH($B338,城镇化率!$A:$A,0),MATCH(G$1,城镇化率!$5:$5,0))/100</f>
        <v>3619024.8671937515</v>
      </c>
      <c r="H338" s="40">
        <f>INDEX(人口源表!$1:$1048576,MATCH($B338,人口源表!$A:$A,0),MATCH(H$1,人口源表!$1:$1,0))*INDEX(城镇化率!$1:$1048576,MATCH($B338,城镇化率!$A:$A,0),MATCH(H$1,城镇化率!$5:$5,0))/100</f>
        <v>3715698.6014145506</v>
      </c>
      <c r="I338" s="40">
        <f>INDEX(人口源表!$1:$1048576,MATCH($B338,人口源表!$A:$A,0),MATCH(I$1,人口源表!$1:$1,0))*INDEX(城镇化率!$1:$1048576,MATCH($B338,城镇化率!$A:$A,0),MATCH(I$1,城镇化率!$5:$5,0))/100</f>
        <v>3783998.6953747957</v>
      </c>
      <c r="J338" s="40">
        <f>INDEX(人口源表!$1:$1048576,MATCH($B338,人口源表!$A:$A,0),MATCH(J$1,人口源表!$1:$1,0))*INDEX(城镇化率!$1:$1048576,MATCH($B338,城镇化率!$A:$A,0),MATCH(J$1,城镇化率!$5:$5,0))/100</f>
        <v>3849208.5441158842</v>
      </c>
      <c r="K338" s="40">
        <f>INDEX(人口源表!$1:$1048576,MATCH($B338,人口源表!$A:$A,0),MATCH(K$1,人口源表!$1:$1,0))*INDEX(城镇化率!$1:$1048576,MATCH($B338,城镇化率!$A:$A,0),MATCH(K$1,城镇化率!$5:$5,0))/100</f>
        <v>3911482.117816831</v>
      </c>
      <c r="L338" s="40">
        <f>INDEX(人口源表!$1:$1048576,MATCH($B338,人口源表!$A:$A,0),MATCH(L$1,人口源表!$1:$1,0))*INDEX(城镇化率!$1:$1048576,MATCH($B338,城镇化率!$A:$A,0),MATCH(L$1,城镇化率!$5:$5,0))/100</f>
        <v>3970971.1447933237</v>
      </c>
      <c r="M338" s="40">
        <f>INDEX(人口源表!$1:$1048576,MATCH($B338,人口源表!$A:$A,0),MATCH(M$1,人口源表!$1:$1,0))*INDEX(城镇化率!$1:$1048576,MATCH($B338,城镇化率!$A:$A,0),MATCH(M$1,城镇化率!$5:$5,0))/100</f>
        <v>4027824.8114884864</v>
      </c>
      <c r="N338" s="40">
        <f>INDEX(人口源表!$1:$1048576,MATCH($B338,人口源表!$A:$A,0),MATCH(N$1,人口源表!$1:$1,0))*INDEX(城镇化率!$1:$1048576,MATCH($B338,城镇化率!$A:$A,0),MATCH(N$1,城镇化率!$5:$5,0))/100</f>
        <v>4082188.4785217955</v>
      </c>
      <c r="O338" s="40">
        <f>INDEX(人口源表!$1:$1048576,MATCH($B338,人口源表!$A:$A,0),MATCH(O$1,人口源表!$1:$1,0))*INDEX(城镇化率!$1:$1048576,MATCH($B338,城镇化率!$A:$A,0),MATCH(O$1,城镇化率!$5:$5,0))/100</f>
        <v>4134205.274863509</v>
      </c>
      <c r="P338" s="40">
        <f>INDEX(人口源表!$1:$1048576,MATCH($B338,人口源表!$A:$A,0),MATCH(P$1,人口源表!$1:$1,0))*INDEX(城镇化率!$1:$1048576,MATCH($B338,城镇化率!$A:$A,0),MATCH(P$1,城镇化率!$5:$5,0))/100</f>
        <v>4184013.8270761454</v>
      </c>
      <c r="Q338" s="40">
        <f>INDEX(人口源表!$1:$1048576,MATCH($B338,人口源表!$A:$A,0),MATCH(Q$1,人口源表!$1:$1,0))*INDEX(城镇化率!$1:$1048576,MATCH($B338,城镇化率!$A:$A,0),MATCH(Q$1,城镇化率!$5:$5,0))/100</f>
        <v>4221768</v>
      </c>
      <c r="R338" s="40">
        <f>INDEX(人口源表!$1:$1048576,MATCH($B338,人口源表!$A:$A,0),MATCH(R$1,人口源表!$1:$1,0))*INDEX(城镇化率!$1:$1048576,MATCH($B338,城镇化率!$A:$A,0),MATCH(R$1,城镇化率!$5:$5,0))/100</f>
        <v>4225196</v>
      </c>
      <c r="S338" s="40">
        <f>INDEX(人口源表!$1:$1048576,MATCH($B338,人口源表!$A:$A,0),MATCH(S$1,人口源表!$1:$1,0))*INDEX(城镇化率!$1:$1048576,MATCH($B338,城镇化率!$A:$A,0),MATCH(S$1,城镇化率!$5:$5,0))/100</f>
        <v>4226361</v>
      </c>
      <c r="T338" s="40">
        <f>INDEX(人口源表!$1:$1048576,MATCH($B338,人口源表!$A:$A,0),MATCH(T$1,人口源表!$1:$1,0))*INDEX(城镇化率!$1:$1048576,MATCH($B338,城镇化率!$A:$A,0),MATCH(T$1,城镇化率!$5:$5,0))/100</f>
        <v>4225441</v>
      </c>
      <c r="U338" s="40">
        <f>INDEX(人口源表!$1:$1048576,MATCH($B338,人口源表!$A:$A,0),MATCH(U$1,人口源表!$1:$1,0))*INDEX(城镇化率!$1:$1048576,MATCH($B338,城镇化率!$A:$A,0),MATCH(U$1,城镇化率!$5:$5,0))/100</f>
        <v>4222601</v>
      </c>
      <c r="V338" s="40">
        <f>INDEX(人口源表!$1:$1048576,MATCH($B338,人口源表!$A:$A,0),MATCH(V$1,人口源表!$1:$1,0))*INDEX(城镇化率!$1:$1048576,MATCH($B338,城镇化率!$A:$A,0),MATCH(V$1,城镇化率!$5:$5,0))/100</f>
        <v>4217995</v>
      </c>
      <c r="W338" s="40">
        <f>INDEX(人口源表!$1:$1048576,MATCH($B338,人口源表!$A:$A,0),MATCH(W$1,人口源表!$1:$1,0))*INDEX(城镇化率!$1:$1048576,MATCH($B338,城镇化率!$A:$A,0),MATCH(W$1,城镇化率!$5:$5,0))/100</f>
        <v>4211766</v>
      </c>
      <c r="X338" s="40">
        <f>INDEX(人口源表!$1:$1048576,MATCH($B338,人口源表!$A:$A,0),MATCH(X$1,人口源表!$1:$1,0))*INDEX(城镇化率!$1:$1048576,MATCH($B338,城镇化率!$A:$A,0),MATCH(X$1,城镇化率!$5:$5,0))/100</f>
        <v>4204047</v>
      </c>
      <c r="Y338" s="40">
        <f>INDEX(人口源表!$1:$1048576,MATCH($B338,人口源表!$A:$A,0),MATCH(Y$1,人口源表!$1:$1,0))*INDEX(城镇化率!$1:$1048576,MATCH($B338,城镇化率!$A:$A,0),MATCH(Y$1,城镇化率!$5:$5,0))/100</f>
        <v>4194957</v>
      </c>
      <c r="Z338" s="40">
        <f>INDEX(人口源表!$1:$1048576,MATCH($B338,人口源表!$A:$A,0),MATCH(Z$1,人口源表!$1:$1,0))*INDEX(城镇化率!$1:$1048576,MATCH($B338,城镇化率!$A:$A,0),MATCH(Z$1,城镇化率!$5:$5,0))/100</f>
        <v>4184605</v>
      </c>
      <c r="AA338" s="40">
        <f>INDEX(人口源表!$1:$1048576,MATCH($B338,人口源表!$A:$A,0),MATCH(AA$1,人口源表!$1:$1,0))*INDEX(城镇化率!$1:$1048576,MATCH($B338,城镇化率!$A:$A,0),MATCH(AA$1,城镇化率!$5:$5,0))/100</f>
        <v>4173088</v>
      </c>
      <c r="AB338" s="40">
        <f>INDEX(人口源表!$1:$1048576,MATCH($B338,人口源表!$A:$A,0),MATCH(AB$1,人口源表!$1:$1,0))*INDEX(城镇化率!$1:$1048576,MATCH($B338,城镇化率!$A:$A,0),MATCH(AB$1,城镇化率!$5:$5,0))/100</f>
        <v>4160493</v>
      </c>
      <c r="AC338" s="40">
        <f>INDEX(人口源表!$1:$1048576,MATCH($B338,人口源表!$A:$A,0),MATCH(AC$1,人口源表!$1:$1,0))*INDEX(城镇化率!$1:$1048576,MATCH($B338,城镇化率!$A:$A,0),MATCH(AC$1,城镇化率!$5:$5,0))/100</f>
        <v>4146895</v>
      </c>
      <c r="AD338" s="40">
        <f>INDEX(人口源表!$1:$1048576,MATCH($B338,人口源表!$A:$A,0),MATCH(AD$1,人口源表!$1:$1,0))*INDEX(城镇化率!$1:$1048576,MATCH($B338,城镇化率!$A:$A,0),MATCH(AD$1,城镇化率!$5:$5,0))/100</f>
        <v>4132355</v>
      </c>
      <c r="AE338" s="40">
        <f>INDEX(人口源表!$1:$1048576,MATCH($B338,人口源表!$A:$A,0),MATCH(AE$1,人口源表!$1:$1,0))*INDEX(城镇化率!$1:$1048576,MATCH($B338,城镇化率!$A:$A,0),MATCH(AE$1,城镇化率!$5:$5,0))/100</f>
        <v>4116927</v>
      </c>
      <c r="AF338" s="40">
        <f>INDEX(人口源表!$1:$1048576,MATCH($B338,人口源表!$A:$A,0),MATCH(AF$1,人口源表!$1:$1,0))*INDEX(城镇化率!$1:$1048576,MATCH($B338,城镇化率!$A:$A,0),MATCH(AF$1,城镇化率!$5:$5,0))/100</f>
        <v>4100651</v>
      </c>
      <c r="AG338" s="40">
        <f>INDEX(人口源表!$1:$1048576,MATCH($B338,人口源表!$A:$A,0),MATCH(AG$1,人口源表!$1:$1,0))*INDEX(城镇化率!$1:$1048576,MATCH($B338,城镇化率!$A:$A,0),MATCH(AG$1,城镇化率!$5:$5,0))/100</f>
        <v>4083556</v>
      </c>
      <c r="AH338" s="40">
        <f>INDEX(人口源表!$1:$1048576,MATCH($B338,人口源表!$A:$A,0),MATCH(AH$1,人口源表!$1:$1,0))*INDEX(城镇化率!$1:$1048576,MATCH($B338,城镇化率!$A:$A,0),MATCH(AH$1,城镇化率!$5:$5,0))/100</f>
        <v>4065659</v>
      </c>
      <c r="AI338" s="40">
        <f>INDEX(人口源表!$1:$1048576,MATCH($B338,人口源表!$A:$A,0),MATCH(AI$1,人口源表!$1:$1,0))*INDEX(城镇化率!$1:$1048576,MATCH($B338,城镇化率!$A:$A,0),MATCH(AI$1,城镇化率!$5:$5,0))/100</f>
        <v>4046967</v>
      </c>
      <c r="AJ338" s="40">
        <f>INDEX(人口源表!$1:$1048576,MATCH($B338,人口源表!$A:$A,0),MATCH(AJ$1,人口源表!$1:$1,0))*INDEX(城镇化率!$1:$1048576,MATCH($B338,城镇化率!$A:$A,0),MATCH(AJ$1,城镇化率!$5:$5,0))/100</f>
        <v>4027475</v>
      </c>
      <c r="AK338" s="40">
        <f>INDEX(人口源表!$1:$1048576,MATCH($B338,人口源表!$A:$A,0),MATCH(AK$1,人口源表!$1:$1,0))*INDEX(城镇化率!$1:$1048576,MATCH($B338,城镇化率!$A:$A,0),MATCH(AK$1,城镇化率!$5:$5,0))/100</f>
        <v>4007166</v>
      </c>
      <c r="AL338" s="40">
        <f>INDEX(人口源表!$1:$1048576,MATCH($B338,人口源表!$A:$A,0),MATCH(AL$1,人口源表!$1:$1,0))*INDEX(城镇化率!$1:$1048576,MATCH($B338,城镇化率!$A:$A,0),MATCH(AL$1,城镇化率!$5:$5,0))/100</f>
        <v>3986012</v>
      </c>
      <c r="AM338" s="40">
        <f>INDEX(人口源表!$1:$1048576,MATCH($B338,人口源表!$A:$A,0),MATCH(AM$1,人口源表!$1:$1,0))*INDEX(城镇化率!$1:$1048576,MATCH($B338,城镇化率!$A:$A,0),MATCH(AM$1,城镇化率!$5:$5,0))/100</f>
        <v>3963975</v>
      </c>
      <c r="AN338" s="40">
        <f>INDEX(人口源表!$1:$1048576,MATCH($B338,人口源表!$A:$A,0),MATCH(AN$1,人口源表!$1:$1,0))*INDEX(城镇化率!$1:$1048576,MATCH($B338,城镇化率!$A:$A,0),MATCH(AN$1,城镇化率!$5:$5,0))/100</f>
        <v>3941003</v>
      </c>
      <c r="AO338" s="40">
        <f>INDEX(人口源表!$1:$1048576,MATCH($B338,人口源表!$A:$A,0),MATCH(AO$1,人口源表!$1:$1,0))*INDEX(城镇化率!$1:$1048576,MATCH($B338,城镇化率!$A:$A,0),MATCH(AO$1,城镇化率!$5:$5,0))/100</f>
        <v>3917035</v>
      </c>
      <c r="AP338" s="40">
        <f>INDEX(人口源表!$1:$1048576,MATCH($B338,人口源表!$A:$A,0),MATCH(AP$1,人口源表!$1:$1,0))*INDEX(城镇化率!$1:$1048576,MATCH($B338,城镇化率!$A:$A,0),MATCH(AP$1,城镇化率!$5:$5,0))/100</f>
        <v>3891997</v>
      </c>
      <c r="AQ338" s="40">
        <f>INDEX(人口源表!$1:$1048576,MATCH($B338,人口源表!$A:$A,0),MATCH(AQ$1,人口源表!$1:$1,0))*INDEX(城镇化率!$1:$1048576,MATCH($B338,城镇化率!$A:$A,0),MATCH(AQ$1,城镇化率!$5:$5,0))/100</f>
        <v>3865804</v>
      </c>
      <c r="AR338" s="40">
        <f>INDEX(人口源表!$1:$1048576,MATCH($B338,人口源表!$A:$A,0),MATCH(AR$1,人口源表!$1:$1,0))*INDEX(城镇化率!$1:$1048576,MATCH($B338,城镇化率!$A:$A,0),MATCH(AR$1,城镇化率!$5:$5,0))/100</f>
        <v>3838360</v>
      </c>
      <c r="AS338" s="40">
        <f>INDEX(人口源表!$1:$1048576,MATCH($B338,人口源表!$A:$A,0),MATCH(AS$1,人口源表!$1:$1,0))*INDEX(城镇化率!$1:$1048576,MATCH($B338,城镇化率!$A:$A,0),MATCH(AS$1,城镇化率!$5:$5,0))/100</f>
        <v>3809557</v>
      </c>
      <c r="AT338" s="40">
        <f>INDEX(人口源表!$1:$1048576,MATCH($B338,人口源表!$A:$A,0),MATCH(AT$1,人口源表!$1:$1,0))*INDEX(城镇化率!$1:$1048576,MATCH($B338,城镇化率!$A:$A,0),MATCH(AT$1,城镇化率!$5:$5,0))/100</f>
        <v>3779277</v>
      </c>
      <c r="AU338" s="40">
        <f>INDEX(人口源表!$1:$1048576,MATCH($B338,人口源表!$A:$A,0),MATCH(AU$1,人口源表!$1:$1,0))*INDEX(城镇化率!$1:$1048576,MATCH($B338,城镇化率!$A:$A,0),MATCH(AU$1,城镇化率!$5:$5,0))/100</f>
        <v>3747389</v>
      </c>
      <c r="AV338" s="40">
        <f>INDEX(人口源表!$1:$1048576,MATCH($B338,人口源表!$A:$A,0),MATCH(AV$1,人口源表!$1:$1,0))*INDEX(城镇化率!$1:$1048576,MATCH($B338,城镇化率!$A:$A,0),MATCH(AV$1,城镇化率!$5:$5,0))/100</f>
        <v>3713751</v>
      </c>
    </row>
    <row r="339" spans="1:48" x14ac:dyDescent="0.15">
      <c r="A339" s="36" t="s">
        <v>883</v>
      </c>
      <c r="B339" s="4" t="s">
        <v>686</v>
      </c>
      <c r="C339" s="34">
        <f>VLOOKUP(B339,'[1]2016省城人口总结（根）'!B:C,2,FALSE)/100</f>
        <v>1</v>
      </c>
      <c r="D339" s="40">
        <f>INDEX(人口源表!$1:$1048576,MATCH($B339,人口源表!$A:$A,0),MATCH(D$1,人口源表!$1:$1,0))*INDEX(城镇化率!$1:$1048576,MATCH($B339,城镇化率!$A:$A,0),MATCH(D$1,城镇化率!$5:$5,0))/100</f>
        <v>409229.47036489099</v>
      </c>
      <c r="E339" s="40">
        <f>INDEX(人口源表!$1:$1048576,MATCH($B339,人口源表!$A:$A,0),MATCH(E$1,人口源表!$1:$1,0))*INDEX(城镇化率!$1:$1048576,MATCH($B339,城镇化率!$A:$A,0),MATCH(E$1,城镇化率!$5:$5,0))/100</f>
        <v>411501.57562764699</v>
      </c>
      <c r="F339" s="40">
        <f>INDEX(人口源表!$1:$1048576,MATCH($B339,人口源表!$A:$A,0),MATCH(F$1,人口源表!$1:$1,0))*INDEX(城镇化率!$1:$1048576,MATCH($B339,城镇化率!$A:$A,0),MATCH(F$1,城镇化率!$5:$5,0))/100</f>
        <v>413553.93431486492</v>
      </c>
      <c r="G339" s="40">
        <f>INDEX(人口源表!$1:$1048576,MATCH($B339,人口源表!$A:$A,0),MATCH(G$1,人口源表!$1:$1,0))*INDEX(城镇化率!$1:$1048576,MATCH($B339,城镇化率!$A:$A,0),MATCH(G$1,城镇化率!$5:$5,0))/100</f>
        <v>486957</v>
      </c>
      <c r="H339" s="40">
        <f>INDEX(人口源表!$1:$1048576,MATCH($B339,人口源表!$A:$A,0),MATCH(H$1,人口源表!$1:$1,0))*INDEX(城镇化率!$1:$1048576,MATCH($B339,城镇化率!$A:$A,0),MATCH(H$1,城镇化率!$5:$5,0))/100</f>
        <v>490335</v>
      </c>
      <c r="I339" s="40">
        <f>INDEX(人口源表!$1:$1048576,MATCH($B339,人口源表!$A:$A,0),MATCH(I$1,人口源表!$1:$1,0))*INDEX(城镇化率!$1:$1048576,MATCH($B339,城镇化率!$A:$A,0),MATCH(I$1,城镇化率!$5:$5,0))/100</f>
        <v>493337</v>
      </c>
      <c r="J339" s="40">
        <f>INDEX(人口源表!$1:$1048576,MATCH($B339,人口源表!$A:$A,0),MATCH(J$1,人口源表!$1:$1,0))*INDEX(城镇化率!$1:$1048576,MATCH($B339,城镇化率!$A:$A,0),MATCH(J$1,城镇化率!$5:$5,0))/100</f>
        <v>495974</v>
      </c>
      <c r="K339" s="40">
        <f>INDEX(人口源表!$1:$1048576,MATCH($B339,人口源表!$A:$A,0),MATCH(K$1,人口源表!$1:$1,0))*INDEX(城镇化率!$1:$1048576,MATCH($B339,城镇化率!$A:$A,0),MATCH(K$1,城镇化率!$5:$5,0))/100</f>
        <v>498254</v>
      </c>
      <c r="L339" s="40">
        <f>INDEX(人口源表!$1:$1048576,MATCH($B339,人口源表!$A:$A,0),MATCH(L$1,人口源表!$1:$1,0))*INDEX(城镇化率!$1:$1048576,MATCH($B339,城镇化率!$A:$A,0),MATCH(L$1,城镇化率!$5:$5,0))/100</f>
        <v>500189</v>
      </c>
      <c r="M339" s="40">
        <f>INDEX(人口源表!$1:$1048576,MATCH($B339,人口源表!$A:$A,0),MATCH(M$1,人口源表!$1:$1,0))*INDEX(城镇化率!$1:$1048576,MATCH($B339,城镇化率!$A:$A,0),MATCH(M$1,城镇化率!$5:$5,0))/100</f>
        <v>501786</v>
      </c>
      <c r="N339" s="40">
        <f>INDEX(人口源表!$1:$1048576,MATCH($B339,人口源表!$A:$A,0),MATCH(N$1,人口源表!$1:$1,0))*INDEX(城镇化率!$1:$1048576,MATCH($B339,城镇化率!$A:$A,0),MATCH(N$1,城镇化率!$5:$5,0))/100</f>
        <v>503056</v>
      </c>
      <c r="O339" s="40">
        <f>INDEX(人口源表!$1:$1048576,MATCH($B339,人口源表!$A:$A,0),MATCH(O$1,人口源表!$1:$1,0))*INDEX(城镇化率!$1:$1048576,MATCH($B339,城镇化率!$A:$A,0),MATCH(O$1,城镇化率!$5:$5,0))/100</f>
        <v>504008</v>
      </c>
      <c r="P339" s="40">
        <f>INDEX(人口源表!$1:$1048576,MATCH($B339,人口源表!$A:$A,0),MATCH(P$1,人口源表!$1:$1,0))*INDEX(城镇化率!$1:$1048576,MATCH($B339,城镇化率!$A:$A,0),MATCH(P$1,城镇化率!$5:$5,0))/100</f>
        <v>504652</v>
      </c>
      <c r="Q339" s="40">
        <f>INDEX(人口源表!$1:$1048576,MATCH($B339,人口源表!$A:$A,0),MATCH(Q$1,人口源表!$1:$1,0))*INDEX(城镇化率!$1:$1048576,MATCH($B339,城镇化率!$A:$A,0),MATCH(Q$1,城镇化率!$5:$5,0))/100</f>
        <v>504997</v>
      </c>
      <c r="R339" s="40">
        <f>INDEX(人口源表!$1:$1048576,MATCH($B339,人口源表!$A:$A,0),MATCH(R$1,人口源表!$1:$1,0))*INDEX(城镇化率!$1:$1048576,MATCH($B339,城镇化率!$A:$A,0),MATCH(R$1,城镇化率!$5:$5,0))/100</f>
        <v>505054</v>
      </c>
      <c r="S339" s="40">
        <f>INDEX(人口源表!$1:$1048576,MATCH($B339,人口源表!$A:$A,0),MATCH(S$1,人口源表!$1:$1,0))*INDEX(城镇化率!$1:$1048576,MATCH($B339,城镇化率!$A:$A,0),MATCH(S$1,城镇化率!$5:$5,0))/100</f>
        <v>504830</v>
      </c>
      <c r="T339" s="40">
        <f>INDEX(人口源表!$1:$1048576,MATCH($B339,人口源表!$A:$A,0),MATCH(T$1,人口源表!$1:$1,0))*INDEX(城镇化率!$1:$1048576,MATCH($B339,城镇化率!$A:$A,0),MATCH(T$1,城镇化率!$5:$5,0))/100</f>
        <v>504337</v>
      </c>
      <c r="U339" s="40">
        <f>INDEX(人口源表!$1:$1048576,MATCH($B339,人口源表!$A:$A,0),MATCH(U$1,人口源表!$1:$1,0))*INDEX(城镇化率!$1:$1048576,MATCH($B339,城镇化率!$A:$A,0),MATCH(U$1,城镇化率!$5:$5,0))/100</f>
        <v>503583</v>
      </c>
      <c r="V339" s="40">
        <f>INDEX(人口源表!$1:$1048576,MATCH($B339,人口源表!$A:$A,0),MATCH(V$1,人口源表!$1:$1,0))*INDEX(城镇化率!$1:$1048576,MATCH($B339,城镇化率!$A:$A,0),MATCH(V$1,城镇化率!$5:$5,0))/100</f>
        <v>502579</v>
      </c>
      <c r="W339" s="40">
        <f>INDEX(人口源表!$1:$1048576,MATCH($B339,人口源表!$A:$A,0),MATCH(W$1,人口源表!$1:$1,0))*INDEX(城镇化率!$1:$1048576,MATCH($B339,城镇化率!$A:$A,0),MATCH(W$1,城镇化率!$5:$5,0))/100</f>
        <v>501333</v>
      </c>
      <c r="X339" s="40">
        <f>INDEX(人口源表!$1:$1048576,MATCH($B339,人口源表!$A:$A,0),MATCH(X$1,人口源表!$1:$1,0))*INDEX(城镇化率!$1:$1048576,MATCH($B339,城镇化率!$A:$A,0),MATCH(X$1,城镇化率!$5:$5,0))/100</f>
        <v>499855</v>
      </c>
      <c r="Y339" s="40">
        <f>INDEX(人口源表!$1:$1048576,MATCH($B339,人口源表!$A:$A,0),MATCH(Y$1,人口源表!$1:$1,0))*INDEX(城镇化率!$1:$1048576,MATCH($B339,城镇化率!$A:$A,0),MATCH(Y$1,城镇化率!$5:$5,0))/100</f>
        <v>498154</v>
      </c>
      <c r="Z339" s="40">
        <f>INDEX(人口源表!$1:$1048576,MATCH($B339,人口源表!$A:$A,0),MATCH(Z$1,人口源表!$1:$1,0))*INDEX(城镇化率!$1:$1048576,MATCH($B339,城镇化率!$A:$A,0),MATCH(Z$1,城镇化率!$5:$5,0))/100</f>
        <v>496241</v>
      </c>
      <c r="AA339" s="40">
        <f>INDEX(人口源表!$1:$1048576,MATCH($B339,人口源表!$A:$A,0),MATCH(AA$1,人口源表!$1:$1,0))*INDEX(城镇化率!$1:$1048576,MATCH($B339,城镇化率!$A:$A,0),MATCH(AA$1,城镇化率!$5:$5,0))/100</f>
        <v>494124</v>
      </c>
      <c r="AB339" s="40">
        <f>INDEX(人口源表!$1:$1048576,MATCH($B339,人口源表!$A:$A,0),MATCH(AB$1,人口源表!$1:$1,0))*INDEX(城镇化率!$1:$1048576,MATCH($B339,城镇化率!$A:$A,0),MATCH(AB$1,城镇化率!$5:$5,0))/100</f>
        <v>491813</v>
      </c>
      <c r="AC339" s="40">
        <f>INDEX(人口源表!$1:$1048576,MATCH($B339,人口源表!$A:$A,0),MATCH(AC$1,人口源表!$1:$1,0))*INDEX(城镇化率!$1:$1048576,MATCH($B339,城镇化率!$A:$A,0),MATCH(AC$1,城镇化率!$5:$5,0))/100</f>
        <v>489318</v>
      </c>
      <c r="AD339" s="40">
        <f>INDEX(人口源表!$1:$1048576,MATCH($B339,人口源表!$A:$A,0),MATCH(AD$1,人口源表!$1:$1,0))*INDEX(城镇化率!$1:$1048576,MATCH($B339,城镇化率!$A:$A,0),MATCH(AD$1,城镇化率!$5:$5,0))/100</f>
        <v>486647</v>
      </c>
      <c r="AE339" s="40">
        <f>INDEX(人口源表!$1:$1048576,MATCH($B339,人口源表!$A:$A,0),MATCH(AE$1,人口源表!$1:$1,0))*INDEX(城镇化率!$1:$1048576,MATCH($B339,城镇化率!$A:$A,0),MATCH(AE$1,城镇化率!$5:$5,0))/100</f>
        <v>483811</v>
      </c>
      <c r="AF339" s="40">
        <f>INDEX(人口源表!$1:$1048576,MATCH($B339,人口源表!$A:$A,0),MATCH(AF$1,人口源表!$1:$1,0))*INDEX(城镇化率!$1:$1048576,MATCH($B339,城镇化率!$A:$A,0),MATCH(AF$1,城镇化率!$5:$5,0))/100</f>
        <v>480819</v>
      </c>
      <c r="AG339" s="40">
        <f>INDEX(人口源表!$1:$1048576,MATCH($B339,人口源表!$A:$A,0),MATCH(AG$1,人口源表!$1:$1,0))*INDEX(城镇化率!$1:$1048576,MATCH($B339,城镇化率!$A:$A,0),MATCH(AG$1,城镇化率!$5:$5,0))/100</f>
        <v>477680</v>
      </c>
      <c r="AH339" s="40">
        <f>INDEX(人口源表!$1:$1048576,MATCH($B339,人口源表!$A:$A,0),MATCH(AH$1,人口源表!$1:$1,0))*INDEX(城镇化率!$1:$1048576,MATCH($B339,城镇化率!$A:$A,0),MATCH(AH$1,城镇化率!$5:$5,0))/100</f>
        <v>474403</v>
      </c>
      <c r="AI339" s="40">
        <f>INDEX(人口源表!$1:$1048576,MATCH($B339,人口源表!$A:$A,0),MATCH(AI$1,人口源表!$1:$1,0))*INDEX(城镇化率!$1:$1048576,MATCH($B339,城镇化率!$A:$A,0),MATCH(AI$1,城镇化率!$5:$5,0))/100</f>
        <v>470999</v>
      </c>
      <c r="AJ339" s="40">
        <f>INDEX(人口源表!$1:$1048576,MATCH($B339,人口源表!$A:$A,0),MATCH(AJ$1,人口源表!$1:$1,0))*INDEX(城镇化率!$1:$1048576,MATCH($B339,城镇化率!$A:$A,0),MATCH(AJ$1,城镇化率!$5:$5,0))/100</f>
        <v>467476</v>
      </c>
      <c r="AK339" s="40">
        <f>INDEX(人口源表!$1:$1048576,MATCH($B339,人口源表!$A:$A,0),MATCH(AK$1,人口源表!$1:$1,0))*INDEX(城镇化率!$1:$1048576,MATCH($B339,城镇化率!$A:$A,0),MATCH(AK$1,城镇化率!$5:$5,0))/100</f>
        <v>463844</v>
      </c>
      <c r="AL339" s="40">
        <f>INDEX(人口源表!$1:$1048576,MATCH($B339,人口源表!$A:$A,0),MATCH(AL$1,人口源表!$1:$1,0))*INDEX(城镇化率!$1:$1048576,MATCH($B339,城镇化率!$A:$A,0),MATCH(AL$1,城镇化率!$5:$5,0))/100</f>
        <v>460113</v>
      </c>
      <c r="AM339" s="40">
        <f>INDEX(人口源表!$1:$1048576,MATCH($B339,人口源表!$A:$A,0),MATCH(AM$1,人口源表!$1:$1,0))*INDEX(城镇化率!$1:$1048576,MATCH($B339,城镇化率!$A:$A,0),MATCH(AM$1,城镇化率!$5:$5,0))/100</f>
        <v>456291</v>
      </c>
      <c r="AN339" s="40">
        <f>INDEX(人口源表!$1:$1048576,MATCH($B339,人口源表!$A:$A,0),MATCH(AN$1,人口源表!$1:$1,0))*INDEX(城镇化率!$1:$1048576,MATCH($B339,城镇化率!$A:$A,0),MATCH(AN$1,城镇化率!$5:$5,0))/100</f>
        <v>452388</v>
      </c>
      <c r="AO339" s="40">
        <f>INDEX(人口源表!$1:$1048576,MATCH($B339,人口源表!$A:$A,0),MATCH(AO$1,人口源表!$1:$1,0))*INDEX(城镇化率!$1:$1048576,MATCH($B339,城镇化率!$A:$A,0),MATCH(AO$1,城镇化率!$5:$5,0))/100</f>
        <v>448413</v>
      </c>
      <c r="AP339" s="40">
        <f>INDEX(人口源表!$1:$1048576,MATCH($B339,人口源表!$A:$A,0),MATCH(AP$1,人口源表!$1:$1,0))*INDEX(城镇化率!$1:$1048576,MATCH($B339,城镇化率!$A:$A,0),MATCH(AP$1,城镇化率!$5:$5,0))/100</f>
        <v>444376</v>
      </c>
      <c r="AQ339" s="40">
        <f>INDEX(人口源表!$1:$1048576,MATCH($B339,人口源表!$A:$A,0),MATCH(AQ$1,人口源表!$1:$1,0))*INDEX(城镇化率!$1:$1048576,MATCH($B339,城镇化率!$A:$A,0),MATCH(AQ$1,城镇化率!$5:$5,0))/100</f>
        <v>440286</v>
      </c>
      <c r="AR339" s="40">
        <f>INDEX(人口源表!$1:$1048576,MATCH($B339,人口源表!$A:$A,0),MATCH(AR$1,人口源表!$1:$1,0))*INDEX(城镇化率!$1:$1048576,MATCH($B339,城镇化率!$A:$A,0),MATCH(AR$1,城镇化率!$5:$5,0))/100</f>
        <v>436153</v>
      </c>
      <c r="AS339" s="40">
        <f>INDEX(人口源表!$1:$1048576,MATCH($B339,人口源表!$A:$A,0),MATCH(AS$1,人口源表!$1:$1,0))*INDEX(城镇化率!$1:$1048576,MATCH($B339,城镇化率!$A:$A,0),MATCH(AS$1,城镇化率!$5:$5,0))/100</f>
        <v>431986</v>
      </c>
      <c r="AT339" s="40">
        <f>INDEX(人口源表!$1:$1048576,MATCH($B339,人口源表!$A:$A,0),MATCH(AT$1,人口源表!$1:$1,0))*INDEX(城镇化率!$1:$1048576,MATCH($B339,城镇化率!$A:$A,0),MATCH(AT$1,城镇化率!$5:$5,0))/100</f>
        <v>427793</v>
      </c>
      <c r="AU339" s="40">
        <f>INDEX(人口源表!$1:$1048576,MATCH($B339,人口源表!$A:$A,0),MATCH(AU$1,人口源表!$1:$1,0))*INDEX(城镇化率!$1:$1048576,MATCH($B339,城镇化率!$A:$A,0),MATCH(AU$1,城镇化率!$5:$5,0))/100</f>
        <v>423585</v>
      </c>
      <c r="AV339" s="40">
        <f>INDEX(人口源表!$1:$1048576,MATCH($B339,人口源表!$A:$A,0),MATCH(AV$1,人口源表!$1:$1,0))*INDEX(城镇化率!$1:$1048576,MATCH($B339,城镇化率!$A:$A,0),MATCH(AV$1,城镇化率!$5:$5,0))/100</f>
        <v>419371</v>
      </c>
    </row>
    <row r="340" spans="1:48" x14ac:dyDescent="0.15">
      <c r="A340" s="36" t="s">
        <v>883</v>
      </c>
      <c r="B340" s="4" t="s">
        <v>688</v>
      </c>
      <c r="C340" s="34">
        <f>VLOOKUP(B340,'[1]2016省城人口总结（根）'!B:C,2,FALSE)/100</f>
        <v>0.25719999999999998</v>
      </c>
      <c r="D340" s="40">
        <f>INDEX(人口源表!$1:$1048576,MATCH($B340,人口源表!$A:$A,0),MATCH(D$1,人口源表!$1:$1,0))*INDEX(城镇化率!$1:$1048576,MATCH($B340,城镇化率!$A:$A,0),MATCH(D$1,城镇化率!$5:$5,0))/100</f>
        <v>169559.37061943777</v>
      </c>
      <c r="E340" s="40">
        <f>INDEX(人口源表!$1:$1048576,MATCH($B340,人口源表!$A:$A,0),MATCH(E$1,人口源表!$1:$1,0))*INDEX(城镇化率!$1:$1048576,MATCH($B340,城镇化率!$A:$A,0),MATCH(E$1,城镇化率!$5:$5,0))/100</f>
        <v>173637.88151520811</v>
      </c>
      <c r="F340" s="40">
        <f>INDEX(人口源表!$1:$1048576,MATCH($B340,人口源表!$A:$A,0),MATCH(F$1,人口源表!$1:$1,0))*INDEX(城镇化率!$1:$1048576,MATCH($B340,城镇化率!$A:$A,0),MATCH(F$1,城镇化率!$5:$5,0))/100</f>
        <v>177720.47482837521</v>
      </c>
      <c r="G340" s="40">
        <f>INDEX(人口源表!$1:$1048576,MATCH($B340,人口源表!$A:$A,0),MATCH(G$1,人口源表!$1:$1,0))*INDEX(城镇化率!$1:$1048576,MATCH($B340,城镇化率!$A:$A,0),MATCH(G$1,城镇化率!$5:$5,0))/100</f>
        <v>186481.67555104932</v>
      </c>
      <c r="H340" s="40">
        <f>INDEX(人口源表!$1:$1048576,MATCH($B340,人口源表!$A:$A,0),MATCH(H$1,人口源表!$1:$1,0))*INDEX(城镇化率!$1:$1048576,MATCH($B340,城镇化率!$A:$A,0),MATCH(H$1,城镇化率!$5:$5,0))/100</f>
        <v>190948.71621813803</v>
      </c>
      <c r="I340" s="40">
        <f>INDEX(人口源表!$1:$1048576,MATCH($B340,人口源表!$A:$A,0),MATCH(I$1,人口源表!$1:$1,0))*INDEX(城镇化率!$1:$1048576,MATCH($B340,城镇化率!$A:$A,0),MATCH(I$1,城镇化率!$5:$5,0))/100</f>
        <v>194181.86621738388</v>
      </c>
      <c r="J340" s="40">
        <f>INDEX(人口源表!$1:$1048576,MATCH($B340,人口源表!$A:$A,0),MATCH(J$1,人口源表!$1:$1,0))*INDEX(城镇化率!$1:$1048576,MATCH($B340,城镇化率!$A:$A,0),MATCH(J$1,城镇化率!$5:$5,0))/100</f>
        <v>197464.51392561768</v>
      </c>
      <c r="K340" s="40">
        <f>INDEX(人口源表!$1:$1048576,MATCH($B340,人口源表!$A:$A,0),MATCH(K$1,人口源表!$1:$1,0))*INDEX(城镇化率!$1:$1048576,MATCH($B340,城镇化率!$A:$A,0),MATCH(K$1,城镇化率!$5:$5,0))/100</f>
        <v>200785.74213970586</v>
      </c>
      <c r="L340" s="40">
        <f>INDEX(人口源表!$1:$1048576,MATCH($B340,人口源表!$A:$A,0),MATCH(L$1,人口源表!$1:$1,0))*INDEX(城镇化率!$1:$1048576,MATCH($B340,城镇化率!$A:$A,0),MATCH(L$1,城镇化率!$5:$5,0))/100</f>
        <v>204135.03727113322</v>
      </c>
      <c r="M340" s="40">
        <f>INDEX(人口源表!$1:$1048576,MATCH($B340,人口源表!$A:$A,0),MATCH(M$1,人口源表!$1:$1,0))*INDEX(城镇化率!$1:$1048576,MATCH($B340,城镇化率!$A:$A,0),MATCH(M$1,城镇化率!$5:$5,0))/100</f>
        <v>207501.16403896626</v>
      </c>
      <c r="N340" s="40">
        <f>INDEX(人口源表!$1:$1048576,MATCH($B340,人口源表!$A:$A,0),MATCH(N$1,人口源表!$1:$1,0))*INDEX(城镇化率!$1:$1048576,MATCH($B340,城镇化率!$A:$A,0),MATCH(N$1,城镇化率!$5:$5,0))/100</f>
        <v>210874.4767898295</v>
      </c>
      <c r="O340" s="40">
        <f>INDEX(人口源表!$1:$1048576,MATCH($B340,人口源表!$A:$A,0),MATCH(O$1,人口源表!$1:$1,0))*INDEX(城镇化率!$1:$1048576,MATCH($B340,城镇化率!$A:$A,0),MATCH(O$1,城镇化率!$5:$5,0))/100</f>
        <v>214244.6503325013</v>
      </c>
      <c r="P340" s="40">
        <f>INDEX(人口源表!$1:$1048576,MATCH($B340,人口源表!$A:$A,0),MATCH(P$1,人口源表!$1:$1,0))*INDEX(城镇化率!$1:$1048576,MATCH($B340,城镇化率!$A:$A,0),MATCH(P$1,城镇化率!$5:$5,0))/100</f>
        <v>217602.14538796907</v>
      </c>
      <c r="Q340" s="40">
        <f>INDEX(人口源表!$1:$1048576,MATCH($B340,人口源表!$A:$A,0),MATCH(Q$1,人口源表!$1:$1,0))*INDEX(城镇化率!$1:$1048576,MATCH($B340,城镇化率!$A:$A,0),MATCH(Q$1,城镇化率!$5:$5,0))/100</f>
        <v>220937.65627101006</v>
      </c>
      <c r="R340" s="40">
        <f>INDEX(人口源表!$1:$1048576,MATCH($B340,人口源表!$A:$A,0),MATCH(R$1,人口源表!$1:$1,0))*INDEX(城镇化率!$1:$1048576,MATCH($B340,城镇化率!$A:$A,0),MATCH(R$1,城镇化率!$5:$5,0))/100</f>
        <v>224242.43587076251</v>
      </c>
      <c r="S340" s="40">
        <f>INDEX(人口源表!$1:$1048576,MATCH($B340,人口源表!$A:$A,0),MATCH(S$1,人口源表!$1:$1,0))*INDEX(城镇化率!$1:$1048576,MATCH($B340,城镇化率!$A:$A,0),MATCH(S$1,城镇化率!$5:$5,0))/100</f>
        <v>226381.74827599712</v>
      </c>
      <c r="T340" s="40">
        <f>INDEX(人口源表!$1:$1048576,MATCH($B340,人口源表!$A:$A,0),MATCH(T$1,人口源表!$1:$1,0))*INDEX(城镇化率!$1:$1048576,MATCH($B340,城镇化率!$A:$A,0),MATCH(T$1,城镇化率!$5:$5,0))/100</f>
        <v>228447.20727265405</v>
      </c>
      <c r="U340" s="40">
        <f>INDEX(人口源表!$1:$1048576,MATCH($B340,人口源表!$A:$A,0),MATCH(U$1,人口源表!$1:$1,0))*INDEX(城镇化率!$1:$1048576,MATCH($B340,城镇化率!$A:$A,0),MATCH(U$1,城镇化率!$5:$5,0))/100</f>
        <v>230432.94479863151</v>
      </c>
      <c r="V340" s="40">
        <f>INDEX(人口源表!$1:$1048576,MATCH($B340,人口源表!$A:$A,0),MATCH(V$1,人口源表!$1:$1,0))*INDEX(城镇化率!$1:$1048576,MATCH($B340,城镇化率!$A:$A,0),MATCH(V$1,城镇化率!$5:$5,0))/100</f>
        <v>232332.67737263092</v>
      </c>
      <c r="W340" s="40">
        <f>INDEX(人口源表!$1:$1048576,MATCH($B340,人口源表!$A:$A,0),MATCH(W$1,人口源表!$1:$1,0))*INDEX(城镇化率!$1:$1048576,MATCH($B340,城镇化率!$A:$A,0),MATCH(W$1,城镇化率!$5:$5,0))/100</f>
        <v>234141.2551563817</v>
      </c>
      <c r="X340" s="40">
        <f>INDEX(人口源表!$1:$1048576,MATCH($B340,人口源表!$A:$A,0),MATCH(X$1,人口源表!$1:$1,0))*INDEX(城镇化率!$1:$1048576,MATCH($B340,城镇化率!$A:$A,0),MATCH(X$1,城镇化率!$5:$5,0))/100</f>
        <v>235854.06541343406</v>
      </c>
      <c r="Y340" s="40">
        <f>INDEX(人口源表!$1:$1048576,MATCH($B340,人口源表!$A:$A,0),MATCH(Y$1,人口源表!$1:$1,0))*INDEX(城镇化率!$1:$1048576,MATCH($B340,城镇化率!$A:$A,0),MATCH(Y$1,城镇化率!$5:$5,0))/100</f>
        <v>237467.36185091306</v>
      </c>
      <c r="Z340" s="40">
        <f>INDEX(人口源表!$1:$1048576,MATCH($B340,人口源表!$A:$A,0),MATCH(Z$1,人口源表!$1:$1,0))*INDEX(城镇化率!$1:$1048576,MATCH($B340,城镇化率!$A:$A,0),MATCH(Z$1,城镇化率!$5:$5,0))/100</f>
        <v>238977.65468774128</v>
      </c>
      <c r="AA340" s="40">
        <f>INDEX(人口源表!$1:$1048576,MATCH($B340,人口源表!$A:$A,0),MATCH(AA$1,人口源表!$1:$1,0))*INDEX(城镇化率!$1:$1048576,MATCH($B340,城镇化率!$A:$A,0),MATCH(AA$1,城镇化率!$5:$5,0))/100</f>
        <v>240383.30735443439</v>
      </c>
      <c r="AB340" s="40">
        <f>INDEX(人口源表!$1:$1048576,MATCH($B340,人口源表!$A:$A,0),MATCH(AB$1,人口源表!$1:$1,0))*INDEX(城镇化率!$1:$1048576,MATCH($B340,城镇化率!$A:$A,0),MATCH(AB$1,城镇化率!$5:$5,0))/100</f>
        <v>241681.70820643529</v>
      </c>
      <c r="AC340" s="40">
        <f>INDEX(人口源表!$1:$1048576,MATCH($B340,人口源表!$A:$A,0),MATCH(AC$1,人口源表!$1:$1,0))*INDEX(城镇化率!$1:$1048576,MATCH($B340,城镇化率!$A:$A,0),MATCH(AC$1,城镇化率!$5:$5,0))/100</f>
        <v>242575.26199010812</v>
      </c>
      <c r="AD340" s="40">
        <f>INDEX(人口源表!$1:$1048576,MATCH($B340,人口源表!$A:$A,0),MATCH(AD$1,人口源表!$1:$1,0))*INDEX(城镇化率!$1:$1048576,MATCH($B340,城镇化率!$A:$A,0),MATCH(AD$1,城镇化率!$5:$5,0))/100</f>
        <v>243358.81004023959</v>
      </c>
      <c r="AE340" s="40">
        <f>INDEX(人口源表!$1:$1048576,MATCH($B340,人口源表!$A:$A,0),MATCH(AE$1,人口源表!$1:$1,0))*INDEX(城镇化率!$1:$1048576,MATCH($B340,城镇化率!$A:$A,0),MATCH(AE$1,城镇化率!$5:$5,0))/100</f>
        <v>244033.02163954079</v>
      </c>
      <c r="AF340" s="40">
        <f>INDEX(人口源表!$1:$1048576,MATCH($B340,人口源表!$A:$A,0),MATCH(AF$1,人口源表!$1:$1,0))*INDEX(城镇化率!$1:$1048576,MATCH($B340,城镇化率!$A:$A,0),MATCH(AF$1,城镇化率!$5:$5,0))/100</f>
        <v>244600.20733837588</v>
      </c>
      <c r="AG340" s="40">
        <f>INDEX(人口源表!$1:$1048576,MATCH($B340,人口源表!$A:$A,0),MATCH(AG$1,人口源表!$1:$1,0))*INDEX(城镇化率!$1:$1048576,MATCH($B340,城镇化率!$A:$A,0),MATCH(AG$1,城镇化率!$5:$5,0))/100</f>
        <v>245063.0475288186</v>
      </c>
      <c r="AH340" s="40">
        <f>INDEX(人口源表!$1:$1048576,MATCH($B340,人口源表!$A:$A,0),MATCH(AH$1,人口源表!$1:$1,0))*INDEX(城镇化率!$1:$1048576,MATCH($B340,城镇化率!$A:$A,0),MATCH(AH$1,城镇化率!$5:$5,0))/100</f>
        <v>245424.59902892797</v>
      </c>
      <c r="AI340" s="40">
        <f>INDEX(人口源表!$1:$1048576,MATCH($B340,人口源表!$A:$A,0),MATCH(AI$1,人口源表!$1:$1,0))*INDEX(城镇化率!$1:$1048576,MATCH($B340,城镇化率!$A:$A,0),MATCH(AI$1,城镇化率!$5:$5,0))/100</f>
        <v>245689.94180057326</v>
      </c>
      <c r="AJ340" s="40">
        <f>INDEX(人口源表!$1:$1048576,MATCH($B340,人口源表!$A:$A,0),MATCH(AJ$1,人口源表!$1:$1,0))*INDEX(城镇化率!$1:$1048576,MATCH($B340,城镇化率!$A:$A,0),MATCH(AJ$1,城镇化率!$5:$5,0))/100</f>
        <v>245863.91185539553</v>
      </c>
      <c r="AK340" s="40">
        <f>INDEX(人口源表!$1:$1048576,MATCH($B340,人口源表!$A:$A,0),MATCH(AK$1,人口源表!$1:$1,0))*INDEX(城镇化率!$1:$1048576,MATCH($B340,城镇化率!$A:$A,0),MATCH(AK$1,城镇化率!$5:$5,0))/100</f>
        <v>245953.0788202954</v>
      </c>
      <c r="AL340" s="40">
        <f>INDEX(人口源表!$1:$1048576,MATCH($B340,人口源表!$A:$A,0),MATCH(AL$1,人口源表!$1:$1,0))*INDEX(城镇化率!$1:$1048576,MATCH($B340,城镇化率!$A:$A,0),MATCH(AL$1,城镇化率!$5:$5,0))/100</f>
        <v>245964.11919796519</v>
      </c>
      <c r="AM340" s="40">
        <f>INDEX(人口源表!$1:$1048576,MATCH($B340,人口源表!$A:$A,0),MATCH(AM$1,人口源表!$1:$1,0))*INDEX(城镇化率!$1:$1048576,MATCH($B340,城镇化率!$A:$A,0),MATCH(AM$1,城镇化率!$5:$5,0))/100</f>
        <v>245905.48233311676</v>
      </c>
      <c r="AN340" s="40">
        <f>INDEX(人口源表!$1:$1048576,MATCH($B340,人口源表!$A:$A,0),MATCH(AN$1,人口源表!$1:$1,0))*INDEX(城镇化率!$1:$1048576,MATCH($B340,城镇化率!$A:$A,0),MATCH(AN$1,城镇化率!$5:$5,0))/100</f>
        <v>245785.75162642606</v>
      </c>
      <c r="AO340" s="40">
        <f>INDEX(人口源表!$1:$1048576,MATCH($B340,人口源表!$A:$A,0),MATCH(AO$1,人口源表!$1:$1,0))*INDEX(城镇化率!$1:$1048576,MATCH($B340,城镇化率!$A:$A,0),MATCH(AO$1,城镇化率!$5:$5,0))/100</f>
        <v>245615.32333120421</v>
      </c>
      <c r="AP340" s="40">
        <f>INDEX(人口源表!$1:$1048576,MATCH($B340,人口源表!$A:$A,0),MATCH(AP$1,人口源表!$1:$1,0))*INDEX(城镇化率!$1:$1048576,MATCH($B340,城镇化率!$A:$A,0),MATCH(AP$1,城镇化率!$5:$5,0))/100</f>
        <v>245404.75563339482</v>
      </c>
      <c r="AQ340" s="40">
        <f>INDEX(人口源表!$1:$1048576,MATCH($B340,人口源表!$A:$A,0),MATCH(AQ$1,人口源表!$1:$1,0))*INDEX(城镇化率!$1:$1048576,MATCH($B340,城镇化率!$A:$A,0),MATCH(AQ$1,城镇化率!$5:$5,0))/100</f>
        <v>245166.12234221198</v>
      </c>
      <c r="AR340" s="40">
        <f>INDEX(人口源表!$1:$1048576,MATCH($B340,人口源表!$A:$A,0),MATCH(AR$1,人口源表!$1:$1,0))*INDEX(城镇化率!$1:$1048576,MATCH($B340,城镇化率!$A:$A,0),MATCH(AR$1,城镇化率!$5:$5,0))/100</f>
        <v>244912.36131050545</v>
      </c>
      <c r="AS340" s="40">
        <f>INDEX(人口源表!$1:$1048576,MATCH($B340,人口源表!$A:$A,0),MATCH(AS$1,人口源表!$1:$1,0))*INDEX(城镇化率!$1:$1048576,MATCH($B340,城镇化率!$A:$A,0),MATCH(AS$1,城镇化率!$5:$5,0))/100</f>
        <v>244657.28898552098</v>
      </c>
      <c r="AT340" s="40">
        <f>INDEX(人口源表!$1:$1048576,MATCH($B340,人口源表!$A:$A,0),MATCH(AT$1,人口源表!$1:$1,0))*INDEX(城镇化率!$1:$1048576,MATCH($B340,城镇化率!$A:$A,0),MATCH(AT$1,城镇化率!$5:$5,0))/100</f>
        <v>244415.95699257587</v>
      </c>
      <c r="AU340" s="40">
        <f>INDEX(人口源表!$1:$1048576,MATCH($B340,人口源表!$A:$A,0),MATCH(AU$1,人口源表!$1:$1,0))*INDEX(城镇化率!$1:$1048576,MATCH($B340,城镇化率!$A:$A,0),MATCH(AU$1,城镇化率!$5:$5,0))/100</f>
        <v>244204.67344786532</v>
      </c>
      <c r="AV340" s="40">
        <f>INDEX(人口源表!$1:$1048576,MATCH($B340,人口源表!$A:$A,0),MATCH(AV$1,人口源表!$1:$1,0))*INDEX(城镇化率!$1:$1048576,MATCH($B340,城镇化率!$A:$A,0),MATCH(AV$1,城镇化率!$5:$5,0))/100</f>
        <v>244039.99113187811</v>
      </c>
    </row>
    <row r="341" spans="1:48" x14ac:dyDescent="0.15">
      <c r="A341" s="36" t="s">
        <v>883</v>
      </c>
      <c r="B341" s="4" t="s">
        <v>690</v>
      </c>
      <c r="C341" s="34">
        <f>VLOOKUP(B341,'[1]2016省城人口总结（根）'!B:C,2,FALSE)/100</f>
        <v>0.50409999999999999</v>
      </c>
      <c r="D341" s="40">
        <f>INDEX(人口源表!$1:$1048576,MATCH($B341,人口源表!$A:$A,0),MATCH(D$1,人口源表!$1:$1,0))*INDEX(城镇化率!$1:$1048576,MATCH($B341,城镇化率!$A:$A,0),MATCH(D$1,城镇化率!$5:$5,0))/100</f>
        <v>299931.34123606462</v>
      </c>
      <c r="E341" s="40">
        <f>INDEX(人口源表!$1:$1048576,MATCH($B341,人口源表!$A:$A,0),MATCH(E$1,人口源表!$1:$1,0))*INDEX(城镇化率!$1:$1048576,MATCH($B341,城镇化率!$A:$A,0),MATCH(E$1,城镇化率!$5:$5,0))/100</f>
        <v>306509.29878070205</v>
      </c>
      <c r="F341" s="40">
        <f>INDEX(人口源表!$1:$1048576,MATCH($B341,人口源表!$A:$A,0),MATCH(F$1,人口源表!$1:$1,0))*INDEX(城镇化率!$1:$1048576,MATCH($B341,城镇化率!$A:$A,0),MATCH(F$1,城镇化率!$5:$5,0))/100</f>
        <v>313087.90472266532</v>
      </c>
      <c r="G341" s="40">
        <f>INDEX(人口源表!$1:$1048576,MATCH($B341,人口源表!$A:$A,0),MATCH(G$1,人口源表!$1:$1,0))*INDEX(城镇化率!$1:$1048576,MATCH($B341,城镇化率!$A:$A,0),MATCH(G$1,城镇化率!$5:$5,0))/100</f>
        <v>354966.39133858006</v>
      </c>
      <c r="H341" s="40">
        <f>INDEX(人口源表!$1:$1048576,MATCH($B341,人口源表!$A:$A,0),MATCH(H$1,人口源表!$1:$1,0))*INDEX(城镇化率!$1:$1048576,MATCH($B341,城镇化率!$A:$A,0),MATCH(H$1,城镇化率!$5:$5,0))/100</f>
        <v>363132.60325401061</v>
      </c>
      <c r="I341" s="40">
        <f>INDEX(人口源表!$1:$1048576,MATCH($B341,人口源表!$A:$A,0),MATCH(I$1,人口源表!$1:$1,0))*INDEX(城镇化率!$1:$1048576,MATCH($B341,城镇化率!$A:$A,0),MATCH(I$1,城镇化率!$5:$5,0))/100</f>
        <v>368722.05884047871</v>
      </c>
      <c r="J341" s="40">
        <f>INDEX(人口源表!$1:$1048576,MATCH($B341,人口源表!$A:$A,0),MATCH(J$1,人口源表!$1:$1,0))*INDEX(城镇化率!$1:$1048576,MATCH($B341,城镇化率!$A:$A,0),MATCH(J$1,城镇化率!$5:$5,0))/100</f>
        <v>374191.694770267</v>
      </c>
      <c r="K341" s="40">
        <f>INDEX(人口源表!$1:$1048576,MATCH($B341,人口源表!$A:$A,0),MATCH(K$1,人口源表!$1:$1,0))*INDEX(城镇化率!$1:$1048576,MATCH($B341,城镇化率!$A:$A,0),MATCH(K$1,城镇化率!$5:$5,0))/100</f>
        <v>379533.824602234</v>
      </c>
      <c r="L341" s="40">
        <f>INDEX(人口源表!$1:$1048576,MATCH($B341,人口源表!$A:$A,0),MATCH(L$1,人口源表!$1:$1,0))*INDEX(城镇化率!$1:$1048576,MATCH($B341,城镇化率!$A:$A,0),MATCH(L$1,城镇化率!$5:$5,0))/100</f>
        <v>384741.10624165117</v>
      </c>
      <c r="M341" s="40">
        <f>INDEX(人口源表!$1:$1048576,MATCH($B341,人口源表!$A:$A,0),MATCH(M$1,人口源表!$1:$1,0))*INDEX(城镇化率!$1:$1048576,MATCH($B341,城镇化率!$A:$A,0),MATCH(M$1,城镇化率!$5:$5,0))/100</f>
        <v>389807.69899786107</v>
      </c>
      <c r="N341" s="40">
        <f>INDEX(人口源表!$1:$1048576,MATCH($B341,人口源表!$A:$A,0),MATCH(N$1,人口源表!$1:$1,0))*INDEX(城镇化率!$1:$1048576,MATCH($B341,城镇化率!$A:$A,0),MATCH(N$1,城镇化率!$5:$5,0))/100</f>
        <v>394727.05462249555</v>
      </c>
      <c r="O341" s="40">
        <f>INDEX(人口源表!$1:$1048576,MATCH($B341,人口源表!$A:$A,0),MATCH(O$1,人口源表!$1:$1,0))*INDEX(城镇化率!$1:$1048576,MATCH($B341,城镇化率!$A:$A,0),MATCH(O$1,城镇化率!$5:$5,0))/100</f>
        <v>399493.04257462814</v>
      </c>
      <c r="P341" s="40">
        <f>INDEX(人口源表!$1:$1048576,MATCH($B341,人口源表!$A:$A,0),MATCH(P$1,人口源表!$1:$1,0))*INDEX(城镇化率!$1:$1048576,MATCH($B341,城镇化率!$A:$A,0),MATCH(P$1,城镇化率!$5:$5,0))/100</f>
        <v>404099.97582509578</v>
      </c>
      <c r="Q341" s="40">
        <f>INDEX(人口源表!$1:$1048576,MATCH($B341,人口源表!$A:$A,0),MATCH(Q$1,人口源表!$1:$1,0))*INDEX(城镇化率!$1:$1048576,MATCH($B341,城镇化率!$A:$A,0),MATCH(Q$1,城镇化率!$5:$5,0))/100</f>
        <v>408543.81709916494</v>
      </c>
      <c r="R341" s="40">
        <f>INDEX(人口源表!$1:$1048576,MATCH($B341,人口源表!$A:$A,0),MATCH(R$1,人口源表!$1:$1,0))*INDEX(城镇化率!$1:$1048576,MATCH($B341,城镇化率!$A:$A,0),MATCH(R$1,城镇化率!$5:$5,0))/100</f>
        <v>412819.28676061257</v>
      </c>
      <c r="S341" s="40">
        <f>INDEX(人口源表!$1:$1048576,MATCH($B341,人口源表!$A:$A,0),MATCH(S$1,人口源表!$1:$1,0))*INDEX(城镇化率!$1:$1048576,MATCH($B341,城镇化率!$A:$A,0),MATCH(S$1,城镇化率!$5:$5,0))/100</f>
        <v>414858.83696380665</v>
      </c>
      <c r="T341" s="40">
        <f>INDEX(人口源表!$1:$1048576,MATCH($B341,人口源表!$A:$A,0),MATCH(T$1,人口源表!$1:$1,0))*INDEX(城镇化率!$1:$1048576,MATCH($B341,城镇化率!$A:$A,0),MATCH(T$1,城镇化率!$5:$5,0))/100</f>
        <v>416694.86507892492</v>
      </c>
      <c r="U341" s="40">
        <f>INDEX(人口源表!$1:$1048576,MATCH($B341,人口源表!$A:$A,0),MATCH(U$1,人口源表!$1:$1,0))*INDEX(城镇化率!$1:$1048576,MATCH($B341,城镇化率!$A:$A,0),MATCH(U$1,城镇化率!$5:$5,0))/100</f>
        <v>418326.03098200425</v>
      </c>
      <c r="V341" s="40">
        <f>INDEX(人口源表!$1:$1048576,MATCH($B341,人口源表!$A:$A,0),MATCH(V$1,人口源表!$1:$1,0))*INDEX(城镇化率!$1:$1048576,MATCH($B341,城镇化率!$A:$A,0),MATCH(V$1,城镇化率!$5:$5,0))/100</f>
        <v>419754.64531981567</v>
      </c>
      <c r="W341" s="40">
        <f>INDEX(人口源表!$1:$1048576,MATCH($B341,人口源表!$A:$A,0),MATCH(W$1,人口源表!$1:$1,0))*INDEX(城镇化率!$1:$1048576,MATCH($B341,城镇化率!$A:$A,0),MATCH(W$1,城镇化率!$5:$5,0))/100</f>
        <v>420981.26408284844</v>
      </c>
      <c r="X341" s="40">
        <f>INDEX(人口源表!$1:$1048576,MATCH($B341,人口源表!$A:$A,0),MATCH(X$1,人口源表!$1:$1,0))*INDEX(城镇化率!$1:$1048576,MATCH($B341,城镇化率!$A:$A,0),MATCH(X$1,城镇化率!$5:$5,0))/100</f>
        <v>422007.0991254726</v>
      </c>
      <c r="Y341" s="40">
        <f>INDEX(人口源表!$1:$1048576,MATCH($B341,人口源表!$A:$A,0),MATCH(Y$1,人口源表!$1:$1,0))*INDEX(城镇化率!$1:$1048576,MATCH($B341,城镇化率!$A:$A,0),MATCH(Y$1,城镇化率!$5:$5,0))/100</f>
        <v>422836.50166742789</v>
      </c>
      <c r="Z341" s="40">
        <f>INDEX(人口源表!$1:$1048576,MATCH($B341,人口源表!$A:$A,0),MATCH(Z$1,人口源表!$1:$1,0))*INDEX(城镇化率!$1:$1048576,MATCH($B341,城镇化率!$A:$A,0),MATCH(Z$1,城镇化率!$5:$5,0))/100</f>
        <v>423470.84062339627</v>
      </c>
      <c r="AA341" s="40">
        <f>INDEX(人口源表!$1:$1048576,MATCH($B341,人口源表!$A:$A,0),MATCH(AA$1,人口源表!$1:$1,0))*INDEX(城镇化率!$1:$1048576,MATCH($B341,城镇化率!$A:$A,0),MATCH(AA$1,城镇化率!$5:$5,0))/100</f>
        <v>423915.2803573886</v>
      </c>
      <c r="AB341" s="40">
        <f>INDEX(人口源表!$1:$1048576,MATCH($B341,人口源表!$A:$A,0),MATCH(AB$1,人口源表!$1:$1,0))*INDEX(城镇化率!$1:$1048576,MATCH($B341,城镇化率!$A:$A,0),MATCH(AB$1,城镇化率!$5:$5,0))/100</f>
        <v>424174.4917564909</v>
      </c>
      <c r="AC341" s="40">
        <f>INDEX(人口源表!$1:$1048576,MATCH($B341,人口源表!$A:$A,0),MATCH(AC$1,人口源表!$1:$1,0))*INDEX(城镇化率!$1:$1048576,MATCH($B341,城镇化率!$A:$A,0),MATCH(AC$1,城镇化率!$5:$5,0))/100</f>
        <v>423734.75105424202</v>
      </c>
      <c r="AD341" s="40">
        <f>INDEX(人口源表!$1:$1048576,MATCH($B341,人口源表!$A:$A,0),MATCH(AD$1,人口源表!$1:$1,0))*INDEX(城镇化率!$1:$1048576,MATCH($B341,城镇化率!$A:$A,0),MATCH(AD$1,城镇化率!$5:$5,0))/100</f>
        <v>423121.62973024393</v>
      </c>
      <c r="AE341" s="40">
        <f>INDEX(人口源表!$1:$1048576,MATCH($B341,人口源表!$A:$A,0),MATCH(AE$1,人口源表!$1:$1,0))*INDEX(城镇化率!$1:$1048576,MATCH($B341,城镇化率!$A:$A,0),MATCH(AE$1,城镇化率!$5:$5,0))/100</f>
        <v>422342.70748081343</v>
      </c>
      <c r="AF341" s="40">
        <f>INDEX(人口源表!$1:$1048576,MATCH($B341,人口源表!$A:$A,0),MATCH(AF$1,人口源表!$1:$1,0))*INDEX(城镇化率!$1:$1048576,MATCH($B341,城镇化率!$A:$A,0),MATCH(AF$1,城镇化率!$5:$5,0))/100</f>
        <v>421407.59993215336</v>
      </c>
      <c r="AG341" s="40">
        <f>INDEX(人口源表!$1:$1048576,MATCH($B341,人口源表!$A:$A,0),MATCH(AG$1,人口源表!$1:$1,0))*INDEX(城镇化率!$1:$1048576,MATCH($B341,城镇化率!$A:$A,0),MATCH(AG$1,城镇化率!$5:$5,0))/100</f>
        <v>420323.5293735718</v>
      </c>
      <c r="AH341" s="40">
        <f>INDEX(人口源表!$1:$1048576,MATCH($B341,人口源表!$A:$A,0),MATCH(AH$1,人口源表!$1:$1,0))*INDEX(城镇化率!$1:$1048576,MATCH($B341,城镇化率!$A:$A,0),MATCH(AH$1,城镇化率!$5:$5,0))/100</f>
        <v>419101.6829232804</v>
      </c>
      <c r="AI341" s="40">
        <f>INDEX(人口源表!$1:$1048576,MATCH($B341,人口源表!$A:$A,0),MATCH(AI$1,人口源表!$1:$1,0))*INDEX(城镇化率!$1:$1048576,MATCH($B341,城镇化率!$A:$A,0),MATCH(AI$1,城镇化率!$5:$5,0))/100</f>
        <v>417752.14305267873</v>
      </c>
      <c r="AJ341" s="40">
        <f>INDEX(人口源表!$1:$1048576,MATCH($B341,人口源表!$A:$A,0),MATCH(AJ$1,人口源表!$1:$1,0))*INDEX(城镇化率!$1:$1048576,MATCH($B341,城镇化率!$A:$A,0),MATCH(AJ$1,城镇化率!$5:$5,0))/100</f>
        <v>416286.44634301518</v>
      </c>
      <c r="AK341" s="40">
        <f>INDEX(人口源表!$1:$1048576,MATCH($B341,人口源表!$A:$A,0),MATCH(AK$1,人口源表!$1:$1,0))*INDEX(城镇化率!$1:$1048576,MATCH($B341,城镇化率!$A:$A,0),MATCH(AK$1,城镇化率!$5:$5,0))/100</f>
        <v>414716.96164605278</v>
      </c>
      <c r="AL341" s="40">
        <f>INDEX(人口源表!$1:$1048576,MATCH($B341,人口源表!$A:$A,0),MATCH(AL$1,人口源表!$1:$1,0))*INDEX(城镇化率!$1:$1048576,MATCH($B341,城镇化率!$A:$A,0),MATCH(AL$1,城镇化率!$5:$5,0))/100</f>
        <v>413056.25387910934</v>
      </c>
      <c r="AM341" s="40">
        <f>INDEX(人口源表!$1:$1048576,MATCH($B341,人口源表!$A:$A,0),MATCH(AM$1,人口源表!$1:$1,0))*INDEX(城镇化率!$1:$1048576,MATCH($B341,城镇化率!$A:$A,0),MATCH(AM$1,城镇化率!$5:$5,0))/100</f>
        <v>411318.3911798565</v>
      </c>
      <c r="AN341" s="40">
        <f>INDEX(人口源表!$1:$1048576,MATCH($B341,人口源表!$A:$A,0),MATCH(AN$1,人口源表!$1:$1,0))*INDEX(城镇化率!$1:$1048576,MATCH($B341,城镇化率!$A:$A,0),MATCH(AN$1,城镇化率!$5:$5,0))/100</f>
        <v>409518.31630443071</v>
      </c>
      <c r="AO341" s="40">
        <f>INDEX(人口源表!$1:$1048576,MATCH($B341,人口源表!$A:$A,0),MATCH(AO$1,人口源表!$1:$1,0))*INDEX(城镇化率!$1:$1048576,MATCH($B341,城镇化率!$A:$A,0),MATCH(AO$1,城镇化率!$5:$5,0))/100</f>
        <v>407671.20349902456</v>
      </c>
      <c r="AP341" s="40">
        <f>INDEX(人口源表!$1:$1048576,MATCH($B341,人口源表!$A:$A,0),MATCH(AP$1,人口源表!$1:$1,0))*INDEX(城镇化率!$1:$1048576,MATCH($B341,城镇化率!$A:$A,0),MATCH(AP$1,城镇化率!$5:$5,0))/100</f>
        <v>405793.78079707717</v>
      </c>
      <c r="AQ341" s="40">
        <f>INDEX(人口源表!$1:$1048576,MATCH($B341,人口源表!$A:$A,0),MATCH(AQ$1,人口源表!$1:$1,0))*INDEX(城镇化率!$1:$1048576,MATCH($B341,城镇化率!$A:$A,0),MATCH(AQ$1,城镇化率!$5:$5,0))/100</f>
        <v>403903.69458471017</v>
      </c>
      <c r="AR341" s="40">
        <f>INDEX(人口源表!$1:$1048576,MATCH($B341,人口源表!$A:$A,0),MATCH(AR$1,人口源表!$1:$1,0))*INDEX(城镇化率!$1:$1048576,MATCH($B341,城镇化率!$A:$A,0),MATCH(AR$1,城镇化率!$5:$5,0))/100</f>
        <v>402018.85947696766</v>
      </c>
      <c r="AS341" s="40">
        <f>INDEX(人口源表!$1:$1048576,MATCH($B341,人口源表!$A:$A,0),MATCH(AS$1,人口源表!$1:$1,0))*INDEX(城镇化率!$1:$1048576,MATCH($B341,城镇化率!$A:$A,0),MATCH(AS$1,城镇化率!$5:$5,0))/100</f>
        <v>400158.79593606025</v>
      </c>
      <c r="AT341" s="40">
        <f>INDEX(人口源表!$1:$1048576,MATCH($B341,人口源表!$A:$A,0),MATCH(AT$1,人口源表!$1:$1,0))*INDEX(城镇化率!$1:$1048576,MATCH($B341,城镇化率!$A:$A,0),MATCH(AT$1,城镇化率!$5:$5,0))/100</f>
        <v>398342.64781553316</v>
      </c>
      <c r="AU341" s="40">
        <f>INDEX(人口源表!$1:$1048576,MATCH($B341,人口源表!$A:$A,0),MATCH(AU$1,人口源表!$1:$1,0))*INDEX(城镇化率!$1:$1048576,MATCH($B341,城镇化率!$A:$A,0),MATCH(AU$1,城镇化率!$5:$5,0))/100</f>
        <v>396592.5354169315</v>
      </c>
      <c r="AV341" s="40">
        <f>INDEX(人口源表!$1:$1048576,MATCH($B341,人口源表!$A:$A,0),MATCH(AV$1,人口源表!$1:$1,0))*INDEX(城镇化率!$1:$1048576,MATCH($B341,城镇化率!$A:$A,0),MATCH(AV$1,城镇化率!$5:$5,0))/100</f>
        <v>394930.23328851187</v>
      </c>
    </row>
    <row r="342" spans="1:48" x14ac:dyDescent="0.15">
      <c r="A342" s="36" t="s">
        <v>883</v>
      </c>
      <c r="B342" s="36" t="s">
        <v>692</v>
      </c>
      <c r="C342" s="34">
        <f>VLOOKUP(B342,'[1]2016省城人口总结（根）'!B:C,2,FALSE)/100</f>
        <v>0.71719999999999995</v>
      </c>
      <c r="D342" s="40">
        <f>INDEX(人口源表!$1:$1048576,MATCH($B342,人口源表!$A:$A,0),MATCH(D$1,人口源表!$1:$1,0))*INDEX(城镇化率!$1:$1048576,MATCH($B342,城镇化率!$A:$A,0),MATCH(D$1,城镇化率!$5:$5,0))/100</f>
        <v>1059613.7196763002</v>
      </c>
      <c r="E342" s="40">
        <f>INDEX(人口源表!$1:$1048576,MATCH($B342,人口源表!$A:$A,0),MATCH(E$1,人口源表!$1:$1,0))*INDEX(城镇化率!$1:$1048576,MATCH($B342,城镇化率!$A:$A,0),MATCH(E$1,城镇化率!$5:$5,0))/100</f>
        <v>1082080.2584722214</v>
      </c>
      <c r="F342" s="40">
        <f>INDEX(人口源表!$1:$1048576,MATCH($B342,人口源表!$A:$A,0),MATCH(F$1,人口源表!$1:$1,0))*INDEX(城镇化率!$1:$1048576,MATCH($B342,城镇化率!$A:$A,0),MATCH(F$1,城镇化率!$5:$5,0))/100</f>
        <v>1104546.1645518306</v>
      </c>
      <c r="G342" s="40">
        <f>INDEX(人口源表!$1:$1048576,MATCH($B342,人口源表!$A:$A,0),MATCH(G$1,人口源表!$1:$1,0))*INDEX(城镇化率!$1:$1048576,MATCH($B342,城镇化率!$A:$A,0),MATCH(G$1,城镇化率!$5:$5,0))/100</f>
        <v>1211326.9853004371</v>
      </c>
      <c r="H342" s="40">
        <f>INDEX(人口源表!$1:$1048576,MATCH($B342,人口源表!$A:$A,0),MATCH(H$1,人口源表!$1:$1,0))*INDEX(城镇化率!$1:$1048576,MATCH($B342,城镇化率!$A:$A,0),MATCH(H$1,城镇化率!$5:$5,0))/100</f>
        <v>1237988.6633108207</v>
      </c>
      <c r="I342" s="40">
        <f>INDEX(人口源表!$1:$1048576,MATCH($B342,人口源表!$A:$A,0),MATCH(I$1,人口源表!$1:$1,0))*INDEX(城镇化率!$1:$1048576,MATCH($B342,城镇化率!$A:$A,0),MATCH(I$1,城镇化率!$5:$5,0))/100</f>
        <v>1255900.0466052468</v>
      </c>
      <c r="J342" s="40">
        <f>INDEX(人口源表!$1:$1048576,MATCH($B342,人口源表!$A:$A,0),MATCH(J$1,人口源表!$1:$1,0))*INDEX(城镇化率!$1:$1048576,MATCH($B342,城镇化率!$A:$A,0),MATCH(J$1,城镇化率!$5:$5,0))/100</f>
        <v>1273437.7117904462</v>
      </c>
      <c r="K342" s="40">
        <f>INDEX(人口源表!$1:$1048576,MATCH($B342,人口源表!$A:$A,0),MATCH(K$1,人口源表!$1:$1,0))*INDEX(城镇化率!$1:$1048576,MATCH($B342,城镇化率!$A:$A,0),MATCH(K$1,城镇化率!$5:$5,0))/100</f>
        <v>1290568.9206171343</v>
      </c>
      <c r="L342" s="40">
        <f>INDEX(人口源表!$1:$1048576,MATCH($B342,人口源表!$A:$A,0),MATCH(L$1,人口源表!$1:$1,0))*INDEX(城镇化率!$1:$1048576,MATCH($B342,城镇化率!$A:$A,0),MATCH(L$1,城镇化率!$5:$5,0))/100</f>
        <v>1307262.304056088</v>
      </c>
      <c r="M342" s="40">
        <f>INDEX(人口源表!$1:$1048576,MATCH($B342,人口源表!$A:$A,0),MATCH(M$1,人口源表!$1:$1,0))*INDEX(城镇化率!$1:$1048576,MATCH($B342,城镇化率!$A:$A,0),MATCH(M$1,城镇化率!$5:$5,0))/100</f>
        <v>1323489.5717924815</v>
      </c>
      <c r="N342" s="40">
        <f>INDEX(人口源表!$1:$1048576,MATCH($B342,人口源表!$A:$A,0),MATCH(N$1,人口源表!$1:$1,0))*INDEX(城镇化率!$1:$1048576,MATCH($B342,城镇化率!$A:$A,0),MATCH(N$1,城镇化率!$5:$5,0))/100</f>
        <v>1339222.4348506266</v>
      </c>
      <c r="O342" s="40">
        <f>INDEX(人口源表!$1:$1048576,MATCH($B342,人口源表!$A:$A,0),MATCH(O$1,人口源表!$1:$1,0))*INDEX(城镇化率!$1:$1048576,MATCH($B342,城镇化率!$A:$A,0),MATCH(O$1,城镇化率!$5:$5,0))/100</f>
        <v>1354435.0966758672</v>
      </c>
      <c r="P342" s="40">
        <f>INDEX(人口源表!$1:$1048576,MATCH($B342,人口源表!$A:$A,0),MATCH(P$1,人口源表!$1:$1,0))*INDEX(城镇化率!$1:$1048576,MATCH($B342,城镇化率!$A:$A,0),MATCH(P$1,城镇化率!$5:$5,0))/100</f>
        <v>1369102.7390042308</v>
      </c>
      <c r="Q342" s="40">
        <f>INDEX(人口源表!$1:$1048576,MATCH($B342,人口源表!$A:$A,0),MATCH(Q$1,人口源表!$1:$1,0))*INDEX(城镇化率!$1:$1048576,MATCH($B342,城镇化率!$A:$A,0),MATCH(Q$1,城镇化率!$5:$5,0))/100</f>
        <v>1383204.1083843494</v>
      </c>
      <c r="R342" s="40">
        <f>INDEX(人口源表!$1:$1048576,MATCH($B342,人口源表!$A:$A,0),MATCH(R$1,人口源表!$1:$1,0))*INDEX(城镇化率!$1:$1048576,MATCH($B342,城镇化率!$A:$A,0),MATCH(R$1,城镇化率!$5:$5,0))/100</f>
        <v>1396718.3232335479</v>
      </c>
      <c r="S342" s="40">
        <f>INDEX(人口源表!$1:$1048576,MATCH($B342,人口源表!$A:$A,0),MATCH(S$1,人口源表!$1:$1,0))*INDEX(城镇化率!$1:$1048576,MATCH($B342,城镇化率!$A:$A,0),MATCH(S$1,城镇化率!$5:$5,0))/100</f>
        <v>1402649.1218039794</v>
      </c>
      <c r="T342" s="40">
        <f>INDEX(人口源表!$1:$1048576,MATCH($B342,人口源表!$A:$A,0),MATCH(T$1,人口源表!$1:$1,0))*INDEX(城镇化率!$1:$1048576,MATCH($B342,城镇化率!$A:$A,0),MATCH(T$1,城镇化率!$5:$5,0))/100</f>
        <v>1407873.258065979</v>
      </c>
      <c r="U342" s="40">
        <f>INDEX(人口源表!$1:$1048576,MATCH($B342,人口源表!$A:$A,0),MATCH(U$1,人口源表!$1:$1,0))*INDEX(城镇化率!$1:$1048576,MATCH($B342,城镇化率!$A:$A,0),MATCH(U$1,城镇化率!$5:$5,0))/100</f>
        <v>1412385.8840582417</v>
      </c>
      <c r="V342" s="40">
        <f>INDEX(人口源表!$1:$1048576,MATCH($B342,人口源表!$A:$A,0),MATCH(V$1,人口源表!$1:$1,0))*INDEX(城镇化率!$1:$1048576,MATCH($B342,城镇化率!$A:$A,0),MATCH(V$1,城镇化率!$5:$5,0))/100</f>
        <v>1416188.2152564256</v>
      </c>
      <c r="W342" s="40">
        <f>INDEX(人口源表!$1:$1048576,MATCH($B342,人口源表!$A:$A,0),MATCH(W$1,人口源表!$1:$1,0))*INDEX(城镇化率!$1:$1048576,MATCH($B342,城镇化率!$A:$A,0),MATCH(W$1,城镇化率!$5:$5,0))/100</f>
        <v>1419282.4688456401</v>
      </c>
      <c r="X342" s="40">
        <f>INDEX(人口源表!$1:$1048576,MATCH($B342,人口源表!$A:$A,0),MATCH(X$1,人口源表!$1:$1,0))*INDEX(城镇化率!$1:$1048576,MATCH($B342,城镇化率!$A:$A,0),MATCH(X$1,城镇化率!$5:$5,0))/100</f>
        <v>1421672.7608406649</v>
      </c>
      <c r="Y342" s="40">
        <f>INDEX(人口源表!$1:$1048576,MATCH($B342,人口源表!$A:$A,0),MATCH(Y$1,人口源表!$1:$1,0))*INDEX(城镇化率!$1:$1048576,MATCH($B342,城镇化率!$A:$A,0),MATCH(Y$1,城镇化率!$5:$5,0))/100</f>
        <v>1423368.6627011856</v>
      </c>
      <c r="Z342" s="40">
        <f>INDEX(人口源表!$1:$1048576,MATCH($B342,人口源表!$A:$A,0),MATCH(Z$1,人口源表!$1:$1,0))*INDEX(城镇化率!$1:$1048576,MATCH($B342,城镇化率!$A:$A,0),MATCH(Z$1,城镇化率!$5:$5,0))/100</f>
        <v>1424380.0435723304</v>
      </c>
      <c r="AA342" s="40">
        <f>INDEX(人口源表!$1:$1048576,MATCH($B342,人口源表!$A:$A,0),MATCH(AA$1,人口源表!$1:$1,0))*INDEX(城镇化率!$1:$1048576,MATCH($B342,城镇化率!$A:$A,0),MATCH(AA$1,城镇化率!$5:$5,0))/100</f>
        <v>1424721.5066863596</v>
      </c>
      <c r="AB342" s="40">
        <f>INDEX(人口源表!$1:$1048576,MATCH($B342,人口源表!$A:$A,0),MATCH(AB$1,人口源表!$1:$1,0))*INDEX(城镇化率!$1:$1048576,MATCH($B342,城镇化率!$A:$A,0),MATCH(AB$1,城镇化率!$5:$5,0))/100</f>
        <v>1424409.831737254</v>
      </c>
      <c r="AC342" s="40">
        <f>INDEX(人口源表!$1:$1048576,MATCH($B342,人口源表!$A:$A,0),MATCH(AC$1,人口源表!$1:$1,0))*INDEX(城镇化率!$1:$1048576,MATCH($B342,城镇化率!$A:$A,0),MATCH(AC$1,城镇化率!$5:$5,0))/100</f>
        <v>1421723.071657174</v>
      </c>
      <c r="AD342" s="40">
        <f>INDEX(人口源表!$1:$1048576,MATCH($B342,人口源表!$A:$A,0),MATCH(AD$1,人口源表!$1:$1,0))*INDEX(城镇化率!$1:$1048576,MATCH($B342,城镇化率!$A:$A,0),MATCH(AD$1,城镇化率!$5:$5,0))/100</f>
        <v>1418433.9010846838</v>
      </c>
      <c r="AE342" s="40">
        <f>INDEX(人口源表!$1:$1048576,MATCH($B342,人口源表!$A:$A,0),MATCH(AE$1,人口源表!$1:$1,0))*INDEX(城镇化率!$1:$1048576,MATCH($B342,城镇化率!$A:$A,0),MATCH(AE$1,城镇化率!$5:$5,0))/100</f>
        <v>1414570.8360550918</v>
      </c>
      <c r="AF342" s="40">
        <f>INDEX(人口源表!$1:$1048576,MATCH($B342,人口源表!$A:$A,0),MATCH(AF$1,人口源表!$1:$1,0))*INDEX(城镇化率!$1:$1048576,MATCH($B342,城镇化率!$A:$A,0),MATCH(AF$1,城镇化率!$5:$5,0))/100</f>
        <v>1410166.4907285979</v>
      </c>
      <c r="AG342" s="40">
        <f>INDEX(人口源表!$1:$1048576,MATCH($B342,人口源表!$A:$A,0),MATCH(AG$1,人口源表!$1:$1,0))*INDEX(城镇化率!$1:$1048576,MATCH($B342,城镇化率!$A:$A,0),MATCH(AG$1,城镇化率!$5:$5,0))/100</f>
        <v>1405255.8346700522</v>
      </c>
      <c r="AH342" s="40">
        <f>INDEX(人口源表!$1:$1048576,MATCH($B342,人口源表!$A:$A,0),MATCH(AH$1,人口源表!$1:$1,0))*INDEX(城镇化率!$1:$1048576,MATCH($B342,城镇化率!$A:$A,0),MATCH(AH$1,城镇化率!$5:$5,0))/100</f>
        <v>1399878.054758775</v>
      </c>
      <c r="AI342" s="40">
        <f>INDEX(人口源表!$1:$1048576,MATCH($B342,人口源表!$A:$A,0),MATCH(AI$1,人口源表!$1:$1,0))*INDEX(城镇化率!$1:$1048576,MATCH($B342,城镇化率!$A:$A,0),MATCH(AI$1,城镇化率!$5:$5,0))/100</f>
        <v>1394075.7147745686</v>
      </c>
      <c r="AJ342" s="40">
        <f>INDEX(人口源表!$1:$1048576,MATCH($B342,人口源表!$A:$A,0),MATCH(AJ$1,人口源表!$1:$1,0))*INDEX(城镇化率!$1:$1048576,MATCH($B342,城镇化率!$A:$A,0),MATCH(AJ$1,城镇化率!$5:$5,0))/100</f>
        <v>1387894.8132198644</v>
      </c>
      <c r="AK342" s="40">
        <f>INDEX(人口源表!$1:$1048576,MATCH($B342,人口源表!$A:$A,0),MATCH(AK$1,人口源表!$1:$1,0))*INDEX(城镇化率!$1:$1048576,MATCH($B342,城镇化率!$A:$A,0),MATCH(AK$1,城镇化率!$5:$5,0))/100</f>
        <v>1381384.8417733745</v>
      </c>
      <c r="AL342" s="40">
        <f>INDEX(人口源表!$1:$1048576,MATCH($B342,人口源表!$A:$A,0),MATCH(AL$1,人口源表!$1:$1,0))*INDEX(城镇化率!$1:$1048576,MATCH($B342,城镇化率!$A:$A,0),MATCH(AL$1,城镇化率!$5:$5,0))/100</f>
        <v>1374598.8443807089</v>
      </c>
      <c r="AM342" s="40">
        <f>INDEX(人口源表!$1:$1048576,MATCH($B342,人口源表!$A:$A,0),MATCH(AM$1,人口源表!$1:$1,0))*INDEX(城镇化率!$1:$1048576,MATCH($B342,城镇化率!$A:$A,0),MATCH(AM$1,城镇化率!$5:$5,0))/100</f>
        <v>1367592.548456389</v>
      </c>
      <c r="AN342" s="40">
        <f>INDEX(人口源表!$1:$1048576,MATCH($B342,人口源表!$A:$A,0),MATCH(AN$1,人口源表!$1:$1,0))*INDEX(城镇化率!$1:$1048576,MATCH($B342,城镇化率!$A:$A,0),MATCH(AN$1,城镇化率!$5:$5,0))/100</f>
        <v>1360428.1358884126</v>
      </c>
      <c r="AO342" s="40">
        <f>INDEX(人口源表!$1:$1048576,MATCH($B342,人口源表!$A:$A,0),MATCH(AO$1,人口源表!$1:$1,0))*INDEX(城镇化率!$1:$1048576,MATCH($B342,城镇化率!$A:$A,0),MATCH(AO$1,城镇化率!$5:$5,0))/100</f>
        <v>1353168.7433756045</v>
      </c>
      <c r="AP342" s="40">
        <f>INDEX(人口源表!$1:$1048576,MATCH($B342,人口源表!$A:$A,0),MATCH(AP$1,人口源表!$1:$1,0))*INDEX(城镇化率!$1:$1048576,MATCH($B342,城镇化率!$A:$A,0),MATCH(AP$1,城镇化率!$5:$5,0))/100</f>
        <v>1345882.2277697781</v>
      </c>
      <c r="AQ342" s="40">
        <f>INDEX(人口源表!$1:$1048576,MATCH($B342,人口源表!$A:$A,0),MATCH(AQ$1,人口源表!$1:$1,0))*INDEX(城镇化率!$1:$1048576,MATCH($B342,城镇化率!$A:$A,0),MATCH(AQ$1,城镇化率!$5:$5,0))/100</f>
        <v>1338641.2460044746</v>
      </c>
      <c r="AR342" s="40">
        <f>INDEX(人口源表!$1:$1048576,MATCH($B342,人口源表!$A:$A,0),MATCH(AR$1,人口源表!$1:$1,0))*INDEX(城镇化率!$1:$1048576,MATCH($B342,城镇化率!$A:$A,0),MATCH(AR$1,城镇化率!$5:$5,0))/100</f>
        <v>1331520.4973914402</v>
      </c>
      <c r="AS342" s="40">
        <f>INDEX(人口源表!$1:$1048576,MATCH($B342,人口源表!$A:$A,0),MATCH(AS$1,人口源表!$1:$1,0))*INDEX(城镇化率!$1:$1048576,MATCH($B342,城镇化率!$A:$A,0),MATCH(AS$1,城镇化率!$5:$5,0))/100</f>
        <v>1324602.4501952664</v>
      </c>
      <c r="AT342" s="40">
        <f>INDEX(人口源表!$1:$1048576,MATCH($B342,人口源表!$A:$A,0),MATCH(AT$1,人口源表!$1:$1,0))*INDEX(城镇化率!$1:$1048576,MATCH($B342,城镇化率!$A:$A,0),MATCH(AT$1,城镇化率!$5:$5,0))/100</f>
        <v>1317968.8976633465</v>
      </c>
      <c r="AU342" s="40">
        <f>INDEX(人口源表!$1:$1048576,MATCH($B342,人口源表!$A:$A,0),MATCH(AU$1,人口源表!$1:$1,0))*INDEX(城镇化率!$1:$1048576,MATCH($B342,城镇化率!$A:$A,0),MATCH(AU$1,城镇化率!$5:$5,0))/100</f>
        <v>1311709.5458369737</v>
      </c>
      <c r="AV342" s="40">
        <f>INDEX(人口源表!$1:$1048576,MATCH($B342,人口源表!$A:$A,0),MATCH(AV$1,人口源表!$1:$1,0))*INDEX(城镇化率!$1:$1048576,MATCH($B342,城镇化率!$A:$A,0),MATCH(AV$1,城镇化率!$5:$5,0))/100</f>
        <v>1305915.4275854612</v>
      </c>
    </row>
    <row r="343" spans="1:48" x14ac:dyDescent="0.15">
      <c r="A343" s="36" t="s">
        <v>883</v>
      </c>
      <c r="B343" s="36" t="s">
        <v>693</v>
      </c>
      <c r="C343" s="34">
        <f>VLOOKUP(B343,'[1]2016省城人口总结（根）'!B:C,2,FALSE)/100</f>
        <v>0.43457500000000004</v>
      </c>
      <c r="D343" s="40">
        <f>INDEX(人口源表!$1:$1048576,MATCH($B343,人口源表!$A:$A,0),MATCH(D$1,人口源表!$1:$1,0))*INDEX(城镇化率!$1:$1048576,MATCH($B343,城镇化率!$A:$A,0),MATCH(D$1,城镇化率!$5:$5,0))/100</f>
        <v>201037.70742101033</v>
      </c>
      <c r="E343" s="40">
        <f>INDEX(人口源表!$1:$1048576,MATCH($B343,人口源表!$A:$A,0),MATCH(E$1,人口源表!$1:$1,0))*INDEX(城镇化率!$1:$1048576,MATCH($B343,城镇化率!$A:$A,0),MATCH(E$1,城镇化率!$5:$5,0))/100</f>
        <v>205546.11726019281</v>
      </c>
      <c r="F343" s="40">
        <f>INDEX(人口源表!$1:$1048576,MATCH($B343,人口源表!$A:$A,0),MATCH(F$1,人口源表!$1:$1,0))*INDEX(城镇化率!$1:$1048576,MATCH($B343,城镇化率!$A:$A,0),MATCH(F$1,城镇化率!$5:$5,0))/100</f>
        <v>210067.98251791194</v>
      </c>
      <c r="G343" s="40">
        <f>INDEX(人口源表!$1:$1048576,MATCH($B343,人口源表!$A:$A,0),MATCH(G$1,人口源表!$1:$1,0))*INDEX(城镇化率!$1:$1048576,MATCH($B343,城镇化率!$A:$A,0),MATCH(G$1,城镇化率!$5:$5,0))/100</f>
        <v>221830.44725248741</v>
      </c>
      <c r="H343" s="40">
        <f>INDEX(人口源表!$1:$1048576,MATCH($B343,人口源表!$A:$A,0),MATCH(H$1,人口源表!$1:$1,0))*INDEX(城镇化率!$1:$1048576,MATCH($B343,城镇化率!$A:$A,0),MATCH(H$1,城镇化率!$5:$5,0))/100</f>
        <v>226961.3191701379</v>
      </c>
      <c r="I343" s="40">
        <f>INDEX(人口源表!$1:$1048576,MATCH($B343,人口源表!$A:$A,0),MATCH(I$1,人口源表!$1:$1,0))*INDEX(城镇化率!$1:$1048576,MATCH($B343,城镇化率!$A:$A,0),MATCH(I$1,城镇化率!$5:$5,0))/100</f>
        <v>230555.55952049242</v>
      </c>
      <c r="J343" s="40">
        <f>INDEX(人口源表!$1:$1048576,MATCH($B343,人口源表!$A:$A,0),MATCH(J$1,人口源表!$1:$1,0))*INDEX(城镇化率!$1:$1048576,MATCH($B343,城镇化率!$A:$A,0),MATCH(J$1,城镇化率!$5:$5,0))/100</f>
        <v>234141.60368770972</v>
      </c>
      <c r="K343" s="40">
        <f>INDEX(人口源表!$1:$1048576,MATCH($B343,人口源表!$A:$A,0),MATCH(K$1,人口源表!$1:$1,0))*INDEX(城镇化率!$1:$1048576,MATCH($B343,城镇化率!$A:$A,0),MATCH(K$1,城镇化率!$5:$5,0))/100</f>
        <v>237709.25352154806</v>
      </c>
      <c r="L343" s="40">
        <f>INDEX(人口源表!$1:$1048576,MATCH($B343,人口源表!$A:$A,0),MATCH(L$1,人口源表!$1:$1,0))*INDEX(城镇化率!$1:$1048576,MATCH($B343,城镇化率!$A:$A,0),MATCH(L$1,城镇化率!$5:$5,0))/100</f>
        <v>241246.95239570847</v>
      </c>
      <c r="M343" s="40">
        <f>INDEX(人口源表!$1:$1048576,MATCH($B343,人口源表!$A:$A,0),MATCH(M$1,人口源表!$1:$1,0))*INDEX(城镇化率!$1:$1048576,MATCH($B343,城镇化率!$A:$A,0),MATCH(M$1,城镇化率!$5:$5,0))/100</f>
        <v>244745.14762120246</v>
      </c>
      <c r="N343" s="40">
        <f>INDEX(人口源表!$1:$1048576,MATCH($B343,人口源表!$A:$A,0),MATCH(N$1,人口源表!$1:$1,0))*INDEX(城镇化率!$1:$1048576,MATCH($B343,城镇化率!$A:$A,0),MATCH(N$1,城镇化率!$5:$5,0))/100</f>
        <v>248193.44078955855</v>
      </c>
      <c r="O343" s="40">
        <f>INDEX(人口源表!$1:$1048576,MATCH($B343,人口源表!$A:$A,0),MATCH(O$1,人口源表!$1:$1,0))*INDEX(城镇化率!$1:$1048576,MATCH($B343,城镇化率!$A:$A,0),MATCH(O$1,城镇化率!$5:$5,0))/100</f>
        <v>251582.04992545705</v>
      </c>
      <c r="P343" s="40">
        <f>INDEX(人口源表!$1:$1048576,MATCH($B343,人口源表!$A:$A,0),MATCH(P$1,人口源表!$1:$1,0))*INDEX(城镇化率!$1:$1048576,MATCH($B343,城镇化率!$A:$A,0),MATCH(P$1,城镇化率!$5:$5,0))/100</f>
        <v>254902.85702118094</v>
      </c>
      <c r="Q343" s="40">
        <f>INDEX(人口源表!$1:$1048576,MATCH($B343,人口源表!$A:$A,0),MATCH(Q$1,人口源表!$1:$1,0))*INDEX(城镇化率!$1:$1048576,MATCH($B343,城镇化率!$A:$A,0),MATCH(Q$1,城镇化率!$5:$5,0))/100</f>
        <v>258145.94110810466</v>
      </c>
      <c r="R343" s="40">
        <f>INDEX(人口源表!$1:$1048576,MATCH($B343,人口源表!$A:$A,0),MATCH(R$1,人口源表!$1:$1,0))*INDEX(城镇化率!$1:$1048576,MATCH($B343,城镇化率!$A:$A,0),MATCH(R$1,城镇化率!$5:$5,0))/100</f>
        <v>261304.6309842348</v>
      </c>
      <c r="S343" s="40">
        <f>INDEX(人口源表!$1:$1048576,MATCH($B343,人口源表!$A:$A,0),MATCH(S$1,人口源表!$1:$1,0))*INDEX(城镇化率!$1:$1048576,MATCH($B343,城镇化率!$A:$A,0),MATCH(S$1,城镇化率!$5:$5,0))/100</f>
        <v>263061.72514179634</v>
      </c>
      <c r="T343" s="40">
        <f>INDEX(人口源表!$1:$1048576,MATCH($B343,人口源表!$A:$A,0),MATCH(T$1,人口源表!$1:$1,0))*INDEX(城镇化率!$1:$1048576,MATCH($B343,城镇化率!$A:$A,0),MATCH(T$1,城镇化率!$5:$5,0))/100</f>
        <v>264696.55209088972</v>
      </c>
      <c r="U343" s="40">
        <f>INDEX(人口源表!$1:$1048576,MATCH($B343,人口源表!$A:$A,0),MATCH(U$1,人口源表!$1:$1,0))*INDEX(城镇化率!$1:$1048576,MATCH($B343,城镇化率!$A:$A,0),MATCH(U$1,城镇化率!$5:$5,0))/100</f>
        <v>266204.05095198617</v>
      </c>
      <c r="V343" s="40">
        <f>INDEX(人口源表!$1:$1048576,MATCH($B343,人口源表!$A:$A,0),MATCH(V$1,人口源表!$1:$1,0))*INDEX(城镇化率!$1:$1048576,MATCH($B343,城镇化率!$A:$A,0),MATCH(V$1,城镇化率!$5:$5,0))/100</f>
        <v>267581.69817592995</v>
      </c>
      <c r="W343" s="40">
        <f>INDEX(人口源表!$1:$1048576,MATCH($B343,人口源表!$A:$A,0),MATCH(W$1,人口源表!$1:$1,0))*INDEX(城镇化率!$1:$1048576,MATCH($B343,城镇化率!$A:$A,0),MATCH(W$1,城镇化率!$5:$5,0))/100</f>
        <v>268825.35994072701</v>
      </c>
      <c r="X343" s="40">
        <f>INDEX(人口源表!$1:$1048576,MATCH($B343,人口源表!$A:$A,0),MATCH(X$1,人口源表!$1:$1,0))*INDEX(城镇化率!$1:$1048576,MATCH($B343,城镇化率!$A:$A,0),MATCH(X$1,城镇化率!$5:$5,0))/100</f>
        <v>269932.95641645486</v>
      </c>
      <c r="Y343" s="40">
        <f>INDEX(人口源表!$1:$1048576,MATCH($B343,人口源表!$A:$A,0),MATCH(Y$1,人口源表!$1:$1,0))*INDEX(城镇化率!$1:$1048576,MATCH($B343,城镇化率!$A:$A,0),MATCH(Y$1,城镇化率!$5:$5,0))/100</f>
        <v>270903.45038958918</v>
      </c>
      <c r="Z343" s="40">
        <f>INDEX(人口源表!$1:$1048576,MATCH($B343,人口源表!$A:$A,0),MATCH(Z$1,人口源表!$1:$1,0))*INDEX(城镇化率!$1:$1048576,MATCH($B343,城镇化率!$A:$A,0),MATCH(Z$1,城镇化率!$5:$5,0))/100</f>
        <v>271736.3392220689</v>
      </c>
      <c r="AA343" s="40">
        <f>INDEX(人口源表!$1:$1048576,MATCH($B343,人口源表!$A:$A,0),MATCH(AA$1,人口源表!$1:$1,0))*INDEX(城镇化率!$1:$1048576,MATCH($B343,城镇化率!$A:$A,0),MATCH(AA$1,城镇化率!$5:$5,0))/100</f>
        <v>272431.13117422938</v>
      </c>
      <c r="AB343" s="40">
        <f>INDEX(人口源表!$1:$1048576,MATCH($B343,人口源表!$A:$A,0),MATCH(AB$1,人口源表!$1:$1,0))*INDEX(城镇化率!$1:$1048576,MATCH($B343,城镇化率!$A:$A,0),MATCH(AB$1,城镇化率!$5:$5,0))/100</f>
        <v>272990.04469523614</v>
      </c>
      <c r="AC343" s="40">
        <f>INDEX(人口源表!$1:$1048576,MATCH($B343,人口源表!$A:$A,0),MATCH(AC$1,人口源表!$1:$1,0))*INDEX(城镇化率!$1:$1048576,MATCH($B343,城镇化率!$A:$A,0),MATCH(AC$1,城镇化率!$5:$5,0))/100</f>
        <v>273079.16839028528</v>
      </c>
      <c r="AD343" s="40">
        <f>INDEX(人口源表!$1:$1048576,MATCH($B343,人口源表!$A:$A,0),MATCH(AD$1,人口源表!$1:$1,0))*INDEX(城镇化率!$1:$1048576,MATCH($B343,城镇化率!$A:$A,0),MATCH(AD$1,城镇化率!$5:$5,0))/100</f>
        <v>273037.26922680455</v>
      </c>
      <c r="AE343" s="40">
        <f>INDEX(人口源表!$1:$1048576,MATCH($B343,人口源表!$A:$A,0),MATCH(AE$1,人口源表!$1:$1,0))*INDEX(城镇化率!$1:$1048576,MATCH($B343,城镇化率!$A:$A,0),MATCH(AE$1,城镇化率!$5:$5,0))/100</f>
        <v>272867.78955924808</v>
      </c>
      <c r="AF343" s="40">
        <f>INDEX(人口源表!$1:$1048576,MATCH($B343,人口源表!$A:$A,0),MATCH(AF$1,人口源表!$1:$1,0))*INDEX(城镇化率!$1:$1048576,MATCH($B343,城镇化率!$A:$A,0),MATCH(AF$1,城镇化率!$5:$5,0))/100</f>
        <v>272576.42679527123</v>
      </c>
      <c r="AG343" s="40">
        <f>INDEX(人口源表!$1:$1048576,MATCH($B343,人口源表!$A:$A,0),MATCH(AG$1,人口源表!$1:$1,0))*INDEX(城镇化率!$1:$1048576,MATCH($B343,城镇化率!$A:$A,0),MATCH(AG$1,城镇化率!$5:$5,0))/100</f>
        <v>272168.97508111503</v>
      </c>
      <c r="AH343" s="40">
        <f>INDEX(人口源表!$1:$1048576,MATCH($B343,人口源表!$A:$A,0),MATCH(AH$1,人口源表!$1:$1,0))*INDEX(城镇化率!$1:$1048576,MATCH($B343,城镇化率!$A:$A,0),MATCH(AH$1,城镇化率!$5:$5,0))/100</f>
        <v>271652.98266787711</v>
      </c>
      <c r="AI343" s="40">
        <f>INDEX(人口源表!$1:$1048576,MATCH($B343,人口源表!$A:$A,0),MATCH(AI$1,人口源表!$1:$1,0))*INDEX(城镇化率!$1:$1048576,MATCH($B343,城镇化率!$A:$A,0),MATCH(AI$1,城镇化率!$5:$5,0))/100</f>
        <v>271037.22986781714</v>
      </c>
      <c r="AJ343" s="40">
        <f>INDEX(人口源表!$1:$1048576,MATCH($B343,人口源表!$A:$A,0),MATCH(AJ$1,人口源表!$1:$1,0))*INDEX(城镇化率!$1:$1048576,MATCH($B343,城镇化率!$A:$A,0),MATCH(AJ$1,城镇化率!$5:$5,0))/100</f>
        <v>270330.08221107669</v>
      </c>
      <c r="AK343" s="40">
        <f>INDEX(人口源表!$1:$1048576,MATCH($B343,人口源表!$A:$A,0),MATCH(AK$1,人口源表!$1:$1,0))*INDEX(城镇化率!$1:$1048576,MATCH($B343,城镇化率!$A:$A,0),MATCH(AK$1,城镇化率!$5:$5,0))/100</f>
        <v>269542.27336518106</v>
      </c>
      <c r="AL343" s="40">
        <f>INDEX(人口源表!$1:$1048576,MATCH($B343,人口源表!$A:$A,0),MATCH(AL$1,人口源表!$1:$1,0))*INDEX(城镇化率!$1:$1048576,MATCH($B343,城镇化率!$A:$A,0),MATCH(AL$1,城镇化率!$5:$5,0))/100</f>
        <v>268685.26699261321</v>
      </c>
      <c r="AM343" s="40">
        <f>INDEX(人口源表!$1:$1048576,MATCH($B343,人口源表!$A:$A,0),MATCH(AM$1,人口源表!$1:$1,0))*INDEX(城镇化率!$1:$1048576,MATCH($B343,城镇化率!$A:$A,0),MATCH(AM$1,城镇化率!$5:$5,0))/100</f>
        <v>267771.26893810934</v>
      </c>
      <c r="AN343" s="40">
        <f>INDEX(人口源表!$1:$1048576,MATCH($B343,人口源表!$A:$A,0),MATCH(AN$1,人口源表!$1:$1,0))*INDEX(城镇化率!$1:$1048576,MATCH($B343,城镇化率!$A:$A,0),MATCH(AN$1,城镇化率!$5:$5,0))/100</f>
        <v>266813.8042964245</v>
      </c>
      <c r="AO343" s="40">
        <f>INDEX(人口源表!$1:$1048576,MATCH($B343,人口源表!$A:$A,0),MATCH(AO$1,人口源表!$1:$1,0))*INDEX(城镇化率!$1:$1048576,MATCH($B343,城镇化率!$A:$A,0),MATCH(AO$1,城镇化率!$5:$5,0))/100</f>
        <v>265827.17363265052</v>
      </c>
      <c r="AP343" s="40">
        <f>INDEX(人口源表!$1:$1048576,MATCH($B343,人口源表!$A:$A,0),MATCH(AP$1,人口源表!$1:$1,0))*INDEX(城镇化率!$1:$1048576,MATCH($B343,城镇化率!$A:$A,0),MATCH(AP$1,城镇化率!$5:$5,0))/100</f>
        <v>264827.03466378414</v>
      </c>
      <c r="AQ343" s="40">
        <f>INDEX(人口源表!$1:$1048576,MATCH($B343,人口源表!$A:$A,0),MATCH(AQ$1,人口源表!$1:$1,0))*INDEX(城镇化率!$1:$1048576,MATCH($B343,城镇化率!$A:$A,0),MATCH(AQ$1,城镇化率!$5:$5,0))/100</f>
        <v>263830.99694799783</v>
      </c>
      <c r="AR343" s="40">
        <f>INDEX(人口源表!$1:$1048576,MATCH($B343,人口源表!$A:$A,0),MATCH(AR$1,人口源表!$1:$1,0))*INDEX(城镇化率!$1:$1048576,MATCH($B343,城镇化率!$A:$A,0),MATCH(AR$1,城镇化率!$5:$5,0))/100</f>
        <v>262856.36318349745</v>
      </c>
      <c r="AS343" s="40">
        <f>INDEX(人口源表!$1:$1048576,MATCH($B343,人口源表!$A:$A,0),MATCH(AS$1,人口源表!$1:$1,0))*INDEX(城镇化率!$1:$1048576,MATCH($B343,城镇化率!$A:$A,0),MATCH(AS$1,城镇化率!$5:$5,0))/100</f>
        <v>261922.42281610137</v>
      </c>
      <c r="AT343" s="40">
        <f>INDEX(人口源表!$1:$1048576,MATCH($B343,人口源表!$A:$A,0),MATCH(AT$1,人口源表!$1:$1,0))*INDEX(城镇化率!$1:$1048576,MATCH($B343,城镇化率!$A:$A,0),MATCH(AT$1,城镇化率!$5:$5,0))/100</f>
        <v>261049.90939046509</v>
      </c>
      <c r="AU343" s="40">
        <f>INDEX(人口源表!$1:$1048576,MATCH($B343,人口源表!$A:$A,0),MATCH(AU$1,人口源表!$1:$1,0))*INDEX(城镇化率!$1:$1048576,MATCH($B343,城镇化率!$A:$A,0),MATCH(AU$1,城镇化率!$5:$5,0))/100</f>
        <v>260259.86539796044</v>
      </c>
      <c r="AV343" s="40">
        <f>INDEX(人口源表!$1:$1048576,MATCH($B343,人口源表!$A:$A,0),MATCH(AV$1,人口源表!$1:$1,0))*INDEX(城镇化率!$1:$1048576,MATCH($B343,城镇化率!$A:$A,0),MATCH(AV$1,城镇化率!$5:$5,0))/100</f>
        <v>259575.39120319855</v>
      </c>
    </row>
    <row r="344" spans="1:48" x14ac:dyDescent="0.15">
      <c r="A344" s="36" t="s">
        <v>883</v>
      </c>
      <c r="B344" s="36" t="s">
        <v>694</v>
      </c>
      <c r="C344" s="34">
        <f>VLOOKUP(B344,'[1]2016省城人口总结（根）'!B:C,2,FALSE)/100</f>
        <v>0.43457500000000004</v>
      </c>
      <c r="D344" s="40">
        <f>INDEX(人口源表!$1:$1048576,MATCH($B344,人口源表!$A:$A,0),MATCH(D$1,人口源表!$1:$1,0))*INDEX(城镇化率!$1:$1048576,MATCH($B344,城镇化率!$A:$A,0),MATCH(D$1,城镇化率!$5:$5,0))/100</f>
        <v>583525.7631672452</v>
      </c>
      <c r="E344" s="40">
        <f>INDEX(人口源表!$1:$1048576,MATCH($B344,人口源表!$A:$A,0),MATCH(E$1,人口源表!$1:$1,0))*INDEX(城镇化率!$1:$1048576,MATCH($B344,城镇化率!$A:$A,0),MATCH(E$1,城镇化率!$5:$5,0))/100</f>
        <v>597213.03814813786</v>
      </c>
      <c r="F344" s="40">
        <f>INDEX(人口源表!$1:$1048576,MATCH($B344,人口源表!$A:$A,0),MATCH(F$1,人口源表!$1:$1,0))*INDEX(城镇化率!$1:$1048576,MATCH($B344,城镇化率!$A:$A,0),MATCH(F$1,城镇化率!$5:$5,0))/100</f>
        <v>610935.41778858227</v>
      </c>
      <c r="G344" s="40">
        <f>INDEX(人口源表!$1:$1048576,MATCH($B344,人口源表!$A:$A,0),MATCH(G$1,人口源表!$1:$1,0))*INDEX(城镇化率!$1:$1048576,MATCH($B344,城镇化率!$A:$A,0),MATCH(G$1,城镇化率!$5:$5,0))/100</f>
        <v>732368.14925039362</v>
      </c>
      <c r="H344" s="40">
        <f>INDEX(人口源表!$1:$1048576,MATCH($B344,人口源表!$A:$A,0),MATCH(H$1,人口源表!$1:$1,0))*INDEX(城镇化率!$1:$1048576,MATCH($B344,城镇化率!$A:$A,0),MATCH(H$1,城镇化率!$5:$5,0))/100</f>
        <v>750330.40282366413</v>
      </c>
      <c r="I344" s="40">
        <f>INDEX(人口源表!$1:$1048576,MATCH($B344,人口源表!$A:$A,0),MATCH(I$1,人口源表!$1:$1,0))*INDEX(城镇化率!$1:$1048576,MATCH($B344,城镇化率!$A:$A,0),MATCH(I$1,城镇化率!$5:$5,0))/100</f>
        <v>763150.99786380713</v>
      </c>
      <c r="J344" s="40">
        <f>INDEX(人口源表!$1:$1048576,MATCH($B344,人口源表!$A:$A,0),MATCH(J$1,人口源表!$1:$1,0))*INDEX(城镇化率!$1:$1048576,MATCH($B344,城镇化率!$A:$A,0),MATCH(J$1,城镇化率!$5:$5,0))/100</f>
        <v>775888.33745958807</v>
      </c>
      <c r="K344" s="40">
        <f>INDEX(人口源表!$1:$1048576,MATCH($B344,人口源表!$A:$A,0),MATCH(K$1,人口源表!$1:$1,0))*INDEX(城镇化率!$1:$1048576,MATCH($B344,城镇化率!$A:$A,0),MATCH(K$1,城镇化率!$5:$5,0))/100</f>
        <v>788517.18919891235</v>
      </c>
      <c r="L344" s="40">
        <f>INDEX(人口源表!$1:$1048576,MATCH($B344,人口源表!$A:$A,0),MATCH(L$1,人口源表!$1:$1,0))*INDEX(城镇化率!$1:$1048576,MATCH($B344,城镇化率!$A:$A,0),MATCH(L$1,城镇化率!$5:$5,0))/100</f>
        <v>801012.85646820266</v>
      </c>
      <c r="M344" s="40">
        <f>INDEX(人口源表!$1:$1048576,MATCH($B344,人口源表!$A:$A,0),MATCH(M$1,人口源表!$1:$1,0))*INDEX(城镇化率!$1:$1048576,MATCH($B344,城镇化率!$A:$A,0),MATCH(M$1,城镇化率!$5:$5,0))/100</f>
        <v>813351.22907618503</v>
      </c>
      <c r="N344" s="40">
        <f>INDEX(人口源表!$1:$1048576,MATCH($B344,人口源表!$A:$A,0),MATCH(N$1,人口源表!$1:$1,0))*INDEX(城镇化率!$1:$1048576,MATCH($B344,城镇化率!$A:$A,0),MATCH(N$1,城镇化率!$5:$5,0))/100</f>
        <v>825509.32913787139</v>
      </c>
      <c r="O344" s="40">
        <f>INDEX(人口源表!$1:$1048576,MATCH($B344,人口源表!$A:$A,0),MATCH(O$1,人口源表!$1:$1,0))*INDEX(城镇化率!$1:$1048576,MATCH($B344,城镇化率!$A:$A,0),MATCH(O$1,城镇化率!$5:$5,0))/100</f>
        <v>837464.89146756439</v>
      </c>
      <c r="P344" s="40">
        <f>INDEX(人口源表!$1:$1048576,MATCH($B344,人口源表!$A:$A,0),MATCH(P$1,人口源表!$1:$1,0))*INDEX(城镇化率!$1:$1048576,MATCH($B344,城镇化率!$A:$A,0),MATCH(P$1,城镇化率!$5:$5,0))/100</f>
        <v>849197.42693536717</v>
      </c>
      <c r="Q344" s="40">
        <f>INDEX(人口源表!$1:$1048576,MATCH($B344,人口源表!$A:$A,0),MATCH(Q$1,人口源表!$1:$1,0))*INDEX(城镇化率!$1:$1048576,MATCH($B344,城镇化率!$A:$A,0),MATCH(Q$1,城镇化率!$5:$5,0))/100</f>
        <v>860686.29733329231</v>
      </c>
      <c r="R344" s="40">
        <f>INDEX(人口源表!$1:$1048576,MATCH($B344,人口源表!$A:$A,0),MATCH(R$1,人口源表!$1:$1,0))*INDEX(城镇化率!$1:$1048576,MATCH($B344,城镇化率!$A:$A,0),MATCH(R$1,城镇化率!$5:$5,0))/100</f>
        <v>871912.78005948605</v>
      </c>
      <c r="S344" s="40">
        <f>INDEX(人口源表!$1:$1048576,MATCH($B344,人口源表!$A:$A,0),MATCH(S$1,人口源表!$1:$1,0))*INDEX(城镇化率!$1:$1048576,MATCH($B344,城镇化率!$A:$A,0),MATCH(S$1,城镇化率!$5:$5,0))/100</f>
        <v>878488.55459590908</v>
      </c>
      <c r="T344" s="40">
        <f>INDEX(人口源表!$1:$1048576,MATCH($B344,人口源表!$A:$A,0),MATCH(T$1,人口源表!$1:$1,0))*INDEX(城镇化率!$1:$1048576,MATCH($B344,城镇化率!$A:$A,0),MATCH(T$1,城镇化率!$5:$5,0))/100</f>
        <v>884684.512320849</v>
      </c>
      <c r="U344" s="40">
        <f>INDEX(人口源表!$1:$1048576,MATCH($B344,人口源表!$A:$A,0),MATCH(U$1,人口源表!$1:$1,0))*INDEX(城镇化率!$1:$1048576,MATCH($B344,城镇化率!$A:$A,0),MATCH(U$1,城镇化率!$5:$5,0))/100</f>
        <v>890490.92274365237</v>
      </c>
      <c r="V344" s="40">
        <f>INDEX(人口源表!$1:$1048576,MATCH($B344,人口源表!$A:$A,0),MATCH(V$1,人口源表!$1:$1,0))*INDEX(城镇化率!$1:$1048576,MATCH($B344,城镇化率!$A:$A,0),MATCH(V$1,城镇化率!$5:$5,0))/100</f>
        <v>895899.49217490572</v>
      </c>
      <c r="W344" s="40">
        <f>INDEX(人口源表!$1:$1048576,MATCH($B344,人口源表!$A:$A,0),MATCH(W$1,人口源表!$1:$1,0))*INDEX(城镇化率!$1:$1048576,MATCH($B344,城镇化率!$A:$A,0),MATCH(W$1,城镇化率!$5:$5,0))/100</f>
        <v>900903.9281045188</v>
      </c>
      <c r="X344" s="40">
        <f>INDEX(人口源表!$1:$1048576,MATCH($B344,人口源表!$A:$A,0),MATCH(X$1,人口源表!$1:$1,0))*INDEX(城镇化率!$1:$1048576,MATCH($B344,城镇化率!$A:$A,0),MATCH(X$1,城镇化率!$5:$5,0))/100</f>
        <v>905499.99080107675</v>
      </c>
      <c r="Y344" s="40">
        <f>INDEX(人口源表!$1:$1048576,MATCH($B344,人口源表!$A:$A,0),MATCH(Y$1,人口源表!$1:$1,0))*INDEX(城镇化率!$1:$1048576,MATCH($B344,城镇化率!$A:$A,0),MATCH(Y$1,城镇化率!$5:$5,0))/100</f>
        <v>909685.01389538718</v>
      </c>
      <c r="Z344" s="40">
        <f>INDEX(人口源表!$1:$1048576,MATCH($B344,人口源表!$A:$A,0),MATCH(Z$1,人口源表!$1:$1,0))*INDEX(城镇化率!$1:$1048576,MATCH($B344,城镇化率!$A:$A,0),MATCH(Z$1,城镇化率!$5:$5,0))/100</f>
        <v>913457.94425518333</v>
      </c>
      <c r="AA344" s="40">
        <f>INDEX(人口源表!$1:$1048576,MATCH($B344,人口源表!$A:$A,0),MATCH(AA$1,人口源表!$1:$1,0))*INDEX(城镇化率!$1:$1048576,MATCH($B344,城镇化率!$A:$A,0),MATCH(AA$1,城镇化率!$5:$5,0))/100</f>
        <v>916819.3824593334</v>
      </c>
      <c r="AB344" s="40">
        <f>INDEX(人口源表!$1:$1048576,MATCH($B344,人口源表!$A:$A,0),MATCH(AB$1,人口源表!$1:$1,0))*INDEX(城镇化率!$1:$1048576,MATCH($B344,城镇化率!$A:$A,0),MATCH(AB$1,城镇化率!$5:$5,0))/100</f>
        <v>919772.70350508078</v>
      </c>
      <c r="AC344" s="40">
        <f>INDEX(人口源表!$1:$1048576,MATCH($B344,人口源表!$A:$A,0),MATCH(AC$1,人口源表!$1:$1,0))*INDEX(城镇化率!$1:$1048576,MATCH($B344,城镇化率!$A:$A,0),MATCH(AC$1,城镇化率!$5:$5,0))/100</f>
        <v>921194.42328449606</v>
      </c>
      <c r="AD344" s="40">
        <f>INDEX(人口源表!$1:$1048576,MATCH($B344,人口源表!$A:$A,0),MATCH(AD$1,人口源表!$1:$1,0))*INDEX(城镇化率!$1:$1048576,MATCH($B344,城镇化率!$A:$A,0),MATCH(AD$1,城镇化率!$5:$5,0))/100</f>
        <v>922215.66084484698</v>
      </c>
      <c r="AE344" s="40">
        <f>INDEX(人口源表!$1:$1048576,MATCH($B344,人口源表!$A:$A,0),MATCH(AE$1,人口源表!$1:$1,0))*INDEX(城镇化率!$1:$1048576,MATCH($B344,城镇化率!$A:$A,0),MATCH(AE$1,城镇化率!$5:$5,0))/100</f>
        <v>922847.70745700505</v>
      </c>
      <c r="AF344" s="40">
        <f>INDEX(人口源表!$1:$1048576,MATCH($B344,人口源表!$A:$A,0),MATCH(AF$1,人口源表!$1:$1,0))*INDEX(城镇化率!$1:$1048576,MATCH($B344,城镇化率!$A:$A,0),MATCH(AF$1,城镇化率!$5:$5,0))/100</f>
        <v>923102.60694900062</v>
      </c>
      <c r="AG344" s="40">
        <f>INDEX(人口源表!$1:$1048576,MATCH($B344,人口源表!$A:$A,0),MATCH(AG$1,人口源表!$1:$1,0))*INDEX(城镇化率!$1:$1048576,MATCH($B344,城镇化率!$A:$A,0),MATCH(AG$1,城镇化率!$5:$5,0))/100</f>
        <v>922995.36833753437</v>
      </c>
      <c r="AH344" s="40">
        <f>INDEX(人口源表!$1:$1048576,MATCH($B344,人口源表!$A:$A,0),MATCH(AH$1,人口源表!$1:$1,0))*INDEX(城镇化率!$1:$1048576,MATCH($B344,城镇化率!$A:$A,0),MATCH(AH$1,城镇化率!$5:$5,0))/100</f>
        <v>922542.91552365804</v>
      </c>
      <c r="AI344" s="40">
        <f>INDEX(人口源表!$1:$1048576,MATCH($B344,人口源表!$A:$A,0),MATCH(AI$1,人口源表!$1:$1,0))*INDEX(城镇化率!$1:$1048576,MATCH($B344,城镇化率!$A:$A,0),MATCH(AI$1,城镇化率!$5:$5,0))/100</f>
        <v>921764.12105487613</v>
      </c>
      <c r="AJ344" s="40">
        <f>INDEX(人口源表!$1:$1048576,MATCH($B344,人口源表!$A:$A,0),MATCH(AJ$1,人口源表!$1:$1,0))*INDEX(城镇化率!$1:$1048576,MATCH($B344,城镇化率!$A:$A,0),MATCH(AJ$1,城镇化率!$5:$5,0))/100</f>
        <v>920680.95288279338</v>
      </c>
      <c r="AK344" s="40">
        <f>INDEX(人口源表!$1:$1048576,MATCH($B344,人口源表!$A:$A,0),MATCH(AK$1,人口源表!$1:$1,0))*INDEX(城镇化率!$1:$1048576,MATCH($B344,城镇化率!$A:$A,0),MATCH(AK$1,城镇化率!$5:$5,0))/100</f>
        <v>919316.29621258203</v>
      </c>
      <c r="AL344" s="40">
        <f>INDEX(人口源表!$1:$1048576,MATCH($B344,人口源表!$A:$A,0),MATCH(AL$1,人口源表!$1:$1,0))*INDEX(城镇化率!$1:$1048576,MATCH($B344,城镇化率!$A:$A,0),MATCH(AL$1,城镇化率!$5:$5,0))/100</f>
        <v>917696.20955447643</v>
      </c>
      <c r="AM344" s="40">
        <f>INDEX(人口源表!$1:$1048576,MATCH($B344,人口源表!$A:$A,0),MATCH(AM$1,人口源表!$1:$1,0))*INDEX(城镇化率!$1:$1048576,MATCH($B344,城镇化率!$A:$A,0),MATCH(AM$1,城镇化率!$5:$5,0))/100</f>
        <v>915849.41850189294</v>
      </c>
      <c r="AN344" s="40">
        <f>INDEX(人口源表!$1:$1048576,MATCH($B344,人口源表!$A:$A,0),MATCH(AN$1,人口源表!$1:$1,0))*INDEX(城镇化率!$1:$1048576,MATCH($B344,城镇化率!$A:$A,0),MATCH(AN$1,城镇化率!$5:$5,0))/100</f>
        <v>913806.2326583541</v>
      </c>
      <c r="AO344" s="40">
        <f>INDEX(人口源表!$1:$1048576,MATCH($B344,人口源表!$A:$A,0),MATCH(AO$1,人口源表!$1:$1,0))*INDEX(城镇化率!$1:$1048576,MATCH($B344,城镇化率!$A:$A,0),MATCH(AO$1,城镇化率!$5:$5,0))/100</f>
        <v>911600.27191337058</v>
      </c>
      <c r="AP344" s="40">
        <f>INDEX(人口源表!$1:$1048576,MATCH($B344,人口源表!$A:$A,0),MATCH(AP$1,人口源表!$1:$1,0))*INDEX(城镇化率!$1:$1048576,MATCH($B344,城镇化率!$A:$A,0),MATCH(AP$1,城镇化率!$5:$5,0))/100</f>
        <v>909266.24835686537</v>
      </c>
      <c r="AQ344" s="40">
        <f>INDEX(人口源表!$1:$1048576,MATCH($B344,人口源表!$A:$A,0),MATCH(AQ$1,人口源表!$1:$1,0))*INDEX(城镇化率!$1:$1048576,MATCH($B344,城镇化率!$A:$A,0),MATCH(AQ$1,城镇化率!$5:$5,0))/100</f>
        <v>906843.4089493053</v>
      </c>
      <c r="AR344" s="40">
        <f>INDEX(人口源表!$1:$1048576,MATCH($B344,人口源表!$A:$A,0),MATCH(AR$1,人口源表!$1:$1,0))*INDEX(城镇化率!$1:$1048576,MATCH($B344,城镇化率!$A:$A,0),MATCH(AR$1,城镇化率!$5:$5,0))/100</f>
        <v>904371.60279344465</v>
      </c>
      <c r="AS344" s="40">
        <f>INDEX(人口源表!$1:$1048576,MATCH($B344,人口源表!$A:$A,0),MATCH(AS$1,人口源表!$1:$1,0))*INDEX(城镇化率!$1:$1048576,MATCH($B344,城镇化率!$A:$A,0),MATCH(AS$1,城镇化率!$5:$5,0))/100</f>
        <v>901894.73969293456</v>
      </c>
      <c r="AT344" s="40">
        <f>INDEX(人口源表!$1:$1048576,MATCH($B344,人口源表!$A:$A,0),MATCH(AT$1,人口源表!$1:$1,0))*INDEX(城镇化率!$1:$1048576,MATCH($B344,城镇化率!$A:$A,0),MATCH(AT$1,城镇化率!$5:$5,0))/100</f>
        <v>899458.55041194218</v>
      </c>
      <c r="AU344" s="40">
        <f>INDEX(人口源表!$1:$1048576,MATCH($B344,人口源表!$A:$A,0),MATCH(AU$1,人口源表!$1:$1,0))*INDEX(城镇化率!$1:$1048576,MATCH($B344,城镇化率!$A:$A,0),MATCH(AU$1,城镇化率!$5:$5,0))/100</f>
        <v>897111.77438324143</v>
      </c>
      <c r="AV344" s="40">
        <f>INDEX(人口源表!$1:$1048576,MATCH($B344,人口源表!$A:$A,0),MATCH(AV$1,人口源表!$1:$1,0))*INDEX(城镇化率!$1:$1048576,MATCH($B344,城镇化率!$A:$A,0),MATCH(AV$1,城镇化率!$5:$5,0))/100</f>
        <v>894906.20992490428</v>
      </c>
    </row>
    <row r="345" spans="1:48" x14ac:dyDescent="0.15">
      <c r="A345" s="36" t="s">
        <v>883</v>
      </c>
      <c r="B345" s="36" t="s">
        <v>695</v>
      </c>
      <c r="C345" s="34">
        <f>VLOOKUP(B345,'[1]2016省城人口总结（根）'!B:C,2,FALSE)/100</f>
        <v>0.57020000000000004</v>
      </c>
      <c r="D345" s="40">
        <f>INDEX(人口源表!$1:$1048576,MATCH($B345,人口源表!$A:$A,0),MATCH(D$1,人口源表!$1:$1,0))*INDEX(城镇化率!$1:$1048576,MATCH($B345,城镇化率!$A:$A,0),MATCH(D$1,城镇化率!$5:$5,0))/100</f>
        <v>1428665.0514455384</v>
      </c>
      <c r="E345" s="40">
        <f>INDEX(人口源表!$1:$1048576,MATCH($B345,人口源表!$A:$A,0),MATCH(E$1,人口源表!$1:$1,0))*INDEX(城镇化率!$1:$1048576,MATCH($B345,城镇化率!$A:$A,0),MATCH(E$1,城镇化率!$5:$5,0))/100</f>
        <v>1464117.9356857059</v>
      </c>
      <c r="F345" s="40">
        <f>INDEX(人口源表!$1:$1048576,MATCH($B345,人口源表!$A:$A,0),MATCH(F$1,人口源表!$1:$1,0))*INDEX(城镇化率!$1:$1048576,MATCH($B345,城镇化率!$A:$A,0),MATCH(F$1,城镇化率!$5:$5,0))/100</f>
        <v>1499911.1193055464</v>
      </c>
      <c r="G345" s="40">
        <f>INDEX(人口源表!$1:$1048576,MATCH($B345,人口源表!$A:$A,0),MATCH(G$1,人口源表!$1:$1,0))*INDEX(城镇化率!$1:$1048576,MATCH($B345,城镇化率!$A:$A,0),MATCH(G$1,城镇化率!$5:$5,0))/100</f>
        <v>1613982.8573766912</v>
      </c>
      <c r="H345" s="40">
        <f>INDEX(人口源表!$1:$1048576,MATCH($B345,人口源表!$A:$A,0),MATCH(H$1,人口源表!$1:$1,0))*INDEX(城镇化率!$1:$1048576,MATCH($B345,城镇化率!$A:$A,0),MATCH(H$1,城镇化率!$5:$5,0))/100</f>
        <v>1655755.0031619042</v>
      </c>
      <c r="I345" s="40">
        <f>INDEX(人口源表!$1:$1048576,MATCH($B345,人口源表!$A:$A,0),MATCH(I$1,人口源表!$1:$1,0))*INDEX(城镇化率!$1:$1048576,MATCH($B345,城镇化率!$A:$A,0),MATCH(I$1,城镇化率!$5:$5,0))/100</f>
        <v>1686989.965484289</v>
      </c>
      <c r="J345" s="40">
        <f>INDEX(人口源表!$1:$1048576,MATCH($B345,人口源表!$A:$A,0),MATCH(J$1,人口源表!$1:$1,0))*INDEX(城镇化率!$1:$1048576,MATCH($B345,城镇化率!$A:$A,0),MATCH(J$1,城镇化率!$5:$5,0))/100</f>
        <v>1718781.7469424263</v>
      </c>
      <c r="K345" s="40">
        <f>INDEX(人口源表!$1:$1048576,MATCH($B345,人口源表!$A:$A,0),MATCH(K$1,人口源表!$1:$1,0))*INDEX(城镇化率!$1:$1048576,MATCH($B345,城镇化率!$A:$A,0),MATCH(K$1,城镇化率!$5:$5,0))/100</f>
        <v>1751019.9249864512</v>
      </c>
      <c r="L345" s="40">
        <f>INDEX(人口源表!$1:$1048576,MATCH($B345,人口源表!$A:$A,0),MATCH(L$1,人口源表!$1:$1,0))*INDEX(城镇化率!$1:$1048576,MATCH($B345,城镇化率!$A:$A,0),MATCH(L$1,城镇化率!$5:$5,0))/100</f>
        <v>1783597.051708848</v>
      </c>
      <c r="M345" s="40">
        <f>INDEX(人口源表!$1:$1048576,MATCH($B345,人口源表!$A:$A,0),MATCH(M$1,人口源表!$1:$1,0))*INDEX(城镇化率!$1:$1048576,MATCH($B345,城镇化率!$A:$A,0),MATCH(M$1,城镇化率!$5:$5,0))/100</f>
        <v>1816409.5582899707</v>
      </c>
      <c r="N345" s="40">
        <f>INDEX(人口源表!$1:$1048576,MATCH($B345,人口源表!$A:$A,0),MATCH(N$1,人口源表!$1:$1,0))*INDEX(城镇化率!$1:$1048576,MATCH($B345,城镇化率!$A:$A,0),MATCH(N$1,城镇化率!$5:$5,0))/100</f>
        <v>1849354.8217932922</v>
      </c>
      <c r="O345" s="40">
        <f>INDEX(人口源表!$1:$1048576,MATCH($B345,人口源表!$A:$A,0),MATCH(O$1,人口源表!$1:$1,0))*INDEX(城镇化率!$1:$1048576,MATCH($B345,城镇化率!$A:$A,0),MATCH(O$1,城镇化率!$5:$5,0))/100</f>
        <v>1882336.550020447</v>
      </c>
      <c r="P345" s="40">
        <f>INDEX(人口源表!$1:$1048576,MATCH($B345,人口源表!$A:$A,0),MATCH(P$1,人口源表!$1:$1,0))*INDEX(城镇化率!$1:$1048576,MATCH($B345,城镇化率!$A:$A,0),MATCH(P$1,城镇化率!$5:$5,0))/100</f>
        <v>1915258.5961173209</v>
      </c>
      <c r="Q345" s="40">
        <f>INDEX(人口源表!$1:$1048576,MATCH($B345,人口源表!$A:$A,0),MATCH(Q$1,人口源表!$1:$1,0))*INDEX(城镇化率!$1:$1048576,MATCH($B345,城镇化率!$A:$A,0),MATCH(Q$1,城镇化率!$5:$5,0))/100</f>
        <v>1948032.4006579362</v>
      </c>
      <c r="R345" s="40">
        <f>INDEX(人口源表!$1:$1048576,MATCH($B345,人口源表!$A:$A,0),MATCH(R$1,人口源表!$1:$1,0))*INDEX(城镇化率!$1:$1048576,MATCH($B345,城镇化率!$A:$A,0),MATCH(R$1,城镇化率!$5:$5,0))/100</f>
        <v>1980571.4016606605</v>
      </c>
      <c r="S345" s="40">
        <f>INDEX(人口源表!$1:$1048576,MATCH($B345,人口源表!$A:$A,0),MATCH(S$1,人口源表!$1:$1,0))*INDEX(城镇化率!$1:$1048576,MATCH($B345,城镇化率!$A:$A,0),MATCH(S$1,城镇化率!$5:$5,0))/100</f>
        <v>2002828.9395581922</v>
      </c>
      <c r="T345" s="40">
        <f>INDEX(人口源表!$1:$1048576,MATCH($B345,人口源表!$A:$A,0),MATCH(T$1,人口源表!$1:$1,0))*INDEX(城镇化率!$1:$1048576,MATCH($B345,城镇化率!$A:$A,0),MATCH(T$1,城镇化率!$5:$5,0))/100</f>
        <v>2024428.5535303319</v>
      </c>
      <c r="U345" s="40">
        <f>INDEX(人口源表!$1:$1048576,MATCH($B345,人口源表!$A:$A,0),MATCH(U$1,人口源表!$1:$1,0))*INDEX(城镇化率!$1:$1048576,MATCH($B345,城镇化率!$A:$A,0),MATCH(U$1,城镇化率!$5:$5,0))/100</f>
        <v>2045307.6544518971</v>
      </c>
      <c r="V345" s="40">
        <f>INDEX(人口源表!$1:$1048576,MATCH($B345,人口源表!$A:$A,0),MATCH(V$1,人口源表!$1:$1,0))*INDEX(城镇化率!$1:$1048576,MATCH($B345,城镇化率!$A:$A,0),MATCH(V$1,城镇化率!$5:$5,0))/100</f>
        <v>2065409.3839967013</v>
      </c>
      <c r="W345" s="40">
        <f>INDEX(人口源表!$1:$1048576,MATCH($B345,人口源表!$A:$A,0),MATCH(W$1,人口源表!$1:$1,0))*INDEX(城镇化率!$1:$1048576,MATCH($B345,城镇化率!$A:$A,0),MATCH(W$1,城镇化率!$5:$5,0))/100</f>
        <v>2084686.2268550463</v>
      </c>
      <c r="X345" s="40">
        <f>INDEX(人口源表!$1:$1048576,MATCH($B345,人口源表!$A:$A,0),MATCH(X$1,人口源表!$1:$1,0))*INDEX(城镇化率!$1:$1048576,MATCH($B345,城镇化率!$A:$A,0),MATCH(X$1,城镇化率!$5:$5,0))/100</f>
        <v>2103094.7032307368</v>
      </c>
      <c r="Y345" s="40">
        <f>INDEX(人口源表!$1:$1048576,MATCH($B345,人口源表!$A:$A,0),MATCH(Y$1,人口源表!$1:$1,0))*INDEX(城镇化率!$1:$1048576,MATCH($B345,城镇化率!$A:$A,0),MATCH(Y$1,城镇化率!$5:$5,0))/100</f>
        <v>2120601.7604427058</v>
      </c>
      <c r="Z345" s="40">
        <f>INDEX(人口源表!$1:$1048576,MATCH($B345,人口源表!$A:$A,0),MATCH(Z$1,人口源表!$1:$1,0))*INDEX(城镇化率!$1:$1048576,MATCH($B345,城镇化率!$A:$A,0),MATCH(Z$1,城镇化率!$5:$5,0))/100</f>
        <v>2137179.4333720435</v>
      </c>
      <c r="AA345" s="40">
        <f>INDEX(人口源表!$1:$1048576,MATCH($B345,人口源表!$A:$A,0),MATCH(AA$1,人口源表!$1:$1,0))*INDEX(城镇化率!$1:$1048576,MATCH($B345,城镇化率!$A:$A,0),MATCH(AA$1,城镇化率!$5:$5,0))/100</f>
        <v>2152807.7978066439</v>
      </c>
      <c r="AB345" s="40">
        <f>INDEX(人口源表!$1:$1048576,MATCH($B345,人口源表!$A:$A,0),MATCH(AB$1,人口源表!$1:$1,0))*INDEX(城镇化率!$1:$1048576,MATCH($B345,城镇化率!$A:$A,0),MATCH(AB$1,城镇化率!$5:$5,0))/100</f>
        <v>2167476.5938407765</v>
      </c>
      <c r="AC345" s="40">
        <f>INDEX(人口源表!$1:$1048576,MATCH($B345,人口源表!$A:$A,0),MATCH(AC$1,人口源表!$1:$1,0))*INDEX(城镇化率!$1:$1048576,MATCH($B345,城镇化率!$A:$A,0),MATCH(AC$1,城镇化率!$5:$5,0))/100</f>
        <v>2178511.4477413823</v>
      </c>
      <c r="AD345" s="40">
        <f>INDEX(人口源表!$1:$1048576,MATCH($B345,人口源表!$A:$A,0),MATCH(AD$1,人口源表!$1:$1,0))*INDEX(城镇化率!$1:$1048576,MATCH($B345,城镇化率!$A:$A,0),MATCH(AD$1,城镇化率!$5:$5,0))/100</f>
        <v>2188558.9369533616</v>
      </c>
      <c r="AE345" s="40">
        <f>INDEX(人口源表!$1:$1048576,MATCH($B345,人口源表!$A:$A,0),MATCH(AE$1,人口源表!$1:$1,0))*INDEX(城镇化率!$1:$1048576,MATCH($B345,城镇化率!$A:$A,0),MATCH(AE$1,城镇化率!$5:$5,0))/100</f>
        <v>2197635.4759425153</v>
      </c>
      <c r="AF345" s="40">
        <f>INDEX(人口源表!$1:$1048576,MATCH($B345,人口源表!$A:$A,0),MATCH(AF$1,人口源表!$1:$1,0))*INDEX(城镇化率!$1:$1048576,MATCH($B345,城镇化率!$A:$A,0),MATCH(AF$1,城镇化率!$5:$5,0))/100</f>
        <v>2205766.4411409241</v>
      </c>
      <c r="AG345" s="40">
        <f>INDEX(人口源表!$1:$1048576,MATCH($B345,人口源表!$A:$A,0),MATCH(AG$1,人口源表!$1:$1,0))*INDEX(城镇化率!$1:$1048576,MATCH($B345,城镇化率!$A:$A,0),MATCH(AG$1,城镇化率!$5:$5,0))/100</f>
        <v>2212985.6152830767</v>
      </c>
      <c r="AH345" s="40">
        <f>INDEX(人口源表!$1:$1048576,MATCH($B345,人口源表!$A:$A,0),MATCH(AH$1,人口源表!$1:$1,0))*INDEX(城镇化率!$1:$1048576,MATCH($B345,城镇化率!$A:$A,0),MATCH(AH$1,城镇化率!$5:$5,0))/100</f>
        <v>2219336.0661934009</v>
      </c>
      <c r="AI345" s="40">
        <f>INDEX(人口源表!$1:$1048576,MATCH($B345,人口源表!$A:$A,0),MATCH(AI$1,人口源表!$1:$1,0))*INDEX(城镇化率!$1:$1048576,MATCH($B345,城镇化率!$A:$A,0),MATCH(AI$1,城镇化率!$5:$5,0))/100</f>
        <v>2224868.1349425893</v>
      </c>
      <c r="AJ345" s="40">
        <f>INDEX(人口源表!$1:$1048576,MATCH($B345,人口源表!$A:$A,0),MATCH(AJ$1,人口源表!$1:$1,0))*INDEX(城镇化率!$1:$1048576,MATCH($B345,城镇化率!$A:$A,0),MATCH(AJ$1,城镇化率!$5:$5,0))/100</f>
        <v>2229644.6758401026</v>
      </c>
      <c r="AK345" s="40">
        <f>INDEX(人口源表!$1:$1048576,MATCH($B345,人口源表!$A:$A,0),MATCH(AK$1,人口源表!$1:$1,0))*INDEX(城镇化率!$1:$1048576,MATCH($B345,城镇化率!$A:$A,0),MATCH(AK$1,城镇化率!$5:$5,0))/100</f>
        <v>2233734.6905687233</v>
      </c>
      <c r="AL345" s="40">
        <f>INDEX(人口源表!$1:$1048576,MATCH($B345,人口源表!$A:$A,0),MATCH(AL$1,人口源表!$1:$1,0))*INDEX(城镇化率!$1:$1048576,MATCH($B345,城镇化率!$A:$A,0),MATCH(AL$1,城镇化率!$5:$5,0))/100</f>
        <v>2237218.5827929224</v>
      </c>
      <c r="AM345" s="40">
        <f>INDEX(人口源表!$1:$1048576,MATCH($B345,人口源表!$A:$A,0),MATCH(AM$1,人口源表!$1:$1,0))*INDEX(城镇化率!$1:$1048576,MATCH($B345,城镇化率!$A:$A,0),MATCH(AM$1,城镇化率!$5:$5,0))/100</f>
        <v>2240185.4100179118</v>
      </c>
      <c r="AN345" s="40">
        <f>INDEX(人口源表!$1:$1048576,MATCH($B345,人口源表!$A:$A,0),MATCH(AN$1,人口源表!$1:$1,0))*INDEX(城镇化率!$1:$1048576,MATCH($B345,城镇化率!$A:$A,0),MATCH(AN$1,城镇化率!$5:$5,0))/100</f>
        <v>2242735.2579210158</v>
      </c>
      <c r="AO345" s="40">
        <f>INDEX(人口源表!$1:$1048576,MATCH($B345,人口源表!$A:$A,0),MATCH(AO$1,人口源表!$1:$1,0))*INDEX(城镇化率!$1:$1048576,MATCH($B345,城镇化率!$A:$A,0),MATCH(AO$1,城镇化率!$5:$5,0))/100</f>
        <v>2244976.46008689</v>
      </c>
      <c r="AP345" s="40">
        <f>INDEX(人口源表!$1:$1048576,MATCH($B345,人口源表!$A:$A,0),MATCH(AP$1,人口源表!$1:$1,0))*INDEX(城镇化率!$1:$1048576,MATCH($B345,城镇化率!$A:$A,0),MATCH(AP$1,城镇化率!$5:$5,0))/100</f>
        <v>2247030.2185662021</v>
      </c>
      <c r="AQ345" s="40">
        <f>INDEX(人口源表!$1:$1048576,MATCH($B345,人口源表!$A:$A,0),MATCH(AQ$1,人口源表!$1:$1,0))*INDEX(城镇化率!$1:$1048576,MATCH($B345,城镇化率!$A:$A,0),MATCH(AQ$1,城镇化率!$5:$5,0))/100</f>
        <v>2249024.8355408972</v>
      </c>
      <c r="AR345" s="40">
        <f>INDEX(人口源表!$1:$1048576,MATCH($B345,人口源表!$A:$A,0),MATCH(AR$1,人口源表!$1:$1,0))*INDEX(城镇化率!$1:$1048576,MATCH($B345,城镇化率!$A:$A,0),MATCH(AR$1,城镇化率!$5:$5,0))/100</f>
        <v>2251101.8476734641</v>
      </c>
      <c r="AS345" s="40">
        <f>INDEX(人口源表!$1:$1048576,MATCH($B345,人口源表!$A:$A,0),MATCH(AS$1,人口源表!$1:$1,0))*INDEX(城镇化率!$1:$1048576,MATCH($B345,城镇化率!$A:$A,0),MATCH(AS$1,城镇化率!$5:$5,0))/100</f>
        <v>2253412.4818852879</v>
      </c>
      <c r="AT345" s="40">
        <f>INDEX(人口源表!$1:$1048576,MATCH($B345,人口源表!$A:$A,0),MATCH(AT$1,人口源表!$1:$1,0))*INDEX(城镇化率!$1:$1048576,MATCH($B345,城镇化率!$A:$A,0),MATCH(AT$1,城镇化率!$5:$5,0))/100</f>
        <v>2256119.3337180396</v>
      </c>
      <c r="AU345" s="40">
        <f>INDEX(人口源表!$1:$1048576,MATCH($B345,人口源表!$A:$A,0),MATCH(AU$1,人口源表!$1:$1,0))*INDEX(城镇化率!$1:$1048576,MATCH($B345,城镇化率!$A:$A,0),MATCH(AU$1,城镇化率!$5:$5,0))/100</f>
        <v>2259395.0386364996</v>
      </c>
      <c r="AV345" s="40">
        <f>INDEX(人口源表!$1:$1048576,MATCH($B345,人口源表!$A:$A,0),MATCH(AV$1,人口源表!$1:$1,0))*INDEX(城镇化率!$1:$1048576,MATCH($B345,城镇化率!$A:$A,0),MATCH(AV$1,城镇化率!$5:$5,0))/100</f>
        <v>2263424.7292426215</v>
      </c>
    </row>
    <row r="346" spans="1:48" x14ac:dyDescent="0.15">
      <c r="A346" s="36" t="s">
        <v>883</v>
      </c>
      <c r="B346" s="4" t="s">
        <v>696</v>
      </c>
      <c r="C346" s="34">
        <f>VLOOKUP(B346,'[1]2016省城人口总结（根）'!B:C,2,FALSE)/100</f>
        <v>0.43457500000000004</v>
      </c>
      <c r="D346" s="40">
        <f>INDEX(人口源表!$1:$1048576,MATCH($B346,人口源表!$A:$A,0),MATCH(D$1,人口源表!$1:$1,0))*INDEX(城镇化率!$1:$1048576,MATCH($B346,城镇化率!$A:$A,0),MATCH(D$1,城镇化率!$5:$5,0))/100</f>
        <v>242871.2369241649</v>
      </c>
      <c r="E346" s="40">
        <f>INDEX(人口源表!$1:$1048576,MATCH($B346,人口源表!$A:$A,0),MATCH(E$1,人口源表!$1:$1,0))*INDEX(城镇化率!$1:$1048576,MATCH($B346,城镇化率!$A:$A,0),MATCH(E$1,城镇化率!$5:$5,0))/100</f>
        <v>248887.97522050844</v>
      </c>
      <c r="F346" s="40">
        <f>INDEX(人口源表!$1:$1048576,MATCH($B346,人口源表!$A:$A,0),MATCH(F$1,人口源表!$1:$1,0))*INDEX(城镇化率!$1:$1048576,MATCH($B346,城镇化率!$A:$A,0),MATCH(F$1,城镇化率!$5:$5,0))/100</f>
        <v>254952.07267708762</v>
      </c>
      <c r="G346" s="40">
        <f>INDEX(人口源表!$1:$1048576,MATCH($B346,人口源表!$A:$A,0),MATCH(G$1,人口源表!$1:$1,0))*INDEX(城镇化率!$1:$1048576,MATCH($B346,城镇化率!$A:$A,0),MATCH(G$1,城镇化率!$5:$5,0))/100</f>
        <v>282636.52141363861</v>
      </c>
      <c r="H346" s="40">
        <f>INDEX(人口源表!$1:$1048576,MATCH($B346,人口源表!$A:$A,0),MATCH(H$1,人口源表!$1:$1,0))*INDEX(城镇化率!$1:$1048576,MATCH($B346,城镇化率!$A:$A,0),MATCH(H$1,城镇化率!$5:$5,0))/100</f>
        <v>289269.99620137294</v>
      </c>
      <c r="I346" s="40">
        <f>INDEX(人口源表!$1:$1048576,MATCH($B346,人口源表!$A:$A,0),MATCH(I$1,人口源表!$1:$1,0))*INDEX(城镇化率!$1:$1048576,MATCH($B346,城镇化率!$A:$A,0),MATCH(I$1,城镇化率!$5:$5,0))/100</f>
        <v>294312.33924467483</v>
      </c>
      <c r="J346" s="40">
        <f>INDEX(人口源表!$1:$1048576,MATCH($B346,人口源表!$A:$A,0),MATCH(J$1,人口源表!$1:$1,0))*INDEX(城镇化率!$1:$1048576,MATCH($B346,城镇化率!$A:$A,0),MATCH(J$1,城镇化率!$5:$5,0))/100</f>
        <v>299688.39092394512</v>
      </c>
      <c r="K346" s="40">
        <f>INDEX(人口源表!$1:$1048576,MATCH($B346,人口源表!$A:$A,0),MATCH(K$1,人口源表!$1:$1,0))*INDEX(城镇化率!$1:$1048576,MATCH($B346,城镇化率!$A:$A,0),MATCH(K$1,城镇化率!$5:$5,0))/100</f>
        <v>305359.51830522931</v>
      </c>
      <c r="L346" s="40">
        <f>INDEX(人口源表!$1:$1048576,MATCH($B346,人口源表!$A:$A,0),MATCH(L$1,人口源表!$1:$1,0))*INDEX(城镇化率!$1:$1048576,MATCH($B346,城镇化率!$A:$A,0),MATCH(L$1,城镇化率!$5:$5,0))/100</f>
        <v>311290.1980642323</v>
      </c>
      <c r="M346" s="40">
        <f>INDEX(人口源表!$1:$1048576,MATCH($B346,人口源表!$A:$A,0),MATCH(M$1,人口源表!$1:$1,0))*INDEX(城镇化率!$1:$1048576,MATCH($B346,城镇化率!$A:$A,0),MATCH(M$1,城镇化率!$5:$5,0))/100</f>
        <v>317444.3047102057</v>
      </c>
      <c r="N346" s="40">
        <f>INDEX(人口源表!$1:$1048576,MATCH($B346,人口源表!$A:$A,0),MATCH(N$1,人口源表!$1:$1,0))*INDEX(城镇化率!$1:$1048576,MATCH($B346,城镇化率!$A:$A,0),MATCH(N$1,城镇化率!$5:$5,0))/100</f>
        <v>323786.1057357004</v>
      </c>
      <c r="O346" s="40">
        <f>INDEX(人口源表!$1:$1048576,MATCH($B346,人口源表!$A:$A,0),MATCH(O$1,人口源表!$1:$1,0))*INDEX(城镇化率!$1:$1048576,MATCH($B346,城镇化率!$A:$A,0),MATCH(O$1,城镇化率!$5:$5,0))/100</f>
        <v>330282.31352035562</v>
      </c>
      <c r="P346" s="40">
        <f>INDEX(人口源表!$1:$1048576,MATCH($B346,人口源表!$A:$A,0),MATCH(P$1,人口源表!$1:$1,0))*INDEX(城镇化率!$1:$1048576,MATCH($B346,城镇化率!$A:$A,0),MATCH(P$1,城镇化率!$5:$5,0))/100</f>
        <v>336899.72811969527</v>
      </c>
      <c r="Q346" s="40">
        <f>INDEX(人口源表!$1:$1048576,MATCH($B346,人口源表!$A:$A,0),MATCH(Q$1,人口源表!$1:$1,0))*INDEX(城镇化率!$1:$1048576,MATCH($B346,城镇化率!$A:$A,0),MATCH(Q$1,城镇化率!$5:$5,0))/100</f>
        <v>343606.29346806946</v>
      </c>
      <c r="R346" s="40">
        <f>INDEX(人口源表!$1:$1048576,MATCH($B346,人口源表!$A:$A,0),MATCH(R$1,人口源表!$1:$1,0))*INDEX(城镇化率!$1:$1048576,MATCH($B346,城镇化率!$A:$A,0),MATCH(R$1,城镇化率!$5:$5,0))/100</f>
        <v>350372.21613173449</v>
      </c>
      <c r="S346" s="40">
        <f>INDEX(人口源表!$1:$1048576,MATCH($B346,人口源表!$A:$A,0),MATCH(S$1,人口源表!$1:$1,0))*INDEX(城镇化率!$1:$1048576,MATCH($B346,城镇化率!$A:$A,0),MATCH(S$1,城镇化率!$5:$5,0))/100</f>
        <v>355399.36195781798</v>
      </c>
      <c r="T346" s="40">
        <f>INDEX(人口源表!$1:$1048576,MATCH($B346,人口源表!$A:$A,0),MATCH(T$1,人口源表!$1:$1,0))*INDEX(城镇化率!$1:$1048576,MATCH($B346,城镇化率!$A:$A,0),MATCH(T$1,城镇化率!$5:$5,0))/100</f>
        <v>360369.98590572062</v>
      </c>
      <c r="U346" s="40">
        <f>INDEX(人口源表!$1:$1048576,MATCH($B346,人口源表!$A:$A,0),MATCH(U$1,人口源表!$1:$1,0))*INDEX(城镇化率!$1:$1048576,MATCH($B346,城镇化率!$A:$A,0),MATCH(U$1,城镇化率!$5:$5,0))/100</f>
        <v>365258.92747264862</v>
      </c>
      <c r="V346" s="40">
        <f>INDEX(人口源表!$1:$1048576,MATCH($B346,人口源表!$A:$A,0),MATCH(V$1,人口源表!$1:$1,0))*INDEX(城镇化率!$1:$1048576,MATCH($B346,城镇化率!$A:$A,0),MATCH(V$1,城镇化率!$5:$5,0))/100</f>
        <v>370042.10541421466</v>
      </c>
      <c r="W346" s="40">
        <f>INDEX(人口源表!$1:$1048576,MATCH($B346,人口源表!$A:$A,0),MATCH(W$1,人口源表!$1:$1,0))*INDEX(城镇化率!$1:$1048576,MATCH($B346,城镇化率!$A:$A,0),MATCH(W$1,城镇化率!$5:$5,0))/100</f>
        <v>374699.18352087087</v>
      </c>
      <c r="X346" s="40">
        <f>INDEX(人口源表!$1:$1048576,MATCH($B346,人口源表!$A:$A,0),MATCH(X$1,人口源表!$1:$1,0))*INDEX(城镇化率!$1:$1048576,MATCH($B346,城镇化率!$A:$A,0),MATCH(X$1,城镇化率!$5:$5,0))/100</f>
        <v>379211.02439450065</v>
      </c>
      <c r="Y346" s="40">
        <f>INDEX(人口源表!$1:$1048576,MATCH($B346,人口源表!$A:$A,0),MATCH(Y$1,人口源表!$1:$1,0))*INDEX(城镇化率!$1:$1048576,MATCH($B346,城镇化率!$A:$A,0),MATCH(Y$1,城镇化率!$5:$5,0))/100</f>
        <v>383560.25615276583</v>
      </c>
      <c r="Z346" s="40">
        <f>INDEX(人口源表!$1:$1048576,MATCH($B346,人口源表!$A:$A,0),MATCH(Z$1,人口源表!$1:$1,0))*INDEX(城镇化率!$1:$1048576,MATCH($B346,城镇化率!$A:$A,0),MATCH(Z$1,城镇化率!$5:$5,0))/100</f>
        <v>387733.99345666007</v>
      </c>
      <c r="AA346" s="40">
        <f>INDEX(人口源表!$1:$1048576,MATCH($B346,人口源表!$A:$A,0),MATCH(AA$1,人口源表!$1:$1,0))*INDEX(城镇化率!$1:$1048576,MATCH($B346,城镇化率!$A:$A,0),MATCH(AA$1,城镇化率!$5:$5,0))/100</f>
        <v>391719.11967349739</v>
      </c>
      <c r="AB346" s="40">
        <f>INDEX(人口源表!$1:$1048576,MATCH($B346,人口源表!$A:$A,0),MATCH(AB$1,人口源表!$1:$1,0))*INDEX(城镇化率!$1:$1048576,MATCH($B346,城镇化率!$A:$A,0),MATCH(AB$1,城镇化率!$5:$5,0))/100</f>
        <v>395507.14241907932</v>
      </c>
      <c r="AC346" s="40">
        <f>INDEX(人口源表!$1:$1048576,MATCH($B346,人口源表!$A:$A,0),MATCH(AC$1,人口源表!$1:$1,0))*INDEX(城镇化率!$1:$1048576,MATCH($B346,城镇化率!$A:$A,0),MATCH(AC$1,城镇化率!$5:$5,0))/100</f>
        <v>398602.16033592628</v>
      </c>
      <c r="AD346" s="40">
        <f>INDEX(人口源表!$1:$1048576,MATCH($B346,人口源表!$A:$A,0),MATCH(AD$1,人口源表!$1:$1,0))*INDEX(城镇化率!$1:$1048576,MATCH($B346,城镇化率!$A:$A,0),MATCH(AD$1,城镇化率!$5:$5,0))/100</f>
        <v>401481.56467699492</v>
      </c>
      <c r="AE346" s="40">
        <f>INDEX(人口源表!$1:$1048576,MATCH($B346,人口源表!$A:$A,0),MATCH(AE$1,人口源表!$1:$1,0))*INDEX(城镇化率!$1:$1048576,MATCH($B346,城镇化率!$A:$A,0),MATCH(AE$1,城镇化率!$5:$5,0))/100</f>
        <v>404143.89781184291</v>
      </c>
      <c r="AF346" s="40">
        <f>INDEX(人口源表!$1:$1048576,MATCH($B346,人口源表!$A:$A,0),MATCH(AF$1,人口源表!$1:$1,0))*INDEX(城镇化率!$1:$1048576,MATCH($B346,城镇化率!$A:$A,0),MATCH(AF$1,城镇化率!$5:$5,0))/100</f>
        <v>406592.08310242475</v>
      </c>
      <c r="AG346" s="40">
        <f>INDEX(人口源表!$1:$1048576,MATCH($B346,人口源表!$A:$A,0),MATCH(AG$1,人口源表!$1:$1,0))*INDEX(城镇化率!$1:$1048576,MATCH($B346,城镇化率!$A:$A,0),MATCH(AG$1,城镇化率!$5:$5,0))/100</f>
        <v>408829.65711390966</v>
      </c>
      <c r="AH346" s="40">
        <f>INDEX(人口源表!$1:$1048576,MATCH($B346,人口源表!$A:$A,0),MATCH(AH$1,人口源表!$1:$1,0))*INDEX(城镇化率!$1:$1048576,MATCH($B346,城镇化率!$A:$A,0),MATCH(AH$1,城镇化率!$5:$5,0))/100</f>
        <v>410865.19776140794</v>
      </c>
      <c r="AI346" s="40">
        <f>INDEX(人口源表!$1:$1048576,MATCH($B346,人口源表!$A:$A,0),MATCH(AI$1,人口源表!$1:$1,0))*INDEX(城镇化率!$1:$1048576,MATCH($B346,城镇化率!$A:$A,0),MATCH(AI$1,城镇化率!$5:$5,0))/100</f>
        <v>412709.09339357674</v>
      </c>
      <c r="AJ346" s="40">
        <f>INDEX(人口源表!$1:$1048576,MATCH($B346,人口源表!$A:$A,0),MATCH(AJ$1,人口源表!$1:$1,0))*INDEX(城镇化率!$1:$1048576,MATCH($B346,城镇化率!$A:$A,0),MATCH(AJ$1,城镇化率!$5:$5,0))/100</f>
        <v>414374.68820974254</v>
      </c>
      <c r="AK346" s="40">
        <f>INDEX(人口源表!$1:$1048576,MATCH($B346,人口源表!$A:$A,0),MATCH(AK$1,人口源表!$1:$1,0))*INDEX(城镇化率!$1:$1048576,MATCH($B346,城镇化率!$A:$A,0),MATCH(AK$1,城镇化率!$5:$5,0))/100</f>
        <v>415878.89480281033</v>
      </c>
      <c r="AL346" s="40">
        <f>INDEX(人口源表!$1:$1048576,MATCH($B346,人口源表!$A:$A,0),MATCH(AL$1,人口源表!$1:$1,0))*INDEX(城镇化率!$1:$1048576,MATCH($B346,城镇化率!$A:$A,0),MATCH(AL$1,城镇化率!$5:$5,0))/100</f>
        <v>417241.13839770382</v>
      </c>
      <c r="AM346" s="40">
        <f>INDEX(人口源表!$1:$1048576,MATCH($B346,人口源表!$A:$A,0),MATCH(AM$1,人口源表!$1:$1,0))*INDEX(城镇化率!$1:$1048576,MATCH($B346,城镇化率!$A:$A,0),MATCH(AM$1,城镇化率!$5:$5,0))/100</f>
        <v>418483.96434343822</v>
      </c>
      <c r="AN346" s="40">
        <f>INDEX(人口源表!$1:$1048576,MATCH($B346,人口源表!$A:$A,0),MATCH(AN$1,人口源表!$1:$1,0))*INDEX(城镇化率!$1:$1048576,MATCH($B346,城镇化率!$A:$A,0),MATCH(AN$1,城镇化率!$5:$5,0))/100</f>
        <v>419633.09408173285</v>
      </c>
      <c r="AO346" s="40">
        <f>INDEX(人口源表!$1:$1048576,MATCH($B346,人口源表!$A:$A,0),MATCH(AO$1,人口源表!$1:$1,0))*INDEX(城镇化率!$1:$1048576,MATCH($B346,城镇化率!$A:$A,0),MATCH(AO$1,城镇化率!$5:$5,0))/100</f>
        <v>420718.04861562728</v>
      </c>
      <c r="AP346" s="40">
        <f>INDEX(人口源表!$1:$1048576,MATCH($B346,人口源表!$A:$A,0),MATCH(AP$1,人口源表!$1:$1,0))*INDEX(城镇化率!$1:$1048576,MATCH($B346,城镇化率!$A:$A,0),MATCH(AP$1,城镇化率!$5:$5,0))/100</f>
        <v>421771.078383794</v>
      </c>
      <c r="AQ346" s="40">
        <f>INDEX(人口源表!$1:$1048576,MATCH($B346,人口源表!$A:$A,0),MATCH(AQ$1,人口源表!$1:$1,0))*INDEX(城镇化率!$1:$1048576,MATCH($B346,城镇化率!$A:$A,0),MATCH(AQ$1,城镇化率!$5:$5,0))/100</f>
        <v>422827.78162632784</v>
      </c>
      <c r="AR346" s="40">
        <f>INDEX(人口源表!$1:$1048576,MATCH($B346,人口源表!$A:$A,0),MATCH(AR$1,人口源表!$1:$1,0))*INDEX(城镇化率!$1:$1048576,MATCH($B346,城镇化率!$A:$A,0),MATCH(AR$1,城镇化率!$5:$5,0))/100</f>
        <v>423927.7361887304</v>
      </c>
      <c r="AS346" s="40">
        <f>INDEX(人口源表!$1:$1048576,MATCH($B346,人口源表!$A:$A,0),MATCH(AS$1,人口源表!$1:$1,0))*INDEX(城镇化率!$1:$1048576,MATCH($B346,城镇化率!$A:$A,0),MATCH(AS$1,城镇化率!$5:$5,0))/100</f>
        <v>425113.41851303651</v>
      </c>
      <c r="AT346" s="40">
        <f>INDEX(人口源表!$1:$1048576,MATCH($B346,人口源表!$A:$A,0),MATCH(AT$1,人口源表!$1:$1,0))*INDEX(城镇化率!$1:$1048576,MATCH($B346,城镇化率!$A:$A,0),MATCH(AT$1,城镇化率!$5:$5,0))/100</f>
        <v>426430.25265488424</v>
      </c>
      <c r="AU346" s="40">
        <f>INDEX(人口源表!$1:$1048576,MATCH($B346,人口源表!$A:$A,0),MATCH(AU$1,人口源表!$1:$1,0))*INDEX(城镇化率!$1:$1048576,MATCH($B346,城镇化率!$A:$A,0),MATCH(AU$1,城镇化率!$5:$5,0))/100</f>
        <v>427928.97912520432</v>
      </c>
      <c r="AV346" s="40">
        <f>INDEX(人口源表!$1:$1048576,MATCH($B346,人口源表!$A:$A,0),MATCH(AV$1,人口源表!$1:$1,0))*INDEX(城镇化率!$1:$1048576,MATCH($B346,城镇化率!$A:$A,0),MATCH(AV$1,城镇化率!$5:$5,0))/100</f>
        <v>429662.2566459775</v>
      </c>
    </row>
    <row r="347" spans="1:48" x14ac:dyDescent="0.15">
      <c r="A347" s="36" t="s">
        <v>883</v>
      </c>
      <c r="B347" s="4" t="s">
        <v>697</v>
      </c>
      <c r="C347" s="34">
        <f>VLOOKUP(B347,'[1]2016省城人口总结（根）'!B:C,2,FALSE)/100</f>
        <v>0.48619999999999997</v>
      </c>
      <c r="D347" s="40">
        <f>INDEX(人口源表!$1:$1048576,MATCH($B347,人口源表!$A:$A,0),MATCH(D$1,人口源表!$1:$1,0))*INDEX(城镇化率!$1:$1048576,MATCH($B347,城镇化率!$A:$A,0),MATCH(D$1,城镇化率!$5:$5,0))/100</f>
        <v>2047957.7273319913</v>
      </c>
      <c r="E347" s="40">
        <f>INDEX(人口源表!$1:$1048576,MATCH($B347,人口源表!$A:$A,0),MATCH(E$1,人口源表!$1:$1,0))*INDEX(城镇化率!$1:$1048576,MATCH($B347,城镇化率!$A:$A,0),MATCH(E$1,城镇化率!$5:$5,0))/100</f>
        <v>2100501.9075698908</v>
      </c>
      <c r="F347" s="40">
        <f>INDEX(人口源表!$1:$1048576,MATCH($B347,人口源表!$A:$A,0),MATCH(F$1,人口源表!$1:$1,0))*INDEX(城镇化率!$1:$1048576,MATCH($B347,城镇化率!$A:$A,0),MATCH(F$1,城镇化率!$5:$5,0))/100</f>
        <v>2153913.4644190185</v>
      </c>
      <c r="G347" s="40">
        <f>INDEX(人口源表!$1:$1048576,MATCH($B347,人口源表!$A:$A,0),MATCH(G$1,人口源表!$1:$1,0))*INDEX(城镇化率!$1:$1048576,MATCH($B347,城镇化率!$A:$A,0),MATCH(G$1,城镇化率!$5:$5,0))/100</f>
        <v>2277298.4522110475</v>
      </c>
      <c r="H347" s="40">
        <f>INDEX(人口源表!$1:$1048576,MATCH($B347,人口源表!$A:$A,0),MATCH(H$1,人口源表!$1:$1,0))*INDEX(城镇化率!$1:$1048576,MATCH($B347,城镇化率!$A:$A,0),MATCH(H$1,城镇化率!$5:$5,0))/100</f>
        <v>2338680.1394025073</v>
      </c>
      <c r="I347" s="40">
        <f>INDEX(人口源表!$1:$1048576,MATCH($B347,人口源表!$A:$A,0),MATCH(I$1,人口源表!$1:$1,0))*INDEX(城镇化率!$1:$1048576,MATCH($B347,城镇化率!$A:$A,0),MATCH(I$1,城镇化率!$5:$5,0))/100</f>
        <v>2386034.01965163</v>
      </c>
      <c r="J347" s="40">
        <f>INDEX(人口源表!$1:$1048576,MATCH($B347,人口源表!$A:$A,0),MATCH(J$1,人口源表!$1:$1,0))*INDEX(城镇化率!$1:$1048576,MATCH($B347,城镇化率!$A:$A,0),MATCH(J$1,城镇化率!$5:$5,0))/100</f>
        <v>2434945.2842031848</v>
      </c>
      <c r="K347" s="40">
        <f>INDEX(人口源表!$1:$1048576,MATCH($B347,人口源表!$A:$A,0),MATCH(K$1,人口源表!$1:$1,0))*INDEX(城镇化率!$1:$1048576,MATCH($B347,城镇化率!$A:$A,0),MATCH(K$1,城镇化率!$5:$5,0))/100</f>
        <v>2485191.555235507</v>
      </c>
      <c r="L347" s="40">
        <f>INDEX(人口源表!$1:$1048576,MATCH($B347,人口源表!$A:$A,0),MATCH(L$1,人口源表!$1:$1,0))*INDEX(城镇化率!$1:$1048576,MATCH($B347,城镇化率!$A:$A,0),MATCH(L$1,城镇化率!$5:$5,0))/100</f>
        <v>2536558.111691237</v>
      </c>
      <c r="M347" s="40">
        <f>INDEX(人口源表!$1:$1048576,MATCH($B347,人口源表!$A:$A,0),MATCH(M$1,人口源表!$1:$1,0))*INDEX(城镇化率!$1:$1048576,MATCH($B347,城镇化率!$A:$A,0),MATCH(M$1,城镇化率!$5:$5,0))/100</f>
        <v>2588834.6812342191</v>
      </c>
      <c r="N347" s="40">
        <f>INDEX(人口源表!$1:$1048576,MATCH($B347,人口源表!$A:$A,0),MATCH(N$1,人口源表!$1:$1,0))*INDEX(城镇化率!$1:$1048576,MATCH($B347,城镇化率!$A:$A,0),MATCH(N$1,城镇化率!$5:$5,0))/100</f>
        <v>2641817.5449637938</v>
      </c>
      <c r="O347" s="40">
        <f>INDEX(人口源表!$1:$1048576,MATCH($B347,人口源表!$A:$A,0),MATCH(O$1,人口源表!$1:$1,0))*INDEX(城镇化率!$1:$1048576,MATCH($B347,城镇化率!$A:$A,0),MATCH(O$1,城镇化率!$5:$5,0))/100</f>
        <v>2695309.5266335327</v>
      </c>
      <c r="P347" s="40">
        <f>INDEX(人口源表!$1:$1048576,MATCH($B347,人口源表!$A:$A,0),MATCH(P$1,人口源表!$1:$1,0))*INDEX(城镇化率!$1:$1048576,MATCH($B347,城镇化率!$A:$A,0),MATCH(P$1,城镇化率!$5:$5,0))/100</f>
        <v>2749121.0935191787</v>
      </c>
      <c r="Q347" s="40">
        <f>INDEX(人口源表!$1:$1048576,MATCH($B347,人口源表!$A:$A,0),MATCH(Q$1,人口源表!$1:$1,0))*INDEX(城镇化率!$1:$1048576,MATCH($B347,城镇化率!$A:$A,0),MATCH(Q$1,城镇化率!$5:$5,0))/100</f>
        <v>2803071.5093421135</v>
      </c>
      <c r="R347" s="40">
        <f>INDEX(人口源表!$1:$1048576,MATCH($B347,人口源表!$A:$A,0),MATCH(R$1,人口源表!$1:$1,0))*INDEX(城镇化率!$1:$1048576,MATCH($B347,城镇化率!$A:$A,0),MATCH(R$1,城镇化率!$5:$5,0))/100</f>
        <v>2856987.1680971412</v>
      </c>
      <c r="S347" s="40">
        <f>INDEX(人口源表!$1:$1048576,MATCH($B347,人口源表!$A:$A,0),MATCH(S$1,人口源表!$1:$1,0))*INDEX(城镇化率!$1:$1048576,MATCH($B347,城镇化率!$A:$A,0),MATCH(S$1,城镇化率!$5:$5,0))/100</f>
        <v>2896294.4478818518</v>
      </c>
      <c r="T347" s="40">
        <f>INDEX(人口源表!$1:$1048576,MATCH($B347,人口源表!$A:$A,0),MATCH(T$1,人口源表!$1:$1,0))*INDEX(城镇化率!$1:$1048576,MATCH($B347,城镇化率!$A:$A,0),MATCH(T$1,城镇化率!$5:$5,0))/100</f>
        <v>2934794.0789577258</v>
      </c>
      <c r="U347" s="40">
        <f>INDEX(人口源表!$1:$1048576,MATCH($B347,人口源表!$A:$A,0),MATCH(U$1,人口源表!$1:$1,0))*INDEX(城镇化率!$1:$1048576,MATCH($B347,城镇化率!$A:$A,0),MATCH(U$1,城镇化率!$5:$5,0))/100</f>
        <v>2972352.3790859478</v>
      </c>
      <c r="V347" s="40">
        <f>INDEX(人口源表!$1:$1048576,MATCH($B347,人口源表!$A:$A,0),MATCH(V$1,人口源表!$1:$1,0))*INDEX(城镇化率!$1:$1048576,MATCH($B347,城镇化率!$A:$A,0),MATCH(V$1,城镇化率!$5:$5,0))/100</f>
        <v>3008851.3015723918</v>
      </c>
      <c r="W347" s="40">
        <f>INDEX(人口源表!$1:$1048576,MATCH($B347,人口源表!$A:$A,0),MATCH(W$1,人口源表!$1:$1,0))*INDEX(城镇化率!$1:$1048576,MATCH($B347,城镇化率!$A:$A,0),MATCH(W$1,城镇化率!$5:$5,0))/100</f>
        <v>3044184.7349960739</v>
      </c>
      <c r="X347" s="40">
        <f>INDEX(人口源表!$1:$1048576,MATCH($B347,人口源表!$A:$A,0),MATCH(X$1,人口源表!$1:$1,0))*INDEX(城镇化率!$1:$1048576,MATCH($B347,城镇化率!$A:$A,0),MATCH(X$1,城镇化率!$5:$5,0))/100</f>
        <v>3078262.3818786237</v>
      </c>
      <c r="Y347" s="40">
        <f>INDEX(人口源表!$1:$1048576,MATCH($B347,人口源表!$A:$A,0),MATCH(Y$1,人口源表!$1:$1,0))*INDEX(城镇化率!$1:$1048576,MATCH($B347,城镇化率!$A:$A,0),MATCH(Y$1,城镇化率!$5:$5,0))/100</f>
        <v>3111008.9891868811</v>
      </c>
      <c r="Z347" s="40">
        <f>INDEX(人口源表!$1:$1048576,MATCH($B347,人口源表!$A:$A,0),MATCH(Z$1,人口源表!$1:$1,0))*INDEX(城镇化率!$1:$1048576,MATCH($B347,城镇化率!$A:$A,0),MATCH(Z$1,城镇化率!$5:$5,0))/100</f>
        <v>3142362.9516200954</v>
      </c>
      <c r="AA347" s="40">
        <f>INDEX(人口源表!$1:$1048576,MATCH($B347,人口源表!$A:$A,0),MATCH(AA$1,人口源表!$1:$1,0))*INDEX(城镇化率!$1:$1048576,MATCH($B347,城镇化率!$A:$A,0),MATCH(AA$1,城镇化率!$5:$5,0))/100</f>
        <v>3172279.0736868801</v>
      </c>
      <c r="AB347" s="40">
        <f>INDEX(人口源表!$1:$1048576,MATCH($B347,人口源表!$A:$A,0),MATCH(AB$1,人口源表!$1:$1,0))*INDEX(城镇化率!$1:$1048576,MATCH($B347,城镇化率!$A:$A,0),MATCH(AB$1,城镇化率!$5:$5,0))/100</f>
        <v>3200727.7857110756</v>
      </c>
      <c r="AC347" s="40">
        <f>INDEX(人口源表!$1:$1048576,MATCH($B347,人口源表!$A:$A,0),MATCH(AC$1,人口源表!$1:$1,0))*INDEX(城镇化率!$1:$1048576,MATCH($B347,城镇化率!$A:$A,0),MATCH(AC$1,城镇化率!$5:$5,0))/100</f>
        <v>3223747.7348649972</v>
      </c>
      <c r="AD347" s="40">
        <f>INDEX(人口源表!$1:$1048576,MATCH($B347,人口源表!$A:$A,0),MATCH(AD$1,人口源表!$1:$1,0))*INDEX(城镇化率!$1:$1048576,MATCH($B347,城镇化率!$A:$A,0),MATCH(AD$1,城镇化率!$5:$5,0))/100</f>
        <v>3245233.3386333026</v>
      </c>
      <c r="AE347" s="40">
        <f>INDEX(人口源表!$1:$1048576,MATCH($B347,人口源表!$A:$A,0),MATCH(AE$1,人口源表!$1:$1,0))*INDEX(城镇化率!$1:$1048576,MATCH($B347,城镇化率!$A:$A,0),MATCH(AE$1,城镇化率!$5:$5,0))/100</f>
        <v>3265212.2422189056</v>
      </c>
      <c r="AF347" s="40">
        <f>INDEX(人口源表!$1:$1048576,MATCH($B347,人口源表!$A:$A,0),MATCH(AF$1,人口源表!$1:$1,0))*INDEX(城镇化率!$1:$1048576,MATCH($B347,城镇化率!$A:$A,0),MATCH(AF$1,城镇化率!$5:$5,0))/100</f>
        <v>3283727.3572745281</v>
      </c>
      <c r="AG347" s="40">
        <f>INDEX(人口源表!$1:$1048576,MATCH($B347,人口源表!$A:$A,0),MATCH(AG$1,人口源表!$1:$1,0))*INDEX(城镇化率!$1:$1048576,MATCH($B347,城镇化率!$A:$A,0),MATCH(AG$1,城镇化率!$5:$5,0))/100</f>
        <v>3300840.8373851222</v>
      </c>
      <c r="AH347" s="40">
        <f>INDEX(人口源表!$1:$1048576,MATCH($B347,人口源表!$A:$A,0),MATCH(AH$1,人口源表!$1:$1,0))*INDEX(城镇化率!$1:$1048576,MATCH($B347,城镇化率!$A:$A,0),MATCH(AH$1,城镇化率!$5:$5,0))/100</f>
        <v>3316632.5806786297</v>
      </c>
      <c r="AI347" s="40">
        <f>INDEX(人口源表!$1:$1048576,MATCH($B347,人口源表!$A:$A,0),MATCH(AI$1,人口源表!$1:$1,0))*INDEX(城镇化率!$1:$1048576,MATCH($B347,城镇化率!$A:$A,0),MATCH(AI$1,城镇化率!$5:$5,0))/100</f>
        <v>3331199.9346323018</v>
      </c>
      <c r="AJ347" s="40">
        <f>INDEX(人口源表!$1:$1048576,MATCH($B347,人口源表!$A:$A,0),MATCH(AJ$1,人口源表!$1:$1,0))*INDEX(城镇化率!$1:$1048576,MATCH($B347,城镇化率!$A:$A,0),MATCH(AJ$1,城镇化率!$5:$5,0))/100</f>
        <v>3344659.8800811195</v>
      </c>
      <c r="AK347" s="40">
        <f>INDEX(人口源表!$1:$1048576,MATCH($B347,人口源表!$A:$A,0),MATCH(AK$1,人口源表!$1:$1,0))*INDEX(城镇化率!$1:$1048576,MATCH($B347,城镇化率!$A:$A,0),MATCH(AK$1,城镇化率!$5:$5,0))/100</f>
        <v>3357148.1372777843</v>
      </c>
      <c r="AL347" s="40">
        <f>INDEX(人口源表!$1:$1048576,MATCH($B347,人口源表!$A:$A,0),MATCH(AL$1,人口源表!$1:$1,0))*INDEX(城镇化率!$1:$1048576,MATCH($B347,城镇化率!$A:$A,0),MATCH(AL$1,城镇化率!$5:$5,0))/100</f>
        <v>3368820.7560529173</v>
      </c>
      <c r="AM347" s="40">
        <f>INDEX(人口源表!$1:$1048576,MATCH($B347,人口源表!$A:$A,0),MATCH(AM$1,人口源表!$1:$1,0))*INDEX(城镇化率!$1:$1048576,MATCH($B347,城镇化率!$A:$A,0),MATCH(AM$1,城镇化率!$5:$5,0))/100</f>
        <v>3379851.9612944382</v>
      </c>
      <c r="AN347" s="40">
        <f>INDEX(人口源表!$1:$1048576,MATCH($B347,人口源表!$A:$A,0),MATCH(AN$1,人口源表!$1:$1,0))*INDEX(城镇化率!$1:$1048576,MATCH($B347,城镇化率!$A:$A,0),MATCH(AN$1,城镇化率!$5:$5,0))/100</f>
        <v>3390437.6320409165</v>
      </c>
      <c r="AO347" s="40">
        <f>INDEX(人口源表!$1:$1048576,MATCH($B347,人口源表!$A:$A,0),MATCH(AO$1,人口源表!$1:$1,0))*INDEX(城镇化率!$1:$1048576,MATCH($B347,城镇化率!$A:$A,0),MATCH(AO$1,城镇化率!$5:$5,0))/100</f>
        <v>3400792.5133746048</v>
      </c>
      <c r="AP347" s="40">
        <f>INDEX(人口源表!$1:$1048576,MATCH($B347,人口源表!$A:$A,0),MATCH(AP$1,人口源表!$1:$1,0))*INDEX(城镇化率!$1:$1048576,MATCH($B347,城镇化率!$A:$A,0),MATCH(AP$1,城镇化率!$5:$5,0))/100</f>
        <v>3411153.090313619</v>
      </c>
      <c r="AQ347" s="40">
        <f>INDEX(人口源表!$1:$1048576,MATCH($B347,人口源表!$A:$A,0),MATCH(AQ$1,人口源表!$1:$1,0))*INDEX(城镇化率!$1:$1048576,MATCH($B347,城镇化率!$A:$A,0),MATCH(AQ$1,城镇化率!$5:$5,0))/100</f>
        <v>3421777.3278496452</v>
      </c>
      <c r="AR347" s="40">
        <f>INDEX(人口源表!$1:$1048576,MATCH($B347,人口源表!$A:$A,0),MATCH(AR$1,人口源表!$1:$1,0))*INDEX(城镇化率!$1:$1048576,MATCH($B347,城镇化率!$A:$A,0),MATCH(AR$1,城镇化率!$5:$5,0))/100</f>
        <v>3432944.4007012099</v>
      </c>
      <c r="AS347" s="40">
        <f>INDEX(人口源表!$1:$1048576,MATCH($B347,人口源表!$A:$A,0),MATCH(AS$1,人口源表!$1:$1,0))*INDEX(城镇化率!$1:$1048576,MATCH($B347,城镇化率!$A:$A,0),MATCH(AS$1,城镇化率!$5:$5,0))/100</f>
        <v>3444954.4126279019</v>
      </c>
      <c r="AT347" s="40">
        <f>INDEX(人口源表!$1:$1048576,MATCH($B347,人口源表!$A:$A,0),MATCH(AT$1,人口源表!$1:$1,0))*INDEX(城镇化率!$1:$1048576,MATCH($B347,城镇化率!$A:$A,0),MATCH(AT$1,城镇化率!$5:$5,0))/100</f>
        <v>3458131.9827447552</v>
      </c>
      <c r="AU347" s="40">
        <f>INDEX(人口源表!$1:$1048576,MATCH($B347,人口源表!$A:$A,0),MATCH(AU$1,人口源表!$1:$1,0))*INDEX(城镇化率!$1:$1048576,MATCH($B347,城镇化率!$A:$A,0),MATCH(AU$1,城镇化率!$5:$5,0))/100</f>
        <v>3472822.1243701754</v>
      </c>
      <c r="AV347" s="40">
        <f>INDEX(人口源表!$1:$1048576,MATCH($B347,人口源表!$A:$A,0),MATCH(AV$1,人口源表!$1:$1,0))*INDEX(城镇化率!$1:$1048576,MATCH($B347,城镇化率!$A:$A,0),MATCH(AV$1,城镇化率!$5:$5,0))/100</f>
        <v>3489394.4906677431</v>
      </c>
    </row>
    <row r="348" spans="1:48" x14ac:dyDescent="0.15">
      <c r="A348" s="36" t="s">
        <v>883</v>
      </c>
      <c r="B348" s="4" t="s">
        <v>698</v>
      </c>
      <c r="C348" s="34">
        <f>VLOOKUP(B348,'[1]2016省城人口总结（根）'!B:C,2,FALSE)/100</f>
        <v>0.49819999999999998</v>
      </c>
      <c r="D348" s="40">
        <f>INDEX(人口源表!$1:$1048576,MATCH($B348,人口源表!$A:$A,0),MATCH(D$1,人口源表!$1:$1,0))*INDEX(城镇化率!$1:$1048576,MATCH($B348,城镇化率!$A:$A,0),MATCH(D$1,城镇化率!$5:$5,0))/100</f>
        <v>1067265.7087662248</v>
      </c>
      <c r="E348" s="40">
        <f>INDEX(人口源表!$1:$1048576,MATCH($B348,人口源表!$A:$A,0),MATCH(E$1,人口源表!$1:$1,0))*INDEX(城镇化率!$1:$1048576,MATCH($B348,城镇化率!$A:$A,0),MATCH(E$1,城镇化率!$5:$5,0))/100</f>
        <v>1095158.7585868351</v>
      </c>
      <c r="F348" s="40">
        <f>INDEX(人口源表!$1:$1048576,MATCH($B348,人口源表!$A:$A,0),MATCH(F$1,人口源表!$1:$1,0))*INDEX(城镇化率!$1:$1048576,MATCH($B348,城镇化率!$A:$A,0),MATCH(F$1,城镇化率!$5:$5,0))/100</f>
        <v>1123444.124616507</v>
      </c>
      <c r="G348" s="40">
        <f>INDEX(人口源表!$1:$1048576,MATCH($B348,人口源表!$A:$A,0),MATCH(G$1,人口源表!$1:$1,0))*INDEX(城镇化率!$1:$1048576,MATCH($B348,城镇化率!$A:$A,0),MATCH(G$1,城镇化率!$5:$5,0))/100</f>
        <v>1299281.0012521688</v>
      </c>
      <c r="H348" s="40">
        <f>INDEX(人口源表!$1:$1048576,MATCH($B348,人口源表!$A:$A,0),MATCH(H$1,人口源表!$1:$1,0))*INDEX(城镇化率!$1:$1048576,MATCH($B348,城镇化率!$A:$A,0),MATCH(H$1,城镇化率!$5:$5,0))/100</f>
        <v>1334924.7531986362</v>
      </c>
      <c r="I348" s="40">
        <f>INDEX(人口源表!$1:$1048576,MATCH($B348,人口源表!$A:$A,0),MATCH(I$1,人口源表!$1:$1,0))*INDEX(城镇化率!$1:$1048576,MATCH($B348,城镇化率!$A:$A,0),MATCH(I$1,城镇化率!$5:$5,0))/100</f>
        <v>1362392.1630102629</v>
      </c>
      <c r="J348" s="40">
        <f>INDEX(人口源表!$1:$1048576,MATCH($B348,人口源表!$A:$A,0),MATCH(J$1,人口源表!$1:$1,0))*INDEX(城镇化率!$1:$1048576,MATCH($B348,城镇化率!$A:$A,0),MATCH(J$1,城镇化率!$5:$5,0))/100</f>
        <v>1390594.5742655587</v>
      </c>
      <c r="K348" s="40">
        <f>INDEX(人口源表!$1:$1048576,MATCH($B348,人口源表!$A:$A,0),MATCH(K$1,人口源表!$1:$1,0))*INDEX(城镇化率!$1:$1048576,MATCH($B348,城镇化率!$A:$A,0),MATCH(K$1,城镇化率!$5:$5,0))/100</f>
        <v>1419423.5782760889</v>
      </c>
      <c r="L348" s="40">
        <f>INDEX(人口源表!$1:$1048576,MATCH($B348,人口源表!$A:$A,0),MATCH(L$1,人口源表!$1:$1,0))*INDEX(城镇化率!$1:$1048576,MATCH($B348,城镇化率!$A:$A,0),MATCH(L$1,城镇化率!$5:$5,0))/100</f>
        <v>1448773.8501722985</v>
      </c>
      <c r="M348" s="40">
        <f>INDEX(人口源表!$1:$1048576,MATCH($B348,人口源表!$A:$A,0),MATCH(M$1,人口源表!$1:$1,0))*INDEX(城镇化率!$1:$1048576,MATCH($B348,城镇化率!$A:$A,0),MATCH(M$1,城镇化率!$5:$5,0))/100</f>
        <v>1478542.8574494678</v>
      </c>
      <c r="N348" s="40">
        <f>INDEX(人口源表!$1:$1048576,MATCH($B348,人口源表!$A:$A,0),MATCH(N$1,人口源表!$1:$1,0))*INDEX(城镇化率!$1:$1048576,MATCH($B348,城镇化率!$A:$A,0),MATCH(N$1,城镇化率!$5:$5,0))/100</f>
        <v>1508631.6756683218</v>
      </c>
      <c r="O348" s="40">
        <f>INDEX(人口源表!$1:$1048576,MATCH($B348,人口源表!$A:$A,0),MATCH(O$1,人口源表!$1:$1,0))*INDEX(城镇化率!$1:$1048576,MATCH($B348,城镇化率!$A:$A,0),MATCH(O$1,城镇化率!$5:$5,0))/100</f>
        <v>1538942.4181855728</v>
      </c>
      <c r="P348" s="40">
        <f>INDEX(人口源表!$1:$1048576,MATCH($B348,人口源表!$A:$A,0),MATCH(P$1,人口源表!$1:$1,0))*INDEX(城镇化率!$1:$1048576,MATCH($B348,城镇化率!$A:$A,0),MATCH(P$1,城镇化率!$5:$5,0))/100</f>
        <v>1569383.0069286255</v>
      </c>
      <c r="Q348" s="40">
        <f>INDEX(人口源表!$1:$1048576,MATCH($B348,人口源表!$A:$A,0),MATCH(Q$1,人口源表!$1:$1,0))*INDEX(城镇化率!$1:$1048576,MATCH($B348,城镇化率!$A:$A,0),MATCH(Q$1,城镇化率!$5:$5,0))/100</f>
        <v>1599864.0651130357</v>
      </c>
      <c r="R348" s="40">
        <f>INDEX(人口源表!$1:$1048576,MATCH($B348,人口源表!$A:$A,0),MATCH(R$1,人口源表!$1:$1,0))*INDEX(城镇化率!$1:$1048576,MATCH($B348,城镇化率!$A:$A,0),MATCH(R$1,城镇化率!$5:$5,0))/100</f>
        <v>1630300.3227232427</v>
      </c>
      <c r="S348" s="40">
        <f>INDEX(人口源表!$1:$1048576,MATCH($B348,人口源表!$A:$A,0),MATCH(S$1,人口源表!$1:$1,0))*INDEX(城镇化率!$1:$1048576,MATCH($B348,城镇化率!$A:$A,0),MATCH(S$1,城镇化率!$5:$5,0))/100</f>
        <v>1652390.0650667241</v>
      </c>
      <c r="T348" s="40">
        <f>INDEX(人口源表!$1:$1048576,MATCH($B348,人口源表!$A:$A,0),MATCH(T$1,人口源表!$1:$1,0))*INDEX(城镇化率!$1:$1048576,MATCH($B348,城镇化率!$A:$A,0),MATCH(T$1,城镇化率!$5:$5,0))/100</f>
        <v>1674021.3040816707</v>
      </c>
      <c r="U348" s="40">
        <f>INDEX(人口源表!$1:$1048576,MATCH($B348,人口源表!$A:$A,0),MATCH(U$1,人口源表!$1:$1,0))*INDEX(城镇化率!$1:$1048576,MATCH($B348,城镇化率!$A:$A,0),MATCH(U$1,城镇化率!$5:$5,0))/100</f>
        <v>1695127.7408051565</v>
      </c>
      <c r="V348" s="40">
        <f>INDEX(人口源表!$1:$1048576,MATCH($B348,人口源表!$A:$A,0),MATCH(V$1,人口源表!$1:$1,0))*INDEX(城镇化率!$1:$1048576,MATCH($B348,城镇化率!$A:$A,0),MATCH(V$1,城镇化率!$5:$5,0))/100</f>
        <v>1715651.4387149396</v>
      </c>
      <c r="W348" s="40">
        <f>INDEX(人口源表!$1:$1048576,MATCH($B348,人口源表!$A:$A,0),MATCH(W$1,人口源表!$1:$1,0))*INDEX(城镇化率!$1:$1048576,MATCH($B348,城镇化率!$A:$A,0),MATCH(W$1,城镇化率!$5:$5,0))/100</f>
        <v>1735540.0307073412</v>
      </c>
      <c r="X348" s="40">
        <f>INDEX(人口源表!$1:$1048576,MATCH($B348,人口源表!$A:$A,0),MATCH(X$1,人口源表!$1:$1,0))*INDEX(城镇化率!$1:$1048576,MATCH($B348,城镇化率!$A:$A,0),MATCH(X$1,城镇化率!$5:$5,0))/100</f>
        <v>1754747.4787205872</v>
      </c>
      <c r="Y348" s="40">
        <f>INDEX(人口源表!$1:$1048576,MATCH($B348,人口源表!$A:$A,0),MATCH(Y$1,人口源表!$1:$1,0))*INDEX(城镇化率!$1:$1048576,MATCH($B348,城镇化率!$A:$A,0),MATCH(Y$1,城镇化率!$5:$5,0))/100</f>
        <v>1773236.6828846582</v>
      </c>
      <c r="Z348" s="40">
        <f>INDEX(人口源表!$1:$1048576,MATCH($B348,人口源表!$A:$A,0),MATCH(Z$1,人口源表!$1:$1,0))*INDEX(城镇化率!$1:$1048576,MATCH($B348,城镇化率!$A:$A,0),MATCH(Z$1,城镇化率!$5:$5,0))/100</f>
        <v>1790974.8140043125</v>
      </c>
      <c r="AA348" s="40">
        <f>INDEX(人口源表!$1:$1048576,MATCH($B348,人口源表!$A:$A,0),MATCH(AA$1,人口源表!$1:$1,0))*INDEX(城镇化率!$1:$1048576,MATCH($B348,城镇化率!$A:$A,0),MATCH(AA$1,城镇化率!$5:$5,0))/100</f>
        <v>1807939.5863635878</v>
      </c>
      <c r="AB348" s="40">
        <f>INDEX(人口源表!$1:$1048576,MATCH($B348,人口源表!$A:$A,0),MATCH(AB$1,人口源表!$1:$1,0))*INDEX(城镇化率!$1:$1048576,MATCH($B348,城镇化率!$A:$A,0),MATCH(AB$1,城镇化率!$5:$5,0))/100</f>
        <v>1824114.5778002848</v>
      </c>
      <c r="AC348" s="40">
        <f>INDEX(人口源表!$1:$1048576,MATCH($B348,人口源表!$A:$A,0),MATCH(AC$1,人口源表!$1:$1,0))*INDEX(城镇化率!$1:$1048576,MATCH($B348,城镇化率!$A:$A,0),MATCH(AC$1,城镇化率!$5:$5,0))/100</f>
        <v>1837240.3201335566</v>
      </c>
      <c r="AD348" s="40">
        <f>INDEX(人口源表!$1:$1048576,MATCH($B348,人口源表!$A:$A,0),MATCH(AD$1,人口源表!$1:$1,0))*INDEX(城镇化率!$1:$1048576,MATCH($B348,城镇化率!$A:$A,0),MATCH(AD$1,城镇化率!$5:$5,0))/100</f>
        <v>1849533.7546630756</v>
      </c>
      <c r="AE348" s="40">
        <f>INDEX(人口源表!$1:$1048576,MATCH($B348,人口源表!$A:$A,0),MATCH(AE$1,人口源表!$1:$1,0))*INDEX(城镇化率!$1:$1048576,MATCH($B348,城镇化率!$A:$A,0),MATCH(AE$1,城镇化率!$5:$5,0))/100</f>
        <v>1861006.9109997114</v>
      </c>
      <c r="AF348" s="40">
        <f>INDEX(人口源表!$1:$1048576,MATCH($B348,人口源表!$A:$A,0),MATCH(AF$1,人口源表!$1:$1,0))*INDEX(城镇化率!$1:$1048576,MATCH($B348,城镇化率!$A:$A,0),MATCH(AF$1,城镇化率!$5:$5,0))/100</f>
        <v>1871678.3559170165</v>
      </c>
      <c r="AG348" s="40">
        <f>INDEX(人口源表!$1:$1048576,MATCH($B348,人口源表!$A:$A,0),MATCH(AG$1,人口源表!$1:$1,0))*INDEX(城镇化率!$1:$1048576,MATCH($B348,城镇化率!$A:$A,0),MATCH(AG$1,城镇化率!$5:$5,0))/100</f>
        <v>1881575.206216244</v>
      </c>
      <c r="AH348" s="40">
        <f>INDEX(人口源表!$1:$1048576,MATCH($B348,人口源表!$A:$A,0),MATCH(AH$1,人口源表!$1:$1,0))*INDEX(城镇化率!$1:$1048576,MATCH($B348,城镇化率!$A:$A,0),MATCH(AH$1,城镇化率!$5:$5,0))/100</f>
        <v>1890733.9197913331</v>
      </c>
      <c r="AI348" s="40">
        <f>INDEX(人口源表!$1:$1048576,MATCH($B348,人口源表!$A:$A,0),MATCH(AI$1,人口源表!$1:$1,0))*INDEX(城镇化率!$1:$1048576,MATCH($B348,城镇化率!$A:$A,0),MATCH(AI$1,城镇化率!$5:$5,0))/100</f>
        <v>1899199.8320600421</v>
      </c>
      <c r="AJ348" s="40">
        <f>INDEX(人口源表!$1:$1048576,MATCH($B348,人口源表!$A:$A,0),MATCH(AJ$1,人口源表!$1:$1,0))*INDEX(城镇化率!$1:$1048576,MATCH($B348,城镇化率!$A:$A,0),MATCH(AJ$1,城镇化率!$5:$5,0))/100</f>
        <v>1907026.0421888768</v>
      </c>
      <c r="AK348" s="40">
        <f>INDEX(人口源表!$1:$1048576,MATCH($B348,人口源表!$A:$A,0),MATCH(AK$1,人口源表!$1:$1,0))*INDEX(城镇化率!$1:$1048576,MATCH($B348,城镇化率!$A:$A,0),MATCH(AK$1,城镇化率!$5:$5,0))/100</f>
        <v>1914275.4730917907</v>
      </c>
      <c r="AL348" s="40">
        <f>INDEX(人口源表!$1:$1048576,MATCH($B348,人口源表!$A:$A,0),MATCH(AL$1,人口源表!$1:$1,0))*INDEX(城镇化率!$1:$1048576,MATCH($B348,城镇化率!$A:$A,0),MATCH(AL$1,城镇化率!$5:$5,0))/100</f>
        <v>1921021.048691428</v>
      </c>
      <c r="AM348" s="40">
        <f>INDEX(人口源表!$1:$1048576,MATCH($B348,人口源表!$A:$A,0),MATCH(AM$1,人口源表!$1:$1,0))*INDEX(城镇化率!$1:$1048576,MATCH($B348,城镇化率!$A:$A,0),MATCH(AM$1,城镇化率!$5:$5,0))/100</f>
        <v>1927344.5831542087</v>
      </c>
      <c r="AN348" s="40">
        <f>INDEX(人口源表!$1:$1048576,MATCH($B348,人口源表!$A:$A,0),MATCH(AN$1,人口源表!$1:$1,0))*INDEX(城镇化率!$1:$1048576,MATCH($B348,城镇化率!$A:$A,0),MATCH(AN$1,城镇化率!$5:$5,0))/100</f>
        <v>1933336.2903675418</v>
      </c>
      <c r="AO348" s="40">
        <f>INDEX(人口源表!$1:$1048576,MATCH($B348,人口源表!$A:$A,0),MATCH(AO$1,人口源表!$1:$1,0))*INDEX(城镇化率!$1:$1048576,MATCH($B348,城镇化率!$A:$A,0),MATCH(AO$1,城镇化率!$5:$5,0))/100</f>
        <v>1939097.5298701248</v>
      </c>
      <c r="AP348" s="40">
        <f>INDEX(人口源表!$1:$1048576,MATCH($B348,人口源表!$A:$A,0),MATCH(AP$1,人口源表!$1:$1,0))*INDEX(城镇化率!$1:$1048576,MATCH($B348,城镇化率!$A:$A,0),MATCH(AP$1,城镇化率!$5:$5,0))/100</f>
        <v>1944739.6992580763</v>
      </c>
      <c r="AQ348" s="40">
        <f>INDEX(人口源表!$1:$1048576,MATCH($B348,人口源表!$A:$A,0),MATCH(AQ$1,人口源表!$1:$1,0))*INDEX(城镇化率!$1:$1048576,MATCH($B348,城镇化率!$A:$A,0),MATCH(AQ$1,城镇化率!$5:$5,0))/100</f>
        <v>1950383.0992574245</v>
      </c>
      <c r="AR348" s="40">
        <f>INDEX(人口源表!$1:$1048576,MATCH($B348,人口源表!$A:$A,0),MATCH(AR$1,人口源表!$1:$1,0))*INDEX(城镇化率!$1:$1048576,MATCH($B348,城镇化率!$A:$A,0),MATCH(AR$1,城镇化率!$5:$5,0))/100</f>
        <v>1956159.057348555</v>
      </c>
      <c r="AS348" s="40">
        <f>INDEX(人口源表!$1:$1048576,MATCH($B348,人口源表!$A:$A,0),MATCH(AS$1,人口源表!$1:$1,0))*INDEX(城镇化率!$1:$1048576,MATCH($B348,城镇化率!$A:$A,0),MATCH(AS$1,城镇化率!$5:$5,0))/100</f>
        <v>1962210.118463991</v>
      </c>
      <c r="AT348" s="40">
        <f>INDEX(人口源表!$1:$1048576,MATCH($B348,人口源表!$A:$A,0),MATCH(AT$1,人口源表!$1:$1,0))*INDEX(城镇化率!$1:$1048576,MATCH($B348,城镇化率!$A:$A,0),MATCH(AT$1,城镇化率!$5:$5,0))/100</f>
        <v>1968687.5889121606</v>
      </c>
      <c r="AU348" s="40">
        <f>INDEX(人口源表!$1:$1048576,MATCH($B348,人口源表!$A:$A,0),MATCH(AU$1,人口源表!$1:$1,0))*INDEX(城镇化率!$1:$1048576,MATCH($B348,城镇化率!$A:$A,0),MATCH(AU$1,城镇化率!$5:$5,0))/100</f>
        <v>1975755.00490952</v>
      </c>
      <c r="AV348" s="40">
        <f>INDEX(人口源表!$1:$1048576,MATCH($B348,人口源表!$A:$A,0),MATCH(AV$1,人口源表!$1:$1,0))*INDEX(城镇化率!$1:$1048576,MATCH($B348,城镇化率!$A:$A,0),MATCH(AV$1,城镇化率!$5:$5,0))/100</f>
        <v>1983587.0073243675</v>
      </c>
    </row>
    <row r="349" spans="1:48" x14ac:dyDescent="0.15">
      <c r="A349" s="36" t="s">
        <v>883</v>
      </c>
      <c r="B349" s="4" t="s">
        <v>699</v>
      </c>
      <c r="C349" s="34">
        <f>VLOOKUP(B349,'[1]2016省城人口总结（根）'!B:C,2,FALSE)/100</f>
        <v>0.43457500000000004</v>
      </c>
      <c r="D349" s="40">
        <f>INDEX(人口源表!$1:$1048576,MATCH($B349,人口源表!$A:$A,0),MATCH(D$1,人口源表!$1:$1,0))*INDEX(城镇化率!$1:$1048576,MATCH($B349,城镇化率!$A:$A,0),MATCH(D$1,城镇化率!$5:$5,0))/100</f>
        <v>1134317.1130305855</v>
      </c>
      <c r="E349" s="40">
        <f>INDEX(人口源表!$1:$1048576,MATCH($B349,人口源表!$A:$A,0),MATCH(E$1,人口源表!$1:$1,0))*INDEX(城镇化率!$1:$1048576,MATCH($B349,城镇化率!$A:$A,0),MATCH(E$1,城镇化率!$5:$5,0))/100</f>
        <v>1161317.5978433993</v>
      </c>
      <c r="F349" s="40">
        <f>INDEX(人口源表!$1:$1048576,MATCH($B349,人口源表!$A:$A,0),MATCH(F$1,人口源表!$1:$1,0))*INDEX(城镇化率!$1:$1048576,MATCH($B349,城镇化率!$A:$A,0),MATCH(F$1,城镇化率!$5:$5,0))/100</f>
        <v>1188502.9482556523</v>
      </c>
      <c r="G349" s="40">
        <f>INDEX(人口源表!$1:$1048576,MATCH($B349,人口源表!$A:$A,0),MATCH(G$1,人口源表!$1:$1,0))*INDEX(城镇化率!$1:$1048576,MATCH($B349,城镇化率!$A:$A,0),MATCH(G$1,城镇化率!$5:$5,0))/100</f>
        <v>1292524.4964313894</v>
      </c>
      <c r="H349" s="40">
        <f>INDEX(人口源表!$1:$1048576,MATCH($B349,人口源表!$A:$A,0),MATCH(H$1,人口源表!$1:$1,0))*INDEX(城镇化率!$1:$1048576,MATCH($B349,城镇化率!$A:$A,0),MATCH(H$1,城镇化率!$5:$5,0))/100</f>
        <v>1324208.2744466243</v>
      </c>
      <c r="I349" s="40">
        <f>INDEX(人口源表!$1:$1048576,MATCH($B349,人口源表!$A:$A,0),MATCH(I$1,人口源表!$1:$1,0))*INDEX(城镇化率!$1:$1048576,MATCH($B349,城镇化率!$A:$A,0),MATCH(I$1,城镇化率!$5:$5,0))/100</f>
        <v>1347349.139584414</v>
      </c>
      <c r="J349" s="40">
        <f>INDEX(人口源表!$1:$1048576,MATCH($B349,人口源表!$A:$A,0),MATCH(J$1,人口源表!$1:$1,0))*INDEX(城镇化率!$1:$1048576,MATCH($B349,城镇化率!$A:$A,0),MATCH(J$1,城镇化率!$5:$5,0))/100</f>
        <v>1370832.7318282085</v>
      </c>
      <c r="K349" s="40">
        <f>INDEX(人口源表!$1:$1048576,MATCH($B349,人口源表!$A:$A,0),MATCH(K$1,人口源表!$1:$1,0))*INDEX(城镇化率!$1:$1048576,MATCH($B349,城镇化率!$A:$A,0),MATCH(K$1,城镇化率!$5:$5,0))/100</f>
        <v>1394573.1843978798</v>
      </c>
      <c r="L349" s="40">
        <f>INDEX(人口源表!$1:$1048576,MATCH($B349,人口源表!$A:$A,0),MATCH(L$1,人口源表!$1:$1,0))*INDEX(城镇化率!$1:$1048576,MATCH($B349,城镇化率!$A:$A,0),MATCH(L$1,城镇化率!$5:$5,0))/100</f>
        <v>1418487.3587653937</v>
      </c>
      <c r="M349" s="40">
        <f>INDEX(人口源表!$1:$1048576,MATCH($B349,人口源表!$A:$A,0),MATCH(M$1,人口源表!$1:$1,0))*INDEX(城镇化率!$1:$1048576,MATCH($B349,城镇化率!$A:$A,0),MATCH(M$1,城镇化率!$5:$5,0))/100</f>
        <v>1442493.6034605596</v>
      </c>
      <c r="N349" s="40">
        <f>INDEX(人口源表!$1:$1048576,MATCH($B349,人口源表!$A:$A,0),MATCH(N$1,人口源表!$1:$1,0))*INDEX(城镇化率!$1:$1048576,MATCH($B349,城镇化率!$A:$A,0),MATCH(N$1,城镇化率!$5:$5,0))/100</f>
        <v>1466513.887138339</v>
      </c>
      <c r="O349" s="40">
        <f>INDEX(人口源表!$1:$1048576,MATCH($B349,人口源表!$A:$A,0),MATCH(O$1,人口源表!$1:$1,0))*INDEX(城镇化率!$1:$1048576,MATCH($B349,城镇化率!$A:$A,0),MATCH(O$1,城镇化率!$5:$5,0))/100</f>
        <v>1490472.0681366534</v>
      </c>
      <c r="P349" s="40">
        <f>INDEX(人口源表!$1:$1048576,MATCH($B349,人口源表!$A:$A,0),MATCH(P$1,人口源表!$1:$1,0))*INDEX(城镇化率!$1:$1048576,MATCH($B349,城镇化率!$A:$A,0),MATCH(P$1,城镇化率!$5:$5,0))/100</f>
        <v>1514295.5771501332</v>
      </c>
      <c r="Q349" s="40">
        <f>INDEX(人口源表!$1:$1048576,MATCH($B349,人口源表!$A:$A,0),MATCH(Q$1,人口源表!$1:$1,0))*INDEX(城镇化率!$1:$1048576,MATCH($B349,城镇化率!$A:$A,0),MATCH(Q$1,城镇化率!$5:$5,0))/100</f>
        <v>1537914.65414038</v>
      </c>
      <c r="R349" s="40">
        <f>INDEX(人口源表!$1:$1048576,MATCH($B349,人口源表!$A:$A,0),MATCH(R$1,人口源表!$1:$1,0))*INDEX(城镇化率!$1:$1048576,MATCH($B349,城镇化率!$A:$A,0),MATCH(R$1,城镇化率!$5:$5,0))/100</f>
        <v>1561263.0732410648</v>
      </c>
      <c r="S349" s="40">
        <f>INDEX(人口源表!$1:$1048576,MATCH($B349,人口源表!$A:$A,0),MATCH(S$1,人口源表!$1:$1,0))*INDEX(城镇化率!$1:$1048576,MATCH($B349,城镇化率!$A:$A,0),MATCH(S$1,城镇化率!$5:$5,0))/100</f>
        <v>1576435.4245175605</v>
      </c>
      <c r="T349" s="40">
        <f>INDEX(人口源表!$1:$1048576,MATCH($B349,人口源表!$A:$A,0),MATCH(T$1,人口源表!$1:$1,0))*INDEX(城镇化率!$1:$1048576,MATCH($B349,城镇化率!$A:$A,0),MATCH(T$1,城镇化率!$5:$5,0))/100</f>
        <v>1591031.1173212596</v>
      </c>
      <c r="U349" s="40">
        <f>INDEX(人口源表!$1:$1048576,MATCH($B349,人口源表!$A:$A,0),MATCH(U$1,人口源表!$1:$1,0))*INDEX(城镇化率!$1:$1048576,MATCH($B349,城镇化率!$A:$A,0),MATCH(U$1,城镇化率!$5:$5,0))/100</f>
        <v>1605005.1111458624</v>
      </c>
      <c r="V349" s="40">
        <f>INDEX(人口源表!$1:$1048576,MATCH($B349,人口源表!$A:$A,0),MATCH(V$1,人口源表!$1:$1,0))*INDEX(城镇化率!$1:$1048576,MATCH($B349,城镇化率!$A:$A,0),MATCH(V$1,城镇化率!$5:$5,0))/100</f>
        <v>1618315.225073809</v>
      </c>
      <c r="W349" s="40">
        <f>INDEX(人口源表!$1:$1048576,MATCH($B349,人口源表!$A:$A,0),MATCH(W$1,人口源表!$1:$1,0))*INDEX(城镇化率!$1:$1048576,MATCH($B349,城镇化率!$A:$A,0),MATCH(W$1,城镇化率!$5:$5,0))/100</f>
        <v>1630926.4319069549</v>
      </c>
      <c r="X349" s="40">
        <f>INDEX(人口源表!$1:$1048576,MATCH($B349,人口源表!$A:$A,0),MATCH(X$1,人口源表!$1:$1,0))*INDEX(城镇化率!$1:$1048576,MATCH($B349,城镇化率!$A:$A,0),MATCH(X$1,城镇化率!$5:$5,0))/100</f>
        <v>1642809.4592851328</v>
      </c>
      <c r="Y349" s="40">
        <f>INDEX(人口源表!$1:$1048576,MATCH($B349,人口源表!$A:$A,0),MATCH(Y$1,人口源表!$1:$1,0))*INDEX(城镇化率!$1:$1048576,MATCH($B349,城镇化率!$A:$A,0),MATCH(Y$1,城镇化率!$5:$5,0))/100</f>
        <v>1653939.8778526247</v>
      </c>
      <c r="Z349" s="40">
        <f>INDEX(人口源表!$1:$1048576,MATCH($B349,人口源表!$A:$A,0),MATCH(Z$1,人口源表!$1:$1,0))*INDEX(城镇化率!$1:$1048576,MATCH($B349,城镇化率!$A:$A,0),MATCH(Z$1,城镇化率!$5:$5,0))/100</f>
        <v>1664299.2976518476</v>
      </c>
      <c r="AA349" s="40">
        <f>INDEX(人口源表!$1:$1048576,MATCH($B349,人口源表!$A:$A,0),MATCH(AA$1,人口源表!$1:$1,0))*INDEX(城镇化率!$1:$1048576,MATCH($B349,城镇化率!$A:$A,0),MATCH(AA$1,城镇化率!$5:$5,0))/100</f>
        <v>1673876.598526316</v>
      </c>
      <c r="AB349" s="40">
        <f>INDEX(人口源表!$1:$1048576,MATCH($B349,人口源表!$A:$A,0),MATCH(AB$1,人口源表!$1:$1,0))*INDEX(城镇化率!$1:$1048576,MATCH($B349,城镇化率!$A:$A,0),MATCH(AB$1,城镇化率!$5:$5,0))/100</f>
        <v>1682665.4164240477</v>
      </c>
      <c r="AC349" s="40">
        <f>INDEX(人口源表!$1:$1048576,MATCH($B349,人口源表!$A:$A,0),MATCH(AC$1,人口源表!$1:$1,0))*INDEX(城镇化率!$1:$1048576,MATCH($B349,城镇化率!$A:$A,0),MATCH(AC$1,城镇化率!$5:$5,0))/100</f>
        <v>1688598.1615822942</v>
      </c>
      <c r="AD349" s="40">
        <f>INDEX(人口源表!$1:$1048576,MATCH($B349,人口源表!$A:$A,0),MATCH(AD$1,人口源表!$1:$1,0))*INDEX(城镇化率!$1:$1048576,MATCH($B349,城镇化率!$A:$A,0),MATCH(AD$1,城镇化率!$5:$5,0))/100</f>
        <v>1693735.3429788977</v>
      </c>
      <c r="AE349" s="40">
        <f>INDEX(人口源表!$1:$1048576,MATCH($B349,人口源表!$A:$A,0),MATCH(AE$1,人口源表!$1:$1,0))*INDEX(城镇化率!$1:$1048576,MATCH($B349,城镇化率!$A:$A,0),MATCH(AE$1,城镇化率!$5:$5,0))/100</f>
        <v>1698094.5506168292</v>
      </c>
      <c r="AF349" s="40">
        <f>INDEX(人口源表!$1:$1048576,MATCH($B349,人口源表!$A:$A,0),MATCH(AF$1,人口源表!$1:$1,0))*INDEX(城镇化率!$1:$1048576,MATCH($B349,城镇化率!$A:$A,0),MATCH(AF$1,城镇化率!$5:$5,0))/100</f>
        <v>1701699.1885570646</v>
      </c>
      <c r="AG349" s="40">
        <f>INDEX(人口源表!$1:$1048576,MATCH($B349,人口源表!$A:$A,0),MATCH(AG$1,人口源表!$1:$1,0))*INDEX(城镇化率!$1:$1048576,MATCH($B349,城镇化率!$A:$A,0),MATCH(AG$1,城镇化率!$5:$5,0))/100</f>
        <v>1704579.6817210719</v>
      </c>
      <c r="AH349" s="40">
        <f>INDEX(人口源表!$1:$1048576,MATCH($B349,人口源表!$A:$A,0),MATCH(AH$1,人口源表!$1:$1,0))*INDEX(城镇化率!$1:$1048576,MATCH($B349,城镇化率!$A:$A,0),MATCH(AH$1,城镇化率!$5:$5,0))/100</f>
        <v>1706774.1566341335</v>
      </c>
      <c r="AI349" s="40">
        <f>INDEX(人口源表!$1:$1048576,MATCH($B349,人口源表!$A:$A,0),MATCH(AI$1,人口源表!$1:$1,0))*INDEX(城镇化率!$1:$1048576,MATCH($B349,城镇化率!$A:$A,0),MATCH(AI$1,城镇化率!$5:$5,0))/100</f>
        <v>1708327.4734327612</v>
      </c>
      <c r="AJ349" s="40">
        <f>INDEX(人口源表!$1:$1048576,MATCH($B349,人口源表!$A:$A,0),MATCH(AJ$1,人口源表!$1:$1,0))*INDEX(城镇化率!$1:$1048576,MATCH($B349,城镇化率!$A:$A,0),MATCH(AJ$1,城镇化率!$5:$5,0))/100</f>
        <v>1709291.3469905325</v>
      </c>
      <c r="AK349" s="40">
        <f>INDEX(人口源表!$1:$1048576,MATCH($B349,人口源表!$A:$A,0),MATCH(AK$1,人口源表!$1:$1,0))*INDEX(城镇化率!$1:$1048576,MATCH($B349,城镇化率!$A:$A,0),MATCH(AK$1,城镇化率!$5:$5,0))/100</f>
        <v>1709726.144617826</v>
      </c>
      <c r="AL349" s="40">
        <f>INDEX(人口源表!$1:$1048576,MATCH($B349,人口源表!$A:$A,0),MATCH(AL$1,人口源表!$1:$1,0))*INDEX(城镇化率!$1:$1048576,MATCH($B349,城镇化率!$A:$A,0),MATCH(AL$1,城镇化率!$5:$5,0))/100</f>
        <v>1709698.2389031358</v>
      </c>
      <c r="AM349" s="40">
        <f>INDEX(人口源表!$1:$1048576,MATCH($B349,人口源表!$A:$A,0),MATCH(AM$1,人口源表!$1:$1,0))*INDEX(城镇化率!$1:$1048576,MATCH($B349,城镇化率!$A:$A,0),MATCH(AM$1,城镇化率!$5:$5,0))/100</f>
        <v>1709282.9251590085</v>
      </c>
      <c r="AN349" s="40">
        <f>INDEX(人口源表!$1:$1048576,MATCH($B349,人口源表!$A:$A,0),MATCH(AN$1,人口源表!$1:$1,0))*INDEX(城镇化率!$1:$1048576,MATCH($B349,城镇化率!$A:$A,0),MATCH(AN$1,城镇化率!$5:$5,0))/100</f>
        <v>1708563.4504098797</v>
      </c>
      <c r="AO349" s="40">
        <f>INDEX(人口源表!$1:$1048576,MATCH($B349,人口源表!$A:$A,0),MATCH(AO$1,人口源表!$1:$1,0))*INDEX(城镇化率!$1:$1048576,MATCH($B349,城镇化率!$A:$A,0),MATCH(AO$1,城镇化率!$5:$5,0))/100</f>
        <v>1707630.0185846258</v>
      </c>
      <c r="AP349" s="40">
        <f>INDEX(人口源表!$1:$1048576,MATCH($B349,人口源表!$A:$A,0),MATCH(AP$1,人口源表!$1:$1,0))*INDEX(城镇化率!$1:$1048576,MATCH($B349,城镇化率!$A:$A,0),MATCH(AP$1,城镇化率!$5:$5,0))/100</f>
        <v>1706581.0476524436</v>
      </c>
      <c r="AQ349" s="40">
        <f>INDEX(人口源表!$1:$1048576,MATCH($B349,人口源表!$A:$A,0),MATCH(AQ$1,人口源表!$1:$1,0))*INDEX(城镇化率!$1:$1048576,MATCH($B349,城镇化率!$A:$A,0),MATCH(AQ$1,城镇化率!$5:$5,0))/100</f>
        <v>1705525.0249642422</v>
      </c>
      <c r="AR349" s="40">
        <f>INDEX(人口源表!$1:$1048576,MATCH($B349,人口源表!$A:$A,0),MATCH(AR$1,人口源表!$1:$1,0))*INDEX(城镇化率!$1:$1048576,MATCH($B349,城镇化率!$A:$A,0),MATCH(AR$1,城镇化率!$5:$5,0))/100</f>
        <v>1704576.0964583682</v>
      </c>
      <c r="AS349" s="40">
        <f>INDEX(人口源表!$1:$1048576,MATCH($B349,人口源表!$A:$A,0),MATCH(AS$1,人口源表!$1:$1,0))*INDEX(城镇化率!$1:$1048576,MATCH($B349,城镇化率!$A:$A,0),MATCH(AS$1,城镇化率!$5:$5,0))/100</f>
        <v>1703858.7616531374</v>
      </c>
      <c r="AT349" s="40">
        <f>INDEX(人口源表!$1:$1048576,MATCH($B349,人口源表!$A:$A,0),MATCH(AT$1,人口源表!$1:$1,0))*INDEX(城镇化率!$1:$1048576,MATCH($B349,城镇化率!$A:$A,0),MATCH(AT$1,城镇化率!$5:$5,0))/100</f>
        <v>1703506.3196611546</v>
      </c>
      <c r="AU349" s="40">
        <f>INDEX(人口源表!$1:$1048576,MATCH($B349,人口源表!$A:$A,0),MATCH(AU$1,人口源表!$1:$1,0))*INDEX(城镇化率!$1:$1048576,MATCH($B349,城镇化率!$A:$A,0),MATCH(AU$1,城镇化率!$5:$5,0))/100</f>
        <v>1703659.8577881218</v>
      </c>
      <c r="AV349" s="40">
        <f>INDEX(人口源表!$1:$1048576,MATCH($B349,人口源表!$A:$A,0),MATCH(AV$1,人口源表!$1:$1,0))*INDEX(城镇化率!$1:$1048576,MATCH($B349,城镇化率!$A:$A,0),MATCH(AV$1,城镇化率!$5:$5,0))/100</f>
        <v>1704469.5435449714</v>
      </c>
    </row>
    <row r="350" spans="1:48" x14ac:dyDescent="0.15">
      <c r="A350" s="36" t="s">
        <v>883</v>
      </c>
      <c r="B350" s="4" t="s">
        <v>700</v>
      </c>
      <c r="C350" s="34">
        <f>VLOOKUP(B350,'[1]2016省城人口总结（根）'!B:C,2,FALSE)/100</f>
        <v>0.43457500000000004</v>
      </c>
      <c r="D350" s="40">
        <f>INDEX(人口源表!$1:$1048576,MATCH($B350,人口源表!$A:$A,0),MATCH(D$1,人口源表!$1:$1,0))*INDEX(城镇化率!$1:$1048576,MATCH($B350,城镇化率!$A:$A,0),MATCH(D$1,城镇化率!$5:$5,0))/100</f>
        <v>547857.84517341107</v>
      </c>
      <c r="E350" s="40">
        <f>INDEX(人口源表!$1:$1048576,MATCH($B350,人口源表!$A:$A,0),MATCH(E$1,人口源表!$1:$1,0))*INDEX(城镇化率!$1:$1048576,MATCH($B350,城镇化率!$A:$A,0),MATCH(E$1,城镇化率!$5:$5,0))/100</f>
        <v>559522.09780109476</v>
      </c>
      <c r="F350" s="40">
        <f>INDEX(人口源表!$1:$1048576,MATCH($B350,人口源表!$A:$A,0),MATCH(F$1,人口源表!$1:$1,0))*INDEX(城镇化率!$1:$1048576,MATCH($B350,城镇化率!$A:$A,0),MATCH(F$1,城镇化率!$5:$5,0))/100</f>
        <v>571217.96298813308</v>
      </c>
      <c r="G350" s="40">
        <f>INDEX(人口源表!$1:$1048576,MATCH($B350,人口源表!$A:$A,0),MATCH(G$1,人口源表!$1:$1,0))*INDEX(城镇化率!$1:$1048576,MATCH($B350,城镇化率!$A:$A,0),MATCH(G$1,城镇化率!$5:$5,0))/100</f>
        <v>517897.09476208786</v>
      </c>
      <c r="H350" s="40">
        <f>INDEX(人口源表!$1:$1048576,MATCH($B350,人口源表!$A:$A,0),MATCH(H$1,人口源表!$1:$1,0))*INDEX(城镇化率!$1:$1048576,MATCH($B350,城镇化率!$A:$A,0),MATCH(H$1,城镇化率!$5:$5,0))/100</f>
        <v>529340.3919199371</v>
      </c>
      <c r="I350" s="40">
        <f>INDEX(人口源表!$1:$1048576,MATCH($B350,人口源表!$A:$A,0),MATCH(I$1,人口源表!$1:$1,0))*INDEX(城镇化率!$1:$1048576,MATCH($B350,城镇化率!$A:$A,0),MATCH(I$1,城镇化率!$5:$5,0))/100</f>
        <v>537134.66937582078</v>
      </c>
      <c r="J350" s="40">
        <f>INDEX(人口源表!$1:$1048576,MATCH($B350,人口源表!$A:$A,0),MATCH(J$1,人口源表!$1:$1,0))*INDEX(城镇化率!$1:$1048576,MATCH($B350,城镇化率!$A:$A,0),MATCH(J$1,城镇化率!$5:$5,0))/100</f>
        <v>544852.15568652167</v>
      </c>
      <c r="K350" s="40">
        <f>INDEX(人口源表!$1:$1048576,MATCH($B350,人口源表!$A:$A,0),MATCH(K$1,人口源表!$1:$1,0))*INDEX(城镇化率!$1:$1048576,MATCH($B350,城镇化率!$A:$A,0),MATCH(K$1,城镇化率!$5:$5,0))/100</f>
        <v>552470.53626691597</v>
      </c>
      <c r="L350" s="40">
        <f>INDEX(人口源表!$1:$1048576,MATCH($B350,人口源表!$A:$A,0),MATCH(L$1,人口源表!$1:$1,0))*INDEX(城镇化率!$1:$1048576,MATCH($B350,城镇化率!$A:$A,0),MATCH(L$1,城镇化率!$5:$5,0))/100</f>
        <v>559968.61105707847</v>
      </c>
      <c r="M350" s="40">
        <f>INDEX(人口源表!$1:$1048576,MATCH($B350,人口源表!$A:$A,0),MATCH(M$1,人口源表!$1:$1,0))*INDEX(城镇化率!$1:$1048576,MATCH($B350,城镇化率!$A:$A,0),MATCH(M$1,城镇化率!$5:$5,0))/100</f>
        <v>567324.41695672378</v>
      </c>
      <c r="N350" s="40">
        <f>INDEX(人口源表!$1:$1048576,MATCH($B350,人口源表!$A:$A,0),MATCH(N$1,人口源表!$1:$1,0))*INDEX(城镇化率!$1:$1048576,MATCH($B350,城镇化率!$A:$A,0),MATCH(N$1,城镇化率!$5:$5,0))/100</f>
        <v>574519.15764349024</v>
      </c>
      <c r="O350" s="40">
        <f>INDEX(人口源表!$1:$1048576,MATCH($B350,人口源表!$A:$A,0),MATCH(O$1,人口源表!$1:$1,0))*INDEX(城镇化率!$1:$1048576,MATCH($B350,城镇化率!$A:$A,0),MATCH(O$1,城镇化率!$5:$5,0))/100</f>
        <v>581532.89632425027</v>
      </c>
      <c r="P350" s="40">
        <f>INDEX(人口源表!$1:$1048576,MATCH($B350,人口源表!$A:$A,0),MATCH(P$1,人口源表!$1:$1,0))*INDEX(城镇化率!$1:$1048576,MATCH($B350,城镇化率!$A:$A,0),MATCH(P$1,城镇化率!$5:$5,0))/100</f>
        <v>588349.04664695566</v>
      </c>
      <c r="Q350" s="40">
        <f>INDEX(人口源表!$1:$1048576,MATCH($B350,人口源表!$A:$A,0),MATCH(Q$1,人口源表!$1:$1,0))*INDEX(城镇化率!$1:$1048576,MATCH($B350,城镇化率!$A:$A,0),MATCH(Q$1,城镇化率!$5:$5,0))/100</f>
        <v>594949.98204681755</v>
      </c>
      <c r="R350" s="40">
        <f>INDEX(人口源表!$1:$1048576,MATCH($B350,人口源表!$A:$A,0),MATCH(R$1,人口源表!$1:$1,0))*INDEX(城镇化率!$1:$1048576,MATCH($B350,城镇化率!$A:$A,0),MATCH(R$1,城镇化率!$5:$5,0))/100</f>
        <v>601320.07951041323</v>
      </c>
      <c r="S350" s="40">
        <f>INDEX(人口源表!$1:$1048576,MATCH($B350,人口源表!$A:$A,0),MATCH(S$1,人口源表!$1:$1,0))*INDEX(城镇化率!$1:$1048576,MATCH($B350,城镇化率!$A:$A,0),MATCH(S$1,城镇化率!$5:$5,0))/100</f>
        <v>604438.67751114152</v>
      </c>
      <c r="T350" s="40">
        <f>INDEX(人口源表!$1:$1048576,MATCH($B350,人口源表!$A:$A,0),MATCH(T$1,人口源表!$1:$1,0))*INDEX(城镇化率!$1:$1048576,MATCH($B350,城镇化率!$A:$A,0),MATCH(T$1,城镇化率!$5:$5,0))/100</f>
        <v>607255.98496081261</v>
      </c>
      <c r="U350" s="40">
        <f>INDEX(人口源表!$1:$1048576,MATCH($B350,人口源表!$A:$A,0),MATCH(U$1,人口源表!$1:$1,0))*INDEX(城镇化率!$1:$1048576,MATCH($B350,城镇化率!$A:$A,0),MATCH(U$1,城镇化率!$5:$5,0))/100</f>
        <v>609766.28118718101</v>
      </c>
      <c r="V350" s="40">
        <f>INDEX(人口源表!$1:$1048576,MATCH($B350,人口源表!$A:$A,0),MATCH(V$1,人口源表!$1:$1,0))*INDEX(城镇化率!$1:$1048576,MATCH($B350,城镇化率!$A:$A,0),MATCH(V$1,城镇化率!$5:$5,0))/100</f>
        <v>611962.72968455218</v>
      </c>
      <c r="W350" s="40">
        <f>INDEX(人口源表!$1:$1048576,MATCH($B350,人口源表!$A:$A,0),MATCH(W$1,人口源表!$1:$1,0))*INDEX(城镇化率!$1:$1048576,MATCH($B350,城镇化率!$A:$A,0),MATCH(W$1,城镇化率!$5:$5,0))/100</f>
        <v>613842.08992584096</v>
      </c>
      <c r="X350" s="40">
        <f>INDEX(人口源表!$1:$1048576,MATCH($B350,人口源表!$A:$A,0),MATCH(X$1,人口源表!$1:$1,0))*INDEX(城镇化率!$1:$1048576,MATCH($B350,城镇化率!$A:$A,0),MATCH(X$1,城镇化率!$5:$5,0))/100</f>
        <v>615402.69197803165</v>
      </c>
      <c r="Y350" s="40">
        <f>INDEX(人口源表!$1:$1048576,MATCH($B350,人口源表!$A:$A,0),MATCH(Y$1,人口源表!$1:$1,0))*INDEX(城镇化率!$1:$1048576,MATCH($B350,城镇化率!$A:$A,0),MATCH(Y$1,城镇化率!$5:$5,0))/100</f>
        <v>616643.94438253855</v>
      </c>
      <c r="Z350" s="40">
        <f>INDEX(人口源表!$1:$1048576,MATCH($B350,人口源表!$A:$A,0),MATCH(Z$1,人口源表!$1:$1,0))*INDEX(城镇化率!$1:$1048576,MATCH($B350,城镇化率!$A:$A,0),MATCH(Z$1,城镇化率!$5:$5,0))/100</f>
        <v>617567.96449927543</v>
      </c>
      <c r="AA350" s="40">
        <f>INDEX(人口源表!$1:$1048576,MATCH($B350,人口源表!$A:$A,0),MATCH(AA$1,人口源表!$1:$1,0))*INDEX(城镇化率!$1:$1048576,MATCH($B350,城镇化率!$A:$A,0),MATCH(AA$1,城镇化率!$5:$5,0))/100</f>
        <v>618177.49746207555</v>
      </c>
      <c r="AB350" s="40">
        <f>INDEX(人口源表!$1:$1048576,MATCH($B350,人口源表!$A:$A,0),MATCH(AB$1,人口源表!$1:$1,0))*INDEX(城镇化率!$1:$1048576,MATCH($B350,城镇化率!$A:$A,0),MATCH(AB$1,城镇化率!$5:$5,0))/100</f>
        <v>618478.6300078677</v>
      </c>
      <c r="AC350" s="40">
        <f>INDEX(人口源表!$1:$1048576,MATCH($B350,人口源表!$A:$A,0),MATCH(AC$1,人口源表!$1:$1,0))*INDEX(城镇化率!$1:$1048576,MATCH($B350,城镇化率!$A:$A,0),MATCH(AC$1,城镇化率!$5:$5,0))/100</f>
        <v>617721.89028958022</v>
      </c>
      <c r="AD350" s="40">
        <f>INDEX(人口源表!$1:$1048576,MATCH($B350,人口源表!$A:$A,0),MATCH(AD$1,人口源表!$1:$1,0))*INDEX(城镇化率!$1:$1048576,MATCH($B350,城镇化率!$A:$A,0),MATCH(AD$1,城镇化率!$5:$5,0))/100</f>
        <v>616674.90014030796</v>
      </c>
      <c r="AE350" s="40">
        <f>INDEX(人口源表!$1:$1048576,MATCH($B350,人口源表!$A:$A,0),MATCH(AE$1,人口源表!$1:$1,0))*INDEX(城镇化率!$1:$1048576,MATCH($B350,城镇化率!$A:$A,0),MATCH(AE$1,城镇化率!$5:$5,0))/100</f>
        <v>615350.27437343937</v>
      </c>
      <c r="AF350" s="40">
        <f>INDEX(人口源表!$1:$1048576,MATCH($B350,人口源表!$A:$A,0),MATCH(AF$1,人口源表!$1:$1,0))*INDEX(城镇化率!$1:$1048576,MATCH($B350,城镇化率!$A:$A,0),MATCH(AF$1,城镇化率!$5:$5,0))/100</f>
        <v>613763.03451300506</v>
      </c>
      <c r="AG350" s="40">
        <f>INDEX(人口源表!$1:$1048576,MATCH($B350,人口源表!$A:$A,0),MATCH(AG$1,人口源表!$1:$1,0))*INDEX(城镇化率!$1:$1048576,MATCH($B350,城镇化率!$A:$A,0),MATCH(AG$1,城镇化率!$5:$5,0))/100</f>
        <v>611930.10214895464</v>
      </c>
      <c r="AH350" s="40">
        <f>INDEX(人口源表!$1:$1048576,MATCH($B350,人口源表!$A:$A,0),MATCH(AH$1,人口源表!$1:$1,0))*INDEX(城镇化率!$1:$1048576,MATCH($B350,城镇化率!$A:$A,0),MATCH(AH$1,城镇化率!$5:$5,0))/100</f>
        <v>609869.78033272293</v>
      </c>
      <c r="AI350" s="40">
        <f>INDEX(人口源表!$1:$1048576,MATCH($B350,人口源表!$A:$A,0),MATCH(AI$1,人口源表!$1:$1,0))*INDEX(城镇化率!$1:$1048576,MATCH($B350,城镇化率!$A:$A,0),MATCH(AI$1,城镇化率!$5:$5,0))/100</f>
        <v>607602.8855187922</v>
      </c>
      <c r="AJ350" s="40">
        <f>INDEX(人口源表!$1:$1048576,MATCH($B350,人口源表!$A:$A,0),MATCH(AJ$1,人口源表!$1:$1,0))*INDEX(城镇化率!$1:$1048576,MATCH($B350,城镇化率!$A:$A,0),MATCH(AJ$1,城镇化率!$5:$5,0))/100</f>
        <v>605153.34852516791</v>
      </c>
      <c r="AK350" s="40">
        <f>INDEX(人口源表!$1:$1048576,MATCH($B350,人口源表!$A:$A,0),MATCH(AK$1,人口源表!$1:$1,0))*INDEX(城镇化率!$1:$1048576,MATCH($B350,城镇化率!$A:$A,0),MATCH(AK$1,城镇化率!$5:$5,0))/100</f>
        <v>602546.0365285849</v>
      </c>
      <c r="AL350" s="40">
        <f>INDEX(人口源表!$1:$1048576,MATCH($B350,人口源表!$A:$A,0),MATCH(AL$1,人口源表!$1:$1,0))*INDEX(城镇化率!$1:$1048576,MATCH($B350,城镇化率!$A:$A,0),MATCH(AL$1,城镇化率!$5:$5,0))/100</f>
        <v>599809.56977688218</v>
      </c>
      <c r="AM350" s="40">
        <f>INDEX(人口源表!$1:$1048576,MATCH($B350,人口源表!$A:$A,0),MATCH(AM$1,人口源表!$1:$1,0))*INDEX(城镇化率!$1:$1048576,MATCH($B350,城镇化率!$A:$A,0),MATCH(AM$1,城镇化率!$5:$5,0))/100</f>
        <v>596973.01294399647</v>
      </c>
      <c r="AN350" s="40">
        <f>INDEX(人口源表!$1:$1048576,MATCH($B350,人口源表!$A:$A,0),MATCH(AN$1,人口源表!$1:$1,0))*INDEX(城镇化率!$1:$1048576,MATCH($B350,城镇化率!$A:$A,0),MATCH(AN$1,城镇化率!$5:$5,0))/100</f>
        <v>594069.83259855723</v>
      </c>
      <c r="AO350" s="40">
        <f>INDEX(人口源表!$1:$1048576,MATCH($B350,人口源表!$A:$A,0),MATCH(AO$1,人口源表!$1:$1,0))*INDEX(城镇化率!$1:$1048576,MATCH($B350,城镇化率!$A:$A,0),MATCH(AO$1,城镇化率!$5:$5,0))/100</f>
        <v>591134.00784168707</v>
      </c>
      <c r="AP350" s="40">
        <f>INDEX(人口源表!$1:$1048576,MATCH($B350,人口源表!$A:$A,0),MATCH(AP$1,人口源表!$1:$1,0))*INDEX(城镇化率!$1:$1048576,MATCH($B350,城镇化率!$A:$A,0),MATCH(AP$1,城镇化率!$5:$5,0))/100</f>
        <v>588203.4492519896</v>
      </c>
      <c r="AQ350" s="40">
        <f>INDEX(人口源表!$1:$1048576,MATCH($B350,人口源表!$A:$A,0),MATCH(AQ$1,人口源表!$1:$1,0))*INDEX(城镇化率!$1:$1048576,MATCH($B350,城镇化率!$A:$A,0),MATCH(AQ$1,城镇化率!$5:$5,0))/100</f>
        <v>585317.21233360434</v>
      </c>
      <c r="AR350" s="40">
        <f>INDEX(人口源表!$1:$1048576,MATCH($B350,人口源表!$A:$A,0),MATCH(AR$1,人口源表!$1:$1,0))*INDEX(城镇化率!$1:$1048576,MATCH($B350,城镇化率!$A:$A,0),MATCH(AR$1,城镇化率!$5:$5,0))/100</f>
        <v>582518.38026550098</v>
      </c>
      <c r="AS350" s="40">
        <f>INDEX(人口源表!$1:$1048576,MATCH($B350,人口源表!$A:$A,0),MATCH(AS$1,人口源表!$1:$1,0))*INDEX(城镇化率!$1:$1048576,MATCH($B350,城镇化率!$A:$A,0),MATCH(AS$1,城镇化率!$5:$5,0))/100</f>
        <v>579851.83238077397</v>
      </c>
      <c r="AT350" s="40">
        <f>INDEX(人口源表!$1:$1048576,MATCH($B350,人口源表!$A:$A,0),MATCH(AT$1,人口源表!$1:$1,0))*INDEX(城镇化率!$1:$1048576,MATCH($B350,城镇化率!$A:$A,0),MATCH(AT$1,城镇化率!$5:$5,0))/100</f>
        <v>577364.84957417496</v>
      </c>
      <c r="AU350" s="40">
        <f>INDEX(人口源表!$1:$1048576,MATCH($B350,人口源表!$A:$A,0),MATCH(AU$1,人口源表!$1:$1,0))*INDEX(城镇化率!$1:$1048576,MATCH($B350,城镇化率!$A:$A,0),MATCH(AU$1,城镇化率!$5:$5,0))/100</f>
        <v>575107.73306779657</v>
      </c>
      <c r="AV350" s="40">
        <f>INDEX(人口源表!$1:$1048576,MATCH($B350,人口源表!$A:$A,0),MATCH(AV$1,人口源表!$1:$1,0))*INDEX(城镇化率!$1:$1048576,MATCH($B350,城镇化率!$A:$A,0),MATCH(AV$1,城镇化率!$5:$5,0))/100</f>
        <v>573132.6906830701</v>
      </c>
    </row>
    <row r="351" spans="1:48" x14ac:dyDescent="0.15">
      <c r="A351" s="36" t="s">
        <v>883</v>
      </c>
      <c r="B351" s="4" t="s">
        <v>702</v>
      </c>
      <c r="C351" s="34">
        <f>VLOOKUP(B351,'[1]2016省城人口总结（根）'!B:C,2,FALSE)/100</f>
        <v>0.45450000000000002</v>
      </c>
      <c r="D351" s="40">
        <f>INDEX(人口源表!$1:$1048576,MATCH($B351,人口源表!$A:$A,0),MATCH(D$1,人口源表!$1:$1,0))*INDEX(城镇化率!$1:$1048576,MATCH($B351,城镇化率!$A:$A,0),MATCH(D$1,城镇化率!$5:$5,0))/100</f>
        <v>289245.31278460688</v>
      </c>
      <c r="E351" s="40">
        <f>INDEX(人口源表!$1:$1048576,MATCH($B351,人口源表!$A:$A,0),MATCH(E$1,人口源表!$1:$1,0))*INDEX(城镇化率!$1:$1048576,MATCH($B351,城镇化率!$A:$A,0),MATCH(E$1,城镇化率!$5:$5,0))/100</f>
        <v>296087.68809264054</v>
      </c>
      <c r="F351" s="40">
        <f>INDEX(人口源表!$1:$1048576,MATCH($B351,人口源表!$A:$A,0),MATCH(F$1,人口源表!$1:$1,0))*INDEX(城镇化率!$1:$1048576,MATCH($B351,城镇化率!$A:$A,0),MATCH(F$1,城镇化率!$5:$5,0))/100</f>
        <v>302936.813392321</v>
      </c>
      <c r="G351" s="40">
        <f>INDEX(人口源表!$1:$1048576,MATCH($B351,人口源表!$A:$A,0),MATCH(G$1,人口源表!$1:$1,0))*INDEX(城镇化率!$1:$1048576,MATCH($B351,城镇化率!$A:$A,0),MATCH(G$1,城镇化率!$5:$5,0))/100</f>
        <v>317535.39240500354</v>
      </c>
      <c r="H351" s="40">
        <f>INDEX(人口源表!$1:$1048576,MATCH($B351,人口源表!$A:$A,0),MATCH(H$1,人口源表!$1:$1,0))*INDEX(城镇化率!$1:$1048576,MATCH($B351,城镇化率!$A:$A,0),MATCH(H$1,城镇化率!$5:$5,0))/100</f>
        <v>325074.78215016524</v>
      </c>
      <c r="I351" s="40">
        <f>INDEX(人口源表!$1:$1048576,MATCH($B351,人口源表!$A:$A,0),MATCH(I$1,人口源表!$1:$1,0))*INDEX(城镇化率!$1:$1048576,MATCH($B351,城镇化率!$A:$A,0),MATCH(I$1,城镇化率!$5:$5,0))/100</f>
        <v>330489.75675908709</v>
      </c>
      <c r="J351" s="40">
        <f>INDEX(人口源表!$1:$1048576,MATCH($B351,人口源表!$A:$A,0),MATCH(J$1,人口源表!$1:$1,0))*INDEX(城镇化率!$1:$1048576,MATCH($B351,城镇化率!$A:$A,0),MATCH(J$1,城镇化率!$5:$5,0))/100</f>
        <v>335967.13140001334</v>
      </c>
      <c r="K351" s="40">
        <f>INDEX(人口源表!$1:$1048576,MATCH($B351,人口源表!$A:$A,0),MATCH(K$1,人口源表!$1:$1,0))*INDEX(城镇化率!$1:$1048576,MATCH($B351,城镇化率!$A:$A,0),MATCH(K$1,城镇化率!$5:$5,0))/100</f>
        <v>341488.94316127396</v>
      </c>
      <c r="L351" s="40">
        <f>INDEX(人口源表!$1:$1048576,MATCH($B351,人口源表!$A:$A,0),MATCH(L$1,人口源表!$1:$1,0))*INDEX(城镇化率!$1:$1048576,MATCH($B351,城镇化率!$A:$A,0),MATCH(L$1,城镇化率!$5:$5,0))/100</f>
        <v>347038.51545953681</v>
      </c>
      <c r="M351" s="40">
        <f>INDEX(人口源表!$1:$1048576,MATCH($B351,人口源表!$A:$A,0),MATCH(M$1,人口源表!$1:$1,0))*INDEX(城镇化率!$1:$1048576,MATCH($B351,城镇化率!$A:$A,0),MATCH(M$1,城镇化率!$5:$5,0))/100</f>
        <v>352599.00761907292</v>
      </c>
      <c r="N351" s="40">
        <f>INDEX(人口源表!$1:$1048576,MATCH($B351,人口源表!$A:$A,0),MATCH(N$1,人口源表!$1:$1,0))*INDEX(城镇化率!$1:$1048576,MATCH($B351,城镇化率!$A:$A,0),MATCH(N$1,城镇化率!$5:$5,0))/100</f>
        <v>358154.97196395235</v>
      </c>
      <c r="O351" s="40">
        <f>INDEX(人口源表!$1:$1048576,MATCH($B351,人口源表!$A:$A,0),MATCH(O$1,人口源表!$1:$1,0))*INDEX(城镇化率!$1:$1048576,MATCH($B351,城镇化率!$A:$A,0),MATCH(O$1,城镇化率!$5:$5,0))/100</f>
        <v>363689.83384240785</v>
      </c>
      <c r="P351" s="40">
        <f>INDEX(人口源表!$1:$1048576,MATCH($B351,人口源表!$A:$A,0),MATCH(P$1,人口源表!$1:$1,0))*INDEX(城镇化率!$1:$1048576,MATCH($B351,城镇化率!$A:$A,0),MATCH(P$1,城镇化率!$5:$5,0))/100</f>
        <v>369189.00967130176</v>
      </c>
      <c r="Q351" s="40">
        <f>INDEX(人口源表!$1:$1048576,MATCH($B351,人口源表!$A:$A,0),MATCH(Q$1,人口源表!$1:$1,0))*INDEX(城镇化率!$1:$1048576,MATCH($B351,城镇化率!$A:$A,0),MATCH(Q$1,城镇化率!$5:$5,0))/100</f>
        <v>374638.42744035361</v>
      </c>
      <c r="R351" s="40">
        <f>INDEX(人口源表!$1:$1048576,MATCH($B351,人口源表!$A:$A,0),MATCH(R$1,人口源表!$1:$1,0))*INDEX(城镇化率!$1:$1048576,MATCH($B351,城镇化率!$A:$A,0),MATCH(R$1,城镇化率!$5:$5,0))/100</f>
        <v>380023.49222839973</v>
      </c>
      <c r="S351" s="40">
        <f>INDEX(人口源表!$1:$1048576,MATCH($B351,人口源表!$A:$A,0),MATCH(S$1,人口源表!$1:$1,0))*INDEX(城镇化率!$1:$1048576,MATCH($B351,城镇化率!$A:$A,0),MATCH(S$1,城镇化率!$5:$5,0))/100</f>
        <v>383424.20276953711</v>
      </c>
      <c r="T351" s="40">
        <f>INDEX(人口源表!$1:$1048576,MATCH($B351,人口源表!$A:$A,0),MATCH(T$1,人口源表!$1:$1,0))*INDEX(城镇化率!$1:$1048576,MATCH($B351,城镇化率!$A:$A,0),MATCH(T$1,城镇化率!$5:$5,0))/100</f>
        <v>386692.64293773012</v>
      </c>
      <c r="U351" s="40">
        <f>INDEX(人口源表!$1:$1048576,MATCH($B351,人口源表!$A:$A,0),MATCH(U$1,人口源表!$1:$1,0))*INDEX(城镇化率!$1:$1048576,MATCH($B351,城镇化率!$A:$A,0),MATCH(U$1,城镇化率!$5:$5,0))/100</f>
        <v>389819.5336180976</v>
      </c>
      <c r="V351" s="40">
        <f>INDEX(人口源表!$1:$1048576,MATCH($B351,人口源表!$A:$A,0),MATCH(V$1,人口源表!$1:$1,0))*INDEX(城镇化率!$1:$1048576,MATCH($B351,城镇化率!$A:$A,0),MATCH(V$1,城镇化率!$5:$5,0))/100</f>
        <v>392795.97933581733</v>
      </c>
      <c r="W351" s="40">
        <f>INDEX(人口源表!$1:$1048576,MATCH($B351,人口源表!$A:$A,0),MATCH(W$1,人口源表!$1:$1,0))*INDEX(城镇化率!$1:$1048576,MATCH($B351,城镇化率!$A:$A,0),MATCH(W$1,城镇化率!$5:$5,0))/100</f>
        <v>395614.58130923763</v>
      </c>
      <c r="X351" s="40">
        <f>INDEX(人口源表!$1:$1048576,MATCH($B351,人口源表!$A:$A,0),MATCH(X$1,人口源表!$1:$1,0))*INDEX(城镇化率!$1:$1048576,MATCH($B351,城镇化率!$A:$A,0),MATCH(X$1,城镇化率!$5:$5,0))/100</f>
        <v>398267.81666958047</v>
      </c>
      <c r="Y351" s="40">
        <f>INDEX(人口源表!$1:$1048576,MATCH($B351,人口源表!$A:$A,0),MATCH(Y$1,人口源表!$1:$1,0))*INDEX(城镇化率!$1:$1048576,MATCH($B351,城镇化率!$A:$A,0),MATCH(Y$1,城镇化率!$5:$5,0))/100</f>
        <v>400750.26172746607</v>
      </c>
      <c r="Z351" s="40">
        <f>INDEX(人口源表!$1:$1048576,MATCH($B351,人口源表!$A:$A,0),MATCH(Z$1,人口源表!$1:$1,0))*INDEX(城镇化率!$1:$1048576,MATCH($B351,城镇化率!$A:$A,0),MATCH(Z$1,城镇化率!$5:$5,0))/100</f>
        <v>403057.52820812468</v>
      </c>
      <c r="AA351" s="40">
        <f>INDEX(人口源表!$1:$1048576,MATCH($B351,人口源表!$A:$A,0),MATCH(AA$1,人口源表!$1:$1,0))*INDEX(城镇化率!$1:$1048576,MATCH($B351,城镇化率!$A:$A,0),MATCH(AA$1,城镇化率!$5:$5,0))/100</f>
        <v>405186.29027839564</v>
      </c>
      <c r="AB351" s="40">
        <f>INDEX(人口源表!$1:$1048576,MATCH($B351,人口源表!$A:$A,0),MATCH(AB$1,人口源表!$1:$1,0))*INDEX(城镇化率!$1:$1048576,MATCH($B351,城镇化率!$A:$A,0),MATCH(AB$1,城镇化率!$5:$5,0))/100</f>
        <v>407134.3119842927</v>
      </c>
      <c r="AC351" s="40">
        <f>INDEX(人口源表!$1:$1048576,MATCH($B351,人口源表!$A:$A,0),MATCH(AC$1,人口源表!$1:$1,0))*INDEX(城镇化率!$1:$1048576,MATCH($B351,城镇化率!$A:$A,0),MATCH(AC$1,城镇化率!$5:$5,0))/100</f>
        <v>408400.68337214133</v>
      </c>
      <c r="AD351" s="40">
        <f>INDEX(人口源表!$1:$1048576,MATCH($B351,人口源表!$A:$A,0),MATCH(AD$1,人口源表!$1:$1,0))*INDEX(城镇化率!$1:$1048576,MATCH($B351,城镇化率!$A:$A,0),MATCH(AD$1,城镇化率!$5:$5,0))/100</f>
        <v>409482.53431018867</v>
      </c>
      <c r="AE351" s="40">
        <f>INDEX(人口源表!$1:$1048576,MATCH($B351,人口源表!$A:$A,0),MATCH(AE$1,人口源表!$1:$1,0))*INDEX(城镇化率!$1:$1048576,MATCH($B351,城镇化率!$A:$A,0),MATCH(AE$1,城镇化率!$5:$5,0))/100</f>
        <v>410381.74238172127</v>
      </c>
      <c r="AF351" s="40">
        <f>INDEX(人口源表!$1:$1048576,MATCH($B351,人口源表!$A:$A,0),MATCH(AF$1,人口源表!$1:$1,0))*INDEX(城镇化率!$1:$1048576,MATCH($B351,城镇化率!$A:$A,0),MATCH(AF$1,城镇化率!$5:$5,0))/100</f>
        <v>411102.52191496961</v>
      </c>
      <c r="AG351" s="40">
        <f>INDEX(人口源表!$1:$1048576,MATCH($B351,人口源表!$A:$A,0),MATCH(AG$1,人口源表!$1:$1,0))*INDEX(城镇化率!$1:$1048576,MATCH($B351,城镇化率!$A:$A,0),MATCH(AG$1,城镇化率!$5:$5,0))/100</f>
        <v>411649.16652030475</v>
      </c>
      <c r="AH351" s="40">
        <f>INDEX(人口源表!$1:$1048576,MATCH($B351,人口源表!$A:$A,0),MATCH(AH$1,人口源表!$1:$1,0))*INDEX(城镇化率!$1:$1048576,MATCH($B351,城镇化率!$A:$A,0),MATCH(AH$1,城镇化率!$5:$5,0))/100</f>
        <v>412028.3597090909</v>
      </c>
      <c r="AI351" s="40">
        <f>INDEX(人口源表!$1:$1048576,MATCH($B351,人口源表!$A:$A,0),MATCH(AI$1,人口源表!$1:$1,0))*INDEX(城镇化率!$1:$1048576,MATCH($B351,城镇化率!$A:$A,0),MATCH(AI$1,城镇化率!$5:$5,0))/100</f>
        <v>412246.9007088053</v>
      </c>
      <c r="AJ351" s="40">
        <f>INDEX(人口源表!$1:$1048576,MATCH($B351,人口源表!$A:$A,0),MATCH(AJ$1,人口源表!$1:$1,0))*INDEX(城镇化率!$1:$1048576,MATCH($B351,城镇化率!$A:$A,0),MATCH(AJ$1,城镇化率!$5:$5,0))/100</f>
        <v>412315.1965084754</v>
      </c>
      <c r="AK351" s="40">
        <f>INDEX(人口源表!$1:$1048576,MATCH($B351,人口源表!$A:$A,0),MATCH(AK$1,人口源表!$1:$1,0))*INDEX(城镇化率!$1:$1048576,MATCH($B351,城镇化率!$A:$A,0),MATCH(AK$1,城镇化率!$5:$5,0))/100</f>
        <v>412242.65671998361</v>
      </c>
      <c r="AL351" s="40">
        <f>INDEX(人口源表!$1:$1048576,MATCH($B351,人口源表!$A:$A,0),MATCH(AL$1,人口源表!$1:$1,0))*INDEX(城镇化率!$1:$1048576,MATCH($B351,城镇化率!$A:$A,0),MATCH(AL$1,城镇化率!$5:$5,0))/100</f>
        <v>412040.60427796515</v>
      </c>
      <c r="AM351" s="40">
        <f>INDEX(人口源表!$1:$1048576,MATCH($B351,人口源表!$A:$A,0),MATCH(AM$1,人口源表!$1:$1,0))*INDEX(城镇化率!$1:$1048576,MATCH($B351,城镇化率!$A:$A,0),MATCH(AM$1,城镇化率!$5:$5,0))/100</f>
        <v>411723.48693712475</v>
      </c>
      <c r="AN351" s="40">
        <f>INDEX(人口源表!$1:$1048576,MATCH($B351,人口源表!$A:$A,0),MATCH(AN$1,人口源表!$1:$1,0))*INDEX(城镇化率!$1:$1048576,MATCH($B351,城镇化率!$A:$A,0),MATCH(AN$1,城镇化率!$5:$5,0))/100</f>
        <v>411305.98128355108</v>
      </c>
      <c r="AO351" s="40">
        <f>INDEX(人口源表!$1:$1048576,MATCH($B351,人口源表!$A:$A,0),MATCH(AO$1,人口源表!$1:$1,0))*INDEX(城镇化率!$1:$1048576,MATCH($B351,城镇化率!$A:$A,0),MATCH(AO$1,城镇化率!$5:$5,0))/100</f>
        <v>410803.58779461146</v>
      </c>
      <c r="AP351" s="40">
        <f>INDEX(人口源表!$1:$1048576,MATCH($B351,人口源表!$A:$A,0),MATCH(AP$1,人口源表!$1:$1,0))*INDEX(城镇化率!$1:$1048576,MATCH($B351,城镇化率!$A:$A,0),MATCH(AP$1,城镇化率!$5:$5,0))/100</f>
        <v>410235.02463930758</v>
      </c>
      <c r="AQ351" s="40">
        <f>INDEX(人口源表!$1:$1048576,MATCH($B351,人口源表!$A:$A,0),MATCH(AQ$1,人口源表!$1:$1,0))*INDEX(城镇化率!$1:$1048576,MATCH($B351,城镇化率!$A:$A,0),MATCH(AQ$1,城镇化率!$5:$5,0))/100</f>
        <v>409619.89668756165</v>
      </c>
      <c r="AR351" s="40">
        <f>INDEX(人口源表!$1:$1048576,MATCH($B351,人口源表!$A:$A,0),MATCH(AR$1,人口源表!$1:$1,0))*INDEX(城镇化率!$1:$1048576,MATCH($B351,城镇化率!$A:$A,0),MATCH(AR$1,城镇化率!$5:$5,0))/100</f>
        <v>408978.10992010514</v>
      </c>
      <c r="AS351" s="40">
        <f>INDEX(人口源表!$1:$1048576,MATCH($B351,人口源表!$A:$A,0),MATCH(AS$1,人口源表!$1:$1,0))*INDEX(城镇化率!$1:$1048576,MATCH($B351,城镇化率!$A:$A,0),MATCH(AS$1,城镇化率!$5:$5,0))/100</f>
        <v>408333.48544658697</v>
      </c>
      <c r="AT351" s="40">
        <f>INDEX(人口源表!$1:$1048576,MATCH($B351,人口源表!$A:$A,0),MATCH(AT$1,人口源表!$1:$1,0))*INDEX(城镇化率!$1:$1048576,MATCH($B351,城镇化率!$A:$A,0),MATCH(AT$1,城镇化率!$5:$5,0))/100</f>
        <v>407709.60154856893</v>
      </c>
      <c r="AU351" s="40">
        <f>INDEX(人口源表!$1:$1048576,MATCH($B351,人口源表!$A:$A,0),MATCH(AU$1,人口源表!$1:$1,0))*INDEX(城镇化率!$1:$1048576,MATCH($B351,城镇化率!$A:$A,0),MATCH(AU$1,城镇化率!$5:$5,0))/100</f>
        <v>407132.81773944048</v>
      </c>
      <c r="AV351" s="40">
        <f>INDEX(人口源表!$1:$1048576,MATCH($B351,人口源表!$A:$A,0),MATCH(AV$1,人口源表!$1:$1,0))*INDEX(城镇化率!$1:$1048576,MATCH($B351,城镇化率!$A:$A,0),MATCH(AV$1,城镇化率!$5:$5,0))/100</f>
        <v>406631.71514784941</v>
      </c>
    </row>
    <row r="352" spans="1:48" x14ac:dyDescent="0.15">
      <c r="A352" s="35" t="s">
        <v>883</v>
      </c>
      <c r="B352" s="4" t="s">
        <v>704</v>
      </c>
      <c r="C352" s="34">
        <f>VLOOKUP(B352,'[1]2016省城人口总结（根）'!B:C,2,FALSE)/100</f>
        <v>0.69914576825729002</v>
      </c>
      <c r="D352" s="40">
        <f>INDEX(人口源表!$1:$1048576,MATCH($B352,人口源表!$A:$A,0),MATCH(D$1,人口源表!$1:$1,0))*INDEX(城镇化率!$1:$1048576,MATCH($B352,城镇化率!$A:$A,0),MATCH(D$1,城镇化率!$5:$5,0))/100</f>
        <v>280356.89012940746</v>
      </c>
      <c r="E352" s="40">
        <f>INDEX(人口源表!$1:$1048576,MATCH($B352,人口源表!$A:$A,0),MATCH(E$1,人口源表!$1:$1,0))*INDEX(城镇化率!$1:$1048576,MATCH($B352,城镇化率!$A:$A,0),MATCH(E$1,城镇化率!$5:$5,0))/100</f>
        <v>286989.00127406447</v>
      </c>
      <c r="F352" s="40">
        <f>INDEX(人口源表!$1:$1048576,MATCH($B352,人口源表!$A:$A,0),MATCH(F$1,人口源表!$1:$1,0))*INDEX(城镇化率!$1:$1048576,MATCH($B352,城镇化率!$A:$A,0),MATCH(F$1,城镇化率!$5:$5,0))/100</f>
        <v>293627.65498512716</v>
      </c>
      <c r="G352" s="40">
        <f>INDEX(人口源表!$1:$1048576,MATCH($B352,人口源表!$A:$A,0),MATCH(G$1,人口源表!$1:$1,0))*INDEX(城镇化率!$1:$1048576,MATCH($B352,城镇化率!$A:$A,0),MATCH(G$1,城镇化率!$5:$5,0))/100</f>
        <v>505377.56045237207</v>
      </c>
      <c r="H352" s="40">
        <f>INDEX(人口源表!$1:$1048576,MATCH($B352,人口源表!$A:$A,0),MATCH(H$1,人口源表!$1:$1,0))*INDEX(城镇化率!$1:$1048576,MATCH($B352,城镇化率!$A:$A,0),MATCH(H$1,城镇化率!$5:$5,0))/100</f>
        <v>516837.48918722599</v>
      </c>
      <c r="I352" s="40">
        <f>INDEX(人口源表!$1:$1048576,MATCH($B352,人口源表!$A:$A,0),MATCH(I$1,人口源表!$1:$1,0))*INDEX(城镇化率!$1:$1048576,MATCH($B352,城镇化率!$A:$A,0),MATCH(I$1,城镇化率!$5:$5,0))/100</f>
        <v>524454.96439276333</v>
      </c>
      <c r="J352" s="40">
        <f>INDEX(人口源表!$1:$1048576,MATCH($B352,人口源表!$A:$A,0),MATCH(J$1,人口源表!$1:$1,0))*INDEX(城镇化率!$1:$1048576,MATCH($B352,城镇化率!$A:$A,0),MATCH(J$1,城镇化率!$5:$5,0))/100</f>
        <v>531738.96795088309</v>
      </c>
      <c r="K352" s="40">
        <f>INDEX(人口源表!$1:$1048576,MATCH($B352,人口源表!$A:$A,0),MATCH(K$1,人口源表!$1:$1,0))*INDEX(城镇化率!$1:$1048576,MATCH($B352,城镇化率!$A:$A,0),MATCH(K$1,城镇化率!$5:$5,0))/100</f>
        <v>538692.3689534103</v>
      </c>
      <c r="L352" s="40">
        <f>INDEX(人口源表!$1:$1048576,MATCH($B352,人口源表!$A:$A,0),MATCH(L$1,人口源表!$1:$1,0))*INDEX(城镇化率!$1:$1048576,MATCH($B352,城镇化率!$A:$A,0),MATCH(L$1,城镇化率!$5:$5,0))/100</f>
        <v>545316.04168307583</v>
      </c>
      <c r="M352" s="40">
        <f>INDEX(人口源表!$1:$1048576,MATCH($B352,人口源表!$A:$A,0),MATCH(M$1,人口源表!$1:$1,0))*INDEX(城镇化率!$1:$1048576,MATCH($B352,城镇化率!$A:$A,0),MATCH(M$1,城镇化率!$5:$5,0))/100</f>
        <v>551612.68985148729</v>
      </c>
      <c r="N352" s="40">
        <f>INDEX(人口源表!$1:$1048576,MATCH($B352,人口源表!$A:$A,0),MATCH(N$1,人口源表!$1:$1,0))*INDEX(城镇化率!$1:$1048576,MATCH($B352,城镇化率!$A:$A,0),MATCH(N$1,城镇化率!$5:$5,0))/100</f>
        <v>557586.13961520221</v>
      </c>
      <c r="O352" s="40">
        <f>INDEX(人口源表!$1:$1048576,MATCH($B352,人口源表!$A:$A,0),MATCH(O$1,人口源表!$1:$1,0))*INDEX(城镇化率!$1:$1048576,MATCH($B352,城镇化率!$A:$A,0),MATCH(O$1,城镇化率!$5:$5,0))/100</f>
        <v>563238.98369366268</v>
      </c>
      <c r="P352" s="40">
        <f>INDEX(人口源表!$1:$1048576,MATCH($B352,人口源表!$A:$A,0),MATCH(P$1,人口源表!$1:$1,0))*INDEX(城镇化率!$1:$1048576,MATCH($B352,城镇化率!$A:$A,0),MATCH(P$1,城镇化率!$5:$5,0))/100</f>
        <v>568574.94208953471</v>
      </c>
      <c r="Q352" s="40">
        <f>INDEX(人口源表!$1:$1048576,MATCH($B352,人口源表!$A:$A,0),MATCH(Q$1,人口源表!$1:$1,0))*INDEX(城镇化率!$1:$1048576,MATCH($B352,城镇化率!$A:$A,0),MATCH(Q$1,城镇化率!$5:$5,0))/100</f>
        <v>573599.73038905265</v>
      </c>
      <c r="R352" s="40">
        <f>INDEX(人口源表!$1:$1048576,MATCH($B352,人口源表!$A:$A,0),MATCH(R$1,人口源表!$1:$1,0))*INDEX(城镇化率!$1:$1048576,MATCH($B352,城镇化率!$A:$A,0),MATCH(R$1,城镇化率!$5:$5,0))/100</f>
        <v>578317.0213646203</v>
      </c>
      <c r="S352" s="40">
        <f>INDEX(人口源表!$1:$1048576,MATCH($B352,人口源表!$A:$A,0),MATCH(S$1,人口源表!$1:$1,0))*INDEX(城镇化率!$1:$1048576,MATCH($B352,城镇化率!$A:$A,0),MATCH(S$1,城镇化率!$5:$5,0))/100</f>
        <v>579848.52198594285</v>
      </c>
      <c r="T352" s="40">
        <f>INDEX(人口源表!$1:$1048576,MATCH($B352,人口源表!$A:$A,0),MATCH(T$1,人口源表!$1:$1,0))*INDEX(城镇化率!$1:$1048576,MATCH($B352,城镇化率!$A:$A,0),MATCH(T$1,城镇化率!$5:$5,0))/100</f>
        <v>581057.09986848419</v>
      </c>
      <c r="U352" s="40">
        <f>INDEX(人口源表!$1:$1048576,MATCH($B352,人口源表!$A:$A,0),MATCH(U$1,人口源表!$1:$1,0))*INDEX(城镇化率!$1:$1048576,MATCH($B352,城镇化率!$A:$A,0),MATCH(U$1,城镇化率!$5:$5,0))/100</f>
        <v>581955.48038455728</v>
      </c>
      <c r="V352" s="40">
        <f>INDEX(人口源表!$1:$1048576,MATCH($B352,人口源表!$A:$A,0),MATCH(V$1,人口源表!$1:$1,0))*INDEX(城镇化率!$1:$1048576,MATCH($B352,城镇化率!$A:$A,0),MATCH(V$1,城镇化率!$5:$5,0))/100</f>
        <v>582555.00655708741</v>
      </c>
      <c r="W352" s="40">
        <f>INDEX(人口源表!$1:$1048576,MATCH($B352,人口源表!$A:$A,0),MATCH(W$1,人口源表!$1:$1,0))*INDEX(城镇化率!$1:$1048576,MATCH($B352,城镇化率!$A:$A,0),MATCH(W$1,城镇化率!$5:$5,0))/100</f>
        <v>582867.29504094657</v>
      </c>
      <c r="X352" s="40">
        <f>INDEX(人口源表!$1:$1048576,MATCH($B352,人口源表!$A:$A,0),MATCH(X$1,人口源表!$1:$1,0))*INDEX(城镇化率!$1:$1048576,MATCH($B352,城镇化率!$A:$A,0),MATCH(X$1,城镇化率!$5:$5,0))/100</f>
        <v>582904.23973828577</v>
      </c>
      <c r="Y352" s="40">
        <f>INDEX(人口源表!$1:$1048576,MATCH($B352,人口源表!$A:$A,0),MATCH(Y$1,人口源表!$1:$1,0))*INDEX(城镇化率!$1:$1048576,MATCH($B352,城镇化率!$A:$A,0),MATCH(Y$1,城镇化率!$5:$5,0))/100</f>
        <v>582678.87100683199</v>
      </c>
      <c r="Z352" s="40">
        <f>INDEX(人口源表!$1:$1048576,MATCH($B352,人口源表!$A:$A,0),MATCH(Z$1,人口源表!$1:$1,0))*INDEX(城镇化率!$1:$1048576,MATCH($B352,城镇化率!$A:$A,0),MATCH(Z$1,城镇化率!$5:$5,0))/100</f>
        <v>582205.38073870121</v>
      </c>
      <c r="AA352" s="40">
        <f>INDEX(人口源表!$1:$1048576,MATCH($B352,人口源表!$A:$A,0),MATCH(AA$1,人口源表!$1:$1,0))*INDEX(城镇化率!$1:$1048576,MATCH($B352,城镇化率!$A:$A,0),MATCH(AA$1,城镇化率!$5:$5,0))/100</f>
        <v>581497.41953225899</v>
      </c>
      <c r="AB352" s="40">
        <f>INDEX(人口源表!$1:$1048576,MATCH($B352,人口源表!$A:$A,0),MATCH(AB$1,人口源表!$1:$1,0))*INDEX(城镇化率!$1:$1048576,MATCH($B352,城镇化率!$A:$A,0),MATCH(AB$1,城镇化率!$5:$5,0))/100</f>
        <v>580568.07928561943</v>
      </c>
      <c r="AC352" s="40">
        <f>INDEX(人口源表!$1:$1048576,MATCH($B352,人口源表!$A:$A,0),MATCH(AC$1,人口源表!$1:$1,0))*INDEX(城镇化率!$1:$1048576,MATCH($B352,城镇化率!$A:$A,0),MATCH(AC$1,城镇化率!$5:$5,0))/100</f>
        <v>578723.46089912276</v>
      </c>
      <c r="AD352" s="40">
        <f>INDEX(人口源表!$1:$1048576,MATCH($B352,人口源表!$A:$A,0),MATCH(AD$1,人口源表!$1:$1,0))*INDEX(城镇化率!$1:$1048576,MATCH($B352,城镇化率!$A:$A,0),MATCH(AD$1,城镇化率!$5:$5,0))/100</f>
        <v>576692.17812092742</v>
      </c>
      <c r="AE352" s="40">
        <f>INDEX(人口源表!$1:$1048576,MATCH($B352,人口源表!$A:$A,0),MATCH(AE$1,人口源表!$1:$1,0))*INDEX(城镇化率!$1:$1048576,MATCH($B352,城镇化率!$A:$A,0),MATCH(AE$1,城镇化率!$5:$5,0))/100</f>
        <v>574490.67401103233</v>
      </c>
      <c r="AF352" s="40">
        <f>INDEX(人口源表!$1:$1048576,MATCH($B352,人口源表!$A:$A,0),MATCH(AF$1,人口源表!$1:$1,0))*INDEX(城镇化率!$1:$1048576,MATCH($B352,城镇化率!$A:$A,0),MATCH(AF$1,城镇化率!$5:$5,0))/100</f>
        <v>572134.77338743722</v>
      </c>
      <c r="AG352" s="40">
        <f>INDEX(人口源表!$1:$1048576,MATCH($B352,人口源表!$A:$A,0),MATCH(AG$1,人口源表!$1:$1,0))*INDEX(城镇化率!$1:$1048576,MATCH($B352,城镇化率!$A:$A,0),MATCH(AG$1,城镇化率!$5:$5,0))/100</f>
        <v>569642.32358250523</v>
      </c>
      <c r="AH352" s="40">
        <f>INDEX(人口源表!$1:$1048576,MATCH($B352,人口源表!$A:$A,0),MATCH(AH$1,人口源表!$1:$1,0))*INDEX(城镇化率!$1:$1048576,MATCH($B352,城镇化率!$A:$A,0),MATCH(AH$1,城镇化率!$5:$5,0))/100</f>
        <v>567029.67709103134</v>
      </c>
      <c r="AI352" s="40">
        <f>INDEX(人口源表!$1:$1048576,MATCH($B352,人口源表!$A:$A,0),MATCH(AI$1,人口源表!$1:$1,0))*INDEX(城镇化率!$1:$1048576,MATCH($B352,城镇化率!$A:$A,0),MATCH(AI$1,城镇化率!$5:$5,0))/100</f>
        <v>564317.01057861652</v>
      </c>
      <c r="AJ352" s="40">
        <f>INDEX(人口源表!$1:$1048576,MATCH($B352,人口源表!$A:$A,0),MATCH(AJ$1,人口源表!$1:$1,0))*INDEX(城镇化率!$1:$1048576,MATCH($B352,城镇化率!$A:$A,0),MATCH(AJ$1,城镇化率!$5:$5,0))/100</f>
        <v>561520.33961474779</v>
      </c>
      <c r="AK352" s="40">
        <f>INDEX(人口源表!$1:$1048576,MATCH($B352,人口源表!$A:$A,0),MATCH(AK$1,人口源表!$1:$1,0))*INDEX(城镇化率!$1:$1048576,MATCH($B352,城镇化率!$A:$A,0),MATCH(AK$1,城镇化率!$5:$5,0))/100</f>
        <v>558660.42100306402</v>
      </c>
      <c r="AL352" s="40">
        <f>INDEX(人口源表!$1:$1048576,MATCH($B352,人口源表!$A:$A,0),MATCH(AL$1,人口源表!$1:$1,0))*INDEX(城镇化率!$1:$1048576,MATCH($B352,城镇化率!$A:$A,0),MATCH(AL$1,城镇化率!$5:$5,0))/100</f>
        <v>555754.72401743277</v>
      </c>
      <c r="AM352" s="40">
        <f>INDEX(人口源表!$1:$1048576,MATCH($B352,人口源表!$A:$A,0),MATCH(AM$1,人口源表!$1:$1,0))*INDEX(城镇化率!$1:$1048576,MATCH($B352,城镇化率!$A:$A,0),MATCH(AM$1,城镇化率!$5:$5,0))/100</f>
        <v>552824.60669176874</v>
      </c>
      <c r="AN352" s="40">
        <f>INDEX(人口源表!$1:$1048576,MATCH($B352,人口源表!$A:$A,0),MATCH(AN$1,人口源表!$1:$1,0))*INDEX(城镇化率!$1:$1048576,MATCH($B352,城镇化率!$A:$A,0),MATCH(AN$1,城镇化率!$5:$5,0))/100</f>
        <v>549889.02662641439</v>
      </c>
      <c r="AO352" s="40">
        <f>INDEX(人口源表!$1:$1048576,MATCH($B352,人口源表!$A:$A,0),MATCH(AO$1,人口源表!$1:$1,0))*INDEX(城镇化率!$1:$1048576,MATCH($B352,城镇化率!$A:$A,0),MATCH(AO$1,城镇化率!$5:$5,0))/100</f>
        <v>546969.05265567405</v>
      </c>
      <c r="AP352" s="40">
        <f>INDEX(人口源表!$1:$1048576,MATCH($B352,人口源表!$A:$A,0),MATCH(AP$1,人口源表!$1:$1,0))*INDEX(城镇化率!$1:$1048576,MATCH($B352,城镇化率!$A:$A,0),MATCH(AP$1,城镇化率!$5:$5,0))/100</f>
        <v>544085.15564186778</v>
      </c>
      <c r="AQ352" s="40">
        <f>INDEX(人口源表!$1:$1048576,MATCH($B352,人口源表!$A:$A,0),MATCH(AQ$1,人口源表!$1:$1,0))*INDEX(城镇化率!$1:$1048576,MATCH($B352,城镇化率!$A:$A,0),MATCH(AQ$1,城镇化率!$5:$5,0))/100</f>
        <v>541260.86974807119</v>
      </c>
      <c r="AR352" s="40">
        <f>INDEX(人口源表!$1:$1048576,MATCH($B352,人口源表!$A:$A,0),MATCH(AR$1,人口源表!$1:$1,0))*INDEX(城镇化率!$1:$1048576,MATCH($B352,城镇化率!$A:$A,0),MATCH(AR$1,城镇化率!$5:$5,0))/100</f>
        <v>538515.4684923325</v>
      </c>
      <c r="AS352" s="40">
        <f>INDEX(人口源表!$1:$1048576,MATCH($B352,人口源表!$A:$A,0),MATCH(AS$1,人口源表!$1:$1,0))*INDEX(城镇化率!$1:$1048576,MATCH($B352,城镇化率!$A:$A,0),MATCH(AS$1,城镇化率!$5:$5,0))/100</f>
        <v>535873.13937467791</v>
      </c>
      <c r="AT352" s="40">
        <f>INDEX(人口源表!$1:$1048576,MATCH($B352,人口源表!$A:$A,0),MATCH(AT$1,人口源表!$1:$1,0))*INDEX(城镇化率!$1:$1048576,MATCH($B352,城镇化率!$A:$A,0),MATCH(AT$1,城镇化率!$5:$5,0))/100</f>
        <v>533357.49790280766</v>
      </c>
      <c r="AU352" s="40">
        <f>INDEX(人口源表!$1:$1048576,MATCH($B352,人口源表!$A:$A,0),MATCH(AU$1,人口源表!$1:$1,0))*INDEX(城镇化率!$1:$1048576,MATCH($B352,城镇化率!$A:$A,0),MATCH(AU$1,城镇化率!$5:$5,0))/100</f>
        <v>530990.64059581957</v>
      </c>
      <c r="AV352" s="40">
        <f>INDEX(人口源表!$1:$1048576,MATCH($B352,人口源表!$A:$A,0),MATCH(AV$1,人口源表!$1:$1,0))*INDEX(城镇化率!$1:$1048576,MATCH($B352,城镇化率!$A:$A,0),MATCH(AV$1,城镇化率!$5:$5,0))/100</f>
        <v>528796.85840305476</v>
      </c>
    </row>
    <row r="353" spans="1:48" x14ac:dyDescent="0.15">
      <c r="A353" s="35" t="s">
        <v>883</v>
      </c>
      <c r="B353" s="4" t="s">
        <v>706</v>
      </c>
      <c r="C353" s="34">
        <f>VLOOKUP(B353,'[1]2016省城人口总结（根）'!B:C,2,FALSE)/100</f>
        <v>0.68450210956263702</v>
      </c>
      <c r="D353" s="40">
        <f>INDEX(人口源表!$1:$1048576,MATCH($B353,人口源表!$A:$A,0),MATCH(D$1,人口源表!$1:$1,0))*INDEX(城镇化率!$1:$1048576,MATCH($B353,城镇化率!$A:$A,0),MATCH(D$1,城镇化率!$5:$5,0))/100</f>
        <v>114517.05221669615</v>
      </c>
      <c r="E353" s="40">
        <f>INDEX(人口源表!$1:$1048576,MATCH($B353,人口源表!$A:$A,0),MATCH(E$1,人口源表!$1:$1,0))*INDEX(城镇化率!$1:$1048576,MATCH($B353,城镇化率!$A:$A,0),MATCH(E$1,城镇化率!$5:$5,0))/100</f>
        <v>117226.06292768329</v>
      </c>
      <c r="F353" s="40">
        <f>INDEX(人口源表!$1:$1048576,MATCH($B353,人口源表!$A:$A,0),MATCH(F$1,人口源表!$1:$1,0))*INDEX(城镇化率!$1:$1048576,MATCH($B353,城镇化率!$A:$A,0),MATCH(F$1,城镇化率!$5:$5,0))/100</f>
        <v>119937.74607314622</v>
      </c>
      <c r="G353" s="40">
        <f>INDEX(人口源表!$1:$1048576,MATCH($B353,人口源表!$A:$A,0),MATCH(G$1,人口源表!$1:$1,0))*INDEX(城镇化率!$1:$1048576,MATCH($B353,城镇化率!$A:$A,0),MATCH(G$1,城镇化率!$5:$5,0))/100</f>
        <v>291910.51061614952</v>
      </c>
      <c r="H353" s="40">
        <f>INDEX(人口源表!$1:$1048576,MATCH($B353,人口源表!$A:$A,0),MATCH(H$1,人口源表!$1:$1,0))*INDEX(城镇化率!$1:$1048576,MATCH($B353,城镇化率!$A:$A,0),MATCH(H$1,城镇化率!$5:$5,0))/100</f>
        <v>299481.98203944834</v>
      </c>
      <c r="I353" s="40">
        <f>INDEX(人口源表!$1:$1048576,MATCH($B353,人口源表!$A:$A,0),MATCH(I$1,人口源表!$1:$1,0))*INDEX(城镇化率!$1:$1048576,MATCH($B353,城镇化率!$A:$A,0),MATCH(I$1,城镇化率!$5:$5,0))/100</f>
        <v>304896.79378024139</v>
      </c>
      <c r="J353" s="40">
        <f>INDEX(人口源表!$1:$1048576,MATCH($B353,人口源表!$A:$A,0),MATCH(J$1,人口源表!$1:$1,0))*INDEX(城镇化率!$1:$1048576,MATCH($B353,城镇化率!$A:$A,0),MATCH(J$1,城镇化率!$5:$5,0))/100</f>
        <v>310174.81686760799</v>
      </c>
      <c r="K353" s="40">
        <f>INDEX(人口源表!$1:$1048576,MATCH($B353,人口源表!$A:$A,0),MATCH(K$1,人口源表!$1:$1,0))*INDEX(城镇化率!$1:$1048576,MATCH($B353,城镇化率!$A:$A,0),MATCH(K$1,城镇化率!$5:$5,0))/100</f>
        <v>315307.60479072545</v>
      </c>
      <c r="L353" s="40">
        <f>INDEX(人口源表!$1:$1048576,MATCH($B353,人口源表!$A:$A,0),MATCH(L$1,人口源表!$1:$1,0))*INDEX(城镇化率!$1:$1048576,MATCH($B353,城镇化率!$A:$A,0),MATCH(L$1,城镇化率!$5:$5,0))/100</f>
        <v>320290.28400167805</v>
      </c>
      <c r="M353" s="40">
        <f>INDEX(人口源表!$1:$1048576,MATCH($B353,人口源表!$A:$A,0),MATCH(M$1,人口源表!$1:$1,0))*INDEX(城镇化率!$1:$1048576,MATCH($B353,城镇化率!$A:$A,0),MATCH(M$1,城镇化率!$5:$5,0))/100</f>
        <v>325115.58230290946</v>
      </c>
      <c r="N353" s="40">
        <f>INDEX(人口源表!$1:$1048576,MATCH($B353,人口源表!$A:$A,0),MATCH(N$1,人口源表!$1:$1,0))*INDEX(城镇化率!$1:$1048576,MATCH($B353,城镇化率!$A:$A,0),MATCH(N$1,城镇化率!$5:$5,0))/100</f>
        <v>329777.59877096978</v>
      </c>
      <c r="O353" s="40">
        <f>INDEX(人口源表!$1:$1048576,MATCH($B353,人口源表!$A:$A,0),MATCH(O$1,人口源表!$1:$1,0))*INDEX(城镇化率!$1:$1048576,MATCH($B353,城镇化率!$A:$A,0),MATCH(O$1,城镇化率!$5:$5,0))/100</f>
        <v>334271.87786570843</v>
      </c>
      <c r="P353" s="40">
        <f>INDEX(人口源表!$1:$1048576,MATCH($B353,人口源表!$A:$A,0),MATCH(P$1,人口源表!$1:$1,0))*INDEX(城镇化率!$1:$1048576,MATCH($B353,城镇化率!$A:$A,0),MATCH(P$1,城镇化率!$5:$5,0))/100</f>
        <v>338593.89989275974</v>
      </c>
      <c r="Q353" s="40">
        <f>INDEX(人口源表!$1:$1048576,MATCH($B353,人口源表!$A:$A,0),MATCH(Q$1,人口源表!$1:$1,0))*INDEX(城镇化率!$1:$1048576,MATCH($B353,城镇化率!$A:$A,0),MATCH(Q$1,城镇化率!$5:$5,0))/100</f>
        <v>342739.08040931693</v>
      </c>
      <c r="R353" s="40">
        <f>INDEX(人口源表!$1:$1048576,MATCH($B353,人口源表!$A:$A,0),MATCH(R$1,人口源表!$1:$1,0))*INDEX(城镇化率!$1:$1048576,MATCH($B353,城镇化率!$A:$A,0),MATCH(R$1,城镇化率!$5:$5,0))/100</f>
        <v>346704.38742154918</v>
      </c>
      <c r="S353" s="40">
        <f>INDEX(人口源表!$1:$1048576,MATCH($B353,人口源表!$A:$A,0),MATCH(S$1,人口源表!$1:$1,0))*INDEX(城镇化率!$1:$1048576,MATCH($B353,城镇化率!$A:$A,0),MATCH(S$1,城镇化率!$5:$5,0))/100</f>
        <v>348751.70459869213</v>
      </c>
      <c r="T353" s="40">
        <f>INDEX(人口源表!$1:$1048576,MATCH($B353,人口源表!$A:$A,0),MATCH(T$1,人口源表!$1:$1,0))*INDEX(城镇化率!$1:$1048576,MATCH($B353,城镇化率!$A:$A,0),MATCH(T$1,城镇化率!$5:$5,0))/100</f>
        <v>350586.15075899678</v>
      </c>
      <c r="U353" s="40">
        <f>INDEX(人口源表!$1:$1048576,MATCH($B353,人口源表!$A:$A,0),MATCH(U$1,人口源表!$1:$1,0))*INDEX(城镇化率!$1:$1048576,MATCH($B353,城镇化率!$A:$A,0),MATCH(U$1,城镇化率!$5:$5,0))/100</f>
        <v>352210.17026186245</v>
      </c>
      <c r="V353" s="40">
        <f>INDEX(人口源表!$1:$1048576,MATCH($B353,人口源表!$A:$A,0),MATCH(V$1,人口源表!$1:$1,0))*INDEX(城镇化率!$1:$1048576,MATCH($B353,城镇化率!$A:$A,0),MATCH(V$1,城镇化率!$5:$5,0))/100</f>
        <v>353626.28909149731</v>
      </c>
      <c r="W353" s="40">
        <f>INDEX(人口源表!$1:$1048576,MATCH($B353,人口源表!$A:$A,0),MATCH(W$1,人口源表!$1:$1,0))*INDEX(城镇化率!$1:$1048576,MATCH($B353,城镇化率!$A:$A,0),MATCH(W$1,城镇化率!$5:$5,0))/100</f>
        <v>354836.2866928404</v>
      </c>
      <c r="X353" s="40">
        <f>INDEX(人口源表!$1:$1048576,MATCH($B353,人口源表!$A:$A,0),MATCH(X$1,人口源表!$1:$1,0))*INDEX(城镇化率!$1:$1048576,MATCH($B353,城镇化率!$A:$A,0),MATCH(X$1,城镇化率!$5:$5,0))/100</f>
        <v>355844.5102841726</v>
      </c>
      <c r="Y353" s="40">
        <f>INDEX(人口源表!$1:$1048576,MATCH($B353,人口源表!$A:$A,0),MATCH(Y$1,人口源表!$1:$1,0))*INDEX(城镇化率!$1:$1048576,MATCH($B353,城镇化率!$A:$A,0),MATCH(Y$1,城镇化率!$5:$5,0))/100</f>
        <v>356655.42543425283</v>
      </c>
      <c r="Z353" s="40">
        <f>INDEX(人口源表!$1:$1048576,MATCH($B353,人口源表!$A:$A,0),MATCH(Z$1,人口源表!$1:$1,0))*INDEX(城镇化率!$1:$1048576,MATCH($B353,城镇化率!$A:$A,0),MATCH(Z$1,城镇化率!$5:$5,0))/100</f>
        <v>357273.61767329904</v>
      </c>
      <c r="AA353" s="40">
        <f>INDEX(人口源表!$1:$1048576,MATCH($B353,人口源表!$A:$A,0),MATCH(AA$1,人口源表!$1:$1,0))*INDEX(城镇化率!$1:$1048576,MATCH($B353,城镇化率!$A:$A,0),MATCH(AA$1,城镇化率!$5:$5,0))/100</f>
        <v>357705.48618766427</v>
      </c>
      <c r="AB353" s="40">
        <f>INDEX(人口源表!$1:$1048576,MATCH($B353,人口源表!$A:$A,0),MATCH(AB$1,人口源表!$1:$1,0))*INDEX(城镇化率!$1:$1048576,MATCH($B353,城镇化率!$A:$A,0),MATCH(AB$1,城镇化率!$5:$5,0))/100</f>
        <v>357958.43750255043</v>
      </c>
      <c r="AC353" s="40">
        <f>INDEX(人口源表!$1:$1048576,MATCH($B353,人口源表!$A:$A,0),MATCH(AC$1,人口源表!$1:$1,0))*INDEX(城镇化率!$1:$1048576,MATCH($B353,城镇化率!$A:$A,0),MATCH(AC$1,城镇化率!$5:$5,0))/100</f>
        <v>357601.93215373455</v>
      </c>
      <c r="AD353" s="40">
        <f>INDEX(人口源表!$1:$1048576,MATCH($B353,人口源表!$A:$A,0),MATCH(AD$1,人口源表!$1:$1,0))*INDEX(城镇化率!$1:$1048576,MATCH($B353,城镇化率!$A:$A,0),MATCH(AD$1,城镇化率!$5:$5,0))/100</f>
        <v>357081.73335180263</v>
      </c>
      <c r="AE353" s="40">
        <f>INDEX(人口源表!$1:$1048576,MATCH($B353,人口源表!$A:$A,0),MATCH(AE$1,人口源表!$1:$1,0))*INDEX(城镇化率!$1:$1048576,MATCH($B353,城镇化率!$A:$A,0),MATCH(AE$1,城镇化率!$5:$5,0))/100</f>
        <v>356409.78267650696</v>
      </c>
      <c r="AF353" s="40">
        <f>INDEX(人口源表!$1:$1048576,MATCH($B353,人口源表!$A:$A,0),MATCH(AF$1,人口源表!$1:$1,0))*INDEX(城镇化率!$1:$1048576,MATCH($B353,城镇化率!$A:$A,0),MATCH(AF$1,城镇化率!$5:$5,0))/100</f>
        <v>355595.62613191997</v>
      </c>
      <c r="AG353" s="40">
        <f>INDEX(人口源表!$1:$1048576,MATCH($B353,人口源表!$A:$A,0),MATCH(AG$1,人口源表!$1:$1,0))*INDEX(城镇化率!$1:$1048576,MATCH($B353,城镇化率!$A:$A,0),MATCH(AG$1,城镇化率!$5:$5,0))/100</f>
        <v>354652.43209601985</v>
      </c>
      <c r="AH353" s="40">
        <f>INDEX(人口源表!$1:$1048576,MATCH($B353,人口源表!$A:$A,0),MATCH(AH$1,人口源表!$1:$1,0))*INDEX(城镇化率!$1:$1048576,MATCH($B353,城镇化率!$A:$A,0),MATCH(AH$1,城镇化率!$5:$5,0))/100</f>
        <v>353590.97040964128</v>
      </c>
      <c r="AI353" s="40">
        <f>INDEX(人口源表!$1:$1048576,MATCH($B353,人口源表!$A:$A,0),MATCH(AI$1,人口源表!$1:$1,0))*INDEX(城镇化率!$1:$1048576,MATCH($B353,城镇化率!$A:$A,0),MATCH(AI$1,城镇化率!$5:$5,0))/100</f>
        <v>352425.67592578143</v>
      </c>
      <c r="AJ353" s="40">
        <f>INDEX(人口源表!$1:$1048576,MATCH($B353,人口源表!$A:$A,0),MATCH(AJ$1,人口源表!$1:$1,0))*INDEX(城镇化率!$1:$1048576,MATCH($B353,城镇化率!$A:$A,0),MATCH(AJ$1,城镇化率!$5:$5,0))/100</f>
        <v>351170.33475001151</v>
      </c>
      <c r="AK353" s="40">
        <f>INDEX(人口源表!$1:$1048576,MATCH($B353,人口源表!$A:$A,0),MATCH(AK$1,人口源表!$1:$1,0))*INDEX(城镇化率!$1:$1048576,MATCH($B353,城镇化率!$A:$A,0),MATCH(AK$1,城镇化率!$5:$5,0))/100</f>
        <v>349841.58811152668</v>
      </c>
      <c r="AL353" s="40">
        <f>INDEX(人口源表!$1:$1048576,MATCH($B353,人口源表!$A:$A,0),MATCH(AL$1,人口源表!$1:$1,0))*INDEX(城镇化率!$1:$1048576,MATCH($B353,城镇化率!$A:$A,0),MATCH(AL$1,城镇化率!$5:$5,0))/100</f>
        <v>348453.68695276364</v>
      </c>
      <c r="AM353" s="40">
        <f>INDEX(人口源表!$1:$1048576,MATCH($B353,人口源表!$A:$A,0),MATCH(AM$1,人口源表!$1:$1,0))*INDEX(城镇化率!$1:$1048576,MATCH($B353,城镇化率!$A:$A,0),MATCH(AM$1,城镇化率!$5:$5,0))/100</f>
        <v>347025.53404463234</v>
      </c>
      <c r="AN353" s="40">
        <f>INDEX(人口源表!$1:$1048576,MATCH($B353,人口源表!$A:$A,0),MATCH(AN$1,人口源表!$1:$1,0))*INDEX(城镇化率!$1:$1048576,MATCH($B353,城镇化率!$A:$A,0),MATCH(AN$1,城镇化率!$5:$5,0))/100</f>
        <v>345573.65329871868</v>
      </c>
      <c r="AO353" s="40">
        <f>INDEX(人口源表!$1:$1048576,MATCH($B353,人口源表!$A:$A,0),MATCH(AO$1,人口源表!$1:$1,0))*INDEX(城镇化率!$1:$1048576,MATCH($B353,城镇化率!$A:$A,0),MATCH(AO$1,城镇化率!$5:$5,0))/100</f>
        <v>344118.39245919621</v>
      </c>
      <c r="AP353" s="40">
        <f>INDEX(人口源表!$1:$1048576,MATCH($B353,人口源表!$A:$A,0),MATCH(AP$1,人口源表!$1:$1,0))*INDEX(城镇化率!$1:$1048576,MATCH($B353,城镇化率!$A:$A,0),MATCH(AP$1,城镇化率!$5:$5,0))/100</f>
        <v>342678.6152593717</v>
      </c>
      <c r="AQ353" s="40">
        <f>INDEX(人口源表!$1:$1048576,MATCH($B353,人口源表!$A:$A,0),MATCH(AQ$1,人口源表!$1:$1,0))*INDEX(城镇化率!$1:$1048576,MATCH($B353,城镇化率!$A:$A,0),MATCH(AQ$1,城镇化率!$5:$5,0))/100</f>
        <v>341277.06837578421</v>
      </c>
      <c r="AR353" s="40">
        <f>INDEX(人口源表!$1:$1048576,MATCH($B353,人口源表!$A:$A,0),MATCH(AR$1,人口源表!$1:$1,0))*INDEX(城镇化率!$1:$1048576,MATCH($B353,城镇化率!$A:$A,0),MATCH(AR$1,城镇化率!$5:$5,0))/100</f>
        <v>339935.03376075439</v>
      </c>
      <c r="AS353" s="40">
        <f>INDEX(人口源表!$1:$1048576,MATCH($B353,人口源表!$A:$A,0),MATCH(AS$1,人口源表!$1:$1,0))*INDEX(城镇化率!$1:$1048576,MATCH($B353,城镇化率!$A:$A,0),MATCH(AS$1,城镇化率!$5:$5,0))/100</f>
        <v>338675.01711313071</v>
      </c>
      <c r="AT353" s="40">
        <f>INDEX(人口源表!$1:$1048576,MATCH($B353,人口源表!$A:$A,0),MATCH(AT$1,人口源表!$1:$1,0))*INDEX(城镇化率!$1:$1048576,MATCH($B353,城镇化率!$A:$A,0),MATCH(AT$1,城镇化率!$5:$5,0))/100</f>
        <v>337522.58764964831</v>
      </c>
      <c r="AU353" s="40">
        <f>INDEX(人口源表!$1:$1048576,MATCH($B353,人口源表!$A:$A,0),MATCH(AU$1,人口源表!$1:$1,0))*INDEX(城镇化率!$1:$1048576,MATCH($B353,城镇化率!$A:$A,0),MATCH(AU$1,城镇化率!$5:$5,0))/100</f>
        <v>336501.86627494101</v>
      </c>
      <c r="AV353" s="40">
        <f>INDEX(人口源表!$1:$1048576,MATCH($B353,人口源表!$A:$A,0),MATCH(AV$1,人口源表!$1:$1,0))*INDEX(城镇化率!$1:$1048576,MATCH($B353,城镇化率!$A:$A,0),MATCH(AV$1,城镇化率!$5:$5,0))/100</f>
        <v>335640.07832177152</v>
      </c>
    </row>
    <row r="354" spans="1:48" x14ac:dyDescent="0.15">
      <c r="A354" s="35" t="s">
        <v>883</v>
      </c>
      <c r="B354" s="4" t="s">
        <v>708</v>
      </c>
      <c r="C354" s="34">
        <f>VLOOKUP(B354,'[1]2016省城人口总结（根）'!B:C,2,FALSE)/100</f>
        <v>0.46090709036472499</v>
      </c>
      <c r="D354" s="40">
        <f>INDEX(人口源表!$1:$1048576,MATCH($B354,人口源表!$A:$A,0),MATCH(D$1,人口源表!$1:$1,0))*INDEX(城镇化率!$1:$1048576,MATCH($B354,城镇化率!$A:$A,0),MATCH(D$1,城镇化率!$5:$5,0))/100</f>
        <v>69334.169067918148</v>
      </c>
      <c r="E354" s="40">
        <f>INDEX(人口源表!$1:$1048576,MATCH($B354,人口源表!$A:$A,0),MATCH(E$1,人口源表!$1:$1,0))*INDEX(城镇化率!$1:$1048576,MATCH($B354,城镇化率!$A:$A,0),MATCH(E$1,城镇化率!$5:$5,0))/100</f>
        <v>70974.33534015996</v>
      </c>
      <c r="F354" s="40">
        <f>INDEX(人口源表!$1:$1048576,MATCH($B354,人口源表!$A:$A,0),MATCH(F$1,人口源表!$1:$1,0))*INDEX(城镇化率!$1:$1048576,MATCH($B354,城镇化率!$A:$A,0),MATCH(F$1,城镇化率!$5:$5,0))/100</f>
        <v>72616.119633649883</v>
      </c>
      <c r="G354" s="40">
        <f>INDEX(人口源表!$1:$1048576,MATCH($B354,人口源表!$A:$A,0),MATCH(G$1,人口源表!$1:$1,0))*INDEX(城镇化率!$1:$1048576,MATCH($B354,城镇化率!$A:$A,0),MATCH(G$1,城镇化率!$5:$5,0))/100</f>
        <v>129872.56869438695</v>
      </c>
      <c r="H354" s="40">
        <f>INDEX(人口源表!$1:$1048576,MATCH($B354,人口源表!$A:$A,0),MATCH(H$1,人口源表!$1:$1,0))*INDEX(城镇化率!$1:$1048576,MATCH($B354,城镇化率!$A:$A,0),MATCH(H$1,城镇化率!$5:$5,0))/100</f>
        <v>133194.8547483728</v>
      </c>
      <c r="I354" s="40">
        <f>INDEX(人口源表!$1:$1048576,MATCH($B354,人口源表!$A:$A,0),MATCH(I$1,人口源表!$1:$1,0))*INDEX(城镇化率!$1:$1048576,MATCH($B354,城镇化率!$A:$A,0),MATCH(I$1,城镇化率!$5:$5,0))/100</f>
        <v>135728.00661261601</v>
      </c>
      <c r="J354" s="40">
        <f>INDEX(人口源表!$1:$1048576,MATCH($B354,人口源表!$A:$A,0),MATCH(J$1,人口源表!$1:$1,0))*INDEX(城镇化率!$1:$1048576,MATCH($B354,城镇化率!$A:$A,0),MATCH(J$1,城镇化率!$5:$5,0))/100</f>
        <v>138358.35800986382</v>
      </c>
      <c r="K354" s="40">
        <f>INDEX(人口源表!$1:$1048576,MATCH($B354,人口源表!$A:$A,0),MATCH(K$1,人口源表!$1:$1,0))*INDEX(城镇化率!$1:$1048576,MATCH($B354,城镇化率!$A:$A,0),MATCH(K$1,城镇化率!$5:$5,0))/100</f>
        <v>141070.41742804696</v>
      </c>
      <c r="L354" s="40">
        <f>INDEX(人口源表!$1:$1048576,MATCH($B354,人口源表!$A:$A,0),MATCH(L$1,人口源表!$1:$1,0))*INDEX(城镇化率!$1:$1048576,MATCH($B354,城镇化率!$A:$A,0),MATCH(L$1,城镇化率!$5:$5,0))/100</f>
        <v>143849.0503786857</v>
      </c>
      <c r="M354" s="40">
        <f>INDEX(人口源表!$1:$1048576,MATCH($B354,人口源表!$A:$A,0),MATCH(M$1,人口源表!$1:$1,0))*INDEX(城镇化率!$1:$1048576,MATCH($B354,城镇化率!$A:$A,0),MATCH(M$1,城镇化率!$5:$5,0))/100</f>
        <v>146680.03183082034</v>
      </c>
      <c r="N354" s="40">
        <f>INDEX(人口源表!$1:$1048576,MATCH($B354,人口源表!$A:$A,0),MATCH(N$1,人口源表!$1:$1,0))*INDEX(城镇化率!$1:$1048576,MATCH($B354,城镇化率!$A:$A,0),MATCH(N$1,城镇化率!$5:$5,0))/100</f>
        <v>149549.06068769572</v>
      </c>
      <c r="O354" s="40">
        <f>INDEX(人口源表!$1:$1048576,MATCH($B354,人口源表!$A:$A,0),MATCH(O$1,人口源表!$1:$1,0))*INDEX(城镇化率!$1:$1048576,MATCH($B354,城镇化率!$A:$A,0),MATCH(O$1,城镇化率!$5:$5,0))/100</f>
        <v>152442.8280505843</v>
      </c>
      <c r="P354" s="40">
        <f>INDEX(人口源表!$1:$1048576,MATCH($B354,人口源表!$A:$A,0),MATCH(P$1,人口源表!$1:$1,0))*INDEX(城镇化率!$1:$1048576,MATCH($B354,城镇化率!$A:$A,0),MATCH(P$1,城镇化率!$5:$5,0))/100</f>
        <v>155348.0136573498</v>
      </c>
      <c r="Q354" s="40">
        <f>INDEX(人口源表!$1:$1048576,MATCH($B354,人口源表!$A:$A,0),MATCH(Q$1,人口源表!$1:$1,0))*INDEX(城镇化率!$1:$1048576,MATCH($B354,城镇化率!$A:$A,0),MATCH(Q$1,城镇化率!$5:$5,0))/100</f>
        <v>158251.83815138796</v>
      </c>
      <c r="R354" s="40">
        <f>INDEX(人口源表!$1:$1048576,MATCH($B354,人口源表!$A:$A,0),MATCH(R$1,人口源表!$1:$1,0))*INDEX(城镇化率!$1:$1048576,MATCH($B354,城镇化率!$A:$A,0),MATCH(R$1,城镇化率!$5:$5,0))/100</f>
        <v>161143.19290107177</v>
      </c>
      <c r="S354" s="40">
        <f>INDEX(人口源表!$1:$1048576,MATCH($B354,人口源表!$A:$A,0),MATCH(S$1,人口源表!$1:$1,0))*INDEX(城镇化率!$1:$1048576,MATCH($B354,城镇化率!$A:$A,0),MATCH(S$1,城镇化率!$5:$5,0))/100</f>
        <v>163198.05510574547</v>
      </c>
      <c r="T354" s="40">
        <f>INDEX(人口源表!$1:$1048576,MATCH($B354,人口源表!$A:$A,0),MATCH(T$1,人口源表!$1:$1,0))*INDEX(城镇化率!$1:$1048576,MATCH($B354,城镇化率!$A:$A,0),MATCH(T$1,城镇化率!$5:$5,0))/100</f>
        <v>165194.61995207096</v>
      </c>
      <c r="U354" s="40">
        <f>INDEX(人口源表!$1:$1048576,MATCH($B354,人口源表!$A:$A,0),MATCH(U$1,人口源表!$1:$1,0))*INDEX(城镇化率!$1:$1048576,MATCH($B354,城镇化率!$A:$A,0),MATCH(U$1,城镇化率!$5:$5,0))/100</f>
        <v>167123.03295054502</v>
      </c>
      <c r="V354" s="40">
        <f>INDEX(人口源表!$1:$1048576,MATCH($B354,人口源表!$A:$A,0),MATCH(V$1,人口源表!$1:$1,0))*INDEX(城镇化率!$1:$1048576,MATCH($B354,城镇化率!$A:$A,0),MATCH(V$1,城镇化率!$5:$5,0))/100</f>
        <v>168976.03040808483</v>
      </c>
      <c r="W354" s="40">
        <f>INDEX(人口源表!$1:$1048576,MATCH($B354,人口源表!$A:$A,0),MATCH(W$1,人口源表!$1:$1,0))*INDEX(城镇化率!$1:$1048576,MATCH($B354,城镇化率!$A:$A,0),MATCH(W$1,城镇化率!$5:$5,0))/100</f>
        <v>170746.21447680681</v>
      </c>
      <c r="X354" s="40">
        <f>INDEX(人口源表!$1:$1048576,MATCH($B354,人口源表!$A:$A,0),MATCH(X$1,人口源表!$1:$1,0))*INDEX(城镇化率!$1:$1048576,MATCH($B354,城镇化率!$A:$A,0),MATCH(X$1,城镇化率!$5:$5,0))/100</f>
        <v>172427.17395175851</v>
      </c>
      <c r="Y354" s="40">
        <f>INDEX(人口源表!$1:$1048576,MATCH($B354,人口源表!$A:$A,0),MATCH(Y$1,人口源表!$1:$1,0))*INDEX(城镇化率!$1:$1048576,MATCH($B354,城镇化率!$A:$A,0),MATCH(Y$1,城镇化率!$5:$5,0))/100</f>
        <v>174015.20274477042</v>
      </c>
      <c r="Z354" s="40">
        <f>INDEX(人口源表!$1:$1048576,MATCH($B354,人口源表!$A:$A,0),MATCH(Z$1,人口源表!$1:$1,0))*INDEX(城镇化率!$1:$1048576,MATCH($B354,城镇化率!$A:$A,0),MATCH(Z$1,城镇化率!$5:$5,0))/100</f>
        <v>175504.83429069415</v>
      </c>
      <c r="AA354" s="40">
        <f>INDEX(人口源表!$1:$1048576,MATCH($B354,人口源表!$A:$A,0),MATCH(AA$1,人口源表!$1:$1,0))*INDEX(城镇化率!$1:$1048576,MATCH($B354,城镇化率!$A:$A,0),MATCH(AA$1,城镇化率!$5:$5,0))/100</f>
        <v>176893.92540840112</v>
      </c>
      <c r="AB354" s="40">
        <f>INDEX(人口源表!$1:$1048576,MATCH($B354,人口源表!$A:$A,0),MATCH(AB$1,人口源表!$1:$1,0))*INDEX(城镇化率!$1:$1048576,MATCH($B354,城镇化率!$A:$A,0),MATCH(AB$1,城镇化率!$5:$5,0))/100</f>
        <v>178180.8780210024</v>
      </c>
      <c r="AC354" s="40">
        <f>INDEX(人口源表!$1:$1048576,MATCH($B354,人口源表!$A:$A,0),MATCH(AC$1,人口源表!$1:$1,0))*INDEX(城镇化率!$1:$1048576,MATCH($B354,城镇化率!$A:$A,0),MATCH(AC$1,城镇化率!$5:$5,0))/100</f>
        <v>179145.74508719941</v>
      </c>
      <c r="AD354" s="40">
        <f>INDEX(人口源表!$1:$1048576,MATCH($B354,人口源表!$A:$A,0),MATCH(AD$1,人口源表!$1:$1,0))*INDEX(城镇化率!$1:$1048576,MATCH($B354,城镇化率!$A:$A,0),MATCH(AD$1,城镇化率!$5:$5,0))/100</f>
        <v>180005.75393625713</v>
      </c>
      <c r="AE354" s="40">
        <f>INDEX(人口源表!$1:$1048576,MATCH($B354,人口源表!$A:$A,0),MATCH(AE$1,人口源表!$1:$1,0))*INDEX(城镇化率!$1:$1048576,MATCH($B354,城镇化率!$A:$A,0),MATCH(AE$1,城镇化率!$5:$5,0))/100</f>
        <v>180763.16109059268</v>
      </c>
      <c r="AF354" s="40">
        <f>INDEX(人口源表!$1:$1048576,MATCH($B354,人口源表!$A:$A,0),MATCH(AF$1,人口源表!$1:$1,0))*INDEX(城镇化率!$1:$1048576,MATCH($B354,城镇化率!$A:$A,0),MATCH(AF$1,城镇化率!$5:$5,0))/100</f>
        <v>181422.00983209576</v>
      </c>
      <c r="AG354" s="40">
        <f>INDEX(人口源表!$1:$1048576,MATCH($B354,人口源表!$A:$A,0),MATCH(AG$1,人口源表!$1:$1,0))*INDEX(城镇化率!$1:$1048576,MATCH($B354,城镇化率!$A:$A,0),MATCH(AG$1,城镇化率!$5:$5,0))/100</f>
        <v>181985.82992119278</v>
      </c>
      <c r="AH354" s="40">
        <f>INDEX(人口源表!$1:$1048576,MATCH($B354,人口源表!$A:$A,0),MATCH(AH$1,人口源表!$1:$1,0))*INDEX(城镇化率!$1:$1048576,MATCH($B354,城镇化率!$A:$A,0),MATCH(AH$1,城镇化率!$5:$5,0))/100</f>
        <v>182461.72645724815</v>
      </c>
      <c r="AI354" s="40">
        <f>INDEX(人口源表!$1:$1048576,MATCH($B354,人口源表!$A:$A,0),MATCH(AI$1,人口源表!$1:$1,0))*INDEX(城镇化率!$1:$1048576,MATCH($B354,城镇化率!$A:$A,0),MATCH(AI$1,城镇化率!$5:$5,0))/100</f>
        <v>182856.33209630483</v>
      </c>
      <c r="AJ354" s="40">
        <f>INDEX(人口源表!$1:$1048576,MATCH($B354,人口源表!$A:$A,0),MATCH(AJ$1,人口源表!$1:$1,0))*INDEX(城镇化率!$1:$1048576,MATCH($B354,城镇化率!$A:$A,0),MATCH(AJ$1,城镇化率!$5:$5,0))/100</f>
        <v>183177.56714320651</v>
      </c>
      <c r="AK354" s="40">
        <f>INDEX(人口源表!$1:$1048576,MATCH($B354,人口源表!$A:$A,0),MATCH(AK$1,人口源表!$1:$1,0))*INDEX(城镇化率!$1:$1048576,MATCH($B354,城镇化率!$A:$A,0),MATCH(AK$1,城镇化率!$5:$5,0))/100</f>
        <v>183436.43956789863</v>
      </c>
      <c r="AL354" s="40">
        <f>INDEX(人口源表!$1:$1048576,MATCH($B354,人口源表!$A:$A,0),MATCH(AL$1,人口源表!$1:$1,0))*INDEX(城镇化率!$1:$1048576,MATCH($B354,城镇化率!$A:$A,0),MATCH(AL$1,城镇化率!$5:$5,0))/100</f>
        <v>183643.53517795433</v>
      </c>
      <c r="AM354" s="40">
        <f>INDEX(人口源表!$1:$1048576,MATCH($B354,人口源表!$A:$A,0),MATCH(AM$1,人口源表!$1:$1,0))*INDEX(城镇化率!$1:$1048576,MATCH($B354,城镇化率!$A:$A,0),MATCH(AM$1,城镇化率!$5:$5,0))/100</f>
        <v>183811.39493029169</v>
      </c>
      <c r="AN354" s="40">
        <f>INDEX(人口源表!$1:$1048576,MATCH($B354,人口源表!$A:$A,0),MATCH(AN$1,人口源表!$1:$1,0))*INDEX(城镇化率!$1:$1048576,MATCH($B354,城镇化率!$A:$A,0),MATCH(AN$1,城镇化率!$5:$5,0))/100</f>
        <v>183954.55024950058</v>
      </c>
      <c r="AO354" s="40">
        <f>INDEX(人口源表!$1:$1048576,MATCH($B354,人口源表!$A:$A,0),MATCH(AO$1,人口源表!$1:$1,0))*INDEX(城镇化率!$1:$1048576,MATCH($B354,城镇化率!$A:$A,0),MATCH(AO$1,城镇化率!$5:$5,0))/100</f>
        <v>184087.15383356038</v>
      </c>
      <c r="AP354" s="40">
        <f>INDEX(人口源表!$1:$1048576,MATCH($B354,人口源表!$A:$A,0),MATCH(AP$1,人口源表!$1:$1,0))*INDEX(城镇化率!$1:$1048576,MATCH($B354,城镇化率!$A:$A,0),MATCH(AP$1,城镇化率!$5:$5,0))/100</f>
        <v>184227.79837422873</v>
      </c>
      <c r="AQ354" s="40">
        <f>INDEX(人口源表!$1:$1048576,MATCH($B354,人口源表!$A:$A,0),MATCH(AQ$1,人口源表!$1:$1,0))*INDEX(城镇化率!$1:$1048576,MATCH($B354,城镇化率!$A:$A,0),MATCH(AQ$1,城镇化率!$5:$5,0))/100</f>
        <v>184393.54054460238</v>
      </c>
      <c r="AR354" s="40">
        <f>INDEX(人口源表!$1:$1048576,MATCH($B354,人口源表!$A:$A,0),MATCH(AR$1,人口源表!$1:$1,0))*INDEX(城镇化率!$1:$1048576,MATCH($B354,城镇化率!$A:$A,0),MATCH(AR$1,城镇化率!$5:$5,0))/100</f>
        <v>184605.34186735179</v>
      </c>
      <c r="AS354" s="40">
        <f>INDEX(人口源表!$1:$1048576,MATCH($B354,人口源表!$A:$A,0),MATCH(AS$1,人口源表!$1:$1,0))*INDEX(城镇化率!$1:$1048576,MATCH($B354,城镇化率!$A:$A,0),MATCH(AS$1,城镇化率!$5:$5,0))/100</f>
        <v>184883.25714533404</v>
      </c>
      <c r="AT354" s="40">
        <f>INDEX(人口源表!$1:$1048576,MATCH($B354,人口源表!$A:$A,0),MATCH(AT$1,人口源表!$1:$1,0))*INDEX(城镇化率!$1:$1048576,MATCH($B354,城镇化率!$A:$A,0),MATCH(AT$1,城镇化率!$5:$5,0))/100</f>
        <v>185251.31557163931</v>
      </c>
      <c r="AU354" s="40">
        <f>INDEX(人口源表!$1:$1048576,MATCH($B354,人口源表!$A:$A,0),MATCH(AU$1,人口源表!$1:$1,0))*INDEX(城镇化率!$1:$1048576,MATCH($B354,城镇化率!$A:$A,0),MATCH(AU$1,城镇化率!$5:$5,0))/100</f>
        <v>185734.51804551587</v>
      </c>
      <c r="AV354" s="40">
        <f>INDEX(人口源表!$1:$1048576,MATCH($B354,人口源表!$A:$A,0),MATCH(AV$1,人口源表!$1:$1,0))*INDEX(城镇化率!$1:$1048576,MATCH($B354,城镇化率!$A:$A,0),MATCH(AV$1,城镇化率!$5:$5,0))/100</f>
        <v>186357.61756094766</v>
      </c>
    </row>
    <row r="355" spans="1:48" x14ac:dyDescent="0.15">
      <c r="A355" s="35" t="s">
        <v>883</v>
      </c>
      <c r="B355" s="4" t="s">
        <v>710</v>
      </c>
      <c r="C355" s="34">
        <f>VLOOKUP(B355,'[1]2016省城人口总结（根）'!B:C,2,FALSE)/100</f>
        <v>0.61259332726371707</v>
      </c>
      <c r="D355" s="40">
        <f>INDEX(人口源表!$1:$1048576,MATCH($B355,人口源表!$A:$A,0),MATCH(D$1,人口源表!$1:$1,0))*INDEX(城镇化率!$1:$1048576,MATCH($B355,城镇化率!$A:$A,0),MATCH(D$1,城镇化率!$5:$5,0))/100</f>
        <v>58160.231469115795</v>
      </c>
      <c r="E355" s="40">
        <f>INDEX(人口源表!$1:$1048576,MATCH($B355,人口源表!$A:$A,0),MATCH(E$1,人口源表!$1:$1,0))*INDEX(城镇化率!$1:$1048576,MATCH($B355,城镇化率!$A:$A,0),MATCH(E$1,城镇化率!$5:$5,0))/100</f>
        <v>59536.067529802967</v>
      </c>
      <c r="F355" s="40">
        <f>INDEX(人口源表!$1:$1048576,MATCH($B355,人口源表!$A:$A,0),MATCH(F$1,人口源表!$1:$1,0))*INDEX(城镇化率!$1:$1048576,MATCH($B355,城镇化率!$A:$A,0),MATCH(F$1,城镇化率!$5:$5,0))/100</f>
        <v>60913.260850432605</v>
      </c>
      <c r="G355" s="40">
        <f>INDEX(人口源表!$1:$1048576,MATCH($B355,人口源表!$A:$A,0),MATCH(G$1,人口源表!$1:$1,0))*INDEX(城镇化率!$1:$1048576,MATCH($B355,城镇化率!$A:$A,0),MATCH(G$1,城镇化率!$5:$5,0))/100</f>
        <v>238036.081564547</v>
      </c>
      <c r="H355" s="40">
        <f>INDEX(人口源表!$1:$1048576,MATCH($B355,人口源表!$A:$A,0),MATCH(H$1,人口源表!$1:$1,0))*INDEX(城镇化率!$1:$1048576,MATCH($B355,城镇化率!$A:$A,0),MATCH(H$1,城镇化率!$5:$5,0))/100</f>
        <v>243276.35218973897</v>
      </c>
      <c r="I355" s="40">
        <f>INDEX(人口源表!$1:$1048576,MATCH($B355,人口源表!$A:$A,0),MATCH(I$1,人口源表!$1:$1,0))*INDEX(城镇化率!$1:$1048576,MATCH($B355,城镇化率!$A:$A,0),MATCH(I$1,城镇化率!$5:$5,0))/100</f>
        <v>246789.35071644868</v>
      </c>
      <c r="J355" s="40">
        <f>INDEX(人口源表!$1:$1048576,MATCH($B355,人口源表!$A:$A,0),MATCH(J$1,人口源表!$1:$1,0))*INDEX(城镇化率!$1:$1048576,MATCH($B355,城镇化率!$A:$A,0),MATCH(J$1,城镇化率!$5:$5,0))/100</f>
        <v>250219.92424260761</v>
      </c>
      <c r="K355" s="40">
        <f>INDEX(人口源表!$1:$1048576,MATCH($B355,人口源表!$A:$A,0),MATCH(K$1,人口源表!$1:$1,0))*INDEX(城镇化率!$1:$1048576,MATCH($B355,城镇化率!$A:$A,0),MATCH(K$1,城镇化率!$5:$5,0))/100</f>
        <v>253558.03726430476</v>
      </c>
      <c r="L355" s="40">
        <f>INDEX(人口源表!$1:$1048576,MATCH($B355,人口源表!$A:$A,0),MATCH(L$1,人口源表!$1:$1,0))*INDEX(城镇化率!$1:$1048576,MATCH($B355,城镇化率!$A:$A,0),MATCH(L$1,城镇化率!$5:$5,0))/100</f>
        <v>256796.04179250172</v>
      </c>
      <c r="M355" s="40">
        <f>INDEX(人口源表!$1:$1048576,MATCH($B355,人口源表!$A:$A,0),MATCH(M$1,人口源表!$1:$1,0))*INDEX(城镇化率!$1:$1048576,MATCH($B355,城镇化率!$A:$A,0),MATCH(M$1,城镇化率!$5:$5,0))/100</f>
        <v>259926.05064930173</v>
      </c>
      <c r="N355" s="40">
        <f>INDEX(人口源表!$1:$1048576,MATCH($B355,人口源表!$A:$A,0),MATCH(N$1,人口源表!$1:$1,0))*INDEX(城镇化率!$1:$1048576,MATCH($B355,城镇化率!$A:$A,0),MATCH(N$1,城镇化率!$5:$5,0))/100</f>
        <v>262941.32343044155</v>
      </c>
      <c r="O355" s="40">
        <f>INDEX(人口源表!$1:$1048576,MATCH($B355,人口源表!$A:$A,0),MATCH(O$1,人口源表!$1:$1,0))*INDEX(城镇化率!$1:$1048576,MATCH($B355,城镇化率!$A:$A,0),MATCH(O$1,城镇化率!$5:$5,0))/100</f>
        <v>265833.52007047343</v>
      </c>
      <c r="P355" s="40">
        <f>INDEX(人口源表!$1:$1048576,MATCH($B355,人口源表!$A:$A,0),MATCH(P$1,人口源表!$1:$1,0))*INDEX(城镇化率!$1:$1048576,MATCH($B355,城镇化率!$A:$A,0),MATCH(P$1,城镇化率!$5:$5,0))/100</f>
        <v>268598.30362938065</v>
      </c>
      <c r="Q355" s="40">
        <f>INDEX(人口源表!$1:$1048576,MATCH($B355,人口源表!$A:$A,0),MATCH(Q$1,人口源表!$1:$1,0))*INDEX(城镇化率!$1:$1048576,MATCH($B355,城镇化率!$A:$A,0),MATCH(Q$1,城镇化率!$5:$5,0))/100</f>
        <v>271228.37998794654</v>
      </c>
      <c r="R355" s="40">
        <f>INDEX(人口源表!$1:$1048576,MATCH($B355,人口源表!$A:$A,0),MATCH(R$1,人口源表!$1:$1,0))*INDEX(城镇化率!$1:$1048576,MATCH($B355,城镇化率!$A:$A,0),MATCH(R$1,城镇化率!$5:$5,0))/100</f>
        <v>273719.86824841466</v>
      </c>
      <c r="S355" s="40">
        <f>INDEX(人口源表!$1:$1048576,MATCH($B355,人口源表!$A:$A,0),MATCH(S$1,人口源表!$1:$1,0))*INDEX(城镇化率!$1:$1048576,MATCH($B355,城镇化率!$A:$A,0),MATCH(S$1,城镇化率!$5:$5,0))/100</f>
        <v>274701.4166286675</v>
      </c>
      <c r="T355" s="40">
        <f>INDEX(人口源表!$1:$1048576,MATCH($B355,人口源表!$A:$A,0),MATCH(T$1,人口源表!$1:$1,0))*INDEX(城镇化率!$1:$1048576,MATCH($B355,城镇化率!$A:$A,0),MATCH(T$1,城镇化率!$5:$5,0))/100</f>
        <v>275520.69147201395</v>
      </c>
      <c r="U355" s="40">
        <f>INDEX(人口源表!$1:$1048576,MATCH($B355,人口源表!$A:$A,0),MATCH(U$1,人口源表!$1:$1,0))*INDEX(城镇化率!$1:$1048576,MATCH($B355,城镇化率!$A:$A,0),MATCH(U$1,城镇化率!$5:$5,0))/100</f>
        <v>276177.4237732038</v>
      </c>
      <c r="V355" s="40">
        <f>INDEX(人口源表!$1:$1048576,MATCH($B355,人口源表!$A:$A,0),MATCH(V$1,人口源表!$1:$1,0))*INDEX(城镇化率!$1:$1048576,MATCH($B355,城镇化率!$A:$A,0),MATCH(V$1,城镇化率!$5:$5,0))/100</f>
        <v>276672.10231475969</v>
      </c>
      <c r="W355" s="40">
        <f>INDEX(人口源表!$1:$1048576,MATCH($B355,人口源表!$A:$A,0),MATCH(W$1,人口源表!$1:$1,0))*INDEX(城镇化率!$1:$1048576,MATCH($B355,城镇化率!$A:$A,0),MATCH(W$1,城镇化率!$5:$5,0))/100</f>
        <v>277005.99247386842</v>
      </c>
      <c r="X355" s="40">
        <f>INDEX(人口源表!$1:$1048576,MATCH($B355,人口源表!$A:$A,0),MATCH(X$1,人口源表!$1:$1,0))*INDEX(城镇化率!$1:$1048576,MATCH($B355,城镇化率!$A:$A,0),MATCH(X$1,城镇化率!$5:$5,0))/100</f>
        <v>277180.40939949022</v>
      </c>
      <c r="Y355" s="40">
        <f>INDEX(人口源表!$1:$1048576,MATCH($B355,人口源表!$A:$A,0),MATCH(Y$1,人口源表!$1:$1,0))*INDEX(城镇化率!$1:$1048576,MATCH($B355,城镇化率!$A:$A,0),MATCH(Y$1,城镇化率!$5:$5,0))/100</f>
        <v>277198.21801702084</v>
      </c>
      <c r="Z355" s="40">
        <f>INDEX(人口源表!$1:$1048576,MATCH($B355,人口源表!$A:$A,0),MATCH(Z$1,人口源表!$1:$1,0))*INDEX(城镇化率!$1:$1048576,MATCH($B355,城镇化率!$A:$A,0),MATCH(Z$1,城镇化率!$5:$5,0))/100</f>
        <v>277063.11785381078</v>
      </c>
      <c r="AA355" s="40">
        <f>INDEX(人口源表!$1:$1048576,MATCH($B355,人口源表!$A:$A,0),MATCH(AA$1,人口源表!$1:$1,0))*INDEX(城镇化率!$1:$1048576,MATCH($B355,城镇化率!$A:$A,0),MATCH(AA$1,城镇化率!$5:$5,0))/100</f>
        <v>276780.42014384031</v>
      </c>
      <c r="AB355" s="40">
        <f>INDEX(人口源表!$1:$1048576,MATCH($B355,人口源表!$A:$A,0),MATCH(AB$1,人口源表!$1:$1,0))*INDEX(城镇化率!$1:$1048576,MATCH($B355,城镇化率!$A:$A,0),MATCH(AB$1,城镇化率!$5:$5,0))/100</f>
        <v>276354.04323544231</v>
      </c>
      <c r="AC355" s="40">
        <f>INDEX(人口源表!$1:$1048576,MATCH($B355,人口源表!$A:$A,0),MATCH(AC$1,人口源表!$1:$1,0))*INDEX(城镇化率!$1:$1048576,MATCH($B355,城镇化率!$A:$A,0),MATCH(AC$1,城镇化率!$5:$5,0))/100</f>
        <v>275454.35183759639</v>
      </c>
      <c r="AD355" s="40">
        <f>INDEX(人口源表!$1:$1048576,MATCH($B355,人口源表!$A:$A,0),MATCH(AD$1,人口源表!$1:$1,0))*INDEX(城镇化率!$1:$1048576,MATCH($B355,城镇化率!$A:$A,0),MATCH(AD$1,城镇化率!$5:$5,0))/100</f>
        <v>274428.17798571393</v>
      </c>
      <c r="AE355" s="40">
        <f>INDEX(人口源表!$1:$1048576,MATCH($B355,人口源表!$A:$A,0),MATCH(AE$1,人口源表!$1:$1,0))*INDEX(城镇化率!$1:$1048576,MATCH($B355,城镇化率!$A:$A,0),MATCH(AE$1,城镇化率!$5:$5,0))/100</f>
        <v>273283.37922301324</v>
      </c>
      <c r="AF355" s="40">
        <f>INDEX(人口源表!$1:$1048576,MATCH($B355,人口源表!$A:$A,0),MATCH(AF$1,人口源表!$1:$1,0))*INDEX(城镇化率!$1:$1048576,MATCH($B355,城镇化率!$A:$A,0),MATCH(AF$1,城镇化率!$5:$5,0))/100</f>
        <v>272030.25957537629</v>
      </c>
      <c r="AG355" s="40">
        <f>INDEX(人口源表!$1:$1048576,MATCH($B355,人口源表!$A:$A,0),MATCH(AG$1,人口源表!$1:$1,0))*INDEX(城镇化率!$1:$1048576,MATCH($B355,城镇化率!$A:$A,0),MATCH(AG$1,城镇化率!$5:$5,0))/100</f>
        <v>270680.06369802036</v>
      </c>
      <c r="AH355" s="40">
        <f>INDEX(人口源表!$1:$1048576,MATCH($B355,人口源表!$A:$A,0),MATCH(AH$1,人口源表!$1:$1,0))*INDEX(城镇化率!$1:$1048576,MATCH($B355,城镇化率!$A:$A,0),MATCH(AH$1,城镇化率!$5:$5,0))/100</f>
        <v>269244.21476268861</v>
      </c>
      <c r="AI355" s="40">
        <f>INDEX(人口源表!$1:$1048576,MATCH($B355,人口源表!$A:$A,0),MATCH(AI$1,人口源表!$1:$1,0))*INDEX(城镇化率!$1:$1048576,MATCH($B355,城镇化率!$A:$A,0),MATCH(AI$1,城镇化率!$5:$5,0))/100</f>
        <v>267735.09741992684</v>
      </c>
      <c r="AJ355" s="40">
        <f>INDEX(人口源表!$1:$1048576,MATCH($B355,人口源表!$A:$A,0),MATCH(AJ$1,人口源表!$1:$1,0))*INDEX(城镇化率!$1:$1048576,MATCH($B355,城镇化率!$A:$A,0),MATCH(AJ$1,城镇化率!$5:$5,0))/100</f>
        <v>266167.64264487854</v>
      </c>
      <c r="AK355" s="40">
        <f>INDEX(人口源表!$1:$1048576,MATCH($B355,人口源表!$A:$A,0),MATCH(AK$1,人口源表!$1:$1,0))*INDEX(城镇化率!$1:$1048576,MATCH($B355,城镇化率!$A:$A,0),MATCH(AK$1,城镇化率!$5:$5,0))/100</f>
        <v>264555.43816253467</v>
      </c>
      <c r="AL355" s="40">
        <f>INDEX(人口源表!$1:$1048576,MATCH($B355,人口源表!$A:$A,0),MATCH(AL$1,人口源表!$1:$1,0))*INDEX(城镇化率!$1:$1048576,MATCH($B355,城镇化率!$A:$A,0),MATCH(AL$1,城镇化率!$5:$5,0))/100</f>
        <v>262915.44169762416</v>
      </c>
      <c r="AM355" s="40">
        <f>INDEX(人口源表!$1:$1048576,MATCH($B355,人口源表!$A:$A,0),MATCH(AM$1,人口源表!$1:$1,0))*INDEX(城镇化率!$1:$1048576,MATCH($B355,城镇化率!$A:$A,0),MATCH(AM$1,城镇化率!$5:$5,0))/100</f>
        <v>261263.28393661018</v>
      </c>
      <c r="AN355" s="40">
        <f>INDEX(人口源表!$1:$1048576,MATCH($B355,人口源表!$A:$A,0),MATCH(AN$1,人口源表!$1:$1,0))*INDEX(城镇化率!$1:$1048576,MATCH($B355,城镇化率!$A:$A,0),MATCH(AN$1,城镇化率!$5:$5,0))/100</f>
        <v>259618.81371605812</v>
      </c>
      <c r="AO355" s="40">
        <f>INDEX(人口源表!$1:$1048576,MATCH($B355,人口源表!$A:$A,0),MATCH(AO$1,人口源表!$1:$1,0))*INDEX(城镇化率!$1:$1048576,MATCH($B355,城镇化率!$A:$A,0),MATCH(AO$1,城镇化率!$5:$5,0))/100</f>
        <v>258000.58165724159</v>
      </c>
      <c r="AP355" s="40">
        <f>INDEX(人口源表!$1:$1048576,MATCH($B355,人口源表!$A:$A,0),MATCH(AP$1,人口源表!$1:$1,0))*INDEX(城镇化率!$1:$1048576,MATCH($B355,城镇化率!$A:$A,0),MATCH(AP$1,城镇化率!$5:$5,0))/100</f>
        <v>256429.02128811527</v>
      </c>
      <c r="AQ355" s="40">
        <f>INDEX(人口源表!$1:$1048576,MATCH($B355,人口源表!$A:$A,0),MATCH(AQ$1,人口源表!$1:$1,0))*INDEX(城镇化率!$1:$1048576,MATCH($B355,城镇化率!$A:$A,0),MATCH(AQ$1,城镇化率!$5:$5,0))/100</f>
        <v>254924.87164861427</v>
      </c>
      <c r="AR355" s="40">
        <f>INDEX(人口源表!$1:$1048576,MATCH($B355,人口源表!$A:$A,0),MATCH(AR$1,人口源表!$1:$1,0))*INDEX(城镇化率!$1:$1048576,MATCH($B355,城镇化率!$A:$A,0),MATCH(AR$1,城镇化率!$5:$5,0))/100</f>
        <v>253512.41282053955</v>
      </c>
      <c r="AS355" s="40">
        <f>INDEX(人口源表!$1:$1048576,MATCH($B355,人口源表!$A:$A,0),MATCH(AS$1,人口源表!$1:$1,0))*INDEX(城镇化率!$1:$1048576,MATCH($B355,城镇化率!$A:$A,0),MATCH(AS$1,城镇化率!$5:$5,0))/100</f>
        <v>252214.66248825437</v>
      </c>
      <c r="AT355" s="40">
        <f>INDEX(人口源表!$1:$1048576,MATCH($B355,人口源表!$A:$A,0),MATCH(AT$1,人口源表!$1:$1,0))*INDEX(城镇化率!$1:$1048576,MATCH($B355,城镇化率!$A:$A,0),MATCH(AT$1,城镇化率!$5:$5,0))/100</f>
        <v>251057.42007881589</v>
      </c>
      <c r="AU355" s="40">
        <f>INDEX(人口源表!$1:$1048576,MATCH($B355,人口源表!$A:$A,0),MATCH(AU$1,人口源表!$1:$1,0))*INDEX(城镇化率!$1:$1048576,MATCH($B355,城镇化率!$A:$A,0),MATCH(AU$1,城镇化率!$5:$5,0))/100</f>
        <v>250066.04661906362</v>
      </c>
      <c r="AV355" s="40">
        <f>INDEX(人口源表!$1:$1048576,MATCH($B355,人口源表!$A:$A,0),MATCH(AV$1,人口源表!$1:$1,0))*INDEX(城镇化率!$1:$1048576,MATCH($B355,城镇化率!$A:$A,0),MATCH(AV$1,城镇化率!$5:$5,0))/100</f>
        <v>249268.73455406397</v>
      </c>
    </row>
    <row r="356" spans="1:48" x14ac:dyDescent="0.15">
      <c r="A356" s="35" t="s">
        <v>883</v>
      </c>
      <c r="B356" s="4" t="s">
        <v>712</v>
      </c>
      <c r="C356" s="34">
        <f>VLOOKUP(B356,'[1]2016省城人口总结（根）'!B:C,2,FALSE)/100</f>
        <v>0.80798824893370391</v>
      </c>
      <c r="D356" s="40">
        <f>INDEX(人口源表!$1:$1048576,MATCH($B356,人口源表!$A:$A,0),MATCH(D$1,人口源表!$1:$1,0))*INDEX(城镇化率!$1:$1048576,MATCH($B356,城镇化率!$A:$A,0),MATCH(D$1,城镇化率!$5:$5,0))/100</f>
        <v>65034.070506373697</v>
      </c>
      <c r="E356" s="40">
        <f>INDEX(人口源表!$1:$1048576,MATCH($B356,人口源表!$A:$A,0),MATCH(E$1,人口源表!$1:$1,0))*INDEX(城镇化率!$1:$1048576,MATCH($B356,城镇化率!$A:$A,0),MATCH(E$1,城镇化率!$5:$5,0))/100</f>
        <v>66572.51382263616</v>
      </c>
      <c r="F356" s="40">
        <f>INDEX(人口源表!$1:$1048576,MATCH($B356,人口源表!$A:$A,0),MATCH(F$1,人口源表!$1:$1,0))*INDEX(城镇化率!$1:$1048576,MATCH($B356,城镇化率!$A:$A,0),MATCH(F$1,城镇化率!$5:$5,0))/100</f>
        <v>68112.474810623185</v>
      </c>
      <c r="G356" s="40">
        <f>INDEX(人口源表!$1:$1048576,MATCH($B356,人口源表!$A:$A,0),MATCH(G$1,人口源表!$1:$1,0))*INDEX(城镇化率!$1:$1048576,MATCH($B356,城镇化率!$A:$A,0),MATCH(G$1,城镇化率!$5:$5,0))/100</f>
        <v>94133.196644553318</v>
      </c>
      <c r="H356" s="40">
        <f>INDEX(人口源表!$1:$1048576,MATCH($B356,人口源表!$A:$A,0),MATCH(H$1,人口源表!$1:$1,0))*INDEX(城镇化率!$1:$1048576,MATCH($B356,城镇化率!$A:$A,0),MATCH(H$1,城镇化率!$5:$5,0))/100</f>
        <v>96057.8803767918</v>
      </c>
      <c r="I356" s="40">
        <f>INDEX(人口源表!$1:$1048576,MATCH($B356,人口源表!$A:$A,0),MATCH(I$1,人口源表!$1:$1,0))*INDEX(城镇化率!$1:$1048576,MATCH($B356,城镇化率!$A:$A,0),MATCH(I$1,城镇化率!$5:$5,0))/100</f>
        <v>97308.306279832163</v>
      </c>
      <c r="J356" s="40">
        <f>INDEX(人口源表!$1:$1048576,MATCH($B356,人口源表!$A:$A,0),MATCH(J$1,人口源表!$1:$1,0))*INDEX(城镇化率!$1:$1048576,MATCH($B356,城镇化率!$A:$A,0),MATCH(J$1,城镇化率!$5:$5,0))/100</f>
        <v>98535.337307197828</v>
      </c>
      <c r="K356" s="40">
        <f>INDEX(人口源表!$1:$1048576,MATCH($B356,人口源表!$A:$A,0),MATCH(K$1,人口源表!$1:$1,0))*INDEX(城镇化率!$1:$1048576,MATCH($B356,城镇化率!$A:$A,0),MATCH(K$1,城镇化率!$5:$5,0))/100</f>
        <v>99734.430217114001</v>
      </c>
      <c r="L356" s="40">
        <f>INDEX(人口源表!$1:$1048576,MATCH($B356,人口源表!$A:$A,0),MATCH(L$1,人口源表!$1:$1,0))*INDEX(城镇化率!$1:$1048576,MATCH($B356,城镇化率!$A:$A,0),MATCH(L$1,城镇化率!$5:$5,0))/100</f>
        <v>100900.87811618505</v>
      </c>
      <c r="M356" s="40">
        <f>INDEX(人口源表!$1:$1048576,MATCH($B356,人口源表!$A:$A,0),MATCH(M$1,人口源表!$1:$1,0))*INDEX(城镇化率!$1:$1048576,MATCH($B356,城镇化率!$A:$A,0),MATCH(M$1,城镇化率!$5:$5,0))/100</f>
        <v>102032.5319794602</v>
      </c>
      <c r="N356" s="40">
        <f>INDEX(人口源表!$1:$1048576,MATCH($B356,人口源表!$A:$A,0),MATCH(N$1,人口源表!$1:$1,0))*INDEX(城镇化率!$1:$1048576,MATCH($B356,城镇化率!$A:$A,0),MATCH(N$1,城镇化率!$5:$5,0))/100</f>
        <v>103124.4275182836</v>
      </c>
      <c r="O356" s="40">
        <f>INDEX(人口源表!$1:$1048576,MATCH($B356,人口源表!$A:$A,0),MATCH(O$1,人口源表!$1:$1,0))*INDEX(城镇化率!$1:$1048576,MATCH($B356,城镇化率!$A:$A,0),MATCH(O$1,城镇化率!$5:$5,0))/100</f>
        <v>104175.13338764077</v>
      </c>
      <c r="P356" s="40">
        <f>INDEX(人口源表!$1:$1048576,MATCH($B356,人口源表!$A:$A,0),MATCH(P$1,人口源表!$1:$1,0))*INDEX(城镇化率!$1:$1048576,MATCH($B356,城镇化率!$A:$A,0),MATCH(P$1,城镇化率!$5:$5,0))/100</f>
        <v>105180.38033130155</v>
      </c>
      <c r="Q356" s="40">
        <f>INDEX(人口源表!$1:$1048576,MATCH($B356,人口源表!$A:$A,0),MATCH(Q$1,人口源表!$1:$1,0))*INDEX(城镇化率!$1:$1048576,MATCH($B356,城镇化率!$A:$A,0),MATCH(Q$1,城镇化率!$5:$5,0))/100</f>
        <v>106137.64712405617</v>
      </c>
      <c r="R356" s="40">
        <f>INDEX(人口源表!$1:$1048576,MATCH($B356,人口源表!$A:$A,0),MATCH(R$1,人口源表!$1:$1,0))*INDEX(城镇化率!$1:$1048576,MATCH($B356,城镇化率!$A:$A,0),MATCH(R$1,城镇化率!$5:$5,0))/100</f>
        <v>107045.29696242766</v>
      </c>
      <c r="S356" s="40">
        <f>INDEX(人口源表!$1:$1048576,MATCH($B356,人口源表!$A:$A,0),MATCH(S$1,人口源表!$1:$1,0))*INDEX(城镇化率!$1:$1048576,MATCH($B356,城镇化率!$A:$A,0),MATCH(S$1,城镇化率!$5:$5,0))/100</f>
        <v>107365.57351188894</v>
      </c>
      <c r="T356" s="40">
        <f>INDEX(人口源表!$1:$1048576,MATCH($B356,人口源表!$A:$A,0),MATCH(T$1,人口源表!$1:$1,0))*INDEX(城镇化率!$1:$1048576,MATCH($B356,城镇化率!$A:$A,0),MATCH(T$1,城镇化率!$5:$5,0))/100</f>
        <v>107626.5841476721</v>
      </c>
      <c r="U356" s="40">
        <f>INDEX(人口源表!$1:$1048576,MATCH($B356,人口源表!$A:$A,0),MATCH(U$1,人口源表!$1:$1,0))*INDEX(城镇化率!$1:$1048576,MATCH($B356,城镇化率!$A:$A,0),MATCH(U$1,城镇化率!$5:$5,0))/100</f>
        <v>107827.42924099282</v>
      </c>
      <c r="V356" s="40">
        <f>INDEX(人口源表!$1:$1048576,MATCH($B356,人口源表!$A:$A,0),MATCH(V$1,人口源表!$1:$1,0))*INDEX(城镇化率!$1:$1048576,MATCH($B356,城镇化率!$A:$A,0),MATCH(V$1,城镇化率!$5:$5,0))/100</f>
        <v>107967.20015361319</v>
      </c>
      <c r="W356" s="40">
        <f>INDEX(人口源表!$1:$1048576,MATCH($B356,人口源表!$A:$A,0),MATCH(W$1,人口源表!$1:$1,0))*INDEX(城镇化率!$1:$1048576,MATCH($B356,城镇化率!$A:$A,0),MATCH(W$1,城镇化率!$5:$5,0))/100</f>
        <v>108045.958097068</v>
      </c>
      <c r="X356" s="40">
        <f>INDEX(人口源表!$1:$1048576,MATCH($B356,人口源表!$A:$A,0),MATCH(X$1,人口源表!$1:$1,0))*INDEX(城镇化率!$1:$1048576,MATCH($B356,城镇化率!$A:$A,0),MATCH(X$1,城镇化率!$5:$5,0))/100</f>
        <v>108063.77470140577</v>
      </c>
      <c r="Y356" s="40">
        <f>INDEX(人口源表!$1:$1048576,MATCH($B356,人口源表!$A:$A,0),MATCH(Y$1,人口源表!$1:$1,0))*INDEX(城镇化率!$1:$1048576,MATCH($B356,城镇化率!$A:$A,0),MATCH(Y$1,城镇化率!$5:$5,0))/100</f>
        <v>108022.70967995604</v>
      </c>
      <c r="Z356" s="40">
        <f>INDEX(人口源表!$1:$1048576,MATCH($B356,人口源表!$A:$A,0),MATCH(Z$1,人口源表!$1:$1,0))*INDEX(城镇化率!$1:$1048576,MATCH($B356,城镇化率!$A:$A,0),MATCH(Z$1,城镇化率!$5:$5,0))/100</f>
        <v>107921.89197783143</v>
      </c>
      <c r="AA356" s="40">
        <f>INDEX(人口源表!$1:$1048576,MATCH($B356,人口源表!$A:$A,0),MATCH(AA$1,人口源表!$1:$1,0))*INDEX(城镇化率!$1:$1048576,MATCH($B356,城镇化率!$A:$A,0),MATCH(AA$1,城镇化率!$5:$5,0))/100</f>
        <v>107763.43787363201</v>
      </c>
      <c r="AB356" s="40">
        <f>INDEX(人口源表!$1:$1048576,MATCH($B356,人口源表!$A:$A,0),MATCH(AB$1,人口源表!$1:$1,0))*INDEX(城镇化率!$1:$1048576,MATCH($B356,城镇化率!$A:$A,0),MATCH(AB$1,城镇化率!$5:$5,0))/100</f>
        <v>107158</v>
      </c>
      <c r="AC356" s="40">
        <f>INDEX(人口源表!$1:$1048576,MATCH($B356,人口源表!$A:$A,0),MATCH(AC$1,人口源表!$1:$1,0))*INDEX(城镇化率!$1:$1048576,MATCH($B356,城镇化率!$A:$A,0),MATCH(AC$1,城镇化率!$5:$5,0))/100</f>
        <v>106359</v>
      </c>
      <c r="AD356" s="40">
        <f>INDEX(人口源表!$1:$1048576,MATCH($B356,人口源表!$A:$A,0),MATCH(AD$1,人口源表!$1:$1,0))*INDEX(城镇化率!$1:$1048576,MATCH($B356,城镇化率!$A:$A,0),MATCH(AD$1,城镇化率!$5:$5,0))/100</f>
        <v>105516</v>
      </c>
      <c r="AE356" s="40">
        <f>INDEX(人口源表!$1:$1048576,MATCH($B356,人口源表!$A:$A,0),MATCH(AE$1,人口源表!$1:$1,0))*INDEX(城镇化率!$1:$1048576,MATCH($B356,城镇化率!$A:$A,0),MATCH(AE$1,城镇化率!$5:$5,0))/100</f>
        <v>104630</v>
      </c>
      <c r="AF356" s="40">
        <f>INDEX(人口源表!$1:$1048576,MATCH($B356,人口源表!$A:$A,0),MATCH(AF$1,人口源表!$1:$1,0))*INDEX(城镇化率!$1:$1048576,MATCH($B356,城镇化率!$A:$A,0),MATCH(AF$1,城镇化率!$5:$5,0))/100</f>
        <v>103708</v>
      </c>
      <c r="AG356" s="40">
        <f>INDEX(人口源表!$1:$1048576,MATCH($B356,人口源表!$A:$A,0),MATCH(AG$1,人口源表!$1:$1,0))*INDEX(城镇化率!$1:$1048576,MATCH($B356,城镇化率!$A:$A,0),MATCH(AG$1,城镇化率!$5:$5,0))/100</f>
        <v>102752</v>
      </c>
      <c r="AH356" s="40">
        <f>INDEX(人口源表!$1:$1048576,MATCH($B356,人口源表!$A:$A,0),MATCH(AH$1,人口源表!$1:$1,0))*INDEX(城镇化率!$1:$1048576,MATCH($B356,城镇化率!$A:$A,0),MATCH(AH$1,城镇化率!$5:$5,0))/100</f>
        <v>101768</v>
      </c>
      <c r="AI356" s="40">
        <f>INDEX(人口源表!$1:$1048576,MATCH($B356,人口源表!$A:$A,0),MATCH(AI$1,人口源表!$1:$1,0))*INDEX(城镇化率!$1:$1048576,MATCH($B356,城镇化率!$A:$A,0),MATCH(AI$1,城镇化率!$5:$5,0))/100</f>
        <v>100761</v>
      </c>
      <c r="AJ356" s="40">
        <f>INDEX(人口源表!$1:$1048576,MATCH($B356,人口源表!$A:$A,0),MATCH(AJ$1,人口源表!$1:$1,0))*INDEX(城镇化率!$1:$1048576,MATCH($B356,城镇化率!$A:$A,0),MATCH(AJ$1,城镇化率!$5:$5,0))/100</f>
        <v>99735</v>
      </c>
      <c r="AK356" s="40">
        <f>INDEX(人口源表!$1:$1048576,MATCH($B356,人口源表!$A:$A,0),MATCH(AK$1,人口源表!$1:$1,0))*INDEX(城镇化率!$1:$1048576,MATCH($B356,城镇化率!$A:$A,0),MATCH(AK$1,城镇化率!$5:$5,0))/100</f>
        <v>98697</v>
      </c>
      <c r="AL356" s="40">
        <f>INDEX(人口源表!$1:$1048576,MATCH($B356,人口源表!$A:$A,0),MATCH(AL$1,人口源表!$1:$1,0))*INDEX(城镇化率!$1:$1048576,MATCH($B356,城镇化率!$A:$A,0),MATCH(AL$1,城镇化率!$5:$5,0))/100</f>
        <v>97654</v>
      </c>
      <c r="AM356" s="40">
        <f>INDEX(人口源表!$1:$1048576,MATCH($B356,人口源表!$A:$A,0),MATCH(AM$1,人口源表!$1:$1,0))*INDEX(城镇化率!$1:$1048576,MATCH($B356,城镇化率!$A:$A,0),MATCH(AM$1,城镇化率!$5:$5,0))/100</f>
        <v>96610</v>
      </c>
      <c r="AN356" s="40">
        <f>INDEX(人口源表!$1:$1048576,MATCH($B356,人口源表!$A:$A,0),MATCH(AN$1,人口源表!$1:$1,0))*INDEX(城镇化率!$1:$1048576,MATCH($B356,城镇化率!$A:$A,0),MATCH(AN$1,城镇化率!$5:$5,0))/100</f>
        <v>95574</v>
      </c>
      <c r="AO356" s="40">
        <f>INDEX(人口源表!$1:$1048576,MATCH($B356,人口源表!$A:$A,0),MATCH(AO$1,人口源表!$1:$1,0))*INDEX(城镇化率!$1:$1048576,MATCH($B356,城镇化率!$A:$A,0),MATCH(AO$1,城镇化率!$5:$5,0))/100</f>
        <v>94552</v>
      </c>
      <c r="AP356" s="40">
        <f>INDEX(人口源表!$1:$1048576,MATCH($B356,人口源表!$A:$A,0),MATCH(AP$1,人口源表!$1:$1,0))*INDEX(城镇化率!$1:$1048576,MATCH($B356,城镇化率!$A:$A,0),MATCH(AP$1,城镇化率!$5:$5,0))/100</f>
        <v>93551</v>
      </c>
      <c r="AQ356" s="40">
        <f>INDEX(人口源表!$1:$1048576,MATCH($B356,人口源表!$A:$A,0),MATCH(AQ$1,人口源表!$1:$1,0))*INDEX(城镇化率!$1:$1048576,MATCH($B356,城镇化率!$A:$A,0),MATCH(AQ$1,城镇化率!$5:$5,0))/100</f>
        <v>92580</v>
      </c>
      <c r="AR356" s="40">
        <f>INDEX(人口源表!$1:$1048576,MATCH($B356,人口源表!$A:$A,0),MATCH(AR$1,人口源表!$1:$1,0))*INDEX(城镇化率!$1:$1048576,MATCH($B356,城镇化率!$A:$A,0),MATCH(AR$1,城镇化率!$5:$5,0))/100</f>
        <v>91647</v>
      </c>
      <c r="AS356" s="40">
        <f>INDEX(人口源表!$1:$1048576,MATCH($B356,人口源表!$A:$A,0),MATCH(AS$1,人口源表!$1:$1,0))*INDEX(城镇化率!$1:$1048576,MATCH($B356,城镇化率!$A:$A,0),MATCH(AS$1,城镇化率!$5:$5,0))/100</f>
        <v>90760</v>
      </c>
      <c r="AT356" s="40">
        <f>INDEX(人口源表!$1:$1048576,MATCH($B356,人口源表!$A:$A,0),MATCH(AT$1,人口源表!$1:$1,0))*INDEX(城镇化率!$1:$1048576,MATCH($B356,城镇化率!$A:$A,0),MATCH(AT$1,城镇化率!$5:$5,0))/100</f>
        <v>89928</v>
      </c>
      <c r="AU356" s="40">
        <f>INDEX(人口源表!$1:$1048576,MATCH($B356,人口源表!$A:$A,0),MATCH(AU$1,人口源表!$1:$1,0))*INDEX(城镇化率!$1:$1048576,MATCH($B356,城镇化率!$A:$A,0),MATCH(AU$1,城镇化率!$5:$5,0))/100</f>
        <v>89161</v>
      </c>
      <c r="AV356" s="40">
        <f>INDEX(人口源表!$1:$1048576,MATCH($B356,人口源表!$A:$A,0),MATCH(AV$1,人口源表!$1:$1,0))*INDEX(城镇化率!$1:$1048576,MATCH($B356,城镇化率!$A:$A,0),MATCH(AV$1,城镇化率!$5:$5,0))/100</f>
        <v>88467</v>
      </c>
    </row>
    <row r="357" spans="1:48" x14ac:dyDescent="0.15">
      <c r="A357" s="35" t="s">
        <v>883</v>
      </c>
      <c r="B357" s="4" t="s">
        <v>714</v>
      </c>
      <c r="C357" s="34">
        <f>VLOOKUP(B357,'[1]2016省城人口总结（根）'!B:C,2,FALSE)/100</f>
        <v>0.75167851124802298</v>
      </c>
      <c r="D357" s="40">
        <f>INDEX(人口源表!$1:$1048576,MATCH($B357,人口源表!$A:$A,0),MATCH(D$1,人口源表!$1:$1,0))*INDEX(城镇化率!$1:$1048576,MATCH($B357,城镇化率!$A:$A,0),MATCH(D$1,城镇化率!$5:$5,0))/100</f>
        <v>39647.288792006562</v>
      </c>
      <c r="E357" s="40">
        <f>INDEX(人口源表!$1:$1048576,MATCH($B357,人口源表!$A:$A,0),MATCH(E$1,人口源表!$1:$1,0))*INDEX(城镇化率!$1:$1048576,MATCH($B357,城镇化率!$A:$A,0),MATCH(E$1,城镇化率!$5:$5,0))/100</f>
        <v>40585.183436691492</v>
      </c>
      <c r="F357" s="40">
        <f>INDEX(人口源表!$1:$1048576,MATCH($B357,人口源表!$A:$A,0),MATCH(F$1,人口源表!$1:$1,0))*INDEX(城镇化率!$1:$1048576,MATCH($B357,城镇化率!$A:$A,0),MATCH(F$1,城镇化率!$5:$5,0))/100</f>
        <v>41524.003312854147</v>
      </c>
      <c r="G357" s="40">
        <f>INDEX(人口源表!$1:$1048576,MATCH($B357,人口源表!$A:$A,0),MATCH(G$1,人口源表!$1:$1,0))*INDEX(城镇化率!$1:$1048576,MATCH($B357,城镇化率!$A:$A,0),MATCH(G$1,城镇化率!$5:$5,0))/100</f>
        <v>182636.14614311454</v>
      </c>
      <c r="H357" s="40">
        <f>INDEX(人口源表!$1:$1048576,MATCH($B357,人口源表!$A:$A,0),MATCH(H$1,人口源表!$1:$1,0))*INDEX(城镇化率!$1:$1048576,MATCH($B357,城镇化率!$A:$A,0),MATCH(H$1,城镇化率!$5:$5,0))/100</f>
        <v>186198.31638750609</v>
      </c>
      <c r="I357" s="40">
        <f>INDEX(人口源表!$1:$1048576,MATCH($B357,人口源表!$A:$A,0),MATCH(I$1,人口源表!$1:$1,0))*INDEX(城镇化率!$1:$1048576,MATCH($B357,城镇化率!$A:$A,0),MATCH(I$1,城镇化率!$5:$5,0))/100</f>
        <v>188394.92208337321</v>
      </c>
      <c r="J357" s="40">
        <f>INDEX(人口源表!$1:$1048576,MATCH($B357,人口源表!$A:$A,0),MATCH(J$1,人口源表!$1:$1,0))*INDEX(城镇化率!$1:$1048576,MATCH($B357,城镇化率!$A:$A,0),MATCH(J$1,城镇化率!$5:$5,0))/100</f>
        <v>190492.15255882134</v>
      </c>
      <c r="K357" s="40">
        <f>INDEX(人口源表!$1:$1048576,MATCH($B357,人口源表!$A:$A,0),MATCH(K$1,人口源表!$1:$1,0))*INDEX(城镇化率!$1:$1048576,MATCH($B357,城镇化率!$A:$A,0),MATCH(K$1,城镇化率!$5:$5,0))/100</f>
        <v>192486.55377384543</v>
      </c>
      <c r="L357" s="40">
        <f>INDEX(人口源表!$1:$1048576,MATCH($B357,人口源表!$A:$A,0),MATCH(L$1,人口源表!$1:$1,0))*INDEX(城镇化率!$1:$1048576,MATCH($B357,城镇化率!$A:$A,0),MATCH(L$1,城镇化率!$5:$5,0))/100</f>
        <v>194374.60007641229</v>
      </c>
      <c r="M357" s="40">
        <f>INDEX(人口源表!$1:$1048576,MATCH($B357,人口源表!$A:$A,0),MATCH(M$1,人口源表!$1:$1,0))*INDEX(城镇化率!$1:$1048576,MATCH($B357,城镇化率!$A:$A,0),MATCH(M$1,城镇化率!$5:$5,0))/100</f>
        <v>196154.3833285509</v>
      </c>
      <c r="N357" s="40">
        <f>INDEX(人口源表!$1:$1048576,MATCH($B357,人口源表!$A:$A,0),MATCH(N$1,人口源表!$1:$1,0))*INDEX(城镇化率!$1:$1048576,MATCH($B357,城镇化率!$A:$A,0),MATCH(N$1,城镇化率!$5:$5,0))/100</f>
        <v>197823.9889524024</v>
      </c>
      <c r="O357" s="40">
        <f>INDEX(人口源表!$1:$1048576,MATCH($B357,人口源表!$A:$A,0),MATCH(O$1,人口源表!$1:$1,0))*INDEX(城镇化率!$1:$1048576,MATCH($B357,城镇化率!$A:$A,0),MATCH(O$1,城镇化率!$5:$5,0))/100</f>
        <v>199381.4963721431</v>
      </c>
      <c r="P357" s="40">
        <f>INDEX(人口源表!$1:$1048576,MATCH($B357,人口源表!$A:$A,0),MATCH(P$1,人口源表!$1:$1,0))*INDEX(城镇化率!$1:$1048576,MATCH($B357,城镇化率!$A:$A,0),MATCH(P$1,城镇化率!$5:$5,0))/100</f>
        <v>200824.10869261352</v>
      </c>
      <c r="Q357" s="40">
        <f>INDEX(人口源表!$1:$1048576,MATCH($B357,人口源表!$A:$A,0),MATCH(Q$1,人口源表!$1:$1,0))*INDEX(城镇化率!$1:$1048576,MATCH($B357,城镇化率!$A:$A,0),MATCH(Q$1,城镇化率!$5:$5,0))/100</f>
        <v>202152.50706284863</v>
      </c>
      <c r="R357" s="40">
        <f>INDEX(人口源表!$1:$1048576,MATCH($B357,人口源表!$A:$A,0),MATCH(R$1,人口源表!$1:$1,0))*INDEX(城镇化率!$1:$1048576,MATCH($B357,城镇化率!$A:$A,0),MATCH(R$1,城镇化率!$5:$5,0))/100</f>
        <v>203363.91994305223</v>
      </c>
      <c r="S357" s="40">
        <f>INDEX(人口源表!$1:$1048576,MATCH($B357,人口源表!$A:$A,0),MATCH(S$1,人口源表!$1:$1,0))*INDEX(城镇化率!$1:$1048576,MATCH($B357,城镇化率!$A:$A,0),MATCH(S$1,城镇化率!$5:$5,0))/100</f>
        <v>203446.95200116624</v>
      </c>
      <c r="T357" s="40">
        <f>INDEX(人口源表!$1:$1048576,MATCH($B357,人口源表!$A:$A,0),MATCH(T$1,人口源表!$1:$1,0))*INDEX(城镇化率!$1:$1048576,MATCH($B357,城镇化率!$A:$A,0),MATCH(T$1,城镇化率!$5:$5,0))/100</f>
        <v>203408.19892546744</v>
      </c>
      <c r="U357" s="40">
        <f>INDEX(人口源表!$1:$1048576,MATCH($B357,人口源表!$A:$A,0),MATCH(U$1,人口源表!$1:$1,0))*INDEX(城镇化率!$1:$1048576,MATCH($B357,城镇化率!$A:$A,0),MATCH(U$1,城镇化率!$5:$5,0))/100</f>
        <v>203250.36149131588</v>
      </c>
      <c r="V357" s="40">
        <f>INDEX(人口源表!$1:$1048576,MATCH($B357,人口源表!$A:$A,0),MATCH(V$1,人口源表!$1:$1,0))*INDEX(城镇化率!$1:$1048576,MATCH($B357,城镇化率!$A:$A,0),MATCH(V$1,城镇化率!$5:$5,0))/100</f>
        <v>202975.30649154686</v>
      </c>
      <c r="W357" s="40">
        <f>INDEX(人口源表!$1:$1048576,MATCH($B357,人口源表!$A:$A,0),MATCH(W$1,人口源表!$1:$1,0))*INDEX(城镇化率!$1:$1048576,MATCH($B357,城镇化率!$A:$A,0),MATCH(W$1,城镇化率!$5:$5,0))/100</f>
        <v>202586.77719320857</v>
      </c>
      <c r="X357" s="40">
        <f>INDEX(人口源表!$1:$1048576,MATCH($B357,人口源表!$A:$A,0),MATCH(X$1,人口源表!$1:$1,0))*INDEX(城镇化率!$1:$1048576,MATCH($B357,城镇化率!$A:$A,0),MATCH(X$1,城镇化率!$5:$5,0))/100</f>
        <v>202087.69384060393</v>
      </c>
      <c r="Y357" s="40">
        <f>INDEX(人口源表!$1:$1048576,MATCH($B357,人口源表!$A:$A,0),MATCH(Y$1,人口源表!$1:$1,0))*INDEX(城镇化率!$1:$1048576,MATCH($B357,城镇化率!$A:$A,0),MATCH(Y$1,城镇化率!$5:$5,0))/100</f>
        <v>201481.97168050343</v>
      </c>
      <c r="Z357" s="40">
        <f>INDEX(人口源表!$1:$1048576,MATCH($B357,人口源表!$A:$A,0),MATCH(Z$1,人口源表!$1:$1,0))*INDEX(城镇化率!$1:$1048576,MATCH($B357,城镇化率!$A:$A,0),MATCH(Z$1,城镇化率!$5:$5,0))/100</f>
        <v>200773.62052659673</v>
      </c>
      <c r="AA357" s="40">
        <f>INDEX(人口源表!$1:$1048576,MATCH($B357,人口源表!$A:$A,0),MATCH(AA$1,人口源表!$1:$1,0))*INDEX(城镇化率!$1:$1048576,MATCH($B357,城镇化率!$A:$A,0),MATCH(AA$1,城镇化率!$5:$5,0))/100</f>
        <v>199967.67507091165</v>
      </c>
      <c r="AB357" s="40">
        <f>INDEX(人口源表!$1:$1048576,MATCH($B357,人口源表!$A:$A,0),MATCH(AB$1,人口源表!$1:$1,0))*INDEX(城镇化率!$1:$1048576,MATCH($B357,城镇化率!$A:$A,0),MATCH(AB$1,城镇化率!$5:$5,0))/100</f>
        <v>199069.28566449985</v>
      </c>
      <c r="AC357" s="40">
        <f>INDEX(人口源表!$1:$1048576,MATCH($B357,人口源表!$A:$A,0),MATCH(AC$1,人口源表!$1:$1,0))*INDEX(城镇化率!$1:$1048576,MATCH($B357,城镇化率!$A:$A,0),MATCH(AC$1,城镇化率!$5:$5,0))/100</f>
        <v>197840.39388859994</v>
      </c>
      <c r="AD357" s="40">
        <f>INDEX(人口源表!$1:$1048576,MATCH($B357,人口源表!$A:$A,0),MATCH(AD$1,人口源表!$1:$1,0))*INDEX(城镇化率!$1:$1048576,MATCH($B357,城镇化率!$A:$A,0),MATCH(AD$1,城镇化率!$5:$5,0))/100</f>
        <v>196534.49352466557</v>
      </c>
      <c r="AE357" s="40">
        <f>INDEX(人口源表!$1:$1048576,MATCH($B357,人口源表!$A:$A,0),MATCH(AE$1,人口源表!$1:$1,0))*INDEX(城镇化率!$1:$1048576,MATCH($B357,城镇化率!$A:$A,0),MATCH(AE$1,城镇化率!$5:$5,0))/100</f>
        <v>195157.38678785201</v>
      </c>
      <c r="AF357" s="40">
        <f>INDEX(人口源表!$1:$1048576,MATCH($B357,人口源表!$A:$A,0),MATCH(AF$1,人口源表!$1:$1,0))*INDEX(城镇化率!$1:$1048576,MATCH($B357,城镇化率!$A:$A,0),MATCH(AF$1,城镇化率!$5:$5,0))/100</f>
        <v>193715.9175285158</v>
      </c>
      <c r="AG357" s="40">
        <f>INDEX(人口源表!$1:$1048576,MATCH($B357,人口源表!$A:$A,0),MATCH(AG$1,人口源表!$1:$1,0))*INDEX(城镇化率!$1:$1048576,MATCH($B357,城镇化率!$A:$A,0),MATCH(AG$1,城镇化率!$5:$5,0))/100</f>
        <v>192217.99000351745</v>
      </c>
      <c r="AH357" s="40">
        <f>INDEX(人口源表!$1:$1048576,MATCH($B357,人口源表!$A:$A,0),MATCH(AH$1,人口源表!$1:$1,0))*INDEX(城镇化率!$1:$1048576,MATCH($B357,城镇化率!$A:$A,0),MATCH(AH$1,城镇化率!$5:$5,0))/100</f>
        <v>190673.54288597257</v>
      </c>
      <c r="AI357" s="40">
        <f>INDEX(人口源表!$1:$1048576,MATCH($B357,人口源表!$A:$A,0),MATCH(AI$1,人口源表!$1:$1,0))*INDEX(城镇化率!$1:$1048576,MATCH($B357,城镇化率!$A:$A,0),MATCH(AI$1,城镇化率!$5:$5,0))/100</f>
        <v>189089.79330901295</v>
      </c>
      <c r="AJ357" s="40">
        <f>INDEX(人口源表!$1:$1048576,MATCH($B357,人口源表!$A:$A,0),MATCH(AJ$1,人口源表!$1:$1,0))*INDEX(城镇化率!$1:$1048576,MATCH($B357,城镇化率!$A:$A,0),MATCH(AJ$1,城镇化率!$5:$5,0))/100</f>
        <v>187475.99534232181</v>
      </c>
      <c r="AK357" s="40">
        <f>INDEX(人口源表!$1:$1048576,MATCH($B357,人口源表!$A:$A,0),MATCH(AK$1,人口源表!$1:$1,0))*INDEX(城镇化率!$1:$1048576,MATCH($B357,城镇化率!$A:$A,0),MATCH(AK$1,城镇化率!$5:$5,0))/100</f>
        <v>185843.47734141353</v>
      </c>
      <c r="AL357" s="40">
        <f>INDEX(人口源表!$1:$1048576,MATCH($B357,人口源表!$A:$A,0),MATCH(AL$1,人口源表!$1:$1,0))*INDEX(城镇化率!$1:$1048576,MATCH($B357,城镇化率!$A:$A,0),MATCH(AL$1,城镇化率!$5:$5,0))/100</f>
        <v>184200.83214644634</v>
      </c>
      <c r="AM357" s="40">
        <f>INDEX(人口源表!$1:$1048576,MATCH($B357,人口源表!$A:$A,0),MATCH(AM$1,人口源表!$1:$1,0))*INDEX(城镇化率!$1:$1048576,MATCH($B357,城镇化率!$A:$A,0),MATCH(AM$1,城镇化率!$5:$5,0))/100</f>
        <v>182560.67607360578</v>
      </c>
      <c r="AN357" s="40">
        <f>INDEX(人口源表!$1:$1048576,MATCH($B357,人口源表!$A:$A,0),MATCH(AN$1,人口源表!$1:$1,0))*INDEX(城镇化率!$1:$1048576,MATCH($B357,城镇化率!$A:$A,0),MATCH(AN$1,城镇化率!$5:$5,0))/100</f>
        <v>180932.88566545222</v>
      </c>
      <c r="AO357" s="40">
        <f>INDEX(人口源表!$1:$1048576,MATCH($B357,人口源表!$A:$A,0),MATCH(AO$1,人口源表!$1:$1,0))*INDEX(城镇化率!$1:$1048576,MATCH($B357,城镇化率!$A:$A,0),MATCH(AO$1,城镇化率!$5:$5,0))/100</f>
        <v>179330.42737228211</v>
      </c>
      <c r="AP357" s="40">
        <f>INDEX(人口源表!$1:$1048576,MATCH($B357,人口源表!$A:$A,0),MATCH(AP$1,人口源表!$1:$1,0))*INDEX(城镇化率!$1:$1048576,MATCH($B357,城镇化率!$A:$A,0),MATCH(AP$1,城镇化率!$5:$5,0))/100</f>
        <v>177765.47752832531</v>
      </c>
      <c r="AQ357" s="40">
        <f>INDEX(人口源表!$1:$1048576,MATCH($B357,人口源表!$A:$A,0),MATCH(AQ$1,人口源表!$1:$1,0))*INDEX(城镇化率!$1:$1048576,MATCH($B357,城镇化率!$A:$A,0),MATCH(AQ$1,城镇化率!$5:$5,0))/100</f>
        <v>176250.39355100531</v>
      </c>
      <c r="AR357" s="40">
        <f>INDEX(人口源表!$1:$1048576,MATCH($B357,人口源表!$A:$A,0),MATCH(AR$1,人口源表!$1:$1,0))*INDEX(城镇化率!$1:$1048576,MATCH($B357,城镇化率!$A:$A,0),MATCH(AR$1,城镇化率!$5:$5,0))/100</f>
        <v>174800.69059866577</v>
      </c>
      <c r="AS357" s="40">
        <f>INDEX(人口源表!$1:$1048576,MATCH($B357,人口源表!$A:$A,0),MATCH(AS$1,人口源表!$1:$1,0))*INDEX(城镇化率!$1:$1048576,MATCH($B357,城镇化率!$A:$A,0),MATCH(AS$1,城镇化率!$5:$5,0))/100</f>
        <v>173429.12701108254</v>
      </c>
      <c r="AT357" s="40">
        <f>INDEX(人口源表!$1:$1048576,MATCH($B357,人口源表!$A:$A,0),MATCH(AT$1,人口源表!$1:$1,0))*INDEX(城镇化率!$1:$1048576,MATCH($B357,城镇化率!$A:$A,0),MATCH(AT$1,城镇化率!$5:$5,0))/100</f>
        <v>172150.64588738538</v>
      </c>
      <c r="AU357" s="40">
        <f>INDEX(人口源表!$1:$1048576,MATCH($B357,人口源表!$A:$A,0),MATCH(AU$1,人口源表!$1:$1,0))*INDEX(城镇化率!$1:$1048576,MATCH($B357,城镇化率!$A:$A,0),MATCH(AU$1,城镇化率!$5:$5,0))/100</f>
        <v>170485</v>
      </c>
      <c r="AV357" s="40">
        <f>INDEX(人口源表!$1:$1048576,MATCH($B357,人口源表!$A:$A,0),MATCH(AV$1,人口源表!$1:$1,0))*INDEX(城镇化率!$1:$1048576,MATCH($B357,城镇化率!$A:$A,0),MATCH(AV$1,城镇化率!$5:$5,0))/100</f>
        <v>168807</v>
      </c>
    </row>
    <row r="358" spans="1:48" x14ac:dyDescent="0.15">
      <c r="A358" s="35" t="s">
        <v>883</v>
      </c>
      <c r="B358" s="4" t="s">
        <v>716</v>
      </c>
      <c r="C358" s="34">
        <f>VLOOKUP(B358,'[1]2016省城人口总结（根）'!B:C,2,FALSE)/100</f>
        <v>0.50033603260914394</v>
      </c>
      <c r="D358" s="40">
        <f>INDEX(人口源表!$1:$1048576,MATCH($B358,人口源表!$A:$A,0),MATCH(D$1,人口源表!$1:$1,0))*INDEX(城镇化率!$1:$1048576,MATCH($B358,城镇化率!$A:$A,0),MATCH(D$1,城镇化率!$5:$5,0))/100</f>
        <v>28395.885161042228</v>
      </c>
      <c r="E358" s="40">
        <f>INDEX(人口源表!$1:$1048576,MATCH($B358,人口源表!$A:$A,0),MATCH(E$1,人口源表!$1:$1,0))*INDEX(城镇化率!$1:$1048576,MATCH($B358,城镇化率!$A:$A,0),MATCH(E$1,城镇化率!$5:$5,0))/100</f>
        <v>29067.617060878965</v>
      </c>
      <c r="F358" s="40">
        <f>INDEX(人口源表!$1:$1048576,MATCH($B358,人口源表!$A:$A,0),MATCH(F$1,人口源表!$1:$1,0))*INDEX(城镇化率!$1:$1048576,MATCH($B358,城镇化率!$A:$A,0),MATCH(F$1,城镇化率!$5:$5,0))/100</f>
        <v>29740.011623096649</v>
      </c>
      <c r="G358" s="40">
        <f>INDEX(人口源表!$1:$1048576,MATCH($B358,人口源表!$A:$A,0),MATCH(G$1,人口源表!$1:$1,0))*INDEX(城镇化率!$1:$1048576,MATCH($B358,城镇化率!$A:$A,0),MATCH(G$1,城镇化率!$5:$5,0))/100</f>
        <v>69676.887778752643</v>
      </c>
      <c r="H358" s="40">
        <f>INDEX(人口源表!$1:$1048576,MATCH($B358,人口源表!$A:$A,0),MATCH(H$1,人口源表!$1:$1,0))*INDEX(城镇化率!$1:$1048576,MATCH($B358,城镇化率!$A:$A,0),MATCH(H$1,城镇化率!$5:$5,0))/100</f>
        <v>71281.346968941885</v>
      </c>
      <c r="I358" s="40">
        <f>INDEX(人口源表!$1:$1048576,MATCH($B358,人口源表!$A:$A,0),MATCH(I$1,人口源表!$1:$1,0))*INDEX(城镇化率!$1:$1048576,MATCH($B358,城镇化率!$A:$A,0),MATCH(I$1,城镇化率!$5:$5,0))/100</f>
        <v>72386.10587959073</v>
      </c>
      <c r="J358" s="40">
        <f>INDEX(人口源表!$1:$1048576,MATCH($B358,人口源表!$A:$A,0),MATCH(J$1,人口源表!$1:$1,0))*INDEX(城镇化率!$1:$1048576,MATCH($B358,城镇化率!$A:$A,0),MATCH(J$1,城镇化率!$5:$5,0))/100</f>
        <v>73472.524580490121</v>
      </c>
      <c r="K358" s="40">
        <f>INDEX(人口源表!$1:$1048576,MATCH($B358,人口源表!$A:$A,0),MATCH(K$1,人口源表!$1:$1,0))*INDEX(城镇化率!$1:$1048576,MATCH($B358,城镇化率!$A:$A,0),MATCH(K$1,城镇化率!$5:$5,0))/100</f>
        <v>74535.93235376582</v>
      </c>
      <c r="L358" s="40">
        <f>INDEX(人口源表!$1:$1048576,MATCH($B358,人口源表!$A:$A,0),MATCH(L$1,人口源表!$1:$1,0))*INDEX(城镇化率!$1:$1048576,MATCH($B358,城镇化率!$A:$A,0),MATCH(L$1,城镇化率!$5:$5,0))/100</f>
        <v>75573.157349851565</v>
      </c>
      <c r="M358" s="40">
        <f>INDEX(人口源表!$1:$1048576,MATCH($B358,人口源表!$A:$A,0),MATCH(M$1,人口源表!$1:$1,0))*INDEX(城镇化率!$1:$1048576,MATCH($B358,城镇化率!$A:$A,0),MATCH(M$1,城镇化率!$5:$5,0))/100</f>
        <v>76580.918273568677</v>
      </c>
      <c r="N358" s="40">
        <f>INDEX(人口源表!$1:$1048576,MATCH($B358,人口源表!$A:$A,0),MATCH(N$1,人口源表!$1:$1,0))*INDEX(城镇化率!$1:$1048576,MATCH($B358,城镇化率!$A:$A,0),MATCH(N$1,城镇化率!$5:$5,0))/100</f>
        <v>77555.821806503605</v>
      </c>
      <c r="O358" s="40">
        <f>INDEX(人口源表!$1:$1048576,MATCH($B358,人口源表!$A:$A,0),MATCH(O$1,人口源表!$1:$1,0))*INDEX(城镇化率!$1:$1048576,MATCH($B358,城镇化率!$A:$A,0),MATCH(O$1,城镇化率!$5:$5,0))/100</f>
        <v>78495.507725651623</v>
      </c>
      <c r="P358" s="40">
        <f>INDEX(人口源表!$1:$1048576,MATCH($B358,人口源表!$A:$A,0),MATCH(P$1,人口源表!$1:$1,0))*INDEX(城镇化率!$1:$1048576,MATCH($B358,城镇化率!$A:$A,0),MATCH(P$1,城镇化率!$5:$5,0))/100</f>
        <v>79397.544388834576</v>
      </c>
      <c r="Q358" s="40">
        <f>INDEX(人口源表!$1:$1048576,MATCH($B358,人口源表!$A:$A,0),MATCH(Q$1,人口源表!$1:$1,0))*INDEX(城镇化率!$1:$1048576,MATCH($B358,城镇化率!$A:$A,0),MATCH(Q$1,城镇化率!$5:$5,0))/100</f>
        <v>80258.256336701001</v>
      </c>
      <c r="R358" s="40">
        <f>INDEX(人口源表!$1:$1048576,MATCH($B358,人口源表!$A:$A,0),MATCH(R$1,人口源表!$1:$1,0))*INDEX(城镇化率!$1:$1048576,MATCH($B358,城镇化率!$A:$A,0),MATCH(R$1,城镇化率!$5:$5,0))/100</f>
        <v>81076.211712300137</v>
      </c>
      <c r="S358" s="40">
        <f>INDEX(人口源表!$1:$1048576,MATCH($B358,人口源表!$A:$A,0),MATCH(S$1,人口源表!$1:$1,0))*INDEX(城镇化率!$1:$1048576,MATCH($B358,城镇化率!$A:$A,0),MATCH(S$1,城镇化率!$5:$5,0))/100</f>
        <v>81444.751235085321</v>
      </c>
      <c r="T358" s="40">
        <f>INDEX(人口源表!$1:$1048576,MATCH($B358,人口源表!$A:$A,0),MATCH(T$1,人口源表!$1:$1,0))*INDEX(城镇化率!$1:$1048576,MATCH($B358,城镇化率!$A:$A,0),MATCH(T$1,城镇化率!$5:$5,0))/100</f>
        <v>81760.605011443826</v>
      </c>
      <c r="U358" s="40">
        <f>INDEX(人口源表!$1:$1048576,MATCH($B358,人口源表!$A:$A,0),MATCH(U$1,人口源表!$1:$1,0))*INDEX(城镇化率!$1:$1048576,MATCH($B358,城镇化率!$A:$A,0),MATCH(U$1,城镇化率!$5:$5,0))/100</f>
        <v>82024.165599956817</v>
      </c>
      <c r="V358" s="40">
        <f>INDEX(人口源表!$1:$1048576,MATCH($B358,人口源表!$A:$A,0),MATCH(V$1,人口源表!$1:$1,0))*INDEX(城镇化率!$1:$1048576,MATCH($B358,城镇化率!$A:$A,0),MATCH(V$1,城镇化率!$5:$5,0))/100</f>
        <v>82235.238270601651</v>
      </c>
      <c r="W358" s="40">
        <f>INDEX(人口源表!$1:$1048576,MATCH($B358,人口源表!$A:$A,0),MATCH(W$1,人口源表!$1:$1,0))*INDEX(城镇化率!$1:$1048576,MATCH($B358,城镇化率!$A:$A,0),MATCH(W$1,城镇化率!$5:$5,0))/100</f>
        <v>82393.026157641827</v>
      </c>
      <c r="X358" s="40">
        <f>INDEX(人口源表!$1:$1048576,MATCH($B358,人口源表!$A:$A,0),MATCH(X$1,人口源表!$1:$1,0))*INDEX(城镇化率!$1:$1048576,MATCH($B358,城镇化率!$A:$A,0),MATCH(X$1,城镇化率!$5:$5,0))/100</f>
        <v>82497.942858045979</v>
      </c>
      <c r="Y358" s="40">
        <f>INDEX(人口源表!$1:$1048576,MATCH($B358,人口源表!$A:$A,0),MATCH(Y$1,人口源表!$1:$1,0))*INDEX(城镇化率!$1:$1048576,MATCH($B358,城镇化率!$A:$A,0),MATCH(Y$1,城镇化率!$5:$5,0))/100</f>
        <v>82550.418287710912</v>
      </c>
      <c r="Z358" s="40">
        <f>INDEX(人口源表!$1:$1048576,MATCH($B358,人口源表!$A:$A,0),MATCH(Z$1,人口源表!$1:$1,0))*INDEX(城镇化率!$1:$1048576,MATCH($B358,城镇化率!$A:$A,0),MATCH(Z$1,城镇化率!$5:$5,0))/100</f>
        <v>82551.514249563756</v>
      </c>
      <c r="AA358" s="40">
        <f>INDEX(人口源表!$1:$1048576,MATCH($B358,人口源表!$A:$A,0),MATCH(AA$1,人口源表!$1:$1,0))*INDEX(城镇化率!$1:$1048576,MATCH($B358,城镇化率!$A:$A,0),MATCH(AA$1,城镇化率!$5:$5,0))/100</f>
        <v>82502.321649743535</v>
      </c>
      <c r="AB358" s="40">
        <f>INDEX(人口源表!$1:$1048576,MATCH($B358,人口源表!$A:$A,0),MATCH(AB$1,人口源表!$1:$1,0))*INDEX(城镇化率!$1:$1048576,MATCH($B358,城镇化率!$A:$A,0),MATCH(AB$1,城镇化率!$5:$5,0))/100</f>
        <v>82404.5823933348</v>
      </c>
      <c r="AC358" s="40">
        <f>INDEX(人口源表!$1:$1048576,MATCH($B358,人口源表!$A:$A,0),MATCH(AC$1,人口源表!$1:$1,0))*INDEX(城镇化率!$1:$1048576,MATCH($B358,城镇化率!$A:$A,0),MATCH(AC$1,城镇化率!$5:$5,0))/100</f>
        <v>82159.42168788753</v>
      </c>
      <c r="AD358" s="40">
        <f>INDEX(人口源表!$1:$1048576,MATCH($B358,人口源表!$A:$A,0),MATCH(AD$1,人口源表!$1:$1,0))*INDEX(城镇化率!$1:$1048576,MATCH($B358,城镇化率!$A:$A,0),MATCH(AD$1,城镇化率!$5:$5,0))/100</f>
        <v>81870.538387142224</v>
      </c>
      <c r="AE358" s="40">
        <f>INDEX(人口源表!$1:$1048576,MATCH($B358,人口源表!$A:$A,0),MATCH(AE$1,人口源表!$1:$1,0))*INDEX(城镇化率!$1:$1048576,MATCH($B358,城镇化率!$A:$A,0),MATCH(AE$1,城镇化率!$5:$5,0))/100</f>
        <v>81540.595607828771</v>
      </c>
      <c r="AF358" s="40">
        <f>INDEX(人口源表!$1:$1048576,MATCH($B358,人口源表!$A:$A,0),MATCH(AF$1,人口源表!$1:$1,0))*INDEX(城镇化率!$1:$1048576,MATCH($B358,城镇化率!$A:$A,0),MATCH(AF$1,城镇化率!$5:$5,0))/100</f>
        <v>81172.931213625809</v>
      </c>
      <c r="AG358" s="40">
        <f>INDEX(人口源表!$1:$1048576,MATCH($B358,人口源表!$A:$A,0),MATCH(AG$1,人口源表!$1:$1,0))*INDEX(城镇化率!$1:$1048576,MATCH($B358,城镇化率!$A:$A,0),MATCH(AG$1,城镇化率!$5:$5,0))/100</f>
        <v>80770.936829363913</v>
      </c>
      <c r="AH358" s="40">
        <f>INDEX(人口源表!$1:$1048576,MATCH($B358,人口源表!$A:$A,0),MATCH(AH$1,人口源表!$1:$1,0))*INDEX(城镇化率!$1:$1048576,MATCH($B358,城镇化率!$A:$A,0),MATCH(AH$1,城镇化率!$5:$5,0))/100</f>
        <v>80338.694049887825</v>
      </c>
      <c r="AI358" s="40">
        <f>INDEX(人口源表!$1:$1048576,MATCH($B358,人口源表!$A:$A,0),MATCH(AI$1,人口源表!$1:$1,0))*INDEX(城镇化率!$1:$1048576,MATCH($B358,城镇化率!$A:$A,0),MATCH(AI$1,城镇化率!$5:$5,0))/100</f>
        <v>79880.986944805365</v>
      </c>
      <c r="AJ358" s="40">
        <f>INDEX(人口源表!$1:$1048576,MATCH($B358,人口源表!$A:$A,0),MATCH(AJ$1,人口源表!$1:$1,0))*INDEX(城镇化率!$1:$1048576,MATCH($B358,城镇化率!$A:$A,0),MATCH(AJ$1,城镇化率!$5:$5,0))/100</f>
        <v>79401.3932209247</v>
      </c>
      <c r="AK358" s="40">
        <f>INDEX(人口源表!$1:$1048576,MATCH($B358,人口源表!$A:$A,0),MATCH(AK$1,人口源表!$1:$1,0))*INDEX(城镇化率!$1:$1048576,MATCH($B358,城镇化率!$A:$A,0),MATCH(AK$1,城镇化率!$5:$5,0))/100</f>
        <v>78906.761146423421</v>
      </c>
      <c r="AL358" s="40">
        <f>INDEX(人口源表!$1:$1048576,MATCH($B358,人口源表!$A:$A,0),MATCH(AL$1,人口源表!$1:$1,0))*INDEX(城镇化率!$1:$1048576,MATCH($B358,城镇化率!$A:$A,0),MATCH(AL$1,城镇化率!$5:$5,0))/100</f>
        <v>78400.817356301384</v>
      </c>
      <c r="AM358" s="40">
        <f>INDEX(人口源表!$1:$1048576,MATCH($B358,人口源表!$A:$A,0),MATCH(AM$1,人口源表!$1:$1,0))*INDEX(城镇化率!$1:$1048576,MATCH($B358,城镇化率!$A:$A,0),MATCH(AM$1,城镇化率!$5:$5,0))/100</f>
        <v>77891.232444131107</v>
      </c>
      <c r="AN358" s="40">
        <f>INDEX(人口源表!$1:$1048576,MATCH($B358,人口源表!$A:$A,0),MATCH(AN$1,人口源表!$1:$1,0))*INDEX(城镇化率!$1:$1048576,MATCH($B358,城镇化率!$A:$A,0),MATCH(AN$1,城镇化率!$5:$5,0))/100</f>
        <v>77383.192693662771</v>
      </c>
      <c r="AO358" s="40">
        <f>INDEX(人口源表!$1:$1048576,MATCH($B358,人口源表!$A:$A,0),MATCH(AO$1,人口源表!$1:$1,0))*INDEX(城镇化率!$1:$1048576,MATCH($B358,城镇化率!$A:$A,0),MATCH(AO$1,城镇化率!$5:$5,0))/100</f>
        <v>76883.920766343042</v>
      </c>
      <c r="AP358" s="40">
        <f>INDEX(人口源表!$1:$1048576,MATCH($B358,人口源表!$A:$A,0),MATCH(AP$1,人口源表!$1:$1,0))*INDEX(城镇化率!$1:$1048576,MATCH($B358,城镇化率!$A:$A,0),MATCH(AP$1,城镇化率!$5:$5,0))/100</f>
        <v>76401.40311065159</v>
      </c>
      <c r="AQ358" s="40">
        <f>INDEX(人口源表!$1:$1048576,MATCH($B358,人口源表!$A:$A,0),MATCH(AQ$1,人口源表!$1:$1,0))*INDEX(城镇化率!$1:$1048576,MATCH($B358,城镇化率!$A:$A,0),MATCH(AQ$1,城镇化率!$5:$5,0))/100</f>
        <v>75942.430565251459</v>
      </c>
      <c r="AR358" s="40">
        <f>INDEX(人口源表!$1:$1048576,MATCH($B358,人口源表!$A:$A,0),MATCH(AR$1,人口源表!$1:$1,0))*INDEX(城镇化率!$1:$1048576,MATCH($B358,城镇化率!$A:$A,0),MATCH(AR$1,城镇化率!$5:$5,0))/100</f>
        <v>75515.214967238644</v>
      </c>
      <c r="AS358" s="40">
        <f>INDEX(人口源表!$1:$1048576,MATCH($B358,人口源表!$A:$A,0),MATCH(AS$1,人口源表!$1:$1,0))*INDEX(城镇化率!$1:$1048576,MATCH($B358,城镇化率!$A:$A,0),MATCH(AS$1,城镇化率!$5:$5,0))/100</f>
        <v>75128.752425952698</v>
      </c>
      <c r="AT358" s="40">
        <f>INDEX(人口源表!$1:$1048576,MATCH($B358,人口源表!$A:$A,0),MATCH(AT$1,人口源表!$1:$1,0))*INDEX(城镇化率!$1:$1048576,MATCH($B358,城镇化率!$A:$A,0),MATCH(AT$1,城镇化率!$5:$5,0))/100</f>
        <v>74792.836953238235</v>
      </c>
      <c r="AU358" s="40">
        <f>INDEX(人口源表!$1:$1048576,MATCH($B358,人口源表!$A:$A,0),MATCH(AU$1,人口源表!$1:$1,0))*INDEX(城镇化率!$1:$1048576,MATCH($B358,城镇化率!$A:$A,0),MATCH(AU$1,城镇化率!$5:$5,0))/100</f>
        <v>74516.071554030437</v>
      </c>
      <c r="AV358" s="40">
        <f>INDEX(人口源表!$1:$1048576,MATCH($B358,人口源表!$A:$A,0),MATCH(AV$1,人口源表!$1:$1,0))*INDEX(城镇化率!$1:$1048576,MATCH($B358,城镇化率!$A:$A,0),MATCH(AV$1,城镇化率!$5:$5,0))/100</f>
        <v>74308.524724873947</v>
      </c>
    </row>
    <row r="359" spans="1:48" x14ac:dyDescent="0.15">
      <c r="A359" s="35" t="s">
        <v>883</v>
      </c>
      <c r="B359" s="4" t="s">
        <v>718</v>
      </c>
      <c r="C359" s="34">
        <f>VLOOKUP(B359,'[1]2016省城人口总结（根）'!B:C,2,FALSE)/100</f>
        <v>0.69400447438015112</v>
      </c>
      <c r="D359" s="40">
        <f>INDEX(人口源表!$1:$1048576,MATCH($B359,人口源表!$A:$A,0),MATCH(D$1,人口源表!$1:$1,0))*INDEX(城镇化率!$1:$1048576,MATCH($B359,城镇化率!$A:$A,0),MATCH(D$1,城镇化率!$5:$5,0))/100</f>
        <v>54907.906918232264</v>
      </c>
      <c r="E359" s="40">
        <f>INDEX(人口源表!$1:$1048576,MATCH($B359,人口源表!$A:$A,0),MATCH(E$1,人口源表!$1:$1,0))*INDEX(城镇化率!$1:$1048576,MATCH($B359,城镇化率!$A:$A,0),MATCH(E$1,城镇化率!$5:$5,0))/100</f>
        <v>56206.806122150876</v>
      </c>
      <c r="F359" s="40">
        <f>INDEX(人口源表!$1:$1048576,MATCH($B359,人口源表!$A:$A,0),MATCH(F$1,人口源表!$1:$1,0))*INDEX(城镇化率!$1:$1048576,MATCH($B359,城镇化率!$A:$A,0),MATCH(F$1,城镇化率!$5:$5,0))/100</f>
        <v>57506.986687933153</v>
      </c>
      <c r="G359" s="40">
        <f>INDEX(人口源表!$1:$1048576,MATCH($B359,人口源表!$A:$A,0),MATCH(G$1,人口源表!$1:$1,0))*INDEX(城镇化率!$1:$1048576,MATCH($B359,城镇化率!$A:$A,0),MATCH(G$1,城镇化率!$5:$5,0))/100</f>
        <v>186834.3470270549</v>
      </c>
      <c r="H359" s="40">
        <f>INDEX(人口源表!$1:$1048576,MATCH($B359,人口源表!$A:$A,0),MATCH(H$1,人口源表!$1:$1,0))*INDEX(城镇化率!$1:$1048576,MATCH($B359,城镇化率!$A:$A,0),MATCH(H$1,城镇化率!$5:$5,0))/100</f>
        <v>190468.65281525051</v>
      </c>
      <c r="I359" s="40">
        <f>INDEX(人口源表!$1:$1048576,MATCH($B359,人口源表!$A:$A,0),MATCH(I$1,人口源表!$1:$1,0))*INDEX(城镇化率!$1:$1048576,MATCH($B359,城镇化率!$A:$A,0),MATCH(I$1,城镇化率!$5:$5,0))/100</f>
        <v>192803.76682588382</v>
      </c>
      <c r="J359" s="40">
        <f>INDEX(人口源表!$1:$1048576,MATCH($B359,人口源表!$A:$A,0),MATCH(J$1,人口源表!$1:$1,0))*INDEX(城镇化率!$1:$1048576,MATCH($B359,城镇化率!$A:$A,0),MATCH(J$1,城镇化率!$5:$5,0))/100</f>
        <v>195124.88076947653</v>
      </c>
      <c r="K359" s="40">
        <f>INDEX(人口源表!$1:$1048576,MATCH($B359,人口源表!$A:$A,0),MATCH(K$1,人口源表!$1:$1,0))*INDEX(城镇化率!$1:$1048576,MATCH($B359,城镇化率!$A:$A,0),MATCH(K$1,城镇化率!$5:$5,0))/100</f>
        <v>197421.8852249851</v>
      </c>
      <c r="L359" s="40">
        <f>INDEX(人口源表!$1:$1048576,MATCH($B359,人口源表!$A:$A,0),MATCH(L$1,人口源表!$1:$1,0))*INDEX(城镇化率!$1:$1048576,MATCH($B359,城镇化率!$A:$A,0),MATCH(L$1,城镇化率!$5:$5,0))/100</f>
        <v>199683.50963474967</v>
      </c>
      <c r="M359" s="40">
        <f>INDEX(人口源表!$1:$1048576,MATCH($B359,人口源表!$A:$A,0),MATCH(M$1,人口源表!$1:$1,0))*INDEX(城镇化率!$1:$1048576,MATCH($B359,城镇化率!$A:$A,0),MATCH(M$1,城镇化率!$5:$5,0))/100</f>
        <v>201900.39540553623</v>
      </c>
      <c r="N359" s="40">
        <f>INDEX(人口源表!$1:$1048576,MATCH($B359,人口源表!$A:$A,0),MATCH(N$1,人口源表!$1:$1,0))*INDEX(城镇化率!$1:$1048576,MATCH($B359,城镇化率!$A:$A,0),MATCH(N$1,城镇化率!$5:$5,0))/100</f>
        <v>204062.8380651781</v>
      </c>
      <c r="O359" s="40">
        <f>INDEX(人口源表!$1:$1048576,MATCH($B359,人口源表!$A:$A,0),MATCH(O$1,人口源表!$1:$1,0))*INDEX(城镇化率!$1:$1048576,MATCH($B359,城镇化率!$A:$A,0),MATCH(O$1,城镇化率!$5:$5,0))/100</f>
        <v>206162.37089009094</v>
      </c>
      <c r="P359" s="40">
        <f>INDEX(人口源表!$1:$1048576,MATCH($B359,人口源表!$A:$A,0),MATCH(P$1,人口源表!$1:$1,0))*INDEX(城镇化率!$1:$1048576,MATCH($B359,城镇化率!$A:$A,0),MATCH(P$1,城镇化率!$5:$5,0))/100</f>
        <v>208189.42405825868</v>
      </c>
      <c r="Q359" s="40">
        <f>INDEX(人口源表!$1:$1048576,MATCH($B359,人口源表!$A:$A,0),MATCH(Q$1,人口源表!$1:$1,0))*INDEX(城镇化率!$1:$1048576,MATCH($B359,城镇化率!$A:$A,0),MATCH(Q$1,城镇化率!$5:$5,0))/100</f>
        <v>210136.52534862404</v>
      </c>
      <c r="R359" s="40">
        <f>INDEX(人口源表!$1:$1048576,MATCH($B359,人口源表!$A:$A,0),MATCH(R$1,人口源表!$1:$1,0))*INDEX(城镇化率!$1:$1048576,MATCH($B359,城镇化率!$A:$A,0),MATCH(R$1,城镇化率!$5:$5,0))/100</f>
        <v>211996.77362236622</v>
      </c>
      <c r="S359" s="40">
        <f>INDEX(人口源表!$1:$1048576,MATCH($B359,人口源表!$A:$A,0),MATCH(S$1,人口源表!$1:$1,0))*INDEX(城镇化率!$1:$1048576,MATCH($B359,城镇化率!$A:$A,0),MATCH(S$1,城镇化率!$5:$5,0))/100</f>
        <v>212705.63703966915</v>
      </c>
      <c r="T359" s="40">
        <f>INDEX(人口源表!$1:$1048576,MATCH($B359,人口源表!$A:$A,0),MATCH(T$1,人口源表!$1:$1,0))*INDEX(城镇化率!$1:$1048576,MATCH($B359,城镇化率!$A:$A,0),MATCH(T$1,城镇化率!$5:$5,0))/100</f>
        <v>213301.97721095313</v>
      </c>
      <c r="U359" s="40">
        <f>INDEX(人口源表!$1:$1048576,MATCH($B359,人口源表!$A:$A,0),MATCH(U$1,人口源表!$1:$1,0))*INDEX(城镇化率!$1:$1048576,MATCH($B359,城镇化率!$A:$A,0),MATCH(U$1,城镇化率!$5:$5,0))/100</f>
        <v>213784.07962236842</v>
      </c>
      <c r="V359" s="40">
        <f>INDEX(人口源表!$1:$1048576,MATCH($B359,人口源表!$A:$A,0),MATCH(V$1,人口源表!$1:$1,0))*INDEX(城镇化率!$1:$1048576,MATCH($B359,城镇化率!$A:$A,0),MATCH(V$1,城镇化率!$5:$5,0))/100</f>
        <v>214148.53926675551</v>
      </c>
      <c r="W359" s="40">
        <f>INDEX(人口源表!$1:$1048576,MATCH($B359,人口源表!$A:$A,0),MATCH(W$1,人口源表!$1:$1,0))*INDEX(城镇化率!$1:$1048576,MATCH($B359,城镇化率!$A:$A,0),MATCH(W$1,城镇化率!$5:$5,0))/100</f>
        <v>214392.74117269032</v>
      </c>
      <c r="X359" s="40">
        <f>INDEX(人口源表!$1:$1048576,MATCH($B359,人口源表!$A:$A,0),MATCH(X$1,人口源表!$1:$1,0))*INDEX(城镇化率!$1:$1048576,MATCH($B359,城镇化率!$A:$A,0),MATCH(X$1,城镇化率!$5:$5,0))/100</f>
        <v>214516.57094095278</v>
      </c>
      <c r="Y359" s="40">
        <f>INDEX(人口源表!$1:$1048576,MATCH($B359,人口源表!$A:$A,0),MATCH(Y$1,人口源表!$1:$1,0))*INDEX(城镇化率!$1:$1048576,MATCH($B359,城镇化率!$A:$A,0),MATCH(Y$1,城镇化率!$5:$5,0))/100</f>
        <v>214518.23144290232</v>
      </c>
      <c r="Z359" s="40">
        <f>INDEX(人口源表!$1:$1048576,MATCH($B359,人口源表!$A:$A,0),MATCH(Z$1,人口源表!$1:$1,0))*INDEX(城镇化率!$1:$1048576,MATCH($B359,城镇化率!$A:$A,0),MATCH(Z$1,城镇化率!$5:$5,0))/100</f>
        <v>214400.17520479247</v>
      </c>
      <c r="AA359" s="40">
        <f>INDEX(人口源表!$1:$1048576,MATCH($B359,人口源表!$A:$A,0),MATCH(AA$1,人口源表!$1:$1,0))*INDEX(城镇化率!$1:$1048576,MATCH($B359,城镇化率!$A:$A,0),MATCH(AA$1,城镇化率!$5:$5,0))/100</f>
        <v>214162.34872201816</v>
      </c>
      <c r="AB359" s="40">
        <f>INDEX(人口源表!$1:$1048576,MATCH($B359,人口源表!$A:$A,0),MATCH(AB$1,人口源表!$1:$1,0))*INDEX(城镇化率!$1:$1048576,MATCH($B359,城镇化率!$A:$A,0),MATCH(AB$1,城镇化率!$5:$5,0))/100</f>
        <v>213808.16351263932</v>
      </c>
      <c r="AC359" s="40">
        <f>INDEX(人口源表!$1:$1048576,MATCH($B359,人口源表!$A:$A,0),MATCH(AC$1,人口源表!$1:$1,0))*INDEX(城镇化率!$1:$1048576,MATCH($B359,城镇化率!$A:$A,0),MATCH(AC$1,城镇化率!$5:$5,0))/100</f>
        <v>213079.19308362657</v>
      </c>
      <c r="AD359" s="40">
        <f>INDEX(人口源表!$1:$1048576,MATCH($B359,人口源表!$A:$A,0),MATCH(AD$1,人口源表!$1:$1,0))*INDEX(城镇化率!$1:$1048576,MATCH($B359,城镇化率!$A:$A,0),MATCH(AD$1,城镇化率!$5:$5,0))/100</f>
        <v>212243.53721800057</v>
      </c>
      <c r="AE359" s="40">
        <f>INDEX(人口源表!$1:$1048576,MATCH($B359,人口源表!$A:$A,0),MATCH(AE$1,人口源表!$1:$1,0))*INDEX(城镇化率!$1:$1048576,MATCH($B359,城镇化率!$A:$A,0),MATCH(AE$1,城镇化率!$5:$5,0))/100</f>
        <v>211307.00661500861</v>
      </c>
      <c r="AF359" s="40">
        <f>INDEX(人口源表!$1:$1048576,MATCH($B359,人口源表!$A:$A,0),MATCH(AF$1,人口源表!$1:$1,0))*INDEX(城镇化率!$1:$1048576,MATCH($B359,城镇化率!$A:$A,0),MATCH(AF$1,城镇化率!$5:$5,0))/100</f>
        <v>210276.38364516859</v>
      </c>
      <c r="AG359" s="40">
        <f>INDEX(人口源表!$1:$1048576,MATCH($B359,人口源表!$A:$A,0),MATCH(AG$1,人口源表!$1:$1,0))*INDEX(城镇化率!$1:$1048576,MATCH($B359,城镇化率!$A:$A,0),MATCH(AG$1,城镇化率!$5:$5,0))/100</f>
        <v>209159.43978507255</v>
      </c>
      <c r="AH359" s="40">
        <f>INDEX(人口源表!$1:$1048576,MATCH($B359,人口源表!$A:$A,0),MATCH(AH$1,人口源表!$1:$1,0))*INDEX(城镇化率!$1:$1048576,MATCH($B359,城镇化率!$A:$A,0),MATCH(AH$1,城镇化率!$5:$5,0))/100</f>
        <v>207964.95324595831</v>
      </c>
      <c r="AI359" s="40">
        <f>INDEX(人口源表!$1:$1048576,MATCH($B359,人口源表!$A:$A,0),MATCH(AI$1,人口源表!$1:$1,0))*INDEX(城镇化率!$1:$1048576,MATCH($B359,城镇化率!$A:$A,0),MATCH(AI$1,城镇化率!$5:$5,0))/100</f>
        <v>206702.72679773756</v>
      </c>
      <c r="AJ359" s="40">
        <f>INDEX(人口源表!$1:$1048576,MATCH($B359,人口源表!$A:$A,0),MATCH(AJ$1,人口源表!$1:$1,0))*INDEX(城镇化率!$1:$1048576,MATCH($B359,城镇化率!$A:$A,0),MATCH(AJ$1,城镇化率!$5:$5,0))/100</f>
        <v>205384.49420443084</v>
      </c>
      <c r="AK359" s="40">
        <f>INDEX(人口源表!$1:$1048576,MATCH($B359,人口源表!$A:$A,0),MATCH(AK$1,人口源表!$1:$1,0))*INDEX(城镇化率!$1:$1048576,MATCH($B359,城镇化率!$A:$A,0),MATCH(AK$1,城镇化率!$5:$5,0))/100</f>
        <v>204023.06342802639</v>
      </c>
      <c r="AL359" s="40">
        <f>INDEX(人口源表!$1:$1048576,MATCH($B359,人口源表!$A:$A,0),MATCH(AL$1,人口源表!$1:$1,0))*INDEX(城镇化率!$1:$1048576,MATCH($B359,城镇化率!$A:$A,0),MATCH(AL$1,城镇化率!$5:$5,0))/100</f>
        <v>202630.54492362691</v>
      </c>
      <c r="AM359" s="40">
        <f>INDEX(人口源表!$1:$1048576,MATCH($B359,人口源表!$A:$A,0),MATCH(AM$1,人口源表!$1:$1,0))*INDEX(城镇化率!$1:$1048576,MATCH($B359,城镇化率!$A:$A,0),MATCH(AM$1,城镇化率!$5:$5,0))/100</f>
        <v>201221.93064438968</v>
      </c>
      <c r="AN359" s="40">
        <f>INDEX(人口源表!$1:$1048576,MATCH($B359,人口源表!$A:$A,0),MATCH(AN$1,人口源表!$1:$1,0))*INDEX(城镇化率!$1:$1048576,MATCH($B359,城镇化率!$A:$A,0),MATCH(AN$1,城镇化率!$5:$5,0))/100</f>
        <v>199812.44095297574</v>
      </c>
      <c r="AO359" s="40">
        <f>INDEX(人口源表!$1:$1048576,MATCH($B359,人口源表!$A:$A,0),MATCH(AO$1,人口源表!$1:$1,0))*INDEX(城镇化率!$1:$1048576,MATCH($B359,城镇化率!$A:$A,0),MATCH(AO$1,城镇化率!$5:$5,0))/100</f>
        <v>198420.24264685006</v>
      </c>
      <c r="AP359" s="40">
        <f>INDEX(人口源表!$1:$1048576,MATCH($B359,人口源表!$A:$A,0),MATCH(AP$1,人口源表!$1:$1,0))*INDEX(城镇化率!$1:$1048576,MATCH($B359,城镇化率!$A:$A,0),MATCH(AP$1,城镇化率!$5:$5,0))/100</f>
        <v>197061.95882267394</v>
      </c>
      <c r="AQ359" s="40">
        <f>INDEX(人口源表!$1:$1048576,MATCH($B359,人口源表!$A:$A,0),MATCH(AQ$1,人口源表!$1:$1,0))*INDEX(城镇化率!$1:$1048576,MATCH($B359,城镇化率!$A:$A,0),MATCH(AQ$1,城镇化率!$5:$5,0))/100</f>
        <v>195758.10996086471</v>
      </c>
      <c r="AR359" s="40">
        <f>INDEX(人口源表!$1:$1048576,MATCH($B359,人口源表!$A:$A,0),MATCH(AR$1,人口源表!$1:$1,0))*INDEX(城镇化率!$1:$1048576,MATCH($B359,城镇化率!$A:$A,0),MATCH(AR$1,城镇化率!$5:$5,0))/100</f>
        <v>194528.60721032895</v>
      </c>
      <c r="AS359" s="40">
        <f>INDEX(人口源表!$1:$1048576,MATCH($B359,人口源表!$A:$A,0),MATCH(AS$1,人口源表!$1:$1,0))*INDEX(城镇化率!$1:$1048576,MATCH($B359,城镇化率!$A:$A,0),MATCH(AS$1,城镇化率!$5:$5,0))/100</f>
        <v>193394.57604175026</v>
      </c>
      <c r="AT359" s="40">
        <f>INDEX(人口源表!$1:$1048576,MATCH($B359,人口源表!$A:$A,0),MATCH(AT$1,人口源表!$1:$1,0))*INDEX(城镇化率!$1:$1048576,MATCH($B359,城镇化率!$A:$A,0),MATCH(AT$1,城镇化率!$5:$5,0))/100</f>
        <v>192380.22130605867</v>
      </c>
      <c r="AU359" s="40">
        <f>INDEX(人口源表!$1:$1048576,MATCH($B359,人口源表!$A:$A,0),MATCH(AU$1,人口源表!$1:$1,0))*INDEX(城镇化率!$1:$1048576,MATCH($B359,城镇化率!$A:$A,0),MATCH(AU$1,城镇化率!$5:$5,0))/100</f>
        <v>191509.17847706299</v>
      </c>
      <c r="AV359" s="40">
        <f>INDEX(人口源表!$1:$1048576,MATCH($B359,人口源表!$A:$A,0),MATCH(AV$1,人口源表!$1:$1,0))*INDEX(城镇化率!$1:$1048576,MATCH($B359,城镇化率!$A:$A,0),MATCH(AV$1,城镇化率!$5:$5,0))/100</f>
        <v>190808.21733973073</v>
      </c>
    </row>
    <row r="360" spans="1:48" x14ac:dyDescent="0.15">
      <c r="A360" s="35" t="s">
        <v>883</v>
      </c>
      <c r="B360" s="4" t="s">
        <v>720</v>
      </c>
      <c r="C360" s="34">
        <f>VLOOKUP(B360,'[1]2016省城人口总结（根）'!B:C,2,FALSE)/100</f>
        <v>0.24619276674111501</v>
      </c>
      <c r="D360" s="40">
        <f>INDEX(人口源表!$1:$1048576,MATCH($B360,人口源表!$A:$A,0),MATCH(D$1,人口源表!$1:$1,0))*INDEX(城镇化率!$1:$1048576,MATCH($B360,城镇化率!$A:$A,0),MATCH(D$1,城镇化率!$5:$5,0))/100</f>
        <v>12336.167386264471</v>
      </c>
      <c r="E360" s="40">
        <f>INDEX(人口源表!$1:$1048576,MATCH($B360,人口源表!$A:$A,0),MATCH(E$1,人口源表!$1:$1,0))*INDEX(城镇化率!$1:$1048576,MATCH($B360,城镇化率!$A:$A,0),MATCH(E$1,城镇化率!$5:$5,0))/100</f>
        <v>12627.991258212222</v>
      </c>
      <c r="F360" s="40">
        <f>INDEX(人口源表!$1:$1048576,MATCH($B360,人口源表!$A:$A,0),MATCH(F$1,人口源表!$1:$1,0))*INDEX(城镇化率!$1:$1048576,MATCH($B360,城镇化率!$A:$A,0),MATCH(F$1,城镇化率!$5:$5,0))/100</f>
        <v>12920.103013915153</v>
      </c>
      <c r="G360" s="40">
        <f>INDEX(人口源表!$1:$1048576,MATCH($B360,人口源表!$A:$A,0),MATCH(G$1,人口源表!$1:$1,0))*INDEX(城镇化率!$1:$1048576,MATCH($B360,城镇化率!$A:$A,0),MATCH(G$1,城镇化率!$5:$5,0))/100</f>
        <v>18732.257064023157</v>
      </c>
      <c r="H360" s="40">
        <f>INDEX(人口源表!$1:$1048576,MATCH($B360,人口源表!$A:$A,0),MATCH(H$1,人口源表!$1:$1,0))*INDEX(城镇化率!$1:$1048576,MATCH($B360,城镇化率!$A:$A,0),MATCH(H$1,城镇化率!$5:$5,0))/100</f>
        <v>19232.662758497674</v>
      </c>
      <c r="I360" s="40">
        <f>INDEX(人口源表!$1:$1048576,MATCH($B360,人口源表!$A:$A,0),MATCH(I$1,人口源表!$1:$1,0))*INDEX(城镇化率!$1:$1048576,MATCH($B360,城镇化率!$A:$A,0),MATCH(I$1,城镇化率!$5:$5,0))/100</f>
        <v>19623.434288127453</v>
      </c>
      <c r="J360" s="40">
        <f>INDEX(人口源表!$1:$1048576,MATCH($B360,人口源表!$A:$A,0),MATCH(J$1,人口源表!$1:$1,0))*INDEX(城镇化率!$1:$1048576,MATCH($B360,城镇化率!$A:$A,0),MATCH(J$1,城镇化率!$5:$5,0))/100</f>
        <v>20032.456896482829</v>
      </c>
      <c r="K360" s="40">
        <f>INDEX(人口源表!$1:$1048576,MATCH($B360,人口源表!$A:$A,0),MATCH(K$1,人口源表!$1:$1,0))*INDEX(城镇化率!$1:$1048576,MATCH($B360,城镇化率!$A:$A,0),MATCH(K$1,城镇化率!$5:$5,0))/100</f>
        <v>20457.195170627641</v>
      </c>
      <c r="L360" s="40">
        <f>INDEX(人口源表!$1:$1048576,MATCH($B360,人口源表!$A:$A,0),MATCH(L$1,人口源表!$1:$1,0))*INDEX(城镇化率!$1:$1048576,MATCH($B360,城镇化率!$A:$A,0),MATCH(L$1,城镇化率!$5:$5,0))/100</f>
        <v>20895.276773581179</v>
      </c>
      <c r="M360" s="40">
        <f>INDEX(人口源表!$1:$1048576,MATCH($B360,人口源表!$A:$A,0),MATCH(M$1,人口源表!$1:$1,0))*INDEX(城镇化率!$1:$1048576,MATCH($B360,城镇化率!$A:$A,0),MATCH(M$1,城镇化率!$5:$5,0))/100</f>
        <v>21344.226485340103</v>
      </c>
      <c r="N360" s="40">
        <f>INDEX(人口源表!$1:$1048576,MATCH($B360,人口源表!$A:$A,0),MATCH(N$1,人口源表!$1:$1,0))*INDEX(城镇化率!$1:$1048576,MATCH($B360,城镇化率!$A:$A,0),MATCH(N$1,城镇化率!$5:$5,0))/100</f>
        <v>21802.302313377382</v>
      </c>
      <c r="O360" s="40">
        <f>INDEX(人口源表!$1:$1048576,MATCH($B360,人口源表!$A:$A,0),MATCH(O$1,人口源表!$1:$1,0))*INDEX(城镇化率!$1:$1048576,MATCH($B360,城镇化率!$A:$A,0),MATCH(O$1,城镇化率!$5:$5,0))/100</f>
        <v>22266.840481272433</v>
      </c>
      <c r="P360" s="40">
        <f>INDEX(人口源表!$1:$1048576,MATCH($B360,人口源表!$A:$A,0),MATCH(P$1,人口源表!$1:$1,0))*INDEX(城镇化率!$1:$1048576,MATCH($B360,城镇化率!$A:$A,0),MATCH(P$1,城镇化率!$5:$5,0))/100</f>
        <v>22736.207575914137</v>
      </c>
      <c r="Q360" s="40">
        <f>INDEX(人口源表!$1:$1048576,MATCH($B360,人口源表!$A:$A,0),MATCH(Q$1,人口源表!$1:$1,0))*INDEX(城镇化率!$1:$1048576,MATCH($B360,城镇化率!$A:$A,0),MATCH(Q$1,城镇化率!$5:$5,0))/100</f>
        <v>23208.126483513104</v>
      </c>
      <c r="R360" s="40">
        <f>INDEX(人口源表!$1:$1048576,MATCH($B360,人口源表!$A:$A,0),MATCH(R$1,人口源表!$1:$1,0))*INDEX(城镇化率!$1:$1048576,MATCH($B360,城镇化率!$A:$A,0),MATCH(R$1,城镇化率!$5:$5,0))/100</f>
        <v>23680.5186818355</v>
      </c>
      <c r="S360" s="40">
        <f>INDEX(人口源表!$1:$1048576,MATCH($B360,人口源表!$A:$A,0),MATCH(S$1,人口源表!$1:$1,0))*INDEX(城镇化率!$1:$1048576,MATCH($B360,城镇化率!$A:$A,0),MATCH(S$1,城镇化率!$5:$5,0))/100</f>
        <v>24032.539287394324</v>
      </c>
      <c r="T360" s="40">
        <f>INDEX(人口源表!$1:$1048576,MATCH($B360,人口源表!$A:$A,0),MATCH(T$1,人口源表!$1:$1,0))*INDEX(城镇化率!$1:$1048576,MATCH($B360,城镇化率!$A:$A,0),MATCH(T$1,城镇化率!$5:$5,0))/100</f>
        <v>24377.791038015472</v>
      </c>
      <c r="U360" s="40">
        <f>INDEX(人口源表!$1:$1048576,MATCH($B360,人口源表!$A:$A,0),MATCH(U$1,人口源表!$1:$1,0))*INDEX(城镇化率!$1:$1048576,MATCH($B360,城镇化率!$A:$A,0),MATCH(U$1,城镇化率!$5:$5,0))/100</f>
        <v>24714.672363444864</v>
      </c>
      <c r="V360" s="40">
        <f>INDEX(人口源表!$1:$1048576,MATCH($B360,人口源表!$A:$A,0),MATCH(V$1,人口源表!$1:$1,0))*INDEX(城镇化率!$1:$1048576,MATCH($B360,城镇化率!$A:$A,0),MATCH(V$1,城镇化率!$5:$5,0))/100</f>
        <v>25041.550838561532</v>
      </c>
      <c r="W360" s="40">
        <f>INDEX(人口源表!$1:$1048576,MATCH($B360,人口源表!$A:$A,0),MATCH(W$1,人口源表!$1:$1,0))*INDEX(城镇化率!$1:$1048576,MATCH($B360,城镇化率!$A:$A,0),MATCH(W$1,城镇化率!$5:$5,0))/100</f>
        <v>25357.657642205733</v>
      </c>
      <c r="X360" s="40">
        <f>INDEX(人口源表!$1:$1048576,MATCH($B360,人口源表!$A:$A,0),MATCH(X$1,人口源表!$1:$1,0))*INDEX(城镇化率!$1:$1048576,MATCH($B360,城镇化率!$A:$A,0),MATCH(X$1,城镇化率!$5:$5,0))/100</f>
        <v>25661.610688099423</v>
      </c>
      <c r="Y360" s="40">
        <f>INDEX(人口源表!$1:$1048576,MATCH($B360,人口源表!$A:$A,0),MATCH(Y$1,人口源表!$1:$1,0))*INDEX(城镇化率!$1:$1048576,MATCH($B360,城镇化率!$A:$A,0),MATCH(Y$1,城镇化率!$5:$5,0))/100</f>
        <v>25952.905822040513</v>
      </c>
      <c r="Z360" s="40">
        <f>INDEX(人口源表!$1:$1048576,MATCH($B360,人口源表!$A:$A,0),MATCH(Z$1,人口源表!$1:$1,0))*INDEX(城镇化率!$1:$1048576,MATCH($B360,城镇化率!$A:$A,0),MATCH(Z$1,城镇化率!$5:$5,0))/100</f>
        <v>26230.122443100456</v>
      </c>
      <c r="AA360" s="40">
        <f>INDEX(人口源表!$1:$1048576,MATCH($B360,人口源表!$A:$A,0),MATCH(AA$1,人口源表!$1:$1,0))*INDEX(城镇化率!$1:$1048576,MATCH($B360,城镇化率!$A:$A,0),MATCH(AA$1,城镇化率!$5:$5,0))/100</f>
        <v>26493.335024403674</v>
      </c>
      <c r="AB360" s="40">
        <f>INDEX(人口源表!$1:$1048576,MATCH($B360,人口源表!$A:$A,0),MATCH(AB$1,人口源表!$1:$1,0))*INDEX(城镇化率!$1:$1048576,MATCH($B360,城镇化率!$A:$A,0),MATCH(AB$1,城镇化率!$5:$5,0))/100</f>
        <v>26741.704334815244</v>
      </c>
      <c r="AC360" s="40">
        <f>INDEX(人口源表!$1:$1048576,MATCH($B360,人口源表!$A:$A,0),MATCH(AC$1,人口源表!$1:$1,0))*INDEX(城镇化率!$1:$1048576,MATCH($B360,城镇化率!$A:$A,0),MATCH(AC$1,城镇化率!$5:$5,0))/100</f>
        <v>26941.98282967303</v>
      </c>
      <c r="AD360" s="40">
        <f>INDEX(人口源表!$1:$1048576,MATCH($B360,人口源表!$A:$A,0),MATCH(AD$1,人口源表!$1:$1,0))*INDEX(城镇化率!$1:$1048576,MATCH($B360,城镇化率!$A:$A,0),MATCH(AD$1,城镇化率!$5:$5,0))/100</f>
        <v>27126.444679687611</v>
      </c>
      <c r="AE360" s="40">
        <f>INDEX(人口源表!$1:$1048576,MATCH($B360,人口源表!$A:$A,0),MATCH(AE$1,人口源表!$1:$1,0))*INDEX(城镇化率!$1:$1048576,MATCH($B360,城镇化率!$A:$A,0),MATCH(AE$1,城镇化率!$5:$5,0))/100</f>
        <v>27295.831732078052</v>
      </c>
      <c r="AF360" s="40">
        <f>INDEX(人口源表!$1:$1048576,MATCH($B360,人口源表!$A:$A,0),MATCH(AF$1,人口源表!$1:$1,0))*INDEX(城镇化率!$1:$1048576,MATCH($B360,城镇化率!$A:$A,0),MATCH(AF$1,城镇化率!$5:$5,0))/100</f>
        <v>27449.656609231202</v>
      </c>
      <c r="AG360" s="40">
        <f>INDEX(人口源表!$1:$1048576,MATCH($B360,人口源表!$A:$A,0),MATCH(AG$1,人口源表!$1:$1,0))*INDEX(城镇化率!$1:$1048576,MATCH($B360,城镇化率!$A:$A,0),MATCH(AG$1,城镇化率!$5:$5,0))/100</f>
        <v>27589.295624529594</v>
      </c>
      <c r="AH360" s="40">
        <f>INDEX(人口源表!$1:$1048576,MATCH($B360,人口源表!$A:$A,0),MATCH(AH$1,人口源表!$1:$1,0))*INDEX(城镇化率!$1:$1048576,MATCH($B360,城镇化率!$A:$A,0),MATCH(AH$1,城镇化率!$5:$5,0))/100</f>
        <v>27714.896025066013</v>
      </c>
      <c r="AI360" s="40">
        <f>INDEX(人口源表!$1:$1048576,MATCH($B360,人口源表!$A:$A,0),MATCH(AI$1,人口源表!$1:$1,0))*INDEX(城镇化率!$1:$1048576,MATCH($B360,城镇化率!$A:$A,0),MATCH(AI$1,城镇化率!$5:$5,0))/100</f>
        <v>27827.236464661259</v>
      </c>
      <c r="AJ360" s="40">
        <f>INDEX(人口源表!$1:$1048576,MATCH($B360,人口源表!$A:$A,0),MATCH(AJ$1,人口源表!$1:$1,0))*INDEX(城镇化率!$1:$1048576,MATCH($B360,城镇化率!$A:$A,0),MATCH(AJ$1,城镇化率!$5:$5,0))/100</f>
        <v>27928.054036031492</v>
      </c>
      <c r="AK360" s="40">
        <f>INDEX(人口源表!$1:$1048576,MATCH($B360,人口源表!$A:$A,0),MATCH(AK$1,人口源表!$1:$1,0))*INDEX(城镇化率!$1:$1048576,MATCH($B360,城镇化率!$A:$A,0),MATCH(AK$1,城镇化率!$5:$5,0))/100</f>
        <v>28017.847795561138</v>
      </c>
      <c r="AL360" s="40">
        <f>INDEX(人口源表!$1:$1048576,MATCH($B360,人口源表!$A:$A,0),MATCH(AL$1,人口源表!$1:$1,0))*INDEX(城镇化率!$1:$1048576,MATCH($B360,城镇化率!$A:$A,0),MATCH(AL$1,城镇化率!$5:$5,0))/100</f>
        <v>28098.713022316806</v>
      </c>
      <c r="AM360" s="40">
        <f>INDEX(人口源表!$1:$1048576,MATCH($B360,人口源表!$A:$A,0),MATCH(AM$1,人口源表!$1:$1,0))*INDEX(城镇化率!$1:$1048576,MATCH($B360,城镇化率!$A:$A,0),MATCH(AM$1,城镇化率!$5:$5,0))/100</f>
        <v>28172.140077661435</v>
      </c>
      <c r="AN360" s="40">
        <f>INDEX(人口源表!$1:$1048576,MATCH($B360,人口源表!$A:$A,0),MATCH(AN$1,人口源表!$1:$1,0))*INDEX(城镇化率!$1:$1048576,MATCH($B360,城镇化率!$A:$A,0),MATCH(AN$1,城镇化率!$5:$5,0))/100</f>
        <v>28240.282449863516</v>
      </c>
      <c r="AO360" s="40">
        <f>INDEX(人口源表!$1:$1048576,MATCH($B360,人口源表!$A:$A,0),MATCH(AO$1,人口源表!$1:$1,0))*INDEX(城镇化率!$1:$1048576,MATCH($B360,城镇化率!$A:$A,0),MATCH(AO$1,城镇化率!$5:$5,0))/100</f>
        <v>28304.68446133173</v>
      </c>
      <c r="AP360" s="40">
        <f>INDEX(人口源表!$1:$1048576,MATCH($B360,人口源表!$A:$A,0),MATCH(AP$1,人口源表!$1:$1,0))*INDEX(城镇化率!$1:$1048576,MATCH($B360,城镇化率!$A:$A,0),MATCH(AP$1,城镇化率!$5:$5,0))/100</f>
        <v>28368.203604797345</v>
      </c>
      <c r="AQ360" s="40">
        <f>INDEX(人口源表!$1:$1048576,MATCH($B360,人口源表!$A:$A,0),MATCH(AQ$1,人口源表!$1:$1,0))*INDEX(城镇化率!$1:$1048576,MATCH($B360,城镇化率!$A:$A,0),MATCH(AQ$1,城镇化率!$5:$5,0))/100</f>
        <v>28433.417224036049</v>
      </c>
      <c r="AR360" s="40">
        <f>INDEX(人口源表!$1:$1048576,MATCH($B360,人口源表!$A:$A,0),MATCH(AR$1,人口源表!$1:$1,0))*INDEX(城镇化率!$1:$1048576,MATCH($B360,城镇化率!$A:$A,0),MATCH(AR$1,城镇化率!$5:$5,0))/100</f>
        <v>28502.616824530414</v>
      </c>
      <c r="AS360" s="40">
        <f>INDEX(人口源表!$1:$1048576,MATCH($B360,人口源表!$A:$A,0),MATCH(AS$1,人口源表!$1:$1,0))*INDEX(城镇化率!$1:$1048576,MATCH($B360,城镇化率!$A:$A,0),MATCH(AS$1,城镇化率!$5:$5,0))/100</f>
        <v>28579.432392066799</v>
      </c>
      <c r="AT360" s="40">
        <f>INDEX(人口源表!$1:$1048576,MATCH($B360,人口源表!$A:$A,0),MATCH(AT$1,人口源表!$1:$1,0))*INDEX(城镇化率!$1:$1048576,MATCH($B360,城镇化率!$A:$A,0),MATCH(AT$1,城镇化率!$5:$5,0))/100</f>
        <v>28666.56659228223</v>
      </c>
      <c r="AU360" s="40">
        <f>INDEX(人口源表!$1:$1048576,MATCH($B360,人口源表!$A:$A,0),MATCH(AU$1,人口源表!$1:$1,0))*INDEX(城镇化率!$1:$1048576,MATCH($B360,城镇化率!$A:$A,0),MATCH(AU$1,城镇化率!$5:$5,0))/100</f>
        <v>28768.076119628313</v>
      </c>
      <c r="AV360" s="40">
        <f>INDEX(人口源表!$1:$1048576,MATCH($B360,人口源表!$A:$A,0),MATCH(AV$1,人口源表!$1:$1,0))*INDEX(城镇化率!$1:$1048576,MATCH($B360,城镇化率!$A:$A,0),MATCH(AV$1,城镇化率!$5:$5,0))/100</f>
        <v>28887.418545395092</v>
      </c>
    </row>
    <row r="361" spans="1:48" x14ac:dyDescent="0.15">
      <c r="A361" s="35" t="s">
        <v>883</v>
      </c>
      <c r="B361" s="4" t="s">
        <v>722</v>
      </c>
      <c r="C361" s="34">
        <f>VLOOKUP(B361,'[1]2016省城人口总结（根）'!B:C,2,FALSE)/100</f>
        <v>0.69322783434153801</v>
      </c>
      <c r="D361" s="40">
        <f>INDEX(人口源表!$1:$1048576,MATCH($B361,人口源表!$A:$A,0),MATCH(D$1,人口源表!$1:$1,0))*INDEX(城镇化率!$1:$1048576,MATCH($B361,城镇化率!$A:$A,0),MATCH(D$1,城镇化率!$5:$5,0))/100</f>
        <v>58502.891830526096</v>
      </c>
      <c r="E361" s="40">
        <f>INDEX(人口源表!$1:$1048576,MATCH($B361,人口源表!$A:$A,0),MATCH(E$1,人口源表!$1:$1,0))*INDEX(城镇化率!$1:$1048576,MATCH($B361,城镇化率!$A:$A,0),MATCH(E$1,城镇化率!$5:$5,0))/100</f>
        <v>59886.833850730407</v>
      </c>
      <c r="F361" s="40">
        <f>INDEX(人口源表!$1:$1048576,MATCH($B361,人口源表!$A:$A,0),MATCH(F$1,人口源表!$1:$1,0))*INDEX(城镇化率!$1:$1048576,MATCH($B361,城镇化率!$A:$A,0),MATCH(F$1,城镇化率!$5:$5,0))/100</f>
        <v>61272.14112739249</v>
      </c>
      <c r="G361" s="40">
        <f>INDEX(人口源表!$1:$1048576,MATCH($B361,人口源表!$A:$A,0),MATCH(G$1,人口源表!$1:$1,0))*INDEX(城镇化率!$1:$1048576,MATCH($B361,城镇化率!$A:$A,0),MATCH(G$1,城镇化率!$5:$5,0))/100</f>
        <v>180253.4039977366</v>
      </c>
      <c r="H361" s="40">
        <f>INDEX(人口源表!$1:$1048576,MATCH($B361,人口源表!$A:$A,0),MATCH(H$1,人口源表!$1:$1,0))*INDEX(城镇化率!$1:$1048576,MATCH($B361,城镇化率!$A:$A,0),MATCH(H$1,城镇化率!$5:$5,0))/100</f>
        <v>184002.92089638996</v>
      </c>
      <c r="I361" s="40">
        <f>INDEX(人口源表!$1:$1048576,MATCH($B361,人口源表!$A:$A,0),MATCH(I$1,人口源表!$1:$1,0))*INDEX(城镇化率!$1:$1048576,MATCH($B361,城镇化率!$A:$A,0),MATCH(I$1,城镇化率!$5:$5,0))/100</f>
        <v>186451.16612036957</v>
      </c>
      <c r="J361" s="40">
        <f>INDEX(人口源表!$1:$1048576,MATCH($B361,人口源表!$A:$A,0),MATCH(J$1,人口源表!$1:$1,0))*INDEX(城镇化率!$1:$1048576,MATCH($B361,城镇化率!$A:$A,0),MATCH(J$1,城镇化率!$5:$5,0))/100</f>
        <v>188840.70602488008</v>
      </c>
      <c r="K361" s="40">
        <f>INDEX(人口源表!$1:$1048576,MATCH($B361,人口源表!$A:$A,0),MATCH(K$1,人口源表!$1:$1,0))*INDEX(城镇化率!$1:$1048576,MATCH($B361,城镇化率!$A:$A,0),MATCH(K$1,城镇化率!$5:$5,0))/100</f>
        <v>191164.64443912267</v>
      </c>
      <c r="L361" s="40">
        <f>INDEX(人口源表!$1:$1048576,MATCH($B361,人口源表!$A:$A,0),MATCH(L$1,人口源表!$1:$1,0))*INDEX(城镇化率!$1:$1048576,MATCH($B361,城镇化率!$A:$A,0),MATCH(L$1,城镇化率!$5:$5,0))/100</f>
        <v>193414.30905961883</v>
      </c>
      <c r="M361" s="40">
        <f>INDEX(人口源表!$1:$1048576,MATCH($B361,人口源表!$A:$A,0),MATCH(M$1,人口源表!$1:$1,0))*INDEX(城镇化率!$1:$1048576,MATCH($B361,城镇化率!$A:$A,0),MATCH(M$1,城镇化率!$5:$5,0))/100</f>
        <v>195583.84553851525</v>
      </c>
      <c r="N361" s="40">
        <f>INDEX(人口源表!$1:$1048576,MATCH($B361,人口源表!$A:$A,0),MATCH(N$1,人口源表!$1:$1,0))*INDEX(城镇化率!$1:$1048576,MATCH($B361,城镇化率!$A:$A,0),MATCH(N$1,城镇化率!$5:$5,0))/100</f>
        <v>197664.06835451286</v>
      </c>
      <c r="O361" s="40">
        <f>INDEX(人口源表!$1:$1048576,MATCH($B361,人口源表!$A:$A,0),MATCH(O$1,人口源表!$1:$1,0))*INDEX(城镇化率!$1:$1048576,MATCH($B361,城镇化率!$A:$A,0),MATCH(O$1,城镇化率!$5:$5,0))/100</f>
        <v>199651.04553587339</v>
      </c>
      <c r="P361" s="40">
        <f>INDEX(人口源表!$1:$1048576,MATCH($B361,人口源表!$A:$A,0),MATCH(P$1,人口源表!$1:$1,0))*INDEX(城镇化率!$1:$1048576,MATCH($B361,城镇化率!$A:$A,0),MATCH(P$1,城镇化率!$5:$5,0))/100</f>
        <v>201537.53589871497</v>
      </c>
      <c r="Q361" s="40">
        <f>INDEX(人口源表!$1:$1048576,MATCH($B361,人口源表!$A:$A,0),MATCH(Q$1,人口源表!$1:$1,0))*INDEX(城镇化率!$1:$1048576,MATCH($B361,城镇化率!$A:$A,0),MATCH(Q$1,城镇化率!$5:$5,0))/100</f>
        <v>203318.50421533093</v>
      </c>
      <c r="R361" s="40">
        <f>INDEX(人口源表!$1:$1048576,MATCH($B361,人口源表!$A:$A,0),MATCH(R$1,人口源表!$1:$1,0))*INDEX(城镇化率!$1:$1048576,MATCH($B361,城镇化率!$A:$A,0),MATCH(R$1,城镇化率!$5:$5,0))/100</f>
        <v>204988.78011226573</v>
      </c>
      <c r="S361" s="40">
        <f>INDEX(人口源表!$1:$1048576,MATCH($B361,人口源表!$A:$A,0),MATCH(S$1,人口源表!$1:$1,0))*INDEX(城镇化率!$1:$1048576,MATCH($B361,城镇化率!$A:$A,0),MATCH(S$1,城镇化率!$5:$5,0))/100</f>
        <v>205521.388195254</v>
      </c>
      <c r="T361" s="40">
        <f>INDEX(人口源表!$1:$1048576,MATCH($B361,人口源表!$A:$A,0),MATCH(T$1,人口源表!$1:$1,0))*INDEX(城镇化率!$1:$1048576,MATCH($B361,城镇化率!$A:$A,0),MATCH(T$1,城镇化率!$5:$5,0))/100</f>
        <v>205926.77487287068</v>
      </c>
      <c r="U361" s="40">
        <f>INDEX(人口源表!$1:$1048576,MATCH($B361,人口源表!$A:$A,0),MATCH(U$1,人口源表!$1:$1,0))*INDEX(城镇化率!$1:$1048576,MATCH($B361,城镇化率!$A:$A,0),MATCH(U$1,城镇化率!$5:$5,0))/100</f>
        <v>206203.01750202652</v>
      </c>
      <c r="V361" s="40">
        <f>INDEX(人口源表!$1:$1048576,MATCH($B361,人口源表!$A:$A,0),MATCH(V$1,人口源表!$1:$1,0))*INDEX(城镇化率!$1:$1048576,MATCH($B361,城镇化率!$A:$A,0),MATCH(V$1,城镇化率!$5:$5,0))/100</f>
        <v>206349.84563907553</v>
      </c>
      <c r="W361" s="40">
        <f>INDEX(人口源表!$1:$1048576,MATCH($B361,人口源表!$A:$A,0),MATCH(W$1,人口源表!$1:$1,0))*INDEX(城镇化率!$1:$1048576,MATCH($B361,城镇化率!$A:$A,0),MATCH(W$1,城镇化率!$5:$5,0))/100</f>
        <v>206367.84277138003</v>
      </c>
      <c r="X361" s="40">
        <f>INDEX(人口源表!$1:$1048576,MATCH($B361,人口源表!$A:$A,0),MATCH(X$1,人口源表!$1:$1,0))*INDEX(城镇化率!$1:$1048576,MATCH($B361,城镇化率!$A:$A,0),MATCH(X$1,城镇化率!$5:$5,0))/100</f>
        <v>206257.62347764033</v>
      </c>
      <c r="Y361" s="40">
        <f>INDEX(人口源表!$1:$1048576,MATCH($B361,人口源表!$A:$A,0),MATCH(Y$1,人口源表!$1:$1,0))*INDEX(城镇化率!$1:$1048576,MATCH($B361,城镇化率!$A:$A,0),MATCH(Y$1,城镇化率!$5:$5,0))/100</f>
        <v>206020.68221128784</v>
      </c>
      <c r="Z361" s="40">
        <f>INDEX(人口源表!$1:$1048576,MATCH($B361,人口源表!$A:$A,0),MATCH(Z$1,人口源表!$1:$1,0))*INDEX(城镇化率!$1:$1048576,MATCH($B361,城镇化率!$A:$A,0),MATCH(Z$1,城镇化率!$5:$5,0))/100</f>
        <v>205660.26753839414</v>
      </c>
      <c r="AA361" s="40">
        <f>INDEX(人口源表!$1:$1048576,MATCH($B361,人口源表!$A:$A,0),MATCH(AA$1,人口源表!$1:$1,0))*INDEX(城镇化率!$1:$1048576,MATCH($B361,城镇化率!$A:$A,0),MATCH(AA$1,城镇化率!$5:$5,0))/100</f>
        <v>205177.9981839254</v>
      </c>
      <c r="AB361" s="40">
        <f>INDEX(人口源表!$1:$1048576,MATCH($B361,人口源表!$A:$A,0),MATCH(AB$1,人口源表!$1:$1,0))*INDEX(城镇化率!$1:$1048576,MATCH($B361,城镇化率!$A:$A,0),MATCH(AB$1,城镇化率!$5:$5,0))/100</f>
        <v>204579.84903301735</v>
      </c>
      <c r="AC361" s="40">
        <f>INDEX(人口源表!$1:$1048576,MATCH($B361,人口源表!$A:$A,0),MATCH(AC$1,人口源表!$1:$1,0))*INDEX(城镇化率!$1:$1048576,MATCH($B361,城镇化率!$A:$A,0),MATCH(AC$1,城镇化率!$5:$5,0))/100</f>
        <v>203620.73218144607</v>
      </c>
      <c r="AD361" s="40">
        <f>INDEX(人口源表!$1:$1048576,MATCH($B361,人口源表!$A:$A,0),MATCH(AD$1,人口源表!$1:$1,0))*INDEX(城镇化率!$1:$1048576,MATCH($B361,城镇化率!$A:$A,0),MATCH(AD$1,城镇化率!$5:$5,0))/100</f>
        <v>202557.7735417425</v>
      </c>
      <c r="AE361" s="40">
        <f>INDEX(人口源表!$1:$1048576,MATCH($B361,人口源表!$A:$A,0),MATCH(AE$1,人口源表!$1:$1,0))*INDEX(城镇化率!$1:$1048576,MATCH($B361,城镇化率!$A:$A,0),MATCH(AE$1,城镇化率!$5:$5,0))/100</f>
        <v>201397.68836979719</v>
      </c>
      <c r="AF361" s="40">
        <f>INDEX(人口源表!$1:$1048576,MATCH($B361,人口源表!$A:$A,0),MATCH(AF$1,人口源表!$1:$1,0))*INDEX(城镇化率!$1:$1048576,MATCH($B361,城镇化率!$A:$A,0),MATCH(AF$1,城镇化率!$5:$5,0))/100</f>
        <v>200148.17596491583</v>
      </c>
      <c r="AG361" s="40">
        <f>INDEX(人口源表!$1:$1048576,MATCH($B361,人口源表!$A:$A,0),MATCH(AG$1,人口源表!$1:$1,0))*INDEX(城镇化率!$1:$1048576,MATCH($B361,城镇化率!$A:$A,0),MATCH(AG$1,城镇化率!$5:$5,0))/100</f>
        <v>198819.69212696663</v>
      </c>
      <c r="AH361" s="40">
        <f>INDEX(人口源表!$1:$1048576,MATCH($B361,人口源表!$A:$A,0),MATCH(AH$1,人口源表!$1:$1,0))*INDEX(城镇化率!$1:$1048576,MATCH($B361,城镇化率!$A:$A,0),MATCH(AH$1,城镇化率!$5:$5,0))/100</f>
        <v>197419.33461088579</v>
      </c>
      <c r="AI361" s="40">
        <f>INDEX(人口源表!$1:$1048576,MATCH($B361,人口源表!$A:$A,0),MATCH(AI$1,人口源表!$1:$1,0))*INDEX(城镇化率!$1:$1048576,MATCH($B361,城镇化率!$A:$A,0),MATCH(AI$1,城镇化率!$5:$5,0))/100</f>
        <v>195958.73507278011</v>
      </c>
      <c r="AJ361" s="40">
        <f>INDEX(人口源表!$1:$1048576,MATCH($B361,人口源表!$A:$A,0),MATCH(AJ$1,人口源表!$1:$1,0))*INDEX(城镇化率!$1:$1048576,MATCH($B361,城镇化率!$A:$A,0),MATCH(AJ$1,城镇化率!$5:$5,0))/100</f>
        <v>194449.70638874368</v>
      </c>
      <c r="AK361" s="40">
        <f>INDEX(人口源表!$1:$1048576,MATCH($B361,人口源表!$A:$A,0),MATCH(AK$1,人口源表!$1:$1,0))*INDEX(城镇化率!$1:$1048576,MATCH($B361,城镇化率!$A:$A,0),MATCH(AK$1,城镇化率!$5:$5,0))/100</f>
        <v>192903.35361482832</v>
      </c>
      <c r="AL361" s="40">
        <f>INDEX(人口源表!$1:$1048576,MATCH($B361,人口源表!$A:$A,0),MATCH(AL$1,人口源表!$1:$1,0))*INDEX(城镇化率!$1:$1048576,MATCH($B361,城镇化率!$A:$A,0),MATCH(AL$1,城镇化率!$5:$5,0))/100</f>
        <v>191334.52955496911</v>
      </c>
      <c r="AM361" s="40">
        <f>INDEX(人口源表!$1:$1048576,MATCH($B361,人口源表!$A:$A,0),MATCH(AM$1,人口源表!$1:$1,0))*INDEX(城镇化率!$1:$1048576,MATCH($B361,城镇化率!$A:$A,0),MATCH(AM$1,城镇化率!$5:$5,0))/100</f>
        <v>189755.62134057286</v>
      </c>
      <c r="AN361" s="40">
        <f>INDEX(人口源表!$1:$1048576,MATCH($B361,人口源表!$A:$A,0),MATCH(AN$1,人口源表!$1:$1,0))*INDEX(城镇化率!$1:$1048576,MATCH($B361,城镇化率!$A:$A,0),MATCH(AN$1,城镇化率!$5:$5,0))/100</f>
        <v>188182.80797322147</v>
      </c>
      <c r="AO361" s="40">
        <f>INDEX(人口源表!$1:$1048576,MATCH($B361,人口源表!$A:$A,0),MATCH(AO$1,人口源表!$1:$1,0))*INDEX(城镇化率!$1:$1048576,MATCH($B361,城镇化率!$A:$A,0),MATCH(AO$1,城镇化率!$5:$5,0))/100</f>
        <v>186632.51293243561</v>
      </c>
      <c r="AP361" s="40">
        <f>INDEX(人口源表!$1:$1048576,MATCH($B361,人口源表!$A:$A,0),MATCH(AP$1,人口源表!$1:$1,0))*INDEX(城镇化率!$1:$1048576,MATCH($B361,城镇化率!$A:$A,0),MATCH(AP$1,城镇化率!$5:$5,0))/100</f>
        <v>185120.49879611071</v>
      </c>
      <c r="AQ361" s="40">
        <f>INDEX(人口源表!$1:$1048576,MATCH($B361,人口源表!$A:$A,0),MATCH(AQ$1,人口源表!$1:$1,0))*INDEX(城镇化率!$1:$1048576,MATCH($B361,城镇化率!$A:$A,0),MATCH(AQ$1,城镇化率!$5:$5,0))/100</f>
        <v>183666.40798711361</v>
      </c>
      <c r="AR361" s="40">
        <f>INDEX(人口源表!$1:$1048576,MATCH($B361,人口源表!$A:$A,0),MATCH(AR$1,人口源表!$1:$1,0))*INDEX(城镇化率!$1:$1048576,MATCH($B361,城镇化率!$A:$A,0),MATCH(AR$1,城镇化率!$5:$5,0))/100</f>
        <v>182288.34643355568</v>
      </c>
      <c r="AS361" s="40">
        <f>INDEX(人口源表!$1:$1048576,MATCH($B361,人口源表!$A:$A,0),MATCH(AS$1,人口源表!$1:$1,0))*INDEX(城镇化率!$1:$1048576,MATCH($B361,城镇化率!$A:$A,0),MATCH(AS$1,城镇化率!$5:$5,0))/100</f>
        <v>181007.44178461804</v>
      </c>
      <c r="AT361" s="40">
        <f>INDEX(人口源表!$1:$1048576,MATCH($B361,人口源表!$A:$A,0),MATCH(AT$1,人口源表!$1:$1,0))*INDEX(城镇化率!$1:$1048576,MATCH($B361,城镇化率!$A:$A,0),MATCH(AT$1,城镇化率!$5:$5,0))/100</f>
        <v>179844.2120279964</v>
      </c>
      <c r="AU361" s="40">
        <f>INDEX(人口源表!$1:$1048576,MATCH($B361,人口源表!$A:$A,0),MATCH(AU$1,人口源表!$1:$1,0))*INDEX(城镇化率!$1:$1048576,MATCH($B361,城镇化率!$A:$A,0),MATCH(AU$1,城镇化率!$5:$5,0))/100</f>
        <v>178821.32581169743</v>
      </c>
      <c r="AV361" s="40">
        <f>INDEX(人口源表!$1:$1048576,MATCH($B361,人口源表!$A:$A,0),MATCH(AV$1,人口源表!$1:$1,0))*INDEX(城镇化率!$1:$1048576,MATCH($B361,城镇化率!$A:$A,0),MATCH(AV$1,城镇化率!$5:$5,0))/100</f>
        <v>177962.71171105205</v>
      </c>
    </row>
    <row r="362" spans="1:48" x14ac:dyDescent="0.15">
      <c r="A362" s="4" t="s">
        <v>884</v>
      </c>
      <c r="B362" s="4" t="s">
        <v>604</v>
      </c>
      <c r="C362" s="34">
        <f>VLOOKUP(B362,'[1]2016省城人口总结（根）'!B:C,2,FALSE)/100</f>
        <v>0.84088424933748096</v>
      </c>
      <c r="D362" s="40">
        <f>INDEX(人口源表!$1:$1048576,MATCH($B362,人口源表!$A:$A,0),MATCH(D$1,人口源表!$1:$1,0))*INDEX(城镇化率!$1:$1048576,MATCH($B362,城镇化率!$A:$A,0),MATCH(D$1,城镇化率!$5:$5,0))/100</f>
        <v>501896.06200472126</v>
      </c>
      <c r="E362" s="40">
        <f>INDEX(人口源表!$1:$1048576,MATCH($B362,人口源表!$A:$A,0),MATCH(E$1,人口源表!$1:$1,0))*INDEX(城镇化率!$1:$1048576,MATCH($B362,城镇化率!$A:$A,0),MATCH(E$1,城镇化率!$5:$5,0))/100</f>
        <v>515119.43363033602</v>
      </c>
      <c r="F362" s="40">
        <f>INDEX(人口源表!$1:$1048576,MATCH($B362,人口源表!$A:$A,0),MATCH(F$1,人口源表!$1:$1,0))*INDEX(城镇化率!$1:$1048576,MATCH($B362,城镇化率!$A:$A,0),MATCH(F$1,城镇化率!$5:$5,0))/100</f>
        <v>528411.62975788978</v>
      </c>
      <c r="G362" s="40">
        <f>INDEX(人口源表!$1:$1048576,MATCH($B362,人口源表!$A:$A,0),MATCH(G$1,人口源表!$1:$1,0))*INDEX(城镇化率!$1:$1048576,MATCH($B362,城镇化率!$A:$A,0),MATCH(G$1,城镇化率!$5:$5,0))/100</f>
        <v>758372.08145545307</v>
      </c>
      <c r="H362" s="40">
        <f>INDEX(人口源表!$1:$1048576,MATCH($B362,人口源表!$A:$A,0),MATCH(H$1,人口源表!$1:$1,0))*INDEX(城镇化率!$1:$1048576,MATCH($B362,城镇化率!$A:$A,0),MATCH(H$1,城镇化率!$5:$5,0))/100</f>
        <v>780726.37844953407</v>
      </c>
      <c r="I362" s="40">
        <f>INDEX(人口源表!$1:$1048576,MATCH($B362,人口源表!$A:$A,0),MATCH(I$1,人口源表!$1:$1,0))*INDEX(城镇化率!$1:$1048576,MATCH($B362,城镇化率!$A:$A,0),MATCH(I$1,城镇化率!$5:$5,0))/100</f>
        <v>797337.75962998276</v>
      </c>
      <c r="J362" s="40">
        <f>INDEX(人口源表!$1:$1048576,MATCH($B362,人口源表!$A:$A,0),MATCH(J$1,人口源表!$1:$1,0))*INDEX(城镇化率!$1:$1048576,MATCH($B362,城镇化率!$A:$A,0),MATCH(J$1,城镇化率!$5:$5,0))/100</f>
        <v>813490.27131644066</v>
      </c>
      <c r="K362" s="40">
        <f>INDEX(人口源表!$1:$1048576,MATCH($B362,人口源表!$A:$A,0),MATCH(K$1,人口源表!$1:$1,0))*INDEX(城镇化率!$1:$1048576,MATCH($B362,城镇化率!$A:$A,0),MATCH(K$1,城镇化率!$5:$5,0))/100</f>
        <v>829197.45729806216</v>
      </c>
      <c r="L362" s="40">
        <f>INDEX(人口源表!$1:$1048576,MATCH($B362,人口源表!$A:$A,0),MATCH(L$1,人口源表!$1:$1,0))*INDEX(城镇化率!$1:$1048576,MATCH($B362,城镇化率!$A:$A,0),MATCH(L$1,城镇化率!$5:$5,0))/100</f>
        <v>844475.60929244081</v>
      </c>
      <c r="M362" s="40">
        <f>INDEX(人口源表!$1:$1048576,MATCH($B362,人口源表!$A:$A,0),MATCH(M$1,人口源表!$1:$1,0))*INDEX(城镇化率!$1:$1048576,MATCH($B362,城镇化率!$A:$A,0),MATCH(M$1,城镇化率!$5:$5,0))/100</f>
        <v>859341.04904842284</v>
      </c>
      <c r="N362" s="40">
        <f>INDEX(人口源表!$1:$1048576,MATCH($B362,人口源表!$A:$A,0),MATCH(N$1,人口源表!$1:$1,0))*INDEX(城镇化率!$1:$1048576,MATCH($B362,城镇化率!$A:$A,0),MATCH(N$1,城镇化率!$5:$5,0))/100</f>
        <v>873807.24360209133</v>
      </c>
      <c r="O362" s="40">
        <f>INDEX(人口源表!$1:$1048576,MATCH($B362,人口源表!$A:$A,0),MATCH(O$1,人口源表!$1:$1,0))*INDEX(城镇化率!$1:$1048576,MATCH($B362,城镇化率!$A:$A,0),MATCH(O$1,城镇化率!$5:$5,0))/100</f>
        <v>887890.42806590837</v>
      </c>
      <c r="P362" s="40">
        <f>INDEX(人口源表!$1:$1048576,MATCH($B362,人口源表!$A:$A,0),MATCH(P$1,人口源表!$1:$1,0))*INDEX(城镇化率!$1:$1048576,MATCH($B362,城镇化率!$A:$A,0),MATCH(P$1,城镇化率!$5:$5,0))/100</f>
        <v>901602.90692988515</v>
      </c>
      <c r="Q362" s="40">
        <f>INDEX(人口源表!$1:$1048576,MATCH($B362,人口源表!$A:$A,0),MATCH(Q$1,人口源表!$1:$1,0))*INDEX(城镇化率!$1:$1048576,MATCH($B362,城镇化率!$A:$A,0),MATCH(Q$1,城镇化率!$5:$5,0))/100</f>
        <v>914959.72365984751</v>
      </c>
      <c r="R362" s="40">
        <f>INDEX(人口源表!$1:$1048576,MATCH($B362,人口源表!$A:$A,0),MATCH(R$1,人口源表!$1:$1,0))*INDEX(城镇化率!$1:$1048576,MATCH($B362,城镇化率!$A:$A,0),MATCH(R$1,城镇化率!$5:$5,0))/100</f>
        <v>927972.81868631614</v>
      </c>
      <c r="S362" s="40">
        <f>INDEX(人口源表!$1:$1048576,MATCH($B362,人口源表!$A:$A,0),MATCH(S$1,人口源表!$1:$1,0))*INDEX(城镇化率!$1:$1048576,MATCH($B362,城镇化率!$A:$A,0),MATCH(S$1,城镇化率!$5:$5,0))/100</f>
        <v>936000.15948390274</v>
      </c>
      <c r="T362" s="40">
        <f>INDEX(人口源表!$1:$1048576,MATCH($B362,人口源表!$A:$A,0),MATCH(T$1,人口源表!$1:$1,0))*INDEX(城镇化率!$1:$1048576,MATCH($B362,城镇化率!$A:$A,0),MATCH(T$1,城镇化率!$5:$5,0))/100</f>
        <v>940168</v>
      </c>
      <c r="U362" s="40">
        <f>INDEX(人口源表!$1:$1048576,MATCH($B362,人口源表!$A:$A,0),MATCH(U$1,人口源表!$1:$1,0))*INDEX(城镇化率!$1:$1048576,MATCH($B362,城镇化率!$A:$A,0),MATCH(U$1,城镇化率!$5:$5,0))/100</f>
        <v>942637</v>
      </c>
      <c r="V362" s="40">
        <f>INDEX(人口源表!$1:$1048576,MATCH($B362,人口源表!$A:$A,0),MATCH(V$1,人口源表!$1:$1,0))*INDEX(城镇化率!$1:$1048576,MATCH($B362,城镇化率!$A:$A,0),MATCH(V$1,城镇化率!$5:$5,0))/100</f>
        <v>944679</v>
      </c>
      <c r="W362" s="40">
        <f>INDEX(人口源表!$1:$1048576,MATCH($B362,人口源表!$A:$A,0),MATCH(W$1,人口源表!$1:$1,0))*INDEX(城镇化率!$1:$1048576,MATCH($B362,城镇化率!$A:$A,0),MATCH(W$1,城镇化率!$5:$5,0))/100</f>
        <v>946314</v>
      </c>
      <c r="X362" s="40">
        <f>INDEX(人口源表!$1:$1048576,MATCH($B362,人口源表!$A:$A,0),MATCH(X$1,人口源表!$1:$1,0))*INDEX(城镇化率!$1:$1048576,MATCH($B362,城镇化率!$A:$A,0),MATCH(X$1,城镇化率!$5:$5,0))/100</f>
        <v>947561</v>
      </c>
      <c r="Y362" s="40">
        <f>INDEX(人口源表!$1:$1048576,MATCH($B362,人口源表!$A:$A,0),MATCH(Y$1,人口源表!$1:$1,0))*INDEX(城镇化率!$1:$1048576,MATCH($B362,城镇化率!$A:$A,0),MATCH(Y$1,城镇化率!$5:$5,0))/100</f>
        <v>948439</v>
      </c>
      <c r="Z362" s="40">
        <f>INDEX(人口源表!$1:$1048576,MATCH($B362,人口源表!$A:$A,0),MATCH(Z$1,人口源表!$1:$1,0))*INDEX(城镇化率!$1:$1048576,MATCH($B362,城镇化率!$A:$A,0),MATCH(Z$1,城镇化率!$5:$5,0))/100</f>
        <v>948964</v>
      </c>
      <c r="AA362" s="40">
        <f>INDEX(人口源表!$1:$1048576,MATCH($B362,人口源表!$A:$A,0),MATCH(AA$1,人口源表!$1:$1,0))*INDEX(城镇化率!$1:$1048576,MATCH($B362,城镇化率!$A:$A,0),MATCH(AA$1,城镇化率!$5:$5,0))/100</f>
        <v>949151</v>
      </c>
      <c r="AB362" s="40">
        <f>INDEX(人口源表!$1:$1048576,MATCH($B362,人口源表!$A:$A,0),MATCH(AB$1,人口源表!$1:$1,0))*INDEX(城镇化率!$1:$1048576,MATCH($B362,城镇化率!$A:$A,0),MATCH(AB$1,城镇化率!$5:$5,0))/100</f>
        <v>949015</v>
      </c>
      <c r="AC362" s="40">
        <f>INDEX(人口源表!$1:$1048576,MATCH($B362,人口源表!$A:$A,0),MATCH(AC$1,人口源表!$1:$1,0))*INDEX(城镇化率!$1:$1048576,MATCH($B362,城镇化率!$A:$A,0),MATCH(AC$1,城镇化率!$5:$5,0))/100</f>
        <v>948568</v>
      </c>
      <c r="AD362" s="40">
        <f>INDEX(人口源表!$1:$1048576,MATCH($B362,人口源表!$A:$A,0),MATCH(AD$1,人口源表!$1:$1,0))*INDEX(城镇化率!$1:$1048576,MATCH($B362,城镇化率!$A:$A,0),MATCH(AD$1,城镇化率!$5:$5,0))/100</f>
        <v>947822</v>
      </c>
      <c r="AE362" s="40">
        <f>INDEX(人口源表!$1:$1048576,MATCH($B362,人口源表!$A:$A,0),MATCH(AE$1,人口源表!$1:$1,0))*INDEX(城镇化率!$1:$1048576,MATCH($B362,城镇化率!$A:$A,0),MATCH(AE$1,城镇化率!$5:$5,0))/100</f>
        <v>946785</v>
      </c>
      <c r="AF362" s="40">
        <f>INDEX(人口源表!$1:$1048576,MATCH($B362,人口源表!$A:$A,0),MATCH(AF$1,人口源表!$1:$1,0))*INDEX(城镇化率!$1:$1048576,MATCH($B362,城镇化率!$A:$A,0),MATCH(AF$1,城镇化率!$5:$5,0))/100</f>
        <v>945469</v>
      </c>
      <c r="AG362" s="40">
        <f>INDEX(人口源表!$1:$1048576,MATCH($B362,人口源表!$A:$A,0),MATCH(AG$1,人口源表!$1:$1,0))*INDEX(城镇化率!$1:$1048576,MATCH($B362,城镇化率!$A:$A,0),MATCH(AG$1,城镇化率!$5:$5,0))/100</f>
        <v>943878</v>
      </c>
      <c r="AH362" s="40">
        <f>INDEX(人口源表!$1:$1048576,MATCH($B362,人口源表!$A:$A,0),MATCH(AH$1,人口源表!$1:$1,0))*INDEX(城镇化率!$1:$1048576,MATCH($B362,城镇化率!$A:$A,0),MATCH(AH$1,城镇化率!$5:$5,0))/100</f>
        <v>942021</v>
      </c>
      <c r="AI362" s="40">
        <f>INDEX(人口源表!$1:$1048576,MATCH($B362,人口源表!$A:$A,0),MATCH(AI$1,人口源表!$1:$1,0))*INDEX(城镇化率!$1:$1048576,MATCH($B362,城镇化率!$A:$A,0),MATCH(AI$1,城镇化率!$5:$5,0))/100</f>
        <v>939900</v>
      </c>
      <c r="AJ362" s="40">
        <f>INDEX(人口源表!$1:$1048576,MATCH($B362,人口源表!$A:$A,0),MATCH(AJ$1,人口源表!$1:$1,0))*INDEX(城镇化率!$1:$1048576,MATCH($B362,城镇化率!$A:$A,0),MATCH(AJ$1,城镇化率!$5:$5,0))/100</f>
        <v>937521</v>
      </c>
      <c r="AK362" s="40">
        <f>INDEX(人口源表!$1:$1048576,MATCH($B362,人口源表!$A:$A,0),MATCH(AK$1,人口源表!$1:$1,0))*INDEX(城镇化率!$1:$1048576,MATCH($B362,城镇化率!$A:$A,0),MATCH(AK$1,城镇化率!$5:$5,0))/100</f>
        <v>934884</v>
      </c>
      <c r="AL362" s="40">
        <f>INDEX(人口源表!$1:$1048576,MATCH($B362,人口源表!$A:$A,0),MATCH(AL$1,人口源表!$1:$1,0))*INDEX(城镇化率!$1:$1048576,MATCH($B362,城镇化率!$A:$A,0),MATCH(AL$1,城镇化率!$5:$5,0))/100</f>
        <v>931991</v>
      </c>
      <c r="AM362" s="40">
        <f>INDEX(人口源表!$1:$1048576,MATCH($B362,人口源表!$A:$A,0),MATCH(AM$1,人口源表!$1:$1,0))*INDEX(城镇化率!$1:$1048576,MATCH($B362,城镇化率!$A:$A,0),MATCH(AM$1,城镇化率!$5:$5,0))/100</f>
        <v>928841</v>
      </c>
      <c r="AN362" s="40">
        <f>INDEX(人口源表!$1:$1048576,MATCH($B362,人口源表!$A:$A,0),MATCH(AN$1,人口源表!$1:$1,0))*INDEX(城镇化率!$1:$1048576,MATCH($B362,城镇化率!$A:$A,0),MATCH(AN$1,城镇化率!$5:$5,0))/100</f>
        <v>925431</v>
      </c>
      <c r="AO362" s="40">
        <f>INDEX(人口源表!$1:$1048576,MATCH($B362,人口源表!$A:$A,0),MATCH(AO$1,人口源表!$1:$1,0))*INDEX(城镇化率!$1:$1048576,MATCH($B362,城镇化率!$A:$A,0),MATCH(AO$1,城镇化率!$5:$5,0))/100</f>
        <v>921760</v>
      </c>
      <c r="AP362" s="40">
        <f>INDEX(人口源表!$1:$1048576,MATCH($B362,人口源表!$A:$A,0),MATCH(AP$1,人口源表!$1:$1,0))*INDEX(城镇化率!$1:$1048576,MATCH($B362,城镇化率!$A:$A,0),MATCH(AP$1,城镇化率!$5:$5,0))/100</f>
        <v>917822</v>
      </c>
      <c r="AQ362" s="40">
        <f>INDEX(人口源表!$1:$1048576,MATCH($B362,人口源表!$A:$A,0),MATCH(AQ$1,人口源表!$1:$1,0))*INDEX(城镇化率!$1:$1048576,MATCH($B362,城镇化率!$A:$A,0),MATCH(AQ$1,城镇化率!$5:$5,0))/100</f>
        <v>913611</v>
      </c>
      <c r="AR362" s="40">
        <f>INDEX(人口源表!$1:$1048576,MATCH($B362,人口源表!$A:$A,0),MATCH(AR$1,人口源表!$1:$1,0))*INDEX(城镇化率!$1:$1048576,MATCH($B362,城镇化率!$A:$A,0),MATCH(AR$1,城镇化率!$5:$5,0))/100</f>
        <v>909120</v>
      </c>
      <c r="AS362" s="40">
        <f>INDEX(人口源表!$1:$1048576,MATCH($B362,人口源表!$A:$A,0),MATCH(AS$1,人口源表!$1:$1,0))*INDEX(城镇化率!$1:$1048576,MATCH($B362,城镇化率!$A:$A,0),MATCH(AS$1,城镇化率!$5:$5,0))/100</f>
        <v>904341</v>
      </c>
      <c r="AT362" s="40">
        <f>INDEX(人口源表!$1:$1048576,MATCH($B362,人口源表!$A:$A,0),MATCH(AT$1,人口源表!$1:$1,0))*INDEX(城镇化率!$1:$1048576,MATCH($B362,城镇化率!$A:$A,0),MATCH(AT$1,城镇化率!$5:$5,0))/100</f>
        <v>899264</v>
      </c>
      <c r="AU362" s="40">
        <f>INDEX(人口源表!$1:$1048576,MATCH($B362,人口源表!$A:$A,0),MATCH(AU$1,人口源表!$1:$1,0))*INDEX(城镇化率!$1:$1048576,MATCH($B362,城镇化率!$A:$A,0),MATCH(AU$1,城镇化率!$5:$5,0))/100</f>
        <v>893877</v>
      </c>
      <c r="AV362" s="40">
        <f>INDEX(人口源表!$1:$1048576,MATCH($B362,人口源表!$A:$A,0),MATCH(AV$1,人口源表!$1:$1,0))*INDEX(城镇化率!$1:$1048576,MATCH($B362,城镇化率!$A:$A,0),MATCH(AV$1,城镇化率!$5:$5,0))/100</f>
        <v>888168</v>
      </c>
    </row>
    <row r="363" spans="1:48" x14ac:dyDescent="0.15">
      <c r="A363" s="4" t="s">
        <v>884</v>
      </c>
      <c r="B363" s="4" t="s">
        <v>606</v>
      </c>
      <c r="C363" s="34">
        <f>VLOOKUP(B363,'[1]2016省城人口总结（根）'!B:C,2,FALSE)/100</f>
        <v>0.24098661989476303</v>
      </c>
      <c r="D363" s="40">
        <f>INDEX(人口源表!$1:$1048576,MATCH($B363,人口源表!$A:$A,0),MATCH(D$1,人口源表!$1:$1,0))*INDEX(城镇化率!$1:$1048576,MATCH($B363,城镇化率!$A:$A,0),MATCH(D$1,城镇化率!$5:$5,0))/100</f>
        <v>178948.63649742052</v>
      </c>
      <c r="E363" s="40">
        <f>INDEX(人口源表!$1:$1048576,MATCH($B363,人口源表!$A:$A,0),MATCH(E$1,人口源表!$1:$1,0))*INDEX(城镇化率!$1:$1048576,MATCH($B363,城镇化率!$A:$A,0),MATCH(E$1,城镇化率!$5:$5,0))/100</f>
        <v>183431.63674118213</v>
      </c>
      <c r="F363" s="40">
        <f>INDEX(人口源表!$1:$1048576,MATCH($B363,人口源表!$A:$A,0),MATCH(F$1,人口源表!$1:$1,0))*INDEX(城镇化率!$1:$1048576,MATCH($B363,城镇化率!$A:$A,0),MATCH(F$1,城镇化率!$5:$5,0))/100</f>
        <v>187981.87037604925</v>
      </c>
      <c r="G363" s="40">
        <f>INDEX(人口源表!$1:$1048576,MATCH($B363,人口源表!$A:$A,0),MATCH(G$1,人口源表!$1:$1,0))*INDEX(城镇化率!$1:$1048576,MATCH($B363,城镇化率!$A:$A,0),MATCH(G$1,城镇化率!$5:$5,0))/100</f>
        <v>200510.59420829703</v>
      </c>
      <c r="H363" s="40">
        <f>INDEX(人口源表!$1:$1048576,MATCH($B363,人口源表!$A:$A,0),MATCH(H$1,人口源表!$1:$1,0))*INDEX(城镇化率!$1:$1048576,MATCH($B363,城镇化率!$A:$A,0),MATCH(H$1,城镇化率!$5:$5,0))/100</f>
        <v>205776.88832604291</v>
      </c>
      <c r="I363" s="40">
        <f>INDEX(人口源表!$1:$1048576,MATCH($B363,人口源表!$A:$A,0),MATCH(I$1,人口源表!$1:$1,0))*INDEX(城镇化率!$1:$1048576,MATCH($B363,城镇化率!$A:$A,0),MATCH(I$1,城镇化率!$5:$5,0))/100</f>
        <v>209789.9007718022</v>
      </c>
      <c r="J363" s="40">
        <f>INDEX(人口源表!$1:$1048576,MATCH($B363,人口源表!$A:$A,0),MATCH(J$1,人口源表!$1:$1,0))*INDEX(城镇化率!$1:$1048576,MATCH($B363,城镇化率!$A:$A,0),MATCH(J$1,城镇化率!$5:$5,0))/100</f>
        <v>213922.55762177412</v>
      </c>
      <c r="K363" s="40">
        <f>INDEX(人口源表!$1:$1048576,MATCH($B363,人口源表!$A:$A,0),MATCH(K$1,人口源表!$1:$1,0))*INDEX(城镇化率!$1:$1048576,MATCH($B363,城镇化率!$A:$A,0),MATCH(K$1,城镇化率!$5:$5,0))/100</f>
        <v>218155.93482479974</v>
      </c>
      <c r="L363" s="40">
        <f>INDEX(人口源表!$1:$1048576,MATCH($B363,人口源表!$A:$A,0),MATCH(L$1,人口源表!$1:$1,0))*INDEX(城镇化率!$1:$1048576,MATCH($B363,城镇化率!$A:$A,0),MATCH(L$1,城镇化率!$5:$5,0))/100</f>
        <v>222472.17151189299</v>
      </c>
      <c r="M363" s="40">
        <f>INDEX(人口源表!$1:$1048576,MATCH($B363,人口源表!$A:$A,0),MATCH(M$1,人口源表!$1:$1,0))*INDEX(城镇化率!$1:$1048576,MATCH($B363,城镇化率!$A:$A,0),MATCH(M$1,城镇化率!$5:$5,0))/100</f>
        <v>226853.45925808736</v>
      </c>
      <c r="N363" s="40">
        <f>INDEX(人口源表!$1:$1048576,MATCH($B363,人口源表!$A:$A,0),MATCH(N$1,人口源表!$1:$1,0))*INDEX(城镇化率!$1:$1048576,MATCH($B363,城镇化率!$A:$A,0),MATCH(N$1,城镇化率!$5:$5,0))/100</f>
        <v>231282.88439410162</v>
      </c>
      <c r="O363" s="40">
        <f>INDEX(人口源表!$1:$1048576,MATCH($B363,人口源表!$A:$A,0),MATCH(O$1,人口源表!$1:$1,0))*INDEX(城镇化率!$1:$1048576,MATCH($B363,城镇化率!$A:$A,0),MATCH(O$1,城镇化率!$5:$5,0))/100</f>
        <v>235743.10916234003</v>
      </c>
      <c r="P363" s="40">
        <f>INDEX(人口源表!$1:$1048576,MATCH($B363,人口源表!$A:$A,0),MATCH(P$1,人口源表!$1:$1,0))*INDEX(城镇化率!$1:$1048576,MATCH($B363,城镇化率!$A:$A,0),MATCH(P$1,城镇化率!$5:$5,0))/100</f>
        <v>240218.88041052225</v>
      </c>
      <c r="Q363" s="40">
        <f>INDEX(人口源表!$1:$1048576,MATCH($B363,人口源表!$A:$A,0),MATCH(Q$1,人口源表!$1:$1,0))*INDEX(城镇化率!$1:$1048576,MATCH($B363,城镇化率!$A:$A,0),MATCH(Q$1,城镇化率!$5:$5,0))/100</f>
        <v>244694.61379112277</v>
      </c>
      <c r="R363" s="40">
        <f>INDEX(人口源表!$1:$1048576,MATCH($B363,人口源表!$A:$A,0),MATCH(R$1,人口源表!$1:$1,0))*INDEX(城镇化率!$1:$1048576,MATCH($B363,城镇化率!$A:$A,0),MATCH(R$1,城镇化率!$5:$5,0))/100</f>
        <v>249155.81646934498</v>
      </c>
      <c r="S363" s="40">
        <f>INDEX(人口源表!$1:$1048576,MATCH($B363,人口源表!$A:$A,0),MATCH(S$1,人口源表!$1:$1,0))*INDEX(城镇化率!$1:$1048576,MATCH($B363,城镇化率!$A:$A,0),MATCH(S$1,城镇化率!$5:$5,0))/100</f>
        <v>252333.47916618828</v>
      </c>
      <c r="T363" s="40">
        <f>INDEX(人口源表!$1:$1048576,MATCH($B363,人口源表!$A:$A,0),MATCH(T$1,人口源表!$1:$1,0))*INDEX(城镇化率!$1:$1048576,MATCH($B363,城镇化率!$A:$A,0),MATCH(T$1,城镇化率!$5:$5,0))/100</f>
        <v>255432.27772483678</v>
      </c>
      <c r="U363" s="40">
        <f>INDEX(人口源表!$1:$1048576,MATCH($B363,人口源表!$A:$A,0),MATCH(U$1,人口源表!$1:$1,0))*INDEX(城镇化率!$1:$1048576,MATCH($B363,城镇化率!$A:$A,0),MATCH(U$1,城镇化率!$5:$5,0))/100</f>
        <v>258441.86070326201</v>
      </c>
      <c r="V363" s="40">
        <f>INDEX(人口源表!$1:$1048576,MATCH($B363,人口源表!$A:$A,0),MATCH(V$1,人口源表!$1:$1,0))*INDEX(城镇化率!$1:$1048576,MATCH($B363,城镇化率!$A:$A,0),MATCH(V$1,城镇化率!$5:$5,0))/100</f>
        <v>261351.97341288041</v>
      </c>
      <c r="W363" s="40">
        <f>INDEX(人口源表!$1:$1048576,MATCH($B363,人口源表!$A:$A,0),MATCH(W$1,人口源表!$1:$1,0))*INDEX(城镇化率!$1:$1048576,MATCH($B363,城镇化率!$A:$A,0),MATCH(W$1,城镇化率!$5:$5,0))/100</f>
        <v>264153.92267828604</v>
      </c>
      <c r="X363" s="40">
        <f>INDEX(人口源表!$1:$1048576,MATCH($B363,人口源表!$A:$A,0),MATCH(X$1,人口源表!$1:$1,0))*INDEX(城镇化率!$1:$1048576,MATCH($B363,城镇化率!$A:$A,0),MATCH(X$1,城镇化率!$5:$5,0))/100</f>
        <v>266840.61831833725</v>
      </c>
      <c r="Y363" s="40">
        <f>INDEX(人口源表!$1:$1048576,MATCH($B363,人口源表!$A:$A,0),MATCH(Y$1,人口源表!$1:$1,0))*INDEX(城镇化率!$1:$1048576,MATCH($B363,城镇化率!$A:$A,0),MATCH(Y$1,城镇化率!$5:$5,0))/100</f>
        <v>269405.4356646653</v>
      </c>
      <c r="Z363" s="40">
        <f>INDEX(人口源表!$1:$1048576,MATCH($B363,人口源表!$A:$A,0),MATCH(Z$1,人口源表!$1:$1,0))*INDEX(城镇化率!$1:$1048576,MATCH($B363,城镇化率!$A:$A,0),MATCH(Z$1,城镇化率!$5:$5,0))/100</f>
        <v>271844.0070705695</v>
      </c>
      <c r="AA363" s="40">
        <f>INDEX(人口源表!$1:$1048576,MATCH($B363,人口源表!$A:$A,0),MATCH(AA$1,人口源表!$1:$1,0))*INDEX(城镇化率!$1:$1048576,MATCH($B363,城镇化率!$A:$A,0),MATCH(AA$1,城镇化率!$5:$5,0))/100</f>
        <v>274151.8969964108</v>
      </c>
      <c r="AB363" s="40">
        <f>INDEX(人口源表!$1:$1048576,MATCH($B363,人口源表!$A:$A,0),MATCH(AB$1,人口源表!$1:$1,0))*INDEX(城镇化率!$1:$1048576,MATCH($B363,城镇化率!$A:$A,0),MATCH(AB$1,城镇化率!$5:$5,0))/100</f>
        <v>276327.59469244501</v>
      </c>
      <c r="AC363" s="40">
        <f>INDEX(人口源表!$1:$1048576,MATCH($B363,人口源表!$A:$A,0),MATCH(AC$1,人口源表!$1:$1,0))*INDEX(城镇化率!$1:$1048576,MATCH($B363,城镇化率!$A:$A,0),MATCH(AC$1,城镇化率!$5:$5,0))/100</f>
        <v>278028.94790197484</v>
      </c>
      <c r="AD363" s="40">
        <f>INDEX(人口源表!$1:$1048576,MATCH($B363,人口源表!$A:$A,0),MATCH(AD$1,人口源表!$1:$1,0))*INDEX(城镇化率!$1:$1048576,MATCH($B363,城镇化率!$A:$A,0),MATCH(AD$1,城镇化率!$5:$5,0))/100</f>
        <v>279593.22475064528</v>
      </c>
      <c r="AE363" s="40">
        <f>INDEX(人口源表!$1:$1048576,MATCH($B363,人口源表!$A:$A,0),MATCH(AE$1,人口源表!$1:$1,0))*INDEX(城镇化率!$1:$1048576,MATCH($B363,城镇化率!$A:$A,0),MATCH(AE$1,城镇化率!$5:$5,0))/100</f>
        <v>281023.05548142357</v>
      </c>
      <c r="AF363" s="40">
        <f>INDEX(人口源表!$1:$1048576,MATCH($B363,人口源表!$A:$A,0),MATCH(AF$1,人口源表!$1:$1,0))*INDEX(城镇化率!$1:$1048576,MATCH($B363,城镇化率!$A:$A,0),MATCH(AF$1,城镇化率!$5:$5,0))/100</f>
        <v>282321.72977288376</v>
      </c>
      <c r="AG363" s="40">
        <f>INDEX(人口源表!$1:$1048576,MATCH($B363,人口源表!$A:$A,0),MATCH(AG$1,人口源表!$1:$1,0))*INDEX(城镇化率!$1:$1048576,MATCH($B363,城镇化率!$A:$A,0),MATCH(AG$1,城镇化率!$5:$5,0))/100</f>
        <v>283495.03890440846</v>
      </c>
      <c r="AH363" s="40">
        <f>INDEX(人口源表!$1:$1048576,MATCH($B363,人口源表!$A:$A,0),MATCH(AH$1,人口源表!$1:$1,0))*INDEX(城镇化率!$1:$1048576,MATCH($B363,城镇化率!$A:$A,0),MATCH(AH$1,城镇化率!$5:$5,0))/100</f>
        <v>284550.09765089588</v>
      </c>
      <c r="AI363" s="40">
        <f>INDEX(人口源表!$1:$1048576,MATCH($B363,人口源表!$A:$A,0),MATCH(AI$1,人口源表!$1:$1,0))*INDEX(城镇化率!$1:$1048576,MATCH($B363,城镇化率!$A:$A,0),MATCH(AI$1,城镇化率!$5:$5,0))/100</f>
        <v>285495.36833734124</v>
      </c>
      <c r="AJ363" s="40">
        <f>INDEX(人口源表!$1:$1048576,MATCH($B363,人口源表!$A:$A,0),MATCH(AJ$1,人口源表!$1:$1,0))*INDEX(城镇化率!$1:$1048576,MATCH($B363,城镇化率!$A:$A,0),MATCH(AJ$1,城镇化率!$5:$5,0))/100</f>
        <v>286340.37666837068</v>
      </c>
      <c r="AK363" s="40">
        <f>INDEX(人口源表!$1:$1048576,MATCH($B363,人口源表!$A:$A,0),MATCH(AK$1,人口源表!$1:$1,0))*INDEX(城镇化率!$1:$1048576,MATCH($B363,城镇化率!$A:$A,0),MATCH(AK$1,城镇化率!$5:$5,0))/100</f>
        <v>287097.58844705235</v>
      </c>
      <c r="AL363" s="40">
        <f>INDEX(人口源表!$1:$1048576,MATCH($B363,人口源表!$A:$A,0),MATCH(AL$1,人口源表!$1:$1,0))*INDEX(城镇化率!$1:$1048576,MATCH($B363,城镇化率!$A:$A,0),MATCH(AL$1,城镇化率!$5:$5,0))/100</f>
        <v>287779.66616764152</v>
      </c>
      <c r="AM363" s="40">
        <f>INDEX(人口源表!$1:$1048576,MATCH($B363,人口源表!$A:$A,0),MATCH(AM$1,人口源表!$1:$1,0))*INDEX(城镇化率!$1:$1048576,MATCH($B363,城镇化率!$A:$A,0),MATCH(AM$1,城镇化率!$5:$5,0))/100</f>
        <v>288401.96686534572</v>
      </c>
      <c r="AN363" s="40">
        <f>INDEX(人口源表!$1:$1048576,MATCH($B363,人口源表!$A:$A,0),MATCH(AN$1,人口源表!$1:$1,0))*INDEX(城镇化率!$1:$1048576,MATCH($B363,城镇化率!$A:$A,0),MATCH(AN$1,城镇化率!$5:$5,0))/100</f>
        <v>288980.71202968841</v>
      </c>
      <c r="AO363" s="40">
        <f>INDEX(人口源表!$1:$1048576,MATCH($B363,人口源表!$A:$A,0),MATCH(AO$1,人口源表!$1:$1,0))*INDEX(城镇化率!$1:$1048576,MATCH($B363,城镇化率!$A:$A,0),MATCH(AO$1,城镇化率!$5:$5,0))/100</f>
        <v>289534.88779502851</v>
      </c>
      <c r="AP363" s="40">
        <f>INDEX(人口源表!$1:$1048576,MATCH($B363,人口源表!$A:$A,0),MATCH(AP$1,人口源表!$1:$1,0))*INDEX(城镇化率!$1:$1048576,MATCH($B363,城镇化率!$A:$A,0),MATCH(AP$1,城镇化率!$5:$5,0))/100</f>
        <v>290084.40148931625</v>
      </c>
      <c r="AQ363" s="40">
        <f>INDEX(人口源表!$1:$1048576,MATCH($B363,人口源表!$A:$A,0),MATCH(AQ$1,人口源表!$1:$1,0))*INDEX(城镇化率!$1:$1048576,MATCH($B363,城镇化率!$A:$A,0),MATCH(AQ$1,城镇化率!$5:$5,0))/100</f>
        <v>290651.36318858608</v>
      </c>
      <c r="AR363" s="40">
        <f>INDEX(人口源表!$1:$1048576,MATCH($B363,人口源表!$A:$A,0),MATCH(AR$1,人口源表!$1:$1,0))*INDEX(城镇化率!$1:$1048576,MATCH($B363,城镇化率!$A:$A,0),MATCH(AR$1,城镇化率!$5:$5,0))/100</f>
        <v>291258.85270977532</v>
      </c>
      <c r="AS363" s="40">
        <f>INDEX(人口源表!$1:$1048576,MATCH($B363,人口源表!$A:$A,0),MATCH(AS$1,人口源表!$1:$1,0))*INDEX(城镇化率!$1:$1048576,MATCH($B363,城镇化率!$A:$A,0),MATCH(AS$1,城镇化率!$5:$5,0))/100</f>
        <v>291933.48771091911</v>
      </c>
      <c r="AT363" s="40">
        <f>INDEX(人口源表!$1:$1048576,MATCH($B363,人口源表!$A:$A,0),MATCH(AT$1,人口源表!$1:$1,0))*INDEX(城镇化率!$1:$1048576,MATCH($B363,城镇化率!$A:$A,0),MATCH(AT$1,城镇化率!$5:$5,0))/100</f>
        <v>292701.64322590077</v>
      </c>
      <c r="AU363" s="40">
        <f>INDEX(人口源表!$1:$1048576,MATCH($B363,人口源表!$A:$A,0),MATCH(AU$1,人口源表!$1:$1,0))*INDEX(城镇化率!$1:$1048576,MATCH($B363,城镇化率!$A:$A,0),MATCH(AU$1,城镇化率!$5:$5,0))/100</f>
        <v>293593.62323795701</v>
      </c>
      <c r="AV363" s="40">
        <f>INDEX(人口源表!$1:$1048576,MATCH($B363,人口源表!$A:$A,0),MATCH(AV$1,人口源表!$1:$1,0))*INDEX(城镇化率!$1:$1048576,MATCH($B363,城镇化率!$A:$A,0),MATCH(AV$1,城镇化率!$5:$5,0))/100</f>
        <v>294640.50359370897</v>
      </c>
    </row>
    <row r="364" spans="1:48" x14ac:dyDescent="0.15">
      <c r="A364" s="4" t="s">
        <v>884</v>
      </c>
      <c r="B364" s="4" t="s">
        <v>608</v>
      </c>
      <c r="C364" s="34">
        <f>VLOOKUP(B364,'[1]2016省城人口总结（根）'!B:C,2,FALSE)/100</f>
        <v>0.29743705650459901</v>
      </c>
      <c r="D364" s="40">
        <f>INDEX(人口源表!$1:$1048576,MATCH($B364,人口源表!$A:$A,0),MATCH(D$1,人口源表!$1:$1,0))*INDEX(城镇化率!$1:$1048576,MATCH($B364,城镇化率!$A:$A,0),MATCH(D$1,城镇化率!$5:$5,0))/100</f>
        <v>206241.09057059593</v>
      </c>
      <c r="E364" s="40">
        <f>INDEX(人口源表!$1:$1048576,MATCH($B364,人口源表!$A:$A,0),MATCH(E$1,人口源表!$1:$1,0))*INDEX(城镇化率!$1:$1048576,MATCH($B364,城镇化率!$A:$A,0),MATCH(E$1,城镇化率!$5:$5,0))/100</f>
        <v>211385.68319995809</v>
      </c>
      <c r="F364" s="40">
        <f>INDEX(人口源表!$1:$1048576,MATCH($B364,人口源表!$A:$A,0),MATCH(F$1,人口源表!$1:$1,0))*INDEX(城镇化率!$1:$1048576,MATCH($B364,城镇化率!$A:$A,0),MATCH(F$1,城镇化率!$5:$5,0))/100</f>
        <v>216612.88638479618</v>
      </c>
      <c r="G364" s="40">
        <f>INDEX(人口源表!$1:$1048576,MATCH($B364,人口源表!$A:$A,0),MATCH(G$1,人口源表!$1:$1,0))*INDEX(城镇化率!$1:$1048576,MATCH($B364,城镇化率!$A:$A,0),MATCH(G$1,城镇化率!$5:$5,0))/100</f>
        <v>235995.4914465262</v>
      </c>
      <c r="H364" s="40">
        <f>INDEX(人口源表!$1:$1048576,MATCH($B364,人口源表!$A:$A,0),MATCH(H$1,人口源表!$1:$1,0))*INDEX(城镇化率!$1:$1048576,MATCH($B364,城镇化率!$A:$A,0),MATCH(H$1,城镇化率!$5:$5,0))/100</f>
        <v>242138.38550725515</v>
      </c>
      <c r="I364" s="40">
        <f>INDEX(人口源表!$1:$1048576,MATCH($B364,人口源表!$A:$A,0),MATCH(I$1,人口源表!$1:$1,0))*INDEX(城镇化率!$1:$1048576,MATCH($B364,城镇化率!$A:$A,0),MATCH(I$1,城镇化率!$5:$5,0))/100</f>
        <v>246834.18640147438</v>
      </c>
      <c r="J364" s="40">
        <f>INDEX(人口源表!$1:$1048576,MATCH($B364,人口源表!$A:$A,0),MATCH(J$1,人口源表!$1:$1,0))*INDEX(城镇化率!$1:$1048576,MATCH($B364,城镇化率!$A:$A,0),MATCH(J$1,城镇化率!$5:$5,0))/100</f>
        <v>251697.71726721045</v>
      </c>
      <c r="K364" s="40">
        <f>INDEX(人口源表!$1:$1048576,MATCH($B364,人口源表!$A:$A,0),MATCH(K$1,人口源表!$1:$1,0))*INDEX(城镇化率!$1:$1048576,MATCH($B364,城镇化率!$A:$A,0),MATCH(K$1,城镇化率!$5:$5,0))/100</f>
        <v>256706.28825709526</v>
      </c>
      <c r="L364" s="40">
        <f>INDEX(人口源表!$1:$1048576,MATCH($B364,人口源表!$A:$A,0),MATCH(L$1,人口源表!$1:$1,0))*INDEX(城镇化率!$1:$1048576,MATCH($B364,城镇化率!$A:$A,0),MATCH(L$1,城镇化率!$5:$5,0))/100</f>
        <v>261837.54213252157</v>
      </c>
      <c r="M364" s="40">
        <f>INDEX(人口源表!$1:$1048576,MATCH($B364,人口源表!$A:$A,0),MATCH(M$1,人口源表!$1:$1,0))*INDEX(城镇化率!$1:$1048576,MATCH($B364,城镇化率!$A:$A,0),MATCH(M$1,城镇化率!$5:$5,0))/100</f>
        <v>267069.1606197498</v>
      </c>
      <c r="N364" s="40">
        <f>INDEX(人口源表!$1:$1048576,MATCH($B364,人口源表!$A:$A,0),MATCH(N$1,人口源表!$1:$1,0))*INDEX(城镇化率!$1:$1048576,MATCH($B364,城镇化率!$A:$A,0),MATCH(N$1,城镇化率!$5:$5,0))/100</f>
        <v>272380.57882335229</v>
      </c>
      <c r="O364" s="40">
        <f>INDEX(人口源表!$1:$1048576,MATCH($B364,人口源表!$A:$A,0),MATCH(O$1,人口源表!$1:$1,0))*INDEX(城镇化率!$1:$1048576,MATCH($B364,城镇化率!$A:$A,0),MATCH(O$1,城镇化率!$5:$5,0))/100</f>
        <v>277750.36699126946</v>
      </c>
      <c r="P364" s="40">
        <f>INDEX(人口源表!$1:$1048576,MATCH($B364,人口源表!$A:$A,0),MATCH(P$1,人口源表!$1:$1,0))*INDEX(城镇化率!$1:$1048576,MATCH($B364,城镇化率!$A:$A,0),MATCH(P$1,城镇化率!$5:$5,0))/100</f>
        <v>283159.30969006073</v>
      </c>
      <c r="Q364" s="40">
        <f>INDEX(人口源表!$1:$1048576,MATCH($B364,人口源表!$A:$A,0),MATCH(Q$1,人口源表!$1:$1,0))*INDEX(城镇化率!$1:$1048576,MATCH($B364,城镇化率!$A:$A,0),MATCH(Q$1,城镇化率!$5:$5,0))/100</f>
        <v>288588.45045236195</v>
      </c>
      <c r="R364" s="40">
        <f>INDEX(人口源表!$1:$1048576,MATCH($B364,人口源表!$A:$A,0),MATCH(R$1,人口源表!$1:$1,0))*INDEX(城镇化率!$1:$1048576,MATCH($B364,城镇化率!$A:$A,0),MATCH(R$1,城镇化率!$5:$5,0))/100</f>
        <v>294019.12428545946</v>
      </c>
      <c r="S364" s="40">
        <f>INDEX(人口源表!$1:$1048576,MATCH($B364,人口源表!$A:$A,0),MATCH(S$1,人口源表!$1:$1,0))*INDEX(城镇化率!$1:$1048576,MATCH($B364,城镇化率!$A:$A,0),MATCH(S$1,城镇化率!$5:$5,0))/100</f>
        <v>297951.70955350768</v>
      </c>
      <c r="T364" s="40">
        <f>INDEX(人口源表!$1:$1048576,MATCH($B364,人口源表!$A:$A,0),MATCH(T$1,人口源表!$1:$1,0))*INDEX(城镇化率!$1:$1048576,MATCH($B364,城镇化率!$A:$A,0),MATCH(T$1,城镇化率!$5:$5,0))/100</f>
        <v>301806.92590618302</v>
      </c>
      <c r="U364" s="40">
        <f>INDEX(人口源表!$1:$1048576,MATCH($B364,人口源表!$A:$A,0),MATCH(U$1,人口源表!$1:$1,0))*INDEX(城镇化率!$1:$1048576,MATCH($B364,城镇化率!$A:$A,0),MATCH(U$1,城镇化率!$5:$5,0))/100</f>
        <v>305570.1534253229</v>
      </c>
      <c r="V364" s="40">
        <f>INDEX(人口源表!$1:$1048576,MATCH($B364,人口源表!$A:$A,0),MATCH(V$1,人口源表!$1:$1,0))*INDEX(城镇化率!$1:$1048576,MATCH($B364,城镇化率!$A:$A,0),MATCH(V$1,城镇化率!$5:$5,0))/100</f>
        <v>309228.28604698461</v>
      </c>
      <c r="W364" s="40">
        <f>INDEX(人口源表!$1:$1048576,MATCH($B364,人口源表!$A:$A,0),MATCH(W$1,人口源表!$1:$1,0))*INDEX(城镇化率!$1:$1048576,MATCH($B364,城镇化率!$A:$A,0),MATCH(W$1,城镇化率!$5:$5,0))/100</f>
        <v>312770.49368631415</v>
      </c>
      <c r="X364" s="40">
        <f>INDEX(人口源表!$1:$1048576,MATCH($B364,人口源表!$A:$A,0),MATCH(X$1,人口源表!$1:$1,0))*INDEX(城镇化率!$1:$1048576,MATCH($B364,城镇化率!$A:$A,0),MATCH(X$1,城镇化率!$5:$5,0))/100</f>
        <v>316186.47144925309</v>
      </c>
      <c r="Y364" s="40">
        <f>INDEX(人口源表!$1:$1048576,MATCH($B364,人口源表!$A:$A,0),MATCH(Y$1,人口源表!$1:$1,0))*INDEX(城镇化率!$1:$1048576,MATCH($B364,城镇化率!$A:$A,0),MATCH(Y$1,城镇化率!$5:$5,0))/100</f>
        <v>319467.91124154394</v>
      </c>
      <c r="Z364" s="40">
        <f>INDEX(人口源表!$1:$1048576,MATCH($B364,人口源表!$A:$A,0),MATCH(Z$1,人口源表!$1:$1,0))*INDEX(城镇化率!$1:$1048576,MATCH($B364,城镇化率!$A:$A,0),MATCH(Z$1,城镇化率!$5:$5,0))/100</f>
        <v>322607.82251283113</v>
      </c>
      <c r="AA364" s="40">
        <f>INDEX(人口源表!$1:$1048576,MATCH($B364,人口源表!$A:$A,0),MATCH(AA$1,人口源表!$1:$1,0))*INDEX(城镇化率!$1:$1048576,MATCH($B364,城镇化率!$A:$A,0),MATCH(AA$1,城镇化率!$5:$5,0))/100</f>
        <v>325600.5671043914</v>
      </c>
      <c r="AB364" s="40">
        <f>INDEX(人口源表!$1:$1048576,MATCH($B364,人口源表!$A:$A,0),MATCH(AB$1,人口源表!$1:$1,0))*INDEX(城镇化率!$1:$1048576,MATCH($B364,城镇化率!$A:$A,0),MATCH(AB$1,城镇化率!$5:$5,0))/100</f>
        <v>328442.6335596845</v>
      </c>
      <c r="AC364" s="40">
        <f>INDEX(人口源表!$1:$1048576,MATCH($B364,人口源表!$A:$A,0),MATCH(AC$1,人口源表!$1:$1,0))*INDEX(城镇化率!$1:$1048576,MATCH($B364,城镇化率!$A:$A,0),MATCH(AC$1,城镇化率!$5:$5,0))/100</f>
        <v>330726.3824638431</v>
      </c>
      <c r="AD364" s="40">
        <f>INDEX(人口源表!$1:$1048576,MATCH($B364,人口源表!$A:$A,0),MATCH(AD$1,人口源表!$1:$1,0))*INDEX(城镇化率!$1:$1048576,MATCH($B364,城镇化率!$A:$A,0),MATCH(AD$1,城镇化率!$5:$5,0))/100</f>
        <v>332851.44508848758</v>
      </c>
      <c r="AE364" s="40">
        <f>INDEX(人口源表!$1:$1048576,MATCH($B364,人口源表!$A:$A,0),MATCH(AE$1,人口源表!$1:$1,0))*INDEX(城镇化率!$1:$1048576,MATCH($B364,城镇化率!$A:$A,0),MATCH(AE$1,城镇化率!$5:$5,0))/100</f>
        <v>334819.30974623369</v>
      </c>
      <c r="AF364" s="40">
        <f>INDEX(人口源表!$1:$1048576,MATCH($B364,人口源表!$A:$A,0),MATCH(AF$1,人口源表!$1:$1,0))*INDEX(城镇化率!$1:$1048576,MATCH($B364,城镇化率!$A:$A,0),MATCH(AF$1,城镇化率!$5:$5,0))/100</f>
        <v>336633.75156545657</v>
      </c>
      <c r="AG364" s="40">
        <f>INDEX(人口源表!$1:$1048576,MATCH($B364,人口源表!$A:$A,0),MATCH(AG$1,人口源表!$1:$1,0))*INDEX(城镇化率!$1:$1048576,MATCH($B364,城镇化率!$A:$A,0),MATCH(AG$1,城镇化率!$5:$5,0))/100</f>
        <v>338300.12233449175</v>
      </c>
      <c r="AH364" s="40">
        <f>INDEX(人口源表!$1:$1048576,MATCH($B364,人口源表!$A:$A,0),MATCH(AH$1,人口源表!$1:$1,0))*INDEX(城镇化率!$1:$1048576,MATCH($B364,城镇化率!$A:$A,0),MATCH(AH$1,城镇化率!$5:$5,0))/100</f>
        <v>339826.13540550991</v>
      </c>
      <c r="AI364" s="40">
        <f>INDEX(人口源表!$1:$1048576,MATCH($B364,人口源表!$A:$A,0),MATCH(AI$1,人口源表!$1:$1,0))*INDEX(城镇化率!$1:$1048576,MATCH($B364,城镇化率!$A:$A,0),MATCH(AI$1,城镇化率!$5:$5,0))/100</f>
        <v>341220.39205892704</v>
      </c>
      <c r="AJ364" s="40">
        <f>INDEX(人口源表!$1:$1048576,MATCH($B364,人口源表!$A:$A,0),MATCH(AJ$1,人口源表!$1:$1,0))*INDEX(城镇化率!$1:$1048576,MATCH($B364,城镇化率!$A:$A,0),MATCH(AJ$1,城镇化率!$5:$5,0))/100</f>
        <v>342493.92009393603</v>
      </c>
      <c r="AK364" s="40">
        <f>INDEX(人口源表!$1:$1048576,MATCH($B364,人口源表!$A:$A,0),MATCH(AK$1,人口源表!$1:$1,0))*INDEX(城镇化率!$1:$1048576,MATCH($B364,城镇化率!$A:$A,0),MATCH(AK$1,城镇化率!$5:$5,0))/100</f>
        <v>343660.21827170032</v>
      </c>
      <c r="AL364" s="40">
        <f>INDEX(人口源表!$1:$1048576,MATCH($B364,人口源表!$A:$A,0),MATCH(AL$1,人口源表!$1:$1,0))*INDEX(城镇化率!$1:$1048576,MATCH($B364,城镇化率!$A:$A,0),MATCH(AL$1,城镇化率!$5:$5,0))/100</f>
        <v>344734.1503546171</v>
      </c>
      <c r="AM364" s="40">
        <f>INDEX(人口源表!$1:$1048576,MATCH($B364,人口源表!$A:$A,0),MATCH(AM$1,人口源表!$1:$1,0))*INDEX(城镇化率!$1:$1048576,MATCH($B364,城镇化率!$A:$A,0),MATCH(AM$1,城镇化率!$5:$5,0))/100</f>
        <v>345732.35393365216</v>
      </c>
      <c r="AN364" s="40">
        <f>INDEX(人口源表!$1:$1048576,MATCH($B364,人口源表!$A:$A,0),MATCH(AN$1,人口源表!$1:$1,0))*INDEX(城镇化率!$1:$1048576,MATCH($B364,城镇化率!$A:$A,0),MATCH(AN$1,城镇化率!$5:$5,0))/100</f>
        <v>346674.04475974553</v>
      </c>
      <c r="AO364" s="40">
        <f>INDEX(人口源表!$1:$1048576,MATCH($B364,人口源表!$A:$A,0),MATCH(AO$1,人口源表!$1:$1,0))*INDEX(城镇化率!$1:$1048576,MATCH($B364,城镇化率!$A:$A,0),MATCH(AO$1,城镇化率!$5:$5,0))/100</f>
        <v>347580.28695074812</v>
      </c>
      <c r="AP364" s="40">
        <f>INDEX(人口源表!$1:$1048576,MATCH($B364,人口源表!$A:$A,0),MATCH(AP$1,人口源表!$1:$1,0))*INDEX(城镇化率!$1:$1048576,MATCH($B364,城镇化率!$A:$A,0),MATCH(AP$1,城镇化率!$5:$5,0))/100</f>
        <v>348474.41451446508</v>
      </c>
      <c r="AQ364" s="40">
        <f>INDEX(人口源表!$1:$1048576,MATCH($B364,人口源表!$A:$A,0),MATCH(AQ$1,人口源表!$1:$1,0))*INDEX(城镇化率!$1:$1048576,MATCH($B364,城镇化率!$A:$A,0),MATCH(AQ$1,城镇化率!$5:$5,0))/100</f>
        <v>349381.28927230852</v>
      </c>
      <c r="AR364" s="40">
        <f>INDEX(人口源表!$1:$1048576,MATCH($B364,人口源表!$A:$A,0),MATCH(AR$1,人口源表!$1:$1,0))*INDEX(城镇化率!$1:$1048576,MATCH($B364,城镇化率!$A:$A,0),MATCH(AR$1,城镇化率!$5:$5,0))/100</f>
        <v>350329.28829549433</v>
      </c>
      <c r="AS364" s="40">
        <f>INDEX(人口源表!$1:$1048576,MATCH($B364,人口源表!$A:$A,0),MATCH(AS$1,人口源表!$1:$1,0))*INDEX(城镇化率!$1:$1048576,MATCH($B364,城镇化率!$A:$A,0),MATCH(AS$1,城镇化率!$5:$5,0))/100</f>
        <v>351347.21563999623</v>
      </c>
      <c r="AT364" s="40">
        <f>INDEX(人口源表!$1:$1048576,MATCH($B364,人口源表!$A:$A,0),MATCH(AT$1,人口源表!$1:$1,0))*INDEX(城镇化率!$1:$1048576,MATCH($B364,城镇化率!$A:$A,0),MATCH(AT$1,城镇化率!$5:$5,0))/100</f>
        <v>352467.86459698615</v>
      </c>
      <c r="AU364" s="40">
        <f>INDEX(人口源表!$1:$1048576,MATCH($B364,人口源表!$A:$A,0),MATCH(AU$1,人口源表!$1:$1,0))*INDEX(城镇化率!$1:$1048576,MATCH($B364,城镇化率!$A:$A,0),MATCH(AU$1,城镇化率!$5:$5,0))/100</f>
        <v>353725.31087582192</v>
      </c>
      <c r="AV364" s="40">
        <f>INDEX(人口源表!$1:$1048576,MATCH($B364,人口源表!$A:$A,0),MATCH(AV$1,人口源表!$1:$1,0))*INDEX(城镇化率!$1:$1048576,MATCH($B364,城镇化率!$A:$A,0),MATCH(AV$1,城镇化率!$5:$5,0))/100</f>
        <v>355155.72884547495</v>
      </c>
    </row>
    <row r="365" spans="1:48" x14ac:dyDescent="0.15">
      <c r="A365" s="4" t="s">
        <v>884</v>
      </c>
      <c r="B365" s="4" t="s">
        <v>610</v>
      </c>
      <c r="C365" s="34">
        <f>VLOOKUP(B365,'[1]2016省城人口总结（根）'!B:C,2,FALSE)/100</f>
        <v>0.42213913771452505</v>
      </c>
      <c r="D365" s="40">
        <f>INDEX(人口源表!$1:$1048576,MATCH($B365,人口源表!$A:$A,0),MATCH(D$1,人口源表!$1:$1,0))*INDEX(城镇化率!$1:$1048576,MATCH($B365,城镇化率!$A:$A,0),MATCH(D$1,城镇化率!$5:$5,0))/100</f>
        <v>87589.465939796108</v>
      </c>
      <c r="E365" s="40">
        <f>INDEX(人口源表!$1:$1048576,MATCH($B365,人口源表!$A:$A,0),MATCH(E$1,人口源表!$1:$1,0))*INDEX(城镇化率!$1:$1048576,MATCH($B365,城镇化率!$A:$A,0),MATCH(E$1,城镇化率!$5:$5,0))/100</f>
        <v>89882.813385016736</v>
      </c>
      <c r="F365" s="40">
        <f>INDEX(人口源表!$1:$1048576,MATCH($B365,人口源表!$A:$A,0),MATCH(F$1,人口源表!$1:$1,0))*INDEX(城镇化率!$1:$1048576,MATCH($B365,城镇化率!$A:$A,0),MATCH(F$1,城镇化率!$5:$5,0))/100</f>
        <v>92204.367323088722</v>
      </c>
      <c r="G365" s="40">
        <f>INDEX(人口源表!$1:$1048576,MATCH($B365,人口源表!$A:$A,0),MATCH(G$1,人口源表!$1:$1,0))*INDEX(城镇化率!$1:$1048576,MATCH($B365,城镇化率!$A:$A,0),MATCH(G$1,城镇化率!$5:$5,0))/100</f>
        <v>104890.4425342039</v>
      </c>
      <c r="H365" s="40">
        <f>INDEX(人口源表!$1:$1048576,MATCH($B365,人口源表!$A:$A,0),MATCH(H$1,人口源表!$1:$1,0))*INDEX(城镇化率!$1:$1048576,MATCH($B365,城镇化率!$A:$A,0),MATCH(H$1,城镇化率!$5:$5,0))/100</f>
        <v>107885.60449539479</v>
      </c>
      <c r="I365" s="40">
        <f>INDEX(人口源表!$1:$1048576,MATCH($B365,人口源表!$A:$A,0),MATCH(I$1,人口源表!$1:$1,0))*INDEX(城镇化率!$1:$1048576,MATCH($B365,城镇化率!$A:$A,0),MATCH(I$1,城镇化率!$5:$5,0))/100</f>
        <v>110167.2554420198</v>
      </c>
      <c r="J365" s="40">
        <f>INDEX(人口源表!$1:$1048576,MATCH($B365,人口源表!$A:$A,0),MATCH(J$1,人口源表!$1:$1,0))*INDEX(城镇化率!$1:$1048576,MATCH($B365,城镇化率!$A:$A,0),MATCH(J$1,城镇化率!$5:$5,0))/100</f>
        <v>112459.33461235849</v>
      </c>
      <c r="K365" s="40">
        <f>INDEX(人口源表!$1:$1048576,MATCH($B365,人口源表!$A:$A,0),MATCH(K$1,人口源表!$1:$1,0))*INDEX(城镇化率!$1:$1048576,MATCH($B365,城镇化率!$A:$A,0),MATCH(K$1,城镇化率!$5:$5,0))/100</f>
        <v>114756.92533832647</v>
      </c>
      <c r="L365" s="40">
        <f>INDEX(人口源表!$1:$1048576,MATCH($B365,人口源表!$A:$A,0),MATCH(L$1,人口源表!$1:$1,0))*INDEX(城镇化率!$1:$1048576,MATCH($B365,城镇化率!$A:$A,0),MATCH(L$1,城镇化率!$5:$5,0))/100</f>
        <v>117054.91607592936</v>
      </c>
      <c r="M365" s="40">
        <f>INDEX(人口源表!$1:$1048576,MATCH($B365,人口源表!$A:$A,0),MATCH(M$1,人口源表!$1:$1,0))*INDEX(城镇化率!$1:$1048576,MATCH($B365,城镇化率!$A:$A,0),MATCH(M$1,城镇化率!$5:$5,0))/100</f>
        <v>119349.41950767655</v>
      </c>
      <c r="N365" s="40">
        <f>INDEX(人口源表!$1:$1048576,MATCH($B365,人口源表!$A:$A,0),MATCH(N$1,人口源表!$1:$1,0))*INDEX(城镇化率!$1:$1048576,MATCH($B365,城镇化率!$A:$A,0),MATCH(N$1,城镇化率!$5:$5,0))/100</f>
        <v>121635.92125986099</v>
      </c>
      <c r="O365" s="40">
        <f>INDEX(人口源表!$1:$1048576,MATCH($B365,人口源表!$A:$A,0),MATCH(O$1,人口源表!$1:$1,0))*INDEX(城镇化率!$1:$1048576,MATCH($B365,城镇化率!$A:$A,0),MATCH(O$1,城镇化率!$5:$5,0))/100</f>
        <v>123910.22070377668</v>
      </c>
      <c r="P365" s="40">
        <f>INDEX(人口源表!$1:$1048576,MATCH($B365,人口源表!$A:$A,0),MATCH(P$1,人口源表!$1:$1,0))*INDEX(城镇化率!$1:$1048576,MATCH($B365,城镇化率!$A:$A,0),MATCH(P$1,城镇化率!$5:$5,0))/100</f>
        <v>126167.96199404191</v>
      </c>
      <c r="Q365" s="40">
        <f>INDEX(人口源表!$1:$1048576,MATCH($B365,人口源表!$A:$A,0),MATCH(Q$1,人口源表!$1:$1,0))*INDEX(城镇化率!$1:$1048576,MATCH($B365,城镇化率!$A:$A,0),MATCH(Q$1,城镇化率!$5:$5,0))/100</f>
        <v>128406.11207111916</v>
      </c>
      <c r="R365" s="40">
        <f>INDEX(人口源表!$1:$1048576,MATCH($B365,人口源表!$A:$A,0),MATCH(R$1,人口源表!$1:$1,0))*INDEX(城镇化率!$1:$1048576,MATCH($B365,城镇化率!$A:$A,0),MATCH(R$1,城镇化率!$5:$5,0))/100</f>
        <v>130620.03780560075</v>
      </c>
      <c r="S365" s="40">
        <f>INDEX(人口源表!$1:$1048576,MATCH($B365,人口源表!$A:$A,0),MATCH(S$1,人口源表!$1:$1,0))*INDEX(城镇化率!$1:$1048576,MATCH($B365,城镇化率!$A:$A,0),MATCH(S$1,城镇化率!$5:$5,0))/100</f>
        <v>132149.49548475482</v>
      </c>
      <c r="T365" s="40">
        <f>INDEX(人口源表!$1:$1048576,MATCH($B365,人口源表!$A:$A,0),MATCH(T$1,人口源表!$1:$1,0))*INDEX(城镇化率!$1:$1048576,MATCH($B365,城镇化率!$A:$A,0),MATCH(T$1,城镇化率!$5:$5,0))/100</f>
        <v>133630.01573369876</v>
      </c>
      <c r="U365" s="40">
        <f>INDEX(人口源表!$1:$1048576,MATCH($B365,人口源表!$A:$A,0),MATCH(U$1,人口源表!$1:$1,0))*INDEX(城镇化率!$1:$1048576,MATCH($B365,城镇化率!$A:$A,0),MATCH(U$1,城镇化率!$5:$5,0))/100</f>
        <v>135059.75335976013</v>
      </c>
      <c r="V365" s="40">
        <f>INDEX(人口源表!$1:$1048576,MATCH($B365,人口源表!$A:$A,0),MATCH(V$1,人口源表!$1:$1,0))*INDEX(城镇化率!$1:$1048576,MATCH($B365,城镇化率!$A:$A,0),MATCH(V$1,城镇化率!$5:$5,0))/100</f>
        <v>136436.32538354618</v>
      </c>
      <c r="W365" s="40">
        <f>INDEX(人口源表!$1:$1048576,MATCH($B365,人口源表!$A:$A,0),MATCH(W$1,人口源表!$1:$1,0))*INDEX(城镇化率!$1:$1048576,MATCH($B365,城镇化率!$A:$A,0),MATCH(W$1,城镇化率!$5:$5,0))/100</f>
        <v>137757.82089224207</v>
      </c>
      <c r="X365" s="40">
        <f>INDEX(人口源表!$1:$1048576,MATCH($B365,人口源表!$A:$A,0),MATCH(X$1,人口源表!$1:$1,0))*INDEX(城镇化率!$1:$1048576,MATCH($B365,城镇化率!$A:$A,0),MATCH(X$1,城镇化率!$5:$5,0))/100</f>
        <v>139022.81336932778</v>
      </c>
      <c r="Y365" s="40">
        <f>INDEX(人口源表!$1:$1048576,MATCH($B365,人口源表!$A:$A,0),MATCH(Y$1,人口源表!$1:$1,0))*INDEX(城镇化率!$1:$1048576,MATCH($B365,城镇化率!$A:$A,0),MATCH(Y$1,城镇化率!$5:$5,0))/100</f>
        <v>140230.37321170676</v>
      </c>
      <c r="Z365" s="40">
        <f>INDEX(人口源表!$1:$1048576,MATCH($B365,人口源表!$A:$A,0),MATCH(Z$1,人口源表!$1:$1,0))*INDEX(城镇化率!$1:$1048576,MATCH($B365,城镇化率!$A:$A,0),MATCH(Z$1,城镇化率!$5:$5,0))/100</f>
        <v>141379.04211385545</v>
      </c>
      <c r="AA365" s="40">
        <f>INDEX(人口源表!$1:$1048576,MATCH($B365,人口源表!$A:$A,0),MATCH(AA$1,人口源表!$1:$1,0))*INDEX(城镇化率!$1:$1048576,MATCH($B365,城镇化率!$A:$A,0),MATCH(AA$1,城镇化率!$5:$5,0))/100</f>
        <v>142468.38527963511</v>
      </c>
      <c r="AB365" s="40">
        <f>INDEX(人口源表!$1:$1048576,MATCH($B365,人口源表!$A:$A,0),MATCH(AB$1,人口源表!$1:$1,0))*INDEX(城镇化率!$1:$1048576,MATCH($B365,城镇化率!$A:$A,0),MATCH(AB$1,城镇化率!$5:$5,0))/100</f>
        <v>143498.49293340265</v>
      </c>
      <c r="AC365" s="40">
        <f>INDEX(人口源表!$1:$1048576,MATCH($B365,人口源表!$A:$A,0),MATCH(AC$1,人口源表!$1:$1,0))*INDEX(城镇化率!$1:$1048576,MATCH($B365,城镇化率!$A:$A,0),MATCH(AC$1,城镇化率!$5:$5,0))/100</f>
        <v>144292.15748458402</v>
      </c>
      <c r="AD365" s="40">
        <f>INDEX(人口源表!$1:$1048576,MATCH($B365,人口源表!$A:$A,0),MATCH(AD$1,人口源表!$1:$1,0))*INDEX(城镇化率!$1:$1048576,MATCH($B365,城镇化率!$A:$A,0),MATCH(AD$1,城镇化率!$5:$5,0))/100</f>
        <v>145025.31091616859</v>
      </c>
      <c r="AE365" s="40">
        <f>INDEX(人口源表!$1:$1048576,MATCH($B365,人口源表!$A:$A,0),MATCH(AE$1,人口源表!$1:$1,0))*INDEX(城镇化率!$1:$1048576,MATCH($B365,城镇化率!$A:$A,0),MATCH(AE$1,城镇化率!$5:$5,0))/100</f>
        <v>145698.83361184978</v>
      </c>
      <c r="AF365" s="40">
        <f>INDEX(人口源表!$1:$1048576,MATCH($B365,人口源表!$A:$A,0),MATCH(AF$1,人口源表!$1:$1,0))*INDEX(城镇化率!$1:$1048576,MATCH($B365,城镇化率!$A:$A,0),MATCH(AF$1,城镇化率!$5:$5,0))/100</f>
        <v>146313.09221560991</v>
      </c>
      <c r="AG365" s="40">
        <f>INDEX(人口源表!$1:$1048576,MATCH($B365,人口源表!$A:$A,0),MATCH(AG$1,人口源表!$1:$1,0))*INDEX(城镇化率!$1:$1048576,MATCH($B365,城镇化率!$A:$A,0),MATCH(AG$1,城镇化率!$5:$5,0))/100</f>
        <v>146871.13574228346</v>
      </c>
      <c r="AH365" s="40">
        <f>INDEX(人口源表!$1:$1048576,MATCH($B365,人口源表!$A:$A,0),MATCH(AH$1,人口源表!$1:$1,0))*INDEX(城镇化率!$1:$1048576,MATCH($B365,城镇化率!$A:$A,0),MATCH(AH$1,城镇化率!$5:$5,0))/100</f>
        <v>147374.99167782723</v>
      </c>
      <c r="AI365" s="40">
        <f>INDEX(人口源表!$1:$1048576,MATCH($B365,人口源表!$A:$A,0),MATCH(AI$1,人口源表!$1:$1,0))*INDEX(城镇化率!$1:$1048576,MATCH($B365,城镇化率!$A:$A,0),MATCH(AI$1,城镇化率!$5:$5,0))/100</f>
        <v>147826.18461887626</v>
      </c>
      <c r="AJ365" s="40">
        <f>INDEX(人口源表!$1:$1048576,MATCH($B365,人口源表!$A:$A,0),MATCH(AJ$1,人口源表!$1:$1,0))*INDEX(城镇化率!$1:$1048576,MATCH($B365,城镇化率!$A:$A,0),MATCH(AJ$1,城镇化率!$5:$5,0))/100</f>
        <v>148228.96882555127</v>
      </c>
      <c r="AK365" s="40">
        <f>INDEX(人口源表!$1:$1048576,MATCH($B365,人口源表!$A:$A,0),MATCH(AK$1,人口源表!$1:$1,0))*INDEX(城镇化率!$1:$1048576,MATCH($B365,城镇化率!$A:$A,0),MATCH(AK$1,城镇化率!$5:$5,0))/100</f>
        <v>148585.49756832482</v>
      </c>
      <c r="AL365" s="40">
        <f>INDEX(人口源表!$1:$1048576,MATCH($B365,人口源表!$A:$A,0),MATCH(AL$1,人口源表!$1:$1,0))*INDEX(城镇化率!$1:$1048576,MATCH($B365,城镇化率!$A:$A,0),MATCH(AL$1,城镇化率!$5:$5,0))/100</f>
        <v>148900.13868404229</v>
      </c>
      <c r="AM365" s="40">
        <f>INDEX(人口源表!$1:$1048576,MATCH($B365,人口源表!$A:$A,0),MATCH(AM$1,人口源表!$1:$1,0))*INDEX(城镇化率!$1:$1048576,MATCH($B365,城镇化率!$A:$A,0),MATCH(AM$1,城镇化率!$5:$5,0))/100</f>
        <v>149176.23682734411</v>
      </c>
      <c r="AN365" s="40">
        <f>INDEX(人口源表!$1:$1048576,MATCH($B365,人口源表!$A:$A,0),MATCH(AN$1,人口源表!$1:$1,0))*INDEX(城镇化率!$1:$1048576,MATCH($B365,城镇化率!$A:$A,0),MATCH(AN$1,城镇化率!$5:$5,0))/100</f>
        <v>149419.93365065707</v>
      </c>
      <c r="AO365" s="40">
        <f>INDEX(人口源表!$1:$1048576,MATCH($B365,人口源表!$A:$A,0),MATCH(AO$1,人口源表!$1:$1,0))*INDEX(城镇化率!$1:$1048576,MATCH($B365,城镇化率!$A:$A,0),MATCH(AO$1,城镇化率!$5:$5,0))/100</f>
        <v>149634.7134723698</v>
      </c>
      <c r="AP365" s="40">
        <f>INDEX(人口源表!$1:$1048576,MATCH($B365,人口源表!$A:$A,0),MATCH(AP$1,人口源表!$1:$1,0))*INDEX(城镇化率!$1:$1048576,MATCH($B365,城镇化率!$A:$A,0),MATCH(AP$1,城镇化率!$5:$5,0))/100</f>
        <v>149826.32687828733</v>
      </c>
      <c r="AQ365" s="40">
        <f>INDEX(人口源表!$1:$1048576,MATCH($B365,人口源表!$A:$A,0),MATCH(AQ$1,人口源表!$1:$1,0))*INDEX(城镇化率!$1:$1048576,MATCH($B365,城镇化率!$A:$A,0),MATCH(AQ$1,城镇化率!$5:$5,0))/100</f>
        <v>150001.16848232748</v>
      </c>
      <c r="AR365" s="40">
        <f>INDEX(人口源表!$1:$1048576,MATCH($B365,人口源表!$A:$A,0),MATCH(AR$1,人口源表!$1:$1,0))*INDEX(城镇化率!$1:$1048576,MATCH($B365,城镇化率!$A:$A,0),MATCH(AR$1,城镇化率!$5:$5,0))/100</f>
        <v>150164.61751071067</v>
      </c>
      <c r="AS365" s="40">
        <f>INDEX(人口源表!$1:$1048576,MATCH($B365,人口源表!$A:$A,0),MATCH(AS$1,人口源表!$1:$1,0))*INDEX(城镇化率!$1:$1048576,MATCH($B365,城镇化率!$A:$A,0),MATCH(AS$1,城镇化率!$5:$5,0))/100</f>
        <v>150324.37178406582</v>
      </c>
      <c r="AT365" s="40">
        <f>INDEX(人口源表!$1:$1048576,MATCH($B365,人口源表!$A:$A,0),MATCH(AT$1,人口源表!$1:$1,0))*INDEX(城镇化率!$1:$1048576,MATCH($B365,城镇化率!$A:$A,0),MATCH(AT$1,城镇化率!$5:$5,0))/100</f>
        <v>150487.12396151765</v>
      </c>
      <c r="AU365" s="40">
        <f>INDEX(人口源表!$1:$1048576,MATCH($B365,人口源表!$A:$A,0),MATCH(AU$1,人口源表!$1:$1,0))*INDEX(城镇化率!$1:$1048576,MATCH($B365,城镇化率!$A:$A,0),MATCH(AU$1,城镇化率!$5:$5,0))/100</f>
        <v>150660.7944141677</v>
      </c>
      <c r="AV365" s="40">
        <f>INDEX(人口源表!$1:$1048576,MATCH($B365,人口源表!$A:$A,0),MATCH(AV$1,人口源表!$1:$1,0))*INDEX(城镇化率!$1:$1048576,MATCH($B365,城镇化率!$A:$A,0),MATCH(AV$1,城镇化率!$5:$5,0))/100</f>
        <v>150853.42270730564</v>
      </c>
    </row>
    <row r="366" spans="1:48" x14ac:dyDescent="0.15">
      <c r="A366" s="4" t="s">
        <v>884</v>
      </c>
      <c r="B366" s="4" t="s">
        <v>612</v>
      </c>
      <c r="C366" s="34">
        <f>VLOOKUP(B366,'[1]2016省城人口总结（根）'!B:C,2,FALSE)/100</f>
        <v>0.37489943502824902</v>
      </c>
      <c r="D366" s="40">
        <f>INDEX(人口源表!$1:$1048576,MATCH($B366,人口源表!$A:$A,0),MATCH(D$1,人口源表!$1:$1,0))*INDEX(城镇化率!$1:$1048576,MATCH($B366,城镇化率!$A:$A,0),MATCH(D$1,城镇化率!$5:$5,0))/100</f>
        <v>129986.42191562438</v>
      </c>
      <c r="E366" s="40">
        <f>INDEX(人口源表!$1:$1048576,MATCH($B366,人口源表!$A:$A,0),MATCH(E$1,人口源表!$1:$1,0))*INDEX(城镇化率!$1:$1048576,MATCH($B366,城镇化率!$A:$A,0),MATCH(E$1,城镇化率!$5:$5,0))/100</f>
        <v>133253.18498307184</v>
      </c>
      <c r="F366" s="40">
        <f>INDEX(人口源表!$1:$1048576,MATCH($B366,人口源表!$A:$A,0),MATCH(F$1,人口源表!$1:$1,0))*INDEX(城镇化率!$1:$1048576,MATCH($B366,城镇化率!$A:$A,0),MATCH(F$1,城镇化率!$5:$5,0))/100</f>
        <v>136560.37528444556</v>
      </c>
      <c r="G366" s="40">
        <f>INDEX(人口源表!$1:$1048576,MATCH($B366,人口源表!$A:$A,0),MATCH(G$1,人口源表!$1:$1,0))*INDEX(城镇化率!$1:$1048576,MATCH($B366,城镇化率!$A:$A,0),MATCH(G$1,城镇化率!$5:$5,0))/100</f>
        <v>138152.67552209066</v>
      </c>
      <c r="H366" s="40">
        <f>INDEX(人口源表!$1:$1048576,MATCH($B366,人口源表!$A:$A,0),MATCH(H$1,人口源表!$1:$1,0))*INDEX(城镇化率!$1:$1048576,MATCH($B366,城镇化率!$A:$A,0),MATCH(H$1,城镇化率!$5:$5,0))/100</f>
        <v>141974.4633916672</v>
      </c>
      <c r="I366" s="40">
        <f>INDEX(人口源表!$1:$1048576,MATCH($B366,人口源表!$A:$A,0),MATCH(I$1,人口源表!$1:$1,0))*INDEX(城镇化率!$1:$1048576,MATCH($B366,城镇化率!$A:$A,0),MATCH(I$1,城镇化率!$5:$5,0))/100</f>
        <v>144824.94997520492</v>
      </c>
      <c r="J366" s="40">
        <f>INDEX(人口源表!$1:$1048576,MATCH($B366,人口源表!$A:$A,0),MATCH(J$1,人口源表!$1:$1,0))*INDEX(城镇化率!$1:$1048576,MATCH($B366,城镇化率!$A:$A,0),MATCH(J$1,城镇化率!$5:$5,0))/100</f>
        <v>147659.74316463378</v>
      </c>
      <c r="K366" s="40">
        <f>INDEX(人口源表!$1:$1048576,MATCH($B366,人口源表!$A:$A,0),MATCH(K$1,人口源表!$1:$1,0))*INDEX(城镇化率!$1:$1048576,MATCH($B366,城镇化率!$A:$A,0),MATCH(K$1,城镇化率!$5:$5,0))/100</f>
        <v>150473.52676730166</v>
      </c>
      <c r="L366" s="40">
        <f>INDEX(人口源表!$1:$1048576,MATCH($B366,人口源表!$A:$A,0),MATCH(L$1,人口源表!$1:$1,0))*INDEX(城镇化率!$1:$1048576,MATCH($B366,城镇化率!$A:$A,0),MATCH(L$1,城镇化率!$5:$5,0))/100</f>
        <v>153262.87811184381</v>
      </c>
      <c r="M366" s="40">
        <f>INDEX(人口源表!$1:$1048576,MATCH($B366,人口源表!$A:$A,0),MATCH(M$1,人口源表!$1:$1,0))*INDEX(城镇化率!$1:$1048576,MATCH($B366,城镇化率!$A:$A,0),MATCH(M$1,城镇化率!$5:$5,0))/100</f>
        <v>156022.9955336384</v>
      </c>
      <c r="N366" s="40">
        <f>INDEX(人口源表!$1:$1048576,MATCH($B366,人口源表!$A:$A,0),MATCH(N$1,人口源表!$1:$1,0))*INDEX(城镇化率!$1:$1048576,MATCH($B366,城镇化率!$A:$A,0),MATCH(N$1,城镇化率!$5:$5,0))/100</f>
        <v>158750.61271124863</v>
      </c>
      <c r="O366" s="40">
        <f>INDEX(人口源表!$1:$1048576,MATCH($B366,人口源表!$A:$A,0),MATCH(O$1,人口源表!$1:$1,0))*INDEX(城镇化率!$1:$1048576,MATCH($B366,城镇化率!$A:$A,0),MATCH(O$1,城镇化率!$5:$5,0))/100</f>
        <v>161441.4998626055</v>
      </c>
      <c r="P366" s="40">
        <f>INDEX(人口源表!$1:$1048576,MATCH($B366,人口源表!$A:$A,0),MATCH(P$1,人口源表!$1:$1,0))*INDEX(城镇化率!$1:$1048576,MATCH($B366,城镇化率!$A:$A,0),MATCH(P$1,城镇化率!$5:$5,0))/100</f>
        <v>164092.58992355433</v>
      </c>
      <c r="Q366" s="40">
        <f>INDEX(人口源表!$1:$1048576,MATCH($B366,人口源表!$A:$A,0),MATCH(Q$1,人口源表!$1:$1,0))*INDEX(城镇化率!$1:$1048576,MATCH($B366,城镇化率!$A:$A,0),MATCH(Q$1,城镇化率!$5:$5,0))/100</f>
        <v>166700.28589222135</v>
      </c>
      <c r="R366" s="40">
        <f>INDEX(人口源表!$1:$1048576,MATCH($B366,人口源表!$A:$A,0),MATCH(R$1,人口源表!$1:$1,0))*INDEX(城镇化率!$1:$1048576,MATCH($B366,城镇化率!$A:$A,0),MATCH(R$1,城镇化率!$5:$5,0))/100</f>
        <v>169261.7660006372</v>
      </c>
      <c r="S366" s="40">
        <f>INDEX(人口源表!$1:$1048576,MATCH($B366,人口源表!$A:$A,0),MATCH(S$1,人口源表!$1:$1,0))*INDEX(城镇化率!$1:$1048576,MATCH($B366,城镇化率!$A:$A,0),MATCH(S$1,城镇化率!$5:$5,0))/100</f>
        <v>170923.76365316522</v>
      </c>
      <c r="T366" s="40">
        <f>INDEX(人口源表!$1:$1048576,MATCH($B366,人口源表!$A:$A,0),MATCH(T$1,人口源表!$1:$1,0))*INDEX(城镇化率!$1:$1048576,MATCH($B366,城镇化率!$A:$A,0),MATCH(T$1,城镇化率!$5:$5,0))/100</f>
        <v>172514.02514957075</v>
      </c>
      <c r="U366" s="40">
        <f>INDEX(人口源表!$1:$1048576,MATCH($B366,人口源表!$A:$A,0),MATCH(U$1,人口源表!$1:$1,0))*INDEX(城镇化率!$1:$1048576,MATCH($B366,城镇化率!$A:$A,0),MATCH(U$1,城镇化率!$5:$5,0))/100</f>
        <v>174030.9212468373</v>
      </c>
      <c r="V366" s="40">
        <f>INDEX(人口源表!$1:$1048576,MATCH($B366,人口源表!$A:$A,0),MATCH(V$1,人口源表!$1:$1,0))*INDEX(城镇化率!$1:$1048576,MATCH($B366,城镇化率!$A:$A,0),MATCH(V$1,城镇化率!$5:$5,0))/100</f>
        <v>175473.70551695037</v>
      </c>
      <c r="W366" s="40">
        <f>INDEX(人口源表!$1:$1048576,MATCH($B366,人口源表!$A:$A,0),MATCH(W$1,人口源表!$1:$1,0))*INDEX(城镇化率!$1:$1048576,MATCH($B366,城镇化率!$A:$A,0),MATCH(W$1,城镇化率!$5:$5,0))/100</f>
        <v>176842.08251334832</v>
      </c>
      <c r="X366" s="40">
        <f>INDEX(人口源表!$1:$1048576,MATCH($B366,人口源表!$A:$A,0),MATCH(X$1,人口源表!$1:$1,0))*INDEX(城镇化率!$1:$1048576,MATCH($B366,城镇化率!$A:$A,0),MATCH(X$1,城镇化率!$5:$5,0))/100</f>
        <v>178134.8496719703</v>
      </c>
      <c r="Y366" s="40">
        <f>INDEX(人口源表!$1:$1048576,MATCH($B366,人口源表!$A:$A,0),MATCH(Y$1,人口源表!$1:$1,0))*INDEX(城镇化率!$1:$1048576,MATCH($B366,城镇化率!$A:$A,0),MATCH(Y$1,城镇化率!$5:$5,0))/100</f>
        <v>179352.62723288557</v>
      </c>
      <c r="Z366" s="40">
        <f>INDEX(人口源表!$1:$1048576,MATCH($B366,人口源表!$A:$A,0),MATCH(Z$1,人口源表!$1:$1,0))*INDEX(城镇化率!$1:$1048576,MATCH($B366,城镇化率!$A:$A,0),MATCH(Z$1,城镇化率!$5:$5,0))/100</f>
        <v>180495.13762840483</v>
      </c>
      <c r="AA366" s="40">
        <f>INDEX(人口源表!$1:$1048576,MATCH($B366,人口源表!$A:$A,0),MATCH(AA$1,人口源表!$1:$1,0))*INDEX(城镇化率!$1:$1048576,MATCH($B366,城镇化率!$A:$A,0),MATCH(AA$1,城镇化率!$5:$5,0))/100</f>
        <v>181563.96300217338</v>
      </c>
      <c r="AB366" s="40">
        <f>INDEX(人口源表!$1:$1048576,MATCH($B366,人口源表!$A:$A,0),MATCH(AB$1,人口源表!$1:$1,0))*INDEX(城镇化率!$1:$1048576,MATCH($B366,城镇化率!$A:$A,0),MATCH(AB$1,城镇化率!$5:$5,0))/100</f>
        <v>182559.33186900112</v>
      </c>
      <c r="AC366" s="40">
        <f>INDEX(人口源表!$1:$1048576,MATCH($B366,人口源表!$A:$A,0),MATCH(AC$1,人口源表!$1:$1,0))*INDEX(城镇化率!$1:$1048576,MATCH($B366,城镇化率!$A:$A,0),MATCH(AC$1,城镇化率!$5:$5,0))/100</f>
        <v>183258.83816945364</v>
      </c>
      <c r="AD366" s="40">
        <f>INDEX(人口源表!$1:$1048576,MATCH($B366,人口源表!$A:$A,0),MATCH(AD$1,人口源表!$1:$1,0))*INDEX(城镇化率!$1:$1048576,MATCH($B366,城镇化率!$A:$A,0),MATCH(AD$1,城镇化率!$5:$5,0))/100</f>
        <v>183886.42053280302</v>
      </c>
      <c r="AE366" s="40">
        <f>INDEX(人口源表!$1:$1048576,MATCH($B366,人口源表!$A:$A,0),MATCH(AE$1,人口源表!$1:$1,0))*INDEX(城镇化率!$1:$1048576,MATCH($B366,城镇化率!$A:$A,0),MATCH(AE$1,城镇化率!$5:$5,0))/100</f>
        <v>184444.54222226067</v>
      </c>
      <c r="AF366" s="40">
        <f>INDEX(人口源表!$1:$1048576,MATCH($B366,人口源表!$A:$A,0),MATCH(AF$1,人口源表!$1:$1,0))*INDEX(城镇化率!$1:$1048576,MATCH($B366,城镇化率!$A:$A,0),MATCH(AF$1,城镇化率!$5:$5,0))/100</f>
        <v>184936.65539482341</v>
      </c>
      <c r="AG366" s="40">
        <f>INDEX(人口源表!$1:$1048576,MATCH($B366,人口源表!$A:$A,0),MATCH(AG$1,人口源表!$1:$1,0))*INDEX(城镇化率!$1:$1048576,MATCH($B366,城镇化率!$A:$A,0),MATCH(AG$1,城镇化率!$5:$5,0))/100</f>
        <v>185365.79575899031</v>
      </c>
      <c r="AH366" s="40">
        <f>INDEX(人口源表!$1:$1048576,MATCH($B366,人口源表!$A:$A,0),MATCH(AH$1,人口源表!$1:$1,0))*INDEX(城镇化率!$1:$1048576,MATCH($B366,城镇化率!$A:$A,0),MATCH(AH$1,城镇化率!$5:$5,0))/100</f>
        <v>185735.52683716346</v>
      </c>
      <c r="AI366" s="40">
        <f>INDEX(人口源表!$1:$1048576,MATCH($B366,人口源表!$A:$A,0),MATCH(AI$1,人口源表!$1:$1,0))*INDEX(城镇化率!$1:$1048576,MATCH($B366,城镇化率!$A:$A,0),MATCH(AI$1,城镇化率!$5:$5,0))/100</f>
        <v>186049.9494481938</v>
      </c>
      <c r="AJ366" s="40">
        <f>INDEX(人口源表!$1:$1048576,MATCH($B366,人口源表!$A:$A,0),MATCH(AJ$1,人口源表!$1:$1,0))*INDEX(城镇化率!$1:$1048576,MATCH($B366,城镇化率!$A:$A,0),MATCH(AJ$1,城镇化率!$5:$5,0))/100</f>
        <v>186313.23137625595</v>
      </c>
      <c r="AK366" s="40">
        <f>INDEX(人口源表!$1:$1048576,MATCH($B366,人口源表!$A:$A,0),MATCH(AK$1,人口源表!$1:$1,0))*INDEX(城镇化率!$1:$1048576,MATCH($B366,城镇化率!$A:$A,0),MATCH(AK$1,城镇化率!$5:$5,0))/100</f>
        <v>186531.05320365203</v>
      </c>
      <c r="AL366" s="40">
        <f>INDEX(人口源表!$1:$1048576,MATCH($B366,人口源表!$A:$A,0),MATCH(AL$1,人口源表!$1:$1,0))*INDEX(城镇化率!$1:$1048576,MATCH($B366,城镇化率!$A:$A,0),MATCH(AL$1,城镇化率!$5:$5,0))/100</f>
        <v>186708.21848280818</v>
      </c>
      <c r="AM366" s="40">
        <f>INDEX(人口源表!$1:$1048576,MATCH($B366,人口源表!$A:$A,0),MATCH(AM$1,人口源表!$1:$1,0))*INDEX(城镇化率!$1:$1048576,MATCH($B366,城镇化率!$A:$A,0),MATCH(AM$1,城镇化率!$5:$5,0))/100</f>
        <v>186850.57783939072</v>
      </c>
      <c r="AN366" s="40">
        <f>INDEX(人口源表!$1:$1048576,MATCH($B366,人口源表!$A:$A,0),MATCH(AN$1,人口源表!$1:$1,0))*INDEX(城镇化率!$1:$1048576,MATCH($B366,城镇化率!$A:$A,0),MATCH(AN$1,城镇化率!$5:$5,0))/100</f>
        <v>186964.07360802765</v>
      </c>
      <c r="AO366" s="40">
        <f>INDEX(人口源表!$1:$1048576,MATCH($B366,人口源表!$A:$A,0),MATCH(AO$1,人口源表!$1:$1,0))*INDEX(城镇化率!$1:$1048576,MATCH($B366,城镇化率!$A:$A,0),MATCH(AO$1,城镇化率!$5:$5,0))/100</f>
        <v>187056.20781129316</v>
      </c>
      <c r="AP366" s="40">
        <f>INDEX(人口源表!$1:$1048576,MATCH($B366,人口源表!$A:$A,0),MATCH(AP$1,人口源表!$1:$1,0))*INDEX(城镇化率!$1:$1048576,MATCH($B366,城镇化率!$A:$A,0),MATCH(AP$1,城镇化率!$5:$5,0))/100</f>
        <v>187133.6163065093</v>
      </c>
      <c r="AQ366" s="40">
        <f>INDEX(人口源表!$1:$1048576,MATCH($B366,人口源表!$A:$A,0),MATCH(AQ$1,人口源表!$1:$1,0))*INDEX(城镇化率!$1:$1048576,MATCH($B366,城镇化率!$A:$A,0),MATCH(AQ$1,城镇化率!$5:$5,0))/100</f>
        <v>187204.02229191895</v>
      </c>
      <c r="AR366" s="40">
        <f>INDEX(人口源表!$1:$1048576,MATCH($B366,人口源表!$A:$A,0),MATCH(AR$1,人口源表!$1:$1,0))*INDEX(城镇化率!$1:$1048576,MATCH($B366,城镇化率!$A:$A,0),MATCH(AR$1,城镇化率!$5:$5,0))/100</f>
        <v>187275.26667608187</v>
      </c>
      <c r="AS366" s="40">
        <f>INDEX(人口源表!$1:$1048576,MATCH($B366,人口源表!$A:$A,0),MATCH(AS$1,人口源表!$1:$1,0))*INDEX(城镇化率!$1:$1048576,MATCH($B366,城镇化率!$A:$A,0),MATCH(AS$1,城镇化率!$5:$5,0))/100</f>
        <v>187356.79854547605</v>
      </c>
      <c r="AT366" s="40">
        <f>INDEX(人口源表!$1:$1048576,MATCH($B366,人口源表!$A:$A,0),MATCH(AT$1,人口源表!$1:$1,0))*INDEX(城镇化率!$1:$1048576,MATCH($B366,城镇化率!$A:$A,0),MATCH(AT$1,城镇化率!$5:$5,0))/100</f>
        <v>187456.71442317922</v>
      </c>
      <c r="AU366" s="40">
        <f>INDEX(人口源表!$1:$1048576,MATCH($B366,人口源表!$A:$A,0),MATCH(AU$1,人口源表!$1:$1,0))*INDEX(城镇化率!$1:$1048576,MATCH($B366,城镇化率!$A:$A,0),MATCH(AU$1,城镇化率!$5:$5,0))/100</f>
        <v>187585.23284259101</v>
      </c>
      <c r="AV366" s="40">
        <f>INDEX(人口源表!$1:$1048576,MATCH($B366,人口源表!$A:$A,0),MATCH(AV$1,人口源表!$1:$1,0))*INDEX(城镇化率!$1:$1048576,MATCH($B366,城镇化率!$A:$A,0),MATCH(AV$1,城镇化率!$5:$5,0))/100</f>
        <v>187752.22276523613</v>
      </c>
    </row>
    <row r="367" spans="1:48" x14ac:dyDescent="0.15">
      <c r="A367" s="4" t="s">
        <v>884</v>
      </c>
      <c r="B367" s="4" t="s">
        <v>614</v>
      </c>
      <c r="C367" s="34">
        <f>VLOOKUP(B367,'[1]2016省城人口总结（根）'!B:C,2,FALSE)/100</f>
        <v>0.41217369255150599</v>
      </c>
      <c r="D367" s="40">
        <f>INDEX(人口源表!$1:$1048576,MATCH($B367,人口源表!$A:$A,0),MATCH(D$1,人口源表!$1:$1,0))*INDEX(城镇化率!$1:$1048576,MATCH($B367,城镇化率!$A:$A,0),MATCH(D$1,城镇化率!$5:$5,0))/100</f>
        <v>202438.15545009798</v>
      </c>
      <c r="E367" s="40">
        <f>INDEX(人口源表!$1:$1048576,MATCH($B367,人口源表!$A:$A,0),MATCH(E$1,人口源表!$1:$1,0))*INDEX(城镇化率!$1:$1048576,MATCH($B367,城镇化率!$A:$A,0),MATCH(E$1,城镇化率!$5:$5,0))/100</f>
        <v>207540.66595181092</v>
      </c>
      <c r="F367" s="40">
        <f>INDEX(人口源表!$1:$1048576,MATCH($B367,人口源表!$A:$A,0),MATCH(F$1,人口源表!$1:$1,0))*INDEX(城镇化率!$1:$1048576,MATCH($B367,城镇化率!$A:$A,0),MATCH(F$1,城镇化率!$5:$5,0))/100</f>
        <v>212718.60478585045</v>
      </c>
      <c r="G367" s="40">
        <f>INDEX(人口源表!$1:$1048576,MATCH($B367,人口源表!$A:$A,0),MATCH(G$1,人口源表!$1:$1,0))*INDEX(城镇化率!$1:$1048576,MATCH($B367,城镇化率!$A:$A,0),MATCH(G$1,城镇化率!$5:$5,0))/100</f>
        <v>217247.74600939098</v>
      </c>
      <c r="H367" s="40">
        <f>INDEX(人口源表!$1:$1048576,MATCH($B367,人口源表!$A:$A,0),MATCH(H$1,人口源表!$1:$1,0))*INDEX(城镇化率!$1:$1048576,MATCH($B367,城镇化率!$A:$A,0),MATCH(H$1,城镇化率!$5:$5,0))/100</f>
        <v>222583.01802193641</v>
      </c>
      <c r="I367" s="40">
        <f>INDEX(人口源表!$1:$1048576,MATCH($B367,人口源表!$A:$A,0),MATCH(I$1,人口源表!$1:$1,0))*INDEX(城镇化率!$1:$1048576,MATCH($B367,城镇化率!$A:$A,0),MATCH(I$1,城镇化率!$5:$5,0))/100</f>
        <v>226745.69605615959</v>
      </c>
      <c r="J367" s="40">
        <f>INDEX(人口源表!$1:$1048576,MATCH($B367,人口源表!$A:$A,0),MATCH(J$1,人口源表!$1:$1,0))*INDEX(城镇化率!$1:$1048576,MATCH($B367,城镇化率!$A:$A,0),MATCH(J$1,城镇化率!$5:$5,0))/100</f>
        <v>231210.46660248272</v>
      </c>
      <c r="K367" s="40">
        <f>INDEX(人口源表!$1:$1048576,MATCH($B367,人口源表!$A:$A,0),MATCH(K$1,人口源表!$1:$1,0))*INDEX(城镇化率!$1:$1048576,MATCH($B367,城镇化率!$A:$A,0),MATCH(K$1,城镇化率!$5:$5,0))/100</f>
        <v>235943.57002787464</v>
      </c>
      <c r="L367" s="40">
        <f>INDEX(人口源表!$1:$1048576,MATCH($B367,人口源表!$A:$A,0),MATCH(L$1,人口源表!$1:$1,0))*INDEX(城镇化率!$1:$1048576,MATCH($B367,城镇化率!$A:$A,0),MATCH(L$1,城镇化率!$5:$5,0))/100</f>
        <v>240913.40027899964</v>
      </c>
      <c r="M367" s="40">
        <f>INDEX(人口源表!$1:$1048576,MATCH($B367,人口源表!$A:$A,0),MATCH(M$1,人口源表!$1:$1,0))*INDEX(城镇化率!$1:$1048576,MATCH($B367,城镇化率!$A:$A,0),MATCH(M$1,城镇化率!$5:$5,0))/100</f>
        <v>246087.86852818597</v>
      </c>
      <c r="N367" s="40">
        <f>INDEX(人口源表!$1:$1048576,MATCH($B367,人口源表!$A:$A,0),MATCH(N$1,人口源表!$1:$1,0))*INDEX(城镇化率!$1:$1048576,MATCH($B367,城镇化率!$A:$A,0),MATCH(N$1,城镇化率!$5:$5,0))/100</f>
        <v>251435.81734051503</v>
      </c>
      <c r="O367" s="40">
        <f>INDEX(人口源表!$1:$1048576,MATCH($B367,人口源表!$A:$A,0),MATCH(O$1,人口源表!$1:$1,0))*INDEX(城镇化率!$1:$1048576,MATCH($B367,城镇化率!$A:$A,0),MATCH(O$1,城镇化率!$5:$5,0))/100</f>
        <v>256928.04699212578</v>
      </c>
      <c r="P367" s="40">
        <f>INDEX(人口源表!$1:$1048576,MATCH($B367,人口源表!$A:$A,0),MATCH(P$1,人口源表!$1:$1,0))*INDEX(城镇化率!$1:$1048576,MATCH($B367,城镇化率!$A:$A,0),MATCH(P$1,城镇化率!$5:$5,0))/100</f>
        <v>262534.58145118749</v>
      </c>
      <c r="Q367" s="40">
        <f>INDEX(人口源表!$1:$1048576,MATCH($B367,人口源表!$A:$A,0),MATCH(Q$1,人口源表!$1:$1,0))*INDEX(城镇化率!$1:$1048576,MATCH($B367,城镇化率!$A:$A,0),MATCH(Q$1,城镇化率!$5:$5,0))/100</f>
        <v>268228.03605012002</v>
      </c>
      <c r="R367" s="40">
        <f>INDEX(人口源表!$1:$1048576,MATCH($B367,人口源表!$A:$A,0),MATCH(R$1,人口源表!$1:$1,0))*INDEX(城镇化率!$1:$1048576,MATCH($B367,城镇化率!$A:$A,0),MATCH(R$1,城镇化率!$5:$5,0))/100</f>
        <v>273981.34284014499</v>
      </c>
      <c r="S367" s="40">
        <f>INDEX(人口源表!$1:$1048576,MATCH($B367,人口源表!$A:$A,0),MATCH(S$1,人口源表!$1:$1,0))*INDEX(城镇化率!$1:$1048576,MATCH($B367,城镇化率!$A:$A,0),MATCH(S$1,城镇化率!$5:$5,0))/100</f>
        <v>278383.78464943753</v>
      </c>
      <c r="T367" s="40">
        <f>INDEX(人口源表!$1:$1048576,MATCH($B367,人口源表!$A:$A,0),MATCH(T$1,人口源表!$1:$1,0))*INDEX(城镇化率!$1:$1048576,MATCH($B367,城镇化率!$A:$A,0),MATCH(T$1,城镇化率!$5:$5,0))/100</f>
        <v>282745.1795602786</v>
      </c>
      <c r="U367" s="40">
        <f>INDEX(人口源表!$1:$1048576,MATCH($B367,人口源表!$A:$A,0),MATCH(U$1,人口源表!$1:$1,0))*INDEX(城镇化率!$1:$1048576,MATCH($B367,城镇化率!$A:$A,0),MATCH(U$1,城镇化率!$5:$5,0))/100</f>
        <v>287043.35584346455</v>
      </c>
      <c r="V367" s="40">
        <f>INDEX(人口源表!$1:$1048576,MATCH($B367,人口源表!$A:$A,0),MATCH(V$1,人口源表!$1:$1,0))*INDEX(城镇化率!$1:$1048576,MATCH($B367,城镇化率!$A:$A,0),MATCH(V$1,城镇化率!$5:$5,0))/100</f>
        <v>291257.69409345364</v>
      </c>
      <c r="W367" s="40">
        <f>INDEX(人口源表!$1:$1048576,MATCH($B367,人口源表!$A:$A,0),MATCH(W$1,人口源表!$1:$1,0))*INDEX(城镇化率!$1:$1048576,MATCH($B367,城镇化率!$A:$A,0),MATCH(W$1,城镇化率!$5:$5,0))/100</f>
        <v>295369.6708924516</v>
      </c>
      <c r="X367" s="40">
        <f>INDEX(人口源表!$1:$1048576,MATCH($B367,人口源表!$A:$A,0),MATCH(X$1,人口源表!$1:$1,0))*INDEX(城镇化率!$1:$1048576,MATCH($B367,城镇化率!$A:$A,0),MATCH(X$1,城镇化率!$5:$5,0))/100</f>
        <v>299362.41439901595</v>
      </c>
      <c r="Y367" s="40">
        <f>INDEX(人口源表!$1:$1048576,MATCH($B367,人口源表!$A:$A,0),MATCH(Y$1,人口源表!$1:$1,0))*INDEX(城镇化率!$1:$1048576,MATCH($B367,城镇化率!$A:$A,0),MATCH(Y$1,城镇化率!$5:$5,0))/100</f>
        <v>303221.75891803054</v>
      </c>
      <c r="Z367" s="40">
        <f>INDEX(人口源表!$1:$1048576,MATCH($B367,人口源表!$A:$A,0),MATCH(Z$1,人口源表!$1:$1,0))*INDEX(城镇化率!$1:$1048576,MATCH($B367,城镇化率!$A:$A,0),MATCH(Z$1,城镇化率!$5:$5,0))/100</f>
        <v>306934.28901031497</v>
      </c>
      <c r="AA367" s="40">
        <f>INDEX(人口源表!$1:$1048576,MATCH($B367,人口源表!$A:$A,0),MATCH(AA$1,人口源表!$1:$1,0))*INDEX(城镇化率!$1:$1048576,MATCH($B367,城镇化率!$A:$A,0),MATCH(AA$1,城镇化率!$5:$5,0))/100</f>
        <v>310490.92770927871</v>
      </c>
      <c r="AB367" s="40">
        <f>INDEX(人口源表!$1:$1048576,MATCH($B367,人口源表!$A:$A,0),MATCH(AB$1,人口源表!$1:$1,0))*INDEX(城镇化率!$1:$1048576,MATCH($B367,城镇化率!$A:$A,0),MATCH(AB$1,城镇化率!$5:$5,0))/100</f>
        <v>313882.44027373404</v>
      </c>
      <c r="AC367" s="40">
        <f>INDEX(人口源表!$1:$1048576,MATCH($B367,人口源表!$A:$A,0),MATCH(AC$1,人口源表!$1:$1,0))*INDEX(城镇化率!$1:$1048576,MATCH($B367,城镇化率!$A:$A,0),MATCH(AC$1,城镇化率!$5:$5,0))/100</f>
        <v>316716.03314946726</v>
      </c>
      <c r="AD367" s="40">
        <f>INDEX(人口源表!$1:$1048576,MATCH($B367,人口源表!$A:$A,0),MATCH(AD$1,人口源表!$1:$1,0))*INDEX(城镇化率!$1:$1048576,MATCH($B367,城镇化率!$A:$A,0),MATCH(AD$1,城镇化率!$5:$5,0))/100</f>
        <v>319367.92664559348</v>
      </c>
      <c r="AE367" s="40">
        <f>INDEX(人口源表!$1:$1048576,MATCH($B367,人口源表!$A:$A,0),MATCH(AE$1,人口源表!$1:$1,0))*INDEX(城镇化率!$1:$1048576,MATCH($B367,城镇化率!$A:$A,0),MATCH(AE$1,城镇化率!$5:$5,0))/100</f>
        <v>321839.06841237488</v>
      </c>
      <c r="AF367" s="40">
        <f>INDEX(人口源表!$1:$1048576,MATCH($B367,人口源表!$A:$A,0),MATCH(AF$1,人口源表!$1:$1,0))*INDEX(城镇化率!$1:$1048576,MATCH($B367,城镇化率!$A:$A,0),MATCH(AF$1,城镇化率!$5:$5,0))/100</f>
        <v>324130.43643206469</v>
      </c>
      <c r="AG367" s="40">
        <f>INDEX(人口源表!$1:$1048576,MATCH($B367,人口源表!$A:$A,0),MATCH(AG$1,人口源表!$1:$1,0))*INDEX(城镇化率!$1:$1048576,MATCH($B367,城镇化率!$A:$A,0),MATCH(AG$1,城镇化率!$5:$5,0))/100</f>
        <v>326246.69133810216</v>
      </c>
      <c r="AH367" s="40">
        <f>INDEX(人口源表!$1:$1048576,MATCH($B367,人口源表!$A:$A,0),MATCH(AH$1,人口源表!$1:$1,0))*INDEX(城镇化率!$1:$1048576,MATCH($B367,城镇化率!$A:$A,0),MATCH(AH$1,城镇化率!$5:$5,0))/100</f>
        <v>328195.19824131194</v>
      </c>
      <c r="AI367" s="40">
        <f>INDEX(人口源表!$1:$1048576,MATCH($B367,人口源表!$A:$A,0),MATCH(AI$1,人口源表!$1:$1,0))*INDEX(城镇化率!$1:$1048576,MATCH($B367,城镇化率!$A:$A,0),MATCH(AI$1,城镇化率!$5:$5,0))/100</f>
        <v>329985.02564495831</v>
      </c>
      <c r="AJ367" s="40">
        <f>INDEX(人口源表!$1:$1048576,MATCH($B367,人口源表!$A:$A,0),MATCH(AJ$1,人口源表!$1:$1,0))*INDEX(城镇化率!$1:$1048576,MATCH($B367,城镇化率!$A:$A,0),MATCH(AJ$1,城镇化率!$5:$5,0))/100</f>
        <v>331629.08695228008</v>
      </c>
      <c r="AK367" s="40">
        <f>INDEX(人口源表!$1:$1048576,MATCH($B367,人口源表!$A:$A,0),MATCH(AK$1,人口源表!$1:$1,0))*INDEX(城镇化率!$1:$1048576,MATCH($B367,城镇化率!$A:$A,0),MATCH(AK$1,城镇化率!$5:$5,0))/100</f>
        <v>333142.09306934633</v>
      </c>
      <c r="AL367" s="40">
        <f>INDEX(人口源表!$1:$1048576,MATCH($B367,人口源表!$A:$A,0),MATCH(AL$1,人口源表!$1:$1,0))*INDEX(城镇化率!$1:$1048576,MATCH($B367,城镇化率!$A:$A,0),MATCH(AL$1,城镇化率!$5:$5,0))/100</f>
        <v>334541.64760955278</v>
      </c>
      <c r="AM367" s="40">
        <f>INDEX(人口源表!$1:$1048576,MATCH($B367,人口源表!$A:$A,0),MATCH(AM$1,人口源表!$1:$1,0))*INDEX(城镇化率!$1:$1048576,MATCH($B367,城镇化率!$A:$A,0),MATCH(AM$1,城镇化率!$5:$5,0))/100</f>
        <v>335847.76562816859</v>
      </c>
      <c r="AN367" s="40">
        <f>INDEX(人口源表!$1:$1048576,MATCH($B367,人口源表!$A:$A,0),MATCH(AN$1,人口源表!$1:$1,0))*INDEX(城镇化率!$1:$1048576,MATCH($B367,城镇化率!$A:$A,0),MATCH(AN$1,城镇化率!$5:$5,0))/100</f>
        <v>337084.52341827465</v>
      </c>
      <c r="AO367" s="40">
        <f>INDEX(人口源表!$1:$1048576,MATCH($B367,人口源表!$A:$A,0),MATCH(AO$1,人口源表!$1:$1,0))*INDEX(城镇化率!$1:$1048576,MATCH($B367,城镇化率!$A:$A,0),MATCH(AO$1,城镇化率!$5:$5,0))/100</f>
        <v>338277.44387899159</v>
      </c>
      <c r="AP367" s="40">
        <f>INDEX(人口源表!$1:$1048576,MATCH($B367,人口源表!$A:$A,0),MATCH(AP$1,人口源表!$1:$1,0))*INDEX(城镇化率!$1:$1048576,MATCH($B367,城镇化率!$A:$A,0),MATCH(AP$1,城镇化率!$5:$5,0))/100</f>
        <v>339455.67904696934</v>
      </c>
      <c r="AQ367" s="40">
        <f>INDEX(人口源表!$1:$1048576,MATCH($B367,人口源表!$A:$A,0),MATCH(AQ$1,人口源表!$1:$1,0))*INDEX(城镇化率!$1:$1048576,MATCH($B367,城镇化率!$A:$A,0),MATCH(AQ$1,城镇化率!$5:$5,0))/100</f>
        <v>340650.99140637787</v>
      </c>
      <c r="AR367" s="40">
        <f>INDEX(人口源表!$1:$1048576,MATCH($B367,人口源表!$A:$A,0),MATCH(AR$1,人口源表!$1:$1,0))*INDEX(城镇化率!$1:$1048576,MATCH($B367,城镇化率!$A:$A,0),MATCH(AR$1,城镇化率!$5:$5,0))/100</f>
        <v>341899.43021291448</v>
      </c>
      <c r="AS367" s="40">
        <f>INDEX(人口源表!$1:$1048576,MATCH($B367,人口源表!$A:$A,0),MATCH(AS$1,人口源表!$1:$1,0))*INDEX(城镇化率!$1:$1048576,MATCH($B367,城镇化率!$A:$A,0),MATCH(AS$1,城镇化率!$5:$5,0))/100</f>
        <v>343238.13291458145</v>
      </c>
      <c r="AT367" s="40">
        <f>INDEX(人口源表!$1:$1048576,MATCH($B367,人口源表!$A:$A,0),MATCH(AT$1,人口源表!$1:$1,0))*INDEX(城镇化率!$1:$1048576,MATCH($B367,城镇化率!$A:$A,0),MATCH(AT$1,城镇化率!$5:$5,0))/100</f>
        <v>344709.17563073727</v>
      </c>
      <c r="AU367" s="40">
        <f>INDEX(人口源表!$1:$1048576,MATCH($B367,人口源表!$A:$A,0),MATCH(AU$1,人口源表!$1:$1,0))*INDEX(城镇化率!$1:$1048576,MATCH($B367,城镇化率!$A:$A,0),MATCH(AU$1,城镇化率!$5:$5,0))/100</f>
        <v>346356.91132812476</v>
      </c>
      <c r="AV367" s="40">
        <f>INDEX(人口源表!$1:$1048576,MATCH($B367,人口源表!$A:$A,0),MATCH(AV$1,人口源表!$1:$1,0))*INDEX(城镇化率!$1:$1048576,MATCH($B367,城镇化率!$A:$A,0),MATCH(AV$1,城镇化率!$5:$5,0))/100</f>
        <v>348228.55881606817</v>
      </c>
    </row>
    <row r="368" spans="1:48" x14ac:dyDescent="0.15">
      <c r="A368" s="4" t="s">
        <v>884</v>
      </c>
      <c r="B368" s="4" t="s">
        <v>616</v>
      </c>
      <c r="C368" s="34">
        <f>VLOOKUP(B368,'[1]2016省城人口总结（根）'!B:C,2,FALSE)/100</f>
        <v>0.31359999999999999</v>
      </c>
      <c r="D368" s="40">
        <f>INDEX(人口源表!$1:$1048576,MATCH($B368,人口源表!$A:$A,0),MATCH(D$1,人口源表!$1:$1,0))*INDEX(城镇化率!$1:$1048576,MATCH($B368,城镇化率!$A:$A,0),MATCH(D$1,城镇化率!$5:$5,0))/100</f>
        <v>31922.481891649128</v>
      </c>
      <c r="E368" s="40">
        <f>INDEX(人口源表!$1:$1048576,MATCH($B368,人口源表!$A:$A,0),MATCH(E$1,人口源表!$1:$1,0))*INDEX(城镇化率!$1:$1048576,MATCH($B368,城镇化率!$A:$A,0),MATCH(E$1,城镇化率!$5:$5,0))/100</f>
        <v>32750.646569060282</v>
      </c>
      <c r="F368" s="40">
        <f>INDEX(人口源表!$1:$1048576,MATCH($B368,人口源表!$A:$A,0),MATCH(F$1,人口源表!$1:$1,0))*INDEX(城镇化率!$1:$1048576,MATCH($B368,城镇化率!$A:$A,0),MATCH(F$1,城镇化率!$5:$5,0))/100</f>
        <v>33588.534927051915</v>
      </c>
      <c r="G368" s="40">
        <f>INDEX(人口源表!$1:$1048576,MATCH($B368,人口源表!$A:$A,0),MATCH(G$1,人口源表!$1:$1,0))*INDEX(城镇化率!$1:$1048576,MATCH($B368,城镇化率!$A:$A,0),MATCH(G$1,城镇化率!$5:$5,0))/100</f>
        <v>40288.75669062911</v>
      </c>
      <c r="H368" s="40">
        <f>INDEX(人口源表!$1:$1048576,MATCH($B368,人口源表!$A:$A,0),MATCH(H$1,人口源表!$1:$1,0))*INDEX(城镇化率!$1:$1048576,MATCH($B368,城镇化率!$A:$A,0),MATCH(H$1,城镇化率!$5:$5,0))/100</f>
        <v>41364.663684977357</v>
      </c>
      <c r="I368" s="40">
        <f>INDEX(人口源表!$1:$1048576,MATCH($B368,人口源表!$A:$A,0),MATCH(I$1,人口源表!$1:$1,0))*INDEX(城镇化率!$1:$1048576,MATCH($B368,城镇化率!$A:$A,0),MATCH(I$1,城镇化率!$5:$5,0))/100</f>
        <v>42193.396213861248</v>
      </c>
      <c r="J368" s="40">
        <f>INDEX(人口源表!$1:$1048576,MATCH($B368,人口源表!$A:$A,0),MATCH(J$1,人口源表!$1:$1,0))*INDEX(城镇化率!$1:$1048576,MATCH($B368,城镇化率!$A:$A,0),MATCH(J$1,城镇化率!$5:$5,0))/100</f>
        <v>43051.336396992498</v>
      </c>
      <c r="K368" s="40">
        <f>INDEX(人口源表!$1:$1048576,MATCH($B368,人口源表!$A:$A,0),MATCH(K$1,人口源表!$1:$1,0))*INDEX(城镇化率!$1:$1048576,MATCH($B368,城镇化率!$A:$A,0),MATCH(K$1,城镇化率!$5:$5,0))/100</f>
        <v>43934.659675401468</v>
      </c>
      <c r="L368" s="40">
        <f>INDEX(人口源表!$1:$1048576,MATCH($B368,人口源表!$A:$A,0),MATCH(L$1,人口源表!$1:$1,0))*INDEX(城镇化率!$1:$1048576,MATCH($B368,城镇化率!$A:$A,0),MATCH(L$1,城镇化率!$5:$5,0))/100</f>
        <v>44840.072110425644</v>
      </c>
      <c r="M368" s="40">
        <f>INDEX(人口源表!$1:$1048576,MATCH($B368,人口源表!$A:$A,0),MATCH(M$1,人口源表!$1:$1,0))*INDEX(城镇化率!$1:$1048576,MATCH($B368,城镇化率!$A:$A,0),MATCH(M$1,城镇化率!$5:$5,0))/100</f>
        <v>45763.783181708204</v>
      </c>
      <c r="N368" s="40">
        <f>INDEX(人口源表!$1:$1048576,MATCH($B368,人口源表!$A:$A,0),MATCH(N$1,人口源表!$1:$1,0))*INDEX(城镇化率!$1:$1048576,MATCH($B368,城镇化率!$A:$A,0),MATCH(N$1,城镇化率!$5:$5,0))/100</f>
        <v>46702.552857680945</v>
      </c>
      <c r="O368" s="40">
        <f>INDEX(人口源表!$1:$1048576,MATCH($B368,人口源表!$A:$A,0),MATCH(O$1,人口源表!$1:$1,0))*INDEX(城镇化率!$1:$1048576,MATCH($B368,城镇化率!$A:$A,0),MATCH(O$1,城镇化率!$5:$5,0))/100</f>
        <v>47653.36340009432</v>
      </c>
      <c r="P368" s="40">
        <f>INDEX(人口源表!$1:$1048576,MATCH($B368,人口源表!$A:$A,0),MATCH(P$1,人口源表!$1:$1,0))*INDEX(城镇化率!$1:$1048576,MATCH($B368,城镇化率!$A:$A,0),MATCH(P$1,城镇化率!$5:$5,0))/100</f>
        <v>48612.343995700292</v>
      </c>
      <c r="Q368" s="40">
        <f>INDEX(人口源表!$1:$1048576,MATCH($B368,人口源表!$A:$A,0),MATCH(Q$1,人口源表!$1:$1,0))*INDEX(城镇化率!$1:$1048576,MATCH($B368,城镇化率!$A:$A,0),MATCH(Q$1,城镇化率!$5:$5,0))/100</f>
        <v>49576.932756675575</v>
      </c>
      <c r="R368" s="40">
        <f>INDEX(人口源表!$1:$1048576,MATCH($B368,人口源表!$A:$A,0),MATCH(R$1,人口源表!$1:$1,0))*INDEX(城镇化率!$1:$1048576,MATCH($B368,城镇化率!$A:$A,0),MATCH(R$1,城镇化率!$5:$5,0))/100</f>
        <v>50544.093163397702</v>
      </c>
      <c r="S368" s="40">
        <f>INDEX(人口源表!$1:$1048576,MATCH($B368,人口源表!$A:$A,0),MATCH(S$1,人口源表!$1:$1,0))*INDEX(城镇化率!$1:$1048576,MATCH($B368,城镇化率!$A:$A,0),MATCH(S$1,城镇化率!$5:$5,0))/100</f>
        <v>51256.036370253634</v>
      </c>
      <c r="T368" s="40">
        <f>INDEX(人口源表!$1:$1048576,MATCH($B368,人口源表!$A:$A,0),MATCH(T$1,人口源表!$1:$1,0))*INDEX(城镇化率!$1:$1048576,MATCH($B368,城镇化率!$A:$A,0),MATCH(T$1,城镇化率!$5:$5,0))/100</f>
        <v>51956.617347385771</v>
      </c>
      <c r="U368" s="40">
        <f>INDEX(人口源表!$1:$1048576,MATCH($B368,人口源表!$A:$A,0),MATCH(U$1,人口源表!$1:$1,0))*INDEX(城镇化率!$1:$1048576,MATCH($B368,城镇化率!$A:$A,0),MATCH(U$1,城镇化率!$5:$5,0))/100</f>
        <v>52643.361520607119</v>
      </c>
      <c r="V368" s="40">
        <f>INDEX(人口源表!$1:$1048576,MATCH($B368,人口源表!$A:$A,0),MATCH(V$1,人口源表!$1:$1,0))*INDEX(城镇化率!$1:$1048576,MATCH($B368,城镇化率!$A:$A,0),MATCH(V$1,城镇化率!$5:$5,0))/100</f>
        <v>53314.502969072055</v>
      </c>
      <c r="W368" s="40">
        <f>INDEX(人口源表!$1:$1048576,MATCH($B368,人口源表!$A:$A,0),MATCH(W$1,人口源表!$1:$1,0))*INDEX(城镇化率!$1:$1048576,MATCH($B368,城镇化率!$A:$A,0),MATCH(W$1,城镇化率!$5:$5,0))/100</f>
        <v>53967.482950604463</v>
      </c>
      <c r="X368" s="40">
        <f>INDEX(人口源表!$1:$1048576,MATCH($B368,人口源表!$A:$A,0),MATCH(X$1,人口源表!$1:$1,0))*INDEX(城镇化率!$1:$1048576,MATCH($B368,城镇化率!$A:$A,0),MATCH(X$1,城镇化率!$5:$5,0))/100</f>
        <v>54600.839743752294</v>
      </c>
      <c r="Y368" s="40">
        <f>INDEX(人口源表!$1:$1048576,MATCH($B368,人口源表!$A:$A,0),MATCH(Y$1,人口源表!$1:$1,0))*INDEX(城镇化率!$1:$1048576,MATCH($B368,城镇化率!$A:$A,0),MATCH(Y$1,城镇化率!$5:$5,0))/100</f>
        <v>55213.085419523064</v>
      </c>
      <c r="Z368" s="40">
        <f>INDEX(人口源表!$1:$1048576,MATCH($B368,人口源表!$A:$A,0),MATCH(Z$1,人口源表!$1:$1,0))*INDEX(城镇化率!$1:$1048576,MATCH($B368,城镇化率!$A:$A,0),MATCH(Z$1,城镇化率!$5:$5,0))/100</f>
        <v>55802.319850877531</v>
      </c>
      <c r="AA368" s="40">
        <f>INDEX(人口源表!$1:$1048576,MATCH($B368,人口源表!$A:$A,0),MATCH(AA$1,人口源表!$1:$1,0))*INDEX(城镇化率!$1:$1048576,MATCH($B368,城镇化率!$A:$A,0),MATCH(AA$1,城镇化率!$5:$5,0))/100</f>
        <v>56368.546380322936</v>
      </c>
      <c r="AB368" s="40">
        <f>INDEX(人口源表!$1:$1048576,MATCH($B368,人口源表!$A:$A,0),MATCH(AB$1,人口源表!$1:$1,0))*INDEX(城镇化率!$1:$1048576,MATCH($B368,城镇化率!$A:$A,0),MATCH(AB$1,城镇化率!$5:$5,0))/100</f>
        <v>56909.824428317334</v>
      </c>
      <c r="AC368" s="40">
        <f>INDEX(人口源表!$1:$1048576,MATCH($B368,人口源表!$A:$A,0),MATCH(AC$1,人口源表!$1:$1,0))*INDEX(城镇化率!$1:$1048576,MATCH($B368,城镇化率!$A:$A,0),MATCH(AC$1,城镇化率!$5:$5,0))/100</f>
        <v>57355.86524186896</v>
      </c>
      <c r="AD368" s="40">
        <f>INDEX(人口源表!$1:$1048576,MATCH($B368,人口源表!$A:$A,0),MATCH(AD$1,人口源表!$1:$1,0))*INDEX(城镇化率!$1:$1048576,MATCH($B368,城镇化率!$A:$A,0),MATCH(AD$1,城镇化率!$5:$5,0))/100</f>
        <v>57775.024045618506</v>
      </c>
      <c r="AE368" s="40">
        <f>INDEX(人口源表!$1:$1048576,MATCH($B368,人口源表!$A:$A,0),MATCH(AE$1,人口源表!$1:$1,0))*INDEX(城镇化率!$1:$1048576,MATCH($B368,城镇化率!$A:$A,0),MATCH(AE$1,城镇化率!$5:$5,0))/100</f>
        <v>58167.768746193287</v>
      </c>
      <c r="AF368" s="40">
        <f>INDEX(人口源表!$1:$1048576,MATCH($B368,人口源表!$A:$A,0),MATCH(AF$1,人口源表!$1:$1,0))*INDEX(城镇化率!$1:$1048576,MATCH($B368,城镇化率!$A:$A,0),MATCH(AF$1,城镇化率!$5:$5,0))/100</f>
        <v>58534.181233000636</v>
      </c>
      <c r="AG368" s="40">
        <f>INDEX(人口源表!$1:$1048576,MATCH($B368,人口源表!$A:$A,0),MATCH(AG$1,人口源表!$1:$1,0))*INDEX(城镇化率!$1:$1048576,MATCH($B368,城镇化率!$A:$A,0),MATCH(AG$1,城镇化率!$5:$5,0))/100</f>
        <v>58874.743902846385</v>
      </c>
      <c r="AH368" s="40">
        <f>INDEX(人口源表!$1:$1048576,MATCH($B368,人口源表!$A:$A,0),MATCH(AH$1,人口源表!$1:$1,0))*INDEX(城镇化率!$1:$1048576,MATCH($B368,城镇化率!$A:$A,0),MATCH(AH$1,城镇化率!$5:$5,0))/100</f>
        <v>59189.948745807742</v>
      </c>
      <c r="AI368" s="40">
        <f>INDEX(人口源表!$1:$1048576,MATCH($B368,人口源表!$A:$A,0),MATCH(AI$1,人口源表!$1:$1,0))*INDEX(城镇化率!$1:$1048576,MATCH($B368,城镇化率!$A:$A,0),MATCH(AI$1,城镇化率!$5:$5,0))/100</f>
        <v>59481.497263461584</v>
      </c>
      <c r="AJ368" s="40">
        <f>INDEX(人口源表!$1:$1048576,MATCH($B368,人口源表!$A:$A,0),MATCH(AJ$1,人口源表!$1:$1,0))*INDEX(城镇化率!$1:$1048576,MATCH($B368,城镇化率!$A:$A,0),MATCH(AJ$1,城镇化率!$5:$5,0))/100</f>
        <v>59750.315945356328</v>
      </c>
      <c r="AK368" s="40">
        <f>INDEX(人口源表!$1:$1048576,MATCH($B368,人口源表!$A:$A,0),MATCH(AK$1,人口源表!$1:$1,0))*INDEX(城镇化率!$1:$1048576,MATCH($B368,城镇化率!$A:$A,0),MATCH(AK$1,城镇化率!$5:$5,0))/100</f>
        <v>59998.153249636016</v>
      </c>
      <c r="AL368" s="40">
        <f>INDEX(人口源表!$1:$1048576,MATCH($B368,人口源表!$A:$A,0),MATCH(AL$1,人口源表!$1:$1,0))*INDEX(城镇化率!$1:$1048576,MATCH($B368,城镇化率!$A:$A,0),MATCH(AL$1,城镇化率!$5:$5,0))/100</f>
        <v>60227.19047258341</v>
      </c>
      <c r="AM368" s="40">
        <f>INDEX(人口源表!$1:$1048576,MATCH($B368,人口源表!$A:$A,0),MATCH(AM$1,人口源表!$1:$1,0))*INDEX(城镇化率!$1:$1048576,MATCH($B368,城镇化率!$A:$A,0),MATCH(AM$1,城镇化率!$5:$5,0))/100</f>
        <v>60439.237635566453</v>
      </c>
      <c r="AN368" s="40">
        <f>INDEX(人口源表!$1:$1048576,MATCH($B368,人口源表!$A:$A,0),MATCH(AN$1,人口源表!$1:$1,0))*INDEX(城镇化率!$1:$1048576,MATCH($B368,城镇化率!$A:$A,0),MATCH(AN$1,城镇化率!$5:$5,0))/100</f>
        <v>60636.948774087883</v>
      </c>
      <c r="AO368" s="40">
        <f>INDEX(人口源表!$1:$1048576,MATCH($B368,人口源表!$A:$A,0),MATCH(AO$1,人口源表!$1:$1,0))*INDEX(城镇化率!$1:$1048576,MATCH($B368,城镇化率!$A:$A,0),MATCH(AO$1,城镇化率!$5:$5,0))/100</f>
        <v>60823.019434781811</v>
      </c>
      <c r="AP368" s="40">
        <f>INDEX(人口源表!$1:$1048576,MATCH($B368,人口源表!$A:$A,0),MATCH(AP$1,人口源表!$1:$1,0))*INDEX(城镇化率!$1:$1048576,MATCH($B368,城镇化率!$A:$A,0),MATCH(AP$1,城镇化率!$5:$5,0))/100</f>
        <v>61001.418917280258</v>
      </c>
      <c r="AQ368" s="40">
        <f>INDEX(人口源表!$1:$1048576,MATCH($B368,人口源表!$A:$A,0),MATCH(AQ$1,人口源表!$1:$1,0))*INDEX(城镇化率!$1:$1048576,MATCH($B368,城镇化率!$A:$A,0),MATCH(AQ$1,城镇化率!$5:$5,0))/100</f>
        <v>61174.528750987491</v>
      </c>
      <c r="AR368" s="40">
        <f>INDEX(人口源表!$1:$1048576,MATCH($B368,人口源表!$A:$A,0),MATCH(AR$1,人口源表!$1:$1,0))*INDEX(城镇化率!$1:$1048576,MATCH($B368,城镇化率!$A:$A,0),MATCH(AR$1,城镇化率!$5:$5,0))/100</f>
        <v>61347.249366776581</v>
      </c>
      <c r="AS368" s="40">
        <f>INDEX(人口源表!$1:$1048576,MATCH($B368,人口源表!$A:$A,0),MATCH(AS$1,人口源表!$1:$1,0))*INDEX(城镇化率!$1:$1048576,MATCH($B368,城镇化率!$A:$A,0),MATCH(AS$1,城镇化率!$5:$5,0))/100</f>
        <v>61522.894466699297</v>
      </c>
      <c r="AT368" s="40">
        <f>INDEX(人口源表!$1:$1048576,MATCH($B368,人口源表!$A:$A,0),MATCH(AT$1,人口源表!$1:$1,0))*INDEX(城镇化率!$1:$1048576,MATCH($B368,城镇化率!$A:$A,0),MATCH(AT$1,城镇化率!$5:$5,0))/100</f>
        <v>61706.078312745456</v>
      </c>
      <c r="AU368" s="40">
        <f>INDEX(人口源表!$1:$1048576,MATCH($B368,人口源表!$A:$A,0),MATCH(AU$1,人口源表!$1:$1,0))*INDEX(城镇化率!$1:$1048576,MATCH($B368,城镇化率!$A:$A,0),MATCH(AU$1,城镇化率!$5:$5,0))/100</f>
        <v>61902.32135800369</v>
      </c>
      <c r="AV368" s="40">
        <f>INDEX(人口源表!$1:$1048576,MATCH($B368,人口源表!$A:$A,0),MATCH(AV$1,人口源表!$1:$1,0))*INDEX(城镇化率!$1:$1048576,MATCH($B368,城镇化率!$A:$A,0),MATCH(AV$1,城镇化率!$5:$5,0))/100</f>
        <v>62115.966715217903</v>
      </c>
    </row>
    <row r="369" spans="1:48" x14ac:dyDescent="0.15">
      <c r="A369" s="36"/>
    </row>
    <row r="370" spans="1:48" x14ac:dyDescent="0.15">
      <c r="A370" s="36"/>
      <c r="B370" s="37" t="s">
        <v>885</v>
      </c>
      <c r="C370" s="38"/>
      <c r="D370" s="44">
        <f>SUM(D$2:D$368)</f>
        <v>337325398.83633852</v>
      </c>
      <c r="E370" s="44">
        <f t="shared" ref="E370:AV370" si="0">SUM(E$2:E$368)</f>
        <v>344963115.82152086</v>
      </c>
      <c r="F370" s="44">
        <f t="shared" si="0"/>
        <v>352596707.17048925</v>
      </c>
      <c r="G370" s="44">
        <f t="shared" si="0"/>
        <v>350609486.58811104</v>
      </c>
      <c r="H370" s="44">
        <f t="shared" si="0"/>
        <v>359176789.34429765</v>
      </c>
      <c r="I370" s="44">
        <f t="shared" si="0"/>
        <v>365106252.73335052</v>
      </c>
      <c r="J370" s="44">
        <f t="shared" si="0"/>
        <v>370830304.34635484</v>
      </c>
      <c r="K370" s="44">
        <f t="shared" si="0"/>
        <v>376352035.71355373</v>
      </c>
      <c r="L370" s="44">
        <f t="shared" si="0"/>
        <v>381674697.29141229</v>
      </c>
      <c r="M370" s="44">
        <f t="shared" si="0"/>
        <v>386801763.36770266</v>
      </c>
      <c r="N370" s="44">
        <f t="shared" si="0"/>
        <v>391736863.8830359</v>
      </c>
      <c r="O370" s="44">
        <f t="shared" si="0"/>
        <v>396309773.66908896</v>
      </c>
      <c r="P370" s="44">
        <f t="shared" si="0"/>
        <v>400646273.99028999</v>
      </c>
      <c r="Q370" s="44">
        <f t="shared" si="0"/>
        <v>404791720.43006241</v>
      </c>
      <c r="R370" s="44">
        <f t="shared" si="0"/>
        <v>408728589.52152675</v>
      </c>
      <c r="S370" s="44">
        <f t="shared" si="0"/>
        <v>410572341.18806243</v>
      </c>
      <c r="T370" s="44">
        <f t="shared" si="0"/>
        <v>412164333.3321774</v>
      </c>
      <c r="U370" s="44">
        <f t="shared" si="0"/>
        <v>413569632.31291217</v>
      </c>
      <c r="V370" s="44">
        <f t="shared" si="0"/>
        <v>414797374.82925195</v>
      </c>
      <c r="W370" s="44">
        <f t="shared" si="0"/>
        <v>415855487.18160254</v>
      </c>
      <c r="X370" s="44">
        <f t="shared" si="0"/>
        <v>416738604.03533638</v>
      </c>
      <c r="Y370" s="44">
        <f t="shared" si="0"/>
        <v>417458941.80287433</v>
      </c>
      <c r="Z370" s="44">
        <f t="shared" si="0"/>
        <v>418033772.44544744</v>
      </c>
      <c r="AA370" s="44">
        <f t="shared" si="0"/>
        <v>418471268.93128866</v>
      </c>
      <c r="AB370" s="44">
        <f t="shared" si="0"/>
        <v>418774581.77253741</v>
      </c>
      <c r="AC370" s="44">
        <f t="shared" si="0"/>
        <v>418469658.36952996</v>
      </c>
      <c r="AD370" s="44">
        <f t="shared" si="0"/>
        <v>418052430.81872272</v>
      </c>
      <c r="AE370" s="44">
        <f t="shared" si="0"/>
        <v>417531820.79341894</v>
      </c>
      <c r="AF370" s="44">
        <f t="shared" si="0"/>
        <v>416916818.74947995</v>
      </c>
      <c r="AG370" s="44">
        <f t="shared" si="0"/>
        <v>416216486.11971468</v>
      </c>
      <c r="AH370" s="44">
        <f t="shared" si="0"/>
        <v>415439940.16137916</v>
      </c>
      <c r="AI370" s="44">
        <f t="shared" si="0"/>
        <v>414596422.06300956</v>
      </c>
      <c r="AJ370" s="44">
        <f t="shared" si="0"/>
        <v>413695230.906901</v>
      </c>
      <c r="AK370" s="44">
        <f t="shared" si="0"/>
        <v>412745777.29552859</v>
      </c>
      <c r="AL370" s="44">
        <f t="shared" si="0"/>
        <v>411757585.51057583</v>
      </c>
      <c r="AM370" s="44">
        <f t="shared" si="0"/>
        <v>410740257.12100667</v>
      </c>
      <c r="AN370" s="44">
        <f t="shared" si="0"/>
        <v>409703558.24064875</v>
      </c>
      <c r="AO370" s="44">
        <f t="shared" si="0"/>
        <v>408657346.6501919</v>
      </c>
      <c r="AP370" s="44">
        <f t="shared" si="0"/>
        <v>407602488.96585107</v>
      </c>
      <c r="AQ370" s="44">
        <f t="shared" si="0"/>
        <v>406539652.0580613</v>
      </c>
      <c r="AR370" s="44">
        <f t="shared" si="0"/>
        <v>405498131.3678937</v>
      </c>
      <c r="AS370" s="44">
        <f t="shared" si="0"/>
        <v>404488392.37837058</v>
      </c>
      <c r="AT370" s="44">
        <f t="shared" si="0"/>
        <v>403521055.35633773</v>
      </c>
      <c r="AU370" s="44">
        <f t="shared" si="0"/>
        <v>402606450.00024146</v>
      </c>
      <c r="AV370" s="44">
        <f t="shared" si="0"/>
        <v>401755922.39837426</v>
      </c>
    </row>
    <row r="371" spans="1:48" x14ac:dyDescent="0.15">
      <c r="A371" s="36"/>
      <c r="E371" s="39"/>
    </row>
    <row r="372" spans="1:48" x14ac:dyDescent="0.15">
      <c r="A372" s="36"/>
      <c r="H372" s="39"/>
    </row>
    <row r="373" spans="1:48" x14ac:dyDescent="0.15">
      <c r="A373" s="36"/>
    </row>
    <row r="374" spans="1:48" x14ac:dyDescent="0.15">
      <c r="A374" s="36"/>
    </row>
    <row r="375" spans="1:48" x14ac:dyDescent="0.15">
      <c r="A375" s="36"/>
    </row>
    <row r="376" spans="1:48" x14ac:dyDescent="0.15">
      <c r="A376" s="36"/>
    </row>
    <row r="377" spans="1:48" x14ac:dyDescent="0.15">
      <c r="A377" s="36"/>
    </row>
    <row r="378" spans="1:48" x14ac:dyDescent="0.15">
      <c r="A378" s="36"/>
    </row>
    <row r="379" spans="1:48" x14ac:dyDescent="0.15">
      <c r="A379" s="36"/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4A5EC-123C-418A-9A2F-EECB475398F8}">
  <dimension ref="A1:BN379"/>
  <sheetViews>
    <sheetView workbookViewId="0">
      <pane ySplit="1" topLeftCell="A2" activePane="bottomLeft" state="frozen"/>
      <selection pane="bottomLeft" activeCell="J8" sqref="J8"/>
    </sheetView>
  </sheetViews>
  <sheetFormatPr defaultColWidth="14.625" defaultRowHeight="13.5" x14ac:dyDescent="0.15"/>
  <cols>
    <col min="1" max="2" width="14.625" style="4"/>
    <col min="3" max="3" width="14.625" style="34"/>
    <col min="4" max="4" width="15.375" style="34" bestFit="1" customWidth="1"/>
    <col min="5" max="26" width="14.625" style="34"/>
    <col min="27" max="16384" width="14.625" style="4"/>
  </cols>
  <sheetData>
    <row r="1" spans="1:66" x14ac:dyDescent="0.15">
      <c r="A1" s="4" t="s">
        <v>858</v>
      </c>
      <c r="B1" s="4" t="s">
        <v>24</v>
      </c>
      <c r="C1" s="34" t="s">
        <v>25</v>
      </c>
      <c r="D1" s="4">
        <v>2016</v>
      </c>
      <c r="E1" s="4">
        <v>2017</v>
      </c>
      <c r="F1" s="4">
        <v>2018</v>
      </c>
      <c r="G1" s="4">
        <v>2019</v>
      </c>
      <c r="H1" s="4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  <c r="S1">
        <v>2031</v>
      </c>
      <c r="T1">
        <v>2032</v>
      </c>
      <c r="U1">
        <v>2033</v>
      </c>
      <c r="V1">
        <v>2034</v>
      </c>
      <c r="W1">
        <v>2035</v>
      </c>
      <c r="X1">
        <v>2036</v>
      </c>
      <c r="Y1">
        <v>2037</v>
      </c>
      <c r="Z1">
        <v>2038</v>
      </c>
      <c r="AA1">
        <v>2039</v>
      </c>
      <c r="AB1">
        <v>2040</v>
      </c>
      <c r="AC1">
        <v>2041</v>
      </c>
      <c r="AD1">
        <v>2042</v>
      </c>
      <c r="AE1">
        <v>2043</v>
      </c>
      <c r="AF1">
        <v>2044</v>
      </c>
      <c r="AG1">
        <v>2045</v>
      </c>
      <c r="AH1">
        <v>2046</v>
      </c>
      <c r="AI1">
        <v>2047</v>
      </c>
      <c r="AJ1">
        <v>2048</v>
      </c>
      <c r="AK1">
        <v>2049</v>
      </c>
      <c r="AL1">
        <v>2050</v>
      </c>
      <c r="AM1">
        <v>2051</v>
      </c>
      <c r="AN1">
        <v>2052</v>
      </c>
      <c r="AO1">
        <v>2053</v>
      </c>
      <c r="AP1">
        <v>2054</v>
      </c>
      <c r="AQ1">
        <v>2055</v>
      </c>
      <c r="AR1">
        <v>2056</v>
      </c>
      <c r="AS1">
        <v>2057</v>
      </c>
      <c r="AT1">
        <v>2058</v>
      </c>
      <c r="AU1">
        <v>2059</v>
      </c>
      <c r="AV1">
        <v>2060</v>
      </c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</row>
    <row r="2" spans="1:66" x14ac:dyDescent="0.15">
      <c r="A2" s="4" t="s">
        <v>26</v>
      </c>
      <c r="B2" s="4" t="s">
        <v>26</v>
      </c>
      <c r="C2" s="34">
        <f>VLOOKUP(B2,'[1]2016省城人口总结（根）'!B:C,2,FALSE)/100</f>
        <v>0.87860000000000005</v>
      </c>
      <c r="D2" s="40">
        <f>INDEX(人口源表!$1:$1048576,MATCH($B2,人口源表!$A:$A,0),MATCH(D$1,人口源表!$1:$1,0))-INDEX(城镇人口!$1:$1048576,MATCH($B2,城镇人口!$B:$B,0),MATCH(D$1,城镇人口!$1:$1,0))</f>
        <v>2534445.6781369634</v>
      </c>
      <c r="E2" s="40">
        <f>INDEX(人口源表!$1:$1048576,MATCH($B2,人口源表!$A:$A,0),MATCH(E$1,人口源表!$1:$1,0))-INDEX(城镇人口!$1:$1048576,MATCH($B2,城镇人口!$B:$B,0),MATCH(E$1,城镇人口!$1:$1,0))</f>
        <v>2240127.462746948</v>
      </c>
      <c r="F2" s="40">
        <f>INDEX(人口源表!$1:$1048576,MATCH($B2,人口源表!$A:$A,0),MATCH(F$1,人口源表!$1:$1,0))-INDEX(城镇人口!$1:$1048576,MATCH($B2,城镇人口!$B:$B,0),MATCH(F$1,城镇人口!$1:$1,0))</f>
        <v>1933879.2080966793</v>
      </c>
      <c r="G2" s="40">
        <f>INDEX(人口源表!$1:$1048576,MATCH($B2,人口源表!$A:$A,0),MATCH(G$1,人口源表!$1:$1,0))-INDEX(城镇人口!$1:$1048576,MATCH($B2,城镇人口!$B:$B,0),MATCH(G$1,城镇人口!$1:$1,0))</f>
        <v>1640239.8943830393</v>
      </c>
      <c r="H2" s="40">
        <f>INDEX(人口源表!$1:$1048576,MATCH($B2,人口源表!$A:$A,0),MATCH(H$1,人口源表!$1:$1,0))-INDEX(城镇人口!$1:$1048576,MATCH($B2,城镇人口!$B:$B,0),MATCH(H$1,城镇人口!$1:$1,0))</f>
        <v>1314997.1449294984</v>
      </c>
      <c r="I2" s="40">
        <f>INDEX(人口源表!$1:$1048576,MATCH($B2,人口源表!$A:$A,0),MATCH(I$1,人口源表!$1:$1,0))-INDEX(城镇人口!$1:$1048576,MATCH($B2,城镇人口!$B:$B,0),MATCH(I$1,城镇人口!$1:$1,0))</f>
        <v>1119427.8384261839</v>
      </c>
      <c r="J2" s="40">
        <f>INDEX(人口源表!$1:$1048576,MATCH($B2,人口源表!$A:$A,0),MATCH(J$1,人口源表!$1:$1,0))-INDEX(城镇人口!$1:$1048576,MATCH($B2,城镇人口!$B:$B,0),MATCH(J$1,城镇人口!$1:$1,0))</f>
        <v>916155.93559454381</v>
      </c>
      <c r="K2" s="40">
        <f>INDEX(人口源表!$1:$1048576,MATCH($B2,人口源表!$A:$A,0),MATCH(K$1,人口源表!$1:$1,0))-INDEX(城镇人口!$1:$1048576,MATCH($B2,城镇人口!$B:$B,0),MATCH(K$1,城镇人口!$1:$1,0))</f>
        <v>706513.88755142689</v>
      </c>
      <c r="L2" s="40">
        <f>INDEX(人口源表!$1:$1048576,MATCH($B2,人口源表!$A:$A,0),MATCH(L$1,人口源表!$1:$1,0))-INDEX(城镇人口!$1:$1048576,MATCH($B2,城镇人口!$B:$B,0),MATCH(L$1,城镇人口!$1:$1,0))</f>
        <v>491688.68869861215</v>
      </c>
      <c r="M2" s="40">
        <f>INDEX(人口源表!$1:$1048576,MATCH($B2,人口源表!$A:$A,0),MATCH(M$1,人口源表!$1:$1,0))-INDEX(城镇人口!$1:$1048576,MATCH($B2,城镇人口!$B:$B,0),MATCH(M$1,城镇人口!$1:$1,0))</f>
        <v>272728.27606385201</v>
      </c>
      <c r="N2" s="40">
        <f>INDEX(人口源表!$1:$1048576,MATCH($B2,人口源表!$A:$A,0),MATCH(N$1,人口源表!$1:$1,0))-INDEX(城镇人口!$1:$1048576,MATCH($B2,城镇人口!$B:$B,0),MATCH(N$1,城镇人口!$1:$1,0))</f>
        <v>50547.899323359132</v>
      </c>
      <c r="O2" s="40">
        <f>INDEX(人口源表!$1:$1048576,MATCH($B2,人口源表!$A:$A,0),MATCH(O$1,人口源表!$1:$1,0))-INDEX(城镇人口!$1:$1048576,MATCH($B2,城镇人口!$B:$B,0),MATCH(O$1,城镇人口!$1:$1,0))</f>
        <v>0</v>
      </c>
      <c r="P2" s="40">
        <f>INDEX(人口源表!$1:$1048576,MATCH($B2,人口源表!$A:$A,0),MATCH(P$1,人口源表!$1:$1,0))-INDEX(城镇人口!$1:$1048576,MATCH($B2,城镇人口!$B:$B,0),MATCH(P$1,城镇人口!$1:$1,0))</f>
        <v>0</v>
      </c>
      <c r="Q2" s="40">
        <f>INDEX(人口源表!$1:$1048576,MATCH($B2,人口源表!$A:$A,0),MATCH(Q$1,人口源表!$1:$1,0))-INDEX(城镇人口!$1:$1048576,MATCH($B2,城镇人口!$B:$B,0),MATCH(Q$1,城镇人口!$1:$1,0))</f>
        <v>0</v>
      </c>
      <c r="R2" s="40">
        <f>INDEX(人口源表!$1:$1048576,MATCH($B2,人口源表!$A:$A,0),MATCH(R$1,人口源表!$1:$1,0))-INDEX(城镇人口!$1:$1048576,MATCH($B2,城镇人口!$B:$B,0),MATCH(R$1,城镇人口!$1:$1,0))</f>
        <v>0</v>
      </c>
      <c r="S2" s="40">
        <f>INDEX(人口源表!$1:$1048576,MATCH($B2,人口源表!$A:$A,0),MATCH(S$1,人口源表!$1:$1,0))-INDEX(城镇人口!$1:$1048576,MATCH($B2,城镇人口!$B:$B,0),MATCH(S$1,城镇人口!$1:$1,0))</f>
        <v>0</v>
      </c>
      <c r="T2" s="40">
        <f>INDEX(人口源表!$1:$1048576,MATCH($B2,人口源表!$A:$A,0),MATCH(T$1,人口源表!$1:$1,0))-INDEX(城镇人口!$1:$1048576,MATCH($B2,城镇人口!$B:$B,0),MATCH(T$1,城镇人口!$1:$1,0))</f>
        <v>0</v>
      </c>
      <c r="U2" s="40">
        <f>INDEX(人口源表!$1:$1048576,MATCH($B2,人口源表!$A:$A,0),MATCH(U$1,人口源表!$1:$1,0))-INDEX(城镇人口!$1:$1048576,MATCH($B2,城镇人口!$B:$B,0),MATCH(U$1,城镇人口!$1:$1,0))</f>
        <v>0</v>
      </c>
      <c r="V2" s="40">
        <f>INDEX(人口源表!$1:$1048576,MATCH($B2,人口源表!$A:$A,0),MATCH(V$1,人口源表!$1:$1,0))-INDEX(城镇人口!$1:$1048576,MATCH($B2,城镇人口!$B:$B,0),MATCH(V$1,城镇人口!$1:$1,0))</f>
        <v>0</v>
      </c>
      <c r="W2" s="40">
        <f>INDEX(人口源表!$1:$1048576,MATCH($B2,人口源表!$A:$A,0),MATCH(W$1,人口源表!$1:$1,0))-INDEX(城镇人口!$1:$1048576,MATCH($B2,城镇人口!$B:$B,0),MATCH(W$1,城镇人口!$1:$1,0))</f>
        <v>0</v>
      </c>
      <c r="X2" s="40">
        <f>INDEX(人口源表!$1:$1048576,MATCH($B2,人口源表!$A:$A,0),MATCH(X$1,人口源表!$1:$1,0))-INDEX(城镇人口!$1:$1048576,MATCH($B2,城镇人口!$B:$B,0),MATCH(X$1,城镇人口!$1:$1,0))</f>
        <v>0</v>
      </c>
      <c r="Y2" s="40">
        <f>INDEX(人口源表!$1:$1048576,MATCH($B2,人口源表!$A:$A,0),MATCH(Y$1,人口源表!$1:$1,0))-INDEX(城镇人口!$1:$1048576,MATCH($B2,城镇人口!$B:$B,0),MATCH(Y$1,城镇人口!$1:$1,0))</f>
        <v>0</v>
      </c>
      <c r="Z2" s="40">
        <f>INDEX(人口源表!$1:$1048576,MATCH($B2,人口源表!$A:$A,0),MATCH(Z$1,人口源表!$1:$1,0))-INDEX(城镇人口!$1:$1048576,MATCH($B2,城镇人口!$B:$B,0),MATCH(Z$1,城镇人口!$1:$1,0))</f>
        <v>0</v>
      </c>
      <c r="AA2" s="40">
        <f>INDEX(人口源表!$1:$1048576,MATCH($B2,人口源表!$A:$A,0),MATCH(AA$1,人口源表!$1:$1,0))-INDEX(城镇人口!$1:$1048576,MATCH($B2,城镇人口!$B:$B,0),MATCH(AA$1,城镇人口!$1:$1,0))</f>
        <v>0</v>
      </c>
      <c r="AB2" s="40">
        <f>INDEX(人口源表!$1:$1048576,MATCH($B2,人口源表!$A:$A,0),MATCH(AB$1,人口源表!$1:$1,0))-INDEX(城镇人口!$1:$1048576,MATCH($B2,城镇人口!$B:$B,0),MATCH(AB$1,城镇人口!$1:$1,0))</f>
        <v>0</v>
      </c>
      <c r="AC2" s="40">
        <f>INDEX(人口源表!$1:$1048576,MATCH($B2,人口源表!$A:$A,0),MATCH(AC$1,人口源表!$1:$1,0))-INDEX(城镇人口!$1:$1048576,MATCH($B2,城镇人口!$B:$B,0),MATCH(AC$1,城镇人口!$1:$1,0))</f>
        <v>0</v>
      </c>
      <c r="AD2" s="40">
        <f>INDEX(人口源表!$1:$1048576,MATCH($B2,人口源表!$A:$A,0),MATCH(AD$1,人口源表!$1:$1,0))-INDEX(城镇人口!$1:$1048576,MATCH($B2,城镇人口!$B:$B,0),MATCH(AD$1,城镇人口!$1:$1,0))</f>
        <v>0</v>
      </c>
      <c r="AE2" s="40">
        <f>INDEX(人口源表!$1:$1048576,MATCH($B2,人口源表!$A:$A,0),MATCH(AE$1,人口源表!$1:$1,0))-INDEX(城镇人口!$1:$1048576,MATCH($B2,城镇人口!$B:$B,0),MATCH(AE$1,城镇人口!$1:$1,0))</f>
        <v>0</v>
      </c>
      <c r="AF2" s="40">
        <f>INDEX(人口源表!$1:$1048576,MATCH($B2,人口源表!$A:$A,0),MATCH(AF$1,人口源表!$1:$1,0))-INDEX(城镇人口!$1:$1048576,MATCH($B2,城镇人口!$B:$B,0),MATCH(AF$1,城镇人口!$1:$1,0))</f>
        <v>0</v>
      </c>
      <c r="AG2" s="40">
        <f>INDEX(人口源表!$1:$1048576,MATCH($B2,人口源表!$A:$A,0),MATCH(AG$1,人口源表!$1:$1,0))-INDEX(城镇人口!$1:$1048576,MATCH($B2,城镇人口!$B:$B,0),MATCH(AG$1,城镇人口!$1:$1,0))</f>
        <v>0</v>
      </c>
      <c r="AH2" s="40">
        <f>INDEX(人口源表!$1:$1048576,MATCH($B2,人口源表!$A:$A,0),MATCH(AH$1,人口源表!$1:$1,0))-INDEX(城镇人口!$1:$1048576,MATCH($B2,城镇人口!$B:$B,0),MATCH(AH$1,城镇人口!$1:$1,0))</f>
        <v>0</v>
      </c>
      <c r="AI2" s="40">
        <f>INDEX(人口源表!$1:$1048576,MATCH($B2,人口源表!$A:$A,0),MATCH(AI$1,人口源表!$1:$1,0))-INDEX(城镇人口!$1:$1048576,MATCH($B2,城镇人口!$B:$B,0),MATCH(AI$1,城镇人口!$1:$1,0))</f>
        <v>0</v>
      </c>
      <c r="AJ2" s="40">
        <f>INDEX(人口源表!$1:$1048576,MATCH($B2,人口源表!$A:$A,0),MATCH(AJ$1,人口源表!$1:$1,0))-INDEX(城镇人口!$1:$1048576,MATCH($B2,城镇人口!$B:$B,0),MATCH(AJ$1,城镇人口!$1:$1,0))</f>
        <v>0</v>
      </c>
      <c r="AK2" s="40">
        <f>INDEX(人口源表!$1:$1048576,MATCH($B2,人口源表!$A:$A,0),MATCH(AK$1,人口源表!$1:$1,0))-INDEX(城镇人口!$1:$1048576,MATCH($B2,城镇人口!$B:$B,0),MATCH(AK$1,城镇人口!$1:$1,0))</f>
        <v>0</v>
      </c>
      <c r="AL2" s="40">
        <f>INDEX(人口源表!$1:$1048576,MATCH($B2,人口源表!$A:$A,0),MATCH(AL$1,人口源表!$1:$1,0))-INDEX(城镇人口!$1:$1048576,MATCH($B2,城镇人口!$B:$B,0),MATCH(AL$1,城镇人口!$1:$1,0))</f>
        <v>0</v>
      </c>
      <c r="AM2" s="40">
        <f>INDEX(人口源表!$1:$1048576,MATCH($B2,人口源表!$A:$A,0),MATCH(AM$1,人口源表!$1:$1,0))-INDEX(城镇人口!$1:$1048576,MATCH($B2,城镇人口!$B:$B,0),MATCH(AM$1,城镇人口!$1:$1,0))</f>
        <v>0</v>
      </c>
      <c r="AN2" s="40">
        <f>INDEX(人口源表!$1:$1048576,MATCH($B2,人口源表!$A:$A,0),MATCH(AN$1,人口源表!$1:$1,0))-INDEX(城镇人口!$1:$1048576,MATCH($B2,城镇人口!$B:$B,0),MATCH(AN$1,城镇人口!$1:$1,0))</f>
        <v>0</v>
      </c>
      <c r="AO2" s="40">
        <f>INDEX(人口源表!$1:$1048576,MATCH($B2,人口源表!$A:$A,0),MATCH(AO$1,人口源表!$1:$1,0))-INDEX(城镇人口!$1:$1048576,MATCH($B2,城镇人口!$B:$B,0),MATCH(AO$1,城镇人口!$1:$1,0))</f>
        <v>0</v>
      </c>
      <c r="AP2" s="40">
        <f>INDEX(人口源表!$1:$1048576,MATCH($B2,人口源表!$A:$A,0),MATCH(AP$1,人口源表!$1:$1,0))-INDEX(城镇人口!$1:$1048576,MATCH($B2,城镇人口!$B:$B,0),MATCH(AP$1,城镇人口!$1:$1,0))</f>
        <v>0</v>
      </c>
      <c r="AQ2" s="40">
        <f>INDEX(人口源表!$1:$1048576,MATCH($B2,人口源表!$A:$A,0),MATCH(AQ$1,人口源表!$1:$1,0))-INDEX(城镇人口!$1:$1048576,MATCH($B2,城镇人口!$B:$B,0),MATCH(AQ$1,城镇人口!$1:$1,0))</f>
        <v>0</v>
      </c>
      <c r="AR2" s="40">
        <f>INDEX(人口源表!$1:$1048576,MATCH($B2,人口源表!$A:$A,0),MATCH(AR$1,人口源表!$1:$1,0))-INDEX(城镇人口!$1:$1048576,MATCH($B2,城镇人口!$B:$B,0),MATCH(AR$1,城镇人口!$1:$1,0))</f>
        <v>0</v>
      </c>
      <c r="AS2" s="40">
        <f>INDEX(人口源表!$1:$1048576,MATCH($B2,人口源表!$A:$A,0),MATCH(AS$1,人口源表!$1:$1,0))-INDEX(城镇人口!$1:$1048576,MATCH($B2,城镇人口!$B:$B,0),MATCH(AS$1,城镇人口!$1:$1,0))</f>
        <v>0</v>
      </c>
      <c r="AT2" s="40">
        <f>INDEX(人口源表!$1:$1048576,MATCH($B2,人口源表!$A:$A,0),MATCH(AT$1,人口源表!$1:$1,0))-INDEX(城镇人口!$1:$1048576,MATCH($B2,城镇人口!$B:$B,0),MATCH(AT$1,城镇人口!$1:$1,0))</f>
        <v>0</v>
      </c>
      <c r="AU2" s="40">
        <f>INDEX(人口源表!$1:$1048576,MATCH($B2,人口源表!$A:$A,0),MATCH(AU$1,人口源表!$1:$1,0))-INDEX(城镇人口!$1:$1048576,MATCH($B2,城镇人口!$B:$B,0),MATCH(AU$1,城镇人口!$1:$1,0))</f>
        <v>0</v>
      </c>
      <c r="AV2" s="40">
        <f>INDEX(人口源表!$1:$1048576,MATCH($B2,人口源表!$A:$A,0),MATCH(AV$1,人口源表!$1:$1,0))-INDEX(城镇人口!$1:$1048576,MATCH($B2,城镇人口!$B:$B,0),MATCH(AV$1,城镇人口!$1:$1,0))</f>
        <v>0</v>
      </c>
    </row>
    <row r="3" spans="1:66" x14ac:dyDescent="0.15">
      <c r="A3" s="4" t="s">
        <v>28</v>
      </c>
      <c r="B3" s="4" t="s">
        <v>28</v>
      </c>
      <c r="C3" s="34">
        <f>VLOOKUP(B3,'[1]2016省城人口总结（根）'!B:C,2,FALSE)/100</f>
        <v>0.84290000000000009</v>
      </c>
      <c r="D3" s="40">
        <f>INDEX(人口源表!$1:$1048576,MATCH($B3,人口源表!$A:$A,0),MATCH(D$1,人口源表!$1:$1,0))-INDEX(城镇人口!$1:$1048576,MATCH($B3,城镇人口!$B:$B,0),MATCH(D$1,城镇人口!$1:$1,0))</f>
        <v>2131428.1206827145</v>
      </c>
      <c r="E3" s="40">
        <f>INDEX(人口源表!$1:$1048576,MATCH($B3,人口源表!$A:$A,0),MATCH(E$1,人口源表!$1:$1,0))-INDEX(城镇人口!$1:$1048576,MATCH($B3,城镇人口!$B:$B,0),MATCH(E$1,城镇人口!$1:$1,0))</f>
        <v>1949248.7880285829</v>
      </c>
      <c r="F3" s="40">
        <f>INDEX(人口源表!$1:$1048576,MATCH($B3,人口源表!$A:$A,0),MATCH(F$1,人口源表!$1:$1,0))-INDEX(城镇人口!$1:$1048576,MATCH($B3,城镇人口!$B:$B,0),MATCH(F$1,城镇人口!$1:$1,0))</f>
        <v>1760155.431593027</v>
      </c>
      <c r="G3" s="40">
        <f>INDEX(人口源表!$1:$1048576,MATCH($B3,人口源表!$A:$A,0),MATCH(G$1,人口源表!$1:$1,0))-INDEX(城镇人口!$1:$1048576,MATCH($B3,城镇人口!$B:$B,0),MATCH(G$1,城镇人口!$1:$1,0))</f>
        <v>1557277.576986542</v>
      </c>
      <c r="H3" s="40">
        <f>INDEX(人口源表!$1:$1048576,MATCH($B3,人口源表!$A:$A,0),MATCH(H$1,人口源表!$1:$1,0))-INDEX(城镇人口!$1:$1048576,MATCH($B3,城镇人口!$B:$B,0),MATCH(H$1,城镇人口!$1:$1,0))</f>
        <v>1362392.1562419254</v>
      </c>
      <c r="I3" s="40">
        <f>INDEX(人口源表!$1:$1048576,MATCH($B3,人口源表!$A:$A,0),MATCH(I$1,人口源表!$1:$1,0))-INDEX(城镇人口!$1:$1048576,MATCH($B3,城镇人口!$B:$B,0),MATCH(I$1,城镇人口!$1:$1,0))</f>
        <v>1246348.7333426066</v>
      </c>
      <c r="J3" s="40">
        <f>INDEX(人口源表!$1:$1048576,MATCH($B3,人口源表!$A:$A,0),MATCH(J$1,人口源表!$1:$1,0))-INDEX(城镇人口!$1:$1048576,MATCH($B3,城镇人口!$B:$B,0),MATCH(J$1,城镇人口!$1:$1,0))</f>
        <v>1125376.6469770577</v>
      </c>
      <c r="K3" s="40">
        <f>INDEX(人口源表!$1:$1048576,MATCH($B3,人口源表!$A:$A,0),MATCH(K$1,人口源表!$1:$1,0))-INDEX(城镇人口!$1:$1048576,MATCH($B3,城镇人口!$B:$B,0),MATCH(K$1,城镇人口!$1:$1,0))</f>
        <v>1000211.4649919104</v>
      </c>
      <c r="L3" s="40">
        <f>INDEX(人口源表!$1:$1048576,MATCH($B3,人口源表!$A:$A,0),MATCH(L$1,人口源表!$1:$1,0))-INDEX(城镇人口!$1:$1048576,MATCH($B3,城镇人口!$B:$B,0),MATCH(L$1,城镇人口!$1:$1,0))</f>
        <v>871522.05178800598</v>
      </c>
      <c r="M3" s="40">
        <f>INDEX(人口源表!$1:$1048576,MATCH($B3,人口源表!$A:$A,0),MATCH(M$1,人口源表!$1:$1,0))-INDEX(城镇人口!$1:$1048576,MATCH($B3,城镇人口!$B:$B,0),MATCH(M$1,城镇人口!$1:$1,0))</f>
        <v>739913.27091981471</v>
      </c>
      <c r="N3" s="40">
        <f>INDEX(人口源表!$1:$1048576,MATCH($B3,人口源表!$A:$A,0),MATCH(N$1,人口源表!$1:$1,0))-INDEX(城镇人口!$1:$1048576,MATCH($B3,城镇人口!$B:$B,0),MATCH(N$1,城镇人口!$1:$1,0))</f>
        <v>605928.56597868726</v>
      </c>
      <c r="O3" s="40">
        <f>INDEX(人口源表!$1:$1048576,MATCH($B3,人口源表!$A:$A,0),MATCH(O$1,人口源表!$1:$1,0))-INDEX(城镇人口!$1:$1048576,MATCH($B3,城镇人口!$B:$B,0),MATCH(O$1,城镇人口!$1:$1,0))</f>
        <v>470052.25061685778</v>
      </c>
      <c r="P3" s="40">
        <f>INDEX(人口源表!$1:$1048576,MATCH($B3,人口源表!$A:$A,0),MATCH(P$1,人口源表!$1:$1,0))-INDEX(城镇人口!$1:$1048576,MATCH($B3,城镇人口!$B:$B,0),MATCH(P$1,城镇人口!$1:$1,0))</f>
        <v>332712.54184470139</v>
      </c>
      <c r="Q3" s="40">
        <f>INDEX(人口源表!$1:$1048576,MATCH($B3,人口源表!$A:$A,0),MATCH(Q$1,人口源表!$1:$1,0))-INDEX(城镇人口!$1:$1048576,MATCH($B3,城镇人口!$B:$B,0),MATCH(Q$1,城镇人口!$1:$1,0))</f>
        <v>194284.10412936658</v>
      </c>
      <c r="R3" s="40">
        <f>INDEX(人口源表!$1:$1048576,MATCH($B3,人口源表!$A:$A,0),MATCH(R$1,人口源表!$1:$1,0))-INDEX(城镇人口!$1:$1048576,MATCH($B3,城镇人口!$B:$B,0),MATCH(R$1,城镇人口!$1:$1,0))</f>
        <v>55091.076141977683</v>
      </c>
      <c r="S3" s="40">
        <f>INDEX(人口源表!$1:$1048576,MATCH($B3,人口源表!$A:$A,0),MATCH(S$1,人口源表!$1:$1,0))-INDEX(城镇人口!$1:$1048576,MATCH($B3,城镇人口!$B:$B,0),MATCH(S$1,城镇人口!$1:$1,0))</f>
        <v>0</v>
      </c>
      <c r="T3" s="40">
        <f>INDEX(人口源表!$1:$1048576,MATCH($B3,人口源表!$A:$A,0),MATCH(T$1,人口源表!$1:$1,0))-INDEX(城镇人口!$1:$1048576,MATCH($B3,城镇人口!$B:$B,0),MATCH(T$1,城镇人口!$1:$1,0))</f>
        <v>0</v>
      </c>
      <c r="U3" s="40">
        <f>INDEX(人口源表!$1:$1048576,MATCH($B3,人口源表!$A:$A,0),MATCH(U$1,人口源表!$1:$1,0))-INDEX(城镇人口!$1:$1048576,MATCH($B3,城镇人口!$B:$B,0),MATCH(U$1,城镇人口!$1:$1,0))</f>
        <v>0</v>
      </c>
      <c r="V3" s="40">
        <f>INDEX(人口源表!$1:$1048576,MATCH($B3,人口源表!$A:$A,0),MATCH(V$1,人口源表!$1:$1,0))-INDEX(城镇人口!$1:$1048576,MATCH($B3,城镇人口!$B:$B,0),MATCH(V$1,城镇人口!$1:$1,0))</f>
        <v>0</v>
      </c>
      <c r="W3" s="40">
        <f>INDEX(人口源表!$1:$1048576,MATCH($B3,人口源表!$A:$A,0),MATCH(W$1,人口源表!$1:$1,0))-INDEX(城镇人口!$1:$1048576,MATCH($B3,城镇人口!$B:$B,0),MATCH(W$1,城镇人口!$1:$1,0))</f>
        <v>0</v>
      </c>
      <c r="X3" s="40">
        <f>INDEX(人口源表!$1:$1048576,MATCH($B3,人口源表!$A:$A,0),MATCH(X$1,人口源表!$1:$1,0))-INDEX(城镇人口!$1:$1048576,MATCH($B3,城镇人口!$B:$B,0),MATCH(X$1,城镇人口!$1:$1,0))</f>
        <v>0</v>
      </c>
      <c r="Y3" s="40">
        <f>INDEX(人口源表!$1:$1048576,MATCH($B3,人口源表!$A:$A,0),MATCH(Y$1,人口源表!$1:$1,0))-INDEX(城镇人口!$1:$1048576,MATCH($B3,城镇人口!$B:$B,0),MATCH(Y$1,城镇人口!$1:$1,0))</f>
        <v>0</v>
      </c>
      <c r="Z3" s="40">
        <f>INDEX(人口源表!$1:$1048576,MATCH($B3,人口源表!$A:$A,0),MATCH(Z$1,人口源表!$1:$1,0))-INDEX(城镇人口!$1:$1048576,MATCH($B3,城镇人口!$B:$B,0),MATCH(Z$1,城镇人口!$1:$1,0))</f>
        <v>0</v>
      </c>
      <c r="AA3" s="40">
        <f>INDEX(人口源表!$1:$1048576,MATCH($B3,人口源表!$A:$A,0),MATCH(AA$1,人口源表!$1:$1,0))-INDEX(城镇人口!$1:$1048576,MATCH($B3,城镇人口!$B:$B,0),MATCH(AA$1,城镇人口!$1:$1,0))</f>
        <v>0</v>
      </c>
      <c r="AB3" s="40">
        <f>INDEX(人口源表!$1:$1048576,MATCH($B3,人口源表!$A:$A,0),MATCH(AB$1,人口源表!$1:$1,0))-INDEX(城镇人口!$1:$1048576,MATCH($B3,城镇人口!$B:$B,0),MATCH(AB$1,城镇人口!$1:$1,0))</f>
        <v>0</v>
      </c>
      <c r="AC3" s="40">
        <f>INDEX(人口源表!$1:$1048576,MATCH($B3,人口源表!$A:$A,0),MATCH(AC$1,人口源表!$1:$1,0))-INDEX(城镇人口!$1:$1048576,MATCH($B3,城镇人口!$B:$B,0),MATCH(AC$1,城镇人口!$1:$1,0))</f>
        <v>0</v>
      </c>
      <c r="AD3" s="40">
        <f>INDEX(人口源表!$1:$1048576,MATCH($B3,人口源表!$A:$A,0),MATCH(AD$1,人口源表!$1:$1,0))-INDEX(城镇人口!$1:$1048576,MATCH($B3,城镇人口!$B:$B,0),MATCH(AD$1,城镇人口!$1:$1,0))</f>
        <v>0</v>
      </c>
      <c r="AE3" s="40">
        <f>INDEX(人口源表!$1:$1048576,MATCH($B3,人口源表!$A:$A,0),MATCH(AE$1,人口源表!$1:$1,0))-INDEX(城镇人口!$1:$1048576,MATCH($B3,城镇人口!$B:$B,0),MATCH(AE$1,城镇人口!$1:$1,0))</f>
        <v>0</v>
      </c>
      <c r="AF3" s="40">
        <f>INDEX(人口源表!$1:$1048576,MATCH($B3,人口源表!$A:$A,0),MATCH(AF$1,人口源表!$1:$1,0))-INDEX(城镇人口!$1:$1048576,MATCH($B3,城镇人口!$B:$B,0),MATCH(AF$1,城镇人口!$1:$1,0))</f>
        <v>0</v>
      </c>
      <c r="AG3" s="40">
        <f>INDEX(人口源表!$1:$1048576,MATCH($B3,人口源表!$A:$A,0),MATCH(AG$1,人口源表!$1:$1,0))-INDEX(城镇人口!$1:$1048576,MATCH($B3,城镇人口!$B:$B,0),MATCH(AG$1,城镇人口!$1:$1,0))</f>
        <v>0</v>
      </c>
      <c r="AH3" s="40">
        <f>INDEX(人口源表!$1:$1048576,MATCH($B3,人口源表!$A:$A,0),MATCH(AH$1,人口源表!$1:$1,0))-INDEX(城镇人口!$1:$1048576,MATCH($B3,城镇人口!$B:$B,0),MATCH(AH$1,城镇人口!$1:$1,0))</f>
        <v>0</v>
      </c>
      <c r="AI3" s="40">
        <f>INDEX(人口源表!$1:$1048576,MATCH($B3,人口源表!$A:$A,0),MATCH(AI$1,人口源表!$1:$1,0))-INDEX(城镇人口!$1:$1048576,MATCH($B3,城镇人口!$B:$B,0),MATCH(AI$1,城镇人口!$1:$1,0))</f>
        <v>0</v>
      </c>
      <c r="AJ3" s="40">
        <f>INDEX(人口源表!$1:$1048576,MATCH($B3,人口源表!$A:$A,0),MATCH(AJ$1,人口源表!$1:$1,0))-INDEX(城镇人口!$1:$1048576,MATCH($B3,城镇人口!$B:$B,0),MATCH(AJ$1,城镇人口!$1:$1,0))</f>
        <v>0</v>
      </c>
      <c r="AK3" s="40">
        <f>INDEX(人口源表!$1:$1048576,MATCH($B3,人口源表!$A:$A,0),MATCH(AK$1,人口源表!$1:$1,0))-INDEX(城镇人口!$1:$1048576,MATCH($B3,城镇人口!$B:$B,0),MATCH(AK$1,城镇人口!$1:$1,0))</f>
        <v>0</v>
      </c>
      <c r="AL3" s="40">
        <f>INDEX(人口源表!$1:$1048576,MATCH($B3,人口源表!$A:$A,0),MATCH(AL$1,人口源表!$1:$1,0))-INDEX(城镇人口!$1:$1048576,MATCH($B3,城镇人口!$B:$B,0),MATCH(AL$1,城镇人口!$1:$1,0))</f>
        <v>0</v>
      </c>
      <c r="AM3" s="40">
        <f>INDEX(人口源表!$1:$1048576,MATCH($B3,人口源表!$A:$A,0),MATCH(AM$1,人口源表!$1:$1,0))-INDEX(城镇人口!$1:$1048576,MATCH($B3,城镇人口!$B:$B,0),MATCH(AM$1,城镇人口!$1:$1,0))</f>
        <v>0</v>
      </c>
      <c r="AN3" s="40">
        <f>INDEX(人口源表!$1:$1048576,MATCH($B3,人口源表!$A:$A,0),MATCH(AN$1,人口源表!$1:$1,0))-INDEX(城镇人口!$1:$1048576,MATCH($B3,城镇人口!$B:$B,0),MATCH(AN$1,城镇人口!$1:$1,0))</f>
        <v>0</v>
      </c>
      <c r="AO3" s="40">
        <f>INDEX(人口源表!$1:$1048576,MATCH($B3,人口源表!$A:$A,0),MATCH(AO$1,人口源表!$1:$1,0))-INDEX(城镇人口!$1:$1048576,MATCH($B3,城镇人口!$B:$B,0),MATCH(AO$1,城镇人口!$1:$1,0))</f>
        <v>0</v>
      </c>
      <c r="AP3" s="40">
        <f>INDEX(人口源表!$1:$1048576,MATCH($B3,人口源表!$A:$A,0),MATCH(AP$1,人口源表!$1:$1,0))-INDEX(城镇人口!$1:$1048576,MATCH($B3,城镇人口!$B:$B,0),MATCH(AP$1,城镇人口!$1:$1,0))</f>
        <v>0</v>
      </c>
      <c r="AQ3" s="40">
        <f>INDEX(人口源表!$1:$1048576,MATCH($B3,人口源表!$A:$A,0),MATCH(AQ$1,人口源表!$1:$1,0))-INDEX(城镇人口!$1:$1048576,MATCH($B3,城镇人口!$B:$B,0),MATCH(AQ$1,城镇人口!$1:$1,0))</f>
        <v>0</v>
      </c>
      <c r="AR3" s="40">
        <f>INDEX(人口源表!$1:$1048576,MATCH($B3,人口源表!$A:$A,0),MATCH(AR$1,人口源表!$1:$1,0))-INDEX(城镇人口!$1:$1048576,MATCH($B3,城镇人口!$B:$B,0),MATCH(AR$1,城镇人口!$1:$1,0))</f>
        <v>0</v>
      </c>
      <c r="AS3" s="40">
        <f>INDEX(人口源表!$1:$1048576,MATCH($B3,人口源表!$A:$A,0),MATCH(AS$1,人口源表!$1:$1,0))-INDEX(城镇人口!$1:$1048576,MATCH($B3,城镇人口!$B:$B,0),MATCH(AS$1,城镇人口!$1:$1,0))</f>
        <v>0</v>
      </c>
      <c r="AT3" s="40">
        <f>INDEX(人口源表!$1:$1048576,MATCH($B3,人口源表!$A:$A,0),MATCH(AT$1,人口源表!$1:$1,0))-INDEX(城镇人口!$1:$1048576,MATCH($B3,城镇人口!$B:$B,0),MATCH(AT$1,城镇人口!$1:$1,0))</f>
        <v>0</v>
      </c>
      <c r="AU3" s="40">
        <f>INDEX(人口源表!$1:$1048576,MATCH($B3,人口源表!$A:$A,0),MATCH(AU$1,人口源表!$1:$1,0))-INDEX(城镇人口!$1:$1048576,MATCH($B3,城镇人口!$B:$B,0),MATCH(AU$1,城镇人口!$1:$1,0))</f>
        <v>0</v>
      </c>
      <c r="AV3" s="40">
        <f>INDEX(人口源表!$1:$1048576,MATCH($B3,人口源表!$A:$A,0),MATCH(AV$1,人口源表!$1:$1,0))-INDEX(城镇人口!$1:$1048576,MATCH($B3,城镇人口!$B:$B,0),MATCH(AV$1,城镇人口!$1:$1,0))</f>
        <v>0</v>
      </c>
    </row>
    <row r="4" spans="1:66" x14ac:dyDescent="0.15">
      <c r="A4" s="4" t="s">
        <v>859</v>
      </c>
      <c r="B4" s="4" t="s">
        <v>30</v>
      </c>
      <c r="C4" s="34">
        <f>VLOOKUP(B4,'[1]2016省城人口总结（根）'!B:C,2,FALSE)/100</f>
        <v>0.58345999999999998</v>
      </c>
      <c r="D4" s="40">
        <f>INDEX(人口源表!$1:$1048576,MATCH($B4,人口源表!$A:$A,0),MATCH(D$1,人口源表!$1:$1,0))-INDEX(城镇人口!$1:$1048576,MATCH($B4,城镇人口!$B:$B,0),MATCH(D$1,城镇人口!$1:$1,0))</f>
        <v>4451417.5598138468</v>
      </c>
      <c r="E4" s="40">
        <f>INDEX(人口源表!$1:$1048576,MATCH($B4,人口源表!$A:$A,0),MATCH(E$1,人口源表!$1:$1,0))-INDEX(城镇人口!$1:$1048576,MATCH($B4,城镇人口!$B:$B,0),MATCH(E$1,城镇人口!$1:$1,0))</f>
        <v>4374834.5171338515</v>
      </c>
      <c r="F4" s="40">
        <f>INDEX(人口源表!$1:$1048576,MATCH($B4,人口源表!$A:$A,0),MATCH(F$1,人口源表!$1:$1,0))-INDEX(城镇人口!$1:$1048576,MATCH($B4,城镇人口!$B:$B,0),MATCH(F$1,城镇人口!$1:$1,0))</f>
        <v>4292833.5342800897</v>
      </c>
      <c r="G4" s="40">
        <f>INDEX(人口源表!$1:$1048576,MATCH($B4,人口源表!$A:$A,0),MATCH(G$1,人口源表!$1:$1,0))-INDEX(城镇人口!$1:$1048576,MATCH($B4,城镇人口!$B:$B,0),MATCH(G$1,城镇人口!$1:$1,0))</f>
        <v>4300963.872477496</v>
      </c>
      <c r="H4" s="40">
        <f>INDEX(人口源表!$1:$1048576,MATCH($B4,人口源表!$A:$A,0),MATCH(H$1,人口源表!$1:$1,0))-INDEX(城镇人口!$1:$1048576,MATCH($B4,城镇人口!$B:$B,0),MATCH(H$1,城镇人口!$1:$1,0))</f>
        <v>4221922.1650874801</v>
      </c>
      <c r="I4" s="40">
        <f>INDEX(人口源表!$1:$1048576,MATCH($B4,人口源表!$A:$A,0),MATCH(I$1,人口源表!$1:$1,0))-INDEX(城镇人口!$1:$1048576,MATCH($B4,城镇人口!$B:$B,0),MATCH(I$1,城镇人口!$1:$1,0))</f>
        <v>4184442.2610642565</v>
      </c>
      <c r="J4" s="40">
        <f>INDEX(人口源表!$1:$1048576,MATCH($B4,人口源表!$A:$A,0),MATCH(J$1,人口源表!$1:$1,0))-INDEX(城镇人口!$1:$1048576,MATCH($B4,城镇人口!$B:$B,0),MATCH(J$1,城镇人口!$1:$1,0))</f>
        <v>4141450.5263045728</v>
      </c>
      <c r="K4" s="40">
        <f>INDEX(人口源表!$1:$1048576,MATCH($B4,人口源表!$A:$A,0),MATCH(K$1,人口源表!$1:$1,0))-INDEX(城镇人口!$1:$1048576,MATCH($B4,城镇人口!$B:$B,0),MATCH(K$1,城镇人口!$1:$1,0))</f>
        <v>4093305.0167422127</v>
      </c>
      <c r="L4" s="40">
        <f>INDEX(人口源表!$1:$1048576,MATCH($B4,人口源表!$A:$A,0),MATCH(L$1,人口源表!$1:$1,0))-INDEX(城镇人口!$1:$1048576,MATCH($B4,城镇人口!$B:$B,0),MATCH(L$1,城镇人口!$1:$1,0))</f>
        <v>4040348.9718075022</v>
      </c>
      <c r="M4" s="40">
        <f>INDEX(人口源表!$1:$1048576,MATCH($B4,人口源表!$A:$A,0),MATCH(M$1,人口源表!$1:$1,0))-INDEX(城镇人口!$1:$1048576,MATCH($B4,城镇人口!$B:$B,0),MATCH(M$1,城镇人口!$1:$1,0))</f>
        <v>3982911.680730815</v>
      </c>
      <c r="N4" s="40">
        <f>INDEX(人口源表!$1:$1048576,MATCH($B4,人口源表!$A:$A,0),MATCH(N$1,人口源表!$1:$1,0))-INDEX(城镇人口!$1:$1048576,MATCH($B4,城镇人口!$B:$B,0),MATCH(N$1,城镇人口!$1:$1,0))</f>
        <v>3921306.916060253</v>
      </c>
      <c r="O4" s="40">
        <f>INDEX(人口源表!$1:$1048576,MATCH($B4,人口源表!$A:$A,0),MATCH(O$1,人口源表!$1:$1,0))-INDEX(城镇人口!$1:$1048576,MATCH($B4,城镇人口!$B:$B,0),MATCH(O$1,城镇人口!$1:$1,0))</f>
        <v>3855835.5414495794</v>
      </c>
      <c r="P4" s="40">
        <f>INDEX(人口源表!$1:$1048576,MATCH($B4,人口源表!$A:$A,0),MATCH(P$1,人口源表!$1:$1,0))-INDEX(城镇人口!$1:$1048576,MATCH($B4,城镇人口!$B:$B,0),MATCH(P$1,城镇人口!$1:$1,0))</f>
        <v>3786783.636364622</v>
      </c>
      <c r="Q4" s="40">
        <f>INDEX(人口源表!$1:$1048576,MATCH($B4,人口源表!$A:$A,0),MATCH(Q$1,人口源表!$1:$1,0))-INDEX(城镇人口!$1:$1048576,MATCH($B4,城镇人口!$B:$B,0),MATCH(Q$1,城镇人口!$1:$1,0))</f>
        <v>3714423.0899287872</v>
      </c>
      <c r="R4" s="40">
        <f>INDEX(人口源表!$1:$1048576,MATCH($B4,人口源表!$A:$A,0),MATCH(R$1,人口源表!$1:$1,0))-INDEX(城镇人口!$1:$1048576,MATCH($B4,城镇人口!$B:$B,0),MATCH(R$1,城镇人口!$1:$1,0))</f>
        <v>3639012.7855123738</v>
      </c>
      <c r="S4" s="40">
        <f>INDEX(人口源表!$1:$1048576,MATCH($B4,人口源表!$A:$A,0),MATCH(S$1,人口源表!$1:$1,0))-INDEX(城镇人口!$1:$1048576,MATCH($B4,城镇人口!$B:$B,0),MATCH(S$1,城镇人口!$1:$1,0))</f>
        <v>3601230.2513433006</v>
      </c>
      <c r="T4" s="40">
        <f>INDEX(人口源表!$1:$1048576,MATCH($B4,人口源表!$A:$A,0),MATCH(T$1,人口源表!$1:$1,0))-INDEX(城镇人口!$1:$1048576,MATCH($B4,城镇人口!$B:$B,0),MATCH(T$1,城镇人口!$1:$1,0))</f>
        <v>3561502.8331413707</v>
      </c>
      <c r="U4" s="40">
        <f>INDEX(人口源表!$1:$1048576,MATCH($B4,人口源表!$A:$A,0),MATCH(U$1,人口源表!$1:$1,0))-INDEX(城镇人口!$1:$1048576,MATCH($B4,城镇人口!$B:$B,0),MATCH(U$1,城镇人口!$1:$1,0))</f>
        <v>3520002.8551481096</v>
      </c>
      <c r="V4" s="40">
        <f>INDEX(人口源表!$1:$1048576,MATCH($B4,人口源表!$A:$A,0),MATCH(V$1,人口源表!$1:$1,0))-INDEX(城镇人口!$1:$1048576,MATCH($B4,城镇人口!$B:$B,0),MATCH(V$1,城镇人口!$1:$1,0))</f>
        <v>3476894.2504433384</v>
      </c>
      <c r="W4" s="40">
        <f>INDEX(人口源表!$1:$1048576,MATCH($B4,人口源表!$A:$A,0),MATCH(W$1,人口源表!$1:$1,0))-INDEX(城镇人口!$1:$1048576,MATCH($B4,城镇人口!$B:$B,0),MATCH(W$1,城镇人口!$1:$1,0))</f>
        <v>3432331.8299137913</v>
      </c>
      <c r="X4" s="40">
        <f>INDEX(人口源表!$1:$1048576,MATCH($B4,人口源表!$A:$A,0),MATCH(X$1,人口源表!$1:$1,0))-INDEX(城镇人口!$1:$1048576,MATCH($B4,城镇人口!$B:$B,0),MATCH(X$1,城镇人口!$1:$1,0))</f>
        <v>3386462.065183158</v>
      </c>
      <c r="Y4" s="40">
        <f>INDEX(人口源表!$1:$1048576,MATCH($B4,人口源表!$A:$A,0),MATCH(Y$1,人口源表!$1:$1,0))-INDEX(城镇人口!$1:$1048576,MATCH($B4,城镇人口!$B:$B,0),MATCH(Y$1,城镇人口!$1:$1,0))</f>
        <v>3339422.6882254863</v>
      </c>
      <c r="Z4" s="40">
        <f>INDEX(人口源表!$1:$1048576,MATCH($B4,人口源表!$A:$A,0),MATCH(Z$1,人口源表!$1:$1,0))-INDEX(城镇人口!$1:$1048576,MATCH($B4,城镇人口!$B:$B,0),MATCH(Z$1,城镇人口!$1:$1,0))</f>
        <v>3291343.1840005806</v>
      </c>
      <c r="AA4" s="40">
        <f>INDEX(人口源表!$1:$1048576,MATCH($B4,人口源表!$A:$A,0),MATCH(AA$1,人口源表!$1:$1,0))-INDEX(城镇人口!$1:$1048576,MATCH($B4,城镇人口!$B:$B,0),MATCH(AA$1,城镇人口!$1:$1,0))</f>
        <v>3242345.5438465085</v>
      </c>
      <c r="AB4" s="40">
        <f>INDEX(人口源表!$1:$1048576,MATCH($B4,人口源表!$A:$A,0),MATCH(AB$1,人口源表!$1:$1,0))-INDEX(城镇人口!$1:$1048576,MATCH($B4,城镇人口!$B:$B,0),MATCH(AB$1,城镇人口!$1:$1,0))</f>
        <v>3192543.3273236193</v>
      </c>
      <c r="AC4" s="40">
        <f>INDEX(人口源表!$1:$1048576,MATCH($B4,人口源表!$A:$A,0),MATCH(AC$1,人口源表!$1:$1,0))-INDEX(城镇人口!$1:$1048576,MATCH($B4,城镇人口!$B:$B,0),MATCH(AC$1,城镇人口!$1:$1,0))</f>
        <v>3152353.3962910175</v>
      </c>
      <c r="AD4" s="40">
        <f>INDEX(人口源表!$1:$1048576,MATCH($B4,人口源表!$A:$A,0),MATCH(AD$1,人口源表!$1:$1,0))-INDEX(城镇人口!$1:$1048576,MATCH($B4,城镇人口!$B:$B,0),MATCH(AD$1,城镇人口!$1:$1,0))</f>
        <v>3111594.2573171444</v>
      </c>
      <c r="AE4" s="40">
        <f>INDEX(人口源表!$1:$1048576,MATCH($B4,人口源表!$A:$A,0),MATCH(AE$1,人口源表!$1:$1,0))-INDEX(城镇人口!$1:$1048576,MATCH($B4,城镇人口!$B:$B,0),MATCH(AE$1,城镇人口!$1:$1,0))</f>
        <v>3070352.453602707</v>
      </c>
      <c r="AF4" s="40">
        <f>INDEX(人口源表!$1:$1048576,MATCH($B4,人口源表!$A:$A,0),MATCH(AF$1,人口源表!$1:$1,0))-INDEX(城镇人口!$1:$1048576,MATCH($B4,城镇人口!$B:$B,0),MATCH(AF$1,城镇人口!$1:$1,0))</f>
        <v>3028706.8794149589</v>
      </c>
      <c r="AG4" s="40">
        <f>INDEX(人口源表!$1:$1048576,MATCH($B4,人口源表!$A:$A,0),MATCH(AG$1,人口源表!$1:$1,0))-INDEX(城镇人口!$1:$1048576,MATCH($B4,城镇人口!$B:$B,0),MATCH(AG$1,城镇人口!$1:$1,0))</f>
        <v>2986731.6331892479</v>
      </c>
      <c r="AH4" s="40">
        <f>INDEX(人口源表!$1:$1048576,MATCH($B4,人口源表!$A:$A,0),MATCH(AH$1,人口源表!$1:$1,0))-INDEX(城镇人口!$1:$1048576,MATCH($B4,城镇人口!$B:$B,0),MATCH(AH$1,城镇人口!$1:$1,0))</f>
        <v>2944493.7911127023</v>
      </c>
      <c r="AI4" s="40">
        <f>INDEX(人口源表!$1:$1048576,MATCH($B4,人口源表!$A:$A,0),MATCH(AI$1,人口源表!$1:$1,0))-INDEX(城镇人口!$1:$1048576,MATCH($B4,城镇人口!$B:$B,0),MATCH(AI$1,城镇人口!$1:$1,0))</f>
        <v>2902055.6832069829</v>
      </c>
      <c r="AJ4" s="40">
        <f>INDEX(人口源表!$1:$1048576,MATCH($B4,人口源表!$A:$A,0),MATCH(AJ$1,人口源表!$1:$1,0))-INDEX(城镇人口!$1:$1048576,MATCH($B4,城镇人口!$B:$B,0),MATCH(AJ$1,城镇人口!$1:$1,0))</f>
        <v>2859473.2409724277</v>
      </c>
      <c r="AK4" s="40">
        <f>INDEX(人口源表!$1:$1048576,MATCH($B4,人口源表!$A:$A,0),MATCH(AK$1,人口源表!$1:$1,0))-INDEX(城镇人口!$1:$1048576,MATCH($B4,城镇人口!$B:$B,0),MATCH(AK$1,城镇人口!$1:$1,0))</f>
        <v>2816797.4681004714</v>
      </c>
      <c r="AL4" s="40">
        <f>INDEX(人口源表!$1:$1048576,MATCH($B4,人口源表!$A:$A,0),MATCH(AL$1,人口源表!$1:$1,0))-INDEX(城镇人口!$1:$1048576,MATCH($B4,城镇人口!$B:$B,0),MATCH(AL$1,城镇人口!$1:$1,0))</f>
        <v>2774074.0967636313</v>
      </c>
      <c r="AM4" s="40">
        <f>INDEX(人口源表!$1:$1048576,MATCH($B4,人口源表!$A:$A,0),MATCH(AM$1,人口源表!$1:$1,0))-INDEX(城镇人口!$1:$1048576,MATCH($B4,城镇人口!$B:$B,0),MATCH(AM$1,城镇人口!$1:$1,0))</f>
        <v>2731343.2797311842</v>
      </c>
      <c r="AN4" s="40">
        <f>INDEX(人口源表!$1:$1048576,MATCH($B4,人口源表!$A:$A,0),MATCH(AN$1,人口源表!$1:$1,0))-INDEX(城镇人口!$1:$1048576,MATCH($B4,城镇人口!$B:$B,0),MATCH(AN$1,城镇人口!$1:$1,0))</f>
        <v>2688641.2529275231</v>
      </c>
      <c r="AO4" s="40">
        <f>INDEX(人口源表!$1:$1048576,MATCH($B4,人口源表!$A:$A,0),MATCH(AO$1,人口源表!$1:$1,0))-INDEX(城镇人口!$1:$1048576,MATCH($B4,城镇人口!$B:$B,0),MATCH(AO$1,城镇人口!$1:$1,0))</f>
        <v>2645998.5527899936</v>
      </c>
      <c r="AP4" s="40">
        <f>INDEX(人口源表!$1:$1048576,MATCH($B4,人口源表!$A:$A,0),MATCH(AP$1,人口源表!$1:$1,0))-INDEX(城镇人口!$1:$1048576,MATCH($B4,城镇人口!$B:$B,0),MATCH(AP$1,城镇人口!$1:$1,0))</f>
        <v>2603442.1495226808</v>
      </c>
      <c r="AQ4" s="40">
        <f>INDEX(人口源表!$1:$1048576,MATCH($B4,人口源表!$A:$A,0),MATCH(AQ$1,人口源表!$1:$1,0))-INDEX(城镇人口!$1:$1048576,MATCH($B4,城镇人口!$B:$B,0),MATCH(AQ$1,城镇人口!$1:$1,0))</f>
        <v>2560993.9475084227</v>
      </c>
      <c r="AR4" s="40">
        <f>INDEX(人口源表!$1:$1048576,MATCH($B4,人口源表!$A:$A,0),MATCH(AR$1,人口源表!$1:$1,0))-INDEX(城镇人口!$1:$1048576,MATCH($B4,城镇人口!$B:$B,0),MATCH(AR$1,城镇人口!$1:$1,0))</f>
        <v>2518672.171923507</v>
      </c>
      <c r="AS4" s="40">
        <f>INDEX(人口源表!$1:$1048576,MATCH($B4,人口源表!$A:$A,0),MATCH(AS$1,人口源表!$1:$1,0))-INDEX(城镇人口!$1:$1048576,MATCH($B4,城镇人口!$B:$B,0),MATCH(AS$1,城镇人口!$1:$1,0))</f>
        <v>2476491.0794198494</v>
      </c>
      <c r="AT4" s="40">
        <f>INDEX(人口源表!$1:$1048576,MATCH($B4,人口源表!$A:$A,0),MATCH(AT$1,人口源表!$1:$1,0))-INDEX(城镇人口!$1:$1048576,MATCH($B4,城镇人口!$B:$B,0),MATCH(AT$1,城镇人口!$1:$1,0))</f>
        <v>2434460.9301208891</v>
      </c>
      <c r="AU4" s="40">
        <f>INDEX(人口源表!$1:$1048576,MATCH($B4,人口源表!$A:$A,0),MATCH(AU$1,人口源表!$1:$1,0))-INDEX(城镇人口!$1:$1048576,MATCH($B4,城镇人口!$B:$B,0),MATCH(AU$1,城镇人口!$1:$1,0))</f>
        <v>2392588.6440023407</v>
      </c>
      <c r="AV4" s="40">
        <f>INDEX(人口源表!$1:$1048576,MATCH($B4,人口源表!$A:$A,0),MATCH(AV$1,人口源表!$1:$1,0))-INDEX(城镇人口!$1:$1048576,MATCH($B4,城镇人口!$B:$B,0),MATCH(AV$1,城镇人口!$1:$1,0))</f>
        <v>2350877.9872974157</v>
      </c>
    </row>
    <row r="5" spans="1:66" x14ac:dyDescent="0.15">
      <c r="A5" s="4" t="s">
        <v>859</v>
      </c>
      <c r="B5" s="4" t="s">
        <v>32</v>
      </c>
      <c r="C5" s="34">
        <f>VLOOKUP(B5,'[1]2016省城人口总结（根）'!B:C,2,FALSE)/100</f>
        <v>0.55679999999999996</v>
      </c>
      <c r="D5" s="40">
        <f>INDEX(人口源表!$1:$1048576,MATCH($B5,人口源表!$A:$A,0),MATCH(D$1,人口源表!$1:$1,0))-INDEX(城镇人口!$1:$1048576,MATCH($B5,城镇人口!$B:$B,0),MATCH(D$1,城镇人口!$1:$1,0))</f>
        <v>3490080.8800669797</v>
      </c>
      <c r="E5" s="40">
        <f>INDEX(人口源表!$1:$1048576,MATCH($B5,人口源表!$A:$A,0),MATCH(E$1,人口源表!$1:$1,0))-INDEX(城镇人口!$1:$1048576,MATCH($B5,城镇人口!$B:$B,0),MATCH(E$1,城镇人口!$1:$1,0))</f>
        <v>3430683.4944819417</v>
      </c>
      <c r="F5" s="40">
        <f>INDEX(人口源表!$1:$1048576,MATCH($B5,人口源表!$A:$A,0),MATCH(F$1,人口源表!$1:$1,0))-INDEX(城镇人口!$1:$1048576,MATCH($B5,城镇人口!$B:$B,0),MATCH(F$1,城镇人口!$1:$1,0))</f>
        <v>3367482.6226470852</v>
      </c>
      <c r="G5" s="40">
        <f>INDEX(人口源表!$1:$1048576,MATCH($B5,人口源表!$A:$A,0),MATCH(G$1,人口源表!$1:$1,0))-INDEX(城镇人口!$1:$1048576,MATCH($B5,城镇人口!$B:$B,0),MATCH(G$1,城镇人口!$1:$1,0))</f>
        <v>3181338.6014102446</v>
      </c>
      <c r="H5" s="40">
        <f>INDEX(人口源表!$1:$1048576,MATCH($B5,人口源表!$A:$A,0),MATCH(H$1,人口源表!$1:$1,0))-INDEX(城镇人口!$1:$1048576,MATCH($B5,城镇人口!$B:$B,0),MATCH(H$1,城镇人口!$1:$1,0))</f>
        <v>3120291.2463000705</v>
      </c>
      <c r="I5" s="40">
        <f>INDEX(人口源表!$1:$1048576,MATCH($B5,人口源表!$A:$A,0),MATCH(I$1,人口源表!$1:$1,0))-INDEX(城镇人口!$1:$1048576,MATCH($B5,城镇人口!$B:$B,0),MATCH(I$1,城镇人口!$1:$1,0))</f>
        <v>3087344.1210515955</v>
      </c>
      <c r="J5" s="40">
        <f>INDEX(人口源表!$1:$1048576,MATCH($B5,人口源表!$A:$A,0),MATCH(J$1,人口源表!$1:$1,0))-INDEX(城镇人口!$1:$1048576,MATCH($B5,城镇人口!$B:$B,0),MATCH(J$1,城镇人口!$1:$1,0))</f>
        <v>3051431.5521015683</v>
      </c>
      <c r="K5" s="40">
        <f>INDEX(人口源表!$1:$1048576,MATCH($B5,人口源表!$A:$A,0),MATCH(K$1,人口源表!$1:$1,0))-INDEX(城镇人口!$1:$1048576,MATCH($B5,城镇人口!$B:$B,0),MATCH(K$1,城镇人口!$1:$1,0))</f>
        <v>3012711.1065440765</v>
      </c>
      <c r="L5" s="40">
        <f>INDEX(人口源表!$1:$1048576,MATCH($B5,人口源表!$A:$A,0),MATCH(L$1,人口源表!$1:$1,0))-INDEX(城镇人口!$1:$1048576,MATCH($B5,城镇人口!$B:$B,0),MATCH(L$1,城镇人口!$1:$1,0))</f>
        <v>2971336.98616648</v>
      </c>
      <c r="M5" s="40">
        <f>INDEX(人口源表!$1:$1048576,MATCH($B5,人口源表!$A:$A,0),MATCH(M$1,人口源表!$1:$1,0))-INDEX(城镇人口!$1:$1048576,MATCH($B5,城镇人口!$B:$B,0),MATCH(M$1,城镇人口!$1:$1,0))</f>
        <v>2927461.5054156855</v>
      </c>
      <c r="N5" s="40">
        <f>INDEX(人口源表!$1:$1048576,MATCH($B5,人口源表!$A:$A,0),MATCH(N$1,人口源表!$1:$1,0))-INDEX(城镇人口!$1:$1048576,MATCH($B5,城镇人口!$B:$B,0),MATCH(N$1,城镇人口!$1:$1,0))</f>
        <v>2881234.2131005088</v>
      </c>
      <c r="O5" s="40">
        <f>INDEX(人口源表!$1:$1048576,MATCH($B5,人口源表!$A:$A,0),MATCH(O$1,人口源表!$1:$1,0))-INDEX(城镇人口!$1:$1048576,MATCH($B5,城镇人口!$B:$B,0),MATCH(O$1,城镇人口!$1:$1,0))</f>
        <v>2832802.170431125</v>
      </c>
      <c r="P5" s="40">
        <f>INDEX(人口源表!$1:$1048576,MATCH($B5,人口源表!$A:$A,0),MATCH(P$1,人口源表!$1:$1,0))-INDEX(城镇人口!$1:$1048576,MATCH($B5,城镇人口!$B:$B,0),MATCH(P$1,城镇人口!$1:$1,0))</f>
        <v>2782310.1889283033</v>
      </c>
      <c r="Q5" s="40">
        <f>INDEX(人口源表!$1:$1048576,MATCH($B5,人口源表!$A:$A,0),MATCH(Q$1,人口源表!$1:$1,0))-INDEX(城镇人口!$1:$1048576,MATCH($B5,城镇人口!$B:$B,0),MATCH(Q$1,城镇人口!$1:$1,0))</f>
        <v>2729898.9356626943</v>
      </c>
      <c r="R5" s="40">
        <f>INDEX(人口源表!$1:$1048576,MATCH($B5,人口源表!$A:$A,0),MATCH(R$1,人口源表!$1:$1,0))-INDEX(城镇人口!$1:$1048576,MATCH($B5,城镇人口!$B:$B,0),MATCH(R$1,城镇人口!$1:$1,0))</f>
        <v>2675706.992250069</v>
      </c>
      <c r="S5" s="40">
        <f>INDEX(人口源表!$1:$1048576,MATCH($B5,人口源表!$A:$A,0),MATCH(S$1,人口源表!$1:$1,0))-INDEX(城镇人口!$1:$1048576,MATCH($B5,城镇人口!$B:$B,0),MATCH(S$1,城镇人口!$1:$1,0))</f>
        <v>2645566.090662743</v>
      </c>
      <c r="T5" s="40">
        <f>INDEX(人口源表!$1:$1048576,MATCH($B5,人口源表!$A:$A,0),MATCH(T$1,人口源表!$1:$1,0))-INDEX(城镇人口!$1:$1048576,MATCH($B5,城镇人口!$B:$B,0),MATCH(T$1,城镇人口!$1:$1,0))</f>
        <v>2614187.3536138153</v>
      </c>
      <c r="U5" s="40">
        <f>INDEX(人口源表!$1:$1048576,MATCH($B5,人口源表!$A:$A,0),MATCH(U$1,人口源表!$1:$1,0))-INDEX(城镇人口!$1:$1048576,MATCH($B5,城镇人口!$B:$B,0),MATCH(U$1,城镇人口!$1:$1,0))</f>
        <v>2581668.4024038818</v>
      </c>
      <c r="V5" s="40">
        <f>INDEX(人口源表!$1:$1048576,MATCH($B5,人口源表!$A:$A,0),MATCH(V$1,人口源表!$1:$1,0))-INDEX(城镇人口!$1:$1048576,MATCH($B5,城镇人口!$B:$B,0),MATCH(V$1,城镇人口!$1:$1,0))</f>
        <v>2548104.0591221033</v>
      </c>
      <c r="W5" s="40">
        <f>INDEX(人口源表!$1:$1048576,MATCH($B5,人口源表!$A:$A,0),MATCH(W$1,人口源表!$1:$1,0))-INDEX(城镇人口!$1:$1048576,MATCH($B5,城镇人口!$B:$B,0),MATCH(W$1,城镇人口!$1:$1,0))</f>
        <v>2513587.6535458826</v>
      </c>
      <c r="X5" s="40">
        <f>INDEX(人口源表!$1:$1048576,MATCH($B5,人口源表!$A:$A,0),MATCH(X$1,人口源表!$1:$1,0))-INDEX(城镇人口!$1:$1048576,MATCH($B5,城镇人口!$B:$B,0),MATCH(X$1,城镇人口!$1:$1,0))</f>
        <v>2478210.6391776223</v>
      </c>
      <c r="Y5" s="40">
        <f>INDEX(人口源表!$1:$1048576,MATCH($B5,人口源表!$A:$A,0),MATCH(Y$1,人口源表!$1:$1,0))-INDEX(城镇人口!$1:$1048576,MATCH($B5,城镇人口!$B:$B,0),MATCH(Y$1,城镇人口!$1:$1,0))</f>
        <v>2442061.2729207538</v>
      </c>
      <c r="Z5" s="40">
        <f>INDEX(人口源表!$1:$1048576,MATCH($B5,人口源表!$A:$A,0),MATCH(Z$1,人口源表!$1:$1,0))-INDEX(城镇人口!$1:$1048576,MATCH($B5,城镇人口!$B:$B,0),MATCH(Z$1,城镇人口!$1:$1,0))</f>
        <v>2405227.1587076914</v>
      </c>
      <c r="AA5" s="40">
        <f>INDEX(人口源表!$1:$1048576,MATCH($B5,人口源表!$A:$A,0),MATCH(AA$1,人口源表!$1:$1,0))-INDEX(城镇人口!$1:$1048576,MATCH($B5,城镇人口!$B:$B,0),MATCH(AA$1,城镇人口!$1:$1,0))</f>
        <v>2367792.9501856687</v>
      </c>
      <c r="AB5" s="40">
        <f>INDEX(人口源表!$1:$1048576,MATCH($B5,人口源表!$A:$A,0),MATCH(AB$1,人口源表!$1:$1,0))-INDEX(城镇人口!$1:$1048576,MATCH($B5,城镇人口!$B:$B,0),MATCH(AB$1,城镇人口!$1:$1,0))</f>
        <v>2329841.5883388864</v>
      </c>
      <c r="AC5" s="40">
        <f>INDEX(人口源表!$1:$1048576,MATCH($B5,人口源表!$A:$A,0),MATCH(AC$1,人口源表!$1:$1,0))-INDEX(城镇人口!$1:$1048576,MATCH($B5,城镇人口!$B:$B,0),MATCH(AC$1,城镇人口!$1:$1,0))</f>
        <v>2297845.5759668015</v>
      </c>
      <c r="AD5" s="40">
        <f>INDEX(人口源表!$1:$1048576,MATCH($B5,人口源表!$A:$A,0),MATCH(AD$1,人口源表!$1:$1,0))-INDEX(城镇人口!$1:$1048576,MATCH($B5,城镇人口!$B:$B,0),MATCH(AD$1,城镇人口!$1:$1,0))</f>
        <v>2265475.5917157792</v>
      </c>
      <c r="AE5" s="40">
        <f>INDEX(人口源表!$1:$1048576,MATCH($B5,人口源表!$A:$A,0),MATCH(AE$1,人口源表!$1:$1,0))-INDEX(城镇人口!$1:$1048576,MATCH($B5,城镇人口!$B:$B,0),MATCH(AE$1,城镇人口!$1:$1,0))</f>
        <v>2232802.9083207604</v>
      </c>
      <c r="AF5" s="40">
        <f>INDEX(人口源表!$1:$1048576,MATCH($B5,人口源表!$A:$A,0),MATCH(AF$1,人口源表!$1:$1,0))-INDEX(城镇人口!$1:$1048576,MATCH($B5,城镇人口!$B:$B,0),MATCH(AF$1,城镇人口!$1:$1,0))</f>
        <v>2199897.4949286971</v>
      </c>
      <c r="AG5" s="40">
        <f>INDEX(人口源表!$1:$1048576,MATCH($B5,人口源表!$A:$A,0),MATCH(AG$1,人口源表!$1:$1,0))-INDEX(城镇人口!$1:$1048576,MATCH($B5,城镇人口!$B:$B,0),MATCH(AG$1,城镇人口!$1:$1,0))</f>
        <v>2166827.6771616247</v>
      </c>
      <c r="AH5" s="40">
        <f>INDEX(人口源表!$1:$1048576,MATCH($B5,人口源表!$A:$A,0),MATCH(AH$1,人口源表!$1:$1,0))-INDEX(城镇人口!$1:$1048576,MATCH($B5,城镇人口!$B:$B,0),MATCH(AH$1,城镇人口!$1:$1,0))</f>
        <v>2133659.2275457056</v>
      </c>
      <c r="AI5" s="40">
        <f>INDEX(人口源表!$1:$1048576,MATCH($B5,人口源表!$A:$A,0),MATCH(AI$1,人口源表!$1:$1,0))-INDEX(城镇人口!$1:$1048576,MATCH($B5,城镇人口!$B:$B,0),MATCH(AI$1,城镇人口!$1:$1,0))</f>
        <v>2100457.1127775451</v>
      </c>
      <c r="AJ5" s="40">
        <f>INDEX(人口源表!$1:$1048576,MATCH($B5,人口源表!$A:$A,0),MATCH(AJ$1,人口源表!$1:$1,0))-INDEX(城镇人口!$1:$1048576,MATCH($B5,城镇人口!$B:$B,0),MATCH(AJ$1,城镇人口!$1:$1,0))</f>
        <v>2067283.410844611</v>
      </c>
      <c r="AK5" s="40">
        <f>INDEX(人口源表!$1:$1048576,MATCH($B5,人口源表!$A:$A,0),MATCH(AK$1,人口源表!$1:$1,0))-INDEX(城镇人口!$1:$1048576,MATCH($B5,城镇人口!$B:$B,0),MATCH(AK$1,城镇人口!$1:$1,0))</f>
        <v>2034199.3237922229</v>
      </c>
      <c r="AL5" s="40">
        <f>INDEX(人口源表!$1:$1048576,MATCH($B5,人口源表!$A:$A,0),MATCH(AL$1,人口源表!$1:$1,0))-INDEX(城镇人口!$1:$1048576,MATCH($B5,城镇人口!$B:$B,0),MATCH(AL$1,城镇人口!$1:$1,0))</f>
        <v>2001263.1317443391</v>
      </c>
      <c r="AM5" s="40">
        <f>INDEX(人口源表!$1:$1048576,MATCH($B5,人口源表!$A:$A,0),MATCH(AM$1,人口源表!$1:$1,0))-INDEX(城镇人口!$1:$1048576,MATCH($B5,城镇人口!$B:$B,0),MATCH(AM$1,城镇人口!$1:$1,0))</f>
        <v>1968532.4468780775</v>
      </c>
      <c r="AN5" s="40">
        <f>INDEX(人口源表!$1:$1048576,MATCH($B5,人口源表!$A:$A,0),MATCH(AN$1,人口源表!$1:$1,0))-INDEX(城镇人口!$1:$1048576,MATCH($B5,城镇人口!$B:$B,0),MATCH(AN$1,城镇人口!$1:$1,0))</f>
        <v>1936061.3617870035</v>
      </c>
      <c r="AO5" s="40">
        <f>INDEX(人口源表!$1:$1048576,MATCH($B5,人口源表!$A:$A,0),MATCH(AO$1,人口源表!$1:$1,0))-INDEX(城镇人口!$1:$1048576,MATCH($B5,城镇人口!$B:$B,0),MATCH(AO$1,城镇人口!$1:$1,0))</f>
        <v>1903903.5080333464</v>
      </c>
      <c r="AP5" s="40">
        <f>INDEX(人口源表!$1:$1048576,MATCH($B5,人口源表!$A:$A,0),MATCH(AP$1,人口源表!$1:$1,0))-INDEX(城镇人口!$1:$1048576,MATCH($B5,城镇人口!$B:$B,0),MATCH(AP$1,城镇人口!$1:$1,0))</f>
        <v>1872109.7865688726</v>
      </c>
      <c r="AQ5" s="40">
        <f>INDEX(人口源表!$1:$1048576,MATCH($B5,人口源表!$A:$A,0),MATCH(AQ$1,人口源表!$1:$1,0))-INDEX(城镇人口!$1:$1048576,MATCH($B5,城镇人口!$B:$B,0),MATCH(AQ$1,城镇人口!$1:$1,0))</f>
        <v>1840728.6428106353</v>
      </c>
      <c r="AR5" s="40">
        <f>INDEX(人口源表!$1:$1048576,MATCH($B5,人口源表!$A:$A,0),MATCH(AR$1,人口源表!$1:$1,0))-INDEX(城镇人口!$1:$1048576,MATCH($B5,城镇人口!$B:$B,0),MATCH(AR$1,城镇人口!$1:$1,0))</f>
        <v>1809807.3870805418</v>
      </c>
      <c r="AS5" s="40">
        <f>INDEX(人口源表!$1:$1048576,MATCH($B5,人口源表!$A:$A,0),MATCH(AS$1,人口源表!$1:$1,0))-INDEX(城镇人口!$1:$1048576,MATCH($B5,城镇人口!$B:$B,0),MATCH(AS$1,城镇人口!$1:$1,0))</f>
        <v>1779390.5425797887</v>
      </c>
      <c r="AT5" s="40">
        <f>INDEX(人口源表!$1:$1048576,MATCH($B5,人口源表!$A:$A,0),MATCH(AT$1,人口源表!$1:$1,0))-INDEX(城镇人口!$1:$1048576,MATCH($B5,城镇人口!$B:$B,0),MATCH(AT$1,城镇人口!$1:$1,0))</f>
        <v>1749520.8915706873</v>
      </c>
      <c r="AU5" s="40">
        <f>INDEX(人口源表!$1:$1048576,MATCH($B5,人口源表!$A:$A,0),MATCH(AU$1,人口源表!$1:$1,0))-INDEX(城镇人口!$1:$1048576,MATCH($B5,城镇人口!$B:$B,0),MATCH(AU$1,城镇人口!$1:$1,0))</f>
        <v>1720238.9121393226</v>
      </c>
      <c r="AV5" s="40">
        <f>INDEX(人口源表!$1:$1048576,MATCH($B5,人口源表!$A:$A,0),MATCH(AV$1,人口源表!$1:$1,0))-INDEX(城镇人口!$1:$1048576,MATCH($B5,城镇人口!$B:$B,0),MATCH(AV$1,城镇人口!$1:$1,0))</f>
        <v>1691582.5023946436</v>
      </c>
    </row>
    <row r="6" spans="1:66" x14ac:dyDescent="0.15">
      <c r="A6" s="4" t="s">
        <v>859</v>
      </c>
      <c r="B6" s="4" t="s">
        <v>34</v>
      </c>
      <c r="C6" s="34">
        <f>VLOOKUP(B6,'[1]2016省城人口总结（根）'!B:C,2,FALSE)/100</f>
        <v>0.55679999999999996</v>
      </c>
      <c r="D6" s="40">
        <f>INDEX(人口源表!$1:$1048576,MATCH($B6,人口源表!$A:$A,0),MATCH(D$1,人口源表!$1:$1,0))-INDEX(城镇人口!$1:$1048576,MATCH($B6,城镇人口!$B:$B,0),MATCH(D$1,城镇人口!$1:$1,0))</f>
        <v>1376683.3729278464</v>
      </c>
      <c r="E6" s="40">
        <f>INDEX(人口源表!$1:$1048576,MATCH($B6,人口源表!$A:$A,0),MATCH(E$1,人口源表!$1:$1,0))-INDEX(城镇人口!$1:$1048576,MATCH($B6,城镇人口!$B:$B,0),MATCH(E$1,城镇人口!$1:$1,0))</f>
        <v>1353710.7924782685</v>
      </c>
      <c r="F6" s="40">
        <f>INDEX(人口源表!$1:$1048576,MATCH($B6,人口源表!$A:$A,0),MATCH(F$1,人口源表!$1:$1,0))-INDEX(城镇人口!$1:$1048576,MATCH($B6,城镇人口!$B:$B,0),MATCH(F$1,城镇人口!$1:$1,0))</f>
        <v>1329253.5597749022</v>
      </c>
      <c r="G6" s="40">
        <f>INDEX(人口源表!$1:$1048576,MATCH($B6,人口源表!$A:$A,0),MATCH(G$1,人口源表!$1:$1,0))-INDEX(城镇人口!$1:$1048576,MATCH($B6,城镇人口!$B:$B,0),MATCH(G$1,城镇人口!$1:$1,0))</f>
        <v>1291825.1841883212</v>
      </c>
      <c r="H6" s="40">
        <f>INDEX(人口源表!$1:$1048576,MATCH($B6,人口源表!$A:$A,0),MATCH(H$1,人口源表!$1:$1,0))-INDEX(城镇人口!$1:$1048576,MATCH($B6,城镇人口!$B:$B,0),MATCH(H$1,城镇人口!$1:$1,0))</f>
        <v>1268208.4425384626</v>
      </c>
      <c r="I6" s="40">
        <f>INDEX(人口源表!$1:$1048576,MATCH($B6,人口源表!$A:$A,0),MATCH(I$1,人口源表!$1:$1,0))-INDEX(城镇人口!$1:$1048576,MATCH($B6,城镇人口!$B:$B,0),MATCH(I$1,城镇人口!$1:$1,0))</f>
        <v>1255801.4829418098</v>
      </c>
      <c r="J6" s="40">
        <f>INDEX(人口源表!$1:$1048576,MATCH($B6,人口源表!$A:$A,0),MATCH(J$1,人口源表!$1:$1,0))-INDEX(城镇人口!$1:$1048576,MATCH($B6,城镇人口!$B:$B,0),MATCH(J$1,城镇人口!$1:$1,0))</f>
        <v>1242013.6765790677</v>
      </c>
      <c r="K6" s="40">
        <f>INDEX(人口源表!$1:$1048576,MATCH($B6,人口源表!$A:$A,0),MATCH(K$1,人口源表!$1:$1,0))-INDEX(城镇人口!$1:$1048576,MATCH($B6,城镇人口!$B:$B,0),MATCH(K$1,城镇人口!$1:$1,0))</f>
        <v>1226930.2420488396</v>
      </c>
      <c r="L6" s="40">
        <f>INDEX(人口源表!$1:$1048576,MATCH($B6,人口源表!$A:$A,0),MATCH(L$1,人口源表!$1:$1,0))-INDEX(城镇人口!$1:$1048576,MATCH($B6,城镇人口!$B:$B,0),MATCH(L$1,城镇人口!$1:$1,0))</f>
        <v>1210634.5252372704</v>
      </c>
      <c r="M6" s="40">
        <f>INDEX(人口源表!$1:$1048576,MATCH($B6,人口源表!$A:$A,0),MATCH(M$1,人口源表!$1:$1,0))-INDEX(城镇人口!$1:$1048576,MATCH($B6,城镇人口!$B:$B,0),MATCH(M$1,城镇人口!$1:$1,0))</f>
        <v>1193207.1975810379</v>
      </c>
      <c r="N6" s="40">
        <f>INDEX(人口源表!$1:$1048576,MATCH($B6,人口源表!$A:$A,0),MATCH(N$1,人口源表!$1:$1,0))-INDEX(城镇人口!$1:$1048576,MATCH($B6,城镇人口!$B:$B,0),MATCH(N$1,城镇人口!$1:$1,0))</f>
        <v>1174726.2636822008</v>
      </c>
      <c r="O6" s="40">
        <f>INDEX(人口源表!$1:$1048576,MATCH($B6,人口源表!$A:$A,0),MATCH(O$1,人口源表!$1:$1,0))-INDEX(城镇人口!$1:$1048576,MATCH($B6,城镇人口!$B:$B,0),MATCH(O$1,城镇人口!$1:$1,0))</f>
        <v>1155267.4309955279</v>
      </c>
      <c r="P6" s="40">
        <f>INDEX(人口源表!$1:$1048576,MATCH($B6,人口源表!$A:$A,0),MATCH(P$1,人口源表!$1:$1,0))-INDEX(城镇人口!$1:$1048576,MATCH($B6,城镇人口!$B:$B,0),MATCH(P$1,城镇人口!$1:$1,0))</f>
        <v>1134903.7319730362</v>
      </c>
      <c r="Q6" s="40">
        <f>INDEX(人口源表!$1:$1048576,MATCH($B6,人口源表!$A:$A,0),MATCH(Q$1,人口源表!$1:$1,0))-INDEX(城镇人口!$1:$1048576,MATCH($B6,城镇人口!$B:$B,0),MATCH(Q$1,城镇人口!$1:$1,0))</f>
        <v>1113705.5332335604</v>
      </c>
      <c r="R6" s="40">
        <f>INDEX(人口源表!$1:$1048576,MATCH($B6,人口源表!$A:$A,0),MATCH(R$1,人口源表!$1:$1,0))-INDEX(城镇人口!$1:$1048576,MATCH($B6,城镇人口!$B:$B,0),MATCH(R$1,城镇人口!$1:$1,0))</f>
        <v>1091740.8875101162</v>
      </c>
      <c r="S6" s="40">
        <f>INDEX(人口源表!$1:$1048576,MATCH($B6,人口源表!$A:$A,0),MATCH(S$1,人口源表!$1:$1,0))-INDEX(城镇人口!$1:$1048576,MATCH($B6,城镇人口!$B:$B,0),MATCH(S$1,城镇人口!$1:$1,0))</f>
        <v>1079560.6949715801</v>
      </c>
      <c r="T6" s="40">
        <f>INDEX(人口源表!$1:$1048576,MATCH($B6,人口源表!$A:$A,0),MATCH(T$1,人口源表!$1:$1,0))-INDEX(城镇人口!$1:$1048576,MATCH($B6,城镇人口!$B:$B,0),MATCH(T$1,城镇人口!$1:$1,0))</f>
        <v>1066856.6285871705</v>
      </c>
      <c r="U6" s="40">
        <f>INDEX(人口源表!$1:$1048576,MATCH($B6,人口源表!$A:$A,0),MATCH(U$1,人口源表!$1:$1,0))-INDEX(城镇人口!$1:$1048576,MATCH($B6,城镇人口!$B:$B,0),MATCH(U$1,城镇人口!$1:$1,0))</f>
        <v>1053675.8676721705</v>
      </c>
      <c r="V6" s="40">
        <f>INDEX(人口源表!$1:$1048576,MATCH($B6,人口源表!$A:$A,0),MATCH(V$1,人口源表!$1:$1,0))-INDEX(城镇人口!$1:$1048576,MATCH($B6,城镇人口!$B:$B,0),MATCH(V$1,城镇人口!$1:$1,0))</f>
        <v>1040063.4596971795</v>
      </c>
      <c r="W6" s="40">
        <f>INDEX(人口源表!$1:$1048576,MATCH($B6,人口源表!$A:$A,0),MATCH(W$1,人口源表!$1:$1,0))-INDEX(城镇人口!$1:$1048576,MATCH($B6,城镇人口!$B:$B,0),MATCH(W$1,城镇人口!$1:$1,0))</f>
        <v>1026063.9826762718</v>
      </c>
      <c r="X6" s="40">
        <f>INDEX(人口源表!$1:$1048576,MATCH($B6,人口源表!$A:$A,0),MATCH(X$1,人口源表!$1:$1,0))-INDEX(城镇人口!$1:$1048576,MATCH($B6,城镇人口!$B:$B,0),MATCH(X$1,城镇人口!$1:$1,0))</f>
        <v>1011718.5986198476</v>
      </c>
      <c r="Y6" s="40">
        <f>INDEX(人口源表!$1:$1048576,MATCH($B6,人口源表!$A:$A,0),MATCH(Y$1,人口源表!$1:$1,0))-INDEX(城镇人口!$1:$1048576,MATCH($B6,城镇人口!$B:$B,0),MATCH(Y$1,城镇人口!$1:$1,0))</f>
        <v>997068.34344998794</v>
      </c>
      <c r="Z6" s="40">
        <f>INDEX(人口源表!$1:$1048576,MATCH($B6,人口源表!$A:$A,0),MATCH(Z$1,人口源表!$1:$1,0))-INDEX(城镇人口!$1:$1048576,MATCH($B6,城镇人口!$B:$B,0),MATCH(Z$1,城镇人口!$1:$1,0))</f>
        <v>982151.54002615064</v>
      </c>
      <c r="AA6" s="40">
        <f>INDEX(人口源表!$1:$1048576,MATCH($B6,人口源表!$A:$A,0),MATCH(AA$1,人口源表!$1:$1,0))-INDEX(城镇人口!$1:$1048576,MATCH($B6,城镇人口!$B:$B,0),MATCH(AA$1,城镇人口!$1:$1,0))</f>
        <v>967005.73986622179</v>
      </c>
      <c r="AB6" s="40">
        <f>INDEX(人口源表!$1:$1048576,MATCH($B6,人口源表!$A:$A,0),MATCH(AB$1,人口源表!$1:$1,0))-INDEX(城镇人口!$1:$1048576,MATCH($B6,城镇人口!$B:$B,0),MATCH(AB$1,城镇人口!$1:$1,0))</f>
        <v>951666.15013067238</v>
      </c>
      <c r="AC6" s="40">
        <f>INDEX(人口源表!$1:$1048576,MATCH($B6,人口源表!$A:$A,0),MATCH(AC$1,人口源表!$1:$1,0))-INDEX(城镇人口!$1:$1048576,MATCH($B6,城镇人口!$B:$B,0),MATCH(AC$1,城镇人口!$1:$1,0))</f>
        <v>938778.7515126639</v>
      </c>
      <c r="AD6" s="40">
        <f>INDEX(人口源表!$1:$1048576,MATCH($B6,人口源表!$A:$A,0),MATCH(AD$1,人口源表!$1:$1,0))-INDEX(城镇人口!$1:$1048576,MATCH($B6,城镇人口!$B:$B,0),MATCH(AD$1,城镇人口!$1:$1,0))</f>
        <v>925758.96065434627</v>
      </c>
      <c r="AE6" s="40">
        <f>INDEX(人口源表!$1:$1048576,MATCH($B6,人口源表!$A:$A,0),MATCH(AE$1,人口源表!$1:$1,0))-INDEX(城镇人口!$1:$1048576,MATCH($B6,城镇人口!$B:$B,0),MATCH(AE$1,城镇人口!$1:$1,0))</f>
        <v>912635.98064486729</v>
      </c>
      <c r="AF6" s="40">
        <f>INDEX(人口源表!$1:$1048576,MATCH($B6,人口源表!$A:$A,0),MATCH(AF$1,人口源表!$1:$1,0))-INDEX(城镇人口!$1:$1048576,MATCH($B6,城镇人口!$B:$B,0),MATCH(AF$1,城镇人口!$1:$1,0))</f>
        <v>899437.61309329048</v>
      </c>
      <c r="AG6" s="40">
        <f>INDEX(人口源表!$1:$1048576,MATCH($B6,人口源表!$A:$A,0),MATCH(AG$1,人口源表!$1:$1,0))-INDEX(城镇人口!$1:$1048576,MATCH($B6,城镇人口!$B:$B,0),MATCH(AG$1,城镇人口!$1:$1,0))</f>
        <v>886190.86733625224</v>
      </c>
      <c r="AH6" s="40">
        <f>INDEX(人口源表!$1:$1048576,MATCH($B6,人口源表!$A:$A,0),MATCH(AH$1,人口源表!$1:$1,0))-INDEX(城镇人口!$1:$1048576,MATCH($B6,城镇人口!$B:$B,0),MATCH(AH$1,城镇人口!$1:$1,0))</f>
        <v>872921.36772316135</v>
      </c>
      <c r="AI6" s="40">
        <f>INDEX(人口源表!$1:$1048576,MATCH($B6,人口源表!$A:$A,0),MATCH(AI$1,人口源表!$1:$1,0))-INDEX(城镇人口!$1:$1048576,MATCH($B6,城镇人口!$B:$B,0),MATCH(AI$1,城镇人口!$1:$1,0))</f>
        <v>859652.50294764945</v>
      </c>
      <c r="AJ6" s="40">
        <f>INDEX(人口源表!$1:$1048576,MATCH($B6,人口源表!$A:$A,0),MATCH(AJ$1,人口源表!$1:$1,0))-INDEX(城镇人口!$1:$1048576,MATCH($B6,城镇人口!$B:$B,0),MATCH(AJ$1,城镇人口!$1:$1,0))</f>
        <v>846407.78328752052</v>
      </c>
      <c r="AK6" s="40">
        <f>INDEX(人口源表!$1:$1048576,MATCH($B6,人口源表!$A:$A,0),MATCH(AK$1,人口源表!$1:$1,0))-INDEX(城镇人口!$1:$1048576,MATCH($B6,城镇人口!$B:$B,0),MATCH(AK$1,城镇人口!$1:$1,0))</f>
        <v>833208.8014888966</v>
      </c>
      <c r="AL6" s="40">
        <f>INDEX(人口源表!$1:$1048576,MATCH($B6,人口源表!$A:$A,0),MATCH(AL$1,人口源表!$1:$1,0))-INDEX(城镇人口!$1:$1048576,MATCH($B6,城镇人口!$B:$B,0),MATCH(AL$1,城镇人口!$1:$1,0))</f>
        <v>820075.84299578401</v>
      </c>
      <c r="AM6" s="40">
        <f>INDEX(人口源表!$1:$1048576,MATCH($B6,人口源表!$A:$A,0),MATCH(AM$1,人口源表!$1:$1,0))-INDEX(城镇人口!$1:$1048576,MATCH($B6,城镇人口!$B:$B,0),MATCH(AM$1,城镇人口!$1:$1,0))</f>
        <v>807028.46424245415</v>
      </c>
      <c r="AN6" s="40">
        <f>INDEX(人口源表!$1:$1048576,MATCH($B6,人口源表!$A:$A,0),MATCH(AN$1,人口源表!$1:$1,0))-INDEX(城镇人口!$1:$1048576,MATCH($B6,城镇人口!$B:$B,0),MATCH(AN$1,城镇人口!$1:$1,0))</f>
        <v>794084.3800962118</v>
      </c>
      <c r="AO6" s="40">
        <f>INDEX(人口源表!$1:$1048576,MATCH($B6,人口源表!$A:$A,0),MATCH(AO$1,人口源表!$1:$1,0))-INDEX(城镇人口!$1:$1048576,MATCH($B6,城镇人口!$B:$B,0),MATCH(AO$1,城镇人口!$1:$1,0))</f>
        <v>781260.87990213186</v>
      </c>
      <c r="AP6" s="40">
        <f>INDEX(人口源表!$1:$1048576,MATCH($B6,人口源表!$A:$A,0),MATCH(AP$1,人口源表!$1:$1,0))-INDEX(城镇人口!$1:$1048576,MATCH($B6,城镇人口!$B:$B,0),MATCH(AP$1,城镇人口!$1:$1,0))</f>
        <v>768573.45245825569</v>
      </c>
      <c r="AQ6" s="40">
        <f>INDEX(人口源表!$1:$1048576,MATCH($B6,人口源表!$A:$A,0),MATCH(AQ$1,人口源表!$1:$1,0))-INDEX(城镇人口!$1:$1048576,MATCH($B6,城镇人口!$B:$B,0),MATCH(AQ$1,城镇人口!$1:$1,0))</f>
        <v>756036.90704369219</v>
      </c>
      <c r="AR6" s="40">
        <f>INDEX(人口源表!$1:$1048576,MATCH($B6,人口源表!$A:$A,0),MATCH(AR$1,人口源表!$1:$1,0))-INDEX(城镇人口!$1:$1048576,MATCH($B6,城镇人口!$B:$B,0),MATCH(AR$1,城镇人口!$1:$1,0))</f>
        <v>743664.57071625232</v>
      </c>
      <c r="AS6" s="40">
        <f>INDEX(人口源表!$1:$1048576,MATCH($B6,人口源表!$A:$A,0),MATCH(AS$1,人口源表!$1:$1,0))-INDEX(城镇人口!$1:$1048576,MATCH($B6,城镇人口!$B:$B,0),MATCH(AS$1,城镇人口!$1:$1,0))</f>
        <v>731469.11143919523</v>
      </c>
      <c r="AT6" s="40">
        <f>INDEX(人口源表!$1:$1048576,MATCH($B6,人口源表!$A:$A,0),MATCH(AT$1,人口源表!$1:$1,0))-INDEX(城镇人口!$1:$1048576,MATCH($B6,城镇人口!$B:$B,0),MATCH(AT$1,城镇人口!$1:$1,0))</f>
        <v>719461.7522437633</v>
      </c>
      <c r="AU6" s="40">
        <f>INDEX(人口源表!$1:$1048576,MATCH($B6,人口源表!$A:$A,0),MATCH(AU$1,人口源表!$1:$1,0))-INDEX(城镇人口!$1:$1048576,MATCH($B6,城镇人口!$B:$B,0),MATCH(AU$1,城镇人口!$1:$1,0))</f>
        <v>707652.82107669674</v>
      </c>
      <c r="AV6" s="40">
        <f>INDEX(人口源表!$1:$1048576,MATCH($B6,人口源表!$A:$A,0),MATCH(AV$1,人口源表!$1:$1,0))-INDEX(城镇人口!$1:$1048576,MATCH($B6,城镇人口!$B:$B,0),MATCH(AV$1,城镇人口!$1:$1,0))</f>
        <v>696051.25026374962</v>
      </c>
    </row>
    <row r="7" spans="1:66" x14ac:dyDescent="0.15">
      <c r="A7" s="4" t="s">
        <v>859</v>
      </c>
      <c r="B7" s="4" t="s">
        <v>36</v>
      </c>
      <c r="C7" s="34">
        <f>VLOOKUP(B7,'[1]2016省城人口总结（根）'!B:C,2,FALSE)/100</f>
        <v>0.55679999999999996</v>
      </c>
      <c r="D7" s="40">
        <f>INDEX(人口源表!$1:$1048576,MATCH($B7,人口源表!$A:$A,0),MATCH(D$1,人口源表!$1:$1,0))-INDEX(城镇人口!$1:$1048576,MATCH($B7,城镇人口!$B:$B,0),MATCH(D$1,城镇人口!$1:$1,0))</f>
        <v>4287147.6725801844</v>
      </c>
      <c r="E7" s="40">
        <f>INDEX(人口源表!$1:$1048576,MATCH($B7,人口源表!$A:$A,0),MATCH(E$1,人口源表!$1:$1,0))-INDEX(城镇人口!$1:$1048576,MATCH($B7,城镇人口!$B:$B,0),MATCH(E$1,城镇人口!$1:$1,0))</f>
        <v>4220632.3444795115</v>
      </c>
      <c r="F7" s="40">
        <f>INDEX(人口源表!$1:$1048576,MATCH($B7,人口源表!$A:$A,0),MATCH(F$1,人口源表!$1:$1,0))-INDEX(城镇人口!$1:$1048576,MATCH($B7,城镇人口!$B:$B,0),MATCH(F$1,城镇人口!$1:$1,0))</f>
        <v>4149172.9623350296</v>
      </c>
      <c r="G7" s="40">
        <f>INDEX(人口源表!$1:$1048576,MATCH($B7,人口源表!$A:$A,0),MATCH(G$1,人口源表!$1:$1,0))-INDEX(城镇人口!$1:$1048576,MATCH($B7,城镇人口!$B:$B,0),MATCH(G$1,城镇人口!$1:$1,0))</f>
        <v>3880458.3006323799</v>
      </c>
      <c r="H7" s="40">
        <f>INDEX(人口源表!$1:$1048576,MATCH($B7,人口源表!$A:$A,0),MATCH(H$1,人口源表!$1:$1,0))-INDEX(城镇人口!$1:$1048576,MATCH($B7,城镇人口!$B:$B,0),MATCH(H$1,城镇人口!$1:$1,0))</f>
        <v>3806117.7199990507</v>
      </c>
      <c r="I7" s="40">
        <f>INDEX(人口源表!$1:$1048576,MATCH($B7,人口源表!$A:$A,0),MATCH(I$1,人口源表!$1:$1,0))-INDEX(城镇人口!$1:$1048576,MATCH($B7,城镇人口!$B:$B,0),MATCH(I$1,城镇人口!$1:$1,0))</f>
        <v>3769506.6796801249</v>
      </c>
      <c r="J7" s="40">
        <f>INDEX(人口源表!$1:$1048576,MATCH($B7,人口源表!$A:$A,0),MATCH(J$1,人口源表!$1:$1,0))-INDEX(城镇人口!$1:$1048576,MATCH($B7,城镇人口!$B:$B,0),MATCH(J$1,城镇人口!$1:$1,0))</f>
        <v>3732230.1147129405</v>
      </c>
      <c r="K7" s="40">
        <f>INDEX(人口源表!$1:$1048576,MATCH($B7,人口源表!$A:$A,0),MATCH(K$1,人口源表!$1:$1,0))-INDEX(城镇人口!$1:$1048576,MATCH($B7,城镇人口!$B:$B,0),MATCH(K$1,城镇人口!$1:$1,0))</f>
        <v>3694010.5061424561</v>
      </c>
      <c r="L7" s="40">
        <f>INDEX(人口源表!$1:$1048576,MATCH($B7,人口源表!$A:$A,0),MATCH(L$1,人口源表!$1:$1,0))-INDEX(城镇人口!$1:$1048576,MATCH($B7,城镇人口!$B:$B,0),MATCH(L$1,城镇人口!$1:$1,0))</f>
        <v>3654598.3115156582</v>
      </c>
      <c r="M7" s="40">
        <f>INDEX(人口源表!$1:$1048576,MATCH($B7,人口源表!$A:$A,0),MATCH(M$1,人口源表!$1:$1,0))-INDEX(城镇人口!$1:$1048576,MATCH($B7,城镇人口!$B:$B,0),MATCH(M$1,城镇人口!$1:$1,0))</f>
        <v>3613773.1227117153</v>
      </c>
      <c r="N7" s="40">
        <f>INDEX(人口源表!$1:$1048576,MATCH($B7,人口源表!$A:$A,0),MATCH(N$1,人口源表!$1:$1,0))-INDEX(城镇人口!$1:$1048576,MATCH($B7,城镇人口!$B:$B,0),MATCH(N$1,城镇人口!$1:$1,0))</f>
        <v>3571341.6694274545</v>
      </c>
      <c r="O7" s="40">
        <f>INDEX(人口源表!$1:$1048576,MATCH($B7,人口源表!$A:$A,0),MATCH(O$1,人口源表!$1:$1,0))-INDEX(城镇人口!$1:$1048576,MATCH($B7,城镇人口!$B:$B,0),MATCH(O$1,城镇人口!$1:$1,0))</f>
        <v>3527136.9902179874</v>
      </c>
      <c r="P7" s="40">
        <f>INDEX(人口源表!$1:$1048576,MATCH($B7,人口源表!$A:$A,0),MATCH(P$1,人口源表!$1:$1,0))-INDEX(城镇人口!$1:$1048576,MATCH($B7,城镇人口!$B:$B,0),MATCH(P$1,城镇人口!$1:$1,0))</f>
        <v>3481017.9302569702</v>
      </c>
      <c r="Q7" s="40">
        <f>INDEX(人口源表!$1:$1048576,MATCH($B7,人口源表!$A:$A,0),MATCH(Q$1,人口源表!$1:$1,0))-INDEX(城镇人口!$1:$1048576,MATCH($B7,城镇人口!$B:$B,0),MATCH(Q$1,城镇人口!$1:$1,0))</f>
        <v>3432868.5714383675</v>
      </c>
      <c r="R7" s="40">
        <f>INDEX(人口源表!$1:$1048576,MATCH($B7,人口源表!$A:$A,0),MATCH(R$1,人口源表!$1:$1,0))-INDEX(城镇人口!$1:$1048576,MATCH($B7,城镇人口!$B:$B,0),MATCH(R$1,城镇人口!$1:$1,0))</f>
        <v>3382595.8826873805</v>
      </c>
      <c r="S7" s="40">
        <f>INDEX(人口源表!$1:$1048576,MATCH($B7,人口源表!$A:$A,0),MATCH(S$1,人口源表!$1:$1,0))-INDEX(城镇人口!$1:$1048576,MATCH($B7,城镇人口!$B:$B,0),MATCH(S$1,城镇人口!$1:$1,0))</f>
        <v>3362792.5270220945</v>
      </c>
      <c r="T7" s="40">
        <f>INDEX(人口源表!$1:$1048576,MATCH($B7,人口源表!$A:$A,0),MATCH(T$1,人口源表!$1:$1,0))-INDEX(城镇人口!$1:$1048576,MATCH($B7,城镇人口!$B:$B,0),MATCH(T$1,城镇人口!$1:$1,0))</f>
        <v>3341466.2890696097</v>
      </c>
      <c r="U7" s="40">
        <f>INDEX(人口源表!$1:$1048576,MATCH($B7,人口源表!$A:$A,0),MATCH(U$1,人口源表!$1:$1,0))-INDEX(城镇人口!$1:$1048576,MATCH($B7,城镇人口!$B:$B,0),MATCH(U$1,城镇人口!$1:$1,0))</f>
        <v>3318564.8358582696</v>
      </c>
      <c r="V7" s="40">
        <f>INDEX(人口源表!$1:$1048576,MATCH($B7,人口源表!$A:$A,0),MATCH(V$1,人口源表!$1:$1,0))-INDEX(城镇人口!$1:$1048576,MATCH($B7,城镇人口!$B:$B,0),MATCH(V$1,城镇人口!$1:$1,0))</f>
        <v>3294053.282127236</v>
      </c>
      <c r="W7" s="40">
        <f>INDEX(人口源表!$1:$1048576,MATCH($B7,人口源表!$A:$A,0),MATCH(W$1,人口源表!$1:$1,0))-INDEX(城镇人口!$1:$1048576,MATCH($B7,城镇人口!$B:$B,0),MATCH(W$1,城镇人口!$1:$1,0))</f>
        <v>3267910.6011698954</v>
      </c>
      <c r="X7" s="40">
        <f>INDEX(人口源表!$1:$1048576,MATCH($B7,人口源表!$A:$A,0),MATCH(X$1,人口源表!$1:$1,0))-INDEX(城镇人口!$1:$1048576,MATCH($B7,城镇人口!$B:$B,0),MATCH(X$1,城镇人口!$1:$1,0))</f>
        <v>3240131.6821056399</v>
      </c>
      <c r="Y7" s="40">
        <f>INDEX(人口源表!$1:$1048576,MATCH($B7,人口源表!$A:$A,0),MATCH(Y$1,人口源表!$1:$1,0))-INDEX(城镇人口!$1:$1048576,MATCH($B7,城镇人口!$B:$B,0),MATCH(Y$1,城镇人口!$1:$1,0))</f>
        <v>3210725.0742041953</v>
      </c>
      <c r="Z7" s="40">
        <f>INDEX(人口源表!$1:$1048576,MATCH($B7,人口源表!$A:$A,0),MATCH(Z$1,人口源表!$1:$1,0))-INDEX(城镇人口!$1:$1048576,MATCH($B7,城镇人口!$B:$B,0),MATCH(Z$1,城镇人口!$1:$1,0))</f>
        <v>3179713.6603606399</v>
      </c>
      <c r="AA7" s="40">
        <f>INDEX(人口源表!$1:$1048576,MATCH($B7,人口源表!$A:$A,0),MATCH(AA$1,人口源表!$1:$1,0))-INDEX(城镇人口!$1:$1048576,MATCH($B7,城镇人口!$B:$B,0),MATCH(AA$1,城镇人口!$1:$1,0))</f>
        <v>3147132.1214066697</v>
      </c>
      <c r="AB7" s="40">
        <f>INDEX(人口源表!$1:$1048576,MATCH($B7,人口源表!$A:$A,0),MATCH(AB$1,人口源表!$1:$1,0))-INDEX(城镇人口!$1:$1048576,MATCH($B7,城镇人口!$B:$B,0),MATCH(AB$1,城镇人口!$1:$1,0))</f>
        <v>3113028.5229389621</v>
      </c>
      <c r="AC7" s="40">
        <f>INDEX(人口源表!$1:$1048576,MATCH($B7,人口源表!$A:$A,0),MATCH(AC$1,人口源表!$1:$1,0))-INDEX(城镇人口!$1:$1048576,MATCH($B7,城镇人口!$B:$B,0),MATCH(AC$1,城镇人口!$1:$1,0))</f>
        <v>3086046.9988472322</v>
      </c>
      <c r="AD7" s="40">
        <f>INDEX(人口源表!$1:$1048576,MATCH($B7,人口源表!$A:$A,0),MATCH(AD$1,人口源表!$1:$1,0))-INDEX(城镇人口!$1:$1048576,MATCH($B7,城镇人口!$B:$B,0),MATCH(AD$1,城镇人口!$1:$1,0))</f>
        <v>3057737.9371671304</v>
      </c>
      <c r="AE7" s="40">
        <f>INDEX(人口源表!$1:$1048576,MATCH($B7,人口源表!$A:$A,0),MATCH(AE$1,人口源表!$1:$1,0))-INDEX(城镇人口!$1:$1048576,MATCH($B7,城镇人口!$B:$B,0),MATCH(AE$1,城镇人口!$1:$1,0))</f>
        <v>3028172.0225105081</v>
      </c>
      <c r="AF7" s="40">
        <f>INDEX(人口源表!$1:$1048576,MATCH($B7,人口源表!$A:$A,0),MATCH(AF$1,人口源表!$1:$1,0))-INDEX(城镇人口!$1:$1048576,MATCH($B7,城镇人口!$B:$B,0),MATCH(AF$1,城镇人口!$1:$1,0))</f>
        <v>2997430.7355607068</v>
      </c>
      <c r="AG7" s="40">
        <f>INDEX(人口源表!$1:$1048576,MATCH($B7,人口源表!$A:$A,0),MATCH(AG$1,人口源表!$1:$1,0))-INDEX(城镇人口!$1:$1048576,MATCH($B7,城镇人口!$B:$B,0),MATCH(AG$1,城镇人口!$1:$1,0))</f>
        <v>2965604.3362036906</v>
      </c>
      <c r="AH7" s="40">
        <f>INDEX(人口源表!$1:$1048576,MATCH($B7,人口源表!$A:$A,0),MATCH(AH$1,人口源表!$1:$1,0))-INDEX(城镇人口!$1:$1048576,MATCH($B7,城镇人口!$B:$B,0),MATCH(AH$1,城镇人口!$1:$1,0))</f>
        <v>2932793.1385602569</v>
      </c>
      <c r="AI7" s="40">
        <f>INDEX(人口源表!$1:$1048576,MATCH($B7,人口源表!$A:$A,0),MATCH(AI$1,人口源表!$1:$1,0))-INDEX(城镇人口!$1:$1048576,MATCH($B7,城镇人口!$B:$B,0),MATCH(AI$1,城镇人口!$1:$1,0))</f>
        <v>2899104.6259912802</v>
      </c>
      <c r="AJ7" s="40">
        <f>INDEX(人口源表!$1:$1048576,MATCH($B7,人口源表!$A:$A,0),MATCH(AJ$1,人口源表!$1:$1,0))-INDEX(城镇人口!$1:$1048576,MATCH($B7,城镇人口!$B:$B,0),MATCH(AJ$1,城镇人口!$1:$1,0))</f>
        <v>2864655.8583288249</v>
      </c>
      <c r="AK7" s="40">
        <f>INDEX(人口源表!$1:$1048576,MATCH($B7,人口源表!$A:$A,0),MATCH(AK$1,人口源表!$1:$1,0))-INDEX(城镇人口!$1:$1048576,MATCH($B7,城镇人口!$B:$B,0),MATCH(AK$1,城镇人口!$1:$1,0))</f>
        <v>2829570.5910160057</v>
      </c>
      <c r="AL7" s="40">
        <f>INDEX(人口源表!$1:$1048576,MATCH($B7,人口源表!$A:$A,0),MATCH(AL$1,人口源表!$1:$1,0))-INDEX(城镇人口!$1:$1048576,MATCH($B7,城镇人口!$B:$B,0),MATCH(AL$1,城镇人口!$1:$1,0))</f>
        <v>2793979.335387039</v>
      </c>
      <c r="AM7" s="40">
        <f>INDEX(人口源表!$1:$1048576,MATCH($B7,人口源表!$A:$A,0),MATCH(AM$1,人口源表!$1:$1,0))-INDEX(城镇人口!$1:$1048576,MATCH($B7,城镇人口!$B:$B,0),MATCH(AM$1,城镇人口!$1:$1,0))</f>
        <v>2758019.3808781207</v>
      </c>
      <c r="AN7" s="40">
        <f>INDEX(人口源表!$1:$1048576,MATCH($B7,人口源表!$A:$A,0),MATCH(AN$1,人口源表!$1:$1,0))-INDEX(城镇人口!$1:$1048576,MATCH($B7,城镇人口!$B:$B,0),MATCH(AN$1,城镇人口!$1:$1,0))</f>
        <v>2721833.9494474409</v>
      </c>
      <c r="AO7" s="40">
        <f>INDEX(人口源表!$1:$1048576,MATCH($B7,人口源表!$A:$A,0),MATCH(AO$1,人口源表!$1:$1,0))-INDEX(城镇人口!$1:$1048576,MATCH($B7,城镇人口!$B:$B,0),MATCH(AO$1,城镇人口!$1:$1,0))</f>
        <v>2685571.3600719897</v>
      </c>
      <c r="AP7" s="40">
        <f>INDEX(人口源表!$1:$1048576,MATCH($B7,人口源表!$A:$A,0),MATCH(AP$1,人口源表!$1:$1,0))-INDEX(城镇人口!$1:$1048576,MATCH($B7,城镇人口!$B:$B,0),MATCH(AP$1,城镇人口!$1:$1,0))</f>
        <v>2649384.7453791574</v>
      </c>
      <c r="AQ7" s="40">
        <f>INDEX(人口源表!$1:$1048576,MATCH($B7,人口源表!$A:$A,0),MATCH(AQ$1,人口源表!$1:$1,0))-INDEX(城镇人口!$1:$1048576,MATCH($B7,城镇人口!$B:$B,0),MATCH(AQ$1,城镇人口!$1:$1,0))</f>
        <v>2613431.2092959629</v>
      </c>
      <c r="AR7" s="40">
        <f>INDEX(人口源表!$1:$1048576,MATCH($B7,人口源表!$A:$A,0),MATCH(AR$1,人口源表!$1:$1,0))-INDEX(城镇人口!$1:$1048576,MATCH($B7,城镇人口!$B:$B,0),MATCH(AR$1,城镇人口!$1:$1,0))</f>
        <v>2577871.5258346088</v>
      </c>
      <c r="AS7" s="40">
        <f>INDEX(人口源表!$1:$1048576,MATCH($B7,人口源表!$A:$A,0),MATCH(AS$1,人口源表!$1:$1,0))-INDEX(城镇人口!$1:$1048576,MATCH($B7,城镇人口!$B:$B,0),MATCH(AS$1,城镇人口!$1:$1,0))</f>
        <v>2542870.0777348448</v>
      </c>
      <c r="AT7" s="40">
        <f>INDEX(人口源表!$1:$1048576,MATCH($B7,人口源表!$A:$A,0),MATCH(AT$1,人口源表!$1:$1,0))-INDEX(城镇人口!$1:$1048576,MATCH($B7,城镇人口!$B:$B,0),MATCH(AT$1,城镇人口!$1:$1,0))</f>
        <v>2508592.416318086</v>
      </c>
      <c r="AU7" s="40">
        <f>INDEX(人口源表!$1:$1048576,MATCH($B7,人口源表!$A:$A,0),MATCH(AU$1,人口源表!$1:$1,0))-INDEX(城镇人口!$1:$1048576,MATCH($B7,城镇人口!$B:$B,0),MATCH(AU$1,城镇人口!$1:$1,0))</f>
        <v>2475207.302475078</v>
      </c>
      <c r="AV7" s="40">
        <f>INDEX(人口源表!$1:$1048576,MATCH($B7,人口源表!$A:$A,0),MATCH(AV$1,人口源表!$1:$1,0))-INDEX(城镇人口!$1:$1048576,MATCH($B7,城镇人口!$B:$B,0),MATCH(AV$1,城镇人口!$1:$1,0))</f>
        <v>2442883.487867807</v>
      </c>
    </row>
    <row r="8" spans="1:66" x14ac:dyDescent="0.15">
      <c r="A8" s="4" t="s">
        <v>859</v>
      </c>
      <c r="B8" s="4" t="s">
        <v>38</v>
      </c>
      <c r="C8" s="34">
        <f>VLOOKUP(B8,'[1]2016省城人口总结（根）'!B:C,2,FALSE)/100</f>
        <v>0.55679999999999996</v>
      </c>
      <c r="D8" s="40">
        <f>INDEX(人口源表!$1:$1048576,MATCH($B8,人口源表!$A:$A,0),MATCH(D$1,人口源表!$1:$1,0))-INDEX(城镇人口!$1:$1048576,MATCH($B8,城镇人口!$B:$B,0),MATCH(D$1,城镇人口!$1:$1,0))</f>
        <v>3316192.1276952699</v>
      </c>
      <c r="E8" s="40">
        <f>INDEX(人口源表!$1:$1048576,MATCH($B8,人口源表!$A:$A,0),MATCH(E$1,人口源表!$1:$1,0))-INDEX(城镇人口!$1:$1048576,MATCH($B8,城镇人口!$B:$B,0),MATCH(E$1,城镇人口!$1:$1,0))</f>
        <v>3266609.4430404333</v>
      </c>
      <c r="F8" s="40">
        <f>INDEX(人口源表!$1:$1048576,MATCH($B8,人口源表!$A:$A,0),MATCH(F$1,人口源表!$1:$1,0))-INDEX(城镇人口!$1:$1048576,MATCH($B8,城镇人口!$B:$B,0),MATCH(F$1,城镇人口!$1:$1,0))</f>
        <v>3213257.6868242817</v>
      </c>
      <c r="G8" s="40">
        <f>INDEX(人口源表!$1:$1048576,MATCH($B8,人口源表!$A:$A,0),MATCH(G$1,人口源表!$1:$1,0))-INDEX(城镇人口!$1:$1048576,MATCH($B8,城镇人口!$B:$B,0),MATCH(G$1,城镇人口!$1:$1,0))</f>
        <v>2924471.6619378235</v>
      </c>
      <c r="H8" s="40">
        <f>INDEX(人口源表!$1:$1048576,MATCH($B8,人口源表!$A:$A,0),MATCH(H$1,人口源表!$1:$1,0))-INDEX(城镇人口!$1:$1048576,MATCH($B8,城镇人口!$B:$B,0),MATCH(H$1,城镇人口!$1:$1,0))</f>
        <v>2875039.1400321797</v>
      </c>
      <c r="I8" s="40">
        <f>INDEX(人口源表!$1:$1048576,MATCH($B8,人口源表!$A:$A,0),MATCH(I$1,人口源表!$1:$1,0))-INDEX(城镇人口!$1:$1048576,MATCH($B8,城镇人口!$B:$B,0),MATCH(I$1,城镇人口!$1:$1,0))</f>
        <v>2852169.1448577065</v>
      </c>
      <c r="J8" s="40">
        <f>INDEX(人口源表!$1:$1048576,MATCH($B8,人口源表!$A:$A,0),MATCH(J$1,人口源表!$1:$1,0))-INDEX(城镇人口!$1:$1048576,MATCH($B8,城镇人口!$B:$B,0),MATCH(J$1,城镇人口!$1:$1,0))</f>
        <v>2827162.5600081244</v>
      </c>
      <c r="K8" s="40">
        <f>INDEX(人口源表!$1:$1048576,MATCH($B8,人口源表!$A:$A,0),MATCH(K$1,人口源表!$1:$1,0))-INDEX(城镇人口!$1:$1048576,MATCH($B8,城镇人口!$B:$B,0),MATCH(K$1,城镇人口!$1:$1,0))</f>
        <v>2800031.5270103291</v>
      </c>
      <c r="L8" s="40">
        <f>INDEX(人口源表!$1:$1048576,MATCH($B8,人口源表!$A:$A,0),MATCH(L$1,人口源表!$1:$1,0))-INDEX(城镇人口!$1:$1048576,MATCH($B8,城镇人口!$B:$B,0),MATCH(L$1,城镇人口!$1:$1,0))</f>
        <v>2770794.2119504446</v>
      </c>
      <c r="M8" s="40">
        <f>INDEX(人口源表!$1:$1048576,MATCH($B8,人口源表!$A:$A,0),MATCH(M$1,人口源表!$1:$1,0))-INDEX(城镇人口!$1:$1048576,MATCH($B8,城镇人口!$B:$B,0),MATCH(M$1,城镇人口!$1:$1,0))</f>
        <v>2739475.332915484</v>
      </c>
      <c r="N8" s="40">
        <f>INDEX(人口源表!$1:$1048576,MATCH($B8,人口源表!$A:$A,0),MATCH(N$1,人口源表!$1:$1,0))-INDEX(城镇人口!$1:$1048576,MATCH($B8,城镇人口!$B:$B,0),MATCH(N$1,城镇人口!$1:$1,0))</f>
        <v>2706105.5019774577</v>
      </c>
      <c r="O8" s="40">
        <f>INDEX(人口源表!$1:$1048576,MATCH($B8,人口源表!$A:$A,0),MATCH(O$1,人口源表!$1:$1,0))-INDEX(城镇人口!$1:$1048576,MATCH($B8,城镇人口!$B:$B,0),MATCH(O$1,城镇人口!$1:$1,0))</f>
        <v>2670720.595791786</v>
      </c>
      <c r="P8" s="40">
        <f>INDEX(人口源表!$1:$1048576,MATCH($B8,人口源表!$A:$A,0),MATCH(P$1,人口源表!$1:$1,0))-INDEX(城镇人口!$1:$1048576,MATCH($B8,城镇人口!$B:$B,0),MATCH(P$1,城镇人口!$1:$1,0))</f>
        <v>2633362.9308025464</v>
      </c>
      <c r="Q8" s="40">
        <f>INDEX(人口源表!$1:$1048576,MATCH($B8,人口源表!$A:$A,0),MATCH(Q$1,人口源表!$1:$1,0))-INDEX(城镇人口!$1:$1048576,MATCH($B8,城镇人口!$B:$B,0),MATCH(Q$1,城镇人口!$1:$1,0))</f>
        <v>2594079.4875729363</v>
      </c>
      <c r="R8" s="40">
        <f>INDEX(人口源表!$1:$1048576,MATCH($B8,人口源表!$A:$A,0),MATCH(R$1,人口源表!$1:$1,0))-INDEX(城镇人口!$1:$1048576,MATCH($B8,城镇人口!$B:$B,0),MATCH(R$1,城镇人口!$1:$1,0))</f>
        <v>2552921.9896256737</v>
      </c>
      <c r="S8" s="40">
        <f>INDEX(人口源表!$1:$1048576,MATCH($B8,人口源表!$A:$A,0),MATCH(S$1,人口源表!$1:$1,0))-INDEX(城镇人口!$1:$1048576,MATCH($B8,城镇人口!$B:$B,0),MATCH(S$1,城镇人口!$1:$1,0))</f>
        <v>2534564.5635597333</v>
      </c>
      <c r="T8" s="40">
        <f>INDEX(人口源表!$1:$1048576,MATCH($B8,人口源表!$A:$A,0),MATCH(T$1,人口源表!$1:$1,0))-INDEX(城镇人口!$1:$1048576,MATCH($B8,城镇人口!$B:$B,0),MATCH(T$1,城镇人口!$1:$1,0))</f>
        <v>2514920.1649191445</v>
      </c>
      <c r="U8" s="40">
        <f>INDEX(人口源表!$1:$1048576,MATCH($B8,人口源表!$A:$A,0),MATCH(U$1,人口源表!$1:$1,0))-INDEX(城镇人口!$1:$1048576,MATCH($B8,城镇人口!$B:$B,0),MATCH(U$1,城镇人口!$1:$1,0))</f>
        <v>2494028.9017821373</v>
      </c>
      <c r="V8" s="40">
        <f>INDEX(人口源表!$1:$1048576,MATCH($B8,人口源表!$A:$A,0),MATCH(V$1,人口源表!$1:$1,0))-INDEX(城镇人口!$1:$1048576,MATCH($B8,城镇人口!$B:$B,0),MATCH(V$1,城镇人口!$1:$1,0))</f>
        <v>2471934.0432140268</v>
      </c>
      <c r="W8" s="40">
        <f>INDEX(人口源表!$1:$1048576,MATCH($B8,人口源表!$A:$A,0),MATCH(W$1,人口源表!$1:$1,0))-INDEX(城镇人口!$1:$1048576,MATCH($B8,城镇人口!$B:$B,0),MATCH(W$1,城镇人口!$1:$1,0))</f>
        <v>2448682.4994385336</v>
      </c>
      <c r="X8" s="40">
        <f>INDEX(人口源表!$1:$1048576,MATCH($B8,人口源表!$A:$A,0),MATCH(X$1,人口源表!$1:$1,0))-INDEX(城镇人口!$1:$1048576,MATCH($B8,城镇人口!$B:$B,0),MATCH(X$1,城镇人口!$1:$1,0))</f>
        <v>2424323.6488573356</v>
      </c>
      <c r="Y8" s="40">
        <f>INDEX(人口源表!$1:$1048576,MATCH($B8,人口源表!$A:$A,0),MATCH(Y$1,人口源表!$1:$1,0))-INDEX(城镇人口!$1:$1048576,MATCH($B8,城镇人口!$B:$B,0),MATCH(Y$1,城镇人口!$1:$1,0))</f>
        <v>2398909.8161749411</v>
      </c>
      <c r="Z8" s="40">
        <f>INDEX(人口源表!$1:$1048576,MATCH($B8,人口源表!$A:$A,0),MATCH(Z$1,人口源表!$1:$1,0))-INDEX(城镇人口!$1:$1048576,MATCH($B8,城镇人口!$B:$B,0),MATCH(Z$1,城镇人口!$1:$1,0))</f>
        <v>2372495.761596919</v>
      </c>
      <c r="AA8" s="40">
        <f>INDEX(人口源表!$1:$1048576,MATCH($B8,人口源表!$A:$A,0),MATCH(AA$1,人口源表!$1:$1,0))-INDEX(城镇人口!$1:$1048576,MATCH($B8,城镇人口!$B:$B,0),MATCH(AA$1,城镇人口!$1:$1,0))</f>
        <v>2345138.1876725545</v>
      </c>
      <c r="AB8" s="40">
        <f>INDEX(人口源表!$1:$1048576,MATCH($B8,人口源表!$A:$A,0),MATCH(AB$1,人口源表!$1:$1,0))-INDEX(城镇人口!$1:$1048576,MATCH($B8,城镇人口!$B:$B,0),MATCH(AB$1,城镇人口!$1:$1,0))</f>
        <v>2316897.1142875301</v>
      </c>
      <c r="AC8" s="40">
        <f>INDEX(人口源表!$1:$1048576,MATCH($B8,人口源表!$A:$A,0),MATCH(AC$1,人口源表!$1:$1,0))-INDEX(城镇人口!$1:$1048576,MATCH($B8,城镇人口!$B:$B,0),MATCH(AC$1,城镇人口!$1:$1,0))</f>
        <v>2294215.3389139287</v>
      </c>
      <c r="AD8" s="40">
        <f>INDEX(人口源表!$1:$1048576,MATCH($B8,人口源表!$A:$A,0),MATCH(AD$1,人口源表!$1:$1,0))-INDEX(城镇人口!$1:$1048576,MATCH($B8,城镇人口!$B:$B,0),MATCH(AD$1,城镇人口!$1:$1,0))</f>
        <v>2270808.7024043771</v>
      </c>
      <c r="AE8" s="40">
        <f>INDEX(人口源表!$1:$1048576,MATCH($B8,人口源表!$A:$A,0),MATCH(AE$1,人口源表!$1:$1,0))-INDEX(城镇人口!$1:$1048576,MATCH($B8,城镇人口!$B:$B,0),MATCH(AE$1,城镇人口!$1:$1,0))</f>
        <v>2246736.0962589802</v>
      </c>
      <c r="AF8" s="40">
        <f>INDEX(人口源表!$1:$1048576,MATCH($B8,人口源表!$A:$A,0),MATCH(AF$1,人口源表!$1:$1,0))-INDEX(城镇人口!$1:$1048576,MATCH($B8,城镇人口!$B:$B,0),MATCH(AF$1,城镇人口!$1:$1,0))</f>
        <v>2222058.7008191934</v>
      </c>
      <c r="AG8" s="40">
        <f>INDEX(人口源表!$1:$1048576,MATCH($B8,人口源表!$A:$A,0),MATCH(AG$1,人口源表!$1:$1,0))-INDEX(城镇人口!$1:$1048576,MATCH($B8,城镇人口!$B:$B,0),MATCH(AG$1,城镇人口!$1:$1,0))</f>
        <v>2196838.9282057108</v>
      </c>
      <c r="AH8" s="40">
        <f>INDEX(人口源表!$1:$1048576,MATCH($B8,人口源表!$A:$A,0),MATCH(AH$1,人口源表!$1:$1,0))-INDEX(城镇人口!$1:$1048576,MATCH($B8,城镇人口!$B:$B,0),MATCH(AH$1,城镇人口!$1:$1,0))</f>
        <v>2171140.581469682</v>
      </c>
      <c r="AI8" s="40">
        <f>INDEX(人口源表!$1:$1048576,MATCH($B8,人口源表!$A:$A,0),MATCH(AI$1,人口源表!$1:$1,0))-INDEX(城镇人口!$1:$1048576,MATCH($B8,城镇人口!$B:$B,0),MATCH(AI$1,城镇人口!$1:$1,0))</f>
        <v>2145029.2861847561</v>
      </c>
      <c r="AJ8" s="40">
        <f>INDEX(人口源表!$1:$1048576,MATCH($B8,人口源表!$A:$A,0),MATCH(AJ$1,人口源表!$1:$1,0))-INDEX(城镇人口!$1:$1048576,MATCH($B8,城镇人口!$B:$B,0),MATCH(AJ$1,城镇人口!$1:$1,0))</f>
        <v>2118571.4521657228</v>
      </c>
      <c r="AK8" s="40">
        <f>INDEX(人口源表!$1:$1048576,MATCH($B8,人口源表!$A:$A,0),MATCH(AK$1,人口源表!$1:$1,0))-INDEX(城镇人口!$1:$1048576,MATCH($B8,城镇人口!$B:$B,0),MATCH(AK$1,城镇人口!$1:$1,0))</f>
        <v>2091834.4197708275</v>
      </c>
      <c r="AL8" s="40">
        <f>INDEX(人口源表!$1:$1048576,MATCH($B8,人口源表!$A:$A,0),MATCH(AL$1,人口源表!$1:$1,0))-INDEX(城镇人口!$1:$1048576,MATCH($B8,城镇人口!$B:$B,0),MATCH(AL$1,城镇人口!$1:$1,0))</f>
        <v>2064886.5885198545</v>
      </c>
      <c r="AM8" s="40">
        <f>INDEX(人口源表!$1:$1048576,MATCH($B8,人口源表!$A:$A,0),MATCH(AM$1,人口源表!$1:$1,0))-INDEX(城镇人口!$1:$1048576,MATCH($B8,城镇人口!$B:$B,0),MATCH(AM$1,城镇人口!$1:$1,0))</f>
        <v>2037797.2486689305</v>
      </c>
      <c r="AN8" s="40">
        <f>INDEX(人口源表!$1:$1048576,MATCH($B8,人口源表!$A:$A,0),MATCH(AN$1,人口源表!$1:$1,0))-INDEX(城镇人口!$1:$1048576,MATCH($B8,城镇人口!$B:$B,0),MATCH(AN$1,城镇人口!$1:$1,0))</f>
        <v>2010635.8581233015</v>
      </c>
      <c r="AO8" s="40">
        <f>INDEX(人口源表!$1:$1048576,MATCH($B8,人口源表!$A:$A,0),MATCH(AO$1,人口源表!$1:$1,0))-INDEX(城镇人口!$1:$1048576,MATCH($B8,城镇人口!$B:$B,0),MATCH(AO$1,城镇人口!$1:$1,0))</f>
        <v>1983472.4449855462</v>
      </c>
      <c r="AP8" s="40">
        <f>INDEX(人口源表!$1:$1048576,MATCH($B8,人口源表!$A:$A,0),MATCH(AP$1,人口源表!$1:$1,0))-INDEX(城镇人口!$1:$1048576,MATCH($B8,城镇人口!$B:$B,0),MATCH(AP$1,城镇人口!$1:$1,0))</f>
        <v>1956377.4337911829</v>
      </c>
      <c r="AQ8" s="40">
        <f>INDEX(人口源表!$1:$1048576,MATCH($B8,人口源表!$A:$A,0),MATCH(AQ$1,人口源表!$1:$1,0))-INDEX(城镇人口!$1:$1048576,MATCH($B8,城镇人口!$B:$B,0),MATCH(AQ$1,城镇人口!$1:$1,0))</f>
        <v>1929420.9334662883</v>
      </c>
      <c r="AR8" s="40">
        <f>INDEX(人口源表!$1:$1048576,MATCH($B8,人口源表!$A:$A,0),MATCH(AR$1,人口源表!$1:$1,0))-INDEX(城镇人口!$1:$1048576,MATCH($B8,城镇人口!$B:$B,0),MATCH(AR$1,城镇人口!$1:$1,0))</f>
        <v>1902673.1182613373</v>
      </c>
      <c r="AS8" s="40">
        <f>INDEX(人口源表!$1:$1048576,MATCH($B8,人口源表!$A:$A,0),MATCH(AS$1,人口源表!$1:$1,0))-INDEX(城镇人口!$1:$1048576,MATCH($B8,城镇人口!$B:$B,0),MATCH(AS$1,城镇人口!$1:$1,0))</f>
        <v>1876203.7858391497</v>
      </c>
      <c r="AT8" s="40">
        <f>INDEX(人口源表!$1:$1048576,MATCH($B8,人口源表!$A:$A,0),MATCH(AT$1,人口源表!$1:$1,0))-INDEX(城镇人口!$1:$1048576,MATCH($B8,城镇人口!$B:$B,0),MATCH(AT$1,城镇人口!$1:$1,0))</f>
        <v>1850082.4498988651</v>
      </c>
      <c r="AU8" s="40">
        <f>INDEX(人口源表!$1:$1048576,MATCH($B8,人口源表!$A:$A,0),MATCH(AU$1,人口源表!$1:$1,0))-INDEX(城镇人口!$1:$1048576,MATCH($B8,城镇人口!$B:$B,0),MATCH(AU$1,城镇人口!$1:$1,0))</f>
        <v>1824377.9000706999</v>
      </c>
      <c r="AV8" s="40">
        <f>INDEX(人口源表!$1:$1048576,MATCH($B8,人口源表!$A:$A,0),MATCH(AV$1,人口源表!$1:$1,0))-INDEX(城镇人口!$1:$1048576,MATCH($B8,城镇人口!$B:$B,0),MATCH(AV$1,城镇人口!$1:$1,0))</f>
        <v>1799157.7766578021</v>
      </c>
    </row>
    <row r="9" spans="1:66" x14ac:dyDescent="0.15">
      <c r="A9" s="4" t="s">
        <v>859</v>
      </c>
      <c r="B9" s="4" t="s">
        <v>40</v>
      </c>
      <c r="C9" s="34">
        <f>VLOOKUP(B9,'[1]2016省城人口总结（根）'!B:C,2,FALSE)/100</f>
        <v>0.58345999999999998</v>
      </c>
      <c r="D9" s="40">
        <f>INDEX(人口源表!$1:$1048576,MATCH($B9,人口源表!$A:$A,0),MATCH(D$1,人口源表!$1:$1,0))-INDEX(城镇人口!$1:$1048576,MATCH($B9,城镇人口!$B:$B,0),MATCH(D$1,城镇人口!$1:$1,0))</f>
        <v>4884740.4982670313</v>
      </c>
      <c r="E9" s="40">
        <f>INDEX(人口源表!$1:$1048576,MATCH($B9,人口源表!$A:$A,0),MATCH(E$1,人口源表!$1:$1,0))-INDEX(城镇人口!$1:$1048576,MATCH($B9,城镇人口!$B:$B,0),MATCH(E$1,城镇人口!$1:$1,0))</f>
        <v>4795100.4685502108</v>
      </c>
      <c r="F9" s="40">
        <f>INDEX(人口源表!$1:$1048576,MATCH($B9,人口源表!$A:$A,0),MATCH(F$1,人口源表!$1:$1,0))-INDEX(城镇人口!$1:$1048576,MATCH($B9,城镇人口!$B:$B,0),MATCH(F$1,城镇人口!$1:$1,0))</f>
        <v>4699672.0092309956</v>
      </c>
      <c r="G9" s="40">
        <f>INDEX(人口源表!$1:$1048576,MATCH($B9,人口源表!$A:$A,0),MATCH(G$1,人口源表!$1:$1,0))-INDEX(城镇人口!$1:$1048576,MATCH($B9,城镇人口!$B:$B,0),MATCH(G$1,城镇人口!$1:$1,0))</f>
        <v>4432584.5805931995</v>
      </c>
      <c r="H9" s="40">
        <f>INDEX(人口源表!$1:$1048576,MATCH($B9,人口源表!$A:$A,0),MATCH(H$1,人口源表!$1:$1,0))-INDEX(城镇人口!$1:$1048576,MATCH($B9,城镇人口!$B:$B,0),MATCH(H$1,城镇人口!$1:$1,0))</f>
        <v>4337986.0069052465</v>
      </c>
      <c r="I9" s="40">
        <f>INDEX(人口源表!$1:$1048576,MATCH($B9,人口源表!$A:$A,0),MATCH(I$1,人口源表!$1:$1,0))-INDEX(城镇人口!$1:$1048576,MATCH($B9,城镇人口!$B:$B,0),MATCH(I$1,城镇人口!$1:$1,0))</f>
        <v>4289114.4444577694</v>
      </c>
      <c r="J9" s="40">
        <f>INDEX(人口源表!$1:$1048576,MATCH($B9,人口源表!$A:$A,0),MATCH(J$1,人口源表!$1:$1,0))-INDEX(城镇人口!$1:$1048576,MATCH($B9,城镇人口!$B:$B,0),MATCH(J$1,城镇人口!$1:$1,0))</f>
        <v>4237088.9223715831</v>
      </c>
      <c r="K9" s="40">
        <f>INDEX(人口源表!$1:$1048576,MATCH($B9,人口源表!$A:$A,0),MATCH(K$1,人口源表!$1:$1,0))-INDEX(城镇人口!$1:$1048576,MATCH($B9,城镇人口!$B:$B,0),MATCH(K$1,城镇人口!$1:$1,0))</f>
        <v>4181938.9222196778</v>
      </c>
      <c r="L9" s="40">
        <f>INDEX(人口源表!$1:$1048576,MATCH($B9,人口源表!$A:$A,0),MATCH(L$1,人口源表!$1:$1,0))-INDEX(城镇人口!$1:$1048576,MATCH($B9,城镇人口!$B:$B,0),MATCH(L$1,城镇人口!$1:$1,0))</f>
        <v>4123703.0562511776</v>
      </c>
      <c r="M9" s="40">
        <f>INDEX(人口源表!$1:$1048576,MATCH($B9,人口源表!$A:$A,0),MATCH(M$1,人口源表!$1:$1,0))-INDEX(城镇人口!$1:$1048576,MATCH($B9,城镇人口!$B:$B,0),MATCH(M$1,城镇人口!$1:$1,0))</f>
        <v>4062430.0828706836</v>
      </c>
      <c r="N9" s="40">
        <f>INDEX(人口源表!$1:$1048576,MATCH($B9,人口源表!$A:$A,0),MATCH(N$1,人口源表!$1:$1,0))-INDEX(城镇人口!$1:$1048576,MATCH($B9,城镇人口!$B:$B,0),MATCH(N$1,城镇人口!$1:$1,0))</f>
        <v>3998177.3909133933</v>
      </c>
      <c r="O9" s="40">
        <f>INDEX(人口源表!$1:$1048576,MATCH($B9,人口源表!$A:$A,0),MATCH(O$1,人口源表!$1:$1,0))-INDEX(城镇人口!$1:$1048576,MATCH($B9,城镇人口!$B:$B,0),MATCH(O$1,城镇人口!$1:$1,0))</f>
        <v>3931011.5718000857</v>
      </c>
      <c r="P9" s="40">
        <f>INDEX(人口源表!$1:$1048576,MATCH($B9,人口源表!$A:$A,0),MATCH(P$1,人口源表!$1:$1,0))-INDEX(城镇人口!$1:$1048576,MATCH($B9,城镇人口!$B:$B,0),MATCH(P$1,城镇人口!$1:$1,0))</f>
        <v>3861006.5890725181</v>
      </c>
      <c r="Q9" s="40">
        <f>INDEX(人口源表!$1:$1048576,MATCH($B9,人口源表!$A:$A,0),MATCH(Q$1,人口源表!$1:$1,0))-INDEX(城镇人口!$1:$1048576,MATCH($B9,城镇人口!$B:$B,0),MATCH(Q$1,城镇人口!$1:$1,0))</f>
        <v>3788244.9493157947</v>
      </c>
      <c r="R9" s="40">
        <f>INDEX(人口源表!$1:$1048576,MATCH($B9,人口源表!$A:$A,0),MATCH(R$1,人口源表!$1:$1,0))-INDEX(城镇人口!$1:$1048576,MATCH($B9,城镇人口!$B:$B,0),MATCH(R$1,城镇人口!$1:$1,0))</f>
        <v>3712815.5500139538</v>
      </c>
      <c r="S9" s="40">
        <f>INDEX(人口源表!$1:$1048576,MATCH($B9,人口源表!$A:$A,0),MATCH(S$1,人口源表!$1:$1,0))-INDEX(城镇人口!$1:$1048576,MATCH($B9,城镇人口!$B:$B,0),MATCH(S$1,城镇人口!$1:$1,0))</f>
        <v>3676087.2925930107</v>
      </c>
      <c r="T9" s="40">
        <f>INDEX(人口源表!$1:$1048576,MATCH($B9,人口源表!$A:$A,0),MATCH(T$1,人口源表!$1:$1,0))-INDEX(城镇人口!$1:$1048576,MATCH($B9,城镇人口!$B:$B,0),MATCH(T$1,城镇人口!$1:$1,0))</f>
        <v>3637576.0376303708</v>
      </c>
      <c r="U9" s="40">
        <f>INDEX(人口源表!$1:$1048576,MATCH($B9,人口源表!$A:$A,0),MATCH(U$1,人口源表!$1:$1,0))-INDEX(城镇人口!$1:$1048576,MATCH($B9,城镇人口!$B:$B,0),MATCH(U$1,城镇人口!$1:$1,0))</f>
        <v>3597347.8683382608</v>
      </c>
      <c r="V9" s="40">
        <f>INDEX(人口源表!$1:$1048576,MATCH($B9,人口源表!$A:$A,0),MATCH(V$1,人口源表!$1:$1,0))-INDEX(城镇人口!$1:$1048576,MATCH($B9,城镇人口!$B:$B,0),MATCH(V$1,城镇人口!$1:$1,0))</f>
        <v>3555473.0167285688</v>
      </c>
      <c r="W9" s="40">
        <f>INDEX(人口源表!$1:$1048576,MATCH($B9,人口源表!$A:$A,0),MATCH(W$1,人口源表!$1:$1,0))-INDEX(城镇人口!$1:$1048576,MATCH($B9,城镇人口!$B:$B,0),MATCH(W$1,城镇人口!$1:$1,0))</f>
        <v>3512026.1802377757</v>
      </c>
      <c r="X9" s="40">
        <f>INDEX(人口源表!$1:$1048576,MATCH($B9,人口源表!$A:$A,0),MATCH(X$1,人口源表!$1:$1,0))-INDEX(城镇人口!$1:$1048576,MATCH($B9,城镇人口!$B:$B,0),MATCH(X$1,城镇人口!$1:$1,0))</f>
        <v>3467086.2127871588</v>
      </c>
      <c r="Y9" s="40">
        <f>INDEX(人口源表!$1:$1048576,MATCH($B9,人口源表!$A:$A,0),MATCH(Y$1,人口源表!$1:$1,0))-INDEX(城镇人口!$1:$1048576,MATCH($B9,城镇人口!$B:$B,0),MATCH(Y$1,城镇人口!$1:$1,0))</f>
        <v>3420734.9532090742</v>
      </c>
      <c r="Z9" s="40">
        <f>INDEX(人口源表!$1:$1048576,MATCH($B9,人口源表!$A:$A,0),MATCH(Z$1,人口源表!$1:$1,0))-INDEX(城镇人口!$1:$1048576,MATCH($B9,城镇人口!$B:$B,0),MATCH(Z$1,城镇人口!$1:$1,0))</f>
        <v>3373058.3728028387</v>
      </c>
      <c r="AA9" s="40">
        <f>INDEX(人口源表!$1:$1048576,MATCH($B9,人口源表!$A:$A,0),MATCH(AA$1,人口源表!$1:$1,0))-INDEX(城镇人口!$1:$1048576,MATCH($B9,城镇人口!$B:$B,0),MATCH(AA$1,城镇人口!$1:$1,0))</f>
        <v>3324144.8228212707</v>
      </c>
      <c r="AB9" s="40">
        <f>INDEX(人口源表!$1:$1048576,MATCH($B9,人口源表!$A:$A,0),MATCH(AB$1,人口源表!$1:$1,0))-INDEX(城镇人口!$1:$1048576,MATCH($B9,城镇人口!$B:$B,0),MATCH(AB$1,城镇人口!$1:$1,0))</f>
        <v>3274086.1373046339</v>
      </c>
      <c r="AC9" s="40">
        <f>INDEX(人口源表!$1:$1048576,MATCH($B9,人口源表!$A:$A,0),MATCH(AC$1,人口源表!$1:$1,0))-INDEX(城镇人口!$1:$1048576,MATCH($B9,城镇人口!$B:$B,0),MATCH(AC$1,城镇人口!$1:$1,0))</f>
        <v>3233551.3405960184</v>
      </c>
      <c r="AD9" s="40">
        <f>INDEX(人口源表!$1:$1048576,MATCH($B9,人口源表!$A:$A,0),MATCH(AD$1,人口源表!$1:$1,0))-INDEX(城镇人口!$1:$1048576,MATCH($B9,城镇人口!$B:$B,0),MATCH(AD$1,城镇人口!$1:$1,0))</f>
        <v>3192094.7486463338</v>
      </c>
      <c r="AE9" s="40">
        <f>INDEX(人口源表!$1:$1048576,MATCH($B9,人口源表!$A:$A,0),MATCH(AE$1,人口源表!$1:$1,0))-INDEX(城镇人口!$1:$1048576,MATCH($B9,城镇人口!$B:$B,0),MATCH(AE$1,城镇人口!$1:$1,0))</f>
        <v>3149804.7106901426</v>
      </c>
      <c r="AF9" s="40">
        <f>INDEX(人口源表!$1:$1048576,MATCH($B9,人口源表!$A:$A,0),MATCH(AF$1,人口源表!$1:$1,0))-INDEX(城镇人口!$1:$1048576,MATCH($B9,城镇人口!$B:$B,0),MATCH(AF$1,城镇人口!$1:$1,0))</f>
        <v>3106771.872172961</v>
      </c>
      <c r="AG9" s="40">
        <f>INDEX(人口源表!$1:$1048576,MATCH($B9,人口源表!$A:$A,0),MATCH(AG$1,人口源表!$1:$1,0))-INDEX(城镇人口!$1:$1048576,MATCH($B9,城镇人口!$B:$B,0),MATCH(AG$1,城镇人口!$1:$1,0))</f>
        <v>3063088.3945971616</v>
      </c>
      <c r="AH9" s="40">
        <f>INDEX(人口源表!$1:$1048576,MATCH($B9,人口源表!$A:$A,0),MATCH(AH$1,人口源表!$1:$1,0))-INDEX(城镇人口!$1:$1048576,MATCH($B9,城镇人口!$B:$B,0),MATCH(AH$1,城镇人口!$1:$1,0))</f>
        <v>3018848.7581317592</v>
      </c>
      <c r="AI9" s="40">
        <f>INDEX(人口源表!$1:$1048576,MATCH($B9,人口源表!$A:$A,0),MATCH(AI$1,人口源表!$1:$1,0))-INDEX(城镇人口!$1:$1048576,MATCH($B9,城镇人口!$B:$B,0),MATCH(AI$1,城镇人口!$1:$1,0))</f>
        <v>2974148.1914850567</v>
      </c>
      <c r="AJ9" s="40">
        <f>INDEX(人口源表!$1:$1048576,MATCH($B9,人口源表!$A:$A,0),MATCH(AJ$1,人口源表!$1:$1,0))-INDEX(城镇人口!$1:$1048576,MATCH($B9,城镇人口!$B:$B,0),MATCH(AJ$1,城镇人口!$1:$1,0))</f>
        <v>2929083.7137124985</v>
      </c>
      <c r="AK9" s="40">
        <f>INDEX(人口源表!$1:$1048576,MATCH($B9,人口源表!$A:$A,0),MATCH(AK$1,人口源表!$1:$1,0))-INDEX(城镇人口!$1:$1048576,MATCH($B9,城镇人口!$B:$B,0),MATCH(AK$1,城镇人口!$1:$1,0))</f>
        <v>2883752.0857463051</v>
      </c>
      <c r="AL9" s="40">
        <f>INDEX(人口源表!$1:$1048576,MATCH($B9,人口源表!$A:$A,0),MATCH(AL$1,人口源表!$1:$1,0))-INDEX(城镇人口!$1:$1048576,MATCH($B9,城镇人口!$B:$B,0),MATCH(AL$1,城镇人口!$1:$1,0))</f>
        <v>2838251.8366630226</v>
      </c>
      <c r="AM9" s="40">
        <f>INDEX(人口源表!$1:$1048576,MATCH($B9,人口源表!$A:$A,0),MATCH(AM$1,人口源表!$1:$1,0))-INDEX(城镇人口!$1:$1048576,MATCH($B9,城镇人口!$B:$B,0),MATCH(AM$1,城镇人口!$1:$1,0))</f>
        <v>2792681.2207127325</v>
      </c>
      <c r="AN9" s="40">
        <f>INDEX(人口源表!$1:$1048576,MATCH($B9,人口源表!$A:$A,0),MATCH(AN$1,人口源表!$1:$1,0))-INDEX(城镇人口!$1:$1048576,MATCH($B9,城镇人口!$B:$B,0),MATCH(AN$1,城镇人口!$1:$1,0))</f>
        <v>2747138.4662651028</v>
      </c>
      <c r="AO9" s="40">
        <f>INDEX(人口源表!$1:$1048576,MATCH($B9,人口源表!$A:$A,0),MATCH(AO$1,人口源表!$1:$1,0))-INDEX(城镇人口!$1:$1048576,MATCH($B9,城镇人口!$B:$B,0),MATCH(AO$1,城镇人口!$1:$1,0))</f>
        <v>2701721.7490189821</v>
      </c>
      <c r="AP9" s="40">
        <f>INDEX(人口源表!$1:$1048576,MATCH($B9,人口源表!$A:$A,0),MATCH(AP$1,人口源表!$1:$1,0))-INDEX(城镇人口!$1:$1048576,MATCH($B9,城镇人口!$B:$B,0),MATCH(AP$1,城镇人口!$1:$1,0))</f>
        <v>2656528.9090874791</v>
      </c>
      <c r="AQ9" s="40">
        <f>INDEX(人口源表!$1:$1048576,MATCH($B9,人口源表!$A:$A,0),MATCH(AQ$1,人口源表!$1:$1,0))-INDEX(城镇人口!$1:$1048576,MATCH($B9,城镇人口!$B:$B,0),MATCH(AQ$1,城镇人口!$1:$1,0))</f>
        <v>2611656.6987082791</v>
      </c>
      <c r="AR9" s="40">
        <f>INDEX(人口源表!$1:$1048576,MATCH($B9,人口源表!$A:$A,0),MATCH(AR$1,人口源表!$1:$1,0))-INDEX(城镇人口!$1:$1048576,MATCH($B9,城镇人口!$B:$B,0),MATCH(AR$1,城镇人口!$1:$1,0))</f>
        <v>2567201.2129146606</v>
      </c>
      <c r="AS9" s="40">
        <f>INDEX(人口源表!$1:$1048576,MATCH($B9,人口源表!$A:$A,0),MATCH(AS$1,人口源表!$1:$1,0))-INDEX(城镇人口!$1:$1048576,MATCH($B9,城镇人口!$B:$B,0),MATCH(AS$1,城镇人口!$1:$1,0))</f>
        <v>2523256.6736190096</v>
      </c>
      <c r="AT9" s="40">
        <f>INDEX(人口源表!$1:$1048576,MATCH($B9,人口源表!$A:$A,0),MATCH(AT$1,人口源表!$1:$1,0))-INDEX(城镇人口!$1:$1048576,MATCH($B9,城镇人口!$B:$B,0),MATCH(AT$1,城镇人口!$1:$1,0))</f>
        <v>2479916.3004016653</v>
      </c>
      <c r="AU9" s="40">
        <f>INDEX(人口源表!$1:$1048576,MATCH($B9,人口源表!$A:$A,0),MATCH(AU$1,人口源表!$1:$1,0))-INDEX(城镇人口!$1:$1048576,MATCH($B9,城镇人口!$B:$B,0),MATCH(AU$1,城镇人口!$1:$1,0))</f>
        <v>2437271.0971425679</v>
      </c>
      <c r="AV9" s="40">
        <f>INDEX(人口源表!$1:$1048576,MATCH($B9,人口源表!$A:$A,0),MATCH(AV$1,人口源表!$1:$1,0))-INDEX(城镇人口!$1:$1048576,MATCH($B9,城镇人口!$B:$B,0),MATCH(AV$1,城镇人口!$1:$1,0))</f>
        <v>2395409.7985555083</v>
      </c>
    </row>
    <row r="10" spans="1:66" x14ac:dyDescent="0.15">
      <c r="A10" s="4" t="s">
        <v>859</v>
      </c>
      <c r="B10" s="4" t="s">
        <v>42</v>
      </c>
      <c r="C10" s="34">
        <f>VLOOKUP(B10,'[1]2016省城人口总结（根）'!B:C,2,FALSE)/100</f>
        <v>0.50348000000000004</v>
      </c>
      <c r="D10" s="40">
        <f>INDEX(人口源表!$1:$1048576,MATCH($B10,人口源表!$A:$A,0),MATCH(D$1,人口源表!$1:$1,0))-INDEX(城镇人口!$1:$1048576,MATCH($B10,城镇人口!$B:$B,0),MATCH(D$1,城镇人口!$1:$1,0))</f>
        <v>2217669.0200144327</v>
      </c>
      <c r="E10" s="40">
        <f>INDEX(人口源表!$1:$1048576,MATCH($B10,人口源表!$A:$A,0),MATCH(E$1,人口源表!$1:$1,0))-INDEX(城镇人口!$1:$1048576,MATCH($B10,城镇人口!$B:$B,0),MATCH(E$1,城镇人口!$1:$1,0))</f>
        <v>2185681.0761914863</v>
      </c>
      <c r="F10" s="40">
        <f>INDEX(人口源表!$1:$1048576,MATCH($B10,人口源表!$A:$A,0),MATCH(F$1,人口源表!$1:$1,0))-INDEX(城镇人口!$1:$1048576,MATCH($B10,城镇人口!$B:$B,0),MATCH(F$1,城镇人口!$1:$1,0))</f>
        <v>2151863.4728854652</v>
      </c>
      <c r="G10" s="40">
        <f>INDEX(人口源表!$1:$1048576,MATCH($B10,人口源表!$A:$A,0),MATCH(G$1,人口源表!$1:$1,0))-INDEX(城镇人口!$1:$1048576,MATCH($B10,城镇人口!$B:$B,0),MATCH(G$1,城镇人口!$1:$1,0))</f>
        <v>1932093.6513624047</v>
      </c>
      <c r="H10" s="40">
        <f>INDEX(人口源表!$1:$1048576,MATCH($B10,人口源表!$A:$A,0),MATCH(H$1,人口源表!$1:$1,0))-INDEX(城镇人口!$1:$1048576,MATCH($B10,城镇人口!$B:$B,0),MATCH(H$1,城镇人口!$1:$1,0))</f>
        <v>1900169.2869476476</v>
      </c>
      <c r="I10" s="40">
        <f>INDEX(人口源表!$1:$1048576,MATCH($B10,人口源表!$A:$A,0),MATCH(I$1,人口源表!$1:$1,0))-INDEX(城镇人口!$1:$1048576,MATCH($B10,城镇人口!$B:$B,0),MATCH(I$1,城镇人口!$1:$1,0))</f>
        <v>1882551.3970158114</v>
      </c>
      <c r="J10" s="40">
        <f>INDEX(人口源表!$1:$1048576,MATCH($B10,人口源表!$A:$A,0),MATCH(J$1,人口源表!$1:$1,0))-INDEX(城镇人口!$1:$1048576,MATCH($B10,城镇人口!$B:$B,0),MATCH(J$1,城镇人口!$1:$1,0))</f>
        <v>1864084.6110748337</v>
      </c>
      <c r="K10" s="40">
        <f>INDEX(人口源表!$1:$1048576,MATCH($B10,人口源表!$A:$A,0),MATCH(K$1,人口源表!$1:$1,0))-INDEX(城镇人口!$1:$1048576,MATCH($B10,城镇人口!$B:$B,0),MATCH(K$1,城镇人口!$1:$1,0))</f>
        <v>1844725.2857714915</v>
      </c>
      <c r="L10" s="40">
        <f>INDEX(人口源表!$1:$1048576,MATCH($B10,人口源表!$A:$A,0),MATCH(L$1,人口源表!$1:$1,0))-INDEX(城镇人口!$1:$1048576,MATCH($B10,城镇人口!$B:$B,0),MATCH(L$1,城镇人口!$1:$1,0))</f>
        <v>1824439.1960819145</v>
      </c>
      <c r="M10" s="40">
        <f>INDEX(人口源表!$1:$1048576,MATCH($B10,人口源表!$A:$A,0),MATCH(M$1,人口源表!$1:$1,0))-INDEX(城镇人口!$1:$1048576,MATCH($B10,城镇人口!$B:$B,0),MATCH(M$1,城镇人口!$1:$1,0))</f>
        <v>1803200.3542431383</v>
      </c>
      <c r="N10" s="40">
        <f>INDEX(人口源表!$1:$1048576,MATCH($B10,人口源表!$A:$A,0),MATCH(N$1,人口源表!$1:$1,0))-INDEX(城镇人口!$1:$1048576,MATCH($B10,城镇人口!$B:$B,0),MATCH(N$1,城镇人口!$1:$1,0))</f>
        <v>1780990.7428776193</v>
      </c>
      <c r="O10" s="40">
        <f>INDEX(人口源表!$1:$1048576,MATCH($B10,人口源表!$A:$A,0),MATCH(O$1,人口源表!$1:$1,0))-INDEX(城镇人口!$1:$1048576,MATCH($B10,城镇人口!$B:$B,0),MATCH(O$1,城镇人口!$1:$1,0))</f>
        <v>1757800.8843940021</v>
      </c>
      <c r="P10" s="40">
        <f>INDEX(人口源表!$1:$1048576,MATCH($B10,人口源表!$A:$A,0),MATCH(P$1,人口源表!$1:$1,0))-INDEX(城镇人口!$1:$1048576,MATCH($B10,城镇人口!$B:$B,0),MATCH(P$1,城镇人口!$1:$1,0))</f>
        <v>1733628.6651274092</v>
      </c>
      <c r="Q10" s="40">
        <f>INDEX(人口源表!$1:$1048576,MATCH($B10,人口源表!$A:$A,0),MATCH(Q$1,人口源表!$1:$1,0))-INDEX(城镇人口!$1:$1048576,MATCH($B10,城镇人口!$B:$B,0),MATCH(Q$1,城镇人口!$1:$1,0))</f>
        <v>1708479.4512821762</v>
      </c>
      <c r="R10" s="40">
        <f>INDEX(人口源表!$1:$1048576,MATCH($B10,人口源表!$A:$A,0),MATCH(R$1,人口源表!$1:$1,0))-INDEX(城镇人口!$1:$1048576,MATCH($B10,城镇人口!$B:$B,0),MATCH(R$1,城镇人口!$1:$1,0))</f>
        <v>1682365.3500427529</v>
      </c>
      <c r="S10" s="40">
        <f>INDEX(人口源表!$1:$1048576,MATCH($B10,人口源表!$A:$A,0),MATCH(S$1,人口源表!$1:$1,0))-INDEX(城镇人口!$1:$1048576,MATCH($B10,城镇人口!$B:$B,0),MATCH(S$1,城镇人口!$1:$1,0))</f>
        <v>1667645.5619639708</v>
      </c>
      <c r="T10" s="40">
        <f>INDEX(人口源表!$1:$1048576,MATCH($B10,人口源表!$A:$A,0),MATCH(T$1,人口源表!$1:$1,0))-INDEX(城镇人口!$1:$1048576,MATCH($B10,城镇人口!$B:$B,0),MATCH(T$1,城镇人口!$1:$1,0))</f>
        <v>1652144.1129904995</v>
      </c>
      <c r="U10" s="40">
        <f>INDEX(人口源表!$1:$1048576,MATCH($B10,人口源表!$A:$A,0),MATCH(U$1,人口源表!$1:$1,0))-INDEX(城镇人口!$1:$1048576,MATCH($B10,城镇人口!$B:$B,0),MATCH(U$1,城镇人口!$1:$1,0))</f>
        <v>1635876.4282809393</v>
      </c>
      <c r="V10" s="40">
        <f>INDEX(人口源表!$1:$1048576,MATCH($B10,人口源表!$A:$A,0),MATCH(V$1,人口源表!$1:$1,0))-INDEX(城镇人口!$1:$1048576,MATCH($B10,城镇人口!$B:$B,0),MATCH(V$1,城镇人口!$1:$1,0))</f>
        <v>1618862.8684723829</v>
      </c>
      <c r="W10" s="40">
        <f>INDEX(人口源表!$1:$1048576,MATCH($B10,人口源表!$A:$A,0),MATCH(W$1,人口源表!$1:$1,0))-INDEX(城镇人口!$1:$1048576,MATCH($B10,城镇人口!$B:$B,0),MATCH(W$1,城镇人口!$1:$1,0))</f>
        <v>1601129.7196151647</v>
      </c>
      <c r="X10" s="40">
        <f>INDEX(人口源表!$1:$1048576,MATCH($B10,人口源表!$A:$A,0),MATCH(X$1,人口源表!$1:$1,0))-INDEX(城镇人口!$1:$1048576,MATCH($B10,城镇人口!$B:$B,0),MATCH(X$1,城镇人口!$1:$1,0))</f>
        <v>1582706.642954201</v>
      </c>
      <c r="Y10" s="40">
        <f>INDEX(人口源表!$1:$1048576,MATCH($B10,人口源表!$A:$A,0),MATCH(Y$1,人口源表!$1:$1,0))-INDEX(城镇人口!$1:$1048576,MATCH($B10,城镇人口!$B:$B,0),MATCH(Y$1,城镇人口!$1:$1,0))</f>
        <v>1563629.2221122575</v>
      </c>
      <c r="Z10" s="40">
        <f>INDEX(人口源表!$1:$1048576,MATCH($B10,人口源表!$A:$A,0),MATCH(Z$1,人口源表!$1:$1,0))-INDEX(城镇人口!$1:$1048576,MATCH($B10,城镇人口!$B:$B,0),MATCH(Z$1,城镇人口!$1:$1,0))</f>
        <v>1543936.8091605976</v>
      </c>
      <c r="AA10" s="40">
        <f>INDEX(人口源表!$1:$1048576,MATCH($B10,人口源表!$A:$A,0),MATCH(AA$1,人口源表!$1:$1,0))-INDEX(城镇人口!$1:$1048576,MATCH($B10,城镇人口!$B:$B,0),MATCH(AA$1,城镇人口!$1:$1,0))</f>
        <v>1523673.1037826408</v>
      </c>
      <c r="AB10" s="40">
        <f>INDEX(人口源表!$1:$1048576,MATCH($B10,人口源表!$A:$A,0),MATCH(AB$1,人口源表!$1:$1,0))-INDEX(城镇人口!$1:$1048576,MATCH($B10,城镇人口!$B:$B,0),MATCH(AB$1,城镇人口!$1:$1,0))</f>
        <v>1502885.9432916539</v>
      </c>
      <c r="AC10" s="40">
        <f>INDEX(人口源表!$1:$1048576,MATCH($B10,人口源表!$A:$A,0),MATCH(AC$1,人口源表!$1:$1,0))-INDEX(城镇人口!$1:$1048576,MATCH($B10,城镇人口!$B:$B,0),MATCH(AC$1,城镇人口!$1:$1,0))</f>
        <v>1484694.7528863894</v>
      </c>
      <c r="AD10" s="40">
        <f>INDEX(人口源表!$1:$1048576,MATCH($B10,人口源表!$A:$A,0),MATCH(AD$1,人口源表!$1:$1,0))-INDEX(城镇人口!$1:$1048576,MATCH($B10,城镇人口!$B:$B,0),MATCH(AD$1,城镇人口!$1:$1,0))</f>
        <v>1466075.533482749</v>
      </c>
      <c r="AE10" s="40">
        <f>INDEX(人口源表!$1:$1048576,MATCH($B10,人口源表!$A:$A,0),MATCH(AE$1,人口源表!$1:$1,0))-INDEX(城镇人口!$1:$1048576,MATCH($B10,城镇人口!$B:$B,0),MATCH(AE$1,城镇人口!$1:$1,0))</f>
        <v>1447083.6804894074</v>
      </c>
      <c r="AF10" s="40">
        <f>INDEX(人口源表!$1:$1048576,MATCH($B10,人口源表!$A:$A,0),MATCH(AF$1,人口源表!$1:$1,0))-INDEX(城镇人口!$1:$1048576,MATCH($B10,城镇人口!$B:$B,0),MATCH(AF$1,城镇人口!$1:$1,0))</f>
        <v>1427778.6033900534</v>
      </c>
      <c r="AG10" s="40">
        <f>INDEX(人口源表!$1:$1048576,MATCH($B10,人口源表!$A:$A,0),MATCH(AG$1,人口源表!$1:$1,0))-INDEX(城镇人口!$1:$1048576,MATCH($B10,城镇人口!$B:$B,0),MATCH(AG$1,城镇人口!$1:$1,0))</f>
        <v>1408222.0967337666</v>
      </c>
      <c r="AH10" s="40">
        <f>INDEX(人口源表!$1:$1048576,MATCH($B10,人口源表!$A:$A,0),MATCH(AH$1,人口源表!$1:$1,0))-INDEX(城镇人口!$1:$1048576,MATCH($B10,城镇人口!$B:$B,0),MATCH(AH$1,城镇人口!$1:$1,0))</f>
        <v>1388480.0096399705</v>
      </c>
      <c r="AI10" s="40">
        <f>INDEX(人口源表!$1:$1048576,MATCH($B10,人口源表!$A:$A,0),MATCH(AI$1,人口源表!$1:$1,0))-INDEX(城镇人口!$1:$1048576,MATCH($B10,城镇人口!$B:$B,0),MATCH(AI$1,城镇人口!$1:$1,0))</f>
        <v>1368620.9782833951</v>
      </c>
      <c r="AJ10" s="40">
        <f>INDEX(人口源表!$1:$1048576,MATCH($B10,人口源表!$A:$A,0),MATCH(AJ$1,人口源表!$1:$1,0))-INDEX(城镇人口!$1:$1048576,MATCH($B10,城镇人口!$B:$B,0),MATCH(AJ$1,城镇人口!$1:$1,0))</f>
        <v>1348716.2662542937</v>
      </c>
      <c r="AK10" s="40">
        <f>INDEX(人口源表!$1:$1048576,MATCH($B10,人口源表!$A:$A,0),MATCH(AK$1,人口源表!$1:$1,0))-INDEX(城镇人口!$1:$1048576,MATCH($B10,城镇人口!$B:$B,0),MATCH(AK$1,城镇人口!$1:$1,0))</f>
        <v>1328840.6623208467</v>
      </c>
      <c r="AL10" s="40">
        <f>INDEX(人口源表!$1:$1048576,MATCH($B10,人口源表!$A:$A,0),MATCH(AL$1,人口源表!$1:$1,0))-INDEX(城镇人口!$1:$1048576,MATCH($B10,城镇人口!$B:$B,0),MATCH(AL$1,城镇人口!$1:$1,0))</f>
        <v>1309070.1770094736</v>
      </c>
      <c r="AM10" s="40">
        <f>INDEX(人口源表!$1:$1048576,MATCH($B10,人口源表!$A:$A,0),MATCH(AM$1,人口源表!$1:$1,0))-INDEX(城镇人口!$1:$1048576,MATCH($B10,城镇人口!$B:$B,0),MATCH(AM$1,城镇人口!$1:$1,0))</f>
        <v>1289484.6994239143</v>
      </c>
      <c r="AN10" s="40">
        <f>INDEX(人口源表!$1:$1048576,MATCH($B10,人口源表!$A:$A,0),MATCH(AN$1,人口源表!$1:$1,0))-INDEX(城镇人口!$1:$1048576,MATCH($B10,城镇人口!$B:$B,0),MATCH(AN$1,城镇人口!$1:$1,0))</f>
        <v>1270165.3491210472</v>
      </c>
      <c r="AO10" s="40">
        <f>INDEX(人口源表!$1:$1048576,MATCH($B10,人口源表!$A:$A,0),MATCH(AO$1,人口源表!$1:$1,0))-INDEX(城镇人口!$1:$1048576,MATCH($B10,城镇人口!$B:$B,0),MATCH(AO$1,城镇人口!$1:$1,0))</f>
        <v>1251195.0182410781</v>
      </c>
      <c r="AP10" s="40">
        <f>INDEX(人口源表!$1:$1048576,MATCH($B10,人口源表!$A:$A,0),MATCH(AP$1,人口源表!$1:$1,0))-INDEX(城镇人口!$1:$1048576,MATCH($B10,城镇人口!$B:$B,0),MATCH(AP$1,城镇人口!$1:$1,0))</f>
        <v>1232659.5638975189</v>
      </c>
      <c r="AQ10" s="40">
        <f>INDEX(人口源表!$1:$1048576,MATCH($B10,人口源表!$A:$A,0),MATCH(AQ$1,人口源表!$1:$1,0))-INDEX(城镇人口!$1:$1048576,MATCH($B10,城镇人口!$B:$B,0),MATCH(AQ$1,城镇人口!$1:$1,0))</f>
        <v>1214645.5562894857</v>
      </c>
      <c r="AR10" s="40">
        <f>INDEX(人口源表!$1:$1048576,MATCH($B10,人口源表!$A:$A,0),MATCH(AR$1,人口源表!$1:$1,0))-INDEX(城镇人口!$1:$1048576,MATCH($B10,城镇人口!$B:$B,0),MATCH(AR$1,城镇人口!$1:$1,0))</f>
        <v>1197241.1362511246</v>
      </c>
      <c r="AS10" s="40">
        <f>INDEX(人口源表!$1:$1048576,MATCH($B10,人口源表!$A:$A,0),MATCH(AS$1,人口源表!$1:$1,0))-INDEX(城镇人口!$1:$1048576,MATCH($B10,城镇人口!$B:$B,0),MATCH(AS$1,城镇人口!$1:$1,0))</f>
        <v>1180536.4928464009</v>
      </c>
      <c r="AT10" s="40">
        <f>INDEX(人口源表!$1:$1048576,MATCH($B10,人口源表!$A:$A,0),MATCH(AT$1,人口源表!$1:$1,0))-INDEX(城镇人口!$1:$1048576,MATCH($B10,城镇人口!$B:$B,0),MATCH(AT$1,城镇人口!$1:$1,0))</f>
        <v>1164621.3318748204</v>
      </c>
      <c r="AU10" s="40">
        <f>INDEX(人口源表!$1:$1048576,MATCH($B10,人口源表!$A:$A,0),MATCH(AU$1,人口源表!$1:$1,0))-INDEX(城镇人口!$1:$1048576,MATCH($B10,城镇人口!$B:$B,0),MATCH(AU$1,城镇人口!$1:$1,0))</f>
        <v>1149588.3563669855</v>
      </c>
      <c r="AV10" s="40">
        <f>INDEX(人口源表!$1:$1048576,MATCH($B10,人口源表!$A:$A,0),MATCH(AV$1,人口源表!$1:$1,0))-INDEX(城镇人口!$1:$1048576,MATCH($B10,城镇人口!$B:$B,0),MATCH(AV$1,城镇人口!$1:$1,0))</f>
        <v>1135529.0872470122</v>
      </c>
    </row>
    <row r="11" spans="1:66" x14ac:dyDescent="0.15">
      <c r="A11" s="4" t="s">
        <v>859</v>
      </c>
      <c r="B11" s="4" t="s">
        <v>44</v>
      </c>
      <c r="C11" s="34">
        <f>VLOOKUP(B11,'[1]2016省城人口总结（根）'!B:C,2,FALSE)/100</f>
        <v>0.50348000000000004</v>
      </c>
      <c r="D11" s="40">
        <f>INDEX(人口源表!$1:$1048576,MATCH($B11,人口源表!$A:$A,0),MATCH(D$1,人口源表!$1:$1,0))-INDEX(城镇人口!$1:$1048576,MATCH($B11,城镇人口!$B:$B,0),MATCH(D$1,城镇人口!$1:$1,0))</f>
        <v>1787259.7013981021</v>
      </c>
      <c r="E11" s="40">
        <f>INDEX(人口源表!$1:$1048576,MATCH($B11,人口源表!$A:$A,0),MATCH(E$1,人口源表!$1:$1,0))-INDEX(城镇人口!$1:$1048576,MATCH($B11,城镇人口!$B:$B,0),MATCH(E$1,城镇人口!$1:$1,0))</f>
        <v>1763364.8995290715</v>
      </c>
      <c r="F11" s="40">
        <f>INDEX(人口源表!$1:$1048576,MATCH($B11,人口源表!$A:$A,0),MATCH(F$1,人口源表!$1:$1,0))-INDEX(城镇人口!$1:$1048576,MATCH($B11,城镇人口!$B:$B,0),MATCH(F$1,城镇人口!$1:$1,0))</f>
        <v>1737914.8955128195</v>
      </c>
      <c r="G11" s="40">
        <f>INDEX(人口源表!$1:$1048576,MATCH($B11,人口源表!$A:$A,0),MATCH(G$1,人口源表!$1:$1,0))-INDEX(城镇人口!$1:$1048576,MATCH($B11,城镇人口!$B:$B,0),MATCH(G$1,城镇人口!$1:$1,0))</f>
        <v>1571930.0046651349</v>
      </c>
      <c r="H11" s="40">
        <f>INDEX(人口源表!$1:$1048576,MATCH($B11,人口源表!$A:$A,0),MATCH(H$1,人口源表!$1:$1,0))-INDEX(城镇人口!$1:$1048576,MATCH($B11,城镇人口!$B:$B,0),MATCH(H$1,城镇人口!$1:$1,0))</f>
        <v>1547521.6218169343</v>
      </c>
      <c r="I11" s="40">
        <f>INDEX(人口源表!$1:$1048576,MATCH($B11,人口源表!$A:$A,0),MATCH(I$1,人口源表!$1:$1,0))-INDEX(城镇人口!$1:$1048576,MATCH($B11,城镇人口!$B:$B,0),MATCH(I$1,城镇人口!$1:$1,0))</f>
        <v>1534975.9612117419</v>
      </c>
      <c r="J11" s="40">
        <f>INDEX(人口源表!$1:$1048576,MATCH($B11,人口源表!$A:$A,0),MATCH(J$1,人口源表!$1:$1,0))-INDEX(城镇人口!$1:$1048576,MATCH($B11,城镇人口!$B:$B,0),MATCH(J$1,城镇人口!$1:$1,0))</f>
        <v>1521921.9219700145</v>
      </c>
      <c r="K11" s="40">
        <f>INDEX(人口源表!$1:$1048576,MATCH($B11,人口源表!$A:$A,0),MATCH(K$1,人口源表!$1:$1,0))-INDEX(城镇人口!$1:$1048576,MATCH($B11,城镇人口!$B:$B,0),MATCH(K$1,城镇人口!$1:$1,0))</f>
        <v>1508283.672304698</v>
      </c>
      <c r="L11" s="40">
        <f>INDEX(人口源表!$1:$1048576,MATCH($B11,人口源表!$A:$A,0),MATCH(L$1,人口源表!$1:$1,0))-INDEX(城镇人口!$1:$1048576,MATCH($B11,城镇人口!$B:$B,0),MATCH(L$1,城镇人口!$1:$1,0))</f>
        <v>1493997.3417200679</v>
      </c>
      <c r="M11" s="40">
        <f>INDEX(人口源表!$1:$1048576,MATCH($B11,人口源表!$A:$A,0),MATCH(M$1,人口源表!$1:$1,0))-INDEX(城镇人口!$1:$1048576,MATCH($B11,城镇人口!$B:$B,0),MATCH(M$1,城镇人口!$1:$1,0))</f>
        <v>1479007.1460303762</v>
      </c>
      <c r="N11" s="40">
        <f>INDEX(人口源表!$1:$1048576,MATCH($B11,人口源表!$A:$A,0),MATCH(N$1,人口源表!$1:$1,0))-INDEX(城镇人口!$1:$1048576,MATCH($B11,城镇人口!$B:$B,0),MATCH(N$1,城镇人口!$1:$1,0))</f>
        <v>1463267.7663178009</v>
      </c>
      <c r="O11" s="40">
        <f>INDEX(人口源表!$1:$1048576,MATCH($B11,人口源表!$A:$A,0),MATCH(O$1,人口源表!$1:$1,0))-INDEX(城镇人口!$1:$1048576,MATCH($B11,城镇人口!$B:$B,0),MATCH(O$1,城镇人口!$1:$1,0))</f>
        <v>1446742.7127158835</v>
      </c>
      <c r="P11" s="40">
        <f>INDEX(人口源表!$1:$1048576,MATCH($B11,人口源表!$A:$A,0),MATCH(P$1,人口源表!$1:$1,0))-INDEX(城镇人口!$1:$1048576,MATCH($B11,城镇人口!$B:$B,0),MATCH(P$1,城镇人口!$1:$1,0))</f>
        <v>1429403.6136668331</v>
      </c>
      <c r="Q11" s="40">
        <f>INDEX(人口源表!$1:$1048576,MATCH($B11,人口源表!$A:$A,0),MATCH(Q$1,人口源表!$1:$1,0))-INDEX(城镇人口!$1:$1048576,MATCH($B11,城镇人口!$B:$B,0),MATCH(Q$1,城镇人口!$1:$1,0))</f>
        <v>1411231.5850862626</v>
      </c>
      <c r="R11" s="40">
        <f>INDEX(人口源表!$1:$1048576,MATCH($B11,人口源表!$A:$A,0),MATCH(R$1,人口源表!$1:$1,0))-INDEX(城镇人口!$1:$1048576,MATCH($B11,城镇人口!$B:$B,0),MATCH(R$1,城镇人口!$1:$1,0))</f>
        <v>1392214.3989049569</v>
      </c>
      <c r="S11" s="40">
        <f>INDEX(人口源表!$1:$1048576,MATCH($B11,人口源表!$A:$A,0),MATCH(S$1,人口源表!$1:$1,0))-INDEX(城镇人口!$1:$1048576,MATCH($B11,城镇人口!$B:$B,0),MATCH(S$1,城镇人口!$1:$1,0))</f>
        <v>1382579.6111425692</v>
      </c>
      <c r="T11" s="40">
        <f>INDEX(人口源表!$1:$1048576,MATCH($B11,人口源表!$A:$A,0),MATCH(T$1,人口源表!$1:$1,0))-INDEX(城镇人口!$1:$1048576,MATCH($B11,城镇人口!$B:$B,0),MATCH(T$1,城镇人口!$1:$1,0))</f>
        <v>1372253.1956416455</v>
      </c>
      <c r="U11" s="40">
        <f>INDEX(人口源表!$1:$1048576,MATCH($B11,人口源表!$A:$A,0),MATCH(U$1,人口源表!$1:$1,0))-INDEX(城镇人口!$1:$1048576,MATCH($B11,城镇人口!$B:$B,0),MATCH(U$1,城镇人口!$1:$1,0))</f>
        <v>1361232.8620143877</v>
      </c>
      <c r="V11" s="40">
        <f>INDEX(人口源表!$1:$1048576,MATCH($B11,人口源表!$A:$A,0),MATCH(V$1,人口源表!$1:$1,0))-INDEX(城镇人口!$1:$1048576,MATCH($B11,城镇人口!$B:$B,0),MATCH(V$1,城镇人口!$1:$1,0))</f>
        <v>1349523.2446225157</v>
      </c>
      <c r="W11" s="40">
        <f>INDEX(人口源表!$1:$1048576,MATCH($B11,人口源表!$A:$A,0),MATCH(W$1,人口源表!$1:$1,0))-INDEX(城镇人口!$1:$1048576,MATCH($B11,城镇人口!$B:$B,0),MATCH(W$1,城镇人口!$1:$1,0))</f>
        <v>1337133.3271686363</v>
      </c>
      <c r="X11" s="40">
        <f>INDEX(人口源表!$1:$1048576,MATCH($B11,人口源表!$A:$A,0),MATCH(X$1,人口源表!$1:$1,0))-INDEX(城镇人口!$1:$1048576,MATCH($B11,城镇人口!$B:$B,0),MATCH(X$1,城镇人口!$1:$1,0))</f>
        <v>1324078.2299529817</v>
      </c>
      <c r="Y11" s="40">
        <f>INDEX(人口源表!$1:$1048576,MATCH($B11,人口源表!$A:$A,0),MATCH(Y$1,人口源表!$1:$1,0))-INDEX(城镇人口!$1:$1048576,MATCH($B11,城镇人口!$B:$B,0),MATCH(Y$1,城镇人口!$1:$1,0))</f>
        <v>1310378.9835146214</v>
      </c>
      <c r="Z11" s="40">
        <f>INDEX(人口源表!$1:$1048576,MATCH($B11,人口源表!$A:$A,0),MATCH(Z$1,人口源表!$1:$1,0))-INDEX(城镇人口!$1:$1048576,MATCH($B11,城镇人口!$B:$B,0),MATCH(Z$1,城镇人口!$1:$1,0))</f>
        <v>1296060.7756448938</v>
      </c>
      <c r="AA11" s="40">
        <f>INDEX(人口源表!$1:$1048576,MATCH($B11,人口源表!$A:$A,0),MATCH(AA$1,人口源表!$1:$1,0))-INDEX(城镇人口!$1:$1048576,MATCH($B11,城镇人口!$B:$B,0),MATCH(AA$1,城镇人口!$1:$1,0))</f>
        <v>1281154.6686106171</v>
      </c>
      <c r="AB11" s="40">
        <f>INDEX(人口源表!$1:$1048576,MATCH($B11,人口源表!$A:$A,0),MATCH(AB$1,人口源表!$1:$1,0))-INDEX(城镇人口!$1:$1048576,MATCH($B11,城镇人口!$B:$B,0),MATCH(AB$1,城镇人口!$1:$1,0))</f>
        <v>1265695.4745111116</v>
      </c>
      <c r="AC11" s="40">
        <f>INDEX(人口源表!$1:$1048576,MATCH($B11,人口源表!$A:$A,0),MATCH(AC$1,人口源表!$1:$1,0))-INDEX(城镇人口!$1:$1048576,MATCH($B11,城镇人口!$B:$B,0),MATCH(AC$1,城镇人口!$1:$1,0))</f>
        <v>1252310.2048545652</v>
      </c>
      <c r="AD11" s="40">
        <f>INDEX(人口源表!$1:$1048576,MATCH($B11,人口源表!$A:$A,0),MATCH(AD$1,人口源表!$1:$1,0))-INDEX(城镇人口!$1:$1048576,MATCH($B11,城镇人口!$B:$B,0),MATCH(AD$1,城镇人口!$1:$1,0))</f>
        <v>1238454.1183359469</v>
      </c>
      <c r="AE11" s="40">
        <f>INDEX(人口源表!$1:$1048576,MATCH($B11,人口源表!$A:$A,0),MATCH(AE$1,人口源表!$1:$1,0))-INDEX(城镇人口!$1:$1048576,MATCH($B11,城镇人口!$B:$B,0),MATCH(AE$1,城镇人口!$1:$1,0))</f>
        <v>1224171.8571393718</v>
      </c>
      <c r="AF11" s="40">
        <f>INDEX(人口源表!$1:$1048576,MATCH($B11,人口源表!$A:$A,0),MATCH(AF$1,人口源表!$1:$1,0))-INDEX(城镇人口!$1:$1048576,MATCH($B11,城镇人口!$B:$B,0),MATCH(AF$1,城镇人口!$1:$1,0))</f>
        <v>1209512.3539426611</v>
      </c>
      <c r="AG11" s="40">
        <f>INDEX(人口源表!$1:$1048576,MATCH($B11,人口源表!$A:$A,0),MATCH(AG$1,人口源表!$1:$1,0))-INDEX(城镇人口!$1:$1048576,MATCH($B11,城镇人口!$B:$B,0),MATCH(AG$1,城镇人口!$1:$1,0))</f>
        <v>1194528.6563821291</v>
      </c>
      <c r="AH11" s="40">
        <f>INDEX(人口源表!$1:$1048576,MATCH($B11,人口源表!$A:$A,0),MATCH(AH$1,人口源表!$1:$1,0))-INDEX(城镇人口!$1:$1048576,MATCH($B11,城镇人口!$B:$B,0),MATCH(AH$1,城镇人口!$1:$1,0))</f>
        <v>1179277.0289331758</v>
      </c>
      <c r="AI11" s="40">
        <f>INDEX(人口源表!$1:$1048576,MATCH($B11,人口源表!$A:$A,0),MATCH(AI$1,人口源表!$1:$1,0))-INDEX(城镇人口!$1:$1048576,MATCH($B11,城镇人口!$B:$B,0),MATCH(AI$1,城镇人口!$1:$1,0))</f>
        <v>1163818.2291719692</v>
      </c>
      <c r="AJ11" s="40">
        <f>INDEX(人口源表!$1:$1048576,MATCH($B11,人口源表!$A:$A,0),MATCH(AJ$1,人口源表!$1:$1,0))-INDEX(城镇人口!$1:$1048576,MATCH($B11,城镇人口!$B:$B,0),MATCH(AJ$1,城镇人口!$1:$1,0))</f>
        <v>1148216.235849415</v>
      </c>
      <c r="AK11" s="40">
        <f>INDEX(人口源表!$1:$1048576,MATCH($B11,人口源表!$A:$A,0),MATCH(AK$1,人口源表!$1:$1,0))-INDEX(城镇人口!$1:$1048576,MATCH($B11,城镇人口!$B:$B,0),MATCH(AK$1,城镇人口!$1:$1,0))</f>
        <v>1132537.0184243505</v>
      </c>
      <c r="AL11" s="40">
        <f>INDEX(人口源表!$1:$1048576,MATCH($B11,人口源表!$A:$A,0),MATCH(AL$1,人口源表!$1:$1,0))-INDEX(城镇人口!$1:$1048576,MATCH($B11,城镇人口!$B:$B,0),MATCH(AL$1,城镇人口!$1:$1,0))</f>
        <v>1116851.5559605423</v>
      </c>
      <c r="AM11" s="40">
        <f>INDEX(人口源表!$1:$1048576,MATCH($B11,人口源表!$A:$A,0),MATCH(AM$1,人口源表!$1:$1,0))-INDEX(城镇人口!$1:$1048576,MATCH($B11,城镇人口!$B:$B,0),MATCH(AM$1,城镇人口!$1:$1,0))</f>
        <v>1101232.1072084582</v>
      </c>
      <c r="AN11" s="40">
        <f>INDEX(人口源表!$1:$1048576,MATCH($B11,人口源表!$A:$A,0),MATCH(AN$1,人口源表!$1:$1,0))-INDEX(城镇人口!$1:$1048576,MATCH($B11,城镇人口!$B:$B,0),MATCH(AN$1,城镇人口!$1:$1,0))</f>
        <v>1085754.50239973</v>
      </c>
      <c r="AO11" s="40">
        <f>INDEX(人口源表!$1:$1048576,MATCH($B11,人口源表!$A:$A,0),MATCH(AO$1,人口源表!$1:$1,0))-INDEX(城镇人口!$1:$1048576,MATCH($B11,城镇人口!$B:$B,0),MATCH(AO$1,城镇人口!$1:$1,0))</f>
        <v>1070496.5544162039</v>
      </c>
      <c r="AP11" s="40">
        <f>INDEX(人口源表!$1:$1048576,MATCH($B11,人口源表!$A:$A,0),MATCH(AP$1,人口源表!$1:$1,0))-INDEX(城镇人口!$1:$1048576,MATCH($B11,城镇人口!$B:$B,0),MATCH(AP$1,城镇人口!$1:$1,0))</f>
        <v>1055538.9123580353</v>
      </c>
      <c r="AQ11" s="40">
        <f>INDEX(人口源表!$1:$1048576,MATCH($B11,人口源表!$A:$A,0),MATCH(AQ$1,人口源表!$1:$1,0))-INDEX(城镇人口!$1:$1048576,MATCH($B11,城镇人口!$B:$B,0),MATCH(AQ$1,城镇人口!$1:$1,0))</f>
        <v>1040964.1771512022</v>
      </c>
      <c r="AR11" s="40">
        <f>INDEX(人口源表!$1:$1048576,MATCH($B11,人口源表!$A:$A,0),MATCH(AR$1,人口源表!$1:$1,0))-INDEX(城镇人口!$1:$1048576,MATCH($B11,城镇人口!$B:$B,0),MATCH(AR$1,城镇人口!$1:$1,0))</f>
        <v>1026856.3806062308</v>
      </c>
      <c r="AS11" s="40">
        <f>INDEX(人口源表!$1:$1048576,MATCH($B11,人口源表!$A:$A,0),MATCH(AS$1,人口源表!$1:$1,0))-INDEX(城镇人口!$1:$1048576,MATCH($B11,城镇人口!$B:$B,0),MATCH(AS$1,城镇人口!$1:$1,0))</f>
        <v>1013302.143889504</v>
      </c>
      <c r="AT11" s="40">
        <f>INDEX(人口源表!$1:$1048576,MATCH($B11,人口源表!$A:$A,0),MATCH(AT$1,人口源表!$1:$1,0))-INDEX(城镇人口!$1:$1048576,MATCH($B11,城镇人口!$B:$B,0),MATCH(AT$1,城镇人口!$1:$1,0))</f>
        <v>1000388.7968963208</v>
      </c>
      <c r="AU11" s="40">
        <f>INDEX(人口源表!$1:$1048576,MATCH($B11,人口源表!$A:$A,0),MATCH(AU$1,人口源表!$1:$1,0))-INDEX(城镇人口!$1:$1048576,MATCH($B11,城镇人口!$B:$B,0),MATCH(AU$1,城镇人口!$1:$1,0))</f>
        <v>988206.18151351484</v>
      </c>
      <c r="AV11" s="40">
        <f>INDEX(人口源表!$1:$1048576,MATCH($B11,人口源表!$A:$A,0),MATCH(AV$1,人口源表!$1:$1,0))-INDEX(城镇人口!$1:$1048576,MATCH($B11,城镇人口!$B:$B,0),MATCH(AV$1,城镇人口!$1:$1,0))</f>
        <v>976843.80199897219</v>
      </c>
    </row>
    <row r="12" spans="1:66" x14ac:dyDescent="0.15">
      <c r="A12" s="4" t="s">
        <v>859</v>
      </c>
      <c r="B12" s="4" t="s">
        <v>46</v>
      </c>
      <c r="C12" s="34">
        <f>VLOOKUP(B12,'[1]2016省城人口总结（根）'!B:C,2,FALSE)/100</f>
        <v>0.55679999999999996</v>
      </c>
      <c r="D12" s="40">
        <f>INDEX(人口源表!$1:$1048576,MATCH($B12,人口源表!$A:$A,0),MATCH(D$1,人口源表!$1:$1,0))-INDEX(城镇人口!$1:$1048576,MATCH($B12,城镇人口!$B:$B,0),MATCH(D$1,城镇人口!$1:$1,0))</f>
        <v>3304683.0738297557</v>
      </c>
      <c r="E12" s="40">
        <f>INDEX(人口源表!$1:$1048576,MATCH($B12,人口源表!$A:$A,0),MATCH(E$1,人口源表!$1:$1,0))-INDEX(城镇人口!$1:$1048576,MATCH($B12,城镇人口!$B:$B,0),MATCH(E$1,城镇人口!$1:$1,0))</f>
        <v>3250389.0323529001</v>
      </c>
      <c r="F12" s="40">
        <f>INDEX(人口源表!$1:$1048576,MATCH($B12,人口源表!$A:$A,0),MATCH(F$1,人口源表!$1:$1,0))-INDEX(城镇人口!$1:$1048576,MATCH($B12,城镇人口!$B:$B,0),MATCH(F$1,城镇人口!$1:$1,0))</f>
        <v>3192507.9210943757</v>
      </c>
      <c r="G12" s="40">
        <f>INDEX(人口源表!$1:$1048576,MATCH($B12,人口源表!$A:$A,0),MATCH(G$1,人口源表!$1:$1,0))-INDEX(城镇人口!$1:$1048576,MATCH($B12,城镇人口!$B:$B,0),MATCH(G$1,城镇人口!$1:$1,0))</f>
        <v>3010496.6716215732</v>
      </c>
      <c r="H12" s="40">
        <f>INDEX(人口源表!$1:$1048576,MATCH($B12,人口源表!$A:$A,0),MATCH(H$1,人口源表!$1:$1,0))-INDEX(城镇人口!$1:$1048576,MATCH($B12,城镇人口!$B:$B,0),MATCH(H$1,城镇人口!$1:$1,0))</f>
        <v>2951681.6362393107</v>
      </c>
      <c r="I12" s="40">
        <f>INDEX(人口源表!$1:$1048576,MATCH($B12,人口源表!$A:$A,0),MATCH(I$1,人口源表!$1:$1,0))-INDEX(城镇人口!$1:$1048576,MATCH($B12,城镇人口!$B:$B,0),MATCH(I$1,城镇人口!$1:$1,0))</f>
        <v>2921247.167971815</v>
      </c>
      <c r="J12" s="40">
        <f>INDEX(人口源表!$1:$1048576,MATCH($B12,人口源表!$A:$A,0),MATCH(J$1,人口源表!$1:$1,0))-INDEX(城镇人口!$1:$1048576,MATCH($B12,城镇人口!$B:$B,0),MATCH(J$1,城镇人口!$1:$1,0))</f>
        <v>2889537.1895154128</v>
      </c>
      <c r="K12" s="40">
        <f>INDEX(人口源表!$1:$1048576,MATCH($B12,人口源表!$A:$A,0),MATCH(K$1,人口源表!$1:$1,0))-INDEX(城镇人口!$1:$1048576,MATCH($B12,城镇人口!$B:$B,0),MATCH(K$1,城镇人口!$1:$1,0))</f>
        <v>2856457.8883143244</v>
      </c>
      <c r="L12" s="40">
        <f>INDEX(人口源表!$1:$1048576,MATCH($B12,人口源表!$A:$A,0),MATCH(L$1,人口源表!$1:$1,0))-INDEX(城镇人口!$1:$1048576,MATCH($B12,城镇人口!$B:$B,0),MATCH(L$1,城镇人口!$1:$1,0))</f>
        <v>2821930.3556041475</v>
      </c>
      <c r="M12" s="40">
        <f>INDEX(人口源表!$1:$1048576,MATCH($B12,人口源表!$A:$A,0),MATCH(M$1,人口源表!$1:$1,0))-INDEX(城镇人口!$1:$1048576,MATCH($B12,城镇人口!$B:$B,0),MATCH(M$1,城镇人口!$1:$1,0))</f>
        <v>2785890.8546592481</v>
      </c>
      <c r="N12" s="40">
        <f>INDEX(人口源表!$1:$1048576,MATCH($B12,人口源表!$A:$A,0),MATCH(N$1,人口源表!$1:$1,0))-INDEX(城镇人口!$1:$1048576,MATCH($B12,城镇人口!$B:$B,0),MATCH(N$1,城镇人口!$1:$1,0))</f>
        <v>2748288.0562919434</v>
      </c>
      <c r="O12" s="40">
        <f>INDEX(人口源表!$1:$1048576,MATCH($B12,人口源表!$A:$A,0),MATCH(O$1,人口源表!$1:$1,0))-INDEX(城镇人口!$1:$1048576,MATCH($B12,城镇人口!$B:$B,0),MATCH(O$1,城镇人口!$1:$1,0))</f>
        <v>2709084.8199557392</v>
      </c>
      <c r="P12" s="40">
        <f>INDEX(人口源表!$1:$1048576,MATCH($B12,人口源表!$A:$A,0),MATCH(P$1,人口源表!$1:$1,0))-INDEX(城镇人口!$1:$1048576,MATCH($B12,城镇人口!$B:$B,0),MATCH(P$1,城镇人口!$1:$1,0))</f>
        <v>2668256.1820060555</v>
      </c>
      <c r="Q12" s="40">
        <f>INDEX(人口源表!$1:$1048576,MATCH($B12,人口源表!$A:$A,0),MATCH(Q$1,人口源表!$1:$1,0))-INDEX(城镇人口!$1:$1048576,MATCH($B12,城镇人口!$B:$B,0),MATCH(Q$1,城镇人口!$1:$1,0))</f>
        <v>2625789.9192310246</v>
      </c>
      <c r="R12" s="40">
        <f>INDEX(人口源表!$1:$1048576,MATCH($B12,人口源表!$A:$A,0),MATCH(R$1,人口源表!$1:$1,0))-INDEX(城镇人口!$1:$1048576,MATCH($B12,城镇人口!$B:$B,0),MATCH(R$1,城镇人口!$1:$1,0))</f>
        <v>2581684.927216609</v>
      </c>
      <c r="S12" s="40">
        <f>INDEX(人口源表!$1:$1048576,MATCH($B12,人口源表!$A:$A,0),MATCH(S$1,人口源表!$1:$1,0))-INDEX(城镇人口!$1:$1048576,MATCH($B12,城镇人口!$B:$B,0),MATCH(S$1,城镇人口!$1:$1,0))</f>
        <v>2560824.0564852851</v>
      </c>
      <c r="T12" s="40">
        <f>INDEX(人口源表!$1:$1048576,MATCH($B12,人口源表!$A:$A,0),MATCH(T$1,人口源表!$1:$1,0))-INDEX(城镇人口!$1:$1048576,MATCH($B12,城镇人口!$B:$B,0),MATCH(T$1,城镇人口!$1:$1,0))</f>
        <v>2538787.7333529964</v>
      </c>
      <c r="U12" s="40">
        <f>INDEX(人口源表!$1:$1048576,MATCH($B12,人口源表!$A:$A,0),MATCH(U$1,人口源表!$1:$1,0))-INDEX(城镇人口!$1:$1048576,MATCH($B12,城镇人口!$B:$B,0),MATCH(U$1,城镇人口!$1:$1,0))</f>
        <v>2515581.7763192775</v>
      </c>
      <c r="V12" s="40">
        <f>INDEX(人口源表!$1:$1048576,MATCH($B12,人口源表!$A:$A,0),MATCH(V$1,人口源表!$1:$1,0))-INDEX(城镇人口!$1:$1048576,MATCH($B12,城镇人口!$B:$B,0),MATCH(V$1,城镇人口!$1:$1,0))</f>
        <v>2491221.0580279361</v>
      </c>
      <c r="W12" s="40">
        <f>INDEX(人口源表!$1:$1048576,MATCH($B12,人口源表!$A:$A,0),MATCH(W$1,人口源表!$1:$1,0))-INDEX(城镇人口!$1:$1048576,MATCH($B12,城镇人口!$B:$B,0),MATCH(W$1,城镇人口!$1:$1,0))</f>
        <v>2465727.8143204432</v>
      </c>
      <c r="X12" s="40">
        <f>INDEX(人口源表!$1:$1048576,MATCH($B12,人口源表!$A:$A,0),MATCH(X$1,人口源表!$1:$1,0))-INDEX(城镇人口!$1:$1048576,MATCH($B12,城镇人口!$B:$B,0),MATCH(X$1,城镇人口!$1:$1,0))</f>
        <v>2439131.3164277487</v>
      </c>
      <c r="Y12" s="40">
        <f>INDEX(人口源表!$1:$1048576,MATCH($B12,人口源表!$A:$A,0),MATCH(Y$1,人口源表!$1:$1,0))-INDEX(城镇人口!$1:$1048576,MATCH($B12,城镇人口!$B:$B,0),MATCH(Y$1,城镇人口!$1:$1,0))</f>
        <v>2411467.538191461</v>
      </c>
      <c r="Z12" s="40">
        <f>INDEX(人口源表!$1:$1048576,MATCH($B12,人口源表!$A:$A,0),MATCH(Z$1,人口源表!$1:$1,0))-INDEX(城镇人口!$1:$1048576,MATCH($B12,城镇人口!$B:$B,0),MATCH(Z$1,城镇人口!$1:$1,0))</f>
        <v>2382779.133484235</v>
      </c>
      <c r="AA12" s="40">
        <f>INDEX(人口源表!$1:$1048576,MATCH($B12,人口源表!$A:$A,0),MATCH(AA$1,人口源表!$1:$1,0))-INDEX(城镇人口!$1:$1048576,MATCH($B12,城镇人口!$B:$B,0),MATCH(AA$1,城镇人口!$1:$1,0))</f>
        <v>2353115.0761949681</v>
      </c>
      <c r="AB12" s="40">
        <f>INDEX(人口源表!$1:$1048576,MATCH($B12,人口源表!$A:$A,0),MATCH(AB$1,人口源表!$1:$1,0))-INDEX(城镇人口!$1:$1048576,MATCH($B12,城镇人口!$B:$B,0),MATCH(AB$1,城镇人口!$1:$1,0))</f>
        <v>2322530.2948099505</v>
      </c>
      <c r="AC12" s="40">
        <f>INDEX(人口源表!$1:$1048576,MATCH($B12,人口源表!$A:$A,0),MATCH(AC$1,人口源表!$1:$1,0))-INDEX(城镇人口!$1:$1048576,MATCH($B12,城镇人口!$B:$B,0),MATCH(AC$1,城镇人口!$1:$1,0))</f>
        <v>2297475.9173635058</v>
      </c>
      <c r="AD12" s="40">
        <f>INDEX(人口源表!$1:$1048576,MATCH($B12,人口源表!$A:$A,0),MATCH(AD$1,人口源表!$1:$1,0))-INDEX(城镇人口!$1:$1048576,MATCH($B12,城镇人口!$B:$B,0),MATCH(AD$1,城镇人口!$1:$1,0))</f>
        <v>2271647.4858566225</v>
      </c>
      <c r="AE12" s="40">
        <f>INDEX(人口源表!$1:$1048576,MATCH($B12,人口源表!$A:$A,0),MATCH(AE$1,人口源表!$1:$1,0))-INDEX(城镇人口!$1:$1048576,MATCH($B12,城镇人口!$B:$B,0),MATCH(AE$1,城镇人口!$1:$1,0))</f>
        <v>2245108.2287067026</v>
      </c>
      <c r="AF12" s="40">
        <f>INDEX(人口源表!$1:$1048576,MATCH($B12,人口源表!$A:$A,0),MATCH(AF$1,人口源表!$1:$1,0))-INDEX(城镇人口!$1:$1048576,MATCH($B12,城镇人口!$B:$B,0),MATCH(AF$1,城镇人口!$1:$1,0))</f>
        <v>2217926.597158974</v>
      </c>
      <c r="AG12" s="40">
        <f>INDEX(人口源表!$1:$1048576,MATCH($B12,人口源表!$A:$A,0),MATCH(AG$1,人口源表!$1:$1,0))-INDEX(城镇人口!$1:$1048576,MATCH($B12,城镇人口!$B:$B,0),MATCH(AG$1,城镇人口!$1:$1,0))</f>
        <v>2190175.665837259</v>
      </c>
      <c r="AH12" s="40">
        <f>INDEX(人口源表!$1:$1048576,MATCH($B12,人口源表!$A:$A,0),MATCH(AH$1,人口源表!$1:$1,0))-INDEX(城镇人口!$1:$1048576,MATCH($B12,城镇人口!$B:$B,0),MATCH(AH$1,城镇人口!$1:$1,0))</f>
        <v>2161931.668135846</v>
      </c>
      <c r="AI12" s="40">
        <f>INDEX(人口源表!$1:$1048576,MATCH($B12,人口源表!$A:$A,0),MATCH(AI$1,人口源表!$1:$1,0))-INDEX(城镇人口!$1:$1048576,MATCH($B12,城镇人口!$B:$B,0),MATCH(AI$1,城镇人口!$1:$1,0))</f>
        <v>2133276.361078891</v>
      </c>
      <c r="AJ12" s="40">
        <f>INDEX(人口源表!$1:$1048576,MATCH($B12,人口源表!$A:$A,0),MATCH(AJ$1,人口源表!$1:$1,0))-INDEX(城镇人口!$1:$1048576,MATCH($B12,城镇人口!$B:$B,0),MATCH(AJ$1,城镇人口!$1:$1,0))</f>
        <v>2104293.7856370201</v>
      </c>
      <c r="AK12" s="40">
        <f>INDEX(人口源表!$1:$1048576,MATCH($B12,人口源表!$A:$A,0),MATCH(AK$1,人口源表!$1:$1,0))-INDEX(城镇人口!$1:$1048576,MATCH($B12,城镇人口!$B:$B,0),MATCH(AK$1,城镇人口!$1:$1,0))</f>
        <v>2075072.0213388028</v>
      </c>
      <c r="AL12" s="40">
        <f>INDEX(人口源表!$1:$1048576,MATCH($B12,人口源表!$A:$A,0),MATCH(AL$1,人口源表!$1:$1,0))-INDEX(城镇人口!$1:$1048576,MATCH($B12,城镇人口!$B:$B,0),MATCH(AL$1,城镇人口!$1:$1,0))</f>
        <v>2045701.7247468503</v>
      </c>
      <c r="AM12" s="40">
        <f>INDEX(人口源表!$1:$1048576,MATCH($B12,人口源表!$A:$A,0),MATCH(AM$1,人口源表!$1:$1,0))-INDEX(城镇人口!$1:$1048576,MATCH($B12,城镇人口!$B:$B,0),MATCH(AM$1,城镇人口!$1:$1,0))</f>
        <v>2016276.4040217996</v>
      </c>
      <c r="AN12" s="40">
        <f>INDEX(人口源表!$1:$1048576,MATCH($B12,人口源表!$A:$A,0),MATCH(AN$1,人口源表!$1:$1,0))-INDEX(城镇人口!$1:$1048576,MATCH($B12,城镇人口!$B:$B,0),MATCH(AN$1,城镇人口!$1:$1,0))</f>
        <v>1986892.6577622863</v>
      </c>
      <c r="AO12" s="40">
        <f>INDEX(人口源表!$1:$1048576,MATCH($B12,人口源表!$A:$A,0),MATCH(AO$1,人口源表!$1:$1,0))-INDEX(城镇人口!$1:$1048576,MATCH($B12,城镇人口!$B:$B,0),MATCH(AO$1,城镇人口!$1:$1,0))</f>
        <v>1957647.9144832399</v>
      </c>
      <c r="AP12" s="40">
        <f>INDEX(人口源表!$1:$1048576,MATCH($B12,人口源表!$A:$A,0),MATCH(AP$1,人口源表!$1:$1,0))-INDEX(城镇人口!$1:$1048576,MATCH($B12,城镇人口!$B:$B,0),MATCH(AP$1,城镇人口!$1:$1,0))</f>
        <v>1928642.3475475982</v>
      </c>
      <c r="AQ12" s="40">
        <f>INDEX(人口源表!$1:$1048576,MATCH($B12,人口源表!$A:$A,0),MATCH(AQ$1,人口源表!$1:$1,0))-INDEX(城镇人口!$1:$1048576,MATCH($B12,城镇人口!$B:$B,0),MATCH(AQ$1,城镇人口!$1:$1,0))</f>
        <v>1899977.1688340763</v>
      </c>
      <c r="AR12" s="40">
        <f>INDEX(人口源表!$1:$1048576,MATCH($B12,人口源表!$A:$A,0),MATCH(AR$1,人口源表!$1:$1,0))-INDEX(城镇人口!$1:$1048576,MATCH($B12,城镇人口!$B:$B,0),MATCH(AR$1,城镇人口!$1:$1,0))</f>
        <v>1871755.1247026436</v>
      </c>
      <c r="AS12" s="40">
        <f>INDEX(人口源表!$1:$1048576,MATCH($B12,人口源表!$A:$A,0),MATCH(AS$1,人口源表!$1:$1,0))-INDEX(城镇人口!$1:$1048576,MATCH($B12,城镇人口!$B:$B,0),MATCH(AS$1,城镇人口!$1:$1,0))</f>
        <v>1844079.1001586858</v>
      </c>
      <c r="AT12" s="40">
        <f>INDEX(人口源表!$1:$1048576,MATCH($B12,人口源表!$A:$A,0),MATCH(AT$1,人口源表!$1:$1,0))-INDEX(城镇人口!$1:$1048576,MATCH($B12,城镇人口!$B:$B,0),MATCH(AT$1,城镇人口!$1:$1,0))</f>
        <v>1817053.3848965224</v>
      </c>
      <c r="AU12" s="40">
        <f>INDEX(人口源表!$1:$1048576,MATCH($B12,人口源表!$A:$A,0),MATCH(AU$1,人口源表!$1:$1,0))-INDEX(城镇人口!$1:$1048576,MATCH($B12,城镇人口!$B:$B,0),MATCH(AU$1,城镇人口!$1:$1,0))</f>
        <v>1790781.7505242061</v>
      </c>
      <c r="AV12" s="40">
        <f>INDEX(人口源表!$1:$1048576,MATCH($B12,人口源表!$A:$A,0),MATCH(AV$1,人口源表!$1:$1,0))-INDEX(城镇人口!$1:$1048576,MATCH($B12,城镇人口!$B:$B,0),MATCH(AV$1,城镇人口!$1:$1,0))</f>
        <v>1765367.9131924203</v>
      </c>
    </row>
    <row r="13" spans="1:66" x14ac:dyDescent="0.15">
      <c r="A13" s="4" t="s">
        <v>859</v>
      </c>
      <c r="B13" s="4" t="s">
        <v>48</v>
      </c>
      <c r="C13" s="34">
        <f>VLOOKUP(B13,'[1]2016省城人口总结（根）'!B:C,2,FALSE)/100</f>
        <v>0.58345999999999998</v>
      </c>
      <c r="D13" s="40">
        <f>INDEX(人口源表!$1:$1048576,MATCH($B13,人口源表!$A:$A,0),MATCH(D$1,人口源表!$1:$1,0))-INDEX(城镇人口!$1:$1048576,MATCH($B13,城镇人口!$B:$B,0),MATCH(D$1,城镇人口!$1:$1,0))</f>
        <v>1913174.8099229713</v>
      </c>
      <c r="E13" s="40">
        <f>INDEX(人口源表!$1:$1048576,MATCH($B13,人口源表!$A:$A,0),MATCH(E$1,人口源表!$1:$1,0))-INDEX(城镇人口!$1:$1048576,MATCH($B13,城镇人口!$B:$B,0),MATCH(E$1,城镇人口!$1:$1,0))</f>
        <v>1880593.1678302772</v>
      </c>
      <c r="F13" s="40">
        <f>INDEX(人口源表!$1:$1048576,MATCH($B13,人口源表!$A:$A,0),MATCH(F$1,人口源表!$1:$1,0))-INDEX(城镇人口!$1:$1048576,MATCH($B13,城镇人口!$B:$B,0),MATCH(F$1,城镇人口!$1:$1,0))</f>
        <v>1845612.2811319237</v>
      </c>
      <c r="G13" s="40">
        <f>INDEX(人口源表!$1:$1048576,MATCH($B13,人口源表!$A:$A,0),MATCH(G$1,人口源表!$1:$1,0))-INDEX(城镇人口!$1:$1048576,MATCH($B13,城镇人口!$B:$B,0),MATCH(G$1,城镇人口!$1:$1,0))</f>
        <v>2091515.2116429973</v>
      </c>
      <c r="H13" s="40">
        <f>INDEX(人口源表!$1:$1048576,MATCH($B13,人口源表!$A:$A,0),MATCH(H$1,人口源表!$1:$1,0))-INDEX(城镇人口!$1:$1048576,MATCH($B13,城镇人口!$B:$B,0),MATCH(H$1,城镇人口!$1:$1,0))</f>
        <v>2053308.3557559713</v>
      </c>
      <c r="I13" s="40">
        <f>INDEX(人口源表!$1:$1048576,MATCH($B13,人口源表!$A:$A,0),MATCH(I$1,人口源表!$1:$1,0))-INDEX(城镇人口!$1:$1048576,MATCH($B13,城镇人口!$B:$B,0),MATCH(I$1,城镇人口!$1:$1,0))</f>
        <v>2035275.5778469229</v>
      </c>
      <c r="J13" s="40">
        <f>INDEX(人口源表!$1:$1048576,MATCH($B13,人口源表!$A:$A,0),MATCH(J$1,人口源表!$1:$1,0))-INDEX(城镇人口!$1:$1048576,MATCH($B13,城镇人口!$B:$B,0),MATCH(J$1,城镇人口!$1:$1,0))</f>
        <v>2014530.249435816</v>
      </c>
      <c r="K13" s="40">
        <f>INDEX(人口源表!$1:$1048576,MATCH($B13,人口源表!$A:$A,0),MATCH(K$1,人口源表!$1:$1,0))-INDEX(城镇人口!$1:$1048576,MATCH($B13,城镇人口!$B:$B,0),MATCH(K$1,城镇人口!$1:$1,0))</f>
        <v>1991250.4732382149</v>
      </c>
      <c r="L13" s="40">
        <f>INDEX(人口源表!$1:$1048576,MATCH($B13,人口源表!$A:$A,0),MATCH(L$1,人口源表!$1:$1,0))-INDEX(城镇人口!$1:$1048576,MATCH($B13,城镇人口!$B:$B,0),MATCH(L$1,城镇人口!$1:$1,0))</f>
        <v>1965607.6079046633</v>
      </c>
      <c r="M13" s="40">
        <f>INDEX(人口源表!$1:$1048576,MATCH($B13,人口源表!$A:$A,0),MATCH(M$1,人口源表!$1:$1,0))-INDEX(城镇人口!$1:$1048576,MATCH($B13,城镇人口!$B:$B,0),MATCH(M$1,城镇人口!$1:$1,0))</f>
        <v>1937764.915626294</v>
      </c>
      <c r="N13" s="40">
        <f>INDEX(人口源表!$1:$1048576,MATCH($B13,人口源表!$A:$A,0),MATCH(N$1,人口源表!$1:$1,0))-INDEX(城镇人口!$1:$1048576,MATCH($B13,城镇人口!$B:$B,0),MATCH(N$1,城镇人口!$1:$1,0))</f>
        <v>1907878.3936054301</v>
      </c>
      <c r="O13" s="40">
        <f>INDEX(人口源表!$1:$1048576,MATCH($B13,人口源表!$A:$A,0),MATCH(O$1,人口源表!$1:$1,0))-INDEX(城镇人口!$1:$1048576,MATCH($B13,城镇人口!$B:$B,0),MATCH(O$1,城镇人口!$1:$1,0))</f>
        <v>1876096.5396036715</v>
      </c>
      <c r="P13" s="40">
        <f>INDEX(人口源表!$1:$1048576,MATCH($B13,人口源表!$A:$A,0),MATCH(P$1,人口源表!$1:$1,0))-INDEX(城镇人口!$1:$1048576,MATCH($B13,城镇人口!$B:$B,0),MATCH(P$1,城镇人口!$1:$1,0))</f>
        <v>1842561.1340355887</v>
      </c>
      <c r="Q13" s="40">
        <f>INDEX(人口源表!$1:$1048576,MATCH($B13,人口源表!$A:$A,0),MATCH(Q$1,人口源表!$1:$1,0))-INDEX(城镇人口!$1:$1048576,MATCH($B13,城镇人口!$B:$B,0),MATCH(Q$1,城镇人口!$1:$1,0))</f>
        <v>1807406.042173015</v>
      </c>
      <c r="R13" s="40">
        <f>INDEX(人口源表!$1:$1048576,MATCH($B13,人口源表!$A:$A,0),MATCH(R$1,人口源表!$1:$1,0))-INDEX(城镇人口!$1:$1048576,MATCH($B13,城镇人口!$B:$B,0),MATCH(R$1,城镇人口!$1:$1,0))</f>
        <v>1770758.6675884062</v>
      </c>
      <c r="S13" s="40">
        <f>INDEX(人口源表!$1:$1048576,MATCH($B13,人口源表!$A:$A,0),MATCH(S$1,人口源表!$1:$1,0))-INDEX(城镇人口!$1:$1048576,MATCH($B13,城镇人口!$B:$B,0),MATCH(S$1,城镇人口!$1:$1,0))</f>
        <v>1752414.617056997</v>
      </c>
      <c r="T13" s="40">
        <f>INDEX(人口源表!$1:$1048576,MATCH($B13,人口源表!$A:$A,0),MATCH(T$1,人口源表!$1:$1,0))-INDEX(城镇人口!$1:$1048576,MATCH($B13,城镇人口!$B:$B,0),MATCH(T$1,城镇人口!$1:$1,0))</f>
        <v>1733118.6076802826</v>
      </c>
      <c r="U13" s="40">
        <f>INDEX(人口源表!$1:$1048576,MATCH($B13,人口源表!$A:$A,0),MATCH(U$1,人口源表!$1:$1,0))-INDEX(城镇人口!$1:$1048576,MATCH($B13,城镇人口!$B:$B,0),MATCH(U$1,城镇人口!$1:$1,0))</f>
        <v>1712955.5975510911</v>
      </c>
      <c r="V13" s="40">
        <f>INDEX(人口源表!$1:$1048576,MATCH($B13,人口源表!$A:$A,0),MATCH(V$1,人口源表!$1:$1,0))-INDEX(城镇人口!$1:$1048576,MATCH($B13,城镇人口!$B:$B,0),MATCH(V$1,城镇人口!$1:$1,0))</f>
        <v>1692004.8880030219</v>
      </c>
      <c r="W13" s="40">
        <f>INDEX(人口源表!$1:$1048576,MATCH($B13,人口源表!$A:$A,0),MATCH(W$1,人口源表!$1:$1,0))-INDEX(城镇人口!$1:$1048576,MATCH($B13,城镇人口!$B:$B,0),MATCH(W$1,城镇人口!$1:$1,0))</f>
        <v>1670341.7514498197</v>
      </c>
      <c r="X13" s="40">
        <f>INDEX(人口源表!$1:$1048576,MATCH($B13,人口源表!$A:$A,0),MATCH(X$1,人口源表!$1:$1,0))-INDEX(城镇人口!$1:$1048576,MATCH($B13,城镇人口!$B:$B,0),MATCH(X$1,城镇人口!$1:$1,0))</f>
        <v>1648037.7975227763</v>
      </c>
      <c r="Y13" s="40">
        <f>INDEX(人口源表!$1:$1048576,MATCH($B13,人口源表!$A:$A,0),MATCH(Y$1,人口源表!$1:$1,0))-INDEX(城镇人口!$1:$1048576,MATCH($B13,城镇人口!$B:$B,0),MATCH(Y$1,城镇人口!$1:$1,0))</f>
        <v>1625159.3171107029</v>
      </c>
      <c r="Z13" s="40">
        <f>INDEX(人口源表!$1:$1048576,MATCH($B13,人口源表!$A:$A,0),MATCH(Z$1,人口源表!$1:$1,0))-INDEX(城镇人口!$1:$1048576,MATCH($B13,城镇人口!$B:$B,0),MATCH(Z$1,城镇人口!$1:$1,0))</f>
        <v>1601768.8628060566</v>
      </c>
      <c r="AA13" s="40">
        <f>INDEX(人口源表!$1:$1048576,MATCH($B13,人口源表!$A:$A,0),MATCH(AA$1,人口源表!$1:$1,0))-INDEX(城镇人口!$1:$1048576,MATCH($B13,城镇人口!$B:$B,0),MATCH(AA$1,城镇人口!$1:$1,0))</f>
        <v>1577924.7724059904</v>
      </c>
      <c r="AB13" s="40">
        <f>INDEX(人口源表!$1:$1048576,MATCH($B13,人口源表!$A:$A,0),MATCH(AB$1,人口源表!$1:$1,0))-INDEX(城镇人口!$1:$1048576,MATCH($B13,城镇人口!$B:$B,0),MATCH(AB$1,城镇人口!$1:$1,0))</f>
        <v>1553681.5627696598</v>
      </c>
      <c r="AC13" s="40">
        <f>INDEX(人口源表!$1:$1048576,MATCH($B13,人口源表!$A:$A,0),MATCH(AC$1,人口源表!$1:$1,0))-INDEX(城镇人口!$1:$1048576,MATCH($B13,城镇人口!$B:$B,0),MATCH(AC$1,城镇人口!$1:$1,0))</f>
        <v>1534107.2365029799</v>
      </c>
      <c r="AD13" s="40">
        <f>INDEX(人口源表!$1:$1048576,MATCH($B13,人口源表!$A:$A,0),MATCH(AD$1,人口源表!$1:$1,0))-INDEX(城镇人口!$1:$1048576,MATCH($B13,城镇人口!$B:$B,0),MATCH(AD$1,城镇人口!$1:$1,0))</f>
        <v>1514246.1775062662</v>
      </c>
      <c r="AE13" s="40">
        <f>INDEX(人口源表!$1:$1048576,MATCH($B13,人口源表!$A:$A,0),MATCH(AE$1,人口源表!$1:$1,0))-INDEX(城镇人口!$1:$1048576,MATCH($B13,城镇人口!$B:$B,0),MATCH(AE$1,城镇人口!$1:$1,0))</f>
        <v>1494138.3682030169</v>
      </c>
      <c r="AF13" s="40">
        <f>INDEX(人口源表!$1:$1048576,MATCH($B13,人口源表!$A:$A,0),MATCH(AF$1,人口源表!$1:$1,0))-INDEX(城镇人口!$1:$1048576,MATCH($B13,城镇人口!$B:$B,0),MATCH(AF$1,城镇人口!$1:$1,0))</f>
        <v>1473821.0299899732</v>
      </c>
      <c r="AG13" s="40">
        <f>INDEX(人口源表!$1:$1048576,MATCH($B13,人口源表!$A:$A,0),MATCH(AG$1,人口源表!$1:$1,0))-INDEX(城镇人口!$1:$1048576,MATCH($B13,城镇人口!$B:$B,0),MATCH(AG$1,城镇人口!$1:$1,0))</f>
        <v>1453328.4336605514</v>
      </c>
      <c r="AH13" s="40">
        <f>INDEX(人口源表!$1:$1048576,MATCH($B13,人口源表!$A:$A,0),MATCH(AH$1,人口源表!$1:$1,0))-INDEX(城镇人口!$1:$1048576,MATCH($B13,城镇人口!$B:$B,0),MATCH(AH$1,城镇人口!$1:$1,0))</f>
        <v>1432691.2099954556</v>
      </c>
      <c r="AI13" s="40">
        <f>INDEX(人口源表!$1:$1048576,MATCH($B13,人口源表!$A:$A,0),MATCH(AI$1,人口源表!$1:$1,0))-INDEX(城镇人口!$1:$1048576,MATCH($B13,城镇人口!$B:$B,0),MATCH(AI$1,城镇人口!$1:$1,0))</f>
        <v>1411938.2707030834</v>
      </c>
      <c r="AJ13" s="40">
        <f>INDEX(人口源表!$1:$1048576,MATCH($B13,人口源表!$A:$A,0),MATCH(AJ$1,人口源表!$1:$1,0))-INDEX(城镇人口!$1:$1048576,MATCH($B13,城镇人口!$B:$B,0),MATCH(AJ$1,城镇人口!$1:$1,0))</f>
        <v>1391094.5634878832</v>
      </c>
      <c r="AK13" s="40">
        <f>INDEX(人口源表!$1:$1048576,MATCH($B13,人口源表!$A:$A,0),MATCH(AK$1,人口源表!$1:$1,0))-INDEX(城镇人口!$1:$1048576,MATCH($B13,城镇人口!$B:$B,0),MATCH(AK$1,城镇人口!$1:$1,0))</f>
        <v>1370182.7338002096</v>
      </c>
      <c r="AL13" s="40">
        <f>INDEX(人口源表!$1:$1048576,MATCH($B13,人口源表!$A:$A,0),MATCH(AL$1,人口源表!$1:$1,0))-INDEX(城镇人口!$1:$1048576,MATCH($B13,城镇人口!$B:$B,0),MATCH(AL$1,城镇人口!$1:$1,0))</f>
        <v>1349223.2019467158</v>
      </c>
      <c r="AM13" s="40">
        <f>INDEX(人口源表!$1:$1048576,MATCH($B13,人口源表!$A:$A,0),MATCH(AM$1,人口源表!$1:$1,0))-INDEX(城镇人口!$1:$1048576,MATCH($B13,城镇人口!$B:$B,0),MATCH(AM$1,城镇人口!$1:$1,0))</f>
        <v>1328233.262633658</v>
      </c>
      <c r="AN13" s="40">
        <f>INDEX(人口源表!$1:$1048576,MATCH($B13,人口源表!$A:$A,0),MATCH(AN$1,人口源表!$1:$1,0))-INDEX(城镇人口!$1:$1048576,MATCH($B13,城镇人口!$B:$B,0),MATCH(AN$1,城镇人口!$1:$1,0))</f>
        <v>1307228.4296905948</v>
      </c>
      <c r="AO13" s="40">
        <f>INDEX(人口源表!$1:$1048576,MATCH($B13,人口源表!$A:$A,0),MATCH(AO$1,人口源表!$1:$1,0))-INDEX(城镇人口!$1:$1048576,MATCH($B13,城镇人口!$B:$B,0),MATCH(AO$1,城镇人口!$1:$1,0))</f>
        <v>1286221.5464017619</v>
      </c>
      <c r="AP13" s="40">
        <f>INDEX(人口源表!$1:$1048576,MATCH($B13,人口源表!$A:$A,0),MATCH(AP$1,人口源表!$1:$1,0))-INDEX(城镇人口!$1:$1048576,MATCH($B13,城镇人口!$B:$B,0),MATCH(AP$1,城镇人口!$1:$1,0))</f>
        <v>1265222.9096345264</v>
      </c>
      <c r="AQ13" s="40">
        <f>INDEX(人口源表!$1:$1048576,MATCH($B13,人口源表!$A:$A,0),MATCH(AQ$1,人口源表!$1:$1,0))-INDEX(城镇人口!$1:$1048576,MATCH($B13,城镇人口!$B:$B,0),MATCH(AQ$1,城镇人口!$1:$1,0))</f>
        <v>1244241.7943534828</v>
      </c>
      <c r="AR13" s="40">
        <f>INDEX(人口源表!$1:$1048576,MATCH($B13,人口源表!$A:$A,0),MATCH(AR$1,人口源表!$1:$1,0))-INDEX(城镇人口!$1:$1048576,MATCH($B13,城镇人口!$B:$B,0),MATCH(AR$1,城镇人口!$1:$1,0))</f>
        <v>1223284.421447577</v>
      </c>
      <c r="AS13" s="40">
        <f>INDEX(人口源表!$1:$1048576,MATCH($B13,人口源表!$A:$A,0),MATCH(AS$1,人口源表!$1:$1,0))-INDEX(城镇人口!$1:$1048576,MATCH($B13,城镇人口!$B:$B,0),MATCH(AS$1,城镇人口!$1:$1,0))</f>
        <v>1202355.4932445642</v>
      </c>
      <c r="AT13" s="40">
        <f>INDEX(人口源表!$1:$1048576,MATCH($B13,人口源表!$A:$A,0),MATCH(AT$1,人口源表!$1:$1,0))-INDEX(城镇人口!$1:$1048576,MATCH($B13,城镇人口!$B:$B,0),MATCH(AT$1,城镇人口!$1:$1,0))</f>
        <v>1181458.2793797376</v>
      </c>
      <c r="AU13" s="40">
        <f>INDEX(人口源表!$1:$1048576,MATCH($B13,人口源表!$A:$A,0),MATCH(AU$1,人口源表!$1:$1,0))-INDEX(城镇人口!$1:$1048576,MATCH($B13,城镇人口!$B:$B,0),MATCH(AU$1,城镇人口!$1:$1,0))</f>
        <v>1160593.8175199358</v>
      </c>
      <c r="AV13" s="40">
        <f>INDEX(人口源表!$1:$1048576,MATCH($B13,人口源表!$A:$A,0),MATCH(AV$1,人口源表!$1:$1,0))-INDEX(城镇人口!$1:$1048576,MATCH($B13,城镇人口!$B:$B,0),MATCH(AV$1,城镇人口!$1:$1,0))</f>
        <v>1139762.1528711249</v>
      </c>
    </row>
    <row r="14" spans="1:66" x14ac:dyDescent="0.15">
      <c r="A14" s="4" t="s">
        <v>859</v>
      </c>
      <c r="B14" s="4" t="s">
        <v>50</v>
      </c>
      <c r="C14" s="34">
        <f>VLOOKUP(B14,'[1]2016省城人口总结（根）'!B:C,2,FALSE)/100</f>
        <v>0.50348000000000004</v>
      </c>
      <c r="D14" s="40">
        <f>INDEX(人口源表!$1:$1048576,MATCH($B14,人口源表!$A:$A,0),MATCH(D$1,人口源表!$1:$1,0))-INDEX(城镇人口!$1:$1048576,MATCH($B14,城镇人口!$B:$B,0),MATCH(D$1,城镇人口!$1:$1,0))</f>
        <v>2241020.9039128143</v>
      </c>
      <c r="E14" s="40">
        <f>INDEX(人口源表!$1:$1048576,MATCH($B14,人口源表!$A:$A,0),MATCH(E$1,人口源表!$1:$1,0))-INDEX(城镇人口!$1:$1048576,MATCH($B14,城镇人口!$B:$B,0),MATCH(E$1,城镇人口!$1:$1,0))</f>
        <v>2213342.2719258401</v>
      </c>
      <c r="F14" s="40">
        <f>INDEX(人口源表!$1:$1048576,MATCH($B14,人口源表!$A:$A,0),MATCH(F$1,人口源表!$1:$1,0))-INDEX(城镇人口!$1:$1048576,MATCH($B14,城镇人口!$B:$B,0),MATCH(F$1,城镇人口!$1:$1,0))</f>
        <v>2183649.3109842986</v>
      </c>
      <c r="G14" s="40">
        <f>INDEX(人口源表!$1:$1048576,MATCH($B14,人口源表!$A:$A,0),MATCH(G$1,人口源表!$1:$1,0))-INDEX(城镇人口!$1:$1048576,MATCH($B14,城镇人口!$B:$B,0),MATCH(G$1,城镇人口!$1:$1,0))</f>
        <v>1970385.313611717</v>
      </c>
      <c r="H14" s="40">
        <f>INDEX(人口源表!$1:$1048576,MATCH($B14,人口源表!$A:$A,0),MATCH(H$1,人口源表!$1:$1,0))-INDEX(城镇人口!$1:$1048576,MATCH($B14,城镇人口!$B:$B,0),MATCH(H$1,城镇人口!$1:$1,0))</f>
        <v>1943556.0490519465</v>
      </c>
      <c r="I14" s="40">
        <f>INDEX(人口源表!$1:$1048576,MATCH($B14,人口源表!$A:$A,0),MATCH(I$1,人口源表!$1:$1,0))-INDEX(城镇人口!$1:$1048576,MATCH($B14,城镇人口!$B:$B,0),MATCH(I$1,城镇人口!$1:$1,0))</f>
        <v>1930784.496137416</v>
      </c>
      <c r="J14" s="40">
        <f>INDEX(人口源表!$1:$1048576,MATCH($B14,人口源表!$A:$A,0),MATCH(J$1,人口源表!$1:$1,0))-INDEX(城镇人口!$1:$1048576,MATCH($B14,城镇人口!$B:$B,0),MATCH(J$1,城镇人口!$1:$1,0))</f>
        <v>1916676.2269237367</v>
      </c>
      <c r="K14" s="40">
        <f>INDEX(人口源表!$1:$1048576,MATCH($B14,人口源表!$A:$A,0),MATCH(K$1,人口源表!$1:$1,0))-INDEX(城镇人口!$1:$1048576,MATCH($B14,城镇人口!$B:$B,0),MATCH(K$1,城镇人口!$1:$1,0))</f>
        <v>1901243.1259869556</v>
      </c>
      <c r="L14" s="40">
        <f>INDEX(人口源表!$1:$1048576,MATCH($B14,人口源表!$A:$A,0),MATCH(L$1,人口源表!$1:$1,0))-INDEX(城镇人口!$1:$1048576,MATCH($B14,城镇人口!$B:$B,0),MATCH(L$1,城镇人口!$1:$1,0))</f>
        <v>1884501.8731510281</v>
      </c>
      <c r="M14" s="40">
        <f>INDEX(人口源表!$1:$1048576,MATCH($B14,人口源表!$A:$A,0),MATCH(M$1,人口源表!$1:$1,0))-INDEX(城镇人口!$1:$1048576,MATCH($B14,城镇人口!$B:$B,0),MATCH(M$1,城镇人口!$1:$1,0))</f>
        <v>1866472.8790787291</v>
      </c>
      <c r="N14" s="40">
        <f>INDEX(人口源表!$1:$1048576,MATCH($B14,人口源表!$A:$A,0),MATCH(N$1,人口源表!$1:$1,0))-INDEX(城镇人口!$1:$1048576,MATCH($B14,城镇人口!$B:$B,0),MATCH(N$1,城镇人口!$1:$1,0))</f>
        <v>1847180.5672896467</v>
      </c>
      <c r="O14" s="40">
        <f>INDEX(人口源表!$1:$1048576,MATCH($B14,人口源表!$A:$A,0),MATCH(O$1,人口源表!$1:$1,0))-INDEX(城镇人口!$1:$1048576,MATCH($B14,城镇人口!$B:$B,0),MATCH(O$1,城镇人口!$1:$1,0))</f>
        <v>1826653.6172017753</v>
      </c>
      <c r="P14" s="40">
        <f>INDEX(人口源表!$1:$1048576,MATCH($B14,人口源表!$A:$A,0),MATCH(P$1,人口源表!$1:$1,0))-INDEX(城镇人口!$1:$1048576,MATCH($B14,城镇人口!$B:$B,0),MATCH(P$1,城镇人口!$1:$1,0))</f>
        <v>1804923.9166457895</v>
      </c>
      <c r="Q14" s="40">
        <f>INDEX(人口源表!$1:$1048576,MATCH($B14,人口源表!$A:$A,0),MATCH(Q$1,人口源表!$1:$1,0))-INDEX(城镇人口!$1:$1048576,MATCH($B14,城镇人口!$B:$B,0),MATCH(Q$1,城镇人口!$1:$1,0))</f>
        <v>1782026.810469599</v>
      </c>
      <c r="R14" s="40">
        <f>INDEX(人口源表!$1:$1048576,MATCH($B14,人口源表!$A:$A,0),MATCH(R$1,人口源表!$1:$1,0))-INDEX(城镇人口!$1:$1048576,MATCH($B14,城镇人口!$B:$B,0),MATCH(R$1,城镇人口!$1:$1,0))</f>
        <v>1758001.3087494592</v>
      </c>
      <c r="S14" s="40">
        <f>INDEX(人口源表!$1:$1048576,MATCH($B14,人口源表!$A:$A,0),MATCH(S$1,人口源表!$1:$1,0))-INDEX(城镇人口!$1:$1048576,MATCH($B14,城镇人口!$B:$B,0),MATCH(S$1,城镇人口!$1:$1,0))</f>
        <v>1745807.2696839534</v>
      </c>
      <c r="T14" s="40">
        <f>INDEX(人口源表!$1:$1048576,MATCH($B14,人口源表!$A:$A,0),MATCH(T$1,人口源表!$1:$1,0))-INDEX(城镇人口!$1:$1048576,MATCH($B14,城镇人口!$B:$B,0),MATCH(T$1,城镇人口!$1:$1,0))</f>
        <v>1732763.8101548031</v>
      </c>
      <c r="U14" s="40">
        <f>INDEX(人口源表!$1:$1048576,MATCH($B14,人口源表!$A:$A,0),MATCH(U$1,人口源表!$1:$1,0))-INDEX(城镇人口!$1:$1048576,MATCH($B14,城镇人口!$B:$B,0),MATCH(U$1,城镇人口!$1:$1,0))</f>
        <v>1718903.4606997469</v>
      </c>
      <c r="V14" s="40">
        <f>INDEX(人口源表!$1:$1048576,MATCH($B14,人口源表!$A:$A,0),MATCH(V$1,人口源表!$1:$1,0))-INDEX(城镇人口!$1:$1048576,MATCH($B14,城镇人口!$B:$B,0),MATCH(V$1,城镇人口!$1:$1,0))</f>
        <v>1704260.8117053718</v>
      </c>
      <c r="W14" s="40">
        <f>INDEX(人口源表!$1:$1048576,MATCH($B14,人口源表!$A:$A,0),MATCH(W$1,人口源表!$1:$1,0))-INDEX(城镇人口!$1:$1048576,MATCH($B14,城镇人口!$B:$B,0),MATCH(W$1,城镇人口!$1:$1,0))</f>
        <v>1688872.8079182883</v>
      </c>
      <c r="X14" s="40">
        <f>INDEX(人口源表!$1:$1048576,MATCH($B14,人口源表!$A:$A,0),MATCH(X$1,人口源表!$1:$1,0))-INDEX(城镇人口!$1:$1048576,MATCH($B14,城镇人口!$B:$B,0),MATCH(X$1,城镇人口!$1:$1,0))</f>
        <v>1672779.0232425882</v>
      </c>
      <c r="Y14" s="40">
        <f>INDEX(人口源表!$1:$1048576,MATCH($B14,人口源表!$A:$A,0),MATCH(Y$1,人口源表!$1:$1,0))-INDEX(城镇人口!$1:$1048576,MATCH($B14,城镇人口!$B:$B,0),MATCH(Y$1,城镇人口!$1:$1,0))</f>
        <v>1656020.3799530016</v>
      </c>
      <c r="Z14" s="40">
        <f>INDEX(人口源表!$1:$1048576,MATCH($B14,人口源表!$A:$A,0),MATCH(Z$1,人口源表!$1:$1,0))-INDEX(城镇人口!$1:$1048576,MATCH($B14,城镇人口!$B:$B,0),MATCH(Z$1,城镇人口!$1:$1,0))</f>
        <v>1638640.9678738564</v>
      </c>
      <c r="AA14" s="40">
        <f>INDEX(人口源表!$1:$1048576,MATCH($B14,人口源表!$A:$A,0),MATCH(AA$1,人口源表!$1:$1,0))-INDEX(城镇人口!$1:$1048576,MATCH($B14,城镇人口!$B:$B,0),MATCH(AA$1,城镇人口!$1:$1,0))</f>
        <v>1620685.614665526</v>
      </c>
      <c r="AB14" s="40">
        <f>INDEX(人口源表!$1:$1048576,MATCH($B14,人口源表!$A:$A,0),MATCH(AB$1,人口源表!$1:$1,0))-INDEX(城镇人口!$1:$1048576,MATCH($B14,城镇人口!$B:$B,0),MATCH(AB$1,城镇人口!$1:$1,0))</f>
        <v>1602201.6862615435</v>
      </c>
      <c r="AC14" s="40">
        <f>INDEX(人口源表!$1:$1048576,MATCH($B14,人口源表!$A:$A,0),MATCH(AC$1,人口源表!$1:$1,0))-INDEX(城镇人口!$1:$1048576,MATCH($B14,城镇人口!$B:$B,0),MATCH(AC$1,城镇人口!$1:$1,0))</f>
        <v>1586515.4937187596</v>
      </c>
      <c r="AD14" s="40">
        <f>INDEX(人口源表!$1:$1048576,MATCH($B14,人口源表!$A:$A,0),MATCH(AD$1,人口源表!$1:$1,0))-INDEX(城镇人口!$1:$1048576,MATCH($B14,城镇人口!$B:$B,0),MATCH(AD$1,城镇人口!$1:$1,0))</f>
        <v>1570403.1250372664</v>
      </c>
      <c r="AE14" s="40">
        <f>INDEX(人口源表!$1:$1048576,MATCH($B14,人口源表!$A:$A,0),MATCH(AE$1,人口源表!$1:$1,0))-INDEX(城镇人口!$1:$1048576,MATCH($B14,城镇人口!$B:$B,0),MATCH(AE$1,城镇人口!$1:$1,0))</f>
        <v>1553913.7485675192</v>
      </c>
      <c r="AF14" s="40">
        <f>INDEX(人口源表!$1:$1048576,MATCH($B14,人口源表!$A:$A,0),MATCH(AF$1,人口源表!$1:$1,0))-INDEX(城镇人口!$1:$1048576,MATCH($B14,城镇人口!$B:$B,0),MATCH(AF$1,城镇人口!$1:$1,0))</f>
        <v>1537097.0216131685</v>
      </c>
      <c r="AG14" s="40">
        <f>INDEX(人口源表!$1:$1048576,MATCH($B14,人口源表!$A:$A,0),MATCH(AG$1,人口源表!$1:$1,0))-INDEX(城镇人口!$1:$1048576,MATCH($B14,城镇人口!$B:$B,0),MATCH(AG$1,城镇人口!$1:$1,0))</f>
        <v>1520005.5722013987</v>
      </c>
      <c r="AH14" s="40">
        <f>INDEX(人口源表!$1:$1048576,MATCH($B14,人口源表!$A:$A,0),MATCH(AH$1,人口源表!$1:$1,0))-INDEX(城镇人口!$1:$1048576,MATCH($B14,城镇人口!$B:$B,0),MATCH(AH$1,城镇人口!$1:$1,0))</f>
        <v>1502692.3349314118</v>
      </c>
      <c r="AI14" s="40">
        <f>INDEX(人口源表!$1:$1048576,MATCH($B14,人口源表!$A:$A,0),MATCH(AI$1,人口源表!$1:$1,0))-INDEX(城镇人口!$1:$1048576,MATCH($B14,城镇人口!$B:$B,0),MATCH(AI$1,城镇人口!$1:$1,0))</f>
        <v>1485212.281373905</v>
      </c>
      <c r="AJ14" s="40">
        <f>INDEX(人口源表!$1:$1048576,MATCH($B14,人口源表!$A:$A,0),MATCH(AJ$1,人口源表!$1:$1,0))-INDEX(城镇人口!$1:$1048576,MATCH($B14,城镇人口!$B:$B,0),MATCH(AJ$1,城镇人口!$1:$1,0))</f>
        <v>1467621.2333658487</v>
      </c>
      <c r="AK14" s="40">
        <f>INDEX(人口源表!$1:$1048576,MATCH($B14,人口源表!$A:$A,0),MATCH(AK$1,人口源表!$1:$1,0))-INDEX(城镇人口!$1:$1048576,MATCH($B14,城镇人口!$B:$B,0),MATCH(AK$1,城镇人口!$1:$1,0))</f>
        <v>1449976.1309322761</v>
      </c>
      <c r="AL14" s="40">
        <f>INDEX(人口源表!$1:$1048576,MATCH($B14,人口源表!$A:$A,0),MATCH(AL$1,人口源表!$1:$1,0))-INDEX(城镇人口!$1:$1048576,MATCH($B14,城镇人口!$B:$B,0),MATCH(AL$1,城镇人口!$1:$1,0))</f>
        <v>1432334.583431426</v>
      </c>
      <c r="AM14" s="40">
        <f>INDEX(人口源表!$1:$1048576,MATCH($B14,人口源表!$A:$A,0),MATCH(AM$1,人口源表!$1:$1,0))-INDEX(城镇人口!$1:$1048576,MATCH($B14,城镇人口!$B:$B,0),MATCH(AM$1,城镇人口!$1:$1,0))</f>
        <v>1414755.8269825503</v>
      </c>
      <c r="AN14" s="40">
        <f>INDEX(人口源表!$1:$1048576,MATCH($B14,人口源表!$A:$A,0),MATCH(AN$1,人口源表!$1:$1,0))-INDEX(城镇人口!$1:$1048576,MATCH($B14,城镇人口!$B:$B,0),MATCH(AN$1,城镇人口!$1:$1,0))</f>
        <v>1397299.562485558</v>
      </c>
      <c r="AO14" s="40">
        <f>INDEX(人口源表!$1:$1048576,MATCH($B14,人口源表!$A:$A,0),MATCH(AO$1,人口源表!$1:$1,0))-INDEX(城镇人口!$1:$1048576,MATCH($B14,城镇人口!$B:$B,0),MATCH(AO$1,城镇人口!$1:$1,0))</f>
        <v>1380026.2096430436</v>
      </c>
      <c r="AP14" s="40">
        <f>INDEX(人口源表!$1:$1048576,MATCH($B14,人口源表!$A:$A,0),MATCH(AP$1,人口源表!$1:$1,0))-INDEX(城镇人口!$1:$1048576,MATCH($B14,城镇人口!$B:$B,0),MATCH(AP$1,城镇人口!$1:$1,0))</f>
        <v>1362997.1451736507</v>
      </c>
      <c r="AQ14" s="40">
        <f>INDEX(人口源表!$1:$1048576,MATCH($B14,人口源表!$A:$A,0),MATCH(AQ$1,人口源表!$1:$1,0))-INDEX(城镇人口!$1:$1048576,MATCH($B14,城镇人口!$B:$B,0),MATCH(AQ$1,城镇人口!$1:$1,0))</f>
        <v>1346273.2336227763</v>
      </c>
      <c r="AR14" s="40">
        <f>INDEX(人口源表!$1:$1048576,MATCH($B14,人口源表!$A:$A,0),MATCH(AR$1,人口源表!$1:$1,0))-INDEX(城镇人口!$1:$1048576,MATCH($B14,城镇人口!$B:$B,0),MATCH(AR$1,城镇人口!$1:$1,0))</f>
        <v>1329916.7746305452</v>
      </c>
      <c r="AS14" s="40">
        <f>INDEX(人口源表!$1:$1048576,MATCH($B14,人口源表!$A:$A,0),MATCH(AS$1,人口源表!$1:$1,0))-INDEX(城镇人口!$1:$1048576,MATCH($B14,城镇人口!$B:$B,0),MATCH(AS$1,城镇人口!$1:$1,0))</f>
        <v>1313990.0265618651</v>
      </c>
      <c r="AT14" s="40">
        <f>INDEX(人口源表!$1:$1048576,MATCH($B14,人口源表!$A:$A,0),MATCH(AT$1,人口源表!$1:$1,0))-INDEX(城镇人口!$1:$1048576,MATCH($B14,城镇人口!$B:$B,0),MATCH(AT$1,城镇人口!$1:$1,0))</f>
        <v>1298555.4427388967</v>
      </c>
      <c r="AU14" s="40">
        <f>INDEX(人口源表!$1:$1048576,MATCH($B14,人口源表!$A:$A,0),MATCH(AU$1,人口源表!$1:$1,0))-INDEX(城镇人口!$1:$1048576,MATCH($B14,城镇人口!$B:$B,0),MATCH(AU$1,城镇人口!$1:$1,0))</f>
        <v>1283675.5632958496</v>
      </c>
      <c r="AV14" s="40">
        <f>INDEX(人口源表!$1:$1048576,MATCH($B14,人口源表!$A:$A,0),MATCH(AV$1,人口源表!$1:$1,0))-INDEX(城镇人口!$1:$1048576,MATCH($B14,城镇人口!$B:$B,0),MATCH(AV$1,城镇人口!$1:$1,0))</f>
        <v>1269412.9058859302</v>
      </c>
    </row>
    <row r="15" spans="1:66" x14ac:dyDescent="0.15">
      <c r="A15" s="4" t="s">
        <v>860</v>
      </c>
      <c r="B15" s="4" t="s">
        <v>52</v>
      </c>
      <c r="C15" s="34">
        <f>VLOOKUP(B15,'[1]2016省城人口总结（根）'!B:C,2,FALSE)/100</f>
        <v>0.61380499999999993</v>
      </c>
      <c r="D15" s="40">
        <f>INDEX(人口源表!$1:$1048576,MATCH($B15,人口源表!$A:$A,0),MATCH(D$1,人口源表!$1:$1,0))-INDEX(城镇人口!$1:$1048576,MATCH($B15,城镇人口!$B:$B,0),MATCH(D$1,城镇人口!$1:$1,0))</f>
        <v>1705087.9742731177</v>
      </c>
      <c r="E15" s="40">
        <f>INDEX(人口源表!$1:$1048576,MATCH($B15,人口源表!$A:$A,0),MATCH(E$1,人口源表!$1:$1,0))-INDEX(城镇人口!$1:$1048576,MATCH($B15,城镇人口!$B:$B,0),MATCH(E$1,城镇人口!$1:$1,0))</f>
        <v>1671998.886104099</v>
      </c>
      <c r="F15" s="40">
        <f>INDEX(人口源表!$1:$1048576,MATCH($B15,人口源表!$A:$A,0),MATCH(F$1,人口源表!$1:$1,0))-INDEX(城镇人口!$1:$1048576,MATCH($B15,城镇人口!$B:$B,0),MATCH(F$1,城镇人口!$1:$1,0))</f>
        <v>1636811.6838083039</v>
      </c>
      <c r="G15" s="40">
        <f>INDEX(人口源表!$1:$1048576,MATCH($B15,人口源表!$A:$A,0),MATCH(G$1,人口源表!$1:$1,0))-INDEX(城镇人口!$1:$1048576,MATCH($B15,城镇人口!$B:$B,0),MATCH(G$1,城镇人口!$1:$1,0))</f>
        <v>1856370.1385158519</v>
      </c>
      <c r="H15" s="40">
        <f>INDEX(人口源表!$1:$1048576,MATCH($B15,人口源表!$A:$A,0),MATCH(H$1,人口源表!$1:$1,0))-INDEX(城镇人口!$1:$1048576,MATCH($B15,城镇人口!$B:$B,0),MATCH(H$1,城镇人口!$1:$1,0))</f>
        <v>1820998.713350466</v>
      </c>
      <c r="I15" s="40">
        <f>INDEX(人口源表!$1:$1048576,MATCH($B15,人口源表!$A:$A,0),MATCH(I$1,人口源表!$1:$1,0))-INDEX(城镇人口!$1:$1048576,MATCH($B15,城镇人口!$B:$B,0),MATCH(I$1,城镇人口!$1:$1,0))</f>
        <v>1805293.7366677984</v>
      </c>
      <c r="J15" s="40">
        <f>INDEX(人口源表!$1:$1048576,MATCH($B15,人口源表!$A:$A,0),MATCH(J$1,人口源表!$1:$1,0))-INDEX(城镇人口!$1:$1048576,MATCH($B15,城镇人口!$B:$B,0),MATCH(J$1,城镇人口!$1:$1,0))</f>
        <v>1786076.3002510048</v>
      </c>
      <c r="K15" s="40">
        <f>INDEX(人口源表!$1:$1048576,MATCH($B15,人口源表!$A:$A,0),MATCH(K$1,人口源表!$1:$1,0))-INDEX(城镇人口!$1:$1048576,MATCH($B15,城镇人口!$B:$B,0),MATCH(K$1,城镇人口!$1:$1,0))</f>
        <v>1763635.9030877291</v>
      </c>
      <c r="L15" s="40">
        <f>INDEX(人口源表!$1:$1048576,MATCH($B15,人口源表!$A:$A,0),MATCH(L$1,人口源表!$1:$1,0))-INDEX(城镇人口!$1:$1048576,MATCH($B15,城镇人口!$B:$B,0),MATCH(L$1,城镇人口!$1:$1,0))</f>
        <v>1738246.8644107925</v>
      </c>
      <c r="M15" s="40">
        <f>INDEX(人口源表!$1:$1048576,MATCH($B15,人口源表!$A:$A,0),MATCH(M$1,人口源表!$1:$1,0))-INDEX(城镇人口!$1:$1048576,MATCH($B15,城镇人口!$B:$B,0),MATCH(M$1,城镇人口!$1:$1,0))</f>
        <v>1710166.6942760604</v>
      </c>
      <c r="N15" s="40">
        <f>INDEX(人口源表!$1:$1048576,MATCH($B15,人口源表!$A:$A,0),MATCH(N$1,人口源表!$1:$1,0))-INDEX(城镇人口!$1:$1048576,MATCH($B15,城镇人口!$B:$B,0),MATCH(N$1,城镇人口!$1:$1,0))</f>
        <v>1679638.3575016204</v>
      </c>
      <c r="O15" s="40">
        <f>INDEX(人口源表!$1:$1048576,MATCH($B15,人口源表!$A:$A,0),MATCH(O$1,人口源表!$1:$1,0))-INDEX(城镇人口!$1:$1048576,MATCH($B15,城镇人口!$B:$B,0),MATCH(O$1,城镇人口!$1:$1,0))</f>
        <v>1646889.342818711</v>
      </c>
      <c r="P15" s="40">
        <f>INDEX(人口源表!$1:$1048576,MATCH($B15,人口源表!$A:$A,0),MATCH(P$1,人口源表!$1:$1,0))-INDEX(城镇人口!$1:$1048576,MATCH($B15,城镇人口!$B:$B,0),MATCH(P$1,城镇人口!$1:$1,0))</f>
        <v>1612132.644718735</v>
      </c>
      <c r="Q15" s="40">
        <f>INDEX(人口源表!$1:$1048576,MATCH($B15,人口源表!$A:$A,0),MATCH(Q$1,人口源表!$1:$1,0))-INDEX(城镇人口!$1:$1048576,MATCH($B15,城镇人口!$B:$B,0),MATCH(Q$1,城镇人口!$1:$1,0))</f>
        <v>1575567.1108908863</v>
      </c>
      <c r="R15" s="40">
        <f>INDEX(人口源表!$1:$1048576,MATCH($B15,人口源表!$A:$A,0),MATCH(R$1,人口源表!$1:$1,0))-INDEX(城镇人口!$1:$1048576,MATCH($B15,城镇人口!$B:$B,0),MATCH(R$1,城镇人口!$1:$1,0))</f>
        <v>1537376.9785294719</v>
      </c>
      <c r="S15" s="40">
        <f>INDEX(人口源表!$1:$1048576,MATCH($B15,人口源表!$A:$A,0),MATCH(S$1,人口源表!$1:$1,0))-INDEX(城镇人口!$1:$1048576,MATCH($B15,城镇人口!$B:$B,0),MATCH(S$1,城镇人口!$1:$1,0))</f>
        <v>1518048.1888170475</v>
      </c>
      <c r="T15" s="40">
        <f>INDEX(人口源表!$1:$1048576,MATCH($B15,人口源表!$A:$A,0),MATCH(T$1,人口源表!$1:$1,0))-INDEX(城镇人口!$1:$1048576,MATCH($B15,城镇人口!$B:$B,0),MATCH(T$1,城镇人口!$1:$1,0))</f>
        <v>1497731.5865087998</v>
      </c>
      <c r="U15" s="40">
        <f>INDEX(人口源表!$1:$1048576,MATCH($B15,人口源表!$A:$A,0),MATCH(U$1,人口源表!$1:$1,0))-INDEX(城镇人口!$1:$1048576,MATCH($B15,城镇人口!$B:$B,0),MATCH(U$1,城镇人口!$1:$1,0))</f>
        <v>1476544.6267030258</v>
      </c>
      <c r="V15" s="40">
        <f>INDEX(人口源表!$1:$1048576,MATCH($B15,人口源表!$A:$A,0),MATCH(V$1,人口源表!$1:$1,0))-INDEX(城镇人口!$1:$1048576,MATCH($B15,城镇人口!$B:$B,0),MATCH(V$1,城镇人口!$1:$1,0))</f>
        <v>1454594.7695942889</v>
      </c>
      <c r="W15" s="40">
        <f>INDEX(人口源表!$1:$1048576,MATCH($B15,人口源表!$A:$A,0),MATCH(W$1,人口源表!$1:$1,0))-INDEX(城镇人口!$1:$1048576,MATCH($B15,城镇人口!$B:$B,0),MATCH(W$1,城镇人口!$1:$1,0))</f>
        <v>1431981.8832407743</v>
      </c>
      <c r="X15" s="40">
        <f>INDEX(人口源表!$1:$1048576,MATCH($B15,人口源表!$A:$A,0),MATCH(X$1,人口源表!$1:$1,0))-INDEX(城镇人口!$1:$1048576,MATCH($B15,城镇人口!$B:$B,0),MATCH(X$1,城镇人口!$1:$1,0))</f>
        <v>1408797.1894187755</v>
      </c>
      <c r="Y15" s="40">
        <f>INDEX(人口源表!$1:$1048576,MATCH($B15,人口源表!$A:$A,0),MATCH(Y$1,人口源表!$1:$1,0))-INDEX(城镇人口!$1:$1048576,MATCH($B15,城镇人口!$B:$B,0),MATCH(Y$1,城镇人口!$1:$1,0))</f>
        <v>1385124.0671082651</v>
      </c>
      <c r="Z15" s="40">
        <f>INDEX(人口源表!$1:$1048576,MATCH($B15,人口源表!$A:$A,0),MATCH(Z$1,人口源表!$1:$1,0))-INDEX(城镇人口!$1:$1048576,MATCH($B15,城镇人口!$B:$B,0),MATCH(Z$1,城镇人口!$1:$1,0))</f>
        <v>1361038.0803732462</v>
      </c>
      <c r="AA15" s="40">
        <f>INDEX(人口源表!$1:$1048576,MATCH($B15,人口源表!$A:$A,0),MATCH(AA$1,人口源表!$1:$1,0))-INDEX(城镇人口!$1:$1048576,MATCH($B15,城镇人口!$B:$B,0),MATCH(AA$1,城镇人口!$1:$1,0))</f>
        <v>1336607.515903227</v>
      </c>
      <c r="AB15" s="40">
        <f>INDEX(人口源表!$1:$1048576,MATCH($B15,人口源表!$A:$A,0),MATCH(AB$1,人口源表!$1:$1,0))-INDEX(城镇人口!$1:$1048576,MATCH($B15,城镇人口!$B:$B,0),MATCH(AB$1,城镇人口!$1:$1,0))</f>
        <v>1311892.9522356866</v>
      </c>
      <c r="AC15" s="40">
        <f>INDEX(人口源表!$1:$1048576,MATCH($B15,人口源表!$A:$A,0),MATCH(AC$1,人口源表!$1:$1,0))-INDEX(城镇人口!$1:$1048576,MATCH($B15,城镇人口!$B:$B,0),MATCH(AC$1,城镇人口!$1:$1,0))</f>
        <v>1292111.5569427786</v>
      </c>
      <c r="AD15" s="40">
        <f>INDEX(人口源表!$1:$1048576,MATCH($B15,人口源表!$A:$A,0),MATCH(AD$1,人口源表!$1:$1,0))-INDEX(城镇人口!$1:$1048576,MATCH($B15,城镇人口!$B:$B,0),MATCH(AD$1,城镇人口!$1:$1,0))</f>
        <v>1272160.5384508967</v>
      </c>
      <c r="AE15" s="40">
        <f>INDEX(人口源表!$1:$1048576,MATCH($B15,人口源表!$A:$A,0),MATCH(AE$1,人口源表!$1:$1,0))-INDEX(城镇人口!$1:$1048576,MATCH($B15,城镇人口!$B:$B,0),MATCH(AE$1,城镇人口!$1:$1,0))</f>
        <v>1252079.0601638015</v>
      </c>
      <c r="AF15" s="40">
        <f>INDEX(人口源表!$1:$1048576,MATCH($B15,人口源表!$A:$A,0),MATCH(AF$1,人口源表!$1:$1,0))-INDEX(城镇人口!$1:$1048576,MATCH($B15,城镇人口!$B:$B,0),MATCH(AF$1,城镇人口!$1:$1,0))</f>
        <v>1231901.1481735371</v>
      </c>
      <c r="AG15" s="40">
        <f>INDEX(人口源表!$1:$1048576,MATCH($B15,人口源表!$A:$A,0),MATCH(AG$1,人口源表!$1:$1,0))-INDEX(城镇人口!$1:$1048576,MATCH($B15,城镇人口!$B:$B,0),MATCH(AG$1,城镇人口!$1:$1,0))</f>
        <v>1211654.7948233299</v>
      </c>
      <c r="AH15" s="40">
        <f>INDEX(人口源表!$1:$1048576,MATCH($B15,人口源表!$A:$A,0),MATCH(AH$1,人口源表!$1:$1,0))-INDEX(城镇人口!$1:$1048576,MATCH($B15,城镇人口!$B:$B,0),MATCH(AH$1,城镇人口!$1:$1,0))</f>
        <v>1191363.5742476154</v>
      </c>
      <c r="AI15" s="40">
        <f>INDEX(人口源表!$1:$1048576,MATCH($B15,人口源表!$A:$A,0),MATCH(AI$1,人口源表!$1:$1,0))-INDEX(城镇人口!$1:$1048576,MATCH($B15,城镇人口!$B:$B,0),MATCH(AI$1,城镇人口!$1:$1,0))</f>
        <v>1171046.4178238818</v>
      </c>
      <c r="AJ15" s="40">
        <f>INDEX(人口源表!$1:$1048576,MATCH($B15,人口源表!$A:$A,0),MATCH(AJ$1,人口源表!$1:$1,0))-INDEX(城镇人口!$1:$1048576,MATCH($B15,城镇人口!$B:$B,0),MATCH(AJ$1,城镇人口!$1:$1,0))</f>
        <v>1150717.2132022278</v>
      </c>
      <c r="AK15" s="40">
        <f>INDEX(人口源表!$1:$1048576,MATCH($B15,人口源表!$A:$A,0),MATCH(AK$1,人口源表!$1:$1,0))-INDEX(城镇人口!$1:$1048576,MATCH($B15,城镇人口!$B:$B,0),MATCH(AK$1,城镇人口!$1:$1,0))</f>
        <v>1130385.9384494564</v>
      </c>
      <c r="AL15" s="40">
        <f>INDEX(人口源表!$1:$1048576,MATCH($B15,人口源表!$A:$A,0),MATCH(AL$1,人口源表!$1:$1,0))-INDEX(城镇人口!$1:$1048576,MATCH($B15,城镇人口!$B:$B,0),MATCH(AL$1,城镇人口!$1:$1,0))</f>
        <v>1110058.4782305863</v>
      </c>
      <c r="AM15" s="40">
        <f>INDEX(人口源表!$1:$1048576,MATCH($B15,人口源表!$A:$A,0),MATCH(AM$1,人口源表!$1:$1,0))-INDEX(城镇人口!$1:$1048576,MATCH($B15,城镇人口!$B:$B,0),MATCH(AM$1,城镇人口!$1:$1,0))</f>
        <v>1089737.0944515793</v>
      </c>
      <c r="AN15" s="40">
        <f>INDEX(人口源表!$1:$1048576,MATCH($B15,人口源表!$A:$A,0),MATCH(AN$1,人口源表!$1:$1,0))-INDEX(城镇人口!$1:$1048576,MATCH($B15,城镇人口!$B:$B,0),MATCH(AN$1,城镇人口!$1:$1,0))</f>
        <v>1069420.2749356152</v>
      </c>
      <c r="AO15" s="40">
        <f>INDEX(人口源表!$1:$1048576,MATCH($B15,人口源表!$A:$A,0),MATCH(AO$1,人口源表!$1:$1,0))-INDEX(城镇人口!$1:$1048576,MATCH($B15,城镇人口!$B:$B,0),MATCH(AO$1,城镇人口!$1:$1,0))</f>
        <v>1049103.6176929651</v>
      </c>
      <c r="AP15" s="40">
        <f>INDEX(人口源表!$1:$1048576,MATCH($B15,人口源表!$A:$A,0),MATCH(AP$1,人口源表!$1:$1,0))-INDEX(城镇人口!$1:$1048576,MATCH($B15,城镇人口!$B:$B,0),MATCH(AP$1,城镇人口!$1:$1,0))</f>
        <v>1028779.4862400144</v>
      </c>
      <c r="AQ15" s="40">
        <f>INDEX(人口源表!$1:$1048576,MATCH($B15,人口源表!$A:$A,0),MATCH(AQ$1,人口源表!$1:$1,0))-INDEX(城镇人口!$1:$1048576,MATCH($B15,城镇人口!$B:$B,0),MATCH(AQ$1,城镇人口!$1:$1,0))</f>
        <v>1008437.8818810191</v>
      </c>
      <c r="AR15" s="40">
        <f>INDEX(人口源表!$1:$1048576,MATCH($B15,人口源表!$A:$A,0),MATCH(AR$1,人口源表!$1:$1,0))-INDEX(城镇人口!$1:$1048576,MATCH($B15,城镇人口!$B:$B,0),MATCH(AR$1,城镇人口!$1:$1,0))</f>
        <v>988066.12311265618</v>
      </c>
      <c r="AS15" s="40">
        <f>INDEX(人口源表!$1:$1048576,MATCH($B15,人口源表!$A:$A,0),MATCH(AS$1,人口源表!$1:$1,0))-INDEX(城镇人口!$1:$1048576,MATCH($B15,城镇人口!$B:$B,0),MATCH(AS$1,城镇人口!$1:$1,0))</f>
        <v>967649.51870378293</v>
      </c>
      <c r="AT15" s="40">
        <f>INDEX(人口源表!$1:$1048576,MATCH($B15,人口源表!$A:$A,0),MATCH(AT$1,人口源表!$1:$1,0))-INDEX(城镇人口!$1:$1048576,MATCH($B15,城镇人口!$B:$B,0),MATCH(AT$1,城镇人口!$1:$1,0))</f>
        <v>947171.63910838403</v>
      </c>
      <c r="AU15" s="40">
        <f>INDEX(人口源表!$1:$1048576,MATCH($B15,人口源表!$A:$A,0),MATCH(AU$1,人口源表!$1:$1,0))-INDEX(城镇人口!$1:$1048576,MATCH($B15,城镇人口!$B:$B,0),MATCH(AU$1,城镇人口!$1:$1,0))</f>
        <v>926614.40986356419</v>
      </c>
      <c r="AV15" s="40">
        <f>INDEX(人口源表!$1:$1048576,MATCH($B15,人口源表!$A:$A,0),MATCH(AV$1,人口源表!$1:$1,0))-INDEX(城镇人口!$1:$1048576,MATCH($B15,城镇人口!$B:$B,0),MATCH(AV$1,城镇人口!$1:$1,0))</f>
        <v>905958.22656805394</v>
      </c>
    </row>
    <row r="16" spans="1:66" x14ac:dyDescent="0.15">
      <c r="A16" s="4" t="s">
        <v>860</v>
      </c>
      <c r="B16" s="4" t="s">
        <v>54</v>
      </c>
      <c r="C16" s="34">
        <f>VLOOKUP(B16,'[1]2016省城人口总结（根）'!B:C,2,FALSE)/100</f>
        <v>0.52949000000000002</v>
      </c>
      <c r="D16" s="40">
        <f>INDEX(人口源表!$1:$1048576,MATCH($B16,人口源表!$A:$A,0),MATCH(D$1,人口源表!$1:$1,0))-INDEX(城镇人口!$1:$1048576,MATCH($B16,城镇人口!$B:$B,0),MATCH(D$1,城镇人口!$1:$1,0))</f>
        <v>1614100.516045969</v>
      </c>
      <c r="E16" s="40">
        <f>INDEX(人口源表!$1:$1048576,MATCH($B16,人口源表!$A:$A,0),MATCH(E$1,人口源表!$1:$1,0))-INDEX(城镇人口!$1:$1048576,MATCH($B16,城镇人口!$B:$B,0),MATCH(E$1,城镇人口!$1:$1,0))</f>
        <v>1592182.0707380471</v>
      </c>
      <c r="F16" s="40">
        <f>INDEX(人口源表!$1:$1048576,MATCH($B16,人口源表!$A:$A,0),MATCH(F$1,人口源表!$1:$1,0))-INDEX(城镇人口!$1:$1048576,MATCH($B16,城镇人口!$B:$B,0),MATCH(F$1,城镇人口!$1:$1,0))</f>
        <v>1569120.1147099738</v>
      </c>
      <c r="G16" s="40">
        <f>INDEX(人口源表!$1:$1048576,MATCH($B16,人口源表!$A:$A,0),MATCH(G$1,人口源表!$1:$1,0))-INDEX(城镇人口!$1:$1048576,MATCH($B16,城镇人口!$B:$B,0),MATCH(G$1,城镇人口!$1:$1,0))</f>
        <v>1363992.1983627505</v>
      </c>
      <c r="H16" s="40">
        <f>INDEX(人口源表!$1:$1048576,MATCH($B16,人口源表!$A:$A,0),MATCH(H$1,人口源表!$1:$1,0))-INDEX(城镇人口!$1:$1048576,MATCH($B16,城镇人口!$B:$B,0),MATCH(H$1,城镇人口!$1:$1,0))</f>
        <v>1346320.1759661937</v>
      </c>
      <c r="I16" s="40">
        <f>INDEX(人口源表!$1:$1048576,MATCH($B16,人口源表!$A:$A,0),MATCH(I$1,人口源表!$1:$1,0))-INDEX(城镇人口!$1:$1048576,MATCH($B16,城镇人口!$B:$B,0),MATCH(I$1,城镇人口!$1:$1,0))</f>
        <v>1339200.2553586834</v>
      </c>
      <c r="J16" s="40">
        <f>INDEX(人口源表!$1:$1048576,MATCH($B16,人口源表!$A:$A,0),MATCH(J$1,人口源表!$1:$1,0))-INDEX(城镇人口!$1:$1048576,MATCH($B16,城镇人口!$B:$B,0),MATCH(J$1,城镇人口!$1:$1,0))</f>
        <v>1330748.0274814996</v>
      </c>
      <c r="K16" s="40">
        <f>INDEX(人口源表!$1:$1048576,MATCH($B16,人口源表!$A:$A,0),MATCH(K$1,人口源表!$1:$1,0))-INDEX(城镇人口!$1:$1048576,MATCH($B16,城镇人口!$B:$B,0),MATCH(K$1,城镇人口!$1:$1,0))</f>
        <v>1320988.9408303511</v>
      </c>
      <c r="L16" s="40">
        <f>INDEX(人口源表!$1:$1048576,MATCH($B16,人口源表!$A:$A,0),MATCH(L$1,人口源表!$1:$1,0))-INDEX(城镇人口!$1:$1048576,MATCH($B16,城镇人口!$B:$B,0),MATCH(L$1,城镇人口!$1:$1,0))</f>
        <v>1309950.9890516838</v>
      </c>
      <c r="M16" s="40">
        <f>INDEX(人口源表!$1:$1048576,MATCH($B16,人口源表!$A:$A,0),MATCH(M$1,人口源表!$1:$1,0))-INDEX(城镇人口!$1:$1048576,MATCH($B16,城镇人口!$B:$B,0),MATCH(M$1,城镇人口!$1:$1,0))</f>
        <v>1297666.6338646628</v>
      </c>
      <c r="N16" s="40">
        <f>INDEX(人口源表!$1:$1048576,MATCH($B16,人口源表!$A:$A,0),MATCH(N$1,人口源表!$1:$1,0))-INDEX(城镇人口!$1:$1048576,MATCH($B16,城镇人口!$B:$B,0),MATCH(N$1,城镇人口!$1:$1,0))</f>
        <v>1284170.1604296505</v>
      </c>
      <c r="O16" s="40">
        <f>INDEX(人口源表!$1:$1048576,MATCH($B16,人口源表!$A:$A,0),MATCH(O$1,人口源表!$1:$1,0))-INDEX(城镇人口!$1:$1048576,MATCH($B16,城镇人口!$B:$B,0),MATCH(O$1,城镇人口!$1:$1,0))</f>
        <v>1269499.5609712512</v>
      </c>
      <c r="P16" s="40">
        <f>INDEX(人口源表!$1:$1048576,MATCH($B16,人口源表!$A:$A,0),MATCH(P$1,人口源表!$1:$1,0))-INDEX(城镇人口!$1:$1048576,MATCH($B16,城镇人口!$B:$B,0),MATCH(P$1,城镇人口!$1:$1,0))</f>
        <v>1253695.5273498786</v>
      </c>
      <c r="Q16" s="40">
        <f>INDEX(人口源表!$1:$1048576,MATCH($B16,人口源表!$A:$A,0),MATCH(Q$1,人口源表!$1:$1,0))-INDEX(城镇人口!$1:$1048576,MATCH($B16,城镇人口!$B:$B,0),MATCH(Q$1,城镇人口!$1:$1,0))</f>
        <v>1236800.8905512705</v>
      </c>
      <c r="R16" s="40">
        <f>INDEX(人口源表!$1:$1048576,MATCH($B16,人口源表!$A:$A,0),MATCH(R$1,人口源表!$1:$1,0))-INDEX(城镇人口!$1:$1048576,MATCH($B16,城镇人口!$B:$B,0),MATCH(R$1,城镇人口!$1:$1,0))</f>
        <v>1218861.5889928686</v>
      </c>
      <c r="S16" s="40">
        <f>INDEX(人口源表!$1:$1048576,MATCH($B16,人口源表!$A:$A,0),MATCH(S$1,人口源表!$1:$1,0))-INDEX(城镇人口!$1:$1048576,MATCH($B16,城镇人口!$B:$B,0),MATCH(S$1,城镇人口!$1:$1,0))</f>
        <v>1210125.3693262406</v>
      </c>
      <c r="T16" s="40">
        <f>INDEX(人口源表!$1:$1048576,MATCH($B16,人口源表!$A:$A,0),MATCH(T$1,人口源表!$1:$1,0))-INDEX(城镇人口!$1:$1048576,MATCH($B16,城镇人口!$B:$B,0),MATCH(T$1,城镇人口!$1:$1,0))</f>
        <v>1200607.3912700403</v>
      </c>
      <c r="U16" s="40">
        <f>INDEX(人口源表!$1:$1048576,MATCH($B16,人口源表!$A:$A,0),MATCH(U$1,人口源表!$1:$1,0))-INDEX(城镇人口!$1:$1048576,MATCH($B16,城镇人口!$B:$B,0),MATCH(U$1,城镇人口!$1:$1,0))</f>
        <v>1190343.6500182163</v>
      </c>
      <c r="V16" s="40">
        <f>INDEX(人口源表!$1:$1048576,MATCH($B16,人口源表!$A:$A,0),MATCH(V$1,人口源表!$1:$1,0))-INDEX(城镇人口!$1:$1048576,MATCH($B16,城镇人口!$B:$B,0),MATCH(V$1,城镇人口!$1:$1,0))</f>
        <v>1179371.1317414735</v>
      </c>
      <c r="W16" s="40">
        <f>INDEX(人口源表!$1:$1048576,MATCH($B16,人口源表!$A:$A,0),MATCH(W$1,人口源表!$1:$1,0))-INDEX(城镇人口!$1:$1048576,MATCH($B16,城镇人口!$B:$B,0),MATCH(W$1,城镇人口!$1:$1,0))</f>
        <v>1167729.1772608482</v>
      </c>
      <c r="X16" s="40">
        <f>INDEX(人口源表!$1:$1048576,MATCH($B16,人口源表!$A:$A,0),MATCH(X$1,人口源表!$1:$1,0))-INDEX(城镇人口!$1:$1048576,MATCH($B16,城镇人口!$B:$B,0),MATCH(X$1,城镇人口!$1:$1,0))</f>
        <v>1155458.6360445584</v>
      </c>
      <c r="Y16" s="40">
        <f>INDEX(人口源表!$1:$1048576,MATCH($B16,人口源表!$A:$A,0),MATCH(Y$1,人口源表!$1:$1,0))-INDEX(城镇人口!$1:$1048576,MATCH($B16,城镇人口!$B:$B,0),MATCH(Y$1,城镇人口!$1:$1,0))</f>
        <v>1142601.7609977694</v>
      </c>
      <c r="Z16" s="40">
        <f>INDEX(人口源表!$1:$1048576,MATCH($B16,人口源表!$A:$A,0),MATCH(Z$1,人口源表!$1:$1,0))-INDEX(城镇人口!$1:$1048576,MATCH($B16,城镇人口!$B:$B,0),MATCH(Z$1,城镇人口!$1:$1,0))</f>
        <v>1129202.1017131372</v>
      </c>
      <c r="AA16" s="40">
        <f>INDEX(人口源表!$1:$1048576,MATCH($B16,人口源表!$A:$A,0),MATCH(AA$1,人口源表!$1:$1,0))-INDEX(城镇人口!$1:$1048576,MATCH($B16,城镇人口!$B:$B,0),MATCH(AA$1,城镇人口!$1:$1,0))</f>
        <v>1115304.05060542</v>
      </c>
      <c r="AB16" s="40">
        <f>INDEX(人口源表!$1:$1048576,MATCH($B16,人口源表!$A:$A,0),MATCH(AB$1,人口源表!$1:$1,0))-INDEX(城镇人口!$1:$1048576,MATCH($B16,城镇人口!$B:$B,0),MATCH(AB$1,城镇人口!$1:$1,0))</f>
        <v>1100954.1185383517</v>
      </c>
      <c r="AC16" s="40">
        <f>INDEX(人口源表!$1:$1048576,MATCH($B16,人口源表!$A:$A,0),MATCH(AC$1,人口源表!$1:$1,0))-INDEX(城镇人口!$1:$1048576,MATCH($B16,城镇人口!$B:$B,0),MATCH(AC$1,城镇人口!$1:$1,0))</f>
        <v>1088790.4007980488</v>
      </c>
      <c r="AD16" s="40">
        <f>INDEX(人口源表!$1:$1048576,MATCH($B16,人口源表!$A:$A,0),MATCH(AD$1,人口源表!$1:$1,0))-INDEX(城镇人口!$1:$1048576,MATCH($B16,城镇人口!$B:$B,0),MATCH(AD$1,城镇人口!$1:$1,0))</f>
        <v>1076270.3842677735</v>
      </c>
      <c r="AE16" s="40">
        <f>INDEX(人口源表!$1:$1048576,MATCH($B16,人口源表!$A:$A,0),MATCH(AE$1,人口源表!$1:$1,0))-INDEX(城镇人口!$1:$1048576,MATCH($B16,城镇人口!$B:$B,0),MATCH(AE$1,城镇人口!$1:$1,0))</f>
        <v>1063439.4100266276</v>
      </c>
      <c r="AF16" s="40">
        <f>INDEX(人口源表!$1:$1048576,MATCH($B16,人口源表!$A:$A,0),MATCH(AF$1,人口源表!$1:$1,0))-INDEX(城镇人口!$1:$1048576,MATCH($B16,城镇人口!$B:$B,0),MATCH(AF$1,城镇人口!$1:$1,0))</f>
        <v>1050344.4504707232</v>
      </c>
      <c r="AG16" s="40">
        <f>INDEX(人口源表!$1:$1048576,MATCH($B16,人口源表!$A:$A,0),MATCH(AG$1,人口源表!$1:$1,0))-INDEX(城镇人口!$1:$1048576,MATCH($B16,城镇人口!$B:$B,0),MATCH(AG$1,城镇人口!$1:$1,0))</f>
        <v>1037033.6689342223</v>
      </c>
      <c r="AH16" s="40">
        <f>INDEX(人口源表!$1:$1048576,MATCH($B16,人口源表!$A:$A,0),MATCH(AH$1,人口源表!$1:$1,0))-INDEX(城镇人口!$1:$1048576,MATCH($B16,城镇人口!$B:$B,0),MATCH(AH$1,城镇人口!$1:$1,0))</f>
        <v>1023555.6659894898</v>
      </c>
      <c r="AI16" s="40">
        <f>INDEX(人口源表!$1:$1048576,MATCH($B16,人口源表!$A:$A,0),MATCH(AI$1,人口源表!$1:$1,0))-INDEX(城镇人口!$1:$1048576,MATCH($B16,城镇人口!$B:$B,0),MATCH(AI$1,城镇人口!$1:$1,0))</f>
        <v>1009959.0798326754</v>
      </c>
      <c r="AJ16" s="40">
        <f>INDEX(人口源表!$1:$1048576,MATCH($B16,人口源表!$A:$A,0),MATCH(AJ$1,人口源表!$1:$1,0))-INDEX(城镇人口!$1:$1048576,MATCH($B16,城镇人口!$B:$B,0),MATCH(AJ$1,城镇人口!$1:$1,0))</f>
        <v>996294.77862246963</v>
      </c>
      <c r="AK16" s="40">
        <f>INDEX(人口源表!$1:$1048576,MATCH($B16,人口源表!$A:$A,0),MATCH(AK$1,人口源表!$1:$1,0))-INDEX(城镇人口!$1:$1048576,MATCH($B16,城镇人口!$B:$B,0),MATCH(AK$1,城镇人口!$1:$1,0))</f>
        <v>982612.83074422507</v>
      </c>
      <c r="AL16" s="40">
        <f>INDEX(人口源表!$1:$1048576,MATCH($B16,人口源表!$A:$A,0),MATCH(AL$1,人口源表!$1:$1,0))-INDEX(城镇人口!$1:$1048576,MATCH($B16,城镇人口!$B:$B,0),MATCH(AL$1,城镇人口!$1:$1,0))</f>
        <v>968964.05081171868</v>
      </c>
      <c r="AM16" s="40">
        <f>INDEX(人口源表!$1:$1048576,MATCH($B16,人口源表!$A:$A,0),MATCH(AM$1,人口源表!$1:$1,0))-INDEX(城镇人口!$1:$1048576,MATCH($B16,城镇人口!$B:$B,0),MATCH(AM$1,城镇人口!$1:$1,0))</f>
        <v>955400.21007173113</v>
      </c>
      <c r="AN16" s="40">
        <f>INDEX(人口源表!$1:$1048576,MATCH($B16,人口源表!$A:$A,0),MATCH(AN$1,人口源表!$1:$1,0))-INDEX(城镇人口!$1:$1048576,MATCH($B16,城镇人口!$B:$B,0),MATCH(AN$1,城镇人口!$1:$1,0))</f>
        <v>941972.98255545669</v>
      </c>
      <c r="AO16" s="40">
        <f>INDEX(人口源表!$1:$1048576,MATCH($B16,人口源表!$A:$A,0),MATCH(AO$1,人口源表!$1:$1,0))-INDEX(城镇人口!$1:$1048576,MATCH($B16,城镇人口!$B:$B,0),MATCH(AO$1,城镇人口!$1:$1,0))</f>
        <v>928733.55526796635</v>
      </c>
      <c r="AP16" s="40">
        <f>INDEX(人口源表!$1:$1048576,MATCH($B16,人口源表!$A:$A,0),MATCH(AP$1,人口源表!$1:$1,0))-INDEX(城镇人口!$1:$1048576,MATCH($B16,城镇人口!$B:$B,0),MATCH(AP$1,城镇人口!$1:$1,0))</f>
        <v>915734.40009914199</v>
      </c>
      <c r="AQ16" s="40">
        <f>INDEX(人口源表!$1:$1048576,MATCH($B16,人口源表!$A:$A,0),MATCH(AQ$1,人口源表!$1:$1,0))-INDEX(城镇人口!$1:$1048576,MATCH($B16,城镇人口!$B:$B,0),MATCH(AQ$1,城镇人口!$1:$1,0))</f>
        <v>903026.9977135167</v>
      </c>
      <c r="AR16" s="40">
        <f>INDEX(人口源表!$1:$1048576,MATCH($B16,人口源表!$A:$A,0),MATCH(AR$1,人口源表!$1:$1,0))-INDEX(城镇人口!$1:$1048576,MATCH($B16,城镇人口!$B:$B,0),MATCH(AR$1,城镇人口!$1:$1,0))</f>
        <v>890662.98619507044</v>
      </c>
      <c r="AS16" s="40">
        <f>INDEX(人口源表!$1:$1048576,MATCH($B16,人口源表!$A:$A,0),MATCH(AS$1,人口源表!$1:$1,0))-INDEX(城镇人口!$1:$1048576,MATCH($B16,城镇人口!$B:$B,0),MATCH(AS$1,城镇人口!$1:$1,0))</f>
        <v>878694.34939836152</v>
      </c>
      <c r="AT16" s="40">
        <f>INDEX(人口源表!$1:$1048576,MATCH($B16,人口源表!$A:$A,0),MATCH(AT$1,人口源表!$1:$1,0))-INDEX(城镇人口!$1:$1048576,MATCH($B16,城镇人口!$B:$B,0),MATCH(AT$1,城镇人口!$1:$1,0))</f>
        <v>867172.10729694297</v>
      </c>
      <c r="AU16" s="40">
        <f>INDEX(人口源表!$1:$1048576,MATCH($B16,人口源表!$A:$A,0),MATCH(AU$1,人口源表!$1:$1,0))-INDEX(城镇人口!$1:$1048576,MATCH($B16,城镇人口!$B:$B,0),MATCH(AU$1,城镇人口!$1:$1,0))</f>
        <v>856146.82990852837</v>
      </c>
      <c r="AV16" s="40">
        <f>INDEX(人口源表!$1:$1048576,MATCH($B16,人口源表!$A:$A,0),MATCH(AV$1,人口源表!$1:$1,0))-INDEX(城镇人口!$1:$1048576,MATCH($B16,城镇人口!$B:$B,0),MATCH(AV$1,城镇人口!$1:$1,0))</f>
        <v>845669.11850699573</v>
      </c>
    </row>
    <row r="17" spans="1:48" x14ac:dyDescent="0.15">
      <c r="A17" s="4" t="s">
        <v>860</v>
      </c>
      <c r="B17" s="4" t="s">
        <v>56</v>
      </c>
      <c r="C17" s="34">
        <f>VLOOKUP(B17,'[1]2016省城人口总结（根）'!B:C,2,FALSE)/100</f>
        <v>0.50138499999999997</v>
      </c>
      <c r="D17" s="40">
        <f>INDEX(人口源表!$1:$1048576,MATCH($B17,人口源表!$A:$A,0),MATCH(D$1,人口源表!$1:$1,0))-INDEX(城镇人口!$1:$1048576,MATCH($B17,城镇人口!$B:$B,0),MATCH(D$1,城镇人口!$1:$1,0))</f>
        <v>705929.44245448918</v>
      </c>
      <c r="E17" s="40">
        <f>INDEX(人口源表!$1:$1048576,MATCH($B17,人口源表!$A:$A,0),MATCH(E$1,人口源表!$1:$1,0))-INDEX(城镇人口!$1:$1048576,MATCH($B17,城镇人口!$B:$B,0),MATCH(E$1,城镇人口!$1:$1,0))</f>
        <v>697240.3222030215</v>
      </c>
      <c r="F17" s="40">
        <f>INDEX(人口源表!$1:$1048576,MATCH($B17,人口源表!$A:$A,0),MATCH(F$1,人口源表!$1:$1,0))-INDEX(城镇人口!$1:$1048576,MATCH($B17,城镇人口!$B:$B,0),MATCH(F$1,城镇人口!$1:$1,0))</f>
        <v>688001.53556440375</v>
      </c>
      <c r="G17" s="40">
        <f>INDEX(人口源表!$1:$1048576,MATCH($B17,人口源表!$A:$A,0),MATCH(G$1,人口源表!$1:$1,0))-INDEX(城镇人口!$1:$1048576,MATCH($B17,城镇人口!$B:$B,0),MATCH(G$1,城镇人口!$1:$1,0))</f>
        <v>619104.0338091203</v>
      </c>
      <c r="H17" s="40">
        <f>INDEX(人口源表!$1:$1048576,MATCH($B17,人口源表!$A:$A,0),MATCH(H$1,人口源表!$1:$1,0))-INDEX(城镇人口!$1:$1048576,MATCH($B17,城镇人口!$B:$B,0),MATCH(H$1,城镇人口!$1:$1,0))</f>
        <v>611238.32342452125</v>
      </c>
      <c r="I17" s="40">
        <f>INDEX(人口源表!$1:$1048576,MATCH($B17,人口源表!$A:$A,0),MATCH(I$1,人口源表!$1:$1,0))-INDEX(城镇人口!$1:$1048576,MATCH($B17,城镇人口!$B:$B,0),MATCH(I$1,城镇人口!$1:$1,0))</f>
        <v>607641.48299011379</v>
      </c>
      <c r="J17" s="40">
        <f>INDEX(人口源表!$1:$1048576,MATCH($B17,人口源表!$A:$A,0),MATCH(J$1,人口源表!$1:$1,0))-INDEX(城镇人口!$1:$1048576,MATCH($B17,城镇人口!$B:$B,0),MATCH(J$1,城镇人口!$1:$1,0))</f>
        <v>603524.51446607115</v>
      </c>
      <c r="K17" s="40">
        <f>INDEX(人口源表!$1:$1048576,MATCH($B17,人口源表!$A:$A,0),MATCH(K$1,人口源表!$1:$1,0))-INDEX(城镇人口!$1:$1048576,MATCH($B17,城镇人口!$B:$B,0),MATCH(K$1,城镇人口!$1:$1,0))</f>
        <v>598896.55396987975</v>
      </c>
      <c r="L17" s="40">
        <f>INDEX(人口源表!$1:$1048576,MATCH($B17,人口源表!$A:$A,0),MATCH(L$1,人口源表!$1:$1,0))-INDEX(城镇人口!$1:$1048576,MATCH($B17,城镇人口!$B:$B,0),MATCH(L$1,城镇人口!$1:$1,0))</f>
        <v>593768.41640304308</v>
      </c>
      <c r="M17" s="40">
        <f>INDEX(人口源表!$1:$1048576,MATCH($B17,人口源表!$A:$A,0),MATCH(M$1,人口源表!$1:$1,0))-INDEX(城镇人口!$1:$1048576,MATCH($B17,城镇人口!$B:$B,0),MATCH(M$1,城镇人口!$1:$1,0))</f>
        <v>588152.5186511582</v>
      </c>
      <c r="N17" s="40">
        <f>INDEX(人口源表!$1:$1048576,MATCH($B17,人口源表!$A:$A,0),MATCH(N$1,人口源表!$1:$1,0))-INDEX(城镇人口!$1:$1048576,MATCH($B17,城镇人口!$B:$B,0),MATCH(N$1,城镇人口!$1:$1,0))</f>
        <v>582061.0779204974</v>
      </c>
      <c r="O17" s="40">
        <f>INDEX(人口源表!$1:$1048576,MATCH($B17,人口源表!$A:$A,0),MATCH(O$1,人口源表!$1:$1,0))-INDEX(城镇人口!$1:$1048576,MATCH($B17,城镇人口!$B:$B,0),MATCH(O$1,城镇人口!$1:$1,0))</f>
        <v>575509.54336189711</v>
      </c>
      <c r="P17" s="40">
        <f>INDEX(人口源表!$1:$1048576,MATCH($B17,人口源表!$A:$A,0),MATCH(P$1,人口源表!$1:$1,0))-INDEX(城镇人口!$1:$1048576,MATCH($B17,城镇人口!$B:$B,0),MATCH(P$1,城镇人口!$1:$1,0))</f>
        <v>568512.62662534299</v>
      </c>
      <c r="Q17" s="40">
        <f>INDEX(人口源表!$1:$1048576,MATCH($B17,人口源表!$A:$A,0),MATCH(Q$1,人口源表!$1:$1,0))-INDEX(城镇人口!$1:$1048576,MATCH($B17,城镇人口!$B:$B,0),MATCH(Q$1,城镇人口!$1:$1,0))</f>
        <v>561087.66729016555</v>
      </c>
      <c r="R17" s="40">
        <f>INDEX(人口源表!$1:$1048576,MATCH($B17,人口源表!$A:$A,0),MATCH(R$1,人口源表!$1:$1,0))-INDEX(城镇人口!$1:$1048576,MATCH($B17,城镇人口!$B:$B,0),MATCH(R$1,城镇人口!$1:$1,0))</f>
        <v>553252.01346231566</v>
      </c>
      <c r="S17" s="40">
        <f>INDEX(人口源表!$1:$1048576,MATCH($B17,人口源表!$A:$A,0),MATCH(S$1,人口源表!$1:$1,0))-INDEX(城镇人口!$1:$1048576,MATCH($B17,城镇人口!$B:$B,0),MATCH(S$1,城镇人口!$1:$1,0))</f>
        <v>549045.41016515414</v>
      </c>
      <c r="T17" s="40">
        <f>INDEX(人口源表!$1:$1048576,MATCH($B17,人口源表!$A:$A,0),MATCH(T$1,人口源表!$1:$1,0))-INDEX(城镇人口!$1:$1048576,MATCH($B17,城镇人口!$B:$B,0),MATCH(T$1,城镇人口!$1:$1,0))</f>
        <v>544518.63635059085</v>
      </c>
      <c r="U17" s="40">
        <f>INDEX(人口源表!$1:$1048576,MATCH($B17,人口源表!$A:$A,0),MATCH(U$1,人口源表!$1:$1,0))-INDEX(城镇人口!$1:$1048576,MATCH($B17,城镇人口!$B:$B,0),MATCH(U$1,城镇人口!$1:$1,0))</f>
        <v>539686.75009628281</v>
      </c>
      <c r="V17" s="40">
        <f>INDEX(人口源表!$1:$1048576,MATCH($B17,人口源表!$A:$A,0),MATCH(V$1,人口源表!$1:$1,0))-INDEX(城镇人口!$1:$1048576,MATCH($B17,城镇人口!$B:$B,0),MATCH(V$1,城镇人口!$1:$1,0))</f>
        <v>534564.6241944842</v>
      </c>
      <c r="W17" s="40">
        <f>INDEX(人口源表!$1:$1048576,MATCH($B17,人口源表!$A:$A,0),MATCH(W$1,人口源表!$1:$1,0))-INDEX(城镇人口!$1:$1048576,MATCH($B17,城镇人口!$B:$B,0),MATCH(W$1,城镇人口!$1:$1,0))</f>
        <v>529167.33609387046</v>
      </c>
      <c r="X17" s="40">
        <f>INDEX(人口源表!$1:$1048576,MATCH($B17,人口源表!$A:$A,0),MATCH(X$1,人口源表!$1:$1,0))-INDEX(城镇人口!$1:$1048576,MATCH($B17,城镇人口!$B:$B,0),MATCH(X$1,城镇人口!$1:$1,0))</f>
        <v>523511.70808913838</v>
      </c>
      <c r="Y17" s="40">
        <f>INDEX(人口源表!$1:$1048576,MATCH($B17,人口源表!$A:$A,0),MATCH(Y$1,人口源表!$1:$1,0))-INDEX(城镇人口!$1:$1048576,MATCH($B17,城镇人口!$B:$B,0),MATCH(Y$1,城镇人口!$1:$1,0))</f>
        <v>517614.68241780589</v>
      </c>
      <c r="Z17" s="40">
        <f>INDEX(人口源表!$1:$1048576,MATCH($B17,人口源表!$A:$A,0),MATCH(Z$1,人口源表!$1:$1,0))-INDEX(城镇人口!$1:$1048576,MATCH($B17,城镇人口!$B:$B,0),MATCH(Z$1,城镇人口!$1:$1,0))</f>
        <v>511494.06908573245</v>
      </c>
      <c r="AA17" s="40">
        <f>INDEX(人口源表!$1:$1048576,MATCH($B17,人口源表!$A:$A,0),MATCH(AA$1,人口源表!$1:$1,0))-INDEX(城镇人口!$1:$1048576,MATCH($B17,城镇人口!$B:$B,0),MATCH(AA$1,城镇人口!$1:$1,0))</f>
        <v>505167.73524284805</v>
      </c>
      <c r="AB17" s="40">
        <f>INDEX(人口源表!$1:$1048576,MATCH($B17,人口源表!$A:$A,0),MATCH(AB$1,人口源表!$1:$1,0))-INDEX(城镇人口!$1:$1048576,MATCH($B17,城镇人口!$B:$B,0),MATCH(AB$1,城镇人口!$1:$1,0))</f>
        <v>498654.33979941625</v>
      </c>
      <c r="AC17" s="40">
        <f>INDEX(人口源表!$1:$1048576,MATCH($B17,人口源表!$A:$A,0),MATCH(AC$1,人口源表!$1:$1,0))-INDEX(城镇人口!$1:$1048576,MATCH($B17,城镇人口!$B:$B,0),MATCH(AC$1,城镇人口!$1:$1,0))</f>
        <v>492980.56744290818</v>
      </c>
      <c r="AD17" s="40">
        <f>INDEX(人口源表!$1:$1048576,MATCH($B17,人口源表!$A:$A,0),MATCH(AD$1,人口源表!$1:$1,0))-INDEX(城镇人口!$1:$1048576,MATCH($B17,城镇人口!$B:$B,0),MATCH(AD$1,城镇人口!$1:$1,0))</f>
        <v>487156.43129468884</v>
      </c>
      <c r="AE17" s="40">
        <f>INDEX(人口源表!$1:$1048576,MATCH($B17,人口源表!$A:$A,0),MATCH(AE$1,人口源表!$1:$1,0))-INDEX(城镇人口!$1:$1048576,MATCH($B17,城镇人口!$B:$B,0),MATCH(AE$1,城镇人口!$1:$1,0))</f>
        <v>481200.8730618452</v>
      </c>
      <c r="AF17" s="40">
        <f>INDEX(人口源表!$1:$1048576,MATCH($B17,人口源表!$A:$A,0),MATCH(AF$1,人口源表!$1:$1,0))-INDEX(城镇人口!$1:$1048576,MATCH($B17,城镇人口!$B:$B,0),MATCH(AF$1,城镇人口!$1:$1,0))</f>
        <v>475133.5640660302</v>
      </c>
      <c r="AG17" s="40">
        <f>INDEX(人口源表!$1:$1048576,MATCH($B17,人口源表!$A:$A,0),MATCH(AG$1,人口源表!$1:$1,0))-INDEX(城镇人口!$1:$1048576,MATCH($B17,城镇人口!$B:$B,0),MATCH(AG$1,城镇人口!$1:$1,0))</f>
        <v>468974.50051704526</v>
      </c>
      <c r="AH17" s="40">
        <f>INDEX(人口源表!$1:$1048576,MATCH($B17,人口源表!$A:$A,0),MATCH(AH$1,人口源表!$1:$1,0))-INDEX(城镇人口!$1:$1048576,MATCH($B17,城镇人口!$B:$B,0),MATCH(AH$1,城镇人口!$1:$1,0))</f>
        <v>462743.61271071364</v>
      </c>
      <c r="AI17" s="40">
        <f>INDEX(人口源表!$1:$1048576,MATCH($B17,人口源表!$A:$A,0),MATCH(AI$1,人口源表!$1:$1,0))-INDEX(城镇人口!$1:$1048576,MATCH($B17,城镇人口!$B:$B,0),MATCH(AI$1,城镇人口!$1:$1,0))</f>
        <v>456462.55178087985</v>
      </c>
      <c r="AJ17" s="40">
        <f>INDEX(人口源表!$1:$1048576,MATCH($B17,人口源表!$A:$A,0),MATCH(AJ$1,人口源表!$1:$1,0))-INDEX(城镇人口!$1:$1048576,MATCH($B17,城镇人口!$B:$B,0),MATCH(AJ$1,城镇人口!$1:$1,0))</f>
        <v>450151.74783893896</v>
      </c>
      <c r="AK17" s="40">
        <f>INDEX(人口源表!$1:$1048576,MATCH($B17,人口源表!$A:$A,0),MATCH(AK$1,人口源表!$1:$1,0))-INDEX(城镇人口!$1:$1048576,MATCH($B17,城镇人口!$B:$B,0),MATCH(AK$1,城镇人口!$1:$1,0))</f>
        <v>443832.91956737696</v>
      </c>
      <c r="AL17" s="40">
        <f>INDEX(人口源表!$1:$1048576,MATCH($B17,人口源表!$A:$A,0),MATCH(AL$1,人口源表!$1:$1,0))-INDEX(城镇人口!$1:$1048576,MATCH($B17,城镇人口!$B:$B,0),MATCH(AL$1,城镇人口!$1:$1,0))</f>
        <v>437527.59557477175</v>
      </c>
      <c r="AM17" s="40">
        <f>INDEX(人口源表!$1:$1048576,MATCH($B17,人口源表!$A:$A,0),MATCH(AM$1,人口源表!$1:$1,0))-INDEX(城镇人口!$1:$1048576,MATCH($B17,城镇人口!$B:$B,0),MATCH(AM$1,城镇人口!$1:$1,0))</f>
        <v>431258.50055413868</v>
      </c>
      <c r="AN17" s="40">
        <f>INDEX(人口源表!$1:$1048576,MATCH($B17,人口源表!$A:$A,0),MATCH(AN$1,人口源表!$1:$1,0))-INDEX(城镇人口!$1:$1048576,MATCH($B17,城镇人口!$B:$B,0),MATCH(AN$1,城镇人口!$1:$1,0))</f>
        <v>425047.04981018638</v>
      </c>
      <c r="AO17" s="40">
        <f>INDEX(人口源表!$1:$1048576,MATCH($B17,人口源表!$A:$A,0),MATCH(AO$1,人口源表!$1:$1,0))-INDEX(城镇人口!$1:$1048576,MATCH($B17,城镇人口!$B:$B,0),MATCH(AO$1,城镇人口!$1:$1,0))</f>
        <v>418916.13581562077</v>
      </c>
      <c r="AP17" s="40">
        <f>INDEX(人口源表!$1:$1048576,MATCH($B17,人口源表!$A:$A,0),MATCH(AP$1,人口源表!$1:$1,0))-INDEX(城镇人口!$1:$1048576,MATCH($B17,城镇人口!$B:$B,0),MATCH(AP$1,城镇人口!$1:$1,0))</f>
        <v>412888.67456361116</v>
      </c>
      <c r="AQ17" s="40">
        <f>INDEX(人口源表!$1:$1048576,MATCH($B17,人口源表!$A:$A,0),MATCH(AQ$1,人口源表!$1:$1,0))-INDEX(城镇人口!$1:$1048576,MATCH($B17,城镇人口!$B:$B,0),MATCH(AQ$1,城镇人口!$1:$1,0))</f>
        <v>406986.55147527624</v>
      </c>
      <c r="AR17" s="40">
        <f>INDEX(人口源表!$1:$1048576,MATCH($B17,人口源表!$A:$A,0),MATCH(AR$1,人口源表!$1:$1,0))-INDEX(城镇人口!$1:$1048576,MATCH($B17,城镇人口!$B:$B,0),MATCH(AR$1,城镇人口!$1:$1,0))</f>
        <v>401233.33571688714</v>
      </c>
      <c r="AS17" s="40">
        <f>INDEX(人口源表!$1:$1048576,MATCH($B17,人口源表!$A:$A,0),MATCH(AS$1,人口源表!$1:$1,0))-INDEX(城镇人口!$1:$1048576,MATCH($B17,城镇人口!$B:$B,0),MATCH(AS$1,城镇人口!$1:$1,0))</f>
        <v>395651.83410828572</v>
      </c>
      <c r="AT17" s="40">
        <f>INDEX(人口源表!$1:$1048576,MATCH($B17,人口源表!$A:$A,0),MATCH(AT$1,人口源表!$1:$1,0))-INDEX(城镇人口!$1:$1048576,MATCH($B17,城镇人口!$B:$B,0),MATCH(AT$1,城镇人口!$1:$1,0))</f>
        <v>390264.08398042072</v>
      </c>
      <c r="AU17" s="40">
        <f>INDEX(人口源表!$1:$1048576,MATCH($B17,人口源表!$A:$A,0),MATCH(AU$1,人口源表!$1:$1,0))-INDEX(城镇人口!$1:$1048576,MATCH($B17,城镇人口!$B:$B,0),MATCH(AU$1,城镇人口!$1:$1,0))</f>
        <v>385093.99427730893</v>
      </c>
      <c r="AV17" s="40">
        <f>INDEX(人口源表!$1:$1048576,MATCH($B17,人口源表!$A:$A,0),MATCH(AV$1,人口源表!$1:$1,0))-INDEX(城镇人口!$1:$1048576,MATCH($B17,城镇人口!$B:$B,0),MATCH(AV$1,城镇人口!$1:$1,0))</f>
        <v>380163.62375409016</v>
      </c>
    </row>
    <row r="18" spans="1:48" x14ac:dyDescent="0.15">
      <c r="A18" s="4" t="s">
        <v>860</v>
      </c>
      <c r="B18" s="4" t="s">
        <v>58</v>
      </c>
      <c r="C18" s="34">
        <f>VLOOKUP(B18,'[1]2016省城人口总结（根）'!B:C,2,FALSE)/100</f>
        <v>0.52949000000000002</v>
      </c>
      <c r="D18" s="40">
        <f>INDEX(人口源表!$1:$1048576,MATCH($B18,人口源表!$A:$A,0),MATCH(D$1,人口源表!$1:$1,0))-INDEX(城镇人口!$1:$1048576,MATCH($B18,城镇人口!$B:$B,0),MATCH(D$1,城镇人口!$1:$1,0))</f>
        <v>1627387.5747813347</v>
      </c>
      <c r="E18" s="40">
        <f>INDEX(人口源表!$1:$1048576,MATCH($B18,人口源表!$A:$A,0),MATCH(E$1,人口源表!$1:$1,0))-INDEX(城镇人口!$1:$1048576,MATCH($B18,城镇人口!$B:$B,0),MATCH(E$1,城镇人口!$1:$1,0))</f>
        <v>1605902.4925178429</v>
      </c>
      <c r="F18" s="40">
        <f>INDEX(人口源表!$1:$1048576,MATCH($B18,人口源表!$A:$A,0),MATCH(F$1,人口源表!$1:$1,0))-INDEX(城镇人口!$1:$1048576,MATCH($B18,城镇人口!$B:$B,0),MATCH(F$1,城镇人口!$1:$1,0))</f>
        <v>1583205.9281121474</v>
      </c>
      <c r="G18" s="40">
        <f>INDEX(人口源表!$1:$1048576,MATCH($B18,人口源表!$A:$A,0),MATCH(G$1,人口源表!$1:$1,0))-INDEX(城镇人口!$1:$1048576,MATCH($B18,城镇人口!$B:$B,0),MATCH(G$1,城镇人口!$1:$1,0))</f>
        <v>1397290.3615938928</v>
      </c>
      <c r="H18" s="40">
        <f>INDEX(人口源表!$1:$1048576,MATCH($B18,人口源表!$A:$A,0),MATCH(H$1,人口源表!$1:$1,0))-INDEX(城镇人口!$1:$1048576,MATCH($B18,城镇人口!$B:$B,0),MATCH(H$1,城镇人口!$1:$1,0))</f>
        <v>1378992.8748477316</v>
      </c>
      <c r="I18" s="40">
        <f>INDEX(人口源表!$1:$1048576,MATCH($B18,人口源表!$A:$A,0),MATCH(I$1,人口源表!$1:$1,0))-INDEX(城镇人口!$1:$1048576,MATCH($B18,城镇人口!$B:$B,0),MATCH(I$1,城镇人口!$1:$1,0))</f>
        <v>1371669.8549062728</v>
      </c>
      <c r="J18" s="40">
        <f>INDEX(人口源表!$1:$1048576,MATCH($B18,人口源表!$A:$A,0),MATCH(J$1,人口源表!$1:$1,0))-INDEX(城镇人口!$1:$1048576,MATCH($B18,城镇人口!$B:$B,0),MATCH(J$1,城镇人口!$1:$1,0))</f>
        <v>1363124.1689744787</v>
      </c>
      <c r="K18" s="40">
        <f>INDEX(人口源表!$1:$1048576,MATCH($B18,人口源表!$A:$A,0),MATCH(K$1,人口源表!$1:$1,0))-INDEX(城镇人口!$1:$1048576,MATCH($B18,城镇人口!$B:$B,0),MATCH(K$1,城镇人口!$1:$1,0))</f>
        <v>1353359.9709074078</v>
      </c>
      <c r="L18" s="40">
        <f>INDEX(人口源表!$1:$1048576,MATCH($B18,人口源表!$A:$A,0),MATCH(L$1,人口源表!$1:$1,0))-INDEX(城镇人口!$1:$1048576,MATCH($B18,城镇人口!$B:$B,0),MATCH(L$1,城镇人口!$1:$1,0))</f>
        <v>1342386.4122589212</v>
      </c>
      <c r="M18" s="40">
        <f>INDEX(人口源表!$1:$1048576,MATCH($B18,人口源表!$A:$A,0),MATCH(M$1,人口源表!$1:$1,0))-INDEX(城镇人口!$1:$1048576,MATCH($B18,城镇人口!$B:$B,0),MATCH(M$1,城镇人口!$1:$1,0))</f>
        <v>1330217.8497962237</v>
      </c>
      <c r="N18" s="40">
        <f>INDEX(人口源表!$1:$1048576,MATCH($B18,人口源表!$A:$A,0),MATCH(N$1,人口源表!$1:$1,0))-INDEX(城镇人口!$1:$1048576,MATCH($B18,城镇人口!$B:$B,0),MATCH(N$1,城镇人口!$1:$1,0))</f>
        <v>1316872.8148457261</v>
      </c>
      <c r="O18" s="40">
        <f>INDEX(人口源表!$1:$1048576,MATCH($B18,人口源表!$A:$A,0),MATCH(O$1,人口源表!$1:$1,0))-INDEX(城镇人口!$1:$1048576,MATCH($B18,城镇人口!$B:$B,0),MATCH(O$1,城镇人口!$1:$1,0))</f>
        <v>1302374.6181562976</v>
      </c>
      <c r="P18" s="40">
        <f>INDEX(人口源表!$1:$1048576,MATCH($B18,人口源表!$A:$A,0),MATCH(P$1,人口源表!$1:$1,0))-INDEX(城镇人口!$1:$1048576,MATCH($B18,城镇人口!$B:$B,0),MATCH(P$1,城镇人口!$1:$1,0))</f>
        <v>1286749.9430469975</v>
      </c>
      <c r="Q18" s="40">
        <f>INDEX(人口源表!$1:$1048576,MATCH($B18,人口源表!$A:$A,0),MATCH(Q$1,人口源表!$1:$1,0))-INDEX(城镇人口!$1:$1048576,MATCH($B18,城镇人口!$B:$B,0),MATCH(Q$1,城镇人口!$1:$1,0))</f>
        <v>1270029.8241269176</v>
      </c>
      <c r="R18" s="40">
        <f>INDEX(人口源表!$1:$1048576,MATCH($B18,人口源表!$A:$A,0),MATCH(R$1,人口源表!$1:$1,0))-INDEX(城镇人口!$1:$1048576,MATCH($B18,城镇人口!$B:$B,0),MATCH(R$1,城镇人口!$1:$1,0))</f>
        <v>1252249.3864970349</v>
      </c>
      <c r="S18" s="40">
        <f>INDEX(人口源表!$1:$1048576,MATCH($B18,人口源表!$A:$A,0),MATCH(S$1,人口源表!$1:$1,0))-INDEX(城镇人口!$1:$1048576,MATCH($B18,城镇人口!$B:$B,0),MATCH(S$1,城镇人口!$1:$1,0))</f>
        <v>1243932.2327140407</v>
      </c>
      <c r="T18" s="40">
        <f>INDEX(人口源表!$1:$1048576,MATCH($B18,人口源表!$A:$A,0),MATCH(T$1,人口源表!$1:$1,0))-INDEX(城镇人口!$1:$1048576,MATCH($B18,城镇人口!$B:$B,0),MATCH(T$1,城镇人口!$1:$1,0))</f>
        <v>1234815.3124351455</v>
      </c>
      <c r="U18" s="40">
        <f>INDEX(人口源表!$1:$1048576,MATCH($B18,人口源表!$A:$A,0),MATCH(U$1,人口源表!$1:$1,0))-INDEX(城镇人口!$1:$1048576,MATCH($B18,城镇人口!$B:$B,0),MATCH(U$1,城镇人口!$1:$1,0))</f>
        <v>1224928.4458970185</v>
      </c>
      <c r="V18" s="40">
        <f>INDEX(人口源表!$1:$1048576,MATCH($B18,人口源表!$A:$A,0),MATCH(V$1,人口源表!$1:$1,0))-INDEX(城镇人口!$1:$1048576,MATCH($B18,城镇人口!$B:$B,0),MATCH(V$1,城镇人口!$1:$1,0))</f>
        <v>1214301.5758367958</v>
      </c>
      <c r="W18" s="40">
        <f>INDEX(人口源表!$1:$1048576,MATCH($B18,人口源表!$A:$A,0),MATCH(W$1,人口源表!$1:$1,0))-INDEX(城镇人口!$1:$1048576,MATCH($B18,城镇人口!$B:$B,0),MATCH(W$1,城镇人口!$1:$1,0))</f>
        <v>1202969.7666037525</v>
      </c>
      <c r="X18" s="40">
        <f>INDEX(人口源表!$1:$1048576,MATCH($B18,人口源表!$A:$A,0),MATCH(X$1,人口源表!$1:$1,0))-INDEX(城镇人口!$1:$1048576,MATCH($B18,城镇人口!$B:$B,0),MATCH(X$1,城镇人口!$1:$1,0))</f>
        <v>1190968.6963203088</v>
      </c>
      <c r="Y18" s="40">
        <f>INDEX(人口源表!$1:$1048576,MATCH($B18,人口源表!$A:$A,0),MATCH(Y$1,人口源表!$1:$1,0))-INDEX(城镇人口!$1:$1048576,MATCH($B18,城镇人口!$B:$B,0),MATCH(Y$1,城镇人口!$1:$1,0))</f>
        <v>1178337.0665293504</v>
      </c>
      <c r="Z18" s="40">
        <f>INDEX(人口源表!$1:$1048576,MATCH($B18,人口源表!$A:$A,0),MATCH(Z$1,人口源表!$1:$1,0))-INDEX(城镇人口!$1:$1048576,MATCH($B18,城镇人口!$B:$B,0),MATCH(Z$1,城镇人口!$1:$1,0))</f>
        <v>1165115.3868311625</v>
      </c>
      <c r="AA18" s="40">
        <f>INDEX(人口源表!$1:$1048576,MATCH($B18,人口源表!$A:$A,0),MATCH(AA$1,人口源表!$1:$1,0))-INDEX(城镇人口!$1:$1048576,MATCH($B18,城镇人口!$B:$B,0),MATCH(AA$1,城镇人口!$1:$1,0))</f>
        <v>1151346.5434192093</v>
      </c>
      <c r="AB18" s="40">
        <f>INDEX(人口源表!$1:$1048576,MATCH($B18,人口源表!$A:$A,0),MATCH(AB$1,人口源表!$1:$1,0))-INDEX(城镇人口!$1:$1048576,MATCH($B18,城镇人口!$B:$B,0),MATCH(AB$1,城镇人口!$1:$1,0))</f>
        <v>1137074.9574032039</v>
      </c>
      <c r="AC18" s="40">
        <f>INDEX(人口源表!$1:$1048576,MATCH($B18,人口源表!$A:$A,0),MATCH(AC$1,人口源表!$1:$1,0))-INDEX(城镇人口!$1:$1048576,MATCH($B18,城镇人口!$B:$B,0),MATCH(AC$1,城镇人口!$1:$1,0))</f>
        <v>1125025.0466326131</v>
      </c>
      <c r="AD18" s="40">
        <f>INDEX(人口源表!$1:$1048576,MATCH($B18,人口源表!$A:$A,0),MATCH(AD$1,人口源表!$1:$1,0))-INDEX(城镇人口!$1:$1048576,MATCH($B18,城镇人口!$B:$B,0),MATCH(AD$1,城镇人口!$1:$1,0))</f>
        <v>1112569.5102574364</v>
      </c>
      <c r="AE18" s="40">
        <f>INDEX(人口源表!$1:$1048576,MATCH($B18,人口源表!$A:$A,0),MATCH(AE$1,人口源表!$1:$1,0))-INDEX(城镇人口!$1:$1048576,MATCH($B18,城镇人口!$B:$B,0),MATCH(AE$1,城镇人口!$1:$1,0))</f>
        <v>1099755.2760776849</v>
      </c>
      <c r="AF18" s="40">
        <f>INDEX(人口源表!$1:$1048576,MATCH($B18,人口源表!$A:$A,0),MATCH(AF$1,人口源表!$1:$1,0))-INDEX(城镇人口!$1:$1048576,MATCH($B18,城镇人口!$B:$B,0),MATCH(AF$1,城镇人口!$1:$1,0))</f>
        <v>1086629.5609081513</v>
      </c>
      <c r="AG18" s="40">
        <f>INDEX(人口源表!$1:$1048576,MATCH($B18,人口源表!$A:$A,0),MATCH(AG$1,人口源表!$1:$1,0))-INDEX(城镇人口!$1:$1048576,MATCH($B18,城镇人口!$B:$B,0),MATCH(AG$1,城镇人口!$1:$1,0))</f>
        <v>1073242.4485502313</v>
      </c>
      <c r="AH18" s="40">
        <f>INDEX(人口源表!$1:$1048576,MATCH($B18,人口源表!$A:$A,0),MATCH(AH$1,人口源表!$1:$1,0))-INDEX(城镇人口!$1:$1048576,MATCH($B18,城镇人口!$B:$B,0),MATCH(AH$1,城镇人口!$1:$1,0))</f>
        <v>1059644.1095501818</v>
      </c>
      <c r="AI18" s="40">
        <f>INDEX(人口源表!$1:$1048576,MATCH($B18,人口源表!$A:$A,0),MATCH(AI$1,人口源表!$1:$1,0))-INDEX(城镇人口!$1:$1048576,MATCH($B18,城镇人口!$B:$B,0),MATCH(AI$1,城镇人口!$1:$1,0))</f>
        <v>1045887.3366059861</v>
      </c>
      <c r="AJ18" s="40">
        <f>INDEX(人口源表!$1:$1048576,MATCH($B18,人口源表!$A:$A,0),MATCH(AJ$1,人口源表!$1:$1,0))-INDEX(城镇人口!$1:$1048576,MATCH($B18,城镇人口!$B:$B,0),MATCH(AJ$1,城镇人口!$1:$1,0))</f>
        <v>1032025.1243288531</v>
      </c>
      <c r="AK18" s="40">
        <f>INDEX(人口源表!$1:$1048576,MATCH($B18,人口源表!$A:$A,0),MATCH(AK$1,人口源表!$1:$1,0))-INDEX(城镇人口!$1:$1048576,MATCH($B18,城镇人口!$B:$B,0),MATCH(AK$1,城镇人口!$1:$1,0))</f>
        <v>1018111.8704430321</v>
      </c>
      <c r="AL18" s="40">
        <f>INDEX(人口源表!$1:$1048576,MATCH($B18,人口源表!$A:$A,0),MATCH(AL$1,人口源表!$1:$1,0))-INDEX(城镇人口!$1:$1048576,MATCH($B18,城镇人口!$B:$B,0),MATCH(AL$1,城镇人口!$1:$1,0))</f>
        <v>1004202.6122100791</v>
      </c>
      <c r="AM18" s="40">
        <f>INDEX(人口源表!$1:$1048576,MATCH($B18,人口源表!$A:$A,0),MATCH(AM$1,人口源表!$1:$1,0))-INDEX(城镇人口!$1:$1048576,MATCH($B18,城镇人口!$B:$B,0),MATCH(AM$1,城镇人口!$1:$1,0))</f>
        <v>990353.86478814296</v>
      </c>
      <c r="AN18" s="40">
        <f>INDEX(人口源表!$1:$1048576,MATCH($B18,人口源表!$A:$A,0),MATCH(AN$1,人口源表!$1:$1,0))-INDEX(城镇人口!$1:$1048576,MATCH($B18,城镇人口!$B:$B,0),MATCH(AN$1,城镇人口!$1:$1,0))</f>
        <v>976621.91669490654</v>
      </c>
      <c r="AO18" s="40">
        <f>INDEX(人口源表!$1:$1048576,MATCH($B18,人口源表!$A:$A,0),MATCH(AO$1,人口源表!$1:$1,0))-INDEX(城镇人口!$1:$1048576,MATCH($B18,城镇人口!$B:$B,0),MATCH(AO$1,城镇人口!$1:$1,0))</f>
        <v>963064.6039387472</v>
      </c>
      <c r="AP18" s="40">
        <f>INDEX(人口源表!$1:$1048576,MATCH($B18,人口源表!$A:$A,0),MATCH(AP$1,人口源表!$1:$1,0))-INDEX(城镇人口!$1:$1048576,MATCH($B18,城镇人口!$B:$B,0),MATCH(AP$1,城镇人口!$1:$1,0))</f>
        <v>949739.3090595901</v>
      </c>
      <c r="AQ18" s="40">
        <f>INDEX(人口源表!$1:$1048576,MATCH($B18,人口源表!$A:$A,0),MATCH(AQ$1,人口源表!$1:$1,0))-INDEX(城镇人口!$1:$1048576,MATCH($B18,城镇人口!$B:$B,0),MATCH(AQ$1,城镇人口!$1:$1,0))</f>
        <v>936705.00572738471</v>
      </c>
      <c r="AR18" s="40">
        <f>INDEX(人口源表!$1:$1048576,MATCH($B18,人口源表!$A:$A,0),MATCH(AR$1,人口源表!$1:$1,0))-INDEX(城镇人口!$1:$1048576,MATCH($B18,城镇人口!$B:$B,0),MATCH(AR$1,城镇人口!$1:$1,0))</f>
        <v>924019.06728465436</v>
      </c>
      <c r="AS18" s="40">
        <f>INDEX(人口源表!$1:$1048576,MATCH($B18,人口源表!$A:$A,0),MATCH(AS$1,人口源表!$1:$1,0))-INDEX(城镇人口!$1:$1048576,MATCH($B18,城镇人口!$B:$B,0),MATCH(AS$1,城镇人口!$1:$1,0))</f>
        <v>911740.80576671939</v>
      </c>
      <c r="AT18" s="40">
        <f>INDEX(人口源表!$1:$1048576,MATCH($B18,人口源表!$A:$A,0),MATCH(AT$1,人口源表!$1:$1,0))-INDEX(城镇人口!$1:$1048576,MATCH($B18,城镇人口!$B:$B,0),MATCH(AT$1,城镇人口!$1:$1,0))</f>
        <v>899928.30390431127</v>
      </c>
      <c r="AU18" s="40">
        <f>INDEX(人口源表!$1:$1048576,MATCH($B18,人口源表!$A:$A,0),MATCH(AU$1,人口源表!$1:$1,0))-INDEX(城镇人口!$1:$1048576,MATCH($B18,城镇人口!$B:$B,0),MATCH(AU$1,城镇人口!$1:$1,0))</f>
        <v>888640.10070530977</v>
      </c>
      <c r="AV18" s="40">
        <f>INDEX(人口源表!$1:$1048576,MATCH($B18,人口源表!$A:$A,0),MATCH(AV$1,人口源表!$1:$1,0))-INDEX(城镇人口!$1:$1048576,MATCH($B18,城镇人口!$B:$B,0),MATCH(AV$1,城镇人口!$1:$1,0))</f>
        <v>877933.87162795709</v>
      </c>
    </row>
    <row r="19" spans="1:48" x14ac:dyDescent="0.15">
      <c r="A19" s="4" t="s">
        <v>860</v>
      </c>
      <c r="B19" s="4" t="s">
        <v>60</v>
      </c>
      <c r="C19" s="34">
        <f>VLOOKUP(B19,'[1]2016省城人口总结（根）'!B:C,2,FALSE)/100</f>
        <v>0.50138499999999997</v>
      </c>
      <c r="D19" s="40">
        <f>INDEX(人口源表!$1:$1048576,MATCH($B19,人口源表!$A:$A,0),MATCH(D$1,人口源表!$1:$1,0))-INDEX(城镇人口!$1:$1048576,MATCH($B19,城镇人口!$B:$B,0),MATCH(D$1,城镇人口!$1:$1,0))</f>
        <v>1174517.4932229475</v>
      </c>
      <c r="E19" s="40">
        <f>INDEX(人口源表!$1:$1048576,MATCH($B19,人口源表!$A:$A,0),MATCH(E$1,人口源表!$1:$1,0))-INDEX(城镇人口!$1:$1048576,MATCH($B19,城镇人口!$B:$B,0),MATCH(E$1,城镇人口!$1:$1,0))</f>
        <v>1161746.6964167645</v>
      </c>
      <c r="F19" s="40">
        <f>INDEX(人口源表!$1:$1048576,MATCH($B19,人口源表!$A:$A,0),MATCH(F$1,人口源表!$1:$1,0))-INDEX(城镇人口!$1:$1048576,MATCH($B19,城镇人口!$B:$B,0),MATCH(F$1,城镇人口!$1:$1,0))</f>
        <v>1148272.461936007</v>
      </c>
      <c r="G19" s="40">
        <f>INDEX(人口源表!$1:$1048576,MATCH($B19,人口源表!$A:$A,0),MATCH(G$1,人口源表!$1:$1,0))-INDEX(城镇人口!$1:$1048576,MATCH($B19,城镇人口!$B:$B,0),MATCH(G$1,城镇人口!$1:$1,0))</f>
        <v>1026910.9593577604</v>
      </c>
      <c r="H19" s="40">
        <f>INDEX(人口源表!$1:$1048576,MATCH($B19,人口源表!$A:$A,0),MATCH(H$1,人口源表!$1:$1,0))-INDEX(城镇人口!$1:$1048576,MATCH($B19,城镇人口!$B:$B,0),MATCH(H$1,城镇人口!$1:$1,0))</f>
        <v>1017375.234857074</v>
      </c>
      <c r="I19" s="40">
        <f>INDEX(人口源表!$1:$1048576,MATCH($B19,人口源表!$A:$A,0),MATCH(I$1,人口源表!$1:$1,0))-INDEX(城镇人口!$1:$1048576,MATCH($B19,城镇人口!$B:$B,0),MATCH(I$1,城镇人口!$1:$1,0))</f>
        <v>1014596.9198642271</v>
      </c>
      <c r="J19" s="40">
        <f>INDEX(人口源表!$1:$1048576,MATCH($B19,人口源表!$A:$A,0),MATCH(J$1,人口源表!$1:$1,0))-INDEX(城镇人口!$1:$1048576,MATCH($B19,城镇人口!$B:$B,0),MATCH(J$1,城镇人口!$1:$1,0))</f>
        <v>1010649.1818331615</v>
      </c>
      <c r="K19" s="40">
        <f>INDEX(人口源表!$1:$1048576,MATCH($B19,人口源表!$A:$A,0),MATCH(K$1,人口源表!$1:$1,0))-INDEX(城镇人口!$1:$1048576,MATCH($B19,城镇人口!$B:$B,0),MATCH(K$1,城镇人口!$1:$1,0))</f>
        <v>1005566.5713055194</v>
      </c>
      <c r="L19" s="40">
        <f>INDEX(人口源表!$1:$1048576,MATCH($B19,人口源表!$A:$A,0),MATCH(L$1,人口源表!$1:$1,0))-INDEX(城镇人口!$1:$1048576,MATCH($B19,城镇人口!$B:$B,0),MATCH(L$1,城镇人口!$1:$1,0))</f>
        <v>999382.88919039746</v>
      </c>
      <c r="M19" s="40">
        <f>INDEX(人口源表!$1:$1048576,MATCH($B19,人口源表!$A:$A,0),MATCH(M$1,人口源表!$1:$1,0))-INDEX(城镇人口!$1:$1048576,MATCH($B19,城镇人口!$B:$B,0),MATCH(M$1,城镇人口!$1:$1,0))</f>
        <v>992136.04037588998</v>
      </c>
      <c r="N19" s="40">
        <f>INDEX(人口源表!$1:$1048576,MATCH($B19,人口源表!$A:$A,0),MATCH(N$1,人口源表!$1:$1,0))-INDEX(城镇人口!$1:$1048576,MATCH($B19,城镇人口!$B:$B,0),MATCH(N$1,城镇人口!$1:$1,0))</f>
        <v>983864.33514351631</v>
      </c>
      <c r="O19" s="40">
        <f>INDEX(人口源表!$1:$1048576,MATCH($B19,人口源表!$A:$A,0),MATCH(O$1,人口源表!$1:$1,0))-INDEX(城镇人口!$1:$1048576,MATCH($B19,城镇人口!$B:$B,0),MATCH(O$1,城镇人口!$1:$1,0))</f>
        <v>974607.30546866287</v>
      </c>
      <c r="P19" s="40">
        <f>INDEX(人口源表!$1:$1048576,MATCH($B19,人口源表!$A:$A,0),MATCH(P$1,人口源表!$1:$1,0))-INDEX(城镇人口!$1:$1048576,MATCH($B19,城镇人口!$B:$B,0),MATCH(P$1,城镇人口!$1:$1,0))</f>
        <v>964406.87048328924</v>
      </c>
      <c r="Q19" s="40">
        <f>INDEX(人口源表!$1:$1048576,MATCH($B19,人口源表!$A:$A,0),MATCH(Q$1,人口源表!$1:$1,0))-INDEX(城镇人口!$1:$1048576,MATCH($B19,城镇人口!$B:$B,0),MATCH(Q$1,城镇人口!$1:$1,0))</f>
        <v>953306.32781622093</v>
      </c>
      <c r="R19" s="40">
        <f>INDEX(人口源表!$1:$1048576,MATCH($B19,人口源表!$A:$A,0),MATCH(R$1,人口源表!$1:$1,0))-INDEX(城镇人口!$1:$1048576,MATCH($B19,城镇人口!$B:$B,0),MATCH(R$1,城镇人口!$1:$1,0))</f>
        <v>941348.59490560833</v>
      </c>
      <c r="S19" s="40">
        <f>INDEX(人口源表!$1:$1048576,MATCH($B19,人口源表!$A:$A,0),MATCH(S$1,人口源表!$1:$1,0))-INDEX(城镇人口!$1:$1048576,MATCH($B19,城镇人口!$B:$B,0),MATCH(S$1,城镇人口!$1:$1,0))</f>
        <v>935430.58098959806</v>
      </c>
      <c r="T19" s="40">
        <f>INDEX(人口源表!$1:$1048576,MATCH($B19,人口源表!$A:$A,0),MATCH(T$1,人口源表!$1:$1,0))-INDEX(城镇人口!$1:$1048576,MATCH($B19,城镇人口!$B:$B,0),MATCH(T$1,城镇人口!$1:$1,0))</f>
        <v>928854.35587357054</v>
      </c>
      <c r="U19" s="40">
        <f>INDEX(人口源表!$1:$1048576,MATCH($B19,人口源表!$A:$A,0),MATCH(U$1,人口源表!$1:$1,0))-INDEX(城镇人口!$1:$1048576,MATCH($B19,城镇人口!$B:$B,0),MATCH(U$1,城镇人口!$1:$1,0))</f>
        <v>921655.21190052712</v>
      </c>
      <c r="V19" s="40">
        <f>INDEX(人口源表!$1:$1048576,MATCH($B19,人口源表!$A:$A,0),MATCH(V$1,人口源表!$1:$1,0))-INDEX(城镇人口!$1:$1048576,MATCH($B19,城镇人口!$B:$B,0),MATCH(V$1,城镇人口!$1:$1,0))</f>
        <v>913869.10142202745</v>
      </c>
      <c r="W19" s="40">
        <f>INDEX(人口源表!$1:$1048576,MATCH($B19,人口源表!$A:$A,0),MATCH(W$1,人口源表!$1:$1,0))-INDEX(城镇人口!$1:$1048576,MATCH($B19,城镇人口!$B:$B,0),MATCH(W$1,城镇人口!$1:$1,0))</f>
        <v>905532.97686090111</v>
      </c>
      <c r="X19" s="40">
        <f>INDEX(人口源表!$1:$1048576,MATCH($B19,人口源表!$A:$A,0),MATCH(X$1,人口源表!$1:$1,0))-INDEX(城镇人口!$1:$1048576,MATCH($B19,城镇人口!$B:$B,0),MATCH(X$1,城镇人口!$1:$1,0))</f>
        <v>896685.11179586779</v>
      </c>
      <c r="Y19" s="40">
        <f>INDEX(人口源表!$1:$1048576,MATCH($B19,人口源表!$A:$A,0),MATCH(Y$1,人口源表!$1:$1,0))-INDEX(城镇人口!$1:$1048576,MATCH($B19,城镇人口!$B:$B,0),MATCH(Y$1,城镇人口!$1:$1,0))</f>
        <v>887363.08405750967</v>
      </c>
      <c r="Z19" s="40">
        <f>INDEX(人口源表!$1:$1048576,MATCH($B19,人口源表!$A:$A,0),MATCH(Z$1,人口源表!$1:$1,0))-INDEX(城镇人口!$1:$1048576,MATCH($B19,城镇人口!$B:$B,0),MATCH(Z$1,城镇人口!$1:$1,0))</f>
        <v>877607.216937972</v>
      </c>
      <c r="AA19" s="40">
        <f>INDEX(人口源表!$1:$1048576,MATCH($B19,人口源表!$A:$A,0),MATCH(AA$1,人口源表!$1:$1,0))-INDEX(城镇人口!$1:$1048576,MATCH($B19,城镇人口!$B:$B,0),MATCH(AA$1,城镇人口!$1:$1,0))</f>
        <v>867456.62818874721</v>
      </c>
      <c r="AB19" s="40">
        <f>INDEX(人口源表!$1:$1048576,MATCH($B19,人口源表!$A:$A,0),MATCH(AB$1,人口源表!$1:$1,0))-INDEX(城镇人口!$1:$1048576,MATCH($B19,城镇人口!$B:$B,0),MATCH(AB$1,城镇人口!$1:$1,0))</f>
        <v>856952.62951094098</v>
      </c>
      <c r="AC19" s="40">
        <f>INDEX(人口源表!$1:$1048576,MATCH($B19,人口源表!$A:$A,0),MATCH(AC$1,人口源表!$1:$1,0))-INDEX(城镇人口!$1:$1048576,MATCH($B19,城镇人口!$B:$B,0),MATCH(AC$1,城镇人口!$1:$1,0))</f>
        <v>847868.38433634699</v>
      </c>
      <c r="AD19" s="40">
        <f>INDEX(人口源表!$1:$1048576,MATCH($B19,人口源表!$A:$A,0),MATCH(AD$1,人口源表!$1:$1,0))-INDEX(城镇人口!$1:$1048576,MATCH($B19,城镇人口!$B:$B,0),MATCH(AD$1,城镇人口!$1:$1,0))</f>
        <v>838511.3229838172</v>
      </c>
      <c r="AE19" s="40">
        <f>INDEX(人口源表!$1:$1048576,MATCH($B19,人口源表!$A:$A,0),MATCH(AE$1,人口源表!$1:$1,0))-INDEX(城镇人口!$1:$1048576,MATCH($B19,城镇人口!$B:$B,0),MATCH(AE$1,城镇人口!$1:$1,0))</f>
        <v>828922.14171414287</v>
      </c>
      <c r="AF19" s="40">
        <f>INDEX(人口源表!$1:$1048576,MATCH($B19,人口源表!$A:$A,0),MATCH(AF$1,人口源表!$1:$1,0))-INDEX(城镇人口!$1:$1048576,MATCH($B19,城镇人口!$B:$B,0),MATCH(AF$1,城镇人口!$1:$1,0))</f>
        <v>819141.42352090636</v>
      </c>
      <c r="AG19" s="40">
        <f>INDEX(人口源表!$1:$1048576,MATCH($B19,人口源表!$A:$A,0),MATCH(AG$1,人口源表!$1:$1,0))-INDEX(城镇人口!$1:$1048576,MATCH($B19,城镇人口!$B:$B,0),MATCH(AG$1,城镇人口!$1:$1,0))</f>
        <v>809209.97152163601</v>
      </c>
      <c r="AH19" s="40">
        <f>INDEX(人口源表!$1:$1048576,MATCH($B19,人口源表!$A:$A,0),MATCH(AH$1,人口源表!$1:$1,0))-INDEX(城镇人口!$1:$1048576,MATCH($B19,城镇人口!$B:$B,0),MATCH(AH$1,城镇人口!$1:$1,0))</f>
        <v>799170.2165884804</v>
      </c>
      <c r="AI19" s="40">
        <f>INDEX(人口源表!$1:$1048576,MATCH($B19,人口源表!$A:$A,0),MATCH(AI$1,人口源表!$1:$1,0))-INDEX(城镇人口!$1:$1048576,MATCH($B19,城镇人口!$B:$B,0),MATCH(AI$1,城镇人口!$1:$1,0))</f>
        <v>789063.60055381712</v>
      </c>
      <c r="AJ19" s="40">
        <f>INDEX(人口源表!$1:$1048576,MATCH($B19,人口源表!$A:$A,0),MATCH(AJ$1,人口源表!$1:$1,0))-INDEX(城镇人口!$1:$1048576,MATCH($B19,城镇人口!$B:$B,0),MATCH(AJ$1,城镇人口!$1:$1,0))</f>
        <v>778933.07393687358</v>
      </c>
      <c r="AK19" s="40">
        <f>INDEX(人口源表!$1:$1048576,MATCH($B19,人口源表!$A:$A,0),MATCH(AK$1,人口源表!$1:$1,0))-INDEX(城镇人口!$1:$1048576,MATCH($B19,城镇人口!$B:$B,0),MATCH(AK$1,城镇人口!$1:$1,0))</f>
        <v>768821.22304416867</v>
      </c>
      <c r="AL19" s="40">
        <f>INDEX(人口源表!$1:$1048576,MATCH($B19,人口源表!$A:$A,0),MATCH(AL$1,人口源表!$1:$1,0))-INDEX(城镇人口!$1:$1048576,MATCH($B19,城镇人口!$B:$B,0),MATCH(AL$1,城镇人口!$1:$1,0))</f>
        <v>758770.94211053755</v>
      </c>
      <c r="AM19" s="40">
        <f>INDEX(人口源表!$1:$1048576,MATCH($B19,人口源表!$A:$A,0),MATCH(AM$1,人口源表!$1:$1,0))-INDEX(城镇人口!$1:$1048576,MATCH($B19,城镇人口!$B:$B,0),MATCH(AM$1,城镇人口!$1:$1,0))</f>
        <v>748825.72495433223</v>
      </c>
      <c r="AN19" s="40">
        <f>INDEX(人口源表!$1:$1048576,MATCH($B19,人口源表!$A:$A,0),MATCH(AN$1,人口源表!$1:$1,0))-INDEX(城镇人口!$1:$1048576,MATCH($B19,城镇人口!$B:$B,0),MATCH(AN$1,城镇人口!$1:$1,0))</f>
        <v>739028.89603130007</v>
      </c>
      <c r="AO19" s="40">
        <f>INDEX(人口源表!$1:$1048576,MATCH($B19,人口源表!$A:$A,0),MATCH(AO$1,人口源表!$1:$1,0))-INDEX(城镇人口!$1:$1048576,MATCH($B19,城镇人口!$B:$B,0),MATCH(AO$1,城镇人口!$1:$1,0))</f>
        <v>729423.56213760562</v>
      </c>
      <c r="AP19" s="40">
        <f>INDEX(人口源表!$1:$1048576,MATCH($B19,人口源表!$A:$A,0),MATCH(AP$1,人口源表!$1:$1,0))-INDEX(城镇人口!$1:$1048576,MATCH($B19,城镇人口!$B:$B,0),MATCH(AP$1,城镇人口!$1:$1,0))</f>
        <v>720053.59412936121</v>
      </c>
      <c r="AQ19" s="40">
        <f>INDEX(人口源表!$1:$1048576,MATCH($B19,人口源表!$A:$A,0),MATCH(AQ$1,人口源表!$1:$1,0))-INDEX(城镇人口!$1:$1048576,MATCH($B19,城镇人口!$B:$B,0),MATCH(AQ$1,城镇人口!$1:$1,0))</f>
        <v>710961.83533132426</v>
      </c>
      <c r="AR19" s="40">
        <f>INDEX(人口源表!$1:$1048576,MATCH($B19,人口源表!$A:$A,0),MATCH(AR$1,人口源表!$1:$1,0))-INDEX(城镇人口!$1:$1048576,MATCH($B19,城镇人口!$B:$B,0),MATCH(AR$1,城镇人口!$1:$1,0))</f>
        <v>702191.76901726611</v>
      </c>
      <c r="AS19" s="40">
        <f>INDEX(人口源表!$1:$1048576,MATCH($B19,人口源表!$A:$A,0),MATCH(AS$1,人口源表!$1:$1,0))-INDEX(城镇人口!$1:$1048576,MATCH($B19,城镇人口!$B:$B,0),MATCH(AS$1,城镇人口!$1:$1,0))</f>
        <v>693786.4224136034</v>
      </c>
      <c r="AT19" s="40">
        <f>INDEX(人口源表!$1:$1048576,MATCH($B19,人口源表!$A:$A,0),MATCH(AT$1,人口源表!$1:$1,0))-INDEX(城镇人口!$1:$1048576,MATCH($B19,城镇人口!$B:$B,0),MATCH(AT$1,城镇人口!$1:$1,0))</f>
        <v>685788.6490166632</v>
      </c>
      <c r="AU19" s="40">
        <f>INDEX(人口源表!$1:$1048576,MATCH($B19,人口源表!$A:$A,0),MATCH(AU$1,人口源表!$1:$1,0))-INDEX(城镇人口!$1:$1048576,MATCH($B19,城镇人口!$B:$B,0),MATCH(AU$1,城镇人口!$1:$1,0))</f>
        <v>678241.39530655509</v>
      </c>
      <c r="AV19" s="40">
        <f>INDEX(人口源表!$1:$1048576,MATCH($B19,人口源表!$A:$A,0),MATCH(AV$1,人口源表!$1:$1,0))-INDEX(城镇人口!$1:$1048576,MATCH($B19,城镇人口!$B:$B,0),MATCH(AV$1,城镇人口!$1:$1,0))</f>
        <v>671185.98056351044</v>
      </c>
    </row>
    <row r="20" spans="1:48" x14ac:dyDescent="0.15">
      <c r="A20" s="4" t="s">
        <v>860</v>
      </c>
      <c r="B20" s="4" t="s">
        <v>62</v>
      </c>
      <c r="C20" s="34">
        <f>VLOOKUP(B20,'[1]2016省城人口总结（根）'!B:C,2,FALSE)/100</f>
        <v>0.50138499999999997</v>
      </c>
      <c r="D20" s="40">
        <f>INDEX(人口源表!$1:$1048576,MATCH($B20,人口源表!$A:$A,0),MATCH(D$1,人口源表!$1:$1,0))-INDEX(城镇人口!$1:$1048576,MATCH($B20,城镇人口!$B:$B,0),MATCH(D$1,城镇人口!$1:$1,0))</f>
        <v>884282.00803277397</v>
      </c>
      <c r="E20" s="40">
        <f>INDEX(人口源表!$1:$1048576,MATCH($B20,人口源表!$A:$A,0),MATCH(E$1,人口源表!$1:$1,0))-INDEX(城镇人口!$1:$1048576,MATCH($B20,城镇人口!$B:$B,0),MATCH(E$1,城镇人口!$1:$1,0))</f>
        <v>875465.01656250178</v>
      </c>
      <c r="F20" s="40">
        <f>INDEX(人口源表!$1:$1048576,MATCH($B20,人口源表!$A:$A,0),MATCH(F$1,人口源表!$1:$1,0))-INDEX(城镇人口!$1:$1048576,MATCH($B20,城镇人口!$B:$B,0),MATCH(F$1,城镇人口!$1:$1,0))</f>
        <v>866247.88012508058</v>
      </c>
      <c r="G20" s="40">
        <f>INDEX(人口源表!$1:$1048576,MATCH($B20,人口源表!$A:$A,0),MATCH(G$1,人口源表!$1:$1,0))-INDEX(城镇人口!$1:$1048576,MATCH($B20,城镇人口!$B:$B,0),MATCH(G$1,城镇人口!$1:$1,0))</f>
        <v>743816.33132486534</v>
      </c>
      <c r="H20" s="40">
        <f>INDEX(人口源表!$1:$1048576,MATCH($B20,人口源表!$A:$A,0),MATCH(H$1,人口源表!$1:$1,0))-INDEX(城镇人口!$1:$1048576,MATCH($B20,城镇人口!$B:$B,0),MATCH(H$1,城镇人口!$1:$1,0))</f>
        <v>738686.83269339649</v>
      </c>
      <c r="I20" s="40">
        <f>INDEX(人口源表!$1:$1048576,MATCH($B20,人口源表!$A:$A,0),MATCH(I$1,人口源表!$1:$1,0))-INDEX(城镇人口!$1:$1048576,MATCH($B20,城镇人口!$B:$B,0),MATCH(I$1,城镇人口!$1:$1,0))</f>
        <v>738485.77159136685</v>
      </c>
      <c r="J20" s="40">
        <f>INDEX(人口源表!$1:$1048576,MATCH($B20,人口源表!$A:$A,0),MATCH(J$1,人口源表!$1:$1,0))-INDEX(城镇人口!$1:$1048576,MATCH($B20,城镇人口!$B:$B,0),MATCH(J$1,城镇人口!$1:$1,0))</f>
        <v>737458.077699102</v>
      </c>
      <c r="K20" s="40">
        <f>INDEX(人口源表!$1:$1048576,MATCH($B20,人口源表!$A:$A,0),MATCH(K$1,人口源表!$1:$1,0))-INDEX(城镇人口!$1:$1048576,MATCH($B20,城镇人口!$B:$B,0),MATCH(K$1,城镇人口!$1:$1,0))</f>
        <v>735616.51948066906</v>
      </c>
      <c r="L20" s="40">
        <f>INDEX(人口源表!$1:$1048576,MATCH($B20,人口源表!$A:$A,0),MATCH(L$1,人口源表!$1:$1,0))-INDEX(城镇人口!$1:$1048576,MATCH($B20,城镇人口!$B:$B,0),MATCH(L$1,城镇人口!$1:$1,0))</f>
        <v>732973.92457973305</v>
      </c>
      <c r="M20" s="40">
        <f>INDEX(人口源表!$1:$1048576,MATCH($B20,人口源表!$A:$A,0),MATCH(M$1,人口源表!$1:$1,0))-INDEX(城镇人口!$1:$1048576,MATCH($B20,城镇人口!$B:$B,0),MATCH(M$1,城镇人口!$1:$1,0))</f>
        <v>729546.70762930904</v>
      </c>
      <c r="N20" s="40">
        <f>INDEX(人口源表!$1:$1048576,MATCH($B20,人口源表!$A:$A,0),MATCH(N$1,人口源表!$1:$1,0))-INDEX(城镇人口!$1:$1048576,MATCH($B20,城镇人口!$B:$B,0),MATCH(N$1,城镇人口!$1:$1,0))</f>
        <v>725352.0998239019</v>
      </c>
      <c r="O20" s="40">
        <f>INDEX(人口源表!$1:$1048576,MATCH($B20,人口源表!$A:$A,0),MATCH(O$1,人口源表!$1:$1,0))-INDEX(城镇人口!$1:$1048576,MATCH($B20,城镇人口!$B:$B,0),MATCH(O$1,城镇人口!$1:$1,0))</f>
        <v>720411.10174210952</v>
      </c>
      <c r="P20" s="40">
        <f>INDEX(人口源表!$1:$1048576,MATCH($B20,人口源表!$A:$A,0),MATCH(P$1,人口源表!$1:$1,0))-INDEX(城镇人口!$1:$1048576,MATCH($B20,城镇人口!$B:$B,0),MATCH(P$1,城镇人口!$1:$1,0))</f>
        <v>714744.48712180962</v>
      </c>
      <c r="Q20" s="40">
        <f>INDEX(人口源表!$1:$1048576,MATCH($B20,人口源表!$A:$A,0),MATCH(Q$1,人口源表!$1:$1,0))-INDEX(城镇人口!$1:$1048576,MATCH($B20,城镇人口!$B:$B,0),MATCH(Q$1,城镇人口!$1:$1,0))</f>
        <v>708376.5540435859</v>
      </c>
      <c r="R20" s="40">
        <f>INDEX(人口源表!$1:$1048576,MATCH($B20,人口源表!$A:$A,0),MATCH(R$1,人口源表!$1:$1,0))-INDEX(城镇人口!$1:$1048576,MATCH($B20,城镇人口!$B:$B,0),MATCH(R$1,城镇人口!$1:$1,0))</f>
        <v>701332.04023450846</v>
      </c>
      <c r="S20" s="40">
        <f>INDEX(人口源表!$1:$1048576,MATCH($B20,人口源表!$A:$A,0),MATCH(S$1,人口源表!$1:$1,0))-INDEX(城镇人口!$1:$1048576,MATCH($B20,城镇人口!$B:$B,0),MATCH(S$1,城镇人口!$1:$1,0))</f>
        <v>698754.43308348057</v>
      </c>
      <c r="T20" s="40">
        <f>INDEX(人口源表!$1:$1048576,MATCH($B20,人口源表!$A:$A,0),MATCH(T$1,人口源表!$1:$1,0))-INDEX(城镇人口!$1:$1048576,MATCH($B20,城镇人口!$B:$B,0),MATCH(T$1,城镇人口!$1:$1,0))</f>
        <v>695662.87140626088</v>
      </c>
      <c r="U20" s="40">
        <f>INDEX(人口源表!$1:$1048576,MATCH($B20,人口源表!$A:$A,0),MATCH(U$1,人口源表!$1:$1,0))-INDEX(城镇人口!$1:$1048576,MATCH($B20,城镇人口!$B:$B,0),MATCH(U$1,城镇人口!$1:$1,0))</f>
        <v>692077.40186396358</v>
      </c>
      <c r="V20" s="40">
        <f>INDEX(人口源表!$1:$1048576,MATCH($B20,人口源表!$A:$A,0),MATCH(V$1,人口源表!$1:$1,0))-INDEX(城镇人口!$1:$1048576,MATCH($B20,城镇人口!$B:$B,0),MATCH(V$1,城镇人口!$1:$1,0))</f>
        <v>688021.02125016414</v>
      </c>
      <c r="W20" s="40">
        <f>INDEX(人口源表!$1:$1048576,MATCH($B20,人口源表!$A:$A,0),MATCH(W$1,人口源表!$1:$1,0))-INDEX(城镇人口!$1:$1048576,MATCH($B20,城镇人口!$B:$B,0),MATCH(W$1,城镇人口!$1:$1,0))</f>
        <v>683516.80476053525</v>
      </c>
      <c r="X20" s="40">
        <f>INDEX(人口源表!$1:$1048576,MATCH($B20,人口源表!$A:$A,0),MATCH(X$1,人口源表!$1:$1,0))-INDEX(城镇人口!$1:$1048576,MATCH($B20,城镇人口!$B:$B,0),MATCH(X$1,城镇人口!$1:$1,0))</f>
        <v>678590.22347925743</v>
      </c>
      <c r="Y20" s="40">
        <f>INDEX(人口源表!$1:$1048576,MATCH($B20,人口源表!$A:$A,0),MATCH(Y$1,人口源表!$1:$1,0))-INDEX(城镇人口!$1:$1048576,MATCH($B20,城镇人口!$B:$B,0),MATCH(Y$1,城镇人口!$1:$1,0))</f>
        <v>673265.94144192897</v>
      </c>
      <c r="Z20" s="40">
        <f>INDEX(人口源表!$1:$1048576,MATCH($B20,人口源表!$A:$A,0),MATCH(Z$1,人口源表!$1:$1,0))-INDEX(城镇人口!$1:$1048576,MATCH($B20,城镇人口!$B:$B,0),MATCH(Z$1,城镇人口!$1:$1,0))</f>
        <v>667571.65913071344</v>
      </c>
      <c r="AA20" s="40">
        <f>INDEX(人口源表!$1:$1048576,MATCH($B20,人口源表!$A:$A,0),MATCH(AA$1,人口源表!$1:$1,0))-INDEX(城镇人口!$1:$1048576,MATCH($B20,城镇人口!$B:$B,0),MATCH(AA$1,城镇人口!$1:$1,0))</f>
        <v>661534.92682164721</v>
      </c>
      <c r="AB20" s="40">
        <f>INDEX(人口源表!$1:$1048576,MATCH($B20,人口源表!$A:$A,0),MATCH(AB$1,人口源表!$1:$1,0))-INDEX(城镇人口!$1:$1048576,MATCH($B20,城镇人口!$B:$B,0),MATCH(AB$1,城镇人口!$1:$1,0))</f>
        <v>655183.87650030269</v>
      </c>
      <c r="AC20" s="40">
        <f>INDEX(人口源表!$1:$1048576,MATCH($B20,人口源表!$A:$A,0),MATCH(AC$1,人口源表!$1:$1,0))-INDEX(城镇人口!$1:$1048576,MATCH($B20,城镇人口!$B:$B,0),MATCH(AC$1,城镇人口!$1:$1,0))</f>
        <v>649876.52800625516</v>
      </c>
      <c r="AD20" s="40">
        <f>INDEX(人口源表!$1:$1048576,MATCH($B20,人口源表!$A:$A,0),MATCH(AD$1,人口源表!$1:$1,0))-INDEX(城镇人口!$1:$1048576,MATCH($B20,城镇人口!$B:$B,0),MATCH(AD$1,城镇人口!$1:$1,0))</f>
        <v>644320.42936936812</v>
      </c>
      <c r="AE20" s="40">
        <f>INDEX(人口源表!$1:$1048576,MATCH($B20,人口源表!$A:$A,0),MATCH(AE$1,人口源表!$1:$1,0))-INDEX(城镇人口!$1:$1048576,MATCH($B20,城镇人口!$B:$B,0),MATCH(AE$1,城镇人口!$1:$1,0))</f>
        <v>638545.14964001416</v>
      </c>
      <c r="AF20" s="40">
        <f>INDEX(人口源表!$1:$1048576,MATCH($B20,人口源表!$A:$A,0),MATCH(AF$1,人口源表!$1:$1,0))-INDEX(城镇人口!$1:$1048576,MATCH($B20,城镇人口!$B:$B,0),MATCH(AF$1,城镇人口!$1:$1,0))</f>
        <v>632581.12841339549</v>
      </c>
      <c r="AG20" s="40">
        <f>INDEX(人口源表!$1:$1048576,MATCH($B20,人口源表!$A:$A,0),MATCH(AG$1,人口源表!$1:$1,0))-INDEX(城镇人口!$1:$1048576,MATCH($B20,城镇人口!$B:$B,0),MATCH(AG$1,城镇人口!$1:$1,0))</f>
        <v>626459.62238250626</v>
      </c>
      <c r="AH20" s="40">
        <f>INDEX(人口源表!$1:$1048576,MATCH($B20,人口源表!$A:$A,0),MATCH(AH$1,人口源表!$1:$1,0))-INDEX(城镇人口!$1:$1048576,MATCH($B20,城镇人口!$B:$B,0),MATCH(AH$1,城镇人口!$1:$1,0))</f>
        <v>620211.92535643559</v>
      </c>
      <c r="AI20" s="40">
        <f>INDEX(人口源表!$1:$1048576,MATCH($B20,人口源表!$A:$A,0),MATCH(AI$1,人口源表!$1:$1,0))-INDEX(城镇人口!$1:$1048576,MATCH($B20,城镇人口!$B:$B,0),MATCH(AI$1,城镇人口!$1:$1,0))</f>
        <v>613870.779955192</v>
      </c>
      <c r="AJ20" s="40">
        <f>INDEX(人口源表!$1:$1048576,MATCH($B20,人口源表!$A:$A,0),MATCH(AJ$1,人口源表!$1:$1,0))-INDEX(城镇人口!$1:$1048576,MATCH($B20,城镇人口!$B:$B,0),MATCH(AJ$1,城镇人口!$1:$1,0))</f>
        <v>607469.22398160258</v>
      </c>
      <c r="AK20" s="40">
        <f>INDEX(人口源表!$1:$1048576,MATCH($B20,人口源表!$A:$A,0),MATCH(AK$1,人口源表!$1:$1,0))-INDEX(城镇人口!$1:$1048576,MATCH($B20,城镇人口!$B:$B,0),MATCH(AK$1,城镇人口!$1:$1,0))</f>
        <v>601040.54671117966</v>
      </c>
      <c r="AL20" s="40">
        <f>INDEX(人口源表!$1:$1048576,MATCH($B20,人口源表!$A:$A,0),MATCH(AL$1,人口源表!$1:$1,0))-INDEX(城镇人口!$1:$1048576,MATCH($B20,城镇人口!$B:$B,0),MATCH(AL$1,城镇人口!$1:$1,0))</f>
        <v>594619.65797289228</v>
      </c>
      <c r="AM20" s="40">
        <f>INDEX(人口源表!$1:$1048576,MATCH($B20,人口源表!$A:$A,0),MATCH(AM$1,人口源表!$1:$1,0))-INDEX(城镇人口!$1:$1048576,MATCH($B20,城镇人口!$B:$B,0),MATCH(AM$1,城镇人口!$1:$1,0))</f>
        <v>588240.18772873213</v>
      </c>
      <c r="AN20" s="40">
        <f>INDEX(人口源表!$1:$1048576,MATCH($B20,人口源表!$A:$A,0),MATCH(AN$1,人口源表!$1:$1,0))-INDEX(城镇人口!$1:$1048576,MATCH($B20,城镇人口!$B:$B,0),MATCH(AN$1,城镇人口!$1:$1,0))</f>
        <v>581937.62539083464</v>
      </c>
      <c r="AO20" s="40">
        <f>INDEX(人口源表!$1:$1048576,MATCH($B20,人口源表!$A:$A,0),MATCH(AO$1,人口源表!$1:$1,0))-INDEX(城镇人口!$1:$1048576,MATCH($B20,城镇人口!$B:$B,0),MATCH(AO$1,城镇人口!$1:$1,0))</f>
        <v>575747.13697093725</v>
      </c>
      <c r="AP20" s="40">
        <f>INDEX(人口源表!$1:$1048576,MATCH($B20,人口源表!$A:$A,0),MATCH(AP$1,人口源表!$1:$1,0))-INDEX(城镇人口!$1:$1048576,MATCH($B20,城镇人口!$B:$B,0),MATCH(AP$1,城镇人口!$1:$1,0))</f>
        <v>569703.87436781591</v>
      </c>
      <c r="AQ20" s="40">
        <f>INDEX(人口源表!$1:$1048576,MATCH($B20,人口源表!$A:$A,0),MATCH(AQ$1,人口源表!$1:$1,0))-INDEX(城镇人口!$1:$1048576,MATCH($B20,城镇人口!$B:$B,0),MATCH(AQ$1,城镇人口!$1:$1,0))</f>
        <v>563843.95151587715</v>
      </c>
      <c r="AR20" s="40">
        <f>INDEX(人口源表!$1:$1048576,MATCH($B20,人口源表!$A:$A,0),MATCH(AR$1,人口源表!$1:$1,0))-INDEX(城镇人口!$1:$1048576,MATCH($B20,城镇人口!$B:$B,0),MATCH(AR$1,城镇人口!$1:$1,0))</f>
        <v>558203.00549098989</v>
      </c>
      <c r="AS20" s="40">
        <f>INDEX(人口源表!$1:$1048576,MATCH($B20,人口源表!$A:$A,0),MATCH(AS$1,人口源表!$1:$1,0))-INDEX(城镇人口!$1:$1048576,MATCH($B20,城镇人口!$B:$B,0),MATCH(AS$1,城镇人口!$1:$1,0))</f>
        <v>552817.50497359177</v>
      </c>
      <c r="AT20" s="40">
        <f>INDEX(人口源表!$1:$1048576,MATCH($B20,人口源表!$A:$A,0),MATCH(AT$1,人口源表!$1:$1,0))-INDEX(城镇人口!$1:$1048576,MATCH($B20,城镇人口!$B:$B,0),MATCH(AT$1,城镇人口!$1:$1,0))</f>
        <v>547722.66277190088</v>
      </c>
      <c r="AU20" s="40">
        <f>INDEX(人口源表!$1:$1048576,MATCH($B20,人口源表!$A:$A,0),MATCH(AU$1,人口源表!$1:$1,0))-INDEX(城镇人口!$1:$1048576,MATCH($B20,城镇人口!$B:$B,0),MATCH(AU$1,城镇人口!$1:$1,0))</f>
        <v>542955.07238993887</v>
      </c>
      <c r="AV20" s="40">
        <f>INDEX(人口源表!$1:$1048576,MATCH($B20,人口源表!$A:$A,0),MATCH(AV$1,人口源表!$1:$1,0))-INDEX(城镇人口!$1:$1048576,MATCH($B20,城镇人口!$B:$B,0),MATCH(AV$1,城镇人口!$1:$1,0))</f>
        <v>538550.62423330825</v>
      </c>
    </row>
    <row r="21" spans="1:48" x14ac:dyDescent="0.15">
      <c r="A21" s="4" t="s">
        <v>860</v>
      </c>
      <c r="B21" s="4" t="s">
        <v>64</v>
      </c>
      <c r="C21" s="34">
        <f>VLOOKUP(B21,'[1]2016省城人口总结（根）'!B:C,2,FALSE)/100</f>
        <v>0.52949000000000002</v>
      </c>
      <c r="D21" s="40">
        <f>INDEX(人口源表!$1:$1048576,MATCH($B21,人口源表!$A:$A,0),MATCH(D$1,人口源表!$1:$1,0))-INDEX(城镇人口!$1:$1048576,MATCH($B21,城镇人口!$B:$B,0),MATCH(D$1,城镇人口!$1:$1,0))</f>
        <v>1583433.3921549921</v>
      </c>
      <c r="E21" s="40">
        <f>INDEX(人口源表!$1:$1048576,MATCH($B21,人口源表!$A:$A,0),MATCH(E$1,人口源表!$1:$1,0))-INDEX(城镇人口!$1:$1048576,MATCH($B21,城镇人口!$B:$B,0),MATCH(E$1,城镇人口!$1:$1,0))</f>
        <v>1560757.1414356942</v>
      </c>
      <c r="F21" s="40">
        <f>INDEX(人口源表!$1:$1048576,MATCH($B21,人口源表!$A:$A,0),MATCH(F$1,人口源表!$1:$1,0))-INDEX(城镇人口!$1:$1048576,MATCH($B21,城镇人口!$B:$B,0),MATCH(F$1,城镇人口!$1:$1,0))</f>
        <v>1536798.4304485426</v>
      </c>
      <c r="G21" s="40">
        <f>INDEX(人口源表!$1:$1048576,MATCH($B21,人口源表!$A:$A,0),MATCH(G$1,人口源表!$1:$1,0))-INDEX(城镇人口!$1:$1048576,MATCH($B21,城镇人口!$B:$B,0),MATCH(G$1,城镇人口!$1:$1,0))</f>
        <v>1488017.7886673606</v>
      </c>
      <c r="H21" s="40">
        <f>INDEX(人口源表!$1:$1048576,MATCH($B21,人口源表!$A:$A,0),MATCH(H$1,人口源表!$1:$1,0))-INDEX(城镇人口!$1:$1048576,MATCH($B21,城镇人口!$B:$B,0),MATCH(H$1,城镇人口!$1:$1,0))</f>
        <v>1465060.6222139292</v>
      </c>
      <c r="I21" s="40">
        <f>INDEX(人口源表!$1:$1048576,MATCH($B21,人口源表!$A:$A,0),MATCH(I$1,人口源表!$1:$1,0))-INDEX(城镇人口!$1:$1048576,MATCH($B21,城镇人口!$B:$B,0),MATCH(I$1,城镇人口!$1:$1,0))</f>
        <v>1454205.3827637082</v>
      </c>
      <c r="J21" s="40">
        <f>INDEX(人口源表!$1:$1048576,MATCH($B21,人口源表!$A:$A,0),MATCH(J$1,人口源表!$1:$1,0))-INDEX(城镇人口!$1:$1048576,MATCH($B21,城镇人口!$B:$B,0),MATCH(J$1,城镇人口!$1:$1,0))</f>
        <v>1442430.9610177183</v>
      </c>
      <c r="K21" s="40">
        <f>INDEX(人口源表!$1:$1048576,MATCH($B21,人口源表!$A:$A,0),MATCH(K$1,人口源表!$1:$1,0))-INDEX(城镇人口!$1:$1048576,MATCH($B21,城镇人口!$B:$B,0),MATCH(K$1,城镇人口!$1:$1,0))</f>
        <v>1429710.432429082</v>
      </c>
      <c r="L21" s="40">
        <f>INDEX(人口源表!$1:$1048576,MATCH($B21,人口源表!$A:$A,0),MATCH(L$1,人口源表!$1:$1,0))-INDEX(城镇人口!$1:$1048576,MATCH($B21,城镇人口!$B:$B,0),MATCH(L$1,城镇人口!$1:$1,0))</f>
        <v>1416024.1218740458</v>
      </c>
      <c r="M21" s="40">
        <f>INDEX(人口源表!$1:$1048576,MATCH($B21,人口源表!$A:$A,0),MATCH(M$1,人口源表!$1:$1,0))-INDEX(城镇人口!$1:$1048576,MATCH($B21,城镇人口!$B:$B,0),MATCH(M$1,城镇人口!$1:$1,0))</f>
        <v>1401359.345165506</v>
      </c>
      <c r="N21" s="40">
        <f>INDEX(人口源表!$1:$1048576,MATCH($B21,人口源表!$A:$A,0),MATCH(N$1,人口源表!$1:$1,0))-INDEX(城镇人口!$1:$1048576,MATCH($B21,城镇人口!$B:$B,0),MATCH(N$1,城镇人口!$1:$1,0))</f>
        <v>1385708.5473224148</v>
      </c>
      <c r="O21" s="40">
        <f>INDEX(人口源表!$1:$1048576,MATCH($B21,人口源表!$A:$A,0),MATCH(O$1,人口源表!$1:$1,0))-INDEX(城镇人口!$1:$1048576,MATCH($B21,城镇人口!$B:$B,0),MATCH(O$1,城镇人口!$1:$1,0))</f>
        <v>1369071.8960746154</v>
      </c>
      <c r="P21" s="40">
        <f>INDEX(人口源表!$1:$1048576,MATCH($B21,人口源表!$A:$A,0),MATCH(P$1,人口源表!$1:$1,0))-INDEX(城镇人口!$1:$1048576,MATCH($B21,城镇人口!$B:$B,0),MATCH(P$1,城镇人口!$1:$1,0))</f>
        <v>1351453.4292120575</v>
      </c>
      <c r="Q21" s="40">
        <f>INDEX(人口源表!$1:$1048576,MATCH($B21,人口源表!$A:$A,0),MATCH(Q$1,人口源表!$1:$1,0))-INDEX(城镇人口!$1:$1048576,MATCH($B21,城镇人口!$B:$B,0),MATCH(Q$1,城镇人口!$1:$1,0))</f>
        <v>1332864.3700695089</v>
      </c>
      <c r="R21" s="40">
        <f>INDEX(人口源表!$1:$1048576,MATCH($B21,人口源表!$A:$A,0),MATCH(R$1,人口源表!$1:$1,0))-INDEX(城镇人口!$1:$1048576,MATCH($B21,城镇人口!$B:$B,0),MATCH(R$1,城镇人口!$1:$1,0))</f>
        <v>1313320.8647172917</v>
      </c>
      <c r="S21" s="40">
        <f>INDEX(人口源表!$1:$1048576,MATCH($B21,人口源表!$A:$A,0),MATCH(S$1,人口源表!$1:$1,0))-INDEX(城镇人口!$1:$1048576,MATCH($B21,城镇人口!$B:$B,0),MATCH(S$1,城镇人口!$1:$1,0))</f>
        <v>1303833.310631997</v>
      </c>
      <c r="T21" s="40">
        <f>INDEX(人口源表!$1:$1048576,MATCH($B21,人口源表!$A:$A,0),MATCH(T$1,人口源表!$1:$1,0))-INDEX(城镇人口!$1:$1048576,MATCH($B21,城镇人口!$B:$B,0),MATCH(T$1,城镇人口!$1:$1,0))</f>
        <v>1293616.4446606841</v>
      </c>
      <c r="U21" s="40">
        <f>INDEX(人口源表!$1:$1048576,MATCH($B21,人口源表!$A:$A,0),MATCH(U$1,人口源表!$1:$1,0))-INDEX(城镇人口!$1:$1048576,MATCH($B21,城镇人口!$B:$B,0),MATCH(U$1,城镇人口!$1:$1,0))</f>
        <v>1282685.7956665326</v>
      </c>
      <c r="V21" s="40">
        <f>INDEX(人口源表!$1:$1048576,MATCH($B21,人口源表!$A:$A,0),MATCH(V$1,人口源表!$1:$1,0))-INDEX(城镇人口!$1:$1048576,MATCH($B21,城镇人口!$B:$B,0),MATCH(V$1,城镇人口!$1:$1,0))</f>
        <v>1271060.6992819682</v>
      </c>
      <c r="W21" s="40">
        <f>INDEX(人口源表!$1:$1048576,MATCH($B21,人口源表!$A:$A,0),MATCH(W$1,人口源表!$1:$1,0))-INDEX(城镇人口!$1:$1048576,MATCH($B21,城镇人口!$B:$B,0),MATCH(W$1,城镇人口!$1:$1,0))</f>
        <v>1258764.1400243687</v>
      </c>
      <c r="X21" s="40">
        <f>INDEX(人口源表!$1:$1048576,MATCH($B21,人口源表!$A:$A,0),MATCH(X$1,人口源表!$1:$1,0))-INDEX(城镇人口!$1:$1048576,MATCH($B21,城镇人口!$B:$B,0),MATCH(X$1,城镇人口!$1:$1,0))</f>
        <v>1245821.8804751313</v>
      </c>
      <c r="Y21" s="40">
        <f>INDEX(人口源表!$1:$1048576,MATCH($B21,人口源表!$A:$A,0),MATCH(Y$1,人口源表!$1:$1,0))-INDEX(城镇人口!$1:$1048576,MATCH($B21,城镇人口!$B:$B,0),MATCH(Y$1,城镇人口!$1:$1,0))</f>
        <v>1232264.0911164791</v>
      </c>
      <c r="Z21" s="40">
        <f>INDEX(人口源表!$1:$1048576,MATCH($B21,人口源表!$A:$A,0),MATCH(Z$1,人口源表!$1:$1,0))-INDEX(城镇人口!$1:$1048576,MATCH($B21,城镇人口!$B:$B,0),MATCH(Z$1,城镇人口!$1:$1,0))</f>
        <v>1218123.0440599415</v>
      </c>
      <c r="AA21" s="40">
        <f>INDEX(人口源表!$1:$1048576,MATCH($B21,人口源表!$A:$A,0),MATCH(AA$1,人口源表!$1:$1,0))-INDEX(城镇人口!$1:$1048576,MATCH($B21,城镇人口!$B:$B,0),MATCH(AA$1,城镇人口!$1:$1,0))</f>
        <v>1203435.0675057289</v>
      </c>
      <c r="AB21" s="40">
        <f>INDEX(人口源表!$1:$1048576,MATCH($B21,人口源表!$A:$A,0),MATCH(AB$1,人口源表!$1:$1,0))-INDEX(城镇人口!$1:$1048576,MATCH($B21,城镇人口!$B:$B,0),MATCH(AB$1,城镇人口!$1:$1,0))</f>
        <v>1188237.5886256858</v>
      </c>
      <c r="AC21" s="40">
        <f>INDEX(人口源表!$1:$1048576,MATCH($B21,人口源表!$A:$A,0),MATCH(AC$1,人口源表!$1:$1,0))-INDEX(城镇人口!$1:$1048576,MATCH($B21,城镇人口!$B:$B,0),MATCH(AC$1,城镇人口!$1:$1,0))</f>
        <v>1175370.5202871407</v>
      </c>
      <c r="AD21" s="40">
        <f>INDEX(人口源表!$1:$1048576,MATCH($B21,人口源表!$A:$A,0),MATCH(AD$1,人口源表!$1:$1,0))-INDEX(城镇人口!$1:$1048576,MATCH($B21,城镇人口!$B:$B,0),MATCH(AD$1,城镇人口!$1:$1,0))</f>
        <v>1162081.0445128824</v>
      </c>
      <c r="AE21" s="40">
        <f>INDEX(人口源表!$1:$1048576,MATCH($B21,人口源表!$A:$A,0),MATCH(AE$1,人口源表!$1:$1,0))-INDEX(城镇人口!$1:$1048576,MATCH($B21,城镇人口!$B:$B,0),MATCH(AE$1,城镇人口!$1:$1,0))</f>
        <v>1148411.9205520889</v>
      </c>
      <c r="AF21" s="40">
        <f>INDEX(人口源表!$1:$1048576,MATCH($B21,人口源表!$A:$A,0),MATCH(AF$1,人口源表!$1:$1,0))-INDEX(城镇人口!$1:$1048576,MATCH($B21,城镇人口!$B:$B,0),MATCH(AF$1,城镇人口!$1:$1,0))</f>
        <v>1134408.3348193346</v>
      </c>
      <c r="AG21" s="40">
        <f>INDEX(人口源表!$1:$1048576,MATCH($B21,人口源表!$A:$A,0),MATCH(AG$1,人口源表!$1:$1,0))-INDEX(城镇人口!$1:$1048576,MATCH($B21,城镇人口!$B:$B,0),MATCH(AG$1,城镇人口!$1:$1,0))</f>
        <v>1120117.4365451839</v>
      </c>
      <c r="AH21" s="40">
        <f>INDEX(人口源表!$1:$1048576,MATCH($B21,人口源表!$A:$A,0),MATCH(AH$1,人口源表!$1:$1,0))-INDEX(城镇人口!$1:$1048576,MATCH($B21,城镇人口!$B:$B,0),MATCH(AH$1,城镇人口!$1:$1,0))</f>
        <v>1105588.868900171</v>
      </c>
      <c r="AI21" s="40">
        <f>INDEX(人口源表!$1:$1048576,MATCH($B21,人口源表!$A:$A,0),MATCH(AI$1,人口源表!$1:$1,0))-INDEX(城镇人口!$1:$1048576,MATCH($B21,城镇人口!$B:$B,0),MATCH(AI$1,城镇人口!$1:$1,0))</f>
        <v>1090873.3199354964</v>
      </c>
      <c r="AJ21" s="40">
        <f>INDEX(人口源表!$1:$1048576,MATCH($B21,人口源表!$A:$A,0),MATCH(AJ$1,人口源表!$1:$1,0))-INDEX(城镇人口!$1:$1048576,MATCH($B21,城镇人口!$B:$B,0),MATCH(AJ$1,城镇人口!$1:$1,0))</f>
        <v>1076024.6770045785</v>
      </c>
      <c r="AK21" s="40">
        <f>INDEX(人口源表!$1:$1048576,MATCH($B21,人口源表!$A:$A,0),MATCH(AK$1,人口源表!$1:$1,0))-INDEX(城镇人口!$1:$1048576,MATCH($B21,城镇人口!$B:$B,0),MATCH(AK$1,城镇人口!$1:$1,0))</f>
        <v>1061097.9175691991</v>
      </c>
      <c r="AL21" s="40">
        <f>INDEX(人口源表!$1:$1048576,MATCH($B21,人口源表!$A:$A,0),MATCH(AL$1,人口源表!$1:$1,0))-INDEX(城镇人口!$1:$1048576,MATCH($B21,城镇人口!$B:$B,0),MATCH(AL$1,城镇人口!$1:$1,0))</f>
        <v>1046149.3096846063</v>
      </c>
      <c r="AM21" s="40">
        <f>INDEX(人口源表!$1:$1048576,MATCH($B21,人口源表!$A:$A,0),MATCH(AM$1,人口源表!$1:$1,0))-INDEX(城镇人口!$1:$1048576,MATCH($B21,城镇人口!$B:$B,0),MATCH(AM$1,城镇人口!$1:$1,0))</f>
        <v>1031236.9102591006</v>
      </c>
      <c r="AN21" s="40">
        <f>INDEX(人口源表!$1:$1048576,MATCH($B21,人口源表!$A:$A,0),MATCH(AN$1,人口源表!$1:$1,0))-INDEX(城镇人口!$1:$1048576,MATCH($B21,城镇人口!$B:$B,0),MATCH(AN$1,城镇人口!$1:$1,0))</f>
        <v>1016419.783255266</v>
      </c>
      <c r="AO21" s="40">
        <f>INDEX(人口源表!$1:$1048576,MATCH($B21,人口源表!$A:$A,0),MATCH(AO$1,人口源表!$1:$1,0))-INDEX(城镇人口!$1:$1048576,MATCH($B21,城镇人口!$B:$B,0),MATCH(AO$1,城镇人口!$1:$1,0))</f>
        <v>1001758.1752278488</v>
      </c>
      <c r="AP21" s="40">
        <f>INDEX(人口源表!$1:$1048576,MATCH($B21,人口源表!$A:$A,0),MATCH(AP$1,人口源表!$1:$1,0))-INDEX(城镇人口!$1:$1048576,MATCH($B21,城镇人口!$B:$B,0),MATCH(AP$1,城镇人口!$1:$1,0))</f>
        <v>987313.98049526289</v>
      </c>
      <c r="AQ21" s="40">
        <f>INDEX(人口源表!$1:$1048576,MATCH($B21,人口源表!$A:$A,0),MATCH(AQ$1,人口源表!$1:$1,0))-INDEX(城镇人口!$1:$1048576,MATCH($B21,城镇人口!$B:$B,0),MATCH(AQ$1,城镇人口!$1:$1,0))</f>
        <v>973149.04468414327</v>
      </c>
      <c r="AR21" s="40">
        <f>INDEX(人口源表!$1:$1048576,MATCH($B21,人口源表!$A:$A,0),MATCH(AR$1,人口源表!$1:$1,0))-INDEX(城镇人口!$1:$1048576,MATCH($B21,城镇人口!$B:$B,0),MATCH(AR$1,城镇人口!$1:$1,0))</f>
        <v>959326.25829164824</v>
      </c>
      <c r="AS21" s="40">
        <f>INDEX(人口源表!$1:$1048576,MATCH($B21,人口源表!$A:$A,0),MATCH(AS$1,人口源表!$1:$1,0))-INDEX(城镇人口!$1:$1048576,MATCH($B21,城镇人口!$B:$B,0),MATCH(AS$1,城镇人口!$1:$1,0))</f>
        <v>945909.39050503261</v>
      </c>
      <c r="AT21" s="40">
        <f>INDEX(人口源表!$1:$1048576,MATCH($B21,人口源表!$A:$A,0),MATCH(AT$1,人口源表!$1:$1,0))-INDEX(城镇人口!$1:$1048576,MATCH($B21,城镇人口!$B:$B,0),MATCH(AT$1,城镇人口!$1:$1,0))</f>
        <v>932961.73645334272</v>
      </c>
      <c r="AU21" s="40">
        <f>INDEX(人口源表!$1:$1048576,MATCH($B21,人口源表!$A:$A,0),MATCH(AU$1,人口源表!$1:$1,0))-INDEX(城镇人口!$1:$1048576,MATCH($B21,城镇人口!$B:$B,0),MATCH(AU$1,城镇人口!$1:$1,0))</f>
        <v>920547.46817754768</v>
      </c>
      <c r="AV21" s="40">
        <f>INDEX(人口源表!$1:$1048576,MATCH($B21,人口源表!$A:$A,0),MATCH(AV$1,人口源表!$1:$1,0))-INDEX(城镇人口!$1:$1048576,MATCH($B21,城镇人口!$B:$B,0),MATCH(AV$1,城镇人口!$1:$1,0))</f>
        <v>908731.15921431081</v>
      </c>
    </row>
    <row r="22" spans="1:48" x14ac:dyDescent="0.15">
      <c r="A22" s="4" t="s">
        <v>860</v>
      </c>
      <c r="B22" s="4" t="s">
        <v>66</v>
      </c>
      <c r="C22" s="34">
        <f>VLOOKUP(B22,'[1]2016省城人口总结（根）'!B:C,2,FALSE)/100</f>
        <v>0.52949000000000002</v>
      </c>
      <c r="D22" s="40">
        <f>INDEX(人口源表!$1:$1048576,MATCH($B22,人口源表!$A:$A,0),MATCH(D$1,人口源表!$1:$1,0))-INDEX(城镇人口!$1:$1048576,MATCH($B22,城镇人口!$B:$B,0),MATCH(D$1,城镇人口!$1:$1,0))</f>
        <v>2496860.8163298401</v>
      </c>
      <c r="E22" s="40">
        <f>INDEX(人口源表!$1:$1048576,MATCH($B22,人口源表!$A:$A,0),MATCH(E$1,人口源表!$1:$1,0))-INDEX(城镇人口!$1:$1048576,MATCH($B22,城镇人口!$B:$B,0),MATCH(E$1,城镇人口!$1:$1,0))</f>
        <v>2465229.0717140748</v>
      </c>
      <c r="F22" s="40">
        <f>INDEX(人口源表!$1:$1048576,MATCH($B22,人口源表!$A:$A,0),MATCH(F$1,人口源表!$1:$1,0))-INDEX(城镇人口!$1:$1048576,MATCH($B22,城镇人口!$B:$B,0),MATCH(F$1,城镇人口!$1:$1,0))</f>
        <v>2432060.0801768047</v>
      </c>
      <c r="G22" s="40">
        <f>INDEX(人口源表!$1:$1048576,MATCH($B22,人口源表!$A:$A,0),MATCH(G$1,人口源表!$1:$1,0))-INDEX(城镇人口!$1:$1048576,MATCH($B22,城镇人口!$B:$B,0),MATCH(G$1,城镇人口!$1:$1,0))</f>
        <v>2092170.2773025427</v>
      </c>
      <c r="H22" s="40">
        <f>INDEX(人口源表!$1:$1048576,MATCH($B22,人口源表!$A:$A,0),MATCH(H$1,人口源表!$1:$1,0))-INDEX(城镇人口!$1:$1048576,MATCH($B22,城镇人口!$B:$B,0),MATCH(H$1,城镇人口!$1:$1,0))</f>
        <v>2069838.7340583145</v>
      </c>
      <c r="I22" s="40">
        <f>INDEX(人口源表!$1:$1048576,MATCH($B22,人口源表!$A:$A,0),MATCH(I$1,人口源表!$1:$1,0))-INDEX(城镇人口!$1:$1048576,MATCH($B22,城镇人口!$B:$B,0),MATCH(I$1,城镇人口!$1:$1,0))</f>
        <v>2063112.6387147768</v>
      </c>
      <c r="J22" s="40">
        <f>INDEX(人口源表!$1:$1048576,MATCH($B22,人口源表!$A:$A,0),MATCH(J$1,人口源表!$1:$1,0))-INDEX(城镇人口!$1:$1048576,MATCH($B22,城镇人口!$B:$B,0),MATCH(J$1,城镇人口!$1:$1,0))</f>
        <v>2053817.0168665624</v>
      </c>
      <c r="K22" s="40">
        <f>INDEX(人口源表!$1:$1048576,MATCH($B22,人口源表!$A:$A,0),MATCH(K$1,人口源表!$1:$1,0))-INDEX(城镇人口!$1:$1048576,MATCH($B22,城镇人口!$B:$B,0),MATCH(K$1,城镇人口!$1:$1,0))</f>
        <v>2042042.6744579338</v>
      </c>
      <c r="L22" s="40">
        <f>INDEX(人口源表!$1:$1048576,MATCH($B22,人口源表!$A:$A,0),MATCH(L$1,人口源表!$1:$1,0))-INDEX(城镇人口!$1:$1048576,MATCH($B22,城镇人口!$B:$B,0),MATCH(L$1,城镇人口!$1:$1,0))</f>
        <v>2027881.2978407675</v>
      </c>
      <c r="M22" s="40">
        <f>INDEX(人口源表!$1:$1048576,MATCH($B22,人口源表!$A:$A,0),MATCH(M$1,人口源表!$1:$1,0))-INDEX(城镇人口!$1:$1048576,MATCH($B22,城镇人口!$B:$B,0),MATCH(M$1,城镇人口!$1:$1,0))</f>
        <v>2011426.5602871981</v>
      </c>
      <c r="N22" s="40">
        <f>INDEX(人口源表!$1:$1048576,MATCH($B22,人口源表!$A:$A,0),MATCH(N$1,人口源表!$1:$1,0))-INDEX(城镇人口!$1:$1048576,MATCH($B22,城镇人口!$B:$B,0),MATCH(N$1,城镇人口!$1:$1,0))</f>
        <v>1992774.7194992513</v>
      </c>
      <c r="O22" s="40">
        <f>INDEX(人口源表!$1:$1048576,MATCH($B22,人口源表!$A:$A,0),MATCH(O$1,人口源表!$1:$1,0))-INDEX(城镇人口!$1:$1048576,MATCH($B22,城镇人口!$B:$B,0),MATCH(O$1,城镇人口!$1:$1,0))</f>
        <v>1972023.1736320187</v>
      </c>
      <c r="P22" s="40">
        <f>INDEX(人口源表!$1:$1048576,MATCH($B22,人口源表!$A:$A,0),MATCH(P$1,人口源表!$1:$1,0))-INDEX(城镇人口!$1:$1048576,MATCH($B22,城镇人口!$B:$B,0),MATCH(P$1,城镇人口!$1:$1,0))</f>
        <v>1949271.4384926958</v>
      </c>
      <c r="Q22" s="40">
        <f>INDEX(人口源表!$1:$1048576,MATCH($B22,人口源表!$A:$A,0),MATCH(Q$1,人口源表!$1:$1,0))-INDEX(城镇人口!$1:$1048576,MATCH($B22,城镇人口!$B:$B,0),MATCH(Q$1,城镇人口!$1:$1,0))</f>
        <v>1924618.5847235848</v>
      </c>
      <c r="R22" s="40">
        <f>INDEX(人口源表!$1:$1048576,MATCH($B22,人口源表!$A:$A,0),MATCH(R$1,人口源表!$1:$1,0))-INDEX(城镇人口!$1:$1048576,MATCH($B22,城镇人口!$B:$B,0),MATCH(R$1,城镇人口!$1:$1,0))</f>
        <v>1898166.8784285332</v>
      </c>
      <c r="S22" s="40">
        <f>INDEX(人口源表!$1:$1048576,MATCH($B22,人口源表!$A:$A,0),MATCH(S$1,人口源表!$1:$1,0))-INDEX(城镇人口!$1:$1048576,MATCH($B22,城镇人口!$B:$B,0),MATCH(S$1,城镇人口!$1:$1,0))</f>
        <v>1885914.1203701473</v>
      </c>
      <c r="T22" s="40">
        <f>INDEX(人口源表!$1:$1048576,MATCH($B22,人口源表!$A:$A,0),MATCH(T$1,人口源表!$1:$1,0))-INDEX(城镇人口!$1:$1048576,MATCH($B22,城镇人口!$B:$B,0),MATCH(T$1,城镇人口!$1:$1,0))</f>
        <v>1872345.7406487525</v>
      </c>
      <c r="U22" s="40">
        <f>INDEX(人口源表!$1:$1048576,MATCH($B22,人口源表!$A:$A,0),MATCH(U$1,人口源表!$1:$1,0))-INDEX(城镇人口!$1:$1048576,MATCH($B22,城镇人口!$B:$B,0),MATCH(U$1,城镇人口!$1:$1,0))</f>
        <v>1857538.5833484018</v>
      </c>
      <c r="V22" s="40">
        <f>INDEX(人口源表!$1:$1048576,MATCH($B22,人口源表!$A:$A,0),MATCH(V$1,人口源表!$1:$1,0))-INDEX(城镇人口!$1:$1048576,MATCH($B22,城镇人口!$B:$B,0),MATCH(V$1,城镇人口!$1:$1,0))</f>
        <v>1841571.0322364001</v>
      </c>
      <c r="W22" s="40">
        <f>INDEX(人口源表!$1:$1048576,MATCH($B22,人口源表!$A:$A,0),MATCH(W$1,人口源表!$1:$1,0))-INDEX(城镇人口!$1:$1048576,MATCH($B22,城镇人口!$B:$B,0),MATCH(W$1,城镇人口!$1:$1,0))</f>
        <v>1824521.4310066318</v>
      </c>
      <c r="X22" s="40">
        <f>INDEX(人口源表!$1:$1048576,MATCH($B22,人口源表!$A:$A,0),MATCH(X$1,人口源表!$1:$1,0))-INDEX(城镇人口!$1:$1048576,MATCH($B22,城镇人口!$B:$B,0),MATCH(X$1,城镇人口!$1:$1,0))</f>
        <v>1806469.4206278943</v>
      </c>
      <c r="Y22" s="40">
        <f>INDEX(人口源表!$1:$1048576,MATCH($B22,人口源表!$A:$A,0),MATCH(Y$1,人口源表!$1:$1,0))-INDEX(城镇人口!$1:$1048576,MATCH($B22,城镇人口!$B:$B,0),MATCH(Y$1,城镇人口!$1:$1,0))</f>
        <v>1787494.3817241699</v>
      </c>
      <c r="Z22" s="40">
        <f>INDEX(人口源表!$1:$1048576,MATCH($B22,人口源表!$A:$A,0),MATCH(Z$1,人口源表!$1:$1,0))-INDEX(城镇人口!$1:$1048576,MATCH($B22,城镇人口!$B:$B,0),MATCH(Z$1,城镇人口!$1:$1,0))</f>
        <v>1767676.7430831031</v>
      </c>
      <c r="AA22" s="40">
        <f>INDEX(人口源表!$1:$1048576,MATCH($B22,人口源表!$A:$A,0),MATCH(AA$1,人口源表!$1:$1,0))-INDEX(城镇人口!$1:$1048576,MATCH($B22,城镇人口!$B:$B,0),MATCH(AA$1,城镇人口!$1:$1,0))</f>
        <v>1747097.4830303574</v>
      </c>
      <c r="AB22" s="40">
        <f>INDEX(人口源表!$1:$1048576,MATCH($B22,人口源表!$A:$A,0),MATCH(AB$1,人口源表!$1:$1,0))-INDEX(城镇人口!$1:$1048576,MATCH($B22,城镇人口!$B:$B,0),MATCH(AB$1,城镇人口!$1:$1,0))</f>
        <v>1725836.6213897467</v>
      </c>
      <c r="AC22" s="40">
        <f>INDEX(人口源表!$1:$1048576,MATCH($B22,人口源表!$A:$A,0),MATCH(AC$1,人口源表!$1:$1,0))-INDEX(城镇人口!$1:$1048576,MATCH($B22,城镇人口!$B:$B,0),MATCH(AC$1,城镇人口!$1:$1,0))</f>
        <v>1708040.8481120206</v>
      </c>
      <c r="AD22" s="40">
        <f>INDEX(人口源表!$1:$1048576,MATCH($B22,人口源表!$A:$A,0),MATCH(AD$1,人口源表!$1:$1,0))-INDEX(城镇人口!$1:$1048576,MATCH($B22,城镇人口!$B:$B,0),MATCH(AD$1,城镇人口!$1:$1,0))</f>
        <v>1689732.7309026285</v>
      </c>
      <c r="AE22" s="40">
        <f>INDEX(人口源表!$1:$1048576,MATCH($B22,人口源表!$A:$A,0),MATCH(AE$1,人口源表!$1:$1,0))-INDEX(城镇人口!$1:$1048576,MATCH($B22,城镇人口!$B:$B,0),MATCH(AE$1,城镇人口!$1:$1,0))</f>
        <v>1670989.5455702785</v>
      </c>
      <c r="AF22" s="40">
        <f>INDEX(人口源表!$1:$1048576,MATCH($B22,人口源表!$A:$A,0),MATCH(AF$1,人口源表!$1:$1,0))-INDEX(城镇人口!$1:$1048576,MATCH($B22,城镇人口!$B:$B,0),MATCH(AF$1,城镇人口!$1:$1,0))</f>
        <v>1651887.3789100708</v>
      </c>
      <c r="AG22" s="40">
        <f>INDEX(人口源表!$1:$1048576,MATCH($B22,人口源表!$A:$A,0),MATCH(AG$1,人口源表!$1:$1,0))-INDEX(城镇人口!$1:$1048576,MATCH($B22,城镇人口!$B:$B,0),MATCH(AG$1,城镇人口!$1:$1,0))</f>
        <v>1632504.3837097343</v>
      </c>
      <c r="AH22" s="40">
        <f>INDEX(人口源表!$1:$1048576,MATCH($B22,人口源表!$A:$A,0),MATCH(AH$1,人口源表!$1:$1,0))-INDEX(城镇人口!$1:$1048576,MATCH($B22,城镇人口!$B:$B,0),MATCH(AH$1,城镇人口!$1:$1,0))</f>
        <v>1612916.6818416249</v>
      </c>
      <c r="AI22" s="40">
        <f>INDEX(人口源表!$1:$1048576,MATCH($B22,人口源表!$A:$A,0),MATCH(AI$1,人口源表!$1:$1,0))-INDEX(城镇人口!$1:$1048576,MATCH($B22,城镇人口!$B:$B,0),MATCH(AI$1,城镇人口!$1:$1,0))</f>
        <v>1593202.2416675235</v>
      </c>
      <c r="AJ22" s="40">
        <f>INDEX(人口源表!$1:$1048576,MATCH($B22,人口源表!$A:$A,0),MATCH(AJ$1,人口源表!$1:$1,0))-INDEX(城镇人口!$1:$1048576,MATCH($B22,城镇人口!$B:$B,0),MATCH(AJ$1,城镇人口!$1:$1,0))</f>
        <v>1573437.4839153574</v>
      </c>
      <c r="AK22" s="40">
        <f>INDEX(人口源表!$1:$1048576,MATCH($B22,人口源表!$A:$A,0),MATCH(AK$1,人口源表!$1:$1,0))-INDEX(城镇人口!$1:$1048576,MATCH($B22,城镇人口!$B:$B,0),MATCH(AK$1,城镇人口!$1:$1,0))</f>
        <v>1553698.8334570564</v>
      </c>
      <c r="AL22" s="40">
        <f>INDEX(人口源表!$1:$1048576,MATCH($B22,人口源表!$A:$A,0),MATCH(AL$1,人口源表!$1:$1,0))-INDEX(城镇人口!$1:$1048576,MATCH($B22,城镇人口!$B:$B,0),MATCH(AL$1,城镇人口!$1:$1,0))</f>
        <v>1534063.242491724</v>
      </c>
      <c r="AM22" s="40">
        <f>INDEX(人口源表!$1:$1048576,MATCH($B22,人口源表!$A:$A,0),MATCH(AM$1,人口源表!$1:$1,0))-INDEX(城镇人口!$1:$1048576,MATCH($B22,城镇人口!$B:$B,0),MATCH(AM$1,城镇人口!$1:$1,0))</f>
        <v>1514606.1657371442</v>
      </c>
      <c r="AN22" s="40">
        <f>INDEX(人口源表!$1:$1048576,MATCH($B22,人口源表!$A:$A,0),MATCH(AN$1,人口源表!$1:$1,0))-INDEX(城镇人口!$1:$1048576,MATCH($B22,城镇人口!$B:$B,0),MATCH(AN$1,城镇人口!$1:$1,0))</f>
        <v>1495402.4343348271</v>
      </c>
      <c r="AO22" s="40">
        <f>INDEX(人口源表!$1:$1048576,MATCH($B22,人口源表!$A:$A,0),MATCH(AO$1,人口源表!$1:$1,0))-INDEX(城镇人口!$1:$1048576,MATCH($B22,城镇人口!$B:$B,0),MATCH(AO$1,城镇人口!$1:$1,0))</f>
        <v>1476527.3917569513</v>
      </c>
      <c r="AP22" s="40">
        <f>INDEX(人口源表!$1:$1048576,MATCH($B22,人口源表!$A:$A,0),MATCH(AP$1,人口源表!$1:$1,0))-INDEX(城镇人口!$1:$1048576,MATCH($B22,城镇人口!$B:$B,0),MATCH(AP$1,城镇人口!$1:$1,0))</f>
        <v>1458054.285675012</v>
      </c>
      <c r="AQ22" s="40">
        <f>INDEX(人口源表!$1:$1048576,MATCH($B22,人口源表!$A:$A,0),MATCH(AQ$1,人口源表!$1:$1,0))-INDEX(城镇人口!$1:$1048576,MATCH($B22,城镇人口!$B:$B,0),MATCH(AQ$1,城镇人口!$1:$1,0))</f>
        <v>1440056.0409419616</v>
      </c>
      <c r="AR22" s="40">
        <f>INDEX(人口源表!$1:$1048576,MATCH($B22,人口源表!$A:$A,0),MATCH(AR$1,人口源表!$1:$1,0))-INDEX(城镇人口!$1:$1048576,MATCH($B22,城镇人口!$B:$B,0),MATCH(AR$1,城镇人口!$1:$1,0))</f>
        <v>1422604.8273476553</v>
      </c>
      <c r="AS22" s="40">
        <f>INDEX(人口源表!$1:$1048576,MATCH($B22,人口源表!$A:$A,0),MATCH(AS$1,人口源表!$1:$1,0))-INDEX(城镇人口!$1:$1048576,MATCH($B22,城镇人口!$B:$B,0),MATCH(AS$1,城镇人口!$1:$1,0))</f>
        <v>1405771.0441231807</v>
      </c>
      <c r="AT22" s="40">
        <f>INDEX(人口源表!$1:$1048576,MATCH($B22,人口源表!$A:$A,0),MATCH(AT$1,人口源表!$1:$1,0))-INDEX(城镇人口!$1:$1048576,MATCH($B22,城镇人口!$B:$B,0),MATCH(AT$1,城镇人口!$1:$1,0))</f>
        <v>1389624.424130593</v>
      </c>
      <c r="AU22" s="40">
        <f>INDEX(人口源表!$1:$1048576,MATCH($B22,人口源表!$A:$A,0),MATCH(AU$1,人口源表!$1:$1,0))-INDEX(城镇人口!$1:$1048576,MATCH($B22,城镇人口!$B:$B,0),MATCH(AU$1,城镇人口!$1:$1,0))</f>
        <v>1374233.3123300802</v>
      </c>
      <c r="AV22" s="40">
        <f>INDEX(人口源表!$1:$1048576,MATCH($B22,人口源表!$A:$A,0),MATCH(AV$1,人口源表!$1:$1,0))-INDEX(城镇人口!$1:$1048576,MATCH($B22,城镇人口!$B:$B,0),MATCH(AV$1,城镇人口!$1:$1,0))</f>
        <v>1359664.556546818</v>
      </c>
    </row>
    <row r="23" spans="1:48" x14ac:dyDescent="0.15">
      <c r="A23" s="4" t="s">
        <v>860</v>
      </c>
      <c r="B23" s="4" t="s">
        <v>68</v>
      </c>
      <c r="C23" s="34">
        <f>VLOOKUP(B23,'[1]2016省城人口总结（根）'!B:C,2,FALSE)/100</f>
        <v>0.52949000000000002</v>
      </c>
      <c r="D23" s="40">
        <f>INDEX(人口源表!$1:$1048576,MATCH($B23,人口源表!$A:$A,0),MATCH(D$1,人口源表!$1:$1,0))-INDEX(城镇人口!$1:$1048576,MATCH($B23,城镇人口!$B:$B,0),MATCH(D$1,城镇人口!$1:$1,0))</f>
        <v>1484004.9499951026</v>
      </c>
      <c r="E23" s="40">
        <f>INDEX(人口源表!$1:$1048576,MATCH($B23,人口源表!$A:$A,0),MATCH(E$1,人口源表!$1:$1,0))-INDEX(城镇人口!$1:$1048576,MATCH($B23,城镇人口!$B:$B,0),MATCH(E$1,城镇人口!$1:$1,0))</f>
        <v>1462768.9932412291</v>
      </c>
      <c r="F23" s="40">
        <f>INDEX(人口源表!$1:$1048576,MATCH($B23,人口源表!$A:$A,0),MATCH(F$1,人口源表!$1:$1,0))-INDEX(城镇人口!$1:$1048576,MATCH($B23,城镇人口!$B:$B,0),MATCH(F$1,城镇人口!$1:$1,0))</f>
        <v>1440601.4845542288</v>
      </c>
      <c r="G23" s="40">
        <f>INDEX(人口源表!$1:$1048576,MATCH($B23,人口源表!$A:$A,0),MATCH(G$1,人口源表!$1:$1,0))-INDEX(城镇人口!$1:$1048576,MATCH($B23,城镇人口!$B:$B,0),MATCH(G$1,城镇人口!$1:$1,0))</f>
        <v>1182738.0343070028</v>
      </c>
      <c r="H23" s="40">
        <f>INDEX(人口源表!$1:$1048576,MATCH($B23,人口源表!$A:$A,0),MATCH(H$1,人口源表!$1:$1,0))-INDEX(城镇人口!$1:$1048576,MATCH($B23,城镇人口!$B:$B,0),MATCH(H$1,城镇人口!$1:$1,0))</f>
        <v>1165980.6303197264</v>
      </c>
      <c r="I23" s="40">
        <f>INDEX(人口源表!$1:$1048576,MATCH($B23,人口源表!$A:$A,0),MATCH(I$1,人口源表!$1:$1,0))-INDEX(城镇人口!$1:$1048576,MATCH($B23,城镇人口!$B:$B,0),MATCH(I$1,城镇人口!$1:$1,0))</f>
        <v>1158681.7076446156</v>
      </c>
      <c r="J23" s="40">
        <f>INDEX(人口源表!$1:$1048576,MATCH($B23,人口源表!$A:$A,0),MATCH(J$1,人口源表!$1:$1,0))-INDEX(城镇人口!$1:$1048576,MATCH($B23,城镇人口!$B:$B,0),MATCH(J$1,城镇人口!$1:$1,0))</f>
        <v>1150501.0966572524</v>
      </c>
      <c r="K23" s="40">
        <f>INDEX(人口源表!$1:$1048576,MATCH($B23,人口源表!$A:$A,0),MATCH(K$1,人口源表!$1:$1,0))-INDEX(城镇人口!$1:$1048576,MATCH($B23,城镇人口!$B:$B,0),MATCH(K$1,城镇人口!$1:$1,0))</f>
        <v>1141428.2614464869</v>
      </c>
      <c r="L23" s="40">
        <f>INDEX(人口源表!$1:$1048576,MATCH($B23,人口源表!$A:$A,0),MATCH(L$1,人口源表!$1:$1,0))-INDEX(城镇人口!$1:$1048576,MATCH($B23,城镇人口!$B:$B,0),MATCH(L$1,城镇人口!$1:$1,0))</f>
        <v>1131456.6032810295</v>
      </c>
      <c r="M23" s="40">
        <f>INDEX(人口源表!$1:$1048576,MATCH($B23,人口源表!$A:$A,0),MATCH(M$1,人口源表!$1:$1,0))-INDEX(城镇人口!$1:$1048576,MATCH($B23,城镇人口!$B:$B,0),MATCH(M$1,城镇人口!$1:$1,0))</f>
        <v>1120586.1901587092</v>
      </c>
      <c r="N23" s="40">
        <f>INDEX(人口源表!$1:$1048576,MATCH($B23,人口源表!$A:$A,0),MATCH(N$1,人口源表!$1:$1,0))-INDEX(城镇人口!$1:$1048576,MATCH($B23,城镇人口!$B:$B,0),MATCH(N$1,城镇人口!$1:$1,0))</f>
        <v>1108820.2522313008</v>
      </c>
      <c r="O23" s="40">
        <f>INDEX(人口源表!$1:$1048576,MATCH($B23,人口源表!$A:$A,0),MATCH(O$1,人口源表!$1:$1,0))-INDEX(城镇人口!$1:$1048576,MATCH($B23,城镇人口!$B:$B,0),MATCH(O$1,城镇人口!$1:$1,0))</f>
        <v>1096167.8462699312</v>
      </c>
      <c r="P23" s="40">
        <f>INDEX(人口源表!$1:$1048576,MATCH($B23,人口源表!$A:$A,0),MATCH(P$1,人口源表!$1:$1,0))-INDEX(城镇人口!$1:$1048576,MATCH($B23,城镇人口!$B:$B,0),MATCH(P$1,城镇人口!$1:$1,0))</f>
        <v>1082642.0093712637</v>
      </c>
      <c r="Q23" s="40">
        <f>INDEX(人口源表!$1:$1048576,MATCH($B23,人口源表!$A:$A,0),MATCH(Q$1,人口源表!$1:$1,0))-INDEX(城镇人口!$1:$1048576,MATCH($B23,城镇人口!$B:$B,0),MATCH(Q$1,城镇人口!$1:$1,0))</f>
        <v>1068259.5724269333</v>
      </c>
      <c r="R23" s="40">
        <f>INDEX(人口源表!$1:$1048576,MATCH($B23,人口源表!$A:$A,0),MATCH(R$1,人口源表!$1:$1,0))-INDEX(城镇人口!$1:$1048576,MATCH($B23,城镇人口!$B:$B,0),MATCH(R$1,城镇人口!$1:$1,0))</f>
        <v>1053042.0905345792</v>
      </c>
      <c r="S23" s="40">
        <f>INDEX(人口源表!$1:$1048576,MATCH($B23,人口源表!$A:$A,0),MATCH(S$1,人口源表!$1:$1,0))-INDEX(城镇人口!$1:$1048576,MATCH($B23,城镇人口!$B:$B,0),MATCH(S$1,城镇人口!$1:$1,0))</f>
        <v>1045829.6177368811</v>
      </c>
      <c r="T23" s="40">
        <f>INDEX(人口源表!$1:$1048576,MATCH($B23,人口源表!$A:$A,0),MATCH(T$1,人口源表!$1:$1,0))-INDEX(城镇人口!$1:$1048576,MATCH($B23,城镇人口!$B:$B,0),MATCH(T$1,城镇人口!$1:$1,0))</f>
        <v>1037985.3489530555</v>
      </c>
      <c r="U23" s="40">
        <f>INDEX(人口源表!$1:$1048576,MATCH($B23,人口源表!$A:$A,0),MATCH(U$1,人口源表!$1:$1,0))-INDEX(城镇人口!$1:$1048576,MATCH($B23,城镇人口!$B:$B,0),MATCH(U$1,城镇人口!$1:$1,0))</f>
        <v>1029528.0524413593</v>
      </c>
      <c r="V23" s="40">
        <f>INDEX(人口源表!$1:$1048576,MATCH($B23,人口源表!$A:$A,0),MATCH(V$1,人口源表!$1:$1,0))-INDEX(城镇人口!$1:$1048576,MATCH($B23,城镇人口!$B:$B,0),MATCH(V$1,城镇人口!$1:$1,0))</f>
        <v>1020479.728443976</v>
      </c>
      <c r="W23" s="40">
        <f>INDEX(人口源表!$1:$1048576,MATCH($B23,人口源表!$A:$A,0),MATCH(W$1,人口源表!$1:$1,0))-INDEX(城镇人口!$1:$1048576,MATCH($B23,城镇人口!$B:$B,0),MATCH(W$1,城镇人口!$1:$1,0))</f>
        <v>1010865.4646902245</v>
      </c>
      <c r="X23" s="40">
        <f>INDEX(人口源表!$1:$1048576,MATCH($B23,人口源表!$A:$A,0),MATCH(X$1,人口源表!$1:$1,0))-INDEX(城镇人口!$1:$1048576,MATCH($B23,城镇人口!$B:$B,0),MATCH(X$1,城镇人口!$1:$1,0))</f>
        <v>1000712.9344554991</v>
      </c>
      <c r="Y23" s="40">
        <f>INDEX(人口源表!$1:$1048576,MATCH($B23,人口源表!$A:$A,0),MATCH(Y$1,人口源表!$1:$1,0))-INDEX(城镇人口!$1:$1048576,MATCH($B23,城镇人口!$B:$B,0),MATCH(Y$1,城镇人口!$1:$1,0))</f>
        <v>990051.5597159462</v>
      </c>
      <c r="Z23" s="40">
        <f>INDEX(人口源表!$1:$1048576,MATCH($B23,人口源表!$A:$A,0),MATCH(Z$1,人口源表!$1:$1,0))-INDEX(城镇人口!$1:$1048576,MATCH($B23,城镇人口!$B:$B,0),MATCH(Z$1,城镇人口!$1:$1,0))</f>
        <v>978914.15290919458</v>
      </c>
      <c r="AA23" s="40">
        <f>INDEX(人口源表!$1:$1048576,MATCH($B23,人口源表!$A:$A,0),MATCH(AA$1,人口源表!$1:$1,0))-INDEX(城镇人口!$1:$1048576,MATCH($B23,城镇人口!$B:$B,0),MATCH(AA$1,城镇人口!$1:$1,0))</f>
        <v>967334.65835653641</v>
      </c>
      <c r="AB23" s="40">
        <f>INDEX(人口源表!$1:$1048576,MATCH($B23,人口源表!$A:$A,0),MATCH(AB$1,人口源表!$1:$1,0))-INDEX(城镇人口!$1:$1048576,MATCH($B23,城镇人口!$B:$B,0),MATCH(AB$1,城镇人口!$1:$1,0))</f>
        <v>955350.11617533793</v>
      </c>
      <c r="AC23" s="40">
        <f>INDEX(人口源表!$1:$1048576,MATCH($B23,人口源表!$A:$A,0),MATCH(AC$1,人口源表!$1:$1,0))-INDEX(城镇人口!$1:$1048576,MATCH($B23,城镇人口!$B:$B,0),MATCH(AC$1,城镇人口!$1:$1,0))</f>
        <v>945249.10407530214</v>
      </c>
      <c r="AD23" s="40">
        <f>INDEX(人口源表!$1:$1048576,MATCH($B23,人口源表!$A:$A,0),MATCH(AD$1,人口源表!$1:$1,0))-INDEX(城镇人口!$1:$1048576,MATCH($B23,城镇人口!$B:$B,0),MATCH(AD$1,城镇人口!$1:$1,0))</f>
        <v>934824.18169794674</v>
      </c>
      <c r="AE23" s="40">
        <f>INDEX(人口源表!$1:$1048576,MATCH($B23,人口源表!$A:$A,0),MATCH(AE$1,人口源表!$1:$1,0))-INDEX(城镇人口!$1:$1048576,MATCH($B23,城镇人口!$B:$B,0),MATCH(AE$1,城镇人口!$1:$1,0))</f>
        <v>924115.64437441318</v>
      </c>
      <c r="AF23" s="40">
        <f>INDEX(人口源表!$1:$1048576,MATCH($B23,人口源表!$A:$A,0),MATCH(AF$1,人口源表!$1:$1,0))-INDEX(城镇人口!$1:$1048576,MATCH($B23,城镇人口!$B:$B,0),MATCH(AF$1,城镇人口!$1:$1,0))</f>
        <v>913164.2022865219</v>
      </c>
      <c r="AG23" s="40">
        <f>INDEX(人口源表!$1:$1048576,MATCH($B23,人口源表!$A:$A,0),MATCH(AG$1,人口源表!$1:$1,0))-INDEX(城镇人口!$1:$1048576,MATCH($B23,城镇人口!$B:$B,0),MATCH(AG$1,城镇人口!$1:$1,0))</f>
        <v>902013.22987644887</v>
      </c>
      <c r="AH23" s="40">
        <f>INDEX(人口源表!$1:$1048576,MATCH($B23,人口源表!$A:$A,0),MATCH(AH$1,人口源表!$1:$1,0))-INDEX(城镇人口!$1:$1048576,MATCH($B23,城镇人口!$B:$B,0),MATCH(AH$1,城镇人口!$1:$1,0))</f>
        <v>890707.30855080299</v>
      </c>
      <c r="AI23" s="40">
        <f>INDEX(人口源表!$1:$1048576,MATCH($B23,人口源表!$A:$A,0),MATCH(AI$1,人口源表!$1:$1,0))-INDEX(城镇人口!$1:$1048576,MATCH($B23,城镇人口!$B:$B,0),MATCH(AI$1,城镇人口!$1:$1,0))</f>
        <v>879292.45227056625</v>
      </c>
      <c r="AJ23" s="40">
        <f>INDEX(人口源表!$1:$1048576,MATCH($B23,人口源表!$A:$A,0),MATCH(AJ$1,人口源表!$1:$1,0))-INDEX(城镇人口!$1:$1048576,MATCH($B23,城镇人口!$B:$B,0),MATCH(AJ$1,城镇人口!$1:$1,0))</f>
        <v>867815.99459747784</v>
      </c>
      <c r="AK23" s="40">
        <f>INDEX(人口源表!$1:$1048576,MATCH($B23,人口源表!$A:$A,0),MATCH(AK$1,人口源表!$1:$1,0))-INDEX(城镇人口!$1:$1048576,MATCH($B23,城镇人口!$B:$B,0),MATCH(AK$1,城镇人口!$1:$1,0))</f>
        <v>856326.15487451386</v>
      </c>
      <c r="AL23" s="40">
        <f>INDEX(人口源表!$1:$1048576,MATCH($B23,人口源表!$A:$A,0),MATCH(AL$1,人口源表!$1:$1,0))-INDEX(城镇人口!$1:$1048576,MATCH($B23,城镇人口!$B:$B,0),MATCH(AL$1,城镇人口!$1:$1,0))</f>
        <v>844873.52093804022</v>
      </c>
      <c r="AM23" s="40">
        <f>INDEX(人口源表!$1:$1048576,MATCH($B23,人口源表!$A:$A,0),MATCH(AM$1,人口源表!$1:$1,0))-INDEX(城镇人口!$1:$1048576,MATCH($B23,城镇人口!$B:$B,0),MATCH(AM$1,城镇人口!$1:$1,0))</f>
        <v>833507.73612599703</v>
      </c>
      <c r="AN23" s="40">
        <f>INDEX(人口源表!$1:$1048576,MATCH($B23,人口源表!$A:$A,0),MATCH(AN$1,人口源表!$1:$1,0))-INDEX(城镇人口!$1:$1048576,MATCH($B23,城镇人口!$B:$B,0),MATCH(AN$1,城镇人口!$1:$1,0))</f>
        <v>822281.20142330043</v>
      </c>
      <c r="AO23" s="40">
        <f>INDEX(人口源表!$1:$1048576,MATCH($B23,人口源表!$A:$A,0),MATCH(AO$1,人口源表!$1:$1,0))-INDEX(城镇人口!$1:$1048576,MATCH($B23,城镇人口!$B:$B,0),MATCH(AO$1,城镇人口!$1:$1,0))</f>
        <v>811246.09488420305</v>
      </c>
      <c r="AP23" s="40">
        <f>INDEX(人口源表!$1:$1048576,MATCH($B23,人口源表!$A:$A,0),MATCH(AP$1,人口源表!$1:$1,0))-INDEX(城镇人口!$1:$1048576,MATCH($B23,城镇人口!$B:$B,0),MATCH(AP$1,城镇人口!$1:$1,0))</f>
        <v>800454.90328129102</v>
      </c>
      <c r="AQ23" s="40">
        <f>INDEX(人口源表!$1:$1048576,MATCH($B23,人口源表!$A:$A,0),MATCH(AQ$1,人口源表!$1:$1,0))-INDEX(城镇人口!$1:$1048576,MATCH($B23,城镇人口!$B:$B,0),MATCH(AQ$1,城镇人口!$1:$1,0))</f>
        <v>789961.2256193189</v>
      </c>
      <c r="AR23" s="40">
        <f>INDEX(人口源表!$1:$1048576,MATCH($B23,人口源表!$A:$A,0),MATCH(AR$1,人口源表!$1:$1,0))-INDEX(城镇人口!$1:$1048576,MATCH($B23,城镇人口!$B:$B,0),MATCH(AR$1,城镇人口!$1:$1,0))</f>
        <v>779819.32237966033</v>
      </c>
      <c r="AS23" s="40">
        <f>INDEX(人口源表!$1:$1048576,MATCH($B23,人口源表!$A:$A,0),MATCH(AS$1,人口源表!$1:$1,0))-INDEX(城镇人口!$1:$1048576,MATCH($B23,城镇人口!$B:$B,0),MATCH(AS$1,城镇人口!$1:$1,0))</f>
        <v>770082.78243909706</v>
      </c>
      <c r="AT23" s="40">
        <f>INDEX(人口源表!$1:$1048576,MATCH($B23,人口源表!$A:$A,0),MATCH(AT$1,人口源表!$1:$1,0))-INDEX(城镇人口!$1:$1048576,MATCH($B23,城镇人口!$B:$B,0),MATCH(AT$1,城镇人口!$1:$1,0))</f>
        <v>760806.21387099917</v>
      </c>
      <c r="AU23" s="40">
        <f>INDEX(人口源表!$1:$1048576,MATCH($B23,人口源表!$A:$A,0),MATCH(AU$1,人口源表!$1:$1,0))-INDEX(城镇人口!$1:$1048576,MATCH($B23,城镇人口!$B:$B,0),MATCH(AU$1,城镇人口!$1:$1,0))</f>
        <v>752043.60939443344</v>
      </c>
      <c r="AV23" s="40">
        <f>INDEX(人口源表!$1:$1048576,MATCH($B23,人口源表!$A:$A,0),MATCH(AV$1,人口源表!$1:$1,0))-INDEX(城镇人口!$1:$1048576,MATCH($B23,城镇人口!$B:$B,0),MATCH(AV$1,城镇人口!$1:$1,0))</f>
        <v>743849.11692271568</v>
      </c>
    </row>
    <row r="24" spans="1:48" x14ac:dyDescent="0.15">
      <c r="A24" s="4" t="s">
        <v>860</v>
      </c>
      <c r="B24" s="4" t="s">
        <v>70</v>
      </c>
      <c r="C24" s="34">
        <f>VLOOKUP(B24,'[1]2016省城人口总结（根）'!B:C,2,FALSE)/100</f>
        <v>0.52949000000000002</v>
      </c>
      <c r="D24" s="40">
        <f>INDEX(人口源表!$1:$1048576,MATCH($B24,人口源表!$A:$A,0),MATCH(D$1,人口源表!$1:$1,0))-INDEX(城镇人口!$1:$1048576,MATCH($B24,城镇人口!$B:$B,0),MATCH(D$1,城镇人口!$1:$1,0))</f>
        <v>2114978.42450639</v>
      </c>
      <c r="E24" s="40">
        <f>INDEX(人口源表!$1:$1048576,MATCH($B24,人口源表!$A:$A,0),MATCH(E$1,人口源表!$1:$1,0))-INDEX(城镇人口!$1:$1048576,MATCH($B24,城镇人口!$B:$B,0),MATCH(E$1,城镇人口!$1:$1,0))</f>
        <v>2089419.3461934864</v>
      </c>
      <c r="F24" s="40">
        <f>INDEX(人口源表!$1:$1048576,MATCH($B24,人口源表!$A:$A,0),MATCH(F$1,人口源表!$1:$1,0))-INDEX(城镇人口!$1:$1048576,MATCH($B24,城镇人口!$B:$B,0),MATCH(F$1,城镇人口!$1:$1,0))</f>
        <v>2062331.5912576914</v>
      </c>
      <c r="G24" s="40">
        <f>INDEX(人口源表!$1:$1048576,MATCH($B24,人口源表!$A:$A,0),MATCH(G$1,人口源表!$1:$1,0))-INDEX(城镇人口!$1:$1048576,MATCH($B24,城镇人口!$B:$B,0),MATCH(G$1,城镇人口!$1:$1,0))</f>
        <v>1742559.2779650786</v>
      </c>
      <c r="H24" s="40">
        <f>INDEX(人口源表!$1:$1048576,MATCH($B24,人口源表!$A:$A,0),MATCH(H$1,人口源表!$1:$1,0))-INDEX(城镇人口!$1:$1048576,MATCH($B24,城镇人口!$B:$B,0),MATCH(H$1,城镇人口!$1:$1,0))</f>
        <v>1723902.9157867786</v>
      </c>
      <c r="I24" s="40">
        <f>INDEX(人口源表!$1:$1048576,MATCH($B24,人口源表!$A:$A,0),MATCH(I$1,人口源表!$1:$1,0))-INDEX(城镇人口!$1:$1048576,MATCH($B24,城镇人口!$B:$B,0),MATCH(I$1,城镇人口!$1:$1,0))</f>
        <v>1718479.7853858382</v>
      </c>
      <c r="J24" s="40">
        <f>INDEX(人口源表!$1:$1048576,MATCH($B24,人口源表!$A:$A,0),MATCH(J$1,人口源表!$1:$1,0))-INDEX(城镇人口!$1:$1048576,MATCH($B24,城镇人口!$B:$B,0),MATCH(J$1,城镇人口!$1:$1,0))</f>
        <v>1711124.1016419367</v>
      </c>
      <c r="K24" s="40">
        <f>INDEX(人口源表!$1:$1048576,MATCH($B24,人口源表!$A:$A,0),MATCH(K$1,人口源表!$1:$1,0))-INDEX(城镇人口!$1:$1048576,MATCH($B24,城镇人口!$B:$B,0),MATCH(K$1,城镇人口!$1:$1,0))</f>
        <v>1701884.3278169478</v>
      </c>
      <c r="L24" s="40">
        <f>INDEX(人口源表!$1:$1048576,MATCH($B24,人口源表!$A:$A,0),MATCH(L$1,人口源表!$1:$1,0))-INDEX(城镇人口!$1:$1048576,MATCH($B24,城镇人口!$B:$B,0),MATCH(L$1,城镇人口!$1:$1,0))</f>
        <v>1690809.9001552383</v>
      </c>
      <c r="M24" s="40">
        <f>INDEX(人口源表!$1:$1048576,MATCH($B24,人口源表!$A:$A,0),MATCH(M$1,人口源表!$1:$1,0))-INDEX(城镇人口!$1:$1048576,MATCH($B24,城镇人口!$B:$B,0),MATCH(M$1,城镇人口!$1:$1,0))</f>
        <v>1677954.8472885177</v>
      </c>
      <c r="N24" s="40">
        <f>INDEX(人口源表!$1:$1048576,MATCH($B24,人口源表!$A:$A,0),MATCH(N$1,人口源表!$1:$1,0))-INDEX(城镇人口!$1:$1048576,MATCH($B24,城镇人口!$B:$B,0),MATCH(N$1,城镇人口!$1:$1,0))</f>
        <v>1663375.5055211275</v>
      </c>
      <c r="O24" s="40">
        <f>INDEX(人口源表!$1:$1048576,MATCH($B24,人口源表!$A:$A,0),MATCH(O$1,人口源表!$1:$1,0))-INDEX(城镇人口!$1:$1048576,MATCH($B24,城镇人口!$B:$B,0),MATCH(O$1,城镇人口!$1:$1,0))</f>
        <v>1647131.1544452626</v>
      </c>
      <c r="P24" s="40">
        <f>INDEX(人口源表!$1:$1048576,MATCH($B24,人口源表!$A:$A,0),MATCH(P$1,人口源表!$1:$1,0))-INDEX(城镇人口!$1:$1048576,MATCH($B24,城镇人口!$B:$B,0),MATCH(P$1,城镇人口!$1:$1,0))</f>
        <v>1629283.4152594632</v>
      </c>
      <c r="Q24" s="40">
        <f>INDEX(人口源表!$1:$1048576,MATCH($B24,人口源表!$A:$A,0),MATCH(Q$1,人口源表!$1:$1,0))-INDEX(城镇人口!$1:$1048576,MATCH($B24,城镇人口!$B:$B,0),MATCH(Q$1,城镇人口!$1:$1,0))</f>
        <v>1609896.0598676507</v>
      </c>
      <c r="R24" s="40">
        <f>INDEX(人口源表!$1:$1048576,MATCH($B24,人口源表!$A:$A,0),MATCH(R$1,人口源表!$1:$1,0))-INDEX(城镇人口!$1:$1048576,MATCH($B24,城镇人口!$B:$B,0),MATCH(R$1,城镇人口!$1:$1,0))</f>
        <v>1589035.188528629</v>
      </c>
      <c r="S24" s="40">
        <f>INDEX(人口源表!$1:$1048576,MATCH($B24,人口源表!$A:$A,0),MATCH(S$1,人口源表!$1:$1,0))-INDEX(城镇人口!$1:$1048576,MATCH($B24,城镇人口!$B:$B,0),MATCH(S$1,城镇人口!$1:$1,0))</f>
        <v>1580086.80835533</v>
      </c>
      <c r="T24" s="40">
        <f>INDEX(人口源表!$1:$1048576,MATCH($B24,人口源表!$A:$A,0),MATCH(T$1,人口源表!$1:$1,0))-INDEX(城镇人口!$1:$1048576,MATCH($B24,城镇人口!$B:$B,0),MATCH(T$1,城镇人口!$1:$1,0))</f>
        <v>1570059.7848967332</v>
      </c>
      <c r="U24" s="40">
        <f>INDEX(人口源表!$1:$1048576,MATCH($B24,人口源表!$A:$A,0),MATCH(U$1,人口源表!$1:$1,0))-INDEX(城镇人口!$1:$1048576,MATCH($B24,城镇人口!$B:$B,0),MATCH(U$1,城镇人口!$1:$1,0))</f>
        <v>1559003.6877749823</v>
      </c>
      <c r="V24" s="40">
        <f>INDEX(人口源表!$1:$1048576,MATCH($B24,人口源表!$A:$A,0),MATCH(V$1,人口源表!$1:$1,0))-INDEX(城镇人口!$1:$1048576,MATCH($B24,城镇人口!$B:$B,0),MATCH(V$1,城镇人口!$1:$1,0))</f>
        <v>1546971.748627875</v>
      </c>
      <c r="W24" s="40">
        <f>INDEX(人口源表!$1:$1048576,MATCH($B24,人口源表!$A:$A,0),MATCH(W$1,人口源表!$1:$1,0))-INDEX(城镇人口!$1:$1048576,MATCH($B24,城镇人口!$B:$B,0),MATCH(W$1,城镇人口!$1:$1,0))</f>
        <v>1534017.7922769384</v>
      </c>
      <c r="X24" s="40">
        <f>INDEX(人口源表!$1:$1048576,MATCH($B24,人口源表!$A:$A,0),MATCH(X$1,人口源表!$1:$1,0))-INDEX(城镇人口!$1:$1048576,MATCH($B24,城镇人口!$B:$B,0),MATCH(X$1,城镇人口!$1:$1,0))</f>
        <v>1520196.5163912582</v>
      </c>
      <c r="Y24" s="40">
        <f>INDEX(人口源表!$1:$1048576,MATCH($B24,人口源表!$A:$A,0),MATCH(Y$1,人口源表!$1:$1,0))-INDEX(城镇人口!$1:$1048576,MATCH($B24,城镇人口!$B:$B,0),MATCH(Y$1,城镇人口!$1:$1,0))</f>
        <v>1505564.806891833</v>
      </c>
      <c r="Z24" s="40">
        <f>INDEX(人口源表!$1:$1048576,MATCH($B24,人口源表!$A:$A,0),MATCH(Z$1,人口源表!$1:$1,0))-INDEX(城镇人口!$1:$1048576,MATCH($B24,城镇人口!$B:$B,0),MATCH(Z$1,城镇人口!$1:$1,0))</f>
        <v>1490179.4861176531</v>
      </c>
      <c r="AA24" s="40">
        <f>INDEX(人口源表!$1:$1048576,MATCH($B24,人口源表!$A:$A,0),MATCH(AA$1,人口源表!$1:$1,0))-INDEX(城镇人口!$1:$1048576,MATCH($B24,城镇人口!$B:$B,0),MATCH(AA$1,城镇人口!$1:$1,0))</f>
        <v>1474099.6681489144</v>
      </c>
      <c r="AB24" s="40">
        <f>INDEX(人口源表!$1:$1048576,MATCH($B24,人口源表!$A:$A,0),MATCH(AB$1,人口源表!$1:$1,0))-INDEX(城镇人口!$1:$1048576,MATCH($B24,城镇人口!$B:$B,0),MATCH(AB$1,城镇人口!$1:$1,0))</f>
        <v>1457384.1837982642</v>
      </c>
      <c r="AC24" s="40">
        <f>INDEX(人口源表!$1:$1048576,MATCH($B24,人口源表!$A:$A,0),MATCH(AC$1,人口源表!$1:$1,0))-INDEX(城镇人口!$1:$1048576,MATCH($B24,城镇人口!$B:$B,0),MATCH(AC$1,城镇人口!$1:$1,0))</f>
        <v>1443529.598574277</v>
      </c>
      <c r="AD24" s="40">
        <f>INDEX(人口源表!$1:$1048576,MATCH($B24,人口源表!$A:$A,0),MATCH(AD$1,人口源表!$1:$1,0))-INDEX(城镇人口!$1:$1048576,MATCH($B24,城镇人口!$B:$B,0),MATCH(AD$1,城镇人口!$1:$1,0))</f>
        <v>1429172.4631480537</v>
      </c>
      <c r="AE24" s="40">
        <f>INDEX(人口源表!$1:$1048576,MATCH($B24,人口源表!$A:$A,0),MATCH(AE$1,人口源表!$1:$1,0))-INDEX(城镇人口!$1:$1048576,MATCH($B24,城镇人口!$B:$B,0),MATCH(AE$1,城镇人口!$1:$1,0))</f>
        <v>1414370.1262971703</v>
      </c>
      <c r="AF24" s="40">
        <f>INDEX(人口源表!$1:$1048576,MATCH($B24,人口源表!$A:$A,0),MATCH(AF$1,人口源表!$1:$1,0))-INDEX(城镇人口!$1:$1048576,MATCH($B24,城镇人口!$B:$B,0),MATCH(AF$1,城镇人口!$1:$1,0))</f>
        <v>1399181.9720338834</v>
      </c>
      <c r="AG24" s="40">
        <f>INDEX(人口源表!$1:$1048576,MATCH($B24,人口源表!$A:$A,0),MATCH(AG$1,人口源表!$1:$1,0))-INDEX(城镇人口!$1:$1048576,MATCH($B24,城镇人口!$B:$B,0),MATCH(AG$1,城镇人口!$1:$1,0))</f>
        <v>1383666.3131784634</v>
      </c>
      <c r="AH24" s="40">
        <f>INDEX(人口源表!$1:$1048576,MATCH($B24,人口源表!$A:$A,0),MATCH(AH$1,人口源表!$1:$1,0))-INDEX(城镇人口!$1:$1048576,MATCH($B24,城镇人口!$B:$B,0),MATCH(AH$1,城镇人口!$1:$1,0))</f>
        <v>1367883.9652128154</v>
      </c>
      <c r="AI24" s="40">
        <f>INDEX(人口源表!$1:$1048576,MATCH($B24,人口源表!$A:$A,0),MATCH(AI$1,人口源表!$1:$1,0))-INDEX(城镇人口!$1:$1048576,MATCH($B24,城镇人口!$B:$B,0),MATCH(AI$1,城镇人口!$1:$1,0))</f>
        <v>1351894.5084042638</v>
      </c>
      <c r="AJ24" s="40">
        <f>INDEX(人口源表!$1:$1048576,MATCH($B24,人口源表!$A:$A,0),MATCH(AJ$1,人口源表!$1:$1,0))-INDEX(城镇人口!$1:$1048576,MATCH($B24,城镇人口!$B:$B,0),MATCH(AJ$1,城镇人口!$1:$1,0))</f>
        <v>1335759.4820247064</v>
      </c>
      <c r="AK24" s="40">
        <f>INDEX(人口源表!$1:$1048576,MATCH($B24,人口源表!$A:$A,0),MATCH(AK$1,人口源表!$1:$1,0))-INDEX(城镇人口!$1:$1048576,MATCH($B24,城镇人口!$B:$B,0),MATCH(AK$1,城镇人口!$1:$1,0))</f>
        <v>1319539.9912764216</v>
      </c>
      <c r="AL24" s="40">
        <f>INDEX(人口源表!$1:$1048576,MATCH($B24,人口源表!$A:$A,0),MATCH(AL$1,人口源表!$1:$1,0))-INDEX(城镇人口!$1:$1048576,MATCH($B24,城镇人口!$B:$B,0),MATCH(AL$1,城镇人口!$1:$1,0))</f>
        <v>1303296.9567663665</v>
      </c>
      <c r="AM24" s="40">
        <f>INDEX(人口源表!$1:$1048576,MATCH($B24,人口源表!$A:$A,0),MATCH(AM$1,人口源表!$1:$1,0))-INDEX(城镇人口!$1:$1048576,MATCH($B24,城镇人口!$B:$B,0),MATCH(AM$1,城镇人口!$1:$1,0))</f>
        <v>1287091.9768075901</v>
      </c>
      <c r="AN24" s="40">
        <f>INDEX(人口源表!$1:$1048576,MATCH($B24,人口源表!$A:$A,0),MATCH(AN$1,人口源表!$1:$1,0))-INDEX(城镇人口!$1:$1048576,MATCH($B24,城镇人口!$B:$B,0),MATCH(AN$1,城镇人口!$1:$1,0))</f>
        <v>1270986.8947229888</v>
      </c>
      <c r="AO24" s="40">
        <f>INDEX(人口源表!$1:$1048576,MATCH($B24,人口源表!$A:$A,0),MATCH(AO$1,人口源表!$1:$1,0))-INDEX(城镇人口!$1:$1048576,MATCH($B24,城镇人口!$B:$B,0),MATCH(AO$1,城镇人口!$1:$1,0))</f>
        <v>1255043.3804137497</v>
      </c>
      <c r="AP24" s="40">
        <f>INDEX(人口源表!$1:$1048576,MATCH($B24,人口源表!$A:$A,0),MATCH(AP$1,人口源表!$1:$1,0))-INDEX(城镇人口!$1:$1048576,MATCH($B24,城镇人口!$B:$B,0),MATCH(AP$1,城镇人口!$1:$1,0))</f>
        <v>1239321.9129727809</v>
      </c>
      <c r="AQ24" s="40">
        <f>INDEX(人口源表!$1:$1048576,MATCH($B24,人口源表!$A:$A,0),MATCH(AQ$1,人口源表!$1:$1,0))-INDEX(城镇人口!$1:$1048576,MATCH($B24,城镇人口!$B:$B,0),MATCH(AQ$1,城镇人口!$1:$1,0))</f>
        <v>1223884.1543438844</v>
      </c>
      <c r="AR24" s="40">
        <f>INDEX(人口源表!$1:$1048576,MATCH($B24,人口源表!$A:$A,0),MATCH(AR$1,人口源表!$1:$1,0))-INDEX(城镇人口!$1:$1048576,MATCH($B24,城镇人口!$B:$B,0),MATCH(AR$1,城镇人口!$1:$1,0))</f>
        <v>1208790.6744082854</v>
      </c>
      <c r="AS24" s="40">
        <f>INDEX(人口源表!$1:$1048576,MATCH($B24,人口源表!$A:$A,0),MATCH(AS$1,人口源表!$1:$1,0))-INDEX(城镇人口!$1:$1048576,MATCH($B24,城镇人口!$B:$B,0),MATCH(AS$1,城镇人口!$1:$1,0))</f>
        <v>1194101.4744196339</v>
      </c>
      <c r="AT24" s="40">
        <f>INDEX(人口源表!$1:$1048576,MATCH($B24,人口源表!$A:$A,0),MATCH(AT$1,人口源表!$1:$1,0))-INDEX(城镇人口!$1:$1048576,MATCH($B24,城镇人口!$B:$B,0),MATCH(AT$1,城镇人口!$1:$1,0))</f>
        <v>1179876.181766286</v>
      </c>
      <c r="AU24" s="40">
        <f>INDEX(人口源表!$1:$1048576,MATCH($B24,人口源表!$A:$A,0),MATCH(AU$1,人口源表!$1:$1,0))-INDEX(城镇人口!$1:$1048576,MATCH($B24,城镇人口!$B:$B,0),MATCH(AU$1,城镇人口!$1:$1,0))</f>
        <v>1166173.9342105063</v>
      </c>
      <c r="AV24" s="40">
        <f>INDEX(人口源表!$1:$1048576,MATCH($B24,人口源表!$A:$A,0),MATCH(AV$1,人口源表!$1:$1,0))-INDEX(城镇人口!$1:$1048576,MATCH($B24,城镇人口!$B:$B,0),MATCH(AV$1,城镇人口!$1:$1,0))</f>
        <v>1153052.0994043923</v>
      </c>
    </row>
    <row r="25" spans="1:48" x14ac:dyDescent="0.15">
      <c r="A25" s="4" t="s">
        <v>860</v>
      </c>
      <c r="B25" s="4" t="s">
        <v>72</v>
      </c>
      <c r="C25" s="34">
        <f>VLOOKUP(B25,'[1]2016省城人口总结（根）'!B:C,2,FALSE)/100</f>
        <v>0.52949000000000002</v>
      </c>
      <c r="D25" s="40">
        <f>INDEX(人口源表!$1:$1048576,MATCH($B25,人口源表!$A:$A,0),MATCH(D$1,人口源表!$1:$1,0))-INDEX(城镇人口!$1:$1048576,MATCH($B25,城镇人口!$B:$B,0),MATCH(D$1,城镇人口!$1:$1,0))</f>
        <v>1827029.7966751319</v>
      </c>
      <c r="E25" s="40">
        <f>INDEX(人口源表!$1:$1048576,MATCH($B25,人口源表!$A:$A,0),MATCH(E$1,人口源表!$1:$1,0))-INDEX(城镇人口!$1:$1048576,MATCH($B25,城镇人口!$B:$B,0),MATCH(E$1,城镇人口!$1:$1,0))</f>
        <v>1805819.7433374282</v>
      </c>
      <c r="F25" s="40">
        <f>INDEX(人口源表!$1:$1048576,MATCH($B25,人口源表!$A:$A,0),MATCH(F$1,人口源表!$1:$1,0))-INDEX(城镇人口!$1:$1048576,MATCH($B25,城镇人口!$B:$B,0),MATCH(F$1,城镇人口!$1:$1,0))</f>
        <v>1783453.7626572661</v>
      </c>
      <c r="G25" s="40">
        <f>INDEX(人口源表!$1:$1048576,MATCH($B25,人口源表!$A:$A,0),MATCH(G$1,人口源表!$1:$1,0))-INDEX(城镇人口!$1:$1048576,MATCH($B25,城镇人口!$B:$B,0),MATCH(G$1,城镇人口!$1:$1,0))</f>
        <v>1488048.3573567464</v>
      </c>
      <c r="H25" s="40">
        <f>INDEX(人口源表!$1:$1048576,MATCH($B25,人口源表!$A:$A,0),MATCH(H$1,人口源表!$1:$1,0))-INDEX(城镇人口!$1:$1048576,MATCH($B25,城镇人口!$B:$B,0),MATCH(H$1,城镇人口!$1:$1,0))</f>
        <v>1473298.4899631378</v>
      </c>
      <c r="I25" s="40">
        <f>INDEX(人口源表!$1:$1048576,MATCH($B25,人口源表!$A:$A,0),MATCH(I$1,人口源表!$1:$1,0))-INDEX(城镇人口!$1:$1048576,MATCH($B25,城镇人口!$B:$B,0),MATCH(I$1,城镇人口!$1:$1,0))</f>
        <v>1470169.3315476552</v>
      </c>
      <c r="J25" s="40">
        <f>INDEX(人口源表!$1:$1048576,MATCH($B25,人口源表!$A:$A,0),MATCH(J$1,人口源表!$1:$1,0))-INDEX(城镇人口!$1:$1048576,MATCH($B25,城镇人口!$B:$B,0),MATCH(J$1,城镇人口!$1:$1,0))</f>
        <v>1465654.5976852579</v>
      </c>
      <c r="K25" s="40">
        <f>INDEX(人口源表!$1:$1048576,MATCH($B25,人口源表!$A:$A,0),MATCH(K$1,人口源表!$1:$1,0))-INDEX(城镇人口!$1:$1048576,MATCH($B25,城镇人口!$B:$B,0),MATCH(K$1,城镇人口!$1:$1,0))</f>
        <v>1459743.4599350691</v>
      </c>
      <c r="L25" s="40">
        <f>INDEX(人口源表!$1:$1048576,MATCH($B25,人口源表!$A:$A,0),MATCH(L$1,人口源表!$1:$1,0))-INDEX(城镇人口!$1:$1048576,MATCH($B25,城镇人口!$B:$B,0),MATCH(L$1,城镇人口!$1:$1,0))</f>
        <v>1452431.196041435</v>
      </c>
      <c r="M25" s="40">
        <f>INDEX(人口源表!$1:$1048576,MATCH($B25,人口源表!$A:$A,0),MATCH(M$1,人口源表!$1:$1,0))-INDEX(城镇人口!$1:$1048576,MATCH($B25,城镇人口!$B:$B,0),MATCH(M$1,城镇人口!$1:$1,0))</f>
        <v>1443719.3857680224</v>
      </c>
      <c r="N25" s="40">
        <f>INDEX(人口源表!$1:$1048576,MATCH($B25,人口源表!$A:$A,0),MATCH(N$1,人口源表!$1:$1,0))-INDEX(城镇人口!$1:$1048576,MATCH($B25,城镇人口!$B:$B,0),MATCH(N$1,城镇人口!$1:$1,0))</f>
        <v>1433616.0641406388</v>
      </c>
      <c r="O25" s="40">
        <f>INDEX(人口源表!$1:$1048576,MATCH($B25,人口源表!$A:$A,0),MATCH(O$1,人口源表!$1:$1,0))-INDEX(城镇人口!$1:$1048576,MATCH($B25,城镇人口!$B:$B,0),MATCH(O$1,城镇人口!$1:$1,0))</f>
        <v>1422134.6526173395</v>
      </c>
      <c r="P25" s="40">
        <f>INDEX(人口源表!$1:$1048576,MATCH($B25,人口源表!$A:$A,0),MATCH(P$1,人口源表!$1:$1,0))-INDEX(城镇人口!$1:$1048576,MATCH($B25,城镇人口!$B:$B,0),MATCH(P$1,城镇人口!$1:$1,0))</f>
        <v>1409294.5005716402</v>
      </c>
      <c r="Q25" s="40">
        <f>INDEX(人口源表!$1:$1048576,MATCH($B25,人口源表!$A:$A,0),MATCH(Q$1,人口源表!$1:$1,0))-INDEX(城镇人口!$1:$1048576,MATCH($B25,城镇人口!$B:$B,0),MATCH(Q$1,城镇人口!$1:$1,0))</f>
        <v>1395119.8238269016</v>
      </c>
      <c r="R25" s="40">
        <f>INDEX(人口源表!$1:$1048576,MATCH($B25,人口源表!$A:$A,0),MATCH(R$1,人口源表!$1:$1,0))-INDEX(城镇人口!$1:$1048576,MATCH($B25,城镇人口!$B:$B,0),MATCH(R$1,城镇人口!$1:$1,0))</f>
        <v>1379640.2052397542</v>
      </c>
      <c r="S25" s="40">
        <f>INDEX(人口源表!$1:$1048576,MATCH($B25,人口源表!$A:$A,0),MATCH(S$1,人口源表!$1:$1,0))-INDEX(城镇人口!$1:$1048576,MATCH($B25,城镇人口!$B:$B,0),MATCH(S$1,城镇人口!$1:$1,0))</f>
        <v>1374475.6810398577</v>
      </c>
      <c r="T25" s="40">
        <f>INDEX(人口源表!$1:$1048576,MATCH($B25,人口源表!$A:$A,0),MATCH(T$1,人口源表!$1:$1,0))-INDEX(城镇人口!$1:$1048576,MATCH($B25,城镇人口!$B:$B,0),MATCH(T$1,城镇人口!$1:$1,0))</f>
        <v>1368347.0236779521</v>
      </c>
      <c r="U25" s="40">
        <f>INDEX(人口源表!$1:$1048576,MATCH($B25,人口源表!$A:$A,0),MATCH(U$1,人口源表!$1:$1,0))-INDEX(城镇人口!$1:$1048576,MATCH($B25,城镇人口!$B:$B,0),MATCH(U$1,城镇人口!$1:$1,0))</f>
        <v>1361280.2742503257</v>
      </c>
      <c r="V25" s="40">
        <f>INDEX(人口源表!$1:$1048576,MATCH($B25,人口源表!$A:$A,0),MATCH(V$1,人口源表!$1:$1,0))-INDEX(城镇人口!$1:$1048576,MATCH($B25,城镇人口!$B:$B,0),MATCH(V$1,城镇人口!$1:$1,0))</f>
        <v>1353305.7842055256</v>
      </c>
      <c r="W25" s="40">
        <f>INDEX(人口源表!$1:$1048576,MATCH($B25,人口源表!$A:$A,0),MATCH(W$1,人口源表!$1:$1,0))-INDEX(城镇人口!$1:$1048576,MATCH($B25,城镇人口!$B:$B,0),MATCH(W$1,城镇人口!$1:$1,0))</f>
        <v>1344456.2302337033</v>
      </c>
      <c r="X25" s="40">
        <f>INDEX(人口源表!$1:$1048576,MATCH($B25,人口源表!$A:$A,0),MATCH(X$1,人口源表!$1:$1,0))-INDEX(城镇人口!$1:$1048576,MATCH($B25,城镇人口!$B:$B,0),MATCH(X$1,城镇人口!$1:$1,0))</f>
        <v>1334768.9858335764</v>
      </c>
      <c r="Y25" s="40">
        <f>INDEX(人口源表!$1:$1048576,MATCH($B25,人口源表!$A:$A,0),MATCH(Y$1,人口源表!$1:$1,0))-INDEX(城镇人口!$1:$1048576,MATCH($B25,城镇人口!$B:$B,0),MATCH(Y$1,城镇人口!$1:$1,0))</f>
        <v>1324282.7228944455</v>
      </c>
      <c r="Z25" s="40">
        <f>INDEX(人口源表!$1:$1048576,MATCH($B25,人口源表!$A:$A,0),MATCH(Z$1,人口源表!$1:$1,0))-INDEX(城镇人口!$1:$1048576,MATCH($B25,城镇人口!$B:$B,0),MATCH(Z$1,城镇人口!$1:$1,0))</f>
        <v>1313040.8122750516</v>
      </c>
      <c r="AA25" s="40">
        <f>INDEX(人口源表!$1:$1048576,MATCH($B25,人口源表!$A:$A,0),MATCH(AA$1,人口源表!$1:$1,0))-INDEX(城镇人口!$1:$1048576,MATCH($B25,城镇人口!$B:$B,0),MATCH(AA$1,城镇人口!$1:$1,0))</f>
        <v>1301088.307680537</v>
      </c>
      <c r="AB25" s="40">
        <f>INDEX(人口源表!$1:$1048576,MATCH($B25,人口源表!$A:$A,0),MATCH(AB$1,人口源表!$1:$1,0))-INDEX(城镇人口!$1:$1048576,MATCH($B25,城镇人口!$B:$B,0),MATCH(AB$1,城镇人口!$1:$1,0))</f>
        <v>1288472.8480182961</v>
      </c>
      <c r="AC25" s="40">
        <f>INDEX(人口源表!$1:$1048576,MATCH($B25,人口源表!$A:$A,0),MATCH(AC$1,人口源表!$1:$1,0))-INDEX(城镇人口!$1:$1048576,MATCH($B25,城镇人口!$B:$B,0),MATCH(AC$1,城镇人口!$1:$1,0))</f>
        <v>1278287.5436220244</v>
      </c>
      <c r="AD25" s="40">
        <f>INDEX(人口源表!$1:$1048576,MATCH($B25,人口源表!$A:$A,0),MATCH(AD$1,人口源表!$1:$1,0))-INDEX(城镇人口!$1:$1048576,MATCH($B25,城镇人口!$B:$B,0),MATCH(AD$1,城镇人口!$1:$1,0))</f>
        <v>1267562.740536985</v>
      </c>
      <c r="AE25" s="40">
        <f>INDEX(人口源表!$1:$1048576,MATCH($B25,人口源表!$A:$A,0),MATCH(AE$1,人口源表!$1:$1,0))-INDEX(城镇人口!$1:$1048576,MATCH($B25,城镇人口!$B:$B,0),MATCH(AE$1,城镇人口!$1:$1,0))</f>
        <v>1256349.0333484411</v>
      </c>
      <c r="AF25" s="40">
        <f>INDEX(人口源表!$1:$1048576,MATCH($B25,人口源表!$A:$A,0),MATCH(AF$1,人口源表!$1:$1,0))-INDEX(城镇人口!$1:$1048576,MATCH($B25,城镇人口!$B:$B,0),MATCH(AF$1,城镇人口!$1:$1,0))</f>
        <v>1244700.5817606277</v>
      </c>
      <c r="AG25" s="40">
        <f>INDEX(人口源表!$1:$1048576,MATCH($B25,人口源表!$A:$A,0),MATCH(AG$1,人口源表!$1:$1,0))-INDEX(城镇人口!$1:$1048576,MATCH($B25,城镇人口!$B:$B,0),MATCH(AG$1,城镇人口!$1:$1,0))</f>
        <v>1232672.2855103957</v>
      </c>
      <c r="AH25" s="40">
        <f>INDEX(人口源表!$1:$1048576,MATCH($B25,人口源表!$A:$A,0),MATCH(AH$1,人口源表!$1:$1,0))-INDEX(城镇人口!$1:$1048576,MATCH($B25,城镇人口!$B:$B,0),MATCH(AH$1,城镇人口!$1:$1,0))</f>
        <v>1220321.9875074686</v>
      </c>
      <c r="AI25" s="40">
        <f>INDEX(人口源表!$1:$1048576,MATCH($B25,人口源表!$A:$A,0),MATCH(AI$1,人口源表!$1:$1,0))-INDEX(城镇人口!$1:$1048576,MATCH($B25,城镇人口!$B:$B,0),MATCH(AI$1,城镇人口!$1:$1,0))</f>
        <v>1207708.9974570344</v>
      </c>
      <c r="AJ25" s="40">
        <f>INDEX(人口源表!$1:$1048576,MATCH($B25,人口源表!$A:$A,0),MATCH(AJ$1,人口源表!$1:$1,0))-INDEX(城镇人口!$1:$1048576,MATCH($B25,城镇人口!$B:$B,0),MATCH(AJ$1,城镇人口!$1:$1,0))</f>
        <v>1194893.9633646593</v>
      </c>
      <c r="AK25" s="40">
        <f>INDEX(人口源表!$1:$1048576,MATCH($B25,人口源表!$A:$A,0),MATCH(AK$1,人口源表!$1:$1,0))-INDEX(城镇人口!$1:$1048576,MATCH($B25,城镇人口!$B:$B,0),MATCH(AK$1,城镇人口!$1:$1,0))</f>
        <v>1181939.7005288573</v>
      </c>
      <c r="AL25" s="40">
        <f>INDEX(人口源表!$1:$1048576,MATCH($B25,人口源表!$A:$A,0),MATCH(AL$1,人口源表!$1:$1,0))-INDEX(城镇人口!$1:$1048576,MATCH($B25,城镇人口!$B:$B,0),MATCH(AL$1,城镇人口!$1:$1,0))</f>
        <v>1168909.7534950655</v>
      </c>
      <c r="AM25" s="40">
        <f>INDEX(人口源表!$1:$1048576,MATCH($B25,人口源表!$A:$A,0),MATCH(AM$1,人口源表!$1:$1,0))-INDEX(城镇人口!$1:$1048576,MATCH($B25,城镇人口!$B:$B,0),MATCH(AM$1,城镇人口!$1:$1,0))</f>
        <v>1155869.5338624334</v>
      </c>
      <c r="AN25" s="40">
        <f>INDEX(人口源表!$1:$1048576,MATCH($B25,人口源表!$A:$A,0),MATCH(AN$1,人口源表!$1:$1,0))-INDEX(城镇人口!$1:$1048576,MATCH($B25,城镇人口!$B:$B,0),MATCH(AN$1,城镇人口!$1:$1,0))</f>
        <v>1142884.8995250817</v>
      </c>
      <c r="AO25" s="40">
        <f>INDEX(人口源表!$1:$1048576,MATCH($B25,人口源表!$A:$A,0),MATCH(AO$1,人口源表!$1:$1,0))-INDEX(城镇人口!$1:$1048576,MATCH($B25,城镇人口!$B:$B,0),MATCH(AO$1,城镇人口!$1:$1,0))</f>
        <v>1130023.2687733239</v>
      </c>
      <c r="AP25" s="40">
        <f>INDEX(人口源表!$1:$1048576,MATCH($B25,人口源表!$A:$A,0),MATCH(AP$1,人口源表!$1:$1,0))-INDEX(城镇人口!$1:$1048576,MATCH($B25,城镇人口!$B:$B,0),MATCH(AP$1,城镇人口!$1:$1,0))</f>
        <v>1117352.5236289739</v>
      </c>
      <c r="AQ25" s="40">
        <f>INDEX(人口源表!$1:$1048576,MATCH($B25,人口源表!$A:$A,0),MATCH(AQ$1,人口源表!$1:$1,0))-INDEX(城镇人口!$1:$1048576,MATCH($B25,城镇人口!$B:$B,0),MATCH(AQ$1,城镇人口!$1:$1,0))</f>
        <v>1104940.8705891566</v>
      </c>
      <c r="AR25" s="40">
        <f>INDEX(人口源表!$1:$1048576,MATCH($B25,人口源表!$A:$A,0),MATCH(AR$1,人口源表!$1:$1,0))-INDEX(城镇人口!$1:$1048576,MATCH($B25,城镇人口!$B:$B,0),MATCH(AR$1,城镇人口!$1:$1,0))</f>
        <v>1092857.9057542174</v>
      </c>
      <c r="AS25" s="40">
        <f>INDEX(人口源表!$1:$1048576,MATCH($B25,人口源表!$A:$A,0),MATCH(AS$1,人口源表!$1:$1,0))-INDEX(城镇人口!$1:$1048576,MATCH($B25,城镇人口!$B:$B,0),MATCH(AS$1,城镇人口!$1:$1,0))</f>
        <v>1081172.3280491522</v>
      </c>
      <c r="AT25" s="40">
        <f>INDEX(人口源表!$1:$1048576,MATCH($B25,人口源表!$A:$A,0),MATCH(AT$1,人口源表!$1:$1,0))-INDEX(城镇人口!$1:$1048576,MATCH($B25,城镇人口!$B:$B,0),MATCH(AT$1,城镇人口!$1:$1,0))</f>
        <v>1069954.2042424669</v>
      </c>
      <c r="AU25" s="40">
        <f>INDEX(人口源表!$1:$1048576,MATCH($B25,人口源表!$A:$A,0),MATCH(AU$1,人口源表!$1:$1,0))-INDEX(城镇人口!$1:$1048576,MATCH($B25,城镇人口!$B:$B,0),MATCH(AU$1,城镇人口!$1:$1,0))</f>
        <v>1059272.7024291009</v>
      </c>
      <c r="AV25" s="40">
        <f>INDEX(人口源表!$1:$1048576,MATCH($B25,人口源表!$A:$A,0),MATCH(AV$1,人口源表!$1:$1,0))-INDEX(城镇人口!$1:$1048576,MATCH($B25,城镇人口!$B:$B,0),MATCH(AV$1,城镇人口!$1:$1,0))</f>
        <v>1049197.4255872918</v>
      </c>
    </row>
    <row r="26" spans="1:48" x14ac:dyDescent="0.15">
      <c r="A26" s="4" t="s">
        <v>861</v>
      </c>
      <c r="B26" s="4" t="s">
        <v>74</v>
      </c>
      <c r="C26" s="34">
        <f>VLOOKUP(B26,'[1]2016省城人口总结（根）'!B:C,2,FALSE)/100</f>
        <v>0.63549999999999995</v>
      </c>
      <c r="D26" s="40">
        <f>INDEX(人口源表!$1:$1048576,MATCH($B26,人口源表!$A:$A,0),MATCH(D$1,人口源表!$1:$1,0))-INDEX(城镇人口!$1:$1048576,MATCH($B26,城镇人口!$B:$B,0),MATCH(D$1,城镇人口!$1:$1,0))</f>
        <v>1097452.7704889376</v>
      </c>
      <c r="E26" s="40">
        <f>INDEX(人口源表!$1:$1048576,MATCH($B26,人口源表!$A:$A,0),MATCH(E$1,人口源表!$1:$1,0))-INDEX(城镇人口!$1:$1048576,MATCH($B26,城镇人口!$B:$B,0),MATCH(E$1,城镇人口!$1:$1,0))</f>
        <v>1072424.136521318</v>
      </c>
      <c r="F26" s="40">
        <f>INDEX(人口源表!$1:$1048576,MATCH($B26,人口源表!$A:$A,0),MATCH(F$1,人口源表!$1:$1,0))-INDEX(城镇人口!$1:$1048576,MATCH($B26,城镇人口!$B:$B,0),MATCH(F$1,城镇人口!$1:$1,0))</f>
        <v>1045899.9333176515</v>
      </c>
      <c r="G26" s="40">
        <f>INDEX(人口源表!$1:$1048576,MATCH($B26,人口源表!$A:$A,0),MATCH(G$1,人口源表!$1:$1,0))-INDEX(城镇人口!$1:$1048576,MATCH($B26,城镇人口!$B:$B,0),MATCH(G$1,城镇人口!$1:$1,0))</f>
        <v>1131074.0378155434</v>
      </c>
      <c r="H26" s="40">
        <f>INDEX(人口源表!$1:$1048576,MATCH($B26,人口源表!$A:$A,0),MATCH(H$1,人口源表!$1:$1,0))-INDEX(城镇人口!$1:$1048576,MATCH($B26,城镇人口!$B:$B,0),MATCH(H$1,城镇人口!$1:$1,0))</f>
        <v>1103177.218300032</v>
      </c>
      <c r="I26" s="40">
        <f>INDEX(人口源表!$1:$1048576,MATCH($B26,人口源表!$A:$A,0),MATCH(I$1,人口源表!$1:$1,0))-INDEX(城镇人口!$1:$1048576,MATCH($B26,城镇人口!$B:$B,0),MATCH(I$1,城镇人口!$1:$1,0))</f>
        <v>1089072.19929524</v>
      </c>
      <c r="J26" s="40">
        <f>INDEX(人口源表!$1:$1048576,MATCH($B26,人口源表!$A:$A,0),MATCH(J$1,人口源表!$1:$1,0))-INDEX(城镇人口!$1:$1048576,MATCH($B26,城镇人口!$B:$B,0),MATCH(J$1,城镇人口!$1:$1,0))</f>
        <v>1073085.8538289084</v>
      </c>
      <c r="K26" s="40">
        <f>INDEX(人口源表!$1:$1048576,MATCH($B26,人口源表!$A:$A,0),MATCH(K$1,人口源表!$1:$1,0))-INDEX(城镇人口!$1:$1048576,MATCH($B26,城镇人口!$B:$B,0),MATCH(K$1,城镇人口!$1:$1,0))</f>
        <v>1055369.8692953484</v>
      </c>
      <c r="L26" s="40">
        <f>INDEX(人口源表!$1:$1048576,MATCH($B26,人口源表!$A:$A,0),MATCH(L$1,人口源表!$1:$1,0))-INDEX(城镇人口!$1:$1048576,MATCH($B26,城镇人口!$B:$B,0),MATCH(L$1,城镇人口!$1:$1,0))</f>
        <v>1036068.9301094292</v>
      </c>
      <c r="M26" s="40">
        <f>INDEX(人口源表!$1:$1048576,MATCH($B26,人口源表!$A:$A,0),MATCH(M$1,人口源表!$1:$1,0))-INDEX(城镇人口!$1:$1048576,MATCH($B26,城镇人口!$B:$B,0),MATCH(M$1,城镇人口!$1:$1,0))</f>
        <v>1015318.7452093745</v>
      </c>
      <c r="N26" s="40">
        <f>INDEX(人口源表!$1:$1048576,MATCH($B26,人口源表!$A:$A,0),MATCH(N$1,人口源表!$1:$1,0))-INDEX(城镇人口!$1:$1048576,MATCH($B26,城镇人口!$B:$B,0),MATCH(N$1,城镇人口!$1:$1,0))</f>
        <v>993247.71758855227</v>
      </c>
      <c r="O26" s="40">
        <f>INDEX(人口源表!$1:$1048576,MATCH($B26,人口源表!$A:$A,0),MATCH(O$1,人口源表!$1:$1,0))-INDEX(城镇人口!$1:$1048576,MATCH($B26,城镇人口!$B:$B,0),MATCH(O$1,城镇人口!$1:$1,0))</f>
        <v>969976.23826736351</v>
      </c>
      <c r="P26" s="40">
        <f>INDEX(人口源表!$1:$1048576,MATCH($B26,人口源表!$A:$A,0),MATCH(P$1,人口源表!$1:$1,0))-INDEX(城镇人口!$1:$1048576,MATCH($B26,城镇人口!$B:$B,0),MATCH(P$1,城镇人口!$1:$1,0))</f>
        <v>945616.9074466899</v>
      </c>
      <c r="Q26" s="40">
        <f>INDEX(人口源表!$1:$1048576,MATCH($B26,人口源表!$A:$A,0),MATCH(Q$1,人口源表!$1:$1,0))-INDEX(城镇人口!$1:$1048576,MATCH($B26,城镇人口!$B:$B,0),MATCH(Q$1,城镇人口!$1:$1,0))</f>
        <v>920275.27651115134</v>
      </c>
      <c r="R26" s="40">
        <f>INDEX(人口源表!$1:$1048576,MATCH($B26,人口源表!$A:$A,0),MATCH(R$1,人口源表!$1:$1,0))-INDEX(城镇人口!$1:$1048576,MATCH($B26,城镇人口!$B:$B,0),MATCH(R$1,城镇人口!$1:$1,0))</f>
        <v>894049.76193297049</v>
      </c>
      <c r="S26" s="40">
        <f>INDEX(人口源表!$1:$1048576,MATCH($B26,人口源表!$A:$A,0),MATCH(S$1,人口源表!$1:$1,0))-INDEX(城镇人口!$1:$1048576,MATCH($B26,城镇人口!$B:$B,0),MATCH(S$1,城镇人口!$1:$1,0))</f>
        <v>880512.54794224445</v>
      </c>
      <c r="T26" s="40">
        <f>INDEX(人口源表!$1:$1048576,MATCH($B26,人口源表!$A:$A,0),MATCH(T$1,人口源表!$1:$1,0))-INDEX(城镇人口!$1:$1048576,MATCH($B26,城镇人口!$B:$B,0),MATCH(T$1,城镇人口!$1:$1,0))</f>
        <v>866453.95414683688</v>
      </c>
      <c r="U26" s="40">
        <f>INDEX(人口源表!$1:$1048576,MATCH($B26,人口源表!$A:$A,0),MATCH(U$1,人口源表!$1:$1,0))-INDEX(城镇人口!$1:$1048576,MATCH($B26,城镇人口!$B:$B,0),MATCH(U$1,城镇人口!$1:$1,0))</f>
        <v>851933.86952525983</v>
      </c>
      <c r="V26" s="40">
        <f>INDEX(人口源表!$1:$1048576,MATCH($B26,人口源表!$A:$A,0),MATCH(V$1,人口源表!$1:$1,0))-INDEX(城镇人口!$1:$1048576,MATCH($B26,城镇人口!$B:$B,0),MATCH(V$1,城镇人口!$1:$1,0))</f>
        <v>837008.74163273396</v>
      </c>
      <c r="W26" s="40">
        <f>INDEX(人口源表!$1:$1048576,MATCH($B26,人口源表!$A:$A,0),MATCH(W$1,人口源表!$1:$1,0))-INDEX(城镇人口!$1:$1048576,MATCH($B26,城镇人口!$B:$B,0),MATCH(W$1,城镇人口!$1:$1,0))</f>
        <v>821730.26279987767</v>
      </c>
      <c r="X26" s="40">
        <f>INDEX(人口源表!$1:$1048576,MATCH($B26,人口源表!$A:$A,0),MATCH(X$1,人口源表!$1:$1,0))-INDEX(城镇人口!$1:$1048576,MATCH($B26,城镇人口!$B:$B,0),MATCH(X$1,城镇人口!$1:$1,0))</f>
        <v>806145.55324720405</v>
      </c>
      <c r="Y26" s="40">
        <f>INDEX(人口源表!$1:$1048576,MATCH($B26,人口源表!$A:$A,0),MATCH(Y$1,人口源表!$1:$1,0))-INDEX(城镇人口!$1:$1048576,MATCH($B26,城镇人口!$B:$B,0),MATCH(Y$1,城镇人口!$1:$1,0))</f>
        <v>790298.90338488529</v>
      </c>
      <c r="Z26" s="40">
        <f>INDEX(人口源表!$1:$1048576,MATCH($B26,人口源表!$A:$A,0),MATCH(Z$1,人口源表!$1:$1,0))-INDEX(城镇人口!$1:$1048576,MATCH($B26,城镇人口!$B:$B,0),MATCH(Z$1,城镇人口!$1:$1,0))</f>
        <v>774229.42379911197</v>
      </c>
      <c r="AA26" s="40">
        <f>INDEX(人口源表!$1:$1048576,MATCH($B26,人口源表!$A:$A,0),MATCH(AA$1,人口源表!$1:$1,0))-INDEX(城镇人口!$1:$1048576,MATCH($B26,城镇人口!$B:$B,0),MATCH(AA$1,城镇人口!$1:$1,0))</f>
        <v>757973.45924617909</v>
      </c>
      <c r="AB26" s="40">
        <f>INDEX(人口源表!$1:$1048576,MATCH($B26,人口源表!$A:$A,0),MATCH(AB$1,人口源表!$1:$1,0))-INDEX(城镇人口!$1:$1048576,MATCH($B26,城镇人口!$B:$B,0),MATCH(AB$1,城镇人口!$1:$1,0))</f>
        <v>741563.40147514455</v>
      </c>
      <c r="AC26" s="40">
        <f>INDEX(人口源表!$1:$1048576,MATCH($B26,人口源表!$A:$A,0),MATCH(AC$1,人口源表!$1:$1,0))-INDEX(城镇人口!$1:$1048576,MATCH($B26,城镇人口!$B:$B,0),MATCH(AC$1,城镇人口!$1:$1,0))</f>
        <v>728434.36552014295</v>
      </c>
      <c r="AD26" s="40">
        <f>INDEX(人口源表!$1:$1048576,MATCH($B26,人口源表!$A:$A,0),MATCH(AD$1,人口源表!$1:$1,0))-INDEX(城镇人口!$1:$1048576,MATCH($B26,城镇人口!$B:$B,0),MATCH(AD$1,城镇人口!$1:$1,0))</f>
        <v>715209.86596053606</v>
      </c>
      <c r="AE26" s="40">
        <f>INDEX(人口源表!$1:$1048576,MATCH($B26,人口源表!$A:$A,0),MATCH(AE$1,人口源表!$1:$1,0))-INDEX(城镇人口!$1:$1048576,MATCH($B26,城镇人口!$B:$B,0),MATCH(AE$1,城镇人口!$1:$1,0))</f>
        <v>701911.32129771402</v>
      </c>
      <c r="AF26" s="40">
        <f>INDEX(人口源表!$1:$1048576,MATCH($B26,人口源表!$A:$A,0),MATCH(AF$1,人口源表!$1:$1,0))-INDEX(城镇人口!$1:$1048576,MATCH($B26,城镇人口!$B:$B,0),MATCH(AF$1,城镇人口!$1:$1,0))</f>
        <v>688557.09546611179</v>
      </c>
      <c r="AG26" s="40">
        <f>INDEX(人口源表!$1:$1048576,MATCH($B26,人口源表!$A:$A,0),MATCH(AG$1,人口源表!$1:$1,0))-INDEX(城镇人口!$1:$1048576,MATCH($B26,城镇人口!$B:$B,0),MATCH(AG$1,城镇人口!$1:$1,0))</f>
        <v>675162.65566489985</v>
      </c>
      <c r="AH26" s="40">
        <f>INDEX(人口源表!$1:$1048576,MATCH($B26,人口源表!$A:$A,0),MATCH(AH$1,人口源表!$1:$1,0))-INDEX(城镇人口!$1:$1048576,MATCH($B26,城镇人口!$B:$B,0),MATCH(AH$1,城镇人口!$1:$1,0))</f>
        <v>661741.69489936391</v>
      </c>
      <c r="AI26" s="40">
        <f>INDEX(人口源表!$1:$1048576,MATCH($B26,人口源表!$A:$A,0),MATCH(AI$1,人口源表!$1:$1,0))-INDEX(城镇人口!$1:$1048576,MATCH($B26,城镇人口!$B:$B,0),MATCH(AI$1,城镇人口!$1:$1,0))</f>
        <v>648305.4592188294</v>
      </c>
      <c r="AJ26" s="40">
        <f>INDEX(人口源表!$1:$1048576,MATCH($B26,人口源表!$A:$A,0),MATCH(AJ$1,人口源表!$1:$1,0))-INDEX(城镇人口!$1:$1048576,MATCH($B26,城镇人口!$B:$B,0),MATCH(AJ$1,城镇人口!$1:$1,0))</f>
        <v>634863.08167201141</v>
      </c>
      <c r="AK26" s="40">
        <f>INDEX(人口源表!$1:$1048576,MATCH($B26,人口源表!$A:$A,0),MATCH(AK$1,人口源表!$1:$1,0))-INDEX(城镇人口!$1:$1048576,MATCH($B26,城镇人口!$B:$B,0),MATCH(AK$1,城镇人口!$1:$1,0))</f>
        <v>621421.53272355814</v>
      </c>
      <c r="AL26" s="40">
        <f>INDEX(人口源表!$1:$1048576,MATCH($B26,人口源表!$A:$A,0),MATCH(AL$1,人口源表!$1:$1,0))-INDEX(城镇人口!$1:$1048576,MATCH($B26,城镇人口!$B:$B,0),MATCH(AL$1,城镇人口!$1:$1,0))</f>
        <v>607985.95133815287</v>
      </c>
      <c r="AM26" s="40">
        <f>INDEX(人口源表!$1:$1048576,MATCH($B26,人口源表!$A:$A,0),MATCH(AM$1,人口源表!$1:$1,0))-INDEX(城镇人口!$1:$1048576,MATCH($B26,城镇人口!$B:$B,0),MATCH(AM$1,城镇人口!$1:$1,0))</f>
        <v>594559.78199672047</v>
      </c>
      <c r="AN26" s="40">
        <f>INDEX(人口源表!$1:$1048576,MATCH($B26,人口源表!$A:$A,0),MATCH(AN$1,人口源表!$1:$1,0))-INDEX(城镇人口!$1:$1048576,MATCH($B26,城镇人口!$B:$B,0),MATCH(AN$1,城镇人口!$1:$1,0))</f>
        <v>581145.26155135967</v>
      </c>
      <c r="AO26" s="40">
        <f>INDEX(人口源表!$1:$1048576,MATCH($B26,人口源表!$A:$A,0),MATCH(AO$1,人口源表!$1:$1,0))-INDEX(城镇人口!$1:$1048576,MATCH($B26,城镇人口!$B:$B,0),MATCH(AO$1,城镇人口!$1:$1,0))</f>
        <v>567742.50207017502</v>
      </c>
      <c r="AP26" s="40">
        <f>INDEX(人口源表!$1:$1048576,MATCH($B26,人口源表!$A:$A,0),MATCH(AP$1,人口源表!$1:$1,0))-INDEX(城镇人口!$1:$1048576,MATCH($B26,城镇人口!$B:$B,0),MATCH(AP$1,城镇人口!$1:$1,0))</f>
        <v>554350.87015160639</v>
      </c>
      <c r="AQ26" s="40">
        <f>INDEX(人口源表!$1:$1048576,MATCH($B26,人口源表!$A:$A,0),MATCH(AQ$1,人口源表!$1:$1,0))-INDEX(城镇人口!$1:$1048576,MATCH($B26,城镇人口!$B:$B,0),MATCH(AQ$1,城镇人口!$1:$1,0))</f>
        <v>540968.42437088722</v>
      </c>
      <c r="AR26" s="40">
        <f>INDEX(人口源表!$1:$1048576,MATCH($B26,人口源表!$A:$A,0),MATCH(AR$1,人口源表!$1:$1,0))-INDEX(城镇人口!$1:$1048576,MATCH($B26,城镇人口!$B:$B,0),MATCH(AR$1,城镇人口!$1:$1,0))</f>
        <v>527592.23746270221</v>
      </c>
      <c r="AS26" s="40">
        <f>INDEX(人口源表!$1:$1048576,MATCH($B26,人口源表!$A:$A,0),MATCH(AS$1,人口源表!$1:$1,0))-INDEX(城镇人口!$1:$1048576,MATCH($B26,城镇人口!$B:$B,0),MATCH(AS$1,城镇人口!$1:$1,0))</f>
        <v>514218.22597868554</v>
      </c>
      <c r="AT26" s="40">
        <f>INDEX(人口源表!$1:$1048576,MATCH($B26,人口源表!$A:$A,0),MATCH(AT$1,人口源表!$1:$1,0))-INDEX(城镇人口!$1:$1048576,MATCH($B26,城镇人口!$B:$B,0),MATCH(AT$1,城镇人口!$1:$1,0))</f>
        <v>500842.10663245339</v>
      </c>
      <c r="AU26" s="40">
        <f>INDEX(人口源表!$1:$1048576,MATCH($B26,人口源表!$A:$A,0),MATCH(AU$1,人口源表!$1:$1,0))-INDEX(城镇人口!$1:$1048576,MATCH($B26,城镇人口!$B:$B,0),MATCH(AU$1,城镇人口!$1:$1,0))</f>
        <v>487458.73814540869</v>
      </c>
      <c r="AV26" s="40">
        <f>INDEX(人口源表!$1:$1048576,MATCH($B26,人口源表!$A:$A,0),MATCH(AV$1,人口源表!$1:$1,0))-INDEX(城镇人口!$1:$1048576,MATCH($B26,城镇人口!$B:$B,0),MATCH(AV$1,城镇人口!$1:$1,0))</f>
        <v>474062.75132946018</v>
      </c>
    </row>
    <row r="27" spans="1:48" x14ac:dyDescent="0.15">
      <c r="A27" s="4" t="s">
        <v>861</v>
      </c>
      <c r="B27" s="4" t="s">
        <v>76</v>
      </c>
      <c r="C27" s="34">
        <f>VLOOKUP(B27,'[1]2016省城人口总结（根）'!B:C,2,FALSE)/100</f>
        <v>0.57430999999999999</v>
      </c>
      <c r="D27" s="40">
        <f>INDEX(人口源表!$1:$1048576,MATCH($B27,人口源表!$A:$A,0),MATCH(D$1,人口源表!$1:$1,0))-INDEX(城镇人口!$1:$1048576,MATCH($B27,城镇人口!$B:$B,0),MATCH(D$1,城镇人口!$1:$1,0))</f>
        <v>1175224.1238142238</v>
      </c>
      <c r="E27" s="40">
        <f>INDEX(人口源表!$1:$1048576,MATCH($B27,人口源表!$A:$A,0),MATCH(E$1,人口源表!$1:$1,0))-INDEX(城镇人口!$1:$1048576,MATCH($B27,城镇人口!$B:$B,0),MATCH(E$1,城镇人口!$1:$1,0))</f>
        <v>1154468.4347497055</v>
      </c>
      <c r="F27" s="40">
        <f>INDEX(人口源表!$1:$1048576,MATCH($B27,人口源表!$A:$A,0),MATCH(F$1,人口源表!$1:$1,0))-INDEX(城镇人口!$1:$1048576,MATCH($B27,城镇人口!$B:$B,0),MATCH(F$1,城镇人口!$1:$1,0))</f>
        <v>1132403.5767632059</v>
      </c>
      <c r="G27" s="40">
        <f>INDEX(人口源表!$1:$1048576,MATCH($B27,人口源表!$A:$A,0),MATCH(G$1,人口源表!$1:$1,0))-INDEX(城镇人口!$1:$1048576,MATCH($B27,城镇人口!$B:$B,0),MATCH(G$1,城镇人口!$1:$1,0))</f>
        <v>1064594.8591051372</v>
      </c>
      <c r="H27" s="40">
        <f>INDEX(人口源表!$1:$1048576,MATCH($B27,人口源表!$A:$A,0),MATCH(H$1,人口源表!$1:$1,0))-INDEX(城镇人口!$1:$1048576,MATCH($B27,城镇人口!$B:$B,0),MATCH(H$1,城镇人口!$1:$1,0))</f>
        <v>1044683.5999333232</v>
      </c>
      <c r="I27" s="40">
        <f>INDEX(人口源表!$1:$1048576,MATCH($B27,人口源表!$A:$A,0),MATCH(I$1,人口源表!$1:$1,0))-INDEX(城镇人口!$1:$1048576,MATCH($B27,城镇人口!$B:$B,0),MATCH(I$1,城镇人口!$1:$1,0))</f>
        <v>1034504.7541515669</v>
      </c>
      <c r="J27" s="40">
        <f>INDEX(人口源表!$1:$1048576,MATCH($B27,人口源表!$A:$A,0),MATCH(J$1,人口源表!$1:$1,0))-INDEX(城镇人口!$1:$1048576,MATCH($B27,城镇人口!$B:$B,0),MATCH(J$1,城镇人口!$1:$1,0))</f>
        <v>1022889.7800331847</v>
      </c>
      <c r="K27" s="40">
        <f>INDEX(人口源表!$1:$1048576,MATCH($B27,人口源表!$A:$A,0),MATCH(K$1,人口源表!$1:$1,0))-INDEX(城镇人口!$1:$1048576,MATCH($B27,城镇人口!$B:$B,0),MATCH(K$1,城镇人口!$1:$1,0))</f>
        <v>1009945.1288375282</v>
      </c>
      <c r="L27" s="40">
        <f>INDEX(人口源表!$1:$1048576,MATCH($B27,人口源表!$A:$A,0),MATCH(L$1,人口源表!$1:$1,0))-INDEX(城镇人口!$1:$1048576,MATCH($B27,城镇人口!$B:$B,0),MATCH(L$1,城镇人口!$1:$1,0))</f>
        <v>995771.73373937421</v>
      </c>
      <c r="M27" s="40">
        <f>INDEX(人口源表!$1:$1048576,MATCH($B27,人口源表!$A:$A,0),MATCH(M$1,人口源表!$1:$1,0))-INDEX(城镇人口!$1:$1048576,MATCH($B27,城镇人口!$B:$B,0),MATCH(M$1,城镇人口!$1:$1,0))</f>
        <v>980467.27621661569</v>
      </c>
      <c r="N27" s="40">
        <f>INDEX(人口源表!$1:$1048576,MATCH($B27,人口源表!$A:$A,0),MATCH(N$1,人口源表!$1:$1,0))-INDEX(城镇人口!$1:$1048576,MATCH($B27,城镇人口!$B:$B,0),MATCH(N$1,城镇人口!$1:$1,0))</f>
        <v>964123.35570676019</v>
      </c>
      <c r="O27" s="40">
        <f>INDEX(人口源表!$1:$1048576,MATCH($B27,人口源表!$A:$A,0),MATCH(O$1,人口源表!$1:$1,0))-INDEX(城镇人口!$1:$1048576,MATCH($B27,城镇人口!$B:$B,0),MATCH(O$1,城镇人口!$1:$1,0))</f>
        <v>946828.09081220301</v>
      </c>
      <c r="P27" s="40">
        <f>INDEX(人口源表!$1:$1048576,MATCH($B27,人口源表!$A:$A,0),MATCH(P$1,人口源表!$1:$1,0))-INDEX(城镇人口!$1:$1048576,MATCH($B27,城镇人口!$B:$B,0),MATCH(P$1,城镇人口!$1:$1,0))</f>
        <v>928665.43870624364</v>
      </c>
      <c r="Q27" s="40">
        <f>INDEX(人口源表!$1:$1048576,MATCH($B27,人口源表!$A:$A,0),MATCH(Q$1,人口源表!$1:$1,0))-INDEX(城镇人口!$1:$1048576,MATCH($B27,城镇人口!$B:$B,0),MATCH(Q$1,城镇人口!$1:$1,0))</f>
        <v>909713.93865712732</v>
      </c>
      <c r="R27" s="40">
        <f>INDEX(人口源表!$1:$1048576,MATCH($B27,人口源表!$A:$A,0),MATCH(R$1,人口源表!$1:$1,0))-INDEX(城镇人口!$1:$1048576,MATCH($B27,城镇人口!$B:$B,0),MATCH(R$1,城镇人口!$1:$1,0))</f>
        <v>890049.15372553281</v>
      </c>
      <c r="S27" s="40">
        <f>INDEX(人口源表!$1:$1048576,MATCH($B27,人口源表!$A:$A,0),MATCH(S$1,人口源表!$1:$1,0))-INDEX(城镇人口!$1:$1048576,MATCH($B27,城镇人口!$B:$B,0),MATCH(S$1,城镇人口!$1:$1,0))</f>
        <v>879125.40076980204</v>
      </c>
      <c r="T27" s="40">
        <f>INDEX(人口源表!$1:$1048576,MATCH($B27,人口源表!$A:$A,0),MATCH(T$1,人口源表!$1:$1,0))-INDEX(城镇人口!$1:$1048576,MATCH($B27,城镇人口!$B:$B,0),MATCH(T$1,城镇人口!$1:$1,0))</f>
        <v>867723.750289588</v>
      </c>
      <c r="U27" s="40">
        <f>INDEX(人口源表!$1:$1048576,MATCH($B27,人口源表!$A:$A,0),MATCH(U$1,人口源表!$1:$1,0))-INDEX(城镇人口!$1:$1048576,MATCH($B27,城镇人口!$B:$B,0),MATCH(U$1,城镇人口!$1:$1,0))</f>
        <v>855893.89950591838</v>
      </c>
      <c r="V27" s="40">
        <f>INDEX(人口源表!$1:$1048576,MATCH($B27,人口源表!$A:$A,0),MATCH(V$1,人口源表!$1:$1,0))-INDEX(城镇人口!$1:$1048576,MATCH($B27,城镇人口!$B:$B,0),MATCH(V$1,城镇人口!$1:$1,0))</f>
        <v>843682.93769886042</v>
      </c>
      <c r="W27" s="40">
        <f>INDEX(人口源表!$1:$1048576,MATCH($B27,人口源表!$A:$A,0),MATCH(W$1,人口源表!$1:$1,0))-INDEX(城镇人口!$1:$1048576,MATCH($B27,城镇人口!$B:$B,0),MATCH(W$1,城镇人口!$1:$1,0))</f>
        <v>831134.48504336039</v>
      </c>
      <c r="X27" s="40">
        <f>INDEX(人口源表!$1:$1048576,MATCH($B27,人口源表!$A:$A,0),MATCH(X$1,人口源表!$1:$1,0))-INDEX(城镇人口!$1:$1048576,MATCH($B27,城镇人口!$B:$B,0),MATCH(X$1,城镇人口!$1:$1,0))</f>
        <v>818289.99985459237</v>
      </c>
      <c r="Y27" s="40">
        <f>INDEX(人口源表!$1:$1048576,MATCH($B27,人口源表!$A:$A,0),MATCH(Y$1,人口源表!$1:$1,0))-INDEX(城镇人口!$1:$1048576,MATCH($B27,城镇人口!$B:$B,0),MATCH(Y$1,城镇人口!$1:$1,0))</f>
        <v>805188.22032188065</v>
      </c>
      <c r="Z27" s="40">
        <f>INDEX(人口源表!$1:$1048576,MATCH($B27,人口源表!$A:$A,0),MATCH(Z$1,人口源表!$1:$1,0))-INDEX(城镇人口!$1:$1048576,MATCH($B27,城镇人口!$B:$B,0),MATCH(Z$1,城镇人口!$1:$1,0))</f>
        <v>791865.23641857062</v>
      </c>
      <c r="AA27" s="40">
        <f>INDEX(人口源表!$1:$1048576,MATCH($B27,人口源表!$A:$A,0),MATCH(AA$1,人口源表!$1:$1,0))-INDEX(城镇人口!$1:$1048576,MATCH($B27,城镇人口!$B:$B,0),MATCH(AA$1,城镇人口!$1:$1,0))</f>
        <v>778354.85312988143</v>
      </c>
      <c r="AB27" s="40">
        <f>INDEX(人口源表!$1:$1048576,MATCH($B27,人口源表!$A:$A,0),MATCH(AB$1,人口源表!$1:$1,0))-INDEX(城镇人口!$1:$1048576,MATCH($B27,城镇人口!$B:$B,0),MATCH(AB$1,城镇人口!$1:$1,0))</f>
        <v>764688.36032934161</v>
      </c>
      <c r="AC27" s="40">
        <f>INDEX(人口源表!$1:$1048576,MATCH($B27,人口源表!$A:$A,0),MATCH(AC$1,人口源表!$1:$1,0))-INDEX(城镇人口!$1:$1048576,MATCH($B27,城镇人口!$B:$B,0),MATCH(AC$1,城镇人口!$1:$1,0))</f>
        <v>753222.32240661886</v>
      </c>
      <c r="AD27" s="40">
        <f>INDEX(人口源表!$1:$1048576,MATCH($B27,人口源表!$A:$A,0),MATCH(AD$1,人口源表!$1:$1,0))-INDEX(城镇人口!$1:$1048576,MATCH($B27,城镇人口!$B:$B,0),MATCH(AD$1,城镇人口!$1:$1,0))</f>
        <v>741648.26914989809</v>
      </c>
      <c r="AE27" s="40">
        <f>INDEX(人口源表!$1:$1048576,MATCH($B27,人口源表!$A:$A,0),MATCH(AE$1,人口源表!$1:$1,0))-INDEX(城镇人口!$1:$1048576,MATCH($B27,城镇人口!$B:$B,0),MATCH(AE$1,城镇人口!$1:$1,0))</f>
        <v>729989.64089561766</v>
      </c>
      <c r="AF27" s="40">
        <f>INDEX(人口源表!$1:$1048576,MATCH($B27,人口源表!$A:$A,0),MATCH(AF$1,人口源表!$1:$1,0))-INDEX(城镇人口!$1:$1048576,MATCH($B27,城镇人口!$B:$B,0),MATCH(AF$1,城镇人口!$1:$1,0))</f>
        <v>718266.9908780593</v>
      </c>
      <c r="AG27" s="40">
        <f>INDEX(人口源表!$1:$1048576,MATCH($B27,人口源表!$A:$A,0),MATCH(AG$1,人口源表!$1:$1,0))-INDEX(城镇人口!$1:$1048576,MATCH($B27,城镇人口!$B:$B,0),MATCH(AG$1,城镇人口!$1:$1,0))</f>
        <v>706499.72628796496</v>
      </c>
      <c r="AH27" s="40">
        <f>INDEX(人口源表!$1:$1048576,MATCH($B27,人口源表!$A:$A,0),MATCH(AH$1,人口源表!$1:$1,0))-INDEX(城镇人口!$1:$1048576,MATCH($B27,城镇人口!$B:$B,0),MATCH(AH$1,城镇人口!$1:$1,0))</f>
        <v>694704.77830486419</v>
      </c>
      <c r="AI27" s="40">
        <f>INDEX(人口源表!$1:$1048576,MATCH($B27,人口源表!$A:$A,0),MATCH(AI$1,人口源表!$1:$1,0))-INDEX(城镇人口!$1:$1048576,MATCH($B27,城镇人口!$B:$B,0),MATCH(AI$1,城镇人口!$1:$1,0))</f>
        <v>682898.03064035065</v>
      </c>
      <c r="AJ27" s="40">
        <f>INDEX(人口源表!$1:$1048576,MATCH($B27,人口源表!$A:$A,0),MATCH(AJ$1,人口源表!$1:$1,0))-INDEX(城镇人口!$1:$1048576,MATCH($B27,城镇人口!$B:$B,0),MATCH(AJ$1,城镇人口!$1:$1,0))</f>
        <v>671092.75337603083</v>
      </c>
      <c r="AK27" s="40">
        <f>INDEX(人口源表!$1:$1048576,MATCH($B27,人口源表!$A:$A,0),MATCH(AK$1,人口源表!$1:$1,0))-INDEX(城镇人口!$1:$1048576,MATCH($B27,城镇人口!$B:$B,0),MATCH(AK$1,城镇人口!$1:$1,0))</f>
        <v>659301.28131954907</v>
      </c>
      <c r="AL27" s="40">
        <f>INDEX(人口源表!$1:$1048576,MATCH($B27,人口源表!$A:$A,0),MATCH(AL$1,人口源表!$1:$1,0))-INDEX(城镇人口!$1:$1048576,MATCH($B27,城镇人口!$B:$B,0),MATCH(AL$1,城镇人口!$1:$1,0))</f>
        <v>647534.26011406956</v>
      </c>
      <c r="AM27" s="40">
        <f>INDEX(人口源表!$1:$1048576,MATCH($B27,人口源表!$A:$A,0),MATCH(AM$1,人口源表!$1:$1,0))-INDEX(城镇人口!$1:$1048576,MATCH($B27,城镇人口!$B:$B,0),MATCH(AM$1,城镇人口!$1:$1,0))</f>
        <v>635800.71229144954</v>
      </c>
      <c r="AN27" s="40">
        <f>INDEX(人口源表!$1:$1048576,MATCH($B27,人口源表!$A:$A,0),MATCH(AN$1,人口源表!$1:$1,0))-INDEX(城镇人口!$1:$1048576,MATCH($B27,城镇人口!$B:$B,0),MATCH(AN$1,城镇人口!$1:$1,0))</f>
        <v>624107.85042669205</v>
      </c>
      <c r="AO27" s="40">
        <f>INDEX(人口源表!$1:$1048576,MATCH($B27,人口源表!$A:$A,0),MATCH(AO$1,人口源表!$1:$1,0))-INDEX(城镇人口!$1:$1048576,MATCH($B27,城镇人口!$B:$B,0),MATCH(AO$1,城镇人口!$1:$1,0))</f>
        <v>612462.16217305162</v>
      </c>
      <c r="AP27" s="40">
        <f>INDEX(人口源表!$1:$1048576,MATCH($B27,人口源表!$A:$A,0),MATCH(AP$1,人口源表!$1:$1,0))-INDEX(城镇人口!$1:$1048576,MATCH($B27,城镇人口!$B:$B,0),MATCH(AP$1,城镇人口!$1:$1,0))</f>
        <v>600868.19625047455</v>
      </c>
      <c r="AQ27" s="40">
        <f>INDEX(人口源表!$1:$1048576,MATCH($B27,人口源表!$A:$A,0),MATCH(AQ$1,人口源表!$1:$1,0))-INDEX(城镇人口!$1:$1048576,MATCH($B27,城镇人口!$B:$B,0),MATCH(AQ$1,城镇人口!$1:$1,0))</f>
        <v>589329.39528145292</v>
      </c>
      <c r="AR27" s="40">
        <f>INDEX(人口源表!$1:$1048576,MATCH($B27,人口源表!$A:$A,0),MATCH(AR$1,人口源表!$1:$1,0))-INDEX(城镇人口!$1:$1048576,MATCH($B27,城镇人口!$B:$B,0),MATCH(AR$1,城镇人口!$1:$1,0))</f>
        <v>577848.63616926037</v>
      </c>
      <c r="AS27" s="40">
        <f>INDEX(人口源表!$1:$1048576,MATCH($B27,人口源表!$A:$A,0),MATCH(AS$1,人口源表!$1:$1,0))-INDEX(城镇人口!$1:$1048576,MATCH($B27,城镇人口!$B:$B,0),MATCH(AS$1,城镇人口!$1:$1,0))</f>
        <v>566426.34199224552</v>
      </c>
      <c r="AT27" s="40">
        <f>INDEX(人口源表!$1:$1048576,MATCH($B27,人口源表!$A:$A,0),MATCH(AT$1,人口源表!$1:$1,0))-INDEX(城镇人口!$1:$1048576,MATCH($B27,城镇人口!$B:$B,0),MATCH(AT$1,城镇人口!$1:$1,0))</f>
        <v>555063.22756284801</v>
      </c>
      <c r="AU27" s="40">
        <f>INDEX(人口源表!$1:$1048576,MATCH($B27,人口源表!$A:$A,0),MATCH(AU$1,人口源表!$1:$1,0))-INDEX(城镇人口!$1:$1048576,MATCH($B27,城镇人口!$B:$B,0),MATCH(AU$1,城镇人口!$1:$1,0))</f>
        <v>543757.94813790359</v>
      </c>
      <c r="AV27" s="40">
        <f>INDEX(人口源表!$1:$1048576,MATCH($B27,人口源表!$A:$A,0),MATCH(AV$1,人口源表!$1:$1,0))-INDEX(城镇人口!$1:$1048576,MATCH($B27,城镇人口!$B:$B,0),MATCH(AV$1,城镇人口!$1:$1,0))</f>
        <v>532508.61490145419</v>
      </c>
    </row>
    <row r="28" spans="1:48" x14ac:dyDescent="0.15">
      <c r="A28" s="4" t="s">
        <v>861</v>
      </c>
      <c r="B28" s="4" t="s">
        <v>78</v>
      </c>
      <c r="C28" s="34">
        <f>VLOOKUP(B28,'[1]2016省城人口总结（根）'!B:C,2,FALSE)/100</f>
        <v>0.54371499999999995</v>
      </c>
      <c r="D28" s="40">
        <f>INDEX(人口源表!$1:$1048576,MATCH($B28,人口源表!$A:$A,0),MATCH(D$1,人口源表!$1:$1,0))-INDEX(城镇人口!$1:$1048576,MATCH($B28,城镇人口!$B:$B,0),MATCH(D$1,城镇人口!$1:$1,0))</f>
        <v>255362.75168126984</v>
      </c>
      <c r="E28" s="40">
        <f>INDEX(人口源表!$1:$1048576,MATCH($B28,人口源表!$A:$A,0),MATCH(E$1,人口源表!$1:$1,0))-INDEX(城镇人口!$1:$1048576,MATCH($B28,城镇人口!$B:$B,0),MATCH(E$1,城镇人口!$1:$1,0))</f>
        <v>251820.94401882036</v>
      </c>
      <c r="F28" s="40">
        <f>INDEX(人口源表!$1:$1048576,MATCH($B28,人口源表!$A:$A,0),MATCH(F$1,人口源表!$1:$1,0))-INDEX(城镇人口!$1:$1048576,MATCH($B28,城镇人口!$B:$B,0),MATCH(F$1,城镇人口!$1:$1,0))</f>
        <v>247992.97975104873</v>
      </c>
      <c r="G28" s="40">
        <f>INDEX(人口源表!$1:$1048576,MATCH($B28,人口源表!$A:$A,0),MATCH(G$1,人口源表!$1:$1,0))-INDEX(城镇人口!$1:$1048576,MATCH($B28,城镇人口!$B:$B,0),MATCH(G$1,城镇人口!$1:$1,0))</f>
        <v>236232.77985779435</v>
      </c>
      <c r="H28" s="40">
        <f>INDEX(人口源表!$1:$1048576,MATCH($B28,人口源表!$A:$A,0),MATCH(H$1,人口源表!$1:$1,0))-INDEX(城镇人口!$1:$1048576,MATCH($B28,城镇人口!$B:$B,0),MATCH(H$1,城镇人口!$1:$1,0))</f>
        <v>232843.56322228303</v>
      </c>
      <c r="I28" s="40">
        <f>INDEX(人口源表!$1:$1048576,MATCH($B28,人口源表!$A:$A,0),MATCH(I$1,人口源表!$1:$1,0))-INDEX(城镇人口!$1:$1048576,MATCH($B28,城镇人口!$B:$B,0),MATCH(I$1,城镇人口!$1:$1,0))</f>
        <v>231309.67378135497</v>
      </c>
      <c r="J28" s="40">
        <f>INDEX(人口源表!$1:$1048576,MATCH($B28,人口源表!$A:$A,0),MATCH(J$1,人口源表!$1:$1,0))-INDEX(城镇人口!$1:$1048576,MATCH($B28,城镇人口!$B:$B,0),MATCH(J$1,城镇人口!$1:$1,0))</f>
        <v>229461.47113318159</v>
      </c>
      <c r="K28" s="40">
        <f>INDEX(人口源表!$1:$1048576,MATCH($B28,人口源表!$A:$A,0),MATCH(K$1,人口源表!$1:$1,0))-INDEX(城镇人口!$1:$1048576,MATCH($B28,城镇人口!$B:$B,0),MATCH(K$1,城镇人口!$1:$1,0))</f>
        <v>227319.74176644295</v>
      </c>
      <c r="L28" s="40">
        <f>INDEX(人口源表!$1:$1048576,MATCH($B28,人口源表!$A:$A,0),MATCH(L$1,人口源表!$1:$1,0))-INDEX(城镇人口!$1:$1048576,MATCH($B28,城镇人口!$B:$B,0),MATCH(L$1,城镇人口!$1:$1,0))</f>
        <v>224905.16311241931</v>
      </c>
      <c r="M28" s="40">
        <f>INDEX(人口源表!$1:$1048576,MATCH($B28,人口源表!$A:$A,0),MATCH(M$1,人口源表!$1:$1,0))-INDEX(城镇人口!$1:$1048576,MATCH($B28,城镇人口!$B:$B,0),MATCH(M$1,城镇人口!$1:$1,0))</f>
        <v>222236.70451234601</v>
      </c>
      <c r="N28" s="40">
        <f>INDEX(人口源表!$1:$1048576,MATCH($B28,人口源表!$A:$A,0),MATCH(N$1,人口源表!$1:$1,0))-INDEX(城镇人口!$1:$1048576,MATCH($B28,城镇人口!$B:$B,0),MATCH(N$1,城镇人口!$1:$1,0))</f>
        <v>219333.23407486343</v>
      </c>
      <c r="O28" s="40">
        <f>INDEX(人口源表!$1:$1048576,MATCH($B28,人口源表!$A:$A,0),MATCH(O$1,人口源表!$1:$1,0))-INDEX(城镇人口!$1:$1048576,MATCH($B28,城镇人口!$B:$B,0),MATCH(O$1,城镇人口!$1:$1,0))</f>
        <v>216211.9688014508</v>
      </c>
      <c r="P28" s="40">
        <f>INDEX(人口源表!$1:$1048576,MATCH($B28,人口源表!$A:$A,0),MATCH(P$1,人口源表!$1:$1,0))-INDEX(城镇人口!$1:$1048576,MATCH($B28,城镇人口!$B:$B,0),MATCH(P$1,城镇人口!$1:$1,0))</f>
        <v>212889.6641238021</v>
      </c>
      <c r="Q28" s="40">
        <f>INDEX(人口源表!$1:$1048576,MATCH($B28,人口源表!$A:$A,0),MATCH(Q$1,人口源表!$1:$1,0))-INDEX(城镇人口!$1:$1048576,MATCH($B28,城镇人口!$B:$B,0),MATCH(Q$1,城镇人口!$1:$1,0))</f>
        <v>209382.60105755267</v>
      </c>
      <c r="R28" s="40">
        <f>INDEX(人口源表!$1:$1048576,MATCH($B28,人口源表!$A:$A,0),MATCH(R$1,人口源表!$1:$1,0))-INDEX(城镇人口!$1:$1048576,MATCH($B28,城镇人口!$B:$B,0),MATCH(R$1,城镇人口!$1:$1,0))</f>
        <v>205705.85813416832</v>
      </c>
      <c r="S28" s="40">
        <f>INDEX(人口源表!$1:$1048576,MATCH($B28,人口源表!$A:$A,0),MATCH(S$1,人口源表!$1:$1,0))-INDEX(城镇人口!$1:$1048576,MATCH($B28,城镇人口!$B:$B,0),MATCH(S$1,城镇人口!$1:$1,0))</f>
        <v>203721.50463813043</v>
      </c>
      <c r="T28" s="40">
        <f>INDEX(人口源表!$1:$1048576,MATCH($B28,人口源表!$A:$A,0),MATCH(T$1,人口源表!$1:$1,0))-INDEX(城镇人口!$1:$1048576,MATCH($B28,城镇人口!$B:$B,0),MATCH(T$1,城镇人口!$1:$1,0))</f>
        <v>201618.04993142141</v>
      </c>
      <c r="U28" s="40">
        <f>INDEX(人口源表!$1:$1048576,MATCH($B28,人口源表!$A:$A,0),MATCH(U$1,人口源表!$1:$1,0))-INDEX(城镇人口!$1:$1048576,MATCH($B28,城镇人口!$B:$B,0),MATCH(U$1,城镇人口!$1:$1,0))</f>
        <v>199406.58054231736</v>
      </c>
      <c r="V28" s="40">
        <f>INDEX(人口源表!$1:$1048576,MATCH($B28,人口源表!$A:$A,0),MATCH(V$1,人口源表!$1:$1,0))-INDEX(城镇人口!$1:$1048576,MATCH($B28,城镇人口!$B:$B,0),MATCH(V$1,城镇人口!$1:$1,0))</f>
        <v>197096.53591090045</v>
      </c>
      <c r="W28" s="40">
        <f>INDEX(人口源表!$1:$1048576,MATCH($B28,人口源表!$A:$A,0),MATCH(W$1,人口源表!$1:$1,0))-INDEX(城镇人口!$1:$1048576,MATCH($B28,城镇人口!$B:$B,0),MATCH(W$1,城镇人口!$1:$1,0))</f>
        <v>194696.79419888445</v>
      </c>
      <c r="X28" s="40">
        <f>INDEX(人口源表!$1:$1048576,MATCH($B28,人口源表!$A:$A,0),MATCH(X$1,人口源表!$1:$1,0))-INDEX(城镇人口!$1:$1048576,MATCH($B28,城镇人口!$B:$B,0),MATCH(X$1,城镇人口!$1:$1,0))</f>
        <v>192216.023844729</v>
      </c>
      <c r="Y28" s="40">
        <f>INDEX(人口源表!$1:$1048576,MATCH($B28,人口源表!$A:$A,0),MATCH(Y$1,人口源表!$1:$1,0))-INDEX(城镇人口!$1:$1048576,MATCH($B28,城镇人口!$B:$B,0),MATCH(Y$1,城镇人口!$1:$1,0))</f>
        <v>189662.34618064645</v>
      </c>
      <c r="Z28" s="40">
        <f>INDEX(人口源表!$1:$1048576,MATCH($B28,人口源表!$A:$A,0),MATCH(Z$1,人口源表!$1:$1,0))-INDEX(城镇人口!$1:$1048576,MATCH($B28,城镇人口!$B:$B,0),MATCH(Z$1,城镇人口!$1:$1,0))</f>
        <v>187043.01798226108</v>
      </c>
      <c r="AA28" s="40">
        <f>INDEX(人口源表!$1:$1048576,MATCH($B28,人口源表!$A:$A,0),MATCH(AA$1,人口源表!$1:$1,0))-INDEX(城镇人口!$1:$1048576,MATCH($B28,城镇人口!$B:$B,0),MATCH(AA$1,城镇人口!$1:$1,0))</f>
        <v>184365.77418554691</v>
      </c>
      <c r="AB28" s="40">
        <f>INDEX(人口源表!$1:$1048576,MATCH($B28,人口源表!$A:$A,0),MATCH(AB$1,人口源表!$1:$1,0))-INDEX(城镇人口!$1:$1048576,MATCH($B28,城镇人口!$B:$B,0),MATCH(AB$1,城镇人口!$1:$1,0))</f>
        <v>181636.51964878751</v>
      </c>
      <c r="AC28" s="40">
        <f>INDEX(人口源表!$1:$1048576,MATCH($B28,人口源表!$A:$A,0),MATCH(AC$1,人口源表!$1:$1,0))-INDEX(城镇人口!$1:$1048576,MATCH($B28,城镇人口!$B:$B,0),MATCH(AC$1,城镇人口!$1:$1,0))</f>
        <v>179324.11227394181</v>
      </c>
      <c r="AD28" s="40">
        <f>INDEX(人口源表!$1:$1048576,MATCH($B28,人口源表!$A:$A,0),MATCH(AD$1,人口源表!$1:$1,0))-INDEX(城镇人口!$1:$1048576,MATCH($B28,城镇人口!$B:$B,0),MATCH(AD$1,城镇人口!$1:$1,0))</f>
        <v>176970.8967226856</v>
      </c>
      <c r="AE28" s="40">
        <f>INDEX(人口源表!$1:$1048576,MATCH($B28,人口源表!$A:$A,0),MATCH(AE$1,人口源表!$1:$1,0))-INDEX(城镇人口!$1:$1048576,MATCH($B28,城镇人口!$B:$B,0),MATCH(AE$1,城镇人口!$1:$1,0))</f>
        <v>174581.92879858002</v>
      </c>
      <c r="AF28" s="40">
        <f>INDEX(人口源表!$1:$1048576,MATCH($B28,人口源表!$A:$A,0),MATCH(AF$1,人口源表!$1:$1,0))-INDEX(城镇人口!$1:$1048576,MATCH($B28,城镇人口!$B:$B,0),MATCH(AF$1,城镇人口!$1:$1,0))</f>
        <v>172161.20689143543</v>
      </c>
      <c r="AG28" s="40">
        <f>INDEX(人口源表!$1:$1048576,MATCH($B28,人口源表!$A:$A,0),MATCH(AG$1,人口源表!$1:$1,0))-INDEX(城镇人口!$1:$1048576,MATCH($B28,城镇人口!$B:$B,0),MATCH(AG$1,城镇人口!$1:$1,0))</f>
        <v>169712.95680044929</v>
      </c>
      <c r="AH28" s="40">
        <f>INDEX(人口源表!$1:$1048576,MATCH($B28,人口源表!$A:$A,0),MATCH(AH$1,人口源表!$1:$1,0))-INDEX(城镇人口!$1:$1048576,MATCH($B28,城镇人口!$B:$B,0),MATCH(AH$1,城镇人口!$1:$1,0))</f>
        <v>167240.99954914913</v>
      </c>
      <c r="AI28" s="40">
        <f>INDEX(人口源表!$1:$1048576,MATCH($B28,人口源表!$A:$A,0),MATCH(AI$1,人口源表!$1:$1,0))-INDEX(城镇人口!$1:$1048576,MATCH($B28,城镇人口!$B:$B,0),MATCH(AI$1,城镇人口!$1:$1,0))</f>
        <v>164748.76348061807</v>
      </c>
      <c r="AJ28" s="40">
        <f>INDEX(人口源表!$1:$1048576,MATCH($B28,人口源表!$A:$A,0),MATCH(AJ$1,人口源表!$1:$1,0))-INDEX(城镇人口!$1:$1048576,MATCH($B28,城镇人口!$B:$B,0),MATCH(AJ$1,城镇人口!$1:$1,0))</f>
        <v>162238.68854202417</v>
      </c>
      <c r="AK28" s="40">
        <f>INDEX(人口源表!$1:$1048576,MATCH($B28,人口源表!$A:$A,0),MATCH(AK$1,人口源表!$1:$1,0))-INDEX(城镇人口!$1:$1048576,MATCH($B28,城镇人口!$B:$B,0),MATCH(AK$1,城镇人口!$1:$1,0))</f>
        <v>159713.77165955101</v>
      </c>
      <c r="AL28" s="40">
        <f>INDEX(人口源表!$1:$1048576,MATCH($B28,人口源表!$A:$A,0),MATCH(AL$1,人口源表!$1:$1,0))-INDEX(城镇人口!$1:$1048576,MATCH($B28,城镇人口!$B:$B,0),MATCH(AL$1,城镇人口!$1:$1,0))</f>
        <v>157176.04635887052</v>
      </c>
      <c r="AM28" s="40">
        <f>INDEX(人口源表!$1:$1048576,MATCH($B28,人口源表!$A:$A,0),MATCH(AM$1,人口源表!$1:$1,0))-INDEX(城镇人口!$1:$1048576,MATCH($B28,城镇人口!$B:$B,0),MATCH(AM$1,城镇人口!$1:$1,0))</f>
        <v>154627.80606299022</v>
      </c>
      <c r="AN28" s="40">
        <f>INDEX(人口源表!$1:$1048576,MATCH($B28,人口源表!$A:$A,0),MATCH(AN$1,人口源表!$1:$1,0))-INDEX(城镇人口!$1:$1048576,MATCH($B28,城镇人口!$B:$B,0),MATCH(AN$1,城镇人口!$1:$1,0))</f>
        <v>152070.41678441898</v>
      </c>
      <c r="AO28" s="40">
        <f>INDEX(人口源表!$1:$1048576,MATCH($B28,人口源表!$A:$A,0),MATCH(AO$1,人口源表!$1:$1,0))-INDEX(城镇人口!$1:$1048576,MATCH($B28,城镇人口!$B:$B,0),MATCH(AO$1,城镇人口!$1:$1,0))</f>
        <v>149505.51964215137</v>
      </c>
      <c r="AP28" s="40">
        <f>INDEX(人口源表!$1:$1048576,MATCH($B28,人口源表!$A:$A,0),MATCH(AP$1,人口源表!$1:$1,0))-INDEX(城镇人口!$1:$1048576,MATCH($B28,城镇人口!$B:$B,0),MATCH(AP$1,城镇人口!$1:$1,0))</f>
        <v>146933.86500032974</v>
      </c>
      <c r="AQ28" s="40">
        <f>INDEX(人口源表!$1:$1048576,MATCH($B28,人口源表!$A:$A,0),MATCH(AQ$1,人口源表!$1:$1,0))-INDEX(城镇人口!$1:$1048576,MATCH($B28,城镇人口!$B:$B,0),MATCH(AQ$1,城镇人口!$1:$1,0))</f>
        <v>144356.49405035825</v>
      </c>
      <c r="AR28" s="40">
        <f>INDEX(人口源表!$1:$1048576,MATCH($B28,人口源表!$A:$A,0),MATCH(AR$1,人口源表!$1:$1,0))-INDEX(城镇人口!$1:$1048576,MATCH($B28,城镇人口!$B:$B,0),MATCH(AR$1,城镇人口!$1:$1,0))</f>
        <v>141773.87726411998</v>
      </c>
      <c r="AS28" s="40">
        <f>INDEX(人口源表!$1:$1048576,MATCH($B28,人口源表!$A:$A,0),MATCH(AS$1,人口源表!$1:$1,0))-INDEX(城镇人口!$1:$1048576,MATCH($B28,城镇人口!$B:$B,0),MATCH(AS$1,城镇人口!$1:$1,0))</f>
        <v>139186.22136824758</v>
      </c>
      <c r="AT28" s="40">
        <f>INDEX(人口源表!$1:$1048576,MATCH($B28,人口源表!$A:$A,0),MATCH(AT$1,人口源表!$1:$1,0))-INDEX(城镇人口!$1:$1048576,MATCH($B28,城镇人口!$B:$B,0),MATCH(AT$1,城镇人口!$1:$1,0))</f>
        <v>136594.03762045654</v>
      </c>
      <c r="AU28" s="40">
        <f>INDEX(人口源表!$1:$1048576,MATCH($B28,人口源表!$A:$A,0),MATCH(AU$1,人口源表!$1:$1,0))-INDEX(城镇人口!$1:$1048576,MATCH($B28,城镇人口!$B:$B,0),MATCH(AU$1,城镇人口!$1:$1,0))</f>
        <v>133996.75562757091</v>
      </c>
      <c r="AV28" s="40">
        <f>INDEX(人口源表!$1:$1048576,MATCH($B28,人口源表!$A:$A,0),MATCH(AV$1,人口源表!$1:$1,0))-INDEX(城镇人口!$1:$1048576,MATCH($B28,城镇人口!$B:$B,0),MATCH(AV$1,城镇人口!$1:$1,0))</f>
        <v>131394.13730574207</v>
      </c>
    </row>
    <row r="29" spans="1:48" x14ac:dyDescent="0.15">
      <c r="A29" s="4" t="s">
        <v>861</v>
      </c>
      <c r="B29" s="4" t="s">
        <v>80</v>
      </c>
      <c r="C29" s="34">
        <f>VLOOKUP(B29,'[1]2016省城人口总结（根）'!B:C,2,FALSE)/100</f>
        <v>0.54371499999999995</v>
      </c>
      <c r="D29" s="40">
        <f>INDEX(人口源表!$1:$1048576,MATCH($B29,人口源表!$A:$A,0),MATCH(D$1,人口源表!$1:$1,0))-INDEX(城镇人口!$1:$1048576,MATCH($B29,城镇人口!$B:$B,0),MATCH(D$1,城镇人口!$1:$1,0))</f>
        <v>2061596.6190342358</v>
      </c>
      <c r="E29" s="40">
        <f>INDEX(人口源表!$1:$1048576,MATCH($B29,人口源表!$A:$A,0),MATCH(E$1,人口源表!$1:$1,0))-INDEX(城镇人口!$1:$1048576,MATCH($B29,城镇人口!$B:$B,0),MATCH(E$1,城镇人口!$1:$1,0))</f>
        <v>2030249.8756356067</v>
      </c>
      <c r="F29" s="40">
        <f>INDEX(人口源表!$1:$1048576,MATCH($B29,人口源表!$A:$A,0),MATCH(F$1,人口源表!$1:$1,0))-INDEX(城镇人口!$1:$1048576,MATCH($B29,城镇人口!$B:$B,0),MATCH(F$1,城镇人口!$1:$1,0))</f>
        <v>1996874.1286853133</v>
      </c>
      <c r="G29" s="40">
        <f>INDEX(人口源表!$1:$1048576,MATCH($B29,人口源表!$A:$A,0),MATCH(G$1,人口源表!$1:$1,0))-INDEX(城镇人口!$1:$1048576,MATCH($B29,城镇人口!$B:$B,0),MATCH(G$1,城镇人口!$1:$1,0))</f>
        <v>1716777.0284091849</v>
      </c>
      <c r="H29" s="40">
        <f>INDEX(人口源表!$1:$1048576,MATCH($B29,人口源表!$A:$A,0),MATCH(H$1,人口源表!$1:$1,0))-INDEX(城镇人口!$1:$1048576,MATCH($B29,城镇人口!$B:$B,0),MATCH(H$1,城镇人口!$1:$1,0))</f>
        <v>1688291.0095507782</v>
      </c>
      <c r="I29" s="40">
        <f>INDEX(人口源表!$1:$1048576,MATCH($B29,人口源表!$A:$A,0),MATCH(I$1,人口源表!$1:$1,0))-INDEX(城镇人口!$1:$1048576,MATCH($B29,城镇人口!$B:$B,0),MATCH(I$1,城镇人口!$1:$1,0))</f>
        <v>1674075.0478262198</v>
      </c>
      <c r="J29" s="40">
        <f>INDEX(人口源表!$1:$1048576,MATCH($B29,人口源表!$A:$A,0),MATCH(J$1,人口源表!$1:$1,0))-INDEX(城镇人口!$1:$1048576,MATCH($B29,城镇人口!$B:$B,0),MATCH(J$1,城镇人口!$1:$1,0))</f>
        <v>1658258.6219005305</v>
      </c>
      <c r="K29" s="40">
        <f>INDEX(人口源表!$1:$1048576,MATCH($B29,人口源表!$A:$A,0),MATCH(K$1,人口源表!$1:$1,0))-INDEX(城镇人口!$1:$1048576,MATCH($B29,城镇人口!$B:$B,0),MATCH(K$1,城镇人口!$1:$1,0))</f>
        <v>1640898.0940690674</v>
      </c>
      <c r="L29" s="40">
        <f>INDEX(人口源表!$1:$1048576,MATCH($B29,人口源表!$A:$A,0),MATCH(L$1,人口源表!$1:$1,0))-INDEX(城镇人口!$1:$1048576,MATCH($B29,城镇人口!$B:$B,0),MATCH(L$1,城镇人口!$1:$1,0))</f>
        <v>1622050.2469416377</v>
      </c>
      <c r="M29" s="40">
        <f>INDEX(人口源表!$1:$1048576,MATCH($B29,人口源表!$A:$A,0),MATCH(M$1,人口源表!$1:$1,0))-INDEX(城镇人口!$1:$1048576,MATCH($B29,城镇人口!$B:$B,0),MATCH(M$1,城镇人口!$1:$1,0))</f>
        <v>1601774.9674112885</v>
      </c>
      <c r="N29" s="40">
        <f>INDEX(人口源表!$1:$1048576,MATCH($B29,人口源表!$A:$A,0),MATCH(N$1,人口源表!$1:$1,0))-INDEX(城镇人口!$1:$1048576,MATCH($B29,城镇人口!$B:$B,0),MATCH(N$1,城镇人口!$1:$1,0))</f>
        <v>1580131.9345492278</v>
      </c>
      <c r="O29" s="40">
        <f>INDEX(人口源表!$1:$1048576,MATCH($B29,人口源表!$A:$A,0),MATCH(O$1,人口源表!$1:$1,0))-INDEX(城镇人口!$1:$1048576,MATCH($B29,城镇人口!$B:$B,0),MATCH(O$1,城镇人口!$1:$1,0))</f>
        <v>1557183.2419089563</v>
      </c>
      <c r="P29" s="40">
        <f>INDEX(人口源表!$1:$1048576,MATCH($B29,人口源表!$A:$A,0),MATCH(P$1,人口源表!$1:$1,0))-INDEX(城镇人口!$1:$1048576,MATCH($B29,城镇人口!$B:$B,0),MATCH(P$1,城镇人口!$1:$1,0))</f>
        <v>1532990.5756828994</v>
      </c>
      <c r="Q29" s="40">
        <f>INDEX(人口源表!$1:$1048576,MATCH($B29,人口源表!$A:$A,0),MATCH(Q$1,人口源表!$1:$1,0))-INDEX(城镇人口!$1:$1048576,MATCH($B29,城镇人口!$B:$B,0),MATCH(Q$1,城镇人口!$1:$1,0))</f>
        <v>1507617.7442516852</v>
      </c>
      <c r="R29" s="40">
        <f>INDEX(人口源表!$1:$1048576,MATCH($B29,人口源表!$A:$A,0),MATCH(R$1,人口源表!$1:$1,0))-INDEX(城镇人口!$1:$1048576,MATCH($B29,城镇人口!$B:$B,0),MATCH(R$1,城镇人口!$1:$1,0))</f>
        <v>1481128.6504163481</v>
      </c>
      <c r="S29" s="40">
        <f>INDEX(人口源表!$1:$1048576,MATCH($B29,人口源表!$A:$A,0),MATCH(S$1,人口源表!$1:$1,0))-INDEX(城镇人口!$1:$1048576,MATCH($B29,城镇人口!$B:$B,0),MATCH(S$1,城镇人口!$1:$1,0))</f>
        <v>1466890.6970031117</v>
      </c>
      <c r="T29" s="40">
        <f>INDEX(人口源表!$1:$1048576,MATCH($B29,人口源表!$A:$A,0),MATCH(T$1,人口源表!$1:$1,0))-INDEX(城镇人口!$1:$1048576,MATCH($B29,城镇人口!$B:$B,0),MATCH(T$1,城镇人口!$1:$1,0))</f>
        <v>1451835.0248769359</v>
      </c>
      <c r="U29" s="40">
        <f>INDEX(人口源表!$1:$1048576,MATCH($B29,人口源表!$A:$A,0),MATCH(U$1,人口源表!$1:$1,0))-INDEX(城镇人口!$1:$1048576,MATCH($B29,城镇人口!$B:$B,0),MATCH(U$1,城镇人口!$1:$1,0))</f>
        <v>1436008.1157010929</v>
      </c>
      <c r="V29" s="40">
        <f>INDEX(人口源表!$1:$1048576,MATCH($B29,人口源表!$A:$A,0),MATCH(V$1,人口源表!$1:$1,0))-INDEX(城镇人口!$1:$1048576,MATCH($B29,城镇人口!$B:$B,0),MATCH(V$1,城镇人口!$1:$1,0))</f>
        <v>1419457.0891976552</v>
      </c>
      <c r="W29" s="40">
        <f>INDEX(人口源表!$1:$1048576,MATCH($B29,人口源表!$A:$A,0),MATCH(W$1,人口源表!$1:$1,0))-INDEX(城镇人口!$1:$1048576,MATCH($B29,城镇人口!$B:$B,0),MATCH(W$1,城镇人口!$1:$1,0))</f>
        <v>1402229.2862181668</v>
      </c>
      <c r="X29" s="40">
        <f>INDEX(人口源表!$1:$1048576,MATCH($B29,人口源表!$A:$A,0),MATCH(X$1,人口源表!$1:$1,0))-INDEX(城镇人口!$1:$1048576,MATCH($B29,城镇人口!$B:$B,0),MATCH(X$1,城镇人口!$1:$1,0))</f>
        <v>1384372.5464028157</v>
      </c>
      <c r="Y29" s="40">
        <f>INDEX(人口源表!$1:$1048576,MATCH($B29,人口源表!$A:$A,0),MATCH(Y$1,人口源表!$1:$1,0))-INDEX(城镇人口!$1:$1048576,MATCH($B29,城镇人口!$B:$B,0),MATCH(Y$1,城镇人口!$1:$1,0))</f>
        <v>1365935.1304767388</v>
      </c>
      <c r="Z29" s="40">
        <f>INDEX(人口源表!$1:$1048576,MATCH($B29,人口源表!$A:$A,0),MATCH(Z$1,人口源表!$1:$1,0))-INDEX(城镇人口!$1:$1048576,MATCH($B29,城镇人口!$B:$B,0),MATCH(Z$1,城镇人口!$1:$1,0))</f>
        <v>1346965.9727545884</v>
      </c>
      <c r="AA29" s="40">
        <f>INDEX(人口源表!$1:$1048576,MATCH($B29,人口源表!$A:$A,0),MATCH(AA$1,人口源表!$1:$1,0))-INDEX(城镇人口!$1:$1048576,MATCH($B29,城镇人口!$B:$B,0),MATCH(AA$1,城镇人口!$1:$1,0))</f>
        <v>1327513.6005513598</v>
      </c>
      <c r="AB29" s="40">
        <f>INDEX(人口源表!$1:$1048576,MATCH($B29,人口源表!$A:$A,0),MATCH(AB$1,人口源表!$1:$1,0))-INDEX(城镇人口!$1:$1048576,MATCH($B29,城镇人口!$B:$B,0),MATCH(AB$1,城镇人口!$1:$1,0))</f>
        <v>1307626.4111548597</v>
      </c>
      <c r="AC29" s="40">
        <f>INDEX(人口源表!$1:$1048576,MATCH($B29,人口源表!$A:$A,0),MATCH(AC$1,人口源表!$1:$1,0))-INDEX(城镇人口!$1:$1048576,MATCH($B29,城镇人口!$B:$B,0),MATCH(AC$1,城镇人口!$1:$1,0))</f>
        <v>1290682.3873781087</v>
      </c>
      <c r="AD29" s="40">
        <f>INDEX(人口源表!$1:$1048576,MATCH($B29,人口源表!$A:$A,0),MATCH(AD$1,人口源表!$1:$1,0))-INDEX(城镇人口!$1:$1048576,MATCH($B29,城镇人口!$B:$B,0),MATCH(AD$1,城镇人口!$1:$1,0))</f>
        <v>1273393.9701061817</v>
      </c>
      <c r="AE29" s="40">
        <f>INDEX(人口源表!$1:$1048576,MATCH($B29,人口源表!$A:$A,0),MATCH(AE$1,人口源表!$1:$1,0))-INDEX(城镇人口!$1:$1048576,MATCH($B29,城镇人口!$B:$B,0),MATCH(AE$1,城镇人口!$1:$1,0))</f>
        <v>1255806.7161864103</v>
      </c>
      <c r="AF29" s="40">
        <f>INDEX(人口源表!$1:$1048576,MATCH($B29,人口源表!$A:$A,0),MATCH(AF$1,人口源表!$1:$1,0))-INDEX(城镇人口!$1:$1048576,MATCH($B29,城镇人口!$B:$B,0),MATCH(AF$1,城镇人口!$1:$1,0))</f>
        <v>1237966.0594545822</v>
      </c>
      <c r="AG29" s="40">
        <f>INDEX(人口源表!$1:$1048576,MATCH($B29,人口源表!$A:$A,0),MATCH(AG$1,人口源表!$1:$1,0))-INDEX(城镇人口!$1:$1048576,MATCH($B29,城镇人口!$B:$B,0),MATCH(AG$1,城镇人口!$1:$1,0))</f>
        <v>1219917.5734544992</v>
      </c>
      <c r="AH29" s="40">
        <f>INDEX(人口源表!$1:$1048576,MATCH($B29,人口源表!$A:$A,0),MATCH(AH$1,人口源表!$1:$1,0))-INDEX(城镇人口!$1:$1048576,MATCH($B29,城镇人口!$B:$B,0),MATCH(AH$1,城镇人口!$1:$1,0))</f>
        <v>1201707.2180722128</v>
      </c>
      <c r="AI29" s="40">
        <f>INDEX(人口源表!$1:$1048576,MATCH($B29,人口源表!$A:$A,0),MATCH(AI$1,人口源表!$1:$1,0))-INDEX(城镇人口!$1:$1048576,MATCH($B29,城镇人口!$B:$B,0),MATCH(AI$1,城镇人口!$1:$1,0))</f>
        <v>1183380.3435161011</v>
      </c>
      <c r="AJ29" s="40">
        <f>INDEX(人口源表!$1:$1048576,MATCH($B29,人口源表!$A:$A,0),MATCH(AJ$1,人口源表!$1:$1,0))-INDEX(城镇人口!$1:$1048576,MATCH($B29,城镇人口!$B:$B,0),MATCH(AJ$1,城镇人口!$1:$1,0))</f>
        <v>1164982.5643858965</v>
      </c>
      <c r="AK29" s="40">
        <f>INDEX(人口源表!$1:$1048576,MATCH($B29,人口源表!$A:$A,0),MATCH(AK$1,人口源表!$1:$1,0))-INDEX(城镇人口!$1:$1048576,MATCH($B29,城镇人口!$B:$B,0),MATCH(AK$1,城镇人口!$1:$1,0))</f>
        <v>1146559.0793656451</v>
      </c>
      <c r="AL29" s="40">
        <f>INDEX(人口源表!$1:$1048576,MATCH($B29,人口源表!$A:$A,0),MATCH(AL$1,人口源表!$1:$1,0))-INDEX(城镇人口!$1:$1048576,MATCH($B29,城镇人口!$B:$B,0),MATCH(AL$1,城镇人口!$1:$1,0))</f>
        <v>1128154.9178438978</v>
      </c>
      <c r="AM29" s="40">
        <f>INDEX(人口源表!$1:$1048576,MATCH($B29,人口源表!$A:$A,0),MATCH(AM$1,人口源表!$1:$1,0))-INDEX(城镇人口!$1:$1048576,MATCH($B29,城镇人口!$B:$B,0),MATCH(AM$1,城镇人口!$1:$1,0))</f>
        <v>1109814.5779811502</v>
      </c>
      <c r="AN29" s="40">
        <f>INDEX(人口源表!$1:$1048576,MATCH($B29,人口源表!$A:$A,0),MATCH(AN$1,人口源表!$1:$1,0))-INDEX(城镇人口!$1:$1048576,MATCH($B29,城镇人口!$B:$B,0),MATCH(AN$1,城镇人口!$1:$1,0))</f>
        <v>1091583.1471010554</v>
      </c>
      <c r="AO29" s="40">
        <f>INDEX(人口源表!$1:$1048576,MATCH($B29,人口源表!$A:$A,0),MATCH(AO$1,人口源表!$1:$1,0))-INDEX(城镇人口!$1:$1048576,MATCH($B29,城镇人口!$B:$B,0),MATCH(AO$1,城镇人口!$1:$1,0))</f>
        <v>1073503.8685303484</v>
      </c>
      <c r="AP29" s="40">
        <f>INDEX(人口源表!$1:$1048576,MATCH($B29,人口源表!$A:$A,0),MATCH(AP$1,人口源表!$1:$1,0))-INDEX(城镇人口!$1:$1048576,MATCH($B29,城镇人口!$B:$B,0),MATCH(AP$1,城镇人口!$1:$1,0))</f>
        <v>1055620.4449327183</v>
      </c>
      <c r="AQ29" s="40">
        <f>INDEX(人口源表!$1:$1048576,MATCH($B29,人口源表!$A:$A,0),MATCH(AQ$1,人口源表!$1:$1,0))-INDEX(城镇人口!$1:$1048576,MATCH($B29,城镇人口!$B:$B,0),MATCH(AQ$1,城镇人口!$1:$1,0))</f>
        <v>1037976.0734772184</v>
      </c>
      <c r="AR29" s="40">
        <f>INDEX(人口源表!$1:$1048576,MATCH($B29,人口源表!$A:$A,0),MATCH(AR$1,人口源表!$1:$1,0))-INDEX(城镇人口!$1:$1048576,MATCH($B29,城镇人口!$B:$B,0),MATCH(AR$1,城镇人口!$1:$1,0))</f>
        <v>1020612.5283289235</v>
      </c>
      <c r="AS29" s="40">
        <f>INDEX(人口源表!$1:$1048576,MATCH($B29,人口源表!$A:$A,0),MATCH(AS$1,人口源表!$1:$1,0))-INDEX(城镇人口!$1:$1048576,MATCH($B29,城镇人口!$B:$B,0),MATCH(AS$1,城镇人口!$1:$1,0))</f>
        <v>1003571.5310811079</v>
      </c>
      <c r="AT29" s="40">
        <f>INDEX(人口源表!$1:$1048576,MATCH($B29,人口源表!$A:$A,0),MATCH(AT$1,人口源表!$1:$1,0))-INDEX(城镇人口!$1:$1048576,MATCH($B29,城镇人口!$B:$B,0),MATCH(AT$1,城镇人口!$1:$1,0))</f>
        <v>986894.09848811012</v>
      </c>
      <c r="AU29" s="40">
        <f>INDEX(人口源表!$1:$1048576,MATCH($B29,人口源表!$A:$A,0),MATCH(AU$1,人口源表!$1:$1,0))-INDEX(城镇人口!$1:$1048576,MATCH($B29,城镇人口!$B:$B,0),MATCH(AU$1,城镇人口!$1:$1,0))</f>
        <v>970620.19641158497</v>
      </c>
      <c r="AV29" s="40">
        <f>INDEX(人口源表!$1:$1048576,MATCH($B29,人口源表!$A:$A,0),MATCH(AV$1,人口源表!$1:$1,0))-INDEX(城镇人口!$1:$1048576,MATCH($B29,城镇人口!$B:$B,0),MATCH(AV$1,城镇人口!$1:$1,0))</f>
        <v>954788.68125723209</v>
      </c>
    </row>
    <row r="30" spans="1:48" x14ac:dyDescent="0.15">
      <c r="A30" s="4" t="s">
        <v>861</v>
      </c>
      <c r="B30" s="4" t="s">
        <v>82</v>
      </c>
      <c r="C30" s="34">
        <f>VLOOKUP(B30,'[1]2016省城人口总结（根）'!B:C,2,FALSE)/100</f>
        <v>0.54371499999999995</v>
      </c>
      <c r="D30" s="40">
        <f>INDEX(人口源表!$1:$1048576,MATCH($B30,人口源表!$A:$A,0),MATCH(D$1,人口源表!$1:$1,0))-INDEX(城镇人口!$1:$1048576,MATCH($B30,城镇人口!$B:$B,0),MATCH(D$1,城镇人口!$1:$1,0))</f>
        <v>1496831.8799614322</v>
      </c>
      <c r="E30" s="40">
        <f>INDEX(人口源表!$1:$1048576,MATCH($B30,人口源表!$A:$A,0),MATCH(E$1,人口源表!$1:$1,0))-INDEX(城镇人口!$1:$1048576,MATCH($B30,城镇人口!$B:$B,0),MATCH(E$1,城镇人口!$1:$1,0))</f>
        <v>1475850.2824939999</v>
      </c>
      <c r="F30" s="40">
        <f>INDEX(人口源表!$1:$1048576,MATCH($B30,人口源表!$A:$A,0),MATCH(F$1,人口源表!$1:$1,0))-INDEX(城镇人口!$1:$1048576,MATCH($B30,城镇人口!$B:$B,0),MATCH(F$1,城镇人口!$1:$1,0))</f>
        <v>1453427.5908594218</v>
      </c>
      <c r="G30" s="40">
        <f>INDEX(人口源表!$1:$1048576,MATCH($B30,人口源表!$A:$A,0),MATCH(G$1,人口源表!$1:$1,0))-INDEX(城镇人口!$1:$1048576,MATCH($B30,城镇人口!$B:$B,0),MATCH(G$1,城镇人口!$1:$1,0))</f>
        <v>1219591.3698219336</v>
      </c>
      <c r="H30" s="40">
        <f>INDEX(人口源表!$1:$1048576,MATCH($B30,人口源表!$A:$A,0),MATCH(H$1,人口源表!$1:$1,0))-INDEX(城镇人口!$1:$1048576,MATCH($B30,城镇人口!$B:$B,0),MATCH(H$1,城镇人口!$1:$1,0))</f>
        <v>1201886.0305177625</v>
      </c>
      <c r="I30" s="40">
        <f>INDEX(人口源表!$1:$1048576,MATCH($B30,人口源表!$A:$A,0),MATCH(I$1,人口源表!$1:$1,0))-INDEX(城镇人口!$1:$1048576,MATCH($B30,城镇人口!$B:$B,0),MATCH(I$1,城镇人口!$1:$1,0))</f>
        <v>1194105.7524818284</v>
      </c>
      <c r="J30" s="40">
        <f>INDEX(人口源表!$1:$1048576,MATCH($B30,人口源表!$A:$A,0),MATCH(J$1,人口源表!$1:$1,0))-INDEX(城镇人口!$1:$1048576,MATCH($B30,城镇人口!$B:$B,0),MATCH(J$1,城镇人口!$1:$1,0))</f>
        <v>1184990.652516468</v>
      </c>
      <c r="K30" s="40">
        <f>INDEX(人口源表!$1:$1048576,MATCH($B30,人口源表!$A:$A,0),MATCH(K$1,人口源表!$1:$1,0))-INDEX(城镇人口!$1:$1048576,MATCH($B30,城镇人口!$B:$B,0),MATCH(K$1,城镇人口!$1:$1,0))</f>
        <v>1174595.2594868285</v>
      </c>
      <c r="L30" s="40">
        <f>INDEX(人口源表!$1:$1048576,MATCH($B30,人口源表!$A:$A,0),MATCH(L$1,人口源表!$1:$1,0))-INDEX(城镇人口!$1:$1048576,MATCH($B30,城镇人口!$B:$B,0),MATCH(L$1,城镇人口!$1:$1,0))</f>
        <v>1162972.8462661144</v>
      </c>
      <c r="M30" s="40">
        <f>INDEX(人口源表!$1:$1048576,MATCH($B30,人口源表!$A:$A,0),MATCH(M$1,人口源表!$1:$1,0))-INDEX(城镇人口!$1:$1048576,MATCH($B30,城镇人口!$B:$B,0),MATCH(M$1,城镇人口!$1:$1,0))</f>
        <v>1150177.8047848134</v>
      </c>
      <c r="N30" s="40">
        <f>INDEX(人口源表!$1:$1048576,MATCH($B30,人口源表!$A:$A,0),MATCH(N$1,人口源表!$1:$1,0))-INDEX(城镇人口!$1:$1048576,MATCH($B30,城镇人口!$B:$B,0),MATCH(N$1,城镇人口!$1:$1,0))</f>
        <v>1136264.359483164</v>
      </c>
      <c r="O30" s="40">
        <f>INDEX(人口源表!$1:$1048576,MATCH($B30,人口源表!$A:$A,0),MATCH(O$1,人口源表!$1:$1,0))-INDEX(城镇人口!$1:$1048576,MATCH($B30,城镇人口!$B:$B,0),MATCH(O$1,城镇人口!$1:$1,0))</f>
        <v>1121286.5169618204</v>
      </c>
      <c r="P30" s="40">
        <f>INDEX(人口源表!$1:$1048576,MATCH($B30,人口源表!$A:$A,0),MATCH(P$1,人口源表!$1:$1,0))-INDEX(城镇人口!$1:$1048576,MATCH($B30,城镇人口!$B:$B,0),MATCH(P$1,城镇人口!$1:$1,0))</f>
        <v>1105298.7545297209</v>
      </c>
      <c r="Q30" s="40">
        <f>INDEX(人口源表!$1:$1048576,MATCH($B30,人口源表!$A:$A,0),MATCH(Q$1,人口源表!$1:$1,0))-INDEX(城镇人口!$1:$1048576,MATCH($B30,城镇人口!$B:$B,0),MATCH(Q$1,城镇人口!$1:$1,0))</f>
        <v>1088355.1764137349</v>
      </c>
      <c r="R30" s="40">
        <f>INDEX(人口源表!$1:$1048576,MATCH($B30,人口源表!$A:$A,0),MATCH(R$1,人口源表!$1:$1,0))-INDEX(城镇人口!$1:$1048576,MATCH($B30,城镇人口!$B:$B,0),MATCH(R$1,城镇人口!$1:$1,0))</f>
        <v>1070509.100458357</v>
      </c>
      <c r="S30" s="40">
        <f>INDEX(人口源表!$1:$1048576,MATCH($B30,人口源表!$A:$A,0),MATCH(S$1,人口源表!$1:$1,0))-INDEX(城镇人口!$1:$1048576,MATCH($B30,城镇人口!$B:$B,0),MATCH(S$1,城镇人口!$1:$1,0))</f>
        <v>1061440.417949402</v>
      </c>
      <c r="T30" s="40">
        <f>INDEX(人口源表!$1:$1048576,MATCH($B30,人口源表!$A:$A,0),MATCH(T$1,人口源表!$1:$1,0))-INDEX(城镇人口!$1:$1048576,MATCH($B30,城镇人口!$B:$B,0),MATCH(T$1,城镇人口!$1:$1,0))</f>
        <v>1051720.3234895805</v>
      </c>
      <c r="U30" s="40">
        <f>INDEX(人口源表!$1:$1048576,MATCH($B30,人口源表!$A:$A,0),MATCH(U$1,人口源表!$1:$1,0))-INDEX(城镇人口!$1:$1048576,MATCH($B30,城镇人口!$B:$B,0),MATCH(U$1,城镇人口!$1:$1,0))</f>
        <v>1041386.515342809</v>
      </c>
      <c r="V30" s="40">
        <f>INDEX(人口源表!$1:$1048576,MATCH($B30,人口源表!$A:$A,0),MATCH(V$1,人口源表!$1:$1,0))-INDEX(城镇人口!$1:$1048576,MATCH($B30,城镇人口!$B:$B,0),MATCH(V$1,城镇人口!$1:$1,0))</f>
        <v>1030478.4575394196</v>
      </c>
      <c r="W30" s="40">
        <f>INDEX(人口源表!$1:$1048576,MATCH($B30,人口源表!$A:$A,0),MATCH(W$1,人口源表!$1:$1,0))-INDEX(城镇人口!$1:$1048576,MATCH($B30,城镇人口!$B:$B,0),MATCH(W$1,城镇人口!$1:$1,0))</f>
        <v>1019033.502657657</v>
      </c>
      <c r="X30" s="40">
        <f>INDEX(人口源表!$1:$1048576,MATCH($B30,人口源表!$A:$A,0),MATCH(X$1,人口源表!$1:$1,0))-INDEX(城镇人口!$1:$1048576,MATCH($B30,城镇人口!$B:$B,0),MATCH(X$1,城镇人口!$1:$1,0))</f>
        <v>1007090.3272880048</v>
      </c>
      <c r="Y30" s="40">
        <f>INDEX(人口源表!$1:$1048576,MATCH($B30,人口源表!$A:$A,0),MATCH(Y$1,人口源表!$1:$1,0))-INDEX(城镇人口!$1:$1048576,MATCH($B30,城镇人口!$B:$B,0),MATCH(Y$1,城镇人口!$1:$1,0))</f>
        <v>994686.81541335862</v>
      </c>
      <c r="Z30" s="40">
        <f>INDEX(人口源表!$1:$1048576,MATCH($B30,人口源表!$A:$A,0),MATCH(Z$1,人口源表!$1:$1,0))-INDEX(城镇人口!$1:$1048576,MATCH($B30,城镇人口!$B:$B,0),MATCH(Z$1,城镇人口!$1:$1,0))</f>
        <v>981860.3792091927</v>
      </c>
      <c r="AA30" s="40">
        <f>INDEX(人口源表!$1:$1048576,MATCH($B30,人口源表!$A:$A,0),MATCH(AA$1,人口源表!$1:$1,0))-INDEX(城镇人口!$1:$1048576,MATCH($B30,城镇人口!$B:$B,0),MATCH(AA$1,城镇人口!$1:$1,0))</f>
        <v>968648.25967506203</v>
      </c>
      <c r="AB30" s="40">
        <f>INDEX(人口源表!$1:$1048576,MATCH($B30,人口源表!$A:$A,0),MATCH(AB$1,人口源表!$1:$1,0))-INDEX(城镇人口!$1:$1048576,MATCH($B30,城镇人口!$B:$B,0),MATCH(AB$1,城镇人口!$1:$1,0))</f>
        <v>955087.48212842923</v>
      </c>
      <c r="AC30" s="40">
        <f>INDEX(人口源表!$1:$1048576,MATCH($B30,人口源表!$A:$A,0),MATCH(AC$1,人口源表!$1:$1,0))-INDEX(城镇人口!$1:$1048576,MATCH($B30,城镇人口!$B:$B,0),MATCH(AC$1,城镇人口!$1:$1,0))</f>
        <v>943648.3528905008</v>
      </c>
      <c r="AD30" s="40">
        <f>INDEX(人口源表!$1:$1048576,MATCH($B30,人口源表!$A:$A,0),MATCH(AD$1,人口源表!$1:$1,0))-INDEX(城镇人口!$1:$1048576,MATCH($B30,城镇人口!$B:$B,0),MATCH(AD$1,城镇人口!$1:$1,0))</f>
        <v>931932.74118791381</v>
      </c>
      <c r="AE30" s="40">
        <f>INDEX(人口源表!$1:$1048576,MATCH($B30,人口源表!$A:$A,0),MATCH(AE$1,人口源表!$1:$1,0))-INDEX(城镇人口!$1:$1048576,MATCH($B30,城镇人口!$B:$B,0),MATCH(AE$1,城镇人口!$1:$1,0))</f>
        <v>919973.73968519503</v>
      </c>
      <c r="AF30" s="40">
        <f>INDEX(人口源表!$1:$1048576,MATCH($B30,人口源表!$A:$A,0),MATCH(AF$1,人口源表!$1:$1,0))-INDEX(城镇人口!$1:$1048576,MATCH($B30,城镇人口!$B:$B,0),MATCH(AF$1,城镇人口!$1:$1,0))</f>
        <v>907804.93231243314</v>
      </c>
      <c r="AG30" s="40">
        <f>INDEX(人口源表!$1:$1048576,MATCH($B30,人口源表!$A:$A,0),MATCH(AG$1,人口源表!$1:$1,0))-INDEX(城镇人口!$1:$1048576,MATCH($B30,城镇人口!$B:$B,0),MATCH(AG$1,城镇人口!$1:$1,0))</f>
        <v>895458.46442681528</v>
      </c>
      <c r="AH30" s="40">
        <f>INDEX(人口源表!$1:$1048576,MATCH($B30,人口源表!$A:$A,0),MATCH(AH$1,人口源表!$1:$1,0))-INDEX(城镇人口!$1:$1048576,MATCH($B30,城镇人口!$B:$B,0),MATCH(AH$1,城镇人口!$1:$1,0))</f>
        <v>882967.53446153458</v>
      </c>
      <c r="AI30" s="40">
        <f>INDEX(人口源表!$1:$1048576,MATCH($B30,人口源表!$A:$A,0),MATCH(AI$1,人口源表!$1:$1,0))-INDEX(城镇人口!$1:$1048576,MATCH($B30,城镇人口!$B:$B,0),MATCH(AI$1,城镇人口!$1:$1,0))</f>
        <v>870363.54876722372</v>
      </c>
      <c r="AJ30" s="40">
        <f>INDEX(人口源表!$1:$1048576,MATCH($B30,人口源表!$A:$A,0),MATCH(AJ$1,人口源表!$1:$1,0))-INDEX(城镇人口!$1:$1048576,MATCH($B30,城镇人口!$B:$B,0),MATCH(AJ$1,城镇人口!$1:$1,0))</f>
        <v>857678.58426594757</v>
      </c>
      <c r="AK30" s="40">
        <f>INDEX(人口源表!$1:$1048576,MATCH($B30,人口源表!$A:$A,0),MATCH(AK$1,人口源表!$1:$1,0))-INDEX(城镇人口!$1:$1048576,MATCH($B30,城镇人口!$B:$B,0),MATCH(AK$1,城镇人口!$1:$1,0))</f>
        <v>844943.80795867112</v>
      </c>
      <c r="AL30" s="40">
        <f>INDEX(人口源表!$1:$1048576,MATCH($B30,人口源表!$A:$A,0),MATCH(AL$1,人口源表!$1:$1,0))-INDEX(城镇人口!$1:$1048576,MATCH($B30,城镇人口!$B:$B,0),MATCH(AL$1,城镇人口!$1:$1,0))</f>
        <v>832190.66310564359</v>
      </c>
      <c r="AM30" s="40">
        <f>INDEX(人口源表!$1:$1048576,MATCH($B30,人口源表!$A:$A,0),MATCH(AM$1,人口源表!$1:$1,0))-INDEX(城镇人口!$1:$1048576,MATCH($B30,城镇人口!$B:$B,0),MATCH(AM$1,城镇人口!$1:$1,0))</f>
        <v>819449.03115272312</v>
      </c>
      <c r="AN30" s="40">
        <f>INDEX(人口源表!$1:$1048576,MATCH($B30,人口源表!$A:$A,0),MATCH(AN$1,人口源表!$1:$1,0))-INDEX(城镇人口!$1:$1048576,MATCH($B30,城镇人口!$B:$B,0),MATCH(AN$1,城镇人口!$1:$1,0))</f>
        <v>806748.71614780626</v>
      </c>
      <c r="AO30" s="40">
        <f>INDEX(人口源表!$1:$1048576,MATCH($B30,人口源表!$A:$A,0),MATCH(AO$1,人口源表!$1:$1,0))-INDEX(城镇人口!$1:$1048576,MATCH($B30,城镇人口!$B:$B,0),MATCH(AO$1,城镇人口!$1:$1,0))</f>
        <v>794119.6864474765</v>
      </c>
      <c r="AP30" s="40">
        <f>INDEX(人口源表!$1:$1048576,MATCH($B30,人口源表!$A:$A,0),MATCH(AP$1,人口源表!$1:$1,0))-INDEX(城镇人口!$1:$1048576,MATCH($B30,城镇人口!$B:$B,0),MATCH(AP$1,城镇人口!$1:$1,0))</f>
        <v>781590.57137093297</v>
      </c>
      <c r="AQ30" s="40">
        <f>INDEX(人口源表!$1:$1048576,MATCH($B30,人口源表!$A:$A,0),MATCH(AQ$1,人口源表!$1:$1,0))-INDEX(城镇人口!$1:$1048576,MATCH($B30,城镇人口!$B:$B,0),MATCH(AQ$1,城镇人口!$1:$1,0))</f>
        <v>769189.5208780372</v>
      </c>
      <c r="AR30" s="40">
        <f>INDEX(人口源表!$1:$1048576,MATCH($B30,人口源表!$A:$A,0),MATCH(AR$1,人口源表!$1:$1,0))-INDEX(城镇人口!$1:$1048576,MATCH($B30,城镇人口!$B:$B,0),MATCH(AR$1,城镇人口!$1:$1,0))</f>
        <v>756944.45142237563</v>
      </c>
      <c r="AS30" s="40">
        <f>INDEX(人口源表!$1:$1048576,MATCH($B30,人口源表!$A:$A,0),MATCH(AS$1,人口源表!$1:$1,0))-INDEX(城镇人口!$1:$1048576,MATCH($B30,城镇人口!$B:$B,0),MATCH(AS$1,城镇人口!$1:$1,0))</f>
        <v>744881.87520530424</v>
      </c>
      <c r="AT30" s="40">
        <f>INDEX(人口源表!$1:$1048576,MATCH($B30,人口源表!$A:$A,0),MATCH(AT$1,人口源表!$1:$1,0))-INDEX(城镇人口!$1:$1048576,MATCH($B30,城镇人口!$B:$B,0),MATCH(AT$1,城镇人口!$1:$1,0))</f>
        <v>733028.28960086126</v>
      </c>
      <c r="AU30" s="40">
        <f>INDEX(人口源表!$1:$1048576,MATCH($B30,人口源表!$A:$A,0),MATCH(AU$1,人口源表!$1:$1,0))-INDEX(城镇人口!$1:$1048576,MATCH($B30,城镇人口!$B:$B,0),MATCH(AU$1,城镇人口!$1:$1,0))</f>
        <v>721409.56299556349</v>
      </c>
      <c r="AV30" s="40">
        <f>INDEX(人口源表!$1:$1048576,MATCH($B30,人口源表!$A:$A,0),MATCH(AV$1,人口源表!$1:$1,0))-INDEX(城镇人口!$1:$1048576,MATCH($B30,城镇人口!$B:$B,0),MATCH(AV$1,城镇人口!$1:$1,0))</f>
        <v>710050.08092902461</v>
      </c>
    </row>
    <row r="31" spans="1:48" x14ac:dyDescent="0.15">
      <c r="A31" s="4" t="s">
        <v>861</v>
      </c>
      <c r="B31" s="4" t="s">
        <v>84</v>
      </c>
      <c r="C31" s="34">
        <f>VLOOKUP(B31,'[1]2016省城人口总结（根）'!B:C,2,FALSE)/100</f>
        <v>0.57430999999999999</v>
      </c>
      <c r="D31" s="40">
        <f>INDEX(人口源表!$1:$1048576,MATCH($B31,人口源表!$A:$A,0),MATCH(D$1,人口源表!$1:$1,0))-INDEX(城镇人口!$1:$1048576,MATCH($B31,城镇人口!$B:$B,0),MATCH(D$1,城镇人口!$1:$1,0))</f>
        <v>877989.44438874209</v>
      </c>
      <c r="E31" s="40">
        <f>INDEX(人口源表!$1:$1048576,MATCH($B31,人口源表!$A:$A,0),MATCH(E$1,人口源表!$1:$1,0))-INDEX(城镇人口!$1:$1048576,MATCH($B31,城镇人口!$B:$B,0),MATCH(E$1,城镇人口!$1:$1,0))</f>
        <v>864435.10810606694</v>
      </c>
      <c r="F31" s="40">
        <f>INDEX(人口源表!$1:$1048576,MATCH($B31,人口源表!$A:$A,0),MATCH(F$1,人口源表!$1:$1,0))-INDEX(城镇人口!$1:$1048576,MATCH($B31,城镇人口!$B:$B,0),MATCH(F$1,城镇人口!$1:$1,0))</f>
        <v>849681.33384356019</v>
      </c>
      <c r="G31" s="40">
        <f>INDEX(人口源表!$1:$1048576,MATCH($B31,人口源表!$A:$A,0),MATCH(G$1,人口源表!$1:$1,0))-INDEX(城镇人口!$1:$1048576,MATCH($B31,城镇人口!$B:$B,0),MATCH(G$1,城镇人口!$1:$1,0))</f>
        <v>844580.96349083213</v>
      </c>
      <c r="H31" s="40">
        <f>INDEX(人口源表!$1:$1048576,MATCH($B31,人口源表!$A:$A,0),MATCH(H$1,人口源表!$1:$1,0))-INDEX(城镇人口!$1:$1048576,MATCH($B31,城镇人口!$B:$B,0),MATCH(H$1,城镇人口!$1:$1,0))</f>
        <v>830411.17121759267</v>
      </c>
      <c r="I31" s="40">
        <f>INDEX(人口源表!$1:$1048576,MATCH($B31,人口源表!$A:$A,0),MATCH(I$1,人口源表!$1:$1,0))-INDEX(城镇人口!$1:$1048576,MATCH($B31,城镇人口!$B:$B,0),MATCH(I$1,城镇人口!$1:$1,0))</f>
        <v>823934.83811302413</v>
      </c>
      <c r="J31" s="40">
        <f>INDEX(人口源表!$1:$1048576,MATCH($B31,人口源表!$A:$A,0),MATCH(J$1,人口源表!$1:$1,0))-INDEX(城镇人口!$1:$1048576,MATCH($B31,城镇人口!$B:$B,0),MATCH(J$1,城镇人口!$1:$1,0))</f>
        <v>816293.43139249855</v>
      </c>
      <c r="K31" s="40">
        <f>INDEX(人口源表!$1:$1048576,MATCH($B31,人口源表!$A:$A,0),MATCH(K$1,人口源表!$1:$1,0))-INDEX(城镇人口!$1:$1048576,MATCH($B31,城镇人口!$B:$B,0),MATCH(K$1,城镇人口!$1:$1,0))</f>
        <v>807572.0180255475</v>
      </c>
      <c r="L31" s="40">
        <f>INDEX(人口源表!$1:$1048576,MATCH($B31,人口源表!$A:$A,0),MATCH(L$1,人口源表!$1:$1,0))-INDEX(城镇人口!$1:$1048576,MATCH($B31,城镇人口!$B:$B,0),MATCH(L$1,城镇人口!$1:$1,0))</f>
        <v>797850.1725951829</v>
      </c>
      <c r="M31" s="40">
        <f>INDEX(人口源表!$1:$1048576,MATCH($B31,人口源表!$A:$A,0),MATCH(M$1,人口源表!$1:$1,0))-INDEX(城镇人口!$1:$1048576,MATCH($B31,城镇人口!$B:$B,0),MATCH(M$1,城镇人口!$1:$1,0))</f>
        <v>787204.28735234402</v>
      </c>
      <c r="N31" s="40">
        <f>INDEX(人口源表!$1:$1048576,MATCH($B31,人口源表!$A:$A,0),MATCH(N$1,人口源表!$1:$1,0))-INDEX(城镇人口!$1:$1048576,MATCH($B31,城镇人口!$B:$B,0),MATCH(N$1,城镇人口!$1:$1,0))</f>
        <v>775705.48235784681</v>
      </c>
      <c r="O31" s="40">
        <f>INDEX(人口源表!$1:$1048576,MATCH($B31,人口源表!$A:$A,0),MATCH(O$1,人口源表!$1:$1,0))-INDEX(城镇人口!$1:$1048576,MATCH($B31,城镇人口!$B:$B,0),MATCH(O$1,城镇人口!$1:$1,0))</f>
        <v>763421.50502758403</v>
      </c>
      <c r="P31" s="40">
        <f>INDEX(人口源表!$1:$1048576,MATCH($B31,人口源表!$A:$A,0),MATCH(P$1,人口源表!$1:$1,0))-INDEX(城镇人口!$1:$1048576,MATCH($B31,城镇人口!$B:$B,0),MATCH(P$1,城镇人口!$1:$1,0))</f>
        <v>750415.42623636685</v>
      </c>
      <c r="Q31" s="40">
        <f>INDEX(人口源表!$1:$1048576,MATCH($B31,人口源表!$A:$A,0),MATCH(Q$1,人口源表!$1:$1,0))-INDEX(城镇人口!$1:$1048576,MATCH($B31,城镇人口!$B:$B,0),MATCH(Q$1,城镇人口!$1:$1,0))</f>
        <v>736746.13792916248</v>
      </c>
      <c r="R31" s="40">
        <f>INDEX(人口源表!$1:$1048576,MATCH($B31,人口源表!$A:$A,0),MATCH(R$1,人口源表!$1:$1,0))-INDEX(城镇人口!$1:$1048576,MATCH($B31,城镇人口!$B:$B,0),MATCH(R$1,城镇人口!$1:$1,0))</f>
        <v>722469.13740469539</v>
      </c>
      <c r="S31" s="40">
        <f>INDEX(人口源表!$1:$1048576,MATCH($B31,人口源表!$A:$A,0),MATCH(S$1,人口源表!$1:$1,0))-INDEX(城镇人口!$1:$1048576,MATCH($B31,城镇人口!$B:$B,0),MATCH(S$1,城镇人口!$1:$1,0))</f>
        <v>715270.73050806345</v>
      </c>
      <c r="T31" s="40">
        <f>INDEX(人口源表!$1:$1048576,MATCH($B31,人口源表!$A:$A,0),MATCH(T$1,人口源表!$1:$1,0))-INDEX(城镇人口!$1:$1048576,MATCH($B31,城镇人口!$B:$B,0),MATCH(T$1,城镇人口!$1:$1,0))</f>
        <v>707679.89357762015</v>
      </c>
      <c r="U31" s="40">
        <f>INDEX(人口源表!$1:$1048576,MATCH($B31,人口源表!$A:$A,0),MATCH(U$1,人口源表!$1:$1,0))-INDEX(城镇人口!$1:$1048576,MATCH($B31,城镇人口!$B:$B,0),MATCH(U$1,城镇人口!$1:$1,0))</f>
        <v>699732.84432796808</v>
      </c>
      <c r="V31" s="40">
        <f>INDEX(人口源表!$1:$1048576,MATCH($B31,人口源表!$A:$A,0),MATCH(V$1,人口源表!$1:$1,0))-INDEX(城镇人口!$1:$1048576,MATCH($B31,城镇人口!$B:$B,0),MATCH(V$1,城镇人口!$1:$1,0))</f>
        <v>691461.71936832066</v>
      </c>
      <c r="W31" s="40">
        <f>INDEX(人口源表!$1:$1048576,MATCH($B31,人口源表!$A:$A,0),MATCH(W$1,人口源表!$1:$1,0))-INDEX(城镇人口!$1:$1048576,MATCH($B31,城镇人口!$B:$B,0),MATCH(W$1,城镇人口!$1:$1,0))</f>
        <v>682896.86355584092</v>
      </c>
      <c r="X31" s="40">
        <f>INDEX(人口源表!$1:$1048576,MATCH($B31,人口源表!$A:$A,0),MATCH(X$1,人口源表!$1:$1,0))-INDEX(城镇人口!$1:$1048576,MATCH($B31,城镇人口!$B:$B,0),MATCH(X$1,城镇人口!$1:$1,0))</f>
        <v>674066.26935383677</v>
      </c>
      <c r="Y31" s="40">
        <f>INDEX(人口源表!$1:$1048576,MATCH($B31,人口源表!$A:$A,0),MATCH(Y$1,人口源表!$1:$1,0))-INDEX(城镇人口!$1:$1048576,MATCH($B31,城镇人口!$B:$B,0),MATCH(Y$1,城镇人口!$1:$1,0))</f>
        <v>664994.46439877478</v>
      </c>
      <c r="Z31" s="40">
        <f>INDEX(人口源表!$1:$1048576,MATCH($B31,人口源表!$A:$A,0),MATCH(Z$1,人口源表!$1:$1,0))-INDEX(城镇人口!$1:$1048576,MATCH($B31,城镇人口!$B:$B,0),MATCH(Z$1,城镇人口!$1:$1,0))</f>
        <v>655705.00892604282</v>
      </c>
      <c r="AA31" s="40">
        <f>INDEX(人口源表!$1:$1048576,MATCH($B31,人口源表!$A:$A,0),MATCH(AA$1,人口源表!$1:$1,0))-INDEX(城镇人口!$1:$1048576,MATCH($B31,城镇人口!$B:$B,0),MATCH(AA$1,城镇人口!$1:$1,0))</f>
        <v>646218.76367904549</v>
      </c>
      <c r="AB31" s="40">
        <f>INDEX(人口源表!$1:$1048576,MATCH($B31,人口源表!$A:$A,0),MATCH(AB$1,人口源表!$1:$1,0))-INDEX(城镇人口!$1:$1048576,MATCH($B31,城镇人口!$B:$B,0),MATCH(AB$1,城镇人口!$1:$1,0))</f>
        <v>636554.00544244354</v>
      </c>
      <c r="AC31" s="40">
        <f>INDEX(人口源表!$1:$1048576,MATCH($B31,人口源表!$A:$A,0),MATCH(AC$1,人口源表!$1:$1,0))-INDEX(城镇人口!$1:$1048576,MATCH($B31,城镇人口!$B:$B,0),MATCH(AC$1,城镇人口!$1:$1,0))</f>
        <v>628669.96227477025</v>
      </c>
      <c r="AD31" s="40">
        <f>INDEX(人口源表!$1:$1048576,MATCH($B31,人口源表!$A:$A,0),MATCH(AD$1,人口源表!$1:$1,0))-INDEX(城镇人口!$1:$1048576,MATCH($B31,城镇人口!$B:$B,0),MATCH(AD$1,城镇人口!$1:$1,0))</f>
        <v>620643.37071339437</v>
      </c>
      <c r="AE31" s="40">
        <f>INDEX(人口源表!$1:$1048576,MATCH($B31,人口源表!$A:$A,0),MATCH(AE$1,人口源表!$1:$1,0))-INDEX(城镇人口!$1:$1048576,MATCH($B31,城镇人口!$B:$B,0),MATCH(AE$1,城镇人口!$1:$1,0))</f>
        <v>612484.99880633084</v>
      </c>
      <c r="AF31" s="40">
        <f>INDEX(人口源表!$1:$1048576,MATCH($B31,人口源表!$A:$A,0),MATCH(AF$1,人口源表!$1:$1,0))-INDEX(城镇人口!$1:$1048576,MATCH($B31,城镇人口!$B:$B,0),MATCH(AF$1,城镇人口!$1:$1,0))</f>
        <v>604204.8584375733</v>
      </c>
      <c r="AG31" s="40">
        <f>INDEX(人口源表!$1:$1048576,MATCH($B31,人口源表!$A:$A,0),MATCH(AG$1,人口源表!$1:$1,0))-INDEX(城镇人口!$1:$1048576,MATCH($B31,城镇人口!$B:$B,0),MATCH(AG$1,城镇人口!$1:$1,0))</f>
        <v>595810.86527729873</v>
      </c>
      <c r="AH31" s="40">
        <f>INDEX(人口源表!$1:$1048576,MATCH($B31,人口源表!$A:$A,0),MATCH(AH$1,人口源表!$1:$1,0))-INDEX(城镇人口!$1:$1048576,MATCH($B31,城镇人口!$B:$B,0),MATCH(AH$1,城镇人口!$1:$1,0))</f>
        <v>587309.2031807336</v>
      </c>
      <c r="AI31" s="40">
        <f>INDEX(人口源表!$1:$1048576,MATCH($B31,人口源表!$A:$A,0),MATCH(AI$1,人口源表!$1:$1,0))-INDEX(城镇人口!$1:$1048576,MATCH($B31,城镇人口!$B:$B,0),MATCH(AI$1,城镇人口!$1:$1,0))</f>
        <v>578704.94072277541</v>
      </c>
      <c r="AJ31" s="40">
        <f>INDEX(人口源表!$1:$1048576,MATCH($B31,人口源表!$A:$A,0),MATCH(AJ$1,人口源表!$1:$1,0))-INDEX(城镇人口!$1:$1048576,MATCH($B31,城镇人口!$B:$B,0),MATCH(AJ$1,城镇人口!$1:$1,0))</f>
        <v>570001.82109031617</v>
      </c>
      <c r="AK31" s="40">
        <f>INDEX(人口源表!$1:$1048576,MATCH($B31,人口源表!$A:$A,0),MATCH(AK$1,人口源表!$1:$1,0))-INDEX(城镇人口!$1:$1048576,MATCH($B31,城镇人口!$B:$B,0),MATCH(AK$1,城镇人口!$1:$1,0))</f>
        <v>561201.28311146703</v>
      </c>
      <c r="AL31" s="40">
        <f>INDEX(人口源表!$1:$1048576,MATCH($B31,人口源表!$A:$A,0),MATCH(AL$1,人口源表!$1:$1,0))-INDEX(城镇人口!$1:$1048576,MATCH($B31,城镇人口!$B:$B,0),MATCH(AL$1,城镇人口!$1:$1,0))</f>
        <v>552304.9201679281</v>
      </c>
      <c r="AM31" s="40">
        <f>INDEX(人口源表!$1:$1048576,MATCH($B31,人口源表!$A:$A,0),MATCH(AM$1,人口源表!$1:$1,0))-INDEX(城镇人口!$1:$1048576,MATCH($B31,城镇人口!$B:$B,0),MATCH(AM$1,城镇人口!$1:$1,0))</f>
        <v>543311.91691831197</v>
      </c>
      <c r="AN31" s="40">
        <f>INDEX(人口源表!$1:$1048576,MATCH($B31,人口源表!$A:$A,0),MATCH(AN$1,人口源表!$1:$1,0))-INDEX(城镇人口!$1:$1048576,MATCH($B31,城镇人口!$B:$B,0),MATCH(AN$1,城镇人口!$1:$1,0))</f>
        <v>534220.71278555086</v>
      </c>
      <c r="AO31" s="40">
        <f>INDEX(人口源表!$1:$1048576,MATCH($B31,人口源表!$A:$A,0),MATCH(AO$1,人口源表!$1:$1,0))-INDEX(城镇人口!$1:$1048576,MATCH($B31,城镇人口!$B:$B,0),MATCH(AO$1,城镇人口!$1:$1,0))</f>
        <v>525029.06066493271</v>
      </c>
      <c r="AP31" s="40">
        <f>INDEX(人口源表!$1:$1048576,MATCH($B31,人口源表!$A:$A,0),MATCH(AP$1,人口源表!$1:$1,0))-INDEX(城镇人口!$1:$1048576,MATCH($B31,城镇人口!$B:$B,0),MATCH(AP$1,城镇人口!$1:$1,0))</f>
        <v>515733.34222221235</v>
      </c>
      <c r="AQ31" s="40">
        <f>INDEX(人口源表!$1:$1048576,MATCH($B31,人口源表!$A:$A,0),MATCH(AQ$1,人口源表!$1:$1,0))-INDEX(城镇人口!$1:$1048576,MATCH($B31,城镇人口!$B:$B,0),MATCH(AQ$1,城镇人口!$1:$1,0))</f>
        <v>506329.4060020945</v>
      </c>
      <c r="AR31" s="40">
        <f>INDEX(人口源表!$1:$1048576,MATCH($B31,人口源表!$A:$A,0),MATCH(AR$1,人口源表!$1:$1,0))-INDEX(城镇人口!$1:$1048576,MATCH($B31,城镇人口!$B:$B,0),MATCH(AR$1,城镇人口!$1:$1,0))</f>
        <v>496811.65907537099</v>
      </c>
      <c r="AS31" s="40">
        <f>INDEX(人口源表!$1:$1048576,MATCH($B31,人口源表!$A:$A,0),MATCH(AS$1,人口源表!$1:$1,0))-INDEX(城镇人口!$1:$1048576,MATCH($B31,城镇人口!$B:$B,0),MATCH(AS$1,城镇人口!$1:$1,0))</f>
        <v>487174.14378907345</v>
      </c>
      <c r="AT31" s="40">
        <f>INDEX(人口源表!$1:$1048576,MATCH($B31,人口源表!$A:$A,0),MATCH(AT$1,人口源表!$1:$1,0))-INDEX(城镇人口!$1:$1048576,MATCH($B31,城镇人口!$B:$B,0),MATCH(AT$1,城镇人口!$1:$1,0))</f>
        <v>477410.83717737696</v>
      </c>
      <c r="AU31" s="40">
        <f>INDEX(人口源表!$1:$1048576,MATCH($B31,人口源表!$A:$A,0),MATCH(AU$1,人口源表!$1:$1,0))-INDEX(城镇人口!$1:$1048576,MATCH($B31,城镇人口!$B:$B,0),MATCH(AU$1,城镇人口!$1:$1,0))</f>
        <v>467514.29762299894</v>
      </c>
      <c r="AV31" s="40">
        <f>INDEX(人口源表!$1:$1048576,MATCH($B31,人口源表!$A:$A,0),MATCH(AV$1,人口源表!$1:$1,0))-INDEX(城镇人口!$1:$1048576,MATCH($B31,城镇人口!$B:$B,0),MATCH(AV$1,城镇人口!$1:$1,0))</f>
        <v>457476.95539943525</v>
      </c>
    </row>
    <row r="32" spans="1:48" x14ac:dyDescent="0.15">
      <c r="A32" s="4" t="s">
        <v>861</v>
      </c>
      <c r="B32" s="4" t="s">
        <v>86</v>
      </c>
      <c r="C32" s="34">
        <f>VLOOKUP(B32,'[1]2016省城人口总结（根）'!B:C,2,FALSE)/100</f>
        <v>0.54371499999999995</v>
      </c>
      <c r="D32" s="40">
        <f>INDEX(人口源表!$1:$1048576,MATCH($B32,人口源表!$A:$A,0),MATCH(D$1,人口源表!$1:$1,0))-INDEX(城镇人口!$1:$1048576,MATCH($B32,城镇人口!$B:$B,0),MATCH(D$1,城镇人口!$1:$1,0))</f>
        <v>1206143.0335706831</v>
      </c>
      <c r="E32" s="40">
        <f>INDEX(人口源表!$1:$1048576,MATCH($B32,人口源表!$A:$A,0),MATCH(E$1,人口源表!$1:$1,0))-INDEX(城镇人口!$1:$1048576,MATCH($B32,城镇人口!$B:$B,0),MATCH(E$1,城镇人口!$1:$1,0))</f>
        <v>1187547.5148422203</v>
      </c>
      <c r="F32" s="40">
        <f>INDEX(人口源表!$1:$1048576,MATCH($B32,人口源表!$A:$A,0),MATCH(F$1,人口源表!$1:$1,0))-INDEX(城镇人口!$1:$1048576,MATCH($B32,城镇人口!$B:$B,0),MATCH(F$1,城镇人口!$1:$1,0))</f>
        <v>1167771.505004148</v>
      </c>
      <c r="G32" s="40">
        <f>INDEX(人口源表!$1:$1048576,MATCH($B32,人口源表!$A:$A,0),MATCH(G$1,人口源表!$1:$1,0))-INDEX(城镇人口!$1:$1048576,MATCH($B32,城镇人口!$B:$B,0),MATCH(G$1,城镇人口!$1:$1,0))</f>
        <v>953305.27819109242</v>
      </c>
      <c r="H32" s="40">
        <f>INDEX(人口源表!$1:$1048576,MATCH($B32,人口源表!$A:$A,0),MATCH(H$1,人口源表!$1:$1,0))-INDEX(城镇人口!$1:$1048576,MATCH($B32,城镇人口!$B:$B,0),MATCH(H$1,城镇人口!$1:$1,0))</f>
        <v>938213.13131651189</v>
      </c>
      <c r="I32" s="40">
        <f>INDEX(人口源表!$1:$1048576,MATCH($B32,人口源表!$A:$A,0),MATCH(I$1,人口源表!$1:$1,0))-INDEX(城镇人口!$1:$1048576,MATCH($B32,城镇人口!$B:$B,0),MATCH(I$1,城镇人口!$1:$1,0))</f>
        <v>930606.33393126959</v>
      </c>
      <c r="J32" s="40">
        <f>INDEX(人口源表!$1:$1048576,MATCH($B32,人口源表!$A:$A,0),MATCH(J$1,人口源表!$1:$1,0))-INDEX(城镇人口!$1:$1048576,MATCH($B32,城镇人口!$B:$B,0),MATCH(J$1,城镇人口!$1:$1,0))</f>
        <v>921730.10651952424</v>
      </c>
      <c r="K32" s="40">
        <f>INDEX(人口源表!$1:$1048576,MATCH($B32,人口源表!$A:$A,0),MATCH(K$1,人口源表!$1:$1,0))-INDEX(城镇人口!$1:$1048576,MATCH($B32,城镇人口!$B:$B,0),MATCH(K$1,城镇人口!$1:$1,0))</f>
        <v>911671.18219493772</v>
      </c>
      <c r="L32" s="40">
        <f>INDEX(人口源表!$1:$1048576,MATCH($B32,人口源表!$A:$A,0),MATCH(L$1,人口源表!$1:$1,0))-INDEX(城镇人口!$1:$1048576,MATCH($B32,城镇人口!$B:$B,0),MATCH(L$1,城镇人口!$1:$1,0))</f>
        <v>900511.91465726076</v>
      </c>
      <c r="M32" s="40">
        <f>INDEX(人口源表!$1:$1048576,MATCH($B32,人口源表!$A:$A,0),MATCH(M$1,人口源表!$1:$1,0))-INDEX(城镇人口!$1:$1048576,MATCH($B32,城镇人口!$B:$B,0),MATCH(M$1,城镇人口!$1:$1,0))</f>
        <v>888333.12352501182</v>
      </c>
      <c r="N32" s="40">
        <f>INDEX(人口源表!$1:$1048576,MATCH($B32,人口源表!$A:$A,0),MATCH(N$1,人口源表!$1:$1,0))-INDEX(城镇人口!$1:$1048576,MATCH($B32,城镇人口!$B:$B,0),MATCH(N$1,城镇人口!$1:$1,0))</f>
        <v>875211.3314923041</v>
      </c>
      <c r="O32" s="40">
        <f>INDEX(人口源表!$1:$1048576,MATCH($B32,人口源表!$A:$A,0),MATCH(O$1,人口源表!$1:$1,0))-INDEX(城镇人口!$1:$1048576,MATCH($B32,城镇人口!$B:$B,0),MATCH(O$1,城镇人口!$1:$1,0))</f>
        <v>861221.5279573258</v>
      </c>
      <c r="P32" s="40">
        <f>INDEX(人口源表!$1:$1048576,MATCH($B32,人口源表!$A:$A,0),MATCH(P$1,人口源表!$1:$1,0))-INDEX(城镇人口!$1:$1048576,MATCH($B32,城镇人口!$B:$B,0),MATCH(P$1,城镇人口!$1:$1,0))</f>
        <v>846434.8633285996</v>
      </c>
      <c r="Q32" s="40">
        <f>INDEX(人口源表!$1:$1048576,MATCH($B32,人口源表!$A:$A,0),MATCH(Q$1,人口源表!$1:$1,0))-INDEX(城镇人口!$1:$1048576,MATCH($B32,城镇人口!$B:$B,0),MATCH(Q$1,城镇人口!$1:$1,0))</f>
        <v>830920.20638628537</v>
      </c>
      <c r="R32" s="40">
        <f>INDEX(人口源表!$1:$1048576,MATCH($B32,人口源表!$A:$A,0),MATCH(R$1,人口源表!$1:$1,0))-INDEX(城镇人口!$1:$1048576,MATCH($B32,城镇人口!$B:$B,0),MATCH(R$1,城镇人口!$1:$1,0))</f>
        <v>814743.05019052979</v>
      </c>
      <c r="S32" s="40">
        <f>INDEX(人口源表!$1:$1048576,MATCH($B32,人口源表!$A:$A,0),MATCH(S$1,人口源表!$1:$1,0))-INDEX(城镇人口!$1:$1048576,MATCH($B32,城镇人口!$B:$B,0),MATCH(S$1,城镇人口!$1:$1,0))</f>
        <v>805269.54532742919</v>
      </c>
      <c r="T32" s="40">
        <f>INDEX(人口源表!$1:$1048576,MATCH($B32,人口源表!$A:$A,0),MATCH(T$1,人口源表!$1:$1,0))-INDEX(城镇人口!$1:$1048576,MATCH($B32,城镇人口!$B:$B,0),MATCH(T$1,城镇人口!$1:$1,0))</f>
        <v>795318.78162383381</v>
      </c>
      <c r="U32" s="40">
        <f>INDEX(人口源表!$1:$1048576,MATCH($B32,人口源表!$A:$A,0),MATCH(U$1,人口源表!$1:$1,0))-INDEX(城镇人口!$1:$1048576,MATCH($B32,城镇人口!$B:$B,0),MATCH(U$1,城镇人口!$1:$1,0))</f>
        <v>784935.47825087141</v>
      </c>
      <c r="V32" s="40">
        <f>INDEX(人口源表!$1:$1048576,MATCH($B32,人口源表!$A:$A,0),MATCH(V$1,人口源表!$1:$1,0))-INDEX(城镇人口!$1:$1048576,MATCH($B32,城镇人口!$B:$B,0),MATCH(V$1,城镇人口!$1:$1,0))</f>
        <v>774163.65904550999</v>
      </c>
      <c r="W32" s="40">
        <f>INDEX(人口源表!$1:$1048576,MATCH($B32,人口源表!$A:$A,0),MATCH(W$1,人口源表!$1:$1,0))-INDEX(城镇人口!$1:$1048576,MATCH($B32,城镇人口!$B:$B,0),MATCH(W$1,城镇人口!$1:$1,0))</f>
        <v>763044.91630948987</v>
      </c>
      <c r="X32" s="40">
        <f>INDEX(人口源表!$1:$1048576,MATCH($B32,人口源表!$A:$A,0),MATCH(X$1,人口源表!$1:$1,0))-INDEX(城镇人口!$1:$1048576,MATCH($B32,城镇人口!$B:$B,0),MATCH(X$1,城镇人口!$1:$1,0))</f>
        <v>751618.46282381751</v>
      </c>
      <c r="Y32" s="40">
        <f>INDEX(人口源表!$1:$1048576,MATCH($B32,人口源表!$A:$A,0),MATCH(Y$1,人口源表!$1:$1,0))-INDEX(城镇人口!$1:$1048576,MATCH($B32,城镇人口!$B:$B,0),MATCH(Y$1,城镇人口!$1:$1,0))</f>
        <v>739922.18865196011</v>
      </c>
      <c r="Z32" s="40">
        <f>INDEX(人口源表!$1:$1048576,MATCH($B32,人口源表!$A:$A,0),MATCH(Z$1,人口源表!$1:$1,0))-INDEX(城镇人口!$1:$1048576,MATCH($B32,城镇人口!$B:$B,0),MATCH(Z$1,城镇人口!$1:$1,0))</f>
        <v>727992.66495692288</v>
      </c>
      <c r="AA32" s="40">
        <f>INDEX(人口源表!$1:$1048576,MATCH($B32,人口源表!$A:$A,0),MATCH(AA$1,人口源表!$1:$1,0))-INDEX(城镇人口!$1:$1048576,MATCH($B32,城镇人口!$B:$B,0),MATCH(AA$1,城镇人口!$1:$1,0))</f>
        <v>715863.50805178215</v>
      </c>
      <c r="AB32" s="40">
        <f>INDEX(人口源表!$1:$1048576,MATCH($B32,人口源表!$A:$A,0),MATCH(AB$1,人口源表!$1:$1,0))-INDEX(城镇人口!$1:$1048576,MATCH($B32,城镇人口!$B:$B,0),MATCH(AB$1,城镇人口!$1:$1,0))</f>
        <v>703567.73977840715</v>
      </c>
      <c r="AC32" s="40">
        <f>INDEX(人口源表!$1:$1048576,MATCH($B32,人口源表!$A:$A,0),MATCH(AC$1,人口源表!$1:$1,0))-INDEX(城镇人口!$1:$1048576,MATCH($B32,城镇人口!$B:$B,0),MATCH(AC$1,城镇人口!$1:$1,0))</f>
        <v>692923.10777989984</v>
      </c>
      <c r="AD32" s="40">
        <f>INDEX(人口源表!$1:$1048576,MATCH($B32,人口源表!$A:$A,0),MATCH(AD$1,人口源表!$1:$1,0))-INDEX(城镇人口!$1:$1048576,MATCH($B32,城镇人口!$B:$B,0),MATCH(AD$1,城镇人口!$1:$1,0))</f>
        <v>682159.77619689028</v>
      </c>
      <c r="AE32" s="40">
        <f>INDEX(人口源表!$1:$1048576,MATCH($B32,人口源表!$A:$A,0),MATCH(AE$1,人口源表!$1:$1,0))-INDEX(城镇人口!$1:$1048576,MATCH($B32,城镇人口!$B:$B,0),MATCH(AE$1,城镇人口!$1:$1,0))</f>
        <v>671303.68012813991</v>
      </c>
      <c r="AF32" s="40">
        <f>INDEX(人口源表!$1:$1048576,MATCH($B32,人口源表!$A:$A,0),MATCH(AF$1,人口源表!$1:$1,0))-INDEX(城镇人口!$1:$1048576,MATCH($B32,城镇人口!$B:$B,0),MATCH(AF$1,城镇人口!$1:$1,0))</f>
        <v>660379.78470776021</v>
      </c>
      <c r="AG32" s="40">
        <f>INDEX(人口源表!$1:$1048576,MATCH($B32,人口源表!$A:$A,0),MATCH(AG$1,人口源表!$1:$1,0))-INDEX(城镇人口!$1:$1048576,MATCH($B32,城镇人口!$B:$B,0),MATCH(AG$1,城镇人口!$1:$1,0))</f>
        <v>649410.8445834124</v>
      </c>
      <c r="AH32" s="40">
        <f>INDEX(人口源表!$1:$1048576,MATCH($B32,人口源表!$A:$A,0),MATCH(AH$1,人口源表!$1:$1,0))-INDEX(城镇人口!$1:$1048576,MATCH($B32,城镇人口!$B:$B,0),MATCH(AH$1,城镇人口!$1:$1,0))</f>
        <v>638419.00851386646</v>
      </c>
      <c r="AI32" s="40">
        <f>INDEX(人口源表!$1:$1048576,MATCH($B32,人口源表!$A:$A,0),MATCH(AI$1,人口源表!$1:$1,0))-INDEX(城镇人口!$1:$1048576,MATCH($B32,城镇人口!$B:$B,0),MATCH(AI$1,城镇人口!$1:$1,0))</f>
        <v>627424.58721047943</v>
      </c>
      <c r="AJ32" s="40">
        <f>INDEX(人口源表!$1:$1048576,MATCH($B32,人口源表!$A:$A,0),MATCH(AJ$1,人口源表!$1:$1,0))-INDEX(城镇人口!$1:$1048576,MATCH($B32,城镇人口!$B:$B,0),MATCH(AJ$1,城镇人口!$1:$1,0))</f>
        <v>616446.70773061924</v>
      </c>
      <c r="AK32" s="40">
        <f>INDEX(人口源表!$1:$1048576,MATCH($B32,人口源表!$A:$A,0),MATCH(AK$1,人口源表!$1:$1,0))-INDEX(城镇人口!$1:$1048576,MATCH($B32,城镇人口!$B:$B,0),MATCH(AK$1,城镇人口!$1:$1,0))</f>
        <v>605503.03287433437</v>
      </c>
      <c r="AL32" s="40">
        <f>INDEX(人口源表!$1:$1048576,MATCH($B32,人口源表!$A:$A,0),MATCH(AL$1,人口源表!$1:$1,0))-INDEX(城镇人口!$1:$1048576,MATCH($B32,城镇人口!$B:$B,0),MATCH(AL$1,城镇人口!$1:$1,0))</f>
        <v>594610.09407495265</v>
      </c>
      <c r="AM32" s="40">
        <f>INDEX(人口源表!$1:$1048576,MATCH($B32,人口源表!$A:$A,0),MATCH(AM$1,人口源表!$1:$1,0))-INDEX(城镇人口!$1:$1048576,MATCH($B32,城镇人口!$B:$B,0),MATCH(AM$1,城镇人口!$1:$1,0))</f>
        <v>583783.60883220518</v>
      </c>
      <c r="AN32" s="40">
        <f>INDEX(人口源表!$1:$1048576,MATCH($B32,人口源表!$A:$A,0),MATCH(AN$1,人口源表!$1:$1,0))-INDEX(城镇人口!$1:$1048576,MATCH($B32,城镇人口!$B:$B,0),MATCH(AN$1,城镇人口!$1:$1,0))</f>
        <v>573037.02196644456</v>
      </c>
      <c r="AO32" s="40">
        <f>INDEX(人口源表!$1:$1048576,MATCH($B32,人口源表!$A:$A,0),MATCH(AO$1,人口源表!$1:$1,0))-INDEX(城镇人口!$1:$1048576,MATCH($B32,城镇人口!$B:$B,0),MATCH(AO$1,城镇人口!$1:$1,0))</f>
        <v>562383.90672384924</v>
      </c>
      <c r="AP32" s="40">
        <f>INDEX(人口源表!$1:$1048576,MATCH($B32,人口源表!$A:$A,0),MATCH(AP$1,人口源表!$1:$1,0))-INDEX(城镇人口!$1:$1048576,MATCH($B32,城镇人口!$B:$B,0),MATCH(AP$1,城镇人口!$1:$1,0))</f>
        <v>551835.91717673163</v>
      </c>
      <c r="AQ32" s="40">
        <f>INDEX(人口源表!$1:$1048576,MATCH($B32,人口源表!$A:$A,0),MATCH(AQ$1,人口源表!$1:$1,0))-INDEX(城镇人口!$1:$1048576,MATCH($B32,城镇人口!$B:$B,0),MATCH(AQ$1,城镇人口!$1:$1,0))</f>
        <v>541403.13619851437</v>
      </c>
      <c r="AR32" s="40">
        <f>INDEX(人口源表!$1:$1048576,MATCH($B32,人口源表!$A:$A,0),MATCH(AR$1,人口源表!$1:$1,0))-INDEX(城镇人口!$1:$1048576,MATCH($B32,城镇人口!$B:$B,0),MATCH(AR$1,城镇人口!$1:$1,0))</f>
        <v>531095.53881044011</v>
      </c>
      <c r="AS32" s="40">
        <f>INDEX(人口源表!$1:$1048576,MATCH($B32,人口源表!$A:$A,0),MATCH(AS$1,人口源表!$1:$1,0))-INDEX(城镇人口!$1:$1048576,MATCH($B32,城镇人口!$B:$B,0),MATCH(AS$1,城镇人口!$1:$1,0))</f>
        <v>520921.29499087762</v>
      </c>
      <c r="AT32" s="40">
        <f>INDEX(人口源表!$1:$1048576,MATCH($B32,人口源表!$A:$A,0),MATCH(AT$1,人口源表!$1:$1,0))-INDEX(城镇人口!$1:$1048576,MATCH($B32,城镇人口!$B:$B,0),MATCH(AT$1,城镇人口!$1:$1,0))</f>
        <v>510887.94286926487</v>
      </c>
      <c r="AU32" s="40">
        <f>INDEX(人口源表!$1:$1048576,MATCH($B32,人口源表!$A:$A,0),MATCH(AU$1,人口源表!$1:$1,0))-INDEX(城镇人口!$1:$1048576,MATCH($B32,城镇人口!$B:$B,0),MATCH(AU$1,城镇人口!$1:$1,0))</f>
        <v>501002.12446733168</v>
      </c>
      <c r="AV32" s="40">
        <f>INDEX(人口源表!$1:$1048576,MATCH($B32,人口源表!$A:$A,0),MATCH(AV$1,人口源表!$1:$1,0))-INDEX(城镇人口!$1:$1048576,MATCH($B32,城镇人口!$B:$B,0),MATCH(AV$1,城镇人口!$1:$1,0))</f>
        <v>491268.79433132079</v>
      </c>
    </row>
    <row r="33" spans="1:48" x14ac:dyDescent="0.15">
      <c r="A33" s="4" t="s">
        <v>861</v>
      </c>
      <c r="B33" s="4" t="s">
        <v>88</v>
      </c>
      <c r="C33" s="34">
        <f>VLOOKUP(B33,'[1]2016省城人口总结（根）'!B:C,2,FALSE)/100</f>
        <v>0.54371499999999995</v>
      </c>
      <c r="D33" s="40">
        <f>INDEX(人口源表!$1:$1048576,MATCH($B33,人口源表!$A:$A,0),MATCH(D$1,人口源表!$1:$1,0))-INDEX(城镇人口!$1:$1048576,MATCH($B33,城镇人口!$B:$B,0),MATCH(D$1,城镇人口!$1:$1,0))</f>
        <v>792281.75595991442</v>
      </c>
      <c r="E33" s="40">
        <f>INDEX(人口源表!$1:$1048576,MATCH($B33,人口源表!$A:$A,0),MATCH(E$1,人口源表!$1:$1,0))-INDEX(城镇人口!$1:$1048576,MATCH($B33,城镇人口!$B:$B,0),MATCH(E$1,城镇人口!$1:$1,0))</f>
        <v>780347.11861184798</v>
      </c>
      <c r="F33" s="40">
        <f>INDEX(人口源表!$1:$1048576,MATCH($B33,人口源表!$A:$A,0),MATCH(F$1,人口源表!$1:$1,0))-INDEX(城镇人口!$1:$1048576,MATCH($B33,城镇人口!$B:$B,0),MATCH(F$1,城镇人口!$1:$1,0))</f>
        <v>767611.2719453515</v>
      </c>
      <c r="G33" s="40">
        <f>INDEX(人口源表!$1:$1048576,MATCH($B33,人口源表!$A:$A,0),MATCH(G$1,人口源表!$1:$1,0))-INDEX(城镇人口!$1:$1048576,MATCH($B33,城镇人口!$B:$B,0),MATCH(G$1,城镇人口!$1:$1,0))</f>
        <v>653865.4284396061</v>
      </c>
      <c r="H33" s="40">
        <f>INDEX(人口源表!$1:$1048576,MATCH($B33,人口源表!$A:$A,0),MATCH(H$1,人口源表!$1:$1,0))-INDEX(城镇人口!$1:$1048576,MATCH($B33,城镇人口!$B:$B,0),MATCH(H$1,城镇人口!$1:$1,0))</f>
        <v>643664.87970449671</v>
      </c>
      <c r="I33" s="40">
        <f>INDEX(人口源表!$1:$1048576,MATCH($B33,人口源表!$A:$A,0),MATCH(I$1,人口源表!$1:$1,0))-INDEX(城镇人口!$1:$1048576,MATCH($B33,城镇人口!$B:$B,0),MATCH(I$1,城镇人口!$1:$1,0))</f>
        <v>638611.23804974731</v>
      </c>
      <c r="J33" s="40">
        <f>INDEX(人口源表!$1:$1048576,MATCH($B33,人口源表!$A:$A,0),MATCH(J$1,人口源表!$1:$1,0))-INDEX(城镇人口!$1:$1048576,MATCH($B33,城镇人口!$B:$B,0),MATCH(J$1,城镇人口!$1:$1,0))</f>
        <v>632697.55245314259</v>
      </c>
      <c r="K33" s="40">
        <f>INDEX(人口源表!$1:$1048576,MATCH($B33,人口源表!$A:$A,0),MATCH(K$1,人口源表!$1:$1,0))-INDEX(城镇人口!$1:$1048576,MATCH($B33,城镇人口!$B:$B,0),MATCH(K$1,城镇人口!$1:$1,0))</f>
        <v>625981.79198289406</v>
      </c>
      <c r="L33" s="40">
        <f>INDEX(人口源表!$1:$1048576,MATCH($B33,人口源表!$A:$A,0),MATCH(L$1,人口源表!$1:$1,0))-INDEX(城镇人口!$1:$1048576,MATCH($B33,城镇人口!$B:$B,0),MATCH(L$1,城镇人口!$1:$1,0))</f>
        <v>618518.99939913198</v>
      </c>
      <c r="M33" s="40">
        <f>INDEX(人口源表!$1:$1048576,MATCH($B33,人口源表!$A:$A,0),MATCH(M$1,人口源表!$1:$1,0))-INDEX(城镇人口!$1:$1048576,MATCH($B33,城镇人口!$B:$B,0),MATCH(M$1,城镇人口!$1:$1,0))</f>
        <v>610362.15144491533</v>
      </c>
      <c r="N33" s="40">
        <f>INDEX(人口源表!$1:$1048576,MATCH($B33,人口源表!$A:$A,0),MATCH(N$1,人口源表!$1:$1,0))-INDEX(城镇人口!$1:$1048576,MATCH($B33,城镇人口!$B:$B,0),MATCH(N$1,城镇人口!$1:$1,0))</f>
        <v>601562.94860144472</v>
      </c>
      <c r="O33" s="40">
        <f>INDEX(人口源表!$1:$1048576,MATCH($B33,人口源表!$A:$A,0),MATCH(O$1,人口源表!$1:$1,0))-INDEX(城镇人口!$1:$1048576,MATCH($B33,城镇人口!$B:$B,0),MATCH(O$1,城镇人口!$1:$1,0))</f>
        <v>592171.02632074582</v>
      </c>
      <c r="P33" s="40">
        <f>INDEX(人口源表!$1:$1048576,MATCH($B33,人口源表!$A:$A,0),MATCH(P$1,人口源表!$1:$1,0))-INDEX(城镇人口!$1:$1048576,MATCH($B33,城镇人口!$B:$B,0),MATCH(P$1,城镇人口!$1:$1,0))</f>
        <v>582233.24033121543</v>
      </c>
      <c r="Q33" s="40">
        <f>INDEX(人口源表!$1:$1048576,MATCH($B33,人口源表!$A:$A,0),MATCH(Q$1,人口源表!$1:$1,0))-INDEX(城镇人口!$1:$1048576,MATCH($B33,城镇人口!$B:$B,0),MATCH(Q$1,城镇人口!$1:$1,0))</f>
        <v>571795.57548327511</v>
      </c>
      <c r="R33" s="40">
        <f>INDEX(人口源表!$1:$1048576,MATCH($B33,人口源表!$A:$A,0),MATCH(R$1,人口源表!$1:$1,0))-INDEX(城镇人口!$1:$1048576,MATCH($B33,城镇人口!$B:$B,0),MATCH(R$1,城镇人口!$1:$1,0))</f>
        <v>560901.64947816345</v>
      </c>
      <c r="S33" s="40">
        <f>INDEX(人口源表!$1:$1048576,MATCH($B33,人口源表!$A:$A,0),MATCH(S$1,人口源表!$1:$1,0))-INDEX(城镇人口!$1:$1048576,MATCH($B33,城镇人口!$B:$B,0),MATCH(S$1,城镇人口!$1:$1,0))</f>
        <v>554623.05227709352</v>
      </c>
      <c r="T33" s="40">
        <f>INDEX(人口源表!$1:$1048576,MATCH($B33,人口源表!$A:$A,0),MATCH(T$1,人口源表!$1:$1,0))-INDEX(城镇人口!$1:$1048576,MATCH($B33,城镇人口!$B:$B,0),MATCH(T$1,城镇人口!$1:$1,0))</f>
        <v>548016.75519686239</v>
      </c>
      <c r="U33" s="40">
        <f>INDEX(人口源表!$1:$1048576,MATCH($B33,人口源表!$A:$A,0),MATCH(U$1,人口源表!$1:$1,0))-INDEX(城镇人口!$1:$1048576,MATCH($B33,城镇人口!$B:$B,0),MATCH(U$1,城镇人口!$1:$1,0))</f>
        <v>541112.68294235494</v>
      </c>
      <c r="V33" s="40">
        <f>INDEX(人口源表!$1:$1048576,MATCH($B33,人口源表!$A:$A,0),MATCH(V$1,人口源表!$1:$1,0))-INDEX(城镇人口!$1:$1048576,MATCH($B33,城镇人口!$B:$B,0),MATCH(V$1,城镇人口!$1:$1,0))</f>
        <v>533940.06820533657</v>
      </c>
      <c r="W33" s="40">
        <f>INDEX(人口源表!$1:$1048576,MATCH($B33,人口源表!$A:$A,0),MATCH(W$1,人口源表!$1:$1,0))-INDEX(城镇人口!$1:$1048576,MATCH($B33,城镇人口!$B:$B,0),MATCH(W$1,城镇人口!$1:$1,0))</f>
        <v>526525.73638022738</v>
      </c>
      <c r="X33" s="40">
        <f>INDEX(人口源表!$1:$1048576,MATCH($B33,人口源表!$A:$A,0),MATCH(X$1,人口源表!$1:$1,0))-INDEX(城镇人口!$1:$1048576,MATCH($B33,城镇人口!$B:$B,0),MATCH(X$1,城镇人口!$1:$1,0))</f>
        <v>518896.20653236459</v>
      </c>
      <c r="Y33" s="40">
        <f>INDEX(人口源表!$1:$1048576,MATCH($B33,人口源表!$A:$A,0),MATCH(Y$1,人口源表!$1:$1,0))-INDEX(城镇人口!$1:$1048576,MATCH($B33,城镇人口!$B:$B,0),MATCH(Y$1,城镇人口!$1:$1,0))</f>
        <v>511076.32786804612</v>
      </c>
      <c r="Z33" s="40">
        <f>INDEX(人口源表!$1:$1048576,MATCH($B33,人口源表!$A:$A,0),MATCH(Z$1,人口源表!$1:$1,0))-INDEX(城镇人口!$1:$1048576,MATCH($B33,城镇人口!$B:$B,0),MATCH(Z$1,城镇人口!$1:$1,0))</f>
        <v>503089.65231560776</v>
      </c>
      <c r="AA33" s="40">
        <f>INDEX(人口源表!$1:$1048576,MATCH($B33,人口源表!$A:$A,0),MATCH(AA$1,人口源表!$1:$1,0))-INDEX(城镇人口!$1:$1048576,MATCH($B33,城镇人口!$B:$B,0),MATCH(AA$1,城镇人口!$1:$1,0))</f>
        <v>494959.1156837598</v>
      </c>
      <c r="AB33" s="40">
        <f>INDEX(人口源表!$1:$1048576,MATCH($B33,人口源表!$A:$A,0),MATCH(AB$1,人口源表!$1:$1,0))-INDEX(城镇人口!$1:$1048576,MATCH($B33,城镇人口!$B:$B,0),MATCH(AB$1,城镇人口!$1:$1,0))</f>
        <v>486705.73121429712</v>
      </c>
      <c r="AC33" s="40">
        <f>INDEX(人口源表!$1:$1048576,MATCH($B33,人口源表!$A:$A,0),MATCH(AC$1,人口源表!$1:$1,0))-INDEX(城镇人口!$1:$1048576,MATCH($B33,城镇人口!$B:$B,0),MATCH(AC$1,城镇人口!$1:$1,0))</f>
        <v>479586.72348589718</v>
      </c>
      <c r="AD33" s="40">
        <f>INDEX(人口源表!$1:$1048576,MATCH($B33,人口源表!$A:$A,0),MATCH(AD$1,人口源表!$1:$1,0))-INDEX(城镇人口!$1:$1048576,MATCH($B33,城镇人口!$B:$B,0),MATCH(AD$1,城镇人口!$1:$1,0))</f>
        <v>472377.5932333821</v>
      </c>
      <c r="AE33" s="40">
        <f>INDEX(人口源表!$1:$1048576,MATCH($B33,人口源表!$A:$A,0),MATCH(AE$1,人口源表!$1:$1,0))-INDEX(城镇人口!$1:$1048576,MATCH($B33,城镇人口!$B:$B,0),MATCH(AE$1,城镇人口!$1:$1,0))</f>
        <v>465095.29770907131</v>
      </c>
      <c r="AF33" s="40">
        <f>INDEX(人口源表!$1:$1048576,MATCH($B33,人口源表!$A:$A,0),MATCH(AF$1,人口源表!$1:$1,0))-INDEX(城镇人口!$1:$1048576,MATCH($B33,城镇人口!$B:$B,0),MATCH(AF$1,城镇人口!$1:$1,0))</f>
        <v>457755.74703255028</v>
      </c>
      <c r="AG33" s="40">
        <f>INDEX(人口源表!$1:$1048576,MATCH($B33,人口源表!$A:$A,0),MATCH(AG$1,人口源表!$1:$1,0))-INDEX(城镇人口!$1:$1048576,MATCH($B33,城镇人口!$B:$B,0),MATCH(AG$1,城镇人口!$1:$1,0))</f>
        <v>450373.82601775322</v>
      </c>
      <c r="AH33" s="40">
        <f>INDEX(人口源表!$1:$1048576,MATCH($B33,人口源表!$A:$A,0),MATCH(AH$1,人口源表!$1:$1,0))-INDEX(城镇人口!$1:$1048576,MATCH($B33,城镇人口!$B:$B,0),MATCH(AH$1,城镇人口!$1:$1,0))</f>
        <v>442964.03465027839</v>
      </c>
      <c r="AI33" s="40">
        <f>INDEX(人口源表!$1:$1048576,MATCH($B33,人口源表!$A:$A,0),MATCH(AI$1,人口源表!$1:$1,0))-INDEX(城镇人口!$1:$1048576,MATCH($B33,城镇人口!$B:$B,0),MATCH(AI$1,城镇人口!$1:$1,0))</f>
        <v>435539.258036474</v>
      </c>
      <c r="AJ33" s="40">
        <f>INDEX(人口源表!$1:$1048576,MATCH($B33,人口源表!$A:$A,0),MATCH(AJ$1,人口源表!$1:$1,0))-INDEX(城镇人口!$1:$1048576,MATCH($B33,城镇人口!$B:$B,0),MATCH(AJ$1,城镇人口!$1:$1,0))</f>
        <v>428112.33484680054</v>
      </c>
      <c r="AK33" s="40">
        <f>INDEX(人口源表!$1:$1048576,MATCH($B33,人口源表!$A:$A,0),MATCH(AK$1,人口源表!$1:$1,0))-INDEX(城镇人口!$1:$1048576,MATCH($B33,城镇人口!$B:$B,0),MATCH(AK$1,城镇人口!$1:$1,0))</f>
        <v>420694.53408460517</v>
      </c>
      <c r="AL33" s="40">
        <f>INDEX(人口源表!$1:$1048576,MATCH($B33,人口源表!$A:$A,0),MATCH(AL$1,人口源表!$1:$1,0))-INDEX(城镇人口!$1:$1048576,MATCH($B33,城镇人口!$B:$B,0),MATCH(AL$1,城镇人口!$1:$1,0))</f>
        <v>413296.20172328805</v>
      </c>
      <c r="AM33" s="40">
        <f>INDEX(人口源表!$1:$1048576,MATCH($B33,人口源表!$A:$A,0),MATCH(AM$1,人口源表!$1:$1,0))-INDEX(城镇人口!$1:$1048576,MATCH($B33,城镇人口!$B:$B,0),MATCH(AM$1,城镇人口!$1:$1,0))</f>
        <v>405927.67225834925</v>
      </c>
      <c r="AN33" s="40">
        <f>INDEX(人口源表!$1:$1048576,MATCH($B33,人口源表!$A:$A,0),MATCH(AN$1,人口源表!$1:$1,0))-INDEX(城镇人口!$1:$1048576,MATCH($B33,城镇人口!$B:$B,0),MATCH(AN$1,城镇人口!$1:$1,0))</f>
        <v>398597.78540939698</v>
      </c>
      <c r="AO33" s="40">
        <f>INDEX(人口源表!$1:$1048576,MATCH($B33,人口源表!$A:$A,0),MATCH(AO$1,人口源表!$1:$1,0))-INDEX(城镇人口!$1:$1048576,MATCH($B33,城镇人口!$B:$B,0),MATCH(AO$1,城镇人口!$1:$1,0))</f>
        <v>391314.80861130508</v>
      </c>
      <c r="AP33" s="40">
        <f>INDEX(人口源表!$1:$1048576,MATCH($B33,人口源表!$A:$A,0),MATCH(AP$1,人口源表!$1:$1,0))-INDEX(城镇人口!$1:$1048576,MATCH($B33,城镇人口!$B:$B,0),MATCH(AP$1,城镇人口!$1:$1,0))</f>
        <v>384086.15962748183</v>
      </c>
      <c r="AQ33" s="40">
        <f>INDEX(人口源表!$1:$1048576,MATCH($B33,人口源表!$A:$A,0),MATCH(AQ$1,人口源表!$1:$1,0))-INDEX(城镇人口!$1:$1048576,MATCH($B33,城镇人口!$B:$B,0),MATCH(AQ$1,城镇人口!$1:$1,0))</f>
        <v>376918.43079586769</v>
      </c>
      <c r="AR33" s="40">
        <f>INDEX(人口源表!$1:$1048576,MATCH($B33,人口源表!$A:$A,0),MATCH(AR$1,人口源表!$1:$1,0))-INDEX(城镇人口!$1:$1048576,MATCH($B33,城镇人口!$B:$B,0),MATCH(AR$1,城镇人口!$1:$1,0))</f>
        <v>369817.97896496987</v>
      </c>
      <c r="AS33" s="40">
        <f>INDEX(人口源表!$1:$1048576,MATCH($B33,人口源表!$A:$A,0),MATCH(AS$1,人口源表!$1:$1,0))-INDEX(城镇人口!$1:$1048576,MATCH($B33,城镇人口!$B:$B,0),MATCH(AS$1,城镇人口!$1:$1,0))</f>
        <v>362789.80327199679</v>
      </c>
      <c r="AT33" s="40">
        <f>INDEX(人口源表!$1:$1048576,MATCH($B33,人口源表!$A:$A,0),MATCH(AT$1,人口源表!$1:$1,0))-INDEX(城镇人口!$1:$1048576,MATCH($B33,城镇人口!$B:$B,0),MATCH(AT$1,城镇人口!$1:$1,0))</f>
        <v>355838.70632651891</v>
      </c>
      <c r="AU33" s="40">
        <f>INDEX(人口源表!$1:$1048576,MATCH($B33,人口源表!$A:$A,0),MATCH(AU$1,人口源表!$1:$1,0))-INDEX(城镇人口!$1:$1048576,MATCH($B33,城镇人口!$B:$B,0),MATCH(AU$1,城镇人口!$1:$1,0))</f>
        <v>348968.46868096816</v>
      </c>
      <c r="AV33" s="40">
        <f>INDEX(人口源表!$1:$1048576,MATCH($B33,人口源表!$A:$A,0),MATCH(AV$1,人口源表!$1:$1,0))-INDEX(城镇人口!$1:$1048576,MATCH($B33,城镇人口!$B:$B,0),MATCH(AV$1,城镇人口!$1:$1,0))</f>
        <v>342182.703463919</v>
      </c>
    </row>
    <row r="34" spans="1:48" x14ac:dyDescent="0.15">
      <c r="A34" s="4" t="s">
        <v>861</v>
      </c>
      <c r="B34" s="4" t="s">
        <v>90</v>
      </c>
      <c r="C34" s="34">
        <f>VLOOKUP(B34,'[1]2016省城人口总结（根）'!B:C,2,FALSE)/100</f>
        <v>0.54371499999999995</v>
      </c>
      <c r="D34" s="40">
        <f>INDEX(人口源表!$1:$1048576,MATCH($B34,人口源表!$A:$A,0),MATCH(D$1,人口源表!$1:$1,0))-INDEX(城镇人口!$1:$1048576,MATCH($B34,城镇人口!$B:$B,0),MATCH(D$1,城镇人口!$1:$1,0))</f>
        <v>1001047.1709833527</v>
      </c>
      <c r="E34" s="40">
        <f>INDEX(人口源表!$1:$1048576,MATCH($B34,人口源表!$A:$A,0),MATCH(E$1,人口源表!$1:$1,0))-INDEX(城镇人口!$1:$1048576,MATCH($B34,城镇人口!$B:$B,0),MATCH(E$1,城镇人口!$1:$1,0))</f>
        <v>983682.2147390584</v>
      </c>
      <c r="F34" s="40">
        <f>INDEX(人口源表!$1:$1048576,MATCH($B34,人口源表!$A:$A,0),MATCH(F$1,人口源表!$1:$1,0))-INDEX(城镇人口!$1:$1048576,MATCH($B34,城镇人口!$B:$B,0),MATCH(F$1,城镇人口!$1:$1,0))</f>
        <v>965478.39923628117</v>
      </c>
      <c r="G34" s="40">
        <f>INDEX(人口源表!$1:$1048576,MATCH($B34,人口源表!$A:$A,0),MATCH(G$1,人口源表!$1:$1,0))-INDEX(城镇人口!$1:$1048576,MATCH($B34,城镇人口!$B:$B,0),MATCH(G$1,城镇人口!$1:$1,0))</f>
        <v>727424.2992478318</v>
      </c>
      <c r="H34" s="40">
        <f>INDEX(人口源表!$1:$1048576,MATCH($B34,人口源表!$A:$A,0),MATCH(H$1,人口源表!$1:$1,0))-INDEX(城镇人口!$1:$1048576,MATCH($B34,城镇人口!$B:$B,0),MATCH(H$1,城镇人口!$1:$1,0))</f>
        <v>713762.54692274076</v>
      </c>
      <c r="I34" s="40">
        <f>INDEX(人口源表!$1:$1048576,MATCH($B34,人口源表!$A:$A,0),MATCH(I$1,人口源表!$1:$1,0))-INDEX(城镇人口!$1:$1048576,MATCH($B34,城镇人口!$B:$B,0),MATCH(I$1,城镇人口!$1:$1,0))</f>
        <v>706101.08699455753</v>
      </c>
      <c r="J34" s="40">
        <f>INDEX(人口源表!$1:$1048576,MATCH($B34,人口源表!$A:$A,0),MATCH(J$1,人口源表!$1:$1,0))-INDEX(城镇人口!$1:$1048576,MATCH($B34,城镇人口!$B:$B,0),MATCH(J$1,城镇人口!$1:$1,0))</f>
        <v>697731.02587510447</v>
      </c>
      <c r="K34" s="40">
        <f>INDEX(人口源表!$1:$1048576,MATCH($B34,人口源表!$A:$A,0),MATCH(K$1,人口源表!$1:$1,0))-INDEX(城镇人口!$1:$1048576,MATCH($B34,城镇人口!$B:$B,0),MATCH(K$1,城镇人口!$1:$1,0))</f>
        <v>688690.6862632921</v>
      </c>
      <c r="L34" s="40">
        <f>INDEX(人口源表!$1:$1048576,MATCH($B34,人口源表!$A:$A,0),MATCH(L$1,人口源表!$1:$1,0))-INDEX(城镇人口!$1:$1048576,MATCH($B34,城镇人口!$B:$B,0),MATCH(L$1,城镇人口!$1:$1,0))</f>
        <v>679019.04640071362</v>
      </c>
      <c r="M34" s="40">
        <f>INDEX(人口源表!$1:$1048576,MATCH($B34,人口源表!$A:$A,0),MATCH(M$1,人口源表!$1:$1,0))-INDEX(城镇人口!$1:$1048576,MATCH($B34,城镇人口!$B:$B,0),MATCH(M$1,城镇人口!$1:$1,0))</f>
        <v>668753.30043673655</v>
      </c>
      <c r="N34" s="40">
        <f>INDEX(人口源表!$1:$1048576,MATCH($B34,人口源表!$A:$A,0),MATCH(N$1,人口源表!$1:$1,0))-INDEX(城镇人口!$1:$1048576,MATCH($B34,城镇人口!$B:$B,0),MATCH(N$1,城镇人口!$1:$1,0))</f>
        <v>657931.60888602678</v>
      </c>
      <c r="O34" s="40">
        <f>INDEX(人口源表!$1:$1048576,MATCH($B34,人口源表!$A:$A,0),MATCH(O$1,人口源表!$1:$1,0))-INDEX(城镇人口!$1:$1048576,MATCH($B34,城镇人口!$B:$B,0),MATCH(O$1,城镇人口!$1:$1,0))</f>
        <v>646591.07562064938</v>
      </c>
      <c r="P34" s="40">
        <f>INDEX(人口源表!$1:$1048576,MATCH($B34,人口源表!$A:$A,0),MATCH(P$1,人口源表!$1:$1,0))-INDEX(城镇人口!$1:$1048576,MATCH($B34,城镇人口!$B:$B,0),MATCH(P$1,城镇人口!$1:$1,0))</f>
        <v>634768.86894465215</v>
      </c>
      <c r="Q34" s="40">
        <f>INDEX(人口源表!$1:$1048576,MATCH($B34,人口源表!$A:$A,0),MATCH(Q$1,人口源表!$1:$1,0))-INDEX(城镇人口!$1:$1048576,MATCH($B34,城镇人口!$B:$B,0),MATCH(Q$1,城镇人口!$1:$1,0))</f>
        <v>622501.77443300397</v>
      </c>
      <c r="R34" s="40">
        <f>INDEX(人口源表!$1:$1048576,MATCH($B34,人口源表!$A:$A,0),MATCH(R$1,人口源表!$1:$1,0))-INDEX(城镇人口!$1:$1048576,MATCH($B34,城镇人口!$B:$B,0),MATCH(R$1,城镇人口!$1:$1,0))</f>
        <v>609825.06865744549</v>
      </c>
      <c r="S34" s="40">
        <f>INDEX(人口源表!$1:$1048576,MATCH($B34,人口源表!$A:$A,0),MATCH(S$1,人口源表!$1:$1,0))-INDEX(城镇人口!$1:$1048576,MATCH($B34,城镇人口!$B:$B,0),MATCH(S$1,城镇人口!$1:$1,0))</f>
        <v>602236.01972791087</v>
      </c>
      <c r="T34" s="40">
        <f>INDEX(人口源表!$1:$1048576,MATCH($B34,人口源表!$A:$A,0),MATCH(T$1,人口源表!$1:$1,0))-INDEX(城镇人口!$1:$1048576,MATCH($B34,城镇人口!$B:$B,0),MATCH(T$1,城镇人口!$1:$1,0))</f>
        <v>594345.93304170901</v>
      </c>
      <c r="U34" s="40">
        <f>INDEX(人口源表!$1:$1048576,MATCH($B34,人口源表!$A:$A,0),MATCH(U$1,人口源表!$1:$1,0))-INDEX(城镇人口!$1:$1048576,MATCH($B34,城镇人口!$B:$B,0),MATCH(U$1,城镇人口!$1:$1,0))</f>
        <v>586180.30770195392</v>
      </c>
      <c r="V34" s="40">
        <f>INDEX(人口源表!$1:$1048576,MATCH($B34,人口源表!$A:$A,0),MATCH(V$1,人口源表!$1:$1,0))-INDEX(城镇人口!$1:$1048576,MATCH($B34,城镇人口!$B:$B,0),MATCH(V$1,城镇人口!$1:$1,0))</f>
        <v>577765.13805178064</v>
      </c>
      <c r="W34" s="40">
        <f>INDEX(人口源表!$1:$1048576,MATCH($B34,人口源表!$A:$A,0),MATCH(W$1,人口源表!$1:$1,0))-INDEX(城镇人口!$1:$1048576,MATCH($B34,城镇人口!$B:$B,0),MATCH(W$1,城镇人口!$1:$1,0))</f>
        <v>569125.49241229449</v>
      </c>
      <c r="X34" s="40">
        <f>INDEX(人口源表!$1:$1048576,MATCH($B34,人口源表!$A:$A,0),MATCH(X$1,人口源表!$1:$1,0))-INDEX(城镇人口!$1:$1048576,MATCH($B34,城镇人口!$B:$B,0),MATCH(X$1,城镇人口!$1:$1,0))</f>
        <v>560286.87372005335</v>
      </c>
      <c r="Y34" s="40">
        <f>INDEX(人口源表!$1:$1048576,MATCH($B34,人口源表!$A:$A,0),MATCH(Y$1,人口源表!$1:$1,0))-INDEX(城镇人口!$1:$1048576,MATCH($B34,城镇人口!$B:$B,0),MATCH(Y$1,城镇人口!$1:$1,0))</f>
        <v>551273.82370992634</v>
      </c>
      <c r="Z34" s="40">
        <f>INDEX(人口源表!$1:$1048576,MATCH($B34,人口源表!$A:$A,0),MATCH(Z$1,人口源表!$1:$1,0))-INDEX(城镇人口!$1:$1048576,MATCH($B34,城镇人口!$B:$B,0),MATCH(Z$1,城镇人口!$1:$1,0))</f>
        <v>542110.26272062026</v>
      </c>
      <c r="AA34" s="40">
        <f>INDEX(人口源表!$1:$1048576,MATCH($B34,人口源表!$A:$A,0),MATCH(AA$1,人口源表!$1:$1,0))-INDEX(城镇人口!$1:$1048576,MATCH($B34,城镇人口!$B:$B,0),MATCH(AA$1,城镇人口!$1:$1,0))</f>
        <v>532820.79353760043</v>
      </c>
      <c r="AB34" s="40">
        <f>INDEX(人口源表!$1:$1048576,MATCH($B34,人口源表!$A:$A,0),MATCH(AB$1,人口源表!$1:$1,0))-INDEX(城镇人口!$1:$1048576,MATCH($B34,城镇人口!$B:$B,0),MATCH(AB$1,城镇人口!$1:$1,0))</f>
        <v>523428.35372415558</v>
      </c>
      <c r="AC34" s="40">
        <f>INDEX(人口源表!$1:$1048576,MATCH($B34,人口源表!$A:$A,0),MATCH(AC$1,人口源表!$1:$1,0))-INDEX(城镇人口!$1:$1048576,MATCH($B34,城镇人口!$B:$B,0),MATCH(AC$1,城镇人口!$1:$1,0))</f>
        <v>515285.03540960886</v>
      </c>
      <c r="AD34" s="40">
        <f>INDEX(人口源表!$1:$1048576,MATCH($B34,人口源表!$A:$A,0),MATCH(AD$1,人口源表!$1:$1,0))-INDEX(城镇人口!$1:$1048576,MATCH($B34,城镇人口!$B:$B,0),MATCH(AD$1,城镇人口!$1:$1,0))</f>
        <v>507074.65535907587</v>
      </c>
      <c r="AE34" s="40">
        <f>INDEX(人口源表!$1:$1048576,MATCH($B34,人口源表!$A:$A,0),MATCH(AE$1,人口源表!$1:$1,0))-INDEX(城镇人口!$1:$1048576,MATCH($B34,城镇人口!$B:$B,0),MATCH(AE$1,城镇人口!$1:$1,0))</f>
        <v>498819.0038310308</v>
      </c>
      <c r="AF34" s="40">
        <f>INDEX(人口源表!$1:$1048576,MATCH($B34,人口源表!$A:$A,0),MATCH(AF$1,人口源表!$1:$1,0))-INDEX(城镇人口!$1:$1048576,MATCH($B34,城镇人口!$B:$B,0),MATCH(AF$1,城镇人口!$1:$1,0))</f>
        <v>490538.02844091412</v>
      </c>
      <c r="AG34" s="40">
        <f>INDEX(人口源表!$1:$1048576,MATCH($B34,人口源表!$A:$A,0),MATCH(AG$1,人口源表!$1:$1,0))-INDEX(城镇人口!$1:$1048576,MATCH($B34,城镇人口!$B:$B,0),MATCH(AG$1,城镇人口!$1:$1,0))</f>
        <v>482252.99816101231</v>
      </c>
      <c r="AH34" s="40">
        <f>INDEX(人口源表!$1:$1048576,MATCH($B34,人口源表!$A:$A,0),MATCH(AH$1,人口源表!$1:$1,0))-INDEX(城镇人口!$1:$1048576,MATCH($B34,城镇人口!$B:$B,0),MATCH(AH$1,城镇人口!$1:$1,0))</f>
        <v>473983.63748996914</v>
      </c>
      <c r="AI34" s="40">
        <f>INDEX(人口源表!$1:$1048576,MATCH($B34,人口源表!$A:$A,0),MATCH(AI$1,人口源表!$1:$1,0))-INDEX(城镇人口!$1:$1048576,MATCH($B34,城镇人口!$B:$B,0),MATCH(AI$1,城镇人口!$1:$1,0))</f>
        <v>465749.99919062457</v>
      </c>
      <c r="AJ34" s="40">
        <f>INDEX(人口源表!$1:$1048576,MATCH($B34,人口源表!$A:$A,0),MATCH(AJ$1,人口源表!$1:$1,0))-INDEX(城镇人口!$1:$1048576,MATCH($B34,城镇人口!$B:$B,0),MATCH(AJ$1,城镇人口!$1:$1,0))</f>
        <v>457571.50753127027</v>
      </c>
      <c r="AK34" s="40">
        <f>INDEX(人口源表!$1:$1048576,MATCH($B34,人口源表!$A:$A,0),MATCH(AK$1,人口源表!$1:$1,0))-INDEX(城镇人口!$1:$1048576,MATCH($B34,城镇人口!$B:$B,0),MATCH(AK$1,城镇人口!$1:$1,0))</f>
        <v>449466.95232961746</v>
      </c>
      <c r="AL34" s="40">
        <f>INDEX(人口源表!$1:$1048576,MATCH($B34,人口源表!$A:$A,0),MATCH(AL$1,人口源表!$1:$1,0))-INDEX(城镇人口!$1:$1048576,MATCH($B34,城镇人口!$B:$B,0),MATCH(AL$1,城镇人口!$1:$1,0))</f>
        <v>441455.08038620173</v>
      </c>
      <c r="AM34" s="40">
        <f>INDEX(人口源表!$1:$1048576,MATCH($B34,人口源表!$A:$A,0),MATCH(AM$1,人口源表!$1:$1,0))-INDEX(城镇人口!$1:$1048576,MATCH($B34,城镇人口!$B:$B,0),MATCH(AM$1,城镇人口!$1:$1,0))</f>
        <v>433554.26692489127</v>
      </c>
      <c r="AN34" s="40">
        <f>INDEX(人口源表!$1:$1048576,MATCH($B34,人口源表!$A:$A,0),MATCH(AN$1,人口源表!$1:$1,0))-INDEX(城镇人口!$1:$1048576,MATCH($B34,城镇人口!$B:$B,0),MATCH(AN$1,城镇人口!$1:$1,0))</f>
        <v>425781.61577386444</v>
      </c>
      <c r="AO34" s="40">
        <f>INDEX(人口源表!$1:$1048576,MATCH($B34,人口源表!$A:$A,0),MATCH(AO$1,人口源表!$1:$1,0))-INDEX(城镇人口!$1:$1048576,MATCH($B34,城镇人口!$B:$B,0),MATCH(AO$1,城镇人口!$1:$1,0))</f>
        <v>418155.01485367178</v>
      </c>
      <c r="AP34" s="40">
        <f>INDEX(人口源表!$1:$1048576,MATCH($B34,人口源表!$A:$A,0),MATCH(AP$1,人口源表!$1:$1,0))-INDEX(城镇人口!$1:$1048576,MATCH($B34,城镇人口!$B:$B,0),MATCH(AP$1,城镇人口!$1:$1,0))</f>
        <v>410691.04647135665</v>
      </c>
      <c r="AQ34" s="40">
        <f>INDEX(人口源表!$1:$1048576,MATCH($B34,人口源表!$A:$A,0),MATCH(AQ$1,人口源表!$1:$1,0))-INDEX(城镇人口!$1:$1048576,MATCH($B34,城镇人口!$B:$B,0),MATCH(AQ$1,城镇人口!$1:$1,0))</f>
        <v>403405.86351517425</v>
      </c>
      <c r="AR34" s="40">
        <f>INDEX(人口源表!$1:$1048576,MATCH($B34,人口源表!$A:$A,0),MATCH(AR$1,人口源表!$1:$1,0))-INDEX(城镇人口!$1:$1048576,MATCH($B34,城镇人口!$B:$B,0),MATCH(AR$1,城镇人口!$1:$1,0))</f>
        <v>396315.16929668153</v>
      </c>
      <c r="AS34" s="40">
        <f>INDEX(人口源表!$1:$1048576,MATCH($B34,人口源表!$A:$A,0),MATCH(AS$1,人口源表!$1:$1,0))-INDEX(城镇人口!$1:$1048576,MATCH($B34,城镇人口!$B:$B,0),MATCH(AS$1,城镇人口!$1:$1,0))</f>
        <v>389434.47718891117</v>
      </c>
      <c r="AT34" s="40">
        <f>INDEX(人口源表!$1:$1048576,MATCH($B34,人口源表!$A:$A,0),MATCH(AT$1,人口源表!$1:$1,0))-INDEX(城镇人口!$1:$1048576,MATCH($B34,城镇人口!$B:$B,0),MATCH(AT$1,城镇人口!$1:$1,0))</f>
        <v>382778.2446364644</v>
      </c>
      <c r="AU34" s="40">
        <f>INDEX(人口源表!$1:$1048576,MATCH($B34,人口源表!$A:$A,0),MATCH(AU$1,人口源表!$1:$1,0))-INDEX(城镇人口!$1:$1048576,MATCH($B34,城镇人口!$B:$B,0),MATCH(AU$1,城镇人口!$1:$1,0))</f>
        <v>376360.70320835919</v>
      </c>
      <c r="AV34" s="40">
        <f>INDEX(人口源表!$1:$1048576,MATCH($B34,人口源表!$A:$A,0),MATCH(AV$1,人口源表!$1:$1,0))-INDEX(城镇人口!$1:$1048576,MATCH($B34,城镇人口!$B:$B,0),MATCH(AV$1,城镇人口!$1:$1,0))</f>
        <v>370195.28039817954</v>
      </c>
    </row>
    <row r="35" spans="1:48" x14ac:dyDescent="0.15">
      <c r="A35" s="4" t="s">
        <v>861</v>
      </c>
      <c r="B35" s="4" t="s">
        <v>92</v>
      </c>
      <c r="C35" s="34">
        <f>VLOOKUP(B35,'[1]2016省城人口总结（根）'!B:C,2,FALSE)/100</f>
        <v>0.54371499999999995</v>
      </c>
      <c r="D35" s="40">
        <f>INDEX(人口源表!$1:$1048576,MATCH($B35,人口源表!$A:$A,0),MATCH(D$1,人口源表!$1:$1,0))-INDEX(城镇人口!$1:$1048576,MATCH($B35,城镇人口!$B:$B,0),MATCH(D$1,城镇人口!$1:$1,0))</f>
        <v>771105.76145771402</v>
      </c>
      <c r="E35" s="40">
        <f>INDEX(人口源表!$1:$1048576,MATCH($B35,人口源表!$A:$A,0),MATCH(E$1,人口源表!$1:$1,0))-INDEX(城镇人口!$1:$1048576,MATCH($B35,城镇人口!$B:$B,0),MATCH(E$1,城镇人口!$1:$1,0))</f>
        <v>760311.15395652945</v>
      </c>
      <c r="F35" s="40">
        <f>INDEX(人口源表!$1:$1048576,MATCH($B35,人口源表!$A:$A,0),MATCH(F$1,人口源表!$1:$1,0))-INDEX(城镇人口!$1:$1048576,MATCH($B35,城镇人口!$B:$B,0),MATCH(F$1,城镇人口!$1:$1,0))</f>
        <v>748707.63844633766</v>
      </c>
      <c r="G35" s="40">
        <f>INDEX(人口源表!$1:$1048576,MATCH($B35,人口源表!$A:$A,0),MATCH(G$1,人口源表!$1:$1,0))-INDEX(城镇人口!$1:$1048576,MATCH($B35,城镇人口!$B:$B,0),MATCH(G$1,城镇人口!$1:$1,0))</f>
        <v>601512.70315947896</v>
      </c>
      <c r="H35" s="40">
        <f>INDEX(人口源表!$1:$1048576,MATCH($B35,人口源表!$A:$A,0),MATCH(H$1,人口源表!$1:$1,0))-INDEX(城镇人口!$1:$1048576,MATCH($B35,城镇人口!$B:$B,0),MATCH(H$1,城镇人口!$1:$1,0))</f>
        <v>592721.76138721034</v>
      </c>
      <c r="I35" s="40">
        <f>INDEX(人口源表!$1:$1048576,MATCH($B35,人口源表!$A:$A,0),MATCH(I$1,人口源表!$1:$1,0))-INDEX(城镇人口!$1:$1048576,MATCH($B35,城镇人口!$B:$B,0),MATCH(I$1,城镇人口!$1:$1,0))</f>
        <v>588736.58371663408</v>
      </c>
      <c r="J35" s="40">
        <f>INDEX(人口源表!$1:$1048576,MATCH($B35,人口源表!$A:$A,0),MATCH(J$1,人口源表!$1:$1,0))-INDEX(城镇人口!$1:$1048576,MATCH($B35,城镇人口!$B:$B,0),MATCH(J$1,城镇人口!$1:$1,0))</f>
        <v>584019.12596470315</v>
      </c>
      <c r="K35" s="40">
        <f>INDEX(人口源表!$1:$1048576,MATCH($B35,人口源表!$A:$A,0),MATCH(K$1,人口源表!$1:$1,0))-INDEX(城镇人口!$1:$1048576,MATCH($B35,城镇人口!$B:$B,0),MATCH(K$1,城镇人口!$1:$1,0))</f>
        <v>578609.92183462868</v>
      </c>
      <c r="L35" s="40">
        <f>INDEX(人口源表!$1:$1048576,MATCH($B35,人口源表!$A:$A,0),MATCH(L$1,人口源表!$1:$1,0))-INDEX(城镇人口!$1:$1048576,MATCH($B35,城镇人口!$B:$B,0),MATCH(L$1,城镇人口!$1:$1,0))</f>
        <v>572548.3420614783</v>
      </c>
      <c r="M35" s="40">
        <f>INDEX(人口源表!$1:$1048576,MATCH($B35,人口源表!$A:$A,0),MATCH(M$1,人口源表!$1:$1,0))-INDEX(城镇人口!$1:$1048576,MATCH($B35,城镇人口!$B:$B,0),MATCH(M$1,城镇人口!$1:$1,0))</f>
        <v>565873.76802074013</v>
      </c>
      <c r="N35" s="40">
        <f>INDEX(人口源表!$1:$1048576,MATCH($B35,人口源表!$A:$A,0),MATCH(N$1,人口源表!$1:$1,0))-INDEX(城镇人口!$1:$1048576,MATCH($B35,城镇人口!$B:$B,0),MATCH(N$1,城镇人口!$1:$1,0))</f>
        <v>558622.83024714934</v>
      </c>
      <c r="O35" s="40">
        <f>INDEX(人口源表!$1:$1048576,MATCH($B35,人口源表!$A:$A,0),MATCH(O$1,人口源表!$1:$1,0))-INDEX(城镇人口!$1:$1048576,MATCH($B35,城镇人口!$B:$B,0),MATCH(O$1,城镇人口!$1:$1,0))</f>
        <v>550832.17317736265</v>
      </c>
      <c r="P35" s="40">
        <f>INDEX(人口源表!$1:$1048576,MATCH($B35,人口源表!$A:$A,0),MATCH(P$1,人口源表!$1:$1,0))-INDEX(城镇人口!$1:$1048576,MATCH($B35,城镇人口!$B:$B,0),MATCH(P$1,城镇人口!$1:$1,0))</f>
        <v>542537.26072135428</v>
      </c>
      <c r="Q35" s="40">
        <f>INDEX(人口源表!$1:$1048576,MATCH($B35,人口源表!$A:$A,0),MATCH(Q$1,人口源表!$1:$1,0))-INDEX(城镇人口!$1:$1048576,MATCH($B35,城镇人口!$B:$B,0),MATCH(Q$1,城镇人口!$1:$1,0))</f>
        <v>533772.02054739208</v>
      </c>
      <c r="R35" s="40">
        <f>INDEX(人口源表!$1:$1048576,MATCH($B35,人口源表!$A:$A,0),MATCH(R$1,人口源表!$1:$1,0))-INDEX(城镇人口!$1:$1048576,MATCH($B35,城镇人口!$B:$B,0),MATCH(R$1,城镇人口!$1:$1,0))</f>
        <v>524569.95688535098</v>
      </c>
      <c r="S35" s="40">
        <f>INDEX(人口源表!$1:$1048576,MATCH($B35,人口源表!$A:$A,0),MATCH(S$1,人口源表!$1:$1,0))-INDEX(城镇人口!$1:$1048576,MATCH($B35,城镇人口!$B:$B,0),MATCH(S$1,城镇人口!$1:$1,0))</f>
        <v>519676.05525238533</v>
      </c>
      <c r="T35" s="40">
        <f>INDEX(人口源表!$1:$1048576,MATCH($B35,人口源表!$A:$A,0),MATCH(T$1,人口源表!$1:$1,0))-INDEX(城镇人口!$1:$1048576,MATCH($B35,城镇人口!$B:$B,0),MATCH(T$1,城镇人口!$1:$1,0))</f>
        <v>514470.84848149796</v>
      </c>
      <c r="U35" s="40">
        <f>INDEX(人口源表!$1:$1048576,MATCH($B35,人口源表!$A:$A,0),MATCH(U$1,人口源表!$1:$1,0))-INDEX(城镇人口!$1:$1048576,MATCH($B35,城镇人口!$B:$B,0),MATCH(U$1,城镇人口!$1:$1,0))</f>
        <v>508976.57253117661</v>
      </c>
      <c r="V35" s="40">
        <f>INDEX(人口源表!$1:$1048576,MATCH($B35,人口源表!$A:$A,0),MATCH(V$1,人口源表!$1:$1,0))-INDEX(城镇人口!$1:$1048576,MATCH($B35,城镇人口!$B:$B,0),MATCH(V$1,城镇人口!$1:$1,0))</f>
        <v>503216.38693503255</v>
      </c>
      <c r="W35" s="40">
        <f>INDEX(人口源表!$1:$1048576,MATCH($B35,人口源表!$A:$A,0),MATCH(W$1,人口源表!$1:$1,0))-INDEX(城镇人口!$1:$1048576,MATCH($B35,城镇人口!$B:$B,0),MATCH(W$1,城镇人口!$1:$1,0))</f>
        <v>497210.89072777133</v>
      </c>
      <c r="X35" s="40">
        <f>INDEX(人口源表!$1:$1048576,MATCH($B35,人口源表!$A:$A,0),MATCH(X$1,人口源表!$1:$1,0))-INDEX(城镇人口!$1:$1048576,MATCH($B35,城镇人口!$B:$B,0),MATCH(X$1,城镇人口!$1:$1,0))</f>
        <v>490981.59410049219</v>
      </c>
      <c r="Y35" s="40">
        <f>INDEX(人口源表!$1:$1048576,MATCH($B35,人口源表!$A:$A,0),MATCH(Y$1,人口源表!$1:$1,0))-INDEX(城镇人口!$1:$1048576,MATCH($B35,城镇人口!$B:$B,0),MATCH(Y$1,城镇人口!$1:$1,0))</f>
        <v>484548.50385284738</v>
      </c>
      <c r="Z35" s="40">
        <f>INDEX(人口源表!$1:$1048576,MATCH($B35,人口源表!$A:$A,0),MATCH(Z$1,人口源表!$1:$1,0))-INDEX(城镇人口!$1:$1048576,MATCH($B35,城镇人口!$B:$B,0),MATCH(Z$1,城镇人口!$1:$1,0))</f>
        <v>477930.8294011486</v>
      </c>
      <c r="AA35" s="40">
        <f>INDEX(人口源表!$1:$1048576,MATCH($B35,人口源表!$A:$A,0),MATCH(AA$1,人口源表!$1:$1,0))-INDEX(城镇人口!$1:$1048576,MATCH($B35,城镇人口!$B:$B,0),MATCH(AA$1,城镇人口!$1:$1,0))</f>
        <v>471147.32137031073</v>
      </c>
      <c r="AB35" s="40">
        <f>INDEX(人口源表!$1:$1048576,MATCH($B35,人口源表!$A:$A,0),MATCH(AB$1,人口源表!$1:$1,0))-INDEX(城镇人口!$1:$1048576,MATCH($B35,城镇人口!$B:$B,0),MATCH(AB$1,城镇人口!$1:$1,0))</f>
        <v>464215.94097946596</v>
      </c>
      <c r="AC35" s="40">
        <f>INDEX(人口源表!$1:$1048576,MATCH($B35,人口源表!$A:$A,0),MATCH(AC$1,人口源表!$1:$1,0))-INDEX(城镇人口!$1:$1048576,MATCH($B35,城镇人口!$B:$B,0),MATCH(AC$1,城镇人口!$1:$1,0))</f>
        <v>458335.85721604584</v>
      </c>
      <c r="AD35" s="40">
        <f>INDEX(人口源表!$1:$1048576,MATCH($B35,人口源表!$A:$A,0),MATCH(AD$1,人口源表!$1:$1,0))-INDEX(城镇人口!$1:$1048576,MATCH($B35,城镇人口!$B:$B,0),MATCH(AD$1,城镇人口!$1:$1,0))</f>
        <v>452339.86651905766</v>
      </c>
      <c r="AE35" s="40">
        <f>INDEX(人口源表!$1:$1048576,MATCH($B35,人口源表!$A:$A,0),MATCH(AE$1,人口源表!$1:$1,0))-INDEX(城镇人口!$1:$1048576,MATCH($B35,城镇人口!$B:$B,0),MATCH(AE$1,城镇人口!$1:$1,0))</f>
        <v>446243.16248351755</v>
      </c>
      <c r="AF35" s="40">
        <f>INDEX(人口源表!$1:$1048576,MATCH($B35,人口源表!$A:$A,0),MATCH(AF$1,人口源表!$1:$1,0))-INDEX(城镇人口!$1:$1048576,MATCH($B35,城镇人口!$B:$B,0),MATCH(AF$1,城镇人口!$1:$1,0))</f>
        <v>440059.32590097678</v>
      </c>
      <c r="AG35" s="40">
        <f>INDEX(人口源表!$1:$1048576,MATCH($B35,人口源表!$A:$A,0),MATCH(AG$1,人口源表!$1:$1,0))-INDEX(城镇人口!$1:$1048576,MATCH($B35,城镇人口!$B:$B,0),MATCH(AG$1,城镇人口!$1:$1,0))</f>
        <v>433802.5555500373</v>
      </c>
      <c r="AH35" s="40">
        <f>INDEX(人口源表!$1:$1048576,MATCH($B35,人口源表!$A:$A,0),MATCH(AH$1,人口源表!$1:$1,0))-INDEX(城镇人口!$1:$1048576,MATCH($B35,城镇人口!$B:$B,0),MATCH(AH$1,城镇人口!$1:$1,0))</f>
        <v>427486.08023705648</v>
      </c>
      <c r="AI35" s="40">
        <f>INDEX(人口源表!$1:$1048576,MATCH($B35,人口源表!$A:$A,0),MATCH(AI$1,人口源表!$1:$1,0))-INDEX(城镇人口!$1:$1048576,MATCH($B35,城镇人口!$B:$B,0),MATCH(AI$1,城镇人口!$1:$1,0))</f>
        <v>421122.18145654781</v>
      </c>
      <c r="AJ35" s="40">
        <f>INDEX(人口源表!$1:$1048576,MATCH($B35,人口源表!$A:$A,0),MATCH(AJ$1,人口源表!$1:$1,0))-INDEX(城镇人口!$1:$1048576,MATCH($B35,城镇人口!$B:$B,0),MATCH(AJ$1,城镇人口!$1:$1,0))</f>
        <v>414723.12824672798</v>
      </c>
      <c r="AK35" s="40">
        <f>INDEX(人口源表!$1:$1048576,MATCH($B35,人口源表!$A:$A,0),MATCH(AK$1,人口源表!$1:$1,0))-INDEX(城镇人口!$1:$1048576,MATCH($B35,城镇人口!$B:$B,0),MATCH(AK$1,城镇人口!$1:$1,0))</f>
        <v>408300.25697365683</v>
      </c>
      <c r="AL35" s="40">
        <f>INDEX(人口源表!$1:$1048576,MATCH($B35,人口源表!$A:$A,0),MATCH(AL$1,人口源表!$1:$1,0))-INDEX(城镇人口!$1:$1048576,MATCH($B35,城镇人口!$B:$B,0),MATCH(AL$1,城镇人口!$1:$1,0))</f>
        <v>401864.89066020714</v>
      </c>
      <c r="AM35" s="40">
        <f>INDEX(人口源表!$1:$1048576,MATCH($B35,人口源表!$A:$A,0),MATCH(AM$1,人口源表!$1:$1,0))-INDEX(城镇人口!$1:$1048576,MATCH($B35,城镇人口!$B:$B,0),MATCH(AM$1,城镇人口!$1:$1,0))</f>
        <v>395427.43455768574</v>
      </c>
      <c r="AN35" s="40">
        <f>INDEX(人口源表!$1:$1048576,MATCH($B35,人口源表!$A:$A,0),MATCH(AN$1,人口源表!$1:$1,0))-INDEX(城镇人口!$1:$1048576,MATCH($B35,城镇人口!$B:$B,0),MATCH(AN$1,城镇人口!$1:$1,0))</f>
        <v>388997.69299356628</v>
      </c>
      <c r="AO35" s="40">
        <f>INDEX(人口源表!$1:$1048576,MATCH($B35,人口源表!$A:$A,0),MATCH(AO$1,人口源表!$1:$1,0))-INDEX(城镇人口!$1:$1048576,MATCH($B35,城镇人口!$B:$B,0),MATCH(AO$1,城镇人口!$1:$1,0))</f>
        <v>382584.87975669175</v>
      </c>
      <c r="AP35" s="40">
        <f>INDEX(人口源表!$1:$1048576,MATCH($B35,人口源表!$A:$A,0),MATCH(AP$1,人口源表!$1:$1,0))-INDEX(城镇人口!$1:$1048576,MATCH($B35,城镇人口!$B:$B,0),MATCH(AP$1,城镇人口!$1:$1,0))</f>
        <v>376198.49285485863</v>
      </c>
      <c r="AQ35" s="40">
        <f>INDEX(人口源表!$1:$1048576,MATCH($B35,人口源表!$A:$A,0),MATCH(AQ$1,人口源表!$1:$1,0))-INDEX(城镇人口!$1:$1048576,MATCH($B35,城镇人口!$B:$B,0),MATCH(AQ$1,城镇人口!$1:$1,0))</f>
        <v>369846.57251324761</v>
      </c>
      <c r="AR35" s="40">
        <f>INDEX(人口源表!$1:$1048576,MATCH($B35,人口源表!$A:$A,0),MATCH(AR$1,人口源表!$1:$1,0))-INDEX(城镇人口!$1:$1048576,MATCH($B35,城镇人口!$B:$B,0),MATCH(AR$1,城镇人口!$1:$1,0))</f>
        <v>363537.16557303106</v>
      </c>
      <c r="AS35" s="40">
        <f>INDEX(人口源表!$1:$1048576,MATCH($B35,人口源表!$A:$A,0),MATCH(AS$1,人口源表!$1:$1,0))-INDEX(城镇人口!$1:$1048576,MATCH($B35,城镇人口!$B:$B,0),MATCH(AS$1,城镇人口!$1:$1,0))</f>
        <v>357277.46935646201</v>
      </c>
      <c r="AT35" s="40">
        <f>INDEX(人口源表!$1:$1048576,MATCH($B35,人口源表!$A:$A,0),MATCH(AT$1,人口源表!$1:$1,0))-INDEX(城镇人口!$1:$1048576,MATCH($B35,城镇人口!$B:$B,0),MATCH(AT$1,城镇人口!$1:$1,0))</f>
        <v>351074.96521010844</v>
      </c>
      <c r="AU35" s="40">
        <f>INDEX(人口源表!$1:$1048576,MATCH($B35,人口源表!$A:$A,0),MATCH(AU$1,人口源表!$1:$1,0))-INDEX(城镇人口!$1:$1048576,MATCH($B35,城镇人口!$B:$B,0),MATCH(AU$1,城镇人口!$1:$1,0))</f>
        <v>344936.01590549108</v>
      </c>
      <c r="AV35" s="40">
        <f>INDEX(人口源表!$1:$1048576,MATCH($B35,人口源表!$A:$A,0),MATCH(AV$1,人口源表!$1:$1,0))-INDEX(城镇人口!$1:$1048576,MATCH($B35,城镇人口!$B:$B,0),MATCH(AV$1,城镇人口!$1:$1,0))</f>
        <v>338866.17570978124</v>
      </c>
    </row>
    <row r="36" spans="1:48" x14ac:dyDescent="0.15">
      <c r="A36" s="4" t="s">
        <v>861</v>
      </c>
      <c r="B36" s="4" t="s">
        <v>94</v>
      </c>
      <c r="C36" s="34">
        <f>VLOOKUP(B36,'[1]2016省城人口总结（根）'!B:C,2,FALSE)/100</f>
        <v>0.54371499999999995</v>
      </c>
      <c r="D36" s="40">
        <f>INDEX(人口源表!$1:$1048576,MATCH($B36,人口源表!$A:$A,0),MATCH(D$1,人口源表!$1:$1,0))-INDEX(城镇人口!$1:$1048576,MATCH($B36,城镇人口!$B:$B,0),MATCH(D$1,城镇人口!$1:$1,0))</f>
        <v>491210.90483565733</v>
      </c>
      <c r="E36" s="40">
        <f>INDEX(人口源表!$1:$1048576,MATCH($B36,人口源表!$A:$A,0),MATCH(E$1,人口源表!$1:$1,0))-INDEX(城镇人口!$1:$1048576,MATCH($B36,城镇人口!$B:$B,0),MATCH(E$1,城镇人口!$1:$1,0))</f>
        <v>484176.28761534521</v>
      </c>
      <c r="F36" s="40">
        <f>INDEX(人口源表!$1:$1048576,MATCH($B36,人口源表!$A:$A,0),MATCH(F$1,人口源表!$1:$1,0))-INDEX(城镇人口!$1:$1048576,MATCH($B36,城镇人口!$B:$B,0),MATCH(F$1,城镇人口!$1:$1,0))</f>
        <v>476605.72680166841</v>
      </c>
      <c r="G36" s="40">
        <f>INDEX(人口源表!$1:$1048576,MATCH($B36,人口源表!$A:$A,0),MATCH(G$1,人口源表!$1:$1,0))-INDEX(城镇人口!$1:$1048576,MATCH($B36,城镇人口!$B:$B,0),MATCH(G$1,城镇人口!$1:$1,0))</f>
        <v>470210.9620471088</v>
      </c>
      <c r="H36" s="40">
        <f>INDEX(人口源表!$1:$1048576,MATCH($B36,人口源表!$A:$A,0),MATCH(H$1,人口源表!$1:$1,0))-INDEX(城镇人口!$1:$1048576,MATCH($B36,城镇人口!$B:$B,0),MATCH(H$1,城镇人口!$1:$1,0))</f>
        <v>463105.60462077369</v>
      </c>
      <c r="I36" s="40">
        <f>INDEX(人口源表!$1:$1048576,MATCH($B36,人口源表!$A:$A,0),MATCH(I$1,人口源表!$1:$1,0))-INDEX(城镇人口!$1:$1048576,MATCH($B36,城镇人口!$B:$B,0),MATCH(I$1,城镇人口!$1:$1,0))</f>
        <v>459732.98353530967</v>
      </c>
      <c r="J36" s="40">
        <f>INDEX(人口源表!$1:$1048576,MATCH($B36,人口源表!$A:$A,0),MATCH(J$1,人口源表!$1:$1,0))-INDEX(城镇人口!$1:$1048576,MATCH($B36,城镇人口!$B:$B,0),MATCH(J$1,城镇人口!$1:$1,0))</f>
        <v>455769.45174002135</v>
      </c>
      <c r="K36" s="40">
        <f>INDEX(人口源表!$1:$1048576,MATCH($B36,人口源表!$A:$A,0),MATCH(K$1,人口源表!$1:$1,0))-INDEX(城镇人口!$1:$1048576,MATCH($B36,城镇人口!$B:$B,0),MATCH(K$1,城镇人口!$1:$1,0))</f>
        <v>451252.71598318534</v>
      </c>
      <c r="L36" s="40">
        <f>INDEX(人口源表!$1:$1048576,MATCH($B36,人口源表!$A:$A,0),MATCH(L$1,人口源表!$1:$1,0))-INDEX(城镇人口!$1:$1048576,MATCH($B36,城镇人口!$B:$B,0),MATCH(L$1,城镇人口!$1:$1,0))</f>
        <v>446217.64747664321</v>
      </c>
      <c r="M36" s="40">
        <f>INDEX(人口源表!$1:$1048576,MATCH($B36,人口源表!$A:$A,0),MATCH(M$1,人口源表!$1:$1,0))-INDEX(城镇人口!$1:$1048576,MATCH($B36,城镇人口!$B:$B,0),MATCH(M$1,城镇人口!$1:$1,0))</f>
        <v>440699.51806101063</v>
      </c>
      <c r="N36" s="40">
        <f>INDEX(人口源表!$1:$1048576,MATCH($B36,人口源表!$A:$A,0),MATCH(N$1,人口源表!$1:$1,0))-INDEX(城镇人口!$1:$1048576,MATCH($B36,城镇人口!$B:$B,0),MATCH(N$1,城镇人口!$1:$1,0))</f>
        <v>434731.20874634653</v>
      </c>
      <c r="O36" s="40">
        <f>INDEX(人口源表!$1:$1048576,MATCH($B36,人口源表!$A:$A,0),MATCH(O$1,人口源表!$1:$1,0))-INDEX(城镇人口!$1:$1048576,MATCH($B36,城镇人口!$B:$B,0),MATCH(O$1,城镇人口!$1:$1,0))</f>
        <v>428344.81446029688</v>
      </c>
      <c r="P36" s="40">
        <f>INDEX(人口源表!$1:$1048576,MATCH($B36,人口源表!$A:$A,0),MATCH(P$1,人口源表!$1:$1,0))-INDEX(城镇人口!$1:$1048576,MATCH($B36,城镇人口!$B:$B,0),MATCH(P$1,城镇人口!$1:$1,0))</f>
        <v>421570.88150164287</v>
      </c>
      <c r="Q36" s="40">
        <f>INDEX(人口源表!$1:$1048576,MATCH($B36,人口源表!$A:$A,0),MATCH(Q$1,人口源表!$1:$1,0))-INDEX(城镇人口!$1:$1048576,MATCH($B36,城镇人口!$B:$B,0),MATCH(Q$1,城镇人口!$1:$1,0))</f>
        <v>414438.81161741063</v>
      </c>
      <c r="R36" s="40">
        <f>INDEX(人口源表!$1:$1048576,MATCH($B36,人口源表!$A:$A,0),MATCH(R$1,人口源表!$1:$1,0))-INDEX(城镇人口!$1:$1048576,MATCH($B36,城镇人口!$B:$B,0),MATCH(R$1,城镇人口!$1:$1,0))</f>
        <v>406977.22931895126</v>
      </c>
      <c r="S36" s="40">
        <f>INDEX(人口源表!$1:$1048576,MATCH($B36,人口源表!$A:$A,0),MATCH(S$1,人口源表!$1:$1,0))-INDEX(城镇人口!$1:$1048576,MATCH($B36,城镇人口!$B:$B,0),MATCH(S$1,城镇人口!$1:$1,0))</f>
        <v>402866.63789583172</v>
      </c>
      <c r="T36" s="40">
        <f>INDEX(人口源表!$1:$1048576,MATCH($B36,人口源表!$A:$A,0),MATCH(T$1,人口源表!$1:$1,0))-INDEX(城镇人口!$1:$1048576,MATCH($B36,城镇人口!$B:$B,0),MATCH(T$1,城镇人口!$1:$1,0))</f>
        <v>398522.05801316653</v>
      </c>
      <c r="U36" s="40">
        <f>INDEX(人口源表!$1:$1048576,MATCH($B36,人口源表!$A:$A,0),MATCH(U$1,人口源表!$1:$1,0))-INDEX(城镇人口!$1:$1048576,MATCH($B36,城镇人口!$B:$B,0),MATCH(U$1,城镇人口!$1:$1,0))</f>
        <v>393962.5389928316</v>
      </c>
      <c r="V36" s="40">
        <f>INDEX(人口源表!$1:$1048576,MATCH($B36,人口源表!$A:$A,0),MATCH(V$1,人口源表!$1:$1,0))-INDEX(城镇人口!$1:$1048576,MATCH($B36,城镇人口!$B:$B,0),MATCH(V$1,城镇人口!$1:$1,0))</f>
        <v>389206.70958280039</v>
      </c>
      <c r="W36" s="40">
        <f>INDEX(人口源表!$1:$1048576,MATCH($B36,人口源表!$A:$A,0),MATCH(W$1,人口源表!$1:$1,0))-INDEX(城镇人口!$1:$1048576,MATCH($B36,城镇人口!$B:$B,0),MATCH(W$1,城镇人口!$1:$1,0))</f>
        <v>384271.74868835241</v>
      </c>
      <c r="X36" s="40">
        <f>INDEX(人口源表!$1:$1048576,MATCH($B36,人口源表!$A:$A,0),MATCH(X$1,人口源表!$1:$1,0))-INDEX(城镇人口!$1:$1048576,MATCH($B36,城镇人口!$B:$B,0),MATCH(X$1,城镇人口!$1:$1,0))</f>
        <v>379175.1189941169</v>
      </c>
      <c r="Y36" s="40">
        <f>INDEX(人口源表!$1:$1048576,MATCH($B36,人口源表!$A:$A,0),MATCH(Y$1,人口源表!$1:$1,0))-INDEX(城镇人口!$1:$1048576,MATCH($B36,城镇人口!$B:$B,0),MATCH(Y$1,城镇人口!$1:$1,0))</f>
        <v>373932.52084387909</v>
      </c>
      <c r="Z36" s="40">
        <f>INDEX(人口源表!$1:$1048576,MATCH($B36,人口源表!$A:$A,0),MATCH(Z$1,人口源表!$1:$1,0))-INDEX(城镇人口!$1:$1048576,MATCH($B36,城镇人口!$B:$B,0),MATCH(Z$1,城镇人口!$1:$1,0))</f>
        <v>368559.2785399342</v>
      </c>
      <c r="AA36" s="40">
        <f>INDEX(人口源表!$1:$1048576,MATCH($B36,人口源表!$A:$A,0),MATCH(AA$1,人口源表!$1:$1,0))-INDEX(城镇人口!$1:$1048576,MATCH($B36,城镇人口!$B:$B,0),MATCH(AA$1,城镇人口!$1:$1,0))</f>
        <v>363070.00745708658</v>
      </c>
      <c r="AB36" s="40">
        <f>INDEX(人口源表!$1:$1048576,MATCH($B36,人口源表!$A:$A,0),MATCH(AB$1,人口源表!$1:$1,0))-INDEX(城镇人口!$1:$1048576,MATCH($B36,城镇人口!$B:$B,0),MATCH(AB$1,城镇人口!$1:$1,0))</f>
        <v>357478.30126720632</v>
      </c>
      <c r="AC36" s="40">
        <f>INDEX(人口源表!$1:$1048576,MATCH($B36,人口源表!$A:$A,0),MATCH(AC$1,人口源表!$1:$1,0))-INDEX(城镇人口!$1:$1048576,MATCH($B36,城镇人口!$B:$B,0),MATCH(AC$1,城镇人口!$1:$1,0))</f>
        <v>352706.98708797095</v>
      </c>
      <c r="AD36" s="40">
        <f>INDEX(人口源表!$1:$1048576,MATCH($B36,人口源表!$A:$A,0),MATCH(AD$1,人口源表!$1:$1,0))-INDEX(城镇人口!$1:$1048576,MATCH($B36,城镇人口!$B:$B,0),MATCH(AD$1,城镇人口!$1:$1,0))</f>
        <v>347855.67703482707</v>
      </c>
      <c r="AE36" s="40">
        <f>INDEX(人口源表!$1:$1048576,MATCH($B36,人口源表!$A:$A,0),MATCH(AE$1,人口源表!$1:$1,0))-INDEX(城镇人口!$1:$1048576,MATCH($B36,城镇人口!$B:$B,0),MATCH(AE$1,城镇人口!$1:$1,0))</f>
        <v>342935.48992201954</v>
      </c>
      <c r="AF36" s="40">
        <f>INDEX(人口源表!$1:$1048576,MATCH($B36,人口源表!$A:$A,0),MATCH(AF$1,人口源表!$1:$1,0))-INDEX(城镇人口!$1:$1048576,MATCH($B36,城镇人口!$B:$B,0),MATCH(AF$1,城镇人口!$1:$1,0))</f>
        <v>337956.65670814796</v>
      </c>
      <c r="AG36" s="40">
        <f>INDEX(人口源表!$1:$1048576,MATCH($B36,人口源表!$A:$A,0),MATCH(AG$1,人口源表!$1:$1,0))-INDEX(城镇人口!$1:$1048576,MATCH($B36,城镇人口!$B:$B,0),MATCH(AG$1,城镇人口!$1:$1,0))</f>
        <v>332928.23205379141</v>
      </c>
      <c r="AH36" s="40">
        <f>INDEX(人口源表!$1:$1048576,MATCH($B36,人口源表!$A:$A,0),MATCH(AH$1,人口源表!$1:$1,0))-INDEX(城镇人口!$1:$1048576,MATCH($B36,城镇人口!$B:$B,0),MATCH(AH$1,城镇人口!$1:$1,0))</f>
        <v>327859.67688606097</v>
      </c>
      <c r="AI36" s="40">
        <f>INDEX(人口源表!$1:$1048576,MATCH($B36,人口源表!$A:$A,0),MATCH(AI$1,人口源表!$1:$1,0))-INDEX(城镇人口!$1:$1048576,MATCH($B36,城镇人口!$B:$B,0),MATCH(AI$1,城镇人口!$1:$1,0))</f>
        <v>322759.29735351203</v>
      </c>
      <c r="AJ36" s="40">
        <f>INDEX(人口源表!$1:$1048576,MATCH($B36,人口源表!$A:$A,0),MATCH(AJ$1,人口源表!$1:$1,0))-INDEX(城镇人口!$1:$1048576,MATCH($B36,城镇人口!$B:$B,0),MATCH(AJ$1,城镇人口!$1:$1,0))</f>
        <v>317634.88972809596</v>
      </c>
      <c r="AK36" s="40">
        <f>INDEX(人口源表!$1:$1048576,MATCH($B36,人口源表!$A:$A,0),MATCH(AK$1,人口源表!$1:$1,0))-INDEX(城镇人口!$1:$1048576,MATCH($B36,城镇人口!$B:$B,0),MATCH(AK$1,城镇人口!$1:$1,0))</f>
        <v>312493.75154089672</v>
      </c>
      <c r="AL36" s="40">
        <f>INDEX(人口源表!$1:$1048576,MATCH($B36,人口源表!$A:$A,0),MATCH(AL$1,人口源表!$1:$1,0))-INDEX(城镇人口!$1:$1048576,MATCH($B36,城镇人口!$B:$B,0),MATCH(AL$1,城镇人口!$1:$1,0))</f>
        <v>307342.69285113725</v>
      </c>
      <c r="AM36" s="40">
        <f>INDEX(人口源表!$1:$1048576,MATCH($B36,人口源表!$A:$A,0),MATCH(AM$1,人口源表!$1:$1,0))-INDEX(城镇人口!$1:$1048576,MATCH($B36,城镇人口!$B:$B,0),MATCH(AM$1,城镇人口!$1:$1,0))</f>
        <v>302187.75157641771</v>
      </c>
      <c r="AN36" s="40">
        <f>INDEX(人口源表!$1:$1048576,MATCH($B36,人口源表!$A:$A,0),MATCH(AN$1,人口源表!$1:$1,0))-INDEX(城镇人口!$1:$1048576,MATCH($B36,城镇人口!$B:$B,0),MATCH(AN$1,城镇人口!$1:$1,0))</f>
        <v>297034.8051402485</v>
      </c>
      <c r="AO36" s="40">
        <f>INDEX(人口源表!$1:$1048576,MATCH($B36,人口源表!$A:$A,0),MATCH(AO$1,人口源表!$1:$1,0))-INDEX(城镇人口!$1:$1048576,MATCH($B36,城镇人口!$B:$B,0),MATCH(AO$1,城镇人口!$1:$1,0))</f>
        <v>291888.98741773306</v>
      </c>
      <c r="AP36" s="40">
        <f>INDEX(人口源表!$1:$1048576,MATCH($B36,人口源表!$A:$A,0),MATCH(AP$1,人口源表!$1:$1,0))-INDEX(城镇人口!$1:$1048576,MATCH($B36,城镇人口!$B:$B,0),MATCH(AP$1,城镇人口!$1:$1,0))</f>
        <v>286755.29008286225</v>
      </c>
      <c r="AQ36" s="40">
        <f>INDEX(人口源表!$1:$1048576,MATCH($B36,人口源表!$A:$A,0),MATCH(AQ$1,人口源表!$1:$1,0))-INDEX(城镇人口!$1:$1048576,MATCH($B36,城镇人口!$B:$B,0),MATCH(AQ$1,城镇人口!$1:$1,0))</f>
        <v>281637.70505118102</v>
      </c>
      <c r="AR36" s="40">
        <f>INDEX(人口源表!$1:$1048576,MATCH($B36,人口源表!$A:$A,0),MATCH(AR$1,人口源表!$1:$1,0))-INDEX(城镇人口!$1:$1048576,MATCH($B36,城镇人口!$B:$B,0),MATCH(AR$1,城镇人口!$1:$1,0))</f>
        <v>276540.11162598594</v>
      </c>
      <c r="AS36" s="40">
        <f>INDEX(人口源表!$1:$1048576,MATCH($B36,人口源表!$A:$A,0),MATCH(AS$1,人口源表!$1:$1,0))-INDEX(城镇人口!$1:$1048576,MATCH($B36,城镇人口!$B:$B,0),MATCH(AS$1,城镇人口!$1:$1,0))</f>
        <v>271465.71541925555</v>
      </c>
      <c r="AT36" s="40">
        <f>INDEX(人口源表!$1:$1048576,MATCH($B36,人口源表!$A:$A,0),MATCH(AT$1,人口源表!$1:$1,0))-INDEX(城镇人口!$1:$1048576,MATCH($B36,城镇人口!$B:$B,0),MATCH(AT$1,城镇人口!$1:$1,0))</f>
        <v>266417.90625963942</v>
      </c>
      <c r="AU36" s="40">
        <f>INDEX(人口源表!$1:$1048576,MATCH($B36,人口源表!$A:$A,0),MATCH(AU$1,人口源表!$1:$1,0))-INDEX(城镇人口!$1:$1048576,MATCH($B36,城镇人口!$B:$B,0),MATCH(AU$1,城镇人口!$1:$1,0))</f>
        <v>261399.14543765632</v>
      </c>
      <c r="AV36" s="40">
        <f>INDEX(人口源表!$1:$1048576,MATCH($B36,人口源表!$A:$A,0),MATCH(AV$1,人口源表!$1:$1,0))-INDEX(城镇人口!$1:$1048576,MATCH($B36,城镇人口!$B:$B,0),MATCH(AV$1,城镇人口!$1:$1,0))</f>
        <v>256411.27755287651</v>
      </c>
    </row>
    <row r="37" spans="1:48" x14ac:dyDescent="0.15">
      <c r="A37" s="4" t="s">
        <v>861</v>
      </c>
      <c r="B37" s="4" t="s">
        <v>96</v>
      </c>
      <c r="C37" s="34">
        <f>VLOOKUP(B37,'[1]2016省城人口总结（根）'!B:C,2,FALSE)/100</f>
        <v>0.54371499999999995</v>
      </c>
      <c r="D37" s="40">
        <f>INDEX(人口源表!$1:$1048576,MATCH($B37,人口源表!$A:$A,0),MATCH(D$1,人口源表!$1:$1,0))-INDEX(城镇人口!$1:$1048576,MATCH($B37,城镇人口!$B:$B,0),MATCH(D$1,城镇人口!$1:$1,0))</f>
        <v>111167.21063636028</v>
      </c>
      <c r="E37" s="40">
        <f>INDEX(人口源表!$1:$1048576,MATCH($B37,人口源表!$A:$A,0),MATCH(E$1,人口源表!$1:$1,0))-INDEX(城镇人口!$1:$1048576,MATCH($B37,城镇人口!$B:$B,0),MATCH(E$1,城镇人口!$1:$1,0))</f>
        <v>109631.55287929863</v>
      </c>
      <c r="F37" s="40">
        <f>INDEX(人口源表!$1:$1048576,MATCH($B37,人口源表!$A:$A,0),MATCH(F$1,人口源表!$1:$1,0))-INDEX(城镇人口!$1:$1048576,MATCH($B37,城镇人口!$B:$B,0),MATCH(F$1,城镇人口!$1:$1,0))</f>
        <v>107964.12437089297</v>
      </c>
      <c r="G37" s="40">
        <f>INDEX(人口源表!$1:$1048576,MATCH($B37,人口源表!$A:$A,0),MATCH(G$1,人口源表!$1:$1,0))-INDEX(城镇人口!$1:$1048576,MATCH($B37,城镇人口!$B:$B,0),MATCH(G$1,城镇人口!$1:$1,0))</f>
        <v>111363.08441973192</v>
      </c>
      <c r="H37" s="40">
        <f>INDEX(人口源表!$1:$1048576,MATCH($B37,人口源表!$A:$A,0),MATCH(H$1,人口源表!$1:$1,0))-INDEX(城镇人口!$1:$1048576,MATCH($B37,城镇人口!$B:$B,0),MATCH(H$1,城镇人口!$1:$1,0))</f>
        <v>109749.60816622534</v>
      </c>
      <c r="I37" s="40">
        <f>INDEX(人口源表!$1:$1048576,MATCH($B37,人口源表!$A:$A,0),MATCH(I$1,人口源表!$1:$1,0))-INDEX(城镇人口!$1:$1048576,MATCH($B37,城镇人口!$B:$B,0),MATCH(I$1,城镇人口!$1:$1,0))</f>
        <v>109009.43438969084</v>
      </c>
      <c r="J37" s="40">
        <f>INDEX(人口源表!$1:$1048576,MATCH($B37,人口源表!$A:$A,0),MATCH(J$1,人口源表!$1:$1,0))-INDEX(城镇人口!$1:$1048576,MATCH($B37,城镇人口!$B:$B,0),MATCH(J$1,城镇人口!$1:$1,0))</f>
        <v>108120.60465093006</v>
      </c>
      <c r="K37" s="40">
        <f>INDEX(人口源表!$1:$1048576,MATCH($B37,人口源表!$A:$A,0),MATCH(K$1,人口源表!$1:$1,0))-INDEX(城镇人口!$1:$1048576,MATCH($B37,城镇人口!$B:$B,0),MATCH(K$1,城镇人口!$1:$1,0))</f>
        <v>107092.69940049064</v>
      </c>
      <c r="L37" s="40">
        <f>INDEX(人口源表!$1:$1048576,MATCH($B37,人口源表!$A:$A,0),MATCH(L$1,人口源表!$1:$1,0))-INDEX(城镇人口!$1:$1048576,MATCH($B37,城镇人口!$B:$B,0),MATCH(L$1,城镇人口!$1:$1,0))</f>
        <v>105936.26278517497</v>
      </c>
      <c r="M37" s="40">
        <f>INDEX(人口源表!$1:$1048576,MATCH($B37,人口源表!$A:$A,0),MATCH(M$1,人口源表!$1:$1,0))-INDEX(城镇人口!$1:$1048576,MATCH($B37,城镇人口!$B:$B,0),MATCH(M$1,城镇人口!$1:$1,0))</f>
        <v>104660.37365138123</v>
      </c>
      <c r="N37" s="40">
        <f>INDEX(人口源表!$1:$1048576,MATCH($B37,人口源表!$A:$A,0),MATCH(N$1,人口源表!$1:$1,0))-INDEX(城镇人口!$1:$1048576,MATCH($B37,城镇人口!$B:$B,0),MATCH(N$1,城镇人口!$1:$1,0))</f>
        <v>103273.87669623515</v>
      </c>
      <c r="O37" s="40">
        <f>INDEX(人口源表!$1:$1048576,MATCH($B37,人口源表!$A:$A,0),MATCH(O$1,人口源表!$1:$1,0))-INDEX(城镇人口!$1:$1048576,MATCH($B37,城镇人口!$B:$B,0),MATCH(O$1,城镇人口!$1:$1,0))</f>
        <v>101785.37594018545</v>
      </c>
      <c r="P37" s="40">
        <f>INDEX(人口源表!$1:$1048576,MATCH($B37,人口源表!$A:$A,0),MATCH(P$1,人口源表!$1:$1,0))-INDEX(城镇人口!$1:$1048576,MATCH($B37,城镇人口!$B:$B,0),MATCH(P$1,城镇人口!$1:$1,0))</f>
        <v>100203.22806215202</v>
      </c>
      <c r="Q37" s="40">
        <f>INDEX(人口源表!$1:$1048576,MATCH($B37,人口源表!$A:$A,0),MATCH(Q$1,人口源表!$1:$1,0))-INDEX(城镇人口!$1:$1048576,MATCH($B37,城镇人口!$B:$B,0),MATCH(Q$1,城镇人口!$1:$1,0))</f>
        <v>98534.44408255734</v>
      </c>
      <c r="R37" s="40">
        <f>INDEX(人口源表!$1:$1048576,MATCH($B37,人口源表!$A:$A,0),MATCH(R$1,人口源表!$1:$1,0))-INDEX(城镇人口!$1:$1048576,MATCH($B37,城镇人口!$B:$B,0),MATCH(R$1,城镇人口!$1:$1,0))</f>
        <v>96786.922695127549</v>
      </c>
      <c r="S37" s="40">
        <f>INDEX(人口源表!$1:$1048576,MATCH($B37,人口源表!$A:$A,0),MATCH(S$1,人口源表!$1:$1,0))-INDEX(城镇人口!$1:$1048576,MATCH($B37,城镇人口!$B:$B,0),MATCH(S$1,城镇人口!$1:$1,0))</f>
        <v>95835.976047098491</v>
      </c>
      <c r="T37" s="40">
        <f>INDEX(人口源表!$1:$1048576,MATCH($B37,人口源表!$A:$A,0),MATCH(T$1,人口源表!$1:$1,0))-INDEX(城镇人口!$1:$1048576,MATCH($B37,城镇人口!$B:$B,0),MATCH(T$1,城镇人口!$1:$1,0))</f>
        <v>94829.854899023805</v>
      </c>
      <c r="U37" s="40">
        <f>INDEX(人口源表!$1:$1048576,MATCH($B37,人口源表!$A:$A,0),MATCH(U$1,人口源表!$1:$1,0))-INDEX(城镇人口!$1:$1048576,MATCH($B37,城镇人口!$B:$B,0),MATCH(U$1,城镇人口!$1:$1,0))</f>
        <v>93773.476930279372</v>
      </c>
      <c r="V37" s="40">
        <f>INDEX(人口源表!$1:$1048576,MATCH($B37,人口源表!$A:$A,0),MATCH(V$1,人口源表!$1:$1,0))-INDEX(城镇人口!$1:$1048576,MATCH($B37,城镇人口!$B:$B,0),MATCH(V$1,城镇人口!$1:$1,0))</f>
        <v>92671.299319170852</v>
      </c>
      <c r="W37" s="40">
        <f>INDEX(人口源表!$1:$1048576,MATCH($B37,人口源表!$A:$A,0),MATCH(W$1,人口源表!$1:$1,0))-INDEX(城镇人口!$1:$1048576,MATCH($B37,城镇人口!$B:$B,0),MATCH(W$1,城镇人口!$1:$1,0))</f>
        <v>91527.33361998148</v>
      </c>
      <c r="X37" s="40">
        <f>INDEX(人口源表!$1:$1048576,MATCH($B37,人口源表!$A:$A,0),MATCH(X$1,人口源表!$1:$1,0))-INDEX(城镇人口!$1:$1048576,MATCH($B37,城镇人口!$B:$B,0),MATCH(X$1,城镇人口!$1:$1,0))</f>
        <v>90345.498827908741</v>
      </c>
      <c r="Y37" s="40">
        <f>INDEX(人口源表!$1:$1048576,MATCH($B37,人口源表!$A:$A,0),MATCH(Y$1,人口源表!$1:$1,0))-INDEX(城镇人口!$1:$1048576,MATCH($B37,城镇人口!$B:$B,0),MATCH(Y$1,城镇人口!$1:$1,0))</f>
        <v>89129.620168587018</v>
      </c>
      <c r="Z37" s="40">
        <f>INDEX(人口源表!$1:$1048576,MATCH($B37,人口源表!$A:$A,0),MATCH(Z$1,人口源表!$1:$1,0))-INDEX(城镇人口!$1:$1048576,MATCH($B37,城镇人口!$B:$B,0),MATCH(Z$1,城镇人口!$1:$1,0))</f>
        <v>87883.427875237307</v>
      </c>
      <c r="AA37" s="40">
        <f>INDEX(人口源表!$1:$1048576,MATCH($B37,人口源表!$A:$A,0),MATCH(AA$1,人口源表!$1:$1,0))-INDEX(城镇人口!$1:$1048576,MATCH($B37,城镇人口!$B:$B,0),MATCH(AA$1,城镇人口!$1:$1,0))</f>
        <v>86609.572021998029</v>
      </c>
      <c r="AB37" s="40">
        <f>INDEX(人口源表!$1:$1048576,MATCH($B37,人口源表!$A:$A,0),MATCH(AB$1,人口源表!$1:$1,0))-INDEX(城镇人口!$1:$1048576,MATCH($B37,城镇人口!$B:$B,0),MATCH(AB$1,城镇人口!$1:$1,0))</f>
        <v>85310.970145707979</v>
      </c>
      <c r="AC37" s="40">
        <f>INDEX(人口源表!$1:$1048576,MATCH($B37,人口源表!$A:$A,0),MATCH(AC$1,人口源表!$1:$1,0))-INDEX(城镇人口!$1:$1048576,MATCH($B37,城镇人口!$B:$B,0),MATCH(AC$1,城镇人口!$1:$1,0))</f>
        <v>84207.950549889589</v>
      </c>
      <c r="AD37" s="40">
        <f>INDEX(人口源表!$1:$1048576,MATCH($B37,人口源表!$A:$A,0),MATCH(AD$1,人口源表!$1:$1,0))-INDEX(城镇人口!$1:$1048576,MATCH($B37,城镇人口!$B:$B,0),MATCH(AD$1,城镇人口!$1:$1,0))</f>
        <v>83085.330057342042</v>
      </c>
      <c r="AE37" s="40">
        <f>INDEX(人口源表!$1:$1048576,MATCH($B37,人口源表!$A:$A,0),MATCH(AE$1,人口源表!$1:$1,0))-INDEX(城镇人口!$1:$1048576,MATCH($B37,城镇人口!$B:$B,0),MATCH(AE$1,城镇人口!$1:$1,0))</f>
        <v>81944.349249325867</v>
      </c>
      <c r="AF37" s="40">
        <f>INDEX(人口源表!$1:$1048576,MATCH($B37,人口源表!$A:$A,0),MATCH(AF$1,人口源表!$1:$1,0))-INDEX(城镇人口!$1:$1048576,MATCH($B37,城镇人口!$B:$B,0),MATCH(AF$1,城镇人口!$1:$1,0))</f>
        <v>80787.804487248883</v>
      </c>
      <c r="AG37" s="40">
        <f>INDEX(人口源表!$1:$1048576,MATCH($B37,人口源表!$A:$A,0),MATCH(AG$1,人口源表!$1:$1,0))-INDEX(城镇人口!$1:$1048576,MATCH($B37,城镇人口!$B:$B,0),MATCH(AG$1,城镇人口!$1:$1,0))</f>
        <v>79616.86523327959</v>
      </c>
      <c r="AH37" s="40">
        <f>INDEX(人口源表!$1:$1048576,MATCH($B37,人口源表!$A:$A,0),MATCH(AH$1,人口源表!$1:$1,0))-INDEX(城镇人口!$1:$1048576,MATCH($B37,城镇人口!$B:$B,0),MATCH(AH$1,城镇人口!$1:$1,0))</f>
        <v>78432.993428706075</v>
      </c>
      <c r="AI37" s="40">
        <f>INDEX(人口源表!$1:$1048576,MATCH($B37,人口源表!$A:$A,0),MATCH(AI$1,人口源表!$1:$1,0))-INDEX(城镇人口!$1:$1048576,MATCH($B37,城镇人口!$B:$B,0),MATCH(AI$1,城镇人口!$1:$1,0))</f>
        <v>77237.317121498316</v>
      </c>
      <c r="AJ37" s="40">
        <f>INDEX(人口源表!$1:$1048576,MATCH($B37,人口源表!$A:$A,0),MATCH(AJ$1,人口源表!$1:$1,0))-INDEX(城镇人口!$1:$1048576,MATCH($B37,城镇人口!$B:$B,0),MATCH(AJ$1,城镇人口!$1:$1,0))</f>
        <v>76031.251218697173</v>
      </c>
      <c r="AK37" s="40">
        <f>INDEX(人口源表!$1:$1048576,MATCH($B37,人口源表!$A:$A,0),MATCH(AK$1,人口源表!$1:$1,0))-INDEX(城镇人口!$1:$1048576,MATCH($B37,城镇人口!$B:$B,0),MATCH(AK$1,城镇人口!$1:$1,0))</f>
        <v>74815.580138194084</v>
      </c>
      <c r="AL37" s="40">
        <f>INDEX(人口源表!$1:$1048576,MATCH($B37,人口源表!$A:$A,0),MATCH(AL$1,人口源表!$1:$1,0))-INDEX(城镇人口!$1:$1048576,MATCH($B37,城镇人口!$B:$B,0),MATCH(AL$1,城镇人口!$1:$1,0))</f>
        <v>73591.081309904112</v>
      </c>
      <c r="AM37" s="40">
        <f>INDEX(人口源表!$1:$1048576,MATCH($B37,人口源表!$A:$A,0),MATCH(AM$1,人口源表!$1:$1,0))-INDEX(城镇人口!$1:$1048576,MATCH($B37,城镇人口!$B:$B,0),MATCH(AM$1,城镇人口!$1:$1,0))</f>
        <v>72358.22902518732</v>
      </c>
      <c r="AN37" s="40">
        <f>INDEX(人口源表!$1:$1048576,MATCH($B37,人口源表!$A:$A,0),MATCH(AN$1,人口源表!$1:$1,0))-INDEX(城镇人口!$1:$1048576,MATCH($B37,城镇人口!$B:$B,0),MATCH(AN$1,城镇人口!$1:$1,0))</f>
        <v>71117.501047954807</v>
      </c>
      <c r="AO37" s="40">
        <f>INDEX(人口源表!$1:$1048576,MATCH($B37,人口源表!$A:$A,0),MATCH(AO$1,人口源表!$1:$1,0))-INDEX(城镇人口!$1:$1048576,MATCH($B37,城镇人口!$B:$B,0),MATCH(AO$1,城镇人口!$1:$1,0))</f>
        <v>69869.378636141191</v>
      </c>
      <c r="AP37" s="40">
        <f>INDEX(人口源表!$1:$1048576,MATCH($B37,人口源表!$A:$A,0),MATCH(AP$1,人口源表!$1:$1,0))-INDEX(城镇人口!$1:$1048576,MATCH($B37,城镇人口!$B:$B,0),MATCH(AP$1,城镇人口!$1:$1,0))</f>
        <v>68613.770400639856</v>
      </c>
      <c r="AQ37" s="40">
        <f>INDEX(人口源表!$1:$1048576,MATCH($B37,人口源表!$A:$A,0),MATCH(AQ$1,人口源表!$1:$1,0))-INDEX(城镇人口!$1:$1048576,MATCH($B37,城镇人口!$B:$B,0),MATCH(AQ$1,城镇人口!$1:$1,0))</f>
        <v>67350.609962357325</v>
      </c>
      <c r="AR37" s="40">
        <f>INDEX(人口源表!$1:$1048576,MATCH($B37,人口源表!$A:$A,0),MATCH(AR$1,人口源表!$1:$1,0))-INDEX(城镇人口!$1:$1048576,MATCH($B37,城镇人口!$B:$B,0),MATCH(AR$1,城镇人口!$1:$1,0))</f>
        <v>66080.138879477076</v>
      </c>
      <c r="AS37" s="40">
        <f>INDEX(人口源表!$1:$1048576,MATCH($B37,人口源表!$A:$A,0),MATCH(AS$1,人口源表!$1:$1,0))-INDEX(城镇人口!$1:$1048576,MATCH($B37,城镇人口!$B:$B,0),MATCH(AS$1,城镇人口!$1:$1,0))</f>
        <v>64802.053355494951</v>
      </c>
      <c r="AT37" s="40">
        <f>INDEX(人口源表!$1:$1048576,MATCH($B37,人口源表!$A:$A,0),MATCH(AT$1,人口源表!$1:$1,0))-INDEX(城镇人口!$1:$1048576,MATCH($B37,城镇人口!$B:$B,0),MATCH(AT$1,城镇人口!$1:$1,0))</f>
        <v>63516.086078613007</v>
      </c>
      <c r="AU37" s="40">
        <f>INDEX(人口源表!$1:$1048576,MATCH($B37,人口源表!$A:$A,0),MATCH(AU$1,人口源表!$1:$1,0))-INDEX(城镇人口!$1:$1048576,MATCH($B37,城镇人口!$B:$B,0),MATCH(AU$1,城镇人口!$1:$1,0))</f>
        <v>62221.457434256794</v>
      </c>
      <c r="AV37" s="40">
        <f>INDEX(人口源表!$1:$1048576,MATCH($B37,人口源表!$A:$A,0),MATCH(AV$1,人口源表!$1:$1,0))-INDEX(城镇人口!$1:$1048576,MATCH($B37,城镇人口!$B:$B,0),MATCH(AV$1,城镇人口!$1:$1,0))</f>
        <v>60917.990486378665</v>
      </c>
    </row>
    <row r="38" spans="1:48" x14ac:dyDescent="0.15">
      <c r="A38" s="4" t="s">
        <v>862</v>
      </c>
      <c r="B38" s="4" t="s">
        <v>98</v>
      </c>
      <c r="C38" s="34">
        <f>VLOOKUP(B38,'[1]2016省城人口总结（根）'!B:C,2,FALSE)/100</f>
        <v>0.76466999999999996</v>
      </c>
      <c r="D38" s="40">
        <f>INDEX(人口源表!$1:$1048576,MATCH($B38,人口源表!$A:$A,0),MATCH(D$1,人口源表!$1:$1,0))-INDEX(城镇人口!$1:$1048576,MATCH($B38,城镇人口!$B:$B,0),MATCH(D$1,城镇人口!$1:$1,0))</f>
        <v>1979634.2170111826</v>
      </c>
      <c r="E38" s="40">
        <f>INDEX(人口源表!$1:$1048576,MATCH($B38,人口源表!$A:$A,0),MATCH(E$1,人口源表!$1:$1,0))-INDEX(城镇人口!$1:$1048576,MATCH($B38,城镇人口!$B:$B,0),MATCH(E$1,城镇人口!$1:$1,0))</f>
        <v>1878601.087818509</v>
      </c>
      <c r="F38" s="40">
        <f>INDEX(人口源表!$1:$1048576,MATCH($B38,人口源表!$A:$A,0),MATCH(F$1,人口源表!$1:$1,0))-INDEX(城镇人口!$1:$1048576,MATCH($B38,城镇人口!$B:$B,0),MATCH(F$1,城镇人口!$1:$1,0))</f>
        <v>1773601.8044279534</v>
      </c>
      <c r="G38" s="40">
        <f>INDEX(人口源表!$1:$1048576,MATCH($B38,人口源表!$A:$A,0),MATCH(G$1,人口源表!$1:$1,0))-INDEX(城镇人口!$1:$1048576,MATCH($B38,城镇人口!$B:$B,0),MATCH(G$1,城镇人口!$1:$1,0))</f>
        <v>1754182.2451553382</v>
      </c>
      <c r="H38" s="40">
        <f>INDEX(人口源表!$1:$1048576,MATCH($B38,人口源表!$A:$A,0),MATCH(H$1,人口源表!$1:$1,0))-INDEX(城镇人口!$1:$1048576,MATCH($B38,城镇人口!$B:$B,0),MATCH(H$1,城镇人口!$1:$1,0))</f>
        <v>1642465.9769124733</v>
      </c>
      <c r="I38" s="40">
        <f>INDEX(人口源表!$1:$1048576,MATCH($B38,人口源表!$A:$A,0),MATCH(I$1,人口源表!$1:$1,0))-INDEX(城镇人口!$1:$1048576,MATCH($B38,城镇人口!$B:$B,0),MATCH(I$1,城镇人口!$1:$1,0))</f>
        <v>1576558.3975462476</v>
      </c>
      <c r="J38" s="40">
        <f>INDEX(人口源表!$1:$1048576,MATCH($B38,人口源表!$A:$A,0),MATCH(J$1,人口源表!$1:$1,0))-INDEX(城镇人口!$1:$1048576,MATCH($B38,城镇人口!$B:$B,0),MATCH(J$1,城镇人口!$1:$1,0))</f>
        <v>1506912.3437409028</v>
      </c>
      <c r="K38" s="40">
        <f>INDEX(人口源表!$1:$1048576,MATCH($B38,人口源表!$A:$A,0),MATCH(K$1,人口源表!$1:$1,0))-INDEX(城镇人口!$1:$1048576,MATCH($B38,城镇人口!$B:$B,0),MATCH(K$1,城镇人口!$1:$1,0))</f>
        <v>1434017.3689142372</v>
      </c>
      <c r="L38" s="40">
        <f>INDEX(人口源表!$1:$1048576,MATCH($B38,人口源表!$A:$A,0),MATCH(L$1,人口源表!$1:$1,0))-INDEX(城镇人口!$1:$1048576,MATCH($B38,城镇人口!$B:$B,0),MATCH(L$1,城镇人口!$1:$1,0))</f>
        <v>1358327.0239571212</v>
      </c>
      <c r="M38" s="40">
        <f>INDEX(人口源表!$1:$1048576,MATCH($B38,人口源表!$A:$A,0),MATCH(M$1,人口源表!$1:$1,0))-INDEX(城镇人口!$1:$1048576,MATCH($B38,城镇人口!$B:$B,0),MATCH(M$1,城镇人口!$1:$1,0))</f>
        <v>1280260.0338934716</v>
      </c>
      <c r="N38" s="40">
        <f>INDEX(人口源表!$1:$1048576,MATCH($B38,人口源表!$A:$A,0),MATCH(N$1,人口源表!$1:$1,0))-INDEX(城镇人口!$1:$1048576,MATCH($B38,城镇人口!$B:$B,0),MATCH(N$1,城镇人口!$1:$1,0))</f>
        <v>1200201.1981887165</v>
      </c>
      <c r="O38" s="40">
        <f>INDEX(人口源表!$1:$1048576,MATCH($B38,人口源表!$A:$A,0),MATCH(O$1,人口源表!$1:$1,0))-INDEX(城镇人口!$1:$1048576,MATCH($B38,城镇人口!$B:$B,0),MATCH(O$1,城镇人口!$1:$1,0))</f>
        <v>1118502.9960583663</v>
      </c>
      <c r="P38" s="40">
        <f>INDEX(人口源表!$1:$1048576,MATCH($B38,人口源表!$A:$A,0),MATCH(P$1,人口源表!$1:$1,0))-INDEX(城镇人口!$1:$1048576,MATCH($B38,城镇人口!$B:$B,0),MATCH(P$1,城镇人口!$1:$1,0))</f>
        <v>1035485.8800317803</v>
      </c>
      <c r="Q38" s="40">
        <f>INDEX(人口源表!$1:$1048576,MATCH($B38,人口源表!$A:$A,0),MATCH(Q$1,人口源表!$1:$1,0))-INDEX(城镇人口!$1:$1048576,MATCH($B38,城镇人口!$B:$B,0),MATCH(Q$1,城镇人口!$1:$1,0))</f>
        <v>951440.18841110263</v>
      </c>
      <c r="R38" s="40">
        <f>INDEX(人口源表!$1:$1048576,MATCH($B38,人口源表!$A:$A,0),MATCH(R$1,人口源表!$1:$1,0))-INDEX(城镇人口!$1:$1048576,MATCH($B38,城镇人口!$B:$B,0),MATCH(R$1,城镇人口!$1:$1,0))</f>
        <v>866626.62437897921</v>
      </c>
      <c r="S38" s="40">
        <f>INDEX(人口源表!$1:$1048576,MATCH($B38,人口源表!$A:$A,0),MATCH(S$1,人口源表!$1:$1,0))-INDEX(城镇人口!$1:$1048576,MATCH($B38,城镇人口!$B:$B,0),MATCH(S$1,城镇人口!$1:$1,0))</f>
        <v>821698.66293299291</v>
      </c>
      <c r="T38" s="40">
        <f>INDEX(人口源表!$1:$1048576,MATCH($B38,人口源表!$A:$A,0),MATCH(T$1,人口源表!$1:$1,0))-INDEX(城镇人口!$1:$1048576,MATCH($B38,城镇人口!$B:$B,0),MATCH(T$1,城镇人口!$1:$1,0))</f>
        <v>776579.17132723052</v>
      </c>
      <c r="U38" s="40">
        <f>INDEX(人口源表!$1:$1048576,MATCH($B38,人口源表!$A:$A,0),MATCH(U$1,人口源表!$1:$1,0))-INDEX(城镇人口!$1:$1048576,MATCH($B38,城镇人口!$B:$B,0),MATCH(U$1,城镇人口!$1:$1,0))</f>
        <v>731389.21718846168</v>
      </c>
      <c r="V38" s="40">
        <f>INDEX(人口源表!$1:$1048576,MATCH($B38,人口源表!$A:$A,0),MATCH(V$1,人口源表!$1:$1,0))-INDEX(城镇人口!$1:$1048576,MATCH($B38,城镇人口!$B:$B,0),MATCH(V$1,城镇人口!$1:$1,0))</f>
        <v>686235.01731722802</v>
      </c>
      <c r="W38" s="40">
        <f>INDEX(人口源表!$1:$1048576,MATCH($B38,人口源表!$A:$A,0),MATCH(W$1,人口源表!$1:$1,0))-INDEX(城镇人口!$1:$1048576,MATCH($B38,城镇人口!$B:$B,0),MATCH(W$1,城镇人口!$1:$1,0))</f>
        <v>641209.2715874128</v>
      </c>
      <c r="X38" s="40">
        <f>INDEX(人口源表!$1:$1048576,MATCH($B38,人口源表!$A:$A,0),MATCH(X$1,人口源表!$1:$1,0))-INDEX(城镇人口!$1:$1048576,MATCH($B38,城镇人口!$B:$B,0),MATCH(X$1,城镇人口!$1:$1,0))</f>
        <v>596391.72393336613</v>
      </c>
      <c r="Y38" s="40">
        <f>INDEX(人口源表!$1:$1048576,MATCH($B38,人口源表!$A:$A,0),MATCH(Y$1,人口源表!$1:$1,0))-INDEX(城镇人口!$1:$1048576,MATCH($B38,城镇人口!$B:$B,0),MATCH(Y$1,城镇人口!$1:$1,0))</f>
        <v>551849.81931621116</v>
      </c>
      <c r="Z38" s="40">
        <f>INDEX(人口源表!$1:$1048576,MATCH($B38,人口源表!$A:$A,0),MATCH(Z$1,人口源表!$1:$1,0))-INDEX(城镇人口!$1:$1048576,MATCH($B38,城镇人口!$B:$B,0),MATCH(Z$1,城镇人口!$1:$1,0))</f>
        <v>507640.11368841492</v>
      </c>
      <c r="AA38" s="40">
        <f>INDEX(人口源表!$1:$1048576,MATCH($B38,人口源表!$A:$A,0),MATCH(AA$1,人口源表!$1:$1,0))-INDEX(城镇人口!$1:$1048576,MATCH($B38,城镇人口!$B:$B,0),MATCH(AA$1,城镇人口!$1:$1,0))</f>
        <v>463808.53988018725</v>
      </c>
      <c r="AB38" s="40">
        <f>INDEX(人口源表!$1:$1048576,MATCH($B38,人口源表!$A:$A,0),MATCH(AB$1,人口源表!$1:$1,0))-INDEX(城镇人口!$1:$1048576,MATCH($B38,城镇人口!$B:$B,0),MATCH(AB$1,城镇人口!$1:$1,0))</f>
        <v>420391.69292917289</v>
      </c>
      <c r="AC38" s="40">
        <f>INDEX(人口源表!$1:$1048576,MATCH($B38,人口源表!$A:$A,0),MATCH(AC$1,人口源表!$1:$1,0))-INDEX(城镇人口!$1:$1048576,MATCH($B38,城镇人口!$B:$B,0),MATCH(AC$1,城镇人口!$1:$1,0))</f>
        <v>387127.0340863429</v>
      </c>
      <c r="AD38" s="40">
        <f>INDEX(人口源表!$1:$1048576,MATCH($B38,人口源表!$A:$A,0),MATCH(AD$1,人口源表!$1:$1,0))-INDEX(城镇人口!$1:$1048576,MATCH($B38,城镇人口!$B:$B,0),MATCH(AD$1,城镇人口!$1:$1,0))</f>
        <v>354246.80916933436</v>
      </c>
      <c r="AE38" s="40">
        <f>INDEX(人口源表!$1:$1048576,MATCH($B38,人口源表!$A:$A,0),MATCH(AE$1,人口源表!$1:$1,0))-INDEX(城镇人口!$1:$1048576,MATCH($B38,城镇人口!$B:$B,0),MATCH(AE$1,城镇人口!$1:$1,0))</f>
        <v>321763.55295811407</v>
      </c>
      <c r="AF38" s="40">
        <f>INDEX(人口源表!$1:$1048576,MATCH($B38,人口源表!$A:$A,0),MATCH(AF$1,人口源表!$1:$1,0))-INDEX(城镇人口!$1:$1048576,MATCH($B38,城镇人口!$B:$B,0),MATCH(AF$1,城镇人口!$1:$1,0))</f>
        <v>289684.97885354515</v>
      </c>
      <c r="AG38" s="40">
        <f>INDEX(人口源表!$1:$1048576,MATCH($B38,人口源表!$A:$A,0),MATCH(AG$1,人口源表!$1:$1,0))-INDEX(城镇人口!$1:$1048576,MATCH($B38,城镇人口!$B:$B,0),MATCH(AG$1,城镇人口!$1:$1,0))</f>
        <v>258014.66031774785</v>
      </c>
      <c r="AH38" s="40">
        <f>INDEX(人口源表!$1:$1048576,MATCH($B38,人口源表!$A:$A,0),MATCH(AH$1,人口源表!$1:$1,0))-INDEX(城镇人口!$1:$1048576,MATCH($B38,城镇人口!$B:$B,0),MATCH(AH$1,城镇人口!$1:$1,0))</f>
        <v>226752.77086380497</v>
      </c>
      <c r="AI38" s="40">
        <f>INDEX(人口源表!$1:$1048576,MATCH($B38,人口源表!$A:$A,0),MATCH(AI$1,人口源表!$1:$1,0))-INDEX(城镇人口!$1:$1048576,MATCH($B38,城镇人口!$B:$B,0),MATCH(AI$1,城镇人口!$1:$1,0))</f>
        <v>195896.88211762346</v>
      </c>
      <c r="AJ38" s="40">
        <f>INDEX(人口源表!$1:$1048576,MATCH($B38,人口源表!$A:$A,0),MATCH(AJ$1,人口源表!$1:$1,0))-INDEX(城镇人口!$1:$1048576,MATCH($B38,城镇人口!$B:$B,0),MATCH(AJ$1,城镇人口!$1:$1,0))</f>
        <v>165442.55730427057</v>
      </c>
      <c r="AK38" s="40">
        <f>INDEX(人口源表!$1:$1048576,MATCH($B38,人口源表!$A:$A,0),MATCH(AK$1,人口源表!$1:$1,0))-INDEX(城镇人口!$1:$1048576,MATCH($B38,城镇人口!$B:$B,0),MATCH(AK$1,城镇人口!$1:$1,0))</f>
        <v>135384.32987855095</v>
      </c>
      <c r="AL38" s="40">
        <f>INDEX(人口源表!$1:$1048576,MATCH($B38,人口源表!$A:$A,0),MATCH(AL$1,人口源表!$1:$1,0))-INDEX(城镇人口!$1:$1048576,MATCH($B38,城镇人口!$B:$B,0),MATCH(AL$1,城镇人口!$1:$1,0))</f>
        <v>105716.32165125757</v>
      </c>
      <c r="AM38" s="40">
        <f>INDEX(人口源表!$1:$1048576,MATCH($B38,人口源表!$A:$A,0),MATCH(AM$1,人口源表!$1:$1,0))-INDEX(城镇人口!$1:$1048576,MATCH($B38,城镇人口!$B:$B,0),MATCH(AM$1,城镇人口!$1:$1,0))</f>
        <v>76433.092818153091</v>
      </c>
      <c r="AN38" s="40">
        <f>INDEX(人口源表!$1:$1048576,MATCH($B38,人口源表!$A:$A,0),MATCH(AN$1,人口源表!$1:$1,0))-INDEX(城镇人口!$1:$1048576,MATCH($B38,城镇人口!$B:$B,0),MATCH(AN$1,城镇人口!$1:$1,0))</f>
        <v>47530.402677897364</v>
      </c>
      <c r="AO38" s="40">
        <f>INDEX(人口源表!$1:$1048576,MATCH($B38,人口源表!$A:$A,0),MATCH(AO$1,人口源表!$1:$1,0))-INDEX(城镇人口!$1:$1048576,MATCH($B38,城镇人口!$B:$B,0),MATCH(AO$1,城镇人口!$1:$1,0))</f>
        <v>19006.036686351523</v>
      </c>
      <c r="AP38" s="40">
        <f>INDEX(人口源表!$1:$1048576,MATCH($B38,人口源表!$A:$A,0),MATCH(AP$1,人口源表!$1:$1,0))-INDEX(城镇人口!$1:$1048576,MATCH($B38,城镇人口!$B:$B,0),MATCH(AP$1,城镇人口!$1:$1,0))</f>
        <v>0</v>
      </c>
      <c r="AQ38" s="40">
        <f>INDEX(人口源表!$1:$1048576,MATCH($B38,人口源表!$A:$A,0),MATCH(AQ$1,人口源表!$1:$1,0))-INDEX(城镇人口!$1:$1048576,MATCH($B38,城镇人口!$B:$B,0),MATCH(AQ$1,城镇人口!$1:$1,0))</f>
        <v>0</v>
      </c>
      <c r="AR38" s="40">
        <f>INDEX(人口源表!$1:$1048576,MATCH($B38,人口源表!$A:$A,0),MATCH(AR$1,人口源表!$1:$1,0))-INDEX(城镇人口!$1:$1048576,MATCH($B38,城镇人口!$B:$B,0),MATCH(AR$1,城镇人口!$1:$1,0))</f>
        <v>0</v>
      </c>
      <c r="AS38" s="40">
        <f>INDEX(人口源表!$1:$1048576,MATCH($B38,人口源表!$A:$A,0),MATCH(AS$1,人口源表!$1:$1,0))-INDEX(城镇人口!$1:$1048576,MATCH($B38,城镇人口!$B:$B,0),MATCH(AS$1,城镇人口!$1:$1,0))</f>
        <v>0</v>
      </c>
      <c r="AT38" s="40">
        <f>INDEX(人口源表!$1:$1048576,MATCH($B38,人口源表!$A:$A,0),MATCH(AT$1,人口源表!$1:$1,0))-INDEX(城镇人口!$1:$1048576,MATCH($B38,城镇人口!$B:$B,0),MATCH(AT$1,城镇人口!$1:$1,0))</f>
        <v>0</v>
      </c>
      <c r="AU38" s="40">
        <f>INDEX(人口源表!$1:$1048576,MATCH($B38,人口源表!$A:$A,0),MATCH(AU$1,人口源表!$1:$1,0))-INDEX(城镇人口!$1:$1048576,MATCH($B38,城镇人口!$B:$B,0),MATCH(AU$1,城镇人口!$1:$1,0))</f>
        <v>0</v>
      </c>
      <c r="AV38" s="40">
        <f>INDEX(人口源表!$1:$1048576,MATCH($B38,人口源表!$A:$A,0),MATCH(AV$1,人口源表!$1:$1,0))-INDEX(城镇人口!$1:$1048576,MATCH($B38,城镇人口!$B:$B,0),MATCH(AV$1,城镇人口!$1:$1,0))</f>
        <v>0</v>
      </c>
    </row>
    <row r="39" spans="1:48" x14ac:dyDescent="0.15">
      <c r="A39" s="4" t="s">
        <v>862</v>
      </c>
      <c r="B39" s="4" t="s">
        <v>100</v>
      </c>
      <c r="C39" s="34">
        <f>VLOOKUP(B39,'[1]2016省城人口总结（根）'!B:C,2,FALSE)/100</f>
        <v>0.730985</v>
      </c>
      <c r="D39" s="40">
        <f>INDEX(人口源表!$1:$1048576,MATCH($B39,人口源表!$A:$A,0),MATCH(D$1,人口源表!$1:$1,0))-INDEX(城镇人口!$1:$1048576,MATCH($B39,城镇人口!$B:$B,0),MATCH(D$1,城镇人口!$1:$1,0))</f>
        <v>1870384.9536169181</v>
      </c>
      <c r="E39" s="40">
        <f>INDEX(人口源表!$1:$1048576,MATCH($B39,人口源表!$A:$A,0),MATCH(E$1,人口源表!$1:$1,0))-INDEX(城镇人口!$1:$1048576,MATCH($B39,城镇人口!$B:$B,0),MATCH(E$1,城镇人口!$1:$1,0))</f>
        <v>1792688.2338404264</v>
      </c>
      <c r="F39" s="40">
        <f>INDEX(人口源表!$1:$1048576,MATCH($B39,人口源表!$A:$A,0),MATCH(F$1,人口源表!$1:$1,0))-INDEX(城镇人口!$1:$1048576,MATCH($B39,城镇人口!$B:$B,0),MATCH(F$1,城镇人口!$1:$1,0))</f>
        <v>1711609.9587534126</v>
      </c>
      <c r="G39" s="40">
        <f>INDEX(人口源表!$1:$1048576,MATCH($B39,人口源表!$A:$A,0),MATCH(G$1,人口源表!$1:$1,0))-INDEX(城镇人口!$1:$1048576,MATCH($B39,城镇人口!$B:$B,0),MATCH(G$1,城镇人口!$1:$1,0))</f>
        <v>1708509.8319368111</v>
      </c>
      <c r="H39" s="40">
        <f>INDEX(人口源表!$1:$1048576,MATCH($B39,人口源表!$A:$A,0),MATCH(H$1,人口源表!$1:$1,0))-INDEX(城镇人口!$1:$1048576,MATCH($B39,城镇人口!$B:$B,0),MATCH(H$1,城镇人口!$1:$1,0))</f>
        <v>1624020.0856536571</v>
      </c>
      <c r="I39" s="40">
        <f>INDEX(人口源表!$1:$1048576,MATCH($B39,人口源表!$A:$A,0),MATCH(I$1,人口源表!$1:$1,0))-INDEX(城镇人口!$1:$1048576,MATCH($B39,城镇人口!$B:$B,0),MATCH(I$1,城镇人口!$1:$1,0))</f>
        <v>1574831.2513009189</v>
      </c>
      <c r="J39" s="40">
        <f>INDEX(人口源表!$1:$1048576,MATCH($B39,人口源表!$A:$A,0),MATCH(J$1,人口源表!$1:$1,0))-INDEX(城镇人口!$1:$1048576,MATCH($B39,城镇人口!$B:$B,0),MATCH(J$1,城镇人口!$1:$1,0))</f>
        <v>1521968.169177684</v>
      </c>
      <c r="K39" s="40">
        <f>INDEX(人口源表!$1:$1048576,MATCH($B39,人口源表!$A:$A,0),MATCH(K$1,人口源表!$1:$1,0))-INDEX(城镇人口!$1:$1048576,MATCH($B39,城镇人口!$B:$B,0),MATCH(K$1,城镇人口!$1:$1,0))</f>
        <v>1465891.8724644389</v>
      </c>
      <c r="L39" s="40">
        <f>INDEX(人口源表!$1:$1048576,MATCH($B39,人口源表!$A:$A,0),MATCH(L$1,人口源表!$1:$1,0))-INDEX(城镇人口!$1:$1048576,MATCH($B39,城镇人口!$B:$B,0),MATCH(L$1,城镇人口!$1:$1,0))</f>
        <v>1407029.9837061111</v>
      </c>
      <c r="M39" s="40">
        <f>INDEX(人口源表!$1:$1048576,MATCH($B39,人口源表!$A:$A,0),MATCH(M$1,人口源表!$1:$1,0))-INDEX(城镇人口!$1:$1048576,MATCH($B39,城镇人口!$B:$B,0),MATCH(M$1,城镇人口!$1:$1,0))</f>
        <v>1345776.6671871981</v>
      </c>
      <c r="N39" s="40">
        <f>INDEX(人口源表!$1:$1048576,MATCH($B39,人口源表!$A:$A,0),MATCH(N$1,人口源表!$1:$1,0))-INDEX(城镇人口!$1:$1048576,MATCH($B39,城镇人口!$B:$B,0),MATCH(N$1,城镇人口!$1:$1,0))</f>
        <v>1282494.7284144247</v>
      </c>
      <c r="O39" s="40">
        <f>INDEX(人口源表!$1:$1048576,MATCH($B39,人口源表!$A:$A,0),MATCH(O$1,人口源表!$1:$1,0))-INDEX(城镇人口!$1:$1048576,MATCH($B39,城镇人口!$B:$B,0),MATCH(O$1,城镇人口!$1:$1,0))</f>
        <v>1217515.0299330652</v>
      </c>
      <c r="P39" s="40">
        <f>INDEX(人口源表!$1:$1048576,MATCH($B39,人口源表!$A:$A,0),MATCH(P$1,人口源表!$1:$1,0))-INDEX(城镇人口!$1:$1048576,MATCH($B39,城镇人口!$B:$B,0),MATCH(P$1,城镇人口!$1:$1,0))</f>
        <v>1151139.302941815</v>
      </c>
      <c r="Q39" s="40">
        <f>INDEX(人口源表!$1:$1048576,MATCH($B39,人口源表!$A:$A,0),MATCH(Q$1,人口源表!$1:$1,0))-INDEX(城镇人口!$1:$1048576,MATCH($B39,城镇人口!$B:$B,0),MATCH(Q$1,城镇人口!$1:$1,0))</f>
        <v>1083640.1797225606</v>
      </c>
      <c r="R39" s="40">
        <f>INDEX(人口源表!$1:$1048576,MATCH($B39,人口源表!$A:$A,0),MATCH(R$1,人口源表!$1:$1,0))-INDEX(城镇人口!$1:$1048576,MATCH($B39,城镇人口!$B:$B,0),MATCH(R$1,城镇人口!$1:$1,0))</f>
        <v>1015262.5201058462</v>
      </c>
      <c r="S39" s="40">
        <f>INDEX(人口源表!$1:$1048576,MATCH($B39,人口源表!$A:$A,0),MATCH(S$1,人口源表!$1:$1,0))-INDEX(城镇人口!$1:$1048576,MATCH($B39,城镇人口!$B:$B,0),MATCH(S$1,城镇人口!$1:$1,0))</f>
        <v>978269.70102307294</v>
      </c>
      <c r="T39" s="40">
        <f>INDEX(人口源表!$1:$1048576,MATCH($B39,人口源表!$A:$A,0),MATCH(T$1,人口源表!$1:$1,0))-INDEX(城镇人口!$1:$1048576,MATCH($B39,城镇人口!$B:$B,0),MATCH(T$1,城镇人口!$1:$1,0))</f>
        <v>940940.63248159178</v>
      </c>
      <c r="U39" s="40">
        <f>INDEX(人口源表!$1:$1048576,MATCH($B39,人口源表!$A:$A,0),MATCH(U$1,人口源表!$1:$1,0))-INDEX(城镇人口!$1:$1048576,MATCH($B39,城镇人口!$B:$B,0),MATCH(U$1,城镇人口!$1:$1,0))</f>
        <v>903399.1552445367</v>
      </c>
      <c r="V39" s="40">
        <f>INDEX(人口源表!$1:$1048576,MATCH($B39,人口源表!$A:$A,0),MATCH(V$1,人口源表!$1:$1,0))-INDEX(城镇人口!$1:$1048576,MATCH($B39,城镇人口!$B:$B,0),MATCH(V$1,城镇人口!$1:$1,0))</f>
        <v>865754.27685603406</v>
      </c>
      <c r="W39" s="40">
        <f>INDEX(人口源表!$1:$1048576,MATCH($B39,人口源表!$A:$A,0),MATCH(W$1,人口源表!$1:$1,0))-INDEX(城镇人口!$1:$1048576,MATCH($B39,城镇人口!$B:$B,0),MATCH(W$1,城镇人口!$1:$1,0))</f>
        <v>828101.68138527498</v>
      </c>
      <c r="X39" s="40">
        <f>INDEX(人口源表!$1:$1048576,MATCH($B39,人口源表!$A:$A,0),MATCH(X$1,人口源表!$1:$1,0))-INDEX(城镇人口!$1:$1048576,MATCH($B39,城镇人口!$B:$B,0),MATCH(X$1,城镇人口!$1:$1,0))</f>
        <v>790523.77352927253</v>
      </c>
      <c r="Y39" s="40">
        <f>INDEX(人口源表!$1:$1048576,MATCH($B39,人口源表!$A:$A,0),MATCH(Y$1,人口源表!$1:$1,0))-INDEX(城镇人口!$1:$1048576,MATCH($B39,城镇人口!$B:$B,0),MATCH(Y$1,城镇人口!$1:$1,0))</f>
        <v>753090.84338940959</v>
      </c>
      <c r="Z39" s="40">
        <f>INDEX(人口源表!$1:$1048576,MATCH($B39,人口源表!$A:$A,0),MATCH(Z$1,人口源表!$1:$1,0))-INDEX(城镇人口!$1:$1048576,MATCH($B39,城镇人口!$B:$B,0),MATCH(Z$1,城镇人口!$1:$1,0))</f>
        <v>715861.65895396471</v>
      </c>
      <c r="AA39" s="40">
        <f>INDEX(人口源表!$1:$1048576,MATCH($B39,人口源表!$A:$A,0),MATCH(AA$1,人口源表!$1:$1,0))-INDEX(城镇人口!$1:$1048576,MATCH($B39,城镇人口!$B:$B,0),MATCH(AA$1,城镇人口!$1:$1,0))</f>
        <v>678884.70401774533</v>
      </c>
      <c r="AB39" s="40">
        <f>INDEX(人口源表!$1:$1048576,MATCH($B39,人口源表!$A:$A,0),MATCH(AB$1,人口源表!$1:$1,0))-INDEX(城镇人口!$1:$1048576,MATCH($B39,城镇人口!$B:$B,0),MATCH(AB$1,城镇人口!$1:$1,0))</f>
        <v>642198.58494036831</v>
      </c>
      <c r="AC39" s="40">
        <f>INDEX(人口源表!$1:$1048576,MATCH($B39,人口源表!$A:$A,0),MATCH(AC$1,人口源表!$1:$1,0))-INDEX(城镇人口!$1:$1048576,MATCH($B39,城镇人口!$B:$B,0),MATCH(AC$1,城镇人口!$1:$1,0))</f>
        <v>613568.173822999</v>
      </c>
      <c r="AD39" s="40">
        <f>INDEX(人口源表!$1:$1048576,MATCH($B39,人口源表!$A:$A,0),MATCH(AD$1,人口源表!$1:$1,0))-INDEX(城镇人口!$1:$1048576,MATCH($B39,城镇人口!$B:$B,0),MATCH(AD$1,城镇人口!$1:$1,0))</f>
        <v>585228.36462305672</v>
      </c>
      <c r="AE39" s="40">
        <f>INDEX(人口源表!$1:$1048576,MATCH($B39,人口源表!$A:$A,0),MATCH(AE$1,人口源表!$1:$1,0))-INDEX(城镇人口!$1:$1048576,MATCH($B39,城镇人口!$B:$B,0),MATCH(AE$1,城镇人口!$1:$1,0))</f>
        <v>557193.71842648834</v>
      </c>
      <c r="AF39" s="40">
        <f>INDEX(人口源表!$1:$1048576,MATCH($B39,人口源表!$A:$A,0),MATCH(AF$1,人口源表!$1:$1,0))-INDEX(城镇人口!$1:$1048576,MATCH($B39,城镇人口!$B:$B,0),MATCH(AF$1,城镇人口!$1:$1,0))</f>
        <v>529473.13462818507</v>
      </c>
      <c r="AG39" s="40">
        <f>INDEX(人口源表!$1:$1048576,MATCH($B39,人口源表!$A:$A,0),MATCH(AG$1,人口源表!$1:$1,0))-INDEX(城镇人口!$1:$1048576,MATCH($B39,城镇人口!$B:$B,0),MATCH(AG$1,城镇人口!$1:$1,0))</f>
        <v>502070.68972918391</v>
      </c>
      <c r="AH39" s="40">
        <f>INDEX(人口源表!$1:$1048576,MATCH($B39,人口源表!$A:$A,0),MATCH(AH$1,人口源表!$1:$1,0))-INDEX(城镇人口!$1:$1048576,MATCH($B39,城镇人口!$B:$B,0),MATCH(AH$1,城镇人口!$1:$1,0))</f>
        <v>474986.01458339673</v>
      </c>
      <c r="AI39" s="40">
        <f>INDEX(人口源表!$1:$1048576,MATCH($B39,人口源表!$A:$A,0),MATCH(AI$1,人口源表!$1:$1,0))-INDEX(城镇人口!$1:$1048576,MATCH($B39,城镇人口!$B:$B,0),MATCH(AI$1,城镇人口!$1:$1,0))</f>
        <v>448215.37308643572</v>
      </c>
      <c r="AJ39" s="40">
        <f>INDEX(人口源表!$1:$1048576,MATCH($B39,人口源表!$A:$A,0),MATCH(AJ$1,人口源表!$1:$1,0))-INDEX(城镇人口!$1:$1048576,MATCH($B39,城镇人口!$B:$B,0),MATCH(AJ$1,城镇人口!$1:$1,0))</f>
        <v>421752.00138025079</v>
      </c>
      <c r="AK39" s="40">
        <f>INDEX(人口源表!$1:$1048576,MATCH($B39,人口源表!$A:$A,0),MATCH(AK$1,人口源表!$1:$1,0))-INDEX(城镇人口!$1:$1048576,MATCH($B39,城镇人口!$B:$B,0),MATCH(AK$1,城镇人口!$1:$1,0))</f>
        <v>395587.10685740504</v>
      </c>
      <c r="AL39" s="40">
        <f>INDEX(人口源表!$1:$1048576,MATCH($B39,人口源表!$A:$A,0),MATCH(AL$1,人口源表!$1:$1,0))-INDEX(城镇人口!$1:$1048576,MATCH($B39,城镇人口!$B:$B,0),MATCH(AL$1,城镇人口!$1:$1,0))</f>
        <v>369710.44767602067</v>
      </c>
      <c r="AM39" s="40">
        <f>INDEX(人口源表!$1:$1048576,MATCH($B39,人口源表!$A:$A,0),MATCH(AM$1,人口源表!$1:$1,0))-INDEX(城镇人口!$1:$1048576,MATCH($B39,城镇人口!$B:$B,0),MATCH(AM$1,城镇人口!$1:$1,0))</f>
        <v>344111.12363264523</v>
      </c>
      <c r="AN39" s="40">
        <f>INDEX(人口源表!$1:$1048576,MATCH($B39,人口源表!$A:$A,0),MATCH(AN$1,人口源表!$1:$1,0))-INDEX(城镇人口!$1:$1048576,MATCH($B39,城镇人口!$B:$B,0),MATCH(AN$1,城镇人口!$1:$1,0))</f>
        <v>318778.15371787455</v>
      </c>
      <c r="AO39" s="40">
        <f>INDEX(人口源表!$1:$1048576,MATCH($B39,人口源表!$A:$A,0),MATCH(AO$1,人口源表!$1:$1,0))-INDEX(城镇人口!$1:$1048576,MATCH($B39,城镇人口!$B:$B,0),MATCH(AO$1,城镇人口!$1:$1,0))</f>
        <v>293701.45162453502</v>
      </c>
      <c r="AP39" s="40">
        <f>INDEX(人口源表!$1:$1048576,MATCH($B39,人口源表!$A:$A,0),MATCH(AP$1,人口源表!$1:$1,0))-INDEX(城镇人口!$1:$1048576,MATCH($B39,城镇人口!$B:$B,0),MATCH(AP$1,城镇人口!$1:$1,0))</f>
        <v>268872.55232336186</v>
      </c>
      <c r="AQ39" s="40">
        <f>INDEX(人口源表!$1:$1048576,MATCH($B39,人口源表!$A:$A,0),MATCH(AQ$1,人口源表!$1:$1,0))-INDEX(城镇人口!$1:$1048576,MATCH($B39,城镇人口!$B:$B,0),MATCH(AQ$1,城镇人口!$1:$1,0))</f>
        <v>244285.18968485855</v>
      </c>
      <c r="AR39" s="40">
        <f>INDEX(人口源表!$1:$1048576,MATCH($B39,人口源表!$A:$A,0),MATCH(AR$1,人口源表!$1:$1,0))-INDEX(城镇人口!$1:$1048576,MATCH($B39,城镇人口!$B:$B,0),MATCH(AR$1,城镇人口!$1:$1,0))</f>
        <v>219936.21875323728</v>
      </c>
      <c r="AS39" s="40">
        <f>INDEX(人口源表!$1:$1048576,MATCH($B39,人口源表!$A:$A,0),MATCH(AS$1,人口源表!$1:$1,0))-INDEX(城镇人口!$1:$1048576,MATCH($B39,城镇人口!$B:$B,0),MATCH(AS$1,城镇人口!$1:$1,0))</f>
        <v>195826.38562666066</v>
      </c>
      <c r="AT39" s="40">
        <f>INDEX(人口源表!$1:$1048576,MATCH($B39,人口源表!$A:$A,0),MATCH(AT$1,人口源表!$1:$1,0))-INDEX(城镇人口!$1:$1048576,MATCH($B39,城镇人口!$B:$B,0),MATCH(AT$1,城镇人口!$1:$1,0))</f>
        <v>171961.04916089401</v>
      </c>
      <c r="AU39" s="40">
        <f>INDEX(人口源表!$1:$1048576,MATCH($B39,人口源表!$A:$A,0),MATCH(AU$1,人口源表!$1:$1,0))-INDEX(城镇人口!$1:$1048576,MATCH($B39,城镇人口!$B:$B,0),MATCH(AU$1,城镇人口!$1:$1,0))</f>
        <v>148351.07874382753</v>
      </c>
      <c r="AV39" s="40">
        <f>INDEX(人口源表!$1:$1048576,MATCH($B39,人口源表!$A:$A,0),MATCH(AV$1,人口源表!$1:$1,0))-INDEX(城镇人口!$1:$1048576,MATCH($B39,城镇人口!$B:$B,0),MATCH(AV$1,城镇人口!$1:$1,0))</f>
        <v>125013.6109082289</v>
      </c>
    </row>
    <row r="40" spans="1:48" x14ac:dyDescent="0.15">
      <c r="A40" s="4" t="s">
        <v>862</v>
      </c>
      <c r="B40" s="4" t="s">
        <v>102</v>
      </c>
      <c r="C40" s="34">
        <f>VLOOKUP(B40,'[1]2016省城人口总结（根）'!B:C,2,FALSE)/100</f>
        <v>0.69730000000000003</v>
      </c>
      <c r="D40" s="40">
        <f>INDEX(人口源表!$1:$1048576,MATCH($B40,人口源表!$A:$A,0),MATCH(D$1,人口源表!$1:$1,0))-INDEX(城镇人口!$1:$1048576,MATCH($B40,城镇人口!$B:$B,0),MATCH(D$1,城镇人口!$1:$1,0))</f>
        <v>1135541.5429487843</v>
      </c>
      <c r="E40" s="40">
        <f>INDEX(人口源表!$1:$1048576,MATCH($B40,人口源表!$A:$A,0),MATCH(E$1,人口源表!$1:$1,0))-INDEX(城镇人口!$1:$1048576,MATCH($B40,城镇人口!$B:$B,0),MATCH(E$1,城镇人口!$1:$1,0))</f>
        <v>1094549.4188593691</v>
      </c>
      <c r="F40" s="40">
        <f>INDEX(人口源表!$1:$1048576,MATCH($B40,人口源表!$A:$A,0),MATCH(F$1,人口源表!$1:$1,0))-INDEX(城镇人口!$1:$1048576,MATCH($B40,城镇人口!$B:$B,0),MATCH(F$1,城镇人口!$1:$1,0))</f>
        <v>1051947.6223823135</v>
      </c>
      <c r="G40" s="40">
        <f>INDEX(人口源表!$1:$1048576,MATCH($B40,人口源表!$A:$A,0),MATCH(G$1,人口源表!$1:$1,0))-INDEX(城镇人口!$1:$1048576,MATCH($B40,城镇人口!$B:$B,0),MATCH(G$1,城镇人口!$1:$1,0))</f>
        <v>882194.22531015612</v>
      </c>
      <c r="H40" s="40">
        <f>INDEX(人口源表!$1:$1048576,MATCH($B40,人口源表!$A:$A,0),MATCH(H$1,人口源表!$1:$1,0))-INDEX(城镇人口!$1:$1048576,MATCH($B40,城镇人口!$B:$B,0),MATCH(H$1,城镇人口!$1:$1,0))</f>
        <v>844647.70827114582</v>
      </c>
      <c r="I40" s="40">
        <f>INDEX(人口源表!$1:$1048576,MATCH($B40,人口源表!$A:$A,0),MATCH(I$1,人口源表!$1:$1,0))-INDEX(城镇人口!$1:$1048576,MATCH($B40,城镇人口!$B:$B,0),MATCH(I$1,城镇人口!$1:$1,0))</f>
        <v>822564.49579011463</v>
      </c>
      <c r="J40" s="40">
        <f>INDEX(人口源表!$1:$1048576,MATCH($B40,人口源表!$A:$A,0),MATCH(J$1,人口源表!$1:$1,0))-INDEX(城镇人口!$1:$1048576,MATCH($B40,城镇人口!$B:$B,0),MATCH(J$1,城镇人口!$1:$1,0))</f>
        <v>799217.44291700376</v>
      </c>
      <c r="K40" s="40">
        <f>INDEX(人口源表!$1:$1048576,MATCH($B40,人口源表!$A:$A,0),MATCH(K$1,人口源表!$1:$1,0))-INDEX(城镇人口!$1:$1048576,MATCH($B40,城镇人口!$B:$B,0),MATCH(K$1,城镇人口!$1:$1,0))</f>
        <v>774730.8451653095</v>
      </c>
      <c r="L40" s="40">
        <f>INDEX(人口源表!$1:$1048576,MATCH($B40,人口源表!$A:$A,0),MATCH(L$1,人口源表!$1:$1,0))-INDEX(城镇人口!$1:$1048576,MATCH($B40,城镇人口!$B:$B,0),MATCH(L$1,城镇人口!$1:$1,0))</f>
        <v>749222.37821895862</v>
      </c>
      <c r="M40" s="40">
        <f>INDEX(人口源表!$1:$1048576,MATCH($B40,人口源表!$A:$A,0),MATCH(M$1,人口源表!$1:$1,0))-INDEX(城镇人口!$1:$1048576,MATCH($B40,城镇人口!$B:$B,0),MATCH(M$1,城镇人口!$1:$1,0))</f>
        <v>722804.57079309551</v>
      </c>
      <c r="N40" s="40">
        <f>INDEX(人口源表!$1:$1048576,MATCH($B40,人口源表!$A:$A,0),MATCH(N$1,人口源表!$1:$1,0))-INDEX(城镇人口!$1:$1048576,MATCH($B40,城镇人口!$B:$B,0),MATCH(N$1,城镇人口!$1:$1,0))</f>
        <v>695583.71230064286</v>
      </c>
      <c r="O40" s="40">
        <f>INDEX(人口源表!$1:$1048576,MATCH($B40,人口源表!$A:$A,0),MATCH(O$1,人口源表!$1:$1,0))-INDEX(城镇人口!$1:$1048576,MATCH($B40,城镇人口!$B:$B,0),MATCH(O$1,城镇人口!$1:$1,0))</f>
        <v>667660.39920465695</v>
      </c>
      <c r="P40" s="40">
        <f>INDEX(人口源表!$1:$1048576,MATCH($B40,人口源表!$A:$A,0),MATCH(P$1,人口源表!$1:$1,0))-INDEX(城镇人口!$1:$1048576,MATCH($B40,城镇人口!$B:$B,0),MATCH(P$1,城镇人口!$1:$1,0))</f>
        <v>639129.60653558141</v>
      </c>
      <c r="Q40" s="40">
        <f>INDEX(人口源表!$1:$1048576,MATCH($B40,人口源表!$A:$A,0),MATCH(Q$1,人口源表!$1:$1,0))-INDEX(城镇人口!$1:$1048576,MATCH($B40,城镇人口!$B:$B,0),MATCH(Q$1,城镇人口!$1:$1,0))</f>
        <v>610080.57858723449</v>
      </c>
      <c r="R40" s="40">
        <f>INDEX(人口源表!$1:$1048576,MATCH($B40,人口源表!$A:$A,0),MATCH(R$1,人口源表!$1:$1,0))-INDEX(城镇人口!$1:$1048576,MATCH($B40,城镇人口!$B:$B,0),MATCH(R$1,城镇人口!$1:$1,0))</f>
        <v>580597.47589263692</v>
      </c>
      <c r="S40" s="40">
        <f>INDEX(人口源表!$1:$1048576,MATCH($B40,人口源表!$A:$A,0),MATCH(S$1,人口源表!$1:$1,0))-INDEX(城镇人口!$1:$1048576,MATCH($B40,城镇人口!$B:$B,0),MATCH(S$1,城镇人口!$1:$1,0))</f>
        <v>564286.3621695186</v>
      </c>
      <c r="T40" s="40">
        <f>INDEX(人口源表!$1:$1048576,MATCH($B40,人口源表!$A:$A,0),MATCH(T$1,人口源表!$1:$1,0))-INDEX(城镇人口!$1:$1048576,MATCH($B40,城镇人口!$B:$B,0),MATCH(T$1,城镇人口!$1:$1,0))</f>
        <v>547749.94411963085</v>
      </c>
      <c r="U40" s="40">
        <f>INDEX(人口源表!$1:$1048576,MATCH($B40,人口源表!$A:$A,0),MATCH(U$1,人口源表!$1:$1,0))-INDEX(城镇人口!$1:$1048576,MATCH($B40,城镇人口!$B:$B,0),MATCH(U$1,城镇人口!$1:$1,0))</f>
        <v>531035.51242666366</v>
      </c>
      <c r="V40" s="40">
        <f>INDEX(人口源表!$1:$1048576,MATCH($B40,人口源表!$A:$A,0),MATCH(V$1,人口源表!$1:$1,0))-INDEX(城镇人口!$1:$1048576,MATCH($B40,城镇人口!$B:$B,0),MATCH(V$1,城镇人口!$1:$1,0))</f>
        <v>514187.36348320497</v>
      </c>
      <c r="W40" s="40">
        <f>INDEX(人口源表!$1:$1048576,MATCH($B40,人口源表!$A:$A,0),MATCH(W$1,人口源表!$1:$1,0))-INDEX(城镇人口!$1:$1048576,MATCH($B40,城镇人口!$B:$B,0),MATCH(W$1,城镇人口!$1:$1,0))</f>
        <v>497246.3875541985</v>
      </c>
      <c r="X40" s="40">
        <f>INDEX(人口源表!$1:$1048576,MATCH($B40,人口源表!$A:$A,0),MATCH(X$1,人口源表!$1:$1,0))-INDEX(城镇人口!$1:$1048576,MATCH($B40,城镇人口!$B:$B,0),MATCH(X$1,城镇人口!$1:$1,0))</f>
        <v>480250.79056424508</v>
      </c>
      <c r="Y40" s="40">
        <f>INDEX(人口源表!$1:$1048576,MATCH($B40,人口源表!$A:$A,0),MATCH(Y$1,人口源表!$1:$1,0))-INDEX(城镇人口!$1:$1048576,MATCH($B40,城镇人口!$B:$B,0),MATCH(Y$1,城镇人口!$1:$1,0))</f>
        <v>463235.54229074949</v>
      </c>
      <c r="Z40" s="40">
        <f>INDEX(人口源表!$1:$1048576,MATCH($B40,人口源表!$A:$A,0),MATCH(Z$1,人口源表!$1:$1,0))-INDEX(城镇人口!$1:$1048576,MATCH($B40,城镇人口!$B:$B,0),MATCH(Z$1,城镇人口!$1:$1,0))</f>
        <v>446232.782235533</v>
      </c>
      <c r="AA40" s="40">
        <f>INDEX(人口源表!$1:$1048576,MATCH($B40,人口源表!$A:$A,0),MATCH(AA$1,人口源表!$1:$1,0))-INDEX(城镇人口!$1:$1048576,MATCH($B40,城镇人口!$B:$B,0),MATCH(AA$1,城镇人口!$1:$1,0))</f>
        <v>429272.03784715338</v>
      </c>
      <c r="AB40" s="40">
        <f>INDEX(人口源表!$1:$1048576,MATCH($B40,人口源表!$A:$A,0),MATCH(AB$1,人口源表!$1:$1,0))-INDEX(城镇人口!$1:$1048576,MATCH($B40,城镇人口!$B:$B,0),MATCH(AB$1,城镇人口!$1:$1,0))</f>
        <v>412379.88286403473</v>
      </c>
      <c r="AC40" s="40">
        <f>INDEX(人口源表!$1:$1048576,MATCH($B40,人口源表!$A:$A,0),MATCH(AC$1,人口源表!$1:$1,0))-INDEX(城镇人口!$1:$1048576,MATCH($B40,城镇人口!$B:$B,0),MATCH(AC$1,城镇人口!$1:$1,0))</f>
        <v>398833.92527155532</v>
      </c>
      <c r="AD40" s="40">
        <f>INDEX(人口源表!$1:$1048576,MATCH($B40,人口源表!$A:$A,0),MATCH(AD$1,人口源表!$1:$1,0))-INDEX(城镇人口!$1:$1048576,MATCH($B40,城镇人口!$B:$B,0),MATCH(AD$1,城镇人口!$1:$1,0))</f>
        <v>385372.89798809402</v>
      </c>
      <c r="AE40" s="40">
        <f>INDEX(人口源表!$1:$1048576,MATCH($B40,人口源表!$A:$A,0),MATCH(AE$1,人口源表!$1:$1,0))-INDEX(城镇人口!$1:$1048576,MATCH($B40,城镇人口!$B:$B,0),MATCH(AE$1,城镇人口!$1:$1,0))</f>
        <v>372014.08499576757</v>
      </c>
      <c r="AF40" s="40">
        <f>INDEX(人口源表!$1:$1048576,MATCH($B40,人口源表!$A:$A,0),MATCH(AF$1,人口源表!$1:$1,0))-INDEX(城镇人口!$1:$1048576,MATCH($B40,城镇人口!$B:$B,0),MATCH(AF$1,城镇人口!$1:$1,0))</f>
        <v>358773.24267237354</v>
      </c>
      <c r="AG40" s="40">
        <f>INDEX(人口源表!$1:$1048576,MATCH($B40,人口源表!$A:$A,0),MATCH(AG$1,人口源表!$1:$1,0))-INDEX(城镇人口!$1:$1048576,MATCH($B40,城镇人口!$B:$B,0),MATCH(AG$1,城镇人口!$1:$1,0))</f>
        <v>345664.15115301032</v>
      </c>
      <c r="AH40" s="40">
        <f>INDEX(人口源表!$1:$1048576,MATCH($B40,人口源表!$A:$A,0),MATCH(AH$1,人口源表!$1:$1,0))-INDEX(城镇人口!$1:$1048576,MATCH($B40,城镇人口!$B:$B,0),MATCH(AH$1,城镇人口!$1:$1,0))</f>
        <v>332698.58801729511</v>
      </c>
      <c r="AI40" s="40">
        <f>INDEX(人口源表!$1:$1048576,MATCH($B40,人口源表!$A:$A,0),MATCH(AI$1,人口源表!$1:$1,0))-INDEX(城镇人口!$1:$1048576,MATCH($B40,城镇人口!$B:$B,0),MATCH(AI$1,城镇人口!$1:$1,0))</f>
        <v>319886.76593471272</v>
      </c>
      <c r="AJ40" s="40">
        <f>INDEX(人口源表!$1:$1048576,MATCH($B40,人口源表!$A:$A,0),MATCH(AJ$1,人口源表!$1:$1,0))-INDEX(城镇人口!$1:$1048576,MATCH($B40,城镇人口!$B:$B,0),MATCH(AJ$1,城镇人口!$1:$1,0))</f>
        <v>307237.38909472711</v>
      </c>
      <c r="AK40" s="40">
        <f>INDEX(人口源表!$1:$1048576,MATCH($B40,人口源表!$A:$A,0),MATCH(AK$1,人口源表!$1:$1,0))-INDEX(城镇人口!$1:$1048576,MATCH($B40,城镇人口!$B:$B,0),MATCH(AK$1,城镇人口!$1:$1,0))</f>
        <v>294757.2943084822</v>
      </c>
      <c r="AL40" s="40">
        <f>INDEX(人口源表!$1:$1048576,MATCH($B40,人口源表!$A:$A,0),MATCH(AL$1,人口源表!$1:$1,0))-INDEX(城镇人口!$1:$1048576,MATCH($B40,城镇人口!$B:$B,0),MATCH(AL$1,城镇人口!$1:$1,0))</f>
        <v>282452.1801046771</v>
      </c>
      <c r="AM40" s="40">
        <f>INDEX(人口源表!$1:$1048576,MATCH($B40,人口源表!$A:$A,0),MATCH(AM$1,人口源表!$1:$1,0))-INDEX(城镇人口!$1:$1048576,MATCH($B40,城镇人口!$B:$B,0),MATCH(AM$1,城镇人口!$1:$1,0))</f>
        <v>270326.0484174639</v>
      </c>
      <c r="AN40" s="40">
        <f>INDEX(人口源表!$1:$1048576,MATCH($B40,人口源表!$A:$A,0),MATCH(AN$1,人口源表!$1:$1,0))-INDEX(城镇人口!$1:$1048576,MATCH($B40,城镇人口!$B:$B,0),MATCH(AN$1,城镇人口!$1:$1,0))</f>
        <v>258381.61358351866</v>
      </c>
      <c r="AO40" s="40">
        <f>INDEX(人口源表!$1:$1048576,MATCH($B40,人口源表!$A:$A,0),MATCH(AO$1,人口源表!$1:$1,0))-INDEX(城镇人口!$1:$1048576,MATCH($B40,城镇人口!$B:$B,0),MATCH(AO$1,城镇人口!$1:$1,0))</f>
        <v>246620.47049253201</v>
      </c>
      <c r="AP40" s="40">
        <f>INDEX(人口源表!$1:$1048576,MATCH($B40,人口源表!$A:$A,0),MATCH(AP$1,人口源表!$1:$1,0))-INDEX(城镇人口!$1:$1048576,MATCH($B40,城镇人口!$B:$B,0),MATCH(AP$1,城镇人口!$1:$1,0))</f>
        <v>235043.06910348218</v>
      </c>
      <c r="AQ40" s="40">
        <f>INDEX(人口源表!$1:$1048576,MATCH($B40,人口源表!$A:$A,0),MATCH(AQ$1,人口源表!$1:$1,0))-INDEX(城镇人口!$1:$1048576,MATCH($B40,城镇人口!$B:$B,0),MATCH(AQ$1,城镇人口!$1:$1,0))</f>
        <v>223648.71033706469</v>
      </c>
      <c r="AR40" s="40">
        <f>INDEX(人口源表!$1:$1048576,MATCH($B40,人口源表!$A:$A,0),MATCH(AR$1,人口源表!$1:$1,0))-INDEX(城镇人口!$1:$1048576,MATCH($B40,城镇人口!$B:$B,0),MATCH(AR$1,城镇人口!$1:$1,0))</f>
        <v>212435.64370904071</v>
      </c>
      <c r="AS40" s="40">
        <f>INDEX(人口源表!$1:$1048576,MATCH($B40,人口源表!$A:$A,0),MATCH(AS$1,人口源表!$1:$1,0))-INDEX(城镇人口!$1:$1048576,MATCH($B40,城镇人口!$B:$B,0),MATCH(AS$1,城镇人口!$1:$1,0))</f>
        <v>201401.24270840874</v>
      </c>
      <c r="AT40" s="40">
        <f>INDEX(人口源表!$1:$1048576,MATCH($B40,人口源表!$A:$A,0),MATCH(AT$1,人口源表!$1:$1,0))-INDEX(城镇人口!$1:$1048576,MATCH($B40,城镇人口!$B:$B,0),MATCH(AT$1,城镇人口!$1:$1,0))</f>
        <v>190542.16042482154</v>
      </c>
      <c r="AU40" s="40">
        <f>INDEX(人口源表!$1:$1048576,MATCH($B40,人口源表!$A:$A,0),MATCH(AU$1,人口源表!$1:$1,0))-INDEX(城镇人口!$1:$1048576,MATCH($B40,城镇人口!$B:$B,0),MATCH(AU$1,城镇人口!$1:$1,0))</f>
        <v>179854.18659307621</v>
      </c>
      <c r="AV40" s="40">
        <f>INDEX(人口源表!$1:$1048576,MATCH($B40,人口源表!$A:$A,0),MATCH(AV$1,人口源表!$1:$1,0))-INDEX(城镇人口!$1:$1048576,MATCH($B40,城镇人口!$B:$B,0),MATCH(AV$1,城镇人口!$1:$1,0))</f>
        <v>169332.69760876102</v>
      </c>
    </row>
    <row r="41" spans="1:48" x14ac:dyDescent="0.15">
      <c r="A41" s="4" t="s">
        <v>862</v>
      </c>
      <c r="B41" s="4" t="s">
        <v>104</v>
      </c>
      <c r="C41" s="34">
        <f>VLOOKUP(B41,'[1]2016省城人口总结（根）'!B:C,2,FALSE)/100</f>
        <v>0.62992999999999999</v>
      </c>
      <c r="D41" s="40">
        <f>INDEX(人口源表!$1:$1048576,MATCH($B41,人口源表!$A:$A,0),MATCH(D$1,人口源表!$1:$1,0))-INDEX(城镇人口!$1:$1048576,MATCH($B41,城镇人口!$B:$B,0),MATCH(D$1,城镇人口!$1:$1,0))</f>
        <v>810737.10198722989</v>
      </c>
      <c r="E41" s="40">
        <f>INDEX(人口源表!$1:$1048576,MATCH($B41,人口源表!$A:$A,0),MATCH(E$1,人口源表!$1:$1,0))-INDEX(城镇人口!$1:$1048576,MATCH($B41,城镇人口!$B:$B,0),MATCH(E$1,城镇人口!$1:$1,0))</f>
        <v>789167.81918076193</v>
      </c>
      <c r="F41" s="40">
        <f>INDEX(人口源表!$1:$1048576,MATCH($B41,人口源表!$A:$A,0),MATCH(F$1,人口源表!$1:$1,0))-INDEX(城镇人口!$1:$1048576,MATCH($B41,城镇人口!$B:$B,0),MATCH(F$1,城镇人口!$1:$1,0))</f>
        <v>766634.40903927968</v>
      </c>
      <c r="G41" s="40">
        <f>INDEX(人口源表!$1:$1048576,MATCH($B41,人口源表!$A:$A,0),MATCH(G$1,人口源表!$1:$1,0))-INDEX(城镇人口!$1:$1048576,MATCH($B41,城镇人口!$B:$B,0),MATCH(G$1,城镇人口!$1:$1,0))</f>
        <v>582064.99778993451</v>
      </c>
      <c r="H41" s="40">
        <f>INDEX(人口源表!$1:$1048576,MATCH($B41,人口源表!$A:$A,0),MATCH(H$1,人口源表!$1:$1,0))-INDEX(城镇人口!$1:$1048576,MATCH($B41,城镇人口!$B:$B,0),MATCH(H$1,城镇人口!$1:$1,0))</f>
        <v>564699.98572136718</v>
      </c>
      <c r="I41" s="40">
        <f>INDEX(人口源表!$1:$1048576,MATCH($B41,人口源表!$A:$A,0),MATCH(I$1,人口源表!$1:$1,0))-INDEX(城镇人口!$1:$1048576,MATCH($B41,城镇人口!$B:$B,0),MATCH(I$1,城镇人口!$1:$1,0))</f>
        <v>554301.47366007604</v>
      </c>
      <c r="J41" s="40">
        <f>INDEX(人口源表!$1:$1048576,MATCH($B41,人口源表!$A:$A,0),MATCH(J$1,人口源表!$1:$1,0))-INDEX(城镇人口!$1:$1048576,MATCH($B41,城镇人口!$B:$B,0),MATCH(J$1,城镇人口!$1:$1,0))</f>
        <v>543028.51433458086</v>
      </c>
      <c r="K41" s="40">
        <f>INDEX(人口源表!$1:$1048576,MATCH($B41,人口源表!$A:$A,0),MATCH(K$1,人口源表!$1:$1,0))-INDEX(城镇人口!$1:$1048576,MATCH($B41,城镇人口!$B:$B,0),MATCH(K$1,城镇人口!$1:$1,0))</f>
        <v>530971.40290619736</v>
      </c>
      <c r="L41" s="40">
        <f>INDEX(人口源表!$1:$1048576,MATCH($B41,人口源表!$A:$A,0),MATCH(L$1,人口源表!$1:$1,0))-INDEX(城镇人口!$1:$1048576,MATCH($B41,城镇人口!$B:$B,0),MATCH(L$1,城镇人口!$1:$1,0))</f>
        <v>518216.57709313952</v>
      </c>
      <c r="M41" s="40">
        <f>INDEX(人口源表!$1:$1048576,MATCH($B41,人口源表!$A:$A,0),MATCH(M$1,人口源表!$1:$1,0))-INDEX(城镇人口!$1:$1048576,MATCH($B41,城镇人口!$B:$B,0),MATCH(M$1,城镇人口!$1:$1,0))</f>
        <v>504845.723204348</v>
      </c>
      <c r="N41" s="40">
        <f>INDEX(人口源表!$1:$1048576,MATCH($B41,人口源表!$A:$A,0),MATCH(N$1,人口源表!$1:$1,0))-INDEX(城镇人口!$1:$1048576,MATCH($B41,城镇人口!$B:$B,0),MATCH(N$1,城镇人口!$1:$1,0))</f>
        <v>490936.14847123926</v>
      </c>
      <c r="O41" s="40">
        <f>INDEX(人口源表!$1:$1048576,MATCH($B41,人口源表!$A:$A,0),MATCH(O$1,人口源表!$1:$1,0))-INDEX(城镇人口!$1:$1048576,MATCH($B41,城镇人口!$B:$B,0),MATCH(O$1,城镇人口!$1:$1,0))</f>
        <v>476559.72648189799</v>
      </c>
      <c r="P41" s="40">
        <f>INDEX(人口源表!$1:$1048576,MATCH($B41,人口源表!$A:$A,0),MATCH(P$1,人口源表!$1:$1,0))-INDEX(城镇人口!$1:$1048576,MATCH($B41,城镇人口!$B:$B,0),MATCH(P$1,城镇人口!$1:$1,0))</f>
        <v>461784.99135720078</v>
      </c>
      <c r="Q41" s="40">
        <f>INDEX(人口源表!$1:$1048576,MATCH($B41,人口源表!$A:$A,0),MATCH(Q$1,人口源表!$1:$1,0))-INDEX(城镇人口!$1:$1048576,MATCH($B41,城镇人口!$B:$B,0),MATCH(Q$1,城镇人口!$1:$1,0))</f>
        <v>446676.03971364535</v>
      </c>
      <c r="R41" s="40">
        <f>INDEX(人口源表!$1:$1048576,MATCH($B41,人口源表!$A:$A,0),MATCH(R$1,人口源表!$1:$1,0))-INDEX(城镇人口!$1:$1048576,MATCH($B41,城镇人口!$B:$B,0),MATCH(R$1,城镇人口!$1:$1,0))</f>
        <v>431292.37567525823</v>
      </c>
      <c r="S41" s="40">
        <f>INDEX(人口源表!$1:$1048576,MATCH($B41,人口源表!$A:$A,0),MATCH(S$1,人口源表!$1:$1,0))-INDEX(城镇人口!$1:$1048576,MATCH($B41,城镇人口!$B:$B,0),MATCH(S$1,城镇人口!$1:$1,0))</f>
        <v>421924.56092981761</v>
      </c>
      <c r="T41" s="40">
        <f>INDEX(人口源表!$1:$1048576,MATCH($B41,人口源表!$A:$A,0),MATCH(T$1,人口源表!$1:$1,0))-INDEX(城镇人口!$1:$1048576,MATCH($B41,城镇人口!$B:$B,0),MATCH(T$1,城镇人口!$1:$1,0))</f>
        <v>412383.55063285166</v>
      </c>
      <c r="U41" s="40">
        <f>INDEX(人口源表!$1:$1048576,MATCH($B41,人口源表!$A:$A,0),MATCH(U$1,人口源表!$1:$1,0))-INDEX(城镇人口!$1:$1048576,MATCH($B41,城镇人口!$B:$B,0),MATCH(U$1,城镇人口!$1:$1,0))</f>
        <v>402706.39146239986</v>
      </c>
      <c r="V41" s="40">
        <f>INDEX(人口源表!$1:$1048576,MATCH($B41,人口源表!$A:$A,0),MATCH(V$1,人口源表!$1:$1,0))-INDEX(城镇人口!$1:$1048576,MATCH($B41,城镇人口!$B:$B,0),MATCH(V$1,城镇人口!$1:$1,0))</f>
        <v>392927.67571802414</v>
      </c>
      <c r="W41" s="40">
        <f>INDEX(人口源表!$1:$1048576,MATCH($B41,人口源表!$A:$A,0),MATCH(W$1,人口源表!$1:$1,0))-INDEX(城镇人口!$1:$1048576,MATCH($B41,城镇人口!$B:$B,0),MATCH(W$1,城镇人口!$1:$1,0))</f>
        <v>383079.1245550313</v>
      </c>
      <c r="X41" s="40">
        <f>INDEX(人口源表!$1:$1048576,MATCH($B41,人口源表!$A:$A,0),MATCH(X$1,人口源表!$1:$1,0))-INDEX(城镇人口!$1:$1048576,MATCH($B41,城镇人口!$B:$B,0),MATCH(X$1,城镇人口!$1:$1,0))</f>
        <v>373189.91689571319</v>
      </c>
      <c r="Y41" s="40">
        <f>INDEX(人口源表!$1:$1048576,MATCH($B41,人口源表!$A:$A,0),MATCH(Y$1,人口源表!$1:$1,0))-INDEX(城镇人口!$1:$1048576,MATCH($B41,城镇人口!$B:$B,0),MATCH(Y$1,城镇人口!$1:$1,0))</f>
        <v>363287.45514882635</v>
      </c>
      <c r="Z41" s="40">
        <f>INDEX(人口源表!$1:$1048576,MATCH($B41,人口源表!$A:$A,0),MATCH(Z$1,人口源表!$1:$1,0))-INDEX(城镇人口!$1:$1048576,MATCH($B41,城镇人口!$B:$B,0),MATCH(Z$1,城镇人口!$1:$1,0))</f>
        <v>353396.26048987685</v>
      </c>
      <c r="AA41" s="40">
        <f>INDEX(人口源表!$1:$1048576,MATCH($B41,人口源表!$A:$A,0),MATCH(AA$1,人口源表!$1:$1,0))-INDEX(城镇人口!$1:$1048576,MATCH($B41,城镇人口!$B:$B,0),MATCH(AA$1,城镇人口!$1:$1,0))</f>
        <v>343538.75609046407</v>
      </c>
      <c r="AB41" s="40">
        <f>INDEX(人口源表!$1:$1048576,MATCH($B41,人口源表!$A:$A,0),MATCH(AB$1,人口源表!$1:$1,0))-INDEX(城镇人口!$1:$1048576,MATCH($B41,城镇人口!$B:$B,0),MATCH(AB$1,城镇人口!$1:$1,0))</f>
        <v>333735.32956977421</v>
      </c>
      <c r="AC41" s="40">
        <f>INDEX(人口源表!$1:$1048576,MATCH($B41,人口源表!$A:$A,0),MATCH(AC$1,人口源表!$1:$1,0))-INDEX(城镇人口!$1:$1048576,MATCH($B41,城镇人口!$B:$B,0),MATCH(AC$1,城镇人口!$1:$1,0))</f>
        <v>325463.75912147574</v>
      </c>
      <c r="AD41" s="40">
        <f>INDEX(人口源表!$1:$1048576,MATCH($B41,人口源表!$A:$A,0),MATCH(AD$1,人口源表!$1:$1,0))-INDEX(城镇人口!$1:$1048576,MATCH($B41,城镇人口!$B:$B,0),MATCH(AD$1,城镇人口!$1:$1,0))</f>
        <v>317259.45521488087</v>
      </c>
      <c r="AE41" s="40">
        <f>INDEX(人口源表!$1:$1048576,MATCH($B41,人口源表!$A:$A,0),MATCH(AE$1,人口源表!$1:$1,0))-INDEX(城镇人口!$1:$1048576,MATCH($B41,城镇人口!$B:$B,0),MATCH(AE$1,城镇人口!$1:$1,0))</f>
        <v>309136.05045246868</v>
      </c>
      <c r="AF41" s="40">
        <f>INDEX(人口源表!$1:$1048576,MATCH($B41,人口源表!$A:$A,0),MATCH(AF$1,人口源表!$1:$1,0))-INDEX(城镇人口!$1:$1048576,MATCH($B41,城镇人口!$B:$B,0),MATCH(AF$1,城镇人口!$1:$1,0))</f>
        <v>301105.86508633383</v>
      </c>
      <c r="AG41" s="40">
        <f>INDEX(人口源表!$1:$1048576,MATCH($B41,人口源表!$A:$A,0),MATCH(AG$1,人口源表!$1:$1,0))-INDEX(城镇人口!$1:$1048576,MATCH($B41,城镇人口!$B:$B,0),MATCH(AG$1,城镇人口!$1:$1,0))</f>
        <v>293179.5400316203</v>
      </c>
      <c r="AH41" s="40">
        <f>INDEX(人口源表!$1:$1048576,MATCH($B41,人口源表!$A:$A,0),MATCH(AH$1,人口源表!$1:$1,0))-INDEX(城镇人口!$1:$1048576,MATCH($B41,城镇人口!$B:$B,0),MATCH(AH$1,城镇人口!$1:$1,0))</f>
        <v>285365.90606748918</v>
      </c>
      <c r="AI41" s="40">
        <f>INDEX(人口源表!$1:$1048576,MATCH($B41,人口源表!$A:$A,0),MATCH(AI$1,人口源表!$1:$1,0))-INDEX(城镇人口!$1:$1048576,MATCH($B41,城镇人口!$B:$B,0),MATCH(AI$1,城镇人口!$1:$1,0))</f>
        <v>277672.46185968164</v>
      </c>
      <c r="AJ41" s="40">
        <f>INDEX(人口源表!$1:$1048576,MATCH($B41,人口源表!$A:$A,0),MATCH(AJ$1,人口源表!$1:$1,0))-INDEX(城镇人口!$1:$1048576,MATCH($B41,城镇人口!$B:$B,0),MATCH(AJ$1,城镇人口!$1:$1,0))</f>
        <v>270105.42939873086</v>
      </c>
      <c r="AK41" s="40">
        <f>INDEX(人口源表!$1:$1048576,MATCH($B41,人口源表!$A:$A,0),MATCH(AK$1,人口源表!$1:$1,0))-INDEX(城镇人口!$1:$1048576,MATCH($B41,城镇人口!$B:$B,0),MATCH(AK$1,城镇人口!$1:$1,0))</f>
        <v>262669.81008460699</v>
      </c>
      <c r="AL41" s="40">
        <f>INDEX(人口源表!$1:$1048576,MATCH($B41,人口源表!$A:$A,0),MATCH(AL$1,人口源表!$1:$1,0))-INDEX(城镇人口!$1:$1048576,MATCH($B41,城镇人口!$B:$B,0),MATCH(AL$1,城镇人口!$1:$1,0))</f>
        <v>255369.06642905879</v>
      </c>
      <c r="AM41" s="40">
        <f>INDEX(人口源表!$1:$1048576,MATCH($B41,人口源表!$A:$A,0),MATCH(AM$1,人口源表!$1:$1,0))-INDEX(城镇人口!$1:$1048576,MATCH($B41,城镇人口!$B:$B,0),MATCH(AM$1,城镇人口!$1:$1,0))</f>
        <v>248205.39453685377</v>
      </c>
      <c r="AN41" s="40">
        <f>INDEX(人口源表!$1:$1048576,MATCH($B41,人口源表!$A:$A,0),MATCH(AN$1,人口源表!$1:$1,0))-INDEX(城镇人口!$1:$1048576,MATCH($B41,城镇人口!$B:$B,0),MATCH(AN$1,城镇人口!$1:$1,0))</f>
        <v>241180.16052793129</v>
      </c>
      <c r="AO41" s="40">
        <f>INDEX(人口源表!$1:$1048576,MATCH($B41,人口源表!$A:$A,0),MATCH(AO$1,人口源表!$1:$1,0))-INDEX(城镇人口!$1:$1048576,MATCH($B41,城镇人口!$B:$B,0),MATCH(AO$1,城镇人口!$1:$1,0))</f>
        <v>234293.4093041278</v>
      </c>
      <c r="AP41" s="40">
        <f>INDEX(人口源表!$1:$1048576,MATCH($B41,人口源表!$A:$A,0),MATCH(AP$1,人口源表!$1:$1,0))-INDEX(城镇人口!$1:$1048576,MATCH($B41,城镇人口!$B:$B,0),MATCH(AP$1,城镇人口!$1:$1,0))</f>
        <v>227544.48075307603</v>
      </c>
      <c r="AQ41" s="40">
        <f>INDEX(人口源表!$1:$1048576,MATCH($B41,人口源表!$A:$A,0),MATCH(AQ$1,人口源表!$1:$1,0))-INDEX(城镇人口!$1:$1048576,MATCH($B41,城镇人口!$B:$B,0),MATCH(AQ$1,城镇人口!$1:$1,0))</f>
        <v>220931.53850057186</v>
      </c>
      <c r="AR41" s="40">
        <f>INDEX(人口源表!$1:$1048576,MATCH($B41,人口源表!$A:$A,0),MATCH(AR$1,人口源表!$1:$1,0))-INDEX(城镇人口!$1:$1048576,MATCH($B41,城镇人口!$B:$B,0),MATCH(AR$1,城镇人口!$1:$1,0))</f>
        <v>214452.00018262141</v>
      </c>
      <c r="AS41" s="40">
        <f>INDEX(人口源表!$1:$1048576,MATCH($B41,人口源表!$A:$A,0),MATCH(AS$1,人口源表!$1:$1,0))-INDEX(城镇人口!$1:$1048576,MATCH($B41,城镇人口!$B:$B,0),MATCH(AS$1,城镇人口!$1:$1,0))</f>
        <v>208102.43367717857</v>
      </c>
      <c r="AT41" s="40">
        <f>INDEX(人口源表!$1:$1048576,MATCH($B41,人口源表!$A:$A,0),MATCH(AT$1,人口源表!$1:$1,0))-INDEX(城镇人口!$1:$1048576,MATCH($B41,城镇人口!$B:$B,0),MATCH(AT$1,城镇人口!$1:$1,0))</f>
        <v>201878.6355958964</v>
      </c>
      <c r="AU41" s="40">
        <f>INDEX(人口源表!$1:$1048576,MATCH($B41,人口源表!$A:$A,0),MATCH(AU$1,人口源表!$1:$1,0))-INDEX(城镇人口!$1:$1048576,MATCH($B41,城镇人口!$B:$B,0),MATCH(AU$1,城镇人口!$1:$1,0))</f>
        <v>195776.02972183609</v>
      </c>
      <c r="AV41" s="40">
        <f>INDEX(人口源表!$1:$1048576,MATCH($B41,人口源表!$A:$A,0),MATCH(AV$1,人口源表!$1:$1,0))-INDEX(城镇人口!$1:$1048576,MATCH($B41,城镇人口!$B:$B,0),MATCH(AV$1,城镇人口!$1:$1,0))</f>
        <v>189789.24651866872</v>
      </c>
    </row>
    <row r="42" spans="1:48" x14ac:dyDescent="0.15">
      <c r="A42" s="4" t="s">
        <v>862</v>
      </c>
      <c r="B42" s="4" t="s">
        <v>106</v>
      </c>
      <c r="C42" s="34">
        <f>VLOOKUP(B42,'[1]2016省城人口总结（根）'!B:C,2,FALSE)/100</f>
        <v>0.59624500000000002</v>
      </c>
      <c r="D42" s="40">
        <f>INDEX(人口源表!$1:$1048576,MATCH($B42,人口源表!$A:$A,0),MATCH(D$1,人口源表!$1:$1,0))-INDEX(城镇人口!$1:$1048576,MATCH($B42,城镇人口!$B:$B,0),MATCH(D$1,城镇人口!$1:$1,0))</f>
        <v>711002.65409633494</v>
      </c>
      <c r="E42" s="40">
        <f>INDEX(人口源表!$1:$1048576,MATCH($B42,人口源表!$A:$A,0),MATCH(E$1,人口源表!$1:$1,0))-INDEX(城镇人口!$1:$1048576,MATCH($B42,城镇人口!$B:$B,0),MATCH(E$1,城镇人口!$1:$1,0))</f>
        <v>695689.79774066736</v>
      </c>
      <c r="F42" s="40">
        <f>INDEX(人口源表!$1:$1048576,MATCH($B42,人口源表!$A:$A,0),MATCH(F$1,人口源表!$1:$1,0))-INDEX(城镇人口!$1:$1048576,MATCH($B42,城镇人口!$B:$B,0),MATCH(F$1,城镇人口!$1:$1,0))</f>
        <v>679576.60650816024</v>
      </c>
      <c r="G42" s="40">
        <f>INDEX(人口源表!$1:$1048576,MATCH($B42,人口源表!$A:$A,0),MATCH(G$1,人口源表!$1:$1,0))-INDEX(城镇人口!$1:$1048576,MATCH($B42,城镇人口!$B:$B,0),MATCH(G$1,城镇人口!$1:$1,0))</f>
        <v>491375.0420097739</v>
      </c>
      <c r="H42" s="40">
        <f>INDEX(人口源表!$1:$1048576,MATCH($B42,人口源表!$A:$A,0),MATCH(H$1,人口源表!$1:$1,0))-INDEX(城镇人口!$1:$1048576,MATCH($B42,城镇人口!$B:$B,0),MATCH(H$1,城镇人口!$1:$1,0))</f>
        <v>480150.69284668099</v>
      </c>
      <c r="I42" s="40">
        <f>INDEX(人口源表!$1:$1048576,MATCH($B42,人口源表!$A:$A,0),MATCH(I$1,人口源表!$1:$1,0))-INDEX(城镇人口!$1:$1048576,MATCH($B42,城镇人口!$B:$B,0),MATCH(I$1,城镇人口!$1:$1,0))</f>
        <v>473766.63403407217</v>
      </c>
      <c r="J42" s="40">
        <f>INDEX(人口源表!$1:$1048576,MATCH($B42,人口源表!$A:$A,0),MATCH(J$1,人口源表!$1:$1,0))-INDEX(城镇人口!$1:$1048576,MATCH($B42,城镇人口!$B:$B,0),MATCH(J$1,城镇人口!$1:$1,0))</f>
        <v>466566.89776648208</v>
      </c>
      <c r="K42" s="40">
        <f>INDEX(人口源表!$1:$1048576,MATCH($B42,人口源表!$A:$A,0),MATCH(K$1,人口源表!$1:$1,0))-INDEX(城镇人口!$1:$1048576,MATCH($B42,城镇人口!$B:$B,0),MATCH(K$1,城镇人口!$1:$1,0))</f>
        <v>458630.05081634386</v>
      </c>
      <c r="L42" s="40">
        <f>INDEX(人口源表!$1:$1048576,MATCH($B42,人口源表!$A:$A,0),MATCH(L$1,人口源表!$1:$1,0))-INDEX(城镇人口!$1:$1048576,MATCH($B42,城镇人口!$B:$B,0),MATCH(L$1,城镇人口!$1:$1,0))</f>
        <v>450031.33237370779</v>
      </c>
      <c r="M42" s="40">
        <f>INDEX(人口源表!$1:$1048576,MATCH($B42,人口源表!$A:$A,0),MATCH(M$1,人口源表!$1:$1,0))-INDEX(城镇人口!$1:$1048576,MATCH($B42,城镇人口!$B:$B,0),MATCH(M$1,城镇人口!$1:$1,0))</f>
        <v>440841.00026557979</v>
      </c>
      <c r="N42" s="40">
        <f>INDEX(人口源表!$1:$1048576,MATCH($B42,人口源表!$A:$A,0),MATCH(N$1,人口源表!$1:$1,0))-INDEX(城镇人口!$1:$1048576,MATCH($B42,城镇人口!$B:$B,0),MATCH(N$1,城镇人口!$1:$1,0))</f>
        <v>431126.10771302728</v>
      </c>
      <c r="O42" s="40">
        <f>INDEX(人口源表!$1:$1048576,MATCH($B42,人口源表!$A:$A,0),MATCH(O$1,人口源表!$1:$1,0))-INDEX(城镇人口!$1:$1048576,MATCH($B42,城镇人口!$B:$B,0),MATCH(O$1,城镇人口!$1:$1,0))</f>
        <v>420949.86964087421</v>
      </c>
      <c r="P42" s="40">
        <f>INDEX(人口源表!$1:$1048576,MATCH($B42,人口源表!$A:$A,0),MATCH(P$1,人口源表!$1:$1,0))-INDEX(城镇人口!$1:$1048576,MATCH($B42,城镇人口!$B:$B,0),MATCH(P$1,城镇人口!$1:$1,0))</f>
        <v>410370.80236558558</v>
      </c>
      <c r="Q42" s="40">
        <f>INDEX(人口源表!$1:$1048576,MATCH($B42,人口源表!$A:$A,0),MATCH(Q$1,人口源表!$1:$1,0))-INDEX(城镇人口!$1:$1048576,MATCH($B42,城镇人口!$B:$B,0),MATCH(Q$1,城镇人口!$1:$1,0))</f>
        <v>399445.01403877791</v>
      </c>
      <c r="R42" s="40">
        <f>INDEX(人口源表!$1:$1048576,MATCH($B42,人口源表!$A:$A,0),MATCH(R$1,人口源表!$1:$1,0))-INDEX(城镇人口!$1:$1048576,MATCH($B42,城镇人口!$B:$B,0),MATCH(R$1,城镇人口!$1:$1,0))</f>
        <v>388223.77694339503</v>
      </c>
      <c r="S42" s="40">
        <f>INDEX(人口源表!$1:$1048576,MATCH($B42,人口源表!$A:$A,0),MATCH(S$1,人口源表!$1:$1,0))-INDEX(城镇人口!$1:$1048576,MATCH($B42,城镇人口!$B:$B,0),MATCH(S$1,城镇人口!$1:$1,0))</f>
        <v>381358.54057594074</v>
      </c>
      <c r="T42" s="40">
        <f>INDEX(人口源表!$1:$1048576,MATCH($B42,人口源表!$A:$A,0),MATCH(T$1,人口源表!$1:$1,0))-INDEX(城镇人口!$1:$1048576,MATCH($B42,城镇人口!$B:$B,0),MATCH(T$1,城镇人口!$1:$1,0))</f>
        <v>374300.05675725464</v>
      </c>
      <c r="U42" s="40">
        <f>INDEX(人口源表!$1:$1048576,MATCH($B42,人口源表!$A:$A,0),MATCH(U$1,人口源表!$1:$1,0))-INDEX(城镇人口!$1:$1048576,MATCH($B42,城镇人口!$B:$B,0),MATCH(U$1,城镇人口!$1:$1,0))</f>
        <v>367081.98199276696</v>
      </c>
      <c r="V42" s="40">
        <f>INDEX(人口源表!$1:$1048576,MATCH($B42,人口源表!$A:$A,0),MATCH(V$1,人口源表!$1:$1,0))-INDEX(城镇人口!$1:$1048576,MATCH($B42,城镇人口!$B:$B,0),MATCH(V$1,城镇人口!$1:$1,0))</f>
        <v>359734.83077011001</v>
      </c>
      <c r="W42" s="40">
        <f>INDEX(人口源表!$1:$1048576,MATCH($B42,人口源表!$A:$A,0),MATCH(W$1,人口源表!$1:$1,0))-INDEX(城镇人口!$1:$1048576,MATCH($B42,城镇人口!$B:$B,0),MATCH(W$1,城镇人口!$1:$1,0))</f>
        <v>352287.47435741115</v>
      </c>
      <c r="X42" s="40">
        <f>INDEX(人口源表!$1:$1048576,MATCH($B42,人口源表!$A:$A,0),MATCH(X$1,人口源表!$1:$1,0))-INDEX(城镇人口!$1:$1048576,MATCH($B42,城镇人口!$B:$B,0),MATCH(X$1,城镇人口!$1:$1,0))</f>
        <v>344766.61500900553</v>
      </c>
      <c r="Y42" s="40">
        <f>INDEX(人口源表!$1:$1048576,MATCH($B42,人口源表!$A:$A,0),MATCH(Y$1,人口源表!$1:$1,0))-INDEX(城镇人口!$1:$1048576,MATCH($B42,城镇人口!$B:$B,0),MATCH(Y$1,城镇人口!$1:$1,0))</f>
        <v>337196.5744978562</v>
      </c>
      <c r="Z42" s="40">
        <f>INDEX(人口源表!$1:$1048576,MATCH($B42,人口源表!$A:$A,0),MATCH(Z$1,人口源表!$1:$1,0))-INDEX(城镇人口!$1:$1048576,MATCH($B42,城镇人口!$B:$B,0),MATCH(Z$1,城镇人口!$1:$1,0))</f>
        <v>329599.90563945856</v>
      </c>
      <c r="AA42" s="40">
        <f>INDEX(人口源表!$1:$1048576,MATCH($B42,人口源表!$A:$A,0),MATCH(AA$1,人口源表!$1:$1,0))-INDEX(城镇人口!$1:$1048576,MATCH($B42,城镇人口!$B:$B,0),MATCH(AA$1,城镇人口!$1:$1,0))</f>
        <v>321996.38274910289</v>
      </c>
      <c r="AB42" s="40">
        <f>INDEX(人口源表!$1:$1048576,MATCH($B42,人口源表!$A:$A,0),MATCH(AB$1,人口源表!$1:$1,0))-INDEX(城镇人口!$1:$1048576,MATCH($B42,城镇人口!$B:$B,0),MATCH(AB$1,城镇人口!$1:$1,0))</f>
        <v>314404.41552878637</v>
      </c>
      <c r="AC42" s="40">
        <f>INDEX(人口源表!$1:$1048576,MATCH($B42,人口源表!$A:$A,0),MATCH(AC$1,人口源表!$1:$1,0))-INDEX(城镇人口!$1:$1048576,MATCH($B42,城镇人口!$B:$B,0),MATCH(AC$1,城镇人口!$1:$1,0))</f>
        <v>307933.7100126883</v>
      </c>
      <c r="AD42" s="40">
        <f>INDEX(人口源表!$1:$1048576,MATCH($B42,人口源表!$A:$A,0),MATCH(AD$1,人口源表!$1:$1,0))-INDEX(城镇人口!$1:$1048576,MATCH($B42,城镇人口!$B:$B,0),MATCH(AD$1,城镇人口!$1:$1,0))</f>
        <v>301493.30109115213</v>
      </c>
      <c r="AE42" s="40">
        <f>INDEX(人口源表!$1:$1048576,MATCH($B42,人口源表!$A:$A,0),MATCH(AE$1,人口源表!$1:$1,0))-INDEX(城镇人口!$1:$1048576,MATCH($B42,城镇人口!$B:$B,0),MATCH(AE$1,城镇人口!$1:$1,0))</f>
        <v>295095.12337644328</v>
      </c>
      <c r="AF42" s="40">
        <f>INDEX(人口源表!$1:$1048576,MATCH($B42,人口源表!$A:$A,0),MATCH(AF$1,人口源表!$1:$1,0))-INDEX(城镇人口!$1:$1048576,MATCH($B42,城镇人口!$B:$B,0),MATCH(AF$1,城镇人口!$1:$1,0))</f>
        <v>288750.38545582595</v>
      </c>
      <c r="AG42" s="40">
        <f>INDEX(人口源表!$1:$1048576,MATCH($B42,人口源表!$A:$A,0),MATCH(AG$1,人口源表!$1:$1,0))-INDEX(城镇人口!$1:$1048576,MATCH($B42,城镇人口!$B:$B,0),MATCH(AG$1,城镇人口!$1:$1,0))</f>
        <v>282468.59833855624</v>
      </c>
      <c r="AH42" s="40">
        <f>INDEX(人口源表!$1:$1048576,MATCH($B42,人口源表!$A:$A,0),MATCH(AH$1,人口源表!$1:$1,0))-INDEX(城镇人口!$1:$1048576,MATCH($B42,城镇人口!$B:$B,0),MATCH(AH$1,城镇人口!$1:$1,0))</f>
        <v>276257.64213152824</v>
      </c>
      <c r="AI42" s="40">
        <f>INDEX(人口源表!$1:$1048576,MATCH($B42,人口源表!$A:$A,0),MATCH(AI$1,人口源表!$1:$1,0))-INDEX(城镇人口!$1:$1048576,MATCH($B42,城镇人口!$B:$B,0),MATCH(AI$1,城镇人口!$1:$1,0))</f>
        <v>270124.07308304205</v>
      </c>
      <c r="AJ42" s="40">
        <f>INDEX(人口源表!$1:$1048576,MATCH($B42,人口源表!$A:$A,0),MATCH(AJ$1,人口源表!$1:$1,0))-INDEX(城镇人口!$1:$1048576,MATCH($B42,城镇人口!$B:$B,0),MATCH(AJ$1,城镇人口!$1:$1,0))</f>
        <v>264073.17747268116</v>
      </c>
      <c r="AK42" s="40">
        <f>INDEX(人口源表!$1:$1048576,MATCH($B42,人口源表!$A:$A,0),MATCH(AK$1,人口源表!$1:$1,0))-INDEX(城镇人口!$1:$1048576,MATCH($B42,城镇人口!$B:$B,0),MATCH(AK$1,城镇人口!$1:$1,0))</f>
        <v>258109.02612371405</v>
      </c>
      <c r="AL42" s="40">
        <f>INDEX(人口源表!$1:$1048576,MATCH($B42,人口源表!$A:$A,0),MATCH(AL$1,人口源表!$1:$1,0))-INDEX(城镇人口!$1:$1048576,MATCH($B42,城镇人口!$B:$B,0),MATCH(AL$1,城镇人口!$1:$1,0))</f>
        <v>252234.52954355162</v>
      </c>
      <c r="AM42" s="40">
        <f>INDEX(人口源表!$1:$1048576,MATCH($B42,人口源表!$A:$A,0),MATCH(AM$1,人口源表!$1:$1,0))-INDEX(城镇人口!$1:$1048576,MATCH($B42,城镇人口!$B:$B,0),MATCH(AM$1,城镇人口!$1:$1,0))</f>
        <v>246451.26563314465</v>
      </c>
      <c r="AN42" s="40">
        <f>INDEX(人口源表!$1:$1048576,MATCH($B42,人口源表!$A:$A,0),MATCH(AN$1,人口源表!$1:$1,0))-INDEX(城镇人口!$1:$1048576,MATCH($B42,城镇人口!$B:$B,0),MATCH(AN$1,城镇人口!$1:$1,0))</f>
        <v>240760.00096078531</v>
      </c>
      <c r="AO42" s="40">
        <f>INDEX(人口源表!$1:$1048576,MATCH($B42,人口源表!$A:$A,0),MATCH(AO$1,人口源表!$1:$1,0))-INDEX(城镇人口!$1:$1048576,MATCH($B42,城镇人口!$B:$B,0),MATCH(AO$1,城镇人口!$1:$1,0))</f>
        <v>235160.06662442582</v>
      </c>
      <c r="AP42" s="40">
        <f>INDEX(人口源表!$1:$1048576,MATCH($B42,人口源表!$A:$A,0),MATCH(AP$1,人口源表!$1:$1,0))-INDEX(城镇人口!$1:$1048576,MATCH($B42,城镇人口!$B:$B,0),MATCH(AP$1,城镇人口!$1:$1,0))</f>
        <v>229650.10318637313</v>
      </c>
      <c r="AQ42" s="40">
        <f>INDEX(人口源表!$1:$1048576,MATCH($B42,人口源表!$A:$A,0),MATCH(AQ$1,人口源表!$1:$1,0))-INDEX(城镇人口!$1:$1048576,MATCH($B42,城镇人口!$B:$B,0),MATCH(AQ$1,城镇人口!$1:$1,0))</f>
        <v>224228.1045430206</v>
      </c>
      <c r="AR42" s="40">
        <f>INDEX(人口源表!$1:$1048576,MATCH($B42,人口源表!$A:$A,0),MATCH(AR$1,人口源表!$1:$1,0))-INDEX(城镇人口!$1:$1048576,MATCH($B42,城镇人口!$B:$B,0),MATCH(AR$1,城镇人口!$1:$1,0))</f>
        <v>218890.60868096258</v>
      </c>
      <c r="AS42" s="40">
        <f>INDEX(人口源表!$1:$1048576,MATCH($B42,人口源表!$A:$A,0),MATCH(AS$1,人口源表!$1:$1,0))-INDEX(城镇人口!$1:$1048576,MATCH($B42,城镇人口!$B:$B,0),MATCH(AS$1,城镇人口!$1:$1,0))</f>
        <v>213633.85404413985</v>
      </c>
      <c r="AT42" s="40">
        <f>INDEX(人口源表!$1:$1048576,MATCH($B42,人口源表!$A:$A,0),MATCH(AT$1,人口源表!$1:$1,0))-INDEX(城镇人口!$1:$1048576,MATCH($B42,城镇人口!$B:$B,0),MATCH(AT$1,城镇人口!$1:$1,0))</f>
        <v>208452.98063083063</v>
      </c>
      <c r="AU42" s="40">
        <f>INDEX(人口源表!$1:$1048576,MATCH($B42,人口源表!$A:$A,0),MATCH(AU$1,人口源表!$1:$1,0))-INDEX(城镇人口!$1:$1048576,MATCH($B42,城镇人口!$B:$B,0),MATCH(AU$1,城镇人口!$1:$1,0))</f>
        <v>203343.14339947526</v>
      </c>
      <c r="AV42" s="40">
        <f>INDEX(人口源表!$1:$1048576,MATCH($B42,人口源表!$A:$A,0),MATCH(AV$1,人口源表!$1:$1,0))-INDEX(城镇人口!$1:$1048576,MATCH($B42,城镇人口!$B:$B,0),MATCH(AV$1,城镇人口!$1:$1,0))</f>
        <v>198298.11904463661</v>
      </c>
    </row>
    <row r="43" spans="1:48" x14ac:dyDescent="0.15">
      <c r="A43" s="4" t="s">
        <v>862</v>
      </c>
      <c r="B43" s="4" t="s">
        <v>108</v>
      </c>
      <c r="C43" s="34">
        <f>VLOOKUP(B43,'[1]2016省城人口总结（根）'!B:C,2,FALSE)/100</f>
        <v>0.62992999999999999</v>
      </c>
      <c r="D43" s="40">
        <f>INDEX(人口源表!$1:$1048576,MATCH($B43,人口源表!$A:$A,0),MATCH(D$1,人口源表!$1:$1,0))-INDEX(城镇人口!$1:$1048576,MATCH($B43,城镇人口!$B:$B,0),MATCH(D$1,城镇人口!$1:$1,0))</f>
        <v>925257.20903186826</v>
      </c>
      <c r="E43" s="40">
        <f>INDEX(人口源表!$1:$1048576,MATCH($B43,人口源表!$A:$A,0),MATCH(E$1,人口源表!$1:$1,0))-INDEX(城镇人口!$1:$1048576,MATCH($B43,城镇人口!$B:$B,0),MATCH(E$1,城镇人口!$1:$1,0))</f>
        <v>900905.14685415896</v>
      </c>
      <c r="F43" s="40">
        <f>INDEX(人口源表!$1:$1048576,MATCH($B43,人口源表!$A:$A,0),MATCH(F$1,人口源表!$1:$1,0))-INDEX(城镇人口!$1:$1048576,MATCH($B43,城镇人口!$B:$B,0),MATCH(F$1,城镇人口!$1:$1,0))</f>
        <v>875547.68008195539</v>
      </c>
      <c r="G43" s="40">
        <f>INDEX(人口源表!$1:$1048576,MATCH($B43,人口源表!$A:$A,0),MATCH(G$1,人口源表!$1:$1,0))-INDEX(城镇人口!$1:$1048576,MATCH($B43,城镇人口!$B:$B,0),MATCH(G$1,城镇人口!$1:$1,0))</f>
        <v>735166.18404996395</v>
      </c>
      <c r="H43" s="40">
        <f>INDEX(人口源表!$1:$1048576,MATCH($B43,人口源表!$A:$A,0),MATCH(H$1,人口源表!$1:$1,0))-INDEX(城镇人口!$1:$1048576,MATCH($B43,城镇人口!$B:$B,0),MATCH(H$1,城镇人口!$1:$1,0))</f>
        <v>713568.93825876154</v>
      </c>
      <c r="I43" s="40">
        <f>INDEX(人口源表!$1:$1048576,MATCH($B43,人口源表!$A:$A,0),MATCH(I$1,人口源表!$1:$1,0))-INDEX(城镇人口!$1:$1048576,MATCH($B43,城镇人口!$B:$B,0),MATCH(I$1,城镇人口!$1:$1,0))</f>
        <v>700918.22123862919</v>
      </c>
      <c r="J43" s="40">
        <f>INDEX(人口源表!$1:$1048576,MATCH($B43,人口源表!$A:$A,0),MATCH(J$1,人口源表!$1:$1,0))-INDEX(城镇人口!$1:$1048576,MATCH($B43,城镇人口!$B:$B,0),MATCH(J$1,城镇人口!$1:$1,0))</f>
        <v>687278.39935968141</v>
      </c>
      <c r="K43" s="40">
        <f>INDEX(人口源表!$1:$1048576,MATCH($B43,人口源表!$A:$A,0),MATCH(K$1,人口源表!$1:$1,0))-INDEX(城镇人口!$1:$1048576,MATCH($B43,城镇人口!$B:$B,0),MATCH(K$1,城镇人口!$1:$1,0))</f>
        <v>672736.03680801694</v>
      </c>
      <c r="L43" s="40">
        <f>INDEX(人口源表!$1:$1048576,MATCH($B43,人口源表!$A:$A,0),MATCH(L$1,人口源表!$1:$1,0))-INDEX(城镇人口!$1:$1048576,MATCH($B43,城镇人口!$B:$B,0),MATCH(L$1,城镇人口!$1:$1,0))</f>
        <v>657374.74876070442</v>
      </c>
      <c r="M43" s="40">
        <f>INDEX(人口源表!$1:$1048576,MATCH($B43,人口源表!$A:$A,0),MATCH(M$1,人口源表!$1:$1,0))-INDEX(城镇人口!$1:$1048576,MATCH($B43,城镇人口!$B:$B,0),MATCH(M$1,城镇人口!$1:$1,0))</f>
        <v>641273.41202994622</v>
      </c>
      <c r="N43" s="40">
        <f>INDEX(人口源表!$1:$1048576,MATCH($B43,人口源表!$A:$A,0),MATCH(N$1,人口源表!$1:$1,0))-INDEX(城镇人口!$1:$1048576,MATCH($B43,城镇人口!$B:$B,0),MATCH(N$1,城镇人口!$1:$1,0))</f>
        <v>624508.33049070369</v>
      </c>
      <c r="O43" s="40">
        <f>INDEX(人口源表!$1:$1048576,MATCH($B43,人口源表!$A:$A,0),MATCH(O$1,人口源表!$1:$1,0))-INDEX(城镇人口!$1:$1048576,MATCH($B43,城镇人口!$B:$B,0),MATCH(O$1,城镇人口!$1:$1,0))</f>
        <v>607152.88603179017</v>
      </c>
      <c r="P43" s="40">
        <f>INDEX(人口源表!$1:$1048576,MATCH($B43,人口源表!$A:$A,0),MATCH(P$1,人口源表!$1:$1,0))-INDEX(城镇人口!$1:$1048576,MATCH($B43,城镇人口!$B:$B,0),MATCH(P$1,城镇人口!$1:$1,0))</f>
        <v>589276.42057117168</v>
      </c>
      <c r="Q43" s="40">
        <f>INDEX(人口源表!$1:$1048576,MATCH($B43,人口源表!$A:$A,0),MATCH(Q$1,人口源表!$1:$1,0))-INDEX(城镇人口!$1:$1048576,MATCH($B43,城镇人口!$B:$B,0),MATCH(Q$1,城镇人口!$1:$1,0))</f>
        <v>570945.39646725287</v>
      </c>
      <c r="R43" s="40">
        <f>INDEX(人口源表!$1:$1048576,MATCH($B43,人口源表!$A:$A,0),MATCH(R$1,人口源表!$1:$1,0))-INDEX(城镇人口!$1:$1048576,MATCH($B43,城镇人口!$B:$B,0),MATCH(R$1,城镇人口!$1:$1,0))</f>
        <v>552222.33922616835</v>
      </c>
      <c r="S43" s="40">
        <f>INDEX(人口源表!$1:$1048576,MATCH($B43,人口源表!$A:$A,0),MATCH(S$1,人口源表!$1:$1,0))-INDEX(城镇人口!$1:$1048576,MATCH($B43,城镇人口!$B:$B,0),MATCH(S$1,城镇人口!$1:$1,0))</f>
        <v>541164.27502144012</v>
      </c>
      <c r="T43" s="40">
        <f>INDEX(人口源表!$1:$1048576,MATCH($B43,人口源表!$A:$A,0),MATCH(T$1,人口源表!$1:$1,0))-INDEX(城镇人口!$1:$1048576,MATCH($B43,城镇人口!$B:$B,0),MATCH(T$1,城镇人口!$1:$1,0))</f>
        <v>529851.63890416827</v>
      </c>
      <c r="U43" s="40">
        <f>INDEX(人口源表!$1:$1048576,MATCH($B43,人口源表!$A:$A,0),MATCH(U$1,人口源表!$1:$1,0))-INDEX(城镇人口!$1:$1048576,MATCH($B43,城镇人口!$B:$B,0),MATCH(U$1,城镇人口!$1:$1,0))</f>
        <v>518324.13198324502</v>
      </c>
      <c r="V43" s="40">
        <f>INDEX(人口源表!$1:$1048576,MATCH($B43,人口源表!$A:$A,0),MATCH(V$1,人口源表!$1:$1,0))-INDEX(城镇人口!$1:$1048576,MATCH($B43,城镇人口!$B:$B,0),MATCH(V$1,城镇人口!$1:$1,0))</f>
        <v>506619.5441041803</v>
      </c>
      <c r="W43" s="40">
        <f>INDEX(人口源表!$1:$1048576,MATCH($B43,人口源表!$A:$A,0),MATCH(W$1,人口源表!$1:$1,0))-INDEX(城镇人口!$1:$1048576,MATCH($B43,城镇人口!$B:$B,0),MATCH(W$1,城镇人口!$1:$1,0))</f>
        <v>494773.06296020956</v>
      </c>
      <c r="X43" s="40">
        <f>INDEX(人口源表!$1:$1048576,MATCH($B43,人口源表!$A:$A,0),MATCH(X$1,人口源表!$1:$1,0))-INDEX(城镇人口!$1:$1048576,MATCH($B43,城镇人口!$B:$B,0),MATCH(X$1,城镇人口!$1:$1,0))</f>
        <v>482818.74909097888</v>
      </c>
      <c r="Y43" s="40">
        <f>INDEX(人口源表!$1:$1048576,MATCH($B43,人口源表!$A:$A,0),MATCH(Y$1,人口源表!$1:$1,0))-INDEX(城镇人口!$1:$1048576,MATCH($B43,城镇人口!$B:$B,0),MATCH(Y$1,城镇人口!$1:$1,0))</f>
        <v>470788.35347242421</v>
      </c>
      <c r="Z43" s="40">
        <f>INDEX(人口源表!$1:$1048576,MATCH($B43,人口源表!$A:$A,0),MATCH(Z$1,人口源表!$1:$1,0))-INDEX(城镇人口!$1:$1048576,MATCH($B43,城镇人口!$B:$B,0),MATCH(Z$1,城镇人口!$1:$1,0))</f>
        <v>458711.60201162915</v>
      </c>
      <c r="AA43" s="40">
        <f>INDEX(人口源表!$1:$1048576,MATCH($B43,人口源表!$A:$A,0),MATCH(AA$1,人口源表!$1:$1,0))-INDEX(城镇人口!$1:$1048576,MATCH($B43,城镇人口!$B:$B,0),MATCH(AA$1,城镇人口!$1:$1,0))</f>
        <v>446616.2363587704</v>
      </c>
      <c r="AB43" s="40">
        <f>INDEX(人口源表!$1:$1048576,MATCH($B43,人口源表!$A:$A,0),MATCH(AB$1,人口源表!$1:$1,0))-INDEX(城镇人口!$1:$1048576,MATCH($B43,城镇人口!$B:$B,0),MATCH(AB$1,城镇人口!$1:$1,0))</f>
        <v>434528.49046331225</v>
      </c>
      <c r="AC43" s="40">
        <f>INDEX(人口源表!$1:$1048576,MATCH($B43,人口源表!$A:$A,0),MATCH(AC$1,人口源表!$1:$1,0))-INDEX(城镇人口!$1:$1048576,MATCH($B43,城镇人口!$B:$B,0),MATCH(AC$1,城镇人口!$1:$1,0))</f>
        <v>424375.8242182238</v>
      </c>
      <c r="AD43" s="40">
        <f>INDEX(人口源表!$1:$1048576,MATCH($B43,人口源表!$A:$A,0),MATCH(AD$1,人口源表!$1:$1,0))-INDEX(城镇人口!$1:$1048576,MATCH($B43,城镇人口!$B:$B,0),MATCH(AD$1,城镇人口!$1:$1,0))</f>
        <v>414255.02227628836</v>
      </c>
      <c r="AE43" s="40">
        <f>INDEX(人口源表!$1:$1048576,MATCH($B43,人口源表!$A:$A,0),MATCH(AE$1,人口源表!$1:$1,0))-INDEX(城镇人口!$1:$1048576,MATCH($B43,城镇人口!$B:$B,0),MATCH(AE$1,城镇人口!$1:$1,0))</f>
        <v>404185.82346721389</v>
      </c>
      <c r="AF43" s="40">
        <f>INDEX(人口源表!$1:$1048576,MATCH($B43,人口源表!$A:$A,0),MATCH(AF$1,人口源表!$1:$1,0))-INDEX(城镇人口!$1:$1048576,MATCH($B43,城镇人口!$B:$B,0),MATCH(AF$1,城镇人口!$1:$1,0))</f>
        <v>394186.63568961062</v>
      </c>
      <c r="AG43" s="40">
        <f>INDEX(人口源表!$1:$1048576,MATCH($B43,人口源表!$A:$A,0),MATCH(AG$1,人口源表!$1:$1,0))-INDEX(城镇人口!$1:$1048576,MATCH($B43,城镇人口!$B:$B,0),MATCH(AG$1,城镇人口!$1:$1,0))</f>
        <v>384273.94912909297</v>
      </c>
      <c r="AH43" s="40">
        <f>INDEX(人口源表!$1:$1048576,MATCH($B43,人口源表!$A:$A,0),MATCH(AH$1,人口源表!$1:$1,0))-INDEX(城镇人口!$1:$1048576,MATCH($B43,城镇人口!$B:$B,0),MATCH(AH$1,城镇人口!$1:$1,0))</f>
        <v>374463.20144830877</v>
      </c>
      <c r="AI43" s="40">
        <f>INDEX(人口源表!$1:$1048576,MATCH($B43,人口源表!$A:$A,0),MATCH(AI$1,人口源表!$1:$1,0))-INDEX(城镇人口!$1:$1048576,MATCH($B43,城镇人口!$B:$B,0),MATCH(AI$1,城镇人口!$1:$1,0))</f>
        <v>364768.78479038505</v>
      </c>
      <c r="AJ43" s="40">
        <f>INDEX(人口源表!$1:$1048576,MATCH($B43,人口源表!$A:$A,0),MATCH(AJ$1,人口源表!$1:$1,0))-INDEX(城镇人口!$1:$1048576,MATCH($B43,城镇人口!$B:$B,0),MATCH(AJ$1,城镇人口!$1:$1,0))</f>
        <v>355203.08484563767</v>
      </c>
      <c r="AK43" s="40">
        <f>INDEX(人口源表!$1:$1048576,MATCH($B43,人口源表!$A:$A,0),MATCH(AK$1,人口源表!$1:$1,0))-INDEX(城镇人口!$1:$1048576,MATCH($B43,城镇人口!$B:$B,0),MATCH(AK$1,城镇人口!$1:$1,0))</f>
        <v>345777.70749573223</v>
      </c>
      <c r="AL43" s="40">
        <f>INDEX(人口源表!$1:$1048576,MATCH($B43,人口源表!$A:$A,0),MATCH(AL$1,人口源表!$1:$1,0))-INDEX(城镇人口!$1:$1048576,MATCH($B43,城镇人口!$B:$B,0),MATCH(AL$1,城镇人口!$1:$1,0))</f>
        <v>336502.90891172853</v>
      </c>
      <c r="AM43" s="40">
        <f>INDEX(人口源表!$1:$1048576,MATCH($B43,人口源表!$A:$A,0),MATCH(AM$1,人口源表!$1:$1,0))-INDEX(城镇人口!$1:$1048576,MATCH($B43,城镇人口!$B:$B,0),MATCH(AM$1,城镇人口!$1:$1,0))</f>
        <v>327387.44964296231</v>
      </c>
      <c r="AN43" s="40">
        <f>INDEX(人口源表!$1:$1048576,MATCH($B43,人口源表!$A:$A,0),MATCH(AN$1,人口源表!$1:$1,0))-INDEX(城镇人口!$1:$1048576,MATCH($B43,城镇人口!$B:$B,0),MATCH(AN$1,城镇人口!$1:$1,0))</f>
        <v>318439.37451477069</v>
      </c>
      <c r="AO43" s="40">
        <f>INDEX(人口源表!$1:$1048576,MATCH($B43,人口源表!$A:$A,0),MATCH(AO$1,人口源表!$1:$1,0))-INDEX(城镇人口!$1:$1048576,MATCH($B43,城镇人口!$B:$B,0),MATCH(AO$1,城镇人口!$1:$1,0))</f>
        <v>309665.29275229014</v>
      </c>
      <c r="AP43" s="40">
        <f>INDEX(人口源表!$1:$1048576,MATCH($B43,人口源表!$A:$A,0),MATCH(AP$1,人口源表!$1:$1,0))-INDEX(城镇人口!$1:$1048576,MATCH($B43,城镇人口!$B:$B,0),MATCH(AP$1,城镇人口!$1:$1,0))</f>
        <v>301070.43318556156</v>
      </c>
      <c r="AQ43" s="40">
        <f>INDEX(人口源表!$1:$1048576,MATCH($B43,人口源表!$A:$A,0),MATCH(AQ$1,人口源表!$1:$1,0))-INDEX(城镇人口!$1:$1048576,MATCH($B43,城镇人口!$B:$B,0),MATCH(AQ$1,城镇人口!$1:$1,0))</f>
        <v>292659.38844538992</v>
      </c>
      <c r="AR43" s="40">
        <f>INDEX(人口源表!$1:$1048576,MATCH($B43,人口源表!$A:$A,0),MATCH(AR$1,人口源表!$1:$1,0))-INDEX(城镇人口!$1:$1048576,MATCH($B43,城镇人口!$B:$B,0),MATCH(AR$1,城镇人口!$1:$1,0))</f>
        <v>284435.60215488961</v>
      </c>
      <c r="AS43" s="40">
        <f>INDEX(人口源表!$1:$1048576,MATCH($B43,人口源表!$A:$A,0),MATCH(AS$1,人口源表!$1:$1,0))-INDEX(城镇人口!$1:$1048576,MATCH($B43,城镇人口!$B:$B,0),MATCH(AS$1,城镇人口!$1:$1,0))</f>
        <v>276401.24413517886</v>
      </c>
      <c r="AT43" s="40">
        <f>INDEX(人口源表!$1:$1048576,MATCH($B43,人口源表!$A:$A,0),MATCH(AT$1,人口源表!$1:$1,0))-INDEX(城镇人口!$1:$1048576,MATCH($B43,城镇人口!$B:$B,0),MATCH(AT$1,城镇人口!$1:$1,0))</f>
        <v>268557.5930247223</v>
      </c>
      <c r="AU43" s="40">
        <f>INDEX(人口源表!$1:$1048576,MATCH($B43,人口源表!$A:$A,0),MATCH(AU$1,人口源表!$1:$1,0))-INDEX(城镇人口!$1:$1048576,MATCH($B43,城镇人口!$B:$B,0),MATCH(AU$1,城镇人口!$1:$1,0))</f>
        <v>260905.06262821937</v>
      </c>
      <c r="AV43" s="40">
        <f>INDEX(人口源表!$1:$1048576,MATCH($B43,人口源表!$A:$A,0),MATCH(AV$1,人口源表!$1:$1,0))-INDEX(城镇人口!$1:$1048576,MATCH($B43,城镇人口!$B:$B,0),MATCH(AV$1,城镇人口!$1:$1,0))</f>
        <v>253443.22858362971</v>
      </c>
    </row>
    <row r="44" spans="1:48" x14ac:dyDescent="0.15">
      <c r="A44" s="4" t="s">
        <v>862</v>
      </c>
      <c r="B44" s="4" t="s">
        <v>110</v>
      </c>
      <c r="C44" s="34">
        <f>VLOOKUP(B44,'[1]2016省城人口总结（根）'!B:C,2,FALSE)/100</f>
        <v>0.62992999999999999</v>
      </c>
      <c r="D44" s="40">
        <f>INDEX(人口源表!$1:$1048576,MATCH($B44,人口源表!$A:$A,0),MATCH(D$1,人口源表!$1:$1,0))-INDEX(城镇人口!$1:$1048576,MATCH($B44,城镇人口!$B:$B,0),MATCH(D$1,城镇人口!$1:$1,0))</f>
        <v>1188588.2588475763</v>
      </c>
      <c r="E44" s="40">
        <f>INDEX(人口源表!$1:$1048576,MATCH($B44,人口源表!$A:$A,0),MATCH(E$1,人口源表!$1:$1,0))-INDEX(城镇人口!$1:$1048576,MATCH($B44,城镇人口!$B:$B,0),MATCH(E$1,城镇人口!$1:$1,0))</f>
        <v>1157971.6047140514</v>
      </c>
      <c r="F44" s="40">
        <f>INDEX(人口源表!$1:$1048576,MATCH($B44,人口源表!$A:$A,0),MATCH(F$1,人口源表!$1:$1,0))-INDEX(城镇人口!$1:$1048576,MATCH($B44,城镇人口!$B:$B,0),MATCH(F$1,城镇人口!$1:$1,0))</f>
        <v>1125982.9961056951</v>
      </c>
      <c r="G44" s="40">
        <f>INDEX(人口源表!$1:$1048576,MATCH($B44,人口源表!$A:$A,0),MATCH(G$1,人口源表!$1:$1,0))-INDEX(城镇人口!$1:$1048576,MATCH($B44,城镇人口!$B:$B,0),MATCH(G$1,城镇人口!$1:$1,0))</f>
        <v>907680.35525684268</v>
      </c>
      <c r="H44" s="40">
        <f>INDEX(人口源表!$1:$1048576,MATCH($B44,人口源表!$A:$A,0),MATCH(H$1,人口源表!$1:$1,0))-INDEX(城镇人口!$1:$1048576,MATCH($B44,城镇人口!$B:$B,0),MATCH(H$1,城镇人口!$1:$1,0))</f>
        <v>881629.41003037966</v>
      </c>
      <c r="I44" s="40">
        <f>INDEX(人口源表!$1:$1048576,MATCH($B44,人口源表!$A:$A,0),MATCH(I$1,人口源表!$1:$1,0))-INDEX(城镇人口!$1:$1048576,MATCH($B44,城镇人口!$B:$B,0),MATCH(I$1,城镇人口!$1:$1,0))</f>
        <v>866547.68606504402</v>
      </c>
      <c r="J44" s="40">
        <f>INDEX(人口源表!$1:$1048576,MATCH($B44,人口源表!$A:$A,0),MATCH(J$1,人口源表!$1:$1,0))-INDEX(城镇人口!$1:$1048576,MATCH($B44,城镇人口!$B:$B,0),MATCH(J$1,城镇人口!$1:$1,0))</f>
        <v>850181.42147965054</v>
      </c>
      <c r="K44" s="40">
        <f>INDEX(人口源表!$1:$1048576,MATCH($B44,人口源表!$A:$A,0),MATCH(K$1,人口源表!$1:$1,0))-INDEX(城镇人口!$1:$1048576,MATCH($B44,城镇人口!$B:$B,0),MATCH(K$1,城镇人口!$1:$1,0))</f>
        <v>832648.47328937938</v>
      </c>
      <c r="L44" s="40">
        <f>INDEX(人口源表!$1:$1048576,MATCH($B44,人口源表!$A:$A,0),MATCH(L$1,人口源表!$1:$1,0))-INDEX(城镇人口!$1:$1048576,MATCH($B44,城镇人口!$B:$B,0),MATCH(L$1,城镇人口!$1:$1,0))</f>
        <v>814061.18903256138</v>
      </c>
      <c r="M44" s="40">
        <f>INDEX(人口源表!$1:$1048576,MATCH($B44,人口源表!$A:$A,0),MATCH(M$1,人口源表!$1:$1,0))-INDEX(城镇人口!$1:$1048576,MATCH($B44,城镇人口!$B:$B,0),MATCH(M$1,城镇人口!$1:$1,0))</f>
        <v>794526.76336977747</v>
      </c>
      <c r="N44" s="40">
        <f>INDEX(人口源表!$1:$1048576,MATCH($B44,人口源表!$A:$A,0),MATCH(N$1,人口源表!$1:$1,0))-INDEX(城镇人口!$1:$1048576,MATCH($B44,城镇人口!$B:$B,0),MATCH(N$1,城镇人口!$1:$1,0))</f>
        <v>774146.41657719295</v>
      </c>
      <c r="O44" s="40">
        <f>INDEX(人口源表!$1:$1048576,MATCH($B44,人口源表!$A:$A,0),MATCH(O$1,人口源表!$1:$1,0))-INDEX(城镇人口!$1:$1048576,MATCH($B44,城镇人口!$B:$B,0),MATCH(O$1,城镇人口!$1:$1,0))</f>
        <v>753016.6461731228</v>
      </c>
      <c r="P44" s="40">
        <f>INDEX(人口源表!$1:$1048576,MATCH($B44,人口源表!$A:$A,0),MATCH(P$1,人口源表!$1:$1,0))-INDEX(城镇人口!$1:$1048576,MATCH($B44,城镇人口!$B:$B,0),MATCH(P$1,城镇人口!$1:$1,0))</f>
        <v>731228.41856109211</v>
      </c>
      <c r="Q44" s="40">
        <f>INDEX(人口源表!$1:$1048576,MATCH($B44,人口源表!$A:$A,0),MATCH(Q$1,人口源表!$1:$1,0))-INDEX(城镇人口!$1:$1048576,MATCH($B44,城镇人口!$B:$B,0),MATCH(Q$1,城镇人口!$1:$1,0))</f>
        <v>708867.54492349806</v>
      </c>
      <c r="R44" s="40">
        <f>INDEX(人口源表!$1:$1048576,MATCH($B44,人口源表!$A:$A,0),MATCH(R$1,人口源表!$1:$1,0))-INDEX(城镇人口!$1:$1048576,MATCH($B44,城镇人口!$B:$B,0),MATCH(R$1,城镇人口!$1:$1,0))</f>
        <v>686014.50607164018</v>
      </c>
      <c r="S44" s="40">
        <f>INDEX(人口源表!$1:$1048576,MATCH($B44,人口源表!$A:$A,0),MATCH(S$1,人口源表!$1:$1,0))-INDEX(城镇人口!$1:$1048576,MATCH($B44,城镇人口!$B:$B,0),MATCH(S$1,城镇人口!$1:$1,0))</f>
        <v>672685.71794887632</v>
      </c>
      <c r="T44" s="40">
        <f>INDEX(人口源表!$1:$1048576,MATCH($B44,人口源表!$A:$A,0),MATCH(T$1,人口源表!$1:$1,0))-INDEX(城镇人口!$1:$1048576,MATCH($B44,城镇人口!$B:$B,0),MATCH(T$1,城镇人口!$1:$1,0))</f>
        <v>659050.0849667294</v>
      </c>
      <c r="U44" s="40">
        <f>INDEX(人口源表!$1:$1048576,MATCH($B44,人口源表!$A:$A,0),MATCH(U$1,人口源表!$1:$1,0))-INDEX(城镇人口!$1:$1048576,MATCH($B44,城镇人口!$B:$B,0),MATCH(U$1,城镇人口!$1:$1,0))</f>
        <v>645158.49708856829</v>
      </c>
      <c r="V44" s="40">
        <f>INDEX(人口源表!$1:$1048576,MATCH($B44,人口源表!$A:$A,0),MATCH(V$1,人口源表!$1:$1,0))-INDEX(城镇人口!$1:$1048576,MATCH($B44,城镇人口!$B:$B,0),MATCH(V$1,城镇人口!$1:$1,0))</f>
        <v>631057.96932402882</v>
      </c>
      <c r="W44" s="40">
        <f>INDEX(人口源表!$1:$1048576,MATCH($B44,人口源表!$A:$A,0),MATCH(W$1,人口源表!$1:$1,0))-INDEX(城镇人口!$1:$1048576,MATCH($B44,城镇人口!$B:$B,0),MATCH(W$1,城镇人口!$1:$1,0))</f>
        <v>616792.95251547755</v>
      </c>
      <c r="X44" s="40">
        <f>INDEX(人口源表!$1:$1048576,MATCH($B44,人口源表!$A:$A,0),MATCH(X$1,人口源表!$1:$1,0))-INDEX(城镇人口!$1:$1048576,MATCH($B44,城镇人口!$B:$B,0),MATCH(X$1,城镇人口!$1:$1,0))</f>
        <v>602404.66783023486</v>
      </c>
      <c r="Y44" s="40">
        <f>INDEX(人口源表!$1:$1048576,MATCH($B44,人口源表!$A:$A,0),MATCH(Y$1,人口源表!$1:$1,0))-INDEX(城镇人口!$1:$1048576,MATCH($B44,城镇人口!$B:$B,0),MATCH(Y$1,城镇人口!$1:$1,0))</f>
        <v>587931.65662497911</v>
      </c>
      <c r="Z44" s="40">
        <f>INDEX(人口源表!$1:$1048576,MATCH($B44,人口源表!$A:$A,0),MATCH(Z$1,人口源表!$1:$1,0))-INDEX(城镇人口!$1:$1048576,MATCH($B44,城镇人口!$B:$B,0),MATCH(Z$1,城镇人口!$1:$1,0))</f>
        <v>573409.15909534506</v>
      </c>
      <c r="AA44" s="40">
        <f>INDEX(人口源表!$1:$1048576,MATCH($B44,人口源表!$A:$A,0),MATCH(AA$1,人口源表!$1:$1,0))-INDEX(城镇人口!$1:$1048576,MATCH($B44,城镇人口!$B:$B,0),MATCH(AA$1,城镇人口!$1:$1,0))</f>
        <v>558870.11349485838</v>
      </c>
      <c r="AB44" s="40">
        <f>INDEX(人口源表!$1:$1048576,MATCH($B44,人口源表!$A:$A,0),MATCH(AB$1,人口源表!$1:$1,0))-INDEX(城镇人口!$1:$1048576,MATCH($B44,城镇人口!$B:$B,0),MATCH(AB$1,城镇人口!$1:$1,0))</f>
        <v>544344.32354406989</v>
      </c>
      <c r="AC44" s="40">
        <f>INDEX(人口源表!$1:$1048576,MATCH($B44,人口源表!$A:$A,0),MATCH(AC$1,人口源表!$1:$1,0))-INDEX(城镇人口!$1:$1048576,MATCH($B44,城镇人口!$B:$B,0),MATCH(AC$1,城镇人口!$1:$1,0))</f>
        <v>532246.34369983245</v>
      </c>
      <c r="AD44" s="40">
        <f>INDEX(人口源表!$1:$1048576,MATCH($B44,人口源表!$A:$A,0),MATCH(AD$1,人口源表!$1:$1,0))-INDEX(城镇人口!$1:$1048576,MATCH($B44,城镇人口!$B:$B,0),MATCH(AD$1,城镇人口!$1:$1,0))</f>
        <v>520191.85369319818</v>
      </c>
      <c r="AE44" s="40">
        <f>INDEX(人口源表!$1:$1048576,MATCH($B44,人口源表!$A:$A,0),MATCH(AE$1,人口源表!$1:$1,0))-INDEX(城镇人口!$1:$1048576,MATCH($B44,城镇人口!$B:$B,0),MATCH(AE$1,城镇人口!$1:$1,0))</f>
        <v>508202.32394054835</v>
      </c>
      <c r="AF44" s="40">
        <f>INDEX(人口源表!$1:$1048576,MATCH($B44,人口源表!$A:$A,0),MATCH(AF$1,人口源表!$1:$1,0))-INDEX(城镇人口!$1:$1048576,MATCH($B44,城镇人口!$B:$B,0),MATCH(AF$1,城镇人口!$1:$1,0))</f>
        <v>496296.96269023232</v>
      </c>
      <c r="AG44" s="40">
        <f>INDEX(人口源表!$1:$1048576,MATCH($B44,人口源表!$A:$A,0),MATCH(AG$1,人口源表!$1:$1,0))-INDEX(城镇人口!$1:$1048576,MATCH($B44,城镇人口!$B:$B,0),MATCH(AG$1,城镇人口!$1:$1,0))</f>
        <v>484493.40408748062</v>
      </c>
      <c r="AH44" s="40">
        <f>INDEX(人口源表!$1:$1048576,MATCH($B44,人口源表!$A:$A,0),MATCH(AH$1,人口源表!$1:$1,0))-INDEX(城镇人口!$1:$1048576,MATCH($B44,城镇人口!$B:$B,0),MATCH(AH$1,城镇人口!$1:$1,0))</f>
        <v>472806.74582663272</v>
      </c>
      <c r="AI44" s="40">
        <f>INDEX(人口源表!$1:$1048576,MATCH($B44,人口源表!$A:$A,0),MATCH(AI$1,人口源表!$1:$1,0))-INDEX(城镇人口!$1:$1048576,MATCH($B44,城镇人口!$B:$B,0),MATCH(AI$1,城镇人口!$1:$1,0))</f>
        <v>461250.64414917352</v>
      </c>
      <c r="AJ44" s="40">
        <f>INDEX(人口源表!$1:$1048576,MATCH($B44,人口源表!$A:$A,0),MATCH(AJ$1,人口源表!$1:$1,0))-INDEX(城镇人口!$1:$1048576,MATCH($B44,城镇人口!$B:$B,0),MATCH(AJ$1,城镇人口!$1:$1,0))</f>
        <v>449836.77040036768</v>
      </c>
      <c r="AK44" s="40">
        <f>INDEX(人口源表!$1:$1048576,MATCH($B44,人口源表!$A:$A,0),MATCH(AK$1,人口源表!$1:$1,0))-INDEX(城镇人口!$1:$1048576,MATCH($B44,城镇人口!$B:$B,0),MATCH(AK$1,城镇人口!$1:$1,0))</f>
        <v>438575.27560872259</v>
      </c>
      <c r="AL44" s="40">
        <f>INDEX(人口源表!$1:$1048576,MATCH($B44,人口源表!$A:$A,0),MATCH(AL$1,人口源表!$1:$1,0))-INDEX(城镇人口!$1:$1048576,MATCH($B44,城镇人口!$B:$B,0),MATCH(AL$1,城镇人口!$1:$1,0))</f>
        <v>427474.28183146147</v>
      </c>
      <c r="AM44" s="40">
        <f>INDEX(人口源表!$1:$1048576,MATCH($B44,人口源表!$A:$A,0),MATCH(AM$1,人口源表!$1:$1,0))-INDEX(城镇人口!$1:$1048576,MATCH($B44,城镇人口!$B:$B,0),MATCH(AM$1,城镇人口!$1:$1,0))</f>
        <v>416540.90490696579</v>
      </c>
      <c r="AN44" s="40">
        <f>INDEX(人口源表!$1:$1048576,MATCH($B44,人口源表!$A:$A,0),MATCH(AN$1,人口源表!$1:$1,0))-INDEX(城镇人口!$1:$1048576,MATCH($B44,城镇人口!$B:$B,0),MATCH(AN$1,城镇人口!$1:$1,0))</f>
        <v>405779.82819557376</v>
      </c>
      <c r="AO44" s="40">
        <f>INDEX(人口源表!$1:$1048576,MATCH($B44,人口源表!$A:$A,0),MATCH(AO$1,人口源表!$1:$1,0))-INDEX(城镇人口!$1:$1048576,MATCH($B44,城镇人口!$B:$B,0),MATCH(AO$1,城镇人口!$1:$1,0))</f>
        <v>395195.41233374155</v>
      </c>
      <c r="AP44" s="40">
        <f>INDEX(人口源表!$1:$1048576,MATCH($B44,人口源表!$A:$A,0),MATCH(AP$1,人口源表!$1:$1,0))-INDEX(城镇人口!$1:$1048576,MATCH($B44,城镇人口!$B:$B,0),MATCH(AP$1,城镇人口!$1:$1,0))</f>
        <v>384789.74793461431</v>
      </c>
      <c r="AQ44" s="40">
        <f>INDEX(人口源表!$1:$1048576,MATCH($B44,人口源表!$A:$A,0),MATCH(AQ$1,人口源表!$1:$1,0))-INDEX(城镇人口!$1:$1048576,MATCH($B44,城镇人口!$B:$B,0),MATCH(AQ$1,城镇人口!$1:$1,0))</f>
        <v>374564.0108510456</v>
      </c>
      <c r="AR44" s="40">
        <f>INDEX(人口源表!$1:$1048576,MATCH($B44,人口源表!$A:$A,0),MATCH(AR$1,人口源表!$1:$1,0))-INDEX(城镇人口!$1:$1048576,MATCH($B44,城镇人口!$B:$B,0),MATCH(AR$1,城镇人口!$1:$1,0))</f>
        <v>364517.99842421408</v>
      </c>
      <c r="AS44" s="40">
        <f>INDEX(人口源表!$1:$1048576,MATCH($B44,人口源表!$A:$A,0),MATCH(AS$1,人口源表!$1:$1,0))-INDEX(城镇人口!$1:$1048576,MATCH($B44,城镇人口!$B:$B,0),MATCH(AS$1,城镇人口!$1:$1,0))</f>
        <v>354650.88344563264</v>
      </c>
      <c r="AT44" s="40">
        <f>INDEX(人口源表!$1:$1048576,MATCH($B44,人口源表!$A:$A,0),MATCH(AT$1,人口源表!$1:$1,0))-INDEX(城镇人口!$1:$1048576,MATCH($B44,城镇人口!$B:$B,0),MATCH(AT$1,城镇人口!$1:$1,0))</f>
        <v>344959.77876500902</v>
      </c>
      <c r="AU44" s="40">
        <f>INDEX(人口源表!$1:$1048576,MATCH($B44,人口源表!$A:$A,0),MATCH(AU$1,人口源表!$1:$1,0))-INDEX(城镇人口!$1:$1048576,MATCH($B44,城镇人口!$B:$B,0),MATCH(AU$1,城镇人口!$1:$1,0))</f>
        <v>335441.98233584431</v>
      </c>
      <c r="AV44" s="40">
        <f>INDEX(人口源表!$1:$1048576,MATCH($B44,人口源表!$A:$A,0),MATCH(AV$1,人口源表!$1:$1,0))-INDEX(城镇人口!$1:$1048576,MATCH($B44,城镇人口!$B:$B,0),MATCH(AV$1,城镇人口!$1:$1,0))</f>
        <v>326092.91168485279</v>
      </c>
    </row>
    <row r="45" spans="1:48" x14ac:dyDescent="0.15">
      <c r="A45" s="4" t="s">
        <v>862</v>
      </c>
      <c r="B45" s="4" t="s">
        <v>112</v>
      </c>
      <c r="C45" s="34">
        <f>VLOOKUP(B45,'[1]2016省城人口总结（根）'!B:C,2,FALSE)/100</f>
        <v>0.62992999999999999</v>
      </c>
      <c r="D45" s="40">
        <f>INDEX(人口源表!$1:$1048576,MATCH($B45,人口源表!$A:$A,0),MATCH(D$1,人口源表!$1:$1,0))-INDEX(城镇人口!$1:$1048576,MATCH($B45,城镇人口!$B:$B,0),MATCH(D$1,城镇人口!$1:$1,0))</f>
        <v>932843.58542680577</v>
      </c>
      <c r="E45" s="40">
        <f>INDEX(人口源表!$1:$1048576,MATCH($B45,人口源表!$A:$A,0),MATCH(E$1,人口源表!$1:$1,0))-INDEX(城镇人口!$1:$1048576,MATCH($B45,城镇人口!$B:$B,0),MATCH(E$1,城镇人口!$1:$1,0))</f>
        <v>909913.0355060983</v>
      </c>
      <c r="F45" s="40">
        <f>INDEX(人口源表!$1:$1048576,MATCH($B45,人口源表!$A:$A,0),MATCH(F$1,人口源表!$1:$1,0))-INDEX(城镇人口!$1:$1048576,MATCH($B45,城镇人口!$B:$B,0),MATCH(F$1,城镇人口!$1:$1,0))</f>
        <v>885749.63480733079</v>
      </c>
      <c r="G45" s="40">
        <f>INDEX(人口源表!$1:$1048576,MATCH($B45,人口源表!$A:$A,0),MATCH(G$1,人口源表!$1:$1,0))-INDEX(城镇人口!$1:$1048576,MATCH($B45,城镇人口!$B:$B,0),MATCH(G$1,城镇人口!$1:$1,0))</f>
        <v>780620.47613007762</v>
      </c>
      <c r="H45" s="40">
        <f>INDEX(人口源表!$1:$1048576,MATCH($B45,人口源表!$A:$A,0),MATCH(H$1,人口源表!$1:$1,0))-INDEX(城镇人口!$1:$1048576,MATCH($B45,城镇人口!$B:$B,0),MATCH(H$1,城镇人口!$1:$1,0))</f>
        <v>759279.39868726069</v>
      </c>
      <c r="I45" s="40">
        <f>INDEX(人口源表!$1:$1048576,MATCH($B45,人口源表!$A:$A,0),MATCH(I$1,人口源表!$1:$1,0))-INDEX(城镇人口!$1:$1048576,MATCH($B45,城镇人口!$B:$B,0),MATCH(I$1,城镇人口!$1:$1,0))</f>
        <v>747216.9693538493</v>
      </c>
      <c r="J45" s="40">
        <f>INDEX(人口源表!$1:$1048576,MATCH($B45,人口源表!$A:$A,0),MATCH(J$1,人口源表!$1:$1,0))-INDEX(城镇人口!$1:$1048576,MATCH($B45,城镇人口!$B:$B,0),MATCH(J$1,城镇人口!$1:$1,0))</f>
        <v>733917.18059559306</v>
      </c>
      <c r="K45" s="40">
        <f>INDEX(人口源表!$1:$1048576,MATCH($B45,人口源表!$A:$A,0),MATCH(K$1,人口源表!$1:$1,0))-INDEX(城镇人口!$1:$1048576,MATCH($B45,城镇人口!$B:$B,0),MATCH(K$1,城镇人口!$1:$1,0))</f>
        <v>719501.11658094707</v>
      </c>
      <c r="L45" s="40">
        <f>INDEX(人口源表!$1:$1048576,MATCH($B45,人口源表!$A:$A,0),MATCH(L$1,人口源表!$1:$1,0))-INDEX(城镇人口!$1:$1048576,MATCH($B45,城镇人口!$B:$B,0),MATCH(L$1,城镇人口!$1:$1,0))</f>
        <v>704083.43964479631</v>
      </c>
      <c r="M45" s="40">
        <f>INDEX(人口源表!$1:$1048576,MATCH($B45,人口源表!$A:$A,0),MATCH(M$1,人口源表!$1:$1,0))-INDEX(城镇人口!$1:$1048576,MATCH($B45,城镇人口!$B:$B,0),MATCH(M$1,城镇人口!$1:$1,0))</f>
        <v>687771.30848444602</v>
      </c>
      <c r="N45" s="40">
        <f>INDEX(人口源表!$1:$1048576,MATCH($B45,人口源表!$A:$A,0),MATCH(N$1,人口源表!$1:$1,0))-INDEX(城镇人口!$1:$1048576,MATCH($B45,城镇人口!$B:$B,0),MATCH(N$1,城镇人口!$1:$1,0))</f>
        <v>670666.60108448891</v>
      </c>
      <c r="O45" s="40">
        <f>INDEX(人口源表!$1:$1048576,MATCH($B45,人口源表!$A:$A,0),MATCH(O$1,人口源表!$1:$1,0))-INDEX(城镇人口!$1:$1048576,MATCH($B45,城镇人口!$B:$B,0),MATCH(O$1,城镇人口!$1:$1,0))</f>
        <v>652863.12798970542</v>
      </c>
      <c r="P45" s="40">
        <f>INDEX(人口源表!$1:$1048576,MATCH($B45,人口源表!$A:$A,0),MATCH(P$1,人口源表!$1:$1,0))-INDEX(城镇人口!$1:$1048576,MATCH($B45,城镇人口!$B:$B,0),MATCH(P$1,城镇人口!$1:$1,0))</f>
        <v>634449.68504980346</v>
      </c>
      <c r="Q45" s="40">
        <f>INDEX(人口源表!$1:$1048576,MATCH($B45,人口源表!$A:$A,0),MATCH(Q$1,人口源表!$1:$1,0))-INDEX(城镇人口!$1:$1048576,MATCH($B45,城镇人口!$B:$B,0),MATCH(Q$1,城镇人口!$1:$1,0))</f>
        <v>615507.94659926766</v>
      </c>
      <c r="R45" s="40">
        <f>INDEX(人口源表!$1:$1048576,MATCH($B45,人口源表!$A:$A,0),MATCH(R$1,人口源表!$1:$1,0))-INDEX(城镇人口!$1:$1048576,MATCH($B45,城镇人口!$B:$B,0),MATCH(R$1,城镇人口!$1:$1,0))</f>
        <v>596114.29167260253</v>
      </c>
      <c r="S45" s="40">
        <f>INDEX(人口源表!$1:$1048576,MATCH($B45,人口源表!$A:$A,0),MATCH(S$1,人口源表!$1:$1,0))-INDEX(城镇人口!$1:$1048576,MATCH($B45,城镇人口!$B:$B,0),MATCH(S$1,城镇人口!$1:$1,0))</f>
        <v>584983.5148846684</v>
      </c>
      <c r="T45" s="40">
        <f>INDEX(人口源表!$1:$1048576,MATCH($B45,人口源表!$A:$A,0),MATCH(T$1,人口源表!$1:$1,0))-INDEX(城镇人口!$1:$1048576,MATCH($B45,城镇人口!$B:$B,0),MATCH(T$1,城镇人口!$1:$1,0))</f>
        <v>573583.85190540552</v>
      </c>
      <c r="U45" s="40">
        <f>INDEX(人口源表!$1:$1048576,MATCH($B45,人口源表!$A:$A,0),MATCH(U$1,人口源表!$1:$1,0))-INDEX(城镇人口!$1:$1048576,MATCH($B45,城镇人口!$B:$B,0),MATCH(U$1,城镇人口!$1:$1,0))</f>
        <v>561961.44466407946</v>
      </c>
      <c r="V45" s="40">
        <f>INDEX(人口源表!$1:$1048576,MATCH($B45,人口源表!$A:$A,0),MATCH(V$1,人口源表!$1:$1,0))-INDEX(城镇人口!$1:$1048576,MATCH($B45,城镇人口!$B:$B,0),MATCH(V$1,城镇人口!$1:$1,0))</f>
        <v>550159.61597364279</v>
      </c>
      <c r="W45" s="40">
        <f>INDEX(人口源表!$1:$1048576,MATCH($B45,人口源表!$A:$A,0),MATCH(W$1,人口源表!$1:$1,0))-INDEX(城镇人口!$1:$1048576,MATCH($B45,城镇人口!$B:$B,0),MATCH(W$1,城镇人口!$1:$1,0))</f>
        <v>538217.97449980024</v>
      </c>
      <c r="X45" s="40">
        <f>INDEX(人口源表!$1:$1048576,MATCH($B45,人口源表!$A:$A,0),MATCH(X$1,人口源表!$1:$1,0))-INDEX(城镇人口!$1:$1048576,MATCH($B45,城镇人口!$B:$B,0),MATCH(X$1,城镇人口!$1:$1,0))</f>
        <v>526172.54413173674</v>
      </c>
      <c r="Y45" s="40">
        <f>INDEX(人口源表!$1:$1048576,MATCH($B45,人口源表!$A:$A,0),MATCH(Y$1,人口源表!$1:$1,0))-INDEX(城镇人口!$1:$1048576,MATCH($B45,城镇人口!$B:$B,0),MATCH(Y$1,城镇人口!$1:$1,0))</f>
        <v>514055.89540715236</v>
      </c>
      <c r="Z45" s="40">
        <f>INDEX(人口源表!$1:$1048576,MATCH($B45,人口源表!$A:$A,0),MATCH(Z$1,人口源表!$1:$1,0))-INDEX(城镇人口!$1:$1048576,MATCH($B45,城镇人口!$B:$B,0),MATCH(Z$1,城镇人口!$1:$1,0))</f>
        <v>501897.72959689493</v>
      </c>
      <c r="AA45" s="40">
        <f>INDEX(人口源表!$1:$1048576,MATCH($B45,人口源表!$A:$A,0),MATCH(AA$1,人口源表!$1:$1,0))-INDEX(城镇人口!$1:$1048576,MATCH($B45,城镇人口!$B:$B,0),MATCH(AA$1,城镇人口!$1:$1,0))</f>
        <v>489724.08991019661</v>
      </c>
      <c r="AB45" s="40">
        <f>INDEX(人口源表!$1:$1048576,MATCH($B45,人口源表!$A:$A,0),MATCH(AB$1,人口源表!$1:$1,0))-INDEX(城镇人口!$1:$1048576,MATCH($B45,城镇人口!$B:$B,0),MATCH(AB$1,城镇人口!$1:$1,0))</f>
        <v>477558.40786872618</v>
      </c>
      <c r="AC45" s="40">
        <f>INDEX(人口源表!$1:$1048576,MATCH($B45,人口源表!$A:$A,0),MATCH(AC$1,人口源表!$1:$1,0))-INDEX(城镇人口!$1:$1048576,MATCH($B45,城镇人口!$B:$B,0),MATCH(AC$1,城镇人口!$1:$1,0))</f>
        <v>467518.23851940897</v>
      </c>
      <c r="AD45" s="40">
        <f>INDEX(人口源表!$1:$1048576,MATCH($B45,人口源表!$A:$A,0),MATCH(AD$1,人口源表!$1:$1,0))-INDEX(城镇人口!$1:$1048576,MATCH($B45,城镇人口!$B:$B,0),MATCH(AD$1,城镇人口!$1:$1,0))</f>
        <v>457510.52852777205</v>
      </c>
      <c r="AE45" s="40">
        <f>INDEX(人口源表!$1:$1048576,MATCH($B45,人口源表!$A:$A,0),MATCH(AE$1,人口源表!$1:$1,0))-INDEX(城镇人口!$1:$1048576,MATCH($B45,城镇人口!$B:$B,0),MATCH(AE$1,城镇人口!$1:$1,0))</f>
        <v>447549.79958748049</v>
      </c>
      <c r="AF45" s="40">
        <f>INDEX(人口源表!$1:$1048576,MATCH($B45,人口源表!$A:$A,0),MATCH(AF$1,人口源表!$1:$1,0))-INDEX(城镇人口!$1:$1048576,MATCH($B45,城镇人口!$B:$B,0),MATCH(AF$1,城镇人口!$1:$1,0))</f>
        <v>437648.65095221903</v>
      </c>
      <c r="AG45" s="40">
        <f>INDEX(人口源表!$1:$1048576,MATCH($B45,人口源表!$A:$A,0),MATCH(AG$1,人口源表!$1:$1,0))-INDEX(城镇人口!$1:$1048576,MATCH($B45,城镇人口!$B:$B,0),MATCH(AG$1,城镇人口!$1:$1,0))</f>
        <v>427817.23475381336</v>
      </c>
      <c r="AH45" s="40">
        <f>INDEX(人口源表!$1:$1048576,MATCH($B45,人口源表!$A:$A,0),MATCH(AH$1,人口源表!$1:$1,0))-INDEX(城镇人口!$1:$1048576,MATCH($B45,城镇人口!$B:$B,0),MATCH(AH$1,城镇人口!$1:$1,0))</f>
        <v>418063.58501974819</v>
      </c>
      <c r="AI45" s="40">
        <f>INDEX(人口源表!$1:$1048576,MATCH($B45,人口源表!$A:$A,0),MATCH(AI$1,人口源表!$1:$1,0))-INDEX(城镇人口!$1:$1048576,MATCH($B45,城镇人口!$B:$B,0),MATCH(AI$1,城镇人口!$1:$1,0))</f>
        <v>408394.12670928845</v>
      </c>
      <c r="AJ45" s="40">
        <f>INDEX(人口源表!$1:$1048576,MATCH($B45,人口源表!$A:$A,0),MATCH(AJ$1,人口源表!$1:$1,0))-INDEX(城镇人口!$1:$1048576,MATCH($B45,城镇人口!$B:$B,0),MATCH(AJ$1,城镇人口!$1:$1,0))</f>
        <v>398813.56890352583</v>
      </c>
      <c r="AK45" s="40">
        <f>INDEX(人口源表!$1:$1048576,MATCH($B45,人口源表!$A:$A,0),MATCH(AK$1,人口源表!$1:$1,0))-INDEX(城镇人口!$1:$1048576,MATCH($B45,城镇人口!$B:$B,0),MATCH(AK$1,城镇人口!$1:$1,0))</f>
        <v>389324.24552707677</v>
      </c>
      <c r="AL45" s="40">
        <f>INDEX(人口源表!$1:$1048576,MATCH($B45,人口源表!$A:$A,0),MATCH(AL$1,人口源表!$1:$1,0))-INDEX(城镇人口!$1:$1048576,MATCH($B45,城镇人口!$B:$B,0),MATCH(AL$1,城镇人口!$1:$1,0))</f>
        <v>379927.78069614759</v>
      </c>
      <c r="AM45" s="40">
        <f>INDEX(人口源表!$1:$1048576,MATCH($B45,人口源表!$A:$A,0),MATCH(AM$1,人口源表!$1:$1,0))-INDEX(城镇人口!$1:$1048576,MATCH($B45,城镇人口!$B:$B,0),MATCH(AM$1,城镇人口!$1:$1,0))</f>
        <v>370623.65764553123</v>
      </c>
      <c r="AN45" s="40">
        <f>INDEX(人口源表!$1:$1048576,MATCH($B45,人口源表!$A:$A,0),MATCH(AN$1,人口源表!$1:$1,0))-INDEX(城镇人口!$1:$1048576,MATCH($B45,城镇人口!$B:$B,0),MATCH(AN$1,城镇人口!$1:$1,0))</f>
        <v>361410.29368456383</v>
      </c>
      <c r="AO45" s="40">
        <f>INDEX(人口源表!$1:$1048576,MATCH($B45,人口源表!$A:$A,0),MATCH(AO$1,人口源表!$1:$1,0))-INDEX(城镇人口!$1:$1048576,MATCH($B45,城镇人口!$B:$B,0),MATCH(AO$1,城镇人口!$1:$1,0))</f>
        <v>352284.95470946259</v>
      </c>
      <c r="AP45" s="40">
        <f>INDEX(人口源表!$1:$1048576,MATCH($B45,人口源表!$A:$A,0),MATCH(AP$1,人口源表!$1:$1,0))-INDEX(城镇人口!$1:$1048576,MATCH($B45,城镇人口!$B:$B,0),MATCH(AP$1,城镇人口!$1:$1,0))</f>
        <v>343243.51415777719</v>
      </c>
      <c r="AQ45" s="40">
        <f>INDEX(人口源表!$1:$1048576,MATCH($B45,人口源表!$A:$A,0),MATCH(AQ$1,人口源表!$1:$1,0))-INDEX(城镇人口!$1:$1048576,MATCH($B45,城镇人口!$B:$B,0),MATCH(AQ$1,城镇人口!$1:$1,0))</f>
        <v>334281.11093829595</v>
      </c>
      <c r="AR45" s="40">
        <f>INDEX(人口源表!$1:$1048576,MATCH($B45,人口源表!$A:$A,0),MATCH(AR$1,人口源表!$1:$1,0))-INDEX(城镇人口!$1:$1048576,MATCH($B45,城镇人口!$B:$B,0),MATCH(AR$1,城镇人口!$1:$1,0))</f>
        <v>325391.73898885329</v>
      </c>
      <c r="AS45" s="40">
        <f>INDEX(人口源表!$1:$1048576,MATCH($B45,人口源表!$A:$A,0),MATCH(AS$1,人口源表!$1:$1,0))-INDEX(城镇人口!$1:$1048576,MATCH($B45,城镇人口!$B:$B,0),MATCH(AS$1,城镇人口!$1:$1,0))</f>
        <v>316568.88929516613</v>
      </c>
      <c r="AT45" s="40">
        <f>INDEX(人口源表!$1:$1048576,MATCH($B45,人口源表!$A:$A,0),MATCH(AT$1,人口源表!$1:$1,0))-INDEX(城镇人口!$1:$1048576,MATCH($B45,城镇人口!$B:$B,0),MATCH(AT$1,城镇人口!$1:$1,0))</f>
        <v>307804.99812210072</v>
      </c>
      <c r="AU45" s="40">
        <f>INDEX(人口源表!$1:$1048576,MATCH($B45,人口源表!$A:$A,0),MATCH(AU$1,人口源表!$1:$1,0))-INDEX(城镇人口!$1:$1048576,MATCH($B45,城镇人口!$B:$B,0),MATCH(AU$1,城镇人口!$1:$1,0))</f>
        <v>299092.72692726552</v>
      </c>
      <c r="AV45" s="40">
        <f>INDEX(人口源表!$1:$1048576,MATCH($B45,人口源表!$A:$A,0),MATCH(AV$1,人口源表!$1:$1,0))-INDEX(城镇人口!$1:$1048576,MATCH($B45,城镇人口!$B:$B,0),MATCH(AV$1,城镇人口!$1:$1,0))</f>
        <v>290423.45289328834</v>
      </c>
    </row>
    <row r="46" spans="1:48" x14ac:dyDescent="0.15">
      <c r="A46" s="4" t="s">
        <v>862</v>
      </c>
      <c r="B46" s="4" t="s">
        <v>114</v>
      </c>
      <c r="C46" s="34">
        <f>VLOOKUP(B46,'[1]2016省城人口总结（根）'!B:C,2,FALSE)/100</f>
        <v>0.59624500000000002</v>
      </c>
      <c r="D46" s="40">
        <f>INDEX(人口源表!$1:$1048576,MATCH($B46,人口源表!$A:$A,0),MATCH(D$1,人口源表!$1:$1,0))-INDEX(城镇人口!$1:$1048576,MATCH($B46,城镇人口!$B:$B,0),MATCH(D$1,城镇人口!$1:$1,0))</f>
        <v>753116.67345841369</v>
      </c>
      <c r="E46" s="40">
        <f>INDEX(人口源表!$1:$1048576,MATCH($B46,人口源表!$A:$A,0),MATCH(E$1,人口源表!$1:$1,0))-INDEX(城镇人口!$1:$1048576,MATCH($B46,城镇人口!$B:$B,0),MATCH(E$1,城镇人口!$1:$1,0))</f>
        <v>736449.02584879892</v>
      </c>
      <c r="F46" s="40">
        <f>INDEX(人口源表!$1:$1048576,MATCH($B46,人口源表!$A:$A,0),MATCH(F$1,人口源表!$1:$1,0))-INDEX(城镇人口!$1:$1048576,MATCH($B46,城镇人口!$B:$B,0),MATCH(F$1,城镇人口!$1:$1,0))</f>
        <v>719029.21217992995</v>
      </c>
      <c r="G46" s="40">
        <f>INDEX(人口源表!$1:$1048576,MATCH($B46,人口源表!$A:$A,0),MATCH(G$1,人口源表!$1:$1,0))-INDEX(城镇人口!$1:$1048576,MATCH($B46,城镇人口!$B:$B,0),MATCH(G$1,城镇人口!$1:$1,0))</f>
        <v>611243.54482756066</v>
      </c>
      <c r="H46" s="40">
        <f>INDEX(人口源表!$1:$1048576,MATCH($B46,人口源表!$A:$A,0),MATCH(H$1,人口源表!$1:$1,0))-INDEX(城镇人口!$1:$1048576,MATCH($B46,城镇人口!$B:$B,0),MATCH(H$1,城镇人口!$1:$1,0))</f>
        <v>596489.25407270854</v>
      </c>
      <c r="I46" s="40">
        <f>INDEX(人口源表!$1:$1048576,MATCH($B46,人口源表!$A:$A,0),MATCH(I$1,人口源表!$1:$1,0))-INDEX(城镇人口!$1:$1048576,MATCH($B46,城镇人口!$B:$B,0),MATCH(I$1,城镇人口!$1:$1,0))</f>
        <v>588086.59586314042</v>
      </c>
      <c r="J46" s="40">
        <f>INDEX(人口源表!$1:$1048576,MATCH($B46,人口源表!$A:$A,0),MATCH(J$1,人口源表!$1:$1,0))-INDEX(城镇人口!$1:$1048576,MATCH($B46,城镇人口!$B:$B,0),MATCH(J$1,城镇人口!$1:$1,0))</f>
        <v>578947.61168777174</v>
      </c>
      <c r="K46" s="40">
        <f>INDEX(人口源表!$1:$1048576,MATCH($B46,人口源表!$A:$A,0),MATCH(K$1,人口源表!$1:$1,0))-INDEX(城镇人口!$1:$1048576,MATCH($B46,城镇人口!$B:$B,0),MATCH(K$1,城镇人口!$1:$1,0))</f>
        <v>569123.40852111462</v>
      </c>
      <c r="L46" s="40">
        <f>INDEX(人口源表!$1:$1048576,MATCH($B46,人口源表!$A:$A,0),MATCH(L$1,人口源表!$1:$1,0))-INDEX(城镇人口!$1:$1048576,MATCH($B46,城镇人口!$B:$B,0),MATCH(L$1,城镇人口!$1:$1,0))</f>
        <v>558663.97925220616</v>
      </c>
      <c r="M46" s="40">
        <f>INDEX(人口源表!$1:$1048576,MATCH($B46,人口源表!$A:$A,0),MATCH(M$1,人口源表!$1:$1,0))-INDEX(城镇人口!$1:$1048576,MATCH($B46,城镇人口!$B:$B,0),MATCH(M$1,城镇人口!$1:$1,0))</f>
        <v>547617.84041406238</v>
      </c>
      <c r="N46" s="40">
        <f>INDEX(人口源表!$1:$1048576,MATCH($B46,人口源表!$A:$A,0),MATCH(N$1,人口源表!$1:$1,0))-INDEX(城镇人口!$1:$1048576,MATCH($B46,城镇人口!$B:$B,0),MATCH(N$1,城镇人口!$1:$1,0))</f>
        <v>536032.03232749784</v>
      </c>
      <c r="O46" s="40">
        <f>INDEX(人口源表!$1:$1048576,MATCH($B46,人口源表!$A:$A,0),MATCH(O$1,人口源表!$1:$1,0))-INDEX(城镇人口!$1:$1048576,MATCH($B46,城镇人口!$B:$B,0),MATCH(O$1,城镇人口!$1:$1,0))</f>
        <v>523953.38402194483</v>
      </c>
      <c r="P46" s="40">
        <f>INDEX(人口源表!$1:$1048576,MATCH($B46,人口源表!$A:$A,0),MATCH(P$1,人口源表!$1:$1,0))-INDEX(城镇人口!$1:$1048576,MATCH($B46,城镇人口!$B:$B,0),MATCH(P$1,城镇人口!$1:$1,0))</f>
        <v>511425.90293108579</v>
      </c>
      <c r="Q46" s="40">
        <f>INDEX(人口源表!$1:$1048576,MATCH($B46,人口源表!$A:$A,0),MATCH(Q$1,人口源表!$1:$1,0))-INDEX(城镇人口!$1:$1048576,MATCH($B46,城镇人口!$B:$B,0),MATCH(Q$1,城镇人口!$1:$1,0))</f>
        <v>498493.63272843976</v>
      </c>
      <c r="R46" s="40">
        <f>INDEX(人口源表!$1:$1048576,MATCH($B46,人口源表!$A:$A,0),MATCH(R$1,人口源表!$1:$1,0))-INDEX(城镇人口!$1:$1048576,MATCH($B46,城镇人口!$B:$B,0),MATCH(R$1,城镇人口!$1:$1,0))</f>
        <v>485198.70786514576</v>
      </c>
      <c r="S46" s="40">
        <f>INDEX(人口源表!$1:$1048576,MATCH($B46,人口源表!$A:$A,0),MATCH(S$1,人口源表!$1:$1,0))-INDEX(城镇人口!$1:$1048576,MATCH($B46,城镇人口!$B:$B,0),MATCH(S$1,城镇人口!$1:$1,0))</f>
        <v>477343.29575842968</v>
      </c>
      <c r="T46" s="40">
        <f>INDEX(人口源表!$1:$1048576,MATCH($B46,人口源表!$A:$A,0),MATCH(T$1,人口源表!$1:$1,0))-INDEX(城镇人口!$1:$1048576,MATCH($B46,城镇人口!$B:$B,0),MATCH(T$1,城镇人口!$1:$1,0))</f>
        <v>469234.9350617989</v>
      </c>
      <c r="U46" s="40">
        <f>INDEX(人口源表!$1:$1048576,MATCH($B46,人口源表!$A:$A,0),MATCH(U$1,人口源表!$1:$1,0))-INDEX(城镇人口!$1:$1048576,MATCH($B46,城镇人口!$B:$B,0),MATCH(U$1,城镇人口!$1:$1,0))</f>
        <v>460901.38086892501</v>
      </c>
      <c r="V46" s="40">
        <f>INDEX(人口源表!$1:$1048576,MATCH($B46,人口源表!$A:$A,0),MATCH(V$1,人口源表!$1:$1,0))-INDEX(城镇人口!$1:$1048576,MATCH($B46,城镇人口!$B:$B,0),MATCH(V$1,城镇人口!$1:$1,0))</f>
        <v>452370.46261161426</v>
      </c>
      <c r="W46" s="40">
        <f>INDEX(人口源表!$1:$1048576,MATCH($B46,人口源表!$A:$A,0),MATCH(W$1,人口源表!$1:$1,0))-INDEX(城镇人口!$1:$1048576,MATCH($B46,城镇人口!$B:$B,0),MATCH(W$1,城镇人口!$1:$1,0))</f>
        <v>443668.632063539</v>
      </c>
      <c r="X46" s="40">
        <f>INDEX(人口源表!$1:$1048576,MATCH($B46,人口源表!$A:$A,0),MATCH(X$1,人口源表!$1:$1,0))-INDEX(城镇人口!$1:$1048576,MATCH($B46,城镇人口!$B:$B,0),MATCH(X$1,城镇人口!$1:$1,0))</f>
        <v>434821.26276452816</v>
      </c>
      <c r="Y46" s="40">
        <f>INDEX(人口源表!$1:$1048576,MATCH($B46,人口源表!$A:$A,0),MATCH(Y$1,人口源表!$1:$1,0))-INDEX(城镇人口!$1:$1048576,MATCH($B46,城镇人口!$B:$B,0),MATCH(Y$1,城镇人口!$1:$1,0))</f>
        <v>425853.46882851399</v>
      </c>
      <c r="Z46" s="40">
        <f>INDEX(人口源表!$1:$1048576,MATCH($B46,人口源表!$A:$A,0),MATCH(Z$1,人口源表!$1:$1,0))-INDEX(城镇人口!$1:$1048576,MATCH($B46,城镇人口!$B:$B,0),MATCH(Z$1,城镇人口!$1:$1,0))</f>
        <v>416788.72451191116</v>
      </c>
      <c r="AA46" s="40">
        <f>INDEX(人口源表!$1:$1048576,MATCH($B46,人口源表!$A:$A,0),MATCH(AA$1,人口源表!$1:$1,0))-INDEX(城镇人口!$1:$1048576,MATCH($B46,城镇人口!$B:$B,0),MATCH(AA$1,城镇人口!$1:$1,0))</f>
        <v>407650.22363062296</v>
      </c>
      <c r="AB46" s="40">
        <f>INDEX(人口源表!$1:$1048576,MATCH($B46,人口源表!$A:$A,0),MATCH(AB$1,人口源表!$1:$1,0))-INDEX(城镇人口!$1:$1048576,MATCH($B46,城镇人口!$B:$B,0),MATCH(AB$1,城镇人口!$1:$1,0))</f>
        <v>398460.05422047805</v>
      </c>
      <c r="AC46" s="40">
        <f>INDEX(人口源表!$1:$1048576,MATCH($B46,人口源表!$A:$A,0),MATCH(AC$1,人口源表!$1:$1,0))-INDEX(城镇人口!$1:$1048576,MATCH($B46,城镇人口!$B:$B,0),MATCH(AC$1,城镇人口!$1:$1,0))</f>
        <v>390626.4175841189</v>
      </c>
      <c r="AD46" s="40">
        <f>INDEX(人口源表!$1:$1048576,MATCH($B46,人口源表!$A:$A,0),MATCH(AD$1,人口源表!$1:$1,0))-INDEX(城镇人口!$1:$1048576,MATCH($B46,城镇人口!$B:$B,0),MATCH(AD$1,城镇人口!$1:$1,0))</f>
        <v>382769.02071566833</v>
      </c>
      <c r="AE46" s="40">
        <f>INDEX(人口源表!$1:$1048576,MATCH($B46,人口源表!$A:$A,0),MATCH(AE$1,人口源表!$1:$1,0))-INDEX(城镇人口!$1:$1048576,MATCH($B46,城镇人口!$B:$B,0),MATCH(AE$1,城镇人口!$1:$1,0))</f>
        <v>374906.12546842778</v>
      </c>
      <c r="AF46" s="40">
        <f>INDEX(人口源表!$1:$1048576,MATCH($B46,人口源表!$A:$A,0),MATCH(AF$1,人口源表!$1:$1,0))-INDEX(城镇人口!$1:$1048576,MATCH($B46,城镇人口!$B:$B,0),MATCH(AF$1,城镇人口!$1:$1,0))</f>
        <v>367055.8354823608</v>
      </c>
      <c r="AG46" s="40">
        <f>INDEX(人口源表!$1:$1048576,MATCH($B46,人口源表!$A:$A,0),MATCH(AG$1,人口源表!$1:$1,0))-INDEX(城镇人口!$1:$1048576,MATCH($B46,城镇人口!$B:$B,0),MATCH(AG$1,城镇人口!$1:$1,0))</f>
        <v>359234.58979986794</v>
      </c>
      <c r="AH46" s="40">
        <f>INDEX(人口源表!$1:$1048576,MATCH($B46,人口源表!$A:$A,0),MATCH(AH$1,人口源表!$1:$1,0))-INDEX(城镇人口!$1:$1048576,MATCH($B46,城镇人口!$B:$B,0),MATCH(AH$1,城镇人口!$1:$1,0))</f>
        <v>351458.91044088057</v>
      </c>
      <c r="AI46" s="40">
        <f>INDEX(人口源表!$1:$1048576,MATCH($B46,人口源表!$A:$A,0),MATCH(AI$1,人口源表!$1:$1,0))-INDEX(城镇人口!$1:$1048576,MATCH($B46,城镇人口!$B:$B,0),MATCH(AI$1,城镇人口!$1:$1,0))</f>
        <v>343744.39504606253</v>
      </c>
      <c r="AJ46" s="40">
        <f>INDEX(人口源表!$1:$1048576,MATCH($B46,人口源表!$A:$A,0),MATCH(AJ$1,人口源表!$1:$1,0))-INDEX(城镇人口!$1:$1048576,MATCH($B46,城镇人口!$B:$B,0),MATCH(AJ$1,城镇人口!$1:$1,0))</f>
        <v>336105.7247155949</v>
      </c>
      <c r="AK46" s="40">
        <f>INDEX(人口源表!$1:$1048576,MATCH($B46,人口源表!$A:$A,0),MATCH(AK$1,人口源表!$1:$1,0))-INDEX(城镇人口!$1:$1048576,MATCH($B46,城镇人口!$B:$B,0),MATCH(AK$1,城镇人口!$1:$1,0))</f>
        <v>328556.90581362112</v>
      </c>
      <c r="AL46" s="40">
        <f>INDEX(人口源表!$1:$1048576,MATCH($B46,人口源表!$A:$A,0),MATCH(AL$1,人口源表!$1:$1,0))-INDEX(城镇人口!$1:$1048576,MATCH($B46,城镇人口!$B:$B,0),MATCH(AL$1,城镇人口!$1:$1,0))</f>
        <v>321111.72551968531</v>
      </c>
      <c r="AM46" s="40">
        <f>INDEX(人口源表!$1:$1048576,MATCH($B46,人口源表!$A:$A,0),MATCH(AM$1,人口源表!$1:$1,0))-INDEX(城镇人口!$1:$1048576,MATCH($B46,城镇人口!$B:$B,0),MATCH(AM$1,城镇人口!$1:$1,0))</f>
        <v>313782.34802134964</v>
      </c>
      <c r="AN46" s="40">
        <f>INDEX(人口源表!$1:$1048576,MATCH($B46,人口源表!$A:$A,0),MATCH(AN$1,人口源表!$1:$1,0))-INDEX(城镇人口!$1:$1048576,MATCH($B46,城镇人口!$B:$B,0),MATCH(AN$1,城镇人口!$1:$1,0))</f>
        <v>306580.7169553577</v>
      </c>
      <c r="AO46" s="40">
        <f>INDEX(人口源表!$1:$1048576,MATCH($B46,人口源表!$A:$A,0),MATCH(AO$1,人口源表!$1:$1,0))-INDEX(城镇人口!$1:$1048576,MATCH($B46,城镇人口!$B:$B,0),MATCH(AO$1,城镇人口!$1:$1,0))</f>
        <v>299518.07542475348</v>
      </c>
      <c r="AP46" s="40">
        <f>INDEX(人口源表!$1:$1048576,MATCH($B46,人口源表!$A:$A,0),MATCH(AP$1,人口源表!$1:$1,0))-INDEX(城镇人口!$1:$1048576,MATCH($B46,城镇人口!$B:$B,0),MATCH(AP$1,城镇人口!$1:$1,0))</f>
        <v>292604.74012694869</v>
      </c>
      <c r="AQ46" s="40">
        <f>INDEX(人口源表!$1:$1048576,MATCH($B46,人口源表!$A:$A,0),MATCH(AQ$1,人口源表!$1:$1,0))-INDEX(城镇人口!$1:$1048576,MATCH($B46,城镇人口!$B:$B,0),MATCH(AQ$1,城镇人口!$1:$1,0))</f>
        <v>285850.54216452211</v>
      </c>
      <c r="AR46" s="40">
        <f>INDEX(人口源表!$1:$1048576,MATCH($B46,人口源表!$A:$A,0),MATCH(AR$1,人口源表!$1:$1,0))-INDEX(城镇人口!$1:$1048576,MATCH($B46,城镇人口!$B:$B,0),MATCH(AR$1,城镇人口!$1:$1,0))</f>
        <v>279264.16550499806</v>
      </c>
      <c r="AS46" s="40">
        <f>INDEX(人口源表!$1:$1048576,MATCH($B46,人口源表!$A:$A,0),MATCH(AS$1,人口源表!$1:$1,0))-INDEX(城镇人口!$1:$1048576,MATCH($B46,城镇人口!$B:$B,0),MATCH(AS$1,城镇人口!$1:$1,0))</f>
        <v>272853.80122844072</v>
      </c>
      <c r="AT46" s="40">
        <f>INDEX(人口源表!$1:$1048576,MATCH($B46,人口源表!$A:$A,0),MATCH(AT$1,人口源表!$1:$1,0))-INDEX(城镇人口!$1:$1048576,MATCH($B46,城镇人口!$B:$B,0),MATCH(AT$1,城镇人口!$1:$1,0))</f>
        <v>266626.71117588307</v>
      </c>
      <c r="AU46" s="40">
        <f>INDEX(人口源表!$1:$1048576,MATCH($B46,人口源表!$A:$A,0),MATCH(AU$1,人口源表!$1:$1,0))-INDEX(城镇人口!$1:$1048576,MATCH($B46,城镇人口!$B:$B,0),MATCH(AU$1,城镇人口!$1:$1,0))</f>
        <v>260589.64512584615</v>
      </c>
      <c r="AV46" s="40">
        <f>INDEX(人口源表!$1:$1048576,MATCH($B46,人口源表!$A:$A,0),MATCH(AV$1,人口源表!$1:$1,0))-INDEX(城镇人口!$1:$1048576,MATCH($B46,城镇人口!$B:$B,0),MATCH(AV$1,城镇人口!$1:$1,0))</f>
        <v>254748.41620618699</v>
      </c>
    </row>
    <row r="47" spans="1:48" x14ac:dyDescent="0.15">
      <c r="A47" s="4" t="s">
        <v>862</v>
      </c>
      <c r="B47" s="4" t="s">
        <v>116</v>
      </c>
      <c r="C47" s="34">
        <f>VLOOKUP(B47,'[1]2016省城人口总结（根）'!B:C,2,FALSE)/100</f>
        <v>0.59624500000000002</v>
      </c>
      <c r="D47" s="40">
        <f>INDEX(人口源表!$1:$1048576,MATCH($B47,人口源表!$A:$A,0),MATCH(D$1,人口源表!$1:$1,0))-INDEX(城镇人口!$1:$1048576,MATCH($B47,城镇人口!$B:$B,0),MATCH(D$1,城镇人口!$1:$1,0))</f>
        <v>773216.76182974735</v>
      </c>
      <c r="E47" s="40">
        <f>INDEX(人口源表!$1:$1048576,MATCH($B47,人口源表!$A:$A,0),MATCH(E$1,人口源表!$1:$1,0))-INDEX(城镇人口!$1:$1048576,MATCH($B47,城镇人口!$B:$B,0),MATCH(E$1,城镇人口!$1:$1,0))</f>
        <v>756549.44108936819</v>
      </c>
      <c r="F47" s="40">
        <f>INDEX(人口源表!$1:$1048576,MATCH($B47,人口源表!$A:$A,0),MATCH(F$1,人口源表!$1:$1,0))-INDEX(城镇人口!$1:$1048576,MATCH($B47,城镇人口!$B:$B,0),MATCH(F$1,城镇人口!$1:$1,0))</f>
        <v>739021.75908781658</v>
      </c>
      <c r="G47" s="40">
        <f>INDEX(人口源表!$1:$1048576,MATCH($B47,人口源表!$A:$A,0),MATCH(G$1,人口源表!$1:$1,0))-INDEX(城镇人口!$1:$1048576,MATCH($B47,城镇人口!$B:$B,0),MATCH(G$1,城镇人口!$1:$1,0))</f>
        <v>595106.33915916458</v>
      </c>
      <c r="H47" s="40">
        <f>INDEX(人口源表!$1:$1048576,MATCH($B47,人口源表!$A:$A,0),MATCH(H$1,人口源表!$1:$1,0))-INDEX(城镇人口!$1:$1048576,MATCH($B47,城镇人口!$B:$B,0),MATCH(H$1,城镇人口!$1:$1,0))</f>
        <v>581023.94396146247</v>
      </c>
      <c r="I47" s="40">
        <f>INDEX(人口源表!$1:$1048576,MATCH($B47,人口源表!$A:$A,0),MATCH(I$1,人口源表!$1:$1,0))-INDEX(城镇人口!$1:$1048576,MATCH($B47,城镇人口!$B:$B,0),MATCH(I$1,城镇人口!$1:$1,0))</f>
        <v>572990.45820301713</v>
      </c>
      <c r="J47" s="40">
        <f>INDEX(人口源表!$1:$1048576,MATCH($B47,人口源表!$A:$A,0),MATCH(J$1,人口源表!$1:$1,0))-INDEX(城镇人口!$1:$1048576,MATCH($B47,城镇人口!$B:$B,0),MATCH(J$1,城镇人口!$1:$1,0))</f>
        <v>564130.44166326802</v>
      </c>
      <c r="K47" s="40">
        <f>INDEX(人口源表!$1:$1048576,MATCH($B47,人口源表!$A:$A,0),MATCH(K$1,人口源表!$1:$1,0))-INDEX(城镇人口!$1:$1048576,MATCH($B47,城镇人口!$B:$B,0),MATCH(K$1,城镇人口!$1:$1,0))</f>
        <v>554515.39954905771</v>
      </c>
      <c r="L47" s="40">
        <f>INDEX(人口源表!$1:$1048576,MATCH($B47,人口源表!$A:$A,0),MATCH(L$1,人口源表!$1:$1,0))-INDEX(城镇人口!$1:$1048576,MATCH($B47,城镇人口!$B:$B,0),MATCH(L$1,城镇人口!$1:$1,0))</f>
        <v>544214.97578467824</v>
      </c>
      <c r="M47" s="40">
        <f>INDEX(人口源表!$1:$1048576,MATCH($B47,人口源表!$A:$A,0),MATCH(M$1,人口源表!$1:$1,0))-INDEX(城镇人口!$1:$1048576,MATCH($B47,城镇人口!$B:$B,0),MATCH(M$1,城镇人口!$1:$1,0))</f>
        <v>533293.89286461845</v>
      </c>
      <c r="N47" s="40">
        <f>INDEX(人口源表!$1:$1048576,MATCH($B47,人口源表!$A:$A,0),MATCH(N$1,人口源表!$1:$1,0))-INDEX(城镇人口!$1:$1048576,MATCH($B47,城镇人口!$B:$B,0),MATCH(N$1,城镇人口!$1:$1,0))</f>
        <v>521815.06352913543</v>
      </c>
      <c r="O47" s="40">
        <f>INDEX(人口源表!$1:$1048576,MATCH($B47,人口源表!$A:$A,0),MATCH(O$1,人口源表!$1:$1,0))-INDEX(城镇人口!$1:$1048576,MATCH($B47,城镇人口!$B:$B,0),MATCH(O$1,城镇人口!$1:$1,0))</f>
        <v>509837.28559429804</v>
      </c>
      <c r="P47" s="40">
        <f>INDEX(人口源表!$1:$1048576,MATCH($B47,人口源表!$A:$A,0),MATCH(P$1,人口源表!$1:$1,0))-INDEX(城镇人口!$1:$1048576,MATCH($B47,城镇人口!$B:$B,0),MATCH(P$1,城镇人口!$1:$1,0))</f>
        <v>497417.24245176325</v>
      </c>
      <c r="Q47" s="40">
        <f>INDEX(人口源表!$1:$1048576,MATCH($B47,人口源表!$A:$A,0),MATCH(Q$1,人口源表!$1:$1,0))-INDEX(城镇人口!$1:$1048576,MATCH($B47,城镇人口!$B:$B,0),MATCH(Q$1,城镇人口!$1:$1,0))</f>
        <v>484607.63129946822</v>
      </c>
      <c r="R47" s="40">
        <f>INDEX(人口源表!$1:$1048576,MATCH($B47,人口源表!$A:$A,0),MATCH(R$1,人口源表!$1:$1,0))-INDEX(城镇人口!$1:$1048576,MATCH($B47,城镇人口!$B:$B,0),MATCH(R$1,城镇人口!$1:$1,0))</f>
        <v>471458.49531474942</v>
      </c>
      <c r="S47" s="40">
        <f>INDEX(人口源表!$1:$1048576,MATCH($B47,人口源表!$A:$A,0),MATCH(S$1,人口源表!$1:$1,0))-INDEX(城镇人口!$1:$1048576,MATCH($B47,城镇人口!$B:$B,0),MATCH(S$1,城镇人口!$1:$1,0))</f>
        <v>463612.84135223529</v>
      </c>
      <c r="T47" s="40">
        <f>INDEX(人口源表!$1:$1048576,MATCH($B47,人口源表!$A:$A,0),MATCH(T$1,人口源表!$1:$1,0))-INDEX(城镇人口!$1:$1048576,MATCH($B47,城镇人口!$B:$B,0),MATCH(T$1,城镇人口!$1:$1,0))</f>
        <v>455543.01725085964</v>
      </c>
      <c r="U47" s="40">
        <f>INDEX(人口源表!$1:$1048576,MATCH($B47,人口源表!$A:$A,0),MATCH(U$1,人口源表!$1:$1,0))-INDEX(城镇人口!$1:$1048576,MATCH($B47,城镇人口!$B:$B,0),MATCH(U$1,城镇人口!$1:$1,0))</f>
        <v>447281.32431963645</v>
      </c>
      <c r="V47" s="40">
        <f>INDEX(人口源表!$1:$1048576,MATCH($B47,人口源表!$A:$A,0),MATCH(V$1,人口源表!$1:$1,0))-INDEX(城镇人口!$1:$1048576,MATCH($B47,城镇人口!$B:$B,0),MATCH(V$1,城镇人口!$1:$1,0))</f>
        <v>438858.45165439113</v>
      </c>
      <c r="W47" s="40">
        <f>INDEX(人口源表!$1:$1048576,MATCH($B47,人口源表!$A:$A,0),MATCH(W$1,人口源表!$1:$1,0))-INDEX(城镇人口!$1:$1048576,MATCH($B47,城镇人口!$B:$B,0),MATCH(W$1,城镇人口!$1:$1,0))</f>
        <v>430302.94334292552</v>
      </c>
      <c r="X47" s="40">
        <f>INDEX(人口源表!$1:$1048576,MATCH($B47,人口源表!$A:$A,0),MATCH(X$1,人口源表!$1:$1,0))-INDEX(城镇人口!$1:$1048576,MATCH($B47,城镇人口!$B:$B,0),MATCH(X$1,城镇人口!$1:$1,0))</f>
        <v>421642.07939314074</v>
      </c>
      <c r="Y47" s="40">
        <f>INDEX(人口源表!$1:$1048576,MATCH($B47,人口源表!$A:$A,0),MATCH(Y$1,人口源表!$1:$1,0))-INDEX(城镇人口!$1:$1048576,MATCH($B47,城镇人口!$B:$B,0),MATCH(Y$1,城镇人口!$1:$1,0))</f>
        <v>412900.52934575942</v>
      </c>
      <c r="Z47" s="40">
        <f>INDEX(人口源表!$1:$1048576,MATCH($B47,人口源表!$A:$A,0),MATCH(Z$1,人口源表!$1:$1,0))-INDEX(城镇人口!$1:$1048576,MATCH($B47,城镇人口!$B:$B,0),MATCH(Z$1,城镇人口!$1:$1,0))</f>
        <v>404101.78264873172</v>
      </c>
      <c r="AA47" s="40">
        <f>INDEX(人口源表!$1:$1048576,MATCH($B47,人口源表!$A:$A,0),MATCH(AA$1,人口源表!$1:$1,0))-INDEX(城镇人口!$1:$1048576,MATCH($B47,城镇人口!$B:$B,0),MATCH(AA$1,城镇人口!$1:$1,0))</f>
        <v>395267.62919662287</v>
      </c>
      <c r="AB47" s="40">
        <f>INDEX(人口源表!$1:$1048576,MATCH($B47,人口源表!$A:$A,0),MATCH(AB$1,人口源表!$1:$1,0))-INDEX(城镇人口!$1:$1048576,MATCH($B47,城镇人口!$B:$B,0),MATCH(AB$1,城镇人口!$1:$1,0))</f>
        <v>386417.94360980787</v>
      </c>
      <c r="AC47" s="40">
        <f>INDEX(人口源表!$1:$1048576,MATCH($B47,人口源表!$A:$A,0),MATCH(AC$1,人口源表!$1:$1,0))-INDEX(城镇人口!$1:$1048576,MATCH($B47,城镇人口!$B:$B,0),MATCH(AC$1,城镇人口!$1:$1,0))</f>
        <v>378916.13304361049</v>
      </c>
      <c r="AD47" s="40">
        <f>INDEX(人口源表!$1:$1048576,MATCH($B47,人口源表!$A:$A,0),MATCH(AD$1,人口源表!$1:$1,0))-INDEX(城镇人口!$1:$1048576,MATCH($B47,城镇人口!$B:$B,0),MATCH(AD$1,城镇人口!$1:$1,0))</f>
        <v>371421.40032197232</v>
      </c>
      <c r="AE47" s="40">
        <f>INDEX(人口源表!$1:$1048576,MATCH($B47,人口源表!$A:$A,0),MATCH(AE$1,人口源表!$1:$1,0))-INDEX(城镇人口!$1:$1048576,MATCH($B47,城镇人口!$B:$B,0),MATCH(AE$1,城镇人口!$1:$1,0))</f>
        <v>363948.56921723345</v>
      </c>
      <c r="AF47" s="40">
        <f>INDEX(人口源表!$1:$1048576,MATCH($B47,人口源表!$A:$A,0),MATCH(AF$1,人口源表!$1:$1,0))-INDEX(城镇人口!$1:$1048576,MATCH($B47,城镇人口!$B:$B,0),MATCH(AF$1,城镇人口!$1:$1,0))</f>
        <v>356510.41304899193</v>
      </c>
      <c r="AG47" s="40">
        <f>INDEX(人口源表!$1:$1048576,MATCH($B47,人口源表!$A:$A,0),MATCH(AG$1,人口源表!$1:$1,0))-INDEX(城镇人口!$1:$1048576,MATCH($B47,城镇人口!$B:$B,0),MATCH(AG$1,城镇人口!$1:$1,0))</f>
        <v>349119.69677286618</v>
      </c>
      <c r="AH47" s="40">
        <f>INDEX(人口源表!$1:$1048576,MATCH($B47,人口源表!$A:$A,0),MATCH(AH$1,人口源表!$1:$1,0))-INDEX(城镇人口!$1:$1048576,MATCH($B47,城镇人口!$B:$B,0),MATCH(AH$1,城镇人口!$1:$1,0))</f>
        <v>341786.47679868247</v>
      </c>
      <c r="AI47" s="40">
        <f>INDEX(人口源表!$1:$1048576,MATCH($B47,人口源表!$A:$A,0),MATCH(AI$1,人口源表!$1:$1,0))-INDEX(城镇人口!$1:$1048576,MATCH($B47,城镇人口!$B:$B,0),MATCH(AI$1,城镇人口!$1:$1,0))</f>
        <v>334520.62049620738</v>
      </c>
      <c r="AJ47" s="40">
        <f>INDEX(人口源表!$1:$1048576,MATCH($B47,人口源表!$A:$A,0),MATCH(AJ$1,人口源表!$1:$1,0))-INDEX(城镇人口!$1:$1048576,MATCH($B47,城镇人口!$B:$B,0),MATCH(AJ$1,城镇人口!$1:$1,0))</f>
        <v>327330.60414874926</v>
      </c>
      <c r="AK47" s="40">
        <f>INDEX(人口源表!$1:$1048576,MATCH($B47,人口源表!$A:$A,0),MATCH(AK$1,人口源表!$1:$1,0))-INDEX(城镇人口!$1:$1048576,MATCH($B47,城镇人口!$B:$B,0),MATCH(AK$1,城镇人口!$1:$1,0))</f>
        <v>320223.33245527139</v>
      </c>
      <c r="AL47" s="40">
        <f>INDEX(人口源表!$1:$1048576,MATCH($B47,人口源表!$A:$A,0),MATCH(AL$1,人口源表!$1:$1,0))-INDEX(城镇人口!$1:$1048576,MATCH($B47,城镇人口!$B:$B,0),MATCH(AL$1,城镇人口!$1:$1,0))</f>
        <v>313205.59273184359</v>
      </c>
      <c r="AM47" s="40">
        <f>INDEX(人口源表!$1:$1048576,MATCH($B47,人口源表!$A:$A,0),MATCH(AM$1,人口源表!$1:$1,0))-INDEX(城镇人口!$1:$1048576,MATCH($B47,城镇人口!$B:$B,0),MATCH(AM$1,城镇人口!$1:$1,0))</f>
        <v>306281.98455141822</v>
      </c>
      <c r="AN47" s="40">
        <f>INDEX(人口源表!$1:$1048576,MATCH($B47,人口源表!$A:$A,0),MATCH(AN$1,人口源表!$1:$1,0))-INDEX(城镇人口!$1:$1048576,MATCH($B47,城镇人口!$B:$B,0),MATCH(AN$1,城镇人口!$1:$1,0))</f>
        <v>299457.05913233117</v>
      </c>
      <c r="AO47" s="40">
        <f>INDEX(人口源表!$1:$1048576,MATCH($B47,人口源表!$A:$A,0),MATCH(AO$1,人口源表!$1:$1,0))-INDEX(城镇人口!$1:$1048576,MATCH($B47,城镇人口!$B:$B,0),MATCH(AO$1,城镇人口!$1:$1,0))</f>
        <v>292733.96877085988</v>
      </c>
      <c r="AP47" s="40">
        <f>INDEX(人口源表!$1:$1048576,MATCH($B47,人口源表!$A:$A,0),MATCH(AP$1,人口源表!$1:$1,0))-INDEX(城镇人口!$1:$1048576,MATCH($B47,城镇人口!$B:$B,0),MATCH(AP$1,城镇人口!$1:$1,0))</f>
        <v>286114.97605901246</v>
      </c>
      <c r="AQ47" s="40">
        <f>INDEX(人口源表!$1:$1048576,MATCH($B47,人口源表!$A:$A,0),MATCH(AQ$1,人口源表!$1:$1,0))-INDEX(城镇人口!$1:$1048576,MATCH($B47,城镇人口!$B:$B,0),MATCH(AQ$1,城镇人口!$1:$1,0))</f>
        <v>279601.49587593833</v>
      </c>
      <c r="AR47" s="40">
        <f>INDEX(人口源表!$1:$1048576,MATCH($B47,人口源表!$A:$A,0),MATCH(AR$1,人口源表!$1:$1,0))-INDEX(城镇人口!$1:$1048576,MATCH($B47,城镇人口!$B:$B,0),MATCH(AR$1,城镇人口!$1:$1,0))</f>
        <v>273194.13786253054</v>
      </c>
      <c r="AS47" s="40">
        <f>INDEX(人口源表!$1:$1048576,MATCH($B47,人口源表!$A:$A,0),MATCH(AS$1,人口源表!$1:$1,0))-INDEX(城镇人口!$1:$1048576,MATCH($B47,城镇人口!$B:$B,0),MATCH(AS$1,城镇人口!$1:$1,0))</f>
        <v>266892.9598206128</v>
      </c>
      <c r="AT47" s="40">
        <f>INDEX(人口源表!$1:$1048576,MATCH($B47,人口源表!$A:$A,0),MATCH(AT$1,人口源表!$1:$1,0))-INDEX(城镇人口!$1:$1048576,MATCH($B47,城镇人口!$B:$B,0),MATCH(AT$1,城镇人口!$1:$1,0))</f>
        <v>260696.66644158517</v>
      </c>
      <c r="AU47" s="40">
        <f>INDEX(人口源表!$1:$1048576,MATCH($B47,人口源表!$A:$A,0),MATCH(AU$1,人口源表!$1:$1,0))-INDEX(城镇人口!$1:$1048576,MATCH($B47,城镇人口!$B:$B,0),MATCH(AU$1,城镇人口!$1:$1,0))</f>
        <v>254604.12927056046</v>
      </c>
      <c r="AV47" s="40">
        <f>INDEX(人口源表!$1:$1048576,MATCH($B47,人口源表!$A:$A,0),MATCH(AV$1,人口源表!$1:$1,0))-INDEX(城镇人口!$1:$1048576,MATCH($B47,城镇人口!$B:$B,0),MATCH(AV$1,城镇人口!$1:$1,0))</f>
        <v>248612.75961219356</v>
      </c>
    </row>
    <row r="48" spans="1:48" x14ac:dyDescent="0.15">
      <c r="A48" s="4" t="s">
        <v>862</v>
      </c>
      <c r="B48" s="4" t="s">
        <v>118</v>
      </c>
      <c r="C48" s="34">
        <f>VLOOKUP(B48,'[1]2016省城人口总结（根）'!B:C,2,FALSE)/100</f>
        <v>0.62992999999999999</v>
      </c>
      <c r="D48" s="40">
        <f>INDEX(人口源表!$1:$1048576,MATCH($B48,人口源表!$A:$A,0),MATCH(D$1,人口源表!$1:$1,0))-INDEX(城镇人口!$1:$1048576,MATCH($B48,城镇人口!$B:$B,0),MATCH(D$1,城镇人口!$1:$1,0))</f>
        <v>535110.33906235476</v>
      </c>
      <c r="E48" s="40">
        <f>INDEX(人口源表!$1:$1048576,MATCH($B48,人口源表!$A:$A,0),MATCH(E$1,人口源表!$1:$1,0))-INDEX(城镇人口!$1:$1048576,MATCH($B48,城镇人口!$B:$B,0),MATCH(E$1,城镇人口!$1:$1,0))</f>
        <v>522149.11679922428</v>
      </c>
      <c r="F48" s="40">
        <f>INDEX(人口源表!$1:$1048576,MATCH($B48,人口源表!$A:$A,0),MATCH(F$1,人口源表!$1:$1,0))-INDEX(城镇人口!$1:$1048576,MATCH($B48,城镇人口!$B:$B,0),MATCH(F$1,城镇人口!$1:$1,0))</f>
        <v>508509.60838202306</v>
      </c>
      <c r="G48" s="40">
        <f>INDEX(人口源表!$1:$1048576,MATCH($B48,人口源表!$A:$A,0),MATCH(G$1,人口源表!$1:$1,0))-INDEX(城镇人口!$1:$1048576,MATCH($B48,城镇人口!$B:$B,0),MATCH(G$1,城镇人口!$1:$1,0))</f>
        <v>465723.38587253611</v>
      </c>
      <c r="H48" s="40">
        <f>INDEX(人口源表!$1:$1048576,MATCH($B48,人口源表!$A:$A,0),MATCH(H$1,人口源表!$1:$1,0))-INDEX(城镇人口!$1:$1048576,MATCH($B48,城镇人口!$B:$B,0),MATCH(H$1,城镇人口!$1:$1,0))</f>
        <v>453147.07901097345</v>
      </c>
      <c r="I48" s="40">
        <f>INDEX(人口源表!$1:$1048576,MATCH($B48,人口源表!$A:$A,0),MATCH(I$1,人口源表!$1:$1,0))-INDEX(城镇人口!$1:$1048576,MATCH($B48,城镇人口!$B:$B,0),MATCH(I$1,城镇人口!$1:$1,0))</f>
        <v>446193.67006616457</v>
      </c>
      <c r="J48" s="40">
        <f>INDEX(人口源表!$1:$1048576,MATCH($B48,人口源表!$A:$A,0),MATCH(J$1,人口源表!$1:$1,0))-INDEX(城镇人口!$1:$1048576,MATCH($B48,城镇人口!$B:$B,0),MATCH(J$1,城镇人口!$1:$1,0))</f>
        <v>438568.13363022881</v>
      </c>
      <c r="K48" s="40">
        <f>INDEX(人口源表!$1:$1048576,MATCH($B48,人口源表!$A:$A,0),MATCH(K$1,人口源表!$1:$1,0))-INDEX(城镇人口!$1:$1048576,MATCH($B48,城镇人口!$B:$B,0),MATCH(K$1,城镇人口!$1:$1,0))</f>
        <v>430323.83469146816</v>
      </c>
      <c r="L48" s="40">
        <f>INDEX(人口源表!$1:$1048576,MATCH($B48,人口源表!$A:$A,0),MATCH(L$1,人口源表!$1:$1,0))-INDEX(城镇人口!$1:$1048576,MATCH($B48,城镇人口!$B:$B,0),MATCH(L$1,城镇人口!$1:$1,0))</f>
        <v>421512.51426514436</v>
      </c>
      <c r="M48" s="40">
        <f>INDEX(人口源表!$1:$1048576,MATCH($B48,人口源表!$A:$A,0),MATCH(M$1,人口源表!$1:$1,0))-INDEX(城镇人口!$1:$1048576,MATCH($B48,城镇人口!$B:$B,0),MATCH(M$1,城镇人口!$1:$1,0))</f>
        <v>412183.07707120746</v>
      </c>
      <c r="N48" s="40">
        <f>INDEX(人口源表!$1:$1048576,MATCH($B48,人口源表!$A:$A,0),MATCH(N$1,人口源表!$1:$1,0))-INDEX(城镇人口!$1:$1048576,MATCH($B48,城镇人口!$B:$B,0),MATCH(N$1,城镇人口!$1:$1,0))</f>
        <v>402382.54071679711</v>
      </c>
      <c r="O48" s="40">
        <f>INDEX(人口源表!$1:$1048576,MATCH($B48,人口源表!$A:$A,0),MATCH(O$1,人口源表!$1:$1,0))-INDEX(城镇人口!$1:$1048576,MATCH($B48,城镇人口!$B:$B,0),MATCH(O$1,城镇人口!$1:$1,0))</f>
        <v>392155.19447321177</v>
      </c>
      <c r="P48" s="40">
        <f>INDEX(人口源表!$1:$1048576,MATCH($B48,人口源表!$A:$A,0),MATCH(P$1,人口源表!$1:$1,0))-INDEX(城镇人口!$1:$1048576,MATCH($B48,城镇人口!$B:$B,0),MATCH(P$1,城镇人口!$1:$1,0))</f>
        <v>381544.32058853388</v>
      </c>
      <c r="Q48" s="40">
        <f>INDEX(人口源表!$1:$1048576,MATCH($B48,人口源表!$A:$A,0),MATCH(Q$1,人口源表!$1:$1,0))-INDEX(城镇人口!$1:$1048576,MATCH($B48,城镇人口!$B:$B,0),MATCH(Q$1,城镇人口!$1:$1,0))</f>
        <v>370589.97480421234</v>
      </c>
      <c r="R48" s="40">
        <f>INDEX(人口源表!$1:$1048576,MATCH($B48,人口源表!$A:$A,0),MATCH(R$1,人口源表!$1:$1,0))-INDEX(城镇人口!$1:$1048576,MATCH($B48,城镇人口!$B:$B,0),MATCH(R$1,城镇人口!$1:$1,0))</f>
        <v>359330.69586329837</v>
      </c>
      <c r="S48" s="40">
        <f>INDEX(人口源表!$1:$1048576,MATCH($B48,人口源表!$A:$A,0),MATCH(S$1,人口源表!$1:$1,0))-INDEX(城镇人口!$1:$1048576,MATCH($B48,城镇人口!$B:$B,0),MATCH(S$1,城镇人口!$1:$1,0))</f>
        <v>353019.98688973591</v>
      </c>
      <c r="T48" s="40">
        <f>INDEX(人口源表!$1:$1048576,MATCH($B48,人口源表!$A:$A,0),MATCH(T$1,人口源表!$1:$1,0))-INDEX(城镇人口!$1:$1048576,MATCH($B48,城镇人口!$B:$B,0),MATCH(T$1,城镇人口!$1:$1,0))</f>
        <v>346515.38947900292</v>
      </c>
      <c r="U48" s="40">
        <f>INDEX(人口源表!$1:$1048576,MATCH($B48,人口源表!$A:$A,0),MATCH(U$1,人口源表!$1:$1,0))-INDEX(城镇人口!$1:$1048576,MATCH($B48,城镇人口!$B:$B,0),MATCH(U$1,城镇人口!$1:$1,0))</f>
        <v>339840.75404453487</v>
      </c>
      <c r="V48" s="40">
        <f>INDEX(人口源表!$1:$1048576,MATCH($B48,人口源表!$A:$A,0),MATCH(V$1,人口源表!$1:$1,0))-INDEX(城镇人口!$1:$1048576,MATCH($B48,城镇人口!$B:$B,0),MATCH(V$1,城镇人口!$1:$1,0))</f>
        <v>333019.35657279682</v>
      </c>
      <c r="W48" s="40">
        <f>INDEX(人口源表!$1:$1048576,MATCH($B48,人口源表!$A:$A,0),MATCH(W$1,人口源表!$1:$1,0))-INDEX(城镇人口!$1:$1048576,MATCH($B48,城镇人口!$B:$B,0),MATCH(W$1,城镇人口!$1:$1,0))</f>
        <v>326072.44829262211</v>
      </c>
      <c r="X48" s="40">
        <f>INDEX(人口源表!$1:$1048576,MATCH($B48,人口源表!$A:$A,0),MATCH(X$1,人口源表!$1:$1,0))-INDEX(城镇人口!$1:$1048576,MATCH($B48,城镇人口!$B:$B,0),MATCH(X$1,城镇人口!$1:$1,0))</f>
        <v>319020.27212595008</v>
      </c>
      <c r="Y48" s="40">
        <f>INDEX(人口源表!$1:$1048576,MATCH($B48,人口源表!$A:$A,0),MATCH(Y$1,人口源表!$1:$1,0))-INDEX(城镇人口!$1:$1048576,MATCH($B48,城镇人口!$B:$B,0),MATCH(Y$1,城镇人口!$1:$1,0))</f>
        <v>311881.84269365086</v>
      </c>
      <c r="Z48" s="40">
        <f>INDEX(人口源表!$1:$1048576,MATCH($B48,人口源表!$A:$A,0),MATCH(Z$1,人口源表!$1:$1,0))-INDEX(城镇人口!$1:$1048576,MATCH($B48,城镇人口!$B:$B,0),MATCH(Z$1,城镇人口!$1:$1,0))</f>
        <v>304675.20021337981</v>
      </c>
      <c r="AA48" s="40">
        <f>INDEX(人口源表!$1:$1048576,MATCH($B48,人口源表!$A:$A,0),MATCH(AA$1,人口源表!$1:$1,0))-INDEX(城镇人口!$1:$1048576,MATCH($B48,城镇人口!$B:$B,0),MATCH(AA$1,城镇人口!$1:$1,0))</f>
        <v>297416.75596628606</v>
      </c>
      <c r="AB48" s="40">
        <f>INDEX(人口源表!$1:$1048576,MATCH($B48,人口源表!$A:$A,0),MATCH(AB$1,人口源表!$1:$1,0))-INDEX(城镇人口!$1:$1048576,MATCH($B48,城镇人口!$B:$B,0),MATCH(AB$1,城镇人口!$1:$1,0))</f>
        <v>290122.23069581168</v>
      </c>
      <c r="AC48" s="40">
        <f>INDEX(人口源表!$1:$1048576,MATCH($B48,人口源表!$A:$A,0),MATCH(AC$1,人口源表!$1:$1,0))-INDEX(城镇人口!$1:$1048576,MATCH($B48,城镇人口!$B:$B,0),MATCH(AC$1,城镇人口!$1:$1,0))</f>
        <v>284079.77676481602</v>
      </c>
      <c r="AD48" s="40">
        <f>INDEX(人口源表!$1:$1048576,MATCH($B48,人口源表!$A:$A,0),MATCH(AD$1,人口源表!$1:$1,0))-INDEX(城镇人口!$1:$1048576,MATCH($B48,城镇人口!$B:$B,0),MATCH(AD$1,城镇人口!$1:$1,0))</f>
        <v>278020.98967673106</v>
      </c>
      <c r="AE48" s="40">
        <f>INDEX(人口源表!$1:$1048576,MATCH($B48,人口源表!$A:$A,0),MATCH(AE$1,人口源表!$1:$1,0))-INDEX(城镇人口!$1:$1048576,MATCH($B48,城镇人口!$B:$B,0),MATCH(AE$1,城镇人口!$1:$1,0))</f>
        <v>271956.79411382868</v>
      </c>
      <c r="AF48" s="40">
        <f>INDEX(人口源表!$1:$1048576,MATCH($B48,人口源表!$A:$A,0),MATCH(AF$1,人口源表!$1:$1,0))-INDEX(城镇人口!$1:$1048576,MATCH($B48,城镇人口!$B:$B,0),MATCH(AF$1,城镇人口!$1:$1,0))</f>
        <v>265897.87537848856</v>
      </c>
      <c r="AG48" s="40">
        <f>INDEX(人口源表!$1:$1048576,MATCH($B48,人口源表!$A:$A,0),MATCH(AG$1,人口源表!$1:$1,0))-INDEX(城镇人口!$1:$1048576,MATCH($B48,城镇人口!$B:$B,0),MATCH(AG$1,城镇人口!$1:$1,0))</f>
        <v>259853.84951127868</v>
      </c>
      <c r="AH48" s="40">
        <f>INDEX(人口源表!$1:$1048576,MATCH($B48,人口源表!$A:$A,0),MATCH(AH$1,人口源表!$1:$1,0))-INDEX(城镇人口!$1:$1048576,MATCH($B48,城镇人口!$B:$B,0),MATCH(AH$1,城镇人口!$1:$1,0))</f>
        <v>253833.90294352709</v>
      </c>
      <c r="AI48" s="40">
        <f>INDEX(人口源表!$1:$1048576,MATCH($B48,人口源表!$A:$A,0),MATCH(AI$1,人口源表!$1:$1,0))-INDEX(城镇人口!$1:$1048576,MATCH($B48,城镇人口!$B:$B,0),MATCH(AI$1,城镇人口!$1:$1,0))</f>
        <v>247846.00184533407</v>
      </c>
      <c r="AJ48" s="40">
        <f>INDEX(人口源表!$1:$1048576,MATCH($B48,人口源表!$A:$A,0),MATCH(AJ$1,人口源表!$1:$1,0))-INDEX(城镇人口!$1:$1048576,MATCH($B48,城镇人口!$B:$B,0),MATCH(AJ$1,城镇人口!$1:$1,0))</f>
        <v>241897.33579030423</v>
      </c>
      <c r="AK48" s="40">
        <f>INDEX(人口源表!$1:$1048576,MATCH($B48,人口源表!$A:$A,0),MATCH(AK$1,人口源表!$1:$1,0))-INDEX(城镇人口!$1:$1048576,MATCH($B48,城镇人口!$B:$B,0),MATCH(AK$1,城镇人口!$1:$1,0))</f>
        <v>235994.34445298137</v>
      </c>
      <c r="AL48" s="40">
        <f>INDEX(人口源表!$1:$1048576,MATCH($B48,人口源表!$A:$A,0),MATCH(AL$1,人口源表!$1:$1,0))-INDEX(城镇人口!$1:$1048576,MATCH($B48,城镇人口!$B:$B,0),MATCH(AL$1,城镇人口!$1:$1,0))</f>
        <v>230143.3071738662</v>
      </c>
      <c r="AM48" s="40">
        <f>INDEX(人口源表!$1:$1048576,MATCH($B48,人口源表!$A:$A,0),MATCH(AM$1,人口源表!$1:$1,0))-INDEX(城镇人口!$1:$1048576,MATCH($B48,城镇人口!$B:$B,0),MATCH(AM$1,城镇人口!$1:$1,0))</f>
        <v>224348.84871059761</v>
      </c>
      <c r="AN48" s="40">
        <f>INDEX(人口源表!$1:$1048576,MATCH($B48,人口源表!$A:$A,0),MATCH(AN$1,人口源表!$1:$1,0))-INDEX(城镇人口!$1:$1048576,MATCH($B48,城镇人口!$B:$B,0),MATCH(AN$1,城镇人口!$1:$1,0))</f>
        <v>218615.85720687138</v>
      </c>
      <c r="AO48" s="40">
        <f>INDEX(人口源表!$1:$1048576,MATCH($B48,人口源表!$A:$A,0),MATCH(AO$1,人口源表!$1:$1,0))-INDEX(城镇人口!$1:$1048576,MATCH($B48,城镇人口!$B:$B,0),MATCH(AO$1,城镇人口!$1:$1,0))</f>
        <v>212948.00889844925</v>
      </c>
      <c r="AP48" s="40">
        <f>INDEX(人口源表!$1:$1048576,MATCH($B48,人口源表!$A:$A,0),MATCH(AP$1,人口源表!$1:$1,0))-INDEX(城镇人口!$1:$1048576,MATCH($B48,城镇人口!$B:$B,0),MATCH(AP$1,城镇人口!$1:$1,0))</f>
        <v>207348.36812345474</v>
      </c>
      <c r="AQ48" s="40">
        <f>INDEX(人口源表!$1:$1048576,MATCH($B48,人口源表!$A:$A,0),MATCH(AQ$1,人口源表!$1:$1,0))-INDEX(城镇人口!$1:$1048576,MATCH($B48,城镇人口!$B:$B,0),MATCH(AQ$1,城镇人口!$1:$1,0))</f>
        <v>201819.76012624975</v>
      </c>
      <c r="AR48" s="40">
        <f>INDEX(人口源表!$1:$1048576,MATCH($B48,人口源表!$A:$A,0),MATCH(AR$1,人口源表!$1:$1,0))-INDEX(城镇人口!$1:$1048576,MATCH($B48,城镇人口!$B:$B,0),MATCH(AR$1,城镇人口!$1:$1,0))</f>
        <v>196364.26191873639</v>
      </c>
      <c r="AS48" s="40">
        <f>INDEX(人口源表!$1:$1048576,MATCH($B48,人口源表!$A:$A,0),MATCH(AS$1,人口源表!$1:$1,0))-INDEX(城镇人口!$1:$1048576,MATCH($B48,城镇人口!$B:$B,0),MATCH(AS$1,城镇人口!$1:$1,0))</f>
        <v>190983.24701375561</v>
      </c>
      <c r="AT48" s="40">
        <f>INDEX(人口源表!$1:$1048576,MATCH($B48,人口源表!$A:$A,0),MATCH(AT$1,人口源表!$1:$1,0))-INDEX(城镇人口!$1:$1048576,MATCH($B48,城镇人口!$B:$B,0),MATCH(AT$1,城镇人口!$1:$1,0))</f>
        <v>185677.91872972925</v>
      </c>
      <c r="AU48" s="40">
        <f>INDEX(人口源表!$1:$1048576,MATCH($B48,人口源表!$A:$A,0),MATCH(AU$1,人口源表!$1:$1,0))-INDEX(城镇人口!$1:$1048576,MATCH($B48,城镇人口!$B:$B,0),MATCH(AU$1,城镇人口!$1:$1,0))</f>
        <v>180448.83001875679</v>
      </c>
      <c r="AV48" s="40">
        <f>INDEX(人口源表!$1:$1048576,MATCH($B48,人口源表!$A:$A,0),MATCH(AV$1,人口源表!$1:$1,0))-INDEX(城镇人口!$1:$1048576,MATCH($B48,城镇人口!$B:$B,0),MATCH(AV$1,城镇人口!$1:$1,0))</f>
        <v>175296.08576027001</v>
      </c>
    </row>
    <row r="49" spans="1:48" x14ac:dyDescent="0.15">
      <c r="A49" s="4" t="s">
        <v>862</v>
      </c>
      <c r="B49" s="4" t="s">
        <v>120</v>
      </c>
      <c r="C49" s="34">
        <f>VLOOKUP(B49,'[1]2016省城人口总结（根）'!B:C,2,FALSE)/100</f>
        <v>0.59624500000000002</v>
      </c>
      <c r="D49" s="40">
        <f>INDEX(人口源表!$1:$1048576,MATCH($B49,人口源表!$A:$A,0),MATCH(D$1,人口源表!$1:$1,0))-INDEX(城镇人口!$1:$1048576,MATCH($B49,城镇人口!$B:$B,0),MATCH(D$1,城镇人口!$1:$1,0))</f>
        <v>1126039.6578429039</v>
      </c>
      <c r="E49" s="40">
        <f>INDEX(人口源表!$1:$1048576,MATCH($B49,人口源表!$A:$A,0),MATCH(E$1,人口源表!$1:$1,0))-INDEX(城镇人口!$1:$1048576,MATCH($B49,城镇人口!$B:$B,0),MATCH(E$1,城镇人口!$1:$1,0))</f>
        <v>1101323.9109762583</v>
      </c>
      <c r="F49" s="40">
        <f>INDEX(人口源表!$1:$1048576,MATCH($B49,人口源表!$A:$A,0),MATCH(F$1,人口源表!$1:$1,0))-INDEX(城镇人口!$1:$1048576,MATCH($B49,城镇人口!$B:$B,0),MATCH(F$1,城镇人口!$1:$1,0))</f>
        <v>1075479.3570916927</v>
      </c>
      <c r="G49" s="40">
        <f>INDEX(人口源表!$1:$1048576,MATCH($B49,人口源表!$A:$A,0),MATCH(G$1,人口源表!$1:$1,0))-INDEX(城镇人口!$1:$1048576,MATCH($B49,城镇人口!$B:$B,0),MATCH(G$1,城镇人口!$1:$1,0))</f>
        <v>886289.96136898827</v>
      </c>
      <c r="H49" s="40">
        <f>INDEX(人口源表!$1:$1048576,MATCH($B49,人口源表!$A:$A,0),MATCH(H$1,人口源表!$1:$1,0))-INDEX(城镇人口!$1:$1048576,MATCH($B49,城镇人口!$B:$B,0),MATCH(H$1,城镇人口!$1:$1,0))</f>
        <v>864813.43469248363</v>
      </c>
      <c r="I49" s="40">
        <f>INDEX(人口源表!$1:$1048576,MATCH($B49,人口源表!$A:$A,0),MATCH(I$1,人口源表!$1:$1,0))-INDEX(城镇人口!$1:$1048576,MATCH($B49,城镇人口!$B:$B,0),MATCH(I$1,城镇人口!$1:$1,0))</f>
        <v>852608.04010382947</v>
      </c>
      <c r="J49" s="40">
        <f>INDEX(人口源表!$1:$1048576,MATCH($B49,人口源表!$A:$A,0),MATCH(J$1,人口源表!$1:$1,0))-INDEX(城镇人口!$1:$1048576,MATCH($B49,城镇人口!$B:$B,0),MATCH(J$1,城镇人口!$1:$1,0))</f>
        <v>839387.89629641199</v>
      </c>
      <c r="K49" s="40">
        <f>INDEX(人口源表!$1:$1048576,MATCH($B49,人口源表!$A:$A,0),MATCH(K$1,人口源表!$1:$1,0))-INDEX(城镇人口!$1:$1048576,MATCH($B49,城镇人口!$B:$B,0),MATCH(K$1,城镇人口!$1:$1,0))</f>
        <v>825217.61260421341</v>
      </c>
      <c r="L49" s="40">
        <f>INDEX(人口源表!$1:$1048576,MATCH($B49,人口源表!$A:$A,0),MATCH(L$1,人口源表!$1:$1,0))-INDEX(城镇人口!$1:$1048576,MATCH($B49,城镇人口!$B:$B,0),MATCH(L$1,城镇人口!$1:$1,0))</f>
        <v>810160.29472094309</v>
      </c>
      <c r="M49" s="40">
        <f>INDEX(人口源表!$1:$1048576,MATCH($B49,人口源表!$A:$A,0),MATCH(M$1,人口源表!$1:$1,0))-INDEX(城镇人口!$1:$1048576,MATCH($B49,城镇人口!$B:$B,0),MATCH(M$1,城镇人口!$1:$1,0))</f>
        <v>794279.51977547025</v>
      </c>
      <c r="N49" s="40">
        <f>INDEX(人口源表!$1:$1048576,MATCH($B49,人口源表!$A:$A,0),MATCH(N$1,人口源表!$1:$1,0))-INDEX(城镇人口!$1:$1048576,MATCH($B49,城镇人口!$B:$B,0),MATCH(N$1,城镇人口!$1:$1,0))</f>
        <v>777635.9039931125</v>
      </c>
      <c r="O49" s="40">
        <f>INDEX(人口源表!$1:$1048576,MATCH($B49,人口源表!$A:$A,0),MATCH(O$1,人口源表!$1:$1,0))-INDEX(城镇人口!$1:$1048576,MATCH($B49,城镇人口!$B:$B,0),MATCH(O$1,城镇人口!$1:$1,0))</f>
        <v>760290.39324590703</v>
      </c>
      <c r="P49" s="40">
        <f>INDEX(人口源表!$1:$1048576,MATCH($B49,人口源表!$A:$A,0),MATCH(P$1,人口源表!$1:$1,0))-INDEX(城镇人口!$1:$1048576,MATCH($B49,城镇人口!$B:$B,0),MATCH(P$1,城镇人口!$1:$1,0))</f>
        <v>742302.19896475016</v>
      </c>
      <c r="Q49" s="40">
        <f>INDEX(人口源表!$1:$1048576,MATCH($B49,人口源表!$A:$A,0),MATCH(Q$1,人口源表!$1:$1,0))-INDEX(城镇人口!$1:$1048576,MATCH($B49,城镇人口!$B:$B,0),MATCH(Q$1,城镇人口!$1:$1,0))</f>
        <v>723729.39577576448</v>
      </c>
      <c r="R49" s="40">
        <f>INDEX(人口源表!$1:$1048576,MATCH($B49,人口源表!$A:$A,0),MATCH(R$1,人口源表!$1:$1,0))-INDEX(城镇人口!$1:$1048576,MATCH($B49,城镇人口!$B:$B,0),MATCH(R$1,城镇人口!$1:$1,0))</f>
        <v>704628.25396574102</v>
      </c>
      <c r="S49" s="40">
        <f>INDEX(人口源表!$1:$1048576,MATCH($B49,人口源表!$A:$A,0),MATCH(S$1,人口源表!$1:$1,0))-INDEX(城镇人口!$1:$1048576,MATCH($B49,城镇人口!$B:$B,0),MATCH(S$1,城镇人口!$1:$1,0))</f>
        <v>693424.14019906125</v>
      </c>
      <c r="T49" s="40">
        <f>INDEX(人口源表!$1:$1048576,MATCH($B49,人口源表!$A:$A,0),MATCH(T$1,人口源表!$1:$1,0))-INDEX(城镇人口!$1:$1048576,MATCH($B49,城镇人口!$B:$B,0),MATCH(T$1,城镇人口!$1:$1,0))</f>
        <v>681848.91457542148</v>
      </c>
      <c r="U49" s="40">
        <f>INDEX(人口源表!$1:$1048576,MATCH($B49,人口源表!$A:$A,0),MATCH(U$1,人口源表!$1:$1,0))-INDEX(城镇人口!$1:$1048576,MATCH($B49,城镇人口!$B:$B,0),MATCH(U$1,城镇人口!$1:$1,0))</f>
        <v>669940.07343908097</v>
      </c>
      <c r="V49" s="40">
        <f>INDEX(人口源表!$1:$1048576,MATCH($B49,人口源表!$A:$A,0),MATCH(V$1,人口源表!$1:$1,0))-INDEX(城镇人口!$1:$1048576,MATCH($B49,城镇人口!$B:$B,0),MATCH(V$1,城镇人口!$1:$1,0))</f>
        <v>657735.53843110893</v>
      </c>
      <c r="W49" s="40">
        <f>INDEX(人口源表!$1:$1048576,MATCH($B49,人口源表!$A:$A,0),MATCH(W$1,人口源表!$1:$1,0))-INDEX(城镇人口!$1:$1048576,MATCH($B49,城镇人口!$B:$B,0),MATCH(W$1,城镇人口!$1:$1,0))</f>
        <v>645271.33289518324</v>
      </c>
      <c r="X49" s="40">
        <f>INDEX(人口源表!$1:$1048576,MATCH($B49,人口源表!$A:$A,0),MATCH(X$1,人口源表!$1:$1,0))-INDEX(城镇人口!$1:$1048576,MATCH($B49,城镇人口!$B:$B,0),MATCH(X$1,城镇人口!$1:$1,0))</f>
        <v>632583.26611483283</v>
      </c>
      <c r="Y49" s="40">
        <f>INDEX(人口源表!$1:$1048576,MATCH($B49,人口源表!$A:$A,0),MATCH(Y$1,人口源表!$1:$1,0))-INDEX(城镇人口!$1:$1048576,MATCH($B49,城镇人口!$B:$B,0),MATCH(Y$1,城镇人口!$1:$1,0))</f>
        <v>619705.51352022286</v>
      </c>
      <c r="Z49" s="40">
        <f>INDEX(人口源表!$1:$1048576,MATCH($B49,人口源表!$A:$A,0),MATCH(Z$1,人口源表!$1:$1,0))-INDEX(城镇人口!$1:$1048576,MATCH($B49,城镇人口!$B:$B,0),MATCH(Z$1,城镇人口!$1:$1,0))</f>
        <v>606671.97255841107</v>
      </c>
      <c r="AA49" s="40">
        <f>INDEX(人口源表!$1:$1048576,MATCH($B49,人口源表!$A:$A,0),MATCH(AA$1,人口源表!$1:$1,0))-INDEX(城镇人口!$1:$1048576,MATCH($B49,城镇人口!$B:$B,0),MATCH(AA$1,城镇人口!$1:$1,0))</f>
        <v>593515.40456669219</v>
      </c>
      <c r="AB49" s="40">
        <f>INDEX(人口源表!$1:$1048576,MATCH($B49,人口源表!$A:$A,0),MATCH(AB$1,人口源表!$1:$1,0))-INDEX(城镇人口!$1:$1048576,MATCH($B49,城镇人口!$B:$B,0),MATCH(AB$1,城镇人口!$1:$1,0))</f>
        <v>580267.42010258045</v>
      </c>
      <c r="AC49" s="40">
        <f>INDEX(人口源表!$1:$1048576,MATCH($B49,人口源表!$A:$A,0),MATCH(AC$1,人口源表!$1:$1,0))-INDEX(城镇人口!$1:$1048576,MATCH($B49,城镇人口!$B:$B,0),MATCH(AC$1,城镇人口!$1:$1,0))</f>
        <v>568978.55913762446</v>
      </c>
      <c r="AD49" s="40">
        <f>INDEX(人口源表!$1:$1048576,MATCH($B49,人口源表!$A:$A,0),MATCH(AD$1,人口源表!$1:$1,0))-INDEX(城镇人口!$1:$1048576,MATCH($B49,城镇人口!$B:$B,0),MATCH(AD$1,城镇人口!$1:$1,0))</f>
        <v>557639.51543459063</v>
      </c>
      <c r="AE49" s="40">
        <f>INDEX(人口源表!$1:$1048576,MATCH($B49,人口源表!$A:$A,0),MATCH(AE$1,人口源表!$1:$1,0))-INDEX(城镇人口!$1:$1048576,MATCH($B49,城镇人口!$B:$B,0),MATCH(AE$1,城镇人口!$1:$1,0))</f>
        <v>546277.20578120579</v>
      </c>
      <c r="AF49" s="40">
        <f>INDEX(人口源表!$1:$1048576,MATCH($B49,人口源表!$A:$A,0),MATCH(AF$1,人口源表!$1:$1,0))-INDEX(城镇人口!$1:$1048576,MATCH($B49,城镇人口!$B:$B,0),MATCH(AF$1,城镇人口!$1:$1,0))</f>
        <v>534917.84942978737</v>
      </c>
      <c r="AG49" s="40">
        <f>INDEX(人口源表!$1:$1048576,MATCH($B49,人口源表!$A:$A,0),MATCH(AG$1,人口源表!$1:$1,0))-INDEX(城镇人口!$1:$1048576,MATCH($B49,城镇人口!$B:$B,0),MATCH(AG$1,城镇人口!$1:$1,0))</f>
        <v>523586.45429222635</v>
      </c>
      <c r="AH49" s="40">
        <f>INDEX(人口源表!$1:$1048576,MATCH($B49,人口源表!$A:$A,0),MATCH(AH$1,人口源表!$1:$1,0))-INDEX(城镇人口!$1:$1048576,MATCH($B49,城镇人口!$B:$B,0),MATCH(AH$1,城镇人口!$1:$1,0))</f>
        <v>512308.03422410553</v>
      </c>
      <c r="AI49" s="40">
        <f>INDEX(人口源表!$1:$1048576,MATCH($B49,人口源表!$A:$A,0),MATCH(AI$1,人口源表!$1:$1,0))-INDEX(城镇人口!$1:$1048576,MATCH($B49,城镇人口!$B:$B,0),MATCH(AI$1,城镇人口!$1:$1,0))</f>
        <v>501105.86554977065</v>
      </c>
      <c r="AJ49" s="40">
        <f>INDEX(人口源表!$1:$1048576,MATCH($B49,人口源表!$A:$A,0),MATCH(AJ$1,人口源表!$1:$1,0))-INDEX(城镇人口!$1:$1048576,MATCH($B49,城镇人口!$B:$B,0),MATCH(AJ$1,城镇人口!$1:$1,0))</f>
        <v>490002.94077536231</v>
      </c>
      <c r="AK49" s="40">
        <f>INDEX(人口源表!$1:$1048576,MATCH($B49,人口源表!$A:$A,0),MATCH(AK$1,人口源表!$1:$1,0))-INDEX(城镇人口!$1:$1048576,MATCH($B49,城镇人口!$B:$B,0),MATCH(AK$1,城镇人口!$1:$1,0))</f>
        <v>479021.21444429387</v>
      </c>
      <c r="AL49" s="40">
        <f>INDEX(人口源表!$1:$1048576,MATCH($B49,人口源表!$A:$A,0),MATCH(AL$1,人口源表!$1:$1,0))-INDEX(城镇人口!$1:$1048576,MATCH($B49,城镇人口!$B:$B,0),MATCH(AL$1,城镇人口!$1:$1,0))</f>
        <v>468181.5933193434</v>
      </c>
      <c r="AM49" s="40">
        <f>INDEX(人口源表!$1:$1048576,MATCH($B49,人口源表!$A:$A,0),MATCH(AM$1,人口源表!$1:$1,0))-INDEX(城镇人口!$1:$1048576,MATCH($B49,城镇人口!$B:$B,0),MATCH(AM$1,城镇人口!$1:$1,0))</f>
        <v>457504.1545552793</v>
      </c>
      <c r="AN49" s="40">
        <f>INDEX(人口源表!$1:$1048576,MATCH($B49,人口源表!$A:$A,0),MATCH(AN$1,人口源表!$1:$1,0))-INDEX(城镇人口!$1:$1048576,MATCH($B49,城镇人口!$B:$B,0),MATCH(AN$1,城镇人口!$1:$1,0))</f>
        <v>447008.12118035485</v>
      </c>
      <c r="AO49" s="40">
        <f>INDEX(人口源表!$1:$1048576,MATCH($B49,人口源表!$A:$A,0),MATCH(AO$1,人口源表!$1:$1,0))-INDEX(城镇人口!$1:$1048576,MATCH($B49,城镇人口!$B:$B,0),MATCH(AO$1,城镇人口!$1:$1,0))</f>
        <v>436711.61510507832</v>
      </c>
      <c r="AP49" s="40">
        <f>INDEX(人口源表!$1:$1048576,MATCH($B49,人口源表!$A:$A,0),MATCH(AP$1,人口源表!$1:$1,0))-INDEX(城镇人口!$1:$1048576,MATCH($B49,城镇人口!$B:$B,0),MATCH(AP$1,城镇人口!$1:$1,0))</f>
        <v>426631.86608469882</v>
      </c>
      <c r="AQ49" s="40">
        <f>INDEX(人口源表!$1:$1048576,MATCH($B49,人口源表!$A:$A,0),MATCH(AQ$1,人口源表!$1:$1,0))-INDEX(城镇人口!$1:$1048576,MATCH($B49,城镇人口!$B:$B,0),MATCH(AQ$1,城镇人口!$1:$1,0))</f>
        <v>416785.18658624054</v>
      </c>
      <c r="AR49" s="40">
        <f>INDEX(人口源表!$1:$1048576,MATCH($B49,人口源表!$A:$A,0),MATCH(AR$1,人口源表!$1:$1,0))-INDEX(城镇人口!$1:$1048576,MATCH($B49,城镇人口!$B:$B,0),MATCH(AR$1,城镇人口!$1:$1,0))</f>
        <v>407186.51960528013</v>
      </c>
      <c r="AS49" s="40">
        <f>INDEX(人口源表!$1:$1048576,MATCH($B49,人口源表!$A:$A,0),MATCH(AS$1,人口源表!$1:$1,0))-INDEX(城镇人口!$1:$1048576,MATCH($B49,城镇人口!$B:$B,0),MATCH(AS$1,城镇人口!$1:$1,0))</f>
        <v>397850.28444628697</v>
      </c>
      <c r="AT49" s="40">
        <f>INDEX(人口源表!$1:$1048576,MATCH($B49,人口源表!$A:$A,0),MATCH(AT$1,人口源表!$1:$1,0))-INDEX(城镇人口!$1:$1048576,MATCH($B49,城镇人口!$B:$B,0),MATCH(AT$1,城镇人口!$1:$1,0))</f>
        <v>388789.28400340676</v>
      </c>
      <c r="AU49" s="40">
        <f>INDEX(人口源表!$1:$1048576,MATCH($B49,人口源表!$A:$A,0),MATCH(AU$1,人口源表!$1:$1,0))-INDEX(城镇人口!$1:$1048576,MATCH($B49,城镇人口!$B:$B,0),MATCH(AU$1,城镇人口!$1:$1,0))</f>
        <v>380015.54134696722</v>
      </c>
      <c r="AV49" s="40">
        <f>INDEX(人口源表!$1:$1048576,MATCH($B49,人口源表!$A:$A,0),MATCH(AV$1,人口源表!$1:$1,0))-INDEX(城镇人口!$1:$1048576,MATCH($B49,城镇人口!$B:$B,0),MATCH(AV$1,城镇人口!$1:$1,0))</f>
        <v>371540.25868901704</v>
      </c>
    </row>
    <row r="50" spans="1:48" x14ac:dyDescent="0.15">
      <c r="A50" s="4" t="s">
        <v>862</v>
      </c>
      <c r="B50" s="4" t="s">
        <v>122</v>
      </c>
      <c r="C50" s="34">
        <f>VLOOKUP(B50,'[1]2016省城人口总结（根）'!B:C,2,FALSE)/100</f>
        <v>0.59624500000000002</v>
      </c>
      <c r="D50" s="40">
        <f>INDEX(人口源表!$1:$1048576,MATCH($B50,人口源表!$A:$A,0),MATCH(D$1,人口源表!$1:$1,0))-INDEX(城镇人口!$1:$1048576,MATCH($B50,城镇人口!$B:$B,0),MATCH(D$1,城镇人口!$1:$1,0))</f>
        <v>1259275.3509563024</v>
      </c>
      <c r="E50" s="40">
        <f>INDEX(人口源表!$1:$1048576,MATCH($B50,人口源表!$A:$A,0),MATCH(E$1,人口源表!$1:$1,0))-INDEX(城镇人口!$1:$1048576,MATCH($B50,城镇人口!$B:$B,0),MATCH(E$1,城镇人口!$1:$1,0))</f>
        <v>1231066.8409862956</v>
      </c>
      <c r="F50" s="40">
        <f>INDEX(人口源表!$1:$1048576,MATCH($B50,人口源表!$A:$A,0),MATCH(F$1,人口源表!$1:$1,0))-INDEX(城镇人口!$1:$1048576,MATCH($B50,城镇人口!$B:$B,0),MATCH(F$1,城镇人口!$1:$1,0))</f>
        <v>1201710.0908584455</v>
      </c>
      <c r="G50" s="40">
        <f>INDEX(人口源表!$1:$1048576,MATCH($B50,人口源表!$A:$A,0),MATCH(G$1,人口源表!$1:$1,0))-INDEX(城镇人口!$1:$1048576,MATCH($B50,城镇人口!$B:$B,0),MATCH(G$1,城镇人口!$1:$1,0))</f>
        <v>1067558.9547929561</v>
      </c>
      <c r="H50" s="40">
        <f>INDEX(人口源表!$1:$1048576,MATCH($B50,人口源表!$A:$A,0),MATCH(H$1,人口源表!$1:$1,0))-INDEX(城镇人口!$1:$1048576,MATCH($B50,城镇人口!$B:$B,0),MATCH(H$1,城镇人口!$1:$1,0))</f>
        <v>1040279.846190694</v>
      </c>
      <c r="I50" s="40">
        <f>INDEX(人口源表!$1:$1048576,MATCH($B50,人口源表!$A:$A,0),MATCH(I$1,人口源表!$1:$1,0))-INDEX(城镇人口!$1:$1048576,MATCH($B50,城镇人口!$B:$B,0),MATCH(I$1,城镇人口!$1:$1,0))</f>
        <v>1024852.8576169389</v>
      </c>
      <c r="J50" s="40">
        <f>INDEX(人口源表!$1:$1048576,MATCH($B50,人口源表!$A:$A,0),MATCH(J$1,人口源表!$1:$1,0))-INDEX(城镇人口!$1:$1048576,MATCH($B50,城镇人口!$B:$B,0),MATCH(J$1,城镇人口!$1:$1,0))</f>
        <v>1008787.0142702197</v>
      </c>
      <c r="K50" s="40">
        <f>INDEX(人口源表!$1:$1048576,MATCH($B50,人口源表!$A:$A,0),MATCH(K$1,人口源表!$1:$1,0))-INDEX(城镇人口!$1:$1048576,MATCH($B50,城镇人口!$B:$B,0),MATCH(K$1,城镇人口!$1:$1,0))</f>
        <v>992065.94224110246</v>
      </c>
      <c r="L50" s="40">
        <f>INDEX(人口源表!$1:$1048576,MATCH($B50,人口源表!$A:$A,0),MATCH(L$1,人口源表!$1:$1,0))-INDEX(城镇人口!$1:$1048576,MATCH($B50,城镇人口!$B:$B,0),MATCH(L$1,城镇人口!$1:$1,0))</f>
        <v>974680.15243776166</v>
      </c>
      <c r="M50" s="40">
        <f>INDEX(人口源表!$1:$1048576,MATCH($B50,人口源表!$A:$A,0),MATCH(M$1,人口源表!$1:$1,0))-INDEX(城镇人口!$1:$1048576,MATCH($B50,城镇人口!$B:$B,0),MATCH(M$1,城镇人口!$1:$1,0))</f>
        <v>956625.72205702355</v>
      </c>
      <c r="N50" s="40">
        <f>INDEX(人口源表!$1:$1048576,MATCH($B50,人口源表!$A:$A,0),MATCH(N$1,人口源表!$1:$1,0))-INDEX(城镇人口!$1:$1048576,MATCH($B50,城镇人口!$B:$B,0),MATCH(N$1,城镇人口!$1:$1,0))</f>
        <v>937904.05480019748</v>
      </c>
      <c r="O50" s="40">
        <f>INDEX(人口源表!$1:$1048576,MATCH($B50,人口源表!$A:$A,0),MATCH(O$1,人口源表!$1:$1,0))-INDEX(城镇人口!$1:$1048576,MATCH($B50,城镇人口!$B:$B,0),MATCH(O$1,城镇人口!$1:$1,0))</f>
        <v>918521.94936572551</v>
      </c>
      <c r="P50" s="40">
        <f>INDEX(人口源表!$1:$1048576,MATCH($B50,人口源表!$A:$A,0),MATCH(P$1,人口源表!$1:$1,0))-INDEX(城镇人口!$1:$1048576,MATCH($B50,城镇人口!$B:$B,0),MATCH(P$1,城镇人口!$1:$1,0))</f>
        <v>898491.618873792</v>
      </c>
      <c r="Q50" s="40">
        <f>INDEX(人口源表!$1:$1048576,MATCH($B50,人口源表!$A:$A,0),MATCH(Q$1,人口源表!$1:$1,0))-INDEX(城镇人口!$1:$1048576,MATCH($B50,城镇人口!$B:$B,0),MATCH(Q$1,城镇人口!$1:$1,0))</f>
        <v>877829.75246521481</v>
      </c>
      <c r="R50" s="40">
        <f>INDEX(人口源表!$1:$1048576,MATCH($B50,人口源表!$A:$A,0),MATCH(R$1,人口源表!$1:$1,0))-INDEX(城镇人口!$1:$1048576,MATCH($B50,城镇人口!$B:$B,0),MATCH(R$1,城镇人口!$1:$1,0))</f>
        <v>856557.24090047483</v>
      </c>
      <c r="S50" s="40">
        <f>INDEX(人口源表!$1:$1048576,MATCH($B50,人口源表!$A:$A,0),MATCH(S$1,人口源表!$1:$1,0))-INDEX(城镇人口!$1:$1048576,MATCH($B50,城镇人口!$B:$B,0),MATCH(S$1,城镇人口!$1:$1,0))</f>
        <v>844897.24529667292</v>
      </c>
      <c r="T50" s="40">
        <f>INDEX(人口源表!$1:$1048576,MATCH($B50,人口源表!$A:$A,0),MATCH(T$1,人口源表!$1:$1,0))-INDEX(城镇人口!$1:$1048576,MATCH($B50,城镇人口!$B:$B,0),MATCH(T$1,城镇人口!$1:$1,0))</f>
        <v>832788.13673230493</v>
      </c>
      <c r="U50" s="40">
        <f>INDEX(人口源表!$1:$1048576,MATCH($B50,人口源表!$A:$A,0),MATCH(U$1,人口源表!$1:$1,0))-INDEX(城镇人口!$1:$1048576,MATCH($B50,城镇人口!$B:$B,0),MATCH(U$1,城镇人口!$1:$1,0))</f>
        <v>820246.52600529138</v>
      </c>
      <c r="V50" s="40">
        <f>INDEX(人口源表!$1:$1048576,MATCH($B50,人口源表!$A:$A,0),MATCH(V$1,人口源表!$1:$1,0))-INDEX(城镇人口!$1:$1048576,MATCH($B50,城镇人口!$B:$B,0),MATCH(V$1,城镇人口!$1:$1,0))</f>
        <v>807293.09293821733</v>
      </c>
      <c r="W50" s="40">
        <f>INDEX(人口源表!$1:$1048576,MATCH($B50,人口源表!$A:$A,0),MATCH(W$1,人口源表!$1:$1,0))-INDEX(城镇人口!$1:$1048576,MATCH($B50,城镇人口!$B:$B,0),MATCH(W$1,城镇人口!$1:$1,0))</f>
        <v>793949.83731481736</v>
      </c>
      <c r="X50" s="40">
        <f>INDEX(人口源表!$1:$1048576,MATCH($B50,人口源表!$A:$A,0),MATCH(X$1,人口源表!$1:$1,0))-INDEX(城镇人口!$1:$1048576,MATCH($B50,城镇人口!$B:$B,0),MATCH(X$1,城镇人口!$1:$1,0))</f>
        <v>780242.45301416237</v>
      </c>
      <c r="Y50" s="40">
        <f>INDEX(人口源表!$1:$1048576,MATCH($B50,人口源表!$A:$A,0),MATCH(Y$1,人口源表!$1:$1,0))-INDEX(城镇人口!$1:$1048576,MATCH($B50,城镇人口!$B:$B,0),MATCH(Y$1,城镇人口!$1:$1,0))</f>
        <v>766197.90853745188</v>
      </c>
      <c r="Z50" s="40">
        <f>INDEX(人口源表!$1:$1048576,MATCH($B50,人口源表!$A:$A,0),MATCH(Z$1,人口源表!$1:$1,0))-INDEX(城镇人口!$1:$1048576,MATCH($B50,城镇人口!$B:$B,0),MATCH(Z$1,城镇人口!$1:$1,0))</f>
        <v>751845.93284993223</v>
      </c>
      <c r="AA50" s="40">
        <f>INDEX(人口源表!$1:$1048576,MATCH($B50,人口源表!$A:$A,0),MATCH(AA$1,人口源表!$1:$1,0))-INDEX(城镇人口!$1:$1048576,MATCH($B50,城镇人口!$B:$B,0),MATCH(AA$1,城镇人口!$1:$1,0))</f>
        <v>737218.00007874286</v>
      </c>
      <c r="AB50" s="40">
        <f>INDEX(人口源表!$1:$1048576,MATCH($B50,人口源表!$A:$A,0),MATCH(AB$1,人口源表!$1:$1,0))-INDEX(城镇人口!$1:$1048576,MATCH($B50,城镇人口!$B:$B,0),MATCH(AB$1,城镇人口!$1:$1,0))</f>
        <v>722347.67400216497</v>
      </c>
      <c r="AC50" s="40">
        <f>INDEX(人口源表!$1:$1048576,MATCH($B50,人口源表!$A:$A,0),MATCH(AC$1,人口源表!$1:$1,0))-INDEX(城镇人口!$1:$1048576,MATCH($B50,城镇人口!$B:$B,0),MATCH(AC$1,城镇人口!$1:$1,0))</f>
        <v>709789.33627321431</v>
      </c>
      <c r="AD50" s="40">
        <f>INDEX(人口源表!$1:$1048576,MATCH($B50,人口源表!$A:$A,0),MATCH(AD$1,人口源表!$1:$1,0))-INDEX(城镇人口!$1:$1048576,MATCH($B50,城镇人口!$B:$B,0),MATCH(AD$1,城镇人口!$1:$1,0))</f>
        <v>697045.52428673068</v>
      </c>
      <c r="AE50" s="40">
        <f>INDEX(人口源表!$1:$1048576,MATCH($B50,人口源表!$A:$A,0),MATCH(AE$1,人口源表!$1:$1,0))-INDEX(城镇人口!$1:$1048576,MATCH($B50,城镇人口!$B:$B,0),MATCH(AE$1,城镇人口!$1:$1,0))</f>
        <v>684150.98418397037</v>
      </c>
      <c r="AF50" s="40">
        <f>INDEX(人口源表!$1:$1048576,MATCH($B50,人口源表!$A:$A,0),MATCH(AF$1,人口源表!$1:$1,0))-INDEX(城镇人口!$1:$1048576,MATCH($B50,城镇人口!$B:$B,0),MATCH(AF$1,城镇人口!$1:$1,0))</f>
        <v>671141.61100970628</v>
      </c>
      <c r="AG50" s="40">
        <f>INDEX(人口源表!$1:$1048576,MATCH($B50,人口源表!$A:$A,0),MATCH(AG$1,人口源表!$1:$1,0))-INDEX(城镇人口!$1:$1048576,MATCH($B50,城镇人口!$B:$B,0),MATCH(AG$1,城镇人口!$1:$1,0))</f>
        <v>658054.06541503035</v>
      </c>
      <c r="AH50" s="40">
        <f>INDEX(人口源表!$1:$1048576,MATCH($B50,人口源表!$A:$A,0),MATCH(AH$1,人口源表!$1:$1,0))-INDEX(城镇人口!$1:$1048576,MATCH($B50,城镇人口!$B:$B,0),MATCH(AH$1,城镇人口!$1:$1,0))</f>
        <v>644926.86063020676</v>
      </c>
      <c r="AI50" s="40">
        <f>INDEX(人口源表!$1:$1048576,MATCH($B50,人口源表!$A:$A,0),MATCH(AI$1,人口源表!$1:$1,0))-INDEX(城镇人口!$1:$1048576,MATCH($B50,城镇人口!$B:$B,0),MATCH(AI$1,城镇人口!$1:$1,0))</f>
        <v>631798.96640722966</v>
      </c>
      <c r="AJ50" s="40">
        <f>INDEX(人口源表!$1:$1048576,MATCH($B50,人口源表!$A:$A,0),MATCH(AJ$1,人口源表!$1:$1,0))-INDEX(城镇人口!$1:$1048576,MATCH($B50,城镇人口!$B:$B,0),MATCH(AJ$1,城镇人口!$1:$1,0))</f>
        <v>618709.91715676896</v>
      </c>
      <c r="AK50" s="40">
        <f>INDEX(人口源表!$1:$1048576,MATCH($B50,人口源表!$A:$A,0),MATCH(AK$1,人口源表!$1:$1,0))-INDEX(城镇人口!$1:$1048576,MATCH($B50,城镇人口!$B:$B,0),MATCH(AK$1,城镇人口!$1:$1,0))</f>
        <v>605700.36912172404</v>
      </c>
      <c r="AL50" s="40">
        <f>INDEX(人口源表!$1:$1048576,MATCH($B50,人口源表!$A:$A,0),MATCH(AL$1,人口源表!$1:$1,0))-INDEX(城镇人口!$1:$1048576,MATCH($B50,城镇人口!$B:$B,0),MATCH(AL$1,城镇人口!$1:$1,0))</f>
        <v>592810.75626668893</v>
      </c>
      <c r="AM50" s="40">
        <f>INDEX(人口源表!$1:$1048576,MATCH($B50,人口源表!$A:$A,0),MATCH(AM$1,人口源表!$1:$1,0))-INDEX(城镇人口!$1:$1048576,MATCH($B50,城镇人口!$B:$B,0),MATCH(AM$1,城镇人口!$1:$1,0))</f>
        <v>580082.08365139668</v>
      </c>
      <c r="AN50" s="40">
        <f>INDEX(人口源表!$1:$1048576,MATCH($B50,人口源表!$A:$A,0),MATCH(AN$1,人口源表!$1:$1,0))-INDEX(城镇人口!$1:$1048576,MATCH($B50,城镇人口!$B:$B,0),MATCH(AN$1,城镇人口!$1:$1,0))</f>
        <v>567555.74905887153</v>
      </c>
      <c r="AO50" s="40">
        <f>INDEX(人口源表!$1:$1048576,MATCH($B50,人口源表!$A:$A,0),MATCH(AO$1,人口源表!$1:$1,0))-INDEX(城镇人口!$1:$1048576,MATCH($B50,城镇人口!$B:$B,0),MATCH(AO$1,城镇人口!$1:$1,0))</f>
        <v>555272.69597596442</v>
      </c>
      <c r="AP50" s="40">
        <f>INDEX(人口源表!$1:$1048576,MATCH($B50,人口源表!$A:$A,0),MATCH(AP$1,人口源表!$1:$1,0))-INDEX(城镇人口!$1:$1048576,MATCH($B50,城镇人口!$B:$B,0),MATCH(AP$1,城镇人口!$1:$1,0))</f>
        <v>543273.49459326197</v>
      </c>
      <c r="AQ50" s="40">
        <f>INDEX(人口源表!$1:$1048576,MATCH($B50,人口源表!$A:$A,0),MATCH(AQ$1,人口源表!$1:$1,0))-INDEX(城镇人口!$1:$1048576,MATCH($B50,城镇人口!$B:$B,0),MATCH(AQ$1,城镇人口!$1:$1,0))</f>
        <v>531599.26908862661</v>
      </c>
      <c r="AR50" s="40">
        <f>INDEX(人口源表!$1:$1048576,MATCH($B50,人口源表!$A:$A,0),MATCH(AR$1,人口源表!$1:$1,0))-INDEX(城镇人口!$1:$1048576,MATCH($B50,城镇人口!$B:$B,0),MATCH(AR$1,城镇人口!$1:$1,0))</f>
        <v>520289.33357043634</v>
      </c>
      <c r="AS50" s="40">
        <f>INDEX(人口源表!$1:$1048576,MATCH($B50,人口源表!$A:$A,0),MATCH(AS$1,人口源表!$1:$1,0))-INDEX(城镇人口!$1:$1048576,MATCH($B50,城镇人口!$B:$B,0),MATCH(AS$1,城镇人口!$1:$1,0))</f>
        <v>509383.21218748856</v>
      </c>
      <c r="AT50" s="40">
        <f>INDEX(人口源表!$1:$1048576,MATCH($B50,人口源表!$A:$A,0),MATCH(AT$1,人口源表!$1:$1,0))-INDEX(城镇人口!$1:$1048576,MATCH($B50,城镇人口!$B:$B,0),MATCH(AT$1,城镇人口!$1:$1,0))</f>
        <v>498918.95294644893</v>
      </c>
      <c r="AU50" s="40">
        <f>INDEX(人口源表!$1:$1048576,MATCH($B50,人口源表!$A:$A,0),MATCH(AU$1,人口源表!$1:$1,0))-INDEX(城镇人口!$1:$1048576,MATCH($B50,城镇人口!$B:$B,0),MATCH(AU$1,城镇人口!$1:$1,0))</f>
        <v>488934.01814502175</v>
      </c>
      <c r="AV50" s="40">
        <f>INDEX(人口源表!$1:$1048576,MATCH($B50,人口源表!$A:$A,0),MATCH(AV$1,人口源表!$1:$1,0))-INDEX(城镇人口!$1:$1048576,MATCH($B50,城镇人口!$B:$B,0),MATCH(AV$1,城镇人口!$1:$1,0))</f>
        <v>479464.47165427823</v>
      </c>
    </row>
    <row r="51" spans="1:48" x14ac:dyDescent="0.15">
      <c r="A51" s="4" t="s">
        <v>862</v>
      </c>
      <c r="B51" s="4" t="s">
        <v>124</v>
      </c>
      <c r="C51" s="34">
        <f>VLOOKUP(B51,'[1]2016省城人口总结（根）'!B:C,2,FALSE)/100</f>
        <v>0.62992999999999999</v>
      </c>
      <c r="D51" s="40">
        <f>INDEX(人口源表!$1:$1048576,MATCH($B51,人口源表!$A:$A,0),MATCH(D$1,人口源表!$1:$1,0))-INDEX(城镇人口!$1:$1048576,MATCH($B51,城镇人口!$B:$B,0),MATCH(D$1,城镇人口!$1:$1,0))</f>
        <v>997395.93511185516</v>
      </c>
      <c r="E51" s="40">
        <f>INDEX(人口源表!$1:$1048576,MATCH($B51,人口源表!$A:$A,0),MATCH(E$1,人口源表!$1:$1,0))-INDEX(城镇人口!$1:$1048576,MATCH($B51,城镇人口!$B:$B,0),MATCH(E$1,城镇人口!$1:$1,0))</f>
        <v>971633.06294325017</v>
      </c>
      <c r="F51" s="40">
        <f>INDEX(人口源表!$1:$1048576,MATCH($B51,人口源表!$A:$A,0),MATCH(F$1,人口源表!$1:$1,0))-INDEX(城镇人口!$1:$1048576,MATCH($B51,城镇人口!$B:$B,0),MATCH(F$1,城镇人口!$1:$1,0))</f>
        <v>944808.64265062334</v>
      </c>
      <c r="G51" s="40">
        <f>INDEX(人口源表!$1:$1048576,MATCH($B51,人口源表!$A:$A,0),MATCH(G$1,人口源表!$1:$1,0))-INDEX(城镇人口!$1:$1048576,MATCH($B51,城镇人口!$B:$B,0),MATCH(G$1,城镇人口!$1:$1,0))</f>
        <v>817876.3227756673</v>
      </c>
      <c r="H51" s="40">
        <f>INDEX(人口源表!$1:$1048576,MATCH($B51,人口源表!$A:$A,0),MATCH(H$1,人口源表!$1:$1,0))-INDEX(城镇人口!$1:$1048576,MATCH($B51,城镇人口!$B:$B,0),MATCH(H$1,城镇人口!$1:$1,0))</f>
        <v>793712.73823358235</v>
      </c>
      <c r="I51" s="40">
        <f>INDEX(人口源表!$1:$1048576,MATCH($B51,人口源表!$A:$A,0),MATCH(I$1,人口源表!$1:$1,0))-INDEX(城镇人口!$1:$1048576,MATCH($B51,城镇人口!$B:$B,0),MATCH(I$1,城镇人口!$1:$1,0))</f>
        <v>779965.95485623833</v>
      </c>
      <c r="J51" s="40">
        <f>INDEX(人口源表!$1:$1048576,MATCH($B51,人口源表!$A:$A,0),MATCH(J$1,人口源表!$1:$1,0))-INDEX(城镇人口!$1:$1048576,MATCH($B51,城镇人口!$B:$B,0),MATCH(J$1,城镇人口!$1:$1,0))</f>
        <v>765506.55581411324</v>
      </c>
      <c r="K51" s="40">
        <f>INDEX(人口源表!$1:$1048576,MATCH($B51,人口源表!$A:$A,0),MATCH(K$1,人口源表!$1:$1,0))-INDEX(城镇人口!$1:$1048576,MATCH($B51,城镇人口!$B:$B,0),MATCH(K$1,城镇人口!$1:$1,0))</f>
        <v>750359.62553692469</v>
      </c>
      <c r="L51" s="40">
        <f>INDEX(人口源表!$1:$1048576,MATCH($B51,人口源表!$A:$A,0),MATCH(L$1,人口源表!$1:$1,0))-INDEX(城镇人口!$1:$1048576,MATCH($B51,城镇人口!$B:$B,0),MATCH(L$1,城镇人口!$1:$1,0))</f>
        <v>734551.70795703074</v>
      </c>
      <c r="M51" s="40">
        <f>INDEX(人口源表!$1:$1048576,MATCH($B51,人口源表!$A:$A,0),MATCH(M$1,人口源表!$1:$1,0))-INDEX(城镇人口!$1:$1048576,MATCH($B51,城镇人口!$B:$B,0),MATCH(M$1,城镇人口!$1:$1,0))</f>
        <v>718111.00286531425</v>
      </c>
      <c r="N51" s="40">
        <f>INDEX(人口源表!$1:$1048576,MATCH($B51,人口源表!$A:$A,0),MATCH(N$1,人口源表!$1:$1,0))-INDEX(城镇人口!$1:$1048576,MATCH($B51,城镇人口!$B:$B,0),MATCH(N$1,城镇人口!$1:$1,0))</f>
        <v>701067.51676718798</v>
      </c>
      <c r="O51" s="40">
        <f>INDEX(人口源表!$1:$1048576,MATCH($B51,人口源表!$A:$A,0),MATCH(O$1,人口源表!$1:$1,0))-INDEX(城镇人口!$1:$1048576,MATCH($B51,城镇人口!$B:$B,0),MATCH(O$1,城镇人口!$1:$1,0))</f>
        <v>683452.61170825502</v>
      </c>
      <c r="P51" s="40">
        <f>INDEX(人口源表!$1:$1048576,MATCH($B51,人口源表!$A:$A,0),MATCH(P$1,人口源表!$1:$1,0))-INDEX(城镇人口!$1:$1048576,MATCH($B51,城镇人口!$B:$B,0),MATCH(P$1,城镇人口!$1:$1,0))</f>
        <v>665298.59214304178</v>
      </c>
      <c r="Q51" s="40">
        <f>INDEX(人口源表!$1:$1048576,MATCH($B51,人口源表!$A:$A,0),MATCH(Q$1,人口源表!$1:$1,0))-INDEX(城镇人口!$1:$1048576,MATCH($B51,城镇人口!$B:$B,0),MATCH(Q$1,城镇人口!$1:$1,0))</f>
        <v>646638.85716604954</v>
      </c>
      <c r="R51" s="40">
        <f>INDEX(人口源表!$1:$1048576,MATCH($B51,人口源表!$A:$A,0),MATCH(R$1,人口源表!$1:$1,0))-INDEX(城镇人口!$1:$1048576,MATCH($B51,城镇人口!$B:$B,0),MATCH(R$1,城镇人口!$1:$1,0))</f>
        <v>627507.74957173085</v>
      </c>
      <c r="S51" s="40">
        <f>INDEX(人口源表!$1:$1048576,MATCH($B51,人口源表!$A:$A,0),MATCH(S$1,人口源表!$1:$1,0))-INDEX(城镇人口!$1:$1048576,MATCH($B51,城镇人口!$B:$B,0),MATCH(S$1,城镇人口!$1:$1,0))</f>
        <v>617059.52589672152</v>
      </c>
      <c r="T51" s="40">
        <f>INDEX(人口源表!$1:$1048576,MATCH($B51,人口源表!$A:$A,0),MATCH(T$1,人口源表!$1:$1,0))-INDEX(城镇人口!$1:$1048576,MATCH($B51,城镇人口!$B:$B,0),MATCH(T$1,城镇人口!$1:$1,0))</f>
        <v>606299.8259884431</v>
      </c>
      <c r="U51" s="40">
        <f>INDEX(人口源表!$1:$1048576,MATCH($B51,人口源表!$A:$A,0),MATCH(U$1,人口源表!$1:$1,0))-INDEX(城镇人口!$1:$1048576,MATCH($B51,城镇人口!$B:$B,0),MATCH(U$1,城镇人口!$1:$1,0))</f>
        <v>595251.60444391239</v>
      </c>
      <c r="V51" s="40">
        <f>INDEX(人口源表!$1:$1048576,MATCH($B51,人口源表!$A:$A,0),MATCH(V$1,人口源表!$1:$1,0))-INDEX(城镇人口!$1:$1048576,MATCH($B51,城镇人口!$B:$B,0),MATCH(V$1,城镇人口!$1:$1,0))</f>
        <v>583938.83954922203</v>
      </c>
      <c r="W51" s="40">
        <f>INDEX(人口源表!$1:$1048576,MATCH($B51,人口源表!$A:$A,0),MATCH(W$1,人口源表!$1:$1,0))-INDEX(城镇人口!$1:$1048576,MATCH($B51,城镇人口!$B:$B,0),MATCH(W$1,城镇人口!$1:$1,0))</f>
        <v>572385.93994800537</v>
      </c>
      <c r="X51" s="40">
        <f>INDEX(人口源表!$1:$1048576,MATCH($B51,人口源表!$A:$A,0),MATCH(X$1,人口源表!$1:$1,0))-INDEX(城镇人口!$1:$1048576,MATCH($B51,城镇人口!$B:$B,0),MATCH(X$1,城镇人口!$1:$1,0))</f>
        <v>560617.42831200431</v>
      </c>
      <c r="Y51" s="40">
        <f>INDEX(人口源表!$1:$1048576,MATCH($B51,人口源表!$A:$A,0),MATCH(Y$1,人口源表!$1:$1,0))-INDEX(城镇人口!$1:$1048576,MATCH($B51,城镇人口!$B:$B,0),MATCH(Y$1,城镇人口!$1:$1,0))</f>
        <v>548657.87594889873</v>
      </c>
      <c r="Z51" s="40">
        <f>INDEX(人口源表!$1:$1048576,MATCH($B51,人口源表!$A:$A,0),MATCH(Z$1,人口源表!$1:$1,0))-INDEX(城镇人口!$1:$1048576,MATCH($B51,城镇人口!$B:$B,0),MATCH(Z$1,城镇人口!$1:$1,0))</f>
        <v>536532.7376271144</v>
      </c>
      <c r="AA51" s="40">
        <f>INDEX(人口源表!$1:$1048576,MATCH($B51,人口源表!$A:$A,0),MATCH(AA$1,人口源表!$1:$1,0))-INDEX(城镇人口!$1:$1048576,MATCH($B51,城镇人口!$B:$B,0),MATCH(AA$1,城镇人口!$1:$1,0))</f>
        <v>524267.09972936893</v>
      </c>
      <c r="AB51" s="40">
        <f>INDEX(人口源表!$1:$1048576,MATCH($B51,人口源表!$A:$A,0),MATCH(AB$1,人口源表!$1:$1,0))-INDEX(城镇人口!$1:$1048576,MATCH($B51,城镇人口!$B:$B,0),MATCH(AB$1,城镇人口!$1:$1,0))</f>
        <v>511885.8482087797</v>
      </c>
      <c r="AC51" s="40">
        <f>INDEX(人口源表!$1:$1048576,MATCH($B51,人口源表!$A:$A,0),MATCH(AC$1,人口源表!$1:$1,0))-INDEX(城镇人口!$1:$1048576,MATCH($B51,城镇人口!$B:$B,0),MATCH(AC$1,城镇人口!$1:$1,0))</f>
        <v>501664.21888061636</v>
      </c>
      <c r="AD51" s="40">
        <f>INDEX(人口源表!$1:$1048576,MATCH($B51,人口源表!$A:$A,0),MATCH(AD$1,人口源表!$1:$1,0))-INDEX(城镇人口!$1:$1048576,MATCH($B51,城镇人口!$B:$B,0),MATCH(AD$1,城镇人口!$1:$1,0))</f>
        <v>491365.78283974552</v>
      </c>
      <c r="AE51" s="40">
        <f>INDEX(人口源表!$1:$1048576,MATCH($B51,人口源表!$A:$A,0),MATCH(AE$1,人口源表!$1:$1,0))-INDEX(城镇人口!$1:$1048576,MATCH($B51,城镇人口!$B:$B,0),MATCH(AE$1,城镇人口!$1:$1,0))</f>
        <v>481013.59224595269</v>
      </c>
      <c r="AF51" s="40">
        <f>INDEX(人口源表!$1:$1048576,MATCH($B51,人口源表!$A:$A,0),MATCH(AF$1,人口源表!$1:$1,0))-INDEX(城镇人口!$1:$1048576,MATCH($B51,城镇人口!$B:$B,0),MATCH(AF$1,城镇人口!$1:$1,0))</f>
        <v>470629.99721465679</v>
      </c>
      <c r="AG51" s="40">
        <f>INDEX(人口源表!$1:$1048576,MATCH($B51,人口源表!$A:$A,0),MATCH(AG$1,人口源表!$1:$1,0))-INDEX(城镇人口!$1:$1048576,MATCH($B51,城镇人口!$B:$B,0),MATCH(AG$1,城镇人口!$1:$1,0))</f>
        <v>460237.63544470747</v>
      </c>
      <c r="AH51" s="40">
        <f>INDEX(人口源表!$1:$1048576,MATCH($B51,人口源表!$A:$A,0),MATCH(AH$1,人口源表!$1:$1,0))-INDEX(城镇人口!$1:$1048576,MATCH($B51,城镇人口!$B:$B,0),MATCH(AH$1,城镇人口!$1:$1,0))</f>
        <v>449858.53452642076</v>
      </c>
      <c r="AI51" s="40">
        <f>INDEX(人口源表!$1:$1048576,MATCH($B51,人口源表!$A:$A,0),MATCH(AI$1,人口源表!$1:$1,0))-INDEX(城镇人口!$1:$1048576,MATCH($B51,城镇人口!$B:$B,0),MATCH(AI$1,城镇人口!$1:$1,0))</f>
        <v>439515.05532422429</v>
      </c>
      <c r="AJ51" s="40">
        <f>INDEX(人口源表!$1:$1048576,MATCH($B51,人口源表!$A:$A,0),MATCH(AJ$1,人口源表!$1:$1,0))-INDEX(城镇人口!$1:$1048576,MATCH($B51,城镇人口!$B:$B,0),MATCH(AJ$1,城镇人口!$1:$1,0))</f>
        <v>429228.42076851963</v>
      </c>
      <c r="AK51" s="40">
        <f>INDEX(人口源表!$1:$1048576,MATCH($B51,人口源表!$A:$A,0),MATCH(AK$1,人口源表!$1:$1,0))-INDEX(城镇人口!$1:$1048576,MATCH($B51,城镇人口!$B:$B,0),MATCH(AK$1,城镇人口!$1:$1,0))</f>
        <v>419020.03903019405</v>
      </c>
      <c r="AL51" s="40">
        <f>INDEX(人口源表!$1:$1048576,MATCH($B51,人口源表!$A:$A,0),MATCH(AL$1,人口源表!$1:$1,0))-INDEX(城镇人口!$1:$1048576,MATCH($B51,城镇人口!$B:$B,0),MATCH(AL$1,城镇人口!$1:$1,0))</f>
        <v>408910.6357509091</v>
      </c>
      <c r="AM51" s="40">
        <f>INDEX(人口源表!$1:$1048576,MATCH($B51,人口源表!$A:$A,0),MATCH(AM$1,人口源表!$1:$1,0))-INDEX(城镇人口!$1:$1048576,MATCH($B51,城镇人口!$B:$B,0),MATCH(AM$1,城镇人口!$1:$1,0))</f>
        <v>398920.19631665526</v>
      </c>
      <c r="AN51" s="40">
        <f>INDEX(人口源表!$1:$1048576,MATCH($B51,人口源表!$A:$A,0),MATCH(AN$1,人口源表!$1:$1,0))-INDEX(城镇人口!$1:$1048576,MATCH($B51,城镇人口!$B:$B,0),MATCH(AN$1,城镇人口!$1:$1,0))</f>
        <v>389068.63303960976</v>
      </c>
      <c r="AO51" s="40">
        <f>INDEX(人口源表!$1:$1048576,MATCH($B51,人口源表!$A:$A,0),MATCH(AO$1,人口源表!$1:$1,0))-INDEX(城镇人口!$1:$1048576,MATCH($B51,城镇人口!$B:$B,0),MATCH(AO$1,城镇人口!$1:$1,0))</f>
        <v>379374.59472448402</v>
      </c>
      <c r="AP51" s="40">
        <f>INDEX(人口源表!$1:$1048576,MATCH($B51,人口源表!$A:$A,0),MATCH(AP$1,人口源表!$1:$1,0))-INDEX(城镇人口!$1:$1048576,MATCH($B51,城镇人口!$B:$B,0),MATCH(AP$1,城镇人口!$1:$1,0))</f>
        <v>369855.96319978614</v>
      </c>
      <c r="AQ51" s="40">
        <f>INDEX(人口源表!$1:$1048576,MATCH($B51,人口源表!$A:$A,0),MATCH(AQ$1,人口源表!$1:$1,0))-INDEX(城镇人口!$1:$1048576,MATCH($B51,城镇人口!$B:$B,0),MATCH(AQ$1,城镇人口!$1:$1,0))</f>
        <v>360530.12151210522</v>
      </c>
      <c r="AR51" s="40">
        <f>INDEX(人口源表!$1:$1048576,MATCH($B51,人口源表!$A:$A,0),MATCH(AR$1,人口源表!$1:$1,0))-INDEX(城镇人口!$1:$1048576,MATCH($B51,城镇人口!$B:$B,0),MATCH(AR$1,城镇人口!$1:$1,0))</f>
        <v>351413.33903748565</v>
      </c>
      <c r="AS51" s="40">
        <f>INDEX(人口源表!$1:$1048576,MATCH($B51,人口源表!$A:$A,0),MATCH(AS$1,人口源表!$1:$1,0))-INDEX(城镇人口!$1:$1048576,MATCH($B51,城镇人口!$B:$B,0),MATCH(AS$1,城镇人口!$1:$1,0))</f>
        <v>342520.87514528912</v>
      </c>
      <c r="AT51" s="40">
        <f>INDEX(人口源表!$1:$1048576,MATCH($B51,人口源表!$A:$A,0),MATCH(AT$1,人口源表!$1:$1,0))-INDEX(城镇人口!$1:$1048576,MATCH($B51,城镇人口!$B:$B,0),MATCH(AT$1,城镇人口!$1:$1,0))</f>
        <v>333866.57528981543</v>
      </c>
      <c r="AU51" s="40">
        <f>INDEX(人口源表!$1:$1048576,MATCH($B51,人口源表!$A:$A,0),MATCH(AU$1,人口源表!$1:$1,0))-INDEX(城镇人口!$1:$1048576,MATCH($B51,城镇人口!$B:$B,0),MATCH(AU$1,城镇人口!$1:$1,0))</f>
        <v>325463.93991376553</v>
      </c>
      <c r="AV51" s="40">
        <f>INDEX(人口源表!$1:$1048576,MATCH($B51,人口源表!$A:$A,0),MATCH(AV$1,人口源表!$1:$1,0))-INDEX(城镇人口!$1:$1048576,MATCH($B51,城镇人口!$B:$B,0),MATCH(AV$1,城镇人口!$1:$1,0))</f>
        <v>317324.24530590605</v>
      </c>
    </row>
    <row r="52" spans="1:48" x14ac:dyDescent="0.15">
      <c r="A52" s="4" t="s">
        <v>863</v>
      </c>
      <c r="B52" s="4" t="s">
        <v>126</v>
      </c>
      <c r="C52" s="34">
        <f>VLOOKUP(B52,'[1]2016省城人口总结（根）'!B:C,2,FALSE)/100</f>
        <v>0.61128500000000008</v>
      </c>
      <c r="D52" s="40">
        <f>INDEX(人口源表!$1:$1048576,MATCH($B52,人口源表!$A:$A,0),MATCH(D$1,人口源表!$1:$1,0))-INDEX(城镇人口!$1:$1048576,MATCH($B52,城镇人口!$B:$B,0),MATCH(D$1,城镇人口!$1:$1,0))</f>
        <v>3130787.5088504283</v>
      </c>
      <c r="E52" s="40">
        <f>INDEX(人口源表!$1:$1048576,MATCH($B52,人口源表!$A:$A,0),MATCH(E$1,人口源表!$1:$1,0))-INDEX(城镇人口!$1:$1048576,MATCH($B52,城镇人口!$B:$B,0),MATCH(E$1,城镇人口!$1:$1,0))</f>
        <v>3067052.3039671881</v>
      </c>
      <c r="F52" s="40">
        <f>INDEX(人口源表!$1:$1048576,MATCH($B52,人口源表!$A:$A,0),MATCH(F$1,人口源表!$1:$1,0))-INDEX(城镇人口!$1:$1048576,MATCH($B52,城镇人口!$B:$B,0),MATCH(F$1,城镇人口!$1:$1,0))</f>
        <v>2999087.197556654</v>
      </c>
      <c r="G52" s="40">
        <f>INDEX(人口源表!$1:$1048576,MATCH($B52,人口源表!$A:$A,0),MATCH(G$1,人口源表!$1:$1,0))-INDEX(城镇人口!$1:$1048576,MATCH($B52,城镇人口!$B:$B,0),MATCH(G$1,城镇人口!$1:$1,0))</f>
        <v>3207451.1751392437</v>
      </c>
      <c r="H52" s="40">
        <f>INDEX(人口源表!$1:$1048576,MATCH($B52,人口源表!$A:$A,0),MATCH(H$1,人口源表!$1:$1,0))-INDEX(城镇人口!$1:$1048576,MATCH($B52,城镇人口!$B:$B,0),MATCH(H$1,城镇人口!$1:$1,0))</f>
        <v>3137374.7594838478</v>
      </c>
      <c r="I52" s="40">
        <f>INDEX(人口源表!$1:$1048576,MATCH($B52,人口源表!$A:$A,0),MATCH(I$1,人口源表!$1:$1,0))-INDEX(城镇人口!$1:$1048576,MATCH($B52,城镇人口!$B:$B,0),MATCH(I$1,城镇人口!$1:$1,0))</f>
        <v>3101279.9145712825</v>
      </c>
      <c r="J52" s="40">
        <f>INDEX(人口源表!$1:$1048576,MATCH($B52,人口源表!$A:$A,0),MATCH(J$1,人口源表!$1:$1,0))-INDEX(城镇人口!$1:$1048576,MATCH($B52,城镇人口!$B:$B,0),MATCH(J$1,城镇人口!$1:$1,0))</f>
        <v>3059598.9792263294</v>
      </c>
      <c r="K52" s="40">
        <f>INDEX(人口源表!$1:$1048576,MATCH($B52,人口源表!$A:$A,0),MATCH(K$1,人口源表!$1:$1,0))-INDEX(城镇人口!$1:$1048576,MATCH($B52,城镇人口!$B:$B,0),MATCH(K$1,城镇人口!$1:$1,0))</f>
        <v>3012845.4879902266</v>
      </c>
      <c r="L52" s="40">
        <f>INDEX(人口源表!$1:$1048576,MATCH($B52,人口源表!$A:$A,0),MATCH(L$1,人口源表!$1:$1,0))-INDEX(城镇人口!$1:$1048576,MATCH($B52,城镇人口!$B:$B,0),MATCH(L$1,城镇人口!$1:$1,0))</f>
        <v>2961502.7550718747</v>
      </c>
      <c r="M52" s="40">
        <f>INDEX(人口源表!$1:$1048576,MATCH($B52,人口源表!$A:$A,0),MATCH(M$1,人口源表!$1:$1,0))-INDEX(城镇人口!$1:$1048576,MATCH($B52,城镇人口!$B:$B,0),MATCH(M$1,城镇人口!$1:$1,0))</f>
        <v>2906025.489502267</v>
      </c>
      <c r="N52" s="40">
        <f>INDEX(人口源表!$1:$1048576,MATCH($B52,人口源表!$A:$A,0),MATCH(N$1,人口源表!$1:$1,0))-INDEX(城镇人口!$1:$1048576,MATCH($B52,城镇人口!$B:$B,0),MATCH(N$1,城镇人口!$1:$1,0))</f>
        <v>2846839.4767589793</v>
      </c>
      <c r="O52" s="40">
        <f>INDEX(人口源表!$1:$1048576,MATCH($B52,人口源表!$A:$A,0),MATCH(O$1,人口源表!$1:$1,0))-INDEX(城镇人口!$1:$1048576,MATCH($B52,城镇人口!$B:$B,0),MATCH(O$1,城镇人口!$1:$1,0))</f>
        <v>2784343.2011864744</v>
      </c>
      <c r="P52" s="40">
        <f>INDEX(人口源表!$1:$1048576,MATCH($B52,人口源表!$A:$A,0),MATCH(P$1,人口源表!$1:$1,0))-INDEX(城镇人口!$1:$1048576,MATCH($B52,城镇人口!$B:$B,0),MATCH(P$1,城镇人口!$1:$1,0))</f>
        <v>2718908.2010966726</v>
      </c>
      <c r="Q52" s="40">
        <f>INDEX(人口源表!$1:$1048576,MATCH($B52,人口源表!$A:$A,0),MATCH(Q$1,人口源表!$1:$1,0))-INDEX(城镇人口!$1:$1048576,MATCH($B52,城镇人口!$B:$B,0),MATCH(Q$1,城镇人口!$1:$1,0))</f>
        <v>2650879.4901957205</v>
      </c>
      <c r="R52" s="40">
        <f>INDEX(人口源表!$1:$1048576,MATCH($B52,人口源表!$A:$A,0),MATCH(R$1,人口源表!$1:$1,0))-INDEX(城镇人口!$1:$1048576,MATCH($B52,城镇人口!$B:$B,0),MATCH(R$1,城镇人口!$1:$1,0))</f>
        <v>2580576.6026865514</v>
      </c>
      <c r="S52" s="40">
        <f>INDEX(人口源表!$1:$1048576,MATCH($B52,人口源表!$A:$A,0),MATCH(S$1,人口源表!$1:$1,0))-INDEX(城镇人口!$1:$1048576,MATCH($B52,城镇人口!$B:$B,0),MATCH(S$1,城镇人口!$1:$1,0))</f>
        <v>2541798.3087740578</v>
      </c>
      <c r="T52" s="40">
        <f>INDEX(人口源表!$1:$1048576,MATCH($B52,人口源表!$A:$A,0),MATCH(T$1,人口源表!$1:$1,0))-INDEX(城镇人口!$1:$1048576,MATCH($B52,城镇人口!$B:$B,0),MATCH(T$1,城镇人口!$1:$1,0))</f>
        <v>2501638.9548282083</v>
      </c>
      <c r="U52" s="40">
        <f>INDEX(人口源表!$1:$1048576,MATCH($B52,人口源表!$A:$A,0),MATCH(U$1,人口源表!$1:$1,0))-INDEX(城镇人口!$1:$1048576,MATCH($B52,城镇人口!$B:$B,0),MATCH(U$1,城镇人口!$1:$1,0))</f>
        <v>2460299.5957793584</v>
      </c>
      <c r="V52" s="40">
        <f>INDEX(人口源表!$1:$1048576,MATCH($B52,人口源表!$A:$A,0),MATCH(V$1,人口源表!$1:$1,0))-INDEX(城镇人口!$1:$1048576,MATCH($B52,城镇人口!$B:$B,0),MATCH(V$1,城镇人口!$1:$1,0))</f>
        <v>2417964.0659778835</v>
      </c>
      <c r="W52" s="40">
        <f>INDEX(人口源表!$1:$1048576,MATCH($B52,人口源表!$A:$A,0),MATCH(W$1,人口源表!$1:$1,0))-INDEX(城镇人口!$1:$1048576,MATCH($B52,城镇人口!$B:$B,0),MATCH(W$1,城镇人口!$1:$1,0))</f>
        <v>2374801.121289378</v>
      </c>
      <c r="X52" s="40">
        <f>INDEX(人口源表!$1:$1048576,MATCH($B52,人口源表!$A:$A,0),MATCH(X$1,人口源表!$1:$1,0))-INDEX(城镇人口!$1:$1048576,MATCH($B52,城镇人口!$B:$B,0),MATCH(X$1,城镇人口!$1:$1,0))</f>
        <v>2330964.1559925471</v>
      </c>
      <c r="Y52" s="40">
        <f>INDEX(人口源表!$1:$1048576,MATCH($B52,人口源表!$A:$A,0),MATCH(Y$1,人口源表!$1:$1,0))-INDEX(城镇人口!$1:$1048576,MATCH($B52,城镇人口!$B:$B,0),MATCH(Y$1,城镇人口!$1:$1,0))</f>
        <v>2286592.2541686296</v>
      </c>
      <c r="Z52" s="40">
        <f>INDEX(人口源表!$1:$1048576,MATCH($B52,人口源表!$A:$A,0),MATCH(Z$1,人口源表!$1:$1,0))-INDEX(城镇人口!$1:$1048576,MATCH($B52,城镇人口!$B:$B,0),MATCH(Z$1,城镇人口!$1:$1,0))</f>
        <v>2241809.7155137388</v>
      </c>
      <c r="AA52" s="40">
        <f>INDEX(人口源表!$1:$1048576,MATCH($B52,人口源表!$A:$A,0),MATCH(AA$1,人口源表!$1:$1,0))-INDEX(城镇人口!$1:$1048576,MATCH($B52,城镇人口!$B:$B,0),MATCH(AA$1,城镇人口!$1:$1,0))</f>
        <v>2196728.1241525579</v>
      </c>
      <c r="AB52" s="40">
        <f>INDEX(人口源表!$1:$1048576,MATCH($B52,人口源表!$A:$A,0),MATCH(AB$1,人口源表!$1:$1,0))-INDEX(城镇人口!$1:$1048576,MATCH($B52,城镇人口!$B:$B,0),MATCH(AB$1,城镇人口!$1:$1,0))</f>
        <v>2151445.4026433565</v>
      </c>
      <c r="AC52" s="40">
        <f>INDEX(人口源表!$1:$1048576,MATCH($B52,人口源表!$A:$A,0),MATCH(AC$1,人口源表!$1:$1,0))-INDEX(城镇人口!$1:$1048576,MATCH($B52,城镇人口!$B:$B,0),MATCH(AC$1,城镇人口!$1:$1,0))</f>
        <v>2114349.5334616676</v>
      </c>
      <c r="AD52" s="40">
        <f>INDEX(人口源表!$1:$1048576,MATCH($B52,人口源表!$A:$A,0),MATCH(AD$1,人口源表!$1:$1,0))-INDEX(城镇人口!$1:$1048576,MATCH($B52,城镇人口!$B:$B,0),MATCH(AD$1,城镇人口!$1:$1,0))</f>
        <v>2077192.530600138</v>
      </c>
      <c r="AE52" s="40">
        <f>INDEX(人口源表!$1:$1048576,MATCH($B52,人口源表!$A:$A,0),MATCH(AE$1,人口源表!$1:$1,0))-INDEX(城镇人口!$1:$1048576,MATCH($B52,城镇人口!$B:$B,0),MATCH(AE$1,城镇人口!$1:$1,0))</f>
        <v>2040033.7389488462</v>
      </c>
      <c r="AF52" s="40">
        <f>INDEX(人口源表!$1:$1048576,MATCH($B52,人口源表!$A:$A,0),MATCH(AF$1,人口源表!$1:$1,0))-INDEX(城镇人口!$1:$1048576,MATCH($B52,城镇人口!$B:$B,0),MATCH(AF$1,城镇人口!$1:$1,0))</f>
        <v>2002923.2470927574</v>
      </c>
      <c r="AG52" s="40">
        <f>INDEX(人口源表!$1:$1048576,MATCH($B52,人口源表!$A:$A,0),MATCH(AG$1,人口源表!$1:$1,0))-INDEX(城镇人口!$1:$1048576,MATCH($B52,城镇人口!$B:$B,0),MATCH(AG$1,城镇人口!$1:$1,0))</f>
        <v>1965900.9429855291</v>
      </c>
      <c r="AH52" s="40">
        <f>INDEX(人口源表!$1:$1048576,MATCH($B52,人口源表!$A:$A,0),MATCH(AH$1,人口源表!$1:$1,0))-INDEX(城镇人口!$1:$1048576,MATCH($B52,城镇人口!$B:$B,0),MATCH(AH$1,城镇人口!$1:$1,0))</f>
        <v>1928997.689500967</v>
      </c>
      <c r="AI52" s="40">
        <f>INDEX(人口源表!$1:$1048576,MATCH($B52,人口源表!$A:$A,0),MATCH(AI$1,人口源表!$1:$1,0))-INDEX(城镇人口!$1:$1048576,MATCH($B52,城镇人口!$B:$B,0),MATCH(AI$1,城镇人口!$1:$1,0))</f>
        <v>1892236.0122356033</v>
      </c>
      <c r="AJ52" s="40">
        <f>INDEX(人口源表!$1:$1048576,MATCH($B52,人口源表!$A:$A,0),MATCH(AJ$1,人口源表!$1:$1,0))-INDEX(城镇人口!$1:$1048576,MATCH($B52,城镇人口!$B:$B,0),MATCH(AJ$1,城镇人口!$1:$1,0))</f>
        <v>1855630.1225896394</v>
      </c>
      <c r="AK52" s="40">
        <f>INDEX(人口源表!$1:$1048576,MATCH($B52,人口源表!$A:$A,0),MATCH(AK$1,人口源表!$1:$1,0))-INDEX(城镇人口!$1:$1048576,MATCH($B52,城镇人口!$B:$B,0),MATCH(AK$1,城镇人口!$1:$1,0))</f>
        <v>1819186.196004523</v>
      </c>
      <c r="AL52" s="40">
        <f>INDEX(人口源表!$1:$1048576,MATCH($B52,人口源表!$A:$A,0),MATCH(AL$1,人口源表!$1:$1,0))-INDEX(城镇人口!$1:$1048576,MATCH($B52,城镇人口!$B:$B,0),MATCH(AL$1,城镇人口!$1:$1,0))</f>
        <v>1782903.9429684142</v>
      </c>
      <c r="AM52" s="40">
        <f>INDEX(人口源表!$1:$1048576,MATCH($B52,人口源表!$A:$A,0),MATCH(AM$1,人口源表!$1:$1,0))-INDEX(城镇人口!$1:$1048576,MATCH($B52,城镇人口!$B:$B,0),MATCH(AM$1,城镇人口!$1:$1,0))</f>
        <v>1746776.010737963</v>
      </c>
      <c r="AN52" s="40">
        <f>INDEX(人口源表!$1:$1048576,MATCH($B52,人口源表!$A:$A,0),MATCH(AN$1,人口源表!$1:$1,0))-INDEX(城镇人口!$1:$1048576,MATCH($B52,城镇人口!$B:$B,0),MATCH(AN$1,城镇人口!$1:$1,0))</f>
        <v>1710788.7132624639</v>
      </c>
      <c r="AO52" s="40">
        <f>INDEX(人口源表!$1:$1048576,MATCH($B52,人口源表!$A:$A,0),MATCH(AO$1,人口源表!$1:$1,0))-INDEX(城镇人口!$1:$1048576,MATCH($B52,城镇人口!$B:$B,0),MATCH(AO$1,城镇人口!$1:$1,0))</f>
        <v>1674922.7490597833</v>
      </c>
      <c r="AP52" s="40">
        <f>INDEX(人口源表!$1:$1048576,MATCH($B52,人口源表!$A:$A,0),MATCH(AP$1,人口源表!$1:$1,0))-INDEX(城镇人口!$1:$1048576,MATCH($B52,城镇人口!$B:$B,0),MATCH(AP$1,城镇人口!$1:$1,0))</f>
        <v>1639154.1064668773</v>
      </c>
      <c r="AQ52" s="40">
        <f>INDEX(人口源表!$1:$1048576,MATCH($B52,人口源表!$A:$A,0),MATCH(AQ$1,人口源表!$1:$1,0))-INDEX(城镇人口!$1:$1048576,MATCH($B52,城镇人口!$B:$B,0),MATCH(AQ$1,城镇人口!$1:$1,0))</f>
        <v>1603453.5622325074</v>
      </c>
      <c r="AR52" s="40">
        <f>INDEX(人口源表!$1:$1048576,MATCH($B52,人口源表!$A:$A,0),MATCH(AR$1,人口源表!$1:$1,0))-INDEX(城镇人口!$1:$1048576,MATCH($B52,城镇人口!$B:$B,0),MATCH(AR$1,城镇人口!$1:$1,0))</f>
        <v>1567788.018425581</v>
      </c>
      <c r="AS52" s="40">
        <f>INDEX(人口源表!$1:$1048576,MATCH($B52,人口源表!$A:$A,0),MATCH(AS$1,人口源表!$1:$1,0))-INDEX(城镇人口!$1:$1048576,MATCH($B52,城镇人口!$B:$B,0),MATCH(AS$1,城镇人口!$1:$1,0))</f>
        <v>1532120.6295461142</v>
      </c>
      <c r="AT52" s="40">
        <f>INDEX(人口源表!$1:$1048576,MATCH($B52,人口源表!$A:$A,0),MATCH(AT$1,人口源表!$1:$1,0))-INDEX(城镇人口!$1:$1048576,MATCH($B52,城镇人口!$B:$B,0),MATCH(AT$1,城镇人口!$1:$1,0))</f>
        <v>1496411.7217995739</v>
      </c>
      <c r="AU52" s="40">
        <f>INDEX(人口源表!$1:$1048576,MATCH($B52,人口源表!$A:$A,0),MATCH(AU$1,人口源表!$1:$1,0))-INDEX(城镇人口!$1:$1048576,MATCH($B52,城镇人口!$B:$B,0),MATCH(AU$1,城镇人口!$1:$1,0))</f>
        <v>1460618.5752375135</v>
      </c>
      <c r="AV52" s="40">
        <f>INDEX(人口源表!$1:$1048576,MATCH($B52,人口源表!$A:$A,0),MATCH(AV$1,人口源表!$1:$1,0))-INDEX(城镇人口!$1:$1048576,MATCH($B52,城镇人口!$B:$B,0),MATCH(AV$1,城镇人口!$1:$1,0))</f>
        <v>1424697.0987681486</v>
      </c>
    </row>
    <row r="53" spans="1:48" x14ac:dyDescent="0.15">
      <c r="A53" s="4" t="s">
        <v>863</v>
      </c>
      <c r="B53" s="4" t="s">
        <v>128</v>
      </c>
      <c r="C53" s="34">
        <f>VLOOKUP(B53,'[1]2016省城人口总结（根）'!B:C,2,FALSE)/100</f>
        <v>0.52732999999999997</v>
      </c>
      <c r="D53" s="40">
        <f>INDEX(人口源表!$1:$1048576,MATCH($B53,人口源表!$A:$A,0),MATCH(D$1,人口源表!$1:$1,0))-INDEX(城镇人口!$1:$1048576,MATCH($B53,城镇人口!$B:$B,0),MATCH(D$1,城镇人口!$1:$1,0))</f>
        <v>2158915.62042813</v>
      </c>
      <c r="E53" s="40">
        <f>INDEX(人口源表!$1:$1048576,MATCH($B53,人口源表!$A:$A,0),MATCH(E$1,人口源表!$1:$1,0))-INDEX(城镇人口!$1:$1048576,MATCH($B53,城镇人口!$B:$B,0),MATCH(E$1,城镇人口!$1:$1,0))</f>
        <v>2126836.4140624097</v>
      </c>
      <c r="F53" s="40">
        <f>INDEX(人口源表!$1:$1048576,MATCH($B53,人口源表!$A:$A,0),MATCH(F$1,人口源表!$1:$1,0))-INDEX(城镇人口!$1:$1048576,MATCH($B53,城镇人口!$B:$B,0),MATCH(F$1,城镇人口!$1:$1,0))</f>
        <v>2092557.6923581129</v>
      </c>
      <c r="G53" s="40">
        <f>INDEX(人口源表!$1:$1048576,MATCH($B53,人口源表!$A:$A,0),MATCH(G$1,人口源表!$1:$1,0))-INDEX(城镇人口!$1:$1048576,MATCH($B53,城镇人口!$B:$B,0),MATCH(G$1,城镇人口!$1:$1,0))</f>
        <v>1604217.100040307</v>
      </c>
      <c r="H53" s="40">
        <f>INDEX(人口源表!$1:$1048576,MATCH($B53,人口源表!$A:$A,0),MATCH(H$1,人口源表!$1:$1,0))-INDEX(城镇人口!$1:$1048576,MATCH($B53,城镇人口!$B:$B,0),MATCH(H$1,城镇人口!$1:$1,0))</f>
        <v>1579328.0549038819</v>
      </c>
      <c r="I53" s="40">
        <f>INDEX(人口源表!$1:$1048576,MATCH($B53,人口源表!$A:$A,0),MATCH(I$1,人口源表!$1:$1,0))-INDEX(城镇人口!$1:$1048576,MATCH($B53,城镇人口!$B:$B,0),MATCH(I$1,城镇人口!$1:$1,0))</f>
        <v>1565928.8228290835</v>
      </c>
      <c r="J53" s="40">
        <f>INDEX(人口源表!$1:$1048576,MATCH($B53,人口源表!$A:$A,0),MATCH(J$1,人口源表!$1:$1,0))-INDEX(城镇人口!$1:$1048576,MATCH($B53,城镇人口!$B:$B,0),MATCH(J$1,城镇人口!$1:$1,0))</f>
        <v>1550328.9090299555</v>
      </c>
      <c r="K53" s="40">
        <f>INDEX(人口源表!$1:$1048576,MATCH($B53,人口源表!$A:$A,0),MATCH(K$1,人口源表!$1:$1,0))-INDEX(城镇人口!$1:$1048576,MATCH($B53,城镇人口!$B:$B,0),MATCH(K$1,城镇人口!$1:$1,0))</f>
        <v>1532705.9485204737</v>
      </c>
      <c r="L53" s="40">
        <f>INDEX(人口源表!$1:$1048576,MATCH($B53,人口源表!$A:$A,0),MATCH(L$1,人口源表!$1:$1,0))-INDEX(城镇人口!$1:$1048576,MATCH($B53,城镇人口!$B:$B,0),MATCH(L$1,城镇人口!$1:$1,0))</f>
        <v>1513227.5772959841</v>
      </c>
      <c r="M53" s="40">
        <f>INDEX(人口源表!$1:$1048576,MATCH($B53,人口源表!$A:$A,0),MATCH(M$1,人口源表!$1:$1,0))-INDEX(城镇人口!$1:$1048576,MATCH($B53,城镇人口!$B:$B,0),MATCH(M$1,城镇人口!$1:$1,0))</f>
        <v>1492056.1645689132</v>
      </c>
      <c r="N53" s="40">
        <f>INDEX(人口源表!$1:$1048576,MATCH($B53,人口源表!$A:$A,0),MATCH(N$1,人口源表!$1:$1,0))-INDEX(城镇人口!$1:$1048576,MATCH($B53,城镇人口!$B:$B,0),MATCH(N$1,城镇人口!$1:$1,0))</f>
        <v>1469345.5405393355</v>
      </c>
      <c r="O53" s="40">
        <f>INDEX(人口源表!$1:$1048576,MATCH($B53,人口源表!$A:$A,0),MATCH(O$1,人口源表!$1:$1,0))-INDEX(城镇人口!$1:$1048576,MATCH($B53,城镇人口!$B:$B,0),MATCH(O$1,城镇人口!$1:$1,0))</f>
        <v>1445241.5673226886</v>
      </c>
      <c r="P53" s="40">
        <f>INDEX(人口源表!$1:$1048576,MATCH($B53,人口源表!$A:$A,0),MATCH(P$1,人口源表!$1:$1,0))-INDEX(城镇人口!$1:$1048576,MATCH($B53,城镇人口!$B:$B,0),MATCH(P$1,城镇人口!$1:$1,0))</f>
        <v>1419884.2364592445</v>
      </c>
      <c r="Q53" s="40">
        <f>INDEX(人口源表!$1:$1048576,MATCH($B53,人口源表!$A:$A,0),MATCH(Q$1,人口源表!$1:$1,0))-INDEX(城镇人口!$1:$1048576,MATCH($B53,城镇人口!$B:$B,0),MATCH(Q$1,城镇人口!$1:$1,0))</f>
        <v>1393405.3757264004</v>
      </c>
      <c r="R53" s="40">
        <f>INDEX(人口源表!$1:$1048576,MATCH($B53,人口源表!$A:$A,0),MATCH(R$1,人口源表!$1:$1,0))-INDEX(城镇人口!$1:$1048576,MATCH($B53,城镇人口!$B:$B,0),MATCH(R$1,城镇人口!$1:$1,0))</f>
        <v>1365930.3476753687</v>
      </c>
      <c r="S53" s="40">
        <f>INDEX(人口源表!$1:$1048576,MATCH($B53,人口源表!$A:$A,0),MATCH(S$1,人口源表!$1:$1,0))-INDEX(城镇人口!$1:$1048576,MATCH($B53,城镇人口!$B:$B,0),MATCH(S$1,城镇人口!$1:$1,0))</f>
        <v>1348822.4418171956</v>
      </c>
      <c r="T53" s="40">
        <f>INDEX(人口源表!$1:$1048576,MATCH($B53,人口源表!$A:$A,0),MATCH(T$1,人口源表!$1:$1,0))-INDEX(城镇人口!$1:$1048576,MATCH($B53,城镇人口!$B:$B,0),MATCH(T$1,城镇人口!$1:$1,0))</f>
        <v>1331006.1609699097</v>
      </c>
      <c r="U53" s="40">
        <f>INDEX(人口源表!$1:$1048576,MATCH($B53,人口源表!$A:$A,0),MATCH(U$1,人口源表!$1:$1,0))-INDEX(城镇人口!$1:$1048576,MATCH($B53,城镇人口!$B:$B,0),MATCH(U$1,城镇人口!$1:$1,0))</f>
        <v>1312568.2857632581</v>
      </c>
      <c r="V53" s="40">
        <f>INDEX(人口源表!$1:$1048576,MATCH($B53,人口源表!$A:$A,0),MATCH(V$1,人口源表!$1:$1,0))-INDEX(城镇人口!$1:$1048576,MATCH($B53,城镇人口!$B:$B,0),MATCH(V$1,城镇人口!$1:$1,0))</f>
        <v>1293590.5617809417</v>
      </c>
      <c r="W53" s="40">
        <f>INDEX(人口源表!$1:$1048576,MATCH($B53,人口源表!$A:$A,0),MATCH(W$1,人口源表!$1:$1,0))-INDEX(城镇人口!$1:$1048576,MATCH($B53,城镇人口!$B:$B,0),MATCH(W$1,城镇人口!$1:$1,0))</f>
        <v>1274150.1604819261</v>
      </c>
      <c r="X53" s="40">
        <f>INDEX(人口源表!$1:$1048576,MATCH($B53,人口源表!$A:$A,0),MATCH(X$1,人口源表!$1:$1,0))-INDEX(城镇人口!$1:$1048576,MATCH($B53,城镇人口!$B:$B,0),MATCH(X$1,城镇人口!$1:$1,0))</f>
        <v>1254320.1225846843</v>
      </c>
      <c r="Y53" s="40">
        <f>INDEX(人口源表!$1:$1048576,MATCH($B53,人口源表!$A:$A,0),MATCH(Y$1,人口源表!$1:$1,0))-INDEX(城镇人口!$1:$1048576,MATCH($B53,城镇人口!$B:$B,0),MATCH(Y$1,城镇人口!$1:$1,0))</f>
        <v>1234168.01010944</v>
      </c>
      <c r="Z53" s="40">
        <f>INDEX(人口源表!$1:$1048576,MATCH($B53,人口源表!$A:$A,0),MATCH(Z$1,人口源表!$1:$1,0))-INDEX(城镇人口!$1:$1048576,MATCH($B53,城镇人口!$B:$B,0),MATCH(Z$1,城镇人口!$1:$1,0))</f>
        <v>1213757.0973425983</v>
      </c>
      <c r="AA53" s="40">
        <f>INDEX(人口源表!$1:$1048576,MATCH($B53,人口源表!$A:$A,0),MATCH(AA$1,人口源表!$1:$1,0))-INDEX(城镇人口!$1:$1048576,MATCH($B53,城镇人口!$B:$B,0),MATCH(AA$1,城镇人口!$1:$1,0))</f>
        <v>1193147.1573738973</v>
      </c>
      <c r="AB53" s="40">
        <f>INDEX(人口源表!$1:$1048576,MATCH($B53,人口源表!$A:$A,0),MATCH(AB$1,人口源表!$1:$1,0))-INDEX(城镇人口!$1:$1048576,MATCH($B53,城镇人口!$B:$B,0),MATCH(AB$1,城镇人口!$1:$1,0))</f>
        <v>1172392.7962037809</v>
      </c>
      <c r="AC53" s="40">
        <f>INDEX(人口源表!$1:$1048576,MATCH($B53,人口源表!$A:$A,0),MATCH(AC$1,人口源表!$1:$1,0))-INDEX(城镇人口!$1:$1048576,MATCH($B53,城镇人口!$B:$B,0),MATCH(AC$1,城镇人口!$1:$1,0))</f>
        <v>1154259.0499193366</v>
      </c>
      <c r="AD53" s="40">
        <f>INDEX(人口源表!$1:$1048576,MATCH($B53,人口源表!$A:$A,0),MATCH(AD$1,人口源表!$1:$1,0))-INDEX(城镇人口!$1:$1048576,MATCH($B53,城镇人口!$B:$B,0),MATCH(AD$1,城镇人口!$1:$1,0))</f>
        <v>1136055.4695021901</v>
      </c>
      <c r="AE53" s="40">
        <f>INDEX(人口源表!$1:$1048576,MATCH($B53,人口源表!$A:$A,0),MATCH(AE$1,人口源表!$1:$1,0))-INDEX(城镇人口!$1:$1048576,MATCH($B53,城镇人口!$B:$B,0),MATCH(AE$1,城镇人口!$1:$1,0))</f>
        <v>1117823.1205649199</v>
      </c>
      <c r="AF53" s="40">
        <f>INDEX(人口源表!$1:$1048576,MATCH($B53,人口源表!$A:$A,0),MATCH(AF$1,人口源表!$1:$1,0))-INDEX(城镇人口!$1:$1048576,MATCH($B53,城镇人口!$B:$B,0),MATCH(AF$1,城镇人口!$1:$1,0))</f>
        <v>1099599.3426776887</v>
      </c>
      <c r="AG53" s="40">
        <f>INDEX(人口源表!$1:$1048576,MATCH($B53,人口源表!$A:$A,0),MATCH(AG$1,人口源表!$1:$1,0))-INDEX(城镇人口!$1:$1048576,MATCH($B53,城镇人口!$B:$B,0),MATCH(AG$1,城镇人口!$1:$1,0))</f>
        <v>1081418.5047409437</v>
      </c>
      <c r="AH53" s="40">
        <f>INDEX(人口源表!$1:$1048576,MATCH($B53,人口源表!$A:$A,0),MATCH(AH$1,人口源表!$1:$1,0))-INDEX(城镇人口!$1:$1048576,MATCH($B53,城镇人口!$B:$B,0),MATCH(AH$1,城镇人口!$1:$1,0))</f>
        <v>1063311.411171251</v>
      </c>
      <c r="AI53" s="40">
        <f>INDEX(人口源表!$1:$1048576,MATCH($B53,人口源表!$A:$A,0),MATCH(AI$1,人口源表!$1:$1,0))-INDEX(城镇人口!$1:$1048576,MATCH($B53,城镇人口!$B:$B,0),MATCH(AI$1,城镇人口!$1:$1,0))</f>
        <v>1045305.3941543894</v>
      </c>
      <c r="AJ53" s="40">
        <f>INDEX(人口源表!$1:$1048576,MATCH($B53,人口源表!$A:$A,0),MATCH(AJ$1,人口源表!$1:$1,0))-INDEX(城镇人口!$1:$1048576,MATCH($B53,城镇人口!$B:$B,0),MATCH(AJ$1,城镇人口!$1:$1,0))</f>
        <v>1027425.381825754</v>
      </c>
      <c r="AK53" s="40">
        <f>INDEX(人口源表!$1:$1048576,MATCH($B53,人口源表!$A:$A,0),MATCH(AK$1,人口源表!$1:$1,0))-INDEX(城镇人口!$1:$1048576,MATCH($B53,城镇人口!$B:$B,0),MATCH(AK$1,城镇人口!$1:$1,0))</f>
        <v>1009692.0200779047</v>
      </c>
      <c r="AL53" s="40">
        <f>INDEX(人口源表!$1:$1048576,MATCH($B53,人口源表!$A:$A,0),MATCH(AL$1,人口源表!$1:$1,0))-INDEX(城镇人口!$1:$1048576,MATCH($B53,城镇人口!$B:$B,0),MATCH(AL$1,城镇人口!$1:$1,0))</f>
        <v>992123.40535666374</v>
      </c>
      <c r="AM53" s="40">
        <f>INDEX(人口源表!$1:$1048576,MATCH($B53,人口源表!$A:$A,0),MATCH(AM$1,人口源表!$1:$1,0))-INDEX(城镇人口!$1:$1048576,MATCH($B53,城镇人口!$B:$B,0),MATCH(AM$1,城镇人口!$1:$1,0))</f>
        <v>974735.47291949671</v>
      </c>
      <c r="AN53" s="40">
        <f>INDEX(人口源表!$1:$1048576,MATCH($B53,人口源表!$A:$A,0),MATCH(AN$1,人口源表!$1:$1,0))-INDEX(城镇人口!$1:$1048576,MATCH($B53,城镇人口!$B:$B,0),MATCH(AN$1,城镇人口!$1:$1,0))</f>
        <v>957539.5380645222</v>
      </c>
      <c r="AO53" s="40">
        <f>INDEX(人口源表!$1:$1048576,MATCH($B53,人口源表!$A:$A,0),MATCH(AO$1,人口源表!$1:$1,0))-INDEX(城镇人口!$1:$1048576,MATCH($B53,城镇人口!$B:$B,0),MATCH(AO$1,城镇人口!$1:$1,0))</f>
        <v>940546.20463543711</v>
      </c>
      <c r="AP53" s="40">
        <f>INDEX(人口源表!$1:$1048576,MATCH($B53,人口源表!$A:$A,0),MATCH(AP$1,人口源表!$1:$1,0))-INDEX(城镇人口!$1:$1048576,MATCH($B53,城镇人口!$B:$B,0),MATCH(AP$1,城镇人口!$1:$1,0))</f>
        <v>923761.96935264254</v>
      </c>
      <c r="AQ53" s="40">
        <f>INDEX(人口源表!$1:$1048576,MATCH($B53,人口源表!$A:$A,0),MATCH(AQ$1,人口源表!$1:$1,0))-INDEX(城镇人口!$1:$1048576,MATCH($B53,城镇人口!$B:$B,0),MATCH(AQ$1,城镇人口!$1:$1,0))</f>
        <v>907190.9089858965</v>
      </c>
      <c r="AR53" s="40">
        <f>INDEX(人口源表!$1:$1048576,MATCH($B53,人口源表!$A:$A,0),MATCH(AR$1,人口源表!$1:$1,0))-INDEX(城镇人口!$1:$1048576,MATCH($B53,城镇人口!$B:$B,0),MATCH(AR$1,城镇人口!$1:$1,0))</f>
        <v>890835.68223755923</v>
      </c>
      <c r="AS53" s="40">
        <f>INDEX(人口源表!$1:$1048576,MATCH($B53,人口源表!$A:$A,0),MATCH(AS$1,人口源表!$1:$1,0))-INDEX(城镇人口!$1:$1048576,MATCH($B53,城镇人口!$B:$B,0),MATCH(AS$1,城镇人口!$1:$1,0))</f>
        <v>874694.86507638753</v>
      </c>
      <c r="AT53" s="40">
        <f>INDEX(人口源表!$1:$1048576,MATCH($B53,人口源表!$A:$A,0),MATCH(AT$1,人口源表!$1:$1,0))-INDEX(城镇人口!$1:$1048576,MATCH($B53,城镇人口!$B:$B,0),MATCH(AT$1,城镇人口!$1:$1,0))</f>
        <v>858766.41008667019</v>
      </c>
      <c r="AU53" s="40">
        <f>INDEX(人口源表!$1:$1048576,MATCH($B53,人口源表!$A:$A,0),MATCH(AU$1,人口源表!$1:$1,0))-INDEX(城镇人口!$1:$1048576,MATCH($B53,城镇人口!$B:$B,0),MATCH(AU$1,城镇人口!$1:$1,0))</f>
        <v>843045.00491151283</v>
      </c>
      <c r="AV53" s="40">
        <f>INDEX(人口源表!$1:$1048576,MATCH($B53,人口源表!$A:$A,0),MATCH(AV$1,人口源表!$1:$1,0))-INDEX(城镇人口!$1:$1048576,MATCH($B53,城镇人口!$B:$B,0),MATCH(AV$1,城镇人口!$1:$1,0))</f>
        <v>827523.68698893487</v>
      </c>
    </row>
    <row r="54" spans="1:48" x14ac:dyDescent="0.15">
      <c r="A54" s="4" t="s">
        <v>863</v>
      </c>
      <c r="B54" s="4" t="s">
        <v>130</v>
      </c>
      <c r="C54" s="34">
        <f>VLOOKUP(B54,'[1]2016省城人口总结（根）'!B:C,2,FALSE)/100</f>
        <v>0.49934499999999998</v>
      </c>
      <c r="D54" s="40">
        <f>INDEX(人口源表!$1:$1048576,MATCH($B54,人口源表!$A:$A,0),MATCH(D$1,人口源表!$1:$1,0))-INDEX(城镇人口!$1:$1048576,MATCH($B54,城镇人口!$B:$B,0),MATCH(D$1,城镇人口!$1:$1,0))</f>
        <v>1764128.7980969702</v>
      </c>
      <c r="E54" s="40">
        <f>INDEX(人口源表!$1:$1048576,MATCH($B54,人口源表!$A:$A,0),MATCH(E$1,人口源表!$1:$1,0))-INDEX(城镇人口!$1:$1048576,MATCH($B54,城镇人口!$B:$B,0),MATCH(E$1,城镇人口!$1:$1,0))</f>
        <v>1742909.6912559127</v>
      </c>
      <c r="F54" s="40">
        <f>INDEX(人口源表!$1:$1048576,MATCH($B54,人口源表!$A:$A,0),MATCH(F$1,人口源表!$1:$1,0))-INDEX(城镇人口!$1:$1048576,MATCH($B54,城镇人口!$B:$B,0),MATCH(F$1,城镇人口!$1:$1,0))</f>
        <v>1719948.9467458422</v>
      </c>
      <c r="G54" s="40">
        <f>INDEX(人口源表!$1:$1048576,MATCH($B54,人口源表!$A:$A,0),MATCH(G$1,人口源表!$1:$1,0))-INDEX(城镇人口!$1:$1048576,MATCH($B54,城镇人口!$B:$B,0),MATCH(G$1,城镇人口!$1:$1,0))</f>
        <v>856190.41874910658</v>
      </c>
      <c r="H54" s="40">
        <f>INDEX(人口源表!$1:$1048576,MATCH($B54,人口源表!$A:$A,0),MATCH(H$1,人口源表!$1:$1,0))-INDEX(城镇人口!$1:$1048576,MATCH($B54,城镇人口!$B:$B,0),MATCH(H$1,城镇人口!$1:$1,0))</f>
        <v>845253.19833269808</v>
      </c>
      <c r="I54" s="40">
        <f>INDEX(人口源表!$1:$1048576,MATCH($B54,人口源表!$A:$A,0),MATCH(I$1,人口源表!$1:$1,0))-INDEX(城镇人口!$1:$1048576,MATCH($B54,城镇人口!$B:$B,0),MATCH(I$1,城镇人口!$1:$1,0))</f>
        <v>839845.32859912235</v>
      </c>
      <c r="J54" s="40">
        <f>INDEX(人口源表!$1:$1048576,MATCH($B54,人口源表!$A:$A,0),MATCH(J$1,人口源表!$1:$1,0))-INDEX(城镇人口!$1:$1048576,MATCH($B54,城镇人口!$B:$B,0),MATCH(J$1,城镇人口!$1:$1,0))</f>
        <v>833451.91384036408</v>
      </c>
      <c r="K54" s="40">
        <f>INDEX(人口源表!$1:$1048576,MATCH($B54,人口源表!$A:$A,0),MATCH(K$1,人口源表!$1:$1,0))-INDEX(城镇人口!$1:$1048576,MATCH($B54,城镇人口!$B:$B,0),MATCH(K$1,城镇人口!$1:$1,0))</f>
        <v>826132.96356731502</v>
      </c>
      <c r="L54" s="40">
        <f>INDEX(人口源表!$1:$1048576,MATCH($B54,人口源表!$A:$A,0),MATCH(L$1,人口源表!$1:$1,0))-INDEX(城镇人口!$1:$1048576,MATCH($B54,城镇人口!$B:$B,0),MATCH(L$1,城镇人口!$1:$1,0))</f>
        <v>817946.46241323289</v>
      </c>
      <c r="M54" s="40">
        <f>INDEX(人口源表!$1:$1048576,MATCH($B54,人口源表!$A:$A,0),MATCH(M$1,人口源表!$1:$1,0))-INDEX(城镇人口!$1:$1048576,MATCH($B54,城镇人口!$B:$B,0),MATCH(M$1,城镇人口!$1:$1,0))</f>
        <v>808949.70863009128</v>
      </c>
      <c r="N54" s="40">
        <f>INDEX(人口源表!$1:$1048576,MATCH($B54,人口源表!$A:$A,0),MATCH(N$1,人口源表!$1:$1,0))-INDEX(城镇人口!$1:$1048576,MATCH($B54,城镇人口!$B:$B,0),MATCH(N$1,城镇人口!$1:$1,0))</f>
        <v>799197.52195252047</v>
      </c>
      <c r="O54" s="40">
        <f>INDEX(人口源表!$1:$1048576,MATCH($B54,人口源表!$A:$A,0),MATCH(O$1,人口源表!$1:$1,0))-INDEX(城镇人口!$1:$1048576,MATCH($B54,城镇人口!$B:$B,0),MATCH(O$1,城镇人口!$1:$1,0))</f>
        <v>788743.57687115064</v>
      </c>
      <c r="P54" s="40">
        <f>INDEX(人口源表!$1:$1048576,MATCH($B54,人口源表!$A:$A,0),MATCH(P$1,人口源表!$1:$1,0))-INDEX(城镇人口!$1:$1048576,MATCH($B54,城镇人口!$B:$B,0),MATCH(P$1,城镇人口!$1:$1,0))</f>
        <v>777639.52697075135</v>
      </c>
      <c r="Q54" s="40">
        <f>INDEX(人口源表!$1:$1048576,MATCH($B54,人口源表!$A:$A,0),MATCH(Q$1,人口源表!$1:$1,0))-INDEX(城镇人口!$1:$1048576,MATCH($B54,城镇人口!$B:$B,0),MATCH(Q$1,城镇人口!$1:$1,0))</f>
        <v>765935.86099834368</v>
      </c>
      <c r="R54" s="40">
        <f>INDEX(人口源表!$1:$1048576,MATCH($B54,人口源表!$A:$A,0),MATCH(R$1,人口源表!$1:$1,0))-INDEX(城镇人口!$1:$1048576,MATCH($B54,城镇人口!$B:$B,0),MATCH(R$1,城镇人口!$1:$1,0))</f>
        <v>753681.05021573626</v>
      </c>
      <c r="S54" s="40">
        <f>INDEX(人口源表!$1:$1048576,MATCH($B54,人口源表!$A:$A,0),MATCH(S$1,人口源表!$1:$1,0))-INDEX(城镇人口!$1:$1048576,MATCH($B54,城镇人口!$B:$B,0),MATCH(S$1,城镇人口!$1:$1,0))</f>
        <v>746332.89879487106</v>
      </c>
      <c r="T54" s="40">
        <f>INDEX(人口源表!$1:$1048576,MATCH($B54,人口源表!$A:$A,0),MATCH(T$1,人口源表!$1:$1,0))-INDEX(城镇人口!$1:$1048576,MATCH($B54,城镇人口!$B:$B,0),MATCH(T$1,城镇人口!$1:$1,0))</f>
        <v>738573.17285799957</v>
      </c>
      <c r="U54" s="40">
        <f>INDEX(人口源表!$1:$1048576,MATCH($B54,人口源表!$A:$A,0),MATCH(U$1,人口源表!$1:$1,0))-INDEX(城镇人口!$1:$1048576,MATCH($B54,城镇人口!$B:$B,0),MATCH(U$1,城镇人口!$1:$1,0))</f>
        <v>730436.73968664743</v>
      </c>
      <c r="V54" s="40">
        <f>INDEX(人口源表!$1:$1048576,MATCH($B54,人口源表!$A:$A,0),MATCH(V$1,人口源表!$1:$1,0))-INDEX(城镇人口!$1:$1048576,MATCH($B54,城镇人口!$B:$B,0),MATCH(V$1,城镇人口!$1:$1,0))</f>
        <v>721958.18987967959</v>
      </c>
      <c r="W54" s="40">
        <f>INDEX(人口源表!$1:$1048576,MATCH($B54,人口源表!$A:$A,0),MATCH(W$1,人口源表!$1:$1,0))-INDEX(城镇人口!$1:$1048576,MATCH($B54,城镇人口!$B:$B,0),MATCH(W$1,城镇人口!$1:$1,0))</f>
        <v>713170.62846022658</v>
      </c>
      <c r="X54" s="40">
        <f>INDEX(人口源表!$1:$1048576,MATCH($B54,人口源表!$A:$A,0),MATCH(X$1,人口源表!$1:$1,0))-INDEX(城镇人口!$1:$1048576,MATCH($B54,城镇人口!$B:$B,0),MATCH(X$1,城镇人口!$1:$1,0))</f>
        <v>704105.30408326746</v>
      </c>
      <c r="Y54" s="40">
        <f>INDEX(人口源表!$1:$1048576,MATCH($B54,人口源表!$A:$A,0),MATCH(Y$1,人口源表!$1:$1,0))-INDEX(城镇人口!$1:$1048576,MATCH($B54,城镇人口!$B:$B,0),MATCH(Y$1,城镇人口!$1:$1,0))</f>
        <v>694793.97944990103</v>
      </c>
      <c r="Z54" s="40">
        <f>INDEX(人口源表!$1:$1048576,MATCH($B54,人口源表!$A:$A,0),MATCH(Z$1,人口源表!$1:$1,0))-INDEX(城镇人口!$1:$1048576,MATCH($B54,城镇人口!$B:$B,0),MATCH(Z$1,城镇人口!$1:$1,0))</f>
        <v>685265.7898895191</v>
      </c>
      <c r="AA54" s="40">
        <f>INDEX(人口源表!$1:$1048576,MATCH($B54,人口源表!$A:$A,0),MATCH(AA$1,人口源表!$1:$1,0))-INDEX(城镇人口!$1:$1048576,MATCH($B54,城镇人口!$B:$B,0),MATCH(AA$1,城镇人口!$1:$1,0))</f>
        <v>675549.99082057574</v>
      </c>
      <c r="AB54" s="40">
        <f>INDEX(人口源表!$1:$1048576,MATCH($B54,人口源表!$A:$A,0),MATCH(AB$1,人口源表!$1:$1,0))-INDEX(城镇人口!$1:$1048576,MATCH($B54,城镇人口!$B:$B,0),MATCH(AB$1,城镇人口!$1:$1,0))</f>
        <v>665673.64014937566</v>
      </c>
      <c r="AC54" s="40">
        <f>INDEX(人口源表!$1:$1048576,MATCH($B54,人口源表!$A:$A,0),MATCH(AC$1,人口源表!$1:$1,0))-INDEX(城镇人口!$1:$1048576,MATCH($B54,城镇人口!$B:$B,0),MATCH(AC$1,城镇人口!$1:$1,0))</f>
        <v>656991.46345075662</v>
      </c>
      <c r="AD54" s="40">
        <f>INDEX(人口源表!$1:$1048576,MATCH($B54,人口源表!$A:$A,0),MATCH(AD$1,人口源表!$1:$1,0))-INDEX(城镇人口!$1:$1048576,MATCH($B54,城镇人口!$B:$B,0),MATCH(AD$1,城镇人口!$1:$1,0))</f>
        <v>648193.69456374506</v>
      </c>
      <c r="AE54" s="40">
        <f>INDEX(人口源表!$1:$1048576,MATCH($B54,人口源表!$A:$A,0),MATCH(AE$1,人口源表!$1:$1,0))-INDEX(城镇人口!$1:$1048576,MATCH($B54,城镇人口!$B:$B,0),MATCH(AE$1,城镇人口!$1:$1,0))</f>
        <v>639303.31192443636</v>
      </c>
      <c r="AF54" s="40">
        <f>INDEX(人口源表!$1:$1048576,MATCH($B54,人口源表!$A:$A,0),MATCH(AF$1,人口源表!$1:$1,0))-INDEX(城镇人口!$1:$1048576,MATCH($B54,城镇人口!$B:$B,0),MATCH(AF$1,城镇人口!$1:$1,0))</f>
        <v>630342.81630290742</v>
      </c>
      <c r="AG54" s="40">
        <f>INDEX(人口源表!$1:$1048576,MATCH($B54,人口源表!$A:$A,0),MATCH(AG$1,人口源表!$1:$1,0))-INDEX(城镇人口!$1:$1048576,MATCH($B54,城镇人口!$B:$B,0),MATCH(AG$1,城镇人口!$1:$1,0))</f>
        <v>621334.59417497599</v>
      </c>
      <c r="AH54" s="40">
        <f>INDEX(人口源表!$1:$1048576,MATCH($B54,人口源表!$A:$A,0),MATCH(AH$1,人口源表!$1:$1,0))-INDEX(城镇人口!$1:$1048576,MATCH($B54,城镇人口!$B:$B,0),MATCH(AH$1,城镇人口!$1:$1,0))</f>
        <v>612298.70778805506</v>
      </c>
      <c r="AI54" s="40">
        <f>INDEX(人口源表!$1:$1048576,MATCH($B54,人口源表!$A:$A,0),MATCH(AI$1,人口源表!$1:$1,0))-INDEX(城镇人口!$1:$1048576,MATCH($B54,城镇人口!$B:$B,0),MATCH(AI$1,城镇人口!$1:$1,0))</f>
        <v>603255.12927531614</v>
      </c>
      <c r="AJ54" s="40">
        <f>INDEX(人口源表!$1:$1048576,MATCH($B54,人口源表!$A:$A,0),MATCH(AJ$1,人口源表!$1:$1,0))-INDEX(城镇人口!$1:$1048576,MATCH($B54,城镇人口!$B:$B,0),MATCH(AJ$1,城镇人口!$1:$1,0))</f>
        <v>594223.00277789193</v>
      </c>
      <c r="AK54" s="40">
        <f>INDEX(人口源表!$1:$1048576,MATCH($B54,人口源表!$A:$A,0),MATCH(AK$1,人口源表!$1:$1,0))-INDEX(城镇人口!$1:$1048576,MATCH($B54,城镇人口!$B:$B,0),MATCH(AK$1,城镇人口!$1:$1,0))</f>
        <v>585221.01041278185</v>
      </c>
      <c r="AL54" s="40">
        <f>INDEX(人口源表!$1:$1048576,MATCH($B54,人口源表!$A:$A,0),MATCH(AL$1,人口源表!$1:$1,0))-INDEX(城镇人口!$1:$1048576,MATCH($B54,城镇人口!$B:$B,0),MATCH(AL$1,城镇人口!$1:$1,0))</f>
        <v>576265.94410079462</v>
      </c>
      <c r="AM54" s="40">
        <f>INDEX(人口源表!$1:$1048576,MATCH($B54,人口源表!$A:$A,0),MATCH(AM$1,人口源表!$1:$1,0))-INDEX(城镇人口!$1:$1048576,MATCH($B54,城镇人口!$B:$B,0),MATCH(AM$1,城镇人口!$1:$1,0))</f>
        <v>567374.51729492133</v>
      </c>
      <c r="AN54" s="40">
        <f>INDEX(人口源表!$1:$1048576,MATCH($B54,人口源表!$A:$A,0),MATCH(AN$1,人口源表!$1:$1,0))-INDEX(城镇人口!$1:$1048576,MATCH($B54,城镇人口!$B:$B,0),MATCH(AN$1,城镇人口!$1:$1,0))</f>
        <v>558562.2954633045</v>
      </c>
      <c r="AO54" s="40">
        <f>INDEX(人口源表!$1:$1048576,MATCH($B54,人口源表!$A:$A,0),MATCH(AO$1,人口源表!$1:$1,0))-INDEX(城镇人口!$1:$1048576,MATCH($B54,城镇人口!$B:$B,0),MATCH(AO$1,城镇人口!$1:$1,0))</f>
        <v>549844.41360878432</v>
      </c>
      <c r="AP54" s="40">
        <f>INDEX(人口源表!$1:$1048576,MATCH($B54,人口源表!$A:$A,0),MATCH(AP$1,人口源表!$1:$1,0))-INDEX(城镇人口!$1:$1048576,MATCH($B54,城镇人口!$B:$B,0),MATCH(AP$1,城镇人口!$1:$1,0))</f>
        <v>541234.53367571125</v>
      </c>
      <c r="AQ54" s="40">
        <f>INDEX(人口源表!$1:$1048576,MATCH($B54,人口源表!$A:$A,0),MATCH(AQ$1,人口源表!$1:$1,0))-INDEX(城镇人口!$1:$1048576,MATCH($B54,城镇人口!$B:$B,0),MATCH(AQ$1,城镇人口!$1:$1,0))</f>
        <v>532746.59599768883</v>
      </c>
      <c r="AR54" s="40">
        <f>INDEX(人口源表!$1:$1048576,MATCH($B54,人口源表!$A:$A,0),MATCH(AR$1,人口源表!$1:$1,0))-INDEX(城镇人口!$1:$1048576,MATCH($B54,城镇人口!$B:$B,0),MATCH(AR$1,城镇人口!$1:$1,0))</f>
        <v>524392.74328178389</v>
      </c>
      <c r="AS54" s="40">
        <f>INDEX(人口源表!$1:$1048576,MATCH($B54,人口源表!$A:$A,0),MATCH(AS$1,人口源表!$1:$1,0))-INDEX(城镇人口!$1:$1048576,MATCH($B54,城镇人口!$B:$B,0),MATCH(AS$1,城镇人口!$1:$1,0))</f>
        <v>516184.72124181257</v>
      </c>
      <c r="AT54" s="40">
        <f>INDEX(人口源表!$1:$1048576,MATCH($B54,人口源表!$A:$A,0),MATCH(AT$1,人口源表!$1:$1,0))-INDEX(城镇人口!$1:$1048576,MATCH($B54,城镇人口!$B:$B,0),MATCH(AT$1,城镇人口!$1:$1,0))</f>
        <v>508133.53862242063</v>
      </c>
      <c r="AU54" s="40">
        <f>INDEX(人口源表!$1:$1048576,MATCH($B54,人口源表!$A:$A,0),MATCH(AU$1,人口源表!$1:$1,0))-INDEX(城镇人口!$1:$1048576,MATCH($B54,城镇人口!$B:$B,0),MATCH(AU$1,城镇人口!$1:$1,0))</f>
        <v>500249.14220988145</v>
      </c>
      <c r="AV54" s="40">
        <f>INDEX(人口源表!$1:$1048576,MATCH($B54,人口源表!$A:$A,0),MATCH(AV$1,人口源表!$1:$1,0))-INDEX(城镇人口!$1:$1048576,MATCH($B54,城镇人口!$B:$B,0),MATCH(AV$1,城镇人口!$1:$1,0))</f>
        <v>492541.76326366514</v>
      </c>
    </row>
    <row r="55" spans="1:48" x14ac:dyDescent="0.15">
      <c r="A55" s="4" t="s">
        <v>863</v>
      </c>
      <c r="B55" s="4" t="s">
        <v>132</v>
      </c>
      <c r="C55" s="34">
        <f>VLOOKUP(B55,'[1]2016省城人口总结（根）'!B:C,2,FALSE)/100</f>
        <v>0.49934499999999998</v>
      </c>
      <c r="D55" s="40">
        <f>INDEX(人口源表!$1:$1048576,MATCH($B55,人口源表!$A:$A,0),MATCH(D$1,人口源表!$1:$1,0))-INDEX(城镇人口!$1:$1048576,MATCH($B55,城镇人口!$B:$B,0),MATCH(D$1,城镇人口!$1:$1,0))</f>
        <v>607643.39248753828</v>
      </c>
      <c r="E55" s="40">
        <f>INDEX(人口源表!$1:$1048576,MATCH($B55,人口源表!$A:$A,0),MATCH(E$1,人口源表!$1:$1,0))-INDEX(城镇人口!$1:$1048576,MATCH($B55,城镇人口!$B:$B,0),MATCH(E$1,城镇人口!$1:$1,0))</f>
        <v>599666.84913111455</v>
      </c>
      <c r="F55" s="40">
        <f>INDEX(人口源表!$1:$1048576,MATCH($B55,人口源表!$A:$A,0),MATCH(F$1,人口源表!$1:$1,0))-INDEX(城镇人口!$1:$1048576,MATCH($B55,城镇人口!$B:$B,0),MATCH(F$1,城镇人口!$1:$1,0))</f>
        <v>591148.63167876494</v>
      </c>
      <c r="G55" s="40">
        <f>INDEX(人口源表!$1:$1048576,MATCH($B55,人口源表!$A:$A,0),MATCH(G$1,人口源表!$1:$1,0))-INDEX(城镇人口!$1:$1048576,MATCH($B55,城镇人口!$B:$B,0),MATCH(G$1,城镇人口!$1:$1,0))</f>
        <v>470740.353562998</v>
      </c>
      <c r="H55" s="40">
        <f>INDEX(人口源表!$1:$1048576,MATCH($B55,人口源表!$A:$A,0),MATCH(H$1,人口源表!$1:$1,0))-INDEX(城镇人口!$1:$1048576,MATCH($B55,城镇人口!$B:$B,0),MATCH(H$1,城镇人口!$1:$1,0))</f>
        <v>464327.90210778802</v>
      </c>
      <c r="I55" s="40">
        <f>INDEX(人口源表!$1:$1048576,MATCH($B55,人口源表!$A:$A,0),MATCH(I$1,人口源表!$1:$1,0))-INDEX(城镇人口!$1:$1048576,MATCH($B55,城镇人口!$B:$B,0),MATCH(I$1,城镇人口!$1:$1,0))</f>
        <v>460949.10038248124</v>
      </c>
      <c r="J55" s="40">
        <f>INDEX(人口源表!$1:$1048576,MATCH($B55,人口源表!$A:$A,0),MATCH(J$1,人口源表!$1:$1,0))-INDEX(城镇人口!$1:$1048576,MATCH($B55,城镇人口!$B:$B,0),MATCH(J$1,城镇人口!$1:$1,0))</f>
        <v>457022.74400998186</v>
      </c>
      <c r="K55" s="40">
        <f>INDEX(人口源表!$1:$1048576,MATCH($B55,人口源表!$A:$A,0),MATCH(K$1,人口源表!$1:$1,0))-INDEX(城镇人口!$1:$1048576,MATCH($B55,城镇人口!$B:$B,0),MATCH(K$1,城镇人口!$1:$1,0))</f>
        <v>452581.72003972961</v>
      </c>
      <c r="L55" s="40">
        <f>INDEX(人口源表!$1:$1048576,MATCH($B55,人口源表!$A:$A,0),MATCH(L$1,人口源表!$1:$1,0))-INDEX(城镇人口!$1:$1048576,MATCH($B55,城镇人口!$B:$B,0),MATCH(L$1,城镇人口!$1:$1,0))</f>
        <v>447659.2310532782</v>
      </c>
      <c r="M55" s="40">
        <f>INDEX(人口源表!$1:$1048576,MATCH($B55,人口源表!$A:$A,0),MATCH(M$1,人口源表!$1:$1,0))-INDEX(城镇人口!$1:$1048576,MATCH($B55,城镇人口!$B:$B,0),MATCH(M$1,城镇人口!$1:$1,0))</f>
        <v>442286.09147267055</v>
      </c>
      <c r="N55" s="40">
        <f>INDEX(人口源表!$1:$1048576,MATCH($B55,人口源表!$A:$A,0),MATCH(N$1,人口源表!$1:$1,0))-INDEX(城镇人口!$1:$1048576,MATCH($B55,城镇人口!$B:$B,0),MATCH(N$1,城镇人口!$1:$1,0))</f>
        <v>436493.85210742685</v>
      </c>
      <c r="O55" s="40">
        <f>INDEX(人口源表!$1:$1048576,MATCH($B55,人口源表!$A:$A,0),MATCH(O$1,人口源表!$1:$1,0))-INDEX(城镇人口!$1:$1048576,MATCH($B55,城镇人口!$B:$B,0),MATCH(O$1,城镇人口!$1:$1,0))</f>
        <v>430312.56234887382</v>
      </c>
      <c r="P55" s="40">
        <f>INDEX(人口源表!$1:$1048576,MATCH($B55,人口源表!$A:$A,0),MATCH(P$1,人口源表!$1:$1,0))-INDEX(城镇人口!$1:$1048576,MATCH($B55,城镇人口!$B:$B,0),MATCH(P$1,城镇人口!$1:$1,0))</f>
        <v>423772.49510717089</v>
      </c>
      <c r="Q55" s="40">
        <f>INDEX(人口源表!$1:$1048576,MATCH($B55,人口源表!$A:$A,0),MATCH(Q$1,人口源表!$1:$1,0))-INDEX(城镇人口!$1:$1048576,MATCH($B55,城镇人口!$B:$B,0),MATCH(Q$1,城镇人口!$1:$1,0))</f>
        <v>416901.57672609179</v>
      </c>
      <c r="R55" s="40">
        <f>INDEX(人口源表!$1:$1048576,MATCH($B55,人口源表!$A:$A,0),MATCH(R$1,人口源表!$1:$1,0))-INDEX(城镇人口!$1:$1048576,MATCH($B55,城镇人口!$B:$B,0),MATCH(R$1,城镇人口!$1:$1,0))</f>
        <v>409728.35393314401</v>
      </c>
      <c r="S55" s="40">
        <f>INDEX(人口源表!$1:$1048576,MATCH($B55,人口源表!$A:$A,0),MATCH(S$1,人口源表!$1:$1,0))-INDEX(城镇人口!$1:$1048576,MATCH($B55,城镇人口!$B:$B,0),MATCH(S$1,城镇人口!$1:$1,0))</f>
        <v>405217.29332936078</v>
      </c>
      <c r="T55" s="40">
        <f>INDEX(人口源表!$1:$1048576,MATCH($B55,人口源表!$A:$A,0),MATCH(T$1,人口源表!$1:$1,0))-INDEX(城镇人口!$1:$1048576,MATCH($B55,城镇人口!$B:$B,0),MATCH(T$1,城镇人口!$1:$1,0))</f>
        <v>400475.0837556998</v>
      </c>
      <c r="U55" s="40">
        <f>INDEX(人口源表!$1:$1048576,MATCH($B55,人口源表!$A:$A,0),MATCH(U$1,人口源表!$1:$1,0))-INDEX(城镇人口!$1:$1048576,MATCH($B55,城镇人口!$B:$B,0),MATCH(U$1,城镇人口!$1:$1,0))</f>
        <v>395521.95222524274</v>
      </c>
      <c r="V55" s="40">
        <f>INDEX(人口源表!$1:$1048576,MATCH($B55,人口源表!$A:$A,0),MATCH(V$1,人口源表!$1:$1,0))-INDEX(城镇人口!$1:$1048576,MATCH($B55,城镇人口!$B:$B,0),MATCH(V$1,城镇人口!$1:$1,0))</f>
        <v>390378.13421428925</v>
      </c>
      <c r="W55" s="40">
        <f>INDEX(人口源表!$1:$1048576,MATCH($B55,人口源表!$A:$A,0),MATCH(W$1,人口源表!$1:$1,0))-INDEX(城镇人口!$1:$1048576,MATCH($B55,城镇人口!$B:$B,0),MATCH(W$1,城镇人口!$1:$1,0))</f>
        <v>385062.66849273897</v>
      </c>
      <c r="X55" s="40">
        <f>INDEX(人口源表!$1:$1048576,MATCH($B55,人口源表!$A:$A,0),MATCH(X$1,人口源表!$1:$1,0))-INDEX(城镇人口!$1:$1048576,MATCH($B55,城镇人口!$B:$B,0),MATCH(X$1,城镇人口!$1:$1,0))</f>
        <v>379594.59802768845</v>
      </c>
      <c r="Y55" s="40">
        <f>INDEX(人口源表!$1:$1048576,MATCH($B55,人口源表!$A:$A,0),MATCH(Y$1,人口源表!$1:$1,0))-INDEX(城镇人口!$1:$1048576,MATCH($B55,城镇人口!$B:$B,0),MATCH(Y$1,城镇人口!$1:$1,0))</f>
        <v>373992.56079106417</v>
      </c>
      <c r="Z55" s="40">
        <f>INDEX(人口源表!$1:$1048576,MATCH($B55,人口源表!$A:$A,0),MATCH(Z$1,人口源表!$1:$1,0))-INDEX(城镇人口!$1:$1048576,MATCH($B55,城镇人口!$B:$B,0),MATCH(Z$1,城镇人口!$1:$1,0))</f>
        <v>368274.01273118809</v>
      </c>
      <c r="AA55" s="40">
        <f>INDEX(人口源表!$1:$1048576,MATCH($B55,人口源表!$A:$A,0),MATCH(AA$1,人口源表!$1:$1,0))-INDEX(城镇人口!$1:$1048576,MATCH($B55,城镇人口!$B:$B,0),MATCH(AA$1,城镇人口!$1:$1,0))</f>
        <v>362456.4016261386</v>
      </c>
      <c r="AB55" s="40">
        <f>INDEX(人口源表!$1:$1048576,MATCH($B55,人口源表!$A:$A,0),MATCH(AB$1,人口源表!$1:$1,0))-INDEX(城镇人口!$1:$1048576,MATCH($B55,城镇人口!$B:$B,0),MATCH(AB$1,城镇人口!$1:$1,0))</f>
        <v>356556.38713836146</v>
      </c>
      <c r="AC55" s="40">
        <f>INDEX(人口源表!$1:$1048576,MATCH($B55,人口源表!$A:$A,0),MATCH(AC$1,人口源表!$1:$1,0))-INDEX(城镇人口!$1:$1048576,MATCH($B55,城镇人口!$B:$B,0),MATCH(AC$1,城镇人口!$1:$1,0))</f>
        <v>351300.66263490252</v>
      </c>
      <c r="AD55" s="40">
        <f>INDEX(人口源表!$1:$1048576,MATCH($B55,人口源表!$A:$A,0),MATCH(AD$1,人口源表!$1:$1,0))-INDEX(城镇人口!$1:$1048576,MATCH($B55,城镇人口!$B:$B,0),MATCH(AD$1,城镇人口!$1:$1,0))</f>
        <v>345988.08861649712</v>
      </c>
      <c r="AE55" s="40">
        <f>INDEX(人口源表!$1:$1048576,MATCH($B55,人口源表!$A:$A,0),MATCH(AE$1,人口源表!$1:$1,0))-INDEX(城镇人口!$1:$1048576,MATCH($B55,城镇人口!$B:$B,0),MATCH(AE$1,城镇人口!$1:$1,0))</f>
        <v>340633.52613208629</v>
      </c>
      <c r="AF55" s="40">
        <f>INDEX(人口源表!$1:$1048576,MATCH($B55,人口源表!$A:$A,0),MATCH(AF$1,人口源表!$1:$1,0))-INDEX(城镇人口!$1:$1048576,MATCH($B55,城镇人口!$B:$B,0),MATCH(AF$1,城镇人口!$1:$1,0))</f>
        <v>335250.77774516423</v>
      </c>
      <c r="AG55" s="40">
        <f>INDEX(人口源表!$1:$1048576,MATCH($B55,人口源表!$A:$A,0),MATCH(AG$1,人口源表!$1:$1,0))-INDEX(城镇人口!$1:$1048576,MATCH($B55,城镇人口!$B:$B,0),MATCH(AG$1,城镇人口!$1:$1,0))</f>
        <v>329853.71208672994</v>
      </c>
      <c r="AH55" s="40">
        <f>INDEX(人口源表!$1:$1048576,MATCH($B55,人口源表!$A:$A,0),MATCH(AH$1,人口源表!$1:$1,0))-INDEX(城镇人口!$1:$1048576,MATCH($B55,城镇人口!$B:$B,0),MATCH(AH$1,城镇人口!$1:$1,0))</f>
        <v>324455.88348990364</v>
      </c>
      <c r="AI55" s="40">
        <f>INDEX(人口源表!$1:$1048576,MATCH($B55,人口源表!$A:$A,0),MATCH(AI$1,人口源表!$1:$1,0))-INDEX(城镇人口!$1:$1048576,MATCH($B55,城镇人口!$B:$B,0),MATCH(AI$1,城镇人口!$1:$1,0))</f>
        <v>319069.80264390563</v>
      </c>
      <c r="AJ55" s="40">
        <f>INDEX(人口源表!$1:$1048576,MATCH($B55,人口源表!$A:$A,0),MATCH(AJ$1,人口源表!$1:$1,0))-INDEX(城镇人口!$1:$1048576,MATCH($B55,城镇人口!$B:$B,0),MATCH(AJ$1,城镇人口!$1:$1,0))</f>
        <v>313708.40068514843</v>
      </c>
      <c r="AK55" s="40">
        <f>INDEX(人口源表!$1:$1048576,MATCH($B55,人口源表!$A:$A,0),MATCH(AK$1,人口源表!$1:$1,0))-INDEX(城镇人口!$1:$1048576,MATCH($B55,城镇人口!$B:$B,0),MATCH(AK$1,城镇人口!$1:$1,0))</f>
        <v>308383.56877912441</v>
      </c>
      <c r="AL55" s="40">
        <f>INDEX(人口源表!$1:$1048576,MATCH($B55,人口源表!$A:$A,0),MATCH(AL$1,人口源表!$1:$1,0))-INDEX(城镇人口!$1:$1048576,MATCH($B55,城镇人口!$B:$B,0),MATCH(AL$1,城镇人口!$1:$1,0))</f>
        <v>303106.53519447159</v>
      </c>
      <c r="AM55" s="40">
        <f>INDEX(人口源表!$1:$1048576,MATCH($B55,人口源表!$A:$A,0),MATCH(AM$1,人口源表!$1:$1,0))-INDEX(城镇人口!$1:$1048576,MATCH($B55,城镇人口!$B:$B,0),MATCH(AM$1,城镇人口!$1:$1,0))</f>
        <v>297888.93509290647</v>
      </c>
      <c r="AN55" s="40">
        <f>INDEX(人口源表!$1:$1048576,MATCH($B55,人口源表!$A:$A,0),MATCH(AN$1,人口源表!$1:$1,0))-INDEX(城镇人口!$1:$1048576,MATCH($B55,城镇人口!$B:$B,0),MATCH(AN$1,城镇人口!$1:$1,0))</f>
        <v>292741.3790018264</v>
      </c>
      <c r="AO55" s="40">
        <f>INDEX(人口源表!$1:$1048576,MATCH($B55,人口源表!$A:$A,0),MATCH(AO$1,人口源表!$1:$1,0))-INDEX(城镇人口!$1:$1048576,MATCH($B55,城镇人口!$B:$B,0),MATCH(AO$1,城镇人口!$1:$1,0))</f>
        <v>287674.17150799441</v>
      </c>
      <c r="AP55" s="40">
        <f>INDEX(人口源表!$1:$1048576,MATCH($B55,人口源表!$A:$A,0),MATCH(AP$1,人口源表!$1:$1,0))-INDEX(城镇人口!$1:$1048576,MATCH($B55,城镇人口!$B:$B,0),MATCH(AP$1,城镇人口!$1:$1,0))</f>
        <v>282697.30838028225</v>
      </c>
      <c r="AQ55" s="40">
        <f>INDEX(人口源表!$1:$1048576,MATCH($B55,人口源表!$A:$A,0),MATCH(AQ$1,人口源表!$1:$1,0))-INDEX(城镇人口!$1:$1048576,MATCH($B55,城镇人口!$B:$B,0),MATCH(AQ$1,城镇人口!$1:$1,0))</f>
        <v>277820.12995816313</v>
      </c>
      <c r="AR55" s="40">
        <f>INDEX(人口源表!$1:$1048576,MATCH($B55,人口源表!$A:$A,0),MATCH(AR$1,人口源表!$1:$1,0))-INDEX(城镇人口!$1:$1048576,MATCH($B55,城镇人口!$B:$B,0),MATCH(AR$1,城镇人口!$1:$1,0))</f>
        <v>273051.67184093187</v>
      </c>
      <c r="AS55" s="40">
        <f>INDEX(人口源表!$1:$1048576,MATCH($B55,人口源表!$A:$A,0),MATCH(AS$1,人口源表!$1:$1,0))-INDEX(城镇人口!$1:$1048576,MATCH($B55,城镇人口!$B:$B,0),MATCH(AS$1,城镇人口!$1:$1,0))</f>
        <v>268401.00079286739</v>
      </c>
      <c r="AT55" s="40">
        <f>INDEX(人口源表!$1:$1048576,MATCH($B55,人口源表!$A:$A,0),MATCH(AT$1,人口源表!$1:$1,0))-INDEX(城镇人口!$1:$1048576,MATCH($B55,城镇人口!$B:$B,0),MATCH(AT$1,城镇人口!$1:$1,0))</f>
        <v>263875.85436113639</v>
      </c>
      <c r="AU55" s="40">
        <f>INDEX(人口源表!$1:$1048576,MATCH($B55,人口源表!$A:$A,0),MATCH(AU$1,人口源表!$1:$1,0))-INDEX(城镇人口!$1:$1048576,MATCH($B55,城镇人口!$B:$B,0),MATCH(AU$1,城镇人口!$1:$1,0))</f>
        <v>259484.34422146721</v>
      </c>
      <c r="AV55" s="40">
        <f>INDEX(人口源表!$1:$1048576,MATCH($B55,人口源表!$A:$A,0),MATCH(AV$1,人口源表!$1:$1,0))-INDEX(城镇人口!$1:$1048576,MATCH($B55,城镇人口!$B:$B,0),MATCH(AV$1,城镇人口!$1:$1,0))</f>
        <v>255233.93459210434</v>
      </c>
    </row>
    <row r="56" spans="1:48" x14ac:dyDescent="0.15">
      <c r="A56" s="4" t="s">
        <v>863</v>
      </c>
      <c r="B56" s="4" t="s">
        <v>134</v>
      </c>
      <c r="C56" s="34">
        <f>VLOOKUP(B56,'[1]2016省城人口总结（根）'!B:C,2,FALSE)/100</f>
        <v>0.49934499999999998</v>
      </c>
      <c r="D56" s="40">
        <f>INDEX(人口源表!$1:$1048576,MATCH($B56,人口源表!$A:$A,0),MATCH(D$1,人口源表!$1:$1,0))-INDEX(城镇人口!$1:$1048576,MATCH($B56,城镇人口!$B:$B,0),MATCH(D$1,城镇人口!$1:$1,0))</f>
        <v>1206251.1829820711</v>
      </c>
      <c r="E56" s="40">
        <f>INDEX(人口源表!$1:$1048576,MATCH($B56,人口源表!$A:$A,0),MATCH(E$1,人口源表!$1:$1,0))-INDEX(城镇人口!$1:$1048576,MATCH($B56,城镇人口!$B:$B,0),MATCH(E$1,城镇人口!$1:$1,0))</f>
        <v>1191109.4594009828</v>
      </c>
      <c r="F56" s="40">
        <f>INDEX(人口源表!$1:$1048576,MATCH($B56,人口源表!$A:$A,0),MATCH(F$1,人口源表!$1:$1,0))-INDEX(城镇人口!$1:$1048576,MATCH($B56,城镇人口!$B:$B,0),MATCH(F$1,城镇人口!$1:$1,0))</f>
        <v>1174804.495706802</v>
      </c>
      <c r="G56" s="40">
        <f>INDEX(人口源表!$1:$1048576,MATCH($B56,人口源表!$A:$A,0),MATCH(G$1,人口源表!$1:$1,0))-INDEX(城镇人口!$1:$1048576,MATCH($B56,城镇人口!$B:$B,0),MATCH(G$1,城镇人口!$1:$1,0))</f>
        <v>855135.08441538643</v>
      </c>
      <c r="H56" s="40">
        <f>INDEX(人口源表!$1:$1048576,MATCH($B56,人口源表!$A:$A,0),MATCH(H$1,人口源表!$1:$1,0))-INDEX(城镇人口!$1:$1048576,MATCH($B56,城镇人口!$B:$B,0),MATCH(H$1,城镇人口!$1:$1,0))</f>
        <v>844028.14846773085</v>
      </c>
      <c r="I56" s="40">
        <f>INDEX(人口源表!$1:$1048576,MATCH($B56,人口源表!$A:$A,0),MATCH(I$1,人口源表!$1:$1,0))-INDEX(城镇人口!$1:$1048576,MATCH($B56,城镇人口!$B:$B,0),MATCH(I$1,城镇人口!$1:$1,0))</f>
        <v>838302.79961884988</v>
      </c>
      <c r="J56" s="40">
        <f>INDEX(人口源表!$1:$1048576,MATCH($B56,人口源表!$A:$A,0),MATCH(J$1,人口源表!$1:$1,0))-INDEX(城镇人口!$1:$1048576,MATCH($B56,城镇人口!$B:$B,0),MATCH(J$1,城镇人口!$1:$1,0))</f>
        <v>831471.03341121867</v>
      </c>
      <c r="K56" s="40">
        <f>INDEX(人口源表!$1:$1048576,MATCH($B56,人口源表!$A:$A,0),MATCH(K$1,人口源表!$1:$1,0))-INDEX(城镇人口!$1:$1048576,MATCH($B56,城镇人口!$B:$B,0),MATCH(K$1,城镇人口!$1:$1,0))</f>
        <v>823613.3402399132</v>
      </c>
      <c r="L56" s="40">
        <f>INDEX(人口源表!$1:$1048576,MATCH($B56,人口源表!$A:$A,0),MATCH(L$1,人口源表!$1:$1,0))-INDEX(城镇人口!$1:$1048576,MATCH($B56,城镇人口!$B:$B,0),MATCH(L$1,城镇人口!$1:$1,0))</f>
        <v>814804.84453096648</v>
      </c>
      <c r="M56" s="40">
        <f>INDEX(人口源表!$1:$1048576,MATCH($B56,人口源表!$A:$A,0),MATCH(M$1,人口源表!$1:$1,0))-INDEX(城镇人口!$1:$1048576,MATCH($B56,城镇人口!$B:$B,0),MATCH(M$1,城镇人口!$1:$1,0))</f>
        <v>805120.30069378507</v>
      </c>
      <c r="N56" s="40">
        <f>INDEX(人口源表!$1:$1048576,MATCH($B56,人口源表!$A:$A,0),MATCH(N$1,人口源表!$1:$1,0))-INDEX(城镇人口!$1:$1048576,MATCH($B56,城镇人口!$B:$B,0),MATCH(N$1,城镇人口!$1:$1,0))</f>
        <v>794629.19957169797</v>
      </c>
      <c r="O56" s="40">
        <f>INDEX(人口源表!$1:$1048576,MATCH($B56,人口源表!$A:$A,0),MATCH(O$1,人口源表!$1:$1,0))-INDEX(城镇人口!$1:$1048576,MATCH($B56,城镇人口!$B:$B,0),MATCH(O$1,城镇人口!$1:$1,0))</f>
        <v>783399.79091046867</v>
      </c>
      <c r="P56" s="40">
        <f>INDEX(人口源表!$1:$1048576,MATCH($B56,人口源表!$A:$A,0),MATCH(P$1,人口源表!$1:$1,0))-INDEX(城镇人口!$1:$1048576,MATCH($B56,城镇人口!$B:$B,0),MATCH(P$1,城镇人口!$1:$1,0))</f>
        <v>771496.47926761978</v>
      </c>
      <c r="Q56" s="40">
        <f>INDEX(人口源表!$1:$1048576,MATCH($B56,人口源表!$A:$A,0),MATCH(Q$1,人口源表!$1:$1,0))-INDEX(城镇人口!$1:$1048576,MATCH($B56,城镇人口!$B:$B,0),MATCH(Q$1,城镇人口!$1:$1,0))</f>
        <v>758981.99960663263</v>
      </c>
      <c r="R56" s="40">
        <f>INDEX(人口源表!$1:$1048576,MATCH($B56,人口源表!$A:$A,0),MATCH(R$1,人口源表!$1:$1,0))-INDEX(城镇人口!$1:$1048576,MATCH($B56,城镇人口!$B:$B,0),MATCH(R$1,城镇人口!$1:$1,0))</f>
        <v>745915.73177339369</v>
      </c>
      <c r="S56" s="40">
        <f>INDEX(人口源表!$1:$1048576,MATCH($B56,人口源表!$A:$A,0),MATCH(S$1,人口源表!$1:$1,0))-INDEX(城镇人口!$1:$1048576,MATCH($B56,城镇人口!$B:$B,0),MATCH(S$1,城镇人口!$1:$1,0))</f>
        <v>737702.1193326232</v>
      </c>
      <c r="T56" s="40">
        <f>INDEX(人口源表!$1:$1048576,MATCH($B56,人口源表!$A:$A,0),MATCH(T$1,人口源表!$1:$1,0))-INDEX(城镇人口!$1:$1048576,MATCH($B56,城镇人口!$B:$B,0),MATCH(T$1,城镇人口!$1:$1,0))</f>
        <v>729079.73047511186</v>
      </c>
      <c r="U56" s="40">
        <f>INDEX(人口源表!$1:$1048576,MATCH($B56,人口源表!$A:$A,0),MATCH(U$1,人口源表!$1:$1,0))-INDEX(城镇人口!$1:$1048576,MATCH($B56,城镇人口!$B:$B,0),MATCH(U$1,城镇人口!$1:$1,0))</f>
        <v>720090.99420252885</v>
      </c>
      <c r="V56" s="40">
        <f>INDEX(人口源表!$1:$1048576,MATCH($B56,人口源表!$A:$A,0),MATCH(V$1,人口源表!$1:$1,0))-INDEX(城镇人口!$1:$1048576,MATCH($B56,城镇人口!$B:$B,0),MATCH(V$1,城镇人口!$1:$1,0))</f>
        <v>710775.86019836669</v>
      </c>
      <c r="W56" s="40">
        <f>INDEX(人口源表!$1:$1048576,MATCH($B56,人口源表!$A:$A,0),MATCH(W$1,人口源表!$1:$1,0))-INDEX(城镇人口!$1:$1048576,MATCH($B56,城镇人口!$B:$B,0),MATCH(W$1,城镇人口!$1:$1,0))</f>
        <v>701174.21758876974</v>
      </c>
      <c r="X56" s="40">
        <f>INDEX(人口源表!$1:$1048576,MATCH($B56,人口源表!$A:$A,0),MATCH(X$1,人口源表!$1:$1,0))-INDEX(城镇人口!$1:$1048576,MATCH($B56,城镇人口!$B:$B,0),MATCH(X$1,城镇人口!$1:$1,0))</f>
        <v>691321.54186925432</v>
      </c>
      <c r="Y56" s="40">
        <f>INDEX(人口源表!$1:$1048576,MATCH($B56,人口源表!$A:$A,0),MATCH(Y$1,人口源表!$1:$1,0))-INDEX(城镇人口!$1:$1048576,MATCH($B56,城镇人口!$B:$B,0),MATCH(Y$1,城镇人口!$1:$1,0))</f>
        <v>681253.68761286605</v>
      </c>
      <c r="Z56" s="40">
        <f>INDEX(人口源表!$1:$1048576,MATCH($B56,人口源表!$A:$A,0),MATCH(Z$1,人口源表!$1:$1,0))-INDEX(城镇人口!$1:$1048576,MATCH($B56,城镇人口!$B:$B,0),MATCH(Z$1,城镇人口!$1:$1,0))</f>
        <v>671003.35948052537</v>
      </c>
      <c r="AA56" s="40">
        <f>INDEX(人口源表!$1:$1048576,MATCH($B56,人口源表!$A:$A,0),MATCH(AA$1,人口源表!$1:$1,0))-INDEX(城镇人口!$1:$1048576,MATCH($B56,城镇人口!$B:$B,0),MATCH(AA$1,城镇人口!$1:$1,0))</f>
        <v>660602.10769879888</v>
      </c>
      <c r="AB56" s="40">
        <f>INDEX(人口源表!$1:$1048576,MATCH($B56,人口源表!$A:$A,0),MATCH(AB$1,人口源表!$1:$1,0))-INDEX(城镇人口!$1:$1048576,MATCH($B56,城镇人口!$B:$B,0),MATCH(AB$1,城镇人口!$1:$1,0))</f>
        <v>650079.1943789497</v>
      </c>
      <c r="AC56" s="40">
        <f>INDEX(人口源表!$1:$1048576,MATCH($B56,人口源表!$A:$A,0),MATCH(AC$1,人口源表!$1:$1,0))-INDEX(城镇人口!$1:$1048576,MATCH($B56,城镇人口!$B:$B,0),MATCH(AC$1,城镇人口!$1:$1,0))</f>
        <v>640758.26998516102</v>
      </c>
      <c r="AD56" s="40">
        <f>INDEX(人口源表!$1:$1048576,MATCH($B56,人口源表!$A:$A,0),MATCH(AD$1,人口源表!$1:$1,0))-INDEX(城镇人口!$1:$1048576,MATCH($B56,城镇人口!$B:$B,0),MATCH(AD$1,城镇人口!$1:$1,0))</f>
        <v>631359.00950070191</v>
      </c>
      <c r="AE56" s="40">
        <f>INDEX(人口源表!$1:$1048576,MATCH($B56,人口源表!$A:$A,0),MATCH(AE$1,人口源表!$1:$1,0))-INDEX(城镇人口!$1:$1048576,MATCH($B56,城镇人口!$B:$B,0),MATCH(AE$1,城镇人口!$1:$1,0))</f>
        <v>621905.41209993337</v>
      </c>
      <c r="AF56" s="40">
        <f>INDEX(人口源表!$1:$1048576,MATCH($B56,人口源表!$A:$A,0),MATCH(AF$1,人口源表!$1:$1,0))-INDEX(城镇人口!$1:$1048576,MATCH($B56,城镇人口!$B:$B,0),MATCH(AF$1,城镇人口!$1:$1,0))</f>
        <v>612419.10614751396</v>
      </c>
      <c r="AG56" s="40">
        <f>INDEX(人口源表!$1:$1048576,MATCH($B56,人口源表!$A:$A,0),MATCH(AG$1,人口源表!$1:$1,0))-INDEX(城镇人口!$1:$1048576,MATCH($B56,城镇人口!$B:$B,0),MATCH(AG$1,城镇人口!$1:$1,0))</f>
        <v>602921.61129310902</v>
      </c>
      <c r="AH56" s="40">
        <f>INDEX(人口源表!$1:$1048576,MATCH($B56,人口源表!$A:$A,0),MATCH(AH$1,人口源表!$1:$1,0))-INDEX(城镇人口!$1:$1048576,MATCH($B56,城镇人口!$B:$B,0),MATCH(AH$1,城镇人口!$1:$1,0))</f>
        <v>593431.76303411275</v>
      </c>
      <c r="AI56" s="40">
        <f>INDEX(人口源表!$1:$1048576,MATCH($B56,人口源表!$A:$A,0),MATCH(AI$1,人口源表!$1:$1,0))-INDEX(城镇人口!$1:$1048576,MATCH($B56,城镇人口!$B:$B,0),MATCH(AI$1,城镇人口!$1:$1,0))</f>
        <v>583967.595678885</v>
      </c>
      <c r="AJ56" s="40">
        <f>INDEX(人口源表!$1:$1048576,MATCH($B56,人口源表!$A:$A,0),MATCH(AJ$1,人口源表!$1:$1,0))-INDEX(城镇人口!$1:$1048576,MATCH($B56,城镇人口!$B:$B,0),MATCH(AJ$1,城镇人口!$1:$1,0))</f>
        <v>574545.62863432732</v>
      </c>
      <c r="AK56" s="40">
        <f>INDEX(人口源表!$1:$1048576,MATCH($B56,人口源表!$A:$A,0),MATCH(AK$1,人口源表!$1:$1,0))-INDEX(城镇人口!$1:$1048576,MATCH($B56,城镇人口!$B:$B,0),MATCH(AK$1,城镇人口!$1:$1,0))</f>
        <v>565180.54008255957</v>
      </c>
      <c r="AL56" s="40">
        <f>INDEX(人口源表!$1:$1048576,MATCH($B56,人口源表!$A:$A,0),MATCH(AL$1,人口源表!$1:$1,0))-INDEX(城镇人口!$1:$1048576,MATCH($B56,城镇人口!$B:$B,0),MATCH(AL$1,城镇人口!$1:$1,0))</f>
        <v>555886.99122353503</v>
      </c>
      <c r="AM56" s="40">
        <f>INDEX(人口源表!$1:$1048576,MATCH($B56,人口源表!$A:$A,0),MATCH(AM$1,人口源表!$1:$1,0))-INDEX(城镇人口!$1:$1048576,MATCH($B56,城镇人口!$B:$B,0),MATCH(AM$1,城镇人口!$1:$1,0))</f>
        <v>546677.13598055171</v>
      </c>
      <c r="AN56" s="40">
        <f>INDEX(人口源表!$1:$1048576,MATCH($B56,人口源表!$A:$A,0),MATCH(AN$1,人口源表!$1:$1,0))-INDEX(城镇人口!$1:$1048576,MATCH($B56,城镇人口!$B:$B,0),MATCH(AN$1,城镇人口!$1:$1,0))</f>
        <v>537562.44587148773</v>
      </c>
      <c r="AO56" s="40">
        <f>INDEX(人口源表!$1:$1048576,MATCH($B56,人口源表!$A:$A,0),MATCH(AO$1,人口源表!$1:$1,0))-INDEX(城镇人口!$1:$1048576,MATCH($B56,城镇人口!$B:$B,0),MATCH(AO$1,城镇人口!$1:$1,0))</f>
        <v>528552.67321513849</v>
      </c>
      <c r="AP56" s="40">
        <f>INDEX(人口源表!$1:$1048576,MATCH($B56,人口源表!$A:$A,0),MATCH(AP$1,人口源表!$1:$1,0))-INDEX(城镇人口!$1:$1048576,MATCH($B56,城镇人口!$B:$B,0),MATCH(AP$1,城镇人口!$1:$1,0))</f>
        <v>519656.93572236504</v>
      </c>
      <c r="AQ56" s="40">
        <f>INDEX(人口源表!$1:$1048576,MATCH($B56,人口源表!$A:$A,0),MATCH(AQ$1,人口源表!$1:$1,0))-INDEX(城镇人口!$1:$1048576,MATCH($B56,城镇人口!$B:$B,0),MATCH(AQ$1,城镇人口!$1:$1,0))</f>
        <v>510883.38239850814</v>
      </c>
      <c r="AR56" s="40">
        <f>INDEX(人口源表!$1:$1048576,MATCH($B56,人口源表!$A:$A,0),MATCH(AR$1,人口源表!$1:$1,0))-INDEX(城镇人口!$1:$1048576,MATCH($B56,城镇人口!$B:$B,0),MATCH(AR$1,城镇人口!$1:$1,0))</f>
        <v>502237.85069615929</v>
      </c>
      <c r="AS56" s="40">
        <f>INDEX(人口源表!$1:$1048576,MATCH($B56,人口源表!$A:$A,0),MATCH(AS$1,人口源表!$1:$1,0))-INDEX(城镇人口!$1:$1048576,MATCH($B56,城镇人口!$B:$B,0),MATCH(AS$1,城镇人口!$1:$1,0))</f>
        <v>493725.97108175594</v>
      </c>
      <c r="AT56" s="40">
        <f>INDEX(人口源表!$1:$1048576,MATCH($B56,人口源表!$A:$A,0),MATCH(AT$1,人口源表!$1:$1,0))-INDEX(城镇人口!$1:$1048576,MATCH($B56,城镇人口!$B:$B,0),MATCH(AT$1,城镇人口!$1:$1,0))</f>
        <v>485352.49258483539</v>
      </c>
      <c r="AU56" s="40">
        <f>INDEX(人口源表!$1:$1048576,MATCH($B56,人口源表!$A:$A,0),MATCH(AU$1,人口源表!$1:$1,0))-INDEX(城镇人口!$1:$1048576,MATCH($B56,城镇人口!$B:$B,0),MATCH(AU$1,城镇人口!$1:$1,0))</f>
        <v>477120.30460298294</v>
      </c>
      <c r="AV56" s="40">
        <f>INDEX(人口源表!$1:$1048576,MATCH($B56,人口源表!$A:$A,0),MATCH(AV$1,人口源表!$1:$1,0))-INDEX(城镇人口!$1:$1048576,MATCH($B56,城镇人口!$B:$B,0),MATCH(AV$1,城镇人口!$1:$1,0))</f>
        <v>469032.15416673187</v>
      </c>
    </row>
    <row r="57" spans="1:48" x14ac:dyDescent="0.15">
      <c r="A57" s="4" t="s">
        <v>863</v>
      </c>
      <c r="B57" s="4" t="s">
        <v>136</v>
      </c>
      <c r="C57" s="34">
        <f>VLOOKUP(B57,'[1]2016省城人口总结（根）'!B:C,2,FALSE)/100</f>
        <v>0.49934499999999998</v>
      </c>
      <c r="D57" s="40">
        <f>INDEX(人口源表!$1:$1048576,MATCH($B57,人口源表!$A:$A,0),MATCH(D$1,人口源表!$1:$1,0))-INDEX(城镇人口!$1:$1048576,MATCH($B57,城镇人口!$B:$B,0),MATCH(D$1,城镇人口!$1:$1,0))</f>
        <v>667053.19582526106</v>
      </c>
      <c r="E57" s="40">
        <f>INDEX(人口源表!$1:$1048576,MATCH($B57,人口源表!$A:$A,0),MATCH(E$1,人口源表!$1:$1,0))-INDEX(城镇人口!$1:$1048576,MATCH($B57,城镇人口!$B:$B,0),MATCH(E$1,城镇人口!$1:$1,0))</f>
        <v>657694.81284344557</v>
      </c>
      <c r="F57" s="40">
        <f>INDEX(人口源表!$1:$1048576,MATCH($B57,人口源表!$A:$A,0),MATCH(F$1,人口源表!$1:$1,0))-INDEX(城镇人口!$1:$1048576,MATCH($B57,城镇人口!$B:$B,0),MATCH(F$1,城镇人口!$1:$1,0))</f>
        <v>647734.43756947294</v>
      </c>
      <c r="G57" s="40">
        <f>INDEX(人口源表!$1:$1048576,MATCH($B57,人口源表!$A:$A,0),MATCH(G$1,人口源表!$1:$1,0))-INDEX(城镇人口!$1:$1048576,MATCH($B57,城镇人口!$B:$B,0),MATCH(G$1,城镇人口!$1:$1,0))</f>
        <v>450038.14050637744</v>
      </c>
      <c r="H57" s="40">
        <f>INDEX(人口源表!$1:$1048576,MATCH($B57,人口源表!$A:$A,0),MATCH(H$1,人口源表!$1:$1,0))-INDEX(城镇人口!$1:$1048576,MATCH($B57,城镇人口!$B:$B,0),MATCH(H$1,城镇人口!$1:$1,0))</f>
        <v>443345.54613162391</v>
      </c>
      <c r="I57" s="40">
        <f>INDEX(人口源表!$1:$1048576,MATCH($B57,人口源表!$A:$A,0),MATCH(I$1,人口源表!$1:$1,0))-INDEX(城镇人口!$1:$1048576,MATCH($B57,城镇人口!$B:$B,0),MATCH(I$1,城镇人口!$1:$1,0))</f>
        <v>439581.62058261811</v>
      </c>
      <c r="J57" s="40">
        <f>INDEX(人口源表!$1:$1048576,MATCH($B57,人口源表!$A:$A,0),MATCH(J$1,人口源表!$1:$1,0))-INDEX(城镇人口!$1:$1048576,MATCH($B57,城镇人口!$B:$B,0),MATCH(J$1,城镇人口!$1:$1,0))</f>
        <v>435321.7961797301</v>
      </c>
      <c r="K57" s="40">
        <f>INDEX(人口源表!$1:$1048576,MATCH($B57,人口源表!$A:$A,0),MATCH(K$1,人口源表!$1:$1,0))-INDEX(城镇人口!$1:$1048576,MATCH($B57,城镇人口!$B:$B,0),MATCH(K$1,城镇人口!$1:$1,0))</f>
        <v>430597.96154699009</v>
      </c>
      <c r="L57" s="40">
        <f>INDEX(人口源表!$1:$1048576,MATCH($B57,人口源表!$A:$A,0),MATCH(L$1,人口源表!$1:$1,0))-INDEX(城镇人口!$1:$1048576,MATCH($B57,城镇人口!$B:$B,0),MATCH(L$1,城镇人口!$1:$1,0))</f>
        <v>425441.41094951471</v>
      </c>
      <c r="M57" s="40">
        <f>INDEX(人口源表!$1:$1048576,MATCH($B57,人口源表!$A:$A,0),MATCH(M$1,人口源表!$1:$1,0))-INDEX(城镇人口!$1:$1048576,MATCH($B57,城镇人口!$B:$B,0),MATCH(M$1,城镇人口!$1:$1,0))</f>
        <v>419883.26565747766</v>
      </c>
      <c r="N57" s="40">
        <f>INDEX(人口源表!$1:$1048576,MATCH($B57,人口源表!$A:$A,0),MATCH(N$1,人口源表!$1:$1,0))-INDEX(城镇人口!$1:$1048576,MATCH($B57,城镇人口!$B:$B,0),MATCH(N$1,城镇人口!$1:$1,0))</f>
        <v>413952.26365004596</v>
      </c>
      <c r="O57" s="40">
        <f>INDEX(人口源表!$1:$1048576,MATCH($B57,人口源表!$A:$A,0),MATCH(O$1,人口源表!$1:$1,0))-INDEX(城镇人口!$1:$1048576,MATCH($B57,城镇人口!$B:$B,0),MATCH(O$1,城镇人口!$1:$1,0))</f>
        <v>407676.99085890758</v>
      </c>
      <c r="P57" s="40">
        <f>INDEX(人口源表!$1:$1048576,MATCH($B57,人口源表!$A:$A,0),MATCH(P$1,人口源表!$1:$1,0))-INDEX(城镇人口!$1:$1048576,MATCH($B57,城镇人口!$B:$B,0),MATCH(P$1,城镇人口!$1:$1,0))</f>
        <v>401085.83591998613</v>
      </c>
      <c r="Q57" s="40">
        <f>INDEX(人口源表!$1:$1048576,MATCH($B57,人口源表!$A:$A,0),MATCH(Q$1,人口源表!$1:$1,0))-INDEX(城镇人口!$1:$1048576,MATCH($B57,城镇人口!$B:$B,0),MATCH(Q$1,城镇人口!$1:$1,0))</f>
        <v>394205.69645743759</v>
      </c>
      <c r="R57" s="40">
        <f>INDEX(人口源表!$1:$1048576,MATCH($B57,人口源表!$A:$A,0),MATCH(R$1,人口源表!$1:$1,0))-INDEX(城镇人口!$1:$1048576,MATCH($B57,城镇人口!$B:$B,0),MATCH(R$1,城镇人口!$1:$1,0))</f>
        <v>387062.42892948422</v>
      </c>
      <c r="S57" s="40">
        <f>INDEX(人口源表!$1:$1048576,MATCH($B57,人口源表!$A:$A,0),MATCH(S$1,人口源表!$1:$1,0))-INDEX(城镇人口!$1:$1048576,MATCH($B57,城镇人口!$B:$B,0),MATCH(S$1,城镇人口!$1:$1,0))</f>
        <v>382454.06015221798</v>
      </c>
      <c r="T57" s="40">
        <f>INDEX(人口源表!$1:$1048576,MATCH($B57,人口源表!$A:$A,0),MATCH(T$1,人口源表!$1:$1,0))-INDEX(城镇人口!$1:$1048576,MATCH($B57,城镇人口!$B:$B,0),MATCH(T$1,城镇人口!$1:$1,0))</f>
        <v>377644.60518462223</v>
      </c>
      <c r="U57" s="40">
        <f>INDEX(人口源表!$1:$1048576,MATCH($B57,人口源表!$A:$A,0),MATCH(U$1,人口源表!$1:$1,0))-INDEX(城镇人口!$1:$1048576,MATCH($B57,城镇人口!$B:$B,0),MATCH(U$1,城镇人口!$1:$1,0))</f>
        <v>372652.15630449844</v>
      </c>
      <c r="V57" s="40">
        <f>INDEX(人口源表!$1:$1048576,MATCH($B57,人口源表!$A:$A,0),MATCH(V$1,人口源表!$1:$1,0))-INDEX(城镇人口!$1:$1048576,MATCH($B57,城镇人口!$B:$B,0),MATCH(V$1,城镇人口!$1:$1,0))</f>
        <v>367495.65278669144</v>
      </c>
      <c r="W57" s="40">
        <f>INDEX(人口源表!$1:$1048576,MATCH($B57,人口源表!$A:$A,0),MATCH(W$1,人口源表!$1:$1,0))-INDEX(城镇人口!$1:$1048576,MATCH($B57,城镇人口!$B:$B,0),MATCH(W$1,城镇人口!$1:$1,0))</f>
        <v>362192.85617055453</v>
      </c>
      <c r="X57" s="40">
        <f>INDEX(人口源表!$1:$1048576,MATCH($B57,人口源表!$A:$A,0),MATCH(X$1,人口源表!$1:$1,0))-INDEX(城镇人口!$1:$1048576,MATCH($B57,城镇人口!$B:$B,0),MATCH(X$1,城镇人口!$1:$1,0))</f>
        <v>356760.76745427633</v>
      </c>
      <c r="Y57" s="40">
        <f>INDEX(人口源表!$1:$1048576,MATCH($B57,人口源表!$A:$A,0),MATCH(Y$1,人口源表!$1:$1,0))-INDEX(城镇人口!$1:$1048576,MATCH($B57,城镇人口!$B:$B,0),MATCH(Y$1,城镇人口!$1:$1,0))</f>
        <v>351216.02645111154</v>
      </c>
      <c r="Z57" s="40">
        <f>INDEX(人口源表!$1:$1048576,MATCH($B57,人口源表!$A:$A,0),MATCH(Z$1,人口源表!$1:$1,0))-INDEX(城镇人口!$1:$1048576,MATCH($B57,城镇人口!$B:$B,0),MATCH(Z$1,城镇人口!$1:$1,0))</f>
        <v>345574.90710488311</v>
      </c>
      <c r="AA57" s="40">
        <f>INDEX(人口源表!$1:$1048576,MATCH($B57,人口源表!$A:$A,0),MATCH(AA$1,人口源表!$1:$1,0))-INDEX(城镇人口!$1:$1048576,MATCH($B57,城镇人口!$B:$B,0),MATCH(AA$1,城镇人口!$1:$1,0))</f>
        <v>339852.16430466552</v>
      </c>
      <c r="AB57" s="40">
        <f>INDEX(人口源表!$1:$1048576,MATCH($B57,人口源表!$A:$A,0),MATCH(AB$1,人口源表!$1:$1,0))-INDEX(城镇人口!$1:$1048576,MATCH($B57,城镇人口!$B:$B,0),MATCH(AB$1,城镇人口!$1:$1,0))</f>
        <v>334063.73351575353</v>
      </c>
      <c r="AC57" s="40">
        <f>INDEX(人口源表!$1:$1048576,MATCH($B57,人口源表!$A:$A,0),MATCH(AC$1,人口源表!$1:$1,0))-INDEX(城镇人口!$1:$1048576,MATCH($B57,城镇人口!$B:$B,0),MATCH(AC$1,城镇人口!$1:$1,0))</f>
        <v>328887.65462057572</v>
      </c>
      <c r="AD57" s="40">
        <f>INDEX(人口源表!$1:$1048576,MATCH($B57,人口源表!$A:$A,0),MATCH(AD$1,人口源表!$1:$1,0))-INDEX(城镇人口!$1:$1048576,MATCH($B57,城镇人口!$B:$B,0),MATCH(AD$1,城镇人口!$1:$1,0))</f>
        <v>323666.85716391448</v>
      </c>
      <c r="AE57" s="40">
        <f>INDEX(人口源表!$1:$1048576,MATCH($B57,人口源表!$A:$A,0),MATCH(AE$1,人口源表!$1:$1,0))-INDEX(城镇人口!$1:$1048576,MATCH($B57,城镇人口!$B:$B,0),MATCH(AE$1,城镇人口!$1:$1,0))</f>
        <v>318413.39448741183</v>
      </c>
      <c r="AF57" s="40">
        <f>INDEX(人口源表!$1:$1048576,MATCH($B57,人口源表!$A:$A,0),MATCH(AF$1,人口源表!$1:$1,0))-INDEX(城镇人口!$1:$1048576,MATCH($B57,城镇人口!$B:$B,0),MATCH(AF$1,城镇人口!$1:$1,0))</f>
        <v>313139.4371261925</v>
      </c>
      <c r="AG57" s="40">
        <f>INDEX(人口源表!$1:$1048576,MATCH($B57,人口源表!$A:$A,0),MATCH(AG$1,人口源表!$1:$1,0))-INDEX(城镇人口!$1:$1048576,MATCH($B57,城镇人口!$B:$B,0),MATCH(AG$1,城镇人口!$1:$1,0))</f>
        <v>307857.25851451291</v>
      </c>
      <c r="AH57" s="40">
        <f>INDEX(人口源表!$1:$1048576,MATCH($B57,人口源表!$A:$A,0),MATCH(AH$1,人口源表!$1:$1,0))-INDEX(城镇人口!$1:$1048576,MATCH($B57,城镇人口!$B:$B,0),MATCH(AH$1,城镇人口!$1:$1,0))</f>
        <v>302577.75826825702</v>
      </c>
      <c r="AI57" s="40">
        <f>INDEX(人口源表!$1:$1048576,MATCH($B57,人口源表!$A:$A,0),MATCH(AI$1,人口源表!$1:$1,0))-INDEX(城镇人口!$1:$1048576,MATCH($B57,城镇人口!$B:$B,0),MATCH(AI$1,城镇人口!$1:$1,0))</f>
        <v>297311.9481255245</v>
      </c>
      <c r="AJ57" s="40">
        <f>INDEX(人口源表!$1:$1048576,MATCH($B57,人口源表!$A:$A,0),MATCH(AJ$1,人口源表!$1:$1,0))-INDEX(城镇人口!$1:$1048576,MATCH($B57,城镇人口!$B:$B,0),MATCH(AJ$1,城镇人口!$1:$1,0))</f>
        <v>292070.5767763363</v>
      </c>
      <c r="AK57" s="40">
        <f>INDEX(人口源表!$1:$1048576,MATCH($B57,人口源表!$A:$A,0),MATCH(AK$1,人口源表!$1:$1,0))-INDEX(城镇人口!$1:$1048576,MATCH($B57,城镇人口!$B:$B,0),MATCH(AK$1,城镇人口!$1:$1,0))</f>
        <v>286862.69390446262</v>
      </c>
      <c r="AL57" s="40">
        <f>INDEX(人口源表!$1:$1048576,MATCH($B57,人口源表!$A:$A,0),MATCH(AL$1,人口源表!$1:$1,0))-INDEX(城镇人口!$1:$1048576,MATCH($B57,城镇人口!$B:$B,0),MATCH(AL$1,城镇人口!$1:$1,0))</f>
        <v>281698.89956145623</v>
      </c>
      <c r="AM57" s="40">
        <f>INDEX(人口源表!$1:$1048576,MATCH($B57,人口源表!$A:$A,0),MATCH(AM$1,人口源表!$1:$1,0))-INDEX(城镇人口!$1:$1048576,MATCH($B57,城镇人口!$B:$B,0),MATCH(AM$1,城镇人口!$1:$1,0))</f>
        <v>276587.74611486582</v>
      </c>
      <c r="AN57" s="40">
        <f>INDEX(人口源表!$1:$1048576,MATCH($B57,人口源表!$A:$A,0),MATCH(AN$1,人口源表!$1:$1,0))-INDEX(城镇人口!$1:$1048576,MATCH($B57,城镇人口!$B:$B,0),MATCH(AN$1,城镇人口!$1:$1,0))</f>
        <v>271537.90301590681</v>
      </c>
      <c r="AO57" s="40">
        <f>INDEX(人口源表!$1:$1048576,MATCH($B57,人口源表!$A:$A,0),MATCH(AO$1,人口源表!$1:$1,0))-INDEX(城镇人口!$1:$1048576,MATCH($B57,城镇人口!$B:$B,0),MATCH(AO$1,城镇人口!$1:$1,0))</f>
        <v>266557.44509256439</v>
      </c>
      <c r="AP57" s="40">
        <f>INDEX(人口源表!$1:$1048576,MATCH($B57,人口源表!$A:$A,0),MATCH(AP$1,人口源表!$1:$1,0))-INDEX(城镇人口!$1:$1048576,MATCH($B57,城镇人口!$B:$B,0),MATCH(AP$1,城镇人口!$1:$1,0))</f>
        <v>261654.20869007899</v>
      </c>
      <c r="AQ57" s="40">
        <f>INDEX(人口源表!$1:$1048576,MATCH($B57,人口源表!$A:$A,0),MATCH(AQ$1,人口源表!$1:$1,0))-INDEX(城镇人口!$1:$1048576,MATCH($B57,城镇人口!$B:$B,0),MATCH(AQ$1,城镇人口!$1:$1,0))</f>
        <v>256836.13314256206</v>
      </c>
      <c r="AR57" s="40">
        <f>INDEX(人口源表!$1:$1048576,MATCH($B57,人口源表!$A:$A,0),MATCH(AR$1,人口源表!$1:$1,0))-INDEX(城镇人口!$1:$1048576,MATCH($B57,城镇人口!$B:$B,0),MATCH(AR$1,城镇人口!$1:$1,0))</f>
        <v>252109.19871401699</v>
      </c>
      <c r="AS57" s="40">
        <f>INDEX(人口源表!$1:$1048576,MATCH($B57,人口源表!$A:$A,0),MATCH(AS$1,人口源表!$1:$1,0))-INDEX(城镇人口!$1:$1048576,MATCH($B57,城镇人口!$B:$B,0),MATCH(AS$1,城镇人口!$1:$1,0))</f>
        <v>247480.87386770447</v>
      </c>
      <c r="AT57" s="40">
        <f>INDEX(人口源表!$1:$1048576,MATCH($B57,人口源表!$A:$A,0),MATCH(AT$1,人口源表!$1:$1,0))-INDEX(城镇人口!$1:$1048576,MATCH($B57,城镇人口!$B:$B,0),MATCH(AT$1,城镇人口!$1:$1,0))</f>
        <v>242956.68840724544</v>
      </c>
      <c r="AU57" s="40">
        <f>INDEX(人口源表!$1:$1048576,MATCH($B57,人口源表!$A:$A,0),MATCH(AU$1,人口源表!$1:$1,0))-INDEX(城镇人口!$1:$1048576,MATCH($B57,城镇人口!$B:$B,0),MATCH(AU$1,城镇人口!$1:$1,0))</f>
        <v>238542.62994912401</v>
      </c>
      <c r="AV57" s="40">
        <f>INDEX(人口源表!$1:$1048576,MATCH($B57,人口源表!$A:$A,0),MATCH(AV$1,人口源表!$1:$1,0))-INDEX(城镇人口!$1:$1048576,MATCH($B57,城镇人口!$B:$B,0),MATCH(AV$1,城镇人口!$1:$1,0))</f>
        <v>234243.79186676699</v>
      </c>
    </row>
    <row r="58" spans="1:48" x14ac:dyDescent="0.15">
      <c r="A58" s="4" t="s">
        <v>863</v>
      </c>
      <c r="B58" s="4" t="s">
        <v>138</v>
      </c>
      <c r="C58" s="34">
        <f>VLOOKUP(B58,'[1]2016省城人口总结（根）'!B:C,2,FALSE)/100</f>
        <v>0.49934499999999998</v>
      </c>
      <c r="D58" s="40">
        <f>INDEX(人口源表!$1:$1048576,MATCH($B58,人口源表!$A:$A,0),MATCH(D$1,人口源表!$1:$1,0))-INDEX(城镇人口!$1:$1048576,MATCH($B58,城镇人口!$B:$B,0),MATCH(D$1,城镇人口!$1:$1,0))</f>
        <v>1513510.2578478598</v>
      </c>
      <c r="E58" s="40">
        <f>INDEX(人口源表!$1:$1048576,MATCH($B58,人口源表!$A:$A,0),MATCH(E$1,人口源表!$1:$1,0))-INDEX(城镇人口!$1:$1048576,MATCH($B58,城镇人口!$B:$B,0),MATCH(E$1,城镇人口!$1:$1,0))</f>
        <v>1497012.9142103915</v>
      </c>
      <c r="F58" s="40">
        <f>INDEX(人口源表!$1:$1048576,MATCH($B58,人口源表!$A:$A,0),MATCH(F$1,人口源表!$1:$1,0))-INDEX(城镇人口!$1:$1048576,MATCH($B58,城镇人口!$B:$B,0),MATCH(F$1,城镇人口!$1:$1,0))</f>
        <v>1478953.6475091248</v>
      </c>
      <c r="G58" s="40">
        <f>INDEX(人口源表!$1:$1048576,MATCH($B58,人口源表!$A:$A,0),MATCH(G$1,人口源表!$1:$1,0))-INDEX(城镇人口!$1:$1048576,MATCH($B58,城镇人口!$B:$B,0),MATCH(G$1,城镇人口!$1:$1,0))</f>
        <v>1061446.5377447144</v>
      </c>
      <c r="H58" s="40">
        <f>INDEX(人口源表!$1:$1048576,MATCH($B58,人口源表!$A:$A,0),MATCH(H$1,人口源表!$1:$1,0))-INDEX(城镇人口!$1:$1048576,MATCH($B58,城镇人口!$B:$B,0),MATCH(H$1,城镇人口!$1:$1,0))</f>
        <v>1049396.8120664274</v>
      </c>
      <c r="I58" s="40">
        <f>INDEX(人口源表!$1:$1048576,MATCH($B58,人口源表!$A:$A,0),MATCH(I$1,人口源表!$1:$1,0))-INDEX(城镇人口!$1:$1048576,MATCH($B58,城镇人口!$B:$B,0),MATCH(I$1,城镇人口!$1:$1,0))</f>
        <v>1044270.0177366519</v>
      </c>
      <c r="J58" s="40">
        <f>INDEX(人口源表!$1:$1048576,MATCH($B58,人口源表!$A:$A,0),MATCH(J$1,人口源表!$1:$1,0))-INDEX(城镇人口!$1:$1048576,MATCH($B58,城镇人口!$B:$B,0),MATCH(J$1,城镇人口!$1:$1,0))</f>
        <v>1037976.3392014548</v>
      </c>
      <c r="K58" s="40">
        <f>INDEX(人口源表!$1:$1048576,MATCH($B58,人口源表!$A:$A,0),MATCH(K$1,人口源表!$1:$1,0))-INDEX(城镇人口!$1:$1048576,MATCH($B58,城镇人口!$B:$B,0),MATCH(K$1,城镇人口!$1:$1,0))</f>
        <v>1030578.0958513126</v>
      </c>
      <c r="L58" s="40">
        <f>INDEX(人口源表!$1:$1048576,MATCH($B58,人口源表!$A:$A,0),MATCH(L$1,人口源表!$1:$1,0))-INDEX(城镇人口!$1:$1048576,MATCH($B58,城镇人口!$B:$B,0),MATCH(L$1,城镇人口!$1:$1,0))</f>
        <v>1022135.6368832858</v>
      </c>
      <c r="M58" s="40">
        <f>INDEX(人口源表!$1:$1048576,MATCH($B58,人口源表!$A:$A,0),MATCH(M$1,人口源表!$1:$1,0))-INDEX(城镇人口!$1:$1048576,MATCH($B58,城镇人口!$B:$B,0),MATCH(M$1,城镇人口!$1:$1,0))</f>
        <v>1012707.8036780334</v>
      </c>
      <c r="N58" s="40">
        <f>INDEX(人口源表!$1:$1048576,MATCH($B58,人口源表!$A:$A,0),MATCH(N$1,人口源表!$1:$1,0))-INDEX(城镇人口!$1:$1048576,MATCH($B58,城镇人口!$B:$B,0),MATCH(N$1,城镇人口!$1:$1,0))</f>
        <v>1002352.3594736836</v>
      </c>
      <c r="O58" s="40">
        <f>INDEX(人口源表!$1:$1048576,MATCH($B58,人口源表!$A:$A,0),MATCH(O$1,人口源表!$1:$1,0))-INDEX(城镇人口!$1:$1048576,MATCH($B58,城镇人口!$B:$B,0),MATCH(O$1,城镇人口!$1:$1,0))</f>
        <v>991125.1033931186</v>
      </c>
      <c r="P58" s="40">
        <f>INDEX(人口源表!$1:$1048576,MATCH($B58,人口源表!$A:$A,0),MATCH(P$1,人口源表!$1:$1,0))-INDEX(城镇人口!$1:$1048576,MATCH($B58,城镇人口!$B:$B,0),MATCH(P$1,城镇人口!$1:$1,0))</f>
        <v>979080.31713328836</v>
      </c>
      <c r="Q58" s="40">
        <f>INDEX(人口源表!$1:$1048576,MATCH($B58,人口源表!$A:$A,0),MATCH(Q$1,人口源表!$1:$1,0))-INDEX(城镇人口!$1:$1048576,MATCH($B58,城镇人口!$B:$B,0),MATCH(Q$1,城镇人口!$1:$1,0))</f>
        <v>966270.7622259364</v>
      </c>
      <c r="R58" s="40">
        <f>INDEX(人口源表!$1:$1048576,MATCH($B58,人口源表!$A:$A,0),MATCH(R$1,人口源表!$1:$1,0))-INDEX(城镇人口!$1:$1048576,MATCH($B58,城镇人口!$B:$B,0),MATCH(R$1,城镇人口!$1:$1,0))</f>
        <v>952747.67748903995</v>
      </c>
      <c r="S58" s="40">
        <f>INDEX(人口源表!$1:$1048576,MATCH($B58,人口源表!$A:$A,0),MATCH(S$1,人口源表!$1:$1,0))-INDEX(城镇人口!$1:$1048576,MATCH($B58,城镇人口!$B:$B,0),MATCH(S$1,城镇人口!$1:$1,0))</f>
        <v>945414.63815053739</v>
      </c>
      <c r="T58" s="40">
        <f>INDEX(人口源表!$1:$1048576,MATCH($B58,人口源表!$A:$A,0),MATCH(T$1,人口源表!$1:$1,0))-INDEX(城镇人口!$1:$1048576,MATCH($B58,城镇人口!$B:$B,0),MATCH(T$1,城镇人口!$1:$1,0))</f>
        <v>937554.49706319999</v>
      </c>
      <c r="U58" s="40">
        <f>INDEX(人口源表!$1:$1048576,MATCH($B58,人口源表!$A:$A,0),MATCH(U$1,人口源表!$1:$1,0))-INDEX(城镇人口!$1:$1048576,MATCH($B58,城镇人口!$B:$B,0),MATCH(U$1,城镇人口!$1:$1,0))</f>
        <v>929203.85849548411</v>
      </c>
      <c r="V58" s="40">
        <f>INDEX(人口源表!$1:$1048576,MATCH($B58,人口源表!$A:$A,0),MATCH(V$1,人口源表!$1:$1,0))-INDEX(城镇人口!$1:$1048576,MATCH($B58,城镇人口!$B:$B,0),MATCH(V$1,城镇人口!$1:$1,0))</f>
        <v>920398.27207267424</v>
      </c>
      <c r="W58" s="40">
        <f>INDEX(人口源表!$1:$1048576,MATCH($B58,人口源表!$A:$A,0),MATCH(W$1,人口源表!$1:$1,0))-INDEX(城镇人口!$1:$1048576,MATCH($B58,城镇人口!$B:$B,0),MATCH(W$1,城镇人口!$1:$1,0))</f>
        <v>911172.63417068031</v>
      </c>
      <c r="X58" s="40">
        <f>INDEX(人口源表!$1:$1048576,MATCH($B58,人口源表!$A:$A,0),MATCH(X$1,人口源表!$1:$1,0))-INDEX(城镇人口!$1:$1048576,MATCH($B58,城镇人口!$B:$B,0),MATCH(X$1,城镇人口!$1:$1,0))</f>
        <v>901560.78732963186</v>
      </c>
      <c r="Y58" s="40">
        <f>INDEX(人口源表!$1:$1048576,MATCH($B58,人口源表!$A:$A,0),MATCH(Y$1,人口源表!$1:$1,0))-INDEX(城镇人口!$1:$1048576,MATCH($B58,城镇人口!$B:$B,0),MATCH(Y$1,城镇人口!$1:$1,0))</f>
        <v>891594.35993264592</v>
      </c>
      <c r="Z58" s="40">
        <f>INDEX(人口源表!$1:$1048576,MATCH($B58,人口源表!$A:$A,0),MATCH(Z$1,人口源表!$1:$1,0))-INDEX(城镇人口!$1:$1048576,MATCH($B58,城镇人口!$B:$B,0),MATCH(Z$1,城镇人口!$1:$1,0))</f>
        <v>881305.90578963188</v>
      </c>
      <c r="AA58" s="40">
        <f>INDEX(人口源表!$1:$1048576,MATCH($B58,人口源表!$A:$A,0),MATCH(AA$1,人口源表!$1:$1,0))-INDEX(城镇人口!$1:$1048576,MATCH($B58,城镇人口!$B:$B,0),MATCH(AA$1,城镇人口!$1:$1,0))</f>
        <v>870724.62362610153</v>
      </c>
      <c r="AB58" s="40">
        <f>INDEX(人口源表!$1:$1048576,MATCH($B58,人口源表!$A:$A,0),MATCH(AB$1,人口源表!$1:$1,0))-INDEX(城镇人口!$1:$1048576,MATCH($B58,城镇人口!$B:$B,0),MATCH(AB$1,城镇人口!$1:$1,0))</f>
        <v>859880.63333759224</v>
      </c>
      <c r="AC58" s="40">
        <f>INDEX(人口源表!$1:$1048576,MATCH($B58,人口源表!$A:$A,0),MATCH(AC$1,人口源表!$1:$1,0))-INDEX(城镇人口!$1:$1048576,MATCH($B58,城镇人口!$B:$B,0),MATCH(AC$1,城镇人口!$1:$1,0))</f>
        <v>850521.36630823649</v>
      </c>
      <c r="AD58" s="40">
        <f>INDEX(人口源表!$1:$1048576,MATCH($B58,人口源表!$A:$A,0),MATCH(AD$1,人口源表!$1:$1,0))-INDEX(城镇人口!$1:$1048576,MATCH($B58,城镇人口!$B:$B,0),MATCH(AD$1,城镇人口!$1:$1,0))</f>
        <v>840951.90741638839</v>
      </c>
      <c r="AE58" s="40">
        <f>INDEX(人口源表!$1:$1048576,MATCH($B58,人口源表!$A:$A,0),MATCH(AE$1,人口源表!$1:$1,0))-INDEX(城镇人口!$1:$1048576,MATCH($B58,城镇人口!$B:$B,0),MATCH(AE$1,城镇人口!$1:$1,0))</f>
        <v>831197.13058555941</v>
      </c>
      <c r="AF58" s="40">
        <f>INDEX(人口源表!$1:$1048576,MATCH($B58,人口源表!$A:$A,0),MATCH(AF$1,人口源表!$1:$1,0))-INDEX(城镇人口!$1:$1048576,MATCH($B58,城镇人口!$B:$B,0),MATCH(AF$1,城镇人口!$1:$1,0))</f>
        <v>821281.4342512656</v>
      </c>
      <c r="AG58" s="40">
        <f>INDEX(人口源表!$1:$1048576,MATCH($B58,人口源表!$A:$A,0),MATCH(AG$1,人口源表!$1:$1,0))-INDEX(城镇人口!$1:$1048576,MATCH($B58,城镇人口!$B:$B,0),MATCH(AG$1,城镇人口!$1:$1,0))</f>
        <v>811227.2649643051</v>
      </c>
      <c r="AH58" s="40">
        <f>INDEX(人口源表!$1:$1048576,MATCH($B58,人口源表!$A:$A,0),MATCH(AH$1,人口源表!$1:$1,0))-INDEX(城镇人口!$1:$1048576,MATCH($B58,城镇人口!$B:$B,0),MATCH(AH$1,城镇人口!$1:$1,0))</f>
        <v>801056.9882586</v>
      </c>
      <c r="AI58" s="40">
        <f>INDEX(人口源表!$1:$1048576,MATCH($B58,人口源表!$A:$A,0),MATCH(AI$1,人口源表!$1:$1,0))-INDEX(城镇人口!$1:$1048576,MATCH($B58,城镇人口!$B:$B,0),MATCH(AI$1,城镇人口!$1:$1,0))</f>
        <v>790791.41968338098</v>
      </c>
      <c r="AJ58" s="40">
        <f>INDEX(人口源表!$1:$1048576,MATCH($B58,人口源表!$A:$A,0),MATCH(AJ$1,人口源表!$1:$1,0))-INDEX(城镇人口!$1:$1048576,MATCH($B58,城镇人口!$B:$B,0),MATCH(AJ$1,城镇人口!$1:$1,0))</f>
        <v>780451.6602627805</v>
      </c>
      <c r="AK58" s="40">
        <f>INDEX(人口源表!$1:$1048576,MATCH($B58,人口源表!$A:$A,0),MATCH(AK$1,人口源表!$1:$1,0))-INDEX(城镇人口!$1:$1048576,MATCH($B58,城镇人口!$B:$B,0),MATCH(AK$1,城镇人口!$1:$1,0))</f>
        <v>770056.91801695805</v>
      </c>
      <c r="AL58" s="40">
        <f>INDEX(人口源表!$1:$1048576,MATCH($B58,人口源表!$A:$A,0),MATCH(AL$1,人口源表!$1:$1,0))-INDEX(城镇人口!$1:$1048576,MATCH($B58,城镇人口!$B:$B,0),MATCH(AL$1,城镇人口!$1:$1,0))</f>
        <v>759625.97572231921</v>
      </c>
      <c r="AM58" s="40">
        <f>INDEX(人口源表!$1:$1048576,MATCH($B58,人口源表!$A:$A,0),MATCH(AM$1,人口源表!$1:$1,0))-INDEX(城镇人口!$1:$1048576,MATCH($B58,城镇人口!$B:$B,0),MATCH(AM$1,城镇人口!$1:$1,0))</f>
        <v>749176.47980394191</v>
      </c>
      <c r="AN58" s="40">
        <f>INDEX(人口源表!$1:$1048576,MATCH($B58,人口源表!$A:$A,0),MATCH(AN$1,人口源表!$1:$1,0))-INDEX(城镇人口!$1:$1048576,MATCH($B58,城镇人口!$B:$B,0),MATCH(AN$1,城镇人口!$1:$1,0))</f>
        <v>738726.01384552754</v>
      </c>
      <c r="AO58" s="40">
        <f>INDEX(人口源表!$1:$1048576,MATCH($B58,人口源表!$A:$A,0),MATCH(AO$1,人口源表!$1:$1,0))-INDEX(城镇人口!$1:$1048576,MATCH($B58,城镇人口!$B:$B,0),MATCH(AO$1,城镇人口!$1:$1,0))</f>
        <v>728290.68787171599</v>
      </c>
      <c r="AP58" s="40">
        <f>INDEX(人口源表!$1:$1048576,MATCH($B58,人口源表!$A:$A,0),MATCH(AP$1,人口源表!$1:$1,0))-INDEX(城镇人口!$1:$1048576,MATCH($B58,城镇人口!$B:$B,0),MATCH(AP$1,城镇人口!$1:$1,0))</f>
        <v>717886.20964447409</v>
      </c>
      <c r="AQ58" s="40">
        <f>INDEX(人口源表!$1:$1048576,MATCH($B58,人口源表!$A:$A,0),MATCH(AQ$1,人口源表!$1:$1,0))-INDEX(城镇人口!$1:$1048576,MATCH($B58,城镇人口!$B:$B,0),MATCH(AQ$1,城镇人口!$1:$1,0))</f>
        <v>707527.19341145223</v>
      </c>
      <c r="AR58" s="40">
        <f>INDEX(人口源表!$1:$1048576,MATCH($B58,人口源表!$A:$A,0),MATCH(AR$1,人口源表!$1:$1,0))-INDEX(城镇人口!$1:$1048576,MATCH($B58,城镇人口!$B:$B,0),MATCH(AR$1,城镇人口!$1:$1,0))</f>
        <v>697227.86327043781</v>
      </c>
      <c r="AS58" s="40">
        <f>INDEX(人口源表!$1:$1048576,MATCH($B58,人口源表!$A:$A,0),MATCH(AS$1,人口源表!$1:$1,0))-INDEX(城镇人口!$1:$1048576,MATCH($B58,城镇人口!$B:$B,0),MATCH(AS$1,城镇人口!$1:$1,0))</f>
        <v>687001.03320760629</v>
      </c>
      <c r="AT58" s="40">
        <f>INDEX(人口源表!$1:$1048576,MATCH($B58,人口源表!$A:$A,0),MATCH(AT$1,人口源表!$1:$1,0))-INDEX(城镇人口!$1:$1048576,MATCH($B58,城镇人口!$B:$B,0),MATCH(AT$1,城镇人口!$1:$1,0))</f>
        <v>676859.14955164376</v>
      </c>
      <c r="AU58" s="40">
        <f>INDEX(人口源表!$1:$1048576,MATCH($B58,人口源表!$A:$A,0),MATCH(AU$1,人口源表!$1:$1,0))-INDEX(城镇人口!$1:$1048576,MATCH($B58,城镇人口!$B:$B,0),MATCH(AU$1,城镇人口!$1:$1,0))</f>
        <v>666814.62126066373</v>
      </c>
      <c r="AV58" s="40">
        <f>INDEX(人口源表!$1:$1048576,MATCH($B58,人口源表!$A:$A,0),MATCH(AV$1,人口源表!$1:$1,0))-INDEX(城镇人口!$1:$1048576,MATCH($B58,城镇人口!$B:$B,0),MATCH(AV$1,城镇人口!$1:$1,0))</f>
        <v>656877.81638114457</v>
      </c>
    </row>
    <row r="59" spans="1:48" x14ac:dyDescent="0.15">
      <c r="A59" s="4" t="s">
        <v>863</v>
      </c>
      <c r="B59" s="4" t="s">
        <v>140</v>
      </c>
      <c r="C59" s="34">
        <f>VLOOKUP(B59,'[1]2016省城人口总结（根）'!B:C,2,FALSE)/100</f>
        <v>0.49934499999999998</v>
      </c>
      <c r="D59" s="40">
        <f>INDEX(人口源表!$1:$1048576,MATCH($B59,人口源表!$A:$A,0),MATCH(D$1,人口源表!$1:$1,0))-INDEX(城镇人口!$1:$1048576,MATCH($B59,城镇人口!$B:$B,0),MATCH(D$1,城镇人口!$1:$1,0))</f>
        <v>1056882.8901658049</v>
      </c>
      <c r="E59" s="40">
        <f>INDEX(人口源表!$1:$1048576,MATCH($B59,人口源表!$A:$A,0),MATCH(E$1,人口源表!$1:$1,0))-INDEX(城镇人口!$1:$1048576,MATCH($B59,城镇人口!$B:$B,0),MATCH(E$1,城镇人口!$1:$1,0))</f>
        <v>1043749.8046620931</v>
      </c>
      <c r="F59" s="40">
        <f>INDEX(人口源表!$1:$1048576,MATCH($B59,人口源表!$A:$A,0),MATCH(F$1,人口源表!$1:$1,0))-INDEX(城镇人口!$1:$1048576,MATCH($B59,城镇人口!$B:$B,0),MATCH(F$1,城镇人口!$1:$1,0))</f>
        <v>1029573.6221302815</v>
      </c>
      <c r="G59" s="40">
        <f>INDEX(人口源表!$1:$1048576,MATCH($B59,人口源表!$A:$A,0),MATCH(G$1,人口源表!$1:$1,0))-INDEX(城镇人口!$1:$1048576,MATCH($B59,城镇人口!$B:$B,0),MATCH(G$1,城镇人口!$1:$1,0))</f>
        <v>732115.76282298926</v>
      </c>
      <c r="H59" s="40">
        <f>INDEX(人口源表!$1:$1048576,MATCH($B59,人口源表!$A:$A,0),MATCH(H$1,人口源表!$1:$1,0))-INDEX(城镇人口!$1:$1048576,MATCH($B59,城镇人口!$B:$B,0),MATCH(H$1,城镇人口!$1:$1,0))</f>
        <v>722590.77196740208</v>
      </c>
      <c r="I59" s="40">
        <f>INDEX(人口源表!$1:$1048576,MATCH($B59,人口源表!$A:$A,0),MATCH(I$1,人口源表!$1:$1,0))-INDEX(城镇人口!$1:$1048576,MATCH($B59,城镇人口!$B:$B,0),MATCH(I$1,城镇人口!$1:$1,0))</f>
        <v>717736.89269510936</v>
      </c>
      <c r="J59" s="40">
        <f>INDEX(人口源表!$1:$1048576,MATCH($B59,人口源表!$A:$A,0),MATCH(J$1,人口源表!$1:$1,0))-INDEX(城镇人口!$1:$1048576,MATCH($B59,城镇人口!$B:$B,0),MATCH(J$1,城镇人口!$1:$1,0))</f>
        <v>711992.04375932319</v>
      </c>
      <c r="K59" s="40">
        <f>INDEX(人口源表!$1:$1048576,MATCH($B59,人口源表!$A:$A,0),MATCH(K$1,人口源表!$1:$1,0))-INDEX(城镇人口!$1:$1048576,MATCH($B59,城镇人口!$B:$B,0),MATCH(K$1,城镇人口!$1:$1,0))</f>
        <v>705415.40003339306</v>
      </c>
      <c r="L59" s="40">
        <f>INDEX(人口源表!$1:$1048576,MATCH($B59,人口源表!$A:$A,0),MATCH(L$1,人口源表!$1:$1,0))-INDEX(城镇人口!$1:$1048576,MATCH($B59,城镇人口!$B:$B,0),MATCH(L$1,城镇人口!$1:$1,0))</f>
        <v>698064.02939952165</v>
      </c>
      <c r="M59" s="40">
        <f>INDEX(人口源表!$1:$1048576,MATCH($B59,人口源表!$A:$A,0),MATCH(M$1,人口源表!$1:$1,0))-INDEX(城镇人口!$1:$1048576,MATCH($B59,城镇人口!$B:$B,0),MATCH(M$1,城镇人口!$1:$1,0))</f>
        <v>689993.35238604108</v>
      </c>
      <c r="N59" s="40">
        <f>INDEX(人口源表!$1:$1048576,MATCH($B59,人口源表!$A:$A,0),MATCH(N$1,人口源表!$1:$1,0))-INDEX(城镇人口!$1:$1048576,MATCH($B59,城镇人口!$B:$B,0),MATCH(N$1,城镇人口!$1:$1,0))</f>
        <v>681257.1361198792</v>
      </c>
      <c r="O59" s="40">
        <f>INDEX(人口源表!$1:$1048576,MATCH($B59,人口源表!$A:$A,0),MATCH(O$1,人口源表!$1:$1,0))-INDEX(城镇人口!$1:$1048576,MATCH($B59,城镇人口!$B:$B,0),MATCH(O$1,城镇人口!$1:$1,0))</f>
        <v>671906.63387184474</v>
      </c>
      <c r="P59" s="40">
        <f>INDEX(人口源表!$1:$1048576,MATCH($B59,人口源表!$A:$A,0),MATCH(P$1,人口源表!$1:$1,0))-INDEX(城镇人口!$1:$1048576,MATCH($B59,城镇人口!$B:$B,0),MATCH(P$1,城镇人口!$1:$1,0))</f>
        <v>661991.90113813151</v>
      </c>
      <c r="Q59" s="40">
        <f>INDEX(人口源表!$1:$1048576,MATCH($B59,人口源表!$A:$A,0),MATCH(Q$1,人口源表!$1:$1,0))-INDEX(城镇人口!$1:$1048576,MATCH($B59,城镇人口!$B:$B,0),MATCH(Q$1,城镇人口!$1:$1,0))</f>
        <v>651560.0991887009</v>
      </c>
      <c r="R59" s="40">
        <f>INDEX(人口源表!$1:$1048576,MATCH($B59,人口源表!$A:$A,0),MATCH(R$1,人口源表!$1:$1,0))-INDEX(城镇人口!$1:$1048576,MATCH($B59,城镇人口!$B:$B,0),MATCH(R$1,城镇人口!$1:$1,0))</f>
        <v>640657.21740383434</v>
      </c>
      <c r="S59" s="40">
        <f>INDEX(人口源表!$1:$1048576,MATCH($B59,人口源表!$A:$A,0),MATCH(S$1,人口源表!$1:$1,0))-INDEX(城镇人口!$1:$1048576,MATCH($B59,城镇人口!$B:$B,0),MATCH(S$1,城镇人口!$1:$1,0))</f>
        <v>633923.18207086658</v>
      </c>
      <c r="T59" s="40">
        <f>INDEX(人口源表!$1:$1048576,MATCH($B59,人口源表!$A:$A,0),MATCH(T$1,人口源表!$1:$1,0))-INDEX(城镇人口!$1:$1048576,MATCH($B59,城镇人口!$B:$B,0),MATCH(T$1,城镇人口!$1:$1,0))</f>
        <v>626837.06490375835</v>
      </c>
      <c r="U59" s="40">
        <f>INDEX(人口源表!$1:$1048576,MATCH($B59,人口源表!$A:$A,0),MATCH(U$1,人口源表!$1:$1,0))-INDEX(城镇人口!$1:$1048576,MATCH($B59,城镇人口!$B:$B,0),MATCH(U$1,城镇人口!$1:$1,0))</f>
        <v>619431.41006341297</v>
      </c>
      <c r="V59" s="40">
        <f>INDEX(人口源表!$1:$1048576,MATCH($B59,人口源表!$A:$A,0),MATCH(V$1,人口源表!$1:$1,0))-INDEX(城镇人口!$1:$1048576,MATCH($B59,城镇人口!$B:$B,0),MATCH(V$1,城镇人口!$1:$1,0))</f>
        <v>611738.1115736271</v>
      </c>
      <c r="W59" s="40">
        <f>INDEX(人口源表!$1:$1048576,MATCH($B59,人口源表!$A:$A,0),MATCH(W$1,人口源表!$1:$1,0))-INDEX(城镇人口!$1:$1048576,MATCH($B59,城镇人口!$B:$B,0),MATCH(W$1,城镇人口!$1:$1,0))</f>
        <v>603786.42981418257</v>
      </c>
      <c r="X59" s="40">
        <f>INDEX(人口源表!$1:$1048576,MATCH($B59,人口源表!$A:$A,0),MATCH(X$1,人口源表!$1:$1,0))-INDEX(城镇人口!$1:$1048576,MATCH($B59,城镇人口!$B:$B,0),MATCH(X$1,城镇人口!$1:$1,0))</f>
        <v>595606.58644718537</v>
      </c>
      <c r="Y59" s="40">
        <f>INDEX(人口源表!$1:$1048576,MATCH($B59,人口源表!$A:$A,0),MATCH(Y$1,人口源表!$1:$1,0))-INDEX(城镇人口!$1:$1048576,MATCH($B59,城镇人口!$B:$B,0),MATCH(Y$1,城镇人口!$1:$1,0))</f>
        <v>587225.02841169003</v>
      </c>
      <c r="Z59" s="40">
        <f>INDEX(人口源表!$1:$1048576,MATCH($B59,人口源表!$A:$A,0),MATCH(Z$1,人口源表!$1:$1,0))-INDEX(城镇人口!$1:$1048576,MATCH($B59,城镇人口!$B:$B,0),MATCH(Z$1,城镇人口!$1:$1,0))</f>
        <v>578668.78633650008</v>
      </c>
      <c r="AA59" s="40">
        <f>INDEX(人口源表!$1:$1048576,MATCH($B59,人口源表!$A:$A,0),MATCH(AA$1,人口源表!$1:$1,0))-INDEX(城镇人口!$1:$1048576,MATCH($B59,城镇人口!$B:$B,0),MATCH(AA$1,城镇人口!$1:$1,0))</f>
        <v>569962.74132340518</v>
      </c>
      <c r="AB59" s="40">
        <f>INDEX(人口源表!$1:$1048576,MATCH($B59,人口源表!$A:$A,0),MATCH(AB$1,人口源表!$1:$1,0))-INDEX(城镇人口!$1:$1048576,MATCH($B59,城镇人口!$B:$B,0),MATCH(AB$1,城镇人口!$1:$1,0))</f>
        <v>561131.19762197183</v>
      </c>
      <c r="AC59" s="40">
        <f>INDEX(人口源表!$1:$1048576,MATCH($B59,人口源表!$A:$A,0),MATCH(AC$1,人口源表!$1:$1,0))-INDEX(城镇人口!$1:$1048576,MATCH($B59,城镇人口!$B:$B,0),MATCH(AC$1,城镇人口!$1:$1,0))</f>
        <v>553314.74325543735</v>
      </c>
      <c r="AD59" s="40">
        <f>INDEX(人口源表!$1:$1048576,MATCH($B59,人口源表!$A:$A,0),MATCH(AD$1,人口源表!$1:$1,0))-INDEX(城镇人口!$1:$1048576,MATCH($B59,城镇人口!$B:$B,0),MATCH(AD$1,城镇人口!$1:$1,0))</f>
        <v>545408.61673770158</v>
      </c>
      <c r="AE59" s="40">
        <f>INDEX(人口源表!$1:$1048576,MATCH($B59,人口源表!$A:$A,0),MATCH(AE$1,人口源表!$1:$1,0))-INDEX(城镇人口!$1:$1048576,MATCH($B59,城镇人口!$B:$B,0),MATCH(AE$1,城镇人口!$1:$1,0))</f>
        <v>537431.94103352586</v>
      </c>
      <c r="AF59" s="40">
        <f>INDEX(人口源表!$1:$1048576,MATCH($B59,人口源表!$A:$A,0),MATCH(AF$1,人口源表!$1:$1,0))-INDEX(城镇人口!$1:$1048576,MATCH($B59,城镇人口!$B:$B,0),MATCH(AF$1,城镇人口!$1:$1,0))</f>
        <v>529403.44281002355</v>
      </c>
      <c r="AG59" s="40">
        <f>INDEX(人口源表!$1:$1048576,MATCH($B59,人口源表!$A:$A,0),MATCH(AG$1,人口源表!$1:$1,0))-INDEX(城镇人口!$1:$1048576,MATCH($B59,城镇人口!$B:$B,0),MATCH(AG$1,城镇人口!$1:$1,0))</f>
        <v>521340.71273551986</v>
      </c>
      <c r="AH59" s="40">
        <f>INDEX(人口源表!$1:$1048576,MATCH($B59,人口源表!$A:$A,0),MATCH(AH$1,人口源表!$1:$1,0))-INDEX(城镇人口!$1:$1048576,MATCH($B59,城镇人口!$B:$B,0),MATCH(AH$1,城镇人口!$1:$1,0))</f>
        <v>513259.85991267173</v>
      </c>
      <c r="AI59" s="40">
        <f>INDEX(人口源表!$1:$1048576,MATCH($B59,人口源表!$A:$A,0),MATCH(AI$1,人口源表!$1:$1,0))-INDEX(城镇人口!$1:$1048576,MATCH($B59,城镇人口!$B:$B,0),MATCH(AI$1,城镇人口!$1:$1,0))</f>
        <v>505176.99678206851</v>
      </c>
      <c r="AJ59" s="40">
        <f>INDEX(人口源表!$1:$1048576,MATCH($B59,人口源表!$A:$A,0),MATCH(AJ$1,人口源表!$1:$1,0))-INDEX(城镇人口!$1:$1048576,MATCH($B59,城镇人口!$B:$B,0),MATCH(AJ$1,城镇人口!$1:$1,0))</f>
        <v>497106.0590335083</v>
      </c>
      <c r="AK59" s="40">
        <f>INDEX(人口源表!$1:$1048576,MATCH($B59,人口源表!$A:$A,0),MATCH(AK$1,人口源表!$1:$1,0))-INDEX(城镇人口!$1:$1048576,MATCH($B59,城镇人口!$B:$B,0),MATCH(AK$1,城镇人口!$1:$1,0))</f>
        <v>489061.37085700373</v>
      </c>
      <c r="AL59" s="40">
        <f>INDEX(人口源表!$1:$1048576,MATCH($B59,人口源表!$A:$A,0),MATCH(AL$1,人口源表!$1:$1,0))-INDEX(城镇人口!$1:$1048576,MATCH($B59,城镇人口!$B:$B,0),MATCH(AL$1,城镇人口!$1:$1,0))</f>
        <v>481054.77006218676</v>
      </c>
      <c r="AM59" s="40">
        <f>INDEX(人口源表!$1:$1048576,MATCH($B59,人口源表!$A:$A,0),MATCH(AM$1,人口源表!$1:$1,0))-INDEX(城镇人口!$1:$1048576,MATCH($B59,城镇人口!$B:$B,0),MATCH(AM$1,城镇人口!$1:$1,0))</f>
        <v>473098.8592503625</v>
      </c>
      <c r="AN59" s="40">
        <f>INDEX(人口源表!$1:$1048576,MATCH($B59,人口源表!$A:$A,0),MATCH(AN$1,人口源表!$1:$1,0))-INDEX(城镇人口!$1:$1048576,MATCH($B59,城镇人口!$B:$B,0),MATCH(AN$1,城镇人口!$1:$1,0))</f>
        <v>465204.15780707856</v>
      </c>
      <c r="AO59" s="40">
        <f>INDEX(人口源表!$1:$1048576,MATCH($B59,人口源表!$A:$A,0),MATCH(AO$1,人口源表!$1:$1,0))-INDEX(城镇人口!$1:$1048576,MATCH($B59,城镇人口!$B:$B,0),MATCH(AO$1,城镇人口!$1:$1,0))</f>
        <v>457380.90312965121</v>
      </c>
      <c r="AP59" s="40">
        <f>INDEX(人口源表!$1:$1048576,MATCH($B59,人口源表!$A:$A,0),MATCH(AP$1,人口源表!$1:$1,0))-INDEX(城镇人口!$1:$1048576,MATCH($B59,城镇人口!$B:$B,0),MATCH(AP$1,城镇人口!$1:$1,0))</f>
        <v>449638.35560589458</v>
      </c>
      <c r="AQ59" s="40">
        <f>INDEX(人口源表!$1:$1048576,MATCH($B59,人口源表!$A:$A,0),MATCH(AQ$1,人口源表!$1:$1,0))-INDEX(城镇人口!$1:$1048576,MATCH($B59,城镇人口!$B:$B,0),MATCH(AQ$1,城镇人口!$1:$1,0))</f>
        <v>441984.47686589928</v>
      </c>
      <c r="AR59" s="40">
        <f>INDEX(人口源表!$1:$1048576,MATCH($B59,人口源表!$A:$A,0),MATCH(AR$1,人口源表!$1:$1,0))-INDEX(城镇人口!$1:$1048576,MATCH($B59,城镇人口!$B:$B,0),MATCH(AR$1,城镇人口!$1:$1,0))</f>
        <v>434426.98809137952</v>
      </c>
      <c r="AS59" s="40">
        <f>INDEX(人口源表!$1:$1048576,MATCH($B59,人口源表!$A:$A,0),MATCH(AS$1,人口源表!$1:$1,0))-INDEX(城镇人口!$1:$1048576,MATCH($B59,城镇人口!$B:$B,0),MATCH(AS$1,城镇人口!$1:$1,0))</f>
        <v>426972.35149232496</v>
      </c>
      <c r="AT59" s="40">
        <f>INDEX(人口源表!$1:$1048576,MATCH($B59,人口源表!$A:$A,0),MATCH(AT$1,人口源表!$1:$1,0))-INDEX(城镇人口!$1:$1048576,MATCH($B59,城镇人口!$B:$B,0),MATCH(AT$1,城镇人口!$1:$1,0))</f>
        <v>419627.15047200071</v>
      </c>
      <c r="AU59" s="40">
        <f>INDEX(人口源表!$1:$1048576,MATCH($B59,人口源表!$A:$A,0),MATCH(AU$1,人口源表!$1:$1,0))-INDEX(城镇人口!$1:$1048576,MATCH($B59,城镇人口!$B:$B,0),MATCH(AU$1,城镇人口!$1:$1,0))</f>
        <v>412396.40630750312</v>
      </c>
      <c r="AV59" s="40">
        <f>INDEX(人口源表!$1:$1048576,MATCH($B59,人口源表!$A:$A,0),MATCH(AV$1,人口源表!$1:$1,0))-INDEX(城镇人口!$1:$1048576,MATCH($B59,城镇人口!$B:$B,0),MATCH(AV$1,城镇人口!$1:$1,0))</f>
        <v>405283.95751313528</v>
      </c>
    </row>
    <row r="60" spans="1:48" x14ac:dyDescent="0.15">
      <c r="A60" s="4" t="s">
        <v>863</v>
      </c>
      <c r="B60" s="4" t="s">
        <v>142</v>
      </c>
      <c r="C60" s="34">
        <f>VLOOKUP(B60,'[1]2016省城人口总结（根）'!B:C,2,FALSE)/100</f>
        <v>0.52732999999999997</v>
      </c>
      <c r="D60" s="40">
        <f>INDEX(人口源表!$1:$1048576,MATCH($B60,人口源表!$A:$A,0),MATCH(D$1,人口源表!$1:$1,0))-INDEX(城镇人口!$1:$1048576,MATCH($B60,城镇人口!$B:$B,0),MATCH(D$1,城镇人口!$1:$1,0))</f>
        <v>1111771.4699500091</v>
      </c>
      <c r="E60" s="40">
        <f>INDEX(人口源表!$1:$1048576,MATCH($B60,人口源表!$A:$A,0),MATCH(E$1,人口源表!$1:$1,0))-INDEX(城镇人口!$1:$1048576,MATCH($B60,城镇人口!$B:$B,0),MATCH(E$1,城镇人口!$1:$1,0))</f>
        <v>1095216.6150516043</v>
      </c>
      <c r="F60" s="40">
        <f>INDEX(人口源表!$1:$1048576,MATCH($B60,人口源表!$A:$A,0),MATCH(F$1,人口源表!$1:$1,0))-INDEX(城镇人口!$1:$1048576,MATCH($B60,城镇人口!$B:$B,0),MATCH(F$1,城镇人口!$1:$1,0))</f>
        <v>1077466.5250359946</v>
      </c>
      <c r="G60" s="40">
        <f>INDEX(人口源表!$1:$1048576,MATCH($B60,人口源表!$A:$A,0),MATCH(G$1,人口源表!$1:$1,0))-INDEX(城镇人口!$1:$1048576,MATCH($B60,城镇人口!$B:$B,0),MATCH(G$1,城镇人口!$1:$1,0))</f>
        <v>859410.43080394063</v>
      </c>
      <c r="H60" s="40">
        <f>INDEX(人口源表!$1:$1048576,MATCH($B60,人口源表!$A:$A,0),MATCH(H$1,人口源表!$1:$1,0))-INDEX(城镇人口!$1:$1048576,MATCH($B60,城镇人口!$B:$B,0),MATCH(H$1,城镇人口!$1:$1,0))</f>
        <v>846254.77530415659</v>
      </c>
      <c r="I60" s="40">
        <f>INDEX(人口源表!$1:$1048576,MATCH($B60,人口源表!$A:$A,0),MATCH(I$1,人口源表!$1:$1,0))-INDEX(城镇人口!$1:$1048576,MATCH($B60,城镇人口!$B:$B,0),MATCH(I$1,城镇人口!$1:$1,0))</f>
        <v>839051.78812091704</v>
      </c>
      <c r="J60" s="40">
        <f>INDEX(人口源表!$1:$1048576,MATCH($B60,人口源表!$A:$A,0),MATCH(J$1,人口源表!$1:$1,0))-INDEX(城镇人口!$1:$1048576,MATCH($B60,城镇人口!$B:$B,0),MATCH(J$1,城镇人口!$1:$1,0))</f>
        <v>830497.54792867298</v>
      </c>
      <c r="K60" s="40">
        <f>INDEX(人口源表!$1:$1048576,MATCH($B60,人口源表!$A:$A,0),MATCH(K$1,人口源表!$1:$1,0))-INDEX(城镇人口!$1:$1048576,MATCH($B60,城镇人口!$B:$B,0),MATCH(K$1,城镇人口!$1:$1,0))</f>
        <v>820716.33087328984</v>
      </c>
      <c r="L60" s="40">
        <f>INDEX(人口源表!$1:$1048576,MATCH($B60,人口源表!$A:$A,0),MATCH(L$1,人口源表!$1:$1,0))-INDEX(城镇人口!$1:$1048576,MATCH($B60,城镇人口!$B:$B,0),MATCH(L$1,城镇人口!$1:$1,0))</f>
        <v>809823.89212835114</v>
      </c>
      <c r="M60" s="40">
        <f>INDEX(人口源表!$1:$1048576,MATCH($B60,人口源表!$A:$A,0),MATCH(M$1,人口源表!$1:$1,0))-INDEX(城镇人口!$1:$1048576,MATCH($B60,城镇人口!$B:$B,0),MATCH(M$1,城镇人口!$1:$1,0))</f>
        <v>797931.38540254091</v>
      </c>
      <c r="N60" s="40">
        <f>INDEX(人口源表!$1:$1048576,MATCH($B60,人口源表!$A:$A,0),MATCH(N$1,人口源表!$1:$1,0))-INDEX(城镇人口!$1:$1048576,MATCH($B60,城镇人口!$B:$B,0),MATCH(N$1,城镇人口!$1:$1,0))</f>
        <v>785143.35467951791</v>
      </c>
      <c r="O60" s="40">
        <f>INDEX(人口源表!$1:$1048576,MATCH($B60,人口源表!$A:$A,0),MATCH(O$1,人口源表!$1:$1,0))-INDEX(城镇人口!$1:$1048576,MATCH($B60,城镇人口!$B:$B,0),MATCH(O$1,城镇人口!$1:$1,0))</f>
        <v>771558.67253957991</v>
      </c>
      <c r="P60" s="40">
        <f>INDEX(人口源表!$1:$1048576,MATCH($B60,人口源表!$A:$A,0),MATCH(P$1,人口源表!$1:$1,0))-INDEX(城镇人口!$1:$1048576,MATCH($B60,城镇人口!$B:$B,0),MATCH(P$1,城镇人口!$1:$1,0))</f>
        <v>757269.85472161602</v>
      </c>
      <c r="Q60" s="40">
        <f>INDEX(人口源表!$1:$1048576,MATCH($B60,人口源表!$A:$A,0),MATCH(Q$1,人口源表!$1:$1,0))-INDEX(城镇人口!$1:$1048576,MATCH($B60,城镇人口!$B:$B,0),MATCH(Q$1,城镇人口!$1:$1,0))</f>
        <v>742364.74964935076</v>
      </c>
      <c r="R60" s="40">
        <f>INDEX(人口源表!$1:$1048576,MATCH($B60,人口源表!$A:$A,0),MATCH(R$1,人口源表!$1:$1,0))-INDEX(城镇人口!$1:$1048576,MATCH($B60,城镇人口!$B:$B,0),MATCH(R$1,城镇人口!$1:$1,0))</f>
        <v>726925.07070750277</v>
      </c>
      <c r="S60" s="40">
        <f>INDEX(人口源表!$1:$1048576,MATCH($B60,人口源表!$A:$A,0),MATCH(S$1,人口源表!$1:$1,0))-INDEX(城镇人口!$1:$1048576,MATCH($B60,城镇人口!$B:$B,0),MATCH(S$1,城镇人口!$1:$1,0))</f>
        <v>717004.01270176168</v>
      </c>
      <c r="T60" s="40">
        <f>INDEX(人口源表!$1:$1048576,MATCH($B60,人口源表!$A:$A,0),MATCH(T$1,人口源表!$1:$1,0))-INDEX(城镇人口!$1:$1048576,MATCH($B60,城镇人口!$B:$B,0),MATCH(T$1,城镇人口!$1:$1,0))</f>
        <v>706712.63885329571</v>
      </c>
      <c r="U60" s="40">
        <f>INDEX(人口源表!$1:$1048576,MATCH($B60,人口源表!$A:$A,0),MATCH(U$1,人口源表!$1:$1,0))-INDEX(城镇人口!$1:$1048576,MATCH($B60,城镇人口!$B:$B,0),MATCH(U$1,城镇人口!$1:$1,0))</f>
        <v>696106.08918850636</v>
      </c>
      <c r="V60" s="40">
        <f>INDEX(人口源表!$1:$1048576,MATCH($B60,人口源表!$A:$A,0),MATCH(V$1,人口源表!$1:$1,0))-INDEX(城镇人口!$1:$1048576,MATCH($B60,城镇人口!$B:$B,0),MATCH(V$1,城镇人口!$1:$1,0))</f>
        <v>685236.98601028346</v>
      </c>
      <c r="W60" s="40">
        <f>INDEX(人口源表!$1:$1048576,MATCH($B60,人口源表!$A:$A,0),MATCH(W$1,人口源表!$1:$1,0))-INDEX(城镇人口!$1:$1048576,MATCH($B60,城镇人口!$B:$B,0),MATCH(W$1,城镇人口!$1:$1,0))</f>
        <v>674153.29670348647</v>
      </c>
      <c r="X60" s="40">
        <f>INDEX(人口源表!$1:$1048576,MATCH($B60,人口源表!$A:$A,0),MATCH(X$1,人口源表!$1:$1,0))-INDEX(城镇人口!$1:$1048576,MATCH($B60,城镇人口!$B:$B,0),MATCH(X$1,城镇人口!$1:$1,0))</f>
        <v>662899.53324718913</v>
      </c>
      <c r="Y60" s="40">
        <f>INDEX(人口源表!$1:$1048576,MATCH($B60,人口源表!$A:$A,0),MATCH(Y$1,人口源表!$1:$1,0))-INDEX(城镇人口!$1:$1048576,MATCH($B60,城镇人口!$B:$B,0),MATCH(Y$1,城镇人口!$1:$1,0))</f>
        <v>651516.83181972359</v>
      </c>
      <c r="Z60" s="40">
        <f>INDEX(人口源表!$1:$1048576,MATCH($B60,人口源表!$A:$A,0),MATCH(Z$1,人口源表!$1:$1,0))-INDEX(城镇人口!$1:$1048576,MATCH($B60,城镇人口!$B:$B,0),MATCH(Z$1,城镇人口!$1:$1,0))</f>
        <v>640042.68220821768</v>
      </c>
      <c r="AA60" s="40">
        <f>INDEX(人口源表!$1:$1048576,MATCH($B60,人口源表!$A:$A,0),MATCH(AA$1,人口源表!$1:$1,0))-INDEX(城镇人口!$1:$1048576,MATCH($B60,城镇人口!$B:$B,0),MATCH(AA$1,城镇人口!$1:$1,0))</f>
        <v>628511.0261939005</v>
      </c>
      <c r="AB60" s="40">
        <f>INDEX(人口源表!$1:$1048576,MATCH($B60,人口源表!$A:$A,0),MATCH(AB$1,人口源表!$1:$1,0))-INDEX(城镇人口!$1:$1048576,MATCH($B60,城镇人口!$B:$B,0),MATCH(AB$1,城镇人口!$1:$1,0))</f>
        <v>616952.35748733953</v>
      </c>
      <c r="AC60" s="40">
        <f>INDEX(人口源表!$1:$1048576,MATCH($B60,人口源表!$A:$A,0),MATCH(AC$1,人口源表!$1:$1,0))-INDEX(城镇人口!$1:$1048576,MATCH($B60,城镇人口!$B:$B,0),MATCH(AC$1,城镇人口!$1:$1,0))</f>
        <v>606821.72749423399</v>
      </c>
      <c r="AD60" s="40">
        <f>INDEX(人口源表!$1:$1048576,MATCH($B60,人口源表!$A:$A,0),MATCH(AD$1,人口源表!$1:$1,0))-INDEX(城镇人口!$1:$1048576,MATCH($B60,城镇人口!$B:$B,0),MATCH(AD$1,城镇人口!$1:$1,0))</f>
        <v>596701.73359074513</v>
      </c>
      <c r="AE60" s="40">
        <f>INDEX(人口源表!$1:$1048576,MATCH($B60,人口源表!$A:$A,0),MATCH(AE$1,人口源表!$1:$1,0))-INDEX(城镇人口!$1:$1048576,MATCH($B60,城镇人口!$B:$B,0),MATCH(AE$1,城镇人口!$1:$1,0))</f>
        <v>586612.56183380028</v>
      </c>
      <c r="AF60" s="40">
        <f>INDEX(人口源表!$1:$1048576,MATCH($B60,人口源表!$A:$A,0),MATCH(AF$1,人口源表!$1:$1,0))-INDEX(城镇人口!$1:$1048576,MATCH($B60,城镇人口!$B:$B,0),MATCH(AF$1,城镇人口!$1:$1,0))</f>
        <v>576572.85498242336</v>
      </c>
      <c r="AG60" s="40">
        <f>INDEX(人口源表!$1:$1048576,MATCH($B60,人口源表!$A:$A,0),MATCH(AG$1,人口源表!$1:$1,0))-INDEX(城镇人口!$1:$1048576,MATCH($B60,城镇人口!$B:$B,0),MATCH(AG$1,城镇人口!$1:$1,0))</f>
        <v>566597.74982207897</v>
      </c>
      <c r="AH60" s="40">
        <f>INDEX(人口源表!$1:$1048576,MATCH($B60,人口源表!$A:$A,0),MATCH(AH$1,人口源表!$1:$1,0))-INDEX(城镇人口!$1:$1048576,MATCH($B60,城镇人口!$B:$B,0),MATCH(AH$1,城镇人口!$1:$1,0))</f>
        <v>556699.64556494425</v>
      </c>
      <c r="AI60" s="40">
        <f>INDEX(人口源表!$1:$1048576,MATCH($B60,人口源表!$A:$A,0),MATCH(AI$1,人口源表!$1:$1,0))-INDEX(城镇人口!$1:$1048576,MATCH($B60,城镇人口!$B:$B,0),MATCH(AI$1,城镇人口!$1:$1,0))</f>
        <v>546889.27066810965</v>
      </c>
      <c r="AJ60" s="40">
        <f>INDEX(人口源表!$1:$1048576,MATCH($B60,人口源表!$A:$A,0),MATCH(AJ$1,人口源表!$1:$1,0))-INDEX(城镇人口!$1:$1048576,MATCH($B60,城镇人口!$B:$B,0),MATCH(AJ$1,城镇人口!$1:$1,0))</f>
        <v>537174.10537904641</v>
      </c>
      <c r="AK60" s="40">
        <f>INDEX(人口源表!$1:$1048576,MATCH($B60,人口源表!$A:$A,0),MATCH(AK$1,人口源表!$1:$1,0))-INDEX(城镇人口!$1:$1048576,MATCH($B60,城镇人口!$B:$B,0),MATCH(AK$1,城镇人口!$1:$1,0))</f>
        <v>527559.4604233664</v>
      </c>
      <c r="AL60" s="40">
        <f>INDEX(人口源表!$1:$1048576,MATCH($B60,人口源表!$A:$A,0),MATCH(AL$1,人口源表!$1:$1,0))-INDEX(城镇人口!$1:$1048576,MATCH($B60,城镇人口!$B:$B,0),MATCH(AL$1,城镇人口!$1:$1,0))</f>
        <v>518048.23157840106</v>
      </c>
      <c r="AM60" s="40">
        <f>INDEX(人口源表!$1:$1048576,MATCH($B60,人口源表!$A:$A,0),MATCH(AM$1,人口源表!$1:$1,0))-INDEX(城镇人口!$1:$1048576,MATCH($B60,城镇人口!$B:$B,0),MATCH(AM$1,城镇人口!$1:$1,0))</f>
        <v>508641.93962786999</v>
      </c>
      <c r="AN60" s="40">
        <f>INDEX(人口源表!$1:$1048576,MATCH($B60,人口源表!$A:$A,0),MATCH(AN$1,人口源表!$1:$1,0))-INDEX(城镇人口!$1:$1048576,MATCH($B60,城镇人口!$B:$B,0),MATCH(AN$1,城镇人口!$1:$1,0))</f>
        <v>499338.57786469604</v>
      </c>
      <c r="AO60" s="40">
        <f>INDEX(人口源表!$1:$1048576,MATCH($B60,人口源表!$A:$A,0),MATCH(AO$1,人口源表!$1:$1,0))-INDEX(城镇人口!$1:$1048576,MATCH($B60,城镇人口!$B:$B,0),MATCH(AO$1,城镇人口!$1:$1,0))</f>
        <v>490135.25061246962</v>
      </c>
      <c r="AP60" s="40">
        <f>INDEX(人口源表!$1:$1048576,MATCH($B60,人口源表!$A:$A,0),MATCH(AP$1,人口源表!$1:$1,0))-INDEX(城镇人口!$1:$1048576,MATCH($B60,城镇人口!$B:$B,0),MATCH(AP$1,城镇人口!$1:$1,0))</f>
        <v>481026.66490786546</v>
      </c>
      <c r="AQ60" s="40">
        <f>INDEX(人口源表!$1:$1048576,MATCH($B60,人口源表!$A:$A,0),MATCH(AQ$1,人口源表!$1:$1,0))-INDEX(城镇人口!$1:$1048576,MATCH($B60,城镇人口!$B:$B,0),MATCH(AQ$1,城镇人口!$1:$1,0))</f>
        <v>472005.54231450194</v>
      </c>
      <c r="AR60" s="40">
        <f>INDEX(人口源表!$1:$1048576,MATCH($B60,人口源表!$A:$A,0),MATCH(AR$1,人口源表!$1:$1,0))-INDEX(城镇人口!$1:$1048576,MATCH($B60,城镇人口!$B:$B,0),MATCH(AR$1,城镇人口!$1:$1,0))</f>
        <v>463063.01624219143</v>
      </c>
      <c r="AS60" s="40">
        <f>INDEX(人口源表!$1:$1048576,MATCH($B60,人口源表!$A:$A,0),MATCH(AS$1,人口源表!$1:$1,0))-INDEX(城镇人口!$1:$1048576,MATCH($B60,城镇人口!$B:$B,0),MATCH(AS$1,城镇人口!$1:$1,0))</f>
        <v>454188.41118287761</v>
      </c>
      <c r="AT60" s="40">
        <f>INDEX(人口源表!$1:$1048576,MATCH($B60,人口源表!$A:$A,0),MATCH(AT$1,人口源表!$1:$1,0))-INDEX(城镇人口!$1:$1048576,MATCH($B60,城镇人口!$B:$B,0),MATCH(AT$1,城镇人口!$1:$1,0))</f>
        <v>445369.93584012333</v>
      </c>
      <c r="AU60" s="40">
        <f>INDEX(人口源表!$1:$1048576,MATCH($B60,人口源表!$A:$A,0),MATCH(AU$1,人口源表!$1:$1,0))-INDEX(城镇人口!$1:$1048576,MATCH($B60,城镇人口!$B:$B,0),MATCH(AU$1,城镇人口!$1:$1,0))</f>
        <v>436593.27066547947</v>
      </c>
      <c r="AV60" s="40">
        <f>INDEX(人口源表!$1:$1048576,MATCH($B60,人口源表!$A:$A,0),MATCH(AV$1,人口源表!$1:$1,0))-INDEX(城镇人口!$1:$1048576,MATCH($B60,城镇人口!$B:$B,0),MATCH(AV$1,城镇人口!$1:$1,0))</f>
        <v>427843.4671967231</v>
      </c>
    </row>
    <row r="61" spans="1:48" x14ac:dyDescent="0.15">
      <c r="A61" s="4" t="s">
        <v>864</v>
      </c>
      <c r="B61" s="4" t="s">
        <v>144</v>
      </c>
      <c r="C61" s="34">
        <f>VLOOKUP(B61,'[1]2016省城人口总结（根）'!B:C,2,FALSE)/100</f>
        <v>0.6452</v>
      </c>
      <c r="D61" s="40">
        <f>INDEX(人口源表!$1:$1048576,MATCH($B61,人口源表!$A:$A,0),MATCH(D$1,人口源表!$1:$1,0))-INDEX(城镇人口!$1:$1048576,MATCH($B61,城镇人口!$B:$B,0),MATCH(D$1,城镇人口!$1:$1,0))</f>
        <v>3959330.2498050509</v>
      </c>
      <c r="E61" s="40">
        <f>INDEX(人口源表!$1:$1048576,MATCH($B61,人口源表!$A:$A,0),MATCH(E$1,人口源表!$1:$1,0))-INDEX(城镇人口!$1:$1048576,MATCH($B61,城镇人口!$B:$B,0),MATCH(E$1,城镇人口!$1:$1,0))</f>
        <v>3861684.0397212571</v>
      </c>
      <c r="F61" s="40">
        <f>INDEX(人口源表!$1:$1048576,MATCH($B61,人口源表!$A:$A,0),MATCH(F$1,人口源表!$1:$1,0))-INDEX(城镇人口!$1:$1048576,MATCH($B61,城镇人口!$B:$B,0),MATCH(F$1,城镇人口!$1:$1,0))</f>
        <v>3758089.9844351234</v>
      </c>
      <c r="G61" s="40">
        <f>INDEX(人口源表!$1:$1048576,MATCH($B61,人口源表!$A:$A,0),MATCH(G$1,人口源表!$1:$1,0))-INDEX(城镇人口!$1:$1048576,MATCH($B61,城镇人口!$B:$B,0),MATCH(G$1,城镇人口!$1:$1,0))</f>
        <v>3186543.3016981576</v>
      </c>
      <c r="H61" s="40">
        <f>INDEX(人口源表!$1:$1048576,MATCH($B61,人口源表!$A:$A,0),MATCH(H$1,人口源表!$1:$1,0))-INDEX(城镇人口!$1:$1048576,MATCH($B61,城镇人口!$B:$B,0),MATCH(H$1,城镇人口!$1:$1,0))</f>
        <v>3100501.2724292418</v>
      </c>
      <c r="I61" s="40">
        <f>INDEX(人口源表!$1:$1048576,MATCH($B61,人口源表!$A:$A,0),MATCH(I$1,人口源表!$1:$1,0))-INDEX(城镇人口!$1:$1048576,MATCH($B61,城镇人口!$B:$B,0),MATCH(I$1,城镇人口!$1:$1,0))</f>
        <v>3054193.4932295</v>
      </c>
      <c r="J61" s="40">
        <f>INDEX(人口源表!$1:$1048576,MATCH($B61,人口源表!$A:$A,0),MATCH(J$1,人口源表!$1:$1,0))-INDEX(城镇人口!$1:$1048576,MATCH($B61,城镇人口!$B:$B,0),MATCH(J$1,城镇人口!$1:$1,0))</f>
        <v>3001580.5417914465</v>
      </c>
      <c r="K61" s="40">
        <f>INDEX(人口源表!$1:$1048576,MATCH($B61,人口源表!$A:$A,0),MATCH(K$1,人口源表!$1:$1,0))-INDEX(城镇人口!$1:$1048576,MATCH($B61,城镇人口!$B:$B,0),MATCH(K$1,城镇人口!$1:$1,0))</f>
        <v>2943310.0174228279</v>
      </c>
      <c r="L61" s="40">
        <f>INDEX(人口源表!$1:$1048576,MATCH($B61,人口源表!$A:$A,0),MATCH(L$1,人口源表!$1:$1,0))-INDEX(城镇人口!$1:$1048576,MATCH($B61,城镇人口!$B:$B,0),MATCH(L$1,城镇人口!$1:$1,0))</f>
        <v>2879988.3281846056</v>
      </c>
      <c r="M61" s="40">
        <f>INDEX(人口源表!$1:$1048576,MATCH($B61,人口源表!$A:$A,0),MATCH(M$1,人口源表!$1:$1,0))-INDEX(城镇人口!$1:$1048576,MATCH($B61,城镇人口!$B:$B,0),MATCH(M$1,城镇人口!$1:$1,0))</f>
        <v>2812182.4960219739</v>
      </c>
      <c r="N61" s="40">
        <f>INDEX(人口源表!$1:$1048576,MATCH($B61,人口源表!$A:$A,0),MATCH(N$1,人口源表!$1:$1,0))-INDEX(城镇人口!$1:$1048576,MATCH($B61,城镇人口!$B:$B,0),MATCH(N$1,城镇人口!$1:$1,0))</f>
        <v>2740419.7292790487</v>
      </c>
      <c r="O61" s="40">
        <f>INDEX(人口源表!$1:$1048576,MATCH($B61,人口源表!$A:$A,0),MATCH(O$1,人口源表!$1:$1,0))-INDEX(城镇人口!$1:$1048576,MATCH($B61,城镇人口!$B:$B,0),MATCH(O$1,城镇人口!$1:$1,0))</f>
        <v>2665188.8088734522</v>
      </c>
      <c r="P61" s="40">
        <f>INDEX(人口源表!$1:$1048576,MATCH($B61,人口源表!$A:$A,0),MATCH(P$1,人口源表!$1:$1,0))-INDEX(城镇人口!$1:$1048576,MATCH($B61,城镇人口!$B:$B,0),MATCH(P$1,城镇人口!$1:$1,0))</f>
        <v>2586942.2281743372</v>
      </c>
      <c r="Q61" s="40">
        <f>INDEX(人口源表!$1:$1048576,MATCH($B61,人口源表!$A:$A,0),MATCH(Q$1,人口源表!$1:$1,0))-INDEX(城镇人口!$1:$1048576,MATCH($B61,城镇人口!$B:$B,0),MATCH(Q$1,城镇人口!$1:$1,0))</f>
        <v>2506096.2330259848</v>
      </c>
      <c r="R61" s="40">
        <f>INDEX(人口源表!$1:$1048576,MATCH($B61,人口源表!$A:$A,0),MATCH(R$1,人口源表!$1:$1,0))-INDEX(城镇人口!$1:$1048576,MATCH($B61,城镇人口!$B:$B,0),MATCH(R$1,城镇人口!$1:$1,0))</f>
        <v>2423032.2675253237</v>
      </c>
      <c r="S61" s="40">
        <f>INDEX(人口源表!$1:$1048576,MATCH($B61,人口源表!$A:$A,0),MATCH(S$1,人口源表!$1:$1,0))-INDEX(城镇人口!$1:$1048576,MATCH($B61,城镇人口!$B:$B,0),MATCH(S$1,城镇人口!$1:$1,0))</f>
        <v>2376864.9468218125</v>
      </c>
      <c r="T61" s="40">
        <f>INDEX(人口源表!$1:$1048576,MATCH($B61,人口源表!$A:$A,0),MATCH(T$1,人口源表!$1:$1,0))-INDEX(城镇人口!$1:$1048576,MATCH($B61,城镇人口!$B:$B,0),MATCH(T$1,城镇人口!$1:$1,0))</f>
        <v>2329442.0325462436</v>
      </c>
      <c r="U61" s="40">
        <f>INDEX(人口源表!$1:$1048576,MATCH($B61,人口源表!$A:$A,0),MATCH(U$1,人口源表!$1:$1,0))-INDEX(城镇人口!$1:$1048576,MATCH($B61,城镇人口!$B:$B,0),MATCH(U$1,城镇人口!$1:$1,0))</f>
        <v>2280990.8311279984</v>
      </c>
      <c r="V61" s="40">
        <f>INDEX(人口源表!$1:$1048576,MATCH($B61,人口源表!$A:$A,0),MATCH(V$1,人口源表!$1:$1,0))-INDEX(城镇人口!$1:$1048576,MATCH($B61,城镇人口!$B:$B,0),MATCH(V$1,城镇人口!$1:$1,0))</f>
        <v>2231718.052247664</v>
      </c>
      <c r="W61" s="40">
        <f>INDEX(人口源表!$1:$1048576,MATCH($B61,人口源表!$A:$A,0),MATCH(W$1,人口源表!$1:$1,0))-INDEX(城镇人口!$1:$1048576,MATCH($B61,城镇人口!$B:$B,0),MATCH(W$1,城镇人口!$1:$1,0))</f>
        <v>2181810.3525672629</v>
      </c>
      <c r="X61" s="40">
        <f>INDEX(人口源表!$1:$1048576,MATCH($B61,人口源表!$A:$A,0),MATCH(X$1,人口源表!$1:$1,0))-INDEX(城镇人口!$1:$1048576,MATCH($B61,城镇人口!$B:$B,0),MATCH(X$1,城镇人口!$1:$1,0))</f>
        <v>2131434.2718309946</v>
      </c>
      <c r="Y61" s="40">
        <f>INDEX(人口源表!$1:$1048576,MATCH($B61,人口源表!$A:$A,0),MATCH(Y$1,人口源表!$1:$1,0))-INDEX(城镇人口!$1:$1048576,MATCH($B61,城镇人口!$B:$B,0),MATCH(Y$1,城镇人口!$1:$1,0))</f>
        <v>2080738.3803409562</v>
      </c>
      <c r="Z61" s="40">
        <f>INDEX(人口源表!$1:$1048576,MATCH($B61,人口源表!$A:$A,0),MATCH(Z$1,人口源表!$1:$1,0))-INDEX(城镇人口!$1:$1048576,MATCH($B61,城镇人口!$B:$B,0),MATCH(Z$1,城镇人口!$1:$1,0))</f>
        <v>2029853.233052765</v>
      </c>
      <c r="AA61" s="40">
        <f>INDEX(人口源表!$1:$1048576,MATCH($B61,人口源表!$A:$A,0),MATCH(AA$1,人口源表!$1:$1,0))-INDEX(城镇人口!$1:$1048576,MATCH($B61,城镇人口!$B:$B,0),MATCH(AA$1,城镇人口!$1:$1,0))</f>
        <v>1978892.6463830005</v>
      </c>
      <c r="AB61" s="40">
        <f>INDEX(人口源表!$1:$1048576,MATCH($B61,人口源表!$A:$A,0),MATCH(AB$1,人口源表!$1:$1,0))-INDEX(城镇人口!$1:$1048576,MATCH($B61,城镇人口!$B:$B,0),MATCH(AB$1,城镇人口!$1:$1,0))</f>
        <v>1927954.1465145759</v>
      </c>
      <c r="AC61" s="40">
        <f>INDEX(人口源表!$1:$1048576,MATCH($B61,人口源表!$A:$A,0),MATCH(AC$1,人口源表!$1:$1,0))-INDEX(城镇人口!$1:$1048576,MATCH($B61,城镇人口!$B:$B,0),MATCH(AC$1,城镇人口!$1:$1,0))</f>
        <v>1886629.9473338164</v>
      </c>
      <c r="AD61" s="40">
        <f>INDEX(人口源表!$1:$1048576,MATCH($B61,人口源表!$A:$A,0),MATCH(AD$1,人口源表!$1:$1,0))-INDEX(城镇人口!$1:$1048576,MATCH($B61,城镇人口!$B:$B,0),MATCH(AD$1,城镇人口!$1:$1,0))</f>
        <v>1845439.3016769299</v>
      </c>
      <c r="AE61" s="40">
        <f>INDEX(人口源表!$1:$1048576,MATCH($B61,人口源表!$A:$A,0),MATCH(AE$1,人口源表!$1:$1,0))-INDEX(城镇人口!$1:$1048576,MATCH($B61,城镇人口!$B:$B,0),MATCH(AE$1,城镇人口!$1:$1,0))</f>
        <v>1804434.472915411</v>
      </c>
      <c r="AF61" s="40">
        <f>INDEX(人口源表!$1:$1048576,MATCH($B61,人口源表!$A:$A,0),MATCH(AF$1,人口源表!$1:$1,0))-INDEX(城镇人口!$1:$1048576,MATCH($B61,城镇人口!$B:$B,0),MATCH(AF$1,城镇人口!$1:$1,0))</f>
        <v>1763656.3320656195</v>
      </c>
      <c r="AG61" s="40">
        <f>INDEX(人口源表!$1:$1048576,MATCH($B61,人口源表!$A:$A,0),MATCH(AG$1,人口源表!$1:$1,0))-INDEX(城镇人口!$1:$1048576,MATCH($B61,城镇人口!$B:$B,0),MATCH(AG$1,城镇人口!$1:$1,0))</f>
        <v>1723134.4865549942</v>
      </c>
      <c r="AH61" s="40">
        <f>INDEX(人口源表!$1:$1048576,MATCH($B61,人口源表!$A:$A,0),MATCH(AH$1,人口源表!$1:$1,0))-INDEX(城镇人口!$1:$1048576,MATCH($B61,城镇人口!$B:$B,0),MATCH(AH$1,城镇人口!$1:$1,0))</f>
        <v>1682888.3734607566</v>
      </c>
      <c r="AI61" s="40">
        <f>INDEX(人口源表!$1:$1048576,MATCH($B61,人口源表!$A:$A,0),MATCH(AI$1,人口源表!$1:$1,0))-INDEX(城镇人口!$1:$1048576,MATCH($B61,城镇人口!$B:$B,0),MATCH(AI$1,城镇人口!$1:$1,0))</f>
        <v>1642927.7925380357</v>
      </c>
      <c r="AJ61" s="40">
        <f>INDEX(人口源表!$1:$1048576,MATCH($B61,人口源表!$A:$A,0),MATCH(AJ$1,人口源表!$1:$1,0))-INDEX(城镇人口!$1:$1048576,MATCH($B61,城镇人口!$B:$B,0),MATCH(AJ$1,城镇人口!$1:$1,0))</f>
        <v>1603253.2918929756</v>
      </c>
      <c r="AK61" s="40">
        <f>INDEX(人口源表!$1:$1048576,MATCH($B61,人口源表!$A:$A,0),MATCH(AK$1,人口源表!$1:$1,0))-INDEX(城镇人口!$1:$1048576,MATCH($B61,城镇人口!$B:$B,0),MATCH(AK$1,城镇人口!$1:$1,0))</f>
        <v>1563857.7959976401</v>
      </c>
      <c r="AL61" s="40">
        <f>INDEX(人口源表!$1:$1048576,MATCH($B61,人口源表!$A:$A,0),MATCH(AL$1,人口源表!$1:$1,0))-INDEX(城镇人口!$1:$1048576,MATCH($B61,城镇人口!$B:$B,0),MATCH(AL$1,城镇人口!$1:$1,0))</f>
        <v>1524726.8061232455</v>
      </c>
      <c r="AM61" s="40">
        <f>INDEX(人口源表!$1:$1048576,MATCH($B61,人口源表!$A:$A,0),MATCH(AM$1,人口源表!$1:$1,0))-INDEX(城镇人口!$1:$1048576,MATCH($B61,城镇人口!$B:$B,0),MATCH(AM$1,城镇人口!$1:$1,0))</f>
        <v>1485838.6652073441</v>
      </c>
      <c r="AN61" s="40">
        <f>INDEX(人口源表!$1:$1048576,MATCH($B61,人口源表!$A:$A,0),MATCH(AN$1,人口源表!$1:$1,0))-INDEX(城镇人口!$1:$1048576,MATCH($B61,城镇人口!$B:$B,0),MATCH(AN$1,城镇人口!$1:$1,0))</f>
        <v>1447166.6648576697</v>
      </c>
      <c r="AO61" s="40">
        <f>INDEX(人口源表!$1:$1048576,MATCH($B61,人口源表!$A:$A,0),MATCH(AO$1,人口源表!$1:$1,0))-INDEX(城镇人口!$1:$1048576,MATCH($B61,城镇人口!$B:$B,0),MATCH(AO$1,城镇人口!$1:$1,0))</f>
        <v>1408678.1590571031</v>
      </c>
      <c r="AP61" s="40">
        <f>INDEX(人口源表!$1:$1048576,MATCH($B61,人口源表!$A:$A,0),MATCH(AP$1,人口源表!$1:$1,0))-INDEX(城镇人口!$1:$1048576,MATCH($B61,城镇人口!$B:$B,0),MATCH(AP$1,城镇人口!$1:$1,0))</f>
        <v>1370336.9800950214</v>
      </c>
      <c r="AQ61" s="40">
        <f>INDEX(人口源表!$1:$1048576,MATCH($B61,人口源表!$A:$A,0),MATCH(AQ$1,人口源表!$1:$1,0))-INDEX(城镇人口!$1:$1048576,MATCH($B61,城镇人口!$B:$B,0),MATCH(AQ$1,城镇人口!$1:$1,0))</f>
        <v>1332102.9367931541</v>
      </c>
      <c r="AR61" s="40">
        <f>INDEX(人口源表!$1:$1048576,MATCH($B61,人口源表!$A:$A,0),MATCH(AR$1,人口源表!$1:$1,0))-INDEX(城镇人口!$1:$1048576,MATCH($B61,城镇人口!$B:$B,0),MATCH(AR$1,城镇人口!$1:$1,0))</f>
        <v>1293933.1111656344</v>
      </c>
      <c r="AS61" s="40">
        <f>INDEX(人口源表!$1:$1048576,MATCH($B61,人口源表!$A:$A,0),MATCH(AS$1,人口源表!$1:$1,0))-INDEX(城镇人口!$1:$1048576,MATCH($B61,城镇人口!$B:$B,0),MATCH(AS$1,城镇人口!$1:$1,0))</f>
        <v>1255783.1067984998</v>
      </c>
      <c r="AT61" s="40">
        <f>INDEX(人口源表!$1:$1048576,MATCH($B61,人口源表!$A:$A,0),MATCH(AT$1,人口源表!$1:$1,0))-INDEX(城镇人口!$1:$1048576,MATCH($B61,城镇人口!$B:$B,0),MATCH(AT$1,城镇人口!$1:$1,0))</f>
        <v>1217606.8243851569</v>
      </c>
      <c r="AU61" s="40">
        <f>INDEX(人口源表!$1:$1048576,MATCH($B61,人口源表!$A:$A,0),MATCH(AU$1,人口源表!$1:$1,0))-INDEX(城镇人口!$1:$1048576,MATCH($B61,城镇人口!$B:$B,0),MATCH(AU$1,城镇人口!$1:$1,0))</f>
        <v>1179358.608098588</v>
      </c>
      <c r="AV61" s="40">
        <f>INDEX(人口源表!$1:$1048576,MATCH($B61,人口源表!$A:$A,0),MATCH(AV$1,人口源表!$1:$1,0))-INDEX(城镇人口!$1:$1048576,MATCH($B61,城镇人口!$B:$B,0),MATCH(AV$1,城镇人口!$1:$1,0))</f>
        <v>1140992.7802414754</v>
      </c>
    </row>
    <row r="62" spans="1:48" x14ac:dyDescent="0.15">
      <c r="A62" s="4" t="s">
        <v>864</v>
      </c>
      <c r="B62" s="4" t="s">
        <v>146</v>
      </c>
      <c r="C62" s="34">
        <f>VLOOKUP(B62,'[1]2016省城人口总结（根）'!B:C,2,FALSE)/100</f>
        <v>0.55640000000000001</v>
      </c>
      <c r="D62" s="40">
        <f>INDEX(人口源表!$1:$1048576,MATCH($B62,人口源表!$A:$A,0),MATCH(D$1,人口源表!$1:$1,0))-INDEX(城镇人口!$1:$1048576,MATCH($B62,城镇人口!$B:$B,0),MATCH(D$1,城镇人口!$1:$1,0))</f>
        <v>2477775.7826387458</v>
      </c>
      <c r="E62" s="40">
        <f>INDEX(人口源表!$1:$1048576,MATCH($B62,人口源表!$A:$A,0),MATCH(E$1,人口源表!$1:$1,0))-INDEX(城镇人口!$1:$1048576,MATCH($B62,城镇人口!$B:$B,0),MATCH(E$1,城镇人口!$1:$1,0))</f>
        <v>2437041.2340801219</v>
      </c>
      <c r="F62" s="40">
        <f>INDEX(人口源表!$1:$1048576,MATCH($B62,人口源表!$A:$A,0),MATCH(F$1,人口源表!$1:$1,0))-INDEX(城镇人口!$1:$1048576,MATCH($B62,城镇人口!$B:$B,0),MATCH(F$1,城镇人口!$1:$1,0))</f>
        <v>2393576.6826802669</v>
      </c>
      <c r="G62" s="40">
        <f>INDEX(人口源表!$1:$1048576,MATCH($B62,人口源表!$A:$A,0),MATCH(G$1,人口源表!$1:$1,0))-INDEX(城镇人口!$1:$1048576,MATCH($B62,城镇人口!$B:$B,0),MATCH(G$1,城镇人口!$1:$1,0))</f>
        <v>1676010.2697489695</v>
      </c>
      <c r="H62" s="40">
        <f>INDEX(人口源表!$1:$1048576,MATCH($B62,人口源表!$A:$A,0),MATCH(H$1,人口源表!$1:$1,0))-INDEX(城镇人口!$1:$1048576,MATCH($B62,城镇人口!$B:$B,0),MATCH(H$1,城镇人口!$1:$1,0))</f>
        <v>1646269.1380820991</v>
      </c>
      <c r="I62" s="40">
        <f>INDEX(人口源表!$1:$1048576,MATCH($B62,人口源表!$A:$A,0),MATCH(I$1,人口源表!$1:$1,0))-INDEX(城镇人口!$1:$1048576,MATCH($B62,城镇人口!$B:$B,0),MATCH(I$1,城镇人口!$1:$1,0))</f>
        <v>1630665.0645069559</v>
      </c>
      <c r="J62" s="40">
        <f>INDEX(人口源表!$1:$1048576,MATCH($B62,人口源表!$A:$A,0),MATCH(J$1,人口源表!$1:$1,0))-INDEX(城镇人口!$1:$1048576,MATCH($B62,城镇人口!$B:$B,0),MATCH(J$1,城镇人口!$1:$1,0))</f>
        <v>1612934.8230634835</v>
      </c>
      <c r="K62" s="40">
        <f>INDEX(人口源表!$1:$1048576,MATCH($B62,人口源表!$A:$A,0),MATCH(K$1,人口源表!$1:$1,0))-INDEX(城镇人口!$1:$1048576,MATCH($B62,城镇人口!$B:$B,0),MATCH(K$1,城镇人口!$1:$1,0))</f>
        <v>1593231.74855706</v>
      </c>
      <c r="L62" s="40">
        <f>INDEX(人口源表!$1:$1048576,MATCH($B62,人口源表!$A:$A,0),MATCH(L$1,人口源表!$1:$1,0))-INDEX(城镇人口!$1:$1048576,MATCH($B62,城镇人口!$B:$B,0),MATCH(L$1,城镇人口!$1:$1,0))</f>
        <v>1571702.5946222856</v>
      </c>
      <c r="M62" s="40">
        <f>INDEX(人口源表!$1:$1048576,MATCH($B62,人口源表!$A:$A,0),MATCH(M$1,人口源表!$1:$1,0))-INDEX(城镇人口!$1:$1048576,MATCH($B62,城镇人口!$B:$B,0),MATCH(M$1,城镇人口!$1:$1,0))</f>
        <v>1548488.7642376395</v>
      </c>
      <c r="N62" s="40">
        <f>INDEX(人口源表!$1:$1048576,MATCH($B62,人口源表!$A:$A,0),MATCH(N$1,人口源表!$1:$1,0))-INDEX(城镇人口!$1:$1048576,MATCH($B62,城镇人口!$B:$B,0),MATCH(N$1,城镇人口!$1:$1,0))</f>
        <v>1523724.8548374805</v>
      </c>
      <c r="O62" s="40">
        <f>INDEX(人口源表!$1:$1048576,MATCH($B62,人口源表!$A:$A,0),MATCH(O$1,人口源表!$1:$1,0))-INDEX(城镇人口!$1:$1048576,MATCH($B62,城镇人口!$B:$B,0),MATCH(O$1,城镇人口!$1:$1,0))</f>
        <v>1497540.612967805</v>
      </c>
      <c r="P62" s="40">
        <f>INDEX(人口源表!$1:$1048576,MATCH($B62,人口源表!$A:$A,0),MATCH(P$1,人口源表!$1:$1,0))-INDEX(城镇人口!$1:$1048576,MATCH($B62,城镇人口!$B:$B,0),MATCH(P$1,城镇人口!$1:$1,0))</f>
        <v>1470059.8592888364</v>
      </c>
      <c r="Q62" s="40">
        <f>INDEX(人口源表!$1:$1048576,MATCH($B62,人口源表!$A:$A,0),MATCH(Q$1,人口源表!$1:$1,0))-INDEX(城镇人口!$1:$1048576,MATCH($B62,城镇人口!$B:$B,0),MATCH(Q$1,城镇人口!$1:$1,0))</f>
        <v>1441400.9262597803</v>
      </c>
      <c r="R62" s="40">
        <f>INDEX(人口源表!$1:$1048576,MATCH($B62,人口源表!$A:$A,0),MATCH(R$1,人口源表!$1:$1,0))-INDEX(城镇人口!$1:$1048576,MATCH($B62,城镇人口!$B:$B,0),MATCH(R$1,城镇人口!$1:$1,0))</f>
        <v>1411675.6904284973</v>
      </c>
      <c r="S62" s="40">
        <f>INDEX(人口源表!$1:$1048576,MATCH($B62,人口源表!$A:$A,0),MATCH(S$1,人口源表!$1:$1,0))-INDEX(城镇人口!$1:$1048576,MATCH($B62,城镇人口!$B:$B,0),MATCH(S$1,城镇人口!$1:$1,0))</f>
        <v>1394507.5868702177</v>
      </c>
      <c r="T62" s="40">
        <f>INDEX(人口源表!$1:$1048576,MATCH($B62,人口源表!$A:$A,0),MATCH(T$1,人口源表!$1:$1,0))-INDEX(城镇人口!$1:$1048576,MATCH($B62,城镇人口!$B:$B,0),MATCH(T$1,城镇人口!$1:$1,0))</f>
        <v>1376599.8711373303</v>
      </c>
      <c r="U62" s="40">
        <f>INDEX(人口源表!$1:$1048576,MATCH($B62,人口源表!$A:$A,0),MATCH(U$1,人口源表!$1:$1,0))-INDEX(城镇人口!$1:$1048576,MATCH($B62,城镇人口!$B:$B,0),MATCH(U$1,城镇人口!$1:$1,0))</f>
        <v>1358028.6249759984</v>
      </c>
      <c r="V62" s="40">
        <f>INDEX(人口源表!$1:$1048576,MATCH($B62,人口源表!$A:$A,0),MATCH(V$1,人口源表!$1:$1,0))-INDEX(城镇人口!$1:$1048576,MATCH($B62,城镇人口!$B:$B,0),MATCH(V$1,城镇人口!$1:$1,0))</f>
        <v>1338866.3434695299</v>
      </c>
      <c r="W62" s="40">
        <f>INDEX(人口源表!$1:$1048576,MATCH($B62,人口源表!$A:$A,0),MATCH(W$1,人口源表!$1:$1,0))-INDEX(城镇人口!$1:$1048576,MATCH($B62,城镇人口!$B:$B,0),MATCH(W$1,城镇人口!$1:$1,0))</f>
        <v>1319181.9937012065</v>
      </c>
      <c r="X62" s="40">
        <f>INDEX(人口源表!$1:$1048576,MATCH($B62,人口源表!$A:$A,0),MATCH(X$1,人口源表!$1:$1,0))-INDEX(城镇人口!$1:$1048576,MATCH($B62,城镇人口!$B:$B,0),MATCH(X$1,城镇人口!$1:$1,0))</f>
        <v>1299040.7519064653</v>
      </c>
      <c r="Y62" s="40">
        <f>INDEX(人口源表!$1:$1048576,MATCH($B62,人口源表!$A:$A,0),MATCH(Y$1,人口源表!$1:$1,0))-INDEX(城镇人口!$1:$1048576,MATCH($B62,城镇人口!$B:$B,0),MATCH(Y$1,城镇人口!$1:$1,0))</f>
        <v>1278504.4002122255</v>
      </c>
      <c r="Z62" s="40">
        <f>INDEX(人口源表!$1:$1048576,MATCH($B62,人口源表!$A:$A,0),MATCH(Z$1,人口源表!$1:$1,0))-INDEX(城镇人口!$1:$1048576,MATCH($B62,城镇人口!$B:$B,0),MATCH(Z$1,城镇人口!$1:$1,0))</f>
        <v>1257631.3885101001</v>
      </c>
      <c r="AA62" s="40">
        <f>INDEX(人口源表!$1:$1048576,MATCH($B62,人口源表!$A:$A,0),MATCH(AA$1,人口源表!$1:$1,0))-INDEX(城镇人口!$1:$1048576,MATCH($B62,城镇人口!$B:$B,0),MATCH(AA$1,城镇人口!$1:$1,0))</f>
        <v>1236476.2727728169</v>
      </c>
      <c r="AB62" s="40">
        <f>INDEX(人口源表!$1:$1048576,MATCH($B62,人口源表!$A:$A,0),MATCH(AB$1,人口源表!$1:$1,0))-INDEX(城镇人口!$1:$1048576,MATCH($B62,城镇人口!$B:$B,0),MATCH(AB$1,城镇人口!$1:$1,0))</f>
        <v>1215090.7399868025</v>
      </c>
      <c r="AC62" s="40">
        <f>INDEX(人口源表!$1:$1048576,MATCH($B62,人口源表!$A:$A,0),MATCH(AC$1,人口源表!$1:$1,0))-INDEX(城镇人口!$1:$1048576,MATCH($B62,城镇人口!$B:$B,0),MATCH(AC$1,城镇人口!$1:$1,0))</f>
        <v>1196844.3675439595</v>
      </c>
      <c r="AD62" s="40">
        <f>INDEX(人口源表!$1:$1048576,MATCH($B62,人口源表!$A:$A,0),MATCH(AD$1,人口源表!$1:$1,0))-INDEX(城镇人口!$1:$1048576,MATCH($B62,城镇人口!$B:$B,0),MATCH(AD$1,城镇人口!$1:$1,0))</f>
        <v>1178444.4966656417</v>
      </c>
      <c r="AE62" s="40">
        <f>INDEX(人口源表!$1:$1048576,MATCH($B62,人口源表!$A:$A,0),MATCH(AE$1,人口源表!$1:$1,0))-INDEX(城镇人口!$1:$1048576,MATCH($B62,城镇人口!$B:$B,0),MATCH(AE$1,城镇人口!$1:$1,0))</f>
        <v>1159930.182938695</v>
      </c>
      <c r="AF62" s="40">
        <f>INDEX(人口源表!$1:$1048576,MATCH($B62,人口源表!$A:$A,0),MATCH(AF$1,人口源表!$1:$1,0))-INDEX(城镇人口!$1:$1048576,MATCH($B62,城镇人口!$B:$B,0),MATCH(AF$1,城镇人口!$1:$1,0))</f>
        <v>1141338.5219447338</v>
      </c>
      <c r="AG62" s="40">
        <f>INDEX(人口源表!$1:$1048576,MATCH($B62,人口源表!$A:$A,0),MATCH(AG$1,人口源表!$1:$1,0))-INDEX(城镇人口!$1:$1048576,MATCH($B62,城镇人口!$B:$B,0),MATCH(AG$1,城镇人口!$1:$1,0))</f>
        <v>1122704.3829996213</v>
      </c>
      <c r="AH62" s="40">
        <f>INDEX(人口源表!$1:$1048576,MATCH($B62,人口源表!$A:$A,0),MATCH(AH$1,人口源表!$1:$1,0))-INDEX(城镇人口!$1:$1048576,MATCH($B62,城镇人口!$B:$B,0),MATCH(AH$1,城镇人口!$1:$1,0))</f>
        <v>1104058.986885279</v>
      </c>
      <c r="AI62" s="40">
        <f>INDEX(人口源表!$1:$1048576,MATCH($B62,人口源表!$A:$A,0),MATCH(AI$1,人口源表!$1:$1,0))-INDEX(城镇人口!$1:$1048576,MATCH($B62,城镇人口!$B:$B,0),MATCH(AI$1,城镇人口!$1:$1,0))</f>
        <v>1085431.75859936</v>
      </c>
      <c r="AJ62" s="40">
        <f>INDEX(人口源表!$1:$1048576,MATCH($B62,人口源表!$A:$A,0),MATCH(AJ$1,人口源表!$1:$1,0))-INDEX(城镇人口!$1:$1048576,MATCH($B62,城镇人口!$B:$B,0),MATCH(AJ$1,城镇人口!$1:$1,0))</f>
        <v>1066849.49544416</v>
      </c>
      <c r="AK62" s="40">
        <f>INDEX(人口源表!$1:$1048576,MATCH($B62,人口源表!$A:$A,0),MATCH(AK$1,人口源表!$1:$1,0))-INDEX(城镇人口!$1:$1048576,MATCH($B62,城镇人口!$B:$B,0),MATCH(AK$1,城镇人口!$1:$1,0))</f>
        <v>1048336.7240459202</v>
      </c>
      <c r="AL62" s="40">
        <f>INDEX(人口源表!$1:$1048576,MATCH($B62,人口源表!$A:$A,0),MATCH(AL$1,人口源表!$1:$1,0))-INDEX(城镇人口!$1:$1048576,MATCH($B62,城镇人口!$B:$B,0),MATCH(AL$1,城镇人口!$1:$1,0))</f>
        <v>1029915.4773348402</v>
      </c>
      <c r="AM62" s="40">
        <f>INDEX(人口源表!$1:$1048576,MATCH($B62,人口源表!$A:$A,0),MATCH(AM$1,人口源表!$1:$1,0))-INDEX(城镇人口!$1:$1048576,MATCH($B62,城镇人口!$B:$B,0),MATCH(AM$1,城镇人口!$1:$1,0))</f>
        <v>1011605.3681107662</v>
      </c>
      <c r="AN62" s="40">
        <f>INDEX(人口源表!$1:$1048576,MATCH($B62,人口源表!$A:$A,0),MATCH(AN$1,人口源表!$1:$1,0))-INDEX(城镇人口!$1:$1048576,MATCH($B62,城镇人口!$B:$B,0),MATCH(AN$1,城镇人口!$1:$1,0))</f>
        <v>993424.21733857971</v>
      </c>
      <c r="AO62" s="40">
        <f>INDEX(人口源表!$1:$1048576,MATCH($B62,人口源表!$A:$A,0),MATCH(AO$1,人口源表!$1:$1,0))-INDEX(城镇人口!$1:$1048576,MATCH($B62,城镇人口!$B:$B,0),MATCH(AO$1,城镇人口!$1:$1,0))</f>
        <v>975387.27955601132</v>
      </c>
      <c r="AP62" s="40">
        <f>INDEX(人口源表!$1:$1048576,MATCH($B62,人口源表!$A:$A,0),MATCH(AP$1,人口源表!$1:$1,0))-INDEX(城镇人口!$1:$1048576,MATCH($B62,城镇人口!$B:$B,0),MATCH(AP$1,城镇人口!$1:$1,0))</f>
        <v>957508.41840875288</v>
      </c>
      <c r="AQ62" s="40">
        <f>INDEX(人口源表!$1:$1048576,MATCH($B62,人口源表!$A:$A,0),MATCH(AQ$1,人口源表!$1:$1,0))-INDEX(城镇人口!$1:$1048576,MATCH($B62,城镇人口!$B:$B,0),MATCH(AQ$1,城镇人口!$1:$1,0))</f>
        <v>939798.53004768398</v>
      </c>
      <c r="AR62" s="40">
        <f>INDEX(人口源表!$1:$1048576,MATCH($B62,人口源表!$A:$A,0),MATCH(AR$1,人口源表!$1:$1,0))-INDEX(城镇人口!$1:$1048576,MATCH($B62,城镇人口!$B:$B,0),MATCH(AR$1,城镇人口!$1:$1,0))</f>
        <v>922267.25782511244</v>
      </c>
      <c r="AS62" s="40">
        <f>INDEX(人口源表!$1:$1048576,MATCH($B62,人口源表!$A:$A,0),MATCH(AS$1,人口源表!$1:$1,0))-INDEX(城镇人口!$1:$1048576,MATCH($B62,城镇人口!$B:$B,0),MATCH(AS$1,城镇人口!$1:$1,0))</f>
        <v>904922.23991893791</v>
      </c>
      <c r="AT62" s="40">
        <f>INDEX(人口源表!$1:$1048576,MATCH($B62,人口源表!$A:$A,0),MATCH(AT$1,人口源表!$1:$1,0))-INDEX(城镇人口!$1:$1048576,MATCH($B62,城镇人口!$B:$B,0),MATCH(AT$1,城镇人口!$1:$1,0))</f>
        <v>887769.70951098064</v>
      </c>
      <c r="AU62" s="40">
        <f>INDEX(人口源表!$1:$1048576,MATCH($B62,人口源表!$A:$A,0),MATCH(AU$1,人口源表!$1:$1,0))-INDEX(城镇人口!$1:$1048576,MATCH($B62,城镇人口!$B:$B,0),MATCH(AU$1,城镇人口!$1:$1,0))</f>
        <v>870813.25897507416</v>
      </c>
      <c r="AV62" s="40">
        <f>INDEX(人口源表!$1:$1048576,MATCH($B62,人口源表!$A:$A,0),MATCH(AV$1,人口源表!$1:$1,0))-INDEX(城镇人口!$1:$1048576,MATCH($B62,城镇人口!$B:$B,0),MATCH(AV$1,城镇人口!$1:$1,0))</f>
        <v>854056.00150126033</v>
      </c>
    </row>
    <row r="63" spans="1:48" x14ac:dyDescent="0.15">
      <c r="A63" s="4" t="s">
        <v>864</v>
      </c>
      <c r="B63" s="4" t="s">
        <v>148</v>
      </c>
      <c r="C63" s="34">
        <f>VLOOKUP(B63,'[1]2016省城人口总结（根）'!B:C,2,FALSE)/100</f>
        <v>0.52680000000000005</v>
      </c>
      <c r="D63" s="40">
        <f>INDEX(人口源表!$1:$1048576,MATCH($B63,人口源表!$A:$A,0),MATCH(D$1,人口源表!$1:$1,0))-INDEX(城镇人口!$1:$1048576,MATCH($B63,城镇人口!$B:$B,0),MATCH(D$1,城镇人口!$1:$1,0))</f>
        <v>906774.22076006618</v>
      </c>
      <c r="E63" s="40">
        <f>INDEX(人口源表!$1:$1048576,MATCH($B63,人口源表!$A:$A,0),MATCH(E$1,人口源表!$1:$1,0))-INDEX(城镇人口!$1:$1048576,MATCH($B63,城镇人口!$B:$B,0),MATCH(E$1,城镇人口!$1:$1,0))</f>
        <v>892534.4161361499</v>
      </c>
      <c r="F63" s="40">
        <f>INDEX(人口源表!$1:$1048576,MATCH($B63,人口源表!$A:$A,0),MATCH(F$1,人口源表!$1:$1,0))-INDEX(城镇人口!$1:$1048576,MATCH($B63,城镇人口!$B:$B,0),MATCH(F$1,城镇人口!$1:$1,0))</f>
        <v>877426.50929785566</v>
      </c>
      <c r="G63" s="40">
        <f>INDEX(人口源表!$1:$1048576,MATCH($B63,人口源表!$A:$A,0),MATCH(G$1,人口源表!$1:$1,0))-INDEX(城镇人口!$1:$1048576,MATCH($B63,城镇人口!$B:$B,0),MATCH(G$1,城镇人口!$1:$1,0))</f>
        <v>666514.90378142835</v>
      </c>
      <c r="H63" s="40">
        <f>INDEX(人口源表!$1:$1048576,MATCH($B63,人口源表!$A:$A,0),MATCH(H$1,人口源表!$1:$1,0))-INDEX(城镇人口!$1:$1048576,MATCH($B63,城镇人口!$B:$B,0),MATCH(H$1,城镇人口!$1:$1,0))</f>
        <v>655493.6288225404</v>
      </c>
      <c r="I63" s="40">
        <f>INDEX(人口源表!$1:$1048576,MATCH($B63,人口源表!$A:$A,0),MATCH(I$1,人口源表!$1:$1,0))-INDEX(城镇人口!$1:$1048576,MATCH($B63,城镇人口!$B:$B,0),MATCH(I$1,城镇人口!$1:$1,0))</f>
        <v>649310.05457933282</v>
      </c>
      <c r="J63" s="40">
        <f>INDEX(人口源表!$1:$1048576,MATCH($B63,人口源表!$A:$A,0),MATCH(J$1,人口源表!$1:$1,0))-INDEX(城镇人口!$1:$1048576,MATCH($B63,城镇人口!$B:$B,0),MATCH(J$1,城镇人口!$1:$1,0))</f>
        <v>642279.29123500886</v>
      </c>
      <c r="K63" s="40">
        <f>INDEX(人口源表!$1:$1048576,MATCH($B63,人口源表!$A:$A,0),MATCH(K$1,人口源表!$1:$1,0))-INDEX(城镇人口!$1:$1048576,MATCH($B63,城镇人口!$B:$B,0),MATCH(K$1,城镇人口!$1:$1,0))</f>
        <v>634465.8217378374</v>
      </c>
      <c r="L63" s="40">
        <f>INDEX(人口源表!$1:$1048576,MATCH($B63,人口源表!$A:$A,0),MATCH(L$1,人口源表!$1:$1,0))-INDEX(城镇人口!$1:$1048576,MATCH($B63,城镇人口!$B:$B,0),MATCH(L$1,城镇人口!$1:$1,0))</f>
        <v>625930.10675609449</v>
      </c>
      <c r="M63" s="40">
        <f>INDEX(人口源表!$1:$1048576,MATCH($B63,人口源表!$A:$A,0),MATCH(M$1,人口源表!$1:$1,0))-INDEX(城镇人口!$1:$1048576,MATCH($B63,城镇人口!$B:$B,0),MATCH(M$1,城镇人口!$1:$1,0))</f>
        <v>616732.38672998478</v>
      </c>
      <c r="N63" s="40">
        <f>INDEX(人口源表!$1:$1048576,MATCH($B63,人口源表!$A:$A,0),MATCH(N$1,人口源表!$1:$1,0))-INDEX(城镇人口!$1:$1048576,MATCH($B63,城镇人口!$B:$B,0),MATCH(N$1,城镇人口!$1:$1,0))</f>
        <v>606928.53508196562</v>
      </c>
      <c r="O63" s="40">
        <f>INDEX(人口源表!$1:$1048576,MATCH($B63,人口源表!$A:$A,0),MATCH(O$1,人口源表!$1:$1,0))-INDEX(城镇人口!$1:$1048576,MATCH($B63,城镇人口!$B:$B,0),MATCH(O$1,城镇人口!$1:$1,0))</f>
        <v>596573.39077804447</v>
      </c>
      <c r="P63" s="40">
        <f>INDEX(人口源表!$1:$1048576,MATCH($B63,人口源表!$A:$A,0),MATCH(P$1,人口源表!$1:$1,0))-INDEX(城镇人口!$1:$1048576,MATCH($B63,城镇人口!$B:$B,0),MATCH(P$1,城镇人口!$1:$1,0))</f>
        <v>585719.12946602178</v>
      </c>
      <c r="Q63" s="40">
        <f>INDEX(人口源表!$1:$1048576,MATCH($B63,人口源表!$A:$A,0),MATCH(Q$1,人口源表!$1:$1,0))-INDEX(城镇人口!$1:$1048576,MATCH($B63,城镇人口!$B:$B,0),MATCH(Q$1,城镇人口!$1:$1,0))</f>
        <v>574416.08110791771</v>
      </c>
      <c r="R63" s="40">
        <f>INDEX(人口源表!$1:$1048576,MATCH($B63,人口源表!$A:$A,0),MATCH(R$1,人口源表!$1:$1,0))-INDEX(城镇人口!$1:$1048576,MATCH($B63,城镇人口!$B:$B,0),MATCH(R$1,城镇人口!$1:$1,0))</f>
        <v>562711.58820854756</v>
      </c>
      <c r="S63" s="40">
        <f>INDEX(人口源表!$1:$1048576,MATCH($B63,人口源表!$A:$A,0),MATCH(S$1,人口源表!$1:$1,0))-INDEX(城镇人口!$1:$1048576,MATCH($B63,城镇人口!$B:$B,0),MATCH(S$1,城镇人口!$1:$1,0))</f>
        <v>555268.16795911104</v>
      </c>
      <c r="T63" s="40">
        <f>INDEX(人口源表!$1:$1048576,MATCH($B63,人口源表!$A:$A,0),MATCH(T$1,人口源表!$1:$1,0))-INDEX(城镇人口!$1:$1048576,MATCH($B63,城镇人口!$B:$B,0),MATCH(T$1,城镇人口!$1:$1,0))</f>
        <v>547529.5136098495</v>
      </c>
      <c r="U63" s="40">
        <f>INDEX(人口源表!$1:$1048576,MATCH($B63,人口源表!$A:$A,0),MATCH(U$1,人口源表!$1:$1,0))-INDEX(城镇人口!$1:$1048576,MATCH($B63,城镇人口!$B:$B,0),MATCH(U$1,城镇人口!$1:$1,0))</f>
        <v>539528.62365460803</v>
      </c>
      <c r="V63" s="40">
        <f>INDEX(人口源表!$1:$1048576,MATCH($B63,人口源表!$A:$A,0),MATCH(V$1,人口源表!$1:$1,0))-INDEX(城镇人口!$1:$1048576,MATCH($B63,城镇人口!$B:$B,0),MATCH(V$1,城镇人口!$1:$1,0))</f>
        <v>531297.36767421348</v>
      </c>
      <c r="W63" s="40">
        <f>INDEX(人口源表!$1:$1048576,MATCH($B63,人口源表!$A:$A,0),MATCH(W$1,人口源表!$1:$1,0))-INDEX(城镇人口!$1:$1048576,MATCH($B63,城镇人口!$B:$B,0),MATCH(W$1,城镇人口!$1:$1,0))</f>
        <v>522866.13057075662</v>
      </c>
      <c r="X63" s="40">
        <f>INDEX(人口源表!$1:$1048576,MATCH($B63,人口源表!$A:$A,0),MATCH(X$1,人口源表!$1:$1,0))-INDEX(城镇人口!$1:$1048576,MATCH($B63,城镇人口!$B:$B,0),MATCH(X$1,城镇人口!$1:$1,0))</f>
        <v>514263.83464063343</v>
      </c>
      <c r="Y63" s="40">
        <f>INDEX(人口源表!$1:$1048576,MATCH($B63,人口源表!$A:$A,0),MATCH(Y$1,人口源表!$1:$1,0))-INDEX(城镇人口!$1:$1048576,MATCH($B63,城镇人口!$B:$B,0),MATCH(Y$1,城镇人口!$1:$1,0))</f>
        <v>505517.25133340689</v>
      </c>
      <c r="Z63" s="40">
        <f>INDEX(人口源表!$1:$1048576,MATCH($B63,人口源表!$A:$A,0),MATCH(Z$1,人口源表!$1:$1,0))-INDEX(城镇人口!$1:$1048576,MATCH($B63,城镇人口!$B:$B,0),MATCH(Z$1,城镇人口!$1:$1,0))</f>
        <v>496653.16905855224</v>
      </c>
      <c r="AA63" s="40">
        <f>INDEX(人口源表!$1:$1048576,MATCH($B63,人口源表!$A:$A,0),MATCH(AA$1,人口源表!$1:$1,0))-INDEX(城镇人口!$1:$1048576,MATCH($B63,城镇人口!$B:$B,0),MATCH(AA$1,城镇人口!$1:$1,0))</f>
        <v>487695.56087311474</v>
      </c>
      <c r="AB63" s="40">
        <f>INDEX(人口源表!$1:$1048576,MATCH($B63,人口源表!$A:$A,0),MATCH(AB$1,人口源表!$1:$1,0))-INDEX(城镇人口!$1:$1048576,MATCH($B63,城镇人口!$B:$B,0),MATCH(AB$1,城镇人口!$1:$1,0))</f>
        <v>478667.74665634031</v>
      </c>
      <c r="AC63" s="40">
        <f>INDEX(人口源表!$1:$1048576,MATCH($B63,人口源表!$A:$A,0),MATCH(AC$1,人口源表!$1:$1,0))-INDEX(城镇人口!$1:$1048576,MATCH($B63,城镇人口!$B:$B,0),MATCH(AC$1,城镇人口!$1:$1,0))</f>
        <v>470695.51499275793</v>
      </c>
      <c r="AD63" s="40">
        <f>INDEX(人口源表!$1:$1048576,MATCH($B63,人口源表!$A:$A,0),MATCH(AD$1,人口源表!$1:$1,0))-INDEX(城镇人口!$1:$1048576,MATCH($B63,城镇人口!$B:$B,0),MATCH(AD$1,城镇人口!$1:$1,0))</f>
        <v>462682.80282096507</v>
      </c>
      <c r="AE63" s="40">
        <f>INDEX(人口源表!$1:$1048576,MATCH($B63,人口源表!$A:$A,0),MATCH(AE$1,人口源表!$1:$1,0))-INDEX(城镇人口!$1:$1048576,MATCH($B63,城镇人口!$B:$B,0),MATCH(AE$1,城镇人口!$1:$1,0))</f>
        <v>454648.21024642279</v>
      </c>
      <c r="AF63" s="40">
        <f>INDEX(人口源表!$1:$1048576,MATCH($B63,人口源表!$A:$A,0),MATCH(AF$1,人口源表!$1:$1,0))-INDEX(城镇人口!$1:$1048576,MATCH($B63,城镇人口!$B:$B,0),MATCH(AF$1,城镇人口!$1:$1,0))</f>
        <v>446609.20399519161</v>
      </c>
      <c r="AG63" s="40">
        <f>INDEX(人口源表!$1:$1048576,MATCH($B63,人口源表!$A:$A,0),MATCH(AG$1,人口源表!$1:$1,0))-INDEX(城镇人口!$1:$1048576,MATCH($B63,城镇人口!$B:$B,0),MATCH(AG$1,城镇人口!$1:$1,0))</f>
        <v>438581.47165036539</v>
      </c>
      <c r="AH63" s="40">
        <f>INDEX(人口源表!$1:$1048576,MATCH($B63,人口源表!$A:$A,0),MATCH(AH$1,人口源表!$1:$1,0))-INDEX(城镇人口!$1:$1048576,MATCH($B63,城镇人口!$B:$B,0),MATCH(AH$1,城镇人口!$1:$1,0))</f>
        <v>430580.29041753383</v>
      </c>
      <c r="AI63" s="40">
        <f>INDEX(人口源表!$1:$1048576,MATCH($B63,人口源表!$A:$A,0),MATCH(AI$1,人口源表!$1:$1,0))-INDEX(城镇人口!$1:$1048576,MATCH($B63,城镇人口!$B:$B,0),MATCH(AI$1,城镇人口!$1:$1,0))</f>
        <v>422619.86689296877</v>
      </c>
      <c r="AJ63" s="40">
        <f>INDEX(人口源表!$1:$1048576,MATCH($B63,人口源表!$A:$A,0),MATCH(AJ$1,人口源表!$1:$1,0))-INDEX(城镇人口!$1:$1048576,MATCH($B63,城镇人口!$B:$B,0),MATCH(AJ$1,城镇人口!$1:$1,0))</f>
        <v>414712.38156906946</v>
      </c>
      <c r="AK63" s="40">
        <f>INDEX(人口源表!$1:$1048576,MATCH($B63,人口源表!$A:$A,0),MATCH(AK$1,人口源表!$1:$1,0))-INDEX(城镇人口!$1:$1048576,MATCH($B63,城镇人口!$B:$B,0),MATCH(AK$1,城镇人口!$1:$1,0))</f>
        <v>406869.98713846435</v>
      </c>
      <c r="AL63" s="40">
        <f>INDEX(人口源表!$1:$1048576,MATCH($B63,人口源表!$A:$A,0),MATCH(AL$1,人口源表!$1:$1,0))-INDEX(城镇人口!$1:$1048576,MATCH($B63,城镇人口!$B:$B,0),MATCH(AL$1,城镇人口!$1:$1,0))</f>
        <v>399103.51027080615</v>
      </c>
      <c r="AM63" s="40">
        <f>INDEX(人口源表!$1:$1048576,MATCH($B63,人口源表!$A:$A,0),MATCH(AM$1,人口源表!$1:$1,0))-INDEX(城镇人口!$1:$1048576,MATCH($B63,城镇人口!$B:$B,0),MATCH(AM$1,城镇人口!$1:$1,0))</f>
        <v>391422.80456386087</v>
      </c>
      <c r="AN63" s="40">
        <f>INDEX(人口源表!$1:$1048576,MATCH($B63,人口源表!$A:$A,0),MATCH(AN$1,人口源表!$1:$1,0))-INDEX(城镇人口!$1:$1048576,MATCH($B63,城镇人口!$B:$B,0),MATCH(AN$1,城镇人口!$1:$1,0))</f>
        <v>383836.77307379234</v>
      </c>
      <c r="AO63" s="40">
        <f>INDEX(人口源表!$1:$1048576,MATCH($B63,人口源表!$A:$A,0),MATCH(AO$1,人口源表!$1:$1,0))-INDEX(城镇人口!$1:$1048576,MATCH($B63,城镇人口!$B:$B,0),MATCH(AO$1,城镇人口!$1:$1,0))</f>
        <v>376353.07829229475</v>
      </c>
      <c r="AP63" s="40">
        <f>INDEX(人口源表!$1:$1048576,MATCH($B63,人口源表!$A:$A,0),MATCH(AP$1,人口源表!$1:$1,0))-INDEX(城镇人口!$1:$1048576,MATCH($B63,城镇人口!$B:$B,0),MATCH(AP$1,城镇人口!$1:$1,0))</f>
        <v>368978.79862529796</v>
      </c>
      <c r="AQ63" s="40">
        <f>INDEX(人口源表!$1:$1048576,MATCH($B63,人口源表!$A:$A,0),MATCH(AQ$1,人口源表!$1:$1,0))-INDEX(城镇人口!$1:$1048576,MATCH($B63,城镇人口!$B:$B,0),MATCH(AQ$1,城镇人口!$1:$1,0))</f>
        <v>361720.43882568763</v>
      </c>
      <c r="AR63" s="40">
        <f>INDEX(人口源表!$1:$1048576,MATCH($B63,人口源表!$A:$A,0),MATCH(AR$1,人口源表!$1:$1,0))-INDEX(城镇人口!$1:$1048576,MATCH($B63,城镇人口!$B:$B,0),MATCH(AR$1,城镇人口!$1:$1,0))</f>
        <v>354582.7204810367</v>
      </c>
      <c r="AS63" s="40">
        <f>INDEX(人口源表!$1:$1048576,MATCH($B63,人口源表!$A:$A,0),MATCH(AS$1,人口源表!$1:$1,0))-INDEX(城镇人口!$1:$1048576,MATCH($B63,城镇人口!$B:$B,0),MATCH(AS$1,城镇人口!$1:$1,0))</f>
        <v>347569.85469937499</v>
      </c>
      <c r="AT63" s="40">
        <f>INDEX(人口源表!$1:$1048576,MATCH($B63,人口源表!$A:$A,0),MATCH(AT$1,人口源表!$1:$1,0))-INDEX(城镇人口!$1:$1048576,MATCH($B63,城镇人口!$B:$B,0),MATCH(AT$1,城镇人口!$1:$1,0))</f>
        <v>340686.15285946906</v>
      </c>
      <c r="AU63" s="40">
        <f>INDEX(人口源表!$1:$1048576,MATCH($B63,人口源表!$A:$A,0),MATCH(AU$1,人口源表!$1:$1,0))-INDEX(城镇人口!$1:$1048576,MATCH($B63,城镇人口!$B:$B,0),MATCH(AU$1,城镇人口!$1:$1,0))</f>
        <v>333933.93166469317</v>
      </c>
      <c r="AV63" s="40">
        <f>INDEX(人口源表!$1:$1048576,MATCH($B63,人口源表!$A:$A,0),MATCH(AV$1,人口源表!$1:$1,0))-INDEX(城镇人口!$1:$1048576,MATCH($B63,城镇人口!$B:$B,0),MATCH(AV$1,城镇人口!$1:$1,0))</f>
        <v>327315.06306691433</v>
      </c>
    </row>
    <row r="64" spans="1:48" x14ac:dyDescent="0.15">
      <c r="A64" s="4" t="s">
        <v>864</v>
      </c>
      <c r="B64" s="4" t="s">
        <v>150</v>
      </c>
      <c r="C64" s="34">
        <f>VLOOKUP(B64,'[1]2016省城人口总结（根）'!B:C,2,FALSE)/100</f>
        <v>0.52680000000000005</v>
      </c>
      <c r="D64" s="40">
        <f>INDEX(人口源表!$1:$1048576,MATCH($B64,人口源表!$A:$A,0),MATCH(D$1,人口源表!$1:$1,0))-INDEX(城镇人口!$1:$1048576,MATCH($B64,城镇人口!$B:$B,0),MATCH(D$1,城镇人口!$1:$1,0))</f>
        <v>515351.77289324463</v>
      </c>
      <c r="E64" s="40">
        <f>INDEX(人口源表!$1:$1048576,MATCH($B64,人口源表!$A:$A,0),MATCH(E$1,人口源表!$1:$1,0))-INDEX(城镇人口!$1:$1048576,MATCH($B64,城镇人口!$B:$B,0),MATCH(E$1,城镇人口!$1:$1,0))</f>
        <v>507285.56061660335</v>
      </c>
      <c r="F64" s="40">
        <f>INDEX(人口源表!$1:$1048576,MATCH($B64,人口源表!$A:$A,0),MATCH(F$1,人口源表!$1:$1,0))-INDEX(城镇人口!$1:$1048576,MATCH($B64,城镇人口!$B:$B,0),MATCH(F$1,城镇人口!$1:$1,0))</f>
        <v>498734.06853658869</v>
      </c>
      <c r="G64" s="40">
        <f>INDEX(人口源表!$1:$1048576,MATCH($B64,人口源表!$A:$A,0),MATCH(G$1,人口源表!$1:$1,0))-INDEX(城镇人口!$1:$1048576,MATCH($B64,城镇人口!$B:$B,0),MATCH(G$1,城镇人口!$1:$1,0))</f>
        <v>395340.185928519</v>
      </c>
      <c r="H64" s="40">
        <f>INDEX(人口源表!$1:$1048576,MATCH($B64,人口源表!$A:$A,0),MATCH(H$1,人口源表!$1:$1,0))-INDEX(城镇人口!$1:$1048576,MATCH($B64,城镇人口!$B:$B,0),MATCH(H$1,城镇人口!$1:$1,0))</f>
        <v>388952.41993217135</v>
      </c>
      <c r="I64" s="40">
        <f>INDEX(人口源表!$1:$1048576,MATCH($B64,人口源表!$A:$A,0),MATCH(I$1,人口源表!$1:$1,0))-INDEX(城镇人口!$1:$1048576,MATCH($B64,城镇人口!$B:$B,0),MATCH(I$1,城镇人口!$1:$1,0))</f>
        <v>385412.95827507682</v>
      </c>
      <c r="J64" s="40">
        <f>INDEX(人口源表!$1:$1048576,MATCH($B64,人口源表!$A:$A,0),MATCH(J$1,人口源表!$1:$1,0))-INDEX(城镇人口!$1:$1048576,MATCH($B64,城镇人口!$B:$B,0),MATCH(J$1,城镇人口!$1:$1,0))</f>
        <v>381351.32323429361</v>
      </c>
      <c r="K64" s="40">
        <f>INDEX(人口源表!$1:$1048576,MATCH($B64,人口源表!$A:$A,0),MATCH(K$1,人口源表!$1:$1,0))-INDEX(城镇人口!$1:$1048576,MATCH($B64,城镇人口!$B:$B,0),MATCH(K$1,城镇人口!$1:$1,0))</f>
        <v>376806.62698546832</v>
      </c>
      <c r="L64" s="40">
        <f>INDEX(人口源表!$1:$1048576,MATCH($B64,人口源表!$A:$A,0),MATCH(L$1,人口源表!$1:$1,0))-INDEX(城镇人口!$1:$1048576,MATCH($B64,城镇人口!$B:$B,0),MATCH(L$1,城镇人口!$1:$1,0))</f>
        <v>371815.82515728252</v>
      </c>
      <c r="M64" s="40">
        <f>INDEX(人口源表!$1:$1048576,MATCH($B64,人口源表!$A:$A,0),MATCH(M$1,人口源表!$1:$1,0))-INDEX(城镇人口!$1:$1048576,MATCH($B64,城镇人口!$B:$B,0),MATCH(M$1,城镇人口!$1:$1,0))</f>
        <v>366415.00218625064</v>
      </c>
      <c r="N64" s="40">
        <f>INDEX(人口源表!$1:$1048576,MATCH($B64,人口源表!$A:$A,0),MATCH(N$1,人口源表!$1:$1,0))-INDEX(城镇人口!$1:$1048576,MATCH($B64,城镇人口!$B:$B,0),MATCH(N$1,城镇人口!$1:$1,0))</f>
        <v>360639.34688427614</v>
      </c>
      <c r="O64" s="40">
        <f>INDEX(人口源表!$1:$1048576,MATCH($B64,人口源表!$A:$A,0),MATCH(O$1,人口源表!$1:$1,0))-INDEX(城镇人口!$1:$1048576,MATCH($B64,城镇人口!$B:$B,0),MATCH(O$1,城镇人口!$1:$1,0))</f>
        <v>354521.54439703433</v>
      </c>
      <c r="P64" s="40">
        <f>INDEX(人口源表!$1:$1048576,MATCH($B64,人口源表!$A:$A,0),MATCH(P$1,人口源表!$1:$1,0))-INDEX(城镇人口!$1:$1048576,MATCH($B64,城镇人口!$B:$B,0),MATCH(P$1,城镇人口!$1:$1,0))</f>
        <v>348094.20996321691</v>
      </c>
      <c r="Q64" s="40">
        <f>INDEX(人口源表!$1:$1048576,MATCH($B64,人口源表!$A:$A,0),MATCH(Q$1,人口源表!$1:$1,0))-INDEX(城镇人口!$1:$1048576,MATCH($B64,城镇人口!$B:$B,0),MATCH(Q$1,城镇人口!$1:$1,0))</f>
        <v>341387.88615509216</v>
      </c>
      <c r="R64" s="40">
        <f>INDEX(人口源表!$1:$1048576,MATCH($B64,人口源表!$A:$A,0),MATCH(R$1,人口源表!$1:$1,0))-INDEX(城镇人口!$1:$1048576,MATCH($B64,城镇人口!$B:$B,0),MATCH(R$1,城镇人口!$1:$1,0))</f>
        <v>334431.48749249976</v>
      </c>
      <c r="S64" s="40">
        <f>INDEX(人口源表!$1:$1048576,MATCH($B64,人口源表!$A:$A,0),MATCH(S$1,人口源表!$1:$1,0))-INDEX(城镇人口!$1:$1048576,MATCH($B64,城镇人口!$B:$B,0),MATCH(S$1,城镇人口!$1:$1,0))</f>
        <v>329997.70077814918</v>
      </c>
      <c r="T64" s="40">
        <f>INDEX(人口源表!$1:$1048576,MATCH($B64,人口源表!$A:$A,0),MATCH(T$1,人口源表!$1:$1,0))-INDEX(城镇人口!$1:$1048576,MATCH($B64,城镇人口!$B:$B,0),MATCH(T$1,城镇人口!$1:$1,0))</f>
        <v>325378.7880704751</v>
      </c>
      <c r="U64" s="40">
        <f>INDEX(人口源表!$1:$1048576,MATCH($B64,人口源表!$A:$A,0),MATCH(U$1,人口源表!$1:$1,0))-INDEX(城镇人口!$1:$1048576,MATCH($B64,城镇人口!$B:$B,0),MATCH(U$1,城镇人口!$1:$1,0))</f>
        <v>320595.4146505245</v>
      </c>
      <c r="V64" s="40">
        <f>INDEX(人口源表!$1:$1048576,MATCH($B64,人口源表!$A:$A,0),MATCH(V$1,人口源表!$1:$1,0))-INDEX(城镇人口!$1:$1048576,MATCH($B64,城镇人口!$B:$B,0),MATCH(V$1,城镇人口!$1:$1,0))</f>
        <v>315667.03684952948</v>
      </c>
      <c r="W64" s="40">
        <f>INDEX(人口源表!$1:$1048576,MATCH($B64,人口源表!$A:$A,0),MATCH(W$1,人口源表!$1:$1,0))-INDEX(城镇人口!$1:$1048576,MATCH($B64,城镇人口!$B:$B,0),MATCH(W$1,城镇人口!$1:$1,0))</f>
        <v>310612.28934176022</v>
      </c>
      <c r="X64" s="40">
        <f>INDEX(人口源表!$1:$1048576,MATCH($B64,人口源表!$A:$A,0),MATCH(X$1,人口源表!$1:$1,0))-INDEX(城镇人口!$1:$1048576,MATCH($B64,城镇人口!$B:$B,0),MATCH(X$1,城镇人口!$1:$1,0))</f>
        <v>305449.71225655626</v>
      </c>
      <c r="Y64" s="40">
        <f>INDEX(人口源表!$1:$1048576,MATCH($B64,人口源表!$A:$A,0),MATCH(Y$1,人口源表!$1:$1,0))-INDEX(城镇人口!$1:$1048576,MATCH($B64,城镇人口!$B:$B,0),MATCH(Y$1,城镇人口!$1:$1,0))</f>
        <v>300195.9525573944</v>
      </c>
      <c r="Z64" s="40">
        <f>INDEX(人口源表!$1:$1048576,MATCH($B64,人口源表!$A:$A,0),MATCH(Z$1,人口源表!$1:$1,0))-INDEX(城镇人口!$1:$1048576,MATCH($B64,城镇人口!$B:$B,0),MATCH(Z$1,城镇人口!$1:$1,0))</f>
        <v>294867.23092743498</v>
      </c>
      <c r="AA64" s="40">
        <f>INDEX(人口源表!$1:$1048576,MATCH($B64,人口源表!$A:$A,0),MATCH(AA$1,人口源表!$1:$1,0))-INDEX(城镇人口!$1:$1048576,MATCH($B64,城镇人口!$B:$B,0),MATCH(AA$1,城镇人口!$1:$1,0))</f>
        <v>289478.98739635234</v>
      </c>
      <c r="AB64" s="40">
        <f>INDEX(人口源表!$1:$1048576,MATCH($B64,人口源表!$A:$A,0),MATCH(AB$1,人口源表!$1:$1,0))-INDEX(城镇人口!$1:$1048576,MATCH($B64,城镇人口!$B:$B,0),MATCH(AB$1,城镇人口!$1:$1,0))</f>
        <v>284045.54644495982</v>
      </c>
      <c r="AC64" s="40">
        <f>INDEX(人口源表!$1:$1048576,MATCH($B64,人口源表!$A:$A,0),MATCH(AC$1,人口源表!$1:$1,0))-INDEX(城镇人口!$1:$1048576,MATCH($B64,城镇人口!$B:$B,0),MATCH(AC$1,城镇人口!$1:$1,0))</f>
        <v>279235.6567786783</v>
      </c>
      <c r="AD64" s="40">
        <f>INDEX(人口源表!$1:$1048576,MATCH($B64,人口源表!$A:$A,0),MATCH(AD$1,人口源表!$1:$1,0))-INDEX(城镇人口!$1:$1048576,MATCH($B64,城镇人口!$B:$B,0),MATCH(AD$1,城镇人口!$1:$1,0))</f>
        <v>274400.02345613728</v>
      </c>
      <c r="AE64" s="40">
        <f>INDEX(人口源表!$1:$1048576,MATCH($B64,人口源表!$A:$A,0),MATCH(AE$1,人口源表!$1:$1,0))-INDEX(城镇人口!$1:$1048576,MATCH($B64,城镇人口!$B:$B,0),MATCH(AE$1,城镇人口!$1:$1,0))</f>
        <v>269549.92772398482</v>
      </c>
      <c r="AF64" s="40">
        <f>INDEX(人口源表!$1:$1048576,MATCH($B64,人口源表!$A:$A,0),MATCH(AF$1,人口源表!$1:$1,0))-INDEX(城镇人口!$1:$1048576,MATCH($B64,城镇人口!$B:$B,0),MATCH(AF$1,城镇人口!$1:$1,0))</f>
        <v>264696.3720421032</v>
      </c>
      <c r="AG64" s="40">
        <f>INDEX(人口源表!$1:$1048576,MATCH($B64,人口源表!$A:$A,0),MATCH(AG$1,人口源表!$1:$1,0))-INDEX(城镇人口!$1:$1048576,MATCH($B64,城镇人口!$B:$B,0),MATCH(AG$1,城镇人口!$1:$1,0))</f>
        <v>259850.0774209174</v>
      </c>
      <c r="AH64" s="40">
        <f>INDEX(人口源表!$1:$1048576,MATCH($B64,人口源表!$A:$A,0),MATCH(AH$1,人口源表!$1:$1,0))-INDEX(城镇人口!$1:$1048576,MATCH($B64,城镇人口!$B:$B,0),MATCH(AH$1,城镇人口!$1:$1,0))</f>
        <v>255020.4886827796</v>
      </c>
      <c r="AI64" s="40">
        <f>INDEX(人口源表!$1:$1048576,MATCH($B64,人口源表!$A:$A,0),MATCH(AI$1,人口源表!$1:$1,0))-INDEX(城镇人口!$1:$1048576,MATCH($B64,城镇人口!$B:$B,0),MATCH(AI$1,城镇人口!$1:$1,0))</f>
        <v>250216.46593418741</v>
      </c>
      <c r="AJ64" s="40">
        <f>INDEX(人口源表!$1:$1048576,MATCH($B64,人口源表!$A:$A,0),MATCH(AJ$1,人口源表!$1:$1,0))-INDEX(城镇人口!$1:$1048576,MATCH($B64,城镇人口!$B:$B,0),MATCH(AJ$1,城镇人口!$1:$1,0))</f>
        <v>245446.62042116513</v>
      </c>
      <c r="AK64" s="40">
        <f>INDEX(人口源表!$1:$1048576,MATCH($B64,人口源表!$A:$A,0),MATCH(AK$1,人口源表!$1:$1,0))-INDEX(城镇人口!$1:$1048576,MATCH($B64,城镇人口!$B:$B,0),MATCH(AK$1,城镇人口!$1:$1,0))</f>
        <v>240718.66599544691</v>
      </c>
      <c r="AL64" s="40">
        <f>INDEX(人口源表!$1:$1048576,MATCH($B64,人口源表!$A:$A,0),MATCH(AL$1,人口源表!$1:$1,0))-INDEX(城镇人口!$1:$1048576,MATCH($B64,城镇人口!$B:$B,0),MATCH(AL$1,城镇人口!$1:$1,0))</f>
        <v>236039.7627906308</v>
      </c>
      <c r="AM64" s="40">
        <f>INDEX(人口源表!$1:$1048576,MATCH($B64,人口源表!$A:$A,0),MATCH(AM$1,人口源表!$1:$1,0))-INDEX(城镇人口!$1:$1048576,MATCH($B64,城镇人口!$B:$B,0),MATCH(AM$1,城镇人口!$1:$1,0))</f>
        <v>231416.52782618557</v>
      </c>
      <c r="AN64" s="40">
        <f>INDEX(人口源表!$1:$1048576,MATCH($B64,人口源表!$A:$A,0),MATCH(AN$1,人口源表!$1:$1,0))-INDEX(城镇人口!$1:$1048576,MATCH($B64,城镇人口!$B:$B,0),MATCH(AN$1,城镇人口!$1:$1,0))</f>
        <v>226855.04573968583</v>
      </c>
      <c r="AO64" s="40">
        <f>INDEX(人口源表!$1:$1048576,MATCH($B64,人口源表!$A:$A,0),MATCH(AO$1,人口源表!$1:$1,0))-INDEX(城镇人口!$1:$1048576,MATCH($B64,城镇人口!$B:$B,0),MATCH(AO$1,城镇人口!$1:$1,0))</f>
        <v>222360.5668284701</v>
      </c>
      <c r="AP64" s="40">
        <f>INDEX(人口源表!$1:$1048576,MATCH($B64,人口源表!$A:$A,0),MATCH(AP$1,人口源表!$1:$1,0))-INDEX(城镇人口!$1:$1048576,MATCH($B64,城镇人口!$B:$B,0),MATCH(AP$1,城镇人口!$1:$1,0))</f>
        <v>217938.15145421942</v>
      </c>
      <c r="AQ64" s="40">
        <f>INDEX(人口源表!$1:$1048576,MATCH($B64,人口源表!$A:$A,0),MATCH(AQ$1,人口源表!$1:$1,0))-INDEX(城镇人口!$1:$1048576,MATCH($B64,城镇人口!$B:$B,0),MATCH(AQ$1,城镇人口!$1:$1,0))</f>
        <v>213592.05300452339</v>
      </c>
      <c r="AR64" s="40">
        <f>INDEX(人口源表!$1:$1048576,MATCH($B64,人口源表!$A:$A,0),MATCH(AR$1,人口源表!$1:$1,0))-INDEX(城镇人口!$1:$1048576,MATCH($B64,城镇人口!$B:$B,0),MATCH(AR$1,城镇人口!$1:$1,0))</f>
        <v>209326.0472202535</v>
      </c>
      <c r="AS64" s="40">
        <f>INDEX(人口源表!$1:$1048576,MATCH($B64,人口源表!$A:$A,0),MATCH(AS$1,人口源表!$1:$1,0))-INDEX(城镇人口!$1:$1048576,MATCH($B64,城镇人口!$B:$B,0),MATCH(AS$1,城镇人口!$1:$1,0))</f>
        <v>205143.44368537649</v>
      </c>
      <c r="AT64" s="40">
        <f>INDEX(人口源表!$1:$1048576,MATCH($B64,人口源表!$A:$A,0),MATCH(AT$1,人口源表!$1:$1,0))-INDEX(城镇人口!$1:$1048576,MATCH($B64,城镇人口!$B:$B,0),MATCH(AT$1,城镇人口!$1:$1,0))</f>
        <v>201046.79768501921</v>
      </c>
      <c r="AU64" s="40">
        <f>INDEX(人口源表!$1:$1048576,MATCH($B64,人口源表!$A:$A,0),MATCH(AU$1,人口源表!$1:$1,0))-INDEX(城镇人口!$1:$1048576,MATCH($B64,城镇人口!$B:$B,0),MATCH(AU$1,城镇人口!$1:$1,0))</f>
        <v>197038.82655227324</v>
      </c>
      <c r="AV64" s="40">
        <f>INDEX(人口源表!$1:$1048576,MATCH($B64,人口源表!$A:$A,0),MATCH(AV$1,人口源表!$1:$1,0))-INDEX(城镇人口!$1:$1048576,MATCH($B64,城镇人口!$B:$B,0),MATCH(AV$1,城镇人口!$1:$1,0))</f>
        <v>193121.21725836926</v>
      </c>
    </row>
    <row r="65" spans="1:48" x14ac:dyDescent="0.15">
      <c r="A65" s="4" t="s">
        <v>864</v>
      </c>
      <c r="B65" s="4" t="s">
        <v>152</v>
      </c>
      <c r="C65" s="34">
        <f>VLOOKUP(B65,'[1]2016省城人口总结（根）'!B:C,2,FALSE)/100</f>
        <v>0.52680000000000005</v>
      </c>
      <c r="D65" s="40">
        <f>INDEX(人口源表!$1:$1048576,MATCH($B65,人口源表!$A:$A,0),MATCH(D$1,人口源表!$1:$1,0))-INDEX(城镇人口!$1:$1048576,MATCH($B65,城镇人口!$B:$B,0),MATCH(D$1,城镇人口!$1:$1,0))</f>
        <v>714318.22169119737</v>
      </c>
      <c r="E65" s="40">
        <f>INDEX(人口源表!$1:$1048576,MATCH($B65,人口源表!$A:$A,0),MATCH(E$1,人口源表!$1:$1,0))-INDEX(城镇人口!$1:$1048576,MATCH($B65,城镇人口!$B:$B,0),MATCH(E$1,城镇人口!$1:$1,0))</f>
        <v>703544.49026786059</v>
      </c>
      <c r="F65" s="40">
        <f>INDEX(人口源表!$1:$1048576,MATCH($B65,人口源表!$A:$A,0),MATCH(F$1,人口源表!$1:$1,0))-INDEX(城镇人口!$1:$1048576,MATCH($B65,城镇人口!$B:$B,0),MATCH(F$1,城镇人口!$1:$1,0))</f>
        <v>692094.90183270897</v>
      </c>
      <c r="G65" s="40">
        <f>INDEX(人口源表!$1:$1048576,MATCH($B65,人口源表!$A:$A,0),MATCH(G$1,人口源表!$1:$1,0))-INDEX(城镇人口!$1:$1048576,MATCH($B65,城镇人口!$B:$B,0),MATCH(G$1,城镇人口!$1:$1,0))</f>
        <v>535961.23787183838</v>
      </c>
      <c r="H65" s="40">
        <f>INDEX(人口源表!$1:$1048576,MATCH($B65,人口源表!$A:$A,0),MATCH(H$1,人口源表!$1:$1,0))-INDEX(城镇人口!$1:$1048576,MATCH($B65,城镇人口!$B:$B,0),MATCH(H$1,城镇人口!$1:$1,0))</f>
        <v>527521.02924906719</v>
      </c>
      <c r="I65" s="40">
        <f>INDEX(人口源表!$1:$1048576,MATCH($B65,人口源表!$A:$A,0),MATCH(I$1,人口源表!$1:$1,0))-INDEX(城镇人口!$1:$1048576,MATCH($B65,城镇人口!$B:$B,0),MATCH(I$1,城镇人口!$1:$1,0))</f>
        <v>523000.7787904297</v>
      </c>
      <c r="J65" s="40">
        <f>INDEX(人口源表!$1:$1048576,MATCH($B65,人口源表!$A:$A,0),MATCH(J$1,人口源表!$1:$1,0))-INDEX(城镇人口!$1:$1048576,MATCH($B65,城镇人口!$B:$B,0),MATCH(J$1,城镇人口!$1:$1,0))</f>
        <v>517821.74531167268</v>
      </c>
      <c r="K65" s="40">
        <f>INDEX(人口源表!$1:$1048576,MATCH($B65,人口源表!$A:$A,0),MATCH(K$1,人口源表!$1:$1,0))-INDEX(城镇人口!$1:$1048576,MATCH($B65,城镇人口!$B:$B,0),MATCH(K$1,城镇人口!$1:$1,0))</f>
        <v>512028.16849806171</v>
      </c>
      <c r="L65" s="40">
        <f>INDEX(人口源表!$1:$1048576,MATCH($B65,人口源表!$A:$A,0),MATCH(L$1,人口源表!$1:$1,0))-INDEX(城镇人口!$1:$1048576,MATCH($B65,城镇人口!$B:$B,0),MATCH(L$1,城镇人口!$1:$1,0))</f>
        <v>505663.35214314295</v>
      </c>
      <c r="M65" s="40">
        <f>INDEX(人口源表!$1:$1048576,MATCH($B65,人口源表!$A:$A,0),MATCH(M$1,人口源表!$1:$1,0))-INDEX(城镇人口!$1:$1048576,MATCH($B65,城镇人口!$B:$B,0),MATCH(M$1,城镇人口!$1:$1,0))</f>
        <v>498768.00670432253</v>
      </c>
      <c r="N65" s="40">
        <f>INDEX(人口源表!$1:$1048576,MATCH($B65,人口源表!$A:$A,0),MATCH(N$1,人口源表!$1:$1,0))-INDEX(城镇人口!$1:$1048576,MATCH($B65,城镇人口!$B:$B,0),MATCH(N$1,城镇人口!$1:$1,0))</f>
        <v>491382.3492495456</v>
      </c>
      <c r="O65" s="40">
        <f>INDEX(人口源表!$1:$1048576,MATCH($B65,人口源表!$A:$A,0),MATCH(O$1,人口源表!$1:$1,0))-INDEX(城镇人口!$1:$1048576,MATCH($B65,城镇人口!$B:$B,0),MATCH(O$1,城镇人口!$1:$1,0))</f>
        <v>483546.04803882097</v>
      </c>
      <c r="P65" s="40">
        <f>INDEX(人口源表!$1:$1048576,MATCH($B65,人口源表!$A:$A,0),MATCH(P$1,人口源表!$1:$1,0))-INDEX(城镇人口!$1:$1048576,MATCH($B65,城镇人口!$B:$B,0),MATCH(P$1,城镇人口!$1:$1,0))</f>
        <v>475296.21701077756</v>
      </c>
      <c r="Q65" s="40">
        <f>INDEX(人口源表!$1:$1048576,MATCH($B65,人口源表!$A:$A,0),MATCH(Q$1,人口源表!$1:$1,0))-INDEX(城镇人口!$1:$1048576,MATCH($B65,城镇人口!$B:$B,0),MATCH(Q$1,城镇人口!$1:$1,0))</f>
        <v>466668.66090741719</v>
      </c>
      <c r="R65" s="40">
        <f>INDEX(人口源表!$1:$1048576,MATCH($B65,人口源表!$A:$A,0),MATCH(R$1,人口源表!$1:$1,0))-INDEX(城镇人口!$1:$1048576,MATCH($B65,城镇人口!$B:$B,0),MATCH(R$1,城镇人口!$1:$1,0))</f>
        <v>457698.63506288466</v>
      </c>
      <c r="S65" s="40">
        <f>INDEX(人口源表!$1:$1048576,MATCH($B65,人口源表!$A:$A,0),MATCH(S$1,人口源表!$1:$1,0))-INDEX(城镇人口!$1:$1048576,MATCH($B65,城镇人口!$B:$B,0),MATCH(S$1,城镇人口!$1:$1,0))</f>
        <v>452179.09895614593</v>
      </c>
      <c r="T65" s="40">
        <f>INDEX(人口源表!$1:$1048576,MATCH($B65,人口源表!$A:$A,0),MATCH(T$1,人口源表!$1:$1,0))-INDEX(城镇人口!$1:$1048576,MATCH($B65,城镇人口!$B:$B,0),MATCH(T$1,城镇人口!$1:$1,0))</f>
        <v>446405.91888955096</v>
      </c>
      <c r="U65" s="40">
        <f>INDEX(人口源表!$1:$1048576,MATCH($B65,人口源表!$A:$A,0),MATCH(U$1,人口源表!$1:$1,0))-INDEX(城镇人口!$1:$1048576,MATCH($B65,城镇人口!$B:$B,0),MATCH(U$1,城镇人口!$1:$1,0))</f>
        <v>440402.85683823552</v>
      </c>
      <c r="V65" s="40">
        <f>INDEX(人口源表!$1:$1048576,MATCH($B65,人口源表!$A:$A,0),MATCH(V$1,人口源表!$1:$1,0))-INDEX(城镇人口!$1:$1048576,MATCH($B65,城镇人口!$B:$B,0),MATCH(V$1,城镇人口!$1:$1,0))</f>
        <v>434193.52637678757</v>
      </c>
      <c r="W65" s="40">
        <f>INDEX(人口源表!$1:$1048576,MATCH($B65,人口源表!$A:$A,0),MATCH(W$1,人口源表!$1:$1,0))-INDEX(城镇人口!$1:$1048576,MATCH($B65,城镇人口!$B:$B,0),MATCH(W$1,城镇人口!$1:$1,0))</f>
        <v>427801.00835581776</v>
      </c>
      <c r="X65" s="40">
        <f>INDEX(人口源表!$1:$1048576,MATCH($B65,人口源表!$A:$A,0),MATCH(X$1,人口源表!$1:$1,0))-INDEX(城镇人口!$1:$1048576,MATCH($B65,城镇人口!$B:$B,0),MATCH(X$1,城镇人口!$1:$1,0))</f>
        <v>421247.12686593342</v>
      </c>
      <c r="Y65" s="40">
        <f>INDEX(人口源表!$1:$1048576,MATCH($B65,人口源表!$A:$A,0),MATCH(Y$1,人口源表!$1:$1,0))-INDEX(城镇人口!$1:$1048576,MATCH($B65,城镇人口!$B:$B,0),MATCH(Y$1,城镇人口!$1:$1,0))</f>
        <v>414552.4743107165</v>
      </c>
      <c r="Z65" s="40">
        <f>INDEX(人口源表!$1:$1048576,MATCH($B65,人口源表!$A:$A,0),MATCH(Z$1,人口源表!$1:$1,0))-INDEX(城镇人口!$1:$1048576,MATCH($B65,城镇人口!$B:$B,0),MATCH(Z$1,城镇人口!$1:$1,0))</f>
        <v>407737.49325901677</v>
      </c>
      <c r="AA65" s="40">
        <f>INDEX(人口源表!$1:$1048576,MATCH($B65,人口源表!$A:$A,0),MATCH(AA$1,人口源表!$1:$1,0))-INDEX(城镇人口!$1:$1048576,MATCH($B65,城镇人口!$B:$B,0),MATCH(AA$1,城镇人口!$1:$1,0))</f>
        <v>400821.05821670103</v>
      </c>
      <c r="AB65" s="40">
        <f>INDEX(人口源表!$1:$1048576,MATCH($B65,人口源表!$A:$A,0),MATCH(AB$1,人口源表!$1:$1,0))-INDEX(城镇人口!$1:$1048576,MATCH($B65,城镇人口!$B:$B,0),MATCH(AB$1,城镇人口!$1:$1,0))</f>
        <v>393821.90024890017</v>
      </c>
      <c r="AC65" s="40">
        <f>INDEX(人口源表!$1:$1048576,MATCH($B65,人口源表!$A:$A,0),MATCH(AC$1,人口源表!$1:$1,0))-INDEX(城镇人口!$1:$1048576,MATCH($B65,城镇人口!$B:$B,0),MATCH(AC$1,城镇人口!$1:$1,0))</f>
        <v>387666.32040861761</v>
      </c>
      <c r="AD65" s="40">
        <f>INDEX(人口源表!$1:$1048576,MATCH($B65,人口源表!$A:$A,0),MATCH(AD$1,人口源表!$1:$1,0))-INDEX(城镇人口!$1:$1048576,MATCH($B65,城镇人口!$B:$B,0),MATCH(AD$1,城镇人口!$1:$1,0))</f>
        <v>381454.04279057169</v>
      </c>
      <c r="AE65" s="40">
        <f>INDEX(人口源表!$1:$1048576,MATCH($B65,人口源表!$A:$A,0),MATCH(AE$1,人口源表!$1:$1,0))-INDEX(城镇人口!$1:$1048576,MATCH($B65,城镇人口!$B:$B,0),MATCH(AE$1,城镇人口!$1:$1,0))</f>
        <v>375199.87944602768</v>
      </c>
      <c r="AF65" s="40">
        <f>INDEX(人口源表!$1:$1048576,MATCH($B65,人口源表!$A:$A,0),MATCH(AF$1,人口源表!$1:$1,0))-INDEX(城镇人口!$1:$1048576,MATCH($B65,城镇人口!$B:$B,0),MATCH(AF$1,城镇人口!$1:$1,0))</f>
        <v>368918.28994441079</v>
      </c>
      <c r="AG65" s="40">
        <f>INDEX(人口源表!$1:$1048576,MATCH($B65,人口源表!$A:$A,0),MATCH(AG$1,人口源表!$1:$1,0))-INDEX(城镇人口!$1:$1048576,MATCH($B65,城镇人口!$B:$B,0),MATCH(AG$1,城镇人口!$1:$1,0))</f>
        <v>362623.37799642468</v>
      </c>
      <c r="AH65" s="40">
        <f>INDEX(人口源表!$1:$1048576,MATCH($B65,人口源表!$A:$A,0),MATCH(AH$1,人口源表!$1:$1,0))-INDEX(城镇人口!$1:$1048576,MATCH($B65,城镇人口!$B:$B,0),MATCH(AH$1,城镇人口!$1:$1,0))</f>
        <v>356327.89599578455</v>
      </c>
      <c r="AI65" s="40">
        <f>INDEX(人口源表!$1:$1048576,MATCH($B65,人口源表!$A:$A,0),MATCH(AI$1,人口源表!$1:$1,0))-INDEX(城镇人口!$1:$1048576,MATCH($B65,城镇人口!$B:$B,0),MATCH(AI$1,城镇人口!$1:$1,0))</f>
        <v>350044.26392806997</v>
      </c>
      <c r="AJ65" s="40">
        <f>INDEX(人口源表!$1:$1048576,MATCH($B65,人口源表!$A:$A,0),MATCH(AJ$1,人口源表!$1:$1,0))-INDEX(城镇人口!$1:$1048576,MATCH($B65,城镇人口!$B:$B,0),MATCH(AJ$1,城镇人口!$1:$1,0))</f>
        <v>343784.56620175554</v>
      </c>
      <c r="AK65" s="40">
        <f>INDEX(人口源表!$1:$1048576,MATCH($B65,人口源表!$A:$A,0),MATCH(AK$1,人口源表!$1:$1,0))-INDEX(城镇人口!$1:$1048576,MATCH($B65,城镇人口!$B:$B,0),MATCH(AK$1,城镇人口!$1:$1,0))</f>
        <v>337559.57919636671</v>
      </c>
      <c r="AL65" s="40">
        <f>INDEX(人口源表!$1:$1048576,MATCH($B65,人口源表!$A:$A,0),MATCH(AL$1,人口源表!$1:$1,0))-INDEX(城镇人口!$1:$1048576,MATCH($B65,城镇人口!$B:$B,0),MATCH(AL$1,城镇人口!$1:$1,0))</f>
        <v>331379.76792945981</v>
      </c>
      <c r="AM65" s="40">
        <f>INDEX(人口源表!$1:$1048576,MATCH($B65,人口源表!$A:$A,0),MATCH(AM$1,人口源表!$1:$1,0))-INDEX(城镇人口!$1:$1048576,MATCH($B65,城镇人口!$B:$B,0),MATCH(AM$1,城镇人口!$1:$1,0))</f>
        <v>325254.96513131401</v>
      </c>
      <c r="AN65" s="40">
        <f>INDEX(人口源表!$1:$1048576,MATCH($B65,人口源表!$A:$A,0),MATCH(AN$1,人口源表!$1:$1,0))-INDEX(城镇人口!$1:$1048576,MATCH($B65,城镇人口!$B:$B,0),MATCH(AN$1,城镇人口!$1:$1,0))</f>
        <v>319194.38112668321</v>
      </c>
      <c r="AO65" s="40">
        <f>INDEX(人口源表!$1:$1048576,MATCH($B65,人口源表!$A:$A,0),MATCH(AO$1,人口源表!$1:$1,0))-INDEX(城镇人口!$1:$1048576,MATCH($B65,城镇人口!$B:$B,0),MATCH(AO$1,城镇人口!$1:$1,0))</f>
        <v>313206.92665945948</v>
      </c>
      <c r="AP65" s="40">
        <f>INDEX(人口源表!$1:$1048576,MATCH($B65,人口源表!$A:$A,0),MATCH(AP$1,人口源表!$1:$1,0))-INDEX(城镇人口!$1:$1048576,MATCH($B65,城镇人口!$B:$B,0),MATCH(AP$1,城镇人口!$1:$1,0))</f>
        <v>307300.27937990683</v>
      </c>
      <c r="AQ65" s="40">
        <f>INDEX(人口源表!$1:$1048576,MATCH($B65,人口源表!$A:$A,0),MATCH(AQ$1,人口源表!$1:$1,0))-INDEX(城镇人口!$1:$1048576,MATCH($B65,城镇人口!$B:$B,0),MATCH(AQ$1,城镇人口!$1:$1,0))</f>
        <v>301481.84289250744</v>
      </c>
      <c r="AR65" s="40">
        <f>INDEX(人口源表!$1:$1048576,MATCH($B65,人口源表!$A:$A,0),MATCH(AR$1,人口源表!$1:$1,0))-INDEX(城镇人口!$1:$1048576,MATCH($B65,城镇人口!$B:$B,0),MATCH(AR$1,城镇人口!$1:$1,0))</f>
        <v>295758.43916386319</v>
      </c>
      <c r="AS65" s="40">
        <f>INDEX(人口源表!$1:$1048576,MATCH($B65,人口源表!$A:$A,0),MATCH(AS$1,人口源表!$1:$1,0))-INDEX(城镇人口!$1:$1048576,MATCH($B65,城镇人口!$B:$B,0),MATCH(AS$1,城镇人口!$1:$1,0))</f>
        <v>290136.31903055892</v>
      </c>
      <c r="AT65" s="40">
        <f>INDEX(人口源表!$1:$1048576,MATCH($B65,人口源表!$A:$A,0),MATCH(AT$1,人口源表!$1:$1,0))-INDEX(城镇人口!$1:$1048576,MATCH($B65,城镇人口!$B:$B,0),MATCH(AT$1,城镇人口!$1:$1,0))</f>
        <v>284621.17283571116</v>
      </c>
      <c r="AU65" s="40">
        <f>INDEX(人口源表!$1:$1048576,MATCH($B65,人口源表!$A:$A,0),MATCH(AU$1,人口源表!$1:$1,0))-INDEX(城镇人口!$1:$1048576,MATCH($B65,城镇人口!$B:$B,0),MATCH(AU$1,城镇人口!$1:$1,0))</f>
        <v>279218.43832319474</v>
      </c>
      <c r="AV65" s="40">
        <f>INDEX(人口源表!$1:$1048576,MATCH($B65,人口源表!$A:$A,0),MATCH(AV$1,人口源表!$1:$1,0))-INDEX(城镇人口!$1:$1048576,MATCH($B65,城镇人口!$B:$B,0),MATCH(AV$1,城镇人口!$1:$1,0))</f>
        <v>273932.12037384789</v>
      </c>
    </row>
    <row r="66" spans="1:48" x14ac:dyDescent="0.15">
      <c r="A66" s="4" t="s">
        <v>864</v>
      </c>
      <c r="B66" s="4" t="s">
        <v>154</v>
      </c>
      <c r="C66" s="34">
        <f>VLOOKUP(B66,'[1]2016省城人口总结（根）'!B:C,2,FALSE)/100</f>
        <v>0.61560000000000004</v>
      </c>
      <c r="D66" s="40">
        <f>INDEX(人口源表!$1:$1048576,MATCH($B66,人口源表!$A:$A,0),MATCH(D$1,人口源表!$1:$1,0))-INDEX(城镇人口!$1:$1048576,MATCH($B66,城镇人口!$B:$B,0),MATCH(D$1,城镇人口!$1:$1,0))</f>
        <v>1169095.0247738077</v>
      </c>
      <c r="E66" s="40">
        <f>INDEX(人口源表!$1:$1048576,MATCH($B66,人口源表!$A:$A,0),MATCH(E$1,人口源表!$1:$1,0))-INDEX(城镇人口!$1:$1048576,MATCH($B66,城镇人口!$B:$B,0),MATCH(E$1,城镇人口!$1:$1,0))</f>
        <v>1144393.0075220002</v>
      </c>
      <c r="F66" s="40">
        <f>INDEX(人口源表!$1:$1048576,MATCH($B66,人口源表!$A:$A,0),MATCH(F$1,人口源表!$1:$1,0))-INDEX(城镇人口!$1:$1048576,MATCH($B66,城镇人口!$B:$B,0),MATCH(F$1,城镇人口!$1:$1,0))</f>
        <v>1118170.0692943248</v>
      </c>
      <c r="G66" s="40">
        <f>INDEX(人口源表!$1:$1048576,MATCH($B66,人口源表!$A:$A,0),MATCH(G$1,人口源表!$1:$1,0))-INDEX(城镇人口!$1:$1048576,MATCH($B66,城镇人口!$B:$B,0),MATCH(G$1,城镇人口!$1:$1,0))</f>
        <v>972009.3305307671</v>
      </c>
      <c r="H66" s="40">
        <f>INDEX(人口源表!$1:$1048576,MATCH($B66,人口源表!$A:$A,0),MATCH(H$1,人口源表!$1:$1,0))-INDEX(城镇人口!$1:$1048576,MATCH($B66,城镇人口!$B:$B,0),MATCH(H$1,城镇人口!$1:$1,0))</f>
        <v>949666.75626231381</v>
      </c>
      <c r="I66" s="40">
        <f>INDEX(人口源表!$1:$1048576,MATCH($B66,人口源表!$A:$A,0),MATCH(I$1,人口源表!$1:$1,0))-INDEX(城镇人口!$1:$1048576,MATCH($B66,城镇人口!$B:$B,0),MATCH(I$1,城镇人口!$1:$1,0))</f>
        <v>938097.98083231575</v>
      </c>
      <c r="J66" s="40">
        <f>INDEX(人口源表!$1:$1048576,MATCH($B66,人口源表!$A:$A,0),MATCH(J$1,人口源表!$1:$1,0))-INDEX(城镇人口!$1:$1048576,MATCH($B66,城镇人口!$B:$B,0),MATCH(J$1,城镇人口!$1:$1,0))</f>
        <v>925025.70815913612</v>
      </c>
      <c r="K66" s="40">
        <f>INDEX(人口源表!$1:$1048576,MATCH($B66,人口源表!$A:$A,0),MATCH(K$1,人口源表!$1:$1,0))-INDEX(城镇人口!$1:$1048576,MATCH($B66,城镇人口!$B:$B,0),MATCH(K$1,城镇人口!$1:$1,0))</f>
        <v>910566.88556931261</v>
      </c>
      <c r="L66" s="40">
        <f>INDEX(人口源表!$1:$1048576,MATCH($B66,人口源表!$A:$A,0),MATCH(L$1,人口源表!$1:$1,0))-INDEX(城镇人口!$1:$1048576,MATCH($B66,城镇人口!$B:$B,0),MATCH(L$1,城镇人口!$1:$1,0))</f>
        <v>894833.19476133655</v>
      </c>
      <c r="M66" s="40">
        <f>INDEX(人口源表!$1:$1048576,MATCH($B66,人口源表!$A:$A,0),MATCH(M$1,人口源表!$1:$1,0))-INDEX(城镇人口!$1:$1048576,MATCH($B66,城镇人口!$B:$B,0),MATCH(M$1,城镇人口!$1:$1,0))</f>
        <v>877929.88966693054</v>
      </c>
      <c r="N66" s="40">
        <f>INDEX(人口源表!$1:$1048576,MATCH($B66,人口源表!$A:$A,0),MATCH(N$1,人口源表!$1:$1,0))-INDEX(城镇人口!$1:$1048576,MATCH($B66,城镇人口!$B:$B,0),MATCH(N$1,城镇人口!$1:$1,0))</f>
        <v>859958.71529605915</v>
      </c>
      <c r="O66" s="40">
        <f>INDEX(人口源表!$1:$1048576,MATCH($B66,人口源表!$A:$A,0),MATCH(O$1,人口源表!$1:$1,0))-INDEX(城镇人口!$1:$1048576,MATCH($B66,城镇人口!$B:$B,0),MATCH(O$1,城镇人口!$1:$1,0))</f>
        <v>841014.57786613889</v>
      </c>
      <c r="P66" s="40">
        <f>INDEX(人口源表!$1:$1048576,MATCH($B66,人口源表!$A:$A,0),MATCH(P$1,人口源表!$1:$1,0))-INDEX(城镇人口!$1:$1048576,MATCH($B66,城镇人口!$B:$B,0),MATCH(P$1,城镇人口!$1:$1,0))</f>
        <v>821188.41614046623</v>
      </c>
      <c r="Q66" s="40">
        <f>INDEX(人口源表!$1:$1048576,MATCH($B66,人口源表!$A:$A,0),MATCH(Q$1,人口源表!$1:$1,0))-INDEX(城镇人口!$1:$1048576,MATCH($B66,城镇人口!$B:$B,0),MATCH(Q$1,城镇人口!$1:$1,0))</f>
        <v>800566.34050112427</v>
      </c>
      <c r="R66" s="40">
        <f>INDEX(人口源表!$1:$1048576,MATCH($B66,人口源表!$A:$A,0),MATCH(R$1,人口源表!$1:$1,0))-INDEX(城镇人口!$1:$1048576,MATCH($B66,城镇人口!$B:$B,0),MATCH(R$1,城镇人口!$1:$1,0))</f>
        <v>779228.90186525695</v>
      </c>
      <c r="S66" s="40">
        <f>INDEX(人口源表!$1:$1048576,MATCH($B66,人口源表!$A:$A,0),MATCH(S$1,人口源表!$1:$1,0))-INDEX(城镇人口!$1:$1048576,MATCH($B66,城镇人口!$B:$B,0),MATCH(S$1,城镇人口!$1:$1,0))</f>
        <v>767636.43418121012</v>
      </c>
      <c r="T66" s="40">
        <f>INDEX(人口源表!$1:$1048576,MATCH($B66,人口源表!$A:$A,0),MATCH(T$1,人口源表!$1:$1,0))-INDEX(城镇人口!$1:$1048576,MATCH($B66,城镇人口!$B:$B,0),MATCH(T$1,城镇人口!$1:$1,0))</f>
        <v>755587.80736601073</v>
      </c>
      <c r="U66" s="40">
        <f>INDEX(人口源表!$1:$1048576,MATCH($B66,人口源表!$A:$A,0),MATCH(U$1,人口源表!$1:$1,0))-INDEX(城镇人口!$1:$1048576,MATCH($B66,城镇人口!$B:$B,0),MATCH(U$1,城镇人口!$1:$1,0))</f>
        <v>743134.36408067588</v>
      </c>
      <c r="V66" s="40">
        <f>INDEX(人口源表!$1:$1048576,MATCH($B66,人口源表!$A:$A,0),MATCH(V$1,人口源表!$1:$1,0))-INDEX(城镇人口!$1:$1048576,MATCH($B66,城镇人口!$B:$B,0),MATCH(V$1,城镇人口!$1:$1,0))</f>
        <v>730323.69013865339</v>
      </c>
      <c r="W66" s="40">
        <f>INDEX(人口源表!$1:$1048576,MATCH($B66,人口源表!$A:$A,0),MATCH(W$1,人口源表!$1:$1,0))-INDEX(城镇人口!$1:$1048576,MATCH($B66,城镇人口!$B:$B,0),MATCH(W$1,城镇人口!$1:$1,0))</f>
        <v>717201.26594727393</v>
      </c>
      <c r="X66" s="40">
        <f>INDEX(人口源表!$1:$1048576,MATCH($B66,人口源表!$A:$A,0),MATCH(X$1,人口源表!$1:$1,0))-INDEX(城镇人口!$1:$1048576,MATCH($B66,城镇人口!$B:$B,0),MATCH(X$1,城镇人口!$1:$1,0))</f>
        <v>703808.73013283592</v>
      </c>
      <c r="Y66" s="40">
        <f>INDEX(人口源表!$1:$1048576,MATCH($B66,人口源表!$A:$A,0),MATCH(Y$1,人口源表!$1:$1,0))-INDEX(城镇人口!$1:$1048576,MATCH($B66,城镇人口!$B:$B,0),MATCH(Y$1,城镇人口!$1:$1,0))</f>
        <v>690186.0011316766</v>
      </c>
      <c r="Z66" s="40">
        <f>INDEX(人口源表!$1:$1048576,MATCH($B66,人口源表!$A:$A,0),MATCH(Z$1,人口源表!$1:$1,0))-INDEX(城镇人口!$1:$1048576,MATCH($B66,城镇人口!$B:$B,0),MATCH(Z$1,城镇人口!$1:$1,0))</f>
        <v>676369.09077050397</v>
      </c>
      <c r="AA66" s="40">
        <f>INDEX(人口源表!$1:$1048576,MATCH($B66,人口源表!$A:$A,0),MATCH(AA$1,人口源表!$1:$1,0))-INDEX(城镇人口!$1:$1048576,MATCH($B66,城镇人口!$B:$B,0),MATCH(AA$1,城镇人口!$1:$1,0))</f>
        <v>662392.18753234763</v>
      </c>
      <c r="AB66" s="40">
        <f>INDEX(人口源表!$1:$1048576,MATCH($B66,人口源表!$A:$A,0),MATCH(AB$1,人口源表!$1:$1,0))-INDEX(城镇人口!$1:$1048576,MATCH($B66,城镇人口!$B:$B,0),MATCH(AB$1,城镇人口!$1:$1,0))</f>
        <v>648286.2653223495</v>
      </c>
      <c r="AC66" s="40">
        <f>INDEX(人口源表!$1:$1048576,MATCH($B66,人口源表!$A:$A,0),MATCH(AC$1,人口源表!$1:$1,0))-INDEX(城镇人口!$1:$1048576,MATCH($B66,城镇人口!$B:$B,0),MATCH(AC$1,城镇人口!$1:$1,0))</f>
        <v>636656.33198936982</v>
      </c>
      <c r="AD66" s="40">
        <f>INDEX(人口源表!$1:$1048576,MATCH($B66,人口源表!$A:$A,0),MATCH(AD$1,人口源表!$1:$1,0))-INDEX(城镇人口!$1:$1048576,MATCH($B66,城镇人口!$B:$B,0),MATCH(AD$1,城镇人口!$1:$1,0))</f>
        <v>624943.89167346992</v>
      </c>
      <c r="AE66" s="40">
        <f>INDEX(人口源表!$1:$1048576,MATCH($B66,人口源表!$A:$A,0),MATCH(AE$1,人口源表!$1:$1,0))-INDEX(城镇人口!$1:$1048576,MATCH($B66,城镇人口!$B:$B,0),MATCH(AE$1,城镇人口!$1:$1,0))</f>
        <v>613171.60360808065</v>
      </c>
      <c r="AF66" s="40">
        <f>INDEX(人口源表!$1:$1048576,MATCH($B66,人口源表!$A:$A,0),MATCH(AF$1,人口源表!$1:$1,0))-INDEX(城镇人口!$1:$1048576,MATCH($B66,城镇人口!$B:$B,0),MATCH(AF$1,城镇人口!$1:$1,0))</f>
        <v>601359.29394824873</v>
      </c>
      <c r="AG66" s="40">
        <f>INDEX(人口源表!$1:$1048576,MATCH($B66,人口源表!$A:$A,0),MATCH(AG$1,人口源表!$1:$1,0))-INDEX(城镇人口!$1:$1048576,MATCH($B66,城镇人口!$B:$B,0),MATCH(AG$1,城镇人口!$1:$1,0))</f>
        <v>589525.62520853756</v>
      </c>
      <c r="AH66" s="40">
        <f>INDEX(人口源表!$1:$1048576,MATCH($B66,人口源表!$A:$A,0),MATCH(AH$1,人口源表!$1:$1,0))-INDEX(城镇人口!$1:$1048576,MATCH($B66,城镇人口!$B:$B,0),MATCH(AH$1,城镇人口!$1:$1,0))</f>
        <v>577686.59367371351</v>
      </c>
      <c r="AI66" s="40">
        <f>INDEX(人口源表!$1:$1048576,MATCH($B66,人口源表!$A:$A,0),MATCH(AI$1,人口源表!$1:$1,0))-INDEX(城镇人口!$1:$1048576,MATCH($B66,城镇人口!$B:$B,0),MATCH(AI$1,城镇人口!$1:$1,0))</f>
        <v>565857.15972762881</v>
      </c>
      <c r="AJ66" s="40">
        <f>INDEX(人口源表!$1:$1048576,MATCH($B66,人口源表!$A:$A,0),MATCH(AJ$1,人口源表!$1:$1,0))-INDEX(城镇人口!$1:$1048576,MATCH($B66,城镇人口!$B:$B,0),MATCH(AJ$1,城镇人口!$1:$1,0))</f>
        <v>554050.21187217301</v>
      </c>
      <c r="AK66" s="40">
        <f>INDEX(人口源表!$1:$1048576,MATCH($B66,人口源表!$A:$A,0),MATCH(AK$1,人口源表!$1:$1,0))-INDEX(城镇人口!$1:$1048576,MATCH($B66,城镇人口!$B:$B,0),MATCH(AK$1,城镇人口!$1:$1,0))</f>
        <v>542276.66508180019</v>
      </c>
      <c r="AL66" s="40">
        <f>INDEX(人口源表!$1:$1048576,MATCH($B66,人口源表!$A:$A,0),MATCH(AL$1,人口源表!$1:$1,0))-INDEX(城镇人口!$1:$1048576,MATCH($B66,城镇人口!$B:$B,0),MATCH(AL$1,城镇人口!$1:$1,0))</f>
        <v>530546.38429170405</v>
      </c>
      <c r="AM66" s="40">
        <f>INDEX(人口源表!$1:$1048576,MATCH($B66,人口源表!$A:$A,0),MATCH(AM$1,人口源表!$1:$1,0))-INDEX(城镇人口!$1:$1048576,MATCH($B66,城镇人口!$B:$B,0),MATCH(AM$1,城镇人口!$1:$1,0))</f>
        <v>518867.81914510857</v>
      </c>
      <c r="AN66" s="40">
        <f>INDEX(人口源表!$1:$1048576,MATCH($B66,人口源表!$A:$A,0),MATCH(AN$1,人口源表!$1:$1,0))-INDEX(城镇人口!$1:$1048576,MATCH($B66,城镇人口!$B:$B,0),MATCH(AN$1,城镇人口!$1:$1,0))</f>
        <v>507247.4752732811</v>
      </c>
      <c r="AO66" s="40">
        <f>INDEX(人口源表!$1:$1048576,MATCH($B66,人口源表!$A:$A,0),MATCH(AO$1,人口源表!$1:$1,0))-INDEX(城镇人口!$1:$1048576,MATCH($B66,城镇人口!$B:$B,0),MATCH(AO$1,城镇人口!$1:$1,0))</f>
        <v>495690.81958567421</v>
      </c>
      <c r="AP66" s="40">
        <f>INDEX(人口源表!$1:$1048576,MATCH($B66,人口源表!$A:$A,0),MATCH(AP$1,人口源表!$1:$1,0))-INDEX(城镇人口!$1:$1048576,MATCH($B66,城镇人口!$B:$B,0),MATCH(AP$1,城镇人口!$1:$1,0))</f>
        <v>484202.14444878511</v>
      </c>
      <c r="AQ66" s="40">
        <f>INDEX(人口源表!$1:$1048576,MATCH($B66,人口源表!$A:$A,0),MATCH(AQ$1,人口源表!$1:$1,0))-INDEX(城镇人口!$1:$1048576,MATCH($B66,城镇人口!$B:$B,0),MATCH(AQ$1,城镇人口!$1:$1,0))</f>
        <v>472784.4507652109</v>
      </c>
      <c r="AR66" s="40">
        <f>INDEX(人口源表!$1:$1048576,MATCH($B66,人口源表!$A:$A,0),MATCH(AR$1,人口源表!$1:$1,0))-INDEX(城镇人口!$1:$1048576,MATCH($B66,城镇人口!$B:$B,0),MATCH(AR$1,城镇人口!$1:$1,0))</f>
        <v>461439.72593664494</v>
      </c>
      <c r="AS66" s="40">
        <f>INDEX(人口源表!$1:$1048576,MATCH($B66,人口源表!$A:$A,0),MATCH(AS$1,人口源表!$1:$1,0))-INDEX(城镇人口!$1:$1048576,MATCH($B66,城镇人口!$B:$B,0),MATCH(AS$1,城镇人口!$1:$1,0))</f>
        <v>450168.83486621804</v>
      </c>
      <c r="AT66" s="40">
        <f>INDEX(人口源表!$1:$1048576,MATCH($B66,人口源表!$A:$A,0),MATCH(AT$1,人口源表!$1:$1,0))-INDEX(城镇人口!$1:$1048576,MATCH($B66,城镇人口!$B:$B,0),MATCH(AT$1,城镇人口!$1:$1,0))</f>
        <v>438971.79372817045</v>
      </c>
      <c r="AU66" s="40">
        <f>INDEX(人口源表!$1:$1048576,MATCH($B66,人口源表!$A:$A,0),MATCH(AU$1,人口源表!$1:$1,0))-INDEX(城镇人口!$1:$1048576,MATCH($B66,城镇人口!$B:$B,0),MATCH(AU$1,城镇人口!$1:$1,0))</f>
        <v>427847.66897232435</v>
      </c>
      <c r="AV66" s="40">
        <f>INDEX(人口源表!$1:$1048576,MATCH($B66,人口源表!$A:$A,0),MATCH(AV$1,人口源表!$1:$1,0))-INDEX(城镇人口!$1:$1048576,MATCH($B66,城镇人口!$B:$B,0),MATCH(AV$1,城镇人口!$1:$1,0))</f>
        <v>416795.02243942232</v>
      </c>
    </row>
    <row r="67" spans="1:48" x14ac:dyDescent="0.15">
      <c r="A67" s="4" t="s">
        <v>864</v>
      </c>
      <c r="B67" s="4" t="s">
        <v>156</v>
      </c>
      <c r="C67" s="34">
        <f>VLOOKUP(B67,'[1]2016省城人口总结（根）'!B:C,2,FALSE)/100</f>
        <v>0.52680000000000005</v>
      </c>
      <c r="D67" s="40">
        <f>INDEX(人口源表!$1:$1048576,MATCH($B67,人口源表!$A:$A,0),MATCH(D$1,人口源表!$1:$1,0))-INDEX(城镇人口!$1:$1048576,MATCH($B67,城镇人口!$B:$B,0),MATCH(D$1,城镇人口!$1:$1,0))</f>
        <v>553990.46090796369</v>
      </c>
      <c r="E67" s="40">
        <f>INDEX(人口源表!$1:$1048576,MATCH($B67,人口源表!$A:$A,0),MATCH(E$1,人口源表!$1:$1,0))-INDEX(城镇人口!$1:$1048576,MATCH($B67,城镇人口!$B:$B,0),MATCH(E$1,城镇人口!$1:$1,0))</f>
        <v>544725.05200591718</v>
      </c>
      <c r="F67" s="40">
        <f>INDEX(人口源表!$1:$1048576,MATCH($B67,人口源表!$A:$A,0),MATCH(F$1,人口源表!$1:$1,0))-INDEX(城镇人口!$1:$1048576,MATCH($B67,城镇人口!$B:$B,0),MATCH(F$1,城镇人口!$1:$1,0))</f>
        <v>534987.85552402376</v>
      </c>
      <c r="G67" s="40">
        <f>INDEX(人口源表!$1:$1048576,MATCH($B67,人口源表!$A:$A,0),MATCH(G$1,人口源表!$1:$1,0))-INDEX(城镇人口!$1:$1048576,MATCH($B67,城镇人口!$B:$B,0),MATCH(G$1,城镇人口!$1:$1,0))</f>
        <v>390180.31619564258</v>
      </c>
      <c r="H67" s="40">
        <f>INDEX(人口源表!$1:$1048576,MATCH($B67,人口源表!$A:$A,0),MATCH(H$1,人口源表!$1:$1,0))-INDEX(城镇人口!$1:$1048576,MATCH($B67,城镇人口!$B:$B,0),MATCH(H$1,城镇人口!$1:$1,0))</f>
        <v>383537.23442632722</v>
      </c>
      <c r="I67" s="40">
        <f>INDEX(人口源表!$1:$1048576,MATCH($B67,人口源表!$A:$A,0),MATCH(I$1,人口源表!$1:$1,0))-INDEX(城镇人口!$1:$1048576,MATCH($B67,城镇人口!$B:$B,0),MATCH(I$1,城镇人口!$1:$1,0))</f>
        <v>379680.41961441189</v>
      </c>
      <c r="J67" s="40">
        <f>INDEX(人口源表!$1:$1048576,MATCH($B67,人口源表!$A:$A,0),MATCH(J$1,人口源表!$1:$1,0))-INDEX(城镇人口!$1:$1048576,MATCH($B67,城镇人口!$B:$B,0),MATCH(J$1,城镇人口!$1:$1,0))</f>
        <v>375286.85912680312</v>
      </c>
      <c r="K67" s="40">
        <f>INDEX(人口源表!$1:$1048576,MATCH($B67,人口源表!$A:$A,0),MATCH(K$1,人口源表!$1:$1,0))-INDEX(城镇人口!$1:$1048576,MATCH($B67,城镇人口!$B:$B,0),MATCH(K$1,城镇人口!$1:$1,0))</f>
        <v>370399.79591995722</v>
      </c>
      <c r="L67" s="40">
        <f>INDEX(人口源表!$1:$1048576,MATCH($B67,人口源表!$A:$A,0),MATCH(L$1,人口源表!$1:$1,0))-INDEX(城镇人口!$1:$1048576,MATCH($B67,城镇人口!$B:$B,0),MATCH(L$1,城镇人口!$1:$1,0))</f>
        <v>365060.17663463228</v>
      </c>
      <c r="M67" s="40">
        <f>INDEX(人口源表!$1:$1048576,MATCH($B67,人口源表!$A:$A,0),MATCH(M$1,人口源表!$1:$1,0))-INDEX(城镇人口!$1:$1048576,MATCH($B67,城镇人口!$B:$B,0),MATCH(M$1,城镇人口!$1:$1,0))</f>
        <v>359307.52557830955</v>
      </c>
      <c r="N67" s="40">
        <f>INDEX(人口源表!$1:$1048576,MATCH($B67,人口源表!$A:$A,0),MATCH(N$1,人口源表!$1:$1,0))-INDEX(城镇人口!$1:$1048576,MATCH($B67,城镇人口!$B:$B,0),MATCH(N$1,城镇人口!$1:$1,0))</f>
        <v>353179.94613967137</v>
      </c>
      <c r="O67" s="40">
        <f>INDEX(人口源表!$1:$1048576,MATCH($B67,人口源表!$A:$A,0),MATCH(O$1,人口源表!$1:$1,0))-INDEX(城镇人口!$1:$1048576,MATCH($B67,城镇人口!$B:$B,0),MATCH(O$1,城镇人口!$1:$1,0))</f>
        <v>346714.1224988437</v>
      </c>
      <c r="P67" s="40">
        <f>INDEX(人口源表!$1:$1048576,MATCH($B67,人口源表!$A:$A,0),MATCH(P$1,人口源表!$1:$1,0))-INDEX(城镇人口!$1:$1048576,MATCH($B67,城镇人口!$B:$B,0),MATCH(P$1,城镇人口!$1:$1,0))</f>
        <v>339945.32164345414</v>
      </c>
      <c r="Q67" s="40">
        <f>INDEX(人口源表!$1:$1048576,MATCH($B67,人口源表!$A:$A,0),MATCH(Q$1,人口源表!$1:$1,0))-INDEX(城镇人口!$1:$1048576,MATCH($B67,城镇人口!$B:$B,0),MATCH(Q$1,城镇人口!$1:$1,0))</f>
        <v>332906.24481546553</v>
      </c>
      <c r="R67" s="40">
        <f>INDEX(人口源表!$1:$1048576,MATCH($B67,人口源表!$A:$A,0),MATCH(R$1,人口源表!$1:$1,0))-INDEX(城镇人口!$1:$1048576,MATCH($B67,城镇人口!$B:$B,0),MATCH(R$1,城镇人口!$1:$1,0))</f>
        <v>325629.76487885893</v>
      </c>
      <c r="S67" s="40">
        <f>INDEX(人口源表!$1:$1048576,MATCH($B67,人口源表!$A:$A,0),MATCH(S$1,人口源表!$1:$1,0))-INDEX(城镇人口!$1:$1048576,MATCH($B67,城镇人口!$B:$B,0),MATCH(S$1,城镇人口!$1:$1,0))</f>
        <v>320813.34745213157</v>
      </c>
      <c r="T67" s="40">
        <f>INDEX(人口源表!$1:$1048576,MATCH($B67,人口源表!$A:$A,0),MATCH(T$1,人口源表!$1:$1,0))-INDEX(城镇人口!$1:$1048576,MATCH($B67,城镇人口!$B:$B,0),MATCH(T$1,城镇人口!$1:$1,0))</f>
        <v>315819.40359420655</v>
      </c>
      <c r="U67" s="40">
        <f>INDEX(人口源表!$1:$1048576,MATCH($B67,人口源表!$A:$A,0),MATCH(U$1,人口源表!$1:$1,0))-INDEX(城镇人口!$1:$1048576,MATCH($B67,城镇人口!$B:$B,0),MATCH(U$1,城镇人口!$1:$1,0))</f>
        <v>310670.87537100934</v>
      </c>
      <c r="V67" s="40">
        <f>INDEX(人口源表!$1:$1048576,MATCH($B67,人口源表!$A:$A,0),MATCH(V$1,人口源表!$1:$1,0))-INDEX(城镇人口!$1:$1048576,MATCH($B67,城镇人口!$B:$B,0),MATCH(V$1,城镇人口!$1:$1,0))</f>
        <v>305388.69071135647</v>
      </c>
      <c r="W67" s="40">
        <f>INDEX(人口源表!$1:$1048576,MATCH($B67,人口源表!$A:$A,0),MATCH(W$1,人口源表!$1:$1,0))-INDEX(城镇人口!$1:$1048576,MATCH($B67,城镇人口!$B:$B,0),MATCH(W$1,城镇人口!$1:$1,0))</f>
        <v>299993.26674392947</v>
      </c>
      <c r="X67" s="40">
        <f>INDEX(人口源表!$1:$1048576,MATCH($B67,人口源表!$A:$A,0),MATCH(X$1,人口源表!$1:$1,0))-INDEX(城镇人口!$1:$1048576,MATCH($B67,城镇人口!$B:$B,0),MATCH(X$1,城镇人口!$1:$1,0))</f>
        <v>294504.50320901792</v>
      </c>
      <c r="Y67" s="40">
        <f>INDEX(人口源表!$1:$1048576,MATCH($B67,人口源表!$A:$A,0),MATCH(Y$1,人口源表!$1:$1,0))-INDEX(城镇人口!$1:$1048576,MATCH($B67,城镇人口!$B:$B,0),MATCH(Y$1,城镇人口!$1:$1,0))</f>
        <v>288940.35441765509</v>
      </c>
      <c r="Z67" s="40">
        <f>INDEX(人口源表!$1:$1048576,MATCH($B67,人口源表!$A:$A,0),MATCH(Z$1,人口源表!$1:$1,0))-INDEX(城镇人口!$1:$1048576,MATCH($B67,城镇人口!$B:$B,0),MATCH(Z$1,城镇人口!$1:$1,0))</f>
        <v>283318.99973331206</v>
      </c>
      <c r="AA67" s="40">
        <f>INDEX(人口源表!$1:$1048576,MATCH($B67,人口源表!$A:$A,0),MATCH(AA$1,人口源表!$1:$1,0))-INDEX(城镇人口!$1:$1048576,MATCH($B67,城镇人口!$B:$B,0),MATCH(AA$1,城镇人口!$1:$1,0))</f>
        <v>277656.36284556502</v>
      </c>
      <c r="AB67" s="40">
        <f>INDEX(人口源表!$1:$1048576,MATCH($B67,人口源表!$A:$A,0),MATCH(AB$1,人口源表!$1:$1,0))-INDEX(城镇人口!$1:$1048576,MATCH($B67,城镇人口!$B:$B,0),MATCH(AB$1,城镇人口!$1:$1,0))</f>
        <v>271968.26039657695</v>
      </c>
      <c r="AC67" s="40">
        <f>INDEX(人口源表!$1:$1048576,MATCH($B67,人口源表!$A:$A,0),MATCH(AC$1,人口源表!$1:$1,0))-INDEX(城镇人口!$1:$1048576,MATCH($B67,城镇人口!$B:$B,0),MATCH(AC$1,城镇人口!$1:$1,0))</f>
        <v>266895.58454492444</v>
      </c>
      <c r="AD67" s="40">
        <f>INDEX(人口源表!$1:$1048576,MATCH($B67,人口源表!$A:$A,0),MATCH(AD$1,人口源表!$1:$1,0))-INDEX(城镇人口!$1:$1048576,MATCH($B67,城镇人口!$B:$B,0),MATCH(AD$1,城镇人口!$1:$1,0))</f>
        <v>261816.15449258161</v>
      </c>
      <c r="AE67" s="40">
        <f>INDEX(人口源表!$1:$1048576,MATCH($B67,人口源表!$A:$A,0),MATCH(AE$1,人口源表!$1:$1,0))-INDEX(城镇人口!$1:$1048576,MATCH($B67,城镇人口!$B:$B,0),MATCH(AE$1,城镇人口!$1:$1,0))</f>
        <v>256743.01209989219</v>
      </c>
      <c r="AF67" s="40">
        <f>INDEX(人口源表!$1:$1048576,MATCH($B67,人口源表!$A:$A,0),MATCH(AF$1,人口源表!$1:$1,0))-INDEX(城镇人口!$1:$1048576,MATCH($B67,城镇人口!$B:$B,0),MATCH(AF$1,城镇人口!$1:$1,0))</f>
        <v>251688.18704833108</v>
      </c>
      <c r="AG67" s="40">
        <f>INDEX(人口源表!$1:$1048576,MATCH($B67,人口源表!$A:$A,0),MATCH(AG$1,人口源表!$1:$1,0))-INDEX(城镇人口!$1:$1048576,MATCH($B67,城镇人口!$B:$B,0),MATCH(AG$1,城镇人口!$1:$1,0))</f>
        <v>246661.71904766595</v>
      </c>
      <c r="AH67" s="40">
        <f>INDEX(人口源表!$1:$1048576,MATCH($B67,人口源表!$A:$A,0),MATCH(AH$1,人口源表!$1:$1,0))-INDEX(城镇人口!$1:$1048576,MATCH($B67,城镇人口!$B:$B,0),MATCH(AH$1,城镇人口!$1:$1,0))</f>
        <v>241675.02446164162</v>
      </c>
      <c r="AI67" s="40">
        <f>INDEX(人口源表!$1:$1048576,MATCH($B67,人口源表!$A:$A,0),MATCH(AI$1,人口源表!$1:$1,0))-INDEX(城镇人口!$1:$1048576,MATCH($B67,城镇人口!$B:$B,0),MATCH(AI$1,城镇人口!$1:$1,0))</f>
        <v>236736.5644927331</v>
      </c>
      <c r="AJ67" s="40">
        <f>INDEX(人口源表!$1:$1048576,MATCH($B67,人口源表!$A:$A,0),MATCH(AJ$1,人口源表!$1:$1,0))-INDEX(城镇人口!$1:$1048576,MATCH($B67,城镇人口!$B:$B,0),MATCH(AJ$1,城镇人口!$1:$1,0))</f>
        <v>231855.8509255973</v>
      </c>
      <c r="AK67" s="40">
        <f>INDEX(人口源表!$1:$1048576,MATCH($B67,人口源表!$A:$A,0),MATCH(AK$1,人口源表!$1:$1,0))-INDEX(城镇人口!$1:$1048576,MATCH($B67,城镇人口!$B:$B,0),MATCH(AK$1,城镇人口!$1:$1,0))</f>
        <v>227040.80820558133</v>
      </c>
      <c r="AL67" s="40">
        <f>INDEX(人口源表!$1:$1048576,MATCH($B67,人口源表!$A:$A,0),MATCH(AL$1,人口源表!$1:$1,0))-INDEX(城镇人口!$1:$1048576,MATCH($B67,城镇人口!$B:$B,0),MATCH(AL$1,城镇人口!$1:$1,0))</f>
        <v>222298.78330126492</v>
      </c>
      <c r="AM67" s="40">
        <f>INDEX(人口源表!$1:$1048576,MATCH($B67,人口源表!$A:$A,0),MATCH(AM$1,人口源表!$1:$1,0))-INDEX(城镇人口!$1:$1048576,MATCH($B67,城镇人口!$B:$B,0),MATCH(AM$1,城镇人口!$1:$1,0))</f>
        <v>217636.87406729482</v>
      </c>
      <c r="AN67" s="40">
        <f>INDEX(人口源表!$1:$1048576,MATCH($B67,人口源表!$A:$A,0),MATCH(AN$1,人口源表!$1:$1,0))-INDEX(城镇人口!$1:$1048576,MATCH($B67,城镇人口!$B:$B,0),MATCH(AN$1,城镇人口!$1:$1,0))</f>
        <v>213060.66530027398</v>
      </c>
      <c r="AO67" s="40">
        <f>INDEX(人口源表!$1:$1048576,MATCH($B67,人口源表!$A:$A,0),MATCH(AO$1,人口源表!$1:$1,0))-INDEX(城镇人口!$1:$1048576,MATCH($B67,城镇人口!$B:$B,0),MATCH(AO$1,城镇人口!$1:$1,0))</f>
        <v>208575.84210278007</v>
      </c>
      <c r="AP67" s="40">
        <f>INDEX(人口源表!$1:$1048576,MATCH($B67,人口源表!$A:$A,0),MATCH(AP$1,人口源表!$1:$1,0))-INDEX(城镇人口!$1:$1048576,MATCH($B67,城镇人口!$B:$B,0),MATCH(AP$1,城镇人口!$1:$1,0))</f>
        <v>204187.55448499805</v>
      </c>
      <c r="AQ67" s="40">
        <f>INDEX(人口源表!$1:$1048576,MATCH($B67,人口源表!$A:$A,0),MATCH(AQ$1,人口源表!$1:$1,0))-INDEX(城镇人口!$1:$1048576,MATCH($B67,城镇人口!$B:$B,0),MATCH(AQ$1,城镇人口!$1:$1,0))</f>
        <v>199899.50538335944</v>
      </c>
      <c r="AR67" s="40">
        <f>INDEX(人口源表!$1:$1048576,MATCH($B67,人口源表!$A:$A,0),MATCH(AR$1,人口源表!$1:$1,0))-INDEX(城镇人口!$1:$1048576,MATCH($B67,城镇人口!$B:$B,0),MATCH(AR$1,城镇人口!$1:$1,0))</f>
        <v>195715.52594294713</v>
      </c>
      <c r="AS67" s="40">
        <f>INDEX(人口源表!$1:$1048576,MATCH($B67,人口源表!$A:$A,0),MATCH(AS$1,人口源表!$1:$1,0))-INDEX(城镇人口!$1:$1048576,MATCH($B67,城镇人口!$B:$B,0),MATCH(AS$1,城镇人口!$1:$1,0))</f>
        <v>191638.95598274341</v>
      </c>
      <c r="AT67" s="40">
        <f>INDEX(人口源表!$1:$1048576,MATCH($B67,人口源表!$A:$A,0),MATCH(AT$1,人口源表!$1:$1,0))-INDEX(城镇人口!$1:$1048576,MATCH($B67,城镇人口!$B:$B,0),MATCH(AT$1,城镇人口!$1:$1,0))</f>
        <v>187671.75609392044</v>
      </c>
      <c r="AU67" s="40">
        <f>INDEX(人口源表!$1:$1048576,MATCH($B67,人口源表!$A:$A,0),MATCH(AU$1,人口源表!$1:$1,0))-INDEX(城镇人口!$1:$1048576,MATCH($B67,城镇人口!$B:$B,0),MATCH(AU$1,城镇人口!$1:$1,0))</f>
        <v>183816.04441679874</v>
      </c>
      <c r="AV67" s="40">
        <f>INDEX(人口源表!$1:$1048576,MATCH($B67,人口源表!$A:$A,0),MATCH(AV$1,人口源表!$1:$1,0))-INDEX(城镇人口!$1:$1048576,MATCH($B67,城镇人口!$B:$B,0),MATCH(AV$1,城镇人口!$1:$1,0))</f>
        <v>180073.49315838917</v>
      </c>
    </row>
    <row r="68" spans="1:48" x14ac:dyDescent="0.15">
      <c r="A68" s="4" t="s">
        <v>864</v>
      </c>
      <c r="B68" s="4" t="s">
        <v>158</v>
      </c>
      <c r="C68" s="34">
        <f>VLOOKUP(B68,'[1]2016省城人口总结（根）'!B:C,2,FALSE)/100</f>
        <v>0.52680000000000005</v>
      </c>
      <c r="D68" s="40">
        <f>INDEX(人口源表!$1:$1048576,MATCH($B68,人口源表!$A:$A,0),MATCH(D$1,人口源表!$1:$1,0))-INDEX(城镇人口!$1:$1048576,MATCH($B68,城镇人口!$B:$B,0),MATCH(D$1,城镇人口!$1:$1,0))</f>
        <v>1258035.4938391079</v>
      </c>
      <c r="E68" s="40">
        <f>INDEX(人口源表!$1:$1048576,MATCH($B68,人口源表!$A:$A,0),MATCH(E$1,人口源表!$1:$1,0))-INDEX(城镇人口!$1:$1048576,MATCH($B68,城镇人口!$B:$B,0),MATCH(E$1,城镇人口!$1:$1,0))</f>
        <v>1240816.4835388646</v>
      </c>
      <c r="F68" s="40">
        <f>INDEX(人口源表!$1:$1048576,MATCH($B68,人口源表!$A:$A,0),MATCH(F$1,人口源表!$1:$1,0))-INDEX(城镇人口!$1:$1048576,MATCH($B68,城镇人口!$B:$B,0),MATCH(F$1,城镇人口!$1:$1,0))</f>
        <v>1222281.3089889011</v>
      </c>
      <c r="G68" s="40">
        <f>INDEX(人口源表!$1:$1048576,MATCH($B68,人口源表!$A:$A,0),MATCH(G$1,人口源表!$1:$1,0))-INDEX(城镇人口!$1:$1048576,MATCH($B68,城镇人口!$B:$B,0),MATCH(G$1,城镇人口!$1:$1,0))</f>
        <v>954677.55532154581</v>
      </c>
      <c r="H68" s="40">
        <f>INDEX(人口源表!$1:$1048576,MATCH($B68,人口源表!$A:$A,0),MATCH(H$1,人口源表!$1:$1,0))-INDEX(城镇人口!$1:$1048576,MATCH($B68,城镇人口!$B:$B,0),MATCH(H$1,城镇人口!$1:$1,0))</f>
        <v>941108.44081956707</v>
      </c>
      <c r="I68" s="40">
        <f>INDEX(人口源表!$1:$1048576,MATCH($B68,人口源表!$A:$A,0),MATCH(I$1,人口源表!$1:$1,0))-INDEX(城镇人口!$1:$1048576,MATCH($B68,城镇人口!$B:$B,0),MATCH(I$1,城镇人口!$1:$1,0))</f>
        <v>934361.58414958487</v>
      </c>
      <c r="J68" s="40">
        <f>INDEX(人口源表!$1:$1048576,MATCH($B68,人口源表!$A:$A,0),MATCH(J$1,人口源表!$1:$1,0))-INDEX(城镇人口!$1:$1048576,MATCH($B68,城镇人口!$B:$B,0),MATCH(J$1,城镇人口!$1:$1,0))</f>
        <v>926300.76916418481</v>
      </c>
      <c r="K68" s="40">
        <f>INDEX(人口源表!$1:$1048576,MATCH($B68,人口源表!$A:$A,0),MATCH(K$1,人口源表!$1:$1,0))-INDEX(城镇人口!$1:$1048576,MATCH($B68,城镇人口!$B:$B,0),MATCH(K$1,城镇人口!$1:$1,0))</f>
        <v>917023.51025140937</v>
      </c>
      <c r="L68" s="40">
        <f>INDEX(人口源表!$1:$1048576,MATCH($B68,人口源表!$A:$A,0),MATCH(L$1,人口源表!$1:$1,0))-INDEX(城镇人口!$1:$1048576,MATCH($B68,城镇人口!$B:$B,0),MATCH(L$1,城镇人口!$1:$1,0))</f>
        <v>906623.25014477316</v>
      </c>
      <c r="M68" s="40">
        <f>INDEX(人口源表!$1:$1048576,MATCH($B68,人口源表!$A:$A,0),MATCH(M$1,人口源表!$1:$1,0))-INDEX(城镇人口!$1:$1048576,MATCH($B68,城镇人口!$B:$B,0),MATCH(M$1,城镇人口!$1:$1,0))</f>
        <v>895189.41021983139</v>
      </c>
      <c r="N68" s="40">
        <f>INDEX(人口源表!$1:$1048576,MATCH($B68,人口源表!$A:$A,0),MATCH(N$1,人口源表!$1:$1,0))-INDEX(城镇人口!$1:$1048576,MATCH($B68,城镇人口!$B:$B,0),MATCH(N$1,城镇人口!$1:$1,0))</f>
        <v>882807.84465853288</v>
      </c>
      <c r="O68" s="40">
        <f>INDEX(人口源表!$1:$1048576,MATCH($B68,人口源表!$A:$A,0),MATCH(O$1,人口源表!$1:$1,0))-INDEX(城镇人口!$1:$1048576,MATCH($B68,城镇人口!$B:$B,0),MATCH(O$1,城镇人口!$1:$1,0))</f>
        <v>869560.46934084455</v>
      </c>
      <c r="P68" s="40">
        <f>INDEX(人口源表!$1:$1048576,MATCH($B68,人口源表!$A:$A,0),MATCH(P$1,人口源表!$1:$1,0))-INDEX(城镇人口!$1:$1048576,MATCH($B68,城镇人口!$B:$B,0),MATCH(P$1,城镇人口!$1:$1,0))</f>
        <v>855524.14885704755</v>
      </c>
      <c r="Q68" s="40">
        <f>INDEX(人口源表!$1:$1048576,MATCH($B68,人口源表!$A:$A,0),MATCH(Q$1,人口源表!$1:$1,0))-INDEX(城镇人口!$1:$1048576,MATCH($B68,城镇人口!$B:$B,0),MATCH(Q$1,城镇人口!$1:$1,0))</f>
        <v>840773.53192692529</v>
      </c>
      <c r="R68" s="40">
        <f>INDEX(人口源表!$1:$1048576,MATCH($B68,人口源表!$A:$A,0),MATCH(R$1,人口源表!$1:$1,0))-INDEX(城镇人口!$1:$1048576,MATCH($B68,城镇人口!$B:$B,0),MATCH(R$1,城镇人口!$1:$1,0))</f>
        <v>825379.10344665102</v>
      </c>
      <c r="S68" s="40">
        <f>INDEX(人口源表!$1:$1048576,MATCH($B68,人口源表!$A:$A,0),MATCH(S$1,人口源表!$1:$1,0))-INDEX(城镇人口!$1:$1048576,MATCH($B68,城镇人口!$B:$B,0),MATCH(S$1,城镇人口!$1:$1,0))</f>
        <v>816193.79665211937</v>
      </c>
      <c r="T68" s="40">
        <f>INDEX(人口源表!$1:$1048576,MATCH($B68,人口源表!$A:$A,0),MATCH(T$1,人口源表!$1:$1,0))-INDEX(城镇人口!$1:$1048576,MATCH($B68,城镇人口!$B:$B,0),MATCH(T$1,城镇人口!$1:$1,0))</f>
        <v>806547.58995081065</v>
      </c>
      <c r="U68" s="40">
        <f>INDEX(人口源表!$1:$1048576,MATCH($B68,人口源表!$A:$A,0),MATCH(U$1,人口源表!$1:$1,0))-INDEX(城镇人口!$1:$1048576,MATCH($B68,城镇人口!$B:$B,0),MATCH(U$1,城镇人口!$1:$1,0))</f>
        <v>796490.01111298497</v>
      </c>
      <c r="V68" s="40">
        <f>INDEX(人口源表!$1:$1048576,MATCH($B68,人口源表!$A:$A,0),MATCH(V$1,人口源表!$1:$1,0))-INDEX(城镇人口!$1:$1048576,MATCH($B68,城镇人口!$B:$B,0),MATCH(V$1,城镇人口!$1:$1,0))</f>
        <v>786066.86404258898</v>
      </c>
      <c r="W68" s="40">
        <f>INDEX(人口源表!$1:$1048576,MATCH($B68,人口源表!$A:$A,0),MATCH(W$1,人口源表!$1:$1,0))-INDEX(城镇人口!$1:$1048576,MATCH($B68,城镇人口!$B:$B,0),MATCH(W$1,城镇人口!$1:$1,0))</f>
        <v>775321.41003317595</v>
      </c>
      <c r="X68" s="40">
        <f>INDEX(人口源表!$1:$1048576,MATCH($B68,人口源表!$A:$A,0),MATCH(X$1,人口源表!$1:$1,0))-INDEX(城镇人口!$1:$1048576,MATCH($B68,城镇人口!$B:$B,0),MATCH(X$1,城镇人口!$1:$1,0))</f>
        <v>764295.13454062212</v>
      </c>
      <c r="Y68" s="40">
        <f>INDEX(人口源表!$1:$1048576,MATCH($B68,人口源表!$A:$A,0),MATCH(Y$1,人口源表!$1:$1,0))-INDEX(城镇人口!$1:$1048576,MATCH($B68,城镇人口!$B:$B,0),MATCH(Y$1,城镇人口!$1:$1,0))</f>
        <v>753026.34420395037</v>
      </c>
      <c r="Z68" s="40">
        <f>INDEX(人口源表!$1:$1048576,MATCH($B68,人口源表!$A:$A,0),MATCH(Z$1,人口源表!$1:$1,0))-INDEX(城镇人口!$1:$1048576,MATCH($B68,城镇人口!$B:$B,0),MATCH(Z$1,城镇人口!$1:$1,0))</f>
        <v>741550.954305819</v>
      </c>
      <c r="AA68" s="40">
        <f>INDEX(人口源表!$1:$1048576,MATCH($B68,人口源表!$A:$A,0),MATCH(AA$1,人口源表!$1:$1,0))-INDEX(城镇人口!$1:$1048576,MATCH($B68,城镇人口!$B:$B,0),MATCH(AA$1,城镇人口!$1:$1,0))</f>
        <v>729903.58755782922</v>
      </c>
      <c r="AB68" s="40">
        <f>INDEX(人口源表!$1:$1048576,MATCH($B68,人口源表!$A:$A,0),MATCH(AB$1,人口源表!$1:$1,0))-INDEX(城镇人口!$1:$1048576,MATCH($B68,城镇人口!$B:$B,0),MATCH(AB$1,城镇人口!$1:$1,0))</f>
        <v>718115.50447505061</v>
      </c>
      <c r="AC68" s="40">
        <f>INDEX(人口源表!$1:$1048576,MATCH($B68,人口源表!$A:$A,0),MATCH(AC$1,人口源表!$1:$1,0))-INDEX(城镇人口!$1:$1048576,MATCH($B68,城镇人口!$B:$B,0),MATCH(AC$1,城镇人口!$1:$1,0))</f>
        <v>707875.75262618484</v>
      </c>
      <c r="AD68" s="40">
        <f>INDEX(人口源表!$1:$1048576,MATCH($B68,人口源表!$A:$A,0),MATCH(AD$1,人口源表!$1:$1,0))-INDEX(城镇人口!$1:$1048576,MATCH($B68,城镇人口!$B:$B,0),MATCH(AD$1,城镇人口!$1:$1,0))</f>
        <v>697541.94359802268</v>
      </c>
      <c r="AE68" s="40">
        <f>INDEX(人口源表!$1:$1048576,MATCH($B68,人口源表!$A:$A,0),MATCH(AE$1,人口源表!$1:$1,0))-INDEX(城镇人口!$1:$1048576,MATCH($B68,城镇人口!$B:$B,0),MATCH(AE$1,城镇人口!$1:$1,0))</f>
        <v>687137.62703982438</v>
      </c>
      <c r="AF68" s="40">
        <f>INDEX(人口源表!$1:$1048576,MATCH($B68,人口源表!$A:$A,0),MATCH(AF$1,人口源表!$1:$1,0))-INDEX(城镇人口!$1:$1048576,MATCH($B68,城镇人口!$B:$B,0),MATCH(AF$1,城镇人口!$1:$1,0))</f>
        <v>676684.78297882294</v>
      </c>
      <c r="AG68" s="40">
        <f>INDEX(人口源表!$1:$1048576,MATCH($B68,人口源表!$A:$A,0),MATCH(AG$1,人口源表!$1:$1,0))-INDEX(城镇人口!$1:$1048576,MATCH($B68,城镇人口!$B:$B,0),MATCH(AG$1,城镇人口!$1:$1,0))</f>
        <v>666204.18720020214</v>
      </c>
      <c r="AH68" s="40">
        <f>INDEX(人口源表!$1:$1048576,MATCH($B68,人口源表!$A:$A,0),MATCH(AH$1,人口源表!$1:$1,0))-INDEX(城镇人口!$1:$1048576,MATCH($B68,城镇人口!$B:$B,0),MATCH(AH$1,城镇人口!$1:$1,0))</f>
        <v>655713.44713048288</v>
      </c>
      <c r="AI68" s="40">
        <f>INDEX(人口源表!$1:$1048576,MATCH($B68,人口源表!$A:$A,0),MATCH(AI$1,人口源表!$1:$1,0))-INDEX(城镇人口!$1:$1048576,MATCH($B68,城镇人口!$B:$B,0),MATCH(AI$1,城镇人口!$1:$1,0))</f>
        <v>645229.39491387643</v>
      </c>
      <c r="AJ68" s="40">
        <f>INDEX(人口源表!$1:$1048576,MATCH($B68,人口源表!$A:$A,0),MATCH(AJ$1,人口源表!$1:$1,0))-INDEX(城镇人口!$1:$1048576,MATCH($B68,城镇人口!$B:$B,0),MATCH(AJ$1,城镇人口!$1:$1,0))</f>
        <v>634767.4445482553</v>
      </c>
      <c r="AK68" s="40">
        <f>INDEX(人口源表!$1:$1048576,MATCH($B68,人口源表!$A:$A,0),MATCH(AK$1,人口源表!$1:$1,0))-INDEX(城镇人口!$1:$1048576,MATCH($B68,城镇人口!$B:$B,0),MATCH(AK$1,城镇人口!$1:$1,0))</f>
        <v>624340.01038339385</v>
      </c>
      <c r="AL68" s="40">
        <f>INDEX(人口源表!$1:$1048576,MATCH($B68,人口源表!$A:$A,0),MATCH(AL$1,人口源表!$1:$1,0))-INDEX(城镇人口!$1:$1048576,MATCH($B68,城镇人口!$B:$B,0),MATCH(AL$1,城镇人口!$1:$1,0))</f>
        <v>613959.49006037088</v>
      </c>
      <c r="AM68" s="40">
        <f>INDEX(人口源表!$1:$1048576,MATCH($B68,人口源表!$A:$A,0),MATCH(AM$1,人口源表!$1:$1,0))-INDEX(城镇人口!$1:$1048576,MATCH($B68,城镇人口!$B:$B,0),MATCH(AM$1,城镇人口!$1:$1,0))</f>
        <v>603635.06876576249</v>
      </c>
      <c r="AN68" s="40">
        <f>INDEX(人口源表!$1:$1048576,MATCH($B68,人口源表!$A:$A,0),MATCH(AN$1,人口源表!$1:$1,0))-INDEX(城镇人口!$1:$1048576,MATCH($B68,城镇人口!$B:$B,0),MATCH(AN$1,城镇人口!$1:$1,0))</f>
        <v>593375.98562104744</v>
      </c>
      <c r="AO68" s="40">
        <f>INDEX(人口源表!$1:$1048576,MATCH($B68,人口源表!$A:$A,0),MATCH(AO$1,人口源表!$1:$1,0))-INDEX(城镇人口!$1:$1048576,MATCH($B68,城镇人口!$B:$B,0),MATCH(AO$1,城镇人口!$1:$1,0))</f>
        <v>583188.70291109593</v>
      </c>
      <c r="AP68" s="40">
        <f>INDEX(人口源表!$1:$1048576,MATCH($B68,人口源表!$A:$A,0),MATCH(AP$1,人口源表!$1:$1,0))-INDEX(城镇人口!$1:$1048576,MATCH($B68,城镇人口!$B:$B,0),MATCH(AP$1,城镇人口!$1:$1,0))</f>
        <v>573078.86848920304</v>
      </c>
      <c r="AQ68" s="40">
        <f>INDEX(人口源表!$1:$1048576,MATCH($B68,人口源表!$A:$A,0),MATCH(AQ$1,人口源表!$1:$1,0))-INDEX(城镇人口!$1:$1048576,MATCH($B68,城镇人口!$B:$B,0),MATCH(AQ$1,城镇人口!$1:$1,0))</f>
        <v>563051.03231359995</v>
      </c>
      <c r="AR68" s="40">
        <f>INDEX(人口源表!$1:$1048576,MATCH($B68,人口源表!$A:$A,0),MATCH(AR$1,人口源表!$1:$1,0))-INDEX(城镇人口!$1:$1048576,MATCH($B68,城镇人口!$B:$B,0),MATCH(AR$1,城镇人口!$1:$1,0))</f>
        <v>553107.46387196891</v>
      </c>
      <c r="AS68" s="40">
        <f>INDEX(人口源表!$1:$1048576,MATCH($B68,人口源表!$A:$A,0),MATCH(AS$1,人口源表!$1:$1,0))-INDEX(城镇人口!$1:$1048576,MATCH($B68,城镇人口!$B:$B,0),MATCH(AS$1,城镇人口!$1:$1,0))</f>
        <v>543250.05690133991</v>
      </c>
      <c r="AT68" s="40">
        <f>INDEX(人口源表!$1:$1048576,MATCH($B68,人口源表!$A:$A,0),MATCH(AT$1,人口源表!$1:$1,0))-INDEX(城镇人口!$1:$1048576,MATCH($B68,城镇人口!$B:$B,0),MATCH(AT$1,城镇人口!$1:$1,0))</f>
        <v>533479.14277252834</v>
      </c>
      <c r="AU68" s="40">
        <f>INDEX(人口源表!$1:$1048576,MATCH($B68,人口源表!$A:$A,0),MATCH(AU$1,人口源表!$1:$1,0))-INDEX(城镇人口!$1:$1048576,MATCH($B68,城镇人口!$B:$B,0),MATCH(AU$1,城镇人口!$1:$1,0))</f>
        <v>523793.55588993989</v>
      </c>
      <c r="AV68" s="40">
        <f>INDEX(人口源表!$1:$1048576,MATCH($B68,人口源表!$A:$A,0),MATCH(AV$1,人口源表!$1:$1,0))-INDEX(城镇人口!$1:$1048576,MATCH($B68,城镇人口!$B:$B,0),MATCH(AV$1,城镇人口!$1:$1,0))</f>
        <v>514191.58326687012</v>
      </c>
    </row>
    <row r="69" spans="1:48" x14ac:dyDescent="0.15">
      <c r="A69" s="4" t="s">
        <v>864</v>
      </c>
      <c r="B69" s="4" t="s">
        <v>160</v>
      </c>
      <c r="C69" s="34">
        <f>VLOOKUP(B69,'[1]2016省城人口总结（根）'!B:C,2,FALSE)/100</f>
        <v>0.52680000000000005</v>
      </c>
      <c r="D69" s="40">
        <f>INDEX(人口源表!$1:$1048576,MATCH($B69,人口源表!$A:$A,0),MATCH(D$1,人口源表!$1:$1,0))-INDEX(城镇人口!$1:$1048576,MATCH($B69,城镇人口!$B:$B,0),MATCH(D$1,城镇人口!$1:$1,0))</f>
        <v>454880.41907648341</v>
      </c>
      <c r="E69" s="40">
        <f>INDEX(人口源表!$1:$1048576,MATCH($B69,人口源表!$A:$A,0),MATCH(E$1,人口源表!$1:$1,0))-INDEX(城镇人口!$1:$1048576,MATCH($B69,城镇人口!$B:$B,0),MATCH(E$1,城镇人口!$1:$1,0))</f>
        <v>448730.83811277599</v>
      </c>
      <c r="F69" s="40">
        <f>INDEX(人口源表!$1:$1048576,MATCH($B69,人口源表!$A:$A,0),MATCH(F$1,人口源表!$1:$1,0))-INDEX(城镇人口!$1:$1048576,MATCH($B69,城镇人口!$B:$B,0),MATCH(F$1,城镇人口!$1:$1,0))</f>
        <v>442097.63036118832</v>
      </c>
      <c r="G69" s="40">
        <f>INDEX(人口源表!$1:$1048576,MATCH($B69,人口源表!$A:$A,0),MATCH(G$1,人口源表!$1:$1,0))-INDEX(城镇人口!$1:$1048576,MATCH($B69,城镇人口!$B:$B,0),MATCH(G$1,城镇人口!$1:$1,0))</f>
        <v>305318.67223063437</v>
      </c>
      <c r="H69" s="40">
        <f>INDEX(人口源表!$1:$1048576,MATCH($B69,人口源表!$A:$A,0),MATCH(H$1,人口源表!$1:$1,0))-INDEX(城镇人口!$1:$1048576,MATCH($B69,城镇人口!$B:$B,0),MATCH(H$1,城镇人口!$1:$1,0))</f>
        <v>300948.67263112037</v>
      </c>
      <c r="I69" s="40">
        <f>INDEX(人口源表!$1:$1048576,MATCH($B69,人口源表!$A:$A,0),MATCH(I$1,人口源表!$1:$1,0))-INDEX(城镇人口!$1:$1048576,MATCH($B69,城镇人口!$B:$B,0),MATCH(I$1,城镇人口!$1:$1,0))</f>
        <v>298805.83139318047</v>
      </c>
      <c r="J69" s="40">
        <f>INDEX(人口源表!$1:$1048576,MATCH($B69,人口源表!$A:$A,0),MATCH(J$1,人口源表!$1:$1,0))-INDEX(城镇人口!$1:$1048576,MATCH($B69,城镇人口!$B:$B,0),MATCH(J$1,城镇人口!$1:$1,0))</f>
        <v>296280.48647619761</v>
      </c>
      <c r="K69" s="40">
        <f>INDEX(人口源表!$1:$1048576,MATCH($B69,人口源表!$A:$A,0),MATCH(K$1,人口源表!$1:$1,0))-INDEX(城镇人口!$1:$1048576,MATCH($B69,城镇人口!$B:$B,0),MATCH(K$1,城镇人口!$1:$1,0))</f>
        <v>293398.72770100454</v>
      </c>
      <c r="L69" s="40">
        <f>INDEX(人口源表!$1:$1048576,MATCH($B69,人口源表!$A:$A,0),MATCH(L$1,人口源表!$1:$1,0))-INDEX(城镇人口!$1:$1048576,MATCH($B69,城镇人口!$B:$B,0),MATCH(L$1,城镇人口!$1:$1,0))</f>
        <v>290183.96939227951</v>
      </c>
      <c r="M69" s="40">
        <f>INDEX(人口源表!$1:$1048576,MATCH($B69,人口源表!$A:$A,0),MATCH(M$1,人口源表!$1:$1,0))-INDEX(城镇人口!$1:$1048576,MATCH($B69,城镇人口!$B:$B,0),MATCH(M$1,城镇人口!$1:$1,0))</f>
        <v>286659.52603382809</v>
      </c>
      <c r="N69" s="40">
        <f>INDEX(人口源表!$1:$1048576,MATCH($B69,人口源表!$A:$A,0),MATCH(N$1,人口源表!$1:$1,0))-INDEX(城镇人口!$1:$1048576,MATCH($B69,城镇人口!$B:$B,0),MATCH(N$1,城镇人口!$1:$1,0))</f>
        <v>282848.16643636761</v>
      </c>
      <c r="O69" s="40">
        <f>INDEX(人口源表!$1:$1048576,MATCH($B69,人口源表!$A:$A,0),MATCH(O$1,人口源表!$1:$1,0))-INDEX(城镇人口!$1:$1048576,MATCH($B69,城镇人口!$B:$B,0),MATCH(O$1,城镇人口!$1:$1,0))</f>
        <v>278771.30683076044</v>
      </c>
      <c r="P69" s="40">
        <f>INDEX(人口源表!$1:$1048576,MATCH($B69,人口源表!$A:$A,0),MATCH(P$1,人口源表!$1:$1,0))-INDEX(城镇人口!$1:$1048576,MATCH($B69,城镇人口!$B:$B,0),MATCH(P$1,城镇人口!$1:$1,0))</f>
        <v>274449.83506824292</v>
      </c>
      <c r="Q69" s="40">
        <f>INDEX(人口源表!$1:$1048576,MATCH($B69,人口源表!$A:$A,0),MATCH(Q$1,人口源表!$1:$1,0))-INDEX(城镇人口!$1:$1048576,MATCH($B69,城镇人口!$B:$B,0),MATCH(Q$1,城镇人口!$1:$1,0))</f>
        <v>269902.94492823124</v>
      </c>
      <c r="R69" s="40">
        <f>INDEX(人口源表!$1:$1048576,MATCH($B69,人口源表!$A:$A,0),MATCH(R$1,人口源表!$1:$1,0))-INDEX(城镇人口!$1:$1048576,MATCH($B69,城镇人口!$B:$B,0),MATCH(R$1,城镇人口!$1:$1,0))</f>
        <v>265150.47824318672</v>
      </c>
      <c r="S69" s="40">
        <f>INDEX(人口源表!$1:$1048576,MATCH($B69,人口源表!$A:$A,0),MATCH(S$1,人口源表!$1:$1,0))-INDEX(城镇人口!$1:$1048576,MATCH($B69,城镇人口!$B:$B,0),MATCH(S$1,城镇人口!$1:$1,0))</f>
        <v>262392.34004587942</v>
      </c>
      <c r="T69" s="40">
        <f>INDEX(人口源表!$1:$1048576,MATCH($B69,人口源表!$A:$A,0),MATCH(T$1,人口源表!$1:$1,0))-INDEX(城镇人口!$1:$1048576,MATCH($B69,城镇人口!$B:$B,0),MATCH(T$1,城镇人口!$1:$1,0))</f>
        <v>259484.70467720705</v>
      </c>
      <c r="U69" s="40">
        <f>INDEX(人口源表!$1:$1048576,MATCH($B69,人口源表!$A:$A,0),MATCH(U$1,人口源表!$1:$1,0))-INDEX(城镇人口!$1:$1048576,MATCH($B69,城镇人口!$B:$B,0),MATCH(U$1,城镇人口!$1:$1,0))</f>
        <v>256440.9224307008</v>
      </c>
      <c r="V69" s="40">
        <f>INDEX(人口源表!$1:$1048576,MATCH($B69,人口源表!$A:$A,0),MATCH(V$1,人口源表!$1:$1,0))-INDEX(城镇人口!$1:$1048576,MATCH($B69,城镇人口!$B:$B,0),MATCH(V$1,城镇人口!$1:$1,0))</f>
        <v>253274.05283808254</v>
      </c>
      <c r="W69" s="40">
        <f>INDEX(人口源表!$1:$1048576,MATCH($B69,人口源表!$A:$A,0),MATCH(W$1,人口源表!$1:$1,0))-INDEX(城镇人口!$1:$1048576,MATCH($B69,城镇人口!$B:$B,0),MATCH(W$1,城镇人口!$1:$1,0))</f>
        <v>249995.41389726003</v>
      </c>
      <c r="X69" s="40">
        <f>INDEX(人口源表!$1:$1048576,MATCH($B69,人口源表!$A:$A,0),MATCH(X$1,人口源表!$1:$1,0))-INDEX(城镇人口!$1:$1048576,MATCH($B69,城镇人口!$B:$B,0),MATCH(X$1,城镇人口!$1:$1,0))</f>
        <v>246617.1519424885</v>
      </c>
      <c r="Y69" s="40">
        <f>INDEX(人口源表!$1:$1048576,MATCH($B69,人口源表!$A:$A,0),MATCH(Y$1,人口源表!$1:$1,0))-INDEX(城镇人口!$1:$1048576,MATCH($B69,城镇人口!$B:$B,0),MATCH(Y$1,城镇人口!$1:$1,0))</f>
        <v>243150.05822554952</v>
      </c>
      <c r="Z69" s="40">
        <f>INDEX(人口源表!$1:$1048576,MATCH($B69,人口源表!$A:$A,0),MATCH(Z$1,人口源表!$1:$1,0))-INDEX(城镇人口!$1:$1048576,MATCH($B69,城镇人口!$B:$B,0),MATCH(Z$1,城镇人口!$1:$1,0))</f>
        <v>239605.02201154118</v>
      </c>
      <c r="AA69" s="40">
        <f>INDEX(人口源表!$1:$1048576,MATCH($B69,人口源表!$A:$A,0),MATCH(AA$1,人口源表!$1:$1,0))-INDEX(城镇人口!$1:$1048576,MATCH($B69,城镇人口!$B:$B,0),MATCH(AA$1,城镇人口!$1:$1,0))</f>
        <v>235991.61554634495</v>
      </c>
      <c r="AB69" s="40">
        <f>INDEX(人口源表!$1:$1048576,MATCH($B69,人口源表!$A:$A,0),MATCH(AB$1,人口源表!$1:$1,0))-INDEX(城镇人口!$1:$1048576,MATCH($B69,城镇人口!$B:$B,0),MATCH(AB$1,城镇人口!$1:$1,0))</f>
        <v>232319.52190702985</v>
      </c>
      <c r="AC69" s="40">
        <f>INDEX(人口源表!$1:$1048576,MATCH($B69,人口源表!$A:$A,0),MATCH(AC$1,人口源表!$1:$1,0))-INDEX(城镇人口!$1:$1048576,MATCH($B69,城镇人口!$B:$B,0),MATCH(AC$1,城镇人口!$1:$1,0))</f>
        <v>229135.16940628213</v>
      </c>
      <c r="AD69" s="40">
        <f>INDEX(人口源表!$1:$1048576,MATCH($B69,人口源表!$A:$A,0),MATCH(AD$1,人口源表!$1:$1,0))-INDEX(城镇人口!$1:$1048576,MATCH($B69,城镇人口!$B:$B,0),MATCH(AD$1,城镇人口!$1:$1,0))</f>
        <v>225906.62951127248</v>
      </c>
      <c r="AE69" s="40">
        <f>INDEX(人口源表!$1:$1048576,MATCH($B69,人口源表!$A:$A,0),MATCH(AE$1,人口源表!$1:$1,0))-INDEX(城镇人口!$1:$1048576,MATCH($B69,城镇人口!$B:$B,0),MATCH(AE$1,城镇人口!$1:$1,0))</f>
        <v>222641.40327122057</v>
      </c>
      <c r="AF69" s="40">
        <f>INDEX(人口源表!$1:$1048576,MATCH($B69,人口源表!$A:$A,0),MATCH(AF$1,人口源表!$1:$1,0))-INDEX(城镇人口!$1:$1048576,MATCH($B69,城镇人口!$B:$B,0),MATCH(AF$1,城镇人口!$1:$1,0))</f>
        <v>219346.82251982664</v>
      </c>
      <c r="AG69" s="40">
        <f>INDEX(人口源表!$1:$1048576,MATCH($B69,人口源表!$A:$A,0),MATCH(AG$1,人口源表!$1:$1,0))-INDEX(城镇人口!$1:$1048576,MATCH($B69,城镇人口!$B:$B,0),MATCH(AG$1,城镇人口!$1:$1,0))</f>
        <v>216029.71504756191</v>
      </c>
      <c r="AH69" s="40">
        <f>INDEX(人口源表!$1:$1048576,MATCH($B69,人口源表!$A:$A,0),MATCH(AH$1,人口源表!$1:$1,0))-INDEX(城镇人口!$1:$1048576,MATCH($B69,城镇人口!$B:$B,0),MATCH(AH$1,城镇人口!$1:$1,0))</f>
        <v>212696.08484544163</v>
      </c>
      <c r="AI69" s="40">
        <f>INDEX(人口源表!$1:$1048576,MATCH($B69,人口源表!$A:$A,0),MATCH(AI$1,人口源表!$1:$1,0))-INDEX(城镇人口!$1:$1048576,MATCH($B69,城镇人口!$B:$B,0),MATCH(AI$1,城镇人口!$1:$1,0))</f>
        <v>209351.79210458597</v>
      </c>
      <c r="AJ69" s="40">
        <f>INDEX(人口源表!$1:$1048576,MATCH($B69,人口源表!$A:$A,0),MATCH(AJ$1,人口源表!$1:$1,0))-INDEX(城镇人口!$1:$1048576,MATCH($B69,城镇人口!$B:$B,0),MATCH(AJ$1,城镇人口!$1:$1,0))</f>
        <v>206002.22620723955</v>
      </c>
      <c r="AK69" s="40">
        <f>INDEX(人口源表!$1:$1048576,MATCH($B69,人口源表!$A:$A,0),MATCH(AK$1,人口源表!$1:$1,0))-INDEX(城镇人口!$1:$1048576,MATCH($B69,城镇人口!$B:$B,0),MATCH(AK$1,城镇人口!$1:$1,0))</f>
        <v>202652.64013500139</v>
      </c>
      <c r="AL69" s="40">
        <f>INDEX(人口源表!$1:$1048576,MATCH($B69,人口源表!$A:$A,0),MATCH(AL$1,人口源表!$1:$1,0))-INDEX(城镇人口!$1:$1048576,MATCH($B69,城镇人口!$B:$B,0),MATCH(AL$1,城镇人口!$1:$1,0))</f>
        <v>199307.8286292702</v>
      </c>
      <c r="AM69" s="40">
        <f>INDEX(人口源表!$1:$1048576,MATCH($B69,人口源表!$A:$A,0),MATCH(AM$1,人口源表!$1:$1,0))-INDEX(城镇人口!$1:$1048576,MATCH($B69,城镇人口!$B:$B,0),MATCH(AM$1,城镇人口!$1:$1,0))</f>
        <v>195971.82171216235</v>
      </c>
      <c r="AN69" s="40">
        <f>INDEX(人口源表!$1:$1048576,MATCH($B69,人口源表!$A:$A,0),MATCH(AN$1,人口源表!$1:$1,0))-INDEX(城镇人口!$1:$1048576,MATCH($B69,城镇人口!$B:$B,0),MATCH(AN$1,城镇人口!$1:$1,0))</f>
        <v>192649.17077592394</v>
      </c>
      <c r="AO69" s="40">
        <f>INDEX(人口源表!$1:$1048576,MATCH($B69,人口源表!$A:$A,0),MATCH(AO$1,人口源表!$1:$1,0))-INDEX(城镇人口!$1:$1048576,MATCH($B69,城镇人口!$B:$B,0),MATCH(AO$1,城镇人口!$1:$1,0))</f>
        <v>189342.73198818823</v>
      </c>
      <c r="AP69" s="40">
        <f>INDEX(人口源表!$1:$1048576,MATCH($B69,人口源表!$A:$A,0),MATCH(AP$1,人口源表!$1:$1,0))-INDEX(城镇人口!$1:$1048576,MATCH($B69,城镇人口!$B:$B,0),MATCH(AP$1,城镇人口!$1:$1,0))</f>
        <v>186056.52187807689</v>
      </c>
      <c r="AQ69" s="40">
        <f>INDEX(人口源表!$1:$1048576,MATCH($B69,人口源表!$A:$A,0),MATCH(AQ$1,人口源表!$1:$1,0))-INDEX(城镇人口!$1:$1048576,MATCH($B69,城镇人口!$B:$B,0),MATCH(AQ$1,城镇人口!$1:$1,0))</f>
        <v>182792.89589969983</v>
      </c>
      <c r="AR69" s="40">
        <f>INDEX(人口源表!$1:$1048576,MATCH($B69,人口源表!$A:$A,0),MATCH(AR$1,人口源表!$1:$1,0))-INDEX(城镇人口!$1:$1048576,MATCH($B69,城镇人口!$B:$B,0),MATCH(AR$1,城镇人口!$1:$1,0))</f>
        <v>179554.74765341455</v>
      </c>
      <c r="AS69" s="40">
        <f>INDEX(人口源表!$1:$1048576,MATCH($B69,人口源表!$A:$A,0),MATCH(AS$1,人口源表!$1:$1,0))-INDEX(城镇人口!$1:$1048576,MATCH($B69,城镇人口!$B:$B,0),MATCH(AS$1,城镇人口!$1:$1,0))</f>
        <v>176344.27240927896</v>
      </c>
      <c r="AT69" s="40">
        <f>INDEX(人口源表!$1:$1048576,MATCH($B69,人口源表!$A:$A,0),MATCH(AT$1,人口源表!$1:$1,0))-INDEX(城镇人口!$1:$1048576,MATCH($B69,城镇人口!$B:$B,0),MATCH(AT$1,城镇人口!$1:$1,0))</f>
        <v>173163.59205864317</v>
      </c>
      <c r="AU69" s="40">
        <f>INDEX(人口源表!$1:$1048576,MATCH($B69,人口源表!$A:$A,0),MATCH(AU$1,人口源表!$1:$1,0))-INDEX(城镇人口!$1:$1048576,MATCH($B69,城镇人口!$B:$B,0),MATCH(AU$1,城镇人口!$1:$1,0))</f>
        <v>170014.16016496898</v>
      </c>
      <c r="AV69" s="40">
        <f>INDEX(人口源表!$1:$1048576,MATCH($B69,人口源表!$A:$A,0),MATCH(AV$1,人口源表!$1:$1,0))-INDEX(城镇人口!$1:$1048576,MATCH($B69,城镇人口!$B:$B,0),MATCH(AV$1,城镇人口!$1:$1,0))</f>
        <v>166897.96567618946</v>
      </c>
    </row>
    <row r="70" spans="1:48" x14ac:dyDescent="0.15">
      <c r="A70" s="4" t="s">
        <v>864</v>
      </c>
      <c r="B70" s="4" t="s">
        <v>162</v>
      </c>
      <c r="C70" s="34">
        <f>VLOOKUP(B70,'[1]2016省城人口总结（根）'!B:C,2,FALSE)/100</f>
        <v>0.52680000000000005</v>
      </c>
      <c r="D70" s="40">
        <f>INDEX(人口源表!$1:$1048576,MATCH($B70,人口源表!$A:$A,0),MATCH(D$1,人口源表!$1:$1,0))-INDEX(城镇人口!$1:$1048576,MATCH($B70,城镇人口!$B:$B,0),MATCH(D$1,城镇人口!$1:$1,0))</f>
        <v>1373662.1758435599</v>
      </c>
      <c r="E70" s="40">
        <f>INDEX(人口源表!$1:$1048576,MATCH($B70,人口源表!$A:$A,0),MATCH(E$1,人口源表!$1:$1,0))-INDEX(城镇人口!$1:$1048576,MATCH($B70,城镇人口!$B:$B,0),MATCH(E$1,城镇人口!$1:$1,0))</f>
        <v>1353500.9480561418</v>
      </c>
      <c r="F70" s="40">
        <f>INDEX(人口源表!$1:$1048576,MATCH($B70,人口源表!$A:$A,0),MATCH(F$1,人口源表!$1:$1,0))-INDEX(城镇人口!$1:$1048576,MATCH($B70,城镇人口!$B:$B,0),MATCH(F$1,城镇人口!$1:$1,0))</f>
        <v>1331882.7520506745</v>
      </c>
      <c r="G70" s="40">
        <f>INDEX(人口源表!$1:$1048576,MATCH($B70,人口源表!$A:$A,0),MATCH(G$1,人口源表!$1:$1,0))-INDEX(城镇人口!$1:$1048576,MATCH($B70,城镇人口!$B:$B,0),MATCH(G$1,城镇人口!$1:$1,0))</f>
        <v>1015156.7750161127</v>
      </c>
      <c r="H70" s="40">
        <f>INDEX(人口源表!$1:$1048576,MATCH($B70,人口源表!$A:$A,0),MATCH(H$1,人口源表!$1:$1,0))-INDEX(城镇人口!$1:$1048576,MATCH($B70,城镇人口!$B:$B,0),MATCH(H$1,城镇人口!$1:$1,0))</f>
        <v>999434.71958556771</v>
      </c>
      <c r="I70" s="40">
        <f>INDEX(人口源表!$1:$1048576,MATCH($B70,人口源表!$A:$A,0),MATCH(I$1,人口源表!$1:$1,0))-INDEX(城镇人口!$1:$1048576,MATCH($B70,城镇人口!$B:$B,0),MATCH(I$1,城镇人口!$1:$1,0))</f>
        <v>990952.47173944302</v>
      </c>
      <c r="J70" s="40">
        <f>INDEX(人口源表!$1:$1048576,MATCH($B70,人口源表!$A:$A,0),MATCH(J$1,人口源表!$1:$1,0))-INDEX(城镇人口!$1:$1048576,MATCH($B70,城镇人口!$B:$B,0),MATCH(J$1,城镇人口!$1:$1,0))</f>
        <v>981073.94113403861</v>
      </c>
      <c r="K70" s="40">
        <f>INDEX(人口源表!$1:$1048576,MATCH($B70,人口源表!$A:$A,0),MATCH(K$1,人口源表!$1:$1,0))-INDEX(城镇人口!$1:$1048576,MATCH($B70,城镇人口!$B:$B,0),MATCH(K$1,城镇人口!$1:$1,0))</f>
        <v>969917.39837721875</v>
      </c>
      <c r="L70" s="40">
        <f>INDEX(人口源表!$1:$1048576,MATCH($B70,人口源表!$A:$A,0),MATCH(L$1,人口源表!$1:$1,0))-INDEX(城镇人口!$1:$1048576,MATCH($B70,城镇人口!$B:$B,0),MATCH(L$1,城镇人口!$1:$1,0))</f>
        <v>957594.98216655292</v>
      </c>
      <c r="M70" s="40">
        <f>INDEX(人口源表!$1:$1048576,MATCH($B70,人口源表!$A:$A,0),MATCH(M$1,人口源表!$1:$1,0))-INDEX(城镇人口!$1:$1048576,MATCH($B70,城镇人口!$B:$B,0),MATCH(M$1,城镇人口!$1:$1,0))</f>
        <v>944213.2240079192</v>
      </c>
      <c r="N70" s="40">
        <f>INDEX(人口源表!$1:$1048576,MATCH($B70,人口源表!$A:$A,0),MATCH(N$1,人口源表!$1:$1,0))-INDEX(城镇人口!$1:$1048576,MATCH($B70,城镇人口!$B:$B,0),MATCH(N$1,城镇人口!$1:$1,0))</f>
        <v>929873.13995824195</v>
      </c>
      <c r="O70" s="40">
        <f>INDEX(人口源表!$1:$1048576,MATCH($B70,人口源表!$A:$A,0),MATCH(O$1,人口源表!$1:$1,0))-INDEX(城镇人口!$1:$1048576,MATCH($B70,城镇人口!$B:$B,0),MATCH(O$1,城镇人口!$1:$1,0))</f>
        <v>914670.32590970281</v>
      </c>
      <c r="P70" s="40">
        <f>INDEX(人口源表!$1:$1048576,MATCH($B70,人口源表!$A:$A,0),MATCH(P$1,人口源表!$1:$1,0))-INDEX(城镇人口!$1:$1048576,MATCH($B70,城镇人口!$B:$B,0),MATCH(P$1,城镇人口!$1:$1,0))</f>
        <v>898695.44623888144</v>
      </c>
      <c r="Q70" s="40">
        <f>INDEX(人口源表!$1:$1048576,MATCH($B70,人口源表!$A:$A,0),MATCH(Q$1,人口源表!$1:$1,0))-INDEX(城镇人口!$1:$1048576,MATCH($B70,城镇人口!$B:$B,0),MATCH(Q$1,城镇人口!$1:$1,0))</f>
        <v>882033.53868252318</v>
      </c>
      <c r="R70" s="40">
        <f>INDEX(人口源表!$1:$1048576,MATCH($B70,人口源表!$A:$A,0),MATCH(R$1,人口源表!$1:$1,0))-INDEX(城镇人口!$1:$1048576,MATCH($B70,城镇人口!$B:$B,0),MATCH(R$1,城镇人口!$1:$1,0))</f>
        <v>864764.52848106716</v>
      </c>
      <c r="S70" s="40">
        <f>INDEX(人口源表!$1:$1048576,MATCH($B70,人口源表!$A:$A,0),MATCH(S$1,人口源表!$1:$1,0))-INDEX(城镇人口!$1:$1048576,MATCH($B70,城镇人口!$B:$B,0),MATCH(S$1,城镇人口!$1:$1,0))</f>
        <v>854065.12233185256</v>
      </c>
      <c r="T70" s="40">
        <f>INDEX(人口源表!$1:$1048576,MATCH($B70,人口源表!$A:$A,0),MATCH(T$1,人口源表!$1:$1,0))-INDEX(城镇人口!$1:$1048576,MATCH($B70,城镇人口!$B:$B,0),MATCH(T$1,城镇人口!$1:$1,0))</f>
        <v>842942.74405891681</v>
      </c>
      <c r="U70" s="40">
        <f>INDEX(人口源表!$1:$1048576,MATCH($B70,人口源表!$A:$A,0),MATCH(U$1,人口源表!$1:$1,0))-INDEX(城镇人口!$1:$1048576,MATCH($B70,城镇人口!$B:$B,0),MATCH(U$1,城镇人口!$1:$1,0))</f>
        <v>831452.8198710354</v>
      </c>
      <c r="V70" s="40">
        <f>INDEX(人口源表!$1:$1048576,MATCH($B70,人口源表!$A:$A,0),MATCH(V$1,人口源表!$1:$1,0))-INDEX(城镇人口!$1:$1048576,MATCH($B70,城镇人口!$B:$B,0),MATCH(V$1,城镇人口!$1:$1,0))</f>
        <v>819646.10337165301</v>
      </c>
      <c r="W70" s="40">
        <f>INDEX(人口源表!$1:$1048576,MATCH($B70,人口源表!$A:$A,0),MATCH(W$1,人口源表!$1:$1,0))-INDEX(城镇人口!$1:$1048576,MATCH($B70,城镇人口!$B:$B,0),MATCH(W$1,城镇人口!$1:$1,0))</f>
        <v>807570.60933734942</v>
      </c>
      <c r="X70" s="40">
        <f>INDEX(人口源表!$1:$1048576,MATCH($B70,人口源表!$A:$A,0),MATCH(X$1,人口源表!$1:$1,0))-INDEX(城镇人口!$1:$1048576,MATCH($B70,城镇人口!$B:$B,0),MATCH(X$1,城镇人口!$1:$1,0))</f>
        <v>795271.30239867559</v>
      </c>
      <c r="Y70" s="40">
        <f>INDEX(人口源表!$1:$1048576,MATCH($B70,人口源表!$A:$A,0),MATCH(Y$1,人口源表!$1:$1,0))-INDEX(城镇人口!$1:$1048576,MATCH($B70,城镇人口!$B:$B,0),MATCH(Y$1,城镇人口!$1:$1,0))</f>
        <v>782788.38436792395</v>
      </c>
      <c r="Z70" s="40">
        <f>INDEX(人口源表!$1:$1048576,MATCH($B70,人口源表!$A:$A,0),MATCH(Z$1,人口源表!$1:$1,0))-INDEX(城镇人口!$1:$1048576,MATCH($B70,城镇人口!$B:$B,0),MATCH(Z$1,城镇人口!$1:$1,0))</f>
        <v>770160.25690552942</v>
      </c>
      <c r="AA70" s="40">
        <f>INDEX(人口源表!$1:$1048576,MATCH($B70,人口源表!$A:$A,0),MATCH(AA$1,人口源表!$1:$1,0))-INDEX(城镇人口!$1:$1048576,MATCH($B70,城镇人口!$B:$B,0),MATCH(AA$1,城镇人口!$1:$1,0))</f>
        <v>757421.44658396905</v>
      </c>
      <c r="AB70" s="40">
        <f>INDEX(人口源表!$1:$1048576,MATCH($B70,人口源表!$A:$A,0),MATCH(AB$1,人口源表!$1:$1,0))-INDEX(城镇人口!$1:$1048576,MATCH($B70,城镇人口!$B:$B,0),MATCH(AB$1,城镇人口!$1:$1,0))</f>
        <v>744603.7581503496</v>
      </c>
      <c r="AC70" s="40">
        <f>INDEX(人口源表!$1:$1048576,MATCH($B70,人口源表!$A:$A,0),MATCH(AC$1,人口源表!$1:$1,0))-INDEX(城镇人口!$1:$1048576,MATCH($B70,城镇人口!$B:$B,0),MATCH(AC$1,城镇人口!$1:$1,0))</f>
        <v>733455.66543064779</v>
      </c>
      <c r="AD70" s="40">
        <f>INDEX(人口源表!$1:$1048576,MATCH($B70,人口源表!$A:$A,0),MATCH(AD$1,人口源表!$1:$1,0))-INDEX(城镇人口!$1:$1048576,MATCH($B70,城镇人口!$B:$B,0),MATCH(AD$1,城镇人口!$1:$1,0))</f>
        <v>722270.53900966118</v>
      </c>
      <c r="AE70" s="40">
        <f>INDEX(人口源表!$1:$1048576,MATCH($B70,人口源表!$A:$A,0),MATCH(AE$1,人口源表!$1:$1,0))-INDEX(城镇人口!$1:$1048576,MATCH($B70,城镇人口!$B:$B,0),MATCH(AE$1,城镇人口!$1:$1,0))</f>
        <v>711069.93339937064</v>
      </c>
      <c r="AF70" s="40">
        <f>INDEX(人口源表!$1:$1048576,MATCH($B70,人口源表!$A:$A,0),MATCH(AF$1,人口源表!$1:$1,0))-INDEX(城镇人口!$1:$1048576,MATCH($B70,城镇人口!$B:$B,0),MATCH(AF$1,城镇人口!$1:$1,0))</f>
        <v>699873.85590018355</v>
      </c>
      <c r="AG70" s="40">
        <f>INDEX(人口源表!$1:$1048576,MATCH($B70,人口源表!$A:$A,0),MATCH(AG$1,人口源表!$1:$1,0))-INDEX(城镇人口!$1:$1048576,MATCH($B70,城镇人口!$B:$B,0),MATCH(AG$1,城镇人口!$1:$1,0))</f>
        <v>688699.13302003872</v>
      </c>
      <c r="AH70" s="40">
        <f>INDEX(人口源表!$1:$1048576,MATCH($B70,人口源表!$A:$A,0),MATCH(AH$1,人口源表!$1:$1,0))-INDEX(城镇人口!$1:$1048576,MATCH($B70,城镇人口!$B:$B,0),MATCH(AH$1,城镇人口!$1:$1,0))</f>
        <v>677560.49818070233</v>
      </c>
      <c r="AI70" s="40">
        <f>INDEX(人口源表!$1:$1048576,MATCH($B70,人口源表!$A:$A,0),MATCH(AI$1,人口源表!$1:$1,0))-INDEX(城镇人口!$1:$1048576,MATCH($B70,城镇人口!$B:$B,0),MATCH(AI$1,城镇人口!$1:$1,0))</f>
        <v>666470.3224548609</v>
      </c>
      <c r="AJ70" s="40">
        <f>INDEX(人口源表!$1:$1048576,MATCH($B70,人口源表!$A:$A,0),MATCH(AJ$1,人口源表!$1:$1,0))-INDEX(城镇人口!$1:$1048576,MATCH($B70,城镇人口!$B:$B,0),MATCH(AJ$1,城镇人口!$1:$1,0))</f>
        <v>655438.68681166996</v>
      </c>
      <c r="AK70" s="40">
        <f>INDEX(人口源表!$1:$1048576,MATCH($B70,人口源表!$A:$A,0),MATCH(AK$1,人口源表!$1:$1,0))-INDEX(城镇人口!$1:$1048576,MATCH($B70,城镇人口!$B:$B,0),MATCH(AK$1,城镇人口!$1:$1,0))</f>
        <v>644473.13210715633</v>
      </c>
      <c r="AL70" s="40">
        <f>INDEX(人口源表!$1:$1048576,MATCH($B70,人口源表!$A:$A,0),MATCH(AL$1,人口源表!$1:$1,0))-INDEX(城镇人口!$1:$1048576,MATCH($B70,城镇人口!$B:$B,0),MATCH(AL$1,城镇人口!$1:$1,0))</f>
        <v>633579.38682829379</v>
      </c>
      <c r="AM70" s="40">
        <f>INDEX(人口源表!$1:$1048576,MATCH($B70,人口源表!$A:$A,0),MATCH(AM$1,人口源表!$1:$1,0))-INDEX(城镇人口!$1:$1048576,MATCH($B70,城镇人口!$B:$B,0),MATCH(AM$1,城镇人口!$1:$1,0))</f>
        <v>622761.4291416863</v>
      </c>
      <c r="AN70" s="40">
        <f>INDEX(人口源表!$1:$1048576,MATCH($B70,人口源表!$A:$A,0),MATCH(AN$1,人口源表!$1:$1,0))-INDEX(城镇人口!$1:$1048576,MATCH($B70,城镇人口!$B:$B,0),MATCH(AN$1,城镇人口!$1:$1,0))</f>
        <v>612020.60344836116</v>
      </c>
      <c r="AO70" s="40">
        <f>INDEX(人口源表!$1:$1048576,MATCH($B70,人口源表!$A:$A,0),MATCH(AO$1,人口源表!$1:$1,0))-INDEX(城镇人口!$1:$1048576,MATCH($B70,城镇人口!$B:$B,0),MATCH(AO$1,城镇人口!$1:$1,0))</f>
        <v>601356.66103342664</v>
      </c>
      <c r="AP70" s="40">
        <f>INDEX(人口源表!$1:$1048576,MATCH($B70,人口源表!$A:$A,0),MATCH(AP$1,人口源表!$1:$1,0))-INDEX(城镇人口!$1:$1048576,MATCH($B70,城镇人口!$B:$B,0),MATCH(AP$1,城镇人口!$1:$1,0))</f>
        <v>590767.82455336791</v>
      </c>
      <c r="AQ70" s="40">
        <f>INDEX(人口源表!$1:$1048576,MATCH($B70,人口源表!$A:$A,0),MATCH(AQ$1,人口源表!$1:$1,0))-INDEX(城镇人口!$1:$1048576,MATCH($B70,城镇人口!$B:$B,0),MATCH(AQ$1,城镇人口!$1:$1,0))</f>
        <v>580249.93036806048</v>
      </c>
      <c r="AR70" s="40">
        <f>INDEX(人口源表!$1:$1048576,MATCH($B70,人口源表!$A:$A,0),MATCH(AR$1,人口源表!$1:$1,0))-INDEX(城镇人口!$1:$1048576,MATCH($B70,城镇人口!$B:$B,0),MATCH(AR$1,城镇人口!$1:$1,0))</f>
        <v>569797.44870572025</v>
      </c>
      <c r="AS70" s="40">
        <f>INDEX(人口源表!$1:$1048576,MATCH($B70,人口源表!$A:$A,0),MATCH(AS$1,人口源表!$1:$1,0))-INDEX(城镇人口!$1:$1048576,MATCH($B70,城镇人口!$B:$B,0),MATCH(AS$1,城镇人口!$1:$1,0))</f>
        <v>559403.55065608164</v>
      </c>
      <c r="AT70" s="40">
        <f>INDEX(人口源表!$1:$1048576,MATCH($B70,人口源表!$A:$A,0),MATCH(AT$1,人口源表!$1:$1,0))-INDEX(城镇人口!$1:$1048576,MATCH($B70,城镇人口!$B:$B,0),MATCH(AT$1,城镇人口!$1:$1,0))</f>
        <v>549059.27661213931</v>
      </c>
      <c r="AU70" s="40">
        <f>INDEX(人口源表!$1:$1048576,MATCH($B70,人口源表!$A:$A,0),MATCH(AU$1,人口源表!$1:$1,0))-INDEX(城镇人口!$1:$1048576,MATCH($B70,城镇人口!$B:$B,0),MATCH(AU$1,城镇人口!$1:$1,0))</f>
        <v>538754.83288575034</v>
      </c>
      <c r="AV70" s="40">
        <f>INDEX(人口源表!$1:$1048576,MATCH($B70,人口源表!$A:$A,0),MATCH(AV$1,人口源表!$1:$1,0))-INDEX(城镇人口!$1:$1048576,MATCH($B70,城镇人口!$B:$B,0),MATCH(AV$1,城镇人口!$1:$1,0))</f>
        <v>528478.76459211018</v>
      </c>
    </row>
    <row r="71" spans="1:48" x14ac:dyDescent="0.15">
      <c r="A71" s="4" t="s">
        <v>864</v>
      </c>
      <c r="B71" s="4" t="s">
        <v>164</v>
      </c>
      <c r="C71" s="34">
        <f>VLOOKUP(B71,'[1]2016省城人口总结（根）'!B:C,2,FALSE)/100</f>
        <v>0.52680000000000005</v>
      </c>
      <c r="D71" s="40">
        <f>INDEX(人口源表!$1:$1048576,MATCH($B71,人口源表!$A:$A,0),MATCH(D$1,人口源表!$1:$1,0))-INDEX(城镇人口!$1:$1048576,MATCH($B71,城镇人口!$B:$B,0),MATCH(D$1,城镇人口!$1:$1,0))</f>
        <v>821432.33719995513</v>
      </c>
      <c r="E71" s="40">
        <f>INDEX(人口源表!$1:$1048576,MATCH($B71,人口源表!$A:$A,0),MATCH(E$1,人口源表!$1:$1,0))-INDEX(城镇人口!$1:$1048576,MATCH($B71,城镇人口!$B:$B,0),MATCH(E$1,城镇人口!$1:$1,0))</f>
        <v>809511.63248621172</v>
      </c>
      <c r="F71" s="40">
        <f>INDEX(人口源表!$1:$1048576,MATCH($B71,人口源表!$A:$A,0),MATCH(F$1,人口源表!$1:$1,0))-INDEX(城镇人口!$1:$1048576,MATCH($B71,城镇人口!$B:$B,0),MATCH(F$1,城镇人口!$1:$1,0))</f>
        <v>796771.60336524283</v>
      </c>
      <c r="G71" s="40">
        <f>INDEX(人口源表!$1:$1048576,MATCH($B71,人口源表!$A:$A,0),MATCH(G$1,人口源表!$1:$1,0))-INDEX(城镇人口!$1:$1048576,MATCH($B71,城镇人口!$B:$B,0),MATCH(G$1,城镇人口!$1:$1,0))</f>
        <v>570279.52121055499</v>
      </c>
      <c r="H71" s="40">
        <f>INDEX(人口源表!$1:$1048576,MATCH($B71,人口源表!$A:$A,0),MATCH(H$1,人口源表!$1:$1,0))-INDEX(城镇人口!$1:$1048576,MATCH($B71,城镇人口!$B:$B,0),MATCH(H$1,城镇人口!$1:$1,0))</f>
        <v>561388.19643467397</v>
      </c>
      <c r="I71" s="40">
        <f>INDEX(人口源表!$1:$1048576,MATCH($B71,人口源表!$A:$A,0),MATCH(I$1,人口源表!$1:$1,0))-INDEX(城镇人口!$1:$1048576,MATCH($B71,城镇人口!$B:$B,0),MATCH(I$1,城镇人口!$1:$1,0))</f>
        <v>556719.66855127469</v>
      </c>
      <c r="J71" s="40">
        <f>INDEX(人口源表!$1:$1048576,MATCH($B71,人口源表!$A:$A,0),MATCH(J$1,人口源表!$1:$1,0))-INDEX(城镇人口!$1:$1048576,MATCH($B71,城镇人口!$B:$B,0),MATCH(J$1,城镇人口!$1:$1,0))</f>
        <v>551396.49924926599</v>
      </c>
      <c r="K71" s="40">
        <f>INDEX(人口源表!$1:$1048576,MATCH($B71,人口源表!$A:$A,0),MATCH(K$1,人口源表!$1:$1,0))-INDEX(城镇人口!$1:$1048576,MATCH($B71,城镇人口!$B:$B,0),MATCH(K$1,城镇人口!$1:$1,0))</f>
        <v>545458.34036031354</v>
      </c>
      <c r="L71" s="40">
        <f>INDEX(人口源表!$1:$1048576,MATCH($B71,人口源表!$A:$A,0),MATCH(L$1,人口源表!$1:$1,0))-INDEX(城镇人口!$1:$1048576,MATCH($B71,城镇人口!$B:$B,0),MATCH(L$1,城镇人口!$1:$1,0))</f>
        <v>538945.75595995376</v>
      </c>
      <c r="M71" s="40">
        <f>INDEX(人口源表!$1:$1048576,MATCH($B71,人口源表!$A:$A,0),MATCH(M$1,人口源表!$1:$1,0))-INDEX(城镇人口!$1:$1048576,MATCH($B71,城镇人口!$B:$B,0),MATCH(M$1,城镇人口!$1:$1,0))</f>
        <v>531896.82189960231</v>
      </c>
      <c r="N71" s="40">
        <f>INDEX(人口源表!$1:$1048576,MATCH($B71,人口源表!$A:$A,0),MATCH(N$1,人口源表!$1:$1,0))-INDEX(城镇人口!$1:$1048576,MATCH($B71,城镇人口!$B:$B,0),MATCH(N$1,城镇人口!$1:$1,0))</f>
        <v>524349.63024813298</v>
      </c>
      <c r="O71" s="40">
        <f>INDEX(人口源表!$1:$1048576,MATCH($B71,人口源表!$A:$A,0),MATCH(O$1,人口源表!$1:$1,0))-INDEX(城镇人口!$1:$1048576,MATCH($B71,城镇人口!$B:$B,0),MATCH(O$1,城镇人口!$1:$1,0))</f>
        <v>516339.83211567369</v>
      </c>
      <c r="P71" s="40">
        <f>INDEX(人口源表!$1:$1048576,MATCH($B71,人口源表!$A:$A,0),MATCH(P$1,人口源表!$1:$1,0))-INDEX(城镇人口!$1:$1048576,MATCH($B71,城镇人口!$B:$B,0),MATCH(P$1,城镇人口!$1:$1,0))</f>
        <v>507903.46222390444</v>
      </c>
      <c r="Q71" s="40">
        <f>INDEX(人口源表!$1:$1048576,MATCH($B71,人口源表!$A:$A,0),MATCH(Q$1,人口源表!$1:$1,0))-INDEX(城镇人口!$1:$1048576,MATCH($B71,城镇人口!$B:$B,0),MATCH(Q$1,城镇人口!$1:$1,0))</f>
        <v>499074.13947268901</v>
      </c>
      <c r="R71" s="40">
        <f>INDEX(人口源表!$1:$1048576,MATCH($B71,人口源表!$A:$A,0),MATCH(R$1,人口源表!$1:$1,0))-INDEX(城镇人口!$1:$1048576,MATCH($B71,城镇人口!$B:$B,0),MATCH(R$1,城镇人口!$1:$1,0))</f>
        <v>489885.05273443263</v>
      </c>
      <c r="S71" s="40">
        <f>INDEX(人口源表!$1:$1048576,MATCH($B71,人口源表!$A:$A,0),MATCH(S$1,人口源表!$1:$1,0))-INDEX(城镇人口!$1:$1048576,MATCH($B71,城镇人口!$B:$B,0),MATCH(S$1,城镇人口!$1:$1,0))</f>
        <v>484395.8368397801</v>
      </c>
      <c r="T71" s="40">
        <f>INDEX(人口源表!$1:$1048576,MATCH($B71,人口源表!$A:$A,0),MATCH(T$1,人口源表!$1:$1,0))-INDEX(城镇人口!$1:$1048576,MATCH($B71,城镇人口!$B:$B,0),MATCH(T$1,城镇人口!$1:$1,0))</f>
        <v>478640.7676959004</v>
      </c>
      <c r="U71" s="40">
        <f>INDEX(人口源表!$1:$1048576,MATCH($B71,人口源表!$A:$A,0),MATCH(U$1,人口源表!$1:$1,0))-INDEX(城镇人口!$1:$1048576,MATCH($B71,城镇人口!$B:$B,0),MATCH(U$1,城镇人口!$1:$1,0))</f>
        <v>472643.71447912487</v>
      </c>
      <c r="V71" s="40">
        <f>INDEX(人口源表!$1:$1048576,MATCH($B71,人口源表!$A:$A,0),MATCH(V$1,人口源表!$1:$1,0))-INDEX(城镇人口!$1:$1048576,MATCH($B71,城镇人口!$B:$B,0),MATCH(V$1,城镇人口!$1:$1,0))</f>
        <v>466426.20967198571</v>
      </c>
      <c r="W71" s="40">
        <f>INDEX(人口源表!$1:$1048576,MATCH($B71,人口源表!$A:$A,0),MATCH(W$1,人口源表!$1:$1,0))-INDEX(城镇人口!$1:$1048576,MATCH($B71,城镇人口!$B:$B,0),MATCH(W$1,城镇人口!$1:$1,0))</f>
        <v>460010.77746196149</v>
      </c>
      <c r="X71" s="40">
        <f>INDEX(人口源表!$1:$1048576,MATCH($B71,人口源表!$A:$A,0),MATCH(X$1,人口源表!$1:$1,0))-INDEX(城镇人口!$1:$1048576,MATCH($B71,城镇人口!$B:$B,0),MATCH(X$1,城镇人口!$1:$1,0))</f>
        <v>453417.63696788845</v>
      </c>
      <c r="Y71" s="40">
        <f>INDEX(人口源表!$1:$1048576,MATCH($B71,人口源表!$A:$A,0),MATCH(Y$1,人口源表!$1:$1,0))-INDEX(城镇人口!$1:$1048576,MATCH($B71,城镇人口!$B:$B,0),MATCH(Y$1,城镇人口!$1:$1,0))</f>
        <v>446667.61852777156</v>
      </c>
      <c r="Z71" s="40">
        <f>INDEX(人口源表!$1:$1048576,MATCH($B71,人口源表!$A:$A,0),MATCH(Z$1,人口源表!$1:$1,0))-INDEX(城镇人口!$1:$1048576,MATCH($B71,城镇人口!$B:$B,0),MATCH(Z$1,城镇人口!$1:$1,0))</f>
        <v>439779.64455708978</v>
      </c>
      <c r="AA71" s="40">
        <f>INDEX(人口源表!$1:$1048576,MATCH($B71,人口源表!$A:$A,0),MATCH(AA$1,人口源表!$1:$1,0))-INDEX(城镇人口!$1:$1048576,MATCH($B71,城镇人口!$B:$B,0),MATCH(AA$1,城镇人口!$1:$1,0))</f>
        <v>432772.53228080226</v>
      </c>
      <c r="AB71" s="40">
        <f>INDEX(人口源表!$1:$1048576,MATCH($B71,人口源表!$A:$A,0),MATCH(AB$1,人口源表!$1:$1,0))-INDEX(城镇人口!$1:$1048576,MATCH($B71,城镇人口!$B:$B,0),MATCH(AB$1,城镇人口!$1:$1,0))</f>
        <v>425664.28030646441</v>
      </c>
      <c r="AC71" s="40">
        <f>INDEX(人口源表!$1:$1048576,MATCH($B71,人口源表!$A:$A,0),MATCH(AC$1,人口源表!$1:$1,0))-INDEX(城镇人口!$1:$1048576,MATCH($B71,城镇人口!$B:$B,0),MATCH(AC$1,城镇人口!$1:$1,0))</f>
        <v>419456.07601458242</v>
      </c>
      <c r="AD71" s="40">
        <f>INDEX(人口源表!$1:$1048576,MATCH($B71,人口源表!$A:$A,0),MATCH(AD$1,人口源表!$1:$1,0))-INDEX(城镇人口!$1:$1048576,MATCH($B71,城镇人口!$B:$B,0),MATCH(AD$1,城镇人口!$1:$1,0))</f>
        <v>413173.14656139445</v>
      </c>
      <c r="AE71" s="40">
        <f>INDEX(人口源表!$1:$1048576,MATCH($B71,人口源表!$A:$A,0),MATCH(AE$1,人口源表!$1:$1,0))-INDEX(城镇人口!$1:$1048576,MATCH($B71,城镇人口!$B:$B,0),MATCH(AE$1,城镇人口!$1:$1,0))</f>
        <v>406831.28357103467</v>
      </c>
      <c r="AF71" s="40">
        <f>INDEX(人口源表!$1:$1048576,MATCH($B71,人口源表!$A:$A,0),MATCH(AF$1,人口源表!$1:$1,0))-INDEX(城镇人口!$1:$1048576,MATCH($B71,城镇人口!$B:$B,0),MATCH(AF$1,城镇人口!$1:$1,0))</f>
        <v>400444.23004002974</v>
      </c>
      <c r="AG71" s="40">
        <f>INDEX(人口源表!$1:$1048576,MATCH($B71,人口源表!$A:$A,0),MATCH(AG$1,人口源表!$1:$1,0))-INDEX(城镇人口!$1:$1048576,MATCH($B71,城镇人口!$B:$B,0),MATCH(AG$1,城镇人口!$1:$1,0))</f>
        <v>394026.07179510221</v>
      </c>
      <c r="AH71" s="40">
        <f>INDEX(人口源表!$1:$1048576,MATCH($B71,人口源表!$A:$A,0),MATCH(AH$1,人口源表!$1:$1,0))-INDEX(城镇人口!$1:$1048576,MATCH($B71,城镇人口!$B:$B,0),MATCH(AH$1,城镇人口!$1:$1,0))</f>
        <v>387589.88650731207</v>
      </c>
      <c r="AI71" s="40">
        <f>INDEX(人口源表!$1:$1048576,MATCH($B71,人口源表!$A:$A,0),MATCH(AI$1,人口源表!$1:$1,0))-INDEX(城镇人口!$1:$1048576,MATCH($B71,城镇人口!$B:$B,0),MATCH(AI$1,城镇人口!$1:$1,0))</f>
        <v>381148.09377016942</v>
      </c>
      <c r="AJ71" s="40">
        <f>INDEX(人口源表!$1:$1048576,MATCH($B71,人口源表!$A:$A,0),MATCH(AJ$1,人口源表!$1:$1,0))-INDEX(城镇人口!$1:$1048576,MATCH($B71,城镇人口!$B:$B,0),MATCH(AJ$1,城镇人口!$1:$1,0))</f>
        <v>374713.11586892186</v>
      </c>
      <c r="AK71" s="40">
        <f>INDEX(人口源表!$1:$1048576,MATCH($B71,人口源表!$A:$A,0),MATCH(AK$1,人口源表!$1:$1,0))-INDEX(城镇人口!$1:$1048576,MATCH($B71,城镇人口!$B:$B,0),MATCH(AK$1,城镇人口!$1:$1,0))</f>
        <v>368296.06964117766</v>
      </c>
      <c r="AL71" s="40">
        <f>INDEX(人口源表!$1:$1048576,MATCH($B71,人口源表!$A:$A,0),MATCH(AL$1,人口源表!$1:$1,0))-INDEX(城镇人口!$1:$1048576,MATCH($B71,城镇人口!$B:$B,0),MATCH(AL$1,城镇人口!$1:$1,0))</f>
        <v>361907.76316020219</v>
      </c>
      <c r="AM71" s="40">
        <f>INDEX(人口源表!$1:$1048576,MATCH($B71,人口源表!$A:$A,0),MATCH(AM$1,人口源表!$1:$1,0))-INDEX(城镇人口!$1:$1048576,MATCH($B71,城镇人口!$B:$B,0),MATCH(AM$1,城镇人口!$1:$1,0))</f>
        <v>355558.69279846281</v>
      </c>
      <c r="AN71" s="40">
        <f>INDEX(人口源表!$1:$1048576,MATCH($B71,人口源表!$A:$A,0),MATCH(AN$1,人口源表!$1:$1,0))-INDEX(城镇人口!$1:$1048576,MATCH($B71,城镇人口!$B:$B,0),MATCH(AN$1,城镇人口!$1:$1,0))</f>
        <v>349258.72486788419</v>
      </c>
      <c r="AO71" s="40">
        <f>INDEX(人口源表!$1:$1048576,MATCH($B71,人口源表!$A:$A,0),MATCH(AO$1,人口源表!$1:$1,0))-INDEX(城镇人口!$1:$1048576,MATCH($B71,城镇人口!$B:$B,0),MATCH(AO$1,城镇人口!$1:$1,0))</f>
        <v>343016.79272422392</v>
      </c>
      <c r="AP71" s="40">
        <f>INDEX(人口源表!$1:$1048576,MATCH($B71,人口源表!$A:$A,0),MATCH(AP$1,人口源表!$1:$1,0))-INDEX(城镇人口!$1:$1048576,MATCH($B71,城镇人口!$B:$B,0),MATCH(AP$1,城镇人口!$1:$1,0))</f>
        <v>336841.85045639146</v>
      </c>
      <c r="AQ71" s="40">
        <f>INDEX(人口源表!$1:$1048576,MATCH($B71,人口源表!$A:$A,0),MATCH(AQ$1,人口源表!$1:$1,0))-INDEX(城镇人口!$1:$1048576,MATCH($B71,城镇人口!$B:$B,0),MATCH(AQ$1,城镇人口!$1:$1,0))</f>
        <v>330741.6266363716</v>
      </c>
      <c r="AR71" s="40">
        <f>INDEX(人口源表!$1:$1048576,MATCH($B71,人口源表!$A:$A,0),MATCH(AR$1,人口源表!$1:$1,0))-INDEX(城镇人口!$1:$1048576,MATCH($B71,城镇人口!$B:$B,0),MATCH(AR$1,城镇人口!$1:$1,0))</f>
        <v>324724.18571440165</v>
      </c>
      <c r="AS71" s="40">
        <f>INDEX(人口源表!$1:$1048576,MATCH($B71,人口源表!$A:$A,0),MATCH(AS$1,人口源表!$1:$1,0))-INDEX(城镇人口!$1:$1048576,MATCH($B71,城镇人口!$B:$B,0),MATCH(AS$1,城镇人口!$1:$1,0))</f>
        <v>318796.68964707677</v>
      </c>
      <c r="AT71" s="40">
        <f>INDEX(人口源表!$1:$1048576,MATCH($B71,人口源表!$A:$A,0),MATCH(AT$1,人口源表!$1:$1,0))-INDEX(城镇人口!$1:$1048576,MATCH($B71,城镇人口!$B:$B,0),MATCH(AT$1,城镇人口!$1:$1,0))</f>
        <v>312965.12163581804</v>
      </c>
      <c r="AU71" s="40">
        <f>INDEX(人口源表!$1:$1048576,MATCH($B71,人口源表!$A:$A,0),MATCH(AU$1,人口源表!$1:$1,0))-INDEX(城镇人口!$1:$1048576,MATCH($B71,城镇人口!$B:$B,0),MATCH(AU$1,城镇人口!$1:$1,0))</f>
        <v>307236.40300448344</v>
      </c>
      <c r="AV71" s="40">
        <f>INDEX(人口源表!$1:$1048576,MATCH($B71,人口源表!$A:$A,0),MATCH(AV$1,人口源表!$1:$1,0))-INDEX(城镇人口!$1:$1048576,MATCH($B71,城镇人口!$B:$B,0),MATCH(AV$1,城镇人口!$1:$1,0))</f>
        <v>301615.68756069953</v>
      </c>
    </row>
    <row r="72" spans="1:48" x14ac:dyDescent="0.15">
      <c r="A72" s="4" t="s">
        <v>864</v>
      </c>
      <c r="B72" s="4" t="s">
        <v>166</v>
      </c>
      <c r="C72" s="34">
        <f>VLOOKUP(B72,'[1]2016省城人口总结（根）'!B:C,2,FALSE)/100</f>
        <v>0.52680000000000005</v>
      </c>
      <c r="D72" s="40">
        <f>INDEX(人口源表!$1:$1048576,MATCH($B72,人口源表!$A:$A,0),MATCH(D$1,人口源表!$1:$1,0))-INDEX(城镇人口!$1:$1048576,MATCH($B72,城镇人口!$B:$B,0),MATCH(D$1,城镇人口!$1:$1,0))</f>
        <v>2676304.0758497599</v>
      </c>
      <c r="E72" s="40">
        <f>INDEX(人口源表!$1:$1048576,MATCH($B72,人口源表!$A:$A,0),MATCH(E$1,人口源表!$1:$1,0))-INDEX(城镇人口!$1:$1048576,MATCH($B72,城镇人口!$B:$B,0),MATCH(E$1,城镇人口!$1:$1,0))</f>
        <v>2641063.8500952399</v>
      </c>
      <c r="F72" s="40">
        <f>INDEX(人口源表!$1:$1048576,MATCH($B72,人口源表!$A:$A,0),MATCH(F$1,人口源表!$1:$1,0))-INDEX(城镇人口!$1:$1048576,MATCH($B72,城镇人口!$B:$B,0),MATCH(F$1,城镇人口!$1:$1,0))</f>
        <v>2603059.9354474125</v>
      </c>
      <c r="G72" s="40">
        <f>INDEX(人口源表!$1:$1048576,MATCH($B72,人口源表!$A:$A,0),MATCH(G$1,人口源表!$1:$1,0))-INDEX(城镇人口!$1:$1048576,MATCH($B72,城镇人口!$B:$B,0),MATCH(G$1,城镇人口!$1:$1,0))</f>
        <v>1661344.7436042835</v>
      </c>
      <c r="H72" s="40">
        <f>INDEX(人口源表!$1:$1048576,MATCH($B72,人口源表!$A:$A,0),MATCH(H$1,人口源表!$1:$1,0))-INDEX(城镇人口!$1:$1048576,MATCH($B72,城镇人口!$B:$B,0),MATCH(H$1,城镇人口!$1:$1,0))</f>
        <v>1639217.8513224074</v>
      </c>
      <c r="I72" s="40">
        <f>INDEX(人口源表!$1:$1048576,MATCH($B72,人口源表!$A:$A,0),MATCH(I$1,人口源表!$1:$1,0))-INDEX(城镇人口!$1:$1048576,MATCH($B72,城镇人口!$B:$B,0),MATCH(I$1,城镇人口!$1:$1,0))</f>
        <v>1628917.2089544358</v>
      </c>
      <c r="J72" s="40">
        <f>INDEX(人口源表!$1:$1048576,MATCH($B72,人口源表!$A:$A,0),MATCH(J$1,人口源表!$1:$1,0))-INDEX(城镇人口!$1:$1048576,MATCH($B72,城镇人口!$B:$B,0),MATCH(J$1,城镇人口!$1:$1,0))</f>
        <v>1616283.40883255</v>
      </c>
      <c r="K72" s="40">
        <f>INDEX(人口源表!$1:$1048576,MATCH($B72,人口源表!$A:$A,0),MATCH(K$1,人口源表!$1:$1,0))-INDEX(城镇人口!$1:$1048576,MATCH($B72,城镇人口!$B:$B,0),MATCH(K$1,城镇人口!$1:$1,0))</f>
        <v>1601485.5108165434</v>
      </c>
      <c r="L72" s="40">
        <f>INDEX(人口源表!$1:$1048576,MATCH($B72,人口源表!$A:$A,0),MATCH(L$1,人口源表!$1:$1,0))-INDEX(城镇人口!$1:$1048576,MATCH($B72,城镇人口!$B:$B,0),MATCH(L$1,城镇人口!$1:$1,0))</f>
        <v>1584686.3193983822</v>
      </c>
      <c r="M72" s="40">
        <f>INDEX(人口源表!$1:$1048576,MATCH($B72,人口源表!$A:$A,0),MATCH(M$1,人口源表!$1:$1,0))-INDEX(城镇人口!$1:$1048576,MATCH($B72,城镇人口!$B:$B,0),MATCH(M$1,城镇人口!$1:$1,0))</f>
        <v>1566041.1912198733</v>
      </c>
      <c r="N72" s="40">
        <f>INDEX(人口源表!$1:$1048576,MATCH($B72,人口源表!$A:$A,0),MATCH(N$1,人口源表!$1:$1,0))-INDEX(城镇人口!$1:$1048576,MATCH($B72,城镇人口!$B:$B,0),MATCH(N$1,城镇人口!$1:$1,0))</f>
        <v>1545698.9599483786</v>
      </c>
      <c r="O72" s="40">
        <f>INDEX(人口源表!$1:$1048576,MATCH($B72,人口源表!$A:$A,0),MATCH(O$1,人口源表!$1:$1,0))-INDEX(城镇人口!$1:$1048576,MATCH($B72,城镇人口!$B:$B,0),MATCH(O$1,城镇人口!$1:$1,0))</f>
        <v>1523801.210954878</v>
      </c>
      <c r="P72" s="40">
        <f>INDEX(人口源表!$1:$1048576,MATCH($B72,人口源表!$A:$A,0),MATCH(P$1,人口源表!$1:$1,0))-INDEX(城镇人口!$1:$1048576,MATCH($B72,城镇人口!$B:$B,0),MATCH(P$1,城镇人口!$1:$1,0))</f>
        <v>1500483.1904365411</v>
      </c>
      <c r="Q72" s="40">
        <f>INDEX(人口源表!$1:$1048576,MATCH($B72,人口源表!$A:$A,0),MATCH(Q$1,人口源表!$1:$1,0))-INDEX(城镇人口!$1:$1048576,MATCH($B72,城镇人口!$B:$B,0),MATCH(Q$1,城镇人口!$1:$1,0))</f>
        <v>1475873.1117017274</v>
      </c>
      <c r="R72" s="40">
        <f>INDEX(人口源表!$1:$1048576,MATCH($B72,人口源表!$A:$A,0),MATCH(R$1,人口源表!$1:$1,0))-INDEX(城镇人口!$1:$1048576,MATCH($B72,城镇人口!$B:$B,0),MATCH(R$1,城镇人口!$1:$1,0))</f>
        <v>1450093.8034127192</v>
      </c>
      <c r="S72" s="40">
        <f>INDEX(人口源表!$1:$1048576,MATCH($B72,人口源表!$A:$A,0),MATCH(S$1,人口源表!$1:$1,0))-INDEX(城镇人口!$1:$1048576,MATCH($B72,城镇人口!$B:$B,0),MATCH(S$1,城镇人口!$1:$1,0))</f>
        <v>1435194.2789788232</v>
      </c>
      <c r="T72" s="40">
        <f>INDEX(人口源表!$1:$1048576,MATCH($B72,人口源表!$A:$A,0),MATCH(T$1,人口源表!$1:$1,0))-INDEX(城镇人口!$1:$1048576,MATCH($B72,城镇人口!$B:$B,0),MATCH(T$1,城镇人口!$1:$1,0))</f>
        <v>1419465.951340857</v>
      </c>
      <c r="U72" s="40">
        <f>INDEX(人口源表!$1:$1048576,MATCH($B72,人口源表!$A:$A,0),MATCH(U$1,人口源表!$1:$1,0))-INDEX(城镇人口!$1:$1048576,MATCH($B72,城镇人口!$B:$B,0),MATCH(U$1,城镇人口!$1:$1,0))</f>
        <v>1402993.7235270794</v>
      </c>
      <c r="V72" s="40">
        <f>INDEX(人口源表!$1:$1048576,MATCH($B72,人口源表!$A:$A,0),MATCH(V$1,人口源表!$1:$1,0))-INDEX(城镇人口!$1:$1048576,MATCH($B72,城镇人口!$B:$B,0),MATCH(V$1,城镇人口!$1:$1,0))</f>
        <v>1385858.3187987641</v>
      </c>
      <c r="W72" s="40">
        <f>INDEX(人口源表!$1:$1048576,MATCH($B72,人口源表!$A:$A,0),MATCH(W$1,人口源表!$1:$1,0))-INDEX(城镇人口!$1:$1048576,MATCH($B72,城镇人口!$B:$B,0),MATCH(W$1,城镇人口!$1:$1,0))</f>
        <v>1368135.2649289793</v>
      </c>
      <c r="X72" s="40">
        <f>INDEX(人口源表!$1:$1048576,MATCH($B72,人口源表!$A:$A,0),MATCH(X$1,人口源表!$1:$1,0))-INDEX(城镇人口!$1:$1048576,MATCH($B72,城镇人口!$B:$B,0),MATCH(X$1,城镇人口!$1:$1,0))</f>
        <v>1349896.0884133903</v>
      </c>
      <c r="Y72" s="40">
        <f>INDEX(人口源表!$1:$1048576,MATCH($B72,人口源表!$A:$A,0),MATCH(Y$1,人口源表!$1:$1,0))-INDEX(城镇人口!$1:$1048576,MATCH($B72,城镇人口!$B:$B,0),MATCH(Y$1,城镇人口!$1:$1,0))</f>
        <v>1331208.3868110836</v>
      </c>
      <c r="Z72" s="40">
        <f>INDEX(人口源表!$1:$1048576,MATCH($B72,人口源表!$A:$A,0),MATCH(Z$1,人口源表!$1:$1,0))-INDEX(城镇人口!$1:$1048576,MATCH($B72,城镇人口!$B:$B,0),MATCH(Z$1,城镇人口!$1:$1,0))</f>
        <v>1312135.1980398092</v>
      </c>
      <c r="AA72" s="40">
        <f>INDEX(人口源表!$1:$1048576,MATCH($B72,人口源表!$A:$A,0),MATCH(AA$1,人口源表!$1:$1,0))-INDEX(城镇人口!$1:$1048576,MATCH($B72,城镇人口!$B:$B,0),MATCH(AA$1,城镇人口!$1:$1,0))</f>
        <v>1292735.4564106013</v>
      </c>
      <c r="AB72" s="40">
        <f>INDEX(人口源表!$1:$1048576,MATCH($B72,人口源表!$A:$A,0),MATCH(AB$1,人口源表!$1:$1,0))-INDEX(城镇人口!$1:$1048576,MATCH($B72,城镇人口!$B:$B,0),MATCH(AB$1,城镇人口!$1:$1,0))</f>
        <v>1273064.7764732991</v>
      </c>
      <c r="AC72" s="40">
        <f>INDEX(人口源表!$1:$1048576,MATCH($B72,人口源表!$A:$A,0),MATCH(AC$1,人口源表!$1:$1,0))-INDEX(城镇人口!$1:$1048576,MATCH($B72,城镇人口!$B:$B,0),MATCH(AC$1,城镇人口!$1:$1,0))</f>
        <v>1256119.8366845828</v>
      </c>
      <c r="AD72" s="40">
        <f>INDEX(人口源表!$1:$1048576,MATCH($B72,人口源表!$A:$A,0),MATCH(AD$1,人口源表!$1:$1,0))-INDEX(城镇人口!$1:$1048576,MATCH($B72,城镇人口!$B:$B,0),MATCH(AD$1,城镇人口!$1:$1,0))</f>
        <v>1238990.3564207782</v>
      </c>
      <c r="AE72" s="40">
        <f>INDEX(人口源表!$1:$1048576,MATCH($B72,人口源表!$A:$A,0),MATCH(AE$1,人口源表!$1:$1,0))-INDEX(城镇人口!$1:$1048576,MATCH($B72,城镇人口!$B:$B,0),MATCH(AE$1,城镇人口!$1:$1,0))</f>
        <v>1221717.7925015162</v>
      </c>
      <c r="AF72" s="40">
        <f>INDEX(人口源表!$1:$1048576,MATCH($B72,人口源表!$A:$A,0),MATCH(AF$1,人口源表!$1:$1,0))-INDEX(城镇人口!$1:$1048576,MATCH($B72,城镇人口!$B:$B,0),MATCH(AF$1,城镇人口!$1:$1,0))</f>
        <v>1204341.2672166387</v>
      </c>
      <c r="AG72" s="40">
        <f>INDEX(人口源表!$1:$1048576,MATCH($B72,人口源表!$A:$A,0),MATCH(AG$1,人口源表!$1:$1,0))-INDEX(城镇人口!$1:$1048576,MATCH($B72,城镇人口!$B:$B,0),MATCH(AG$1,城镇人口!$1:$1,0))</f>
        <v>1186895.6097250269</v>
      </c>
      <c r="AH72" s="40">
        <f>INDEX(人口源表!$1:$1048576,MATCH($B72,人口源表!$A:$A,0),MATCH(AH$1,人口源表!$1:$1,0))-INDEX(城镇人口!$1:$1048576,MATCH($B72,城镇人口!$B:$B,0),MATCH(AH$1,城镇人口!$1:$1,0))</f>
        <v>1169413.1259887861</v>
      </c>
      <c r="AI72" s="40">
        <f>INDEX(人口源表!$1:$1048576,MATCH($B72,人口源表!$A:$A,0),MATCH(AI$1,人口源表!$1:$1,0))-INDEX(城镇人口!$1:$1048576,MATCH($B72,城镇人口!$B:$B,0),MATCH(AI$1,城镇人口!$1:$1,0))</f>
        <v>1151923.6535466923</v>
      </c>
      <c r="AJ72" s="40">
        <f>INDEX(人口源表!$1:$1048576,MATCH($B72,人口源表!$A:$A,0),MATCH(AJ$1,人口源表!$1:$1,0))-INDEX(城镇人口!$1:$1048576,MATCH($B72,城镇人口!$B:$B,0),MATCH(AJ$1,城镇人口!$1:$1,0))</f>
        <v>1134452.3375364235</v>
      </c>
      <c r="AK72" s="40">
        <f>INDEX(人口源表!$1:$1048576,MATCH($B72,人口源表!$A:$A,0),MATCH(AK$1,人口源表!$1:$1,0))-INDEX(城镇人口!$1:$1048576,MATCH($B72,城镇人口!$B:$B,0),MATCH(AK$1,城镇人口!$1:$1,0))</f>
        <v>1117023.0066258963</v>
      </c>
      <c r="AL72" s="40">
        <f>INDEX(人口源表!$1:$1048576,MATCH($B72,人口源表!$A:$A,0),MATCH(AL$1,人口源表!$1:$1,0))-INDEX(城镇人口!$1:$1048576,MATCH($B72,城镇人口!$B:$B,0),MATCH(AL$1,城镇人口!$1:$1,0))</f>
        <v>1099656.268939977</v>
      </c>
      <c r="AM72" s="40">
        <f>INDEX(人口源表!$1:$1048576,MATCH($B72,人口源表!$A:$A,0),MATCH(AM$1,人口源表!$1:$1,0))-INDEX(城镇人口!$1:$1048576,MATCH($B72,城镇人口!$B:$B,0),MATCH(AM$1,城镇人口!$1:$1,0))</f>
        <v>1082369.2903119544</v>
      </c>
      <c r="AN72" s="40">
        <f>INDEX(人口源表!$1:$1048576,MATCH($B72,人口源表!$A:$A,0),MATCH(AN$1,人口源表!$1:$1,0))-INDEX(城镇人口!$1:$1048576,MATCH($B72,城镇人口!$B:$B,0),MATCH(AN$1,城镇人口!$1:$1,0))</f>
        <v>1065177.4814813561</v>
      </c>
      <c r="AO72" s="40">
        <f>INDEX(人口源表!$1:$1048576,MATCH($B72,人口源表!$A:$A,0),MATCH(AO$1,人口源表!$1:$1,0))-INDEX(城镇人口!$1:$1048576,MATCH($B72,城镇人口!$B:$B,0),MATCH(AO$1,城镇人口!$1:$1,0))</f>
        <v>1048093.2937465012</v>
      </c>
      <c r="AP72" s="40">
        <f>INDEX(人口源表!$1:$1048576,MATCH($B72,人口源表!$A:$A,0),MATCH(AP$1,人口源表!$1:$1,0))-INDEX(城镇人口!$1:$1048576,MATCH($B72,城镇人口!$B:$B,0),MATCH(AP$1,城镇人口!$1:$1,0))</f>
        <v>1031126.0080324761</v>
      </c>
      <c r="AQ72" s="40">
        <f>INDEX(人口源表!$1:$1048576,MATCH($B72,人口源表!$A:$A,0),MATCH(AQ$1,人口源表!$1:$1,0))-INDEX(城镇人口!$1:$1048576,MATCH($B72,城镇人口!$B:$B,0),MATCH(AQ$1,城镇人口!$1:$1,0))</f>
        <v>1014284.0017305212</v>
      </c>
      <c r="AR72" s="40">
        <f>INDEX(人口源表!$1:$1048576,MATCH($B72,人口源表!$A:$A,0),MATCH(AR$1,人口源表!$1:$1,0))-INDEX(城镇人口!$1:$1048576,MATCH($B72,城镇人口!$B:$B,0),MATCH(AR$1,城镇人口!$1:$1,0))</f>
        <v>997572.02690674178</v>
      </c>
      <c r="AS72" s="40">
        <f>INDEX(人口源表!$1:$1048576,MATCH($B72,人口源表!$A:$A,0),MATCH(AS$1,人口源表!$1:$1,0))-INDEX(城镇人口!$1:$1048576,MATCH($B72,城镇人口!$B:$B,0),MATCH(AS$1,城镇人口!$1:$1,0))</f>
        <v>980993.16624711594</v>
      </c>
      <c r="AT72" s="40">
        <f>INDEX(人口源表!$1:$1048576,MATCH($B72,人口源表!$A:$A,0),MATCH(AT$1,人口源表!$1:$1,0))-INDEX(城镇人口!$1:$1048576,MATCH($B72,城镇人口!$B:$B,0),MATCH(AT$1,城镇人口!$1:$1,0))</f>
        <v>964547.99801871553</v>
      </c>
      <c r="AU72" s="40">
        <f>INDEX(人口源表!$1:$1048576,MATCH($B72,人口源表!$A:$A,0),MATCH(AU$1,人口源表!$1:$1,0))-INDEX(城镇人口!$1:$1048576,MATCH($B72,城镇人口!$B:$B,0),MATCH(AU$1,城镇人口!$1:$1,0))</f>
        <v>948235.29492294835</v>
      </c>
      <c r="AV72" s="40">
        <f>INDEX(人口源表!$1:$1048576,MATCH($B72,人口源表!$A:$A,0),MATCH(AV$1,人口源表!$1:$1,0))-INDEX(城镇人口!$1:$1048576,MATCH($B72,城镇人口!$B:$B,0),MATCH(AV$1,城镇人口!$1:$1,0))</f>
        <v>932052.10338022467</v>
      </c>
    </row>
    <row r="73" spans="1:48" x14ac:dyDescent="0.15">
      <c r="A73" s="4" t="s">
        <v>864</v>
      </c>
      <c r="B73" s="4" t="s">
        <v>168</v>
      </c>
      <c r="C73" s="34">
        <f>VLOOKUP(B73,'[1]2016省城人口总结（根）'!B:C,2,FALSE)/100</f>
        <v>0.52680000000000005</v>
      </c>
      <c r="D73" s="40">
        <f>INDEX(人口源表!$1:$1048576,MATCH($B73,人口源表!$A:$A,0),MATCH(D$1,人口源表!$1:$1,0))-INDEX(城镇人口!$1:$1048576,MATCH($B73,城镇人口!$B:$B,0),MATCH(D$1,城镇人口!$1:$1,0))</f>
        <v>249236.55098948017</v>
      </c>
      <c r="E73" s="40">
        <f>INDEX(人口源表!$1:$1048576,MATCH($B73,人口源表!$A:$A,0),MATCH(E$1,人口源表!$1:$1,0))-INDEX(城镇人口!$1:$1048576,MATCH($B73,城镇人口!$B:$B,0),MATCH(E$1,城镇人口!$1:$1,0))</f>
        <v>245545.73058745504</v>
      </c>
      <c r="F73" s="40">
        <f>INDEX(人口源表!$1:$1048576,MATCH($B73,人口源表!$A:$A,0),MATCH(F$1,人口源表!$1:$1,0))-INDEX(城镇人口!$1:$1048576,MATCH($B73,城镇人口!$B:$B,0),MATCH(F$1,城镇人口!$1:$1,0))</f>
        <v>241626.6887442806</v>
      </c>
      <c r="G73" s="40">
        <f>INDEX(人口源表!$1:$1048576,MATCH($B73,人口源表!$A:$A,0),MATCH(G$1,人口源表!$1:$1,0))-INDEX(城镇人口!$1:$1048576,MATCH($B73,城镇人口!$B:$B,0),MATCH(G$1,城镇人口!$1:$1,0))</f>
        <v>146714.54020385875</v>
      </c>
      <c r="H73" s="40">
        <f>INDEX(人口源表!$1:$1048576,MATCH($B73,人口源表!$A:$A,0),MATCH(H$1,人口源表!$1:$1,0))-INDEX(城镇人口!$1:$1048576,MATCH($B73,城镇人口!$B:$B,0),MATCH(H$1,城镇人口!$1:$1,0))</f>
        <v>144569.91620687506</v>
      </c>
      <c r="I73" s="40">
        <f>INDEX(人口源表!$1:$1048576,MATCH($B73,人口源表!$A:$A,0),MATCH(I$1,人口源表!$1:$1,0))-INDEX(城镇人口!$1:$1048576,MATCH($B73,城镇人口!$B:$B,0),MATCH(I$1,城镇人口!$1:$1,0))</f>
        <v>143442.70388028084</v>
      </c>
      <c r="J73" s="40">
        <f>INDEX(人口源表!$1:$1048576,MATCH($B73,人口源表!$A:$A,0),MATCH(J$1,人口源表!$1:$1,0))-INDEX(城镇人口!$1:$1048576,MATCH($B73,城镇人口!$B:$B,0),MATCH(J$1,城镇人口!$1:$1,0))</f>
        <v>142087.25680696484</v>
      </c>
      <c r="K73" s="40">
        <f>INDEX(人口源表!$1:$1048576,MATCH($B73,人口源表!$A:$A,0),MATCH(K$1,人口源表!$1:$1,0))-INDEX(城镇人口!$1:$1048576,MATCH($B73,城镇人口!$B:$B,0),MATCH(K$1,城镇人口!$1:$1,0))</f>
        <v>140521.70762314412</v>
      </c>
      <c r="L73" s="40">
        <f>INDEX(人口源表!$1:$1048576,MATCH($B73,人口源表!$A:$A,0),MATCH(L$1,人口源表!$1:$1,0))-INDEX(城镇人口!$1:$1048576,MATCH($B73,城镇人口!$B:$B,0),MATCH(L$1,城镇人口!$1:$1,0))</f>
        <v>138763.73350136398</v>
      </c>
      <c r="M73" s="40">
        <f>INDEX(人口源表!$1:$1048576,MATCH($B73,人口源表!$A:$A,0),MATCH(M$1,人口源表!$1:$1,0))-INDEX(城镇人口!$1:$1048576,MATCH($B73,城镇人口!$B:$B,0),MATCH(M$1,城镇人口!$1:$1,0))</f>
        <v>136830.13587681972</v>
      </c>
      <c r="N73" s="40">
        <f>INDEX(人口源表!$1:$1048576,MATCH($B73,人口源表!$A:$A,0),MATCH(N$1,人口源表!$1:$1,0))-INDEX(城镇人口!$1:$1048576,MATCH($B73,城镇人口!$B:$B,0),MATCH(N$1,城镇人口!$1:$1,0))</f>
        <v>134737.25896045769</v>
      </c>
      <c r="O73" s="40">
        <f>INDEX(人口源表!$1:$1048576,MATCH($B73,人口源表!$A:$A,0),MATCH(O$1,人口源表!$1:$1,0))-INDEX(城镇人口!$1:$1048576,MATCH($B73,城镇人口!$B:$B,0),MATCH(O$1,城镇人口!$1:$1,0))</f>
        <v>132500.58143018873</v>
      </c>
      <c r="P73" s="40">
        <f>INDEX(人口源表!$1:$1048576,MATCH($B73,人口源表!$A:$A,0),MATCH(P$1,人口源表!$1:$1,0))-INDEX(城镇人口!$1:$1048576,MATCH($B73,城镇人口!$B:$B,0),MATCH(P$1,城镇人口!$1:$1,0))</f>
        <v>130134.73384493098</v>
      </c>
      <c r="Q73" s="40">
        <f>INDEX(人口源表!$1:$1048576,MATCH($B73,人口源表!$A:$A,0),MATCH(Q$1,人口源表!$1:$1,0))-INDEX(城镇人口!$1:$1048576,MATCH($B73,城镇人口!$B:$B,0),MATCH(Q$1,城镇人口!$1:$1,0))</f>
        <v>127653.51669839193</v>
      </c>
      <c r="R73" s="40">
        <f>INDEX(人口源表!$1:$1048576,MATCH($B73,人口源表!$A:$A,0),MATCH(R$1,人口源表!$1:$1,0))-INDEX(城镇人口!$1:$1048576,MATCH($B73,城镇人口!$B:$B,0),MATCH(R$1,城镇人口!$1:$1,0))</f>
        <v>125070.29659368724</v>
      </c>
      <c r="S73" s="40">
        <f>INDEX(人口源表!$1:$1048576,MATCH($B73,人口源表!$A:$A,0),MATCH(S$1,人口源表!$1:$1,0))-INDEX(城镇人口!$1:$1048576,MATCH($B73,城镇人口!$B:$B,0),MATCH(S$1,城镇人口!$1:$1,0))</f>
        <v>123423.12394560088</v>
      </c>
      <c r="T73" s="40">
        <f>INDEX(人口源表!$1:$1048576,MATCH($B73,人口源表!$A:$A,0),MATCH(T$1,人口源表!$1:$1,0))-INDEX(城镇人口!$1:$1048576,MATCH($B73,城镇人口!$B:$B,0),MATCH(T$1,城镇人口!$1:$1,0))</f>
        <v>121702.38693970544</v>
      </c>
      <c r="U73" s="40">
        <f>INDEX(人口源表!$1:$1048576,MATCH($B73,人口源表!$A:$A,0),MATCH(U$1,人口源表!$1:$1,0))-INDEX(城镇人口!$1:$1048576,MATCH($B73,城镇人口!$B:$B,0),MATCH(U$1,城镇人口!$1:$1,0))</f>
        <v>119916.0257684497</v>
      </c>
      <c r="V73" s="40">
        <f>INDEX(人口源表!$1:$1048576,MATCH($B73,人口源表!$A:$A,0),MATCH(V$1,人口源表!$1:$1,0))-INDEX(城镇人口!$1:$1048576,MATCH($B73,城镇人口!$B:$B,0),MATCH(V$1,城镇人口!$1:$1,0))</f>
        <v>118073.62339229134</v>
      </c>
      <c r="W73" s="40">
        <f>INDEX(人口源表!$1:$1048576,MATCH($B73,人口源表!$A:$A,0),MATCH(W$1,人口源表!$1:$1,0))-INDEX(城镇人口!$1:$1048576,MATCH($B73,城镇人口!$B:$B,0),MATCH(W$1,城镇人口!$1:$1,0))</f>
        <v>116182.70634689473</v>
      </c>
      <c r="X73" s="40">
        <f>INDEX(人口源表!$1:$1048576,MATCH($B73,人口源表!$A:$A,0),MATCH(X$1,人口源表!$1:$1,0))-INDEX(城镇人口!$1:$1048576,MATCH($B73,城镇人口!$B:$B,0),MATCH(X$1,城镇人口!$1:$1,0))</f>
        <v>114250.97267063524</v>
      </c>
      <c r="Y73" s="40">
        <f>INDEX(人口源表!$1:$1048576,MATCH($B73,人口源表!$A:$A,0),MATCH(Y$1,人口源表!$1:$1,0))-INDEX(城镇人口!$1:$1048576,MATCH($B73,城镇人口!$B:$B,0),MATCH(Y$1,城镇人口!$1:$1,0))</f>
        <v>112285.91811132489</v>
      </c>
      <c r="Z73" s="40">
        <f>INDEX(人口源表!$1:$1048576,MATCH($B73,人口源表!$A:$A,0),MATCH(Z$1,人口源表!$1:$1,0))-INDEX(城镇人口!$1:$1048576,MATCH($B73,城镇人口!$B:$B,0),MATCH(Z$1,城镇人口!$1:$1,0))</f>
        <v>110294.12928437465</v>
      </c>
      <c r="AA73" s="40">
        <f>INDEX(人口源表!$1:$1048576,MATCH($B73,人口源表!$A:$A,0),MATCH(AA$1,人口源表!$1:$1,0))-INDEX(城镇人口!$1:$1048576,MATCH($B73,城镇人口!$B:$B,0),MATCH(AA$1,城镇人口!$1:$1,0))</f>
        <v>108282.01121238823</v>
      </c>
      <c r="AB73" s="40">
        <f>INDEX(人口源表!$1:$1048576,MATCH($B73,人口源表!$A:$A,0),MATCH(AB$1,人口源表!$1:$1,0))-INDEX(城镇人口!$1:$1048576,MATCH($B73,城镇人口!$B:$B,0),MATCH(AB$1,城镇人口!$1:$1,0))</f>
        <v>106255.09374438837</v>
      </c>
      <c r="AC73" s="40">
        <f>INDEX(人口源表!$1:$1048576,MATCH($B73,人口源表!$A:$A,0),MATCH(AC$1,人口源表!$1:$1,0))-INDEX(城镇人口!$1:$1048576,MATCH($B73,城镇人口!$B:$B,0),MATCH(AC$1,城镇人口!$1:$1,0))</f>
        <v>104463.72161041215</v>
      </c>
      <c r="AD73" s="40">
        <f>INDEX(人口源表!$1:$1048576,MATCH($B73,人口源表!$A:$A,0),MATCH(AD$1,人口源表!$1:$1,0))-INDEX(城镇人口!$1:$1048576,MATCH($B73,城镇人口!$B:$B,0),MATCH(AD$1,城镇人口!$1:$1,0))</f>
        <v>102665.31965691538</v>
      </c>
      <c r="AE73" s="40">
        <f>INDEX(人口源表!$1:$1048576,MATCH($B73,人口源表!$A:$A,0),MATCH(AE$1,人口源表!$1:$1,0))-INDEX(城镇人口!$1:$1048576,MATCH($B73,城镇人口!$B:$B,0),MATCH(AE$1,城镇人口!$1:$1,0))</f>
        <v>100864.09920813824</v>
      </c>
      <c r="AF73" s="40">
        <f>INDEX(人口源表!$1:$1048576,MATCH($B73,人口源表!$A:$A,0),MATCH(AF$1,人口源表!$1:$1,0))-INDEX(城镇人口!$1:$1048576,MATCH($B73,城镇人口!$B:$B,0),MATCH(AF$1,城镇人口!$1:$1,0))</f>
        <v>99064.165334646066</v>
      </c>
      <c r="AG73" s="40">
        <f>INDEX(人口源表!$1:$1048576,MATCH($B73,人口源表!$A:$A,0),MATCH(AG$1,人口源表!$1:$1,0))-INDEX(城镇人口!$1:$1048576,MATCH($B73,城镇人口!$B:$B,0),MATCH(AG$1,城镇人口!$1:$1,0))</f>
        <v>97269.515840170498</v>
      </c>
      <c r="AH73" s="40">
        <f>INDEX(人口源表!$1:$1048576,MATCH($B73,人口源表!$A:$A,0),MATCH(AH$1,人口源表!$1:$1,0))-INDEX(城镇人口!$1:$1048576,MATCH($B73,城镇人口!$B:$B,0),MATCH(AH$1,城镇人口!$1:$1,0))</f>
        <v>95482.717499809572</v>
      </c>
      <c r="AI73" s="40">
        <f>INDEX(人口源表!$1:$1048576,MATCH($B73,人口源表!$A:$A,0),MATCH(AI$1,人口源表!$1:$1,0))-INDEX(城镇人口!$1:$1048576,MATCH($B73,城镇人口!$B:$B,0),MATCH(AI$1,城镇人口!$1:$1,0))</f>
        <v>93707.25263310739</v>
      </c>
      <c r="AJ73" s="40">
        <f>INDEX(人口源表!$1:$1048576,MATCH($B73,人口源表!$A:$A,0),MATCH(AJ$1,人口源表!$1:$1,0))-INDEX(城镇人口!$1:$1048576,MATCH($B73,城镇人口!$B:$B,0),MATCH(AJ$1,城镇人口!$1:$1,0))</f>
        <v>91945.852309617476</v>
      </c>
      <c r="AK73" s="40">
        <f>INDEX(人口源表!$1:$1048576,MATCH($B73,人口源表!$A:$A,0),MATCH(AK$1,人口源表!$1:$1,0))-INDEX(城镇人口!$1:$1048576,MATCH($B73,城镇人口!$B:$B,0),MATCH(AK$1,城镇人口!$1:$1,0))</f>
        <v>90200.197740593838</v>
      </c>
      <c r="AL73" s="40">
        <f>INDEX(人口源表!$1:$1048576,MATCH($B73,人口源表!$A:$A,0),MATCH(AL$1,人口源表!$1:$1,0))-INDEX(城镇人口!$1:$1048576,MATCH($B73,城镇人口!$B:$B,0),MATCH(AL$1,城镇人口!$1:$1,0))</f>
        <v>88472.881002969254</v>
      </c>
      <c r="AM73" s="40">
        <f>INDEX(人口源表!$1:$1048576,MATCH($B73,人口源表!$A:$A,0),MATCH(AM$1,人口源表!$1:$1,0))-INDEX(城镇人口!$1:$1048576,MATCH($B73,城镇人口!$B:$B,0),MATCH(AM$1,城镇人口!$1:$1,0))</f>
        <v>86765.458298926475</v>
      </c>
      <c r="AN73" s="40">
        <f>INDEX(人口源表!$1:$1048576,MATCH($B73,人口源表!$A:$A,0),MATCH(AN$1,人口源表!$1:$1,0))-INDEX(城镇人口!$1:$1048576,MATCH($B73,城镇人口!$B:$B,0),MATCH(AN$1,城镇人口!$1:$1,0))</f>
        <v>85079.433956725261</v>
      </c>
      <c r="AO73" s="40">
        <f>INDEX(人口源表!$1:$1048576,MATCH($B73,人口源表!$A:$A,0),MATCH(AO$1,人口源表!$1:$1,0))-INDEX(城镇人口!$1:$1048576,MATCH($B73,城镇人口!$B:$B,0),MATCH(AO$1,城镇人口!$1:$1,0))</f>
        <v>83415.321482630825</v>
      </c>
      <c r="AP73" s="40">
        <f>INDEX(人口源表!$1:$1048576,MATCH($B73,人口源表!$A:$A,0),MATCH(AP$1,人口源表!$1:$1,0))-INDEX(城镇人口!$1:$1048576,MATCH($B73,城镇人口!$B:$B,0),MATCH(AP$1,城镇人口!$1:$1,0))</f>
        <v>81774.543306221167</v>
      </c>
      <c r="AQ73" s="40">
        <f>INDEX(人口源表!$1:$1048576,MATCH($B73,人口源表!$A:$A,0),MATCH(AQ$1,人口源表!$1:$1,0))-INDEX(城镇人口!$1:$1048576,MATCH($B73,城镇人口!$B:$B,0),MATCH(AQ$1,城镇人口!$1:$1,0))</f>
        <v>80157.545797713217</v>
      </c>
      <c r="AR73" s="40">
        <f>INDEX(人口源表!$1:$1048576,MATCH($B73,人口源表!$A:$A,0),MATCH(AR$1,人口源表!$1:$1,0))-INDEX(城镇人口!$1:$1048576,MATCH($B73,城镇人口!$B:$B,0),MATCH(AR$1,城镇人口!$1:$1,0))</f>
        <v>78564.447961983649</v>
      </c>
      <c r="AS73" s="40">
        <f>INDEX(人口源表!$1:$1048576,MATCH($B73,人口源表!$A:$A,0),MATCH(AS$1,人口源表!$1:$1,0))-INDEX(城镇人口!$1:$1048576,MATCH($B73,城镇人口!$B:$B,0),MATCH(AS$1,城镇人口!$1:$1,0))</f>
        <v>76995.356731013948</v>
      </c>
      <c r="AT73" s="40">
        <f>INDEX(人口源表!$1:$1048576,MATCH($B73,人口源表!$A:$A,0),MATCH(AT$1,人口源表!$1:$1,0))-INDEX(城镇人口!$1:$1048576,MATCH($B73,城镇人口!$B:$B,0),MATCH(AT$1,城镇人口!$1:$1,0))</f>
        <v>75450.067086637951</v>
      </c>
      <c r="AU73" s="40">
        <f>INDEX(人口源表!$1:$1048576,MATCH($B73,人口源表!$A:$A,0),MATCH(AU$1,人口源表!$1:$1,0))-INDEX(城镇人口!$1:$1048576,MATCH($B73,城镇人口!$B:$B,0),MATCH(AU$1,城镇人口!$1:$1,0))</f>
        <v>73928.075150449091</v>
      </c>
      <c r="AV73" s="40">
        <f>INDEX(人口源表!$1:$1048576,MATCH($B73,人口源表!$A:$A,0),MATCH(AV$1,人口源表!$1:$1,0))-INDEX(城镇人口!$1:$1048576,MATCH($B73,城镇人口!$B:$B,0),MATCH(AV$1,城镇人口!$1:$1,0))</f>
        <v>72428.591422196827</v>
      </c>
    </row>
    <row r="74" spans="1:48" x14ac:dyDescent="0.15"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</row>
    <row r="75" spans="1:48" x14ac:dyDescent="0.15"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</row>
    <row r="76" spans="1:48" x14ac:dyDescent="0.15"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</row>
    <row r="77" spans="1:48" x14ac:dyDescent="0.15"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</row>
    <row r="78" spans="1:48" x14ac:dyDescent="0.15"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</row>
    <row r="79" spans="1:48" x14ac:dyDescent="0.15"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</row>
    <row r="80" spans="1:48" x14ac:dyDescent="0.15"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</row>
    <row r="81" spans="4:48" x14ac:dyDescent="0.15"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</row>
    <row r="82" spans="4:48" x14ac:dyDescent="0.15"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</row>
    <row r="83" spans="4:48" x14ac:dyDescent="0.15"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</row>
    <row r="84" spans="4:48" x14ac:dyDescent="0.15"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</row>
    <row r="85" spans="4:48" x14ac:dyDescent="0.15"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</row>
    <row r="86" spans="4:48" x14ac:dyDescent="0.15"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</row>
    <row r="87" spans="4:48" x14ac:dyDescent="0.15"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</row>
    <row r="88" spans="4:48" x14ac:dyDescent="0.15"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</row>
    <row r="89" spans="4:48" x14ac:dyDescent="0.15"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</row>
    <row r="90" spans="4:48" x14ac:dyDescent="0.15"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</row>
    <row r="91" spans="4:48" x14ac:dyDescent="0.15"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</row>
    <row r="92" spans="4:48" x14ac:dyDescent="0.15"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</row>
    <row r="93" spans="4:48" x14ac:dyDescent="0.15"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</row>
    <row r="94" spans="4:48" x14ac:dyDescent="0.15"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</row>
    <row r="95" spans="4:48" x14ac:dyDescent="0.15"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</row>
    <row r="96" spans="4:48" x14ac:dyDescent="0.15"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</row>
    <row r="97" spans="4:48" x14ac:dyDescent="0.15"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</row>
    <row r="98" spans="4:48" x14ac:dyDescent="0.15"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</row>
    <row r="99" spans="4:48" x14ac:dyDescent="0.15"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</row>
    <row r="100" spans="4:48" x14ac:dyDescent="0.15"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</row>
    <row r="101" spans="4:48" x14ac:dyDescent="0.15"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</row>
    <row r="102" spans="4:48" x14ac:dyDescent="0.15"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</row>
    <row r="103" spans="4:48" x14ac:dyDescent="0.15"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</row>
    <row r="104" spans="4:48" x14ac:dyDescent="0.15"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</row>
    <row r="105" spans="4:48" x14ac:dyDescent="0.15"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</row>
    <row r="106" spans="4:48" x14ac:dyDescent="0.15"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</row>
    <row r="107" spans="4:48" x14ac:dyDescent="0.15"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</row>
    <row r="108" spans="4:48" x14ac:dyDescent="0.15"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</row>
    <row r="109" spans="4:48" x14ac:dyDescent="0.15"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</row>
    <row r="110" spans="4:48" x14ac:dyDescent="0.15"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</row>
    <row r="111" spans="4:48" x14ac:dyDescent="0.15"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</row>
    <row r="112" spans="4:48" x14ac:dyDescent="0.15"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</row>
    <row r="113" spans="4:48" x14ac:dyDescent="0.15"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</row>
    <row r="114" spans="4:48" x14ac:dyDescent="0.15"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</row>
    <row r="115" spans="4:48" x14ac:dyDescent="0.15"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</row>
    <row r="116" spans="4:48" x14ac:dyDescent="0.15"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</row>
    <row r="117" spans="4:48" x14ac:dyDescent="0.15"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</row>
    <row r="118" spans="4:48" x14ac:dyDescent="0.15"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</row>
    <row r="119" spans="4:48" x14ac:dyDescent="0.15"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</row>
    <row r="120" spans="4:48" x14ac:dyDescent="0.15"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</row>
    <row r="121" spans="4:48" x14ac:dyDescent="0.15"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</row>
    <row r="122" spans="4:48" x14ac:dyDescent="0.15"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</row>
    <row r="123" spans="4:48" x14ac:dyDescent="0.15"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</row>
    <row r="124" spans="4:48" x14ac:dyDescent="0.15"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</row>
    <row r="125" spans="4:48" x14ac:dyDescent="0.15"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</row>
    <row r="126" spans="4:48" x14ac:dyDescent="0.15"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</row>
    <row r="127" spans="4:48" x14ac:dyDescent="0.15"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</row>
    <row r="128" spans="4:48" x14ac:dyDescent="0.15"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</row>
    <row r="129" spans="1:48" x14ac:dyDescent="0.15"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</row>
    <row r="130" spans="1:48" x14ac:dyDescent="0.15"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</row>
    <row r="131" spans="1:48" x14ac:dyDescent="0.15"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</row>
    <row r="132" spans="1:48" x14ac:dyDescent="0.15"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</row>
    <row r="133" spans="1:48" x14ac:dyDescent="0.15"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</row>
    <row r="134" spans="1:48" x14ac:dyDescent="0.15"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</row>
    <row r="135" spans="1:48" x14ac:dyDescent="0.15">
      <c r="A135" s="4" t="s">
        <v>7</v>
      </c>
      <c r="B135" s="4" t="s">
        <v>11</v>
      </c>
      <c r="C135" s="34">
        <f>VLOOKUP(B135,'[1]2016省城人口总结（根）'!B:C,2,FALSE)/100</f>
        <v>0.80546102621843341</v>
      </c>
      <c r="D135" s="40">
        <f>INDEX(人口源表!$1:$1048576,MATCH($B135,人口源表!$A:$A,0),MATCH(D$1,人口源表!$1:$1,0))-INDEX(城镇人口!$1:$1048576,MATCH($B135,城镇人口!$B:$B,0),MATCH(D$1,城镇人口!$1:$1,0))</f>
        <v>1391585.5641722055</v>
      </c>
      <c r="E135" s="40">
        <f>INDEX(人口源表!$1:$1048576,MATCH($B135,人口源表!$A:$A,0),MATCH(E$1,人口源表!$1:$1,0))-INDEX(城镇人口!$1:$1048576,MATCH($B135,城镇人口!$B:$B,0),MATCH(E$1,城镇人口!$1:$1,0))</f>
        <v>1301585.5357373487</v>
      </c>
      <c r="F135" s="40">
        <f>INDEX(人口源表!$1:$1048576,MATCH($B135,人口源表!$A:$A,0),MATCH(F$1,人口源表!$1:$1,0))-INDEX(城镇人口!$1:$1048576,MATCH($B135,城镇人口!$B:$B,0),MATCH(F$1,城镇人口!$1:$1,0))</f>
        <v>1207945.3225543741</v>
      </c>
      <c r="G135" s="40">
        <f>INDEX(人口源表!$1:$1048576,MATCH($B135,人口源表!$A:$A,0),MATCH(G$1,人口源表!$1:$1,0))-INDEX(城镇人口!$1:$1048576,MATCH($B135,城镇人口!$B:$B,0),MATCH(G$1,城镇人口!$1:$1,0))</f>
        <v>1393610.4378034202</v>
      </c>
      <c r="H135" s="40">
        <f>INDEX(人口源表!$1:$1048576,MATCH($B135,人口源表!$A:$A,0),MATCH(H$1,人口源表!$1:$1,0))-INDEX(城镇人口!$1:$1048576,MATCH($B135,城镇人口!$B:$B,0),MATCH(H$1,城镇人口!$1:$1,0))</f>
        <v>1272695.7921400024</v>
      </c>
      <c r="I135" s="40">
        <f>INDEX(人口源表!$1:$1048576,MATCH($B135,人口源表!$A:$A,0),MATCH(I$1,人口源表!$1:$1,0))-INDEX(城镇人口!$1:$1048576,MATCH($B135,城镇人口!$B:$B,0),MATCH(I$1,城镇人口!$1:$1,0))</f>
        <v>1201837.2627325058</v>
      </c>
      <c r="J135" s="40">
        <f>INDEX(人口源表!$1:$1048576,MATCH($B135,人口源表!$A:$A,0),MATCH(J$1,人口源表!$1:$1,0))-INDEX(城镇人口!$1:$1048576,MATCH($B135,城镇人口!$B:$B,0),MATCH(J$1,城镇人口!$1:$1,0))</f>
        <v>1127734.5353085371</v>
      </c>
      <c r="K135" s="40">
        <f>INDEX(人口源表!$1:$1048576,MATCH($B135,人口源表!$A:$A,0),MATCH(K$1,人口源表!$1:$1,0))-INDEX(城镇人口!$1:$1048576,MATCH($B135,城镇人口!$B:$B,0),MATCH(K$1,城镇人口!$1:$1,0))</f>
        <v>1050736.8077906165</v>
      </c>
      <c r="L135" s="40">
        <f>INDEX(人口源表!$1:$1048576,MATCH($B135,人口源表!$A:$A,0),MATCH(L$1,人口源表!$1:$1,0))-INDEX(城镇人口!$1:$1048576,MATCH($B135,城镇人口!$B:$B,0),MATCH(L$1,城镇人口!$1:$1,0))</f>
        <v>971168.38595913537</v>
      </c>
      <c r="M135" s="40">
        <f>INDEX(人口源表!$1:$1048576,MATCH($B135,人口源表!$A:$A,0),MATCH(M$1,人口源表!$1:$1,0))-INDEX(城镇人口!$1:$1048576,MATCH($B135,城镇人口!$B:$B,0),MATCH(M$1,城镇人口!$1:$1,0))</f>
        <v>889329.20358612947</v>
      </c>
      <c r="N135" s="40">
        <f>INDEX(人口源表!$1:$1048576,MATCH($B135,人口源表!$A:$A,0),MATCH(N$1,人口源表!$1:$1,0))-INDEX(城镇人口!$1:$1048576,MATCH($B135,城镇人口!$B:$B,0),MATCH(N$1,城镇人口!$1:$1,0))</f>
        <v>805495.90449106134</v>
      </c>
      <c r="O135" s="40">
        <f>INDEX(人口源表!$1:$1048576,MATCH($B135,人口源表!$A:$A,0),MATCH(O$1,人口源表!$1:$1,0))-INDEX(城镇人口!$1:$1048576,MATCH($B135,城镇人口!$B:$B,0),MATCH(O$1,城镇人口!$1:$1,0))</f>
        <v>719922.409308061</v>
      </c>
      <c r="P135" s="40">
        <f>INDEX(人口源表!$1:$1048576,MATCH($B135,人口源表!$A:$A,0),MATCH(P$1,人口源表!$1:$1,0))-INDEX(城镇人口!$1:$1048576,MATCH($B135,城镇人口!$B:$B,0),MATCH(P$1,城镇人口!$1:$1,0))</f>
        <v>632840.82065710984</v>
      </c>
      <c r="Q135" s="40">
        <f>INDEX(人口源表!$1:$1048576,MATCH($B135,人口源表!$A:$A,0),MATCH(Q$1,人口源表!$1:$1,0))-INDEX(城镇人口!$1:$1048576,MATCH($B135,城镇人口!$B:$B,0),MATCH(Q$1,城镇人口!$1:$1,0))</f>
        <v>544462.18740666471</v>
      </c>
      <c r="R135" s="40">
        <f>INDEX(人口源表!$1:$1048576,MATCH($B135,人口源表!$A:$A,0),MATCH(R$1,人口源表!$1:$1,0))-INDEX(城镇人口!$1:$1048576,MATCH($B135,城镇人口!$B:$B,0),MATCH(R$1,城镇人口!$1:$1,0))</f>
        <v>454977.45142465644</v>
      </c>
      <c r="S135" s="40">
        <f>INDEX(人口源表!$1:$1048576,MATCH($B135,人口源表!$A:$A,0),MATCH(S$1,人口源表!$1:$1,0))-INDEX(城镇人口!$1:$1048576,MATCH($B135,城镇人口!$B:$B,0),MATCH(S$1,城镇人口!$1:$1,0))</f>
        <v>409455.00199018046</v>
      </c>
      <c r="T135" s="40">
        <f>INDEX(人口源表!$1:$1048576,MATCH($B135,人口源表!$A:$A,0),MATCH(T$1,人口源表!$1:$1,0))-INDEX(城镇人口!$1:$1048576,MATCH($B135,城镇人口!$B:$B,0),MATCH(T$1,城镇人口!$1:$1,0))</f>
        <v>363656.90654756501</v>
      </c>
      <c r="U135" s="40">
        <f>INDEX(人口源表!$1:$1048576,MATCH($B135,人口源表!$A:$A,0),MATCH(U$1,人口源表!$1:$1,0))-INDEX(城镇人口!$1:$1048576,MATCH($B135,城镇人口!$B:$B,0),MATCH(U$1,城镇人口!$1:$1,0))</f>
        <v>317664.46643645875</v>
      </c>
      <c r="V135" s="40">
        <f>INDEX(人口源表!$1:$1048576,MATCH($B135,人口源表!$A:$A,0),MATCH(V$1,人口源表!$1:$1,0))-INDEX(城镇人口!$1:$1048576,MATCH($B135,城镇人口!$B:$B,0),MATCH(V$1,城镇人口!$1:$1,0))</f>
        <v>271549.59897730127</v>
      </c>
      <c r="W135" s="40">
        <f>INDEX(人口源表!$1:$1048576,MATCH($B135,人口源表!$A:$A,0),MATCH(W$1,人口源表!$1:$1,0))-INDEX(城镇人口!$1:$1048576,MATCH($B135,城镇人口!$B:$B,0),MATCH(W$1,城镇人口!$1:$1,0))</f>
        <v>225375.3836880438</v>
      </c>
      <c r="X135" s="40">
        <f>INDEX(人口源表!$1:$1048576,MATCH($B135,人口源表!$A:$A,0),MATCH(X$1,人口源表!$1:$1,0))-INDEX(城镇人口!$1:$1048576,MATCH($B135,城镇人口!$B:$B,0),MATCH(X$1,城镇人口!$1:$1,0))</f>
        <v>179196.79199369252</v>
      </c>
      <c r="Y135" s="40">
        <f>INDEX(人口源表!$1:$1048576,MATCH($B135,人口源表!$A:$A,0),MATCH(Y$1,人口源表!$1:$1,0))-INDEX(城镇人口!$1:$1048576,MATCH($B135,城镇人口!$B:$B,0),MATCH(Y$1,城镇人口!$1:$1,0))</f>
        <v>133061.18044163287</v>
      </c>
      <c r="Z135" s="40">
        <f>INDEX(人口源表!$1:$1048576,MATCH($B135,人口源表!$A:$A,0),MATCH(Z$1,人口源表!$1:$1,0))-INDEX(城镇人口!$1:$1048576,MATCH($B135,城镇人口!$B:$B,0),MATCH(Z$1,城镇人口!$1:$1,0))</f>
        <v>87009.034875662997</v>
      </c>
      <c r="AA135" s="40">
        <f>INDEX(人口源表!$1:$1048576,MATCH($B135,人口源表!$A:$A,0),MATCH(AA$1,人口源表!$1:$1,0))-INDEX(城镇人口!$1:$1048576,MATCH($B135,城镇人口!$B:$B,0),MATCH(AA$1,城镇人口!$1:$1,0))</f>
        <v>41074.536756543443</v>
      </c>
      <c r="AB135" s="40">
        <f>INDEX(人口源表!$1:$1048576,MATCH($B135,人口源表!$A:$A,0),MATCH(AB$1,人口源表!$1:$1,0))-INDEX(城镇人口!$1:$1048576,MATCH($B135,城镇人口!$B:$B,0),MATCH(AB$1,城镇人口!$1:$1,0))</f>
        <v>0</v>
      </c>
      <c r="AC135" s="40">
        <f>INDEX(人口源表!$1:$1048576,MATCH($B135,人口源表!$A:$A,0),MATCH(AC$1,人口源表!$1:$1,0))-INDEX(城镇人口!$1:$1048576,MATCH($B135,城镇人口!$B:$B,0),MATCH(AC$1,城镇人口!$1:$1,0))</f>
        <v>0</v>
      </c>
      <c r="AD135" s="40">
        <f>INDEX(人口源表!$1:$1048576,MATCH($B135,人口源表!$A:$A,0),MATCH(AD$1,人口源表!$1:$1,0))-INDEX(城镇人口!$1:$1048576,MATCH($B135,城镇人口!$B:$B,0),MATCH(AD$1,城镇人口!$1:$1,0))</f>
        <v>0</v>
      </c>
      <c r="AE135" s="40">
        <f>INDEX(人口源表!$1:$1048576,MATCH($B135,人口源表!$A:$A,0),MATCH(AE$1,人口源表!$1:$1,0))-INDEX(城镇人口!$1:$1048576,MATCH($B135,城镇人口!$B:$B,0),MATCH(AE$1,城镇人口!$1:$1,0))</f>
        <v>0</v>
      </c>
      <c r="AF135" s="40">
        <f>INDEX(人口源表!$1:$1048576,MATCH($B135,人口源表!$A:$A,0),MATCH(AF$1,人口源表!$1:$1,0))-INDEX(城镇人口!$1:$1048576,MATCH($B135,城镇人口!$B:$B,0),MATCH(AF$1,城镇人口!$1:$1,0))</f>
        <v>0</v>
      </c>
      <c r="AG135" s="40">
        <f>INDEX(人口源表!$1:$1048576,MATCH($B135,人口源表!$A:$A,0),MATCH(AG$1,人口源表!$1:$1,0))-INDEX(城镇人口!$1:$1048576,MATCH($B135,城镇人口!$B:$B,0),MATCH(AG$1,城镇人口!$1:$1,0))</f>
        <v>0</v>
      </c>
      <c r="AH135" s="40">
        <f>INDEX(人口源表!$1:$1048576,MATCH($B135,人口源表!$A:$A,0),MATCH(AH$1,人口源表!$1:$1,0))-INDEX(城镇人口!$1:$1048576,MATCH($B135,城镇人口!$B:$B,0),MATCH(AH$1,城镇人口!$1:$1,0))</f>
        <v>0</v>
      </c>
      <c r="AI135" s="40">
        <f>INDEX(人口源表!$1:$1048576,MATCH($B135,人口源表!$A:$A,0),MATCH(AI$1,人口源表!$1:$1,0))-INDEX(城镇人口!$1:$1048576,MATCH($B135,城镇人口!$B:$B,0),MATCH(AI$1,城镇人口!$1:$1,0))</f>
        <v>0</v>
      </c>
      <c r="AJ135" s="40">
        <f>INDEX(人口源表!$1:$1048576,MATCH($B135,人口源表!$A:$A,0),MATCH(AJ$1,人口源表!$1:$1,0))-INDEX(城镇人口!$1:$1048576,MATCH($B135,城镇人口!$B:$B,0),MATCH(AJ$1,城镇人口!$1:$1,0))</f>
        <v>0</v>
      </c>
      <c r="AK135" s="40">
        <f>INDEX(人口源表!$1:$1048576,MATCH($B135,人口源表!$A:$A,0),MATCH(AK$1,人口源表!$1:$1,0))-INDEX(城镇人口!$1:$1048576,MATCH($B135,城镇人口!$B:$B,0),MATCH(AK$1,城镇人口!$1:$1,0))</f>
        <v>0</v>
      </c>
      <c r="AL135" s="40">
        <f>INDEX(人口源表!$1:$1048576,MATCH($B135,人口源表!$A:$A,0),MATCH(AL$1,人口源表!$1:$1,0))-INDEX(城镇人口!$1:$1048576,MATCH($B135,城镇人口!$B:$B,0),MATCH(AL$1,城镇人口!$1:$1,0))</f>
        <v>0</v>
      </c>
      <c r="AM135" s="40">
        <f>INDEX(人口源表!$1:$1048576,MATCH($B135,人口源表!$A:$A,0),MATCH(AM$1,人口源表!$1:$1,0))-INDEX(城镇人口!$1:$1048576,MATCH($B135,城镇人口!$B:$B,0),MATCH(AM$1,城镇人口!$1:$1,0))</f>
        <v>0</v>
      </c>
      <c r="AN135" s="40">
        <f>INDEX(人口源表!$1:$1048576,MATCH($B135,人口源表!$A:$A,0),MATCH(AN$1,人口源表!$1:$1,0))-INDEX(城镇人口!$1:$1048576,MATCH($B135,城镇人口!$B:$B,0),MATCH(AN$1,城镇人口!$1:$1,0))</f>
        <v>0</v>
      </c>
      <c r="AO135" s="40">
        <f>INDEX(人口源表!$1:$1048576,MATCH($B135,人口源表!$A:$A,0),MATCH(AO$1,人口源表!$1:$1,0))-INDEX(城镇人口!$1:$1048576,MATCH($B135,城镇人口!$B:$B,0),MATCH(AO$1,城镇人口!$1:$1,0))</f>
        <v>0</v>
      </c>
      <c r="AP135" s="40">
        <f>INDEX(人口源表!$1:$1048576,MATCH($B135,人口源表!$A:$A,0),MATCH(AP$1,人口源表!$1:$1,0))-INDEX(城镇人口!$1:$1048576,MATCH($B135,城镇人口!$B:$B,0),MATCH(AP$1,城镇人口!$1:$1,0))</f>
        <v>0</v>
      </c>
      <c r="AQ135" s="40">
        <f>INDEX(人口源表!$1:$1048576,MATCH($B135,人口源表!$A:$A,0),MATCH(AQ$1,人口源表!$1:$1,0))-INDEX(城镇人口!$1:$1048576,MATCH($B135,城镇人口!$B:$B,0),MATCH(AQ$1,城镇人口!$1:$1,0))</f>
        <v>0</v>
      </c>
      <c r="AR135" s="40">
        <f>INDEX(人口源表!$1:$1048576,MATCH($B135,人口源表!$A:$A,0),MATCH(AR$1,人口源表!$1:$1,0))-INDEX(城镇人口!$1:$1048576,MATCH($B135,城镇人口!$B:$B,0),MATCH(AR$1,城镇人口!$1:$1,0))</f>
        <v>0</v>
      </c>
      <c r="AS135" s="40">
        <f>INDEX(人口源表!$1:$1048576,MATCH($B135,人口源表!$A:$A,0),MATCH(AS$1,人口源表!$1:$1,0))-INDEX(城镇人口!$1:$1048576,MATCH($B135,城镇人口!$B:$B,0),MATCH(AS$1,城镇人口!$1:$1,0))</f>
        <v>0</v>
      </c>
      <c r="AT135" s="40">
        <f>INDEX(人口源表!$1:$1048576,MATCH($B135,人口源表!$A:$A,0),MATCH(AT$1,人口源表!$1:$1,0))-INDEX(城镇人口!$1:$1048576,MATCH($B135,城镇人口!$B:$B,0),MATCH(AT$1,城镇人口!$1:$1,0))</f>
        <v>0</v>
      </c>
      <c r="AU135" s="40">
        <f>INDEX(人口源表!$1:$1048576,MATCH($B135,人口源表!$A:$A,0),MATCH(AU$1,人口源表!$1:$1,0))-INDEX(城镇人口!$1:$1048576,MATCH($B135,城镇人口!$B:$B,0),MATCH(AU$1,城镇人口!$1:$1,0))</f>
        <v>0</v>
      </c>
      <c r="AV135" s="40">
        <f>INDEX(人口源表!$1:$1048576,MATCH($B135,人口源表!$A:$A,0),MATCH(AV$1,人口源表!$1:$1,0))-INDEX(城镇人口!$1:$1048576,MATCH($B135,城镇人口!$B:$B,0),MATCH(AV$1,城镇人口!$1:$1,0))</f>
        <v>0</v>
      </c>
    </row>
    <row r="136" spans="1:48" x14ac:dyDescent="0.15">
      <c r="A136" s="4" t="s">
        <v>7</v>
      </c>
      <c r="B136" s="4" t="s">
        <v>9</v>
      </c>
      <c r="C136" s="34">
        <f>VLOOKUP(B136,'[1]2016省城人口总结（根）'!B:C,2,FALSE)/100</f>
        <v>0.72889769665362891</v>
      </c>
      <c r="D136" s="40">
        <f>INDEX(人口源表!$1:$1048576,MATCH($B136,人口源表!$A:$A,0),MATCH(D$1,人口源表!$1:$1,0))-INDEX(城镇人口!$1:$1048576,MATCH($B136,城镇人口!$B:$B,0),MATCH(D$1,城镇人口!$1:$1,0))</f>
        <v>2460572.4441380678</v>
      </c>
      <c r="E136" s="40">
        <f>INDEX(人口源表!$1:$1048576,MATCH($B136,人口源表!$A:$A,0),MATCH(E$1,人口源表!$1:$1,0))-INDEX(城镇人口!$1:$1048576,MATCH($B136,城镇人口!$B:$B,0),MATCH(E$1,城镇人口!$1:$1,0))</f>
        <v>2359472.4498900874</v>
      </c>
      <c r="F136" s="40">
        <f>INDEX(人口源表!$1:$1048576,MATCH($B136,人口源表!$A:$A,0),MATCH(F$1,人口源表!$1:$1,0))-INDEX(城镇人口!$1:$1048576,MATCH($B136,城镇人口!$B:$B,0),MATCH(F$1,城镇人口!$1:$1,0))</f>
        <v>2254035.7047484806</v>
      </c>
      <c r="G136" s="40">
        <f>INDEX(人口源表!$1:$1048576,MATCH($B136,人口源表!$A:$A,0),MATCH(G$1,人口源表!$1:$1,0))-INDEX(城镇人口!$1:$1048576,MATCH($B136,城镇人口!$B:$B,0),MATCH(G$1,城镇人口!$1:$1,0))</f>
        <v>2333740.7219925513</v>
      </c>
      <c r="H136" s="40">
        <f>INDEX(人口源表!$1:$1048576,MATCH($B136,人口源表!$A:$A,0),MATCH(H$1,人口源表!$1:$1,0))-INDEX(城镇人口!$1:$1048576,MATCH($B136,城镇人口!$B:$B,0),MATCH(H$1,城镇人口!$1:$1,0))</f>
        <v>2217709.8444224466</v>
      </c>
      <c r="I136" s="40">
        <f>INDEX(人口源表!$1:$1048576,MATCH($B136,人口源表!$A:$A,0),MATCH(I$1,人口源表!$1:$1,0))-INDEX(城镇人口!$1:$1048576,MATCH($B136,城镇人口!$B:$B,0),MATCH(I$1,城镇人口!$1:$1,0))</f>
        <v>2150849.8554575434</v>
      </c>
      <c r="J136" s="40">
        <f>INDEX(人口源表!$1:$1048576,MATCH($B136,人口源表!$A:$A,0),MATCH(J$1,人口源表!$1:$1,0))-INDEX(城镇人口!$1:$1048576,MATCH($B136,城镇人口!$B:$B,0),MATCH(J$1,城镇人口!$1:$1,0))</f>
        <v>2080268.2732381988</v>
      </c>
      <c r="K136" s="40">
        <f>INDEX(人口源表!$1:$1048576,MATCH($B136,人口源表!$A:$A,0),MATCH(K$1,人口源表!$1:$1,0))-INDEX(城镇人口!$1:$1048576,MATCH($B136,城镇人口!$B:$B,0),MATCH(K$1,城镇人口!$1:$1,0))</f>
        <v>2006309.1756710866</v>
      </c>
      <c r="L136" s="40">
        <f>INDEX(人口源表!$1:$1048576,MATCH($B136,人口源表!$A:$A,0),MATCH(L$1,人口源表!$1:$1,0))-INDEX(城镇人口!$1:$1048576,MATCH($B136,城镇人口!$B:$B,0),MATCH(L$1,城镇人口!$1:$1,0))</f>
        <v>1929297.1127860388</v>
      </c>
      <c r="M136" s="40">
        <f>INDEX(人口源表!$1:$1048576,MATCH($B136,人口源表!$A:$A,0),MATCH(M$1,人口源表!$1:$1,0))-INDEX(城镇人口!$1:$1048576,MATCH($B136,城镇人口!$B:$B,0),MATCH(M$1,城镇人口!$1:$1,0))</f>
        <v>1849537.8935028855</v>
      </c>
      <c r="N136" s="40">
        <f>INDEX(人口源表!$1:$1048576,MATCH($B136,人口源表!$A:$A,0),MATCH(N$1,人口源表!$1:$1,0))-INDEX(城镇人口!$1:$1048576,MATCH($B136,城镇人口!$B:$B,0),MATCH(N$1,城镇人口!$1:$1,0))</f>
        <v>1767318.42946258</v>
      </c>
      <c r="O136" s="40">
        <f>INDEX(人口源表!$1:$1048576,MATCH($B136,人口源表!$A:$A,0),MATCH(O$1,人口源表!$1:$1,0))-INDEX(城镇人口!$1:$1048576,MATCH($B136,城镇人口!$B:$B,0),MATCH(O$1,城镇人口!$1:$1,0))</f>
        <v>1682907.5623530988</v>
      </c>
      <c r="P136" s="40">
        <f>INDEX(人口源表!$1:$1048576,MATCH($B136,人口源表!$A:$A,0),MATCH(P$1,人口源表!$1:$1,0))-INDEX(城镇人口!$1:$1048576,MATCH($B136,城镇人口!$B:$B,0),MATCH(P$1,城镇人口!$1:$1,0))</f>
        <v>1596556.0316031873</v>
      </c>
      <c r="Q136" s="40">
        <f>INDEX(人口源表!$1:$1048576,MATCH($B136,人口源表!$A:$A,0),MATCH(Q$1,人口源表!$1:$1,0))-INDEX(城镇人口!$1:$1048576,MATCH($B136,城镇人口!$B:$B,0),MATCH(Q$1,城镇人口!$1:$1,0))</f>
        <v>1508497.7881386969</v>
      </c>
      <c r="R136" s="40">
        <f>INDEX(人口源表!$1:$1048576,MATCH($B136,人口源表!$A:$A,0),MATCH(R$1,人口源表!$1:$1,0))-INDEX(城镇人口!$1:$1048576,MATCH($B136,城镇人口!$B:$B,0),MATCH(R$1,城镇人口!$1:$1,0))</f>
        <v>1418949.8254932147</v>
      </c>
      <c r="S136" s="40">
        <f>INDEX(人口源表!$1:$1048576,MATCH($B136,人口源表!$A:$A,0),MATCH(S$1,人口源表!$1:$1,0))-INDEX(城镇人口!$1:$1048576,MATCH($B136,城镇人口!$B:$B,0),MATCH(S$1,城镇人口!$1:$1,0))</f>
        <v>1372103.6323203072</v>
      </c>
      <c r="T136" s="40">
        <f>INDEX(人口源表!$1:$1048576,MATCH($B136,人口源表!$A:$A,0),MATCH(T$1,人口源表!$1:$1,0))-INDEX(城镇人口!$1:$1048576,MATCH($B136,城镇人口!$B:$B,0),MATCH(T$1,城镇人口!$1:$1,0))</f>
        <v>1324593.1506209802</v>
      </c>
      <c r="U136" s="40">
        <f>INDEX(人口源表!$1:$1048576,MATCH($B136,人口源表!$A:$A,0),MATCH(U$1,人口源表!$1:$1,0))-INDEX(城镇人口!$1:$1048576,MATCH($B136,城镇人口!$B:$B,0),MATCH(U$1,城镇人口!$1:$1,0))</f>
        <v>1276534.0990044102</v>
      </c>
      <c r="V136" s="40">
        <f>INDEX(人口源表!$1:$1048576,MATCH($B136,人口源表!$A:$A,0),MATCH(V$1,人口源表!$1:$1,0))-INDEX(城镇人口!$1:$1048576,MATCH($B136,城镇人口!$B:$B,0),MATCH(V$1,城镇人口!$1:$1,0))</f>
        <v>1228032.5337885804</v>
      </c>
      <c r="W136" s="40">
        <f>INDEX(人口源表!$1:$1048576,MATCH($B136,人口源表!$A:$A,0),MATCH(W$1,人口源表!$1:$1,0))-INDEX(城镇人口!$1:$1048576,MATCH($B136,城镇人口!$B:$B,0),MATCH(W$1,城镇人口!$1:$1,0))</f>
        <v>1179185.9905565679</v>
      </c>
      <c r="X136" s="40">
        <f>INDEX(人口源表!$1:$1048576,MATCH($B136,人口源表!$A:$A,0),MATCH(X$1,人口源表!$1:$1,0))-INDEX(城镇人口!$1:$1048576,MATCH($B136,城镇人口!$B:$B,0),MATCH(X$1,城镇人口!$1:$1,0))</f>
        <v>1130083.23656548</v>
      </c>
      <c r="Y136" s="40">
        <f>INDEX(人口源表!$1:$1048576,MATCH($B136,人口源表!$A:$A,0),MATCH(Y$1,人口源表!$1:$1,0))-INDEX(城镇人口!$1:$1048576,MATCH($B136,城镇人口!$B:$B,0),MATCH(Y$1,城镇人口!$1:$1,0))</f>
        <v>1080805.241769556</v>
      </c>
      <c r="Z136" s="40">
        <f>INDEX(人口源表!$1:$1048576,MATCH($B136,人口源表!$A:$A,0),MATCH(Z$1,人口源表!$1:$1,0))-INDEX(城镇人口!$1:$1048576,MATCH($B136,城镇人口!$B:$B,0),MATCH(Z$1,城镇人口!$1:$1,0))</f>
        <v>1031424.9871333372</v>
      </c>
      <c r="AA136" s="40">
        <f>INDEX(人口源表!$1:$1048576,MATCH($B136,人口源表!$A:$A,0),MATCH(AA$1,人口源表!$1:$1,0))-INDEX(城镇人口!$1:$1048576,MATCH($B136,城镇人口!$B:$B,0),MATCH(AA$1,城镇人口!$1:$1,0))</f>
        <v>982008.10632733628</v>
      </c>
      <c r="AB136" s="40">
        <f>INDEX(人口源表!$1:$1048576,MATCH($B136,人口源表!$A:$A,0),MATCH(AB$1,人口源表!$1:$1,0))-INDEX(城镇人口!$1:$1048576,MATCH($B136,城镇人口!$B:$B,0),MATCH(AB$1,城镇人口!$1:$1,0))</f>
        <v>932613.57496220991</v>
      </c>
      <c r="AC136" s="40">
        <f>INDEX(人口源表!$1:$1048576,MATCH($B136,人口源表!$A:$A,0),MATCH(AC$1,人口源表!$1:$1,0))-INDEX(城镇人口!$1:$1048576,MATCH($B136,城镇人口!$B:$B,0),MATCH(AC$1,城镇人口!$1:$1,0))</f>
        <v>894213.91525052488</v>
      </c>
      <c r="AD136" s="40">
        <f>INDEX(人口源表!$1:$1048576,MATCH($B136,人口源表!$A:$A,0),MATCH(AD$1,人口源表!$1:$1,0))-INDEX(城镇人口!$1:$1048576,MATCH($B136,城镇人口!$B:$B,0),MATCH(AD$1,城镇人口!$1:$1,0))</f>
        <v>855910.92512062378</v>
      </c>
      <c r="AE136" s="40">
        <f>INDEX(人口源表!$1:$1048576,MATCH($B136,人口源表!$A:$A,0),MATCH(AE$1,人口源表!$1:$1,0))-INDEX(城镇人口!$1:$1048576,MATCH($B136,城镇人口!$B:$B,0),MATCH(AE$1,城镇人口!$1:$1,0))</f>
        <v>817739.90100014582</v>
      </c>
      <c r="AF136" s="40">
        <f>INDEX(人口源表!$1:$1048576,MATCH($B136,人口源表!$A:$A,0),MATCH(AF$1,人口源表!$1:$1,0))-INDEX(城镇人口!$1:$1048576,MATCH($B136,城镇人口!$B:$B,0),MATCH(AF$1,城镇人口!$1:$1,0))</f>
        <v>779731.35591031052</v>
      </c>
      <c r="AG136" s="40">
        <f>INDEX(人口源表!$1:$1048576,MATCH($B136,人口源表!$A:$A,0),MATCH(AG$1,人口源表!$1:$1,0))-INDEX(城镇人口!$1:$1048576,MATCH($B136,城镇人口!$B:$B,0),MATCH(AG$1,城镇人口!$1:$1,0))</f>
        <v>741911.87246227078</v>
      </c>
      <c r="AH136" s="40">
        <f>INDEX(人口源表!$1:$1048576,MATCH($B136,人口源表!$A:$A,0),MATCH(AH$1,人口源表!$1:$1,0))-INDEX(城镇人口!$1:$1048576,MATCH($B136,城镇人口!$B:$B,0),MATCH(AH$1,城镇人口!$1:$1,0))</f>
        <v>704304.02207046561</v>
      </c>
      <c r="AI136" s="40">
        <f>INDEX(人口源表!$1:$1048576,MATCH($B136,人口源表!$A:$A,0),MATCH(AI$1,人口源表!$1:$1,0))-INDEX(城镇人口!$1:$1048576,MATCH($B136,城镇人口!$B:$B,0),MATCH(AI$1,城镇人口!$1:$1,0))</f>
        <v>666927.02607291378</v>
      </c>
      <c r="AJ136" s="40">
        <f>INDEX(人口源表!$1:$1048576,MATCH($B136,人口源表!$A:$A,0),MATCH(AJ$1,人口源表!$1:$1,0))-INDEX(城镇人口!$1:$1048576,MATCH($B136,城镇人口!$B:$B,0),MATCH(AJ$1,城镇人口!$1:$1,0))</f>
        <v>629797.00252238289</v>
      </c>
      <c r="AK136" s="40">
        <f>INDEX(人口源表!$1:$1048576,MATCH($B136,人口源表!$A:$A,0),MATCH(AK$1,人口源表!$1:$1,0))-INDEX(城镇人口!$1:$1048576,MATCH($B136,城镇人口!$B:$B,0),MATCH(AK$1,城镇人口!$1:$1,0))</f>
        <v>592927.04750473797</v>
      </c>
      <c r="AL136" s="40">
        <f>INDEX(人口源表!$1:$1048576,MATCH($B136,人口源表!$A:$A,0),MATCH(AL$1,人口源表!$1:$1,0))-INDEX(城镇人口!$1:$1048576,MATCH($B136,城镇人口!$B:$B,0),MATCH(AL$1,城镇人口!$1:$1,0))</f>
        <v>556328.00374526344</v>
      </c>
      <c r="AM136" s="40">
        <f>INDEX(人口源表!$1:$1048576,MATCH($B136,人口源表!$A:$A,0),MATCH(AM$1,人口源表!$1:$1,0))-INDEX(城镇人口!$1:$1048576,MATCH($B136,城镇人口!$B:$B,0),MATCH(AM$1,城镇人口!$1:$1,0))</f>
        <v>520008.54305321723</v>
      </c>
      <c r="AN136" s="40">
        <f>INDEX(人口源表!$1:$1048576,MATCH($B136,人口源表!$A:$A,0),MATCH(AN$1,人口源表!$1:$1,0))-INDEX(城镇人口!$1:$1048576,MATCH($B136,城镇人口!$B:$B,0),MATCH(AN$1,城镇人口!$1:$1,0))</f>
        <v>483975.75980973803</v>
      </c>
      <c r="AO136" s="40">
        <f>INDEX(人口源表!$1:$1048576,MATCH($B136,人口源表!$A:$A,0),MATCH(AO$1,人口源表!$1:$1,0))-INDEX(城镇人口!$1:$1048576,MATCH($B136,城镇人口!$B:$B,0),MATCH(AO$1,城镇人口!$1:$1,0))</f>
        <v>448235.19115126319</v>
      </c>
      <c r="AP136" s="40">
        <f>INDEX(人口源表!$1:$1048576,MATCH($B136,人口源表!$A:$A,0),MATCH(AP$1,人口源表!$1:$1,0))-INDEX(城镇人口!$1:$1048576,MATCH($B136,城镇人口!$B:$B,0),MATCH(AP$1,城镇人口!$1:$1,0))</f>
        <v>412791.42589784041</v>
      </c>
      <c r="AQ136" s="40">
        <f>INDEX(人口源表!$1:$1048576,MATCH($B136,人口源表!$A:$A,0),MATCH(AQ$1,人口源表!$1:$1,0))-INDEX(城镇人口!$1:$1048576,MATCH($B136,城镇人口!$B:$B,0),MATCH(AQ$1,城镇人口!$1:$1,0))</f>
        <v>377648.46391159296</v>
      </c>
      <c r="AR136" s="40">
        <f>INDEX(人口源表!$1:$1048576,MATCH($B136,人口源表!$A:$A,0),MATCH(AR$1,人口源表!$1:$1,0))-INDEX(城镇人口!$1:$1048576,MATCH($B136,城镇人口!$B:$B,0),MATCH(AR$1,城镇人口!$1:$1,0))</f>
        <v>342810.04112058133</v>
      </c>
      <c r="AS136" s="40">
        <f>INDEX(人口源表!$1:$1048576,MATCH($B136,人口源表!$A:$A,0),MATCH(AS$1,人口源表!$1:$1,0))-INDEX(城镇人口!$1:$1048576,MATCH($B136,城镇人口!$B:$B,0),MATCH(AS$1,城镇人口!$1:$1,0))</f>
        <v>308280.08472201414</v>
      </c>
      <c r="AT136" s="40">
        <f>INDEX(人口源表!$1:$1048576,MATCH($B136,人口源表!$A:$A,0),MATCH(AT$1,人口源表!$1:$1,0))-INDEX(城镇人口!$1:$1048576,MATCH($B136,城镇人口!$B:$B,0),MATCH(AT$1,城镇人口!$1:$1,0))</f>
        <v>274062.91110761464</v>
      </c>
      <c r="AU136" s="40">
        <f>INDEX(人口源表!$1:$1048576,MATCH($B136,人口源表!$A:$A,0),MATCH(AU$1,人口源表!$1:$1,0))-INDEX(城镇人口!$1:$1048576,MATCH($B136,城镇人口!$B:$B,0),MATCH(AU$1,城镇人口!$1:$1,0))</f>
        <v>240163.83965681121</v>
      </c>
      <c r="AV136" s="40">
        <f>INDEX(人口源表!$1:$1048576,MATCH($B136,人口源表!$A:$A,0),MATCH(AV$1,人口源表!$1:$1,0))-INDEX(城镇人口!$1:$1048576,MATCH($B136,城镇人口!$B:$B,0),MATCH(AV$1,城镇人口!$1:$1,0))</f>
        <v>206589.44140460342</v>
      </c>
    </row>
    <row r="137" spans="1:48" x14ac:dyDescent="0.15">
      <c r="A137" s="4" t="s">
        <v>7</v>
      </c>
      <c r="B137" s="4" t="s">
        <v>13</v>
      </c>
      <c r="C137" s="34">
        <f>VLOOKUP(B137,'[1]2016省城人口总结（根）'!B:C,2,FALSE)/100</f>
        <v>0.70469646034692446</v>
      </c>
      <c r="D137" s="40">
        <f>INDEX(人口源表!$1:$1048576,MATCH($B137,人口源表!$A:$A,0),MATCH(D$1,人口源表!$1:$1,0))-INDEX(城镇人口!$1:$1048576,MATCH($B137,城镇人口!$B:$B,0),MATCH(D$1,城镇人口!$1:$1,0))</f>
        <v>1379931.0689093955</v>
      </c>
      <c r="E137" s="40">
        <f>INDEX(人口源表!$1:$1048576,MATCH($B137,人口源表!$A:$A,0),MATCH(E$1,人口源表!$1:$1,0))-INDEX(城镇人口!$1:$1048576,MATCH($B137,城镇人口!$B:$B,0),MATCH(E$1,城镇人口!$1:$1,0))</f>
        <v>1328803.2258893405</v>
      </c>
      <c r="F137" s="40">
        <f>INDEX(人口源表!$1:$1048576,MATCH($B137,人口源表!$A:$A,0),MATCH(F$1,人口源表!$1:$1,0))-INDEX(城镇人口!$1:$1048576,MATCH($B137,城镇人口!$B:$B,0),MATCH(F$1,城镇人口!$1:$1,0))</f>
        <v>1275701.4919693116</v>
      </c>
      <c r="G137" s="40">
        <f>INDEX(人口源表!$1:$1048576,MATCH($B137,人口源表!$A:$A,0),MATCH(G$1,人口源表!$1:$1,0))-INDEX(城镇人口!$1:$1048576,MATCH($B137,城镇人口!$B:$B,0),MATCH(G$1,城镇人口!$1:$1,0))</f>
        <v>1211098.6290321453</v>
      </c>
      <c r="H137" s="40">
        <f>INDEX(人口源表!$1:$1048576,MATCH($B137,人口源表!$A:$A,0),MATCH(H$1,人口源表!$1:$1,0))-INDEX(城镇人口!$1:$1048576,MATCH($B137,城镇人口!$B:$B,0),MATCH(H$1,城镇人口!$1:$1,0))</f>
        <v>1157615.4613775406</v>
      </c>
      <c r="I137" s="40">
        <f>INDEX(人口源表!$1:$1048576,MATCH($B137,人口源表!$A:$A,0),MATCH(I$1,人口源表!$1:$1,0))-INDEX(城镇人口!$1:$1048576,MATCH($B137,城镇人口!$B:$B,0),MATCH(I$1,城镇人口!$1:$1,0))</f>
        <v>1126705.9006100483</v>
      </c>
      <c r="J137" s="40">
        <f>INDEX(人口源表!$1:$1048576,MATCH($B137,人口源表!$A:$A,0),MATCH(J$1,人口源表!$1:$1,0))-INDEX(城镇人口!$1:$1048576,MATCH($B137,城镇人口!$B:$B,0),MATCH(J$1,城镇人口!$1:$1,0))</f>
        <v>1094368.5661292821</v>
      </c>
      <c r="K137" s="40">
        <f>INDEX(人口源表!$1:$1048576,MATCH($B137,人口源表!$A:$A,0),MATCH(K$1,人口源表!$1:$1,0))-INDEX(城镇人口!$1:$1048576,MATCH($B137,城镇人口!$B:$B,0),MATCH(K$1,城镇人口!$1:$1,0))</f>
        <v>1060692.4980961573</v>
      </c>
      <c r="L137" s="40">
        <f>INDEX(人口源表!$1:$1048576,MATCH($B137,人口源表!$A:$A,0),MATCH(L$1,人口源表!$1:$1,0))-INDEX(城镇人口!$1:$1048576,MATCH($B137,城镇人口!$B:$B,0),MATCH(L$1,城镇人口!$1:$1,0))</f>
        <v>1025765.5970718819</v>
      </c>
      <c r="M137" s="40">
        <f>INDEX(人口源表!$1:$1048576,MATCH($B137,人口源表!$A:$A,0),MATCH(M$1,人口源表!$1:$1,0))-INDEX(城镇人口!$1:$1048576,MATCH($B137,城镇人口!$B:$B,0),MATCH(M$1,城镇人口!$1:$1,0))</f>
        <v>989675.82969453512</v>
      </c>
      <c r="N137" s="40">
        <f>INDEX(人口源表!$1:$1048576,MATCH($B137,人口源表!$A:$A,0),MATCH(N$1,人口源表!$1:$1,0))-INDEX(城镇人口!$1:$1048576,MATCH($B137,城镇人口!$B:$B,0),MATCH(N$1,城镇人口!$1:$1,0))</f>
        <v>952510.15085358918</v>
      </c>
      <c r="O137" s="40">
        <f>INDEX(人口源表!$1:$1048576,MATCH($B137,人口源表!$A:$A,0),MATCH(O$1,人口源表!$1:$1,0))-INDEX(城镇人口!$1:$1048576,MATCH($B137,城镇人口!$B:$B,0),MATCH(O$1,城镇人口!$1:$1,0))</f>
        <v>914354.37677588174</v>
      </c>
      <c r="P137" s="40">
        <f>INDEX(人口源表!$1:$1048576,MATCH($B137,人口源表!$A:$A,0),MATCH(P$1,人口源表!$1:$1,0))-INDEX(城镇人口!$1:$1048576,MATCH($B137,城镇人口!$B:$B,0),MATCH(P$1,城镇人口!$1:$1,0))</f>
        <v>875293.42194986949</v>
      </c>
      <c r="Q137" s="40">
        <f>INDEX(人口源表!$1:$1048576,MATCH($B137,人口源表!$A:$A,0),MATCH(Q$1,人口源表!$1:$1,0))-INDEX(城镇人口!$1:$1048576,MATCH($B137,城镇人口!$B:$B,0),MATCH(Q$1,城镇人口!$1:$1,0))</f>
        <v>835410.73261713516</v>
      </c>
      <c r="R137" s="40">
        <f>INDEX(人口源表!$1:$1048576,MATCH($B137,人口源表!$A:$A,0),MATCH(R$1,人口源表!$1:$1,0))-INDEX(城镇人口!$1:$1048576,MATCH($B137,城镇人口!$B:$B,0),MATCH(R$1,城镇人口!$1:$1,0))</f>
        <v>794788.48210301343</v>
      </c>
      <c r="S137" s="40">
        <f>INDEX(人口源表!$1:$1048576,MATCH($B137,人口源表!$A:$A,0),MATCH(S$1,人口源表!$1:$1,0))-INDEX(城镇人口!$1:$1048576,MATCH($B137,城镇人口!$B:$B,0),MATCH(S$1,城镇人口!$1:$1,0))</f>
        <v>773250.26958019612</v>
      </c>
      <c r="T137" s="40">
        <f>INDEX(人口源表!$1:$1048576,MATCH($B137,人口源表!$A:$A,0),MATCH(T$1,人口源表!$1:$1,0))-INDEX(城镇人口!$1:$1048576,MATCH($B137,城镇人口!$B:$B,0),MATCH(T$1,城镇人口!$1:$1,0))</f>
        <v>751317.14862253796</v>
      </c>
      <c r="U137" s="40">
        <f>INDEX(人口源表!$1:$1048576,MATCH($B137,人口源表!$A:$A,0),MATCH(U$1,人口源表!$1:$1,0))-INDEX(城镇人口!$1:$1048576,MATCH($B137,城镇人口!$B:$B,0),MATCH(U$1,城镇人口!$1:$1,0))</f>
        <v>729037.10142518301</v>
      </c>
      <c r="V137" s="40">
        <f>INDEX(人口源表!$1:$1048576,MATCH($B137,人口源表!$A:$A,0),MATCH(V$1,人口源表!$1:$1,0))-INDEX(城镇人口!$1:$1048576,MATCH($B137,城镇人口!$B:$B,0),MATCH(V$1,城镇人口!$1:$1,0))</f>
        <v>706457.2942270101</v>
      </c>
      <c r="W137" s="40">
        <f>INDEX(人口源表!$1:$1048576,MATCH($B137,人口源表!$A:$A,0),MATCH(W$1,人口源表!$1:$1,0))-INDEX(城镇人口!$1:$1048576,MATCH($B137,城镇人口!$B:$B,0),MATCH(W$1,城镇人口!$1:$1,0))</f>
        <v>683623.21917431895</v>
      </c>
      <c r="X137" s="40">
        <f>INDEX(人口源表!$1:$1048576,MATCH($B137,人口源表!$A:$A,0),MATCH(X$1,人口源表!$1:$1,0))-INDEX(城镇人口!$1:$1048576,MATCH($B137,城镇人口!$B:$B,0),MATCH(X$1,城镇人口!$1:$1,0))</f>
        <v>660579.38186445693</v>
      </c>
      <c r="Y137" s="40">
        <f>INDEX(人口源表!$1:$1048576,MATCH($B137,人口源表!$A:$A,0),MATCH(Y$1,人口源表!$1:$1,0))-INDEX(城镇人口!$1:$1048576,MATCH($B137,城镇人口!$B:$B,0),MATCH(Y$1,城镇人口!$1:$1,0))</f>
        <v>637368.75873937737</v>
      </c>
      <c r="Z137" s="40">
        <f>INDEX(人口源表!$1:$1048576,MATCH($B137,人口源表!$A:$A,0),MATCH(Z$1,人口源表!$1:$1,0))-INDEX(城镇人口!$1:$1048576,MATCH($B137,城镇人口!$B:$B,0),MATCH(Z$1,城镇人口!$1:$1,0))</f>
        <v>614033.13029147731</v>
      </c>
      <c r="AA137" s="40">
        <f>INDEX(人口源表!$1:$1048576,MATCH($B137,人口源表!$A:$A,0),MATCH(AA$1,人口源表!$1:$1,0))-INDEX(城镇人口!$1:$1048576,MATCH($B137,城镇人口!$B:$B,0),MATCH(AA$1,城镇人口!$1:$1,0))</f>
        <v>590612.17432079278</v>
      </c>
      <c r="AB137" s="40">
        <f>INDEX(人口源表!$1:$1048576,MATCH($B137,人口源表!$A:$A,0),MATCH(AB$1,人口源表!$1:$1,0))-INDEX(城镇人口!$1:$1048576,MATCH($B137,城镇人口!$B:$B,0),MATCH(AB$1,城镇人口!$1:$1,0))</f>
        <v>567144.33456874127</v>
      </c>
      <c r="AC137" s="40">
        <f>INDEX(人口源表!$1:$1048576,MATCH($B137,人口源表!$A:$A,0),MATCH(AC$1,人口源表!$1:$1,0))-INDEX(城镇人口!$1:$1048576,MATCH($B137,城镇人口!$B:$B,0),MATCH(AC$1,城镇人口!$1:$1,0))</f>
        <v>548532.01225459995</v>
      </c>
      <c r="AD137" s="40">
        <f>INDEX(人口源表!$1:$1048576,MATCH($B137,人口源表!$A:$A,0),MATCH(AD$1,人口源表!$1:$1,0))-INDEX(城镇人口!$1:$1048576,MATCH($B137,城镇人口!$B:$B,0),MATCH(AD$1,城镇人口!$1:$1,0))</f>
        <v>529920.16206296906</v>
      </c>
      <c r="AE137" s="40">
        <f>INDEX(人口源表!$1:$1048576,MATCH($B137,人口源表!$A:$A,0),MATCH(AE$1,人口源表!$1:$1,0))-INDEX(城镇人口!$1:$1048576,MATCH($B137,城镇人口!$B:$B,0),MATCH(AE$1,城镇人口!$1:$1,0))</f>
        <v>511337.39741882123</v>
      </c>
      <c r="AF137" s="40">
        <f>INDEX(人口源表!$1:$1048576,MATCH($B137,人口源表!$A:$A,0),MATCH(AF$1,人口源表!$1:$1,0))-INDEX(城镇人口!$1:$1048576,MATCH($B137,城镇人口!$B:$B,0),MATCH(AF$1,城镇人口!$1:$1,0))</f>
        <v>492811.23776771827</v>
      </c>
      <c r="AG137" s="40">
        <f>INDEX(人口源表!$1:$1048576,MATCH($B137,人口源表!$A:$A,0),MATCH(AG$1,人口源表!$1:$1,0))-INDEX(城镇人口!$1:$1048576,MATCH($B137,城镇人口!$B:$B,0),MATCH(AG$1,城镇人口!$1:$1,0))</f>
        <v>474367.34300288977</v>
      </c>
      <c r="AH137" s="40">
        <f>INDEX(人口源表!$1:$1048576,MATCH($B137,人口源表!$A:$A,0),MATCH(AH$1,人口源表!$1:$1,0))-INDEX(城镇人口!$1:$1048576,MATCH($B137,城镇人口!$B:$B,0),MATCH(AH$1,城镇人口!$1:$1,0))</f>
        <v>456029.91431848938</v>
      </c>
      <c r="AI137" s="40">
        <f>INDEX(人口源表!$1:$1048576,MATCH($B137,人口源表!$A:$A,0),MATCH(AI$1,人口源表!$1:$1,0))-INDEX(城镇人口!$1:$1048576,MATCH($B137,城镇人口!$B:$B,0),MATCH(AI$1,城镇人口!$1:$1,0))</f>
        <v>437821.60876499163</v>
      </c>
      <c r="AJ137" s="40">
        <f>INDEX(人口源表!$1:$1048576,MATCH($B137,人口源表!$A:$A,0),MATCH(AJ$1,人口源表!$1:$1,0))-INDEX(城镇人口!$1:$1048576,MATCH($B137,城镇人口!$B:$B,0),MATCH(AJ$1,城镇人口!$1:$1,0))</f>
        <v>419763.25710758008</v>
      </c>
      <c r="AK137" s="40">
        <f>INDEX(人口源表!$1:$1048576,MATCH($B137,人口源表!$A:$A,0),MATCH(AK$1,人口源表!$1:$1,0))-INDEX(城镇人口!$1:$1048576,MATCH($B137,城镇人口!$B:$B,0),MATCH(AK$1,城镇人口!$1:$1,0))</f>
        <v>401873.81058566459</v>
      </c>
      <c r="AL137" s="40">
        <f>INDEX(人口源表!$1:$1048576,MATCH($B137,人口源表!$A:$A,0),MATCH(AL$1,人口源表!$1:$1,0))-INDEX(城镇人口!$1:$1048576,MATCH($B137,城镇人口!$B:$B,0),MATCH(AL$1,城镇人口!$1:$1,0))</f>
        <v>384170.46930927178</v>
      </c>
      <c r="AM137" s="40">
        <f>INDEX(人口源表!$1:$1048576,MATCH($B137,人口源表!$A:$A,0),MATCH(AM$1,人口源表!$1:$1,0))-INDEX(城镇人口!$1:$1048576,MATCH($B137,城镇人口!$B:$B,0),MATCH(AM$1,城镇人口!$1:$1,0))</f>
        <v>366668.41837193491</v>
      </c>
      <c r="AN137" s="40">
        <f>INDEX(人口源表!$1:$1048576,MATCH($B137,人口源表!$A:$A,0),MATCH(AN$1,人口源表!$1:$1,0))-INDEX(城镇人口!$1:$1048576,MATCH($B137,城镇人口!$B:$B,0),MATCH(AN$1,城镇人口!$1:$1,0))</f>
        <v>349381.0253989757</v>
      </c>
      <c r="AO137" s="40">
        <f>INDEX(人口源表!$1:$1048576,MATCH($B137,人口源表!$A:$A,0),MATCH(AO$1,人口源表!$1:$1,0))-INDEX(城镇人口!$1:$1048576,MATCH($B137,城镇人口!$B:$B,0),MATCH(AO$1,城镇人口!$1:$1,0))</f>
        <v>332319.24852261366</v>
      </c>
      <c r="AP137" s="40">
        <f>INDEX(人口源表!$1:$1048576,MATCH($B137,人口源表!$A:$A,0),MATCH(AP$1,人口源表!$1:$1,0))-INDEX(城镇人口!$1:$1048576,MATCH($B137,城镇人口!$B:$B,0),MATCH(AP$1,城镇人口!$1:$1,0))</f>
        <v>315492.17286954029</v>
      </c>
      <c r="AQ137" s="40">
        <f>INDEX(人口源表!$1:$1048576,MATCH($B137,人口源表!$A:$A,0),MATCH(AQ$1,人口源表!$1:$1,0))-INDEX(城镇人口!$1:$1048576,MATCH($B137,城镇人口!$B:$B,0),MATCH(AQ$1,城镇人口!$1:$1,0))</f>
        <v>298906.66277177865</v>
      </c>
      <c r="AR137" s="40">
        <f>INDEX(人口源表!$1:$1048576,MATCH($B137,人口源表!$A:$A,0),MATCH(AR$1,人口源表!$1:$1,0))-INDEX(城镇人口!$1:$1048576,MATCH($B137,城镇人口!$B:$B,0),MATCH(AR$1,城镇人口!$1:$1,0))</f>
        <v>282567.07548586139</v>
      </c>
      <c r="AS137" s="40">
        <f>INDEX(人口源表!$1:$1048576,MATCH($B137,人口源表!$A:$A,0),MATCH(AS$1,人口源表!$1:$1,0))-INDEX(城镇人口!$1:$1048576,MATCH($B137,城镇人口!$B:$B,0),MATCH(AS$1,城镇人口!$1:$1,0))</f>
        <v>266475.70546733029</v>
      </c>
      <c r="AT137" s="40">
        <f>INDEX(人口源表!$1:$1048576,MATCH($B137,人口源表!$A:$A,0),MATCH(AT$1,人口源表!$1:$1,0))-INDEX(城镇人口!$1:$1048576,MATCH($B137,城镇人口!$B:$B,0),MATCH(AT$1,城镇人口!$1:$1,0))</f>
        <v>250632.06782703893</v>
      </c>
      <c r="AU137" s="40">
        <f>INDEX(人口源表!$1:$1048576,MATCH($B137,人口源表!$A:$A,0),MATCH(AU$1,人口源表!$1:$1,0))-INDEX(城镇人口!$1:$1048576,MATCH($B137,城镇人口!$B:$B,0),MATCH(AU$1,城镇人口!$1:$1,0))</f>
        <v>235033.50660883589</v>
      </c>
      <c r="AV137" s="40">
        <f>INDEX(人口源表!$1:$1048576,MATCH($B137,人口源表!$A:$A,0),MATCH(AV$1,人口源表!$1:$1,0))-INDEX(城镇人口!$1:$1048576,MATCH($B137,城镇人口!$B:$B,0),MATCH(AV$1,城镇人口!$1:$1,0))</f>
        <v>219674.46602488356</v>
      </c>
    </row>
    <row r="138" spans="1:48" x14ac:dyDescent="0.15">
      <c r="A138" s="4" t="s">
        <v>7</v>
      </c>
      <c r="B138" s="4" t="s">
        <v>21</v>
      </c>
      <c r="C138" s="34">
        <f>VLOOKUP(B138,'[1]2016省城人口总结（根）'!B:C,2,FALSE)/100</f>
        <v>0.56830425988354272</v>
      </c>
      <c r="D138" s="40">
        <f>INDEX(人口源表!$1:$1048576,MATCH($B138,人口源表!$A:$A,0),MATCH(D$1,人口源表!$1:$1,0))-INDEX(城镇人口!$1:$1048576,MATCH($B138,城镇人口!$B:$B,0),MATCH(D$1,城镇人口!$1:$1,0))</f>
        <v>1678301.7947387453</v>
      </c>
      <c r="E138" s="40">
        <f>INDEX(人口源表!$1:$1048576,MATCH($B138,人口源表!$A:$A,0),MATCH(E$1,人口源表!$1:$1,0))-INDEX(城镇人口!$1:$1048576,MATCH($B138,城镇人口!$B:$B,0),MATCH(E$1,城镇人口!$1:$1,0))</f>
        <v>1649491.3702560049</v>
      </c>
      <c r="F138" s="40">
        <f>INDEX(人口源表!$1:$1048576,MATCH($B138,人口源表!$A:$A,0),MATCH(F$1,人口源表!$1:$1,0))-INDEX(城镇人口!$1:$1048576,MATCH($B138,城镇人口!$B:$B,0),MATCH(F$1,城镇人口!$1:$1,0))</f>
        <v>1618900.8000126029</v>
      </c>
      <c r="G138" s="40">
        <f>INDEX(人口源表!$1:$1048576,MATCH($B138,人口源表!$A:$A,0),MATCH(G$1,人口源表!$1:$1,0))-INDEX(城镇人口!$1:$1048576,MATCH($B138,城镇人口!$B:$B,0),MATCH(G$1,城镇人口!$1:$1,0))</f>
        <v>1539770.4941583336</v>
      </c>
      <c r="H138" s="40">
        <f>INDEX(人口源表!$1:$1048576,MATCH($B138,人口源表!$A:$A,0),MATCH(H$1,人口源表!$1:$1,0))-INDEX(城镇人口!$1:$1048576,MATCH($B138,城镇人口!$B:$B,0),MATCH(H$1,城镇人口!$1:$1,0))</f>
        <v>1511337.0807336243</v>
      </c>
      <c r="I138" s="40">
        <f>INDEX(人口源表!$1:$1048576,MATCH($B138,人口源表!$A:$A,0),MATCH(I$1,人口源表!$1:$1,0))-INDEX(城镇人口!$1:$1048576,MATCH($B138,城镇人口!$B:$B,0),MATCH(I$1,城镇人口!$1:$1,0))</f>
        <v>1497334.8151296983</v>
      </c>
      <c r="J138" s="40">
        <f>INDEX(人口源表!$1:$1048576,MATCH($B138,人口源表!$A:$A,0),MATCH(J$1,人口源表!$1:$1,0))-INDEX(城镇人口!$1:$1048576,MATCH($B138,城镇人口!$B:$B,0),MATCH(J$1,城镇人口!$1:$1,0))</f>
        <v>1481918.64155014</v>
      </c>
      <c r="K138" s="40">
        <f>INDEX(人口源表!$1:$1048576,MATCH($B138,人口源表!$A:$A,0),MATCH(K$1,人口源表!$1:$1,0))-INDEX(城镇人口!$1:$1048576,MATCH($B138,城镇人口!$B:$B,0),MATCH(K$1,城镇人口!$1:$1,0))</f>
        <v>1465135.245462711</v>
      </c>
      <c r="L138" s="40">
        <f>INDEX(人口源表!$1:$1048576,MATCH($B138,人口源表!$A:$A,0),MATCH(L$1,人口源表!$1:$1,0))-INDEX(城镇人口!$1:$1048576,MATCH($B138,城镇人口!$B:$B,0),MATCH(L$1,城镇人口!$1:$1,0))</f>
        <v>1447031.7560675391</v>
      </c>
      <c r="M138" s="40">
        <f>INDEX(人口源表!$1:$1048576,MATCH($B138,人口源表!$A:$A,0),MATCH(M$1,人口源表!$1:$1,0))-INDEX(城镇人口!$1:$1048576,MATCH($B138,城镇人口!$B:$B,0),MATCH(M$1,城镇人口!$1:$1,0))</f>
        <v>1427656.79353547</v>
      </c>
      <c r="N138" s="40">
        <f>INDEX(人口源表!$1:$1048576,MATCH($B138,人口源表!$A:$A,0),MATCH(N$1,人口源表!$1:$1,0))-INDEX(城镇人口!$1:$1048576,MATCH($B138,城镇人口!$B:$B,0),MATCH(N$1,城镇人口!$1:$1,0))</f>
        <v>1407060.6908873152</v>
      </c>
      <c r="O138" s="40">
        <f>INDEX(人口源表!$1:$1048576,MATCH($B138,人口源表!$A:$A,0),MATCH(O$1,人口源表!$1:$1,0))-INDEX(城镇人口!$1:$1048576,MATCH($B138,城镇人口!$B:$B,0),MATCH(O$1,城镇人口!$1:$1,0))</f>
        <v>1385293.9323086748</v>
      </c>
      <c r="P138" s="40">
        <f>INDEX(人口源表!$1:$1048576,MATCH($B138,人口源表!$A:$A,0),MATCH(P$1,人口源表!$1:$1,0))-INDEX(城镇人口!$1:$1048576,MATCH($B138,城镇人口!$B:$B,0),MATCH(P$1,城镇人口!$1:$1,0))</f>
        <v>1362408.134401632</v>
      </c>
      <c r="Q138" s="40">
        <f>INDEX(人口源表!$1:$1048576,MATCH($B138,人口源表!$A:$A,0),MATCH(Q$1,人口源表!$1:$1,0))-INDEX(城镇人口!$1:$1048576,MATCH($B138,城镇人口!$B:$B,0),MATCH(Q$1,城镇人口!$1:$1,0))</f>
        <v>1338455.5674005402</v>
      </c>
      <c r="R138" s="40">
        <f>INDEX(人口源表!$1:$1048576,MATCH($B138,人口源表!$A:$A,0),MATCH(R$1,人口源表!$1:$1,0))-INDEX(城镇人口!$1:$1048576,MATCH($B138,城镇人口!$B:$B,0),MATCH(R$1,城镇人口!$1:$1,0))</f>
        <v>1313489.3688643919</v>
      </c>
      <c r="S138" s="40">
        <f>INDEX(人口源表!$1:$1048576,MATCH($B138,人口源表!$A:$A,0),MATCH(S$1,人口源表!$1:$1,0))-INDEX(城镇人口!$1:$1048576,MATCH($B138,城镇人口!$B:$B,0),MATCH(S$1,城镇人口!$1:$1,0))</f>
        <v>1301002.5897679953</v>
      </c>
      <c r="T138" s="40">
        <f>INDEX(人口源表!$1:$1048576,MATCH($B138,人口源表!$A:$A,0),MATCH(T$1,人口源表!$1:$1,0))-INDEX(城镇人口!$1:$1048576,MATCH($B138,城镇人口!$B:$B,0),MATCH(T$1,城镇人口!$1:$1,0))</f>
        <v>1287818.2013871861</v>
      </c>
      <c r="U138" s="40">
        <f>INDEX(人口源表!$1:$1048576,MATCH($B138,人口源表!$A:$A,0),MATCH(U$1,人口源表!$1:$1,0))-INDEX(城镇人口!$1:$1048576,MATCH($B138,城镇人口!$B:$B,0),MATCH(U$1,城镇人口!$1:$1,0))</f>
        <v>1273973.5039577992</v>
      </c>
      <c r="V138" s="40">
        <f>INDEX(人口源表!$1:$1048576,MATCH($B138,人口源表!$A:$A,0),MATCH(V$1,人口源表!$1:$1,0))-INDEX(城镇人口!$1:$1048576,MATCH($B138,城镇人口!$B:$B,0),MATCH(V$1,城镇人口!$1:$1,0))</f>
        <v>1259507.0868077804</v>
      </c>
      <c r="W138" s="40">
        <f>INDEX(人口源表!$1:$1048576,MATCH($B138,人口源表!$A:$A,0),MATCH(W$1,人口源表!$1:$1,0))-INDEX(城镇人口!$1:$1048576,MATCH($B138,城镇人口!$B:$B,0),MATCH(W$1,城镇人口!$1:$1,0))</f>
        <v>1244457.1600027578</v>
      </c>
      <c r="X138" s="40">
        <f>INDEX(人口源表!$1:$1048576,MATCH($B138,人口源表!$A:$A,0),MATCH(X$1,人口源表!$1:$1,0))-INDEX(城镇人口!$1:$1048576,MATCH($B138,城镇人口!$B:$B,0),MATCH(X$1,城镇人口!$1:$1,0))</f>
        <v>1228863.0678135026</v>
      </c>
      <c r="Y138" s="40">
        <f>INDEX(人口源表!$1:$1048576,MATCH($B138,人口源表!$A:$A,0),MATCH(Y$1,人口源表!$1:$1,0))-INDEX(城镇人口!$1:$1048576,MATCH($B138,城镇人口!$B:$B,0),MATCH(Y$1,城镇人口!$1:$1,0))</f>
        <v>1212763.3479027734</v>
      </c>
      <c r="Z138" s="40">
        <f>INDEX(人口源表!$1:$1048576,MATCH($B138,人口源表!$A:$A,0),MATCH(Z$1,人口源表!$1:$1,0))-INDEX(城镇人口!$1:$1048576,MATCH($B138,城镇人口!$B:$B,0),MATCH(Z$1,城镇人口!$1:$1,0))</f>
        <v>1196197.2259121155</v>
      </c>
      <c r="AA138" s="40">
        <f>INDEX(人口源表!$1:$1048576,MATCH($B138,人口源表!$A:$A,0),MATCH(AA$1,人口源表!$1:$1,0))-INDEX(城镇人口!$1:$1048576,MATCH($B138,城镇人口!$B:$B,0),MATCH(AA$1,城镇人口!$1:$1,0))</f>
        <v>1179204.5171728944</v>
      </c>
      <c r="AB138" s="40">
        <f>INDEX(人口源表!$1:$1048576,MATCH($B138,人口源表!$A:$A,0),MATCH(AB$1,人口源表!$1:$1,0))-INDEX(城镇人口!$1:$1048576,MATCH($B138,城镇人口!$B:$B,0),MATCH(AB$1,城镇人口!$1:$1,0))</f>
        <v>1161824.0566285145</v>
      </c>
      <c r="AC138" s="40">
        <f>INDEX(人口源表!$1:$1048576,MATCH($B138,人口源表!$A:$A,0),MATCH(AC$1,人口源表!$1:$1,0))-INDEX(城镇人口!$1:$1048576,MATCH($B138,城镇人口!$B:$B,0),MATCH(AC$1,城镇人口!$1:$1,0))</f>
        <v>1147513.6764936419</v>
      </c>
      <c r="AD138" s="40">
        <f>INDEX(人口源表!$1:$1048576,MATCH($B138,人口源表!$A:$A,0),MATCH(AD$1,人口源表!$1:$1,0))-INDEX(城镇人口!$1:$1048576,MATCH($B138,城镇人口!$B:$B,0),MATCH(AD$1,城镇人口!$1:$1,0))</f>
        <v>1132899.1681497539</v>
      </c>
      <c r="AE138" s="40">
        <f>INDEX(人口源表!$1:$1048576,MATCH($B138,人口源表!$A:$A,0),MATCH(AE$1,人口源表!$1:$1,0))-INDEX(城镇人口!$1:$1048576,MATCH($B138,城镇人口!$B:$B,0),MATCH(AE$1,城镇人口!$1:$1,0))</f>
        <v>1118016.686952482</v>
      </c>
      <c r="AF138" s="40">
        <f>INDEX(人口源表!$1:$1048576,MATCH($B138,人口源表!$A:$A,0),MATCH(AF$1,人口源表!$1:$1,0))-INDEX(城镇人口!$1:$1048576,MATCH($B138,城镇人口!$B:$B,0),MATCH(AF$1,城镇人口!$1:$1,0))</f>
        <v>1102902.0252740146</v>
      </c>
      <c r="AG138" s="40">
        <f>INDEX(人口源表!$1:$1048576,MATCH($B138,人口源表!$A:$A,0),MATCH(AG$1,人口源表!$1:$1,0))-INDEX(城镇人口!$1:$1048576,MATCH($B138,城镇人口!$B:$B,0),MATCH(AG$1,城镇人口!$1:$1,0))</f>
        <v>1087591.4184895121</v>
      </c>
      <c r="AH138" s="40">
        <f>INDEX(人口源表!$1:$1048576,MATCH($B138,人口源表!$A:$A,0),MATCH(AH$1,人口源表!$1:$1,0))-INDEX(城镇人口!$1:$1048576,MATCH($B138,城镇人口!$B:$B,0),MATCH(AH$1,城镇人口!$1:$1,0))</f>
        <v>1072120.3561023623</v>
      </c>
      <c r="AI138" s="40">
        <f>INDEX(人口源表!$1:$1048576,MATCH($B138,人口源表!$A:$A,0),MATCH(AI$1,人口源表!$1:$1,0))-INDEX(城镇人口!$1:$1048576,MATCH($B138,城镇人口!$B:$B,0),MATCH(AI$1,城镇人口!$1:$1,0))</f>
        <v>1056524.6592112328</v>
      </c>
      <c r="AJ138" s="40">
        <f>INDEX(人口源表!$1:$1048576,MATCH($B138,人口源表!$A:$A,0),MATCH(AJ$1,人口源表!$1:$1,0))-INDEX(城镇人口!$1:$1048576,MATCH($B138,城镇人口!$B:$B,0),MATCH(AJ$1,城镇人口!$1:$1,0))</f>
        <v>1040839.8571789907</v>
      </c>
      <c r="AK138" s="40">
        <f>INDEX(人口源表!$1:$1048576,MATCH($B138,人口源表!$A:$A,0),MATCH(AK$1,人口源表!$1:$1,0))-INDEX(城镇人口!$1:$1048576,MATCH($B138,城镇人口!$B:$B,0),MATCH(AK$1,城镇人口!$1:$1,0))</f>
        <v>1025101.1358772372</v>
      </c>
      <c r="AL138" s="40">
        <f>INDEX(人口源表!$1:$1048576,MATCH($B138,人口源表!$A:$A,0),MATCH(AL$1,人口源表!$1:$1,0))-INDEX(城镇人口!$1:$1048576,MATCH($B138,城镇人口!$B:$B,0),MATCH(AL$1,城镇人口!$1:$1,0))</f>
        <v>1009343.2853848692</v>
      </c>
      <c r="AM138" s="40">
        <f>INDEX(人口源表!$1:$1048576,MATCH($B138,人口源表!$A:$A,0),MATCH(AM$1,人口源表!$1:$1,0))-INDEX(城镇人口!$1:$1048576,MATCH($B138,城镇人口!$B:$B,0),MATCH(AM$1,城镇人口!$1:$1,0))</f>
        <v>993600.91137453774</v>
      </c>
      <c r="AN138" s="40">
        <f>INDEX(人口源表!$1:$1048576,MATCH($B138,人口源表!$A:$A,0),MATCH(AN$1,人口源表!$1:$1,0))-INDEX(城镇人口!$1:$1048576,MATCH($B138,城镇人口!$B:$B,0),MATCH(AN$1,城镇人口!$1:$1,0))</f>
        <v>977908.10637097294</v>
      </c>
      <c r="AO138" s="40">
        <f>INDEX(人口源表!$1:$1048576,MATCH($B138,人口源表!$A:$A,0),MATCH(AO$1,人口源表!$1:$1,0))-INDEX(城镇人口!$1:$1048576,MATCH($B138,城镇人口!$B:$B,0),MATCH(AO$1,城镇人口!$1:$1,0))</f>
        <v>962298.39567916142</v>
      </c>
      <c r="AP138" s="40">
        <f>INDEX(人口源表!$1:$1048576,MATCH($B138,人口源表!$A:$A,0),MATCH(AP$1,人口源表!$1:$1,0))-INDEX(城镇人口!$1:$1048576,MATCH($B138,城镇人口!$B:$B,0),MATCH(AP$1,城镇人口!$1:$1,0))</f>
        <v>946804.93863219675</v>
      </c>
      <c r="AQ138" s="40">
        <f>INDEX(人口源表!$1:$1048576,MATCH($B138,人口源表!$A:$A,0),MATCH(AQ$1,人口源表!$1:$1,0))-INDEX(城镇人口!$1:$1048576,MATCH($B138,城镇人口!$B:$B,0),MATCH(AQ$1,城镇人口!$1:$1,0))</f>
        <v>931459.95319706807</v>
      </c>
      <c r="AR138" s="40">
        <f>INDEX(人口源表!$1:$1048576,MATCH($B138,人口源表!$A:$A,0),MATCH(AR$1,人口源表!$1:$1,0))-INDEX(城镇人口!$1:$1048576,MATCH($B138,城镇人口!$B:$B,0),MATCH(AR$1,城镇人口!$1:$1,0))</f>
        <v>916295.17469378095</v>
      </c>
      <c r="AS138" s="40">
        <f>INDEX(人口源表!$1:$1048576,MATCH($B138,人口源表!$A:$A,0),MATCH(AS$1,人口源表!$1:$1,0))-INDEX(城镇人口!$1:$1048576,MATCH($B138,城镇人口!$B:$B,0),MATCH(AS$1,城镇人口!$1:$1,0))</f>
        <v>901342.03273611469</v>
      </c>
      <c r="AT138" s="40">
        <f>INDEX(人口源表!$1:$1048576,MATCH($B138,人口源表!$A:$A,0),MATCH(AT$1,人口源表!$1:$1,0))-INDEX(城镇人口!$1:$1048576,MATCH($B138,城镇人口!$B:$B,0),MATCH(AT$1,城镇人口!$1:$1,0))</f>
        <v>886630.34280606173</v>
      </c>
      <c r="AU138" s="40">
        <f>INDEX(人口源表!$1:$1048576,MATCH($B138,人口源表!$A:$A,0),MATCH(AU$1,人口源表!$1:$1,0))-INDEX(城镇人口!$1:$1048576,MATCH($B138,城镇人口!$B:$B,0),MATCH(AU$1,城镇人口!$1:$1,0))</f>
        <v>872189.74162512878</v>
      </c>
      <c r="AV138" s="40">
        <f>INDEX(人口源表!$1:$1048576,MATCH($B138,人口源表!$A:$A,0),MATCH(AV$1,人口源表!$1:$1,0))-INDEX(城镇人口!$1:$1048576,MATCH($B138,城镇人口!$B:$B,0),MATCH(AV$1,城镇人口!$1:$1,0))</f>
        <v>858048.39167518727</v>
      </c>
    </row>
    <row r="139" spans="1:48" x14ac:dyDescent="0.15">
      <c r="A139" s="4" t="s">
        <v>7</v>
      </c>
      <c r="B139" s="4" t="s">
        <v>8</v>
      </c>
      <c r="C139" s="34">
        <f>VLOOKUP(B139,'[1]2016省城人口总结（根）'!B:C,2,FALSE)/100</f>
        <v>0.68031356878195193</v>
      </c>
      <c r="D139" s="40">
        <f>INDEX(人口源表!$1:$1048576,MATCH($B139,人口源表!$A:$A,0),MATCH(D$1,人口源表!$1:$1,0))-INDEX(城镇人口!$1:$1048576,MATCH($B139,城镇人口!$B:$B,0),MATCH(D$1,城镇人口!$1:$1,0))</f>
        <v>678407.89976411825</v>
      </c>
      <c r="E139" s="40">
        <f>INDEX(人口源表!$1:$1048576,MATCH($B139,人口源表!$A:$A,0),MATCH(E$1,人口源表!$1:$1,0))-INDEX(城镇人口!$1:$1048576,MATCH($B139,城镇人口!$B:$B,0),MATCH(E$1,城镇人口!$1:$1,0))</f>
        <v>657079.35739725898</v>
      </c>
      <c r="F139" s="40">
        <f>INDEX(人口源表!$1:$1048576,MATCH($B139,人口源表!$A:$A,0),MATCH(F$1,人口源表!$1:$1,0))-INDEX(城镇人口!$1:$1048576,MATCH($B139,城镇人口!$B:$B,0),MATCH(F$1,城镇人口!$1:$1,0))</f>
        <v>634716.18247054378</v>
      </c>
      <c r="G139" s="40">
        <f>INDEX(人口源表!$1:$1048576,MATCH($B139,人口源表!$A:$A,0),MATCH(G$1,人口源表!$1:$1,0))-INDEX(城镇人口!$1:$1048576,MATCH($B139,城镇人口!$B:$B,0),MATCH(G$1,城镇人口!$1:$1,0))</f>
        <v>620235.54992778413</v>
      </c>
      <c r="H139" s="40">
        <f>INDEX(人口源表!$1:$1048576,MATCH($B139,人口源表!$A:$A,0),MATCH(H$1,人口源表!$1:$1,0))-INDEX(城镇人口!$1:$1048576,MATCH($B139,城镇人口!$B:$B,0),MATCH(H$1,城镇人口!$1:$1,0))</f>
        <v>597022.03902343241</v>
      </c>
      <c r="I139" s="40">
        <f>INDEX(人口源表!$1:$1048576,MATCH($B139,人口源表!$A:$A,0),MATCH(I$1,人口源表!$1:$1,0))-INDEX(城镇人口!$1:$1048576,MATCH($B139,城镇人口!$B:$B,0),MATCH(I$1,城镇人口!$1:$1,0))</f>
        <v>583863.54106661142</v>
      </c>
      <c r="J139" s="40">
        <f>INDEX(人口源表!$1:$1048576,MATCH($B139,人口源表!$A:$A,0),MATCH(J$1,人口源表!$1:$1,0))-INDEX(城镇人口!$1:$1048576,MATCH($B139,城镇人口!$B:$B,0),MATCH(J$1,城镇人口!$1:$1,0))</f>
        <v>569972.76159844873</v>
      </c>
      <c r="K139" s="40">
        <f>INDEX(人口源表!$1:$1048576,MATCH($B139,人口源表!$A:$A,0),MATCH(K$1,人口源表!$1:$1,0))-INDEX(城镇人口!$1:$1048576,MATCH($B139,城镇人口!$B:$B,0),MATCH(K$1,城镇人口!$1:$1,0))</f>
        <v>555397.58859245572</v>
      </c>
      <c r="L139" s="40">
        <f>INDEX(人口源表!$1:$1048576,MATCH($B139,人口源表!$A:$A,0),MATCH(L$1,人口源表!$1:$1,0))-INDEX(城镇人口!$1:$1048576,MATCH($B139,城镇人口!$B:$B,0),MATCH(L$1,城镇人口!$1:$1,0))</f>
        <v>540183.96655403916</v>
      </c>
      <c r="M139" s="40">
        <f>INDEX(人口源表!$1:$1048576,MATCH($B139,人口源表!$A:$A,0),MATCH(M$1,人口源表!$1:$1,0))-INDEX(城镇人口!$1:$1048576,MATCH($B139,城镇人口!$B:$B,0),MATCH(M$1,城镇人口!$1:$1,0))</f>
        <v>524377.14971483569</v>
      </c>
      <c r="N139" s="40">
        <f>INDEX(人口源表!$1:$1048576,MATCH($B139,人口源表!$A:$A,0),MATCH(N$1,人口源表!$1:$1,0))-INDEX(城镇人口!$1:$1048576,MATCH($B139,城镇人口!$B:$B,0),MATCH(N$1,城镇人口!$1:$1,0))</f>
        <v>508020.45415702113</v>
      </c>
      <c r="O139" s="40">
        <f>INDEX(人口源表!$1:$1048576,MATCH($B139,人口源表!$A:$A,0),MATCH(O$1,人口源表!$1:$1,0))-INDEX(城镇人口!$1:$1048576,MATCH($B139,城镇人口!$B:$B,0),MATCH(O$1,城镇人口!$1:$1,0))</f>
        <v>491155.99625356682</v>
      </c>
      <c r="P139" s="40">
        <f>INDEX(人口源表!$1:$1048576,MATCH($B139,人口源表!$A:$A,0),MATCH(P$1,人口源表!$1:$1,0))-INDEX(城镇人口!$1:$1048576,MATCH($B139,城镇人口!$B:$B,0),MATCH(P$1,城镇人口!$1:$1,0))</f>
        <v>473824.4457706355</v>
      </c>
      <c r="Q139" s="40">
        <f>INDEX(人口源表!$1:$1048576,MATCH($B139,人口源表!$A:$A,0),MATCH(Q$1,人口源表!$1:$1,0))-INDEX(城镇人口!$1:$1048576,MATCH($B139,城镇人口!$B:$B,0),MATCH(Q$1,城镇人口!$1:$1,0))</f>
        <v>456065.4375440029</v>
      </c>
      <c r="R139" s="40">
        <f>INDEX(人口源表!$1:$1048576,MATCH($B139,人口源表!$A:$A,0),MATCH(R$1,人口源表!$1:$1,0))-INDEX(城镇人口!$1:$1048576,MATCH($B139,城镇人口!$B:$B,0),MATCH(R$1,城镇人口!$1:$1,0))</f>
        <v>437916.5156818456</v>
      </c>
      <c r="S139" s="40">
        <f>INDEX(人口源表!$1:$1048576,MATCH($B139,人口源表!$A:$A,0),MATCH(S$1,人口源表!$1:$1,0))-INDEX(城镇人口!$1:$1048576,MATCH($B139,城镇人口!$B:$B,0),MATCH(S$1,城镇人口!$1:$1,0))</f>
        <v>428381.275363327</v>
      </c>
      <c r="T139" s="40">
        <f>INDEX(人口源表!$1:$1048576,MATCH($B139,人口源表!$A:$A,0),MATCH(T$1,人口源表!$1:$1,0))-INDEX(城镇人口!$1:$1048576,MATCH($B139,城镇人口!$B:$B,0),MATCH(T$1,城镇人口!$1:$1,0))</f>
        <v>418630.73487406666</v>
      </c>
      <c r="U139" s="40">
        <f>INDEX(人口源表!$1:$1048576,MATCH($B139,人口源表!$A:$A,0),MATCH(U$1,人口源表!$1:$1,0))-INDEX(城镇人口!$1:$1048576,MATCH($B139,城镇人口!$B:$B,0),MATCH(U$1,城镇人口!$1:$1,0))</f>
        <v>408686.96758203418</v>
      </c>
      <c r="V139" s="40">
        <f>INDEX(人口源表!$1:$1048576,MATCH($B139,人口源表!$A:$A,0),MATCH(V$1,人口源表!$1:$1,0))-INDEX(城镇人口!$1:$1048576,MATCH($B139,城镇人口!$B:$B,0),MATCH(V$1,城镇人口!$1:$1,0))</f>
        <v>398571.86333101965</v>
      </c>
      <c r="W139" s="40">
        <f>INDEX(人口源表!$1:$1048576,MATCH($B139,人口源表!$A:$A,0),MATCH(W$1,人口源表!$1:$1,0))-INDEX(城镇人口!$1:$1048576,MATCH($B139,城镇人口!$B:$B,0),MATCH(W$1,城镇人口!$1:$1,0))</f>
        <v>388306.17860641889</v>
      </c>
      <c r="X139" s="40">
        <f>INDEX(人口源表!$1:$1048576,MATCH($B139,人口源表!$A:$A,0),MATCH(X$1,人口源表!$1:$1,0))-INDEX(城镇人口!$1:$1048576,MATCH($B139,城镇人口!$B:$B,0),MATCH(X$1,城镇人口!$1:$1,0))</f>
        <v>377909.7391048565</v>
      </c>
      <c r="Y139" s="40">
        <f>INDEX(人口源表!$1:$1048576,MATCH($B139,人口源表!$A:$A,0),MATCH(Y$1,人口源表!$1:$1,0))-INDEX(城镇人口!$1:$1048576,MATCH($B139,城镇人口!$B:$B,0),MATCH(Y$1,城镇人口!$1:$1,0))</f>
        <v>367401.28298683488</v>
      </c>
      <c r="Z139" s="40">
        <f>INDEX(人口源表!$1:$1048576,MATCH($B139,人口源表!$A:$A,0),MATCH(Z$1,人口源表!$1:$1,0))-INDEX(城镇人口!$1:$1048576,MATCH($B139,城镇人口!$B:$B,0),MATCH(Z$1,城镇人口!$1:$1,0))</f>
        <v>356799.14594763517</v>
      </c>
      <c r="AA139" s="40">
        <f>INDEX(人口源表!$1:$1048576,MATCH($B139,人口源表!$A:$A,0),MATCH(AA$1,人口源表!$1:$1,0))-INDEX(城镇人口!$1:$1048576,MATCH($B139,城镇人口!$B:$B,0),MATCH(AA$1,城镇人口!$1:$1,0))</f>
        <v>346120.4141193789</v>
      </c>
      <c r="AB139" s="40">
        <f>INDEX(人口源表!$1:$1048576,MATCH($B139,人口源表!$A:$A,0),MATCH(AB$1,人口源表!$1:$1,0))-INDEX(城镇人口!$1:$1048576,MATCH($B139,城镇人口!$B:$B,0),MATCH(AB$1,城镇人口!$1:$1,0))</f>
        <v>335381.44189021643</v>
      </c>
      <c r="AC139" s="40">
        <f>INDEX(人口源表!$1:$1048576,MATCH($B139,人口源表!$A:$A,0),MATCH(AC$1,人口源表!$1:$1,0))-INDEX(城镇人口!$1:$1048576,MATCH($B139,城镇人口!$B:$B,0),MATCH(AC$1,城镇人口!$1:$1,0))</f>
        <v>326835.94721103134</v>
      </c>
      <c r="AD139" s="40">
        <f>INDEX(人口源表!$1:$1048576,MATCH($B139,人口源表!$A:$A,0),MATCH(AD$1,人口源表!$1:$1,0))-INDEX(城镇人口!$1:$1048576,MATCH($B139,城镇人口!$B:$B,0),MATCH(AD$1,城镇人口!$1:$1,0))</f>
        <v>318256.40582337859</v>
      </c>
      <c r="AE139" s="40">
        <f>INDEX(人口源表!$1:$1048576,MATCH($B139,人口源表!$A:$A,0),MATCH(AE$1,人口源表!$1:$1,0))-INDEX(城镇人口!$1:$1048576,MATCH($B139,城镇人口!$B:$B,0),MATCH(AE$1,城镇人口!$1:$1,0))</f>
        <v>309654.53498454089</v>
      </c>
      <c r="AF139" s="40">
        <f>INDEX(人口源表!$1:$1048576,MATCH($B139,人口源表!$A:$A,0),MATCH(AF$1,人口源表!$1:$1,0))-INDEX(城镇人口!$1:$1048576,MATCH($B139,城镇人口!$B:$B,0),MATCH(AF$1,城镇人口!$1:$1,0))</f>
        <v>301042.09284230229</v>
      </c>
      <c r="AG139" s="40">
        <f>INDEX(人口源表!$1:$1048576,MATCH($B139,人口源表!$A:$A,0),MATCH(AG$1,人口源表!$1:$1,0))-INDEX(城镇人口!$1:$1048576,MATCH($B139,城镇人口!$B:$B,0),MATCH(AG$1,城镇人口!$1:$1,0))</f>
        <v>292429.83642965788</v>
      </c>
      <c r="AH139" s="40">
        <f>INDEX(人口源表!$1:$1048576,MATCH($B139,人口源表!$A:$A,0),MATCH(AH$1,人口源表!$1:$1,0))-INDEX(城镇人口!$1:$1048576,MATCH($B139,城镇人口!$B:$B,0),MATCH(AH$1,城镇人口!$1:$1,0))</f>
        <v>283827.7003792841</v>
      </c>
      <c r="AI139" s="40">
        <f>INDEX(人口源表!$1:$1048576,MATCH($B139,人口源表!$A:$A,0),MATCH(AI$1,人口源表!$1:$1,0))-INDEX(城镇人口!$1:$1048576,MATCH($B139,城镇人口!$B:$B,0),MATCH(AI$1,城镇人口!$1:$1,0))</f>
        <v>275245.35374195129</v>
      </c>
      <c r="AJ139" s="40">
        <f>INDEX(人口源表!$1:$1048576,MATCH($B139,人口源表!$A:$A,0),MATCH(AJ$1,人口源表!$1:$1,0))-INDEX(城镇人口!$1:$1048576,MATCH($B139,城镇人口!$B:$B,0),MATCH(AJ$1,城镇人口!$1:$1,0))</f>
        <v>266691.38750813901</v>
      </c>
      <c r="AK139" s="40">
        <f>INDEX(人口源表!$1:$1048576,MATCH($B139,人口源表!$A:$A,0),MATCH(AK$1,人口源表!$1:$1,0))-INDEX(城镇人口!$1:$1048576,MATCH($B139,城镇人口!$B:$B,0),MATCH(AK$1,城镇人口!$1:$1,0))</f>
        <v>258174.25569401472</v>
      </c>
      <c r="AL139" s="40">
        <f>INDEX(人口源表!$1:$1048576,MATCH($B139,人口源表!$A:$A,0),MATCH(AL$1,人口源表!$1:$1,0))-INDEX(城镇人口!$1:$1048576,MATCH($B139,城镇人口!$B:$B,0),MATCH(AL$1,城镇人口!$1:$1,0))</f>
        <v>249701.36324856197</v>
      </c>
      <c r="AM139" s="40">
        <f>INDEX(人口源表!$1:$1048576,MATCH($B139,人口源表!$A:$A,0),MATCH(AM$1,人口源表!$1:$1,0))-INDEX(城镇人口!$1:$1048576,MATCH($B139,城镇人口!$B:$B,0),MATCH(AM$1,城镇人口!$1:$1,0))</f>
        <v>241279.72300259094</v>
      </c>
      <c r="AN139" s="40">
        <f>INDEX(人口源表!$1:$1048576,MATCH($B139,人口源表!$A:$A,0),MATCH(AN$1,人口源表!$1:$1,0))-INDEX(城镇人口!$1:$1048576,MATCH($B139,城镇人口!$B:$B,0),MATCH(AN$1,城镇人口!$1:$1,0))</f>
        <v>232915.70237864531</v>
      </c>
      <c r="AO139" s="40">
        <f>INDEX(人口源表!$1:$1048576,MATCH($B139,人口源表!$A:$A,0),MATCH(AO$1,人口源表!$1:$1,0))-INDEX(城镇人口!$1:$1048576,MATCH($B139,城镇人口!$B:$B,0),MATCH(AO$1,城镇人口!$1:$1,0))</f>
        <v>224614.92244530795</v>
      </c>
      <c r="AP139" s="40">
        <f>INDEX(人口源表!$1:$1048576,MATCH($B139,人口源表!$A:$A,0),MATCH(AP$1,人口源表!$1:$1,0))-INDEX(城镇人口!$1:$1048576,MATCH($B139,城镇人口!$B:$B,0),MATCH(AP$1,城镇人口!$1:$1,0))</f>
        <v>216382.50487049134</v>
      </c>
      <c r="AQ139" s="40">
        <f>INDEX(人口源表!$1:$1048576,MATCH($B139,人口源表!$A:$A,0),MATCH(AQ$1,人口源表!$1:$1,0))-INDEX(城镇人口!$1:$1048576,MATCH($B139,城镇人口!$B:$B,0),MATCH(AQ$1,城镇人口!$1:$1,0))</f>
        <v>208223.17304848158</v>
      </c>
      <c r="AR139" s="40">
        <f>INDEX(人口源表!$1:$1048576,MATCH($B139,人口源表!$A:$A,0),MATCH(AR$1,人口源表!$1:$1,0))-INDEX(城镇人口!$1:$1048576,MATCH($B139,城镇人口!$B:$B,0),MATCH(AR$1,城镇人口!$1:$1,0))</f>
        <v>200140.71799384709</v>
      </c>
      <c r="AS139" s="40">
        <f>INDEX(人口源表!$1:$1048576,MATCH($B139,人口源表!$A:$A,0),MATCH(AS$1,人口源表!$1:$1,0))-INDEX(城镇人口!$1:$1048576,MATCH($B139,城镇人口!$B:$B,0),MATCH(AS$1,城镇人口!$1:$1,0))</f>
        <v>192138.55663570575</v>
      </c>
      <c r="AT139" s="40">
        <f>INDEX(人口源表!$1:$1048576,MATCH($B139,人口源表!$A:$A,0),MATCH(AT$1,人口源表!$1:$1,0))-INDEX(城镇人口!$1:$1048576,MATCH($B139,城镇人口!$B:$B,0),MATCH(AT$1,城镇人口!$1:$1,0))</f>
        <v>184219.61465501483</v>
      </c>
      <c r="AU139" s="40">
        <f>INDEX(人口源表!$1:$1048576,MATCH($B139,人口源表!$A:$A,0),MATCH(AU$1,人口源表!$1:$1,0))-INDEX(城镇人口!$1:$1048576,MATCH($B139,城镇人口!$B:$B,0),MATCH(AU$1,城镇人口!$1:$1,0))</f>
        <v>176386.04494126537</v>
      </c>
      <c r="AV139" s="40">
        <f>INDEX(人口源表!$1:$1048576,MATCH($B139,人口源表!$A:$A,0),MATCH(AV$1,人口源表!$1:$1,0))-INDEX(城镇人口!$1:$1048576,MATCH($B139,城镇人口!$B:$B,0),MATCH(AV$1,城镇人口!$1:$1,0))</f>
        <v>168639.71868002531</v>
      </c>
    </row>
    <row r="140" spans="1:48" x14ac:dyDescent="0.15">
      <c r="A140" s="4" t="s">
        <v>7</v>
      </c>
      <c r="B140" s="4" t="s">
        <v>10</v>
      </c>
      <c r="C140" s="34">
        <f>VLOOKUP(B140,'[1]2016省城人口总结（根）'!B:C,2,FALSE)/100</f>
        <v>0.63459377123442817</v>
      </c>
      <c r="D140" s="40">
        <f>INDEX(人口源表!$1:$1048576,MATCH($B140,人口源表!$A:$A,0),MATCH(D$1,人口源表!$1:$1,0))-INDEX(城镇人口!$1:$1048576,MATCH($B140,城镇人口!$B:$B,0),MATCH(D$1,城镇人口!$1:$1,0))</f>
        <v>2618362.3981028004</v>
      </c>
      <c r="E140" s="40">
        <f>INDEX(人口源表!$1:$1048576,MATCH($B140,人口源表!$A:$A,0),MATCH(E$1,人口源表!$1:$1,0))-INDEX(城镇人口!$1:$1048576,MATCH($B140,城镇人口!$B:$B,0),MATCH(E$1,城镇人口!$1:$1,0))</f>
        <v>2549906.2355600763</v>
      </c>
      <c r="F140" s="40">
        <f>INDEX(人口源表!$1:$1048576,MATCH($B140,人口源表!$A:$A,0),MATCH(F$1,人口源表!$1:$1,0))-INDEX(城镇人口!$1:$1048576,MATCH($B140,城镇人口!$B:$B,0),MATCH(F$1,城镇人口!$1:$1,0))</f>
        <v>2478319.5485826256</v>
      </c>
      <c r="G140" s="40">
        <f>INDEX(人口源表!$1:$1048576,MATCH($B140,人口源表!$A:$A,0),MATCH(G$1,人口源表!$1:$1,0))-INDEX(城镇人口!$1:$1048576,MATCH($B140,城镇人口!$B:$B,0),MATCH(G$1,城镇人口!$1:$1,0))</f>
        <v>2347633.2910076939</v>
      </c>
      <c r="H140" s="40">
        <f>INDEX(人口源表!$1:$1048576,MATCH($B140,人口源表!$A:$A,0),MATCH(H$1,人口源表!$1:$1,0))-INDEX(城镇人口!$1:$1048576,MATCH($B140,城镇人口!$B:$B,0),MATCH(H$1,城镇人口!$1:$1,0))</f>
        <v>2280229.9262449369</v>
      </c>
      <c r="I140" s="40">
        <f>INDEX(人口源表!$1:$1048576,MATCH($B140,人口源表!$A:$A,0),MATCH(I$1,人口源表!$1:$1,0))-INDEX(城镇人口!$1:$1048576,MATCH($B140,城镇人口!$B:$B,0),MATCH(I$1,城镇人口!$1:$1,0))</f>
        <v>2241535.5245942269</v>
      </c>
      <c r="J140" s="40">
        <f>INDEX(人口源表!$1:$1048576,MATCH($B140,人口源表!$A:$A,0),MATCH(J$1,人口源表!$1:$1,0))-INDEX(城镇人口!$1:$1048576,MATCH($B140,城镇人口!$B:$B,0),MATCH(J$1,城镇人口!$1:$1,0))</f>
        <v>2199196.4345431831</v>
      </c>
      <c r="K140" s="40">
        <f>INDEX(人口源表!$1:$1048576,MATCH($B140,人口源表!$A:$A,0),MATCH(K$1,人口源表!$1:$1,0))-INDEX(城镇人口!$1:$1048576,MATCH($B140,城镇人口!$B:$B,0),MATCH(K$1,城镇人口!$1:$1,0))</f>
        <v>2153566.0837376183</v>
      </c>
      <c r="L140" s="40">
        <f>INDEX(人口源表!$1:$1048576,MATCH($B140,人口源表!$A:$A,0),MATCH(L$1,人口源表!$1:$1,0))-INDEX(城镇人口!$1:$1048576,MATCH($B140,城镇人口!$B:$B,0),MATCH(L$1,城镇人口!$1:$1,0))</f>
        <v>2104978.6700912789</v>
      </c>
      <c r="M140" s="40">
        <f>INDEX(人口源表!$1:$1048576,MATCH($B140,人口源表!$A:$A,0),MATCH(M$1,人口源表!$1:$1,0))-INDEX(城镇人口!$1:$1048576,MATCH($B140,城镇人口!$B:$B,0),MATCH(M$1,城镇人口!$1:$1,0))</f>
        <v>2053751.5530995904</v>
      </c>
      <c r="N140" s="40">
        <f>INDEX(人口源表!$1:$1048576,MATCH($B140,人口源表!$A:$A,0),MATCH(N$1,人口源表!$1:$1,0))-INDEX(城镇人口!$1:$1048576,MATCH($B140,城镇人口!$B:$B,0),MATCH(N$1,城镇人口!$1:$1,0))</f>
        <v>2000182.8908243002</v>
      </c>
      <c r="O140" s="40">
        <f>INDEX(人口源表!$1:$1048576,MATCH($B140,人口源表!$A:$A,0),MATCH(O$1,人口源表!$1:$1,0))-INDEX(城镇人口!$1:$1048576,MATCH($B140,城镇人口!$B:$B,0),MATCH(O$1,城镇人口!$1:$1,0))</f>
        <v>1944554.3000903605</v>
      </c>
      <c r="P140" s="40">
        <f>INDEX(人口源表!$1:$1048576,MATCH($B140,人口源表!$A:$A,0),MATCH(P$1,人口源表!$1:$1,0))-INDEX(城镇人口!$1:$1048576,MATCH($B140,城镇人口!$B:$B,0),MATCH(P$1,城镇人口!$1:$1,0))</f>
        <v>1887130.006696525</v>
      </c>
      <c r="Q140" s="40">
        <f>INDEX(人口源表!$1:$1048576,MATCH($B140,人口源表!$A:$A,0),MATCH(Q$1,人口源表!$1:$1,0))-INDEX(城镇人口!$1:$1048576,MATCH($B140,城镇人口!$B:$B,0),MATCH(Q$1,城镇人口!$1:$1,0))</f>
        <v>1828157.211487513</v>
      </c>
      <c r="R140" s="40">
        <f>INDEX(人口源表!$1:$1048576,MATCH($B140,人口源表!$A:$A,0),MATCH(R$1,人口源表!$1:$1,0))-INDEX(城镇人口!$1:$1048576,MATCH($B140,城镇人口!$B:$B,0),MATCH(R$1,城镇人口!$1:$1,0))</f>
        <v>1767866.4704955509</v>
      </c>
      <c r="S140" s="40">
        <f>INDEX(人口源表!$1:$1048576,MATCH($B140,人口源表!$A:$A,0),MATCH(S$1,人口源表!$1:$1,0))-INDEX(城镇人口!$1:$1048576,MATCH($B140,城镇人口!$B:$B,0),MATCH(S$1,城镇人口!$1:$1,0))</f>
        <v>1732849.734010878</v>
      </c>
      <c r="T140" s="40">
        <f>INDEX(人口源表!$1:$1048576,MATCH($B140,人口源表!$A:$A,0),MATCH(T$1,人口源表!$1:$1,0))-INDEX(城镇人口!$1:$1048576,MATCH($B140,城镇人口!$B:$B,0),MATCH(T$1,城镇人口!$1:$1,0))</f>
        <v>1697034.4917319445</v>
      </c>
      <c r="U140" s="40">
        <f>INDEX(人口源表!$1:$1048576,MATCH($B140,人口源表!$A:$A,0),MATCH(U$1,人口源表!$1:$1,0))-INDEX(城镇人口!$1:$1048576,MATCH($B140,城镇人口!$B:$B,0),MATCH(U$1,城镇人口!$1:$1,0))</f>
        <v>1660563.5607090387</v>
      </c>
      <c r="V140" s="40">
        <f>INDEX(人口源表!$1:$1048576,MATCH($B140,人口源表!$A:$A,0),MATCH(V$1,人口源表!$1:$1,0))-INDEX(城镇人口!$1:$1048576,MATCH($B140,城镇人口!$B:$B,0),MATCH(V$1,城镇人口!$1:$1,0))</f>
        <v>1623569.4799009105</v>
      </c>
      <c r="W140" s="40">
        <f>INDEX(人口源表!$1:$1048576,MATCH($B140,人口源表!$A:$A,0),MATCH(W$1,人口源表!$1:$1,0))-INDEX(城镇人口!$1:$1048576,MATCH($B140,城镇人口!$B:$B,0),MATCH(W$1,城镇人口!$1:$1,0))</f>
        <v>1586175.4924644455</v>
      </c>
      <c r="X140" s="40">
        <f>INDEX(人口源表!$1:$1048576,MATCH($B140,人口源表!$A:$A,0),MATCH(X$1,人口源表!$1:$1,0))-INDEX(城镇人口!$1:$1048576,MATCH($B140,城镇人口!$B:$B,0),MATCH(X$1,城镇人口!$1:$1,0))</f>
        <v>1548494.417834945</v>
      </c>
      <c r="Y140" s="40">
        <f>INDEX(人口源表!$1:$1048576,MATCH($B140,人口源表!$A:$A,0),MATCH(Y$1,人口源表!$1:$1,0))-INDEX(城镇人口!$1:$1048576,MATCH($B140,城镇人口!$B:$B,0),MATCH(Y$1,城镇人口!$1:$1,0))</f>
        <v>1510630.3480300289</v>
      </c>
      <c r="Z140" s="40">
        <f>INDEX(人口源表!$1:$1048576,MATCH($B140,人口源表!$A:$A,0),MATCH(Z$1,人口源表!$1:$1,0))-INDEX(城镇人口!$1:$1048576,MATCH($B140,城镇人口!$B:$B,0),MATCH(Z$1,城镇人口!$1:$1,0))</f>
        <v>1472678.2338545872</v>
      </c>
      <c r="AA140" s="40">
        <f>INDEX(人口源表!$1:$1048576,MATCH($B140,人口源表!$A:$A,0),MATCH(AA$1,人口源表!$1:$1,0))-INDEX(城镇人口!$1:$1048576,MATCH($B140,城镇人口!$B:$B,0),MATCH(AA$1,城镇人口!$1:$1,0))</f>
        <v>1434724.407950636</v>
      </c>
      <c r="AB140" s="40">
        <f>INDEX(人口源表!$1:$1048576,MATCH($B140,人口源表!$A:$A,0),MATCH(AB$1,人口源表!$1:$1,0))-INDEX(城镇人口!$1:$1048576,MATCH($B140,城镇人口!$B:$B,0),MATCH(AB$1,城镇人口!$1:$1,0))</f>
        <v>1396846.8775076978</v>
      </c>
      <c r="AC140" s="40">
        <f>INDEX(人口源表!$1:$1048576,MATCH($B140,人口源表!$A:$A,0),MATCH(AC$1,人口源表!$1:$1,0))-INDEX(城镇人口!$1:$1048576,MATCH($B140,城镇人口!$B:$B,0),MATCH(AC$1,城镇人口!$1:$1,0))</f>
        <v>1365455.9070708388</v>
      </c>
      <c r="AD140" s="40">
        <f>INDEX(人口源表!$1:$1048576,MATCH($B140,人口源表!$A:$A,0),MATCH(AD$1,人口源表!$1:$1,0))-INDEX(城镇人口!$1:$1048576,MATCH($B140,城镇人口!$B:$B,0),MATCH(AD$1,城镇人口!$1:$1,0))</f>
        <v>1334217.5107916333</v>
      </c>
      <c r="AE140" s="40">
        <f>INDEX(人口源表!$1:$1048576,MATCH($B140,人口源表!$A:$A,0),MATCH(AE$1,人口源表!$1:$1,0))-INDEX(城镇人口!$1:$1048576,MATCH($B140,城镇人口!$B:$B,0),MATCH(AE$1,城镇人口!$1:$1,0))</f>
        <v>1303184.1609554477</v>
      </c>
      <c r="AF140" s="40">
        <f>INDEX(人口源表!$1:$1048576,MATCH($B140,人口源表!$A:$A,0),MATCH(AF$1,人口源表!$1:$1,0))-INDEX(城镇人口!$1:$1048576,MATCH($B140,城镇人口!$B:$B,0),MATCH(AF$1,城镇人口!$1:$1,0))</f>
        <v>1272402.4491081433</v>
      </c>
      <c r="AG140" s="40">
        <f>INDEX(人口源表!$1:$1048576,MATCH($B140,人口源表!$A:$A,0),MATCH(AG$1,人口源表!$1:$1,0))-INDEX(城镇人口!$1:$1048576,MATCH($B140,城镇人口!$B:$B,0),MATCH(AG$1,城镇人口!$1:$1,0))</f>
        <v>1241911.9246534212</v>
      </c>
      <c r="AH140" s="40">
        <f>INDEX(人口源表!$1:$1048576,MATCH($B140,人口源表!$A:$A,0),MATCH(AH$1,人口源表!$1:$1,0))-INDEX(城镇人口!$1:$1048576,MATCH($B140,城镇人口!$B:$B,0),MATCH(AH$1,城镇人口!$1:$1,0))</f>
        <v>1211747.1628618808</v>
      </c>
      <c r="AI140" s="40">
        <f>INDEX(人口源表!$1:$1048576,MATCH($B140,人口源表!$A:$A,0),MATCH(AI$1,人口源表!$1:$1,0))-INDEX(城镇人口!$1:$1048576,MATCH($B140,城镇人口!$B:$B,0),MATCH(AI$1,城镇人口!$1:$1,0))</f>
        <v>1181936.6214446053</v>
      </c>
      <c r="AJ140" s="40">
        <f>INDEX(人口源表!$1:$1048576,MATCH($B140,人口源表!$A:$A,0),MATCH(AJ$1,人口源表!$1:$1,0))-INDEX(城镇人口!$1:$1048576,MATCH($B140,城镇人口!$B:$B,0),MATCH(AJ$1,城镇人口!$1:$1,0))</f>
        <v>1152503.87919378</v>
      </c>
      <c r="AK140" s="40">
        <f>INDEX(人口源表!$1:$1048576,MATCH($B140,人口源表!$A:$A,0),MATCH(AK$1,人口源表!$1:$1,0))-INDEX(城镇人口!$1:$1048576,MATCH($B140,城镇人口!$B:$B,0),MATCH(AK$1,城镇人口!$1:$1,0))</f>
        <v>1123466.9404508928</v>
      </c>
      <c r="AL140" s="40">
        <f>INDEX(人口源表!$1:$1048576,MATCH($B140,人口源表!$A:$A,0),MATCH(AL$1,人口源表!$1:$1,0))-INDEX(城镇人口!$1:$1048576,MATCH($B140,城镇人口!$B:$B,0),MATCH(AL$1,城镇人口!$1:$1,0))</f>
        <v>1094839.2679601619</v>
      </c>
      <c r="AM140" s="40">
        <f>INDEX(人口源表!$1:$1048576,MATCH($B140,人口源表!$A:$A,0),MATCH(AM$1,人口源表!$1:$1,0))-INDEX(城镇人口!$1:$1048576,MATCH($B140,城镇人口!$B:$B,0),MATCH(AM$1,城镇人口!$1:$1,0))</f>
        <v>1066630.0315269865</v>
      </c>
      <c r="AN140" s="40">
        <f>INDEX(人口源表!$1:$1048576,MATCH($B140,人口源表!$A:$A,0),MATCH(AN$1,人口源表!$1:$1,0))-INDEX(城镇人口!$1:$1048576,MATCH($B140,城镇人口!$B:$B,0),MATCH(AN$1,城镇人口!$1:$1,0))</f>
        <v>1038843.6582667567</v>
      </c>
      <c r="AO140" s="40">
        <f>INDEX(人口源表!$1:$1048576,MATCH($B140,人口源表!$A:$A,0),MATCH(AO$1,人口源表!$1:$1,0))-INDEX(城镇人口!$1:$1048576,MATCH($B140,城镇人口!$B:$B,0),MATCH(AO$1,城镇人口!$1:$1,0))</f>
        <v>1011480.8380387435</v>
      </c>
      <c r="AP140" s="40">
        <f>INDEX(人口源表!$1:$1048576,MATCH($B140,人口源表!$A:$A,0),MATCH(AP$1,人口源表!$1:$1,0))-INDEX(城镇人口!$1:$1048576,MATCH($B140,城镇人口!$B:$B,0),MATCH(AP$1,城镇人口!$1:$1,0))</f>
        <v>984538.61215438414</v>
      </c>
      <c r="AQ140" s="40">
        <f>INDEX(人口源表!$1:$1048576,MATCH($B140,人口源表!$A:$A,0),MATCH(AQ$1,人口源表!$1:$1,0))-INDEX(城镇人口!$1:$1048576,MATCH($B140,城镇人口!$B:$B,0),MATCH(AQ$1,城镇人口!$1:$1,0))</f>
        <v>958010.48382650036</v>
      </c>
      <c r="AR140" s="40">
        <f>INDEX(人口源表!$1:$1048576,MATCH($B140,人口源表!$A:$A,0),MATCH(AR$1,人口源表!$1:$1,0))-INDEX(城镇人口!$1:$1048576,MATCH($B140,城镇人口!$B:$B,0),MATCH(AR$1,城镇人口!$1:$1,0))</f>
        <v>931886.87625562213</v>
      </c>
      <c r="AS140" s="40">
        <f>INDEX(人口源表!$1:$1048576,MATCH($B140,人口源表!$A:$A,0),MATCH(AS$1,人口源表!$1:$1,0))-INDEX(城镇人口!$1:$1048576,MATCH($B140,城镇人口!$B:$B,0),MATCH(AS$1,城镇人口!$1:$1,0))</f>
        <v>906155.25582213793</v>
      </c>
      <c r="AT140" s="40">
        <f>INDEX(人口源表!$1:$1048576,MATCH($B140,人口源表!$A:$A,0),MATCH(AT$1,人口源表!$1:$1,0))-INDEX(城镇人口!$1:$1048576,MATCH($B140,城镇人口!$B:$B,0),MATCH(AT$1,城镇人口!$1:$1,0))</f>
        <v>880800.74695183244</v>
      </c>
      <c r="AU140" s="40">
        <f>INDEX(人口源表!$1:$1048576,MATCH($B140,人口源表!$A:$A,0),MATCH(AU$1,人口源表!$1:$1,0))-INDEX(城镇人口!$1:$1048576,MATCH($B140,城镇人口!$B:$B,0),MATCH(AU$1,城镇人口!$1:$1,0))</f>
        <v>855806.09900592268</v>
      </c>
      <c r="AV140" s="40">
        <f>INDEX(人口源表!$1:$1048576,MATCH($B140,人口源表!$A:$A,0),MATCH(AV$1,人口源表!$1:$1,0))-INDEX(城镇人口!$1:$1048576,MATCH($B140,城镇人口!$B:$B,0),MATCH(AV$1,城镇人口!$1:$1,0))</f>
        <v>831151.99478780665</v>
      </c>
    </row>
    <row r="141" spans="1:48" x14ac:dyDescent="0.15">
      <c r="A141" s="4" t="s">
        <v>7</v>
      </c>
      <c r="B141" s="4" t="s">
        <v>16</v>
      </c>
      <c r="C141" s="34">
        <f>VLOOKUP(B141,'[1]2016省城人口总结（根）'!B:C,2,FALSE)/100</f>
        <v>0.59510048092337287</v>
      </c>
      <c r="D141" s="40">
        <f>INDEX(人口源表!$1:$1048576,MATCH($B141,人口源表!$A:$A,0),MATCH(D$1,人口源表!$1:$1,0))-INDEX(城镇人口!$1:$1048576,MATCH($B141,城镇人口!$B:$B,0),MATCH(D$1,城镇人口!$1:$1,0))</f>
        <v>3802912.324894052</v>
      </c>
      <c r="E141" s="40">
        <f>INDEX(人口源表!$1:$1048576,MATCH($B141,人口源表!$A:$A,0),MATCH(E$1,人口源表!$1:$1,0))-INDEX(城镇人口!$1:$1048576,MATCH($B141,城镇人口!$B:$B,0),MATCH(E$1,城镇人口!$1:$1,0))</f>
        <v>3722415.9562859545</v>
      </c>
      <c r="F141" s="40">
        <f>INDEX(人口源表!$1:$1048576,MATCH($B141,人口源表!$A:$A,0),MATCH(F$1,人口源表!$1:$1,0))-INDEX(城镇人口!$1:$1048576,MATCH($B141,城镇人口!$B:$B,0),MATCH(F$1,城镇人口!$1:$1,0))</f>
        <v>3637788.1411076393</v>
      </c>
      <c r="G141" s="40">
        <f>INDEX(人口源表!$1:$1048576,MATCH($B141,人口源表!$A:$A,0),MATCH(G$1,人口源表!$1:$1,0))-INDEX(城镇人口!$1:$1048576,MATCH($B141,城镇人口!$B:$B,0),MATCH(G$1,城镇人口!$1:$1,0))</f>
        <v>3492851.7452470027</v>
      </c>
      <c r="H141" s="40">
        <f>INDEX(人口源表!$1:$1048576,MATCH($B141,人口源表!$A:$A,0),MATCH(H$1,人口源表!$1:$1,0))-INDEX(城镇人口!$1:$1048576,MATCH($B141,城镇人口!$B:$B,0),MATCH(H$1,城镇人口!$1:$1,0))</f>
        <v>3410308.8686230732</v>
      </c>
      <c r="I141" s="40">
        <f>INDEX(人口源表!$1:$1048576,MATCH($B141,人口源表!$A:$A,0),MATCH(I$1,人口源表!$1:$1,0))-INDEX(城镇人口!$1:$1048576,MATCH($B141,城镇人口!$B:$B,0),MATCH(I$1,城镇人口!$1:$1,0))</f>
        <v>3364857.9313560585</v>
      </c>
      <c r="J141" s="40">
        <f>INDEX(人口源表!$1:$1048576,MATCH($B141,人口源表!$A:$A,0),MATCH(J$1,人口源表!$1:$1,0))-INDEX(城镇人口!$1:$1048576,MATCH($B141,城镇人口!$B:$B,0),MATCH(J$1,城镇人口!$1:$1,0))</f>
        <v>3316074.8860225845</v>
      </c>
      <c r="K141" s="40">
        <f>INDEX(人口源表!$1:$1048576,MATCH($B141,人口源表!$A:$A,0),MATCH(K$1,人口源表!$1:$1,0))-INDEX(城镇人口!$1:$1048576,MATCH($B141,城镇人口!$B:$B,0),MATCH(K$1,城镇人口!$1:$1,0))</f>
        <v>3264123.7401863495</v>
      </c>
      <c r="L141" s="40">
        <f>INDEX(人口源表!$1:$1048576,MATCH($B141,人口源表!$A:$A,0),MATCH(L$1,人口源表!$1:$1,0))-INDEX(城镇人口!$1:$1048576,MATCH($B141,城镇人口!$B:$B,0),MATCH(L$1,城镇人口!$1:$1,0))</f>
        <v>3209168.3476296719</v>
      </c>
      <c r="M141" s="40">
        <f>INDEX(人口源表!$1:$1048576,MATCH($B141,人口源表!$A:$A,0),MATCH(M$1,人口源表!$1:$1,0))-INDEX(城镇人口!$1:$1048576,MATCH($B141,城镇人口!$B:$B,0),MATCH(M$1,城镇人口!$1:$1,0))</f>
        <v>3151371.5165564828</v>
      </c>
      <c r="N141" s="40">
        <f>INDEX(人口源表!$1:$1048576,MATCH($B141,人口源表!$A:$A,0),MATCH(N$1,人口源表!$1:$1,0))-INDEX(城镇人口!$1:$1048576,MATCH($B141,城镇人口!$B:$B,0),MATCH(N$1,城镇人口!$1:$1,0))</f>
        <v>3090896.4609906683</v>
      </c>
      <c r="O141" s="40">
        <f>INDEX(人口源表!$1:$1048576,MATCH($B141,人口源表!$A:$A,0),MATCH(O$1,人口源表!$1:$1,0))-INDEX(城镇人口!$1:$1048576,MATCH($B141,城镇人口!$B:$B,0),MATCH(O$1,城镇人口!$1:$1,0))</f>
        <v>3027903.918201983</v>
      </c>
      <c r="P141" s="40">
        <f>INDEX(人口源表!$1:$1048576,MATCH($B141,人口源表!$A:$A,0),MATCH(P$1,人口源表!$1:$1,0))-INDEX(城镇人口!$1:$1048576,MATCH($B141,城镇人口!$B:$B,0),MATCH(P$1,城镇人口!$1:$1,0))</f>
        <v>2962555.1749704918</v>
      </c>
      <c r="Q141" s="40">
        <f>INDEX(人口源表!$1:$1048576,MATCH($B141,人口源表!$A:$A,0),MATCH(Q$1,人口源表!$1:$1,0))-INDEX(城镇人口!$1:$1048576,MATCH($B141,城镇人口!$B:$B,0),MATCH(Q$1,城镇人口!$1:$1,0))</f>
        <v>2895008.907853812</v>
      </c>
      <c r="R141" s="40">
        <f>INDEX(人口源表!$1:$1048576,MATCH($B141,人口源表!$A:$A,0),MATCH(R$1,人口源表!$1:$1,0))-INDEX(城镇人口!$1:$1048576,MATCH($B141,城镇人口!$B:$B,0),MATCH(R$1,城镇人口!$1:$1,0))</f>
        <v>2825422.8385744952</v>
      </c>
      <c r="S141" s="40">
        <f>INDEX(人口源表!$1:$1048576,MATCH($B141,人口源表!$A:$A,0),MATCH(S$1,人口源表!$1:$1,0))-INDEX(城镇人口!$1:$1048576,MATCH($B141,城镇人口!$B:$B,0),MATCH(S$1,城镇人口!$1:$1,0))</f>
        <v>2787376.1358353933</v>
      </c>
      <c r="T141" s="40">
        <f>INDEX(人口源表!$1:$1048576,MATCH($B141,人口源表!$A:$A,0),MATCH(T$1,人口源表!$1:$1,0))-INDEX(城镇人口!$1:$1048576,MATCH($B141,城镇人口!$B:$B,0),MATCH(T$1,城镇人口!$1:$1,0))</f>
        <v>2747957.4719727542</v>
      </c>
      <c r="U141" s="40">
        <f>INDEX(人口源表!$1:$1048576,MATCH($B141,人口源表!$A:$A,0),MATCH(U$1,人口源表!$1:$1,0))-INDEX(城镇人口!$1:$1048576,MATCH($B141,城镇人口!$B:$B,0),MATCH(U$1,城镇人口!$1:$1,0))</f>
        <v>2707273.5604505017</v>
      </c>
      <c r="V141" s="40">
        <f>INDEX(人口源表!$1:$1048576,MATCH($B141,人口源表!$A:$A,0),MATCH(V$1,人口源表!$1:$1,0))-INDEX(城镇人口!$1:$1048576,MATCH($B141,城镇人口!$B:$B,0),MATCH(V$1,城镇人口!$1:$1,0))</f>
        <v>2665430.6651150165</v>
      </c>
      <c r="W141" s="40">
        <f>INDEX(人口源表!$1:$1048576,MATCH($B141,人口源表!$A:$A,0),MATCH(W$1,人口源表!$1:$1,0))-INDEX(城镇人口!$1:$1048576,MATCH($B141,城镇人口!$B:$B,0),MATCH(W$1,城镇人口!$1:$1,0))</f>
        <v>2622533.8842949187</v>
      </c>
      <c r="X141" s="40">
        <f>INDEX(人口源表!$1:$1048576,MATCH($B141,人口源表!$A:$A,0),MATCH(X$1,人口源表!$1:$1,0))-INDEX(城镇人口!$1:$1048576,MATCH($B141,城镇人口!$B:$B,0),MATCH(X$1,城镇人口!$1:$1,0))</f>
        <v>2578686.2005551495</v>
      </c>
      <c r="Y141" s="40">
        <f>INDEX(人口源表!$1:$1048576,MATCH($B141,人口源表!$A:$A,0),MATCH(Y$1,人口源表!$1:$1,0))-INDEX(城镇人口!$1:$1048576,MATCH($B141,城镇人口!$B:$B,0),MATCH(Y$1,城镇人口!$1:$1,0))</f>
        <v>2533990.311625272</v>
      </c>
      <c r="Z141" s="40">
        <f>INDEX(人口源表!$1:$1048576,MATCH($B141,人口源表!$A:$A,0),MATCH(Z$1,人口源表!$1:$1,0))-INDEX(城镇人口!$1:$1048576,MATCH($B141,城镇人口!$B:$B,0),MATCH(Z$1,城镇人口!$1:$1,0))</f>
        <v>2488546.0174958678</v>
      </c>
      <c r="AA141" s="40">
        <f>INDEX(人口源表!$1:$1048576,MATCH($B141,人口源表!$A:$A,0),MATCH(AA$1,人口源表!$1:$1,0))-INDEX(城镇人口!$1:$1048576,MATCH($B141,城镇人口!$B:$B,0),MATCH(AA$1,城镇人口!$1:$1,0))</f>
        <v>2442452.5626741126</v>
      </c>
      <c r="AB141" s="40">
        <f>INDEX(人口源表!$1:$1048576,MATCH($B141,人口源表!$A:$A,0),MATCH(AB$1,人口源表!$1:$1,0))-INDEX(城镇人口!$1:$1048576,MATCH($B141,城镇人口!$B:$B,0),MATCH(AB$1,城镇人口!$1:$1,0))</f>
        <v>2395806.8676398173</v>
      </c>
      <c r="AC141" s="40">
        <f>INDEX(人口源表!$1:$1048576,MATCH($B141,人口源表!$A:$A,0),MATCH(AC$1,人口源表!$1:$1,0))-INDEX(城镇人口!$1:$1048576,MATCH($B141,城镇人口!$B:$B,0),MATCH(AC$1,城镇人口!$1:$1,0))</f>
        <v>2357008.6750056185</v>
      </c>
      <c r="AD141" s="40">
        <f>INDEX(人口源表!$1:$1048576,MATCH($B141,人口源表!$A:$A,0),MATCH(AD$1,人口源表!$1:$1,0))-INDEX(城镇人口!$1:$1048576,MATCH($B141,城镇人口!$B:$B,0),MATCH(AD$1,城镇人口!$1:$1,0))</f>
        <v>2317821.0342964325</v>
      </c>
      <c r="AE141" s="40">
        <f>INDEX(人口源表!$1:$1048576,MATCH($B141,人口源表!$A:$A,0),MATCH(AE$1,人口源表!$1:$1,0))-INDEX(城镇人口!$1:$1048576,MATCH($B141,城镇人口!$B:$B,0),MATCH(AE$1,城镇人口!$1:$1,0))</f>
        <v>2278328.9273201693</v>
      </c>
      <c r="AF141" s="40">
        <f>INDEX(人口源表!$1:$1048576,MATCH($B141,人口源表!$A:$A,0),MATCH(AF$1,人口源表!$1:$1,0))-INDEX(城镇人口!$1:$1048576,MATCH($B141,城镇人口!$B:$B,0),MATCH(AF$1,城镇人口!$1:$1,0))</f>
        <v>2238614.3509243513</v>
      </c>
      <c r="AG141" s="40">
        <f>INDEX(人口源表!$1:$1048576,MATCH($B141,人口源表!$A:$A,0),MATCH(AG$1,人口源表!$1:$1,0))-INDEX(城镇人口!$1:$1048576,MATCH($B141,城镇人口!$B:$B,0),MATCH(AG$1,城镇人口!$1:$1,0))</f>
        <v>2198759.2658454441</v>
      </c>
      <c r="AH141" s="40">
        <f>INDEX(人口源表!$1:$1048576,MATCH($B141,人口源表!$A:$A,0),MATCH(AH$1,人口源表!$1:$1,0))-INDEX(城镇人口!$1:$1048576,MATCH($B141,城镇人口!$B:$B,0),MATCH(AH$1,城镇人口!$1:$1,0))</f>
        <v>2158842.7311716666</v>
      </c>
      <c r="AI141" s="40">
        <f>INDEX(人口源表!$1:$1048576,MATCH($B141,人口源表!$A:$A,0),MATCH(AI$1,人口源表!$1:$1,0))-INDEX(城镇人口!$1:$1048576,MATCH($B141,城镇人口!$B:$B,0),MATCH(AI$1,城镇人口!$1:$1,0))</f>
        <v>2118942.5640037749</v>
      </c>
      <c r="AJ141" s="40">
        <f>INDEX(人口源表!$1:$1048576,MATCH($B141,人口源表!$A:$A,0),MATCH(AJ$1,人口源表!$1:$1,0))-INDEX(城镇人口!$1:$1048576,MATCH($B141,城镇人口!$B:$B,0),MATCH(AJ$1,城镇人口!$1:$1,0))</f>
        <v>2079134.4967725957</v>
      </c>
      <c r="AK141" s="40">
        <f>INDEX(人口源表!$1:$1048576,MATCH($B141,人口源表!$A:$A,0),MATCH(AK$1,人口源表!$1:$1,0))-INDEX(城镇人口!$1:$1048576,MATCH($B141,城镇人口!$B:$B,0),MATCH(AK$1,城镇人口!$1:$1,0))</f>
        <v>2039492.3262040559</v>
      </c>
      <c r="AL141" s="40">
        <f>INDEX(人口源表!$1:$1048576,MATCH($B141,人口源表!$A:$A,0),MATCH(AL$1,人口源表!$1:$1,0))-INDEX(城镇人口!$1:$1048576,MATCH($B141,城镇人口!$B:$B,0),MATCH(AL$1,城镇人口!$1:$1,0))</f>
        <v>2000088.0441174665</v>
      </c>
      <c r="AM141" s="40">
        <f>INDEX(人口源表!$1:$1048576,MATCH($B141,人口源表!$A:$A,0),MATCH(AM$1,人口源表!$1:$1,0))-INDEX(城镇人口!$1:$1048576,MATCH($B141,城镇人口!$B:$B,0),MATCH(AM$1,城镇人口!$1:$1,0))</f>
        <v>1960991.031635779</v>
      </c>
      <c r="AN141" s="40">
        <f>INDEX(人口源表!$1:$1048576,MATCH($B141,人口源表!$A:$A,0),MATCH(AN$1,人口源表!$1:$1,0))-INDEX(城镇人口!$1:$1048576,MATCH($B141,城镇人口!$B:$B,0),MATCH(AN$1,城镇人口!$1:$1,0))</f>
        <v>1922268.6643205425</v>
      </c>
      <c r="AO141" s="40">
        <f>INDEX(人口源表!$1:$1048576,MATCH($B141,人口源表!$A:$A,0),MATCH(AO$1,人口源表!$1:$1,0))-INDEX(城镇人口!$1:$1048576,MATCH($B141,城镇人口!$B:$B,0),MATCH(AO$1,城镇人口!$1:$1,0))</f>
        <v>1883985.745465369</v>
      </c>
      <c r="AP141" s="40">
        <f>INDEX(人口源表!$1:$1048576,MATCH($B141,人口源表!$A:$A,0),MATCH(AP$1,人口源表!$1:$1,0))-INDEX(城镇人口!$1:$1048576,MATCH($B141,城镇人口!$B:$B,0),MATCH(AP$1,城镇人口!$1:$1,0))</f>
        <v>1846204.6356785093</v>
      </c>
      <c r="AQ141" s="40">
        <f>INDEX(人口源表!$1:$1048576,MATCH($B141,人口源表!$A:$A,0),MATCH(AQ$1,人口源表!$1:$1,0))-INDEX(城镇人口!$1:$1048576,MATCH($B141,城镇人口!$B:$B,0),MATCH(AQ$1,城镇人口!$1:$1,0))</f>
        <v>1808985.146068952</v>
      </c>
      <c r="AR141" s="40">
        <f>INDEX(人口源表!$1:$1048576,MATCH($B141,人口源表!$A:$A,0),MATCH(AR$1,人口源表!$1:$1,0))-INDEX(城镇人口!$1:$1048576,MATCH($B141,城镇人口!$B:$B,0),MATCH(AR$1,城镇人口!$1:$1,0))</f>
        <v>1772384.430350435</v>
      </c>
      <c r="AS141" s="40">
        <f>INDEX(人口源表!$1:$1048576,MATCH($B141,人口源表!$A:$A,0),MATCH(AS$1,人口源表!$1:$1,0))-INDEX(城镇人口!$1:$1048576,MATCH($B141,城镇人口!$B:$B,0),MATCH(AS$1,城镇人口!$1:$1,0))</f>
        <v>1736456.6639017276</v>
      </c>
      <c r="AT141" s="40">
        <f>INDEX(人口源表!$1:$1048576,MATCH($B141,人口源表!$A:$A,0),MATCH(AT$1,人口源表!$1:$1,0))-INDEX(城镇人口!$1:$1048576,MATCH($B141,城镇人口!$B:$B,0),MATCH(AT$1,城镇人口!$1:$1,0))</f>
        <v>1701253.1575166807</v>
      </c>
      <c r="AU141" s="40">
        <f>INDEX(人口源表!$1:$1048576,MATCH($B141,人口源表!$A:$A,0),MATCH(AU$1,人口源表!$1:$1,0))-INDEX(城镇人口!$1:$1048576,MATCH($B141,城镇人口!$B:$B,0),MATCH(AU$1,城镇人口!$1:$1,0))</f>
        <v>1666822.4523192933</v>
      </c>
      <c r="AV141" s="40">
        <f>INDEX(人口源表!$1:$1048576,MATCH($B141,人口源表!$A:$A,0),MATCH(AV$1,人口源表!$1:$1,0))-INDEX(城镇人口!$1:$1048576,MATCH($B141,城镇人口!$B:$B,0),MATCH(AV$1,城镇人口!$1:$1,0))</f>
        <v>1633209.5835770182</v>
      </c>
    </row>
    <row r="142" spans="1:48" x14ac:dyDescent="0.15">
      <c r="A142" s="4" t="s">
        <v>7</v>
      </c>
      <c r="B142" s="4" t="s">
        <v>18</v>
      </c>
      <c r="C142" s="34">
        <f>VLOOKUP(B142,'[1]2016省城人口总结（根）'!B:C,2,FALSE)/100</f>
        <v>0.56609928181557012</v>
      </c>
      <c r="D142" s="40">
        <f>INDEX(人口源表!$1:$1048576,MATCH($B142,人口源表!$A:$A,0),MATCH(D$1,人口源表!$1:$1,0))-INDEX(城镇人口!$1:$1048576,MATCH($B142,城镇人口!$B:$B,0),MATCH(D$1,城镇人口!$1:$1,0))</f>
        <v>3663736.3598953001</v>
      </c>
      <c r="E142" s="40">
        <f>INDEX(人口源表!$1:$1048576,MATCH($B142,人口源表!$A:$A,0),MATCH(E$1,人口源表!$1:$1,0))-INDEX(城镇人口!$1:$1048576,MATCH($B142,城镇人口!$B:$B,0),MATCH(E$1,城镇人口!$1:$1,0))</f>
        <v>3598917.303017769</v>
      </c>
      <c r="F142" s="40">
        <f>INDEX(人口源表!$1:$1048576,MATCH($B142,人口源表!$A:$A,0),MATCH(F$1,人口源表!$1:$1,0))-INDEX(城镇人口!$1:$1048576,MATCH($B142,城镇人口!$B:$B,0),MATCH(F$1,城镇人口!$1:$1,0))</f>
        <v>3529804.8787062569</v>
      </c>
      <c r="G142" s="40">
        <f>INDEX(人口源表!$1:$1048576,MATCH($B142,人口源表!$A:$A,0),MATCH(G$1,人口源表!$1:$1,0))-INDEX(城镇人口!$1:$1048576,MATCH($B142,城镇人口!$B:$B,0),MATCH(G$1,城镇人口!$1:$1,0))</f>
        <v>3365539.1616238961</v>
      </c>
      <c r="H142" s="40">
        <f>INDEX(人口源表!$1:$1048576,MATCH($B142,人口源表!$A:$A,0),MATCH(H$1,人口源表!$1:$1,0))-INDEX(城镇人口!$1:$1048576,MATCH($B142,城镇人口!$B:$B,0),MATCH(H$1,城镇人口!$1:$1,0))</f>
        <v>3295853.7893896736</v>
      </c>
      <c r="I142" s="40">
        <f>INDEX(人口源表!$1:$1048576,MATCH($B142,人口源表!$A:$A,0),MATCH(I$1,人口源表!$1:$1,0))-INDEX(城镇人口!$1:$1048576,MATCH($B142,城镇人口!$B:$B,0),MATCH(I$1,城镇人口!$1:$1,0))</f>
        <v>3258487.8467114186</v>
      </c>
      <c r="J142" s="40">
        <f>INDEX(人口源表!$1:$1048576,MATCH($B142,人口源表!$A:$A,0),MATCH(J$1,人口源表!$1:$1,0))-INDEX(城镇人口!$1:$1048576,MATCH($B142,城镇人口!$B:$B,0),MATCH(J$1,城镇人口!$1:$1,0))</f>
        <v>3219050.7544150827</v>
      </c>
      <c r="K142" s="40">
        <f>INDEX(人口源表!$1:$1048576,MATCH($B142,人口源表!$A:$A,0),MATCH(K$1,人口源表!$1:$1,0))-INDEX(城镇人口!$1:$1048576,MATCH($B142,城镇人口!$B:$B,0),MATCH(K$1,城镇人口!$1:$1,0))</f>
        <v>3177555.6382992454</v>
      </c>
      <c r="L142" s="40">
        <f>INDEX(人口源表!$1:$1048576,MATCH($B142,人口源表!$A:$A,0),MATCH(L$1,人口源表!$1:$1,0))-INDEX(城镇人口!$1:$1048576,MATCH($B142,城镇人口!$B:$B,0),MATCH(L$1,城镇人口!$1:$1,0))</f>
        <v>3134023.1123270942</v>
      </c>
      <c r="M142" s="40">
        <f>INDEX(人口源表!$1:$1048576,MATCH($B142,人口源表!$A:$A,0),MATCH(M$1,人口源表!$1:$1,0))-INDEX(城镇人口!$1:$1048576,MATCH($B142,城镇人口!$B:$B,0),MATCH(M$1,城镇人口!$1:$1,0))</f>
        <v>3088480.2423111293</v>
      </c>
      <c r="N142" s="40">
        <f>INDEX(人口源表!$1:$1048576,MATCH($B142,人口源表!$A:$A,0),MATCH(N$1,人口源表!$1:$1,0))-INDEX(城镇人口!$1:$1048576,MATCH($B142,城镇人口!$B:$B,0),MATCH(N$1,城镇人口!$1:$1,0))</f>
        <v>3040961.3615657575</v>
      </c>
      <c r="O142" s="40">
        <f>INDEX(人口源表!$1:$1048576,MATCH($B142,人口源表!$A:$A,0),MATCH(O$1,人口源表!$1:$1,0))-INDEX(城镇人口!$1:$1048576,MATCH($B142,城镇人口!$B:$B,0),MATCH(O$1,城镇人口!$1:$1,0))</f>
        <v>2991506.6582735851</v>
      </c>
      <c r="P142" s="40">
        <f>INDEX(人口源表!$1:$1048576,MATCH($B142,人口源表!$A:$A,0),MATCH(P$1,人口源表!$1:$1,0))-INDEX(城镇人口!$1:$1048576,MATCH($B142,城镇人口!$B:$B,0),MATCH(P$1,城镇人口!$1:$1,0))</f>
        <v>2940162.5892746802</v>
      </c>
      <c r="Q142" s="40">
        <f>INDEX(人口源表!$1:$1048576,MATCH($B142,人口源表!$A:$A,0),MATCH(Q$1,人口源表!$1:$1,0))-INDEX(城镇人口!$1:$1048576,MATCH($B142,城镇人口!$B:$B,0),MATCH(Q$1,城镇人口!$1:$1,0))</f>
        <v>2886980.1804479053</v>
      </c>
      <c r="R142" s="40">
        <f>INDEX(人口源表!$1:$1048576,MATCH($B142,人口源表!$A:$A,0),MATCH(R$1,人口源表!$1:$1,0))-INDEX(城镇人口!$1:$1048576,MATCH($B142,城镇人口!$B:$B,0),MATCH(R$1,城镇人口!$1:$1,0))</f>
        <v>2832017.7783541791</v>
      </c>
      <c r="S142" s="40">
        <f>INDEX(人口源表!$1:$1048576,MATCH($B142,人口源表!$A:$A,0),MATCH(S$1,人口源表!$1:$1,0))-INDEX(城镇人口!$1:$1048576,MATCH($B142,城镇人口!$B:$B,0),MATCH(S$1,城镇人口!$1:$1,0))</f>
        <v>2803958.9014214762</v>
      </c>
      <c r="T142" s="40">
        <f>INDEX(人口源表!$1:$1048576,MATCH($B142,人口源表!$A:$A,0),MATCH(T$1,人口源表!$1:$1,0))-INDEX(城镇人口!$1:$1048576,MATCH($B142,城镇人口!$B:$B,0),MATCH(T$1,城镇人口!$1:$1,0))</f>
        <v>2774666.8199417684</v>
      </c>
      <c r="U142" s="40">
        <f>INDEX(人口源表!$1:$1048576,MATCH($B142,人口源表!$A:$A,0),MATCH(U$1,人口源表!$1:$1,0))-INDEX(城镇人口!$1:$1048576,MATCH($B142,城镇人口!$B:$B,0),MATCH(U$1,城镇人口!$1:$1,0))</f>
        <v>2744184.0706588384</v>
      </c>
      <c r="V142" s="40">
        <f>INDEX(人口源表!$1:$1048576,MATCH($B142,人口源表!$A:$A,0),MATCH(V$1,人口源表!$1:$1,0))-INDEX(城镇人口!$1:$1048576,MATCH($B142,城镇人口!$B:$B,0),MATCH(V$1,城镇人口!$1:$1,0))</f>
        <v>2712555.6561757708</v>
      </c>
      <c r="W142" s="40">
        <f>INDEX(人口源表!$1:$1048576,MATCH($B142,人口源表!$A:$A,0),MATCH(W$1,人口源表!$1:$1,0))-INDEX(城镇人口!$1:$1048576,MATCH($B142,城镇人口!$B:$B,0),MATCH(W$1,城镇人口!$1:$1,0))</f>
        <v>2679831.1050761128</v>
      </c>
      <c r="X142" s="40">
        <f>INDEX(人口源表!$1:$1048576,MATCH($B142,人口源表!$A:$A,0),MATCH(X$1,人口源表!$1:$1,0))-INDEX(城镇人口!$1:$1048576,MATCH($B142,城镇人口!$B:$B,0),MATCH(X$1,城镇人口!$1:$1,0))</f>
        <v>2646062.3468123022</v>
      </c>
      <c r="Y142" s="40">
        <f>INDEX(人口源表!$1:$1048576,MATCH($B142,人口源表!$A:$A,0),MATCH(Y$1,人口源表!$1:$1,0))-INDEX(城镇人口!$1:$1048576,MATCH($B142,城镇人口!$B:$B,0),MATCH(Y$1,城镇人口!$1:$1,0))</f>
        <v>2611304.4720633039</v>
      </c>
      <c r="Z142" s="40">
        <f>INDEX(人口源表!$1:$1048576,MATCH($B142,人口源表!$A:$A,0),MATCH(Z$1,人口源表!$1:$1,0))-INDEX(城镇人口!$1:$1048576,MATCH($B142,城镇人口!$B:$B,0),MATCH(Z$1,城镇人口!$1:$1,0))</f>
        <v>2575614.9093910269</v>
      </c>
      <c r="AA142" s="40">
        <f>INDEX(人口源表!$1:$1048576,MATCH($B142,人口源表!$A:$A,0),MATCH(AA$1,人口源表!$1:$1,0))-INDEX(城镇人口!$1:$1048576,MATCH($B142,城镇人口!$B:$B,0),MATCH(AA$1,城镇人口!$1:$1,0))</f>
        <v>2539053.8417077037</v>
      </c>
      <c r="AB142" s="40">
        <f>INDEX(人口源表!$1:$1048576,MATCH($B142,人口源表!$A:$A,0),MATCH(AB$1,人口源表!$1:$1,0))-INDEX(城镇人口!$1:$1048576,MATCH($B142,城镇人口!$B:$B,0),MATCH(AB$1,城镇人口!$1:$1,0))</f>
        <v>2501683.9844192145</v>
      </c>
      <c r="AC142" s="40">
        <f>INDEX(人口源表!$1:$1048576,MATCH($B142,人口源表!$A:$A,0),MATCH(AC$1,人口源表!$1:$1,0))-INDEX(城镇人口!$1:$1048576,MATCH($B142,城镇人口!$B:$B,0),MATCH(AC$1,城镇人口!$1:$1,0))</f>
        <v>2470833.2085103141</v>
      </c>
      <c r="AD142" s="40">
        <f>INDEX(人口源表!$1:$1048576,MATCH($B142,人口源表!$A:$A,0),MATCH(AD$1,人口源表!$1:$1,0))-INDEX(城镇人口!$1:$1048576,MATCH($B142,城镇人口!$B:$B,0),MATCH(AD$1,城镇人口!$1:$1,0))</f>
        <v>2439313.4151454521</v>
      </c>
      <c r="AE142" s="40">
        <f>INDEX(人口源表!$1:$1048576,MATCH($B142,人口源表!$A:$A,0),MATCH(AE$1,人口源表!$1:$1,0))-INDEX(城镇人口!$1:$1048576,MATCH($B142,城镇人口!$B:$B,0),MATCH(AE$1,城镇人口!$1:$1,0))</f>
        <v>2407186.1882568216</v>
      </c>
      <c r="AF142" s="40">
        <f>INDEX(人口源表!$1:$1048576,MATCH($B142,人口源表!$A:$A,0),MATCH(AF$1,人口源表!$1:$1,0))-INDEX(城镇人口!$1:$1048576,MATCH($B142,城镇人口!$B:$B,0),MATCH(AF$1,城镇人口!$1:$1,0))</f>
        <v>2374514.6173104756</v>
      </c>
      <c r="AG142" s="40">
        <f>INDEX(人口源表!$1:$1048576,MATCH($B142,人口源表!$A:$A,0),MATCH(AG$1,人口源表!$1:$1,0))-INDEX(城镇人口!$1:$1048576,MATCH($B142,城镇人口!$B:$B,0),MATCH(AG$1,城镇人口!$1:$1,0))</f>
        <v>2341363.7163738525</v>
      </c>
      <c r="AH142" s="40">
        <f>INDEX(人口源表!$1:$1048576,MATCH($B142,人口源表!$A:$A,0),MATCH(AH$1,人口源表!$1:$1,0))-INDEX(城镇人口!$1:$1048576,MATCH($B142,城镇人口!$B:$B,0),MATCH(AH$1,城镇人口!$1:$1,0))</f>
        <v>2307799.6861235611</v>
      </c>
      <c r="AI142" s="40">
        <f>INDEX(人口源表!$1:$1048576,MATCH($B142,人口源表!$A:$A,0),MATCH(AI$1,人口源表!$1:$1,0))-INDEX(城镇人口!$1:$1048576,MATCH($B142,城镇人口!$B:$B,0),MATCH(AI$1,城镇人口!$1:$1,0))</f>
        <v>2273890.8747059181</v>
      </c>
      <c r="AJ142" s="40">
        <f>INDEX(人口源表!$1:$1048576,MATCH($B142,人口源表!$A:$A,0),MATCH(AJ$1,人口源表!$1:$1,0))-INDEX(城镇人口!$1:$1048576,MATCH($B142,城镇人口!$B:$B,0),MATCH(AJ$1,城镇人口!$1:$1,0))</f>
        <v>2239705.6430894146</v>
      </c>
      <c r="AK142" s="40">
        <f>INDEX(人口源表!$1:$1048576,MATCH($B142,人口源表!$A:$A,0),MATCH(AK$1,人口源表!$1:$1,0))-INDEX(城镇人口!$1:$1048576,MATCH($B142,城镇人口!$B:$B,0),MATCH(AK$1,城镇人口!$1:$1,0))</f>
        <v>2205314.4317133641</v>
      </c>
      <c r="AL142" s="40">
        <f>INDEX(人口源表!$1:$1048576,MATCH($B142,人口源表!$A:$A,0),MATCH(AL$1,人口源表!$1:$1,0))-INDEX(城镇人口!$1:$1048576,MATCH($B142,城镇人口!$B:$B,0),MATCH(AL$1,城镇人口!$1:$1,0))</f>
        <v>2170787.9164303495</v>
      </c>
      <c r="AM142" s="40">
        <f>INDEX(人口源表!$1:$1048576,MATCH($B142,人口源表!$A:$A,0),MATCH(AM$1,人口源表!$1:$1,0))-INDEX(城镇人口!$1:$1048576,MATCH($B142,城镇人口!$B:$B,0),MATCH(AM$1,城镇人口!$1:$1,0))</f>
        <v>2136197.6649162034</v>
      </c>
      <c r="AN142" s="40">
        <f>INDEX(人口源表!$1:$1048576,MATCH($B142,人口源表!$A:$A,0),MATCH(AN$1,人口源表!$1:$1,0))-INDEX(城镇人口!$1:$1048576,MATCH($B142,城镇人口!$B:$B,0),MATCH(AN$1,城镇人口!$1:$1,0))</f>
        <v>2101615.4201316275</v>
      </c>
      <c r="AO142" s="40">
        <f>INDEX(人口源表!$1:$1048576,MATCH($B142,人口源表!$A:$A,0),MATCH(AO$1,人口源表!$1:$1,0))-INDEX(城镇人口!$1:$1048576,MATCH($B142,城镇人口!$B:$B,0),MATCH(AO$1,城镇人口!$1:$1,0))</f>
        <v>2067113.722806301</v>
      </c>
      <c r="AP142" s="40">
        <f>INDEX(人口源表!$1:$1048576,MATCH($B142,人口源表!$A:$A,0),MATCH(AP$1,人口源表!$1:$1,0))-INDEX(城镇人口!$1:$1048576,MATCH($B142,城镇人口!$B:$B,0),MATCH(AP$1,城镇人口!$1:$1,0))</f>
        <v>2032764.6706569437</v>
      </c>
      <c r="AQ142" s="40">
        <f>INDEX(人口源表!$1:$1048576,MATCH($B142,人口源表!$A:$A,0),MATCH(AQ$1,人口源表!$1:$1,0))-INDEX(城镇人口!$1:$1048576,MATCH($B142,城镇人口!$B:$B,0),MATCH(AQ$1,城镇人口!$1:$1,0))</f>
        <v>1998640.7902627261</v>
      </c>
      <c r="AR142" s="40">
        <f>INDEX(人口源表!$1:$1048576,MATCH($B142,人口源表!$A:$A,0),MATCH(AR$1,人口源表!$1:$1,0))-INDEX(城镇人口!$1:$1048576,MATCH($B142,城镇人口!$B:$B,0),MATCH(AR$1,城镇人口!$1:$1,0))</f>
        <v>1964814.3209613897</v>
      </c>
      <c r="AS142" s="40">
        <f>INDEX(人口源表!$1:$1048576,MATCH($B142,人口源表!$A:$A,0),MATCH(AS$1,人口源表!$1:$1,0))-INDEX(城镇人口!$1:$1048576,MATCH($B142,城镇人口!$B:$B,0),MATCH(AS$1,城镇人口!$1:$1,0))</f>
        <v>1931356.5302643143</v>
      </c>
      <c r="AT142" s="40">
        <f>INDEX(人口源表!$1:$1048576,MATCH($B142,人口源表!$A:$A,0),MATCH(AT$1,人口源表!$1:$1,0))-INDEX(城镇人口!$1:$1048576,MATCH($B142,城镇人口!$B:$B,0),MATCH(AT$1,城镇人口!$1:$1,0))</f>
        <v>1898338.5463999631</v>
      </c>
      <c r="AU142" s="40">
        <f>INDEX(人口源表!$1:$1048576,MATCH($B142,人口源表!$A:$A,0),MATCH(AU$1,人口源表!$1:$1,0))-INDEX(城镇人口!$1:$1048576,MATCH($B142,城镇人口!$B:$B,0),MATCH(AU$1,城镇人口!$1:$1,0))</f>
        <v>1865830.897634591</v>
      </c>
      <c r="AV142" s="40">
        <f>INDEX(人口源表!$1:$1048576,MATCH($B142,人口源表!$A:$A,0),MATCH(AV$1,人口源表!$1:$1,0))-INDEX(城镇人口!$1:$1048576,MATCH($B142,城镇人口!$B:$B,0),MATCH(AV$1,城镇人口!$1:$1,0))</f>
        <v>1833902.5826635649</v>
      </c>
    </row>
    <row r="143" spans="1:48" x14ac:dyDescent="0.15">
      <c r="A143" s="4" t="s">
        <v>7</v>
      </c>
      <c r="B143" s="4" t="s">
        <v>19</v>
      </c>
      <c r="C143" s="34">
        <f>VLOOKUP(B143,'[1]2016省城人口总结（根）'!B:C,2,FALSE)/100</f>
        <v>0.60419140738638377</v>
      </c>
      <c r="D143" s="40">
        <f>INDEX(人口源表!$1:$1048576,MATCH($B143,人口源表!$A:$A,0),MATCH(D$1,人口源表!$1:$1,0))-INDEX(城镇人口!$1:$1048576,MATCH($B143,城镇人口!$B:$B,0),MATCH(D$1,城镇人口!$1:$1,0))</f>
        <v>2266541.4869580045</v>
      </c>
      <c r="E143" s="40">
        <f>INDEX(人口源表!$1:$1048576,MATCH($B143,人口源表!$A:$A,0),MATCH(E$1,人口源表!$1:$1,0))-INDEX(城镇人口!$1:$1048576,MATCH($B143,城镇人口!$B:$B,0),MATCH(E$1,城镇人口!$1:$1,0))</f>
        <v>2216739.7915692637</v>
      </c>
      <c r="F143" s="40">
        <f>INDEX(人口源表!$1:$1048576,MATCH($B143,人口源表!$A:$A,0),MATCH(F$1,人口源表!$1:$1,0))-INDEX(城镇人口!$1:$1048576,MATCH($B143,城镇人口!$B:$B,0),MATCH(F$1,城镇人口!$1:$1,0))</f>
        <v>2163968.8477139249</v>
      </c>
      <c r="G143" s="40">
        <f>INDEX(人口源表!$1:$1048576,MATCH($B143,人口源表!$A:$A,0),MATCH(G$1,人口源表!$1:$1,0))-INDEX(城镇人口!$1:$1048576,MATCH($B143,城镇人口!$B:$B,0),MATCH(G$1,城镇人口!$1:$1,0))</f>
        <v>1986542.5123651279</v>
      </c>
      <c r="H143" s="40">
        <f>INDEX(人口源表!$1:$1048576,MATCH($B143,人口源表!$A:$A,0),MATCH(H$1,人口源表!$1:$1,0))-INDEX(城镇人口!$1:$1048576,MATCH($B143,城镇人口!$B:$B,0),MATCH(H$1,城镇人口!$1:$1,0))</f>
        <v>1934951.4154892848</v>
      </c>
      <c r="I143" s="40">
        <f>INDEX(人口源表!$1:$1048576,MATCH($B143,人口源表!$A:$A,0),MATCH(I$1,人口源表!$1:$1,0))-INDEX(城镇人口!$1:$1048576,MATCH($B143,城镇人口!$B:$B,0),MATCH(I$1,城镇人口!$1:$1,0))</f>
        <v>1905573.9694562727</v>
      </c>
      <c r="J143" s="40">
        <f>INDEX(人口源表!$1:$1048576,MATCH($B143,人口源表!$A:$A,0),MATCH(J$1,人口源表!$1:$1,0))-INDEX(城镇人口!$1:$1048576,MATCH($B143,城镇人口!$B:$B,0),MATCH(J$1,城镇人口!$1:$1,0))</f>
        <v>1874458.7409973736</v>
      </c>
      <c r="K143" s="40">
        <f>INDEX(人口源表!$1:$1048576,MATCH($B143,人口源表!$A:$A,0),MATCH(K$1,人口源表!$1:$1,0))-INDEX(城镇人口!$1:$1048576,MATCH($B143,城镇人口!$B:$B,0),MATCH(K$1,城镇人口!$1:$1,0))</f>
        <v>1841705.5264208089</v>
      </c>
      <c r="L143" s="40">
        <f>INDEX(人口源表!$1:$1048576,MATCH($B143,人口源表!$A:$A,0),MATCH(L$1,人口源表!$1:$1,0))-INDEX(城镇人口!$1:$1048576,MATCH($B143,城镇人口!$B:$B,0),MATCH(L$1,城镇人口!$1:$1,0))</f>
        <v>1807410.9346528975</v>
      </c>
      <c r="M143" s="40">
        <f>INDEX(人口源表!$1:$1048576,MATCH($B143,人口源表!$A:$A,0),MATCH(M$1,人口源表!$1:$1,0))-INDEX(城镇人口!$1:$1048576,MATCH($B143,城镇人口!$B:$B,0),MATCH(M$1,城镇人口!$1:$1,0))</f>
        <v>1771669.7473408841</v>
      </c>
      <c r="N143" s="40">
        <f>INDEX(人口源表!$1:$1048576,MATCH($B143,人口源表!$A:$A,0),MATCH(N$1,人口源表!$1:$1,0))-INDEX(城镇人口!$1:$1048576,MATCH($B143,城镇人口!$B:$B,0),MATCH(N$1,城镇人口!$1:$1,0))</f>
        <v>1734574.8632301139</v>
      </c>
      <c r="O143" s="40">
        <f>INDEX(人口源表!$1:$1048576,MATCH($B143,人口源表!$A:$A,0),MATCH(O$1,人口源表!$1:$1,0))-INDEX(城镇人口!$1:$1048576,MATCH($B143,城镇人口!$B:$B,0),MATCH(O$1,城镇人口!$1:$1,0))</f>
        <v>1696217.2413266711</v>
      </c>
      <c r="P143" s="40">
        <f>INDEX(人口源表!$1:$1048576,MATCH($B143,人口源表!$A:$A,0),MATCH(P$1,人口源表!$1:$1,0))-INDEX(城镇人口!$1:$1048576,MATCH($B143,城镇人口!$B:$B,0),MATCH(P$1,城镇人口!$1:$1,0))</f>
        <v>1656685.2426681789</v>
      </c>
      <c r="Q143" s="40">
        <f>INDEX(人口源表!$1:$1048576,MATCH($B143,人口源表!$A:$A,0),MATCH(Q$1,人口源表!$1:$1,0))-INDEX(城镇人口!$1:$1048576,MATCH($B143,城镇人口!$B:$B,0),MATCH(Q$1,城镇人口!$1:$1,0))</f>
        <v>1616064.9340603719</v>
      </c>
      <c r="R143" s="40">
        <f>INDEX(人口源表!$1:$1048576,MATCH($B143,人口源表!$A:$A,0),MATCH(R$1,人口源表!$1:$1,0))-INDEX(城镇人口!$1:$1048576,MATCH($B143,城镇人口!$B:$B,0),MATCH(R$1,城镇人口!$1:$1,0))</f>
        <v>1574440.9222333715</v>
      </c>
      <c r="S143" s="40">
        <f>INDEX(人口源表!$1:$1048576,MATCH($B143,人口源表!$A:$A,0),MATCH(S$1,人口源表!$1:$1,0))-INDEX(城镇人口!$1:$1048576,MATCH($B143,城镇人口!$B:$B,0),MATCH(S$1,城镇人口!$1:$1,0))</f>
        <v>1551505.4479709305</v>
      </c>
      <c r="T143" s="40">
        <f>INDEX(人口源表!$1:$1048576,MATCH($B143,人口源表!$A:$A,0),MATCH(T$1,人口源表!$1:$1,0))-INDEX(城镇人口!$1:$1048576,MATCH($B143,城镇人口!$B:$B,0),MATCH(T$1,城镇人口!$1:$1,0))</f>
        <v>1527921.579554833</v>
      </c>
      <c r="U143" s="40">
        <f>INDEX(人口源表!$1:$1048576,MATCH($B143,人口源表!$A:$A,0),MATCH(U$1,人口源表!$1:$1,0))-INDEX(城镇人口!$1:$1048576,MATCH($B143,城镇人口!$B:$B,0),MATCH(U$1,城镇人口!$1:$1,0))</f>
        <v>1503744.3050597068</v>
      </c>
      <c r="V143" s="40">
        <f>INDEX(人口源表!$1:$1048576,MATCH($B143,人口源表!$A:$A,0),MATCH(V$1,人口源表!$1:$1,0))-INDEX(城镇人口!$1:$1048576,MATCH($B143,城镇人口!$B:$B,0),MATCH(V$1,城镇人口!$1:$1,0))</f>
        <v>1479026.9939603535</v>
      </c>
      <c r="W143" s="40">
        <f>INDEX(人口源表!$1:$1048576,MATCH($B143,人口源表!$A:$A,0),MATCH(W$1,人口源表!$1:$1,0))-INDEX(城镇人口!$1:$1048576,MATCH($B143,城镇人口!$B:$B,0),MATCH(W$1,城镇人口!$1:$1,0))</f>
        <v>1453821.3974722968</v>
      </c>
      <c r="X143" s="40">
        <f>INDEX(人口源表!$1:$1048576,MATCH($B143,人口源表!$A:$A,0),MATCH(X$1,人口源表!$1:$1,0))-INDEX(城镇人口!$1:$1048576,MATCH($B143,城镇人口!$B:$B,0),MATCH(X$1,城镇人口!$1:$1,0))</f>
        <v>1428177.9133013678</v>
      </c>
      <c r="Y143" s="40">
        <f>INDEX(人口源表!$1:$1048576,MATCH($B143,人口源表!$A:$A,0),MATCH(Y$1,人口源表!$1:$1,0))-INDEX(城镇人口!$1:$1048576,MATCH($B143,城镇人口!$B:$B,0),MATCH(Y$1,城镇人口!$1:$1,0))</f>
        <v>1402145.5677723759</v>
      </c>
      <c r="Z143" s="40">
        <f>INDEX(人口源表!$1:$1048576,MATCH($B143,人口源表!$A:$A,0),MATCH(Z$1,人口源表!$1:$1,0))-INDEX(城镇人口!$1:$1048576,MATCH($B143,城镇人口!$B:$B,0),MATCH(Z$1,城镇人口!$1:$1,0))</f>
        <v>1375771.2269407189</v>
      </c>
      <c r="AA143" s="40">
        <f>INDEX(人口源表!$1:$1048576,MATCH($B143,人口源表!$A:$A,0),MATCH(AA$1,人口源表!$1:$1,0))-INDEX(城镇人口!$1:$1048576,MATCH($B143,城镇人口!$B:$B,0),MATCH(AA$1,城镇人口!$1:$1,0))</f>
        <v>1349100.9002279378</v>
      </c>
      <c r="AB143" s="40">
        <f>INDEX(人口源表!$1:$1048576,MATCH($B143,人口源表!$A:$A,0),MATCH(AB$1,人口源表!$1:$1,0))-INDEX(城镇人口!$1:$1048576,MATCH($B143,城镇人口!$B:$B,0),MATCH(AB$1,城镇人口!$1:$1,0))</f>
        <v>1322178.9367276235</v>
      </c>
      <c r="AC143" s="40">
        <f>INDEX(人口源表!$1:$1048576,MATCH($B143,人口源表!$A:$A,0),MATCH(AC$1,人口源表!$1:$1,0))-INDEX(城镇人口!$1:$1048576,MATCH($B143,城镇人口!$B:$B,0),MATCH(AC$1,城镇人口!$1:$1,0))</f>
        <v>1299911.469282615</v>
      </c>
      <c r="AD143" s="40">
        <f>INDEX(人口源表!$1:$1048576,MATCH($B143,人口源表!$A:$A,0),MATCH(AD$1,人口源表!$1:$1,0))-INDEX(城镇人口!$1:$1048576,MATCH($B143,城镇人口!$B:$B,0),MATCH(AD$1,城镇人口!$1:$1,0))</f>
        <v>1277461.8660763777</v>
      </c>
      <c r="AE143" s="40">
        <f>INDEX(人口源表!$1:$1048576,MATCH($B143,人口源表!$A:$A,0),MATCH(AE$1,人口源表!$1:$1,0))-INDEX(城镇人口!$1:$1048576,MATCH($B143,城镇人口!$B:$B,0),MATCH(AE$1,城镇人口!$1:$1,0))</f>
        <v>1254865.721001002</v>
      </c>
      <c r="AF143" s="40">
        <f>INDEX(人口源表!$1:$1048576,MATCH($B143,人口源表!$A:$A,0),MATCH(AF$1,人口源表!$1:$1,0))-INDEX(城镇人口!$1:$1048576,MATCH($B143,城镇人口!$B:$B,0),MATCH(AF$1,城镇人口!$1:$1,0))</f>
        <v>1232158.018082838</v>
      </c>
      <c r="AG143" s="40">
        <f>INDEX(人口源表!$1:$1048576,MATCH($B143,人口源表!$A:$A,0),MATCH(AG$1,人口源表!$1:$1,0))-INDEX(城镇人口!$1:$1048576,MATCH($B143,城镇人口!$B:$B,0),MATCH(AG$1,城镇人口!$1:$1,0))</f>
        <v>1209372.1512972536</v>
      </c>
      <c r="AH143" s="40">
        <f>INDEX(人口源表!$1:$1048576,MATCH($B143,人口源表!$A:$A,0),MATCH(AH$1,人口源表!$1:$1,0))-INDEX(城镇人口!$1:$1048576,MATCH($B143,城镇人口!$B:$B,0),MATCH(AH$1,城镇人口!$1:$1,0))</f>
        <v>1186540.6396781234</v>
      </c>
      <c r="AI143" s="40">
        <f>INDEX(人口源表!$1:$1048576,MATCH($B143,人口源表!$A:$A,0),MATCH(AI$1,人口源表!$1:$1,0))-INDEX(城镇人口!$1:$1048576,MATCH($B143,城镇人口!$B:$B,0),MATCH(AI$1,城镇人口!$1:$1,0))</f>
        <v>1163693.9548717751</v>
      </c>
      <c r="AJ143" s="40">
        <f>INDEX(人口源表!$1:$1048576,MATCH($B143,人口源表!$A:$A,0),MATCH(AJ$1,人口源表!$1:$1,0))-INDEX(城镇人口!$1:$1048576,MATCH($B143,城镇人口!$B:$B,0),MATCH(AJ$1,城镇人口!$1:$1,0))</f>
        <v>1140862.1542938952</v>
      </c>
      <c r="AK143" s="40">
        <f>INDEX(人口源表!$1:$1048576,MATCH($B143,人口源表!$A:$A,0),MATCH(AK$1,人口源表!$1:$1,0))-INDEX(城镇人口!$1:$1048576,MATCH($B143,城镇人口!$B:$B,0),MATCH(AK$1,城镇人口!$1:$1,0))</f>
        <v>1118073.7086846083</v>
      </c>
      <c r="AL143" s="40">
        <f>INDEX(人口源表!$1:$1048576,MATCH($B143,人口源表!$A:$A,0),MATCH(AL$1,人口源表!$1:$1,0))-INDEX(城镇人口!$1:$1048576,MATCH($B143,城镇人口!$B:$B,0),MATCH(AL$1,城镇人口!$1:$1,0))</f>
        <v>1095355.9619040433</v>
      </c>
      <c r="AM143" s="40">
        <f>INDEX(人口源表!$1:$1048576,MATCH($B143,人口源表!$A:$A,0),MATCH(AM$1,人口源表!$1:$1,0))-INDEX(城镇人口!$1:$1048576,MATCH($B143,城镇人口!$B:$B,0),MATCH(AM$1,城镇人口!$1:$1,0))</f>
        <v>1072734.4668353735</v>
      </c>
      <c r="AN143" s="40">
        <f>INDEX(人口源表!$1:$1048576,MATCH($B143,人口源表!$A:$A,0),MATCH(AN$1,人口源表!$1:$1,0))-INDEX(城镇人口!$1:$1048576,MATCH($B143,城镇人口!$B:$B,0),MATCH(AN$1,城镇人口!$1:$1,0))</f>
        <v>1050234.0929118972</v>
      </c>
      <c r="AO143" s="40">
        <f>INDEX(人口源表!$1:$1048576,MATCH($B143,人口源表!$A:$A,0),MATCH(AO$1,人口源表!$1:$1,0))-INDEX(城镇人口!$1:$1048576,MATCH($B143,城镇人口!$B:$B,0),MATCH(AO$1,城镇人口!$1:$1,0))</f>
        <v>1027878.35031523</v>
      </c>
      <c r="AP143" s="40">
        <f>INDEX(人口源表!$1:$1048576,MATCH($B143,人口源表!$A:$A,0),MATCH(AP$1,人口源表!$1:$1,0))-INDEX(城镇人口!$1:$1048576,MATCH($B143,城镇人口!$B:$B,0),MATCH(AP$1,城镇人口!$1:$1,0))</f>
        <v>1005689.3939319234</v>
      </c>
      <c r="AQ143" s="40">
        <f>INDEX(人口源表!$1:$1048576,MATCH($B143,人口源表!$A:$A,0),MATCH(AQ$1,人口源表!$1:$1,0))-INDEX(城镇人口!$1:$1048576,MATCH($B143,城镇人口!$B:$B,0),MATCH(AQ$1,城镇人口!$1:$1,0))</f>
        <v>983688.02739563212</v>
      </c>
      <c r="AR143" s="40">
        <f>INDEX(人口源表!$1:$1048576,MATCH($B143,人口源表!$A:$A,0),MATCH(AR$1,人口源表!$1:$1,0))-INDEX(城镇人口!$1:$1048576,MATCH($B143,城镇人口!$B:$B,0),MATCH(AR$1,城镇人口!$1:$1,0))</f>
        <v>961893.91013516486</v>
      </c>
      <c r="AS143" s="40">
        <f>INDEX(人口源表!$1:$1048576,MATCH($B143,人口源表!$A:$A,0),MATCH(AS$1,人口源表!$1:$1,0))-INDEX(城镇人口!$1:$1048576,MATCH($B143,城镇人口!$B:$B,0),MATCH(AS$1,城镇人口!$1:$1,0))</f>
        <v>940325.34665045422</v>
      </c>
      <c r="AT143" s="40">
        <f>INDEX(人口源表!$1:$1048576,MATCH($B143,人口源表!$A:$A,0),MATCH(AT$1,人口源表!$1:$1,0))-INDEX(城镇人口!$1:$1048576,MATCH($B143,城镇人口!$B:$B,0),MATCH(AT$1,城镇人口!$1:$1,0))</f>
        <v>918999.4876014404</v>
      </c>
      <c r="AU143" s="40">
        <f>INDEX(人口源表!$1:$1048576,MATCH($B143,人口源表!$A:$A,0),MATCH(AU$1,人口源表!$1:$1,0))-INDEX(城镇人口!$1:$1048576,MATCH($B143,城镇人口!$B:$B,0),MATCH(AU$1,城镇人口!$1:$1,0))</f>
        <v>897931.93120849738</v>
      </c>
      <c r="AV143" s="40">
        <f>INDEX(人口源表!$1:$1048576,MATCH($B143,人口源表!$A:$A,0),MATCH(AV$1,人口源表!$1:$1,0))-INDEX(城镇人口!$1:$1048576,MATCH($B143,城镇人口!$B:$B,0),MATCH(AV$1,城镇人口!$1:$1,0))</f>
        <v>877137.50602618745</v>
      </c>
    </row>
    <row r="144" spans="1:48" x14ac:dyDescent="0.15">
      <c r="A144" s="4" t="s">
        <v>7</v>
      </c>
      <c r="B144" s="4" t="s">
        <v>12</v>
      </c>
      <c r="C144" s="34">
        <f>VLOOKUP(B144,'[1]2016省城人口总结（根）'!B:C,2,FALSE)/100</f>
        <v>0.66358403859113968</v>
      </c>
      <c r="D144" s="40">
        <f>INDEX(人口源表!$1:$1048576,MATCH($B144,人口源表!$A:$A,0),MATCH(D$1,人口源表!$1:$1,0))-INDEX(城镇人口!$1:$1048576,MATCH($B144,城镇人口!$B:$B,0),MATCH(D$1,城镇人口!$1:$1,0))</f>
        <v>967678.55912734661</v>
      </c>
      <c r="E144" s="40">
        <f>INDEX(人口源表!$1:$1048576,MATCH($B144,人口源表!$A:$A,0),MATCH(E$1,人口源表!$1:$1,0))-INDEX(城镇人口!$1:$1048576,MATCH($B144,城镇人口!$B:$B,0),MATCH(E$1,城镇人口!$1:$1,0))</f>
        <v>938377.33259484335</v>
      </c>
      <c r="F144" s="40">
        <f>INDEX(人口源表!$1:$1048576,MATCH($B144,人口源表!$A:$A,0),MATCH(F$1,人口源表!$1:$1,0))-INDEX(城镇人口!$1:$1048576,MATCH($B144,城镇人口!$B:$B,0),MATCH(F$1,城镇人口!$1:$1,0))</f>
        <v>907862.47570214025</v>
      </c>
      <c r="G144" s="40">
        <f>INDEX(人口源表!$1:$1048576,MATCH($B144,人口源表!$A:$A,0),MATCH(G$1,人口源表!$1:$1,0))-INDEX(城镇人口!$1:$1048576,MATCH($B144,城镇人口!$B:$B,0),MATCH(G$1,城镇人口!$1:$1,0))</f>
        <v>872328.26380586741</v>
      </c>
      <c r="H144" s="40">
        <f>INDEX(人口源表!$1:$1048576,MATCH($B144,人口源表!$A:$A,0),MATCH(H$1,人口源表!$1:$1,0))-INDEX(城镇人口!$1:$1048576,MATCH($B144,城镇人口!$B:$B,0),MATCH(H$1,城镇人口!$1:$1,0))</f>
        <v>843045.80532270228</v>
      </c>
      <c r="I144" s="40">
        <f>INDEX(人口源表!$1:$1048576,MATCH($B144,人口源表!$A:$A,0),MATCH(I$1,人口源表!$1:$1,0))-INDEX(城镇人口!$1:$1048576,MATCH($B144,城镇人口!$B:$B,0),MATCH(I$1,城镇人口!$1:$1,0))</f>
        <v>826066.14087777887</v>
      </c>
      <c r="J144" s="40">
        <f>INDEX(人口源表!$1:$1048576,MATCH($B144,人口源表!$A:$A,0),MATCH(J$1,人口源表!$1:$1,0))-INDEX(城镇人口!$1:$1048576,MATCH($B144,城镇人口!$B:$B,0),MATCH(J$1,城镇人口!$1:$1,0))</f>
        <v>807562.62892344967</v>
      </c>
      <c r="K144" s="40">
        <f>INDEX(人口源表!$1:$1048576,MATCH($B144,人口源表!$A:$A,0),MATCH(K$1,人口源表!$1:$1,0))-INDEX(城镇人口!$1:$1048576,MATCH($B144,城镇人口!$B:$B,0),MATCH(K$1,城镇人口!$1:$1,0))</f>
        <v>787699.13601242984</v>
      </c>
      <c r="L144" s="40">
        <f>INDEX(人口源表!$1:$1048576,MATCH($B144,人口源表!$A:$A,0),MATCH(L$1,人口源表!$1:$1,0))-INDEX(城镇人口!$1:$1048576,MATCH($B144,城镇人口!$B:$B,0),MATCH(L$1,城镇人口!$1:$1,0))</f>
        <v>766629.72120872326</v>
      </c>
      <c r="M144" s="40">
        <f>INDEX(人口源表!$1:$1048576,MATCH($B144,人口源表!$A:$A,0),MATCH(M$1,人口源表!$1:$1,0))-INDEX(城镇人口!$1:$1048576,MATCH($B144,城镇人口!$B:$B,0),MATCH(M$1,城镇人口!$1:$1,0))</f>
        <v>744498.85495588928</v>
      </c>
      <c r="N144" s="40">
        <f>INDEX(人口源表!$1:$1048576,MATCH($B144,人口源表!$A:$A,0),MATCH(N$1,人口源表!$1:$1,0))-INDEX(城镇人口!$1:$1048576,MATCH($B144,城镇人口!$B:$B,0),MATCH(N$1,城镇人口!$1:$1,0))</f>
        <v>721442.38550659269</v>
      </c>
      <c r="O144" s="40">
        <f>INDEX(人口源表!$1:$1048576,MATCH($B144,人口源表!$A:$A,0),MATCH(O$1,人口源表!$1:$1,0))-INDEX(城镇人口!$1:$1048576,MATCH($B144,城镇人口!$B:$B,0),MATCH(O$1,城镇人口!$1:$1,0))</f>
        <v>697587.18379283184</v>
      </c>
      <c r="P144" s="40">
        <f>INDEX(人口源表!$1:$1048576,MATCH($B144,人口源表!$A:$A,0),MATCH(P$1,人口源表!$1:$1,0))-INDEX(城镇人口!$1:$1048576,MATCH($B144,城镇人口!$B:$B,0),MATCH(P$1,城镇人口!$1:$1,0))</f>
        <v>673051.11624475196</v>
      </c>
      <c r="Q144" s="40">
        <f>INDEX(人口源表!$1:$1048576,MATCH($B144,人口源表!$A:$A,0),MATCH(Q$1,人口源表!$1:$1,0))-INDEX(城镇人口!$1:$1048576,MATCH($B144,城镇人口!$B:$B,0),MATCH(Q$1,城镇人口!$1:$1,0))</f>
        <v>647943.74226299627</v>
      </c>
      <c r="R144" s="40">
        <f>INDEX(人口源表!$1:$1048576,MATCH($B144,人口源表!$A:$A,0),MATCH(R$1,人口源表!$1:$1,0))-INDEX(城镇人口!$1:$1048576,MATCH($B144,城镇人口!$B:$B,0),MATCH(R$1,城镇人口!$1:$1,0))</f>
        <v>622366.71182165574</v>
      </c>
      <c r="S144" s="40">
        <f>INDEX(人口源表!$1:$1048576,MATCH($B144,人口源表!$A:$A,0),MATCH(S$1,人口源表!$1:$1,0))-INDEX(城镇人口!$1:$1048576,MATCH($B144,城镇人口!$B:$B,0),MATCH(S$1,城镇人口!$1:$1,0))</f>
        <v>607656.30744015612</v>
      </c>
      <c r="T144" s="40">
        <f>INDEX(人口源表!$1:$1048576,MATCH($B144,人口源表!$A:$A,0),MATCH(T$1,人口源表!$1:$1,0))-INDEX(城镇人口!$1:$1048576,MATCH($B144,城镇人口!$B:$B,0),MATCH(T$1,城镇人口!$1:$1,0))</f>
        <v>592683.43155604647</v>
      </c>
      <c r="U144" s="40">
        <f>INDEX(人口源表!$1:$1048576,MATCH($B144,人口源表!$A:$A,0),MATCH(U$1,人口源表!$1:$1,0))-INDEX(城镇人口!$1:$1048576,MATCH($B144,城镇人口!$B:$B,0),MATCH(U$1,城镇人口!$1:$1,0))</f>
        <v>577508.34426272055</v>
      </c>
      <c r="V144" s="40">
        <f>INDEX(人口源表!$1:$1048576,MATCH($B144,人口源表!$A:$A,0),MATCH(V$1,人口源表!$1:$1,0))-INDEX(城镇人口!$1:$1048576,MATCH($B144,城镇人口!$B:$B,0),MATCH(V$1,城镇人口!$1:$1,0))</f>
        <v>562185.33214487089</v>
      </c>
      <c r="W144" s="40">
        <f>INDEX(人口源表!$1:$1048576,MATCH($B144,人口源表!$A:$A,0),MATCH(W$1,人口源表!$1:$1,0))-INDEX(城镇人口!$1:$1048576,MATCH($B144,城镇人口!$B:$B,0),MATCH(W$1,城镇人口!$1:$1,0))</f>
        <v>546764.93050013203</v>
      </c>
      <c r="X144" s="40">
        <f>INDEX(人口源表!$1:$1048576,MATCH($B144,人口源表!$A:$A,0),MATCH(X$1,人口源表!$1:$1,0))-INDEX(城镇人口!$1:$1048576,MATCH($B144,城镇人口!$B:$B,0),MATCH(X$1,城镇人口!$1:$1,0))</f>
        <v>531292.83645737404</v>
      </c>
      <c r="Y144" s="40">
        <f>INDEX(人口源表!$1:$1048576,MATCH($B144,人口源表!$A:$A,0),MATCH(Y$1,人口源表!$1:$1,0))-INDEX(城镇人口!$1:$1048576,MATCH($B144,城镇人口!$B:$B,0),MATCH(Y$1,城镇人口!$1:$1,0))</f>
        <v>515809.90849293442</v>
      </c>
      <c r="Z144" s="40">
        <f>INDEX(人口源表!$1:$1048576,MATCH($B144,人口源表!$A:$A,0),MATCH(Z$1,人口源表!$1:$1,0))-INDEX(城镇人口!$1:$1048576,MATCH($B144,城镇人口!$B:$B,0),MATCH(Z$1,城镇人口!$1:$1,0))</f>
        <v>500353.11279770872</v>
      </c>
      <c r="AA144" s="40">
        <f>INDEX(人口源表!$1:$1048576,MATCH($B144,人口源表!$A:$A,0),MATCH(AA$1,人口源表!$1:$1,0))-INDEX(城镇人口!$1:$1048576,MATCH($B144,城镇人口!$B:$B,0),MATCH(AA$1,城镇人口!$1:$1,0))</f>
        <v>484955.47593065491</v>
      </c>
      <c r="AB144" s="40">
        <f>INDEX(人口源表!$1:$1048576,MATCH($B144,人口源表!$A:$A,0),MATCH(AB$1,人口源表!$1:$1,0))-INDEX(城镇人口!$1:$1048576,MATCH($B144,城镇人口!$B:$B,0),MATCH(AB$1,城镇人口!$1:$1,0))</f>
        <v>469645.88849609205</v>
      </c>
      <c r="AC144" s="40">
        <f>INDEX(人口源表!$1:$1048576,MATCH($B144,人口源表!$A:$A,0),MATCH(AC$1,人口源表!$1:$1,0))-INDEX(城镇人口!$1:$1048576,MATCH($B144,城镇人口!$B:$B,0),MATCH(AC$1,城镇人口!$1:$1,0))</f>
        <v>457134.05447653122</v>
      </c>
      <c r="AD144" s="40">
        <f>INDEX(人口源表!$1:$1048576,MATCH($B144,人口源表!$A:$A,0),MATCH(AD$1,人口源表!$1:$1,0))-INDEX(城镇人口!$1:$1048576,MATCH($B144,城镇人口!$B:$B,0),MATCH(AD$1,城镇人口!$1:$1,0))</f>
        <v>444730.88719028374</v>
      </c>
      <c r="AE144" s="40">
        <f>INDEX(人口源表!$1:$1048576,MATCH($B144,人口源表!$A:$A,0),MATCH(AE$1,人口源表!$1:$1,0))-INDEX(城镇人口!$1:$1048576,MATCH($B144,城镇人口!$B:$B,0),MATCH(AE$1,城镇人口!$1:$1,0))</f>
        <v>432454.09866192564</v>
      </c>
      <c r="AF144" s="40">
        <f>INDEX(人口源表!$1:$1048576,MATCH($B144,人口源表!$A:$A,0),MATCH(AF$1,人口源表!$1:$1,0))-INDEX(城镇人口!$1:$1048576,MATCH($B144,城镇人口!$B:$B,0),MATCH(AF$1,城镇人口!$1:$1,0))</f>
        <v>420319.03523677541</v>
      </c>
      <c r="AG144" s="40">
        <f>INDEX(人口源表!$1:$1048576,MATCH($B144,人口源表!$A:$A,0),MATCH(AG$1,人口源表!$1:$1,0))-INDEX(城镇人口!$1:$1048576,MATCH($B144,城镇人口!$B:$B,0),MATCH(AG$1,城镇人口!$1:$1,0))</f>
        <v>408337.65599088324</v>
      </c>
      <c r="AH144" s="40">
        <f>INDEX(人口源表!$1:$1048576,MATCH($B144,人口源表!$A:$A,0),MATCH(AH$1,人口源表!$1:$1,0))-INDEX(城镇人口!$1:$1048576,MATCH($B144,城镇人口!$B:$B,0),MATCH(AH$1,城镇人口!$1:$1,0))</f>
        <v>396519.84186548134</v>
      </c>
      <c r="AI144" s="40">
        <f>INDEX(人口源表!$1:$1048576,MATCH($B144,人口源表!$A:$A,0),MATCH(AI$1,人口源表!$1:$1,0))-INDEX(城镇人口!$1:$1048576,MATCH($B144,城镇人口!$B:$B,0),MATCH(AI$1,城镇人口!$1:$1,0))</f>
        <v>384873.19025654811</v>
      </c>
      <c r="AJ144" s="40">
        <f>INDEX(人口源表!$1:$1048576,MATCH($B144,人口源表!$A:$A,0),MATCH(AJ$1,人口源表!$1:$1,0))-INDEX(城镇人口!$1:$1048576,MATCH($B144,城镇人口!$B:$B,0),MATCH(AJ$1,城镇人口!$1:$1,0))</f>
        <v>373402.54802554706</v>
      </c>
      <c r="AK144" s="40">
        <f>INDEX(人口源表!$1:$1048576,MATCH($B144,人口源表!$A:$A,0),MATCH(AK$1,人口源表!$1:$1,0))-INDEX(城镇人口!$1:$1048576,MATCH($B144,城镇人口!$B:$B,0),MATCH(AK$1,城镇人口!$1:$1,0))</f>
        <v>362111.09618606837</v>
      </c>
      <c r="AL144" s="40">
        <f>INDEX(人口源表!$1:$1048576,MATCH($B144,人口源表!$A:$A,0),MATCH(AL$1,人口源表!$1:$1,0))-INDEX(城镇人口!$1:$1048576,MATCH($B144,城镇人口!$B:$B,0),MATCH(AL$1,城镇人口!$1:$1,0))</f>
        <v>351000.02416455955</v>
      </c>
      <c r="AM144" s="40">
        <f>INDEX(人口源表!$1:$1048576,MATCH($B144,人口源表!$A:$A,0),MATCH(AM$1,人口源表!$1:$1,0))-INDEX(城镇人口!$1:$1048576,MATCH($B144,城镇人口!$B:$B,0),MATCH(AM$1,城镇人口!$1:$1,0))</f>
        <v>340068.40425664536</v>
      </c>
      <c r="AN144" s="40">
        <f>INDEX(人口源表!$1:$1048576,MATCH($B144,人口源表!$A:$A,0),MATCH(AN$1,人口源表!$1:$1,0))-INDEX(城镇人口!$1:$1048576,MATCH($B144,城镇人口!$B:$B,0),MATCH(AN$1,城镇人口!$1:$1,0))</f>
        <v>329313.93260499556</v>
      </c>
      <c r="AO144" s="40">
        <f>INDEX(人口源表!$1:$1048576,MATCH($B144,人口源表!$A:$A,0),MATCH(AO$1,人口源表!$1:$1,0))-INDEX(城镇人口!$1:$1048576,MATCH($B144,城镇人口!$B:$B,0),MATCH(AO$1,城镇人口!$1:$1,0))</f>
        <v>318732.92234991933</v>
      </c>
      <c r="AP144" s="40">
        <f>INDEX(人口源表!$1:$1048576,MATCH($B144,人口源表!$A:$A,0),MATCH(AP$1,人口源表!$1:$1,0))-INDEX(城镇人口!$1:$1048576,MATCH($B144,城镇人口!$B:$B,0),MATCH(AP$1,城镇人口!$1:$1,0))</f>
        <v>308320.05555426935</v>
      </c>
      <c r="AQ144" s="40">
        <f>INDEX(人口源表!$1:$1048576,MATCH($B144,人口源表!$A:$A,0),MATCH(AQ$1,人口源表!$1:$1,0))-INDEX(城镇人口!$1:$1048576,MATCH($B144,城镇人口!$B:$B,0),MATCH(AQ$1,城镇人口!$1:$1,0))</f>
        <v>298068.96286567301</v>
      </c>
      <c r="AR144" s="40">
        <f>INDEX(人口源表!$1:$1048576,MATCH($B144,人口源表!$A:$A,0),MATCH(AR$1,人口源表!$1:$1,0))-INDEX(城镇人口!$1:$1048576,MATCH($B144,城镇人口!$B:$B,0),MATCH(AR$1,城镇人口!$1:$1,0))</f>
        <v>287972.49708043598</v>
      </c>
      <c r="AS144" s="40">
        <f>INDEX(人口源表!$1:$1048576,MATCH($B144,人口源表!$A:$A,0),MATCH(AS$1,人口源表!$1:$1,0))-INDEX(城镇人口!$1:$1048576,MATCH($B144,城镇人口!$B:$B,0),MATCH(AS$1,城镇人口!$1:$1,0))</f>
        <v>278022.26099560922</v>
      </c>
      <c r="AT144" s="40">
        <f>INDEX(人口源表!$1:$1048576,MATCH($B144,人口源表!$A:$A,0),MATCH(AT$1,人口源表!$1:$1,0))-INDEX(城镇人口!$1:$1048576,MATCH($B144,城镇人口!$B:$B,0),MATCH(AT$1,城镇人口!$1:$1,0))</f>
        <v>268209.41568154073</v>
      </c>
      <c r="AU144" s="40">
        <f>INDEX(人口源表!$1:$1048576,MATCH($B144,人口源表!$A:$A,0),MATCH(AU$1,人口源表!$1:$1,0))-INDEX(城镇人口!$1:$1048576,MATCH($B144,城镇人口!$B:$B,0),MATCH(AU$1,城镇人口!$1:$1,0))</f>
        <v>258524.70369009324</v>
      </c>
      <c r="AV144" s="40">
        <f>INDEX(人口源表!$1:$1048576,MATCH($B144,人口源表!$A:$A,0),MATCH(AV$1,人口源表!$1:$1,0))-INDEX(城镇人口!$1:$1048576,MATCH($B144,城镇人口!$B:$B,0),MATCH(AV$1,城镇人口!$1:$1,0))</f>
        <v>248958.38254386932</v>
      </c>
    </row>
    <row r="145" spans="1:48" x14ac:dyDescent="0.15">
      <c r="A145" s="4" t="s">
        <v>7</v>
      </c>
      <c r="B145" s="4" t="s">
        <v>14</v>
      </c>
      <c r="C145" s="34">
        <f>VLOOKUP(B145,'[1]2016省城人口总结（根）'!B:C,2,FALSE)/100</f>
        <v>0.58221190582882354</v>
      </c>
      <c r="D145" s="40">
        <f>INDEX(人口源表!$1:$1048576,MATCH($B145,人口源表!$A:$A,0),MATCH(D$1,人口源表!$1:$1,0))-INDEX(城镇人口!$1:$1048576,MATCH($B145,城镇人口!$B:$B,0),MATCH(D$1,城镇人口!$1:$1,0))</f>
        <v>1205784.0964676149</v>
      </c>
      <c r="E145" s="40">
        <f>INDEX(人口源表!$1:$1048576,MATCH($B145,人口源表!$A:$A,0),MATCH(E$1,人口源表!$1:$1,0))-INDEX(城镇人口!$1:$1048576,MATCH($B145,城镇人口!$B:$B,0),MATCH(E$1,城镇人口!$1:$1,0))</f>
        <v>1181051.7031980036</v>
      </c>
      <c r="F145" s="40">
        <f>INDEX(人口源表!$1:$1048576,MATCH($B145,人口源表!$A:$A,0),MATCH(F$1,人口源表!$1:$1,0))-INDEX(城镇人口!$1:$1048576,MATCH($B145,城镇人口!$B:$B,0),MATCH(F$1,城镇人口!$1:$1,0))</f>
        <v>1155105.6421655333</v>
      </c>
      <c r="G145" s="40">
        <f>INDEX(人口源表!$1:$1048576,MATCH($B145,人口源表!$A:$A,0),MATCH(G$1,人口源表!$1:$1,0))-INDEX(城镇人口!$1:$1048576,MATCH($B145,城镇人口!$B:$B,0),MATCH(G$1,城镇人口!$1:$1,0))</f>
        <v>1146265.0412377599</v>
      </c>
      <c r="H145" s="40">
        <f>INDEX(人口源表!$1:$1048576,MATCH($B145,人口源表!$A:$A,0),MATCH(H$1,人口源表!$1:$1,0))-INDEX(城镇人口!$1:$1048576,MATCH($B145,城镇人口!$B:$B,0),MATCH(H$1,城镇人口!$1:$1,0))</f>
        <v>1119358.8126494917</v>
      </c>
      <c r="I145" s="40">
        <f>INDEX(人口源表!$1:$1048576,MATCH($B145,人口源表!$A:$A,0),MATCH(I$1,人口源表!$1:$1,0))-INDEX(城镇人口!$1:$1048576,MATCH($B145,城镇人口!$B:$B,0),MATCH(I$1,城镇人口!$1:$1,0))</f>
        <v>1104294.8548751464</v>
      </c>
      <c r="J145" s="40">
        <f>INDEX(人口源表!$1:$1048576,MATCH($B145,人口源表!$A:$A,0),MATCH(J$1,人口源表!$1:$1,0))-INDEX(城镇人口!$1:$1048576,MATCH($B145,城镇人口!$B:$B,0),MATCH(J$1,城镇人口!$1:$1,0))</f>
        <v>1088497.8746549687</v>
      </c>
      <c r="K145" s="40">
        <f>INDEX(人口源表!$1:$1048576,MATCH($B145,人口源表!$A:$A,0),MATCH(K$1,人口源表!$1:$1,0))-INDEX(城镇人口!$1:$1048576,MATCH($B145,城镇人口!$B:$B,0),MATCH(K$1,城镇人口!$1:$1,0))</f>
        <v>1071972.1804652105</v>
      </c>
      <c r="L145" s="40">
        <f>INDEX(人口源表!$1:$1048576,MATCH($B145,人口源表!$A:$A,0),MATCH(L$1,人口源表!$1:$1,0))-INDEX(城镇人口!$1:$1048576,MATCH($B145,城镇人口!$B:$B,0),MATCH(L$1,城镇人口!$1:$1,0))</f>
        <v>1054724.9506876748</v>
      </c>
      <c r="M145" s="40">
        <f>INDEX(人口源表!$1:$1048576,MATCH($B145,人口源表!$A:$A,0),MATCH(M$1,人口源表!$1:$1,0))-INDEX(城镇人口!$1:$1048576,MATCH($B145,城镇人口!$B:$B,0),MATCH(M$1,城镇人口!$1:$1,0))</f>
        <v>1036767.1734717453</v>
      </c>
      <c r="N145" s="40">
        <f>INDEX(人口源表!$1:$1048576,MATCH($B145,人口源表!$A:$A,0),MATCH(N$1,人口源表!$1:$1,0))-INDEX(城镇人口!$1:$1048576,MATCH($B145,城镇人口!$B:$B,0),MATCH(N$1,城镇人口!$1:$1,0))</f>
        <v>1018113.787850871</v>
      </c>
      <c r="O145" s="40">
        <f>INDEX(人口源表!$1:$1048576,MATCH($B145,人口源表!$A:$A,0),MATCH(O$1,人口源表!$1:$1,0))-INDEX(城镇人口!$1:$1048576,MATCH($B145,城镇人口!$B:$B,0),MATCH(O$1,城镇人口!$1:$1,0))</f>
        <v>998781.4533867524</v>
      </c>
      <c r="P145" s="40">
        <f>INDEX(人口源表!$1:$1048576,MATCH($B145,人口源表!$A:$A,0),MATCH(P$1,人口源表!$1:$1,0))-INDEX(城镇人口!$1:$1048576,MATCH($B145,城镇人口!$B:$B,0),MATCH(P$1,城镇人口!$1:$1,0))</f>
        <v>978790.78480559611</v>
      </c>
      <c r="Q145" s="40">
        <f>INDEX(人口源表!$1:$1048576,MATCH($B145,人口源表!$A:$A,0),MATCH(Q$1,人口源表!$1:$1,0))-INDEX(城镇人口!$1:$1048576,MATCH($B145,城镇人口!$B:$B,0),MATCH(Q$1,城镇人口!$1:$1,0))</f>
        <v>958165.11382261268</v>
      </c>
      <c r="R145" s="40">
        <f>INDEX(人口源表!$1:$1048576,MATCH($B145,人口源表!$A:$A,0),MATCH(R$1,人口源表!$1:$1,0))-INDEX(城镇人口!$1:$1048576,MATCH($B145,城镇人口!$B:$B,0),MATCH(R$1,城镇人口!$1:$1,0))</f>
        <v>936929.98883777438</v>
      </c>
      <c r="S145" s="40">
        <f>INDEX(人口源表!$1:$1048576,MATCH($B145,人口源表!$A:$A,0),MATCH(S$1,人口源表!$1:$1,0))-INDEX(城镇人口!$1:$1048576,MATCH($B145,城镇人口!$B:$B,0),MATCH(S$1,城镇人口!$1:$1,0))</f>
        <v>925431.69157976238</v>
      </c>
      <c r="T145" s="40">
        <f>INDEX(人口源表!$1:$1048576,MATCH($B145,人口源表!$A:$A,0),MATCH(T$1,人口源表!$1:$1,0))-INDEX(城镇人口!$1:$1048576,MATCH($B145,城镇人口!$B:$B,0),MATCH(T$1,城镇人口!$1:$1,0))</f>
        <v>913501.21783372434</v>
      </c>
      <c r="U145" s="40">
        <f>INDEX(人口源表!$1:$1048576,MATCH($B145,人口源表!$A:$A,0),MATCH(U$1,人口源表!$1:$1,0))-INDEX(城镇人口!$1:$1048576,MATCH($B145,城镇人口!$B:$B,0),MATCH(U$1,城镇人口!$1:$1,0))</f>
        <v>901158.43254034151</v>
      </c>
      <c r="V145" s="40">
        <f>INDEX(人口源表!$1:$1048576,MATCH($B145,人口源表!$A:$A,0),MATCH(V$1,人口源表!$1:$1,0))-INDEX(城镇人口!$1:$1048576,MATCH($B145,城镇人口!$B:$B,0),MATCH(V$1,城镇人口!$1:$1,0))</f>
        <v>888424.25272507966</v>
      </c>
      <c r="W145" s="40">
        <f>INDEX(人口源表!$1:$1048576,MATCH($B145,人口源表!$A:$A,0),MATCH(W$1,人口源表!$1:$1,0))-INDEX(城镇人口!$1:$1048576,MATCH($B145,城镇人口!$B:$B,0),MATCH(W$1,城镇人口!$1:$1,0))</f>
        <v>875321.16419682023</v>
      </c>
      <c r="X145" s="40">
        <f>INDEX(人口源表!$1:$1048576,MATCH($B145,人口源表!$A:$A,0),MATCH(X$1,人口源表!$1:$1,0))-INDEX(城镇人口!$1:$1048576,MATCH($B145,城镇人口!$B:$B,0),MATCH(X$1,城镇人口!$1:$1,0))</f>
        <v>861873.69484403497</v>
      </c>
      <c r="Y145" s="40">
        <f>INDEX(人口源表!$1:$1048576,MATCH($B145,人口源表!$A:$A,0),MATCH(Y$1,人口源表!$1:$1,0))-INDEX(城镇人口!$1:$1048576,MATCH($B145,城镇人口!$B:$B,0),MATCH(Y$1,城镇人口!$1:$1,0))</f>
        <v>848106.83100932837</v>
      </c>
      <c r="Z145" s="40">
        <f>INDEX(人口源表!$1:$1048576,MATCH($B145,人口源表!$A:$A,0),MATCH(Z$1,人口源表!$1:$1,0))-INDEX(城镇人口!$1:$1048576,MATCH($B145,城镇人口!$B:$B,0),MATCH(Z$1,城镇人口!$1:$1,0))</f>
        <v>834047.94627038529</v>
      </c>
      <c r="AA145" s="40">
        <f>INDEX(人口源表!$1:$1048576,MATCH($B145,人口源表!$A:$A,0),MATCH(AA$1,人口源表!$1:$1,0))-INDEX(城镇人口!$1:$1048576,MATCH($B145,城镇人口!$B:$B,0),MATCH(AA$1,城镇人口!$1:$1,0))</f>
        <v>819724.37306188606</v>
      </c>
      <c r="AB145" s="40">
        <f>INDEX(人口源表!$1:$1048576,MATCH($B145,人口源表!$A:$A,0),MATCH(AB$1,人口源表!$1:$1,0))-INDEX(城镇人口!$1:$1048576,MATCH($B145,城镇人口!$B:$B,0),MATCH(AB$1,城镇人口!$1:$1,0))</f>
        <v>805165.0194181446</v>
      </c>
      <c r="AC145" s="40">
        <f>INDEX(人口源表!$1:$1048576,MATCH($B145,人口源表!$A:$A,0),MATCH(AC$1,人口源表!$1:$1,0))-INDEX(城镇人口!$1:$1048576,MATCH($B145,城镇人口!$B:$B,0),MATCH(AC$1,城镇人口!$1:$1,0))</f>
        <v>792973.21126963804</v>
      </c>
      <c r="AD145" s="40">
        <f>INDEX(人口源表!$1:$1048576,MATCH($B145,人口源表!$A:$A,0),MATCH(AD$1,人口源表!$1:$1,0))-INDEX(城镇人口!$1:$1048576,MATCH($B145,城镇人口!$B:$B,0),MATCH(AD$1,城镇人口!$1:$1,0))</f>
        <v>780598.90201295167</v>
      </c>
      <c r="AE145" s="40">
        <f>INDEX(人口源表!$1:$1048576,MATCH($B145,人口源表!$A:$A,0),MATCH(AE$1,人口源表!$1:$1,0))-INDEX(城镇人口!$1:$1048576,MATCH($B145,城镇人口!$B:$B,0),MATCH(AE$1,城镇人口!$1:$1,0))</f>
        <v>768071.43536163331</v>
      </c>
      <c r="AF145" s="40">
        <f>INDEX(人口源表!$1:$1048576,MATCH($B145,人口源表!$A:$A,0),MATCH(AF$1,人口源表!$1:$1,0))-INDEX(城镇人口!$1:$1048576,MATCH($B145,城镇人口!$B:$B,0),MATCH(AF$1,城镇人口!$1:$1,0))</f>
        <v>755420.11549325311</v>
      </c>
      <c r="AG145" s="40">
        <f>INDEX(人口源表!$1:$1048576,MATCH($B145,人口源表!$A:$A,0),MATCH(AG$1,人口源表!$1:$1,0))-INDEX(城镇人口!$1:$1048576,MATCH($B145,城镇人口!$B:$B,0),MATCH(AG$1,城镇人口!$1:$1,0))</f>
        <v>742675.20970511343</v>
      </c>
      <c r="AH145" s="40">
        <f>INDEX(人口源表!$1:$1048576,MATCH($B145,人口源表!$A:$A,0),MATCH(AH$1,人口源表!$1:$1,0))-INDEX(城镇人口!$1:$1048576,MATCH($B145,城镇人口!$B:$B,0),MATCH(AH$1,城镇人口!$1:$1,0))</f>
        <v>729867.58244284312</v>
      </c>
      <c r="AI145" s="40">
        <f>INDEX(人口源表!$1:$1048576,MATCH($B145,人口源表!$A:$A,0),MATCH(AI$1,人口源表!$1:$1,0))-INDEX(城镇人口!$1:$1048576,MATCH($B145,城镇人口!$B:$B,0),MATCH(AI$1,城镇人口!$1:$1,0))</f>
        <v>717028.85988595895</v>
      </c>
      <c r="AJ145" s="40">
        <f>INDEX(人口源表!$1:$1048576,MATCH($B145,人口源表!$A:$A,0),MATCH(AJ$1,人口源表!$1:$1,0))-INDEX(城镇人口!$1:$1048576,MATCH($B145,城镇人口!$B:$B,0),MATCH(AJ$1,城镇人口!$1:$1,0))</f>
        <v>704190.55794242676</v>
      </c>
      <c r="AK145" s="40">
        <f>INDEX(人口源表!$1:$1048576,MATCH($B145,人口源表!$A:$A,0),MATCH(AK$1,人口源表!$1:$1,0))-INDEX(城镇人口!$1:$1048576,MATCH($B145,城镇人口!$B:$B,0),MATCH(AK$1,城镇人口!$1:$1,0))</f>
        <v>691385.02283060877</v>
      </c>
      <c r="AL145" s="40">
        <f>INDEX(人口源表!$1:$1048576,MATCH($B145,人口源表!$A:$A,0),MATCH(AL$1,人口源表!$1:$1,0))-INDEX(城镇人口!$1:$1048576,MATCH($B145,城镇人口!$B:$B,0),MATCH(AL$1,城镇人口!$1:$1,0))</f>
        <v>678644.55980281858</v>
      </c>
      <c r="AM145" s="40">
        <f>INDEX(人口源表!$1:$1048576,MATCH($B145,人口源表!$A:$A,0),MATCH(AM$1,人口源表!$1:$1,0))-INDEX(城镇人口!$1:$1048576,MATCH($B145,城镇人口!$B:$B,0),MATCH(AM$1,城镇人口!$1:$1,0))</f>
        <v>666001.84263288532</v>
      </c>
      <c r="AN145" s="40">
        <f>INDEX(人口源表!$1:$1048576,MATCH($B145,人口源表!$A:$A,0),MATCH(AN$1,人口源表!$1:$1,0))-INDEX(城镇人口!$1:$1048576,MATCH($B145,城镇人口!$B:$B,0),MATCH(AN$1,城镇人口!$1:$1,0))</f>
        <v>653489.31454482395</v>
      </c>
      <c r="AO145" s="40">
        <f>INDEX(人口源表!$1:$1048576,MATCH($B145,人口源表!$A:$A,0),MATCH(AO$1,人口源表!$1:$1,0))-INDEX(城镇人口!$1:$1048576,MATCH($B145,城镇人口!$B:$B,0),MATCH(AO$1,城镇人口!$1:$1,0))</f>
        <v>641139.10322723235</v>
      </c>
      <c r="AP145" s="40">
        <f>INDEX(人口源表!$1:$1048576,MATCH($B145,人口源表!$A:$A,0),MATCH(AP$1,人口源表!$1:$1,0))-INDEX(城镇人口!$1:$1048576,MATCH($B145,城镇人口!$B:$B,0),MATCH(AP$1,城镇人口!$1:$1,0))</f>
        <v>628983.88563798345</v>
      </c>
      <c r="AQ145" s="40">
        <f>INDEX(人口源表!$1:$1048576,MATCH($B145,人口源表!$A:$A,0),MATCH(AQ$1,人口源表!$1:$1,0))-INDEX(城镇人口!$1:$1048576,MATCH($B145,城镇人口!$B:$B,0),MATCH(AQ$1,城镇人口!$1:$1,0))</f>
        <v>617055.80450513493</v>
      </c>
      <c r="AR145" s="40">
        <f>INDEX(人口源表!$1:$1048576,MATCH($B145,人口源表!$A:$A,0),MATCH(AR$1,人口源表!$1:$1,0))-INDEX(城镇人口!$1:$1048576,MATCH($B145,城镇人口!$B:$B,0),MATCH(AR$1,城镇人口!$1:$1,0))</f>
        <v>605386.14823918603</v>
      </c>
      <c r="AS145" s="40">
        <f>INDEX(人口源表!$1:$1048576,MATCH($B145,人口源表!$A:$A,0),MATCH(AS$1,人口源表!$1:$1,0))-INDEX(城镇人口!$1:$1048576,MATCH($B145,城镇人口!$B:$B,0),MATCH(AS$1,城镇人口!$1:$1,0))</f>
        <v>594006.19238425768</v>
      </c>
      <c r="AT145" s="40">
        <f>INDEX(人口源表!$1:$1048576,MATCH($B145,人口源表!$A:$A,0),MATCH(AT$1,人口源表!$1:$1,0))-INDEX(城镇人口!$1:$1048576,MATCH($B145,城镇人口!$B:$B,0),MATCH(AT$1,城镇人口!$1:$1,0))</f>
        <v>582946.83995963447</v>
      </c>
      <c r="AU145" s="40">
        <f>INDEX(人口源表!$1:$1048576,MATCH($B145,人口源表!$A:$A,0),MATCH(AU$1,人口源表!$1:$1,0))-INDEX(城镇人口!$1:$1048576,MATCH($B145,城镇人口!$B:$B,0),MATCH(AU$1,城镇人口!$1:$1,0))</f>
        <v>572237.60827589151</v>
      </c>
      <c r="AV145" s="40">
        <f>INDEX(人口源表!$1:$1048576,MATCH($B145,人口源表!$A:$A,0),MATCH(AV$1,人口源表!$1:$1,0))-INDEX(城镇人口!$1:$1048576,MATCH($B145,城镇人口!$B:$B,0),MATCH(AV$1,城镇人口!$1:$1,0))</f>
        <v>561907.66714995052</v>
      </c>
    </row>
    <row r="146" spans="1:48" x14ac:dyDescent="0.15">
      <c r="A146" s="4" t="s">
        <v>7</v>
      </c>
      <c r="B146" s="4" t="s">
        <v>20</v>
      </c>
      <c r="C146" s="34">
        <f>VLOOKUP(B146,'[1]2016省城人口总结（根）'!B:C,2,FALSE)/100</f>
        <v>0.57200275782821031</v>
      </c>
      <c r="D146" s="40">
        <f>INDEX(人口源表!$1:$1048576,MATCH($B146,人口源表!$A:$A,0),MATCH(D$1,人口源表!$1:$1,0))-INDEX(城镇人口!$1:$1048576,MATCH($B146,城镇人口!$B:$B,0),MATCH(D$1,城镇人口!$1:$1,0))</f>
        <v>4469847.9883407168</v>
      </c>
      <c r="E146" s="40">
        <f>INDEX(人口源表!$1:$1048576,MATCH($B146,人口源表!$A:$A,0),MATCH(E$1,人口源表!$1:$1,0))-INDEX(城镇人口!$1:$1048576,MATCH($B146,城镇人口!$B:$B,0),MATCH(E$1,城镇人口!$1:$1,0))</f>
        <v>4385281.9382976042</v>
      </c>
      <c r="F146" s="40">
        <f>INDEX(人口源表!$1:$1048576,MATCH($B146,人口源表!$A:$A,0),MATCH(F$1,人口源表!$1:$1,0))-INDEX(城镇人口!$1:$1048576,MATCH($B146,城镇人口!$B:$B,0),MATCH(F$1,城镇人口!$1:$1,0))</f>
        <v>4295719.1807246916</v>
      </c>
      <c r="G146" s="40">
        <f>INDEX(人口源表!$1:$1048576,MATCH($B146,人口源表!$A:$A,0),MATCH(G$1,人口源表!$1:$1,0))-INDEX(城镇人口!$1:$1048576,MATCH($B146,城镇人口!$B:$B,0),MATCH(G$1,城镇人口!$1:$1,0))</f>
        <v>4374380.1293052975</v>
      </c>
      <c r="H146" s="40">
        <f>INDEX(人口源表!$1:$1048576,MATCH($B146,人口源表!$A:$A,0),MATCH(H$1,人口源表!$1:$1,0))-INDEX(城镇人口!$1:$1048576,MATCH($B146,城镇人口!$B:$B,0),MATCH(H$1,城镇人口!$1:$1,0))</f>
        <v>4275385.6789060151</v>
      </c>
      <c r="I146" s="40">
        <f>INDEX(人口源表!$1:$1048576,MATCH($B146,人口源表!$A:$A,0),MATCH(I$1,人口源表!$1:$1,0))-INDEX(城镇人口!$1:$1048576,MATCH($B146,城镇人口!$B:$B,0),MATCH(I$1,城镇人口!$1:$1,0))</f>
        <v>4220848.8271818385</v>
      </c>
      <c r="J146" s="40">
        <f>INDEX(人口源表!$1:$1048576,MATCH($B146,人口源表!$A:$A,0),MATCH(J$1,人口源表!$1:$1,0))-INDEX(城镇人口!$1:$1048576,MATCH($B146,城镇人口!$B:$B,0),MATCH(J$1,城镇人口!$1:$1,0))</f>
        <v>4164727.9590162523</v>
      </c>
      <c r="K146" s="40">
        <f>INDEX(人口源表!$1:$1048576,MATCH($B146,人口源表!$A:$A,0),MATCH(K$1,人口源表!$1:$1,0))-INDEX(城镇人口!$1:$1048576,MATCH($B146,城镇人口!$B:$B,0),MATCH(K$1,城镇人口!$1:$1,0))</f>
        <v>4106882.4048764315</v>
      </c>
      <c r="L146" s="40">
        <f>INDEX(人口源表!$1:$1048576,MATCH($B146,人口源表!$A:$A,0),MATCH(L$1,人口源表!$1:$1,0))-INDEX(城镇人口!$1:$1048576,MATCH($B146,城镇人口!$B:$B,0),MATCH(L$1,城镇人口!$1:$1,0))</f>
        <v>4047193.1226986106</v>
      </c>
      <c r="M146" s="40">
        <f>INDEX(人口源表!$1:$1048576,MATCH($B146,人口源表!$A:$A,0),MATCH(M$1,人口源表!$1:$1,0))-INDEX(城镇人口!$1:$1048576,MATCH($B146,城镇人口!$B:$B,0),MATCH(M$1,城镇人口!$1:$1,0))</f>
        <v>3985561.6520955022</v>
      </c>
      <c r="N146" s="40">
        <f>INDEX(人口源表!$1:$1048576,MATCH($B146,人口源表!$A:$A,0),MATCH(N$1,人口源表!$1:$1,0))-INDEX(城镇人口!$1:$1048576,MATCH($B146,城镇人口!$B:$B,0),MATCH(N$1,城镇人口!$1:$1,0))</f>
        <v>3921911.1863324912</v>
      </c>
      <c r="O146" s="40">
        <f>INDEX(人口源表!$1:$1048576,MATCH($B146,人口源表!$A:$A,0),MATCH(O$1,人口源表!$1:$1,0))-INDEX(城镇人口!$1:$1048576,MATCH($B146,城镇人口!$B:$B,0),MATCH(O$1,城镇人口!$1:$1,0))</f>
        <v>3856182.9554124931</v>
      </c>
      <c r="P146" s="40">
        <f>INDEX(人口源表!$1:$1048576,MATCH($B146,人口源表!$A:$A,0),MATCH(P$1,人口源表!$1:$1,0))-INDEX(城镇人口!$1:$1048576,MATCH($B146,城镇人口!$B:$B,0),MATCH(P$1,城镇人口!$1:$1,0))</f>
        <v>3788338.2935302118</v>
      </c>
      <c r="Q146" s="40">
        <f>INDEX(人口源表!$1:$1048576,MATCH($B146,人口源表!$A:$A,0),MATCH(Q$1,人口源表!$1:$1,0))-INDEX(城镇人口!$1:$1048576,MATCH($B146,城镇人口!$B:$B,0),MATCH(Q$1,城镇人口!$1:$1,0))</f>
        <v>3718355.736880566</v>
      </c>
      <c r="R146" s="40">
        <f>INDEX(人口源表!$1:$1048576,MATCH($B146,人口源表!$A:$A,0),MATCH(R$1,人口源表!$1:$1,0))-INDEX(城镇人口!$1:$1048576,MATCH($B146,城镇人口!$B:$B,0),MATCH(R$1,城镇人口!$1:$1,0))</f>
        <v>3646231.8972246479</v>
      </c>
      <c r="S146" s="40">
        <f>INDEX(人口源表!$1:$1048576,MATCH($B146,人口源表!$A:$A,0),MATCH(S$1,人口源表!$1:$1,0))-INDEX(城镇人口!$1:$1048576,MATCH($B146,城镇人口!$B:$B,0),MATCH(S$1,城镇人口!$1:$1,0))</f>
        <v>3610027.496242133</v>
      </c>
      <c r="T146" s="40">
        <f>INDEX(人口源表!$1:$1048576,MATCH($B146,人口源表!$A:$A,0),MATCH(T$1,人口源表!$1:$1,0))-INDEX(城镇人口!$1:$1048576,MATCH($B146,城镇人口!$B:$B,0),MATCH(T$1,城镇人口!$1:$1,0))</f>
        <v>3572303.6215982437</v>
      </c>
      <c r="U146" s="40">
        <f>INDEX(人口源表!$1:$1048576,MATCH($B146,人口源表!$A:$A,0),MATCH(U$1,人口源表!$1:$1,0))-INDEX(城镇人口!$1:$1048576,MATCH($B146,城镇人口!$B:$B,0),MATCH(U$1,城镇人口!$1:$1,0))</f>
        <v>3533066.7960980926</v>
      </c>
      <c r="V146" s="40">
        <f>INDEX(人口源表!$1:$1048576,MATCH($B146,人口源表!$A:$A,0),MATCH(V$1,人口源表!$1:$1,0))-INDEX(城镇人口!$1:$1048576,MATCH($B146,城镇人口!$B:$B,0),MATCH(V$1,城镇人口!$1:$1,0))</f>
        <v>3492334.7473244257</v>
      </c>
      <c r="W146" s="40">
        <f>INDEX(人口源表!$1:$1048576,MATCH($B146,人口源表!$A:$A,0),MATCH(W$1,人口源表!$1:$1,0))-INDEX(城镇人口!$1:$1048576,MATCH($B146,城镇人口!$B:$B,0),MATCH(W$1,城镇人口!$1:$1,0))</f>
        <v>3450135.9124191813</v>
      </c>
      <c r="X146" s="40">
        <f>INDEX(人口源表!$1:$1048576,MATCH($B146,人口源表!$A:$A,0),MATCH(X$1,人口源表!$1:$1,0))-INDEX(城镇人口!$1:$1048576,MATCH($B146,城镇人口!$B:$B,0),MATCH(X$1,城镇人口!$1:$1,0))</f>
        <v>3406509.2388319662</v>
      </c>
      <c r="Y146" s="40">
        <f>INDEX(人口源表!$1:$1048576,MATCH($B146,人口源表!$A:$A,0),MATCH(Y$1,人口源表!$1:$1,0))-INDEX(城镇人口!$1:$1048576,MATCH($B146,城镇人口!$B:$B,0),MATCH(Y$1,城镇人口!$1:$1,0))</f>
        <v>3361503.656507561</v>
      </c>
      <c r="Z146" s="40">
        <f>INDEX(人口源表!$1:$1048576,MATCH($B146,人口源表!$A:$A,0),MATCH(Z$1,人口源表!$1:$1,0))-INDEX(城镇人口!$1:$1048576,MATCH($B146,城镇人口!$B:$B,0),MATCH(Z$1,城镇人口!$1:$1,0))</f>
        <v>3315176.9490248291</v>
      </c>
      <c r="AA146" s="40">
        <f>INDEX(人口源表!$1:$1048576,MATCH($B146,人口源表!$A:$A,0),MATCH(AA$1,人口源表!$1:$1,0))-INDEX(城镇人口!$1:$1048576,MATCH($B146,城镇人口!$B:$B,0),MATCH(AA$1,城镇人口!$1:$1,0))</f>
        <v>3267595.8309197668</v>
      </c>
      <c r="AB146" s="40">
        <f>INDEX(人口源表!$1:$1048576,MATCH($B146,人口源表!$A:$A,0),MATCH(AB$1,人口源表!$1:$1,0))-INDEX(城镇人口!$1:$1048576,MATCH($B146,城镇人口!$B:$B,0),MATCH(AB$1,城镇人口!$1:$1,0))</f>
        <v>3218835.6854639063</v>
      </c>
      <c r="AC146" s="40">
        <f>INDEX(人口源表!$1:$1048576,MATCH($B146,人口源表!$A:$A,0),MATCH(AC$1,人口源表!$1:$1,0))-INDEX(城镇人口!$1:$1048576,MATCH($B146,城镇人口!$B:$B,0),MATCH(AC$1,城镇人口!$1:$1,0))</f>
        <v>3178662.9343245793</v>
      </c>
      <c r="AD146" s="40">
        <f>INDEX(人口源表!$1:$1048576,MATCH($B146,人口源表!$A:$A,0),MATCH(AD$1,人口源表!$1:$1,0))-INDEX(城镇人口!$1:$1048576,MATCH($B146,城镇人口!$B:$B,0),MATCH(AD$1,城镇人口!$1:$1,0))</f>
        <v>3137498.119068061</v>
      </c>
      <c r="AE146" s="40">
        <f>INDEX(人口源表!$1:$1048576,MATCH($B146,人口源表!$A:$A,0),MATCH(AE$1,人口源表!$1:$1,0))-INDEX(城镇人口!$1:$1048576,MATCH($B146,城镇人口!$B:$B,0),MATCH(AE$1,城镇人口!$1:$1,0))</f>
        <v>3095427.4164864337</v>
      </c>
      <c r="AF146" s="40">
        <f>INDEX(人口源表!$1:$1048576,MATCH($B146,人口源表!$A:$A,0),MATCH(AF$1,人口源表!$1:$1,0))-INDEX(城镇人口!$1:$1048576,MATCH($B146,城镇人口!$B:$B,0),MATCH(AF$1,城镇人口!$1:$1,0))</f>
        <v>3052543.7648185613</v>
      </c>
      <c r="AG146" s="40">
        <f>INDEX(人口源表!$1:$1048576,MATCH($B146,人口源表!$A:$A,0),MATCH(AG$1,人口源表!$1:$1,0))-INDEX(城镇人口!$1:$1048576,MATCH($B146,城镇人口!$B:$B,0),MATCH(AG$1,城镇人口!$1:$1,0))</f>
        <v>3008946.6997728217</v>
      </c>
      <c r="AH146" s="40">
        <f>INDEX(人口源表!$1:$1048576,MATCH($B146,人口源表!$A:$A,0),MATCH(AH$1,人口源表!$1:$1,0))-INDEX(城镇人口!$1:$1048576,MATCH($B146,城镇人口!$B:$B,0),MATCH(AH$1,城镇人口!$1:$1,0))</f>
        <v>2964740.5297392737</v>
      </c>
      <c r="AI146" s="40">
        <f>INDEX(人口源表!$1:$1048576,MATCH($B146,人口源表!$A:$A,0),MATCH(AI$1,人口源表!$1:$1,0))-INDEX(城镇人口!$1:$1048576,MATCH($B146,城镇人口!$B:$B,0),MATCH(AI$1,城镇人口!$1:$1,0))</f>
        <v>2920036.1047745254</v>
      </c>
      <c r="AJ146" s="40">
        <f>INDEX(人口源表!$1:$1048576,MATCH($B146,人口源表!$A:$A,0),MATCH(AJ$1,人口源表!$1:$1,0))-INDEX(城镇人口!$1:$1048576,MATCH($B146,城镇人口!$B:$B,0),MATCH(AJ$1,城镇人口!$1:$1,0))</f>
        <v>2874947.8972150628</v>
      </c>
      <c r="AK146" s="40">
        <f>INDEX(人口源表!$1:$1048576,MATCH($B146,人口源表!$A:$A,0),MATCH(AK$1,人口源表!$1:$1,0))-INDEX(城镇人口!$1:$1048576,MATCH($B146,城镇人口!$B:$B,0),MATCH(AK$1,城镇人口!$1:$1,0))</f>
        <v>2829595.4657539818</v>
      </c>
      <c r="AL146" s="40">
        <f>INDEX(人口源表!$1:$1048576,MATCH($B146,人口源表!$A:$A,0),MATCH(AL$1,人口源表!$1:$1,0))-INDEX(城镇人口!$1:$1048576,MATCH($B146,城镇人口!$B:$B,0),MATCH(AL$1,城镇人口!$1:$1,0))</f>
        <v>2784101.9142795429</v>
      </c>
      <c r="AM146" s="40">
        <f>INDEX(人口源表!$1:$1048576,MATCH($B146,人口源表!$A:$A,0),MATCH(AM$1,人口源表!$1:$1,0))-INDEX(城镇人口!$1:$1048576,MATCH($B146,城镇人口!$B:$B,0),MATCH(AM$1,城镇人口!$1:$1,0))</f>
        <v>2738594.2281846134</v>
      </c>
      <c r="AN146" s="40">
        <f>INDEX(人口源表!$1:$1048576,MATCH($B146,人口源表!$A:$A,0),MATCH(AN$1,人口源表!$1:$1,0))-INDEX(城镇人口!$1:$1048576,MATCH($B146,城镇人口!$B:$B,0),MATCH(AN$1,城镇人口!$1:$1,0))</f>
        <v>2693202.272273303</v>
      </c>
      <c r="AO146" s="40">
        <f>INDEX(人口源表!$1:$1048576,MATCH($B146,人口源表!$A:$A,0),MATCH(AO$1,人口源表!$1:$1,0))-INDEX(城镇人口!$1:$1048576,MATCH($B146,城镇人口!$B:$B,0),MATCH(AO$1,城镇人口!$1:$1,0))</f>
        <v>2648058.070782627</v>
      </c>
      <c r="AP146" s="40">
        <f>INDEX(人口源表!$1:$1048576,MATCH($B146,人口源表!$A:$A,0),MATCH(AP$1,人口源表!$1:$1,0))-INDEX(城镇人口!$1:$1048576,MATCH($B146,城镇人口!$B:$B,0),MATCH(AP$1,城镇人口!$1:$1,0))</f>
        <v>2603296.1033519562</v>
      </c>
      <c r="AQ146" s="40">
        <f>INDEX(人口源表!$1:$1048576,MATCH($B146,人口源表!$A:$A,0),MATCH(AQ$1,人口源表!$1:$1,0))-INDEX(城镇人口!$1:$1048576,MATCH($B146,城镇人口!$B:$B,0),MATCH(AQ$1,城镇人口!$1:$1,0))</f>
        <v>2559052.0558670573</v>
      </c>
      <c r="AR146" s="40">
        <f>INDEX(人口源表!$1:$1048576,MATCH($B146,人口源表!$A:$A,0),MATCH(AR$1,人口源表!$1:$1,0))-INDEX(城镇人口!$1:$1048576,MATCH($B146,城镇人口!$B:$B,0),MATCH(AR$1,城镇人口!$1:$1,0))</f>
        <v>2515463.0891210735</v>
      </c>
      <c r="AS146" s="40">
        <f>INDEX(人口源表!$1:$1048576,MATCH($B146,人口源表!$A:$A,0),MATCH(AS$1,人口源表!$1:$1,0))-INDEX(城镇人口!$1:$1048576,MATCH($B146,城镇人口!$B:$B,0),MATCH(AS$1,城镇人口!$1:$1,0))</f>
        <v>2472666.8384932503</v>
      </c>
      <c r="AT146" s="40">
        <f>INDEX(人口源表!$1:$1048576,MATCH($B146,人口源表!$A:$A,0),MATCH(AT$1,人口源表!$1:$1,0))-INDEX(城镇人口!$1:$1048576,MATCH($B146,城镇人口!$B:$B,0),MATCH(AT$1,城镇人口!$1:$1,0))</f>
        <v>2430800.6819795258</v>
      </c>
      <c r="AU146" s="40">
        <f>INDEX(人口源表!$1:$1048576,MATCH($B146,人口源表!$A:$A,0),MATCH(AU$1,人口源表!$1:$1,0))-INDEX(城镇人口!$1:$1048576,MATCH($B146,城镇人口!$B:$B,0),MATCH(AU$1,城镇人口!$1:$1,0))</f>
        <v>2390001.9673639676</v>
      </c>
      <c r="AV146" s="40">
        <f>INDEX(人口源表!$1:$1048576,MATCH($B146,人口源表!$A:$A,0),MATCH(AV$1,人口源表!$1:$1,0))-INDEX(城镇人口!$1:$1048576,MATCH($B146,城镇人口!$B:$B,0),MATCH(AV$1,城镇人口!$1:$1,0))</f>
        <v>2350407.0126896547</v>
      </c>
    </row>
    <row r="147" spans="1:48" x14ac:dyDescent="0.15">
      <c r="A147" s="4" t="s">
        <v>7</v>
      </c>
      <c r="B147" s="4" t="s">
        <v>17</v>
      </c>
      <c r="C147" s="34">
        <f>VLOOKUP(B147,'[1]2016省城人口总结（根）'!B:C,2,FALSE)/100</f>
        <v>0.55129659720663637</v>
      </c>
      <c r="D147" s="40">
        <f>INDEX(人口源表!$1:$1048576,MATCH($B147,人口源表!$A:$A,0),MATCH(D$1,人口源表!$1:$1,0))-INDEX(城镇人口!$1:$1048576,MATCH($B147,城镇人口!$B:$B,0),MATCH(D$1,城镇人口!$1:$1,0))</f>
        <v>2609387.7442237507</v>
      </c>
      <c r="E147" s="40">
        <f>INDEX(人口源表!$1:$1048576,MATCH($B147,人口源表!$A:$A,0),MATCH(E$1,人口源表!$1:$1,0))-INDEX(城镇人口!$1:$1048576,MATCH($B147,城镇人口!$B:$B,0),MATCH(E$1,城镇人口!$1:$1,0))</f>
        <v>2566112.7688974091</v>
      </c>
      <c r="F147" s="40">
        <f>INDEX(人口源表!$1:$1048576,MATCH($B147,人口源表!$A:$A,0),MATCH(F$1,人口源表!$1:$1,0))-INDEX(城镇人口!$1:$1048576,MATCH($B147,城镇人口!$B:$B,0),MATCH(F$1,城镇人口!$1:$1,0))</f>
        <v>2519769.8328609597</v>
      </c>
      <c r="G147" s="40">
        <f>INDEX(人口源表!$1:$1048576,MATCH($B147,人口源表!$A:$A,0),MATCH(G$1,人口源表!$1:$1,0))-INDEX(城镇人口!$1:$1048576,MATCH($B147,城镇人口!$B:$B,0),MATCH(G$1,城镇人口!$1:$1,0))</f>
        <v>2348204.6714426293</v>
      </c>
      <c r="H147" s="40">
        <f>INDEX(人口源表!$1:$1048576,MATCH($B147,人口源表!$A:$A,0),MATCH(H$1,人口源表!$1:$1,0))-INDEX(城镇人口!$1:$1048576,MATCH($B147,城镇人口!$B:$B,0),MATCH(H$1,城镇人口!$1:$1,0))</f>
        <v>2301619.3315225327</v>
      </c>
      <c r="I147" s="40">
        <f>INDEX(人口源表!$1:$1048576,MATCH($B147,人口源表!$A:$A,0),MATCH(I$1,人口源表!$1:$1,0))-INDEX(城镇人口!$1:$1048576,MATCH($B147,城镇人口!$B:$B,0),MATCH(I$1,城镇人口!$1:$1,0))</f>
        <v>2276116.9509136868</v>
      </c>
      <c r="J147" s="40">
        <f>INDEX(人口源表!$1:$1048576,MATCH($B147,人口源表!$A:$A,0),MATCH(J$1,人口源表!$1:$1,0))-INDEX(城镇人口!$1:$1048576,MATCH($B147,城镇人口!$B:$B,0),MATCH(J$1,城镇人口!$1:$1,0))</f>
        <v>2249206.770215651</v>
      </c>
      <c r="K147" s="40">
        <f>INDEX(人口源表!$1:$1048576,MATCH($B147,人口源表!$A:$A,0),MATCH(K$1,人口源表!$1:$1,0))-INDEX(城镇人口!$1:$1048576,MATCH($B147,城镇人口!$B:$B,0),MATCH(K$1,城镇人口!$1:$1,0))</f>
        <v>2220907.0552382297</v>
      </c>
      <c r="L147" s="40">
        <f>INDEX(人口源表!$1:$1048576,MATCH($B147,人口源表!$A:$A,0),MATCH(L$1,人口源表!$1:$1,0))-INDEX(城镇人口!$1:$1048576,MATCH($B147,城镇人口!$B:$B,0),MATCH(L$1,城镇人口!$1:$1,0))</f>
        <v>2191240.3218235238</v>
      </c>
      <c r="M147" s="40">
        <f>INDEX(人口源表!$1:$1048576,MATCH($B147,人口源表!$A:$A,0),MATCH(M$1,人口源表!$1:$1,0))-INDEX(城镇人口!$1:$1048576,MATCH($B147,城镇人口!$B:$B,0),MATCH(M$1,城镇人口!$1:$1,0))</f>
        <v>2160232.7741706716</v>
      </c>
      <c r="N147" s="40">
        <f>INDEX(人口源表!$1:$1048576,MATCH($B147,人口源表!$A:$A,0),MATCH(N$1,人口源表!$1:$1,0))-INDEX(城镇人口!$1:$1048576,MATCH($B147,城镇人口!$B:$B,0),MATCH(N$1,城镇人口!$1:$1,0))</f>
        <v>2127914.5223910199</v>
      </c>
      <c r="O147" s="40">
        <f>INDEX(人口源表!$1:$1048576,MATCH($B147,人口源表!$A:$A,0),MATCH(O$1,人口源表!$1:$1,0))-INDEX(城镇人口!$1:$1048576,MATCH($B147,城镇人口!$B:$B,0),MATCH(O$1,城镇人口!$1:$1,0))</f>
        <v>2094318.6544242925</v>
      </c>
      <c r="P147" s="40">
        <f>INDEX(人口源表!$1:$1048576,MATCH($B147,人口源表!$A:$A,0),MATCH(P$1,人口源表!$1:$1,0))-INDEX(城镇人口!$1:$1048576,MATCH($B147,城镇人口!$B:$B,0),MATCH(P$1,城镇人口!$1:$1,0))</f>
        <v>2059482.1844928325</v>
      </c>
      <c r="Q147" s="40">
        <f>INDEX(人口源表!$1:$1048576,MATCH($B147,人口源表!$A:$A,0),MATCH(Q$1,人口源表!$1:$1,0))-INDEX(城镇人口!$1:$1048576,MATCH($B147,城镇人口!$B:$B,0),MATCH(Q$1,城镇人口!$1:$1,0))</f>
        <v>2023444.7524437294</v>
      </c>
      <c r="R147" s="40">
        <f>INDEX(人口源表!$1:$1048576,MATCH($B147,人口源表!$A:$A,0),MATCH(R$1,人口源表!$1:$1,0))-INDEX(城镇人口!$1:$1048576,MATCH($B147,城镇人口!$B:$B,0),MATCH(R$1,城镇人口!$1:$1,0))</f>
        <v>1986249.8714775564</v>
      </c>
      <c r="S147" s="40">
        <f>INDEX(人口源表!$1:$1048576,MATCH($B147,人口源表!$A:$A,0),MATCH(S$1,人口源表!$1:$1,0))-INDEX(城镇人口!$1:$1048576,MATCH($B147,城镇人口!$B:$B,0),MATCH(S$1,城镇人口!$1:$1,0))</f>
        <v>1966496.2589967186</v>
      </c>
      <c r="T147" s="40">
        <f>INDEX(人口源表!$1:$1048576,MATCH($B147,人口源表!$A:$A,0),MATCH(T$1,人口源表!$1:$1,0))-INDEX(城镇人口!$1:$1048576,MATCH($B147,城镇人口!$B:$B,0),MATCH(T$1,城镇人口!$1:$1,0))</f>
        <v>1945920.0055465763</v>
      </c>
      <c r="U147" s="40">
        <f>INDEX(人口源表!$1:$1048576,MATCH($B147,人口源表!$A:$A,0),MATCH(U$1,人口源表!$1:$1,0))-INDEX(城镇人口!$1:$1048576,MATCH($B147,城镇人口!$B:$B,0),MATCH(U$1,城镇人口!$1:$1,0))</f>
        <v>1924552.0140849138</v>
      </c>
      <c r="V147" s="40">
        <f>INDEX(人口源表!$1:$1048576,MATCH($B147,人口源表!$A:$A,0),MATCH(V$1,人口源表!$1:$1,0))-INDEX(城镇人口!$1:$1048576,MATCH($B147,城镇人口!$B:$B,0),MATCH(V$1,城镇人口!$1:$1,0))</f>
        <v>1902426.3870770908</v>
      </c>
      <c r="W147" s="40">
        <f>INDEX(人口源表!$1:$1048576,MATCH($B147,人口源表!$A:$A,0),MATCH(W$1,人口源表!$1:$1,0))-INDEX(城镇人口!$1:$1048576,MATCH($B147,城镇人口!$B:$B,0),MATCH(W$1,城镇人口!$1:$1,0))</f>
        <v>1879577.9330598922</v>
      </c>
      <c r="X147" s="40">
        <f>INDEX(人口源表!$1:$1048576,MATCH($B147,人口源表!$A:$A,0),MATCH(X$1,人口源表!$1:$1,0))-INDEX(城镇人口!$1:$1048576,MATCH($B147,城镇人口!$B:$B,0),MATCH(X$1,城镇人口!$1:$1,0))</f>
        <v>1856043.7556576491</v>
      </c>
      <c r="Y147" s="40">
        <f>INDEX(人口源表!$1:$1048576,MATCH($B147,人口源表!$A:$A,0),MATCH(Y$1,人口源表!$1:$1,0))-INDEX(城镇人口!$1:$1048576,MATCH($B147,城镇人口!$B:$B,0),MATCH(Y$1,城镇人口!$1:$1,0))</f>
        <v>1831862.4635192901</v>
      </c>
      <c r="Z147" s="40">
        <f>INDEX(人口源表!$1:$1048576,MATCH($B147,人口源表!$A:$A,0),MATCH(Z$1,人口源表!$1:$1,0))-INDEX(城镇人口!$1:$1048576,MATCH($B147,城镇人口!$B:$B,0),MATCH(Z$1,城镇人口!$1:$1,0))</f>
        <v>1807074.0626570759</v>
      </c>
      <c r="AA147" s="40">
        <f>INDEX(人口源表!$1:$1048576,MATCH($B147,人口源表!$A:$A,0),MATCH(AA$1,人口源表!$1:$1,0))-INDEX(城镇人口!$1:$1048576,MATCH($B147,城镇人口!$B:$B,0),MATCH(AA$1,城镇人口!$1:$1,0))</f>
        <v>1781720.4844111139</v>
      </c>
      <c r="AB147" s="40">
        <f>INDEX(人口源表!$1:$1048576,MATCH($B147,人口源表!$A:$A,0),MATCH(AB$1,人口源表!$1:$1,0))-INDEX(城镇人口!$1:$1048576,MATCH($B147,城镇人口!$B:$B,0),MATCH(AB$1,城镇人口!$1:$1,0))</f>
        <v>1755844.1797284638</v>
      </c>
      <c r="AC147" s="40">
        <f>INDEX(人口源表!$1:$1048576,MATCH($B147,人口源表!$A:$A,0),MATCH(AC$1,人口源表!$1:$1,0))-INDEX(城镇人口!$1:$1048576,MATCH($B147,城镇人口!$B:$B,0),MATCH(AC$1,城镇人口!$1:$1,0))</f>
        <v>1734161.2449722276</v>
      </c>
      <c r="AD147" s="40">
        <f>INDEX(人口源表!$1:$1048576,MATCH($B147,人口源表!$A:$A,0),MATCH(AD$1,人口源表!$1:$1,0))-INDEX(城镇人口!$1:$1048576,MATCH($B147,城镇人口!$B:$B,0),MATCH(AD$1,城镇人口!$1:$1,0))</f>
        <v>1712043.505802176</v>
      </c>
      <c r="AE147" s="40">
        <f>INDEX(人口源表!$1:$1048576,MATCH($B147,人口源表!$A:$A,0),MATCH(AE$1,人口源表!$1:$1,0))-INDEX(城镇人口!$1:$1048576,MATCH($B147,城镇人口!$B:$B,0),MATCH(AE$1,城镇人口!$1:$1,0))</f>
        <v>1689533.274603778</v>
      </c>
      <c r="AF147" s="40">
        <f>INDEX(人口源表!$1:$1048576,MATCH($B147,人口源表!$A:$A,0),MATCH(AF$1,人口源表!$1:$1,0))-INDEX(城镇人口!$1:$1048576,MATCH($B147,城镇人口!$B:$B,0),MATCH(AF$1,城镇人口!$1:$1,0))</f>
        <v>1666672.8838461959</v>
      </c>
      <c r="AG147" s="40">
        <f>INDEX(人口源表!$1:$1048576,MATCH($B147,人口源表!$A:$A,0),MATCH(AG$1,人口源表!$1:$1,0))-INDEX(城镇人口!$1:$1048576,MATCH($B147,城镇人口!$B:$B,0),MATCH(AG$1,城镇人口!$1:$1,0))</f>
        <v>1643506.4511813675</v>
      </c>
      <c r="AH147" s="40">
        <f>INDEX(人口源表!$1:$1048576,MATCH($B147,人口源表!$A:$A,0),MATCH(AH$1,人口源表!$1:$1,0))-INDEX(城镇人口!$1:$1048576,MATCH($B147,城镇人口!$B:$B,0),MATCH(AH$1,城镇人口!$1:$1,0))</f>
        <v>1620078.8532651304</v>
      </c>
      <c r="AI147" s="40">
        <f>INDEX(人口源表!$1:$1048576,MATCH($B147,人口源表!$A:$A,0),MATCH(AI$1,人口源表!$1:$1,0))-INDEX(城镇人口!$1:$1048576,MATCH($B147,城镇人口!$B:$B,0),MATCH(AI$1,城镇人口!$1:$1,0))</f>
        <v>1596435.6364663709</v>
      </c>
      <c r="AJ147" s="40">
        <f>INDEX(人口源表!$1:$1048576,MATCH($B147,人口源表!$A:$A,0),MATCH(AJ$1,人口源表!$1:$1,0))-INDEX(城镇人口!$1:$1048576,MATCH($B147,城镇人口!$B:$B,0),MATCH(AJ$1,城镇人口!$1:$1,0))</f>
        <v>1572623.2208731668</v>
      </c>
      <c r="AK147" s="40">
        <f>INDEX(人口源表!$1:$1048576,MATCH($B147,人口源表!$A:$A,0),MATCH(AK$1,人口源表!$1:$1,0))-INDEX(城镇人口!$1:$1048576,MATCH($B147,城镇人口!$B:$B,0),MATCH(AK$1,城镇人口!$1:$1,0))</f>
        <v>1548688.2125251479</v>
      </c>
      <c r="AL147" s="40">
        <f>INDEX(人口源表!$1:$1048576,MATCH($B147,人口源表!$A:$A,0),MATCH(AL$1,人口源表!$1:$1,0))-INDEX(城镇人口!$1:$1048576,MATCH($B147,城镇人口!$B:$B,0),MATCH(AL$1,城镇人口!$1:$1,0))</f>
        <v>1524678.1912474078</v>
      </c>
      <c r="AM147" s="40">
        <f>INDEX(人口源表!$1:$1048576,MATCH($B147,人口源表!$A:$A,0),MATCH(AM$1,人口源表!$1:$1,0))-INDEX(城镇人口!$1:$1048576,MATCH($B147,城镇人口!$B:$B,0),MATCH(AM$1,城镇人口!$1:$1,0))</f>
        <v>1500640.7318350594</v>
      </c>
      <c r="AN147" s="40">
        <f>INDEX(人口源表!$1:$1048576,MATCH($B147,人口源表!$A:$A,0),MATCH(AN$1,人口源表!$1:$1,0))-INDEX(城镇人口!$1:$1048576,MATCH($B147,城镇人口!$B:$B,0),MATCH(AN$1,城镇人口!$1:$1,0))</f>
        <v>1476624.457331676</v>
      </c>
      <c r="AO147" s="40">
        <f>INDEX(人口源表!$1:$1048576,MATCH($B147,人口源表!$A:$A,0),MATCH(AO$1,人口源表!$1:$1,0))-INDEX(城镇人口!$1:$1048576,MATCH($B147,城镇人口!$B:$B,0),MATCH(AO$1,城镇人口!$1:$1,0))</f>
        <v>1452676.9370948267</v>
      </c>
      <c r="AP147" s="40">
        <f>INDEX(人口源表!$1:$1048576,MATCH($B147,人口源表!$A:$A,0),MATCH(AP$1,人口源表!$1:$1,0))-INDEX(城镇人口!$1:$1048576,MATCH($B147,城镇人口!$B:$B,0),MATCH(AP$1,城镇人口!$1:$1,0))</f>
        <v>1428847.1477210452</v>
      </c>
      <c r="AQ147" s="40">
        <f>INDEX(人口源表!$1:$1048576,MATCH($B147,人口源表!$A:$A,0),MATCH(AQ$1,人口源表!$1:$1,0))-INDEX(城镇人口!$1:$1048576,MATCH($B147,城镇人口!$B:$B,0),MATCH(AQ$1,城镇人口!$1:$1,0))</f>
        <v>1405183.1042290633</v>
      </c>
      <c r="AR147" s="40">
        <f>INDEX(人口源表!$1:$1048576,MATCH($B147,人口源表!$A:$A,0),MATCH(AR$1,人口源表!$1:$1,0))-INDEX(城镇人口!$1:$1048576,MATCH($B147,城镇人口!$B:$B,0),MATCH(AR$1,城镇人口!$1:$1,0))</f>
        <v>1381733.4383706488</v>
      </c>
      <c r="AS147" s="40">
        <f>INDEX(人口源表!$1:$1048576,MATCH($B147,人口源表!$A:$A,0),MATCH(AS$1,人口源表!$1:$1,0))-INDEX(城镇人口!$1:$1048576,MATCH($B147,城镇人口!$B:$B,0),MATCH(AS$1,城镇人口!$1:$1,0))</f>
        <v>1358546.178046267</v>
      </c>
      <c r="AT147" s="40">
        <f>INDEX(人口源表!$1:$1048576,MATCH($B147,人口源表!$A:$A,0),MATCH(AT$1,人口源表!$1:$1,0))-INDEX(城镇人口!$1:$1048576,MATCH($B147,城镇人口!$B:$B,0),MATCH(AT$1,城镇人口!$1:$1,0))</f>
        <v>1335668.6600780203</v>
      </c>
      <c r="AU147" s="40">
        <f>INDEX(人口源表!$1:$1048576,MATCH($B147,人口源表!$A:$A,0),MATCH(AU$1,人口源表!$1:$1,0))-INDEX(城镇人口!$1:$1048576,MATCH($B147,城镇人口!$B:$B,0),MATCH(AU$1,城镇人口!$1:$1,0))</f>
        <v>1313148.7642840957</v>
      </c>
      <c r="AV147" s="40">
        <f>INDEX(人口源表!$1:$1048576,MATCH($B147,人口源表!$A:$A,0),MATCH(AV$1,人口源表!$1:$1,0))-INDEX(城镇人口!$1:$1048576,MATCH($B147,城镇人口!$B:$B,0),MATCH(AV$1,城镇人口!$1:$1,0))</f>
        <v>1291032.9233858455</v>
      </c>
    </row>
    <row r="148" spans="1:48" x14ac:dyDescent="0.15">
      <c r="A148" s="4" t="s">
        <v>7</v>
      </c>
      <c r="B148" s="4" t="s">
        <v>23</v>
      </c>
      <c r="C148" s="34">
        <f>VLOOKUP(B148,'[1]2016省城人口总结（根）'!B:C,2,FALSE)/100</f>
        <v>0.49859204876755897</v>
      </c>
      <c r="D148" s="40">
        <f>INDEX(人口源表!$1:$1048576,MATCH($B148,人口源表!$A:$A,0),MATCH(D$1,人口源表!$1:$1,0))-INDEX(城镇人口!$1:$1048576,MATCH($B148,城镇人口!$B:$B,0),MATCH(D$1,城镇人口!$1:$1,0))</f>
        <v>3045723.5141108935</v>
      </c>
      <c r="E148" s="40">
        <f>INDEX(人口源表!$1:$1048576,MATCH($B148,人口源表!$A:$A,0),MATCH(E$1,人口源表!$1:$1,0))-INDEX(城镇人口!$1:$1048576,MATCH($B148,城镇人口!$B:$B,0),MATCH(E$1,城镇人口!$1:$1,0))</f>
        <v>3009124.3301260797</v>
      </c>
      <c r="F148" s="40">
        <f>INDEX(人口源表!$1:$1048576,MATCH($B148,人口源表!$A:$A,0),MATCH(F$1,人口源表!$1:$1,0))-INDEX(城镇人口!$1:$1048576,MATCH($B148,城镇人口!$B:$B,0),MATCH(F$1,城镇人口!$1:$1,0))</f>
        <v>2969134.1209116997</v>
      </c>
      <c r="G148" s="40">
        <f>INDEX(人口源表!$1:$1048576,MATCH($B148,人口源表!$A:$A,0),MATCH(G$1,人口源表!$1:$1,0))-INDEX(城镇人口!$1:$1048576,MATCH($B148,城镇人口!$B:$B,0),MATCH(G$1,城镇人口!$1:$1,0))</f>
        <v>2817488.7479833602</v>
      </c>
      <c r="H148" s="40">
        <f>INDEX(人口源表!$1:$1048576,MATCH($B148,人口源表!$A:$A,0),MATCH(H$1,人口源表!$1:$1,0))-INDEX(城镇人口!$1:$1048576,MATCH($B148,城镇人口!$B:$B,0),MATCH(H$1,城镇人口!$1:$1,0))</f>
        <v>2777025.5352234677</v>
      </c>
      <c r="I148" s="40">
        <f>INDEX(人口源表!$1:$1048576,MATCH($B148,人口源表!$A:$A,0),MATCH(I$1,人口源表!$1:$1,0))-INDEX(城镇人口!$1:$1048576,MATCH($B148,城镇人口!$B:$B,0),MATCH(I$1,城镇人口!$1:$1,0))</f>
        <v>2756545.2359738238</v>
      </c>
      <c r="J148" s="40">
        <f>INDEX(人口源表!$1:$1048576,MATCH($B148,人口源表!$A:$A,0),MATCH(J$1,人口源表!$1:$1,0))-INDEX(城镇人口!$1:$1048576,MATCH($B148,城镇人口!$B:$B,0),MATCH(J$1,城镇人口!$1:$1,0))</f>
        <v>2734487.329669775</v>
      </c>
      <c r="K148" s="40">
        <f>INDEX(人口源表!$1:$1048576,MATCH($B148,人口源表!$A:$A,0),MATCH(K$1,人口源表!$1:$1,0))-INDEX(城镇人口!$1:$1048576,MATCH($B148,城镇人口!$B:$B,0),MATCH(K$1,城镇人口!$1:$1,0))</f>
        <v>2710868.2323253821</v>
      </c>
      <c r="L148" s="40">
        <f>INDEX(人口源表!$1:$1048576,MATCH($B148,人口源表!$A:$A,0),MATCH(L$1,人口源表!$1:$1,0))-INDEX(城镇人口!$1:$1048576,MATCH($B148,城镇人口!$B:$B,0),MATCH(L$1,城镇人口!$1:$1,0))</f>
        <v>2685708.2527712537</v>
      </c>
      <c r="M148" s="40">
        <f>INDEX(人口源表!$1:$1048576,MATCH($B148,人口源表!$A:$A,0),MATCH(M$1,人口源表!$1:$1,0))-INDEX(城镇人口!$1:$1048576,MATCH($B148,城镇人口!$B:$B,0),MATCH(M$1,城镇人口!$1:$1,0))</f>
        <v>2659031.451900952</v>
      </c>
      <c r="N148" s="40">
        <f>INDEX(人口源表!$1:$1048576,MATCH($B148,人口源表!$A:$A,0),MATCH(N$1,人口源表!$1:$1,0))-INDEX(城镇人口!$1:$1048576,MATCH($B148,城镇人口!$B:$B,0),MATCH(N$1,城镇人口!$1:$1,0))</f>
        <v>2630865.063596766</v>
      </c>
      <c r="O148" s="40">
        <f>INDEX(人口源表!$1:$1048576,MATCH($B148,人口源表!$A:$A,0),MATCH(O$1,人口源表!$1:$1,0))-INDEX(城镇人口!$1:$1048576,MATCH($B148,城镇人口!$B:$B,0),MATCH(O$1,城镇人口!$1:$1,0))</f>
        <v>2601239.3731150664</v>
      </c>
      <c r="P148" s="40">
        <f>INDEX(人口源表!$1:$1048576,MATCH($B148,人口源表!$A:$A,0),MATCH(P$1,人口源表!$1:$1,0))-INDEX(城镇人口!$1:$1048576,MATCH($B148,城镇人口!$B:$B,0),MATCH(P$1,城镇人口!$1:$1,0))</f>
        <v>2570187.1691609705</v>
      </c>
      <c r="Q148" s="40">
        <f>INDEX(人口源表!$1:$1048576,MATCH($B148,人口源表!$A:$A,0),MATCH(Q$1,人口源表!$1:$1,0))-INDEX(城镇人口!$1:$1048576,MATCH($B148,城镇人口!$B:$B,0),MATCH(Q$1,城镇人口!$1:$1,0))</f>
        <v>2537745.7264181785</v>
      </c>
      <c r="R148" s="40">
        <f>INDEX(人口源表!$1:$1048576,MATCH($B148,人口源表!$A:$A,0),MATCH(R$1,人口源表!$1:$1,0))-INDEX(城镇人口!$1:$1048576,MATCH($B148,城镇人口!$B:$B,0),MATCH(R$1,城镇人口!$1:$1,0))</f>
        <v>2503953.6802566783</v>
      </c>
      <c r="S148" s="40">
        <f>INDEX(人口源表!$1:$1048576,MATCH($B148,人口源表!$A:$A,0),MATCH(S$1,人口源表!$1:$1,0))-INDEX(城镇人口!$1:$1048576,MATCH($B148,城镇人口!$B:$B,0),MATCH(S$1,城镇人口!$1:$1,0))</f>
        <v>2486815.7822878365</v>
      </c>
      <c r="T148" s="40">
        <f>INDEX(人口源表!$1:$1048576,MATCH($B148,人口源表!$A:$A,0),MATCH(T$1,人口源表!$1:$1,0))-INDEX(城镇人口!$1:$1048576,MATCH($B148,城镇人口!$B:$B,0),MATCH(T$1,城镇人口!$1:$1,0))</f>
        <v>2468681.3979813727</v>
      </c>
      <c r="U148" s="40">
        <f>INDEX(人口源表!$1:$1048576,MATCH($B148,人口源表!$A:$A,0),MATCH(U$1,人口源表!$1:$1,0))-INDEX(城镇人口!$1:$1048576,MATCH($B148,城镇人口!$B:$B,0),MATCH(U$1,城镇人口!$1:$1,0))</f>
        <v>2449580.5688118786</v>
      </c>
      <c r="V148" s="40">
        <f>INDEX(人口源表!$1:$1048576,MATCH($B148,人口源表!$A:$A,0),MATCH(V$1,人口源表!$1:$1,0))-INDEX(城镇人口!$1:$1048576,MATCH($B148,城镇人口!$B:$B,0),MATCH(V$1,城镇人口!$1:$1,0))</f>
        <v>2429545.6012853216</v>
      </c>
      <c r="W148" s="40">
        <f>INDEX(人口源表!$1:$1048576,MATCH($B148,人口源表!$A:$A,0),MATCH(W$1,人口源表!$1:$1,0))-INDEX(城镇人口!$1:$1048576,MATCH($B148,城镇人口!$B:$B,0),MATCH(W$1,城镇人口!$1:$1,0))</f>
        <v>2408610.5784491114</v>
      </c>
      <c r="X148" s="40">
        <f>INDEX(人口源表!$1:$1048576,MATCH($B148,人口源表!$A:$A,0),MATCH(X$1,人口源表!$1:$1,0))-INDEX(城镇人口!$1:$1048576,MATCH($B148,城镇人口!$B:$B,0),MATCH(X$1,城镇人口!$1:$1,0))</f>
        <v>2386810.8881440167</v>
      </c>
      <c r="Y148" s="40">
        <f>INDEX(人口源表!$1:$1048576,MATCH($B148,人口源表!$A:$A,0),MATCH(Y$1,人口源表!$1:$1,0))-INDEX(城镇人口!$1:$1048576,MATCH($B148,城镇人口!$B:$B,0),MATCH(Y$1,城镇人口!$1:$1,0))</f>
        <v>2364184.7176237595</v>
      </c>
      <c r="Z148" s="40">
        <f>INDEX(人口源表!$1:$1048576,MATCH($B148,人口源表!$A:$A,0),MATCH(Z$1,人口源表!$1:$1,0))-INDEX(城镇人口!$1:$1048576,MATCH($B148,城镇人口!$B:$B,0),MATCH(Z$1,城镇人口!$1:$1,0))</f>
        <v>2340770.605859709</v>
      </c>
      <c r="AA148" s="40">
        <f>INDEX(人口源表!$1:$1048576,MATCH($B148,人口源表!$A:$A,0),MATCH(AA$1,人口源表!$1:$1,0))-INDEX(城镇人口!$1:$1048576,MATCH($B148,城镇人口!$B:$B,0),MATCH(AA$1,城镇人口!$1:$1,0))</f>
        <v>2316610.0930653061</v>
      </c>
      <c r="AB148" s="40">
        <f>INDEX(人口源表!$1:$1048576,MATCH($B148,人口源表!$A:$A,0),MATCH(AB$1,人口源表!$1:$1,0))-INDEX(城镇人口!$1:$1048576,MATCH($B148,城镇人口!$B:$B,0),MATCH(AB$1,城镇人口!$1:$1,0))</f>
        <v>2291744.5302769719</v>
      </c>
      <c r="AC148" s="40">
        <f>INDEX(人口源表!$1:$1048576,MATCH($B148,人口源表!$A:$A,0),MATCH(AC$1,人口源表!$1:$1,0))-INDEX(城镇人口!$1:$1048576,MATCH($B148,城镇人口!$B:$B,0),MATCH(AC$1,城镇人口!$1:$1,0))</f>
        <v>2270789.9425868583</v>
      </c>
      <c r="AD148" s="40">
        <f>INDEX(人口源表!$1:$1048576,MATCH($B148,人口源表!$A:$A,0),MATCH(AD$1,人口源表!$1:$1,0))-INDEX(城镇人口!$1:$1048576,MATCH($B148,城镇人口!$B:$B,0),MATCH(AD$1,城镇人口!$1:$1,0))</f>
        <v>2249228.6304514729</v>
      </c>
      <c r="AE148" s="40">
        <f>INDEX(人口源表!$1:$1048576,MATCH($B148,人口源表!$A:$A,0),MATCH(AE$1,人口源表!$1:$1,0))-INDEX(城镇人口!$1:$1048576,MATCH($B148,城镇人口!$B:$B,0),MATCH(AE$1,城镇人口!$1:$1,0))</f>
        <v>2227103.5140008284</v>
      </c>
      <c r="AF148" s="40">
        <f>INDEX(人口源表!$1:$1048576,MATCH($B148,人口源表!$A:$A,0),MATCH(AF$1,人口源表!$1:$1,0))-INDEX(城镇人口!$1:$1048576,MATCH($B148,城镇人口!$B:$B,0),MATCH(AF$1,城镇人口!$1:$1,0))</f>
        <v>2204457.9447563333</v>
      </c>
      <c r="AG148" s="40">
        <f>INDEX(人口源表!$1:$1048576,MATCH($B148,人口源表!$A:$A,0),MATCH(AG$1,人口源表!$1:$1,0))-INDEX(城镇人口!$1:$1048576,MATCH($B148,城镇人口!$B:$B,0),MATCH(AG$1,城镇人口!$1:$1,0))</f>
        <v>2181336.7700615022</v>
      </c>
      <c r="AH148" s="40">
        <f>INDEX(人口源表!$1:$1048576,MATCH($B148,人口源表!$A:$A,0),MATCH(AH$1,人口源表!$1:$1,0))-INDEX(城镇人口!$1:$1048576,MATCH($B148,城镇人口!$B:$B,0),MATCH(AH$1,城镇人口!$1:$1,0))</f>
        <v>2157785.8881330197</v>
      </c>
      <c r="AI148" s="40">
        <f>INDEX(人口源表!$1:$1048576,MATCH($B148,人口源表!$A:$A,0),MATCH(AI$1,人口源表!$1:$1,0))-INDEX(城镇人口!$1:$1048576,MATCH($B148,城镇人口!$B:$B,0),MATCH(AI$1,城镇人口!$1:$1,0))</f>
        <v>2133852.9089880926</v>
      </c>
      <c r="AJ148" s="40">
        <f>INDEX(人口源表!$1:$1048576,MATCH($B148,人口源表!$A:$A,0),MATCH(AJ$1,人口源表!$1:$1,0))-INDEX(城镇人口!$1:$1048576,MATCH($B148,城镇人口!$B:$B,0),MATCH(AJ$1,城镇人口!$1:$1,0))</f>
        <v>2109585.2536996691</v>
      </c>
      <c r="AK148" s="40">
        <f>INDEX(人口源表!$1:$1048576,MATCH($B148,人口源表!$A:$A,0),MATCH(AK$1,人口源表!$1:$1,0))-INDEX(城镇人口!$1:$1048576,MATCH($B148,城镇人口!$B:$B,0),MATCH(AK$1,城镇人口!$1:$1,0))</f>
        <v>2085032.6368181221</v>
      </c>
      <c r="AL148" s="40">
        <f>INDEX(人口源表!$1:$1048576,MATCH($B148,人口源表!$A:$A,0),MATCH(AL$1,人口源表!$1:$1,0))-INDEX(城镇人口!$1:$1048576,MATCH($B148,城镇人口!$B:$B,0),MATCH(AL$1,城镇人口!$1:$1,0))</f>
        <v>2060244.8070864063</v>
      </c>
      <c r="AM148" s="40">
        <f>INDEX(人口源表!$1:$1048576,MATCH($B148,人口源表!$A:$A,0),MATCH(AM$1,人口源表!$1:$1,0))-INDEX(城镇人口!$1:$1048576,MATCH($B148,城镇人口!$B:$B,0),MATCH(AM$1,城镇人口!$1:$1,0))</f>
        <v>2035272.2100781156</v>
      </c>
      <c r="AN148" s="40">
        <f>INDEX(人口源表!$1:$1048576,MATCH($B148,人口源表!$A:$A,0),MATCH(AN$1,人口源表!$1:$1,0))-INDEX(城镇人口!$1:$1048576,MATCH($B148,城镇人口!$B:$B,0),MATCH(AN$1,城镇人口!$1:$1,0))</f>
        <v>2010166.973202229</v>
      </c>
      <c r="AO148" s="40">
        <f>INDEX(人口源表!$1:$1048576,MATCH($B148,人口源表!$A:$A,0),MATCH(AO$1,人口源表!$1:$1,0))-INDEX(城镇人口!$1:$1048576,MATCH($B148,城镇人口!$B:$B,0),MATCH(AO$1,城镇人口!$1:$1,0))</f>
        <v>1984981.3986600703</v>
      </c>
      <c r="AP148" s="40">
        <f>INDEX(人口源表!$1:$1048576,MATCH($B148,人口源表!$A:$A,0),MATCH(AP$1,人口源表!$1:$1,0))-INDEX(城镇人口!$1:$1048576,MATCH($B148,城镇人口!$B:$B,0),MATCH(AP$1,城镇人口!$1:$1,0))</f>
        <v>1959767.2083916222</v>
      </c>
      <c r="AQ148" s="40">
        <f>INDEX(人口源表!$1:$1048576,MATCH($B148,人口源表!$A:$A,0),MATCH(AQ$1,人口源表!$1:$1,0))-INDEX(城镇人口!$1:$1048576,MATCH($B148,城镇人口!$B:$B,0),MATCH(AQ$1,城镇人口!$1:$1,0))</f>
        <v>1934578.6096385061</v>
      </c>
      <c r="AR148" s="40">
        <f>INDEX(人口源表!$1:$1048576,MATCH($B148,人口源表!$A:$A,0),MATCH(AR$1,人口源表!$1:$1,0))-INDEX(城镇人口!$1:$1048576,MATCH($B148,城镇人口!$B:$B,0),MATCH(AR$1,城镇人口!$1:$1,0))</f>
        <v>1909469.0665551401</v>
      </c>
      <c r="AS148" s="40">
        <f>INDEX(人口源表!$1:$1048576,MATCH($B148,人口源表!$A:$A,0),MATCH(AS$1,人口源表!$1:$1,0))-INDEX(城镇人口!$1:$1048576,MATCH($B148,城镇人口!$B:$B,0),MATCH(AS$1,城镇人口!$1:$1,0))</f>
        <v>1884492.6208763807</v>
      </c>
      <c r="AT148" s="40">
        <f>INDEX(人口源表!$1:$1048576,MATCH($B148,人口源表!$A:$A,0),MATCH(AT$1,人口源表!$1:$1,0))-INDEX(城镇人口!$1:$1048576,MATCH($B148,城镇人口!$B:$B,0),MATCH(AT$1,城镇人口!$1:$1,0))</f>
        <v>1859703.1288854009</v>
      </c>
      <c r="AU148" s="40">
        <f>INDEX(人口源表!$1:$1048576,MATCH($B148,人口源表!$A:$A,0),MATCH(AU$1,人口源表!$1:$1,0))-INDEX(城镇人口!$1:$1048576,MATCH($B148,城镇人口!$B:$B,0),MATCH(AU$1,城镇人口!$1:$1,0))</f>
        <v>1835155.5359985936</v>
      </c>
      <c r="AV148" s="40">
        <f>INDEX(人口源表!$1:$1048576,MATCH($B148,人口源表!$A:$A,0),MATCH(AV$1,人口源表!$1:$1,0))-INDEX(城镇人口!$1:$1048576,MATCH($B148,城镇人口!$B:$B,0),MATCH(AV$1,城镇人口!$1:$1,0))</f>
        <v>1810904.4324368667</v>
      </c>
    </row>
    <row r="149" spans="1:48" x14ac:dyDescent="0.15">
      <c r="A149" s="4" t="s">
        <v>7</v>
      </c>
      <c r="B149" s="4" t="s">
        <v>15</v>
      </c>
      <c r="C149" s="34">
        <f>VLOOKUP(B149,'[1]2016省城人口总结（根）'!B:C,2,FALSE)/100</f>
        <v>0.58191148804934456</v>
      </c>
      <c r="D149" s="40">
        <f>INDEX(人口源表!$1:$1048576,MATCH($B149,人口源表!$A:$A,0),MATCH(D$1,人口源表!$1:$1,0))-INDEX(城镇人口!$1:$1048576,MATCH($B149,城镇人口!$B:$B,0),MATCH(D$1,城镇人口!$1:$1,0))</f>
        <v>1624712.9543983522</v>
      </c>
      <c r="E149" s="40">
        <f>INDEX(人口源表!$1:$1048576,MATCH($B149,人口源表!$A:$A,0),MATCH(E$1,人口源表!$1:$1,0))-INDEX(城镇人口!$1:$1048576,MATCH($B149,城镇人口!$B:$B,0),MATCH(E$1,城镇人口!$1:$1,0))</f>
        <v>1592325.4504094929</v>
      </c>
      <c r="F149" s="40">
        <f>INDEX(人口源表!$1:$1048576,MATCH($B149,人口源表!$A:$A,0),MATCH(F$1,人口源表!$1:$1,0))-INDEX(城镇人口!$1:$1048576,MATCH($B149,城镇人口!$B:$B,0),MATCH(F$1,城镇人口!$1:$1,0))</f>
        <v>1558101.1460939921</v>
      </c>
      <c r="G149" s="40">
        <f>INDEX(人口源表!$1:$1048576,MATCH($B149,人口源表!$A:$A,0),MATCH(G$1,人口源表!$1:$1,0))-INDEX(城镇人口!$1:$1048576,MATCH($B149,城镇人口!$B:$B,0),MATCH(G$1,城镇人口!$1:$1,0))</f>
        <v>1517872.3535144418</v>
      </c>
      <c r="H149" s="40">
        <f>INDEX(人口源表!$1:$1048576,MATCH($B149,人口源表!$A:$A,0),MATCH(H$1,人口源表!$1:$1,0))-INDEX(城镇人口!$1:$1048576,MATCH($B149,城镇人口!$B:$B,0),MATCH(H$1,城镇人口!$1:$1,0))</f>
        <v>1482756.3485924592</v>
      </c>
      <c r="I149" s="40">
        <f>INDEX(人口源表!$1:$1048576,MATCH($B149,人口源表!$A:$A,0),MATCH(I$1,人口源表!$1:$1,0))-INDEX(城镇人口!$1:$1048576,MATCH($B149,城镇人口!$B:$B,0),MATCH(I$1,城镇人口!$1:$1,0))</f>
        <v>1463112.5089791212</v>
      </c>
      <c r="J149" s="40">
        <f>INDEX(人口源表!$1:$1048576,MATCH($B149,人口源表!$A:$A,0),MATCH(J$1,人口源表!$1:$1,0))-INDEX(城镇人口!$1:$1048576,MATCH($B149,城镇人口!$B:$B,0),MATCH(J$1,城镇人口!$1:$1,0))</f>
        <v>1442345.1501785703</v>
      </c>
      <c r="K149" s="40">
        <f>INDEX(人口源表!$1:$1048576,MATCH($B149,人口源表!$A:$A,0),MATCH(K$1,人口源表!$1:$1,0))-INDEX(城镇人口!$1:$1048576,MATCH($B149,城镇人口!$B:$B,0),MATCH(K$1,城镇人口!$1:$1,0))</f>
        <v>1420489.6303041484</v>
      </c>
      <c r="L149" s="40">
        <f>INDEX(人口源表!$1:$1048576,MATCH($B149,人口源表!$A:$A,0),MATCH(L$1,人口源表!$1:$1,0))-INDEX(城镇人口!$1:$1048576,MATCH($B149,城镇人口!$B:$B,0),MATCH(L$1,城镇人口!$1:$1,0))</f>
        <v>1397583.5537116267</v>
      </c>
      <c r="M149" s="40">
        <f>INDEX(人口源表!$1:$1048576,MATCH($B149,人口源表!$A:$A,0),MATCH(M$1,人口源表!$1:$1,0))-INDEX(城镇人口!$1:$1048576,MATCH($B149,城镇人口!$B:$B,0),MATCH(M$1,城镇人口!$1:$1,0))</f>
        <v>1373666.615723527</v>
      </c>
      <c r="N149" s="40">
        <f>INDEX(人口源表!$1:$1048576,MATCH($B149,人口源表!$A:$A,0),MATCH(N$1,人口源表!$1:$1,0))-INDEX(城镇人口!$1:$1048576,MATCH($B149,城镇人口!$B:$B,0),MATCH(N$1,城镇人口!$1:$1,0))</f>
        <v>1348779.7642314406</v>
      </c>
      <c r="O149" s="40">
        <f>INDEX(人口源表!$1:$1048576,MATCH($B149,人口源表!$A:$A,0),MATCH(O$1,人口源表!$1:$1,0))-INDEX(城镇人口!$1:$1048576,MATCH($B149,城镇人口!$B:$B,0),MATCH(O$1,城镇人口!$1:$1,0))</f>
        <v>1322965.1008274471</v>
      </c>
      <c r="P149" s="40">
        <f>INDEX(人口源表!$1:$1048576,MATCH($B149,人口源表!$A:$A,0),MATCH(P$1,人口源表!$1:$1,0))-INDEX(城镇人口!$1:$1048576,MATCH($B149,城镇人口!$B:$B,0),MATCH(P$1,城镇人口!$1:$1,0))</f>
        <v>1296266.4306838675</v>
      </c>
      <c r="Q149" s="40">
        <f>INDEX(人口源表!$1:$1048576,MATCH($B149,人口源表!$A:$A,0),MATCH(Q$1,人口源表!$1:$1,0))-INDEX(城镇人口!$1:$1048576,MATCH($B149,城镇人口!$B:$B,0),MATCH(Q$1,城镇人口!$1:$1,0))</f>
        <v>1268729.0901491935</v>
      </c>
      <c r="R149" s="40">
        <f>INDEX(人口源表!$1:$1048576,MATCH($B149,人口源表!$A:$A,0),MATCH(R$1,人口源表!$1:$1,0))-INDEX(城镇人口!$1:$1048576,MATCH($B149,城镇人口!$B:$B,0),MATCH(R$1,城镇人口!$1:$1,0))</f>
        <v>1240399.1444760226</v>
      </c>
      <c r="S149" s="40">
        <f>INDEX(人口源表!$1:$1048576,MATCH($B149,人口源表!$A:$A,0),MATCH(S$1,人口源表!$1:$1,0))-INDEX(城镇人口!$1:$1048576,MATCH($B149,城镇人口!$B:$B,0),MATCH(S$1,城镇人口!$1:$1,0))</f>
        <v>1224958.0842039953</v>
      </c>
      <c r="T149" s="40">
        <f>INDEX(人口源表!$1:$1048576,MATCH($B149,人口源表!$A:$A,0),MATCH(T$1,人口源表!$1:$1,0))-INDEX(城镇人口!$1:$1048576,MATCH($B149,城镇人口!$B:$B,0),MATCH(T$1,城镇人口!$1:$1,0))</f>
        <v>1208971.6000581719</v>
      </c>
      <c r="U149" s="40">
        <f>INDEX(人口源表!$1:$1048576,MATCH($B149,人口源表!$A:$A,0),MATCH(U$1,人口源表!$1:$1,0))-INDEX(城镇人口!$1:$1048576,MATCH($B149,城镇人口!$B:$B,0),MATCH(U$1,城镇人口!$1:$1,0))</f>
        <v>1192472.3872301052</v>
      </c>
      <c r="V149" s="40">
        <f>INDEX(人口源表!$1:$1048576,MATCH($B149,人口源表!$A:$A,0),MATCH(V$1,人口源表!$1:$1,0))-INDEX(城镇人口!$1:$1048576,MATCH($B149,城镇人口!$B:$B,0),MATCH(V$1,城镇人口!$1:$1,0))</f>
        <v>1175493.5149998884</v>
      </c>
      <c r="W149" s="40">
        <f>INDEX(人口源表!$1:$1048576,MATCH($B149,人口源表!$A:$A,0),MATCH(W$1,人口源表!$1:$1,0))-INDEX(城镇人口!$1:$1048576,MATCH($B149,城镇人口!$B:$B,0),MATCH(W$1,城镇人口!$1:$1,0))</f>
        <v>1158068.071897171</v>
      </c>
      <c r="X149" s="40">
        <f>INDEX(人口源表!$1:$1048576,MATCH($B149,人口源表!$A:$A,0),MATCH(X$1,人口源表!$1:$1,0))-INDEX(城镇人口!$1:$1048576,MATCH($B149,城镇人口!$B:$B,0),MATCH(X$1,城镇人口!$1:$1,0))</f>
        <v>1140230.5798378475</v>
      </c>
      <c r="Y149" s="40">
        <f>INDEX(人口源表!$1:$1048576,MATCH($B149,人口源表!$A:$A,0),MATCH(Y$1,人口源表!$1:$1,0))-INDEX(城镇人口!$1:$1048576,MATCH($B149,城镇人口!$B:$B,0),MATCH(Y$1,城镇人口!$1:$1,0))</f>
        <v>1122015.7102164938</v>
      </c>
      <c r="Z149" s="40">
        <f>INDEX(人口源表!$1:$1048576,MATCH($B149,人口源表!$A:$A,0),MATCH(Z$1,人口源表!$1:$1,0))-INDEX(城镇人口!$1:$1048576,MATCH($B149,城镇人口!$B:$B,0),MATCH(Z$1,城镇人口!$1:$1,0))</f>
        <v>1103458.2208843692</v>
      </c>
      <c r="AA149" s="40">
        <f>INDEX(人口源表!$1:$1048576,MATCH($B149,人口源表!$A:$A,0),MATCH(AA$1,人口源表!$1:$1,0))-INDEX(城镇人口!$1:$1048576,MATCH($B149,城镇人口!$B:$B,0),MATCH(AA$1,城镇人口!$1:$1,0))</f>
        <v>1084593.7345273602</v>
      </c>
      <c r="AB149" s="40">
        <f>INDEX(人口源表!$1:$1048576,MATCH($B149,人口源表!$A:$A,0),MATCH(AB$1,人口源表!$1:$1,0))-INDEX(城镇人口!$1:$1048576,MATCH($B149,城镇人口!$B:$B,0),MATCH(AB$1,城镇人口!$1:$1,0))</f>
        <v>1065457.5112070497</v>
      </c>
      <c r="AC149" s="40">
        <f>INDEX(人口源表!$1:$1048576,MATCH($B149,人口源表!$A:$A,0),MATCH(AC$1,人口源表!$1:$1,0))-INDEX(城镇人口!$1:$1048576,MATCH($B149,城镇人口!$B:$B,0),MATCH(AC$1,城镇人口!$1:$1,0))</f>
        <v>1049484.488235482</v>
      </c>
      <c r="AD149" s="40">
        <f>INDEX(人口源表!$1:$1048576,MATCH($B149,人口源表!$A:$A,0),MATCH(AD$1,人口源表!$1:$1,0))-INDEX(城镇人口!$1:$1048576,MATCH($B149,城镇人口!$B:$B,0),MATCH(AD$1,城镇人口!$1:$1,0))</f>
        <v>1033303.0501668844</v>
      </c>
      <c r="AE149" s="40">
        <f>INDEX(人口源表!$1:$1048576,MATCH($B149,人口源表!$A:$A,0),MATCH(AE$1,人口源表!$1:$1,0))-INDEX(城镇人口!$1:$1048576,MATCH($B149,城镇人口!$B:$B,0),MATCH(AE$1,城镇人口!$1:$1,0))</f>
        <v>1016946.3179631624</v>
      </c>
      <c r="AF149" s="40">
        <f>INDEX(人口源表!$1:$1048576,MATCH($B149,人口源表!$A:$A,0),MATCH(AF$1,人口源表!$1:$1,0))-INDEX(城镇人口!$1:$1048576,MATCH($B149,城镇人口!$B:$B,0),MATCH(AF$1,城镇人口!$1:$1,0))</f>
        <v>1000446.75279671</v>
      </c>
      <c r="AG149" s="40">
        <f>INDEX(人口源表!$1:$1048576,MATCH($B149,人口源表!$A:$A,0),MATCH(AG$1,人口源表!$1:$1,0))-INDEX(城镇人口!$1:$1048576,MATCH($B149,城镇人口!$B:$B,0),MATCH(AG$1,城镇人口!$1:$1,0))</f>
        <v>983837.97736837808</v>
      </c>
      <c r="AH149" s="40">
        <f>INDEX(人口源表!$1:$1048576,MATCH($B149,人口源表!$A:$A,0),MATCH(AH$1,人口源表!$1:$1,0))-INDEX(城镇人口!$1:$1048576,MATCH($B149,城镇人口!$B:$B,0),MATCH(AH$1,城镇人口!$1:$1,0))</f>
        <v>967152.30973570747</v>
      </c>
      <c r="AI149" s="40">
        <f>INDEX(人口源表!$1:$1048576,MATCH($B149,人口源表!$A:$A,0),MATCH(AI$1,人口源表!$1:$1,0))-INDEX(城镇人口!$1:$1048576,MATCH($B149,城镇人口!$B:$B,0),MATCH(AI$1,城镇人口!$1:$1,0))</f>
        <v>950423.08812441491</v>
      </c>
      <c r="AJ149" s="40">
        <f>INDEX(人口源表!$1:$1048576,MATCH($B149,人口源表!$A:$A,0),MATCH(AJ$1,人口源表!$1:$1,0))-INDEX(城镇人口!$1:$1048576,MATCH($B149,城镇人口!$B:$B,0),MATCH(AJ$1,城镇人口!$1:$1,0))</f>
        <v>933683.01854526578</v>
      </c>
      <c r="AK149" s="40">
        <f>INDEX(人口源表!$1:$1048576,MATCH($B149,人口源表!$A:$A,0),MATCH(AK$1,人口源表!$1:$1,0))-INDEX(城镇人口!$1:$1048576,MATCH($B149,城镇人口!$B:$B,0),MATCH(AK$1,城镇人口!$1:$1,0))</f>
        <v>916964.89261060115</v>
      </c>
      <c r="AL149" s="40">
        <f>INDEX(人口源表!$1:$1048576,MATCH($B149,人口源表!$A:$A,0),MATCH(AL$1,人口源表!$1:$1,0))-INDEX(城镇人口!$1:$1048576,MATCH($B149,城镇人口!$B:$B,0),MATCH(AL$1,城镇人口!$1:$1,0))</f>
        <v>900301.25640075793</v>
      </c>
      <c r="AM149" s="40">
        <f>INDEX(人口源表!$1:$1048576,MATCH($B149,人口源表!$A:$A,0),MATCH(AM$1,人口源表!$1:$1,0))-INDEX(城镇人口!$1:$1048576,MATCH($B149,城镇人口!$B:$B,0),MATCH(AM$1,城镇人口!$1:$1,0))</f>
        <v>883724.09542679088</v>
      </c>
      <c r="AN149" s="40">
        <f>INDEX(人口源表!$1:$1048576,MATCH($B149,人口源表!$A:$A,0),MATCH(AN$1,人口源表!$1:$1,0))-INDEX(城镇人口!$1:$1048576,MATCH($B149,城镇人口!$B:$B,0),MATCH(AN$1,城镇人口!$1:$1,0))</f>
        <v>867265.02346859872</v>
      </c>
      <c r="AO149" s="40">
        <f>INDEX(人口源表!$1:$1048576,MATCH($B149,人口源表!$A:$A,0),MATCH(AO$1,人口源表!$1:$1,0))-INDEX(城镇人口!$1:$1048576,MATCH($B149,城镇人口!$B:$B,0),MATCH(AO$1,城镇人口!$1:$1,0))</f>
        <v>850955.4537312123</v>
      </c>
      <c r="AP149" s="40">
        <f>INDEX(人口源表!$1:$1048576,MATCH($B149,人口源表!$A:$A,0),MATCH(AP$1,人口源表!$1:$1,0))-INDEX(城镇人口!$1:$1048576,MATCH($B149,城镇人口!$B:$B,0),MATCH(AP$1,城镇人口!$1:$1,0))</f>
        <v>834826.27595187165</v>
      </c>
      <c r="AQ149" s="40">
        <f>INDEX(人口源表!$1:$1048576,MATCH($B149,人口源表!$A:$A,0),MATCH(AQ$1,人口源表!$1:$1,0))-INDEX(城镇人口!$1:$1048576,MATCH($B149,城镇人口!$B:$B,0),MATCH(AQ$1,城镇人口!$1:$1,0))</f>
        <v>818907.31463778857</v>
      </c>
      <c r="AR149" s="40">
        <f>INDEX(人口源表!$1:$1048576,MATCH($B149,人口源表!$A:$A,0),MATCH(AR$1,人口源表!$1:$1,0))-INDEX(城镇人口!$1:$1048576,MATCH($B149,城镇人口!$B:$B,0),MATCH(AR$1,城镇人口!$1:$1,0))</f>
        <v>803228.44733657641</v>
      </c>
      <c r="AS149" s="40">
        <f>INDEX(人口源表!$1:$1048576,MATCH($B149,人口源表!$A:$A,0),MATCH(AS$1,人口源表!$1:$1,0))-INDEX(城镇人口!$1:$1048576,MATCH($B149,城镇人口!$B:$B,0),MATCH(AS$1,城镇人口!$1:$1,0))</f>
        <v>787818.11204424966</v>
      </c>
      <c r="AT149" s="40">
        <f>INDEX(人口源表!$1:$1048576,MATCH($B149,人口源表!$A:$A,0),MATCH(AT$1,人口源表!$1:$1,0))-INDEX(城镇人口!$1:$1048576,MATCH($B149,城镇人口!$B:$B,0),MATCH(AT$1,城镇人口!$1:$1,0))</f>
        <v>772704.40958459117</v>
      </c>
      <c r="AU149" s="40">
        <f>INDEX(人口源表!$1:$1048576,MATCH($B149,人口源表!$A:$A,0),MATCH(AU$1,人口源表!$1:$1,0))-INDEX(城镇人口!$1:$1048576,MATCH($B149,城镇人口!$B:$B,0),MATCH(AU$1,城镇人口!$1:$1,0))</f>
        <v>757914.32944858819</v>
      </c>
      <c r="AV149" s="40">
        <f>INDEX(人口源表!$1:$1048576,MATCH($B149,人口源表!$A:$A,0),MATCH(AV$1,人口源表!$1:$1,0))-INDEX(城镇人口!$1:$1048576,MATCH($B149,城镇人口!$B:$B,0),MATCH(AV$1,城镇人口!$1:$1,0))</f>
        <v>743474.35123005463</v>
      </c>
    </row>
    <row r="150" spans="1:48" x14ac:dyDescent="0.15">
      <c r="A150" s="4" t="s">
        <v>7</v>
      </c>
      <c r="B150" s="4" t="s">
        <v>22</v>
      </c>
      <c r="C150" s="34">
        <f>VLOOKUP(B150,'[1]2016省城人口总结（根）'!B:C,2,FALSE)/100</f>
        <v>0.48720424929835543</v>
      </c>
      <c r="D150" s="40">
        <f>INDEX(人口源表!$1:$1048576,MATCH($B150,人口源表!$A:$A,0),MATCH(D$1,人口源表!$1:$1,0))-INDEX(城镇人口!$1:$1048576,MATCH($B150,城镇人口!$B:$B,0),MATCH(D$1,城镇人口!$1:$1,0))</f>
        <v>4407854.9907004833</v>
      </c>
      <c r="E150" s="40">
        <f>INDEX(人口源表!$1:$1048576,MATCH($B150,人口源表!$A:$A,0),MATCH(E$1,人口源表!$1:$1,0))-INDEX(城镇人口!$1:$1048576,MATCH($B150,城镇人口!$B:$B,0),MATCH(E$1,城镇人口!$1:$1,0))</f>
        <v>4351245.941073807</v>
      </c>
      <c r="F150" s="40">
        <f>INDEX(人口源表!$1:$1048576,MATCH($B150,人口源表!$A:$A,0),MATCH(F$1,人口源表!$1:$1,0))-INDEX(城镇人口!$1:$1048576,MATCH($B150,城镇人口!$B:$B,0),MATCH(F$1,城镇人口!$1:$1,0))</f>
        <v>4290791.7986516664</v>
      </c>
      <c r="G150" s="40">
        <f>INDEX(人口源表!$1:$1048576,MATCH($B150,人口源表!$A:$A,0),MATCH(G$1,人口源表!$1:$1,0))-INDEX(城镇人口!$1:$1048576,MATCH($B150,城镇人口!$B:$B,0),MATCH(G$1,城镇人口!$1:$1,0))</f>
        <v>4280456.5995969512</v>
      </c>
      <c r="H150" s="40">
        <f>INDEX(人口源表!$1:$1048576,MATCH($B150,人口源表!$A:$A,0),MATCH(H$1,人口源表!$1:$1,0))-INDEX(城镇人口!$1:$1048576,MATCH($B150,城镇人口!$B:$B,0),MATCH(H$1,城镇人口!$1:$1,0))</f>
        <v>4210823.8076945757</v>
      </c>
      <c r="I150" s="40">
        <f>INDEX(人口源表!$1:$1048576,MATCH($B150,人口源表!$A:$A,0),MATCH(I$1,人口源表!$1:$1,0))-INDEX(城镇人口!$1:$1048576,MATCH($B150,城镇人口!$B:$B,0),MATCH(I$1,城镇人口!$1:$1,0))</f>
        <v>4173911.1155703813</v>
      </c>
      <c r="J150" s="40">
        <f>INDEX(人口源表!$1:$1048576,MATCH($B150,人口源表!$A:$A,0),MATCH(J$1,人口源表!$1:$1,0))-INDEX(城镇人口!$1:$1048576,MATCH($B150,城镇人口!$B:$B,0),MATCH(J$1,城镇人口!$1:$1,0))</f>
        <v>4137978.7780282162</v>
      </c>
      <c r="K150" s="40">
        <f>INDEX(人口源表!$1:$1048576,MATCH($B150,人口源表!$A:$A,0),MATCH(K$1,人口源表!$1:$1,0))-INDEX(城镇人口!$1:$1048576,MATCH($B150,城镇人口!$B:$B,0),MATCH(K$1,城镇人口!$1:$1,0))</f>
        <v>4102568.0742153637</v>
      </c>
      <c r="L150" s="40">
        <f>INDEX(人口源表!$1:$1048576,MATCH($B150,人口源表!$A:$A,0),MATCH(L$1,人口源表!$1:$1,0))-INDEX(城镇人口!$1:$1048576,MATCH($B150,城镇人口!$B:$B,0),MATCH(L$1,城镇人口!$1:$1,0))</f>
        <v>4067260.3077863958</v>
      </c>
      <c r="M150" s="40">
        <f>INDEX(人口源表!$1:$1048576,MATCH($B150,人口源表!$A:$A,0),MATCH(M$1,人口源表!$1:$1,0))-INDEX(城镇人口!$1:$1048576,MATCH($B150,城镇人口!$B:$B,0),MATCH(M$1,城镇人口!$1:$1,0))</f>
        <v>4031676.7944217501</v>
      </c>
      <c r="N150" s="40">
        <f>INDEX(人口源表!$1:$1048576,MATCH($B150,人口源表!$A:$A,0),MATCH(N$1,人口源表!$1:$1,0))-INDEX(城镇人口!$1:$1048576,MATCH($B150,城镇人口!$B:$B,0),MATCH(N$1,城镇人口!$1:$1,0))</f>
        <v>3995475.1780424435</v>
      </c>
      <c r="O150" s="40">
        <f>INDEX(人口源表!$1:$1048576,MATCH($B150,人口源表!$A:$A,0),MATCH(O$1,人口源表!$1:$1,0))-INDEX(城镇人口!$1:$1048576,MATCH($B150,城镇人口!$B:$B,0),MATCH(O$1,城镇人口!$1:$1,0))</f>
        <v>3958351.2062384337</v>
      </c>
      <c r="P150" s="40">
        <f>INDEX(人口源表!$1:$1048576,MATCH($B150,人口源表!$A:$A,0),MATCH(P$1,人口源表!$1:$1,0))-INDEX(城镇人口!$1:$1048576,MATCH($B150,城镇人口!$B:$B,0),MATCH(P$1,城镇人口!$1:$1,0))</f>
        <v>3920035.9184189644</v>
      </c>
      <c r="Q150" s="40">
        <f>INDEX(人口源表!$1:$1048576,MATCH($B150,人口源表!$A:$A,0),MATCH(Q$1,人口源表!$1:$1,0))-INDEX(城镇人口!$1:$1048576,MATCH($B150,城镇人口!$B:$B,0),MATCH(Q$1,城镇人口!$1:$1,0))</f>
        <v>3880295.9432375766</v>
      </c>
      <c r="R150" s="40">
        <f>INDEX(人口源表!$1:$1048576,MATCH($B150,人口源表!$A:$A,0),MATCH(R$1,人口源表!$1:$1,0))-INDEX(城镇人口!$1:$1048576,MATCH($B150,城镇人口!$B:$B,0),MATCH(R$1,城镇人口!$1:$1,0))</f>
        <v>3838931.5387552129</v>
      </c>
      <c r="S150" s="40">
        <f>INDEX(人口源表!$1:$1048576,MATCH($B150,人口源表!$A:$A,0),MATCH(S$1,人口源表!$1:$1,0))-INDEX(城镇人口!$1:$1048576,MATCH($B150,城镇人口!$B:$B,0),MATCH(S$1,城镇人口!$1:$1,0))</f>
        <v>3821885.4251887808</v>
      </c>
      <c r="T150" s="40">
        <f>INDEX(人口源表!$1:$1048576,MATCH($B150,人口源表!$A:$A,0),MATCH(T$1,人口源表!$1:$1,0))-INDEX(城镇人口!$1:$1048576,MATCH($B150,城镇人口!$B:$B,0),MATCH(T$1,城镇人口!$1:$1,0))</f>
        <v>3803411.1854293589</v>
      </c>
      <c r="U150" s="40">
        <f>INDEX(人口源表!$1:$1048576,MATCH($B150,人口源表!$A:$A,0),MATCH(U$1,人口源表!$1:$1,0))-INDEX(城镇人口!$1:$1048576,MATCH($B150,城镇人口!$B:$B,0),MATCH(U$1,城镇人口!$1:$1,0))</f>
        <v>3783384.1873675156</v>
      </c>
      <c r="V150" s="40">
        <f>INDEX(人口源表!$1:$1048576,MATCH($B150,人口源表!$A:$A,0),MATCH(V$1,人口源表!$1:$1,0))-INDEX(城镇人口!$1:$1048576,MATCH($B150,城镇人口!$B:$B,0),MATCH(V$1,城镇人口!$1:$1,0))</f>
        <v>3761702.7530824058</v>
      </c>
      <c r="W150" s="40">
        <f>INDEX(人口源表!$1:$1048576,MATCH($B150,人口源表!$A:$A,0),MATCH(W$1,人口源表!$1:$1,0))-INDEX(城镇人口!$1:$1048576,MATCH($B150,城镇人口!$B:$B,0),MATCH(W$1,城镇人口!$1:$1,0))</f>
        <v>3738290.8296742616</v>
      </c>
      <c r="X150" s="40">
        <f>INDEX(人口源表!$1:$1048576,MATCH($B150,人口源表!$A:$A,0),MATCH(X$1,人口源表!$1:$1,0))-INDEX(城镇人口!$1:$1048576,MATCH($B150,城镇人口!$B:$B,0),MATCH(X$1,城镇人口!$1:$1,0))</f>
        <v>3713095.2210862981</v>
      </c>
      <c r="Y150" s="40">
        <f>INDEX(人口源表!$1:$1048576,MATCH($B150,人口源表!$A:$A,0),MATCH(Y$1,人口源表!$1:$1,0))-INDEX(城镇人口!$1:$1048576,MATCH($B150,城镇人口!$B:$B,0),MATCH(Y$1,城镇人口!$1:$1,0))</f>
        <v>3686085.3204542734</v>
      </c>
      <c r="Z150" s="40">
        <f>INDEX(人口源表!$1:$1048576,MATCH($B150,人口源表!$A:$A,0),MATCH(Z$1,人口源表!$1:$1,0))-INDEX(城镇人口!$1:$1048576,MATCH($B150,城镇人口!$B:$B,0),MATCH(Z$1,城镇人口!$1:$1,0))</f>
        <v>3657253.615928757</v>
      </c>
      <c r="AA150" s="40">
        <f>INDEX(人口源表!$1:$1048576,MATCH($B150,人口源表!$A:$A,0),MATCH(AA$1,人口源表!$1:$1,0))-INDEX(城镇人口!$1:$1048576,MATCH($B150,城镇人口!$B:$B,0),MATCH(AA$1,城镇人口!$1:$1,0))</f>
        <v>3626612.5515350262</v>
      </c>
      <c r="AB150" s="40">
        <f>INDEX(人口源表!$1:$1048576,MATCH($B150,人口源表!$A:$A,0),MATCH(AB$1,人口源表!$1:$1,0))-INDEX(城镇人口!$1:$1048576,MATCH($B150,城镇人口!$B:$B,0),MATCH(AB$1,城镇人口!$1:$1,0))</f>
        <v>3594196.6175646819</v>
      </c>
      <c r="AC150" s="40">
        <f>INDEX(人口源表!$1:$1048576,MATCH($B150,人口源表!$A:$A,0),MATCH(AC$1,人口源表!$1:$1,0))-INDEX(城镇人口!$1:$1048576,MATCH($B150,城镇人口!$B:$B,0),MATCH(AC$1,城镇人口!$1:$1,0))</f>
        <v>3566822.0193777634</v>
      </c>
      <c r="AD150" s="40">
        <f>INDEX(人口源表!$1:$1048576,MATCH($B150,人口源表!$A:$A,0),MATCH(AD$1,人口源表!$1:$1,0))-INDEX(城镇人口!$1:$1048576,MATCH($B150,城镇人口!$B:$B,0),MATCH(AD$1,城镇人口!$1:$1,0))</f>
        <v>3537827.4447637014</v>
      </c>
      <c r="AE150" s="40">
        <f>INDEX(人口源表!$1:$1048576,MATCH($B150,人口源表!$A:$A,0),MATCH(AE$1,人口源表!$1:$1,0))-INDEX(城镇人口!$1:$1048576,MATCH($B150,城镇人口!$B:$B,0),MATCH(AE$1,城镇人口!$1:$1,0))</f>
        <v>3507294.7900466826</v>
      </c>
      <c r="AF150" s="40">
        <f>INDEX(人口源表!$1:$1048576,MATCH($B150,人口源表!$A:$A,0),MATCH(AF$1,人口源表!$1:$1,0))-INDEX(城镇人口!$1:$1048576,MATCH($B150,城镇人口!$B:$B,0),MATCH(AF$1,城镇人口!$1:$1,0))</f>
        <v>3475324.9567574179</v>
      </c>
      <c r="AG150" s="40">
        <f>INDEX(人口源表!$1:$1048576,MATCH($B150,人口源表!$A:$A,0),MATCH(AG$1,人口源表!$1:$1,0))-INDEX(城镇人口!$1:$1048576,MATCH($B150,城镇人口!$B:$B,0),MATCH(AG$1,城镇人口!$1:$1,0))</f>
        <v>3442035.3222509213</v>
      </c>
      <c r="AH150" s="40">
        <f>INDEX(人口源表!$1:$1048576,MATCH($B150,人口源表!$A:$A,0),MATCH(AH$1,人口源表!$1:$1,0))-INDEX(城镇人口!$1:$1048576,MATCH($B150,城镇人口!$B:$B,0),MATCH(AH$1,城镇人口!$1:$1,0))</f>
        <v>3407561.0831091246</v>
      </c>
      <c r="AI150" s="40">
        <f>INDEX(人口源表!$1:$1048576,MATCH($B150,人口源表!$A:$A,0),MATCH(AI$1,人口源表!$1:$1,0))-INDEX(城镇人口!$1:$1048576,MATCH($B150,城镇人口!$B:$B,0),MATCH(AI$1,城镇人口!$1:$1,0))</f>
        <v>3372052.7356428513</v>
      </c>
      <c r="AJ150" s="40">
        <f>INDEX(人口源表!$1:$1048576,MATCH($B150,人口源表!$A:$A,0),MATCH(AJ$1,人口源表!$1:$1,0))-INDEX(城镇人口!$1:$1048576,MATCH($B150,城镇人口!$B:$B,0),MATCH(AJ$1,城镇人口!$1:$1,0))</f>
        <v>3335677.7591400789</v>
      </c>
      <c r="AK150" s="40">
        <f>INDEX(人口源表!$1:$1048576,MATCH($B150,人口源表!$A:$A,0),MATCH(AK$1,人口源表!$1:$1,0))-INDEX(城镇人口!$1:$1048576,MATCH($B150,城镇人口!$B:$B,0),MATCH(AK$1,城镇人口!$1:$1,0))</f>
        <v>3298617.7204721961</v>
      </c>
      <c r="AL150" s="40">
        <f>INDEX(人口源表!$1:$1048576,MATCH($B150,人口源表!$A:$A,0),MATCH(AL$1,人口源表!$1:$1,0))-INDEX(城镇人口!$1:$1048576,MATCH($B150,城镇人口!$B:$B,0),MATCH(AL$1,城镇人口!$1:$1,0))</f>
        <v>3261068.4292434333</v>
      </c>
      <c r="AM150" s="40">
        <f>INDEX(人口源表!$1:$1048576,MATCH($B150,人口源表!$A:$A,0),MATCH(AM$1,人口源表!$1:$1,0))-INDEX(城镇人口!$1:$1048576,MATCH($B150,城镇人口!$B:$B,0),MATCH(AM$1,城镇人口!$1:$1,0))</f>
        <v>3223240.4272182621</v>
      </c>
      <c r="AN150" s="40">
        <f>INDEX(人口源表!$1:$1048576,MATCH($B150,人口源表!$A:$A,0),MATCH(AN$1,人口源表!$1:$1,0))-INDEX(城镇人口!$1:$1048576,MATCH($B150,城镇人口!$B:$B,0),MATCH(AN$1,城镇人口!$1:$1,0))</f>
        <v>3185356.8600886259</v>
      </c>
      <c r="AO150" s="40">
        <f>INDEX(人口源表!$1:$1048576,MATCH($B150,人口源表!$A:$A,0),MATCH(AO$1,人口源表!$1:$1,0))-INDEX(城镇人口!$1:$1048576,MATCH($B150,城镇人口!$B:$B,0),MATCH(AO$1,城镇人口!$1:$1,0))</f>
        <v>3147653.5860378137</v>
      </c>
      <c r="AP150" s="40">
        <f>INDEX(人口源表!$1:$1048576,MATCH($B150,人口源表!$A:$A,0),MATCH(AP$1,人口源表!$1:$1,0))-INDEX(城镇人口!$1:$1048576,MATCH($B150,城镇人口!$B:$B,0),MATCH(AP$1,城镇人口!$1:$1,0))</f>
        <v>3110378.1624896089</v>
      </c>
      <c r="AQ150" s="40">
        <f>INDEX(人口源表!$1:$1048576,MATCH($B150,人口源表!$A:$A,0),MATCH(AQ$1,人口源表!$1:$1,0))-INDEX(城镇人口!$1:$1048576,MATCH($B150,城镇人口!$B:$B,0),MATCH(AQ$1,城镇人口!$1:$1,0))</f>
        <v>3073789.9191261921</v>
      </c>
      <c r="AR150" s="40">
        <f>INDEX(人口源表!$1:$1048576,MATCH($B150,人口源表!$A:$A,0),MATCH(AR$1,人口源表!$1:$1,0))-INDEX(城镇人口!$1:$1048576,MATCH($B150,城镇人口!$B:$B,0),MATCH(AR$1,城镇人口!$1:$1,0))</f>
        <v>3038157.8513105605</v>
      </c>
      <c r="AS150" s="40">
        <f>INDEX(人口源表!$1:$1048576,MATCH($B150,人口源表!$A:$A,0),MATCH(AS$1,人口源表!$1:$1,0))-INDEX(城镇人口!$1:$1048576,MATCH($B150,城镇人口!$B:$B,0),MATCH(AS$1,城镇人口!$1:$1,0))</f>
        <v>3003761.7577226786</v>
      </c>
      <c r="AT150" s="40">
        <f>INDEX(人口源表!$1:$1048576,MATCH($B150,人口源表!$A:$A,0),MATCH(AT$1,人口源表!$1:$1,0))-INDEX(城镇人口!$1:$1048576,MATCH($B150,城镇人口!$B:$B,0),MATCH(AT$1,城镇人口!$1:$1,0))</f>
        <v>2970890.4788828054</v>
      </c>
      <c r="AU150" s="40">
        <f>INDEX(人口源表!$1:$1048576,MATCH($B150,人口源表!$A:$A,0),MATCH(AU$1,人口源表!$1:$1,0))-INDEX(城镇人口!$1:$1048576,MATCH($B150,城镇人口!$B:$B,0),MATCH(AU$1,城镇人口!$1:$1,0))</f>
        <v>2939841.2218023697</v>
      </c>
      <c r="AV150" s="40">
        <f>INDEX(人口源表!$1:$1048576,MATCH($B150,人口源表!$A:$A,0),MATCH(AV$1,人口源表!$1:$1,0))-INDEX(城镇人口!$1:$1048576,MATCH($B150,城镇人口!$B:$B,0),MATCH(AV$1,城镇人口!$1:$1,0))</f>
        <v>2910918.8772885529</v>
      </c>
    </row>
    <row r="151" spans="1:48" x14ac:dyDescent="0.15">
      <c r="A151" s="4" t="s">
        <v>870</v>
      </c>
      <c r="B151" s="4" t="s">
        <v>308</v>
      </c>
      <c r="C151" s="34">
        <f>VLOOKUP(B151,'[1]2016省城人口总结（根）'!B:C,2,FALSE)/100</f>
        <v>0.72379370314379998</v>
      </c>
      <c r="D151" s="40">
        <f>INDEX(人口源表!$1:$1048576,MATCH($B151,人口源表!$A:$A,0),MATCH(D$1,人口源表!$1:$1,0))-INDEX(城镇人口!$1:$1048576,MATCH($B151,城镇人口!$B:$B,0),MATCH(D$1,城镇人口!$1:$1,0))</f>
        <v>2540293.7999498947</v>
      </c>
      <c r="E151" s="40">
        <f>INDEX(人口源表!$1:$1048576,MATCH($B151,人口源表!$A:$A,0),MATCH(E$1,人口源表!$1:$1,0))-INDEX(城镇人口!$1:$1048576,MATCH($B151,城镇人口!$B:$B,0),MATCH(E$1,城镇人口!$1:$1,0))</f>
        <v>2448175.023298448</v>
      </c>
      <c r="F151" s="40">
        <f>INDEX(人口源表!$1:$1048576,MATCH($B151,人口源表!$A:$A,0),MATCH(F$1,人口源表!$1:$1,0))-INDEX(城镇人口!$1:$1048576,MATCH($B151,城镇人口!$B:$B,0),MATCH(F$1,城镇人口!$1:$1,0))</f>
        <v>2350763.2056188788</v>
      </c>
      <c r="G151" s="40">
        <f>INDEX(人口源表!$1:$1048576,MATCH($B151,人口源表!$A:$A,0),MATCH(G$1,人口源表!$1:$1,0))-INDEX(城镇人口!$1:$1048576,MATCH($B151,城镇人口!$B:$B,0),MATCH(G$1,城镇人口!$1:$1,0))</f>
        <v>2971645.1869680062</v>
      </c>
      <c r="H151" s="40">
        <f>INDEX(人口源表!$1:$1048576,MATCH($B151,人口源表!$A:$A,0),MATCH(H$1,人口源表!$1:$1,0))-INDEX(城镇人口!$1:$1048576,MATCH($B151,城镇人口!$B:$B,0),MATCH(H$1,城镇人口!$1:$1,0))</f>
        <v>2843500.8471042477</v>
      </c>
      <c r="I151" s="40">
        <f>INDEX(人口源表!$1:$1048576,MATCH($B151,人口源表!$A:$A,0),MATCH(I$1,人口源表!$1:$1,0))-INDEX(城镇人口!$1:$1048576,MATCH($B151,城镇人口!$B:$B,0),MATCH(I$1,城镇人口!$1:$1,0))</f>
        <v>2774894.5489587709</v>
      </c>
      <c r="J151" s="40">
        <f>INDEX(人口源表!$1:$1048576,MATCH($B151,人口源表!$A:$A,0),MATCH(J$1,人口源表!$1:$1,0))-INDEX(城镇人口!$1:$1048576,MATCH($B151,城镇人口!$B:$B,0),MATCH(J$1,城镇人口!$1:$1,0))</f>
        <v>2700456.6376717426</v>
      </c>
      <c r="K151" s="40">
        <f>INDEX(人口源表!$1:$1048576,MATCH($B151,人口源表!$A:$A,0),MATCH(K$1,人口源表!$1:$1,0))-INDEX(城镇人口!$1:$1048576,MATCH($B151,城镇人口!$B:$B,0),MATCH(K$1,城镇人口!$1:$1,0))</f>
        <v>2620616.1976255905</v>
      </c>
      <c r="L151" s="40">
        <f>INDEX(人口源表!$1:$1048576,MATCH($B151,人口源表!$A:$A,0),MATCH(L$1,人口源表!$1:$1,0))-INDEX(城镇人口!$1:$1048576,MATCH($B151,城镇人口!$B:$B,0),MATCH(L$1,城镇人口!$1:$1,0))</f>
        <v>2535777.8958880808</v>
      </c>
      <c r="M151" s="40">
        <f>INDEX(人口源表!$1:$1048576,MATCH($B151,人口源表!$A:$A,0),MATCH(M$1,人口源表!$1:$1,0))-INDEX(城镇人口!$1:$1048576,MATCH($B151,城镇人口!$B:$B,0),MATCH(M$1,城镇人口!$1:$1,0))</f>
        <v>2446322.7764377426</v>
      </c>
      <c r="N151" s="40">
        <f>INDEX(人口源表!$1:$1048576,MATCH($B151,人口源表!$A:$A,0),MATCH(N$1,人口源表!$1:$1,0))-INDEX(城镇人口!$1:$1048576,MATCH($B151,城镇人口!$B:$B,0),MATCH(N$1,城镇人口!$1:$1,0))</f>
        <v>2352609.2065770105</v>
      </c>
      <c r="O151" s="40">
        <f>INDEX(人口源表!$1:$1048576,MATCH($B151,人口源表!$A:$A,0),MATCH(O$1,人口源表!$1:$1,0))-INDEX(城镇人口!$1:$1048576,MATCH($B151,城镇人口!$B:$B,0),MATCH(O$1,城镇人口!$1:$1,0))</f>
        <v>2254972.3884432148</v>
      </c>
      <c r="P151" s="40">
        <f>INDEX(人口源表!$1:$1048576,MATCH($B151,人口源表!$A:$A,0),MATCH(P$1,人口源表!$1:$1,0))-INDEX(城镇人口!$1:$1048576,MATCH($B151,城镇人口!$B:$B,0),MATCH(P$1,城镇人口!$1:$1,0))</f>
        <v>2153726.1281358749</v>
      </c>
      <c r="Q151" s="40">
        <f>INDEX(人口源表!$1:$1048576,MATCH($B151,人口源表!$A:$A,0),MATCH(Q$1,人口源表!$1:$1,0))-INDEX(城镇人口!$1:$1048576,MATCH($B151,城镇人口!$B:$B,0),MATCH(Q$1,城镇人口!$1:$1,0))</f>
        <v>2049162.9531946331</v>
      </c>
      <c r="R151" s="40">
        <f>INDEX(人口源表!$1:$1048576,MATCH($B151,人口源表!$A:$A,0),MATCH(R$1,人口源表!$1:$1,0))-INDEX(城镇人口!$1:$1048576,MATCH($B151,城镇人口!$B:$B,0),MATCH(R$1,城镇人口!$1:$1,0))</f>
        <v>1941554.8381603714</v>
      </c>
      <c r="S151" s="40">
        <f>INDEX(人口源表!$1:$1048576,MATCH($B151,人口源表!$A:$A,0),MATCH(S$1,人口源表!$1:$1,0))-INDEX(城镇人口!$1:$1048576,MATCH($B151,城镇人口!$B:$B,0),MATCH(S$1,城镇人口!$1:$1,0))</f>
        <v>1888686.5638787504</v>
      </c>
      <c r="T151" s="40">
        <f>INDEX(人口源表!$1:$1048576,MATCH($B151,人口源表!$A:$A,0),MATCH(T$1,人口源表!$1:$1,0))-INDEX(城镇人口!$1:$1048576,MATCH($B151,城镇人口!$B:$B,0),MATCH(T$1,城镇人口!$1:$1,0))</f>
        <v>1834342.0688776914</v>
      </c>
      <c r="U151" s="40">
        <f>INDEX(人口源表!$1:$1048576,MATCH($B151,人口源表!$A:$A,0),MATCH(U$1,人口源表!$1:$1,0))-INDEX(城镇人口!$1:$1048576,MATCH($B151,城镇人口!$B:$B,0),MATCH(U$1,城镇人口!$1:$1,0))</f>
        <v>1778670.9719686396</v>
      </c>
      <c r="V151" s="40">
        <f>INDEX(人口源表!$1:$1048576,MATCH($B151,人口源表!$A:$A,0),MATCH(V$1,人口源表!$1:$1,0))-INDEX(城镇人口!$1:$1048576,MATCH($B151,城镇人口!$B:$B,0),MATCH(V$1,城镇人口!$1:$1,0))</f>
        <v>1721811.1820100639</v>
      </c>
      <c r="W151" s="40">
        <f>INDEX(人口源表!$1:$1048576,MATCH($B151,人口源表!$A:$A,0),MATCH(W$1,人口源表!$1:$1,0))-INDEX(城镇人口!$1:$1048576,MATCH($B151,城镇人口!$B:$B,0),MATCH(W$1,城镇人口!$1:$1,0))</f>
        <v>1663889.9425593726</v>
      </c>
      <c r="X151" s="40">
        <f>INDEX(人口源表!$1:$1048576,MATCH($B151,人口源表!$A:$A,0),MATCH(X$1,人口源表!$1:$1,0))-INDEX(城镇人口!$1:$1048576,MATCH($B151,城镇人口!$B:$B,0),MATCH(X$1,城镇人口!$1:$1,0))</f>
        <v>1605024.1866285186</v>
      </c>
      <c r="Y151" s="40">
        <f>INDEX(人口源表!$1:$1048576,MATCH($B151,人口源表!$A:$A,0),MATCH(Y$1,人口源表!$1:$1,0))-INDEX(城镇人口!$1:$1048576,MATCH($B151,城镇人口!$B:$B,0),MATCH(Y$1,城镇人口!$1:$1,0))</f>
        <v>1545320.9254470151</v>
      </c>
      <c r="Z151" s="40">
        <f>INDEX(人口源表!$1:$1048576,MATCH($B151,人口源表!$A:$A,0),MATCH(Z$1,人口源表!$1:$1,0))-INDEX(城镇人口!$1:$1048576,MATCH($B151,城镇人口!$B:$B,0),MATCH(Z$1,城镇人口!$1:$1,0))</f>
        <v>1484877.8914931938</v>
      </c>
      <c r="AA151" s="40">
        <f>INDEX(人口源表!$1:$1048576,MATCH($B151,人口源表!$A:$A,0),MATCH(AA$1,人口源表!$1:$1,0))-INDEX(城镇人口!$1:$1048576,MATCH($B151,城镇人口!$B:$B,0),MATCH(AA$1,城镇人口!$1:$1,0))</f>
        <v>1423783.9524331335</v>
      </c>
      <c r="AB151" s="40">
        <f>INDEX(人口源表!$1:$1048576,MATCH($B151,人口源表!$A:$A,0),MATCH(AB$1,人口源表!$1:$1,0))-INDEX(城镇人口!$1:$1048576,MATCH($B151,城镇人口!$B:$B,0),MATCH(AB$1,城镇人口!$1:$1,0))</f>
        <v>1362119.7619416546</v>
      </c>
      <c r="AC151" s="40">
        <f>INDEX(人口源表!$1:$1048576,MATCH($B151,人口源表!$A:$A,0),MATCH(AC$1,人口源表!$1:$1,0))-INDEX(城镇人口!$1:$1048576,MATCH($B151,城镇人口!$B:$B,0),MATCH(AC$1,城镇人口!$1:$1,0))</f>
        <v>1314862.9043653421</v>
      </c>
      <c r="AD151" s="40">
        <f>INDEX(人口源表!$1:$1048576,MATCH($B151,人口源表!$A:$A,0),MATCH(AD$1,人口源表!$1:$1,0))-INDEX(城镇人口!$1:$1048576,MATCH($B151,城镇人口!$B:$B,0),MATCH(AD$1,城镇人口!$1:$1,0))</f>
        <v>1267264.3621795494</v>
      </c>
      <c r="AE151" s="40">
        <f>INDEX(人口源表!$1:$1048576,MATCH($B151,人口源表!$A:$A,0),MATCH(AE$1,人口源表!$1:$1,0))-INDEX(城镇人口!$1:$1048576,MATCH($B151,城镇人口!$B:$B,0),MATCH(AE$1,城镇人口!$1:$1,0))</f>
        <v>1219374.7437846903</v>
      </c>
      <c r="AF151" s="40">
        <f>INDEX(人口源表!$1:$1048576,MATCH($B151,人口源表!$A:$A,0),MATCH(AF$1,人口源表!$1:$1,0))-INDEX(城镇人口!$1:$1048576,MATCH($B151,城镇人口!$B:$B,0),MATCH(AF$1,城镇人口!$1:$1,0))</f>
        <v>1171239.2117528208</v>
      </c>
      <c r="AG151" s="40">
        <f>INDEX(人口源表!$1:$1048576,MATCH($B151,人口源表!$A:$A,0),MATCH(AG$1,人口源表!$1:$1,0))-INDEX(城镇人口!$1:$1048576,MATCH($B151,城镇人口!$B:$B,0),MATCH(AG$1,城镇人口!$1:$1,0))</f>
        <v>1122898.1213155612</v>
      </c>
      <c r="AH151" s="40">
        <f>INDEX(人口源表!$1:$1048576,MATCH($B151,人口源表!$A:$A,0),MATCH(AH$1,人口源表!$1:$1,0))-INDEX(城镇人口!$1:$1048576,MATCH($B151,城镇人口!$B:$B,0),MATCH(AH$1,城镇人口!$1:$1,0))</f>
        <v>1074387.5424326137</v>
      </c>
      <c r="AI151" s="40">
        <f>INDEX(人口源表!$1:$1048576,MATCH($B151,人口源表!$A:$A,0),MATCH(AI$1,人口源表!$1:$1,0))-INDEX(城镇人口!$1:$1048576,MATCH($B151,城镇人口!$B:$B,0),MATCH(AI$1,城镇人口!$1:$1,0))</f>
        <v>1025739.4584160261</v>
      </c>
      <c r="AJ151" s="40">
        <f>INDEX(人口源表!$1:$1048576,MATCH($B151,人口源表!$A:$A,0),MATCH(AJ$1,人口源表!$1:$1,0))-INDEX(城镇人口!$1:$1048576,MATCH($B151,城镇人口!$B:$B,0),MATCH(AJ$1,城镇人口!$1:$1,0))</f>
        <v>976982.39939112589</v>
      </c>
      <c r="AK151" s="40">
        <f>INDEX(人口源表!$1:$1048576,MATCH($B151,人口源表!$A:$A,0),MATCH(AK$1,人口源表!$1:$1,0))-INDEX(城镇人口!$1:$1048576,MATCH($B151,城镇人口!$B:$B,0),MATCH(AK$1,城镇人口!$1:$1,0))</f>
        <v>928141.89949034899</v>
      </c>
      <c r="AL151" s="40">
        <f>INDEX(人口源表!$1:$1048576,MATCH($B151,人口源表!$A:$A,0),MATCH(AL$1,人口源表!$1:$1,0))-INDEX(城镇人口!$1:$1048576,MATCH($B151,城镇人口!$B:$B,0),MATCH(AL$1,城镇人口!$1:$1,0))</f>
        <v>879241.02572244965</v>
      </c>
      <c r="AM151" s="40">
        <f>INDEX(人口源表!$1:$1048576,MATCH($B151,人口源表!$A:$A,0),MATCH(AM$1,人口源表!$1:$1,0))-INDEX(城镇人口!$1:$1048576,MATCH($B151,城镇人口!$B:$B,0),MATCH(AM$1,城镇人口!$1:$1,0))</f>
        <v>830300.51339929551</v>
      </c>
      <c r="AN151" s="40">
        <f>INDEX(人口源表!$1:$1048576,MATCH($B151,人口源表!$A:$A,0),MATCH(AN$1,人口源表!$1:$1,0))-INDEX(城镇人口!$1:$1048576,MATCH($B151,城镇人口!$B:$B,0),MATCH(AN$1,城镇人口!$1:$1,0))</f>
        <v>781339.72546065785</v>
      </c>
      <c r="AO151" s="40">
        <f>INDEX(人口源表!$1:$1048576,MATCH($B151,人口源表!$A:$A,0),MATCH(AO$1,人口源表!$1:$1,0))-INDEX(城镇人口!$1:$1048576,MATCH($B151,城镇人口!$B:$B,0),MATCH(AO$1,城镇人口!$1:$1,0))</f>
        <v>732376.79877965525</v>
      </c>
      <c r="AP151" s="40">
        <f>INDEX(人口源表!$1:$1048576,MATCH($B151,人口源表!$A:$A,0),MATCH(AP$1,人口源表!$1:$1,0))-INDEX(城镇人口!$1:$1048576,MATCH($B151,城镇人口!$B:$B,0),MATCH(AP$1,城镇人口!$1:$1,0))</f>
        <v>683429.32041670568</v>
      </c>
      <c r="AQ151" s="40">
        <f>INDEX(人口源表!$1:$1048576,MATCH($B151,人口源表!$A:$A,0),MATCH(AQ$1,人口源表!$1:$1,0))-INDEX(城镇人口!$1:$1048576,MATCH($B151,城镇人口!$B:$B,0),MATCH(AQ$1,城镇人口!$1:$1,0))</f>
        <v>634514.65309643559</v>
      </c>
      <c r="AR151" s="40">
        <f>INDEX(人口源表!$1:$1048576,MATCH($B151,人口源表!$A:$A,0),MATCH(AR$1,人口源表!$1:$1,0))-INDEX(城镇人口!$1:$1048576,MATCH($B151,城镇人口!$B:$B,0),MATCH(AR$1,城镇人口!$1:$1,0))</f>
        <v>585650.6013511233</v>
      </c>
      <c r="AS151" s="40">
        <f>INDEX(人口源表!$1:$1048576,MATCH($B151,人口源表!$A:$A,0),MATCH(AS$1,人口源表!$1:$1,0))-INDEX(城镇人口!$1:$1048576,MATCH($B151,城镇人口!$B:$B,0),MATCH(AS$1,城镇人口!$1:$1,0))</f>
        <v>536855.81115492992</v>
      </c>
      <c r="AT151" s="40">
        <f>INDEX(人口源表!$1:$1048576,MATCH($B151,人口源表!$A:$A,0),MATCH(AT$1,人口源表!$1:$1,0))-INDEX(城镇人口!$1:$1048576,MATCH($B151,城镇人口!$B:$B,0),MATCH(AT$1,城镇人口!$1:$1,0))</f>
        <v>488150.29416425154</v>
      </c>
      <c r="AU151" s="40">
        <f>INDEX(人口源表!$1:$1048576,MATCH($B151,人口源表!$A:$A,0),MATCH(AU$1,人口源表!$1:$1,0))-INDEX(城镇人口!$1:$1048576,MATCH($B151,城镇人口!$B:$B,0),MATCH(AU$1,城镇人口!$1:$1,0))</f>
        <v>439556.02640233748</v>
      </c>
      <c r="AV151" s="40">
        <f>INDEX(人口源表!$1:$1048576,MATCH($B151,人口源表!$A:$A,0),MATCH(AV$1,人口源表!$1:$1,0))-INDEX(城镇人口!$1:$1048576,MATCH($B151,城镇人口!$B:$B,0),MATCH(AV$1,城镇人口!$1:$1,0))</f>
        <v>391097.41720617749</v>
      </c>
    </row>
    <row r="152" spans="1:48" x14ac:dyDescent="0.15">
      <c r="A152" s="4" t="s">
        <v>870</v>
      </c>
      <c r="B152" s="4" t="s">
        <v>310</v>
      </c>
      <c r="C152" s="34">
        <f>VLOOKUP(B152,'[1]2016省城人口总结（根）'!B:C,2,FALSE)/100</f>
        <v>0.47242857237117003</v>
      </c>
      <c r="D152" s="40">
        <f>INDEX(人口源表!$1:$1048576,MATCH($B152,人口源表!$A:$A,0),MATCH(D$1,人口源表!$1:$1,0))-INDEX(城镇人口!$1:$1048576,MATCH($B152,城镇人口!$B:$B,0),MATCH(D$1,城镇人口!$1:$1,0))</f>
        <v>2577593.1019911496</v>
      </c>
      <c r="E152" s="40">
        <f>INDEX(人口源表!$1:$1048576,MATCH($B152,人口源表!$A:$A,0),MATCH(E$1,人口源表!$1:$1,0))-INDEX(城镇人口!$1:$1048576,MATCH($B152,城镇人口!$B:$B,0),MATCH(E$1,城镇人口!$1:$1,0))</f>
        <v>2552035.2035340471</v>
      </c>
      <c r="F152" s="40">
        <f>INDEX(人口源表!$1:$1048576,MATCH($B152,人口源表!$A:$A,0),MATCH(F$1,人口源表!$1:$1,0))-INDEX(城镇人口!$1:$1048576,MATCH($B152,城镇人口!$B:$B,0),MATCH(F$1,城镇人口!$1:$1,0))</f>
        <v>2524344.0274798512</v>
      </c>
      <c r="G152" s="40">
        <f>INDEX(人口源表!$1:$1048576,MATCH($B152,人口源表!$A:$A,0),MATCH(G$1,人口源表!$1:$1,0))-INDEX(城镇人口!$1:$1048576,MATCH($B152,城镇人口!$B:$B,0),MATCH(G$1,城镇人口!$1:$1,0))</f>
        <v>2412961.4866918307</v>
      </c>
      <c r="H152" s="40">
        <f>INDEX(人口源表!$1:$1048576,MATCH($B152,人口源表!$A:$A,0),MATCH(H$1,人口源表!$1:$1,0))-INDEX(城镇人口!$1:$1048576,MATCH($B152,城镇人口!$B:$B,0),MATCH(H$1,城镇人口!$1:$1,0))</f>
        <v>2385671.4477737253</v>
      </c>
      <c r="I152" s="40">
        <f>INDEX(人口源表!$1:$1048576,MATCH($B152,人口源表!$A:$A,0),MATCH(I$1,人口源表!$1:$1,0))-INDEX(城镇人口!$1:$1048576,MATCH($B152,城镇人口!$B:$B,0),MATCH(I$1,城镇人口!$1:$1,0))</f>
        <v>2374863.7218034458</v>
      </c>
      <c r="J152" s="40">
        <f>INDEX(人口源表!$1:$1048576,MATCH($B152,人口源表!$A:$A,0),MATCH(J$1,人口源表!$1:$1,0))-INDEX(城镇人口!$1:$1048576,MATCH($B152,城镇人口!$B:$B,0),MATCH(J$1,城镇人口!$1:$1,0))</f>
        <v>2363778.6879350874</v>
      </c>
      <c r="K152" s="40">
        <f>INDEX(人口源表!$1:$1048576,MATCH($B152,人口源表!$A:$A,0),MATCH(K$1,人口源表!$1:$1,0))-INDEX(城镇人口!$1:$1048576,MATCH($B152,城镇人口!$B:$B,0),MATCH(K$1,城镇人口!$1:$1,0))</f>
        <v>2352224.8436140507</v>
      </c>
      <c r="L152" s="40">
        <f>INDEX(人口源表!$1:$1048576,MATCH($B152,人口源表!$A:$A,0),MATCH(L$1,人口源表!$1:$1,0))-INDEX(城镇人口!$1:$1048576,MATCH($B152,城镇人口!$B:$B,0),MATCH(L$1,城镇人口!$1:$1,0))</f>
        <v>2340030.4577094908</v>
      </c>
      <c r="M152" s="40">
        <f>INDEX(人口源表!$1:$1048576,MATCH($B152,人口源表!$A:$A,0),MATCH(M$1,人口源表!$1:$1,0))-INDEX(城镇人口!$1:$1048576,MATCH($B152,城镇人口!$B:$B,0),MATCH(M$1,城镇人口!$1:$1,0))</f>
        <v>2327042.1377217406</v>
      </c>
      <c r="N152" s="40">
        <f>INDEX(人口源表!$1:$1048576,MATCH($B152,人口源表!$A:$A,0),MATCH(N$1,人口源表!$1:$1,0))-INDEX(城镇人口!$1:$1048576,MATCH($B152,城镇人口!$B:$B,0),MATCH(N$1,城镇人口!$1:$1,0))</f>
        <v>2313123.9075142331</v>
      </c>
      <c r="O152" s="40">
        <f>INDEX(人口源表!$1:$1048576,MATCH($B152,人口源表!$A:$A,0),MATCH(O$1,人口源表!$1:$1,0))-INDEX(城镇人口!$1:$1048576,MATCH($B152,城镇人口!$B:$B,0),MATCH(O$1,城镇人口!$1:$1,0))</f>
        <v>2298158.1342422329</v>
      </c>
      <c r="P152" s="40">
        <f>INDEX(人口源表!$1:$1048576,MATCH($B152,人口源表!$A:$A,0),MATCH(P$1,人口源表!$1:$1,0))-INDEX(城镇人口!$1:$1048576,MATCH($B152,城镇人口!$B:$B,0),MATCH(P$1,城镇人口!$1:$1,0))</f>
        <v>2282043.6263252776</v>
      </c>
      <c r="Q152" s="40">
        <f>INDEX(人口源表!$1:$1048576,MATCH($B152,人口源表!$A:$A,0),MATCH(Q$1,人口源表!$1:$1,0))-INDEX(城镇人口!$1:$1048576,MATCH($B152,城镇人口!$B:$B,0),MATCH(Q$1,城镇人口!$1:$1,0))</f>
        <v>2264696.4954712782</v>
      </c>
      <c r="R152" s="40">
        <f>INDEX(人口源表!$1:$1048576,MATCH($B152,人口源表!$A:$A,0),MATCH(R$1,人口源表!$1:$1,0))-INDEX(城镇人口!$1:$1048576,MATCH($B152,城镇人口!$B:$B,0),MATCH(R$1,城镇人口!$1:$1,0))</f>
        <v>2246047.3695668364</v>
      </c>
      <c r="S152" s="40">
        <f>INDEX(人口源表!$1:$1048576,MATCH($B152,人口源表!$A:$A,0),MATCH(S$1,人口源表!$1:$1,0))-INDEX(城镇人口!$1:$1048576,MATCH($B152,城镇人口!$B:$B,0),MATCH(S$1,城镇人口!$1:$1,0))</f>
        <v>2240291.9021192444</v>
      </c>
      <c r="T152" s="40">
        <f>INDEX(人口源表!$1:$1048576,MATCH($B152,人口源表!$A:$A,0),MATCH(T$1,人口源表!$1:$1,0))-INDEX(城镇人口!$1:$1048576,MATCH($B152,城镇人口!$B:$B,0),MATCH(T$1,城镇人口!$1:$1,0))</f>
        <v>2233453.9578373777</v>
      </c>
      <c r="U152" s="40">
        <f>INDEX(人口源表!$1:$1048576,MATCH($B152,人口源表!$A:$A,0),MATCH(U$1,人口源表!$1:$1,0))-INDEX(城镇人口!$1:$1048576,MATCH($B152,城镇人口!$B:$B,0),MATCH(U$1,城镇人口!$1:$1,0))</f>
        <v>2225495.7356479508</v>
      </c>
      <c r="V152" s="40">
        <f>INDEX(人口源表!$1:$1048576,MATCH($B152,人口源表!$A:$A,0),MATCH(V$1,人口源表!$1:$1,0))-INDEX(城镇人口!$1:$1048576,MATCH($B152,城镇人口!$B:$B,0),MATCH(V$1,城镇人口!$1:$1,0))</f>
        <v>2216391.7809964395</v>
      </c>
      <c r="W152" s="40">
        <f>INDEX(人口源表!$1:$1048576,MATCH($B152,人口源表!$A:$A,0),MATCH(W$1,人口源表!$1:$1,0))-INDEX(城镇人口!$1:$1048576,MATCH($B152,城镇人口!$B:$B,0),MATCH(W$1,城镇人口!$1:$1,0))</f>
        <v>2206128.2213966926</v>
      </c>
      <c r="X152" s="40">
        <f>INDEX(人口源表!$1:$1048576,MATCH($B152,人口源表!$A:$A,0),MATCH(X$1,人口源表!$1:$1,0))-INDEX(城镇人口!$1:$1048576,MATCH($B152,城镇人口!$B:$B,0),MATCH(X$1,城镇人口!$1:$1,0))</f>
        <v>2194702.014000379</v>
      </c>
      <c r="Y152" s="40">
        <f>INDEX(人口源表!$1:$1048576,MATCH($B152,人口源表!$A:$A,0),MATCH(Y$1,人口源表!$1:$1,0))-INDEX(城镇人口!$1:$1048576,MATCH($B152,城镇人口!$B:$B,0),MATCH(Y$1,城镇人口!$1:$1,0))</f>
        <v>2182121.8929525651</v>
      </c>
      <c r="Z152" s="40">
        <f>INDEX(人口源表!$1:$1048576,MATCH($B152,人口源表!$A:$A,0),MATCH(Z$1,人口源表!$1:$1,0))-INDEX(城镇人口!$1:$1048576,MATCH($B152,城镇人口!$B:$B,0),MATCH(Z$1,城镇人口!$1:$1,0))</f>
        <v>2168406.7459298493</v>
      </c>
      <c r="AA152" s="40">
        <f>INDEX(人口源表!$1:$1048576,MATCH($B152,人口源表!$A:$A,0),MATCH(AA$1,人口源表!$1:$1,0))-INDEX(城镇人口!$1:$1048576,MATCH($B152,城镇人口!$B:$B,0),MATCH(AA$1,城镇人口!$1:$1,0))</f>
        <v>2153585.7017653408</v>
      </c>
      <c r="AB152" s="40">
        <f>INDEX(人口源表!$1:$1048576,MATCH($B152,人口源表!$A:$A,0),MATCH(AB$1,人口源表!$1:$1,0))-INDEX(城镇人口!$1:$1048576,MATCH($B152,城镇人口!$B:$B,0),MATCH(AB$1,城镇人口!$1:$1,0))</f>
        <v>2137699.0219297661</v>
      </c>
      <c r="AC152" s="40">
        <f>INDEX(人口源表!$1:$1048576,MATCH($B152,人口源表!$A:$A,0),MATCH(AC$1,人口源表!$1:$1,0))-INDEX(城镇人口!$1:$1048576,MATCH($B152,城镇人口!$B:$B,0),MATCH(AC$1,城镇人口!$1:$1,0))</f>
        <v>2124526.141655155</v>
      </c>
      <c r="AD152" s="40">
        <f>INDEX(人口源表!$1:$1048576,MATCH($B152,人口源表!$A:$A,0),MATCH(AD$1,人口源表!$1:$1,0))-INDEX(城镇人口!$1:$1048576,MATCH($B152,城镇人口!$B:$B,0),MATCH(AD$1,城镇人口!$1:$1,0))</f>
        <v>2110418.5046097101</v>
      </c>
      <c r="AE152" s="40">
        <f>INDEX(人口源表!$1:$1048576,MATCH($B152,人口源表!$A:$A,0),MATCH(AE$1,人口源表!$1:$1,0))-INDEX(城镇人口!$1:$1048576,MATCH($B152,城镇人口!$B:$B,0),MATCH(AE$1,城镇人口!$1:$1,0))</f>
        <v>2095438.1013038619</v>
      </c>
      <c r="AF152" s="40">
        <f>INDEX(人口源表!$1:$1048576,MATCH($B152,人口源表!$A:$A,0),MATCH(AF$1,人口源表!$1:$1,0))-INDEX(城镇人口!$1:$1048576,MATCH($B152,城镇人口!$B:$B,0),MATCH(AF$1,城镇人口!$1:$1,0))</f>
        <v>2079657.7199390028</v>
      </c>
      <c r="AG152" s="40">
        <f>INDEX(人口源表!$1:$1048576,MATCH($B152,人口源表!$A:$A,0),MATCH(AG$1,人口源表!$1:$1,0))-INDEX(城镇人口!$1:$1048576,MATCH($B152,城镇人口!$B:$B,0),MATCH(AG$1,城镇人口!$1:$1,0))</f>
        <v>2063156.5914486409</v>
      </c>
      <c r="AH152" s="40">
        <f>INDEX(人口源表!$1:$1048576,MATCH($B152,人口源表!$A:$A,0),MATCH(AH$1,人口源表!$1:$1,0))-INDEX(城镇人口!$1:$1048576,MATCH($B152,城镇人口!$B:$B,0),MATCH(AH$1,城镇人口!$1:$1,0))</f>
        <v>2046023.7616055794</v>
      </c>
      <c r="AI152" s="40">
        <f>INDEX(人口源表!$1:$1048576,MATCH($B152,人口源表!$A:$A,0),MATCH(AI$1,人口源表!$1:$1,0))-INDEX(城镇人口!$1:$1048576,MATCH($B152,城镇人口!$B:$B,0),MATCH(AI$1,城镇人口!$1:$1,0))</f>
        <v>2028356.1708799498</v>
      </c>
      <c r="AJ152" s="40">
        <f>INDEX(人口源表!$1:$1048576,MATCH($B152,人口源表!$A:$A,0),MATCH(AJ$1,人口源表!$1:$1,0))-INDEX(城镇人口!$1:$1048576,MATCH($B152,城镇人口!$B:$B,0),MATCH(AJ$1,城镇人口!$1:$1,0))</f>
        <v>2010257.5755916131</v>
      </c>
      <c r="AK152" s="40">
        <f>INDEX(人口源表!$1:$1048576,MATCH($B152,人口源表!$A:$A,0),MATCH(AK$1,人口源表!$1:$1,0))-INDEX(城镇人口!$1:$1048576,MATCH($B152,城镇人口!$B:$B,0),MATCH(AK$1,城镇人口!$1:$1,0))</f>
        <v>1991839.8509268719</v>
      </c>
      <c r="AL152" s="40">
        <f>INDEX(人口源表!$1:$1048576,MATCH($B152,人口源表!$A:$A,0),MATCH(AL$1,人口源表!$1:$1,0))-INDEX(城镇人口!$1:$1048576,MATCH($B152,城镇人口!$B:$B,0),MATCH(AL$1,城镇人口!$1:$1,0))</f>
        <v>1973222.6734034778</v>
      </c>
      <c r="AM152" s="40">
        <f>INDEX(人口源表!$1:$1048576,MATCH($B152,人口源表!$A:$A,0),MATCH(AM$1,人口源表!$1:$1,0))-INDEX(城镇人口!$1:$1048576,MATCH($B152,城镇人口!$B:$B,0),MATCH(AM$1,城镇人口!$1:$1,0))</f>
        <v>1954530.8696285225</v>
      </c>
      <c r="AN152" s="40">
        <f>INDEX(人口源表!$1:$1048576,MATCH($B152,人口源表!$A:$A,0),MATCH(AN$1,人口源表!$1:$1,0))-INDEX(城镇人口!$1:$1048576,MATCH($B152,城镇人口!$B:$B,0),MATCH(AN$1,城镇人口!$1:$1,0))</f>
        <v>1935897.2493509627</v>
      </c>
      <c r="AO152" s="40">
        <f>INDEX(人口源表!$1:$1048576,MATCH($B152,人口源表!$A:$A,0),MATCH(AO$1,人口源表!$1:$1,0))-INDEX(城镇人口!$1:$1048576,MATCH($B152,城镇人口!$B:$B,0),MATCH(AO$1,城镇人口!$1:$1,0))</f>
        <v>1917459.9521923647</v>
      </c>
      <c r="AP152" s="40">
        <f>INDEX(人口源表!$1:$1048576,MATCH($B152,人口源表!$A:$A,0),MATCH(AP$1,人口源表!$1:$1,0))-INDEX(城镇人口!$1:$1048576,MATCH($B152,城镇人口!$B:$B,0),MATCH(AP$1,城镇人口!$1:$1,0))</f>
        <v>1899364.0697834301</v>
      </c>
      <c r="AQ152" s="40">
        <f>INDEX(人口源表!$1:$1048576,MATCH($B152,人口源表!$A:$A,0),MATCH(AQ$1,人口源表!$1:$1,0))-INDEX(城镇人口!$1:$1048576,MATCH($B152,城镇人口!$B:$B,0),MATCH(AQ$1,城镇人口!$1:$1,0))</f>
        <v>1881759.0248464481</v>
      </c>
      <c r="AR152" s="40">
        <f>INDEX(人口源表!$1:$1048576,MATCH($B152,人口源表!$A:$A,0),MATCH(AR$1,人口源表!$1:$1,0))-INDEX(城镇人口!$1:$1048576,MATCH($B152,城镇人口!$B:$B,0),MATCH(AR$1,城镇人口!$1:$1,0))</f>
        <v>1864800.1749792802</v>
      </c>
      <c r="AS152" s="40">
        <f>INDEX(人口源表!$1:$1048576,MATCH($B152,人口源表!$A:$A,0),MATCH(AS$1,人口源表!$1:$1,0))-INDEX(城镇人口!$1:$1048576,MATCH($B152,城镇人口!$B:$B,0),MATCH(AS$1,城镇人口!$1:$1,0))</f>
        <v>1848648.0965201282</v>
      </c>
      <c r="AT152" s="40">
        <f>INDEX(人口源表!$1:$1048576,MATCH($B152,人口源表!$A:$A,0),MATCH(AT$1,人口源表!$1:$1,0))-INDEX(城镇人口!$1:$1048576,MATCH($B152,城镇人口!$B:$B,0),MATCH(AT$1,城镇人口!$1:$1,0))</f>
        <v>1833467.5067968071</v>
      </c>
      <c r="AU152" s="40">
        <f>INDEX(人口源表!$1:$1048576,MATCH($B152,人口源表!$A:$A,0),MATCH(AU$1,人口源表!$1:$1,0))-INDEX(城镇人口!$1:$1048576,MATCH($B152,城镇人口!$B:$B,0),MATCH(AU$1,城镇人口!$1:$1,0))</f>
        <v>1819427.6898468491</v>
      </c>
      <c r="AV152" s="40">
        <f>INDEX(人口源表!$1:$1048576,MATCH($B152,人口源表!$A:$A,0),MATCH(AV$1,人口源表!$1:$1,0))-INDEX(城镇人口!$1:$1048576,MATCH($B152,城镇人口!$B:$B,0),MATCH(AV$1,城镇人口!$1:$1,0))</f>
        <v>1806701.4210483157</v>
      </c>
    </row>
    <row r="153" spans="1:48" x14ac:dyDescent="0.15">
      <c r="A153" s="4" t="s">
        <v>870</v>
      </c>
      <c r="B153" s="4" t="s">
        <v>312</v>
      </c>
      <c r="C153" s="34">
        <f>VLOOKUP(B153,'[1]2016省城人口总结（根）'!B:C,2,FALSE)/100</f>
        <v>0.55710000000000004</v>
      </c>
      <c r="D153" s="40">
        <f>INDEX(人口源表!$1:$1048576,MATCH($B153,人口源表!$A:$A,0),MATCH(D$1,人口源表!$1:$1,0))-INDEX(城镇人口!$1:$1048576,MATCH($B153,城镇人口!$B:$B,0),MATCH(D$1,城镇人口!$1:$1,0))</f>
        <v>3013826.7619610839</v>
      </c>
      <c r="E153" s="40">
        <f>INDEX(人口源表!$1:$1048576,MATCH($B153,人口源表!$A:$A,0),MATCH(E$1,人口源表!$1:$1,0))-INDEX(城镇人口!$1:$1048576,MATCH($B153,城镇人口!$B:$B,0),MATCH(E$1,城镇人口!$1:$1,0))</f>
        <v>2965719.1361413714</v>
      </c>
      <c r="F153" s="40">
        <f>INDEX(人口源表!$1:$1048576,MATCH($B153,人口源表!$A:$A,0),MATCH(F$1,人口源表!$1:$1,0))-INDEX(城镇人口!$1:$1048576,MATCH($B153,城镇人口!$B:$B,0),MATCH(F$1,城镇人口!$1:$1,0))</f>
        <v>2915002.9802632593</v>
      </c>
      <c r="G153" s="40">
        <f>INDEX(人口源表!$1:$1048576,MATCH($B153,人口源表!$A:$A,0),MATCH(G$1,人口源表!$1:$1,0))-INDEX(城镇人口!$1:$1048576,MATCH($B153,城镇人口!$B:$B,0),MATCH(G$1,城镇人口!$1:$1,0))</f>
        <v>2899515.6718324213</v>
      </c>
      <c r="H153" s="40">
        <f>INDEX(人口源表!$1:$1048576,MATCH($B153,人口源表!$A:$A,0),MATCH(H$1,人口源表!$1:$1,0))-INDEX(城镇人口!$1:$1048576,MATCH($B153,城镇人口!$B:$B,0),MATCH(H$1,城镇人口!$1:$1,0))</f>
        <v>2850749.3237294434</v>
      </c>
      <c r="I153" s="40">
        <f>INDEX(人口源表!$1:$1048576,MATCH($B153,人口源表!$A:$A,0),MATCH(I$1,人口源表!$1:$1,0))-INDEX(城镇人口!$1:$1048576,MATCH($B153,城镇人口!$B:$B,0),MATCH(I$1,城镇人口!$1:$1,0))</f>
        <v>2829106.3004148128</v>
      </c>
      <c r="J153" s="40">
        <f>INDEX(人口源表!$1:$1048576,MATCH($B153,人口源表!$A:$A,0),MATCH(J$1,人口源表!$1:$1,0))-INDEX(城镇人口!$1:$1048576,MATCH($B153,城镇人口!$B:$B,0),MATCH(J$1,城镇人口!$1:$1,0))</f>
        <v>2805918.1419436773</v>
      </c>
      <c r="K153" s="40">
        <f>INDEX(人口源表!$1:$1048576,MATCH($B153,人口源表!$A:$A,0),MATCH(K$1,人口源表!$1:$1,0))-INDEX(城镇人口!$1:$1048576,MATCH($B153,城镇人口!$B:$B,0),MATCH(K$1,城镇人口!$1:$1,0))</f>
        <v>2781034.8141913628</v>
      </c>
      <c r="L153" s="40">
        <f>INDEX(人口源表!$1:$1048576,MATCH($B153,人口源表!$A:$A,0),MATCH(L$1,人口源表!$1:$1,0))-INDEX(城镇人口!$1:$1048576,MATCH($B153,城镇人口!$B:$B,0),MATCH(L$1,城镇人口!$1:$1,0))</f>
        <v>2754329.3165344791</v>
      </c>
      <c r="M153" s="40">
        <f>INDEX(人口源表!$1:$1048576,MATCH($B153,人口源表!$A:$A,0),MATCH(M$1,人口源表!$1:$1,0))-INDEX(城镇人口!$1:$1048576,MATCH($B153,城镇人口!$B:$B,0),MATCH(M$1,城镇人口!$1:$1,0))</f>
        <v>2725697.6664951304</v>
      </c>
      <c r="N153" s="40">
        <f>INDEX(人口源表!$1:$1048576,MATCH($B153,人口源表!$A:$A,0),MATCH(N$1,人口源表!$1:$1,0))-INDEX(城镇人口!$1:$1048576,MATCH($B153,城镇人口!$B:$B,0),MATCH(N$1,城镇人口!$1:$1,0))</f>
        <v>2695056.5796314599</v>
      </c>
      <c r="O153" s="40">
        <f>INDEX(人口源表!$1:$1048576,MATCH($B153,人口源表!$A:$A,0),MATCH(O$1,人口源表!$1:$1,0))-INDEX(城镇人口!$1:$1048576,MATCH($B153,城镇人口!$B:$B,0),MATCH(O$1,城镇人口!$1:$1,0))</f>
        <v>2662343.4393730126</v>
      </c>
      <c r="P153" s="40">
        <f>INDEX(人口源表!$1:$1048576,MATCH($B153,人口源表!$A:$A,0),MATCH(P$1,人口源表!$1:$1,0))-INDEX(城镇人口!$1:$1048576,MATCH($B153,城镇人口!$B:$B,0),MATCH(P$1,城镇人口!$1:$1,0))</f>
        <v>2627515.4560191212</v>
      </c>
      <c r="Q153" s="40">
        <f>INDEX(人口源表!$1:$1048576,MATCH($B153,人口源表!$A:$A,0),MATCH(Q$1,人口源表!$1:$1,0))-INDEX(城镇人口!$1:$1048576,MATCH($B153,城镇人口!$B:$B,0),MATCH(Q$1,城镇人口!$1:$1,0))</f>
        <v>2590549.4946667617</v>
      </c>
      <c r="R153" s="40">
        <f>INDEX(人口源表!$1:$1048576,MATCH($B153,人口源表!$A:$A,0),MATCH(R$1,人口源表!$1:$1,0))-INDEX(城镇人口!$1:$1048576,MATCH($B153,城镇人口!$B:$B,0),MATCH(R$1,城镇人口!$1:$1,0))</f>
        <v>2551439.0635642381</v>
      </c>
      <c r="S153" s="40">
        <f>INDEX(人口源表!$1:$1048576,MATCH($B153,人口源表!$A:$A,0),MATCH(S$1,人口源表!$1:$1,0))-INDEX(城镇人口!$1:$1048576,MATCH($B153,城镇人口!$B:$B,0),MATCH(S$1,城镇人口!$1:$1,0))</f>
        <v>2534855.862170863</v>
      </c>
      <c r="T153" s="40">
        <f>INDEX(人口源表!$1:$1048576,MATCH($B153,人口源表!$A:$A,0),MATCH(T$1,人口源表!$1:$1,0))-INDEX(城镇人口!$1:$1048576,MATCH($B153,城镇人口!$B:$B,0),MATCH(T$1,城镇人口!$1:$1,0))</f>
        <v>2516668.1918705413</v>
      </c>
      <c r="U153" s="40">
        <f>INDEX(人口源表!$1:$1048576,MATCH($B153,人口源表!$A:$A,0),MATCH(U$1,人口源表!$1:$1,0))-INDEX(城镇人口!$1:$1048576,MATCH($B153,城镇人口!$B:$B,0),MATCH(U$1,城镇人口!$1:$1,0))</f>
        <v>2496884.8519135807</v>
      </c>
      <c r="V153" s="40">
        <f>INDEX(人口源表!$1:$1048576,MATCH($B153,人口源表!$A:$A,0),MATCH(V$1,人口源表!$1:$1,0))-INDEX(城镇人口!$1:$1048576,MATCH($B153,城镇人口!$B:$B,0),MATCH(V$1,城镇人口!$1:$1,0))</f>
        <v>2475528.3384362021</v>
      </c>
      <c r="W153" s="40">
        <f>INDEX(人口源表!$1:$1048576,MATCH($B153,人口源表!$A:$A,0),MATCH(W$1,人口源表!$1:$1,0))-INDEX(城镇人口!$1:$1048576,MATCH($B153,城镇人口!$B:$B,0),MATCH(W$1,城镇人口!$1:$1,0))</f>
        <v>2452631.9657408027</v>
      </c>
      <c r="X153" s="40">
        <f>INDEX(人口源表!$1:$1048576,MATCH($B153,人口源表!$A:$A,0),MATCH(X$1,人口源表!$1:$1,0))-INDEX(城镇人口!$1:$1048576,MATCH($B153,城镇人口!$B:$B,0),MATCH(X$1,城镇人口!$1:$1,0))</f>
        <v>2428240.3367654709</v>
      </c>
      <c r="Y153" s="40">
        <f>INDEX(人口源表!$1:$1048576,MATCH($B153,人口源表!$A:$A,0),MATCH(Y$1,人口源表!$1:$1,0))-INDEX(城镇人口!$1:$1048576,MATCH($B153,城镇人口!$B:$B,0),MATCH(Y$1,城镇人口!$1:$1,0))</f>
        <v>2402409.1084827567</v>
      </c>
      <c r="Z153" s="40">
        <f>INDEX(人口源表!$1:$1048576,MATCH($B153,人口源表!$A:$A,0),MATCH(Z$1,人口源表!$1:$1,0))-INDEX(城镇人口!$1:$1048576,MATCH($B153,城镇人口!$B:$B,0),MATCH(Z$1,城镇人口!$1:$1,0))</f>
        <v>2375204.0987929236</v>
      </c>
      <c r="AA153" s="40">
        <f>INDEX(人口源表!$1:$1048576,MATCH($B153,人口源表!$A:$A,0),MATCH(AA$1,人口源表!$1:$1,0))-INDEX(城镇人口!$1:$1048576,MATCH($B153,城镇人口!$B:$B,0),MATCH(AA$1,城镇人口!$1:$1,0))</f>
        <v>2346700.0938496087</v>
      </c>
      <c r="AB153" s="40">
        <f>INDEX(人口源表!$1:$1048576,MATCH($B153,人口源表!$A:$A,0),MATCH(AB$1,人口源表!$1:$1,0))-INDEX(城镇人口!$1:$1048576,MATCH($B153,城镇人口!$B:$B,0),MATCH(AB$1,城镇人口!$1:$1,0))</f>
        <v>2316981.8441011133</v>
      </c>
      <c r="AC153" s="40">
        <f>INDEX(人口源表!$1:$1048576,MATCH($B153,人口源表!$A:$A,0),MATCH(AC$1,人口源表!$1:$1,0))-INDEX(城镇人口!$1:$1048576,MATCH($B153,城镇人口!$B:$B,0),MATCH(AC$1,城镇人口!$1:$1,0))</f>
        <v>2292530.6236482337</v>
      </c>
      <c r="AD153" s="40">
        <f>INDEX(人口源表!$1:$1048576,MATCH($B153,人口源表!$A:$A,0),MATCH(AD$1,人口源表!$1:$1,0))-INDEX(城镇人口!$1:$1048576,MATCH($B153,城镇人口!$B:$B,0),MATCH(AD$1,城镇人口!$1:$1,0))</f>
        <v>2267081.149750825</v>
      </c>
      <c r="AE153" s="40">
        <f>INDEX(人口源表!$1:$1048576,MATCH($B153,人口源表!$A:$A,0),MATCH(AE$1,人口源表!$1:$1,0))-INDEX(城镇人口!$1:$1048576,MATCH($B153,城镇人口!$B:$B,0),MATCH(AE$1,城镇人口!$1:$1,0))</f>
        <v>2240733.3736448651</v>
      </c>
      <c r="AF153" s="40">
        <f>INDEX(人口源表!$1:$1048576,MATCH($B153,人口源表!$A:$A,0),MATCH(AF$1,人口源表!$1:$1,0))-INDEX(城镇人口!$1:$1048576,MATCH($B153,城镇人口!$B:$B,0),MATCH(AF$1,城镇人口!$1:$1,0))</f>
        <v>2213594.0821334925</v>
      </c>
      <c r="AG153" s="40">
        <f>INDEX(人口源表!$1:$1048576,MATCH($B153,人口源表!$A:$A,0),MATCH(AG$1,人口源表!$1:$1,0))-INDEX(城镇人口!$1:$1048576,MATCH($B153,城镇人口!$B:$B,0),MATCH(AG$1,城镇人口!$1:$1,0))</f>
        <v>2185777.6433190005</v>
      </c>
      <c r="AH153" s="40">
        <f>INDEX(人口源表!$1:$1048576,MATCH($B153,人口源表!$A:$A,0),MATCH(AH$1,人口源表!$1:$1,0))-INDEX(城镇人口!$1:$1048576,MATCH($B153,城镇人口!$B:$B,0),MATCH(AH$1,城镇人口!$1:$1,0))</f>
        <v>2157404.346203194</v>
      </c>
      <c r="AI153" s="40">
        <f>INDEX(人口源表!$1:$1048576,MATCH($B153,人口源表!$A:$A,0),MATCH(AI$1,人口源表!$1:$1,0))-INDEX(城镇人口!$1:$1048576,MATCH($B153,城镇人口!$B:$B,0),MATCH(AI$1,城镇人口!$1:$1,0))</f>
        <v>2128601.1150275227</v>
      </c>
      <c r="AJ153" s="40">
        <f>INDEX(人口源表!$1:$1048576,MATCH($B153,人口源表!$A:$A,0),MATCH(AJ$1,人口源表!$1:$1,0))-INDEX(城镇人口!$1:$1048576,MATCH($B153,城镇人口!$B:$B,0),MATCH(AJ$1,城镇人口!$1:$1,0))</f>
        <v>2099499.2860083701</v>
      </c>
      <c r="AK153" s="40">
        <f>INDEX(人口源表!$1:$1048576,MATCH($B153,人口源表!$A:$A,0),MATCH(AK$1,人口源表!$1:$1,0))-INDEX(城镇人口!$1:$1048576,MATCH($B153,城镇人口!$B:$B,0),MATCH(AK$1,城镇人口!$1:$1,0))</f>
        <v>2070236.7375943838</v>
      </c>
      <c r="AL153" s="40">
        <f>INDEX(人口源表!$1:$1048576,MATCH($B153,人口源表!$A:$A,0),MATCH(AL$1,人口源表!$1:$1,0))-INDEX(城镇人口!$1:$1048576,MATCH($B153,城镇人口!$B:$B,0),MATCH(AL$1,城镇人口!$1:$1,0))</f>
        <v>2040955.0855853809</v>
      </c>
      <c r="AM153" s="40">
        <f>INDEX(人口源表!$1:$1048576,MATCH($B153,人口源表!$A:$A,0),MATCH(AM$1,人口源表!$1:$1,0))-INDEX(城镇人口!$1:$1048576,MATCH($B153,城镇人口!$B:$B,0),MATCH(AM$1,城镇人口!$1:$1,0))</f>
        <v>2011799.7896224717</v>
      </c>
      <c r="AN153" s="40">
        <f>INDEX(人口源表!$1:$1048576,MATCH($B153,人口源表!$A:$A,0),MATCH(AN$1,人口源表!$1:$1,0))-INDEX(城镇人口!$1:$1048576,MATCH($B153,城镇人口!$B:$B,0),MATCH(AN$1,城镇人口!$1:$1,0))</f>
        <v>1982920.4981378028</v>
      </c>
      <c r="AO153" s="40">
        <f>INDEX(人口源表!$1:$1048576,MATCH($B153,人口源表!$A:$A,0),MATCH(AO$1,人口源表!$1:$1,0))-INDEX(城镇人口!$1:$1048576,MATCH($B153,城镇人口!$B:$B,0),MATCH(AO$1,城镇人口!$1:$1,0))</f>
        <v>1954469.6991162542</v>
      </c>
      <c r="AP153" s="40">
        <f>INDEX(人口源表!$1:$1048576,MATCH($B153,人口源表!$A:$A,0),MATCH(AP$1,人口源表!$1:$1,0))-INDEX(城镇人口!$1:$1048576,MATCH($B153,城镇人口!$B:$B,0),MATCH(AP$1,城镇人口!$1:$1,0))</f>
        <v>1926602.7671589674</v>
      </c>
      <c r="AQ153" s="40">
        <f>INDEX(人口源表!$1:$1048576,MATCH($B153,人口源表!$A:$A,0),MATCH(AQ$1,人口源表!$1:$1,0))-INDEX(城镇人口!$1:$1048576,MATCH($B153,城镇人口!$B:$B,0),MATCH(AQ$1,城镇人口!$1:$1,0))</f>
        <v>1899476.6331399539</v>
      </c>
      <c r="AR153" s="40">
        <f>INDEX(人口源表!$1:$1048576,MATCH($B153,人口源表!$A:$A,0),MATCH(AR$1,人口源表!$1:$1,0))-INDEX(城镇人口!$1:$1048576,MATCH($B153,城镇人口!$B:$B,0),MATCH(AR$1,城镇人口!$1:$1,0))</f>
        <v>1873250.0880857399</v>
      </c>
      <c r="AS153" s="40">
        <f>INDEX(人口源表!$1:$1048576,MATCH($B153,人口源表!$A:$A,0),MATCH(AS$1,人口源表!$1:$1,0))-INDEX(城镇人口!$1:$1048576,MATCH($B153,城镇人口!$B:$B,0),MATCH(AS$1,城镇人口!$1:$1,0))</f>
        <v>1848082.9827658581</v>
      </c>
      <c r="AT153" s="40">
        <f>INDEX(人口源表!$1:$1048576,MATCH($B153,人口源表!$A:$A,0),MATCH(AT$1,人口源表!$1:$1,0))-INDEX(城镇人口!$1:$1048576,MATCH($B153,城镇人口!$B:$B,0),MATCH(AT$1,城镇人口!$1:$1,0))</f>
        <v>1824135.4381390763</v>
      </c>
      <c r="AU153" s="40">
        <f>INDEX(人口源表!$1:$1048576,MATCH($B153,人口源表!$A:$A,0),MATCH(AU$1,人口源表!$1:$1,0))-INDEX(城镇人口!$1:$1048576,MATCH($B153,城镇人口!$B:$B,0),MATCH(AU$1,城镇人口!$1:$1,0))</f>
        <v>1801568.093628115</v>
      </c>
      <c r="AV153" s="40">
        <f>INDEX(人口源表!$1:$1048576,MATCH($B153,人口源表!$A:$A,0),MATCH(AV$1,人口源表!$1:$1,0))-INDEX(城镇人口!$1:$1048576,MATCH($B153,城镇人口!$B:$B,0),MATCH(AV$1,城镇人口!$1:$1,0))</f>
        <v>1780540.5220466461</v>
      </c>
    </row>
    <row r="154" spans="1:48" x14ac:dyDescent="0.15">
      <c r="A154" s="4" t="s">
        <v>870</v>
      </c>
      <c r="B154" s="4" t="s">
        <v>314</v>
      </c>
      <c r="C154" s="34">
        <f>VLOOKUP(B154,'[1]2016省城人口总结（根）'!B:C,2,FALSE)/100</f>
        <v>0.52158538060747195</v>
      </c>
      <c r="D154" s="40">
        <f>INDEX(人口源表!$1:$1048576,MATCH($B154,人口源表!$A:$A,0),MATCH(D$1,人口源表!$1:$1,0))-INDEX(城镇人口!$1:$1048576,MATCH($B154,城镇人口!$B:$B,0),MATCH(D$1,城镇人口!$1:$1,0))</f>
        <v>2457479.0841822154</v>
      </c>
      <c r="E154" s="40">
        <f>INDEX(人口源表!$1:$1048576,MATCH($B154,人口源表!$A:$A,0),MATCH(E$1,人口源表!$1:$1,0))-INDEX(城镇人口!$1:$1048576,MATCH($B154,城镇人口!$B:$B,0),MATCH(E$1,城镇人口!$1:$1,0))</f>
        <v>2422678.9594443301</v>
      </c>
      <c r="F154" s="40">
        <f>INDEX(人口源表!$1:$1048576,MATCH($B154,人口源表!$A:$A,0),MATCH(F$1,人口源表!$1:$1,0))-INDEX(城镇人口!$1:$1048576,MATCH($B154,城镇人口!$B:$B,0),MATCH(F$1,城镇人口!$1:$1,0))</f>
        <v>2385234.8104205634</v>
      </c>
      <c r="G154" s="40">
        <f>INDEX(人口源表!$1:$1048576,MATCH($B154,人口源表!$A:$A,0),MATCH(G$1,人口源表!$1:$1,0))-INDEX(城镇人口!$1:$1048576,MATCH($B154,城镇人口!$B:$B,0),MATCH(G$1,城镇人口!$1:$1,0))</f>
        <v>2244362.0305360411</v>
      </c>
      <c r="H154" s="40">
        <f>INDEX(人口源表!$1:$1048576,MATCH($B154,人口源表!$A:$A,0),MATCH(H$1,人口源表!$1:$1,0))-INDEX(城镇人口!$1:$1048576,MATCH($B154,城镇人口!$B:$B,0),MATCH(H$1,城镇人口!$1:$1,0))</f>
        <v>2204135.8983973586</v>
      </c>
      <c r="I154" s="40">
        <f>INDEX(人口源表!$1:$1048576,MATCH($B154,人口源表!$A:$A,0),MATCH(I$1,人口源表!$1:$1,0))-INDEX(城镇人口!$1:$1048576,MATCH($B154,城镇人口!$B:$B,0),MATCH(I$1,城镇人口!$1:$1,0))</f>
        <v>2183294.676613159</v>
      </c>
      <c r="J154" s="40">
        <f>INDEX(人口源表!$1:$1048576,MATCH($B154,人口源表!$A:$A,0),MATCH(J$1,人口源表!$1:$1,0))-INDEX(城镇人口!$1:$1048576,MATCH($B154,城镇人口!$B:$B,0),MATCH(J$1,城镇人口!$1:$1,0))</f>
        <v>2162656.0862667901</v>
      </c>
      <c r="K154" s="40">
        <f>INDEX(人口源表!$1:$1048576,MATCH($B154,人口源表!$A:$A,0),MATCH(K$1,人口源表!$1:$1,0))-INDEX(城镇人口!$1:$1048576,MATCH($B154,城镇人口!$B:$B,0),MATCH(K$1,城镇人口!$1:$1,0))</f>
        <v>2142001.8091096343</v>
      </c>
      <c r="L154" s="40">
        <f>INDEX(人口源表!$1:$1048576,MATCH($B154,人口源表!$A:$A,0),MATCH(L$1,人口源表!$1:$1,0))-INDEX(城镇人口!$1:$1048576,MATCH($B154,城镇人口!$B:$B,0),MATCH(L$1,城镇人口!$1:$1,0))</f>
        <v>2121132.259705327</v>
      </c>
      <c r="M154" s="40">
        <f>INDEX(人口源表!$1:$1048576,MATCH($B154,人口源表!$A:$A,0),MATCH(M$1,人口源表!$1:$1,0))-INDEX(城镇人口!$1:$1048576,MATCH($B154,城镇人口!$B:$B,0),MATCH(M$1,城镇人口!$1:$1,0))</f>
        <v>2099869.4979668381</v>
      </c>
      <c r="N154" s="40">
        <f>INDEX(人口源表!$1:$1048576,MATCH($B154,人口源表!$A:$A,0),MATCH(N$1,人口源表!$1:$1,0))-INDEX(城镇人口!$1:$1048576,MATCH($B154,城镇人口!$B:$B,0),MATCH(N$1,城镇人口!$1:$1,0))</f>
        <v>2078053.3230980672</v>
      </c>
      <c r="O154" s="40">
        <f>INDEX(人口源表!$1:$1048576,MATCH($B154,人口源表!$A:$A,0),MATCH(O$1,人口源表!$1:$1,0))-INDEX(城镇人口!$1:$1048576,MATCH($B154,城镇人口!$B:$B,0),MATCH(O$1,城镇人口!$1:$1,0))</f>
        <v>2055543.6565155159</v>
      </c>
      <c r="P154" s="40">
        <f>INDEX(人口源表!$1:$1048576,MATCH($B154,人口源表!$A:$A,0),MATCH(P$1,人口源表!$1:$1,0))-INDEX(城镇人口!$1:$1048576,MATCH($B154,城镇人口!$B:$B,0),MATCH(P$1,城镇人口!$1:$1,0))</f>
        <v>2032217.1176231224</v>
      </c>
      <c r="Q154" s="40">
        <f>INDEX(人口源表!$1:$1048576,MATCH($B154,人口源表!$A:$A,0),MATCH(Q$1,人口源表!$1:$1,0))-INDEX(城镇人口!$1:$1048576,MATCH($B154,城镇人口!$B:$B,0),MATCH(Q$1,城镇人口!$1:$1,0))</f>
        <v>2007970.0673031323</v>
      </c>
      <c r="R154" s="40">
        <f>INDEX(人口源表!$1:$1048576,MATCH($B154,人口源表!$A:$A,0),MATCH(R$1,人口源表!$1:$1,0))-INDEX(城镇人口!$1:$1048576,MATCH($B154,城镇人口!$B:$B,0),MATCH(R$1,城镇人口!$1:$1,0))</f>
        <v>1982713.633398273</v>
      </c>
      <c r="S154" s="40">
        <f>INDEX(人口源表!$1:$1048576,MATCH($B154,人口源表!$A:$A,0),MATCH(S$1,人口源表!$1:$1,0))-INDEX(城镇人口!$1:$1048576,MATCH($B154,城镇人口!$B:$B,0),MATCH(S$1,城镇人口!$1:$1,0))</f>
        <v>1972350.2281173044</v>
      </c>
      <c r="T154" s="40">
        <f>INDEX(人口源表!$1:$1048576,MATCH($B154,人口源表!$A:$A,0),MATCH(T$1,人口源表!$1:$1,0))-INDEX(城镇人口!$1:$1048576,MATCH($B154,城镇人口!$B:$B,0),MATCH(T$1,城镇人口!$1:$1,0))</f>
        <v>1961170.4086251641</v>
      </c>
      <c r="U154" s="40">
        <f>INDEX(人口源表!$1:$1048576,MATCH($B154,人口源表!$A:$A,0),MATCH(U$1,人口源表!$1:$1,0))-INDEX(城镇人口!$1:$1048576,MATCH($B154,城镇人口!$B:$B,0),MATCH(U$1,城镇人口!$1:$1,0))</f>
        <v>1949120.9554974227</v>
      </c>
      <c r="V154" s="40">
        <f>INDEX(人口源表!$1:$1048576,MATCH($B154,人口源表!$A:$A,0),MATCH(V$1,人口源表!$1:$1,0))-INDEX(城镇人口!$1:$1048576,MATCH($B154,城镇人口!$B:$B,0),MATCH(V$1,城镇人口!$1:$1,0))</f>
        <v>1936160.3602505708</v>
      </c>
      <c r="W154" s="40">
        <f>INDEX(人口源表!$1:$1048576,MATCH($B154,人口源表!$A:$A,0),MATCH(W$1,人口源表!$1:$1,0))-INDEX(城镇人口!$1:$1048576,MATCH($B154,城镇人口!$B:$B,0),MATCH(W$1,城镇人口!$1:$1,0))</f>
        <v>1922258.4621080006</v>
      </c>
      <c r="X154" s="40">
        <f>INDEX(人口源表!$1:$1048576,MATCH($B154,人口源表!$A:$A,0),MATCH(X$1,人口源表!$1:$1,0))-INDEX(城镇人口!$1:$1048576,MATCH($B154,城镇人口!$B:$B,0),MATCH(X$1,城镇人口!$1:$1,0))</f>
        <v>1907396.44406864</v>
      </c>
      <c r="Y154" s="40">
        <f>INDEX(人口源表!$1:$1048576,MATCH($B154,人口源表!$A:$A,0),MATCH(Y$1,人口源表!$1:$1,0))-INDEX(城镇人口!$1:$1048576,MATCH($B154,城镇人口!$B:$B,0),MATCH(Y$1,城镇人口!$1:$1,0))</f>
        <v>1891566.8042559708</v>
      </c>
      <c r="Z154" s="40">
        <f>INDEX(人口源表!$1:$1048576,MATCH($B154,人口源表!$A:$A,0),MATCH(Z$1,人口源表!$1:$1,0))-INDEX(城镇人口!$1:$1048576,MATCH($B154,城镇人口!$B:$B,0),MATCH(Z$1,城镇人口!$1:$1,0))</f>
        <v>1874771.5094657345</v>
      </c>
      <c r="AA154" s="40">
        <f>INDEX(人口源表!$1:$1048576,MATCH($B154,人口源表!$A:$A,0),MATCH(AA$1,人口源表!$1:$1,0))-INDEX(城镇人口!$1:$1048576,MATCH($B154,城镇人口!$B:$B,0),MATCH(AA$1,城镇人口!$1:$1,0))</f>
        <v>1857024.1280264319</v>
      </c>
      <c r="AB154" s="40">
        <f>INDEX(人口源表!$1:$1048576,MATCH($B154,人口源表!$A:$A,0),MATCH(AB$1,人口源表!$1:$1,0))-INDEX(城镇人口!$1:$1048576,MATCH($B154,城镇人口!$B:$B,0),MATCH(AB$1,城镇人口!$1:$1,0))</f>
        <v>1838346.1881961306</v>
      </c>
      <c r="AC154" s="40">
        <f>INDEX(人口源表!$1:$1048576,MATCH($B154,人口源表!$A:$A,0),MATCH(AC$1,人口源表!$1:$1,0))-INDEX(城镇人口!$1:$1048576,MATCH($B154,城镇人口!$B:$B,0),MATCH(AC$1,城镇人口!$1:$1,0))</f>
        <v>1822923.8534395816</v>
      </c>
      <c r="AD154" s="40">
        <f>INDEX(人口源表!$1:$1048576,MATCH($B154,人口源表!$A:$A,0),MATCH(AD$1,人口源表!$1:$1,0))-INDEX(城镇人口!$1:$1048576,MATCH($B154,城镇人口!$B:$B,0),MATCH(AD$1,城镇人口!$1:$1,0))</f>
        <v>1806663.8100608261</v>
      </c>
      <c r="AE154" s="40">
        <f>INDEX(人口源表!$1:$1048576,MATCH($B154,人口源表!$A:$A,0),MATCH(AE$1,人口源表!$1:$1,0))-INDEX(城镇人口!$1:$1048576,MATCH($B154,城镇人口!$B:$B,0),MATCH(AE$1,城镇人口!$1:$1,0))</f>
        <v>1789609.1873555835</v>
      </c>
      <c r="AF154" s="40">
        <f>INDEX(人口源表!$1:$1048576,MATCH($B154,人口源表!$A:$A,0),MATCH(AF$1,人口源表!$1:$1,0))-INDEX(城镇人口!$1:$1048576,MATCH($B154,城镇人口!$B:$B,0),MATCH(AF$1,城镇人口!$1:$1,0))</f>
        <v>1771812.1001920439</v>
      </c>
      <c r="AG154" s="40">
        <f>INDEX(人口源表!$1:$1048576,MATCH($B154,人口源表!$A:$A,0),MATCH(AG$1,人口源表!$1:$1,0))-INDEX(城镇人口!$1:$1048576,MATCH($B154,城镇人口!$B:$B,0),MATCH(AG$1,城镇人口!$1:$1,0))</f>
        <v>1753331.5967913098</v>
      </c>
      <c r="AH154" s="40">
        <f>INDEX(人口源表!$1:$1048576,MATCH($B154,人口源表!$A:$A,0),MATCH(AH$1,人口源表!$1:$1,0))-INDEX(城镇人口!$1:$1048576,MATCH($B154,城镇人口!$B:$B,0),MATCH(AH$1,城镇人口!$1:$1,0))</f>
        <v>1734234.7130019194</v>
      </c>
      <c r="AI154" s="40">
        <f>INDEX(人口源表!$1:$1048576,MATCH($B154,人口源表!$A:$A,0),MATCH(AI$1,人口源表!$1:$1,0))-INDEX(城镇人口!$1:$1048576,MATCH($B154,城镇人口!$B:$B,0),MATCH(AI$1,城镇人口!$1:$1,0))</f>
        <v>1714595.4544333941</v>
      </c>
      <c r="AJ154" s="40">
        <f>INDEX(人口源表!$1:$1048576,MATCH($B154,人口源表!$A:$A,0),MATCH(AJ$1,人口源表!$1:$1,0))-INDEX(城镇人口!$1:$1048576,MATCH($B154,城镇人口!$B:$B,0),MATCH(AJ$1,城镇人口!$1:$1,0))</f>
        <v>1694495.4663064592</v>
      </c>
      <c r="AK154" s="40">
        <f>INDEX(人口源表!$1:$1048576,MATCH($B154,人口源表!$A:$A,0),MATCH(AK$1,人口源表!$1:$1,0))-INDEX(城镇人口!$1:$1048576,MATCH($B154,城镇人口!$B:$B,0),MATCH(AK$1,城镇人口!$1:$1,0))</f>
        <v>1674022.3458335544</v>
      </c>
      <c r="AL154" s="40">
        <f>INDEX(人口源表!$1:$1048576,MATCH($B154,人口源表!$A:$A,0),MATCH(AL$1,人口源表!$1:$1,0))-INDEX(城镇人口!$1:$1048576,MATCH($B154,城镇人口!$B:$B,0),MATCH(AL$1,城镇人口!$1:$1,0))</f>
        <v>1653269.6474350756</v>
      </c>
      <c r="AM154" s="40">
        <f>INDEX(人口源表!$1:$1048576,MATCH($B154,人口源表!$A:$A,0),MATCH(AM$1,人口源表!$1:$1,0))-INDEX(城镇人口!$1:$1048576,MATCH($B154,城镇人口!$B:$B,0),MATCH(AM$1,城镇人口!$1:$1,0))</f>
        <v>1632337.1938882442</v>
      </c>
      <c r="AN154" s="40">
        <f>INDEX(人口源表!$1:$1048576,MATCH($B154,人口源表!$A:$A,0),MATCH(AN$1,人口源表!$1:$1,0))-INDEX(城镇人口!$1:$1048576,MATCH($B154,城镇人口!$B:$B,0),MATCH(AN$1,城镇人口!$1:$1,0))</f>
        <v>1611330.3866443755</v>
      </c>
      <c r="AO154" s="40">
        <f>INDEX(人口源表!$1:$1048576,MATCH($B154,人口源表!$A:$A,0),MATCH(AO$1,人口源表!$1:$1,0))-INDEX(城镇人口!$1:$1048576,MATCH($B154,城镇人口!$B:$B,0),MATCH(AO$1,城镇人口!$1:$1,0))</f>
        <v>1590359.2077893345</v>
      </c>
      <c r="AP154" s="40">
        <f>INDEX(人口源表!$1:$1048576,MATCH($B154,人口源表!$A:$A,0),MATCH(AP$1,人口源表!$1:$1,0))-INDEX(城镇人口!$1:$1048576,MATCH($B154,城镇人口!$B:$B,0),MATCH(AP$1,城镇人口!$1:$1,0))</f>
        <v>1569539.4682260333</v>
      </c>
      <c r="AQ154" s="40">
        <f>INDEX(人口源表!$1:$1048576,MATCH($B154,人口源表!$A:$A,0),MATCH(AQ$1,人口源表!$1:$1,0))-INDEX(城镇人口!$1:$1048576,MATCH($B154,城镇人口!$B:$B,0),MATCH(AQ$1,城镇人口!$1:$1,0))</f>
        <v>1548990.2011231603</v>
      </c>
      <c r="AR154" s="40">
        <f>INDEX(人口源表!$1:$1048576,MATCH($B154,人口源表!$A:$A,0),MATCH(AR$1,人口源表!$1:$1,0))-INDEX(城镇人口!$1:$1048576,MATCH($B154,城镇人口!$B:$B,0),MATCH(AR$1,城镇人口!$1:$1,0))</f>
        <v>1528835.5260178465</v>
      </c>
      <c r="AS154" s="40">
        <f>INDEX(人口源表!$1:$1048576,MATCH($B154,人口源表!$A:$A,0),MATCH(AS$1,人口源表!$1:$1,0))-INDEX(城镇人口!$1:$1048576,MATCH($B154,城镇人口!$B:$B,0),MATCH(AS$1,城镇人口!$1:$1,0))</f>
        <v>1509202.3795365687</v>
      </c>
      <c r="AT154" s="40">
        <f>INDEX(人口源表!$1:$1048576,MATCH($B154,人口源表!$A:$A,0),MATCH(AT$1,人口源表!$1:$1,0))-INDEX(城镇人口!$1:$1048576,MATCH($B154,城镇人口!$B:$B,0),MATCH(AT$1,城镇人口!$1:$1,0))</f>
        <v>1490221.4023190076</v>
      </c>
      <c r="AU154" s="40">
        <f>INDEX(人口源表!$1:$1048576,MATCH($B154,人口源表!$A:$A,0),MATCH(AU$1,人口源表!$1:$1,0))-INDEX(城镇人口!$1:$1048576,MATCH($B154,城镇人口!$B:$B,0),MATCH(AU$1,城镇人口!$1:$1,0))</f>
        <v>1472026.5431757448</v>
      </c>
      <c r="AV154" s="40">
        <f>INDEX(人口源表!$1:$1048576,MATCH($B154,人口源表!$A:$A,0),MATCH(AV$1,人口源表!$1:$1,0))-INDEX(城镇人口!$1:$1048576,MATCH($B154,城镇人口!$B:$B,0),MATCH(AV$1,城镇人口!$1:$1,0))</f>
        <v>1454753.7545466782</v>
      </c>
    </row>
    <row r="155" spans="1:48" x14ac:dyDescent="0.15">
      <c r="A155" s="4" t="s">
        <v>870</v>
      </c>
      <c r="B155" s="4" t="s">
        <v>316</v>
      </c>
      <c r="C155" s="34">
        <f>VLOOKUP(B155,'[1]2016省城人口总结（根）'!B:C,2,FALSE)/100</f>
        <v>0.49869474602265795</v>
      </c>
      <c r="D155" s="40">
        <f>INDEX(人口源表!$1:$1048576,MATCH($B155,人口源表!$A:$A,0),MATCH(D$1,人口源表!$1:$1,0))-INDEX(城镇人口!$1:$1048576,MATCH($B155,城镇人口!$B:$B,0),MATCH(D$1,城镇人口!$1:$1,0))</f>
        <v>2718514.2066465323</v>
      </c>
      <c r="E155" s="40">
        <f>INDEX(人口源表!$1:$1048576,MATCH($B155,人口源表!$A:$A,0),MATCH(E$1,人口源表!$1:$1,0))-INDEX(城镇人口!$1:$1048576,MATCH($B155,城镇人口!$B:$B,0),MATCH(E$1,城镇人口!$1:$1,0))</f>
        <v>2686351.9706877624</v>
      </c>
      <c r="F155" s="40">
        <f>INDEX(人口源表!$1:$1048576,MATCH($B155,人口源表!$A:$A,0),MATCH(F$1,人口源表!$1:$1,0))-INDEX(城镇人口!$1:$1048576,MATCH($B155,城镇人口!$B:$B,0),MATCH(F$1,城镇人口!$1:$1,0))</f>
        <v>2651549.1777730831</v>
      </c>
      <c r="G155" s="40">
        <f>INDEX(人口源表!$1:$1048576,MATCH($B155,人口源表!$A:$A,0),MATCH(G$1,人口源表!$1:$1,0))-INDEX(城镇人口!$1:$1048576,MATCH($B155,城镇人口!$B:$B,0),MATCH(G$1,城镇人口!$1:$1,0))</f>
        <v>2593556.1157692289</v>
      </c>
      <c r="H155" s="40">
        <f>INDEX(人口源表!$1:$1048576,MATCH($B155,人口源表!$A:$A,0),MATCH(H$1,人口源表!$1:$1,0))-INDEX(城镇人口!$1:$1048576,MATCH($B155,城镇人口!$B:$B,0),MATCH(H$1,城镇人口!$1:$1,0))</f>
        <v>2555069.6711773514</v>
      </c>
      <c r="I155" s="40">
        <f>INDEX(人口源表!$1:$1048576,MATCH($B155,人口源表!$A:$A,0),MATCH(I$1,人口源表!$1:$1,0))-INDEX(城镇人口!$1:$1048576,MATCH($B155,城镇人口!$B:$B,0),MATCH(I$1,城镇人口!$1:$1,0))</f>
        <v>2536994.3700781208</v>
      </c>
      <c r="J155" s="40">
        <f>INDEX(人口源表!$1:$1048576,MATCH($B155,人口源表!$A:$A,0),MATCH(J$1,人口源表!$1:$1,0))-INDEX(城镇人口!$1:$1048576,MATCH($B155,城镇人口!$B:$B,0),MATCH(J$1,城镇人口!$1:$1,0))</f>
        <v>2519163.9920455427</v>
      </c>
      <c r="K155" s="40">
        <f>INDEX(人口源表!$1:$1048576,MATCH($B155,人口源表!$A:$A,0),MATCH(K$1,人口源表!$1:$1,0))-INDEX(城镇人口!$1:$1048576,MATCH($B155,城镇人口!$B:$B,0),MATCH(K$1,城镇人口!$1:$1,0))</f>
        <v>2501306.7135942243</v>
      </c>
      <c r="L155" s="40">
        <f>INDEX(人口源表!$1:$1048576,MATCH($B155,人口源表!$A:$A,0),MATCH(L$1,人口源表!$1:$1,0))-INDEX(城镇人口!$1:$1048576,MATCH($B155,城镇人口!$B:$B,0),MATCH(L$1,城镇人口!$1:$1,0))</f>
        <v>2483174.5017055459</v>
      </c>
      <c r="M155" s="40">
        <f>INDEX(人口源表!$1:$1048576,MATCH($B155,人口源表!$A:$A,0),MATCH(M$1,人口源表!$1:$1,0))-INDEX(城镇人口!$1:$1048576,MATCH($B155,城镇人口!$B:$B,0),MATCH(M$1,城镇人口!$1:$1,0))</f>
        <v>2464544.7833432611</v>
      </c>
      <c r="N155" s="40">
        <f>INDEX(人口源表!$1:$1048576,MATCH($B155,人口源表!$A:$A,0),MATCH(N$1,人口源表!$1:$1,0))-INDEX(城镇人口!$1:$1048576,MATCH($B155,城镇人口!$B:$B,0),MATCH(N$1,城镇人口!$1:$1,0))</f>
        <v>2445218.0251668338</v>
      </c>
      <c r="O155" s="40">
        <f>INDEX(人口源表!$1:$1048576,MATCH($B155,人口源表!$A:$A,0),MATCH(O$1,人口源表!$1:$1,0))-INDEX(城镇人口!$1:$1048576,MATCH($B155,城镇人口!$B:$B,0),MATCH(O$1,城镇人口!$1:$1,0))</f>
        <v>2425017.994018055</v>
      </c>
      <c r="P155" s="40">
        <f>INDEX(人口源表!$1:$1048576,MATCH($B155,人口源表!$A:$A,0),MATCH(P$1,人口源表!$1:$1,0))-INDEX(城镇人口!$1:$1048576,MATCH($B155,城镇人口!$B:$B,0),MATCH(P$1,城镇人口!$1:$1,0))</f>
        <v>2403791.9283924308</v>
      </c>
      <c r="Q155" s="40">
        <f>INDEX(人口源表!$1:$1048576,MATCH($B155,人口源表!$A:$A,0),MATCH(Q$1,人口源表!$1:$1,0))-INDEX(城镇人口!$1:$1048576,MATCH($B155,城镇人口!$B:$B,0),MATCH(Q$1,城镇人口!$1:$1,0))</f>
        <v>2381406.8693762482</v>
      </c>
      <c r="R155" s="40">
        <f>INDEX(人口源表!$1:$1048576,MATCH($B155,人口源表!$A:$A,0),MATCH(R$1,人口源表!$1:$1,0))-INDEX(城镇人口!$1:$1048576,MATCH($B155,城镇人口!$B:$B,0),MATCH(R$1,城镇人口!$1:$1,0))</f>
        <v>2357752.7826033146</v>
      </c>
      <c r="S155" s="40">
        <f>INDEX(人口源表!$1:$1048576,MATCH($B155,人口源表!$A:$A,0),MATCH(S$1,人口源表!$1:$1,0))-INDEX(城镇人口!$1:$1048576,MATCH($B155,城镇人口!$B:$B,0),MATCH(S$1,城镇人口!$1:$1,0))</f>
        <v>2349719.5431523644</v>
      </c>
      <c r="T155" s="40">
        <f>INDEX(人口源表!$1:$1048576,MATCH($B155,人口源表!$A:$A,0),MATCH(T$1,人口源表!$1:$1,0))-INDEX(城镇人口!$1:$1048576,MATCH($B155,城镇人口!$B:$B,0),MATCH(T$1,城镇人口!$1:$1,0))</f>
        <v>2340627.5168067627</v>
      </c>
      <c r="U155" s="40">
        <f>INDEX(人口源表!$1:$1048576,MATCH($B155,人口源表!$A:$A,0),MATCH(U$1,人口源表!$1:$1,0))-INDEX(城镇人口!$1:$1048576,MATCH($B155,城镇人口!$B:$B,0),MATCH(U$1,城镇人口!$1:$1,0))</f>
        <v>2330409.177018445</v>
      </c>
      <c r="V155" s="40">
        <f>INDEX(人口源表!$1:$1048576,MATCH($B155,人口源表!$A:$A,0),MATCH(V$1,人口源表!$1:$1,0))-INDEX(城镇人口!$1:$1048576,MATCH($B155,城镇人口!$B:$B,0),MATCH(V$1,城镇人口!$1:$1,0))</f>
        <v>2319012.8600098086</v>
      </c>
      <c r="W155" s="40">
        <f>INDEX(人口源表!$1:$1048576,MATCH($B155,人口源表!$A:$A,0),MATCH(W$1,人口源表!$1:$1,0))-INDEX(城镇人口!$1:$1048576,MATCH($B155,城镇人口!$B:$B,0),MATCH(W$1,城镇人口!$1:$1,0))</f>
        <v>2306401.5102509032</v>
      </c>
      <c r="X155" s="40">
        <f>INDEX(人口源表!$1:$1048576,MATCH($B155,人口源表!$A:$A,0),MATCH(X$1,人口源表!$1:$1,0))-INDEX(城镇人口!$1:$1048576,MATCH($B155,城镇人口!$B:$B,0),MATCH(X$1,城镇人口!$1:$1,0))</f>
        <v>2292552.6334021413</v>
      </c>
      <c r="Y155" s="40">
        <f>INDEX(人口源表!$1:$1048576,MATCH($B155,人口源表!$A:$A,0),MATCH(Y$1,人口源表!$1:$1,0))-INDEX(城镇人口!$1:$1048576,MATCH($B155,城镇人口!$B:$B,0),MATCH(Y$1,城镇人口!$1:$1,0))</f>
        <v>2277457.4448179915</v>
      </c>
      <c r="Z155" s="40">
        <f>INDEX(人口源表!$1:$1048576,MATCH($B155,人口源表!$A:$A,0),MATCH(Z$1,人口源表!$1:$1,0))-INDEX(城镇人口!$1:$1048576,MATCH($B155,城镇人口!$B:$B,0),MATCH(Z$1,城镇人口!$1:$1,0))</f>
        <v>2261121.1893714792</v>
      </c>
      <c r="AA155" s="40">
        <f>INDEX(人口源表!$1:$1048576,MATCH($B155,人口源表!$A:$A,0),MATCH(AA$1,人口源表!$1:$1,0))-INDEX(城镇人口!$1:$1048576,MATCH($B155,城镇人口!$B:$B,0),MATCH(AA$1,城镇人口!$1:$1,0))</f>
        <v>2243561.1158464239</v>
      </c>
      <c r="AB155" s="40">
        <f>INDEX(人口源表!$1:$1048576,MATCH($B155,人口源表!$A:$A,0),MATCH(AB$1,人口源表!$1:$1,0))-INDEX(城镇人口!$1:$1048576,MATCH($B155,城镇人口!$B:$B,0),MATCH(AB$1,城镇人口!$1:$1,0))</f>
        <v>2224807.9427046087</v>
      </c>
      <c r="AC155" s="40">
        <f>INDEX(人口源表!$1:$1048576,MATCH($B155,人口源表!$A:$A,0),MATCH(AC$1,人口源表!$1:$1,0))-INDEX(城镇人口!$1:$1048576,MATCH($B155,城镇人口!$B:$B,0),MATCH(AC$1,城镇人口!$1:$1,0))</f>
        <v>2209354.4353989172</v>
      </c>
      <c r="AD155" s="40">
        <f>INDEX(人口源表!$1:$1048576,MATCH($B155,人口源表!$A:$A,0),MATCH(AD$1,人口源表!$1:$1,0))-INDEX(城镇人口!$1:$1048576,MATCH($B155,城镇人口!$B:$B,0),MATCH(AD$1,城镇人口!$1:$1,0))</f>
        <v>2192831.7479872764</v>
      </c>
      <c r="AE155" s="40">
        <f>INDEX(人口源表!$1:$1048576,MATCH($B155,人口源表!$A:$A,0),MATCH(AE$1,人口源表!$1:$1,0))-INDEX(城镇人口!$1:$1048576,MATCH($B155,城镇人口!$B:$B,0),MATCH(AE$1,城镇人口!$1:$1,0))</f>
        <v>2175299.3111510104</v>
      </c>
      <c r="AF155" s="40">
        <f>INDEX(人口源表!$1:$1048576,MATCH($B155,人口源表!$A:$A,0),MATCH(AF$1,人口源表!$1:$1,0))-INDEX(城镇人口!$1:$1048576,MATCH($B155,城镇人口!$B:$B,0),MATCH(AF$1,城镇人口!$1:$1,0))</f>
        <v>2156826.4550144677</v>
      </c>
      <c r="AG155" s="40">
        <f>INDEX(人口源表!$1:$1048576,MATCH($B155,人口源表!$A:$A,0),MATCH(AG$1,人口源表!$1:$1,0))-INDEX(城镇人口!$1:$1048576,MATCH($B155,城镇人口!$B:$B,0),MATCH(AG$1,城镇人口!$1:$1,0))</f>
        <v>2137494.2694006567</v>
      </c>
      <c r="AH155" s="40">
        <f>INDEX(人口源表!$1:$1048576,MATCH($B155,人口源表!$A:$A,0),MATCH(AH$1,人口源表!$1:$1,0))-INDEX(城镇人口!$1:$1048576,MATCH($B155,城镇人口!$B:$B,0),MATCH(AH$1,城镇人口!$1:$1,0))</f>
        <v>2117393.3441253323</v>
      </c>
      <c r="AI155" s="40">
        <f>INDEX(人口源表!$1:$1048576,MATCH($B155,人口源表!$A:$A,0),MATCH(AI$1,人口源表!$1:$1,0))-INDEX(城镇人口!$1:$1048576,MATCH($B155,城镇人口!$B:$B,0),MATCH(AI$1,城镇人口!$1:$1,0))</f>
        <v>2096623.0321786194</v>
      </c>
      <c r="AJ155" s="40">
        <f>INDEX(人口源表!$1:$1048576,MATCH($B155,人口源表!$A:$A,0),MATCH(AJ$1,人口源表!$1:$1,0))-INDEX(城镇人口!$1:$1048576,MATCH($B155,城镇人口!$B:$B,0),MATCH(AJ$1,城镇人口!$1:$1,0))</f>
        <v>2075293.97759395</v>
      </c>
      <c r="AK155" s="40">
        <f>INDEX(人口源表!$1:$1048576,MATCH($B155,人口源表!$A:$A,0),MATCH(AK$1,人口源表!$1:$1,0))-INDEX(城镇人口!$1:$1048576,MATCH($B155,城镇人口!$B:$B,0),MATCH(AK$1,城镇人口!$1:$1,0))</f>
        <v>2053524.058118063</v>
      </c>
      <c r="AL155" s="40">
        <f>INDEX(人口源表!$1:$1048576,MATCH($B155,人口源表!$A:$A,0),MATCH(AL$1,人口源表!$1:$1,0))-INDEX(城镇人口!$1:$1048576,MATCH($B155,城镇人口!$B:$B,0),MATCH(AL$1,城镇人口!$1:$1,0))</f>
        <v>2031440.5329820472</v>
      </c>
      <c r="AM155" s="40">
        <f>INDEX(人口源表!$1:$1048576,MATCH($B155,人口源表!$A:$A,0),MATCH(AM$1,人口源表!$1:$1,0))-INDEX(城镇人口!$1:$1048576,MATCH($B155,城镇人口!$B:$B,0),MATCH(AM$1,城镇人口!$1:$1,0))</f>
        <v>2009178.1870004022</v>
      </c>
      <c r="AN155" s="40">
        <f>INDEX(人口源表!$1:$1048576,MATCH($B155,人口源表!$A:$A,0),MATCH(AN$1,人口源表!$1:$1,0))-INDEX(城镇人口!$1:$1048576,MATCH($B155,城镇人口!$B:$B,0),MATCH(AN$1,城镇人口!$1:$1,0))</f>
        <v>1986880.3436295567</v>
      </c>
      <c r="AO155" s="40">
        <f>INDEX(人口源表!$1:$1048576,MATCH($B155,人口源表!$A:$A,0),MATCH(AO$1,人口源表!$1:$1,0))-INDEX(城镇人口!$1:$1048576,MATCH($B155,城镇人口!$B:$B,0),MATCH(AO$1,城镇人口!$1:$1,0))</f>
        <v>1964696.669697165</v>
      </c>
      <c r="AP155" s="40">
        <f>INDEX(人口源表!$1:$1048576,MATCH($B155,人口源表!$A:$A,0),MATCH(AP$1,人口源表!$1:$1,0))-INDEX(城镇人口!$1:$1048576,MATCH($B155,城镇人口!$B:$B,0),MATCH(AP$1,城镇人口!$1:$1,0))</f>
        <v>1942784.1720268046</v>
      </c>
      <c r="AQ155" s="40">
        <f>INDEX(人口源表!$1:$1048576,MATCH($B155,人口源表!$A:$A,0),MATCH(AQ$1,人口源表!$1:$1,0))-INDEX(城镇人口!$1:$1048576,MATCH($B155,城镇人口!$B:$B,0),MATCH(AQ$1,城镇人口!$1:$1,0))</f>
        <v>1921306.4078492071</v>
      </c>
      <c r="AR155" s="40">
        <f>INDEX(人口源表!$1:$1048576,MATCH($B155,人口源表!$A:$A,0),MATCH(AR$1,人口源表!$1:$1,0))-INDEX(城镇人口!$1:$1048576,MATCH($B155,城镇人口!$B:$B,0),MATCH(AR$1,城镇人口!$1:$1,0))</f>
        <v>1900432.3630567663</v>
      </c>
      <c r="AS155" s="40">
        <f>INDEX(人口源表!$1:$1048576,MATCH($B155,人口源表!$A:$A,0),MATCH(AS$1,人口源表!$1:$1,0))-INDEX(城镇人口!$1:$1048576,MATCH($B155,城镇人口!$B:$B,0),MATCH(AS$1,城镇人口!$1:$1,0))</f>
        <v>1880337.053511614</v>
      </c>
      <c r="AT155" s="40">
        <f>INDEX(人口源表!$1:$1048576,MATCH($B155,人口源表!$A:$A,0),MATCH(AT$1,人口源表!$1:$1,0))-INDEX(城镇人口!$1:$1048576,MATCH($B155,城镇人口!$B:$B,0),MATCH(AT$1,城镇人口!$1:$1,0))</f>
        <v>1861200.3913573395</v>
      </c>
      <c r="AU155" s="40">
        <f>INDEX(人口源表!$1:$1048576,MATCH($B155,人口源表!$A:$A,0),MATCH(AU$1,人口源表!$1:$1,0))-INDEX(城镇人口!$1:$1048576,MATCH($B155,城镇人口!$B:$B,0),MATCH(AU$1,城镇人口!$1:$1,0))</f>
        <v>1843207.0801883424</v>
      </c>
      <c r="AV155" s="40">
        <f>INDEX(人口源表!$1:$1048576,MATCH($B155,人口源表!$A:$A,0),MATCH(AV$1,人口源表!$1:$1,0))-INDEX(城镇人口!$1:$1048576,MATCH($B155,城镇人口!$B:$B,0),MATCH(AV$1,城镇人口!$1:$1,0))</f>
        <v>1826546.1582763665</v>
      </c>
    </row>
    <row r="156" spans="1:48" x14ac:dyDescent="0.15">
      <c r="A156" s="4" t="s">
        <v>870</v>
      </c>
      <c r="B156" s="4" t="s">
        <v>318</v>
      </c>
      <c r="C156" s="34">
        <f>VLOOKUP(B156,'[1]2016省城人口总结（根）'!B:C,2,FALSE)/100</f>
        <v>0.58566332954702294</v>
      </c>
      <c r="D156" s="40">
        <f>INDEX(人口源表!$1:$1048576,MATCH($B156,人口源表!$A:$A,0),MATCH(D$1,人口源表!$1:$1,0))-INDEX(城镇人口!$1:$1048576,MATCH($B156,城镇人口!$B:$B,0),MATCH(D$1,城镇人口!$1:$1,0))</f>
        <v>680837.4663042567</v>
      </c>
      <c r="E156" s="40">
        <f>INDEX(人口源表!$1:$1048576,MATCH($B156,人口源表!$A:$A,0),MATCH(E$1,人口源表!$1:$1,0))-INDEX(城镇人口!$1:$1048576,MATCH($B156,城镇人口!$B:$B,0),MATCH(E$1,城镇人口!$1:$1,0))</f>
        <v>668435.10514831578</v>
      </c>
      <c r="F156" s="40">
        <f>INDEX(人口源表!$1:$1048576,MATCH($B156,人口源表!$A:$A,0),MATCH(F$1,人口源表!$1:$1,0))-INDEX(城镇人口!$1:$1048576,MATCH($B156,城镇人口!$B:$B,0),MATCH(F$1,城镇人口!$1:$1,0))</f>
        <v>655318.58314164577</v>
      </c>
      <c r="G156" s="40">
        <f>INDEX(人口源表!$1:$1048576,MATCH($B156,人口源表!$A:$A,0),MATCH(G$1,人口源表!$1:$1,0))-INDEX(城镇人口!$1:$1048576,MATCH($B156,城镇人口!$B:$B,0),MATCH(G$1,城镇人口!$1:$1,0))</f>
        <v>597328.73387698596</v>
      </c>
      <c r="H156" s="40">
        <f>INDEX(人口源表!$1:$1048576,MATCH($B156,人口源表!$A:$A,0),MATCH(H$1,人口源表!$1:$1,0))-INDEX(城镇人口!$1:$1048576,MATCH($B156,城镇人口!$B:$B,0),MATCH(H$1,城镇人口!$1:$1,0))</f>
        <v>584782.230941955</v>
      </c>
      <c r="I156" s="40">
        <f>INDEX(人口源表!$1:$1048576,MATCH($B156,人口源表!$A:$A,0),MATCH(I$1,人口源表!$1:$1,0))-INDEX(城镇人口!$1:$1048576,MATCH($B156,城镇人口!$B:$B,0),MATCH(I$1,城镇人口!$1:$1,0))</f>
        <v>578826.45297240303</v>
      </c>
      <c r="J156" s="40">
        <f>INDEX(人口源表!$1:$1048576,MATCH($B156,人口源表!$A:$A,0),MATCH(J$1,人口源表!$1:$1,0))-INDEX(城镇人口!$1:$1048576,MATCH($B156,城镇人口!$B:$B,0),MATCH(J$1,城镇人口!$1:$1,0))</f>
        <v>572738.20350662898</v>
      </c>
      <c r="K156" s="40">
        <f>INDEX(人口源表!$1:$1048576,MATCH($B156,人口源表!$A:$A,0),MATCH(K$1,人口源表!$1:$1,0))-INDEX(城镇人口!$1:$1048576,MATCH($B156,城镇人口!$B:$B,0),MATCH(K$1,城镇人口!$1:$1,0))</f>
        <v>566457.16669260827</v>
      </c>
      <c r="L156" s="40">
        <f>INDEX(人口源表!$1:$1048576,MATCH($B156,人口源表!$A:$A,0),MATCH(L$1,人口源表!$1:$1,0))-INDEX(城镇人口!$1:$1048576,MATCH($B156,城镇人口!$B:$B,0),MATCH(L$1,城镇人口!$1:$1,0))</f>
        <v>559929.11741993111</v>
      </c>
      <c r="M156" s="40">
        <f>INDEX(人口源表!$1:$1048576,MATCH($B156,人口源表!$A:$A,0),MATCH(M$1,人口源表!$1:$1,0))-INDEX(城镇人口!$1:$1048576,MATCH($B156,城镇人口!$B:$B,0),MATCH(M$1,城镇人口!$1:$1,0))</f>
        <v>553106.81032637437</v>
      </c>
      <c r="N156" s="40">
        <f>INDEX(人口源表!$1:$1048576,MATCH($B156,人口源表!$A:$A,0),MATCH(N$1,人口源表!$1:$1,0))-INDEX(城镇人口!$1:$1048576,MATCH($B156,城镇人口!$B:$B,0),MATCH(N$1,城镇人口!$1:$1,0))</f>
        <v>545950.0754753279</v>
      </c>
      <c r="O156" s="40">
        <f>INDEX(人口源表!$1:$1048576,MATCH($B156,人口源表!$A:$A,0),MATCH(O$1,人口源表!$1:$1,0))-INDEX(城镇人口!$1:$1048576,MATCH($B156,城镇人口!$B:$B,0),MATCH(O$1,城镇人口!$1:$1,0))</f>
        <v>538424.55302397581</v>
      </c>
      <c r="P156" s="40">
        <f>INDEX(人口源表!$1:$1048576,MATCH($B156,人口源表!$A:$A,0),MATCH(P$1,人口源表!$1:$1,0))-INDEX(城镇人口!$1:$1048576,MATCH($B156,城镇人口!$B:$B,0),MATCH(P$1,城镇人口!$1:$1,0))</f>
        <v>530502.46878639306</v>
      </c>
      <c r="Q156" s="40">
        <f>INDEX(人口源表!$1:$1048576,MATCH($B156,人口源表!$A:$A,0),MATCH(Q$1,人口源表!$1:$1,0))-INDEX(城镇人口!$1:$1048576,MATCH($B156,城镇人口!$B:$B,0),MATCH(Q$1,城镇人口!$1:$1,0))</f>
        <v>522161.07790871896</v>
      </c>
      <c r="R156" s="40">
        <f>INDEX(人口源表!$1:$1048576,MATCH($B156,人口源表!$A:$A,0),MATCH(R$1,人口源表!$1:$1,0))-INDEX(城镇人口!$1:$1048576,MATCH($B156,城镇人口!$B:$B,0),MATCH(R$1,城镇人口!$1:$1,0))</f>
        <v>513384.34236217826</v>
      </c>
      <c r="S156" s="40">
        <f>INDEX(人口源表!$1:$1048576,MATCH($B156,人口源表!$A:$A,0),MATCH(S$1,人口源表!$1:$1,0))-INDEX(城镇人口!$1:$1048576,MATCH($B156,城镇人口!$B:$B,0),MATCH(S$1,城镇人口!$1:$1,0))</f>
        <v>509957.50779581419</v>
      </c>
      <c r="T156" s="40">
        <f>INDEX(人口源表!$1:$1048576,MATCH($B156,人口源表!$A:$A,0),MATCH(T$1,人口源表!$1:$1,0))-INDEX(城镇人口!$1:$1048576,MATCH($B156,城镇人口!$B:$B,0),MATCH(T$1,城镇人口!$1:$1,0))</f>
        <v>506212.33676944533</v>
      </c>
      <c r="U156" s="40">
        <f>INDEX(人口源表!$1:$1048576,MATCH($B156,人口源表!$A:$A,0),MATCH(U$1,人口源表!$1:$1,0))-INDEX(城镇人口!$1:$1048576,MATCH($B156,城镇人口!$B:$B,0),MATCH(U$1,城镇人口!$1:$1,0))</f>
        <v>502141.3331947343</v>
      </c>
      <c r="V156" s="40">
        <f>INDEX(人口源表!$1:$1048576,MATCH($B156,人口源表!$A:$A,0),MATCH(V$1,人口源表!$1:$1,0))-INDEX(城镇人口!$1:$1048576,MATCH($B156,城镇人口!$B:$B,0),MATCH(V$1,城镇人口!$1:$1,0))</f>
        <v>497739.56012047525</v>
      </c>
      <c r="W156" s="40">
        <f>INDEX(人口源表!$1:$1048576,MATCH($B156,人口源表!$A:$A,0),MATCH(W$1,人口源表!$1:$1,0))-INDEX(城镇人口!$1:$1048576,MATCH($B156,城镇人口!$B:$B,0),MATCH(W$1,城镇人口!$1:$1,0))</f>
        <v>493006.57644352689</v>
      </c>
      <c r="X156" s="40">
        <f>INDEX(人口源表!$1:$1048576,MATCH($B156,人口源表!$A:$A,0),MATCH(X$1,人口源表!$1:$1,0))-INDEX(城镇人口!$1:$1048576,MATCH($B156,城镇人口!$B:$B,0),MATCH(X$1,城镇人口!$1:$1,0))</f>
        <v>487943.91991511337</v>
      </c>
      <c r="Y156" s="40">
        <f>INDEX(人口源表!$1:$1048576,MATCH($B156,人口源表!$A:$A,0),MATCH(Y$1,人口源表!$1:$1,0))-INDEX(城镇人口!$1:$1048576,MATCH($B156,城镇人口!$B:$B,0),MATCH(Y$1,城镇人口!$1:$1,0))</f>
        <v>482557.57426693151</v>
      </c>
      <c r="Z156" s="40">
        <f>INDEX(人口源表!$1:$1048576,MATCH($B156,人口源表!$A:$A,0),MATCH(Z$1,人口源表!$1:$1,0))-INDEX(城镇人口!$1:$1048576,MATCH($B156,城镇人口!$B:$B,0),MATCH(Z$1,城镇人口!$1:$1,0))</f>
        <v>476855.48613046156</v>
      </c>
      <c r="AA156" s="40">
        <f>INDEX(人口源表!$1:$1048576,MATCH($B156,人口源表!$A:$A,0),MATCH(AA$1,人口源表!$1:$1,0))-INDEX(城镇人口!$1:$1048576,MATCH($B156,城镇人口!$B:$B,0),MATCH(AA$1,城镇人口!$1:$1,0))</f>
        <v>470849.39305725298</v>
      </c>
      <c r="AB156" s="40">
        <f>INDEX(人口源表!$1:$1048576,MATCH($B156,人口源表!$A:$A,0),MATCH(AB$1,人口源表!$1:$1,0))-INDEX(城镇人口!$1:$1048576,MATCH($B156,城镇人口!$B:$B,0),MATCH(AB$1,城镇人口!$1:$1,0))</f>
        <v>464552.68279101164</v>
      </c>
      <c r="AC156" s="40">
        <f>INDEX(人口源表!$1:$1048576,MATCH($B156,人口源表!$A:$A,0),MATCH(AC$1,人口源表!$1:$1,0))-INDEX(城镇人口!$1:$1048576,MATCH($B156,城镇人口!$B:$B,0),MATCH(AC$1,城镇人口!$1:$1,0))</f>
        <v>459505.80200006836</v>
      </c>
      <c r="AD156" s="40">
        <f>INDEX(人口源表!$1:$1048576,MATCH($B156,人口源表!$A:$A,0),MATCH(AD$1,人口源表!$1:$1,0))-INDEX(城镇人口!$1:$1048576,MATCH($B156,城镇人口!$B:$B,0),MATCH(AD$1,城镇人口!$1:$1,0))</f>
        <v>454213.09581318777</v>
      </c>
      <c r="AE156" s="40">
        <f>INDEX(人口源表!$1:$1048576,MATCH($B156,人口源表!$A:$A,0),MATCH(AE$1,人口源表!$1:$1,0))-INDEX(城镇人口!$1:$1048576,MATCH($B156,城镇人口!$B:$B,0),MATCH(AE$1,城镇人口!$1:$1,0))</f>
        <v>448692.43119525979</v>
      </c>
      <c r="AF156" s="40">
        <f>INDEX(人口源表!$1:$1048576,MATCH($B156,人口源表!$A:$A,0),MATCH(AF$1,人口源表!$1:$1,0))-INDEX(城镇人口!$1:$1048576,MATCH($B156,城镇人口!$B:$B,0),MATCH(AF$1,城镇人口!$1:$1,0))</f>
        <v>442964.68564722268</v>
      </c>
      <c r="AG156" s="40">
        <f>INDEX(人口源表!$1:$1048576,MATCH($B156,人口源表!$A:$A,0),MATCH(AG$1,人口源表!$1:$1,0))-INDEX(城镇人口!$1:$1048576,MATCH($B156,城镇人口!$B:$B,0),MATCH(AG$1,城镇人口!$1:$1,0))</f>
        <v>437052.5276141346</v>
      </c>
      <c r="AH156" s="40">
        <f>INDEX(人口源表!$1:$1048576,MATCH($B156,人口源表!$A:$A,0),MATCH(AH$1,人口源表!$1:$1,0))-INDEX(城镇人口!$1:$1048576,MATCH($B156,城镇人口!$B:$B,0),MATCH(AH$1,城镇人口!$1:$1,0))</f>
        <v>430980.02958688745</v>
      </c>
      <c r="AI156" s="40">
        <f>INDEX(人口源表!$1:$1048576,MATCH($B156,人口源表!$A:$A,0),MATCH(AI$1,人口源表!$1:$1,0))-INDEX(城镇人口!$1:$1048576,MATCH($B156,城镇人口!$B:$B,0),MATCH(AI$1,城镇人口!$1:$1,0))</f>
        <v>424773.56203505956</v>
      </c>
      <c r="AJ156" s="40">
        <f>INDEX(人口源表!$1:$1048576,MATCH($B156,人口源表!$A:$A,0),MATCH(AJ$1,人口源表!$1:$1,0))-INDEX(城镇人口!$1:$1048576,MATCH($B156,城镇人口!$B:$B,0),MATCH(AJ$1,城镇人口!$1:$1,0))</f>
        <v>418460.11567661888</v>
      </c>
      <c r="AK156" s="40">
        <f>INDEX(人口源表!$1:$1048576,MATCH($B156,人口源表!$A:$A,0),MATCH(AK$1,人口源表!$1:$1,0))-INDEX(城镇人口!$1:$1048576,MATCH($B156,城镇人口!$B:$B,0),MATCH(AK$1,城镇人口!$1:$1,0))</f>
        <v>412068.94038570533</v>
      </c>
      <c r="AL156" s="40">
        <f>INDEX(人口源表!$1:$1048576,MATCH($B156,人口源表!$A:$A,0),MATCH(AL$1,人口源表!$1:$1,0))-INDEX(城镇人口!$1:$1048576,MATCH($B156,城镇人口!$B:$B,0),MATCH(AL$1,城镇人口!$1:$1,0))</f>
        <v>405630.37317579449</v>
      </c>
      <c r="AM156" s="40">
        <f>INDEX(人口源表!$1:$1048576,MATCH($B156,人口源表!$A:$A,0),MATCH(AM$1,人口源表!$1:$1,0))-INDEX(城镇人口!$1:$1048576,MATCH($B156,城镇人口!$B:$B,0),MATCH(AM$1,城镇人口!$1:$1,0))</f>
        <v>399174.97414323851</v>
      </c>
      <c r="AN156" s="40">
        <f>INDEX(人口源表!$1:$1048576,MATCH($B156,人口源表!$A:$A,0),MATCH(AN$1,人口源表!$1:$1,0))-INDEX(城镇人口!$1:$1048576,MATCH($B156,城镇人口!$B:$B,0),MATCH(AN$1,城镇人口!$1:$1,0))</f>
        <v>392735.57920560148</v>
      </c>
      <c r="AO156" s="40">
        <f>INDEX(人口源表!$1:$1048576,MATCH($B156,人口源表!$A:$A,0),MATCH(AO$1,人口源表!$1:$1,0))-INDEX(城镇人口!$1:$1048576,MATCH($B156,城镇人口!$B:$B,0),MATCH(AO$1,城镇人口!$1:$1,0))</f>
        <v>386344.94817837863</v>
      </c>
      <c r="AP156" s="40">
        <f>INDEX(人口源表!$1:$1048576,MATCH($B156,人口源表!$A:$A,0),MATCH(AP$1,人口源表!$1:$1,0))-INDEX(城镇人口!$1:$1048576,MATCH($B156,城镇人口!$B:$B,0),MATCH(AP$1,城镇人口!$1:$1,0))</f>
        <v>380036.59688671469</v>
      </c>
      <c r="AQ156" s="40">
        <f>INDEX(人口源表!$1:$1048576,MATCH($B156,人口源表!$A:$A,0),MATCH(AQ$1,人口源表!$1:$1,0))-INDEX(城镇人口!$1:$1048576,MATCH($B156,城镇人口!$B:$B,0),MATCH(AQ$1,城镇人口!$1:$1,0))</f>
        <v>373844.63774652593</v>
      </c>
      <c r="AR156" s="40">
        <f>INDEX(人口源表!$1:$1048576,MATCH($B156,人口源表!$A:$A,0),MATCH(AR$1,人口源表!$1:$1,0))-INDEX(城镇人口!$1:$1048576,MATCH($B156,城镇人口!$B:$B,0),MATCH(AR$1,城镇人口!$1:$1,0))</f>
        <v>367803.39123584796</v>
      </c>
      <c r="AS156" s="40">
        <f>INDEX(人口源表!$1:$1048576,MATCH($B156,人口源表!$A:$A,0),MATCH(AS$1,人口源表!$1:$1,0))-INDEX(城镇人口!$1:$1048576,MATCH($B156,城镇人口!$B:$B,0),MATCH(AS$1,城镇人口!$1:$1,0))</f>
        <v>361947.68643084471</v>
      </c>
      <c r="AT156" s="40">
        <f>INDEX(人口源表!$1:$1048576,MATCH($B156,人口源表!$A:$A,0),MATCH(AT$1,人口源表!$1:$1,0))-INDEX(城镇人口!$1:$1048576,MATCH($B156,城镇人口!$B:$B,0),MATCH(AT$1,城镇人口!$1:$1,0))</f>
        <v>356312.01721300394</v>
      </c>
      <c r="AU156" s="40">
        <f>INDEX(人口源表!$1:$1048576,MATCH($B156,人口源表!$A:$A,0),MATCH(AU$1,人口源表!$1:$1,0))-INDEX(城镇人口!$1:$1048576,MATCH($B156,城镇人口!$B:$B,0),MATCH(AU$1,城镇人口!$1:$1,0))</f>
        <v>350930.84230230981</v>
      </c>
      <c r="AV156" s="40">
        <f>INDEX(人口源表!$1:$1048576,MATCH($B156,人口源表!$A:$A,0),MATCH(AV$1,人口源表!$1:$1,0))-INDEX(城镇人口!$1:$1048576,MATCH($B156,城镇人口!$B:$B,0),MATCH(AV$1,城镇人口!$1:$1,0))</f>
        <v>345838.63281656965</v>
      </c>
    </row>
    <row r="157" spans="1:48" x14ac:dyDescent="0.15">
      <c r="A157" s="4" t="s">
        <v>870</v>
      </c>
      <c r="B157" s="4" t="s">
        <v>320</v>
      </c>
      <c r="C157" s="34">
        <f>VLOOKUP(B157,'[1]2016省城人口总结（根）'!B:C,2,FALSE)/100</f>
        <v>0.51796905798363202</v>
      </c>
      <c r="D157" s="40">
        <f>INDEX(人口源表!$1:$1048576,MATCH($B157,人口源表!$A:$A,0),MATCH(D$1,人口源表!$1:$1,0))-INDEX(城镇人口!$1:$1048576,MATCH($B157,城镇人口!$B:$B,0),MATCH(D$1,城镇人口!$1:$1,0))</f>
        <v>2885875.3856160007</v>
      </c>
      <c r="E157" s="40">
        <f>INDEX(人口源表!$1:$1048576,MATCH($B157,人口源表!$A:$A,0),MATCH(E$1,人口源表!$1:$1,0))-INDEX(城镇人口!$1:$1048576,MATCH($B157,城镇人口!$B:$B,0),MATCH(E$1,城镇人口!$1:$1,0))</f>
        <v>2849097.1174915973</v>
      </c>
      <c r="F157" s="40">
        <f>INDEX(人口源表!$1:$1048576,MATCH($B157,人口源表!$A:$A,0),MATCH(F$1,人口源表!$1:$1,0))-INDEX(城镇人口!$1:$1048576,MATCH($B157,城镇人口!$B:$B,0),MATCH(F$1,城镇人口!$1:$1,0))</f>
        <v>2809458.4167788615</v>
      </c>
      <c r="G157" s="40">
        <f>INDEX(人口源表!$1:$1048576,MATCH($B157,人口源表!$A:$A,0),MATCH(G$1,人口源表!$1:$1,0))-INDEX(城镇人口!$1:$1048576,MATCH($B157,城镇人口!$B:$B,0),MATCH(G$1,城镇人口!$1:$1,0))</f>
        <v>2829651.5384038375</v>
      </c>
      <c r="H157" s="40">
        <f>INDEX(人口源表!$1:$1048576,MATCH($B157,人口源表!$A:$A,0),MATCH(H$1,人口源表!$1:$1,0))-INDEX(城镇人口!$1:$1048576,MATCH($B157,城镇人口!$B:$B,0),MATCH(H$1,城镇人口!$1:$1,0))</f>
        <v>2787324.4876790261</v>
      </c>
      <c r="I157" s="40">
        <f>INDEX(人口源表!$1:$1048576,MATCH($B157,人口源表!$A:$A,0),MATCH(I$1,人口源表!$1:$1,0))-INDEX(城镇人口!$1:$1048576,MATCH($B157,城镇人口!$B:$B,0),MATCH(I$1,城镇人口!$1:$1,0))</f>
        <v>2768222.0855371631</v>
      </c>
      <c r="J157" s="40">
        <f>INDEX(人口源表!$1:$1048576,MATCH($B157,人口源表!$A:$A,0),MATCH(J$1,人口源表!$1:$1,0))-INDEX(城镇人口!$1:$1048576,MATCH($B157,城镇人口!$B:$B,0),MATCH(J$1,城镇人口!$1:$1,0))</f>
        <v>2748594.7984303921</v>
      </c>
      <c r="K157" s="40">
        <f>INDEX(人口源表!$1:$1048576,MATCH($B157,人口源表!$A:$A,0),MATCH(K$1,人口源表!$1:$1,0))-INDEX(城镇人口!$1:$1048576,MATCH($B157,城镇人口!$B:$B,0),MATCH(K$1,城镇人口!$1:$1,0))</f>
        <v>2728234.2793961335</v>
      </c>
      <c r="L157" s="40">
        <f>INDEX(人口源表!$1:$1048576,MATCH($B157,人口源表!$A:$A,0),MATCH(L$1,人口源表!$1:$1,0))-INDEX(城镇人口!$1:$1048576,MATCH($B157,城镇人口!$B:$B,0),MATCH(L$1,城镇人口!$1:$1,0))</f>
        <v>2706953.0461467234</v>
      </c>
      <c r="M157" s="40">
        <f>INDEX(人口源表!$1:$1048576,MATCH($B157,人口源表!$A:$A,0),MATCH(M$1,人口源表!$1:$1,0))-INDEX(城镇人口!$1:$1048576,MATCH($B157,城镇人口!$B:$B,0),MATCH(M$1,城镇人口!$1:$1,0))</f>
        <v>2684586.4864444248</v>
      </c>
      <c r="N157" s="40">
        <f>INDEX(人口源表!$1:$1048576,MATCH($B157,人口源表!$A:$A,0),MATCH(N$1,人口源表!$1:$1,0))-INDEX(城镇人口!$1:$1048576,MATCH($B157,城镇人口!$B:$B,0),MATCH(N$1,城镇人口!$1:$1,0))</f>
        <v>2660989.6949260738</v>
      </c>
      <c r="O157" s="40">
        <f>INDEX(人口源表!$1:$1048576,MATCH($B157,人口源表!$A:$A,0),MATCH(O$1,人口源表!$1:$1,0))-INDEX(城镇人口!$1:$1048576,MATCH($B157,城镇人口!$B:$B,0),MATCH(O$1,城镇人口!$1:$1,0))</f>
        <v>2636039.3693581503</v>
      </c>
      <c r="P157" s="40">
        <f>INDEX(人口源表!$1:$1048576,MATCH($B157,人口源表!$A:$A,0),MATCH(P$1,人口源表!$1:$1,0))-INDEX(城镇人口!$1:$1048576,MATCH($B157,城镇人口!$B:$B,0),MATCH(P$1,城镇人口!$1:$1,0))</f>
        <v>2609630.6750523732</v>
      </c>
      <c r="Q157" s="40">
        <f>INDEX(人口源表!$1:$1048576,MATCH($B157,人口源表!$A:$A,0),MATCH(Q$1,人口源表!$1:$1,0))-INDEX(城镇人口!$1:$1048576,MATCH($B157,城镇人口!$B:$B,0),MATCH(Q$1,城镇人口!$1:$1,0))</f>
        <v>2581678.6346333395</v>
      </c>
      <c r="R157" s="40">
        <f>INDEX(人口源表!$1:$1048576,MATCH($B157,人口源表!$A:$A,0),MATCH(R$1,人口源表!$1:$1,0))-INDEX(城镇人口!$1:$1048576,MATCH($B157,城镇人口!$B:$B,0),MATCH(R$1,城镇人口!$1:$1,0))</f>
        <v>2552115.8254676256</v>
      </c>
      <c r="S157" s="40">
        <f>INDEX(人口源表!$1:$1048576,MATCH($B157,人口源表!$A:$A,0),MATCH(S$1,人口源表!$1:$1,0))-INDEX(城镇人口!$1:$1048576,MATCH($B157,城镇人口!$B:$B,0),MATCH(S$1,城镇人口!$1:$1,0))</f>
        <v>2541101.3577915458</v>
      </c>
      <c r="T157" s="40">
        <f>INDEX(人口源表!$1:$1048576,MATCH($B157,人口源表!$A:$A,0),MATCH(T$1,人口源表!$1:$1,0))-INDEX(城镇人口!$1:$1048576,MATCH($B157,城镇人口!$B:$B,0),MATCH(T$1,城镇人口!$1:$1,0))</f>
        <v>2528827.5846873582</v>
      </c>
      <c r="U157" s="40">
        <f>INDEX(人口源表!$1:$1048576,MATCH($B157,人口源表!$A:$A,0),MATCH(U$1,人口源表!$1:$1,0))-INDEX(城镇人口!$1:$1048576,MATCH($B157,城镇人口!$B:$B,0),MATCH(U$1,城镇人口!$1:$1,0))</f>
        <v>2515258.0602423158</v>
      </c>
      <c r="V157" s="40">
        <f>INDEX(人口源表!$1:$1048576,MATCH($B157,人口源表!$A:$A,0),MATCH(V$1,人口源表!$1:$1,0))-INDEX(城镇人口!$1:$1048576,MATCH($B157,城镇人口!$B:$B,0),MATCH(V$1,城镇人口!$1:$1,0))</f>
        <v>2500369.0415894226</v>
      </c>
      <c r="W157" s="40">
        <f>INDEX(人口源表!$1:$1048576,MATCH($B157,人口源表!$A:$A,0),MATCH(W$1,人口源表!$1:$1,0))-INDEX(城镇人口!$1:$1048576,MATCH($B157,城镇人口!$B:$B,0),MATCH(W$1,城镇人口!$1:$1,0))</f>
        <v>2484150.9404042768</v>
      </c>
      <c r="X157" s="40">
        <f>INDEX(人口源表!$1:$1048576,MATCH($B157,人口源表!$A:$A,0),MATCH(X$1,人口源表!$1:$1,0))-INDEX(城镇人口!$1:$1048576,MATCH($B157,城镇人口!$B:$B,0),MATCH(X$1,城镇人口!$1:$1,0))</f>
        <v>2466604.5036804499</v>
      </c>
      <c r="Y157" s="40">
        <f>INDEX(人口源表!$1:$1048576,MATCH($B157,人口源表!$A:$A,0),MATCH(Y$1,人口源表!$1:$1,0))-INDEX(城镇人口!$1:$1048576,MATCH($B157,城镇人口!$B:$B,0),MATCH(Y$1,城镇人口!$1:$1,0))</f>
        <v>2447743.7479974469</v>
      </c>
      <c r="Z157" s="40">
        <f>INDEX(人口源表!$1:$1048576,MATCH($B157,人口源表!$A:$A,0),MATCH(Z$1,人口源表!$1:$1,0))-INDEX(城镇人口!$1:$1048576,MATCH($B157,城镇人口!$B:$B,0),MATCH(Z$1,城镇人口!$1:$1,0))</f>
        <v>2427592.5464173816</v>
      </c>
      <c r="AA157" s="40">
        <f>INDEX(人口源表!$1:$1048576,MATCH($B157,人口源表!$A:$A,0),MATCH(AA$1,人口源表!$1:$1,0))-INDEX(城镇人口!$1:$1048576,MATCH($B157,城镇人口!$B:$B,0),MATCH(AA$1,城镇人口!$1:$1,0))</f>
        <v>2406187.1173316594</v>
      </c>
      <c r="AB157" s="40">
        <f>INDEX(人口源表!$1:$1048576,MATCH($B157,人口源表!$A:$A,0),MATCH(AB$1,人口源表!$1:$1,0))-INDEX(城镇人口!$1:$1048576,MATCH($B157,城镇人口!$B:$B,0),MATCH(AB$1,城镇人口!$1:$1,0))</f>
        <v>2383573.0048022242</v>
      </c>
      <c r="AC157" s="40">
        <f>INDEX(人口源表!$1:$1048576,MATCH($B157,人口源表!$A:$A,0),MATCH(AC$1,人口源表!$1:$1,0))-INDEX(城镇人口!$1:$1048576,MATCH($B157,城镇人口!$B:$B,0),MATCH(AC$1,城镇人口!$1:$1,0))</f>
        <v>2365089.5125603983</v>
      </c>
      <c r="AD157" s="40">
        <f>INDEX(人口源表!$1:$1048576,MATCH($B157,人口源表!$A:$A,0),MATCH(AD$1,人口源表!$1:$1,0))-INDEX(城镇人口!$1:$1048576,MATCH($B157,城镇人口!$B:$B,0),MATCH(AD$1,城镇人口!$1:$1,0))</f>
        <v>2345550.0730106486</v>
      </c>
      <c r="AE157" s="40">
        <f>INDEX(人口源表!$1:$1048576,MATCH($B157,人口源表!$A:$A,0),MATCH(AE$1,人口源表!$1:$1,0))-INDEX(城镇人口!$1:$1048576,MATCH($B157,城镇人口!$B:$B,0),MATCH(AE$1,城镇人口!$1:$1,0))</f>
        <v>2325021.7777284104</v>
      </c>
      <c r="AF157" s="40">
        <f>INDEX(人口源表!$1:$1048576,MATCH($B157,人口源表!$A:$A,0),MATCH(AF$1,人口源表!$1:$1,0))-INDEX(城镇人口!$1:$1048576,MATCH($B157,城镇人口!$B:$B,0),MATCH(AF$1,城镇人口!$1:$1,0))</f>
        <v>2303581.346079546</v>
      </c>
      <c r="AG157" s="40">
        <f>INDEX(人口源表!$1:$1048576,MATCH($B157,人口源表!$A:$A,0),MATCH(AG$1,人口源表!$1:$1,0))-INDEX(城镇人口!$1:$1048576,MATCH($B157,城镇人口!$B:$B,0),MATCH(AG$1,城镇人口!$1:$1,0))</f>
        <v>2281314.0436678277</v>
      </c>
      <c r="AH157" s="40">
        <f>INDEX(人口源表!$1:$1048576,MATCH($B157,人口源表!$A:$A,0),MATCH(AH$1,人口源表!$1:$1,0))-INDEX(城镇人口!$1:$1048576,MATCH($B157,城镇人口!$B:$B,0),MATCH(AH$1,城镇人口!$1:$1,0))</f>
        <v>2258312.6260416331</v>
      </c>
      <c r="AI157" s="40">
        <f>INDEX(人口源表!$1:$1048576,MATCH($B157,人口源表!$A:$A,0),MATCH(AI$1,人口源表!$1:$1,0))-INDEX(城镇人口!$1:$1048576,MATCH($B157,城镇人口!$B:$B,0),MATCH(AI$1,城镇人口!$1:$1,0))</f>
        <v>2234678.005132976</v>
      </c>
      <c r="AJ157" s="40">
        <f>INDEX(人口源表!$1:$1048576,MATCH($B157,人口源表!$A:$A,0),MATCH(AJ$1,人口源表!$1:$1,0))-INDEX(城镇人口!$1:$1048576,MATCH($B157,城镇人口!$B:$B,0),MATCH(AJ$1,城镇人口!$1:$1,0))</f>
        <v>2210518.8561491044</v>
      </c>
      <c r="AK157" s="40">
        <f>INDEX(人口源表!$1:$1048576,MATCH($B157,人口源表!$A:$A,0),MATCH(AK$1,人口源表!$1:$1,0))-INDEX(城镇人口!$1:$1048576,MATCH($B157,城镇人口!$B:$B,0),MATCH(AK$1,城镇人口!$1:$1,0))</f>
        <v>2185950.2167889131</v>
      </c>
      <c r="AL157" s="40">
        <f>INDEX(人口源表!$1:$1048576,MATCH($B157,人口源表!$A:$A,0),MATCH(AL$1,人口源表!$1:$1,0))-INDEX(城镇人口!$1:$1048576,MATCH($B157,城镇人口!$B:$B,0),MATCH(AL$1,城镇人口!$1:$1,0))</f>
        <v>2161093.7868363187</v>
      </c>
      <c r="AM157" s="40">
        <f>INDEX(人口源表!$1:$1048576,MATCH($B157,人口源表!$A:$A,0),MATCH(AM$1,人口源表!$1:$1,0))-INDEX(城镇人口!$1:$1048576,MATCH($B157,城镇人口!$B:$B,0),MATCH(AM$1,城镇人口!$1:$1,0))</f>
        <v>2136077.8640974918</v>
      </c>
      <c r="AN157" s="40">
        <f>INDEX(人口源表!$1:$1048576,MATCH($B157,人口源表!$A:$A,0),MATCH(AN$1,人口源表!$1:$1,0))-INDEX(城镇人口!$1:$1048576,MATCH($B157,城镇人口!$B:$B,0),MATCH(AN$1,城镇人口!$1:$1,0))</f>
        <v>2111036.607068859</v>
      </c>
      <c r="AO157" s="40">
        <f>INDEX(人口源表!$1:$1048576,MATCH($B157,人口源表!$A:$A,0),MATCH(AO$1,人口源表!$1:$1,0))-INDEX(城镇人口!$1:$1048576,MATCH($B157,城镇人口!$B:$B,0),MATCH(AO$1,城镇人口!$1:$1,0))</f>
        <v>2086109.3083061967</v>
      </c>
      <c r="AP157" s="40">
        <f>INDEX(人口源表!$1:$1048576,MATCH($B157,人口源表!$A:$A,0),MATCH(AP$1,人口源表!$1:$1,0))-INDEX(城镇人口!$1:$1048576,MATCH($B157,城镇人口!$B:$B,0),MATCH(AP$1,城镇人口!$1:$1,0))</f>
        <v>2061440.6440325724</v>
      </c>
      <c r="AQ157" s="40">
        <f>INDEX(人口源表!$1:$1048576,MATCH($B157,人口源表!$A:$A,0),MATCH(AQ$1,人口源表!$1:$1,0))-INDEX(城镇人口!$1:$1048576,MATCH($B157,城镇人口!$B:$B,0),MATCH(AQ$1,城镇人口!$1:$1,0))</f>
        <v>2037178.9733363166</v>
      </c>
      <c r="AR157" s="40">
        <f>INDEX(人口源表!$1:$1048576,MATCH($B157,人口源表!$A:$A,0),MATCH(AR$1,人口源表!$1:$1,0))-INDEX(城镇人口!$1:$1048576,MATCH($B157,城镇人口!$B:$B,0),MATCH(AR$1,城镇人口!$1:$1,0))</f>
        <v>2013477.8610098427</v>
      </c>
      <c r="AS157" s="40">
        <f>INDEX(人口源表!$1:$1048576,MATCH($B157,人口源表!$A:$A,0),MATCH(AS$1,人口源表!$1:$1,0))-INDEX(城镇人口!$1:$1048576,MATCH($B157,城镇人口!$B:$B,0),MATCH(AS$1,城镇人口!$1:$1,0))</f>
        <v>1990494.6767105116</v>
      </c>
      <c r="AT157" s="40">
        <f>INDEX(人口源表!$1:$1048576,MATCH($B157,人口源表!$A:$A,0),MATCH(AT$1,人口源表!$1:$1,0))-INDEX(城镇人口!$1:$1048576,MATCH($B157,城镇人口!$B:$B,0),MATCH(AT$1,城镇人口!$1:$1,0))</f>
        <v>1968389.235658302</v>
      </c>
      <c r="AU157" s="40">
        <f>INDEX(人口源表!$1:$1048576,MATCH($B157,人口源表!$A:$A,0),MATCH(AU$1,人口源表!$1:$1,0))-INDEX(城镇人口!$1:$1048576,MATCH($B157,城镇人口!$B:$B,0),MATCH(AU$1,城镇人口!$1:$1,0))</f>
        <v>1947324.9527238254</v>
      </c>
      <c r="AV157" s="40">
        <f>INDEX(人口源表!$1:$1048576,MATCH($B157,人口源表!$A:$A,0),MATCH(AV$1,人口源表!$1:$1,0))-INDEX(城镇人口!$1:$1048576,MATCH($B157,城镇人口!$B:$B,0),MATCH(AV$1,城镇人口!$1:$1,0))</f>
        <v>1927467.7700008042</v>
      </c>
    </row>
    <row r="158" spans="1:48" x14ac:dyDescent="0.15">
      <c r="A158" s="4" t="s">
        <v>870</v>
      </c>
      <c r="B158" s="4" t="s">
        <v>322</v>
      </c>
      <c r="C158" s="34">
        <f>VLOOKUP(B158,'[1]2016省城人口总结（根）'!B:C,2,FALSE)/100</f>
        <v>0.57810000000000006</v>
      </c>
      <c r="D158" s="40">
        <f>INDEX(人口源表!$1:$1048576,MATCH($B158,人口源表!$A:$A,0),MATCH(D$1,人口源表!$1:$1,0))-INDEX(城镇人口!$1:$1048576,MATCH($B158,城镇人口!$B:$B,0),MATCH(D$1,城镇人口!$1:$1,0))</f>
        <v>1556966.9060529368</v>
      </c>
      <c r="E158" s="40">
        <f>INDEX(人口源表!$1:$1048576,MATCH($B158,人口源表!$A:$A,0),MATCH(E$1,人口源表!$1:$1,0))-INDEX(城镇人口!$1:$1048576,MATCH($B158,城镇人口!$B:$B,0),MATCH(E$1,城镇人口!$1:$1,0))</f>
        <v>1530392.9494162677</v>
      </c>
      <c r="F158" s="40">
        <f>INDEX(人口源表!$1:$1048576,MATCH($B158,人口源表!$A:$A,0),MATCH(F$1,人口源表!$1:$1,0))-INDEX(城镇人口!$1:$1048576,MATCH($B158,城镇人口!$B:$B,0),MATCH(F$1,城镇人口!$1:$1,0))</f>
        <v>1502331.8303628848</v>
      </c>
      <c r="G158" s="40">
        <f>INDEX(人口源表!$1:$1048576,MATCH($B158,人口源表!$A:$A,0),MATCH(G$1,人口源表!$1:$1,0))-INDEX(城镇人口!$1:$1048576,MATCH($B158,城镇人口!$B:$B,0),MATCH(G$1,城镇人口!$1:$1,0))</f>
        <v>1367141.3367021312</v>
      </c>
      <c r="H158" s="40">
        <f>INDEX(人口源表!$1:$1048576,MATCH($B158,人口源表!$A:$A,0),MATCH(H$1,人口源表!$1:$1,0))-INDEX(城镇人口!$1:$1048576,MATCH($B158,城镇人口!$B:$B,0),MATCH(H$1,城镇人口!$1:$1,0))</f>
        <v>1343338.6479228931</v>
      </c>
      <c r="I158" s="40">
        <f>INDEX(人口源表!$1:$1048576,MATCH($B158,人口源表!$A:$A,0),MATCH(I$1,人口源表!$1:$1,0))-INDEX(城镇人口!$1:$1048576,MATCH($B158,城镇人口!$B:$B,0),MATCH(I$1,城镇人口!$1:$1,0))</f>
        <v>1333052.1908769514</v>
      </c>
      <c r="J158" s="40">
        <f>INDEX(人口源表!$1:$1048576,MATCH($B158,人口源表!$A:$A,0),MATCH(J$1,人口源表!$1:$1,0))-INDEX(城镇人口!$1:$1048576,MATCH($B158,城镇人口!$B:$B,0),MATCH(J$1,城镇人口!$1:$1,0))</f>
        <v>1321536.6765948902</v>
      </c>
      <c r="K158" s="40">
        <f>INDEX(人口源表!$1:$1048576,MATCH($B158,人口源表!$A:$A,0),MATCH(K$1,人口源表!$1:$1,0))-INDEX(城镇人口!$1:$1048576,MATCH($B158,城镇人口!$B:$B,0),MATCH(K$1,城镇人口!$1:$1,0))</f>
        <v>1308782.7023815573</v>
      </c>
      <c r="L158" s="40">
        <f>INDEX(人口源表!$1:$1048576,MATCH($B158,人口源表!$A:$A,0),MATCH(L$1,人口源表!$1:$1,0))-INDEX(城镇人口!$1:$1048576,MATCH($B158,城镇人口!$B:$B,0),MATCH(L$1,城镇人口!$1:$1,0))</f>
        <v>1294786.6341509284</v>
      </c>
      <c r="M158" s="40">
        <f>INDEX(人口源表!$1:$1048576,MATCH($B158,人口源表!$A:$A,0),MATCH(M$1,人口源表!$1:$1,0))-INDEX(城镇人口!$1:$1048576,MATCH($B158,城镇人口!$B:$B,0),MATCH(M$1,城镇人口!$1:$1,0))</f>
        <v>1279552.8678256944</v>
      </c>
      <c r="N158" s="40">
        <f>INDEX(人口源表!$1:$1048576,MATCH($B158,人口源表!$A:$A,0),MATCH(N$1,人口源表!$1:$1,0))-INDEX(城镇人口!$1:$1048576,MATCH($B158,城镇人口!$B:$B,0),MATCH(N$1,城镇人口!$1:$1,0))</f>
        <v>1263091.3458646755</v>
      </c>
      <c r="O158" s="40">
        <f>INDEX(人口源表!$1:$1048576,MATCH($B158,人口源表!$A:$A,0),MATCH(O$1,人口源表!$1:$1,0))-INDEX(城镇人口!$1:$1048576,MATCH($B158,城镇人口!$B:$B,0),MATCH(O$1,城镇人口!$1:$1,0))</f>
        <v>1245417.655293365</v>
      </c>
      <c r="P158" s="40">
        <f>INDEX(人口源表!$1:$1048576,MATCH($B158,人口源表!$A:$A,0),MATCH(P$1,人口源表!$1:$1,0))-INDEX(城镇人口!$1:$1048576,MATCH($B158,城镇人口!$B:$B,0),MATCH(P$1,城镇人口!$1:$1,0))</f>
        <v>1226553.7387725692</v>
      </c>
      <c r="Q158" s="40">
        <f>INDEX(人口源表!$1:$1048576,MATCH($B158,人口源表!$A:$A,0),MATCH(Q$1,人口源表!$1:$1,0))-INDEX(城镇人口!$1:$1048576,MATCH($B158,城镇人口!$B:$B,0),MATCH(Q$1,城镇人口!$1:$1,0))</f>
        <v>1206526.8581251404</v>
      </c>
      <c r="R158" s="40">
        <f>INDEX(人口源表!$1:$1048576,MATCH($B158,人口源表!$A:$A,0),MATCH(R$1,人口源表!$1:$1,0))-INDEX(城镇人口!$1:$1048576,MATCH($B158,城镇人口!$B:$B,0),MATCH(R$1,城镇人口!$1:$1,0))</f>
        <v>1185368.943676027</v>
      </c>
      <c r="S158" s="40">
        <f>INDEX(人口源表!$1:$1048576,MATCH($B158,人口源表!$A:$A,0),MATCH(S$1,人口源表!$1:$1,0))-INDEX(城镇人口!$1:$1048576,MATCH($B158,城镇人口!$B:$B,0),MATCH(S$1,城镇人口!$1:$1,0))</f>
        <v>1175931.8569860435</v>
      </c>
      <c r="T158" s="40">
        <f>INDEX(人口源表!$1:$1048576,MATCH($B158,人口源表!$A:$A,0),MATCH(T$1,人口源表!$1:$1,0))-INDEX(城镇人口!$1:$1048576,MATCH($B158,城镇人口!$B:$B,0),MATCH(T$1,城镇人口!$1:$1,0))</f>
        <v>1165692.7294813204</v>
      </c>
      <c r="U158" s="40">
        <f>INDEX(人口源表!$1:$1048576,MATCH($B158,人口源表!$A:$A,0),MATCH(U$1,人口源表!$1:$1,0))-INDEX(城镇人口!$1:$1048576,MATCH($B158,城镇人口!$B:$B,0),MATCH(U$1,城镇人口!$1:$1,0))</f>
        <v>1154677.4917268758</v>
      </c>
      <c r="V158" s="40">
        <f>INDEX(人口源表!$1:$1048576,MATCH($B158,人口源表!$A:$A,0),MATCH(V$1,人口源表!$1:$1,0))-INDEX(城镇人口!$1:$1048576,MATCH($B158,城镇人口!$B:$B,0),MATCH(V$1,城镇人口!$1:$1,0))</f>
        <v>1142915.7199146957</v>
      </c>
      <c r="W158" s="40">
        <f>INDEX(人口源表!$1:$1048576,MATCH($B158,人口源表!$A:$A,0),MATCH(W$1,人口源表!$1:$1,0))-INDEX(城镇人口!$1:$1048576,MATCH($B158,城镇人口!$B:$B,0),MATCH(W$1,城镇人口!$1:$1,0))</f>
        <v>1130441.0251880814</v>
      </c>
      <c r="X158" s="40">
        <f>INDEX(人口源表!$1:$1048576,MATCH($B158,人口源表!$A:$A,0),MATCH(X$1,人口源表!$1:$1,0))-INDEX(城镇人口!$1:$1048576,MATCH($B158,城镇人口!$B:$B,0),MATCH(X$1,城镇人口!$1:$1,0))</f>
        <v>1117288.4368994893</v>
      </c>
      <c r="Y158" s="40">
        <f>INDEX(人口源表!$1:$1048576,MATCH($B158,人口源表!$A:$A,0),MATCH(Y$1,人口源表!$1:$1,0))-INDEX(城镇人口!$1:$1048576,MATCH($B158,城镇人口!$B:$B,0),MATCH(Y$1,城镇人口!$1:$1,0))</f>
        <v>1103497.2173528331</v>
      </c>
      <c r="Z158" s="40">
        <f>INDEX(人口源表!$1:$1048576,MATCH($B158,人口源表!$A:$A,0),MATCH(Z$1,人口源表!$1:$1,0))-INDEX(城镇人口!$1:$1048576,MATCH($B158,城镇人口!$B:$B,0),MATCH(Z$1,城镇人口!$1:$1,0))</f>
        <v>1089108.2600870682</v>
      </c>
      <c r="AA158" s="40">
        <f>INDEX(人口源表!$1:$1048576,MATCH($B158,人口源表!$A:$A,0),MATCH(AA$1,人口源表!$1:$1,0))-INDEX(城镇人口!$1:$1048576,MATCH($B158,城镇人口!$B:$B,0),MATCH(AA$1,城镇人口!$1:$1,0))</f>
        <v>1074164.794734031</v>
      </c>
      <c r="AB158" s="40">
        <f>INDEX(人口源表!$1:$1048576,MATCH($B158,人口源表!$A:$A,0),MATCH(AB$1,人口源表!$1:$1,0))-INDEX(城镇人口!$1:$1048576,MATCH($B158,城镇人口!$B:$B,0),MATCH(AB$1,城镇人口!$1:$1,0))</f>
        <v>1058712.743432981</v>
      </c>
      <c r="AC158" s="40">
        <f>INDEX(人口源表!$1:$1048576,MATCH($B158,人口源表!$A:$A,0),MATCH(AC$1,人口源表!$1:$1,0))-INDEX(城镇人口!$1:$1048576,MATCH($B158,城镇人口!$B:$B,0),MATCH(AC$1,城镇人口!$1:$1,0))</f>
        <v>1046108.4822713793</v>
      </c>
      <c r="AD158" s="40">
        <f>INDEX(人口源表!$1:$1048576,MATCH($B158,人口源表!$A:$A,0),MATCH(AD$1,人口源表!$1:$1,0))-INDEX(城镇人口!$1:$1048576,MATCH($B158,城镇人口!$B:$B,0),MATCH(AD$1,城镇人口!$1:$1,0))</f>
        <v>1033103.2990975189</v>
      </c>
      <c r="AE158" s="40">
        <f>INDEX(人口源表!$1:$1048576,MATCH($B158,人口源表!$A:$A,0),MATCH(AE$1,人口源表!$1:$1,0))-INDEX(城镇人口!$1:$1048576,MATCH($B158,城镇人口!$B:$B,0),MATCH(AE$1,城镇人口!$1:$1,0))</f>
        <v>1019743.9465242173</v>
      </c>
      <c r="AF158" s="40">
        <f>INDEX(人口源表!$1:$1048576,MATCH($B158,人口源表!$A:$A,0),MATCH(AF$1,人口源表!$1:$1,0))-INDEX(城镇人口!$1:$1048576,MATCH($B158,城镇人口!$B:$B,0),MATCH(AF$1,城镇人口!$1:$1,0))</f>
        <v>1006079.412658609</v>
      </c>
      <c r="AG158" s="40">
        <f>INDEX(人口源表!$1:$1048576,MATCH($B158,人口源表!$A:$A,0),MATCH(AG$1,人口源表!$1:$1,0))-INDEX(城镇人口!$1:$1048576,MATCH($B158,城镇人口!$B:$B,0),MATCH(AG$1,城镇人口!$1:$1,0))</f>
        <v>992160.19349433715</v>
      </c>
      <c r="AH158" s="40">
        <f>INDEX(人口源表!$1:$1048576,MATCH($B158,人口源表!$A:$A,0),MATCH(AH$1,人口源表!$1:$1,0))-INDEX(城镇人口!$1:$1048576,MATCH($B158,城镇人口!$B:$B,0),MATCH(AH$1,城镇人口!$1:$1,0))</f>
        <v>978037.33078673529</v>
      </c>
      <c r="AI158" s="40">
        <f>INDEX(人口源表!$1:$1048576,MATCH($B158,人口源表!$A:$A,0),MATCH(AI$1,人口源表!$1:$1,0))-INDEX(城镇人口!$1:$1048576,MATCH($B158,城镇人口!$B:$B,0),MATCH(AI$1,城镇人口!$1:$1,0))</f>
        <v>963764.38806862663</v>
      </c>
      <c r="AJ158" s="40">
        <f>INDEX(人口源表!$1:$1048576,MATCH($B158,人口源表!$A:$A,0),MATCH(AJ$1,人口源表!$1:$1,0))-INDEX(城镇人口!$1:$1048576,MATCH($B158,城镇人口!$B:$B,0),MATCH(AJ$1,城镇人口!$1:$1,0))</f>
        <v>949394.87258533994</v>
      </c>
      <c r="AK158" s="40">
        <f>INDEX(人口源表!$1:$1048576,MATCH($B158,人口源表!$A:$A,0),MATCH(AK$1,人口源表!$1:$1,0))-INDEX(城镇人口!$1:$1048576,MATCH($B158,城镇人口!$B:$B,0),MATCH(AK$1,城镇人口!$1:$1,0))</f>
        <v>934983.40561290924</v>
      </c>
      <c r="AL158" s="40">
        <f>INDEX(人口源表!$1:$1048576,MATCH($B158,人口源表!$A:$A,0),MATCH(AL$1,人口源表!$1:$1,0))-INDEX(城镇人口!$1:$1048576,MATCH($B158,城镇人口!$B:$B,0),MATCH(AL$1,城镇人口!$1:$1,0))</f>
        <v>920585.53567968495</v>
      </c>
      <c r="AM158" s="40">
        <f>INDEX(人口源表!$1:$1048576,MATCH($B158,人口源表!$A:$A,0),MATCH(AM$1,人口源表!$1:$1,0))-INDEX(城镇人口!$1:$1048576,MATCH($B158,城镇人口!$B:$B,0),MATCH(AM$1,城镇人口!$1:$1,0))</f>
        <v>906257.04663281189</v>
      </c>
      <c r="AN158" s="40">
        <f>INDEX(人口源表!$1:$1048576,MATCH($B158,人口源表!$A:$A,0),MATCH(AN$1,人口源表!$1:$1,0))-INDEX(城镇人口!$1:$1048576,MATCH($B158,城镇人口!$B:$B,0),MATCH(AN$1,城镇人口!$1:$1,0))</f>
        <v>892054.54117869446</v>
      </c>
      <c r="AO158" s="40">
        <f>INDEX(人口源表!$1:$1048576,MATCH($B158,人口源表!$A:$A,0),MATCH(AO$1,人口源表!$1:$1,0))-INDEX(城镇人口!$1:$1048576,MATCH($B158,城镇人口!$B:$B,0),MATCH(AO$1,城镇人口!$1:$1,0))</f>
        <v>878034.00446413504</v>
      </c>
      <c r="AP158" s="40">
        <f>INDEX(人口源表!$1:$1048576,MATCH($B158,人口源表!$A:$A,0),MATCH(AP$1,人口源表!$1:$1,0))-INDEX(城镇人口!$1:$1048576,MATCH($B158,城镇人口!$B:$B,0),MATCH(AP$1,城镇人口!$1:$1,0))</f>
        <v>864251.88128619315</v>
      </c>
      <c r="AQ158" s="40">
        <f>INDEX(人口源表!$1:$1048576,MATCH($B158,人口源表!$A:$A,0),MATCH(AQ$1,人口源表!$1:$1,0))-INDEX(城镇人口!$1:$1048576,MATCH($B158,城镇人口!$B:$B,0),MATCH(AQ$1,城镇人口!$1:$1,0))</f>
        <v>850764.62498624902</v>
      </c>
      <c r="AR158" s="40">
        <f>INDEX(人口源表!$1:$1048576,MATCH($B158,人口源表!$A:$A,0),MATCH(AR$1,人口源表!$1:$1,0))-INDEX(城镇人口!$1:$1048576,MATCH($B158,城镇人口!$B:$B,0),MATCH(AR$1,城镇人口!$1:$1,0))</f>
        <v>837627.54922043486</v>
      </c>
      <c r="AS158" s="40">
        <f>INDEX(人口源表!$1:$1048576,MATCH($B158,人口源表!$A:$A,0),MATCH(AS$1,人口源表!$1:$1,0))-INDEX(城镇人口!$1:$1048576,MATCH($B158,城镇人口!$B:$B,0),MATCH(AS$1,城镇人口!$1:$1,0))</f>
        <v>824896.09124400141</v>
      </c>
      <c r="AT158" s="40">
        <f>INDEX(人口源表!$1:$1048576,MATCH($B158,人口源表!$A:$A,0),MATCH(AT$1,人口源表!$1:$1,0))-INDEX(城镇人口!$1:$1048576,MATCH($B158,城镇人口!$B:$B,0),MATCH(AT$1,城镇人口!$1:$1,0))</f>
        <v>812624.42240780592</v>
      </c>
      <c r="AU158" s="40">
        <f>INDEX(人口源表!$1:$1048576,MATCH($B158,人口源表!$A:$A,0),MATCH(AU$1,人口源表!$1:$1,0))-INDEX(城镇人口!$1:$1048576,MATCH($B158,城镇人口!$B:$B,0),MATCH(AU$1,城镇人口!$1:$1,0))</f>
        <v>800866.20119729079</v>
      </c>
      <c r="AV158" s="40">
        <f>INDEX(人口源表!$1:$1048576,MATCH($B158,人口源表!$A:$A,0),MATCH(AV$1,人口源表!$1:$1,0))-INDEX(城镇人口!$1:$1048576,MATCH($B158,城镇人口!$B:$B,0),MATCH(AV$1,城镇人口!$1:$1,0))</f>
        <v>789673.67435228219</v>
      </c>
    </row>
    <row r="159" spans="1:48" x14ac:dyDescent="0.15">
      <c r="A159" s="4" t="s">
        <v>870</v>
      </c>
      <c r="B159" s="4" t="s">
        <v>324</v>
      </c>
      <c r="C159" s="34">
        <f>VLOOKUP(B159,'[1]2016省城人口总结（根）'!B:C,2,FALSE)/100</f>
        <v>0.434</v>
      </c>
      <c r="D159" s="40">
        <f>INDEX(人口源表!$1:$1048576,MATCH($B159,人口源表!$A:$A,0),MATCH(D$1,人口源表!$1:$1,0))-INDEX(城镇人口!$1:$1048576,MATCH($B159,城镇人口!$B:$B,0),MATCH(D$1,城镇人口!$1:$1,0))</f>
        <v>2134081.7766120471</v>
      </c>
      <c r="E159" s="40">
        <f>INDEX(人口源表!$1:$1048576,MATCH($B159,人口源表!$A:$A,0),MATCH(E$1,人口源表!$1:$1,0))-INDEX(城镇人口!$1:$1048576,MATCH($B159,城镇人口!$B:$B,0),MATCH(E$1,城镇人口!$1:$1,0))</f>
        <v>2118138.4304769887</v>
      </c>
      <c r="F159" s="40">
        <f>INDEX(人口源表!$1:$1048576,MATCH($B159,人口源表!$A:$A,0),MATCH(F$1,人口源表!$1:$1,0))-INDEX(城镇人口!$1:$1048576,MATCH($B159,城镇人口!$B:$B,0),MATCH(F$1,城镇人口!$1:$1,0))</f>
        <v>2100478.1659023622</v>
      </c>
      <c r="G159" s="40">
        <f>INDEX(人口源表!$1:$1048576,MATCH($B159,人口源表!$A:$A,0),MATCH(G$1,人口源表!$1:$1,0))-INDEX(城镇人口!$1:$1048576,MATCH($B159,城镇人口!$B:$B,0),MATCH(G$1,城镇人口!$1:$1,0))</f>
        <v>2038803.2866224628</v>
      </c>
      <c r="H159" s="40">
        <f>INDEX(人口源表!$1:$1048576,MATCH($B159,人口源表!$A:$A,0),MATCH(H$1,人口源表!$1:$1,0))-INDEX(城镇人口!$1:$1048576,MATCH($B159,城镇人口!$B:$B,0),MATCH(H$1,城镇人口!$1:$1,0))</f>
        <v>2020561.2186151561</v>
      </c>
      <c r="I159" s="40">
        <f>INDEX(人口源表!$1:$1048576,MATCH($B159,人口源表!$A:$A,0),MATCH(I$1,人口源表!$1:$1,0))-INDEX(城镇人口!$1:$1048576,MATCH($B159,城镇人口!$B:$B,0),MATCH(I$1,城镇人口!$1:$1,0))</f>
        <v>2014432.3316989648</v>
      </c>
      <c r="J159" s="40">
        <f>INDEX(人口源表!$1:$1048576,MATCH($B159,人口源表!$A:$A,0),MATCH(J$1,人口源表!$1:$1,0))-INDEX(城镇人口!$1:$1048576,MATCH($B159,城镇人口!$B:$B,0),MATCH(J$1,城镇人口!$1:$1,0))</f>
        <v>2008323.121123964</v>
      </c>
      <c r="K159" s="40">
        <f>INDEX(人口源表!$1:$1048576,MATCH($B159,人口源表!$A:$A,0),MATCH(K$1,人口源表!$1:$1,0))-INDEX(城镇人口!$1:$1048576,MATCH($B159,城镇人口!$B:$B,0),MATCH(K$1,城镇人口!$1:$1,0))</f>
        <v>2002047.0384530874</v>
      </c>
      <c r="L159" s="40">
        <f>INDEX(人口源表!$1:$1048576,MATCH($B159,人口源表!$A:$A,0),MATCH(L$1,人口源表!$1:$1,0))-INDEX(城镇人口!$1:$1048576,MATCH($B159,城镇人口!$B:$B,0),MATCH(L$1,城镇人口!$1:$1,0))</f>
        <v>1995435.4275715565</v>
      </c>
      <c r="M159" s="40">
        <f>INDEX(人口源表!$1:$1048576,MATCH($B159,人口源表!$A:$A,0),MATCH(M$1,人口源表!$1:$1,0))-INDEX(城镇人口!$1:$1048576,MATCH($B159,城镇人口!$B:$B,0),MATCH(M$1,城镇人口!$1:$1,0))</f>
        <v>1988335.5856680081</v>
      </c>
      <c r="N159" s="40">
        <f>INDEX(人口源表!$1:$1048576,MATCH($B159,人口源表!$A:$A,0),MATCH(N$1,人口源表!$1:$1,0))-INDEX(城镇人口!$1:$1048576,MATCH($B159,城镇人口!$B:$B,0),MATCH(N$1,城镇人口!$1:$1,0))</f>
        <v>1980609.4056013878</v>
      </c>
      <c r="O159" s="40">
        <f>INDEX(人口源表!$1:$1048576,MATCH($B159,人口源表!$A:$A,0),MATCH(O$1,人口源表!$1:$1,0))-INDEX(城镇人口!$1:$1048576,MATCH($B159,城镇人口!$B:$B,0),MATCH(O$1,城镇人口!$1:$1,0))</f>
        <v>1972136.5855946296</v>
      </c>
      <c r="P159" s="40">
        <f>INDEX(人口源表!$1:$1048576,MATCH($B159,人口源表!$A:$A,0),MATCH(P$1,人口源表!$1:$1,0))-INDEX(城镇人口!$1:$1048576,MATCH($B159,城镇人口!$B:$B,0),MATCH(P$1,城镇人口!$1:$1,0))</f>
        <v>1962810.1607924521</v>
      </c>
      <c r="Q159" s="40">
        <f>INDEX(人口源表!$1:$1048576,MATCH($B159,人口源表!$A:$A,0),MATCH(Q$1,人口源表!$1:$1,0))-INDEX(城镇人口!$1:$1048576,MATCH($B159,城镇人口!$B:$B,0),MATCH(Q$1,城镇人口!$1:$1,0))</f>
        <v>1952538.16660126</v>
      </c>
      <c r="R159" s="40">
        <f>INDEX(人口源表!$1:$1048576,MATCH($B159,人口源表!$A:$A,0),MATCH(R$1,人口源表!$1:$1,0))-INDEX(城镇人口!$1:$1048576,MATCH($B159,城镇人口!$B:$B,0),MATCH(R$1,城镇人口!$1:$1,0))</f>
        <v>1941244.1955125597</v>
      </c>
      <c r="S159" s="40">
        <f>INDEX(人口源表!$1:$1048576,MATCH($B159,人口源表!$A:$A,0),MATCH(S$1,人口源表!$1:$1,0))-INDEX(城镇人口!$1:$1048576,MATCH($B159,城镇人口!$B:$B,0),MATCH(S$1,城镇人口!$1:$1,0))</f>
        <v>1939126.0225741016</v>
      </c>
      <c r="T159" s="40">
        <f>INDEX(人口源表!$1:$1048576,MATCH($B159,人口源表!$A:$A,0),MATCH(T$1,人口源表!$1:$1,0))-INDEX(城镇人口!$1:$1048576,MATCH($B159,城镇人口!$B:$B,0),MATCH(T$1,城镇人口!$1:$1,0))</f>
        <v>1936104.2230612175</v>
      </c>
      <c r="U159" s="40">
        <f>INDEX(人口源表!$1:$1048576,MATCH($B159,人口源表!$A:$A,0),MATCH(U$1,人口源表!$1:$1,0))-INDEX(城镇人口!$1:$1048576,MATCH($B159,城镇人口!$B:$B,0),MATCH(U$1,城镇人口!$1:$1,0))</f>
        <v>1932132.2426921702</v>
      </c>
      <c r="V159" s="40">
        <f>INDEX(人口源表!$1:$1048576,MATCH($B159,人口源表!$A:$A,0),MATCH(V$1,人口源表!$1:$1,0))-INDEX(城镇人口!$1:$1048576,MATCH($B159,城镇人口!$B:$B,0),MATCH(V$1,城镇人口!$1:$1,0))</f>
        <v>1927174.4408960128</v>
      </c>
      <c r="W159" s="40">
        <f>INDEX(人口源表!$1:$1048576,MATCH($B159,人口源表!$A:$A,0),MATCH(W$1,人口源表!$1:$1,0))-INDEX(城镇人口!$1:$1048576,MATCH($B159,城镇人口!$B:$B,0),MATCH(W$1,城镇人口!$1:$1,0))</f>
        <v>1921207.2684902595</v>
      </c>
      <c r="X159" s="40">
        <f>INDEX(人口源表!$1:$1048576,MATCH($B159,人口源表!$A:$A,0),MATCH(X$1,人口源表!$1:$1,0))-INDEX(城镇人口!$1:$1048576,MATCH($B159,城镇人口!$B:$B,0),MATCH(X$1,城镇人口!$1:$1,0))</f>
        <v>1914215.6787803755</v>
      </c>
      <c r="Y159" s="40">
        <f>INDEX(人口源表!$1:$1048576,MATCH($B159,人口源表!$A:$A,0),MATCH(Y$1,人口源表!$1:$1,0))-INDEX(城镇人口!$1:$1048576,MATCH($B159,城镇人口!$B:$B,0),MATCH(Y$1,城镇人口!$1:$1,0))</f>
        <v>1906196.6788479979</v>
      </c>
      <c r="Z159" s="40">
        <f>INDEX(人口源表!$1:$1048576,MATCH($B159,人口源表!$A:$A,0),MATCH(Z$1,人口源表!$1:$1,0))-INDEX(城镇人口!$1:$1048576,MATCH($B159,城镇人口!$B:$B,0),MATCH(Z$1,城镇人口!$1:$1,0))</f>
        <v>1897157.6215475816</v>
      </c>
      <c r="AA159" s="40">
        <f>INDEX(人口源表!$1:$1048576,MATCH($B159,人口源表!$A:$A,0),MATCH(AA$1,人口源表!$1:$1,0))-INDEX(城镇人口!$1:$1048576,MATCH($B159,城镇人口!$B:$B,0),MATCH(AA$1,城镇人口!$1:$1,0))</f>
        <v>1887114.5408516265</v>
      </c>
      <c r="AB159" s="40">
        <f>INDEX(人口源表!$1:$1048576,MATCH($B159,人口源表!$A:$A,0),MATCH(AB$1,人口源表!$1:$1,0))-INDEX(城镇人口!$1:$1048576,MATCH($B159,城镇人口!$B:$B,0),MATCH(AB$1,城镇人口!$1:$1,0))</f>
        <v>1876093.2967360481</v>
      </c>
      <c r="AC159" s="40">
        <f>INDEX(人口源表!$1:$1048576,MATCH($B159,人口源表!$A:$A,0),MATCH(AC$1,人口源表!$1:$1,0))-INDEX(城镇人口!$1:$1048576,MATCH($B159,城镇人口!$B:$B,0),MATCH(AC$1,城镇人口!$1:$1,0))</f>
        <v>1866827.8749074759</v>
      </c>
      <c r="AD159" s="40">
        <f>INDEX(人口源表!$1:$1048576,MATCH($B159,人口源表!$A:$A,0),MATCH(AD$1,人口源表!$1:$1,0))-INDEX(城镇人口!$1:$1048576,MATCH($B159,城镇人口!$B:$B,0),MATCH(AD$1,城镇人口!$1:$1,0))</f>
        <v>1856682.6158490763</v>
      </c>
      <c r="AE159" s="40">
        <f>INDEX(人口源表!$1:$1048576,MATCH($B159,人口源表!$A:$A,0),MATCH(AE$1,人口源表!$1:$1,0))-INDEX(城镇人口!$1:$1048576,MATCH($B159,城镇人口!$B:$B,0),MATCH(AE$1,城镇人口!$1:$1,0))</f>
        <v>1845708.5493198619</v>
      </c>
      <c r="AF159" s="40">
        <f>INDEX(人口源表!$1:$1048576,MATCH($B159,人口源表!$A:$A,0),MATCH(AF$1,人口源表!$1:$1,0))-INDEX(城镇人口!$1:$1048576,MATCH($B159,城镇人口!$B:$B,0),MATCH(AF$1,城镇人口!$1:$1,0))</f>
        <v>1833963.3200894427</v>
      </c>
      <c r="AG159" s="40">
        <f>INDEX(人口源表!$1:$1048576,MATCH($B159,人口源表!$A:$A,0),MATCH(AG$1,人口源表!$1:$1,0))-INDEX(城镇人口!$1:$1048576,MATCH($B159,城镇人口!$B:$B,0),MATCH(AG$1,城镇人口!$1:$1,0))</f>
        <v>1821514.6219655974</v>
      </c>
      <c r="AH159" s="40">
        <f>INDEX(人口源表!$1:$1048576,MATCH($B159,人口源表!$A:$A,0),MATCH(AH$1,人口源表!$1:$1,0))-INDEX(城镇人口!$1:$1048576,MATCH($B159,城镇人口!$B:$B,0),MATCH(AH$1,城镇人口!$1:$1,0))</f>
        <v>1808437.6988186506</v>
      </c>
      <c r="AI159" s="40">
        <f>INDEX(人口源表!$1:$1048576,MATCH($B159,人口源表!$A:$A,0),MATCH(AI$1,人口源表!$1:$1,0))-INDEX(城镇人口!$1:$1048576,MATCH($B159,城镇人口!$B:$B,0),MATCH(AI$1,城镇人口!$1:$1,0))</f>
        <v>1794815.5841737441</v>
      </c>
      <c r="AJ159" s="40">
        <f>INDEX(人口源表!$1:$1048576,MATCH($B159,人口源表!$A:$A,0),MATCH(AJ$1,人口源表!$1:$1,0))-INDEX(城镇人口!$1:$1048576,MATCH($B159,城镇人口!$B:$B,0),MATCH(AJ$1,城镇人口!$1:$1,0))</f>
        <v>1780739.7704013265</v>
      </c>
      <c r="AK159" s="40">
        <f>INDEX(人口源表!$1:$1048576,MATCH($B159,人口源表!$A:$A,0),MATCH(AK$1,人口源表!$1:$1,0))-INDEX(城镇人口!$1:$1048576,MATCH($B159,城镇人口!$B:$B,0),MATCH(AK$1,城镇人口!$1:$1,0))</f>
        <v>1766309.0810080217</v>
      </c>
      <c r="AL159" s="40">
        <f>INDEX(人口源表!$1:$1048576,MATCH($B159,人口源表!$A:$A,0),MATCH(AL$1,人口源表!$1:$1,0))-INDEX(城镇人口!$1:$1048576,MATCH($B159,城镇人口!$B:$B,0),MATCH(AL$1,城镇人口!$1:$1,0))</f>
        <v>1751629.4459106619</v>
      </c>
      <c r="AM159" s="40">
        <f>INDEX(人口源表!$1:$1048576,MATCH($B159,人口源表!$A:$A,0),MATCH(AM$1,人口源表!$1:$1,0))-INDEX(城镇人口!$1:$1048576,MATCH($B159,城镇人口!$B:$B,0),MATCH(AM$1,城镇人口!$1:$1,0))</f>
        <v>1736814.1123394025</v>
      </c>
      <c r="AN159" s="40">
        <f>INDEX(人口源表!$1:$1048576,MATCH($B159,人口源表!$A:$A,0),MATCH(AN$1,人口源表!$1:$1,0))-INDEX(城镇人口!$1:$1048576,MATCH($B159,城镇人口!$B:$B,0),MATCH(AN$1,城镇人口!$1:$1,0))</f>
        <v>1721982.9685235457</v>
      </c>
      <c r="AO159" s="40">
        <f>INDEX(人口源表!$1:$1048576,MATCH($B159,人口源表!$A:$A,0),MATCH(AO$1,人口源表!$1:$1,0))-INDEX(城镇人口!$1:$1048576,MATCH($B159,城镇人口!$B:$B,0),MATCH(AO$1,城镇人口!$1:$1,0))</f>
        <v>1707263.1791011551</v>
      </c>
      <c r="AP159" s="40">
        <f>INDEX(人口源表!$1:$1048576,MATCH($B159,人口源表!$A:$A,0),MATCH(AP$1,人口源表!$1:$1,0))-INDEX(城镇人口!$1:$1048576,MATCH($B159,城镇人口!$B:$B,0),MATCH(AP$1,城镇人口!$1:$1,0))</f>
        <v>1692787.6336728157</v>
      </c>
      <c r="AQ159" s="40">
        <f>INDEX(人口源表!$1:$1048576,MATCH($B159,人口源表!$A:$A,0),MATCH(AQ$1,人口源表!$1:$1,0))-INDEX(城镇人口!$1:$1048576,MATCH($B159,城镇人口!$B:$B,0),MATCH(AQ$1,城镇人口!$1:$1,0))</f>
        <v>1678695.5790787814</v>
      </c>
      <c r="AR159" s="40">
        <f>INDEX(人口源表!$1:$1048576,MATCH($B159,人口源表!$A:$A,0),MATCH(AR$1,人口源表!$1:$1,0))-INDEX(城镇人口!$1:$1048576,MATCH($B159,城镇人口!$B:$B,0),MATCH(AR$1,城镇人口!$1:$1,0))</f>
        <v>1665132.7959463275</v>
      </c>
      <c r="AS159" s="40">
        <f>INDEX(人口源表!$1:$1048576,MATCH($B159,人口源表!$A:$A,0),MATCH(AS$1,人口源表!$1:$1,0))-INDEX(城镇人口!$1:$1048576,MATCH($B159,城镇人口!$B:$B,0),MATCH(AS$1,城镇人口!$1:$1,0))</f>
        <v>1652250.0583976987</v>
      </c>
      <c r="AT159" s="40">
        <f>INDEX(人口源表!$1:$1048576,MATCH($B159,人口源表!$A:$A,0),MATCH(AT$1,人口源表!$1:$1,0))-INDEX(城镇人口!$1:$1048576,MATCH($B159,城镇人口!$B:$B,0),MATCH(AT$1,城镇人口!$1:$1,0))</f>
        <v>1640202.8992293039</v>
      </c>
      <c r="AU159" s="40">
        <f>INDEX(人口源表!$1:$1048576,MATCH($B159,人口源表!$A:$A,0),MATCH(AU$1,人口源表!$1:$1,0))-INDEX(城镇人口!$1:$1048576,MATCH($B159,城镇人口!$B:$B,0),MATCH(AU$1,城镇人口!$1:$1,0))</f>
        <v>1629153.8982106168</v>
      </c>
      <c r="AV159" s="40">
        <f>INDEX(人口源表!$1:$1048576,MATCH($B159,人口源表!$A:$A,0),MATCH(AV$1,人口源表!$1:$1,0))-INDEX(城镇人口!$1:$1048576,MATCH($B159,城镇人口!$B:$B,0),MATCH(AV$1,城镇人口!$1:$1,0))</f>
        <v>1619269.0265646745</v>
      </c>
    </row>
    <row r="160" spans="1:48" x14ac:dyDescent="0.15">
      <c r="A160" s="4" t="s">
        <v>870</v>
      </c>
      <c r="B160" s="4" t="s">
        <v>326</v>
      </c>
      <c r="C160" s="34">
        <f>VLOOKUP(B160,'[1]2016省城人口总结（根）'!B:C,2,FALSE)/100</f>
        <v>0.50741714784107406</v>
      </c>
      <c r="D160" s="40">
        <f>INDEX(人口源表!$1:$1048576,MATCH($B160,人口源表!$A:$A,0),MATCH(D$1,人口源表!$1:$1,0))-INDEX(城镇人口!$1:$1048576,MATCH($B160,城镇人口!$B:$B,0),MATCH(D$1,城镇人口!$1:$1,0))</f>
        <v>2207914.6300666723</v>
      </c>
      <c r="E160" s="40">
        <f>INDEX(人口源表!$1:$1048576,MATCH($B160,人口源表!$A:$A,0),MATCH(E$1,人口源表!$1:$1,0))-INDEX(城镇人口!$1:$1048576,MATCH($B160,城镇人口!$B:$B,0),MATCH(E$1,城镇人口!$1:$1,0))</f>
        <v>2178936.8888682262</v>
      </c>
      <c r="F160" s="40">
        <f>INDEX(人口源表!$1:$1048576,MATCH($B160,人口源表!$A:$A,0),MATCH(F$1,人口源表!$1:$1,0))-INDEX(城镇人口!$1:$1048576,MATCH($B160,城镇人口!$B:$B,0),MATCH(F$1,城镇人口!$1:$1,0))</f>
        <v>2147959.5602333592</v>
      </c>
      <c r="G160" s="40">
        <f>INDEX(人口源表!$1:$1048576,MATCH($B160,人口源表!$A:$A,0),MATCH(G$1,人口源表!$1:$1,0))-INDEX(城镇人口!$1:$1048576,MATCH($B160,城镇人口!$B:$B,0),MATCH(G$1,城镇人口!$1:$1,0))</f>
        <v>2033337.5542504601</v>
      </c>
      <c r="H160" s="40">
        <f>INDEX(人口源表!$1:$1048576,MATCH($B160,人口源表!$A:$A,0),MATCH(H$1,人口源表!$1:$1,0))-INDEX(城镇人口!$1:$1048576,MATCH($B160,城镇人口!$B:$B,0),MATCH(H$1,城镇人口!$1:$1,0))</f>
        <v>2002162.7995259897</v>
      </c>
      <c r="I160" s="40">
        <f>INDEX(人口源表!$1:$1048576,MATCH($B160,人口源表!$A:$A,0),MATCH(I$1,人口源表!$1:$1,0))-INDEX(城镇人口!$1:$1048576,MATCH($B160,城镇人口!$B:$B,0),MATCH(I$1,城镇人口!$1:$1,0))</f>
        <v>1987060.9734702134</v>
      </c>
      <c r="J160" s="40">
        <f>INDEX(人口源表!$1:$1048576,MATCH($B160,人口源表!$A:$A,0),MATCH(J$1,人口源表!$1:$1,0))-INDEX(城镇人口!$1:$1048576,MATCH($B160,城镇人口!$B:$B,0),MATCH(J$1,城镇人口!$1:$1,0))</f>
        <v>1971699.6731160404</v>
      </c>
      <c r="K160" s="40">
        <f>INDEX(人口源表!$1:$1048576,MATCH($B160,人口源表!$A:$A,0),MATCH(K$1,人口源表!$1:$1,0))-INDEX(城镇人口!$1:$1048576,MATCH($B160,城镇人口!$B:$B,0),MATCH(K$1,城镇人口!$1:$1,0))</f>
        <v>1955923.5450728554</v>
      </c>
      <c r="L160" s="40">
        <f>INDEX(人口源表!$1:$1048576,MATCH($B160,人口源表!$A:$A,0),MATCH(L$1,人口源表!$1:$1,0))-INDEX(城镇人口!$1:$1048576,MATCH($B160,城镇人口!$B:$B,0),MATCH(L$1,城镇人口!$1:$1,0))</f>
        <v>1939593.8505491484</v>
      </c>
      <c r="M160" s="40">
        <f>INDEX(人口源表!$1:$1048576,MATCH($B160,人口源表!$A:$A,0),MATCH(M$1,人口源表!$1:$1,0))-INDEX(城镇人口!$1:$1048576,MATCH($B160,城镇人口!$B:$B,0),MATCH(M$1,城镇人口!$1:$1,0))</f>
        <v>1922588.0220883219</v>
      </c>
      <c r="N160" s="40">
        <f>INDEX(人口源表!$1:$1048576,MATCH($B160,人口源表!$A:$A,0),MATCH(N$1,人口源表!$1:$1,0))-INDEX(城镇人口!$1:$1048576,MATCH($B160,城镇人口!$B:$B,0),MATCH(N$1,城镇人口!$1:$1,0))</f>
        <v>1904798.3577090842</v>
      </c>
      <c r="O160" s="40">
        <f>INDEX(人口源表!$1:$1048576,MATCH($B160,人口源表!$A:$A,0),MATCH(O$1,人口源表!$1:$1,0))-INDEX(城镇人口!$1:$1048576,MATCH($B160,城镇人口!$B:$B,0),MATCH(O$1,城镇人口!$1:$1,0))</f>
        <v>1886132.8587862654</v>
      </c>
      <c r="P160" s="40">
        <f>INDEX(人口源表!$1:$1048576,MATCH($B160,人口源表!$A:$A,0),MATCH(P$1,人口源表!$1:$1,0))-INDEX(城镇人口!$1:$1048576,MATCH($B160,城镇人口!$B:$B,0),MATCH(P$1,城镇人口!$1:$1,0))</f>
        <v>1866513.8881631158</v>
      </c>
      <c r="Q160" s="40">
        <f>INDEX(人口源表!$1:$1048576,MATCH($B160,人口源表!$A:$A,0),MATCH(Q$1,人口源表!$1:$1,0))-INDEX(城镇人口!$1:$1048576,MATCH($B160,城镇人口!$B:$B,0),MATCH(Q$1,城镇人口!$1:$1,0))</f>
        <v>1845877.288058192</v>
      </c>
      <c r="R160" s="40">
        <f>INDEX(人口源表!$1:$1048576,MATCH($B160,人口源表!$A:$A,0),MATCH(R$1,人口源表!$1:$1,0))-INDEX(城镇人口!$1:$1048576,MATCH($B160,城镇人口!$B:$B,0),MATCH(R$1,城镇人口!$1:$1,0))</f>
        <v>1824173.1193715781</v>
      </c>
      <c r="S160" s="40">
        <f>INDEX(人口源表!$1:$1048576,MATCH($B160,人口源表!$A:$A,0),MATCH(S$1,人口源表!$1:$1,0))-INDEX(城镇人口!$1:$1048576,MATCH($B160,城镇人口!$B:$B,0),MATCH(S$1,城镇人口!$1:$1,0))</f>
        <v>1815058.4318601172</v>
      </c>
      <c r="T160" s="40">
        <f>INDEX(人口源表!$1:$1048576,MATCH($B160,人口源表!$A:$A,0),MATCH(T$1,人口源表!$1:$1,0))-INDEX(城镇人口!$1:$1048576,MATCH($B160,城镇人口!$B:$B,0),MATCH(T$1,城镇人口!$1:$1,0))</f>
        <v>1805077.7336522327</v>
      </c>
      <c r="U160" s="40">
        <f>INDEX(人口源表!$1:$1048576,MATCH($B160,人口源表!$A:$A,0),MATCH(U$1,人口源表!$1:$1,0))-INDEX(城镇人口!$1:$1048576,MATCH($B160,城镇人口!$B:$B,0),MATCH(U$1,城镇人口!$1:$1,0))</f>
        <v>1794204.2995807417</v>
      </c>
      <c r="V160" s="40">
        <f>INDEX(人口源表!$1:$1048576,MATCH($B160,人口源表!$A:$A,0),MATCH(V$1,人口源表!$1:$1,0))-INDEX(城镇人口!$1:$1048576,MATCH($B160,城镇人口!$B:$B,0),MATCH(V$1,城镇人口!$1:$1,0))</f>
        <v>1782420.2715638662</v>
      </c>
      <c r="W160" s="40">
        <f>INDEX(人口源表!$1:$1048576,MATCH($B160,人口源表!$A:$A,0),MATCH(W$1,人口源表!$1:$1,0))-INDEX(城镇人口!$1:$1048576,MATCH($B160,城镇人口!$B:$B,0),MATCH(W$1,城镇人口!$1:$1,0))</f>
        <v>1769718.6973685394</v>
      </c>
      <c r="X160" s="40">
        <f>INDEX(人口源表!$1:$1048576,MATCH($B160,人口源表!$A:$A,0),MATCH(X$1,人口源表!$1:$1,0))-INDEX(城镇人口!$1:$1048576,MATCH($B160,城镇人口!$B:$B,0),MATCH(X$1,城镇人口!$1:$1,0))</f>
        <v>1756101.2508302345</v>
      </c>
      <c r="Y160" s="40">
        <f>INDEX(人口源表!$1:$1048576,MATCH($B160,人口源表!$A:$A,0),MATCH(Y$1,人口源表!$1:$1,0))-INDEX(城镇人口!$1:$1048576,MATCH($B160,城镇人口!$B:$B,0),MATCH(Y$1,城镇人口!$1:$1,0))</f>
        <v>1741577.9344624109</v>
      </c>
      <c r="Z160" s="40">
        <f>INDEX(人口源表!$1:$1048576,MATCH($B160,人口源表!$A:$A,0),MATCH(Z$1,人口源表!$1:$1,0))-INDEX(城镇人口!$1:$1048576,MATCH($B160,城镇人口!$B:$B,0),MATCH(Z$1,城镇人口!$1:$1,0))</f>
        <v>1726167.9054262298</v>
      </c>
      <c r="AA160" s="40">
        <f>INDEX(人口源表!$1:$1048576,MATCH($B160,人口源表!$A:$A,0),MATCH(AA$1,人口源表!$1:$1,0))-INDEX(城镇人口!$1:$1048576,MATCH($B160,城镇人口!$B:$B,0),MATCH(AA$1,城镇人口!$1:$1,0))</f>
        <v>1709898.0037173009</v>
      </c>
      <c r="AB160" s="40">
        <f>INDEX(人口源表!$1:$1048576,MATCH($B160,人口源表!$A:$A,0),MATCH(AB$1,人口源表!$1:$1,0))-INDEX(城镇人口!$1:$1048576,MATCH($B160,城镇人口!$B:$B,0),MATCH(AB$1,城镇人口!$1:$1,0))</f>
        <v>1692803.919399742</v>
      </c>
      <c r="AC160" s="40">
        <f>INDEX(人口源表!$1:$1048576,MATCH($B160,人口源表!$A:$A,0),MATCH(AC$1,人口源表!$1:$1,0))-INDEX(城镇人口!$1:$1048576,MATCH($B160,城镇人口!$B:$B,0),MATCH(AC$1,城镇人口!$1:$1,0))</f>
        <v>1678469.4823037102</v>
      </c>
      <c r="AD160" s="40">
        <f>INDEX(人口源表!$1:$1048576,MATCH($B160,人口源表!$A:$A,0),MATCH(AD$1,人口源表!$1:$1,0))-INDEX(城镇人口!$1:$1048576,MATCH($B160,城镇人口!$B:$B,0),MATCH(AD$1,城镇人口!$1:$1,0))</f>
        <v>1663416.2879512799</v>
      </c>
      <c r="AE160" s="40">
        <f>INDEX(人口源表!$1:$1048576,MATCH($B160,人口源表!$A:$A,0),MATCH(AE$1,人口源表!$1:$1,0))-INDEX(城镇人口!$1:$1048576,MATCH($B160,城镇人口!$B:$B,0),MATCH(AE$1,城镇人口!$1:$1,0))</f>
        <v>1647696.3625647216</v>
      </c>
      <c r="AF160" s="40">
        <f>INDEX(人口源表!$1:$1048576,MATCH($B160,人口源表!$A:$A,0),MATCH(AF$1,人口源表!$1:$1,0))-INDEX(城镇人口!$1:$1048576,MATCH($B160,城镇人口!$B:$B,0),MATCH(AF$1,城镇人口!$1:$1,0))</f>
        <v>1631368.7637183638</v>
      </c>
      <c r="AG160" s="40">
        <f>INDEX(人口源表!$1:$1048576,MATCH($B160,人口源表!$A:$A,0),MATCH(AG$1,人口源表!$1:$1,0))-INDEX(城镇人口!$1:$1048576,MATCH($B160,城镇人口!$B:$B,0),MATCH(AG$1,城镇人口!$1:$1,0))</f>
        <v>1614498.9484969093</v>
      </c>
      <c r="AH160" s="40">
        <f>INDEX(人口源表!$1:$1048576,MATCH($B160,人口源表!$A:$A,0),MATCH(AH$1,人口源表!$1:$1,0))-INDEX(城镇人口!$1:$1048576,MATCH($B160,城镇人口!$B:$B,0),MATCH(AH$1,城镇人口!$1:$1,0))</f>
        <v>1597158.8637374369</v>
      </c>
      <c r="AI160" s="40">
        <f>INDEX(人口源表!$1:$1048576,MATCH($B160,人口源表!$A:$A,0),MATCH(AI$1,人口源表!$1:$1,0))-INDEX(城镇人口!$1:$1048576,MATCH($B160,城镇人口!$B:$B,0),MATCH(AI$1,城镇人口!$1:$1,0))</f>
        <v>1579425.9600858628</v>
      </c>
      <c r="AJ160" s="40">
        <f>INDEX(人口源表!$1:$1048576,MATCH($B160,人口源表!$A:$A,0),MATCH(AJ$1,人口源表!$1:$1,0))-INDEX(城镇人口!$1:$1048576,MATCH($B160,城镇人口!$B:$B,0),MATCH(AJ$1,城镇人口!$1:$1,0))</f>
        <v>1561384.3348568077</v>
      </c>
      <c r="AK160" s="40">
        <f>INDEX(人口源表!$1:$1048576,MATCH($B160,人口源表!$A:$A,0),MATCH(AK$1,人口源表!$1:$1,0))-INDEX(城镇人口!$1:$1048576,MATCH($B160,城镇人口!$B:$B,0),MATCH(AK$1,城镇人口!$1:$1,0))</f>
        <v>1543122.6813137257</v>
      </c>
      <c r="AL160" s="40">
        <f>INDEX(人口源表!$1:$1048576,MATCH($B160,人口源表!$A:$A,0),MATCH(AL$1,人口源表!$1:$1,0))-INDEX(城镇人口!$1:$1048576,MATCH($B160,城镇人口!$B:$B,0),MATCH(AL$1,城镇人口!$1:$1,0))</f>
        <v>1524734.7269821088</v>
      </c>
      <c r="AM160" s="40">
        <f>INDEX(人口源表!$1:$1048576,MATCH($B160,人口源表!$A:$A,0),MATCH(AM$1,人口源表!$1:$1,0))-INDEX(城镇人口!$1:$1048576,MATCH($B160,城镇人口!$B:$B,0),MATCH(AM$1,城镇人口!$1:$1,0))</f>
        <v>1506319.9826324685</v>
      </c>
      <c r="AN160" s="40">
        <f>INDEX(人口源表!$1:$1048576,MATCH($B160,人口源表!$A:$A,0),MATCH(AN$1,人口源表!$1:$1,0))-INDEX(城镇人口!$1:$1048576,MATCH($B160,城镇人口!$B:$B,0),MATCH(AN$1,城镇人口!$1:$1,0))</f>
        <v>1487982.0594615866</v>
      </c>
      <c r="AO160" s="40">
        <f>INDEX(人口源表!$1:$1048576,MATCH($B160,人口源表!$A:$A,0),MATCH(AO$1,人口源表!$1:$1,0))-INDEX(城镇人口!$1:$1048576,MATCH($B160,城镇人口!$B:$B,0),MATCH(AO$1,城镇人口!$1:$1,0))</f>
        <v>1469828.3948181588</v>
      </c>
      <c r="AP160" s="40">
        <f>INDEX(人口源表!$1:$1048576,MATCH($B160,人口源表!$A:$A,0),MATCH(AP$1,人口源表!$1:$1,0))-INDEX(城镇人口!$1:$1048576,MATCH($B160,城镇人口!$B:$B,0),MATCH(AP$1,城镇人口!$1:$1,0))</f>
        <v>1451970.9817474233</v>
      </c>
      <c r="AQ160" s="40">
        <f>INDEX(人口源表!$1:$1048576,MATCH($B160,人口源表!$A:$A,0),MATCH(AQ$1,人口源表!$1:$1,0))-INDEX(城镇人口!$1:$1048576,MATCH($B160,城镇人口!$B:$B,0),MATCH(AQ$1,城镇人口!$1:$1,0))</f>
        <v>1434525.7180022043</v>
      </c>
      <c r="AR160" s="40">
        <f>INDEX(人口源表!$1:$1048576,MATCH($B160,人口源表!$A:$A,0),MATCH(AR$1,人口源表!$1:$1,0))-INDEX(城镇人口!$1:$1048576,MATCH($B160,城镇人口!$B:$B,0),MATCH(AR$1,城镇人口!$1:$1,0))</f>
        <v>1417611.4360678829</v>
      </c>
      <c r="AS160" s="40">
        <f>INDEX(人口源表!$1:$1048576,MATCH($B160,人口源表!$A:$A,0),MATCH(AS$1,人口源表!$1:$1,0))-INDEX(城镇人口!$1:$1048576,MATCH($B160,城镇人口!$B:$B,0),MATCH(AS$1,城镇人口!$1:$1,0))</f>
        <v>1401349.9442978823</v>
      </c>
      <c r="AT160" s="40">
        <f>INDEX(人口源表!$1:$1048576,MATCH($B160,人口源表!$A:$A,0),MATCH(AT$1,人口源表!$1:$1,0))-INDEX(城镇人口!$1:$1048576,MATCH($B160,城镇人口!$B:$B,0),MATCH(AT$1,城镇人口!$1:$1,0))</f>
        <v>1385866.7007982116</v>
      </c>
      <c r="AU160" s="40">
        <f>INDEX(人口源表!$1:$1048576,MATCH($B160,人口源表!$A:$A,0),MATCH(AU$1,人口源表!$1:$1,0))-INDEX(城镇人口!$1:$1048576,MATCH($B160,城镇人口!$B:$B,0),MATCH(AU$1,城镇人口!$1:$1,0))</f>
        <v>1371288.531354276</v>
      </c>
      <c r="AV160" s="40">
        <f>INDEX(人口源表!$1:$1048576,MATCH($B160,人口源表!$A:$A,0),MATCH(AV$1,人口源表!$1:$1,0))-INDEX(城镇人口!$1:$1048576,MATCH($B160,城镇人口!$B:$B,0),MATCH(AV$1,城镇人口!$1:$1,0))</f>
        <v>1357745.2807405549</v>
      </c>
    </row>
    <row r="161" spans="1:48" x14ac:dyDescent="0.15">
      <c r="A161" s="4" t="s">
        <v>870</v>
      </c>
      <c r="B161" s="4" t="s">
        <v>328</v>
      </c>
      <c r="C161" s="34">
        <f>VLOOKUP(B161,'[1]2016省城人口总结（根）'!B:C,2,FALSE)/100</f>
        <v>0.50590000000000002</v>
      </c>
      <c r="D161" s="40">
        <f>INDEX(人口源表!$1:$1048576,MATCH($B161,人口源表!$A:$A,0),MATCH(D$1,人口源表!$1:$1,0))-INDEX(城镇人口!$1:$1048576,MATCH($B161,城镇人口!$B:$B,0),MATCH(D$1,城镇人口!$1:$1,0))</f>
        <v>1305744.3567333519</v>
      </c>
      <c r="E161" s="40">
        <f>INDEX(人口源表!$1:$1048576,MATCH($B161,人口源表!$A:$A,0),MATCH(E$1,人口源表!$1:$1,0))-INDEX(城镇人口!$1:$1048576,MATCH($B161,城镇人口!$B:$B,0),MATCH(E$1,城镇人口!$1:$1,0))</f>
        <v>1289139.7902721982</v>
      </c>
      <c r="F161" s="40">
        <f>INDEX(人口源表!$1:$1048576,MATCH($B161,人口源表!$A:$A,0),MATCH(F$1,人口源表!$1:$1,0))-INDEX(城镇人口!$1:$1048576,MATCH($B161,城镇人口!$B:$B,0),MATCH(F$1,城镇人口!$1:$1,0))</f>
        <v>1271398.8707991568</v>
      </c>
      <c r="G161" s="40">
        <f>INDEX(人口源表!$1:$1048576,MATCH($B161,人口源表!$A:$A,0),MATCH(G$1,人口源表!$1:$1,0))-INDEX(城镇人口!$1:$1048576,MATCH($B161,城镇人口!$B:$B,0),MATCH(G$1,城镇人口!$1:$1,0))</f>
        <v>1101061.9569755434</v>
      </c>
      <c r="H161" s="40">
        <f>INDEX(人口源表!$1:$1048576,MATCH($B161,人口源表!$A:$A,0),MATCH(H$1,人口源表!$1:$1,0))-INDEX(城镇人口!$1:$1048576,MATCH($B161,城镇人口!$B:$B,0),MATCH(H$1,城镇人口!$1:$1,0))</f>
        <v>1086031.461633106</v>
      </c>
      <c r="I161" s="40">
        <f>INDEX(人口源表!$1:$1048576,MATCH($B161,人口源表!$A:$A,0),MATCH(I$1,人口源表!$1:$1,0))-INDEX(城镇人口!$1:$1048576,MATCH($B161,城镇人口!$B:$B,0),MATCH(I$1,城镇人口!$1:$1,0))</f>
        <v>1079161.832187756</v>
      </c>
      <c r="J161" s="40">
        <f>INDEX(人口源表!$1:$1048576,MATCH($B161,人口源表!$A:$A,0),MATCH(J$1,人口源表!$1:$1,0))-INDEX(城镇人口!$1:$1048576,MATCH($B161,城镇人口!$B:$B,0),MATCH(J$1,城镇人口!$1:$1,0))</f>
        <v>1071725.1866874145</v>
      </c>
      <c r="K161" s="40">
        <f>INDEX(人口源表!$1:$1048576,MATCH($B161,人口源表!$A:$A,0),MATCH(K$1,人口源表!$1:$1,0))-INDEX(城镇人口!$1:$1048576,MATCH($B161,城镇人口!$B:$B,0),MATCH(K$1,城镇人口!$1:$1,0))</f>
        <v>1063694.5200354678</v>
      </c>
      <c r="L161" s="40">
        <f>INDEX(人口源表!$1:$1048576,MATCH($B161,人口源表!$A:$A,0),MATCH(L$1,人口源表!$1:$1,0))-INDEX(城镇人口!$1:$1048576,MATCH($B161,城镇人口!$B:$B,0),MATCH(L$1,城镇人口!$1:$1,0))</f>
        <v>1055046.9281020688</v>
      </c>
      <c r="M161" s="40">
        <f>INDEX(人口源表!$1:$1048576,MATCH($B161,人口源表!$A:$A,0),MATCH(M$1,人口源表!$1:$1,0))-INDEX(城镇人口!$1:$1048576,MATCH($B161,城镇人口!$B:$B,0),MATCH(M$1,城镇人口!$1:$1,0))</f>
        <v>1045765.2382920715</v>
      </c>
      <c r="N161" s="40">
        <f>INDEX(人口源表!$1:$1048576,MATCH($B161,人口源表!$A:$A,0),MATCH(N$1,人口源表!$1:$1,0))-INDEX(城镇人口!$1:$1048576,MATCH($B161,城镇人口!$B:$B,0),MATCH(N$1,城镇人口!$1:$1,0))</f>
        <v>1035836.5218588531</v>
      </c>
      <c r="O161" s="40">
        <f>INDEX(人口源表!$1:$1048576,MATCH($B161,人口源表!$A:$A,0),MATCH(O$1,人口源表!$1:$1,0))-INDEX(城镇人口!$1:$1048576,MATCH($B161,城镇人口!$B:$B,0),MATCH(O$1,城镇人口!$1:$1,0))</f>
        <v>1025253.2213004739</v>
      </c>
      <c r="P161" s="40">
        <f>INDEX(人口源表!$1:$1048576,MATCH($B161,人口源表!$A:$A,0),MATCH(P$1,人口源表!$1:$1,0))-INDEX(城镇人口!$1:$1048576,MATCH($B161,城镇人口!$B:$B,0),MATCH(P$1,城镇人口!$1:$1,0))</f>
        <v>1014011.2713322795</v>
      </c>
      <c r="Q161" s="40">
        <f>INDEX(人口源表!$1:$1048576,MATCH($B161,人口源表!$A:$A,0),MATCH(Q$1,人口源表!$1:$1,0))-INDEX(城镇人口!$1:$1048576,MATCH($B161,城镇人口!$B:$B,0),MATCH(Q$1,城镇人口!$1:$1,0))</f>
        <v>1002111.6180724169</v>
      </c>
      <c r="R161" s="40">
        <f>INDEX(人口源表!$1:$1048576,MATCH($B161,人口源表!$A:$A,0),MATCH(R$1,人口源表!$1:$1,0))-INDEX(城镇人口!$1:$1048576,MATCH($B161,城镇人口!$B:$B,0),MATCH(R$1,城镇人口!$1:$1,0))</f>
        <v>989557.9729499158</v>
      </c>
      <c r="S161" s="40">
        <f>INDEX(人口源表!$1:$1048576,MATCH($B161,人口源表!$A:$A,0),MATCH(S$1,人口源表!$1:$1,0))-INDEX(城镇人口!$1:$1048576,MATCH($B161,城镇人口!$B:$B,0),MATCH(S$1,城镇人口!$1:$1,0))</f>
        <v>983726.05965127819</v>
      </c>
      <c r="T161" s="40">
        <f>INDEX(人口源表!$1:$1048576,MATCH($B161,人口源表!$A:$A,0),MATCH(T$1,人口源表!$1:$1,0))-INDEX(城镇人口!$1:$1048576,MATCH($B161,城镇人口!$B:$B,0),MATCH(T$1,城镇人口!$1:$1,0))</f>
        <v>977388.35608696705</v>
      </c>
      <c r="U161" s="40">
        <f>INDEX(人口源表!$1:$1048576,MATCH($B161,人口源表!$A:$A,0),MATCH(U$1,人口源表!$1:$1,0))-INDEX(城镇人口!$1:$1048576,MATCH($B161,城镇人口!$B:$B,0),MATCH(U$1,城镇人口!$1:$1,0))</f>
        <v>970550.77361333393</v>
      </c>
      <c r="V161" s="40">
        <f>INDEX(人口源表!$1:$1048576,MATCH($B161,人口源表!$A:$A,0),MATCH(V$1,人口源表!$1:$1,0))-INDEX(城镇人口!$1:$1048576,MATCH($B161,城镇人口!$B:$B,0),MATCH(V$1,城镇人口!$1:$1,0))</f>
        <v>963224.1262718502</v>
      </c>
      <c r="W161" s="40">
        <f>INDEX(人口源表!$1:$1048576,MATCH($B161,人口源表!$A:$A,0),MATCH(W$1,人口源表!$1:$1,0))-INDEX(城镇人口!$1:$1048576,MATCH($B161,城镇人口!$B:$B,0),MATCH(W$1,城镇人口!$1:$1,0))</f>
        <v>955420.853645219</v>
      </c>
      <c r="X161" s="40">
        <f>INDEX(人口源表!$1:$1048576,MATCH($B161,人口源表!$A:$A,0),MATCH(X$1,人口源表!$1:$1,0))-INDEX(城镇人口!$1:$1048576,MATCH($B161,城镇人口!$B:$B,0),MATCH(X$1,城镇人口!$1:$1,0))</f>
        <v>947156.88012154493</v>
      </c>
      <c r="Y161" s="40">
        <f>INDEX(人口源表!$1:$1048576,MATCH($B161,人口源表!$A:$A,0),MATCH(Y$1,人口源表!$1:$1,0))-INDEX(城镇人口!$1:$1048576,MATCH($B161,城镇人口!$B:$B,0),MATCH(Y$1,城镇人口!$1:$1,0))</f>
        <v>938449.57162184734</v>
      </c>
      <c r="Z161" s="40">
        <f>INDEX(人口源表!$1:$1048576,MATCH($B161,人口源表!$A:$A,0),MATCH(Z$1,人口源表!$1:$1,0))-INDEX(城镇人口!$1:$1048576,MATCH($B161,城镇人口!$B:$B,0),MATCH(Z$1,城镇人口!$1:$1,0))</f>
        <v>929320.31702795299</v>
      </c>
      <c r="AA161" s="40">
        <f>INDEX(人口源表!$1:$1048576,MATCH($B161,人口源表!$A:$A,0),MATCH(AA$1,人口源表!$1:$1,0))-INDEX(城镇人口!$1:$1048576,MATCH($B161,城镇人口!$B:$B,0),MATCH(AA$1,城镇人口!$1:$1,0))</f>
        <v>919792.10670285556</v>
      </c>
      <c r="AB161" s="40">
        <f>INDEX(人口源表!$1:$1048576,MATCH($B161,人口源表!$A:$A,0),MATCH(AB$1,人口源表!$1:$1,0))-INDEX(城镇人口!$1:$1048576,MATCH($B161,城镇人口!$B:$B,0),MATCH(AB$1,城镇人口!$1:$1,0))</f>
        <v>909890.19368809578</v>
      </c>
      <c r="AC161" s="40">
        <f>INDEX(人口源表!$1:$1048576,MATCH($B161,人口源表!$A:$A,0),MATCH(AC$1,人口源表!$1:$1,0))-INDEX(城镇人口!$1:$1048576,MATCH($B161,城镇人口!$B:$B,0),MATCH(AC$1,城镇人口!$1:$1,0))</f>
        <v>901529.32881313353</v>
      </c>
      <c r="AD161" s="40">
        <f>INDEX(人口源表!$1:$1048576,MATCH($B161,人口源表!$A:$A,0),MATCH(AD$1,人口源表!$1:$1,0))-INDEX(城镇人口!$1:$1048576,MATCH($B161,城镇人口!$B:$B,0),MATCH(AD$1,城镇人口!$1:$1,0))</f>
        <v>892857.10820234451</v>
      </c>
      <c r="AE161" s="40">
        <f>INDEX(人口源表!$1:$1048576,MATCH($B161,人口源表!$A:$A,0),MATCH(AE$1,人口源表!$1:$1,0))-INDEX(城镇人口!$1:$1048576,MATCH($B161,城镇人口!$B:$B,0),MATCH(AE$1,城镇人口!$1:$1,0))</f>
        <v>883902.52694476326</v>
      </c>
      <c r="AF161" s="40">
        <f>INDEX(人口源表!$1:$1048576,MATCH($B161,人口源表!$A:$A,0),MATCH(AF$1,人口源表!$1:$1,0))-INDEX(城镇人口!$1:$1048576,MATCH($B161,城镇人口!$B:$B,0),MATCH(AF$1,城镇人口!$1:$1,0))</f>
        <v>874697.6545662221</v>
      </c>
      <c r="AG161" s="40">
        <f>INDEX(人口源表!$1:$1048576,MATCH($B161,人口源表!$A:$A,0),MATCH(AG$1,人口源表!$1:$1,0))-INDEX(城镇人口!$1:$1048576,MATCH($B161,城镇人口!$B:$B,0),MATCH(AG$1,城镇人口!$1:$1,0))</f>
        <v>865276.4305104292</v>
      </c>
      <c r="AH161" s="40">
        <f>INDEX(人口源表!$1:$1048576,MATCH($B161,人口源表!$A:$A,0),MATCH(AH$1,人口源表!$1:$1,0))-INDEX(城镇人口!$1:$1048576,MATCH($B161,城镇人口!$B:$B,0),MATCH(AH$1,城镇人口!$1:$1,0))</f>
        <v>855673.8589149809</v>
      </c>
      <c r="AI161" s="40">
        <f>INDEX(人口源表!$1:$1048576,MATCH($B161,人口源表!$A:$A,0),MATCH(AI$1,人口源表!$1:$1,0))-INDEX(城镇人口!$1:$1048576,MATCH($B161,城镇人口!$B:$B,0),MATCH(AI$1,城镇人口!$1:$1,0))</f>
        <v>845927.36035987269</v>
      </c>
      <c r="AJ161" s="40">
        <f>INDEX(人口源表!$1:$1048576,MATCH($B161,人口源表!$A:$A,0),MATCH(AJ$1,人口源表!$1:$1,0))-INDEX(城镇人口!$1:$1048576,MATCH($B161,城镇人口!$B:$B,0),MATCH(AJ$1,城镇人口!$1:$1,0))</f>
        <v>836076.30258108163</v>
      </c>
      <c r="AK161" s="40">
        <f>INDEX(人口源表!$1:$1048576,MATCH($B161,人口源表!$A:$A,0),MATCH(AK$1,人口源表!$1:$1,0))-INDEX(城镇人口!$1:$1048576,MATCH($B161,城镇人口!$B:$B,0),MATCH(AK$1,城镇人口!$1:$1,0))</f>
        <v>826160.49471397791</v>
      </c>
      <c r="AL161" s="40">
        <f>INDEX(人口源表!$1:$1048576,MATCH($B161,人口源表!$A:$A,0),MATCH(AL$1,人口源表!$1:$1,0))-INDEX(城镇人口!$1:$1048576,MATCH($B161,城镇人口!$B:$B,0),MATCH(AL$1,城镇人口!$1:$1,0))</f>
        <v>816221.86660815682</v>
      </c>
      <c r="AM161" s="40">
        <f>INDEX(人口源表!$1:$1048576,MATCH($B161,人口源表!$A:$A,0),MATCH(AM$1,人口源表!$1:$1,0))-INDEX(城镇人口!$1:$1048576,MATCH($B161,城镇人口!$B:$B,0),MATCH(AM$1,城镇人口!$1:$1,0))</f>
        <v>806304.34856146877</v>
      </c>
      <c r="AN161" s="40">
        <f>INDEX(人口源表!$1:$1048576,MATCH($B161,人口源表!$A:$A,0),MATCH(AN$1,人口源表!$1:$1,0))-INDEX(城镇人口!$1:$1048576,MATCH($B161,城镇人口!$B:$B,0),MATCH(AN$1,城镇人口!$1:$1,0))</f>
        <v>796451.69436060288</v>
      </c>
      <c r="AO161" s="40">
        <f>INDEX(人口源表!$1:$1048576,MATCH($B161,人口源表!$A:$A,0),MATCH(AO$1,人口源表!$1:$1,0))-INDEX(城镇人口!$1:$1048576,MATCH($B161,城镇人口!$B:$B,0),MATCH(AO$1,城镇人口!$1:$1,0))</f>
        <v>786709.81329475273</v>
      </c>
      <c r="AP161" s="40">
        <f>INDEX(人口源表!$1:$1048576,MATCH($B161,人口源表!$A:$A,0),MATCH(AP$1,人口源表!$1:$1,0))-INDEX(城镇人口!$1:$1048576,MATCH($B161,城镇人口!$B:$B,0),MATCH(AP$1,城镇人口!$1:$1,0))</f>
        <v>777125.95881256764</v>
      </c>
      <c r="AQ161" s="40">
        <f>INDEX(人口源表!$1:$1048576,MATCH($B161,人口源表!$A:$A,0),MATCH(AQ$1,人口源表!$1:$1,0))-INDEX(城镇人口!$1:$1048576,MATCH($B161,城镇人口!$B:$B,0),MATCH(AQ$1,城镇人口!$1:$1,0))</f>
        <v>767747.2754575517</v>
      </c>
      <c r="AR161" s="40">
        <f>INDEX(人口源表!$1:$1048576,MATCH($B161,人口源表!$A:$A,0),MATCH(AR$1,人口源表!$1:$1,0))-INDEX(城镇人口!$1:$1048576,MATCH($B161,城镇人口!$B:$B,0),MATCH(AR$1,城镇人口!$1:$1,0))</f>
        <v>758622.39805593062</v>
      </c>
      <c r="AS161" s="40">
        <f>INDEX(人口源表!$1:$1048576,MATCH($B161,人口源表!$A:$A,0),MATCH(AS$1,人口源表!$1:$1,0))-INDEX(城镇人口!$1:$1048576,MATCH($B161,城镇人口!$B:$B,0),MATCH(AS$1,城镇人口!$1:$1,0))</f>
        <v>749800.66422665329</v>
      </c>
      <c r="AT161" s="40">
        <f>INDEX(人口源表!$1:$1048576,MATCH($B161,人口源表!$A:$A,0),MATCH(AT$1,人口源表!$1:$1,0))-INDEX(城镇人口!$1:$1048576,MATCH($B161,城镇人口!$B:$B,0),MATCH(AT$1,城镇人口!$1:$1,0))</f>
        <v>741332.33845915925</v>
      </c>
      <c r="AU161" s="40">
        <f>INDEX(人口源表!$1:$1048576,MATCH($B161,人口源表!$A:$A,0),MATCH(AU$1,人口源表!$1:$1,0))-INDEX(城镇人口!$1:$1048576,MATCH($B161,城镇人口!$B:$B,0),MATCH(AU$1,城镇人口!$1:$1,0))</f>
        <v>733267.51981338114</v>
      </c>
      <c r="AV161" s="40">
        <f>INDEX(人口源表!$1:$1048576,MATCH($B161,人口源表!$A:$A,0),MATCH(AV$1,人口源表!$1:$1,0))-INDEX(城镇人口!$1:$1048576,MATCH($B161,城镇人口!$B:$B,0),MATCH(AV$1,城镇人口!$1:$1,0))</f>
        <v>725657.35143945087</v>
      </c>
    </row>
    <row r="162" spans="1:48" x14ac:dyDescent="0.15">
      <c r="A162" s="4" t="s">
        <v>870</v>
      </c>
      <c r="B162" s="4" t="s">
        <v>330</v>
      </c>
      <c r="C162" s="34">
        <f>VLOOKUP(B162,'[1]2016省城人口总结（根）'!B:C,2,FALSE)/100</f>
        <v>0.54469999999999996</v>
      </c>
      <c r="D162" s="40">
        <f>INDEX(人口源表!$1:$1048576,MATCH($B162,人口源表!$A:$A,0),MATCH(D$1,人口源表!$1:$1,0))-INDEX(城镇人口!$1:$1048576,MATCH($B162,城镇人口!$B:$B,0),MATCH(D$1,城镇人口!$1:$1,0))</f>
        <v>1061682.0000905164</v>
      </c>
      <c r="E162" s="40">
        <f>INDEX(人口源表!$1:$1048576,MATCH($B162,人口源表!$A:$A,0),MATCH(E$1,人口源表!$1:$1,0))-INDEX(城镇人口!$1:$1048576,MATCH($B162,城镇人口!$B:$B,0),MATCH(E$1,城镇人口!$1:$1,0))</f>
        <v>1046365.0179398176</v>
      </c>
      <c r="F162" s="40">
        <f>INDEX(人口源表!$1:$1048576,MATCH($B162,人口源表!$A:$A,0),MATCH(F$1,人口源表!$1:$1,0))-INDEX(城镇人口!$1:$1048576,MATCH($B162,城镇人口!$B:$B,0),MATCH(F$1,城镇人口!$1:$1,0))</f>
        <v>1029983.516713734</v>
      </c>
      <c r="G162" s="40">
        <f>INDEX(人口源表!$1:$1048576,MATCH($B162,人口源表!$A:$A,0),MATCH(G$1,人口源表!$1:$1,0))-INDEX(城镇人口!$1:$1048576,MATCH($B162,城镇人口!$B:$B,0),MATCH(G$1,城镇人口!$1:$1,0))</f>
        <v>861436.56074982928</v>
      </c>
      <c r="H162" s="40">
        <f>INDEX(人口源表!$1:$1048576,MATCH($B162,人口源表!$A:$A,0),MATCH(H$1,人口源表!$1:$1,0))-INDEX(城镇人口!$1:$1048576,MATCH($B162,城镇人口!$B:$B,0),MATCH(H$1,城镇人口!$1:$1,0))</f>
        <v>849044.42311196309</v>
      </c>
      <c r="I162" s="40">
        <f>INDEX(人口源表!$1:$1048576,MATCH($B162,人口源表!$A:$A,0),MATCH(I$1,人口源表!$1:$1,0))-INDEX(城镇人口!$1:$1048576,MATCH($B162,城镇人口!$B:$B,0),MATCH(I$1,城镇人口!$1:$1,0))</f>
        <v>843675.78578401776</v>
      </c>
      <c r="J162" s="40">
        <f>INDEX(人口源表!$1:$1048576,MATCH($B162,人口源表!$A:$A,0),MATCH(J$1,人口源表!$1:$1,0))-INDEX(城镇人口!$1:$1048576,MATCH($B162,城镇人口!$B:$B,0),MATCH(J$1,城镇人口!$1:$1,0))</f>
        <v>837344.32656648825</v>
      </c>
      <c r="K162" s="40">
        <f>INDEX(人口源表!$1:$1048576,MATCH($B162,人口源表!$A:$A,0),MATCH(K$1,人口源表!$1:$1,0))-INDEX(城镇人口!$1:$1048576,MATCH($B162,城镇人口!$B:$B,0),MATCH(K$1,城镇人口!$1:$1,0))</f>
        <v>830087.02502523968</v>
      </c>
      <c r="L162" s="40">
        <f>INDEX(人口源表!$1:$1048576,MATCH($B162,人口源表!$A:$A,0),MATCH(L$1,人口源表!$1:$1,0))-INDEX(城镇人口!$1:$1048576,MATCH($B162,城镇人口!$B:$B,0),MATCH(L$1,城镇人口!$1:$1,0))</f>
        <v>821943.03220755886</v>
      </c>
      <c r="M162" s="40">
        <f>INDEX(人口源表!$1:$1048576,MATCH($B162,人口源表!$A:$A,0),MATCH(M$1,人口源表!$1:$1,0))-INDEX(城镇人口!$1:$1048576,MATCH($B162,城镇人口!$B:$B,0),MATCH(M$1,城镇人口!$1:$1,0))</f>
        <v>812950.76691762172</v>
      </c>
      <c r="N162" s="40">
        <f>INDEX(人口源表!$1:$1048576,MATCH($B162,人口源表!$A:$A,0),MATCH(N$1,人口源表!$1:$1,0))-INDEX(城镇人口!$1:$1048576,MATCH($B162,城镇人口!$B:$B,0),MATCH(N$1,城镇人口!$1:$1,0))</f>
        <v>803149.45925104874</v>
      </c>
      <c r="O162" s="40">
        <f>INDEX(人口源表!$1:$1048576,MATCH($B162,人口源表!$A:$A,0),MATCH(O$1,人口源表!$1:$1,0))-INDEX(城镇人口!$1:$1048576,MATCH($B162,城镇人口!$B:$B,0),MATCH(O$1,城镇人口!$1:$1,0))</f>
        <v>792578.29483636282</v>
      </c>
      <c r="P162" s="40">
        <f>INDEX(人口源表!$1:$1048576,MATCH($B162,人口源表!$A:$A,0),MATCH(P$1,人口源表!$1:$1,0))-INDEX(城镇人口!$1:$1048576,MATCH($B162,城镇人口!$B:$B,0),MATCH(P$1,城镇人口!$1:$1,0))</f>
        <v>781277.10695088678</v>
      </c>
      <c r="Q162" s="40">
        <f>INDEX(人口源表!$1:$1048576,MATCH($B162,人口源表!$A:$A,0),MATCH(Q$1,人口源表!$1:$1,0))-INDEX(城镇人口!$1:$1048576,MATCH($B162,城镇人口!$B:$B,0),MATCH(Q$1,城镇人口!$1:$1,0))</f>
        <v>769285.17821886926</v>
      </c>
      <c r="R162" s="40">
        <f>INDEX(人口源表!$1:$1048576,MATCH($B162,人口源表!$A:$A,0),MATCH(R$1,人口源表!$1:$1,0))-INDEX(城镇人口!$1:$1048576,MATCH($B162,城镇人口!$B:$B,0),MATCH(R$1,城镇人口!$1:$1,0))</f>
        <v>756641.93539136439</v>
      </c>
      <c r="S162" s="40">
        <f>INDEX(人口源表!$1:$1048576,MATCH($B162,人口源表!$A:$A,0),MATCH(S$1,人口源表!$1:$1,0))-INDEX(城镇人口!$1:$1048576,MATCH($B162,城镇人口!$B:$B,0),MATCH(S$1,城镇人口!$1:$1,0))</f>
        <v>750225.15947390813</v>
      </c>
      <c r="T162" s="40">
        <f>INDEX(人口源表!$1:$1048576,MATCH($B162,人口源表!$A:$A,0),MATCH(T$1,人口源表!$1:$1,0))-INDEX(城镇人口!$1:$1048576,MATCH($B162,城镇人口!$B:$B,0),MATCH(T$1,城镇人口!$1:$1,0))</f>
        <v>743338.68091954105</v>
      </c>
      <c r="U162" s="40">
        <f>INDEX(人口源表!$1:$1048576,MATCH($B162,人口源表!$A:$A,0),MATCH(U$1,人口源表!$1:$1,0))-INDEX(城镇人口!$1:$1048576,MATCH($B162,城镇人口!$B:$B,0),MATCH(U$1,城镇人口!$1:$1,0))</f>
        <v>736010.48888987722</v>
      </c>
      <c r="V162" s="40">
        <f>INDEX(人口源表!$1:$1048576,MATCH($B162,人口源表!$A:$A,0),MATCH(V$1,人口源表!$1:$1,0))-INDEX(城镇人口!$1:$1048576,MATCH($B162,城镇人口!$B:$B,0),MATCH(V$1,城镇人口!$1:$1,0))</f>
        <v>728270.13643634855</v>
      </c>
      <c r="W162" s="40">
        <f>INDEX(人口源表!$1:$1048576,MATCH($B162,人口源表!$A:$A,0),MATCH(W$1,人口源表!$1:$1,0))-INDEX(城镇人口!$1:$1048576,MATCH($B162,城镇人口!$B:$B,0),MATCH(W$1,城镇人口!$1:$1,0))</f>
        <v>720146.25490642409</v>
      </c>
      <c r="X162" s="40">
        <f>INDEX(人口源表!$1:$1048576,MATCH($B162,人口源表!$A:$A,0),MATCH(X$1,人口源表!$1:$1,0))-INDEX(城镇人口!$1:$1048576,MATCH($B162,城镇人口!$B:$B,0),MATCH(X$1,城镇人口!$1:$1,0))</f>
        <v>711667.90973019716</v>
      </c>
      <c r="Y162" s="40">
        <f>INDEX(人口源表!$1:$1048576,MATCH($B162,人口源表!$A:$A,0),MATCH(Y$1,人口源表!$1:$1,0))-INDEX(城镇人口!$1:$1048576,MATCH($B162,城镇人口!$B:$B,0),MATCH(Y$1,城镇人口!$1:$1,0))</f>
        <v>702863.54269220913</v>
      </c>
      <c r="Z162" s="40">
        <f>INDEX(人口源表!$1:$1048576,MATCH($B162,人口源表!$A:$A,0),MATCH(Z$1,人口源表!$1:$1,0))-INDEX(城镇人口!$1:$1048576,MATCH($B162,城镇人口!$B:$B,0),MATCH(Z$1,城镇人口!$1:$1,0))</f>
        <v>693761.95402320148</v>
      </c>
      <c r="AA162" s="40">
        <f>INDEX(人口源表!$1:$1048576,MATCH($B162,人口源表!$A:$A,0),MATCH(AA$1,人口源表!$1:$1,0))-INDEX(城镇人口!$1:$1048576,MATCH($B162,城镇人口!$B:$B,0),MATCH(AA$1,城镇人口!$1:$1,0))</f>
        <v>684391.59031878738</v>
      </c>
      <c r="AB162" s="40">
        <f>INDEX(人口源表!$1:$1048576,MATCH($B162,人口源表!$A:$A,0),MATCH(AB$1,人口源表!$1:$1,0))-INDEX(城镇人口!$1:$1048576,MATCH($B162,城镇人口!$B:$B,0),MATCH(AB$1,城镇人口!$1:$1,0))</f>
        <v>674781.16558746807</v>
      </c>
      <c r="AC162" s="40">
        <f>INDEX(人口源表!$1:$1048576,MATCH($B162,人口源表!$A:$A,0),MATCH(AC$1,人口源表!$1:$1,0))-INDEX(城镇人口!$1:$1048576,MATCH($B162,城镇人口!$B:$B,0),MATCH(AC$1,城镇人口!$1:$1,0))</f>
        <v>666687.96752838395</v>
      </c>
      <c r="AD162" s="40">
        <f>INDEX(人口源表!$1:$1048576,MATCH($B162,人口源表!$A:$A,0),MATCH(AD$1,人口源表!$1:$1,0))-INDEX(城镇人口!$1:$1048576,MATCH($B162,城镇人口!$B:$B,0),MATCH(AD$1,城镇人口!$1:$1,0))</f>
        <v>658410.12973316875</v>
      </c>
      <c r="AE162" s="40">
        <f>INDEX(人口源表!$1:$1048576,MATCH($B162,人口源表!$A:$A,0),MATCH(AE$1,人口源表!$1:$1,0))-INDEX(城镇人口!$1:$1048576,MATCH($B162,城镇人口!$B:$B,0),MATCH(AE$1,城镇人口!$1:$1,0))</f>
        <v>649974.03750980529</v>
      </c>
      <c r="AF162" s="40">
        <f>INDEX(人口源表!$1:$1048576,MATCH($B162,人口源表!$A:$A,0),MATCH(AF$1,人口源表!$1:$1,0))-INDEX(城镇人口!$1:$1048576,MATCH($B162,城镇人口!$B:$B,0),MATCH(AF$1,城镇人口!$1:$1,0))</f>
        <v>641405.42386247218</v>
      </c>
      <c r="AG162" s="40">
        <f>INDEX(人口源表!$1:$1048576,MATCH($B162,人口源表!$A:$A,0),MATCH(AG$1,人口源表!$1:$1,0))-INDEX(城镇人口!$1:$1048576,MATCH($B162,城镇人口!$B:$B,0),MATCH(AG$1,城镇人口!$1:$1,0))</f>
        <v>632730.6053877743</v>
      </c>
      <c r="AH162" s="40">
        <f>INDEX(人口源表!$1:$1048576,MATCH($B162,人口源表!$A:$A,0),MATCH(AH$1,人口源表!$1:$1,0))-INDEX(城镇人口!$1:$1048576,MATCH($B162,城镇人口!$B:$B,0),MATCH(AH$1,城镇人口!$1:$1,0))</f>
        <v>623974.57630984695</v>
      </c>
      <c r="AI162" s="40">
        <f>INDEX(人口源表!$1:$1048576,MATCH($B162,人口源表!$A:$A,0),MATCH(AI$1,人口源表!$1:$1,0))-INDEX(城镇人口!$1:$1048576,MATCH($B162,城镇人口!$B:$B,0),MATCH(AI$1,城镇人口!$1:$1,0))</f>
        <v>615163.47048059828</v>
      </c>
      <c r="AJ162" s="40">
        <f>INDEX(人口源表!$1:$1048576,MATCH($B162,人口源表!$A:$A,0),MATCH(AJ$1,人口源表!$1:$1,0))-INDEX(城镇人口!$1:$1048576,MATCH($B162,城镇人口!$B:$B,0),MATCH(AJ$1,城镇人口!$1:$1,0))</f>
        <v>606321.75176285114</v>
      </c>
      <c r="AK162" s="40">
        <f>INDEX(人口源表!$1:$1048576,MATCH($B162,人口源表!$A:$A,0),MATCH(AK$1,人口源表!$1:$1,0))-INDEX(城镇人口!$1:$1048576,MATCH($B162,城镇人口!$B:$B,0),MATCH(AK$1,城镇人口!$1:$1,0))</f>
        <v>597474.94697695319</v>
      </c>
      <c r="AL162" s="40">
        <f>INDEX(人口源表!$1:$1048576,MATCH($B162,人口源表!$A:$A,0),MATCH(AL$1,人口源表!$1:$1,0))-INDEX(城镇人口!$1:$1048576,MATCH($B162,城镇人口!$B:$B,0),MATCH(AL$1,城镇人口!$1:$1,0))</f>
        <v>588647.77504002722</v>
      </c>
      <c r="AM162" s="40">
        <f>INDEX(人口源表!$1:$1048576,MATCH($B162,人口源表!$A:$A,0),MATCH(AM$1,人口源表!$1:$1,0))-INDEX(城镇人口!$1:$1048576,MATCH($B162,城镇人口!$B:$B,0),MATCH(AM$1,城镇人口!$1:$1,0))</f>
        <v>579864.13930064905</v>
      </c>
      <c r="AN162" s="40">
        <f>INDEX(人口源表!$1:$1048576,MATCH($B162,人口源表!$A:$A,0),MATCH(AN$1,人口源表!$1:$1,0))-INDEX(城镇人口!$1:$1048576,MATCH($B162,城镇人口!$B:$B,0),MATCH(AN$1,城镇人口!$1:$1,0))</f>
        <v>571147.99623326445</v>
      </c>
      <c r="AO162" s="40">
        <f>INDEX(人口源表!$1:$1048576,MATCH($B162,人口源表!$A:$A,0),MATCH(AO$1,人口源表!$1:$1,0))-INDEX(城镇人口!$1:$1048576,MATCH($B162,城镇人口!$B:$B,0),MATCH(AO$1,城镇人口!$1:$1,0))</f>
        <v>562523.59709517029</v>
      </c>
      <c r="AP162" s="40">
        <f>INDEX(人口源表!$1:$1048576,MATCH($B162,人口源表!$A:$A,0),MATCH(AP$1,人口源表!$1:$1,0))-INDEX(城镇人口!$1:$1048576,MATCH($B162,城镇人口!$B:$B,0),MATCH(AP$1,城镇人口!$1:$1,0))</f>
        <v>554013.41866599745</v>
      </c>
      <c r="AQ162" s="40">
        <f>INDEX(人口源表!$1:$1048576,MATCH($B162,人口源表!$A:$A,0),MATCH(AQ$1,人口源表!$1:$1,0))-INDEX(城镇人口!$1:$1048576,MATCH($B162,城镇人口!$B:$B,0),MATCH(AQ$1,城镇人口!$1:$1,0))</f>
        <v>545640.7518981772</v>
      </c>
      <c r="AR162" s="40">
        <f>INDEX(人口源表!$1:$1048576,MATCH($B162,人口源表!$A:$A,0),MATCH(AR$1,人口源表!$1:$1,0))-INDEX(城镇人口!$1:$1048576,MATCH($B162,城镇人口!$B:$B,0),MATCH(AR$1,城镇人口!$1:$1,0))</f>
        <v>537427.64275089861</v>
      </c>
      <c r="AS162" s="40">
        <f>INDEX(人口源表!$1:$1048576,MATCH($B162,人口源表!$A:$A,0),MATCH(AS$1,人口源表!$1:$1,0))-INDEX(城镇人口!$1:$1048576,MATCH($B162,城镇人口!$B:$B,0),MATCH(AS$1,城镇人口!$1:$1,0))</f>
        <v>529395.73277734895</v>
      </c>
      <c r="AT162" s="40">
        <f>INDEX(人口源表!$1:$1048576,MATCH($B162,人口源表!$A:$A,0),MATCH(AT$1,人口源表!$1:$1,0))-INDEX(城镇人口!$1:$1048576,MATCH($B162,城镇人口!$B:$B,0),MATCH(AT$1,城镇人口!$1:$1,0))</f>
        <v>521566.49889689707</v>
      </c>
      <c r="AU162" s="40">
        <f>INDEX(人口源表!$1:$1048576,MATCH($B162,人口源表!$A:$A,0),MATCH(AU$1,人口源表!$1:$1,0))-INDEX(城镇人口!$1:$1048576,MATCH($B162,城镇人口!$B:$B,0),MATCH(AU$1,城镇人口!$1:$1,0))</f>
        <v>513960.65667828172</v>
      </c>
      <c r="AV162" s="40">
        <f>INDEX(人口源表!$1:$1048576,MATCH($B162,人口源表!$A:$A,0),MATCH(AV$1,人口源表!$1:$1,0))-INDEX(城镇人口!$1:$1048576,MATCH($B162,城镇人口!$B:$B,0),MATCH(AV$1,城镇人口!$1:$1,0))</f>
        <v>506597.8664753281</v>
      </c>
    </row>
    <row r="163" spans="1:48" x14ac:dyDescent="0.15">
      <c r="A163" s="4" t="s">
        <v>870</v>
      </c>
      <c r="B163" s="4" t="s">
        <v>332</v>
      </c>
      <c r="C163" s="34">
        <f>VLOOKUP(B163,'[1]2016省城人口总结（根）'!B:C,2,FALSE)/100</f>
        <v>0.44334797242940999</v>
      </c>
      <c r="D163" s="40">
        <f>INDEX(人口源表!$1:$1048576,MATCH($B163,人口源表!$A:$A,0),MATCH(D$1,人口源表!$1:$1,0))-INDEX(城镇人口!$1:$1048576,MATCH($B163,城镇人口!$B:$B,0),MATCH(D$1,城镇人口!$1:$1,0))</f>
        <v>5975342.5008561229</v>
      </c>
      <c r="E163" s="40">
        <f>INDEX(人口源表!$1:$1048576,MATCH($B163,人口源表!$A:$A,0),MATCH(E$1,人口源表!$1:$1,0))-INDEX(城镇人口!$1:$1048576,MATCH($B163,城镇人口!$B:$B,0),MATCH(E$1,城镇人口!$1:$1,0))</f>
        <v>5918068.4107598942</v>
      </c>
      <c r="F163" s="40">
        <f>INDEX(人口源表!$1:$1048576,MATCH($B163,人口源表!$A:$A,0),MATCH(F$1,人口源表!$1:$1,0))-INDEX(城镇人口!$1:$1048576,MATCH($B163,城镇人口!$B:$B,0),MATCH(F$1,城镇人口!$1:$1,0))</f>
        <v>5855253.8372013848</v>
      </c>
      <c r="G163" s="40">
        <f>INDEX(人口源表!$1:$1048576,MATCH($B163,人口源表!$A:$A,0),MATCH(G$1,人口源表!$1:$1,0))-INDEX(城镇人口!$1:$1048576,MATCH($B163,城镇人口!$B:$B,0),MATCH(G$1,城镇人口!$1:$1,0))</f>
        <v>5176528.5786051257</v>
      </c>
      <c r="H163" s="40">
        <f>INDEX(人口源表!$1:$1048576,MATCH($B163,人口源表!$A:$A,0),MATCH(H$1,人口源表!$1:$1,0))-INDEX(城镇人口!$1:$1048576,MATCH($B163,城镇人口!$B:$B,0),MATCH(H$1,城镇人口!$1:$1,0))</f>
        <v>5105829.4616004778</v>
      </c>
      <c r="I163" s="40">
        <f>INDEX(人口源表!$1:$1048576,MATCH($B163,人口源表!$A:$A,0),MATCH(I$1,人口源表!$1:$1,0))-INDEX(城镇人口!$1:$1048576,MATCH($B163,城镇人口!$B:$B,0),MATCH(I$1,城镇人口!$1:$1,0))</f>
        <v>5070101.5922414865</v>
      </c>
      <c r="J163" s="40">
        <f>INDEX(人口源表!$1:$1048576,MATCH($B163,人口源表!$A:$A,0),MATCH(J$1,人口源表!$1:$1,0))-INDEX(城镇人口!$1:$1048576,MATCH($B163,城镇人口!$B:$B,0),MATCH(J$1,城镇人口!$1:$1,0))</f>
        <v>5037118.8473036066</v>
      </c>
      <c r="K163" s="40">
        <f>INDEX(人口源表!$1:$1048576,MATCH($B163,人口源表!$A:$A,0),MATCH(K$1,人口源表!$1:$1,0))-INDEX(城镇人口!$1:$1048576,MATCH($B163,城镇人口!$B:$B,0),MATCH(K$1,城镇人口!$1:$1,0))</f>
        <v>5006124.2807636317</v>
      </c>
      <c r="L163" s="40">
        <f>INDEX(人口源表!$1:$1048576,MATCH($B163,人口源表!$A:$A,0),MATCH(L$1,人口源表!$1:$1,0))-INDEX(城镇人口!$1:$1048576,MATCH($B163,城镇人口!$B:$B,0),MATCH(L$1,城镇人口!$1:$1,0))</f>
        <v>4976419.4040844366</v>
      </c>
      <c r="M163" s="40">
        <f>INDEX(人口源表!$1:$1048576,MATCH($B163,人口源表!$A:$A,0),MATCH(M$1,人口源表!$1:$1,0))-INDEX(城镇人口!$1:$1048576,MATCH($B163,城镇人口!$B:$B,0),MATCH(M$1,城镇人口!$1:$1,0))</f>
        <v>4947364.5555458115</v>
      </c>
      <c r="N163" s="40">
        <f>INDEX(人口源表!$1:$1048576,MATCH($B163,人口源表!$A:$A,0),MATCH(N$1,人口源表!$1:$1,0))-INDEX(城镇人口!$1:$1048576,MATCH($B163,城镇人口!$B:$B,0),MATCH(N$1,城镇人口!$1:$1,0))</f>
        <v>4918376.1608829694</v>
      </c>
      <c r="O163" s="40">
        <f>INDEX(人口源表!$1:$1048576,MATCH($B163,人口源表!$A:$A,0),MATCH(O$1,人口源表!$1:$1,0))-INDEX(城镇人口!$1:$1048576,MATCH($B163,城镇人口!$B:$B,0),MATCH(O$1,城镇人口!$1:$1,0))</f>
        <v>4888926.498953254</v>
      </c>
      <c r="P163" s="40">
        <f>INDEX(人口源表!$1:$1048576,MATCH($B163,人口源表!$A:$A,0),MATCH(P$1,人口源表!$1:$1,0))-INDEX(城镇人口!$1:$1048576,MATCH($B163,城镇人口!$B:$B,0),MATCH(P$1,城镇人口!$1:$1,0))</f>
        <v>4858541.905308526</v>
      </c>
      <c r="Q163" s="40">
        <f>INDEX(人口源表!$1:$1048576,MATCH($B163,人口源表!$A:$A,0),MATCH(Q$1,人口源表!$1:$1,0))-INDEX(城镇人口!$1:$1048576,MATCH($B163,城镇人口!$B:$B,0),MATCH(Q$1,城镇人口!$1:$1,0))</f>
        <v>4826802.4059713213</v>
      </c>
      <c r="R163" s="40">
        <f>INDEX(人口源表!$1:$1048576,MATCH($B163,人口源表!$A:$A,0),MATCH(R$1,人口源表!$1:$1,0))-INDEX(城镇人口!$1:$1048576,MATCH($B163,城镇人口!$B:$B,0),MATCH(R$1,城镇人口!$1:$1,0))</f>
        <v>4793338.3877207376</v>
      </c>
      <c r="S163" s="40">
        <f>INDEX(人口源表!$1:$1048576,MATCH($B163,人口源表!$A:$A,0),MATCH(S$1,人口源表!$1:$1,0))-INDEX(城镇人口!$1:$1048576,MATCH($B163,城镇人口!$B:$B,0),MATCH(S$1,城镇人口!$1:$1,0))</f>
        <v>4784301.8208186226</v>
      </c>
      <c r="T163" s="40">
        <f>INDEX(人口源表!$1:$1048576,MATCH($B163,人口源表!$A:$A,0),MATCH(T$1,人口源表!$1:$1,0))-INDEX(城镇人口!$1:$1048576,MATCH($B163,城镇人口!$B:$B,0),MATCH(T$1,城镇人口!$1:$1,0))</f>
        <v>4773526.1881931173</v>
      </c>
      <c r="U163" s="40">
        <f>INDEX(人口源表!$1:$1048576,MATCH($B163,人口源表!$A:$A,0),MATCH(U$1,人口源表!$1:$1,0))-INDEX(城镇人口!$1:$1048576,MATCH($B163,城镇人口!$B:$B,0),MATCH(U$1,城镇人口!$1:$1,0))</f>
        <v>4760768.7045686059</v>
      </c>
      <c r="V163" s="40">
        <f>INDEX(人口源表!$1:$1048576,MATCH($B163,人口源表!$A:$A,0),MATCH(V$1,人口源表!$1:$1,0))-INDEX(城镇人口!$1:$1048576,MATCH($B163,城镇人口!$B:$B,0),MATCH(V$1,城镇人口!$1:$1,0))</f>
        <v>4745824.9409367619</v>
      </c>
      <c r="W163" s="40">
        <f>INDEX(人口源表!$1:$1048576,MATCH($B163,人口源表!$A:$A,0),MATCH(W$1,人口源表!$1:$1,0))-INDEX(城镇人口!$1:$1048576,MATCH($B163,城镇人口!$B:$B,0),MATCH(W$1,城镇人口!$1:$1,0))</f>
        <v>4728530.7567343423</v>
      </c>
      <c r="X163" s="40">
        <f>INDEX(人口源表!$1:$1048576,MATCH($B163,人口源表!$A:$A,0),MATCH(X$1,人口源表!$1:$1,0))-INDEX(城镇人口!$1:$1048576,MATCH($B163,城镇人口!$B:$B,0),MATCH(X$1,城镇人口!$1:$1,0))</f>
        <v>4708759.0604317514</v>
      </c>
      <c r="Y163" s="40">
        <f>INDEX(人口源表!$1:$1048576,MATCH($B163,人口源表!$A:$A,0),MATCH(Y$1,人口源表!$1:$1,0))-INDEX(城镇人口!$1:$1048576,MATCH($B163,城镇人口!$B:$B,0),MATCH(Y$1,城镇人口!$1:$1,0))</f>
        <v>4686418.4665414039</v>
      </c>
      <c r="Z163" s="40">
        <f>INDEX(人口源表!$1:$1048576,MATCH($B163,人口源表!$A:$A,0),MATCH(Z$1,人口源表!$1:$1,0))-INDEX(城镇人口!$1:$1048576,MATCH($B163,城镇人口!$B:$B,0),MATCH(Z$1,城镇人口!$1:$1,0))</f>
        <v>4661454.6838488718</v>
      </c>
      <c r="AA163" s="40">
        <f>INDEX(人口源表!$1:$1048576,MATCH($B163,人口源表!$A:$A,0),MATCH(AA$1,人口源表!$1:$1,0))-INDEX(城镇人口!$1:$1048576,MATCH($B163,城镇人口!$B:$B,0),MATCH(AA$1,城镇人口!$1:$1,0))</f>
        <v>4633848.6441113856</v>
      </c>
      <c r="AB163" s="40">
        <f>INDEX(人口源表!$1:$1048576,MATCH($B163,人口源表!$A:$A,0),MATCH(AB$1,人口源表!$1:$1,0))-INDEX(城镇人口!$1:$1048576,MATCH($B163,城镇人口!$B:$B,0),MATCH(AB$1,城镇人口!$1:$1,0))</f>
        <v>4603614.6489107106</v>
      </c>
      <c r="AC163" s="40">
        <f>INDEX(人口源表!$1:$1048576,MATCH($B163,人口源表!$A:$A,0),MATCH(AC$1,人口源表!$1:$1,0))-INDEX(城镇人口!$1:$1048576,MATCH($B163,城镇人口!$B:$B,0),MATCH(AC$1,城镇人口!$1:$1,0))</f>
        <v>4577732.3639324829</v>
      </c>
      <c r="AD163" s="40">
        <f>INDEX(人口源表!$1:$1048576,MATCH($B163,人口源表!$A:$A,0),MATCH(AD$1,人口源表!$1:$1,0))-INDEX(城镇人口!$1:$1048576,MATCH($B163,城镇人口!$B:$B,0),MATCH(AD$1,城镇人口!$1:$1,0))</f>
        <v>4549388.1976299211</v>
      </c>
      <c r="AE163" s="40">
        <f>INDEX(人口源表!$1:$1048576,MATCH($B163,人口源表!$A:$A,0),MATCH(AE$1,人口源表!$1:$1,0))-INDEX(城镇人口!$1:$1048576,MATCH($B163,城镇人口!$B:$B,0),MATCH(AE$1,城镇人口!$1:$1,0))</f>
        <v>4518682.2880485859</v>
      </c>
      <c r="AF163" s="40">
        <f>INDEX(人口源表!$1:$1048576,MATCH($B163,人口源表!$A:$A,0),MATCH(AF$1,人口源表!$1:$1,0))-INDEX(城镇人口!$1:$1048576,MATCH($B163,城镇人口!$B:$B,0),MATCH(AF$1,城镇人口!$1:$1,0))</f>
        <v>4485745.0860890858</v>
      </c>
      <c r="AG163" s="40">
        <f>INDEX(人口源表!$1:$1048576,MATCH($B163,人口源表!$A:$A,0),MATCH(AG$1,人口源表!$1:$1,0))-INDEX(城镇人口!$1:$1048576,MATCH($B163,城镇人口!$B:$B,0),MATCH(AG$1,城镇人口!$1:$1,0))</f>
        <v>4450736.1582384203</v>
      </c>
      <c r="AH163" s="40">
        <f>INDEX(人口源表!$1:$1048576,MATCH($B163,人口源表!$A:$A,0),MATCH(AH$1,人口源表!$1:$1,0))-INDEX(城镇人口!$1:$1048576,MATCH($B163,城镇人口!$B:$B,0),MATCH(AH$1,城镇人口!$1:$1,0))</f>
        <v>4413845.1770199761</v>
      </c>
      <c r="AI163" s="40">
        <f>INDEX(人口源表!$1:$1048576,MATCH($B163,人口源表!$A:$A,0),MATCH(AI$1,人口源表!$1:$1,0))-INDEX(城镇人口!$1:$1048576,MATCH($B163,城镇人口!$B:$B,0),MATCH(AI$1,城镇人口!$1:$1,0))</f>
        <v>4375289.3752578851</v>
      </c>
      <c r="AJ163" s="40">
        <f>INDEX(人口源表!$1:$1048576,MATCH($B163,人口源表!$A:$A,0),MATCH(AJ$1,人口源表!$1:$1,0))-INDEX(城镇人口!$1:$1048576,MATCH($B163,城镇人口!$B:$B,0),MATCH(AJ$1,城镇人口!$1:$1,0))</f>
        <v>4335313.2047394561</v>
      </c>
      <c r="AK163" s="40">
        <f>INDEX(人口源表!$1:$1048576,MATCH($B163,人口源表!$A:$A,0),MATCH(AK$1,人口源表!$1:$1,0))-INDEX(城镇人口!$1:$1048576,MATCH($B163,城镇人口!$B:$B,0),MATCH(AK$1,城镇人口!$1:$1,0))</f>
        <v>4294187.9733886151</v>
      </c>
      <c r="AL163" s="40">
        <f>INDEX(人口源表!$1:$1048576,MATCH($B163,人口源表!$A:$A,0),MATCH(AL$1,人口源表!$1:$1,0))-INDEX(城镇人口!$1:$1048576,MATCH($B163,城镇人口!$B:$B,0),MATCH(AL$1,城镇人口!$1:$1,0))</f>
        <v>4252211.0325348461</v>
      </c>
      <c r="AM163" s="40">
        <f>INDEX(人口源表!$1:$1048576,MATCH($B163,人口源表!$A:$A,0),MATCH(AM$1,人口源表!$1:$1,0))-INDEX(城镇人口!$1:$1048576,MATCH($B163,城镇人口!$B:$B,0),MATCH(AM$1,城镇人口!$1:$1,0))</f>
        <v>4209703.6770926295</v>
      </c>
      <c r="AN163" s="40">
        <f>INDEX(人口源表!$1:$1048576,MATCH($B163,人口源表!$A:$A,0),MATCH(AN$1,人口源表!$1:$1,0))-INDEX(城镇人口!$1:$1048576,MATCH($B163,城镇人口!$B:$B,0),MATCH(AN$1,城镇人口!$1:$1,0))</f>
        <v>4167012.8902234826</v>
      </c>
      <c r="AO163" s="40">
        <f>INDEX(人口源表!$1:$1048576,MATCH($B163,人口源表!$A:$A,0),MATCH(AO$1,人口源表!$1:$1,0))-INDEX(城镇人口!$1:$1048576,MATCH($B163,城镇人口!$B:$B,0),MATCH(AO$1,城镇人口!$1:$1,0))</f>
        <v>4124507.9408218572</v>
      </c>
      <c r="AP163" s="40">
        <f>INDEX(人口源表!$1:$1048576,MATCH($B163,人口源表!$A:$A,0),MATCH(AP$1,人口源表!$1:$1,0))-INDEX(城镇人口!$1:$1048576,MATCH($B163,城镇人口!$B:$B,0),MATCH(AP$1,城镇人口!$1:$1,0))</f>
        <v>4082580.8253253065</v>
      </c>
      <c r="AQ163" s="40">
        <f>INDEX(人口源表!$1:$1048576,MATCH($B163,人口源表!$A:$A,0),MATCH(AQ$1,人口源表!$1:$1,0))-INDEX(城镇人口!$1:$1048576,MATCH($B163,城镇人口!$B:$B,0),MATCH(AQ$1,城镇人口!$1:$1,0))</f>
        <v>4041644.5745879449</v>
      </c>
      <c r="AR163" s="40">
        <f>INDEX(人口源表!$1:$1048576,MATCH($B163,人口源表!$A:$A,0),MATCH(AR$1,人口源表!$1:$1,0))-INDEX(城镇人口!$1:$1048576,MATCH($B163,城镇人口!$B:$B,0),MATCH(AR$1,城镇人口!$1:$1,0))</f>
        <v>4002134.0683462098</v>
      </c>
      <c r="AS163" s="40">
        <f>INDEX(人口源表!$1:$1048576,MATCH($B163,人口源表!$A:$A,0),MATCH(AS$1,人口源表!$1:$1,0))-INDEX(城镇人口!$1:$1048576,MATCH($B163,城镇人口!$B:$B,0),MATCH(AS$1,城镇人口!$1:$1,0))</f>
        <v>3964503.8971321611</v>
      </c>
      <c r="AT163" s="40">
        <f>INDEX(人口源表!$1:$1048576,MATCH($B163,人口源表!$A:$A,0),MATCH(AT$1,人口源表!$1:$1,0))-INDEX(城镇人口!$1:$1048576,MATCH($B163,城镇人口!$B:$B,0),MATCH(AT$1,城镇人口!$1:$1,0))</f>
        <v>3929226.6648657443</v>
      </c>
      <c r="AU163" s="40">
        <f>INDEX(人口源表!$1:$1048576,MATCH($B163,人口源表!$A:$A,0),MATCH(AU$1,人口源表!$1:$1,0))-INDEX(城镇人口!$1:$1048576,MATCH($B163,城镇人口!$B:$B,0),MATCH(AU$1,城镇人口!$1:$1,0))</f>
        <v>3896793.7593737133</v>
      </c>
      <c r="AV163" s="40">
        <f>INDEX(人口源表!$1:$1048576,MATCH($B163,人口源表!$A:$A,0),MATCH(AV$1,人口源表!$1:$1,0))-INDEX(城镇人口!$1:$1048576,MATCH($B163,城镇人口!$B:$B,0),MATCH(AV$1,城镇人口!$1:$1,0))</f>
        <v>3867714.028776722</v>
      </c>
    </row>
    <row r="164" spans="1:48" x14ac:dyDescent="0.15">
      <c r="A164" s="4" t="s">
        <v>870</v>
      </c>
      <c r="B164" s="4" t="s">
        <v>334</v>
      </c>
      <c r="C164" s="34">
        <f>VLOOKUP(B164,'[1]2016省城人口总结（根）'!B:C,2,FALSE)/100</f>
        <v>0.41363998791490997</v>
      </c>
      <c r="D164" s="40">
        <f>INDEX(人口源表!$1:$1048576,MATCH($B164,人口源表!$A:$A,0),MATCH(D$1,人口源表!$1:$1,0))-INDEX(城镇人口!$1:$1048576,MATCH($B164,城镇人口!$B:$B,0),MATCH(D$1,城镇人口!$1:$1,0))</f>
        <v>4472485.8768490721</v>
      </c>
      <c r="E164" s="40">
        <f>INDEX(人口源表!$1:$1048576,MATCH($B164,人口源表!$A:$A,0),MATCH(E$1,人口源表!$1:$1,0))-INDEX(城镇人口!$1:$1048576,MATCH($B164,城镇人口!$B:$B,0),MATCH(E$1,城镇人口!$1:$1,0))</f>
        <v>4445099.8098850641</v>
      </c>
      <c r="F164" s="40">
        <f>INDEX(人口源表!$1:$1048576,MATCH($B164,人口源表!$A:$A,0),MATCH(F$1,人口源表!$1:$1,0))-INDEX(城镇人口!$1:$1048576,MATCH($B164,城镇人口!$B:$B,0),MATCH(F$1,城镇人口!$1:$1,0))</f>
        <v>4415601.1772428481</v>
      </c>
      <c r="G164" s="40">
        <f>INDEX(人口源表!$1:$1048576,MATCH($B164,人口源表!$A:$A,0),MATCH(G$1,人口源表!$1:$1,0))-INDEX(城镇人口!$1:$1048576,MATCH($B164,城镇人口!$B:$B,0),MATCH(G$1,城镇人口!$1:$1,0))</f>
        <v>4375106.0125006046</v>
      </c>
      <c r="H164" s="40">
        <f>INDEX(人口源表!$1:$1048576,MATCH($B164,人口源表!$A:$A,0),MATCH(H$1,人口源表!$1:$1,0))-INDEX(城镇人口!$1:$1048576,MATCH($B164,城镇人口!$B:$B,0),MATCH(H$1,城镇人口!$1:$1,0))</f>
        <v>4357280.8073116913</v>
      </c>
      <c r="I164" s="40">
        <f>INDEX(人口源表!$1:$1048576,MATCH($B164,人口源表!$A:$A,0),MATCH(I$1,人口源表!$1:$1,0))-INDEX(城镇人口!$1:$1048576,MATCH($B164,城镇人口!$B:$B,0),MATCH(I$1,城镇人口!$1:$1,0))</f>
        <v>4361086.5371743571</v>
      </c>
      <c r="J164" s="40">
        <f>INDEX(人口源表!$1:$1048576,MATCH($B164,人口源表!$A:$A,0),MATCH(J$1,人口源表!$1:$1,0))-INDEX(城镇人口!$1:$1048576,MATCH($B164,城镇人口!$B:$B,0),MATCH(J$1,城镇人口!$1:$1,0))</f>
        <v>4362881.3699139459</v>
      </c>
      <c r="K164" s="40">
        <f>INDEX(人口源表!$1:$1048576,MATCH($B164,人口源表!$A:$A,0),MATCH(K$1,人口源表!$1:$1,0))-INDEX(城镇人口!$1:$1048576,MATCH($B164,城镇人口!$B:$B,0),MATCH(K$1,城镇人口!$1:$1,0))</f>
        <v>4362446.5466484893</v>
      </c>
      <c r="L164" s="40">
        <f>INDEX(人口源表!$1:$1048576,MATCH($B164,人口源表!$A:$A,0),MATCH(L$1,人口源表!$1:$1,0))-INDEX(城镇人口!$1:$1048576,MATCH($B164,城镇人口!$B:$B,0),MATCH(L$1,城镇人口!$1:$1,0))</f>
        <v>4359593.0151446592</v>
      </c>
      <c r="M164" s="40">
        <f>INDEX(人口源表!$1:$1048576,MATCH($B164,人口源表!$A:$A,0),MATCH(M$1,人口源表!$1:$1,0))-INDEX(城镇人口!$1:$1048576,MATCH($B164,城镇人口!$B:$B,0),MATCH(M$1,城镇人口!$1:$1,0))</f>
        <v>4354156.9653811669</v>
      </c>
      <c r="N164" s="40">
        <f>INDEX(人口源表!$1:$1048576,MATCH($B164,人口源表!$A:$A,0),MATCH(N$1,人口源表!$1:$1,0))-INDEX(城镇人口!$1:$1048576,MATCH($B164,城镇人口!$B:$B,0),MATCH(N$1,城镇人口!$1:$1,0))</f>
        <v>4346001.3696986437</v>
      </c>
      <c r="O164" s="40">
        <f>INDEX(人口源表!$1:$1048576,MATCH($B164,人口源表!$A:$A,0),MATCH(O$1,人口源表!$1:$1,0))-INDEX(城镇人口!$1:$1048576,MATCH($B164,城镇人口!$B:$B,0),MATCH(O$1,城镇人口!$1:$1,0))</f>
        <v>4335013.7119271886</v>
      </c>
      <c r="P164" s="40">
        <f>INDEX(人口源表!$1:$1048576,MATCH($B164,人口源表!$A:$A,0),MATCH(P$1,人口源表!$1:$1,0))-INDEX(城镇人口!$1:$1048576,MATCH($B164,城镇人口!$B:$B,0),MATCH(P$1,城镇人口!$1:$1,0))</f>
        <v>4321107.4250369985</v>
      </c>
      <c r="Q164" s="40">
        <f>INDEX(人口源表!$1:$1048576,MATCH($B164,人口源表!$A:$A,0),MATCH(Q$1,人口源表!$1:$1,0))-INDEX(城镇人口!$1:$1048576,MATCH($B164,城镇人口!$B:$B,0),MATCH(Q$1,城镇人口!$1:$1,0))</f>
        <v>4304219.5805487605</v>
      </c>
      <c r="R164" s="40">
        <f>INDEX(人口源表!$1:$1048576,MATCH($B164,人口源表!$A:$A,0),MATCH(R$1,人口源表!$1:$1,0))-INDEX(城镇人口!$1:$1048576,MATCH($B164,城镇人口!$B:$B,0),MATCH(R$1,城镇人口!$1:$1,0))</f>
        <v>4284311.1965860464</v>
      </c>
      <c r="S164" s="40">
        <f>INDEX(人口源表!$1:$1048576,MATCH($B164,人口源表!$A:$A,0),MATCH(S$1,人口源表!$1:$1,0))-INDEX(城镇人口!$1:$1048576,MATCH($B164,城镇人口!$B:$B,0),MATCH(S$1,城镇人口!$1:$1,0))</f>
        <v>4281935.1918493398</v>
      </c>
      <c r="T164" s="40">
        <f>INDEX(人口源表!$1:$1048576,MATCH($B164,人口源表!$A:$A,0),MATCH(T$1,人口源表!$1:$1,0))-INDEX(城镇人口!$1:$1048576,MATCH($B164,城镇人口!$B:$B,0),MATCH(T$1,城镇人口!$1:$1,0))</f>
        <v>4276987.4143465431</v>
      </c>
      <c r="U164" s="40">
        <f>INDEX(人口源表!$1:$1048576,MATCH($B164,人口源表!$A:$A,0),MATCH(U$1,人口源表!$1:$1,0))-INDEX(城镇人口!$1:$1048576,MATCH($B164,城镇人口!$B:$B,0),MATCH(U$1,城镇人口!$1:$1,0))</f>
        <v>4269466.8547405377</v>
      </c>
      <c r="V164" s="40">
        <f>INDEX(人口源表!$1:$1048576,MATCH($B164,人口源表!$A:$A,0),MATCH(V$1,人口源表!$1:$1,0))-INDEX(城镇人口!$1:$1048576,MATCH($B164,城镇人口!$B:$B,0),MATCH(V$1,城镇人口!$1:$1,0))</f>
        <v>4259391.0199322607</v>
      </c>
      <c r="W164" s="40">
        <f>INDEX(人口源表!$1:$1048576,MATCH($B164,人口源表!$A:$A,0),MATCH(W$1,人口源表!$1:$1,0))-INDEX(城镇人口!$1:$1048576,MATCH($B164,城镇人口!$B:$B,0),MATCH(W$1,城镇人口!$1:$1,0))</f>
        <v>4246796.0063713305</v>
      </c>
      <c r="X164" s="40">
        <f>INDEX(人口源表!$1:$1048576,MATCH($B164,人口源表!$A:$A,0),MATCH(X$1,人口源表!$1:$1,0))-INDEX(城镇人口!$1:$1048576,MATCH($B164,城镇人口!$B:$B,0),MATCH(X$1,城镇人口!$1:$1,0))</f>
        <v>4231736.0555479191</v>
      </c>
      <c r="Y164" s="40">
        <f>INDEX(人口源表!$1:$1048576,MATCH($B164,人口源表!$A:$A,0),MATCH(Y$1,人口源表!$1:$1,0))-INDEX(城镇人口!$1:$1048576,MATCH($B164,城镇人口!$B:$B,0),MATCH(Y$1,城镇人口!$1:$1,0))</f>
        <v>4214283.1027774783</v>
      </c>
      <c r="Z164" s="40">
        <f>INDEX(人口源表!$1:$1048576,MATCH($B164,人口源表!$A:$A,0),MATCH(Z$1,人口源表!$1:$1,0))-INDEX(城镇人口!$1:$1048576,MATCH($B164,城镇人口!$B:$B,0),MATCH(Z$1,城镇人口!$1:$1,0))</f>
        <v>4194526.3191998638</v>
      </c>
      <c r="AA164" s="40">
        <f>INDEX(人口源表!$1:$1048576,MATCH($B164,人口源表!$A:$A,0),MATCH(AA$1,人口源表!$1:$1,0))-INDEX(城镇人口!$1:$1048576,MATCH($B164,城镇人口!$B:$B,0),MATCH(AA$1,城镇人口!$1:$1,0))</f>
        <v>4172570.6694181915</v>
      </c>
      <c r="AB164" s="40">
        <f>INDEX(人口源表!$1:$1048576,MATCH($B164,人口源表!$A:$A,0),MATCH(AB$1,人口源表!$1:$1,0))-INDEX(城镇人口!$1:$1048576,MATCH($B164,城镇人口!$B:$B,0),MATCH(AB$1,城镇人口!$1:$1,0))</f>
        <v>4148538.8962081</v>
      </c>
      <c r="AC164" s="40">
        <f>INDEX(人口源表!$1:$1048576,MATCH($B164,人口源表!$A:$A,0),MATCH(AC$1,人口源表!$1:$1,0))-INDEX(城镇人口!$1:$1048576,MATCH($B164,城镇人口!$B:$B,0),MATCH(AC$1,城镇人口!$1:$1,0))</f>
        <v>4127954.4249592014</v>
      </c>
      <c r="AD164" s="40">
        <f>INDEX(人口源表!$1:$1048576,MATCH($B164,人口源表!$A:$A,0),MATCH(AD$1,人口源表!$1:$1,0))-INDEX(城镇人口!$1:$1048576,MATCH($B164,城镇人口!$B:$B,0),MATCH(AD$1,城镇人口!$1:$1,0))</f>
        <v>4105615.9430642128</v>
      </c>
      <c r="AE164" s="40">
        <f>INDEX(人口源表!$1:$1048576,MATCH($B164,人口源表!$A:$A,0),MATCH(AE$1,人口源表!$1:$1,0))-INDEX(城镇人口!$1:$1048576,MATCH($B164,城镇人口!$B:$B,0),MATCH(AE$1,城镇人口!$1:$1,0))</f>
        <v>4081685.5580750564</v>
      </c>
      <c r="AF164" s="40">
        <f>INDEX(人口源表!$1:$1048576,MATCH($B164,人口源表!$A:$A,0),MATCH(AF$1,人口源表!$1:$1,0))-INDEX(城镇人口!$1:$1048576,MATCH($B164,城镇人口!$B:$B,0),MATCH(AF$1,城镇人口!$1:$1,0))</f>
        <v>4056339.4970150022</v>
      </c>
      <c r="AG164" s="40">
        <f>INDEX(人口源表!$1:$1048576,MATCH($B164,人口源表!$A:$A,0),MATCH(AG$1,人口源表!$1:$1,0))-INDEX(城镇人口!$1:$1048576,MATCH($B164,城镇人口!$B:$B,0),MATCH(AG$1,城镇人口!$1:$1,0))</f>
        <v>4029768.7042068113</v>
      </c>
      <c r="AH164" s="40">
        <f>INDEX(人口源表!$1:$1048576,MATCH($B164,人口源表!$A:$A,0),MATCH(AH$1,人口源表!$1:$1,0))-INDEX(城镇人口!$1:$1048576,MATCH($B164,城镇人口!$B:$B,0),MATCH(AH$1,城镇人口!$1:$1,0))</f>
        <v>4002178.9370155893</v>
      </c>
      <c r="AI164" s="40">
        <f>INDEX(人口源表!$1:$1048576,MATCH($B164,人口源表!$A:$A,0),MATCH(AI$1,人口源表!$1:$1,0))-INDEX(城镇人口!$1:$1048576,MATCH($B164,城镇人口!$B:$B,0),MATCH(AI$1,城镇人口!$1:$1,0))</f>
        <v>3973788.9555984689</v>
      </c>
      <c r="AJ164" s="40">
        <f>INDEX(人口源表!$1:$1048576,MATCH($B164,人口源表!$A:$A,0),MATCH(AJ$1,人口源表!$1:$1,0))-INDEX(城镇人口!$1:$1048576,MATCH($B164,城镇人口!$B:$B,0),MATCH(AJ$1,城镇人口!$1:$1,0))</f>
        <v>3944832.5080128703</v>
      </c>
      <c r="AK164" s="40">
        <f>INDEX(人口源表!$1:$1048576,MATCH($B164,人口源表!$A:$A,0),MATCH(AK$1,人口源表!$1:$1,0))-INDEX(城镇人口!$1:$1048576,MATCH($B164,城镇人口!$B:$B,0),MATCH(AK$1,城镇人口!$1:$1,0))</f>
        <v>3915555.0979791125</v>
      </c>
      <c r="AL164" s="40">
        <f>INDEX(人口源表!$1:$1048576,MATCH($B164,人口源表!$A:$A,0),MATCH(AL$1,人口源表!$1:$1,0))-INDEX(城镇人口!$1:$1048576,MATCH($B164,城镇人口!$B:$B,0),MATCH(AL$1,城镇人口!$1:$1,0))</f>
        <v>3886215.0185278598</v>
      </c>
      <c r="AM164" s="40">
        <f>INDEX(人口源表!$1:$1048576,MATCH($B164,人口源表!$A:$A,0),MATCH(AM$1,人口源表!$1:$1,0))-INDEX(城镇人口!$1:$1048576,MATCH($B164,城镇人口!$B:$B,0),MATCH(AM$1,城镇人口!$1:$1,0))</f>
        <v>3857083.4164827736</v>
      </c>
      <c r="AN164" s="40">
        <f>INDEX(人口源表!$1:$1048576,MATCH($B164,人口源表!$A:$A,0),MATCH(AN$1,人口源表!$1:$1,0))-INDEX(城镇人口!$1:$1048576,MATCH($B164,城镇人口!$B:$B,0),MATCH(AN$1,城镇人口!$1:$1,0))</f>
        <v>3828443.4155324586</v>
      </c>
      <c r="AO164" s="40">
        <f>INDEX(人口源表!$1:$1048576,MATCH($B164,人口源表!$A:$A,0),MATCH(AO$1,人口源表!$1:$1,0))-INDEX(城镇人口!$1:$1048576,MATCH($B164,城镇人口!$B:$B,0),MATCH(AO$1,城镇人口!$1:$1,0))</f>
        <v>3800589.2469283286</v>
      </c>
      <c r="AP164" s="40">
        <f>INDEX(人口源表!$1:$1048576,MATCH($B164,人口源表!$A:$A,0),MATCH(AP$1,人口源表!$1:$1,0))-INDEX(城镇人口!$1:$1048576,MATCH($B164,城镇人口!$B:$B,0),MATCH(AP$1,城镇人口!$1:$1,0))</f>
        <v>3773826.3047223361</v>
      </c>
      <c r="AQ164" s="40">
        <f>INDEX(人口源表!$1:$1048576,MATCH($B164,人口源表!$A:$A,0),MATCH(AQ$1,人口源表!$1:$1,0))-INDEX(城镇人口!$1:$1048576,MATCH($B164,城镇人口!$B:$B,0),MATCH(AQ$1,城镇人口!$1:$1,0))</f>
        <v>3748470.7280165209</v>
      </c>
      <c r="AR164" s="40">
        <f>INDEX(人口源表!$1:$1048576,MATCH($B164,人口源表!$A:$A,0),MATCH(AR$1,人口源表!$1:$1,0))-INDEX(城镇人口!$1:$1048576,MATCH($B164,城镇人口!$B:$B,0),MATCH(AR$1,城镇人口!$1:$1,0))</f>
        <v>3724848.5243725413</v>
      </c>
      <c r="AS164" s="40">
        <f>INDEX(人口源表!$1:$1048576,MATCH($B164,人口源表!$A:$A,0),MATCH(AS$1,人口源表!$1:$1,0))-INDEX(城镇人口!$1:$1048576,MATCH($B164,城镇人口!$B:$B,0),MATCH(AS$1,城镇人口!$1:$1,0))</f>
        <v>3703296.0577332247</v>
      </c>
      <c r="AT164" s="40">
        <f>INDEX(人口源表!$1:$1048576,MATCH($B164,人口源表!$A:$A,0),MATCH(AT$1,人口源表!$1:$1,0))-INDEX(城镇人口!$1:$1048576,MATCH($B164,城镇人口!$B:$B,0),MATCH(AT$1,城镇人口!$1:$1,0))</f>
        <v>3684159.1565184481</v>
      </c>
      <c r="AU164" s="40">
        <f>INDEX(人口源表!$1:$1048576,MATCH($B164,人口源表!$A:$A,0),MATCH(AU$1,人口源表!$1:$1,0))-INDEX(城镇人口!$1:$1048576,MATCH($B164,城镇人口!$B:$B,0),MATCH(AU$1,城镇人口!$1:$1,0))</f>
        <v>3667792.2293890584</v>
      </c>
      <c r="AV164" s="40">
        <f>INDEX(人口源表!$1:$1048576,MATCH($B164,人口源表!$A:$A,0),MATCH(AV$1,人口源表!$1:$1,0))-INDEX(城镇人口!$1:$1048576,MATCH($B164,城镇人口!$B:$B,0),MATCH(AV$1,城镇人口!$1:$1,0))</f>
        <v>3654558.2808590122</v>
      </c>
    </row>
    <row r="165" spans="1:48" x14ac:dyDescent="0.15">
      <c r="A165" s="4" t="s">
        <v>870</v>
      </c>
      <c r="B165" s="4" t="s">
        <v>336</v>
      </c>
      <c r="C165" s="34">
        <f>VLOOKUP(B165,'[1]2016省城人口总结（根）'!B:C,2,FALSE)/100</f>
        <v>0.45782309888881995</v>
      </c>
      <c r="D165" s="40">
        <f>INDEX(人口源表!$1:$1048576,MATCH($B165,人口源表!$A:$A,0),MATCH(D$1,人口源表!$1:$1,0))-INDEX(城镇人口!$1:$1048576,MATCH($B165,城镇人口!$B:$B,0),MATCH(D$1,城镇人口!$1:$1,0))</f>
        <v>3399597.116416072</v>
      </c>
      <c r="E165" s="40">
        <f>INDEX(人口源表!$1:$1048576,MATCH($B165,人口源表!$A:$A,0),MATCH(E$1,人口源表!$1:$1,0))-INDEX(城镇人口!$1:$1048576,MATCH($B165,城镇人口!$B:$B,0),MATCH(E$1,城镇人口!$1:$1,0))</f>
        <v>3361633.3225874994</v>
      </c>
      <c r="F165" s="40">
        <f>INDEX(人口源表!$1:$1048576,MATCH($B165,人口源表!$A:$A,0),MATCH(F$1,人口源表!$1:$1,0))-INDEX(城镇人口!$1:$1048576,MATCH($B165,城镇人口!$B:$B,0),MATCH(F$1,城镇人口!$1:$1,0))</f>
        <v>3321836.3298021411</v>
      </c>
      <c r="G165" s="40">
        <f>INDEX(人口源表!$1:$1048576,MATCH($B165,人口源表!$A:$A,0),MATCH(G$1,人口源表!$1:$1,0))-INDEX(城镇人口!$1:$1048576,MATCH($B165,城镇人口!$B:$B,0),MATCH(G$1,城镇人口!$1:$1,0))</f>
        <v>3221988.5733794961</v>
      </c>
      <c r="H165" s="40">
        <f>INDEX(人口源表!$1:$1048576,MATCH($B165,人口源表!$A:$A,0),MATCH(H$1,人口源表!$1:$1,0))-INDEX(城镇人口!$1:$1048576,MATCH($B165,城镇人口!$B:$B,0),MATCH(H$1,城镇人口!$1:$1,0))</f>
        <v>3180656.7353878124</v>
      </c>
      <c r="I165" s="40">
        <f>INDEX(人口源表!$1:$1048576,MATCH($B165,人口源表!$A:$A,0),MATCH(I$1,人口源表!$1:$1,0))-INDEX(城镇人口!$1:$1048576,MATCH($B165,城镇人口!$B:$B,0),MATCH(I$1,城镇人口!$1:$1,0))</f>
        <v>3162000.2753691715</v>
      </c>
      <c r="J165" s="40">
        <f>INDEX(人口源表!$1:$1048576,MATCH($B165,人口源表!$A:$A,0),MATCH(J$1,人口源表!$1:$1,0))-INDEX(城镇人口!$1:$1048576,MATCH($B165,城镇人口!$B:$B,0),MATCH(J$1,城镇人口!$1:$1,0))</f>
        <v>3144671.8664630014</v>
      </c>
      <c r="K165" s="40">
        <f>INDEX(人口源表!$1:$1048576,MATCH($B165,人口源表!$A:$A,0),MATCH(K$1,人口源表!$1:$1,0))-INDEX(城镇人口!$1:$1048576,MATCH($B165,城镇人口!$B:$B,0),MATCH(K$1,城镇人口!$1:$1,0))</f>
        <v>3128149.8591887588</v>
      </c>
      <c r="L165" s="40">
        <f>INDEX(人口源表!$1:$1048576,MATCH($B165,人口源表!$A:$A,0),MATCH(L$1,人口源表!$1:$1,0))-INDEX(城镇人口!$1:$1048576,MATCH($B165,城镇人口!$B:$B,0),MATCH(L$1,城镇人口!$1:$1,0))</f>
        <v>3111959.0501229321</v>
      </c>
      <c r="M165" s="40">
        <f>INDEX(人口源表!$1:$1048576,MATCH($B165,人口源表!$A:$A,0),MATCH(M$1,人口源表!$1:$1,0))-INDEX(城镇人口!$1:$1048576,MATCH($B165,城镇人口!$B:$B,0),MATCH(M$1,城镇人口!$1:$1,0))</f>
        <v>3095669.1414095019</v>
      </c>
      <c r="N165" s="40">
        <f>INDEX(人口源表!$1:$1048576,MATCH($B165,人口源表!$A:$A,0),MATCH(N$1,人口源表!$1:$1,0))-INDEX(城镇人口!$1:$1048576,MATCH($B165,城镇人口!$B:$B,0),MATCH(N$1,城镇人口!$1:$1,0))</f>
        <v>3078893.1951168501</v>
      </c>
      <c r="O165" s="40">
        <f>INDEX(人口源表!$1:$1048576,MATCH($B165,人口源表!$A:$A,0),MATCH(O$1,人口源表!$1:$1,0))-INDEX(城镇人口!$1:$1048576,MATCH($B165,城镇人口!$B:$B,0),MATCH(O$1,城镇人口!$1:$1,0))</f>
        <v>3061286.557517576</v>
      </c>
      <c r="P165" s="40">
        <f>INDEX(人口源表!$1:$1048576,MATCH($B165,人口源表!$A:$A,0),MATCH(P$1,人口源表!$1:$1,0))-INDEX(城镇人口!$1:$1048576,MATCH($B165,城镇人口!$B:$B,0),MATCH(P$1,城镇人口!$1:$1,0))</f>
        <v>3042546.686369047</v>
      </c>
      <c r="Q165" s="40">
        <f>INDEX(人口源表!$1:$1048576,MATCH($B165,人口源表!$A:$A,0),MATCH(Q$1,人口源表!$1:$1,0))-INDEX(城镇人口!$1:$1048576,MATCH($B165,城镇人口!$B:$B,0),MATCH(Q$1,城镇人口!$1:$1,0))</f>
        <v>3022409.6270492868</v>
      </c>
      <c r="R165" s="40">
        <f>INDEX(人口源表!$1:$1048576,MATCH($B165,人口源表!$A:$A,0),MATCH(R$1,人口源表!$1:$1,0))-INDEX(城镇人口!$1:$1048576,MATCH($B165,城镇人口!$B:$B,0),MATCH(R$1,城镇人口!$1:$1,0))</f>
        <v>3000652.5764211603</v>
      </c>
      <c r="S165" s="40">
        <f>INDEX(人口源表!$1:$1048576,MATCH($B165,人口源表!$A:$A,0),MATCH(S$1,人口源表!$1:$1,0))-INDEX(城镇人口!$1:$1048576,MATCH($B165,城镇人口!$B:$B,0),MATCH(S$1,城镇人口!$1:$1,0))</f>
        <v>2994844.5473136371</v>
      </c>
      <c r="T165" s="40">
        <f>INDEX(人口源表!$1:$1048576,MATCH($B165,人口源表!$A:$A,0),MATCH(T$1,人口源表!$1:$1,0))-INDEX(城镇人口!$1:$1048576,MATCH($B165,城镇人口!$B:$B,0),MATCH(T$1,城镇人口!$1:$1,0))</f>
        <v>2987473.1081781429</v>
      </c>
      <c r="U165" s="40">
        <f>INDEX(人口源表!$1:$1048576,MATCH($B165,人口源表!$A:$A,0),MATCH(U$1,人口源表!$1:$1,0))-INDEX(城镇人口!$1:$1048576,MATCH($B165,城镇人口!$B:$B,0),MATCH(U$1,城镇人口!$1:$1,0))</f>
        <v>2978402.1647388996</v>
      </c>
      <c r="V165" s="40">
        <f>INDEX(人口源表!$1:$1048576,MATCH($B165,人口源表!$A:$A,0),MATCH(V$1,人口源表!$1:$1,0))-INDEX(城镇人口!$1:$1048576,MATCH($B165,城镇人口!$B:$B,0),MATCH(V$1,城镇人口!$1:$1,0))</f>
        <v>2967526.1570565985</v>
      </c>
      <c r="W165" s="40">
        <f>INDEX(人口源表!$1:$1048576,MATCH($B165,人口源表!$A:$A,0),MATCH(W$1,人口源表!$1:$1,0))-INDEX(城镇人口!$1:$1048576,MATCH($B165,城镇人口!$B:$B,0),MATCH(W$1,城镇人口!$1:$1,0))</f>
        <v>2954768.8504042798</v>
      </c>
      <c r="X165" s="40">
        <f>INDEX(人口源表!$1:$1048576,MATCH($B165,人口源表!$A:$A,0),MATCH(X$1,人口源表!$1:$1,0))-INDEX(城镇人口!$1:$1048576,MATCH($B165,城镇人口!$B:$B,0),MATCH(X$1,城镇人口!$1:$1,0))</f>
        <v>2940081.6885285801</v>
      </c>
      <c r="Y165" s="40">
        <f>INDEX(人口源表!$1:$1048576,MATCH($B165,人口源表!$A:$A,0),MATCH(Y$1,人口源表!$1:$1,0))-INDEX(城镇人口!$1:$1048576,MATCH($B165,城镇人口!$B:$B,0),MATCH(Y$1,城镇人口!$1:$1,0))</f>
        <v>2923444.3674878334</v>
      </c>
      <c r="Z165" s="40">
        <f>INDEX(人口源表!$1:$1048576,MATCH($B165,人口源表!$A:$A,0),MATCH(Z$1,人口源表!$1:$1,0))-INDEX(城镇人口!$1:$1048576,MATCH($B165,城镇人口!$B:$B,0),MATCH(Z$1,城镇人口!$1:$1,0))</f>
        <v>2904862.7259856183</v>
      </c>
      <c r="AA165" s="40">
        <f>INDEX(人口源表!$1:$1048576,MATCH($B165,人口源表!$A:$A,0),MATCH(AA$1,人口源表!$1:$1,0))-INDEX(城镇人口!$1:$1048576,MATCH($B165,城镇人口!$B:$B,0),MATCH(AA$1,城镇人口!$1:$1,0))</f>
        <v>2884368.8449426778</v>
      </c>
      <c r="AB165" s="40">
        <f>INDEX(人口源表!$1:$1048576,MATCH($B165,人口源表!$A:$A,0),MATCH(AB$1,人口源表!$1:$1,0))-INDEX(城镇人口!$1:$1048576,MATCH($B165,城镇人口!$B:$B,0),MATCH(AB$1,城镇人口!$1:$1,0))</f>
        <v>2862020.2388643608</v>
      </c>
      <c r="AC165" s="40">
        <f>INDEX(人口源表!$1:$1048576,MATCH($B165,人口源表!$A:$A,0),MATCH(AC$1,人口源表!$1:$1,0))-INDEX(城镇人口!$1:$1048576,MATCH($B165,城镇人口!$B:$B,0),MATCH(AC$1,城镇人口!$1:$1,0))</f>
        <v>2842531.2362751835</v>
      </c>
      <c r="AD165" s="40">
        <f>INDEX(人口源表!$1:$1048576,MATCH($B165,人口源表!$A:$A,0),MATCH(AD$1,人口源表!$1:$1,0))-INDEX(城镇人口!$1:$1048576,MATCH($B165,城镇人口!$B:$B,0),MATCH(AD$1,城镇人口!$1:$1,0))</f>
        <v>2821392.2420048798</v>
      </c>
      <c r="AE165" s="40">
        <f>INDEX(人口源表!$1:$1048576,MATCH($B165,人口源表!$A:$A,0),MATCH(AE$1,人口源表!$1:$1,0))-INDEX(城镇人口!$1:$1048576,MATCH($B165,城镇人口!$B:$B,0),MATCH(AE$1,城镇人口!$1:$1,0))</f>
        <v>2798723.5482236538</v>
      </c>
      <c r="AF165" s="40">
        <f>INDEX(人口源表!$1:$1048576,MATCH($B165,人口源表!$A:$A,0),MATCH(AF$1,人口源表!$1:$1,0))-INDEX(城镇人口!$1:$1048576,MATCH($B165,城镇人口!$B:$B,0),MATCH(AF$1,城镇人口!$1:$1,0))</f>
        <v>2774669.0546853631</v>
      </c>
      <c r="AG165" s="40">
        <f>INDEX(人口源表!$1:$1048576,MATCH($B165,人口源表!$A:$A,0),MATCH(AG$1,人口源表!$1:$1,0))-INDEX(城镇人口!$1:$1048576,MATCH($B165,城镇人口!$B:$B,0),MATCH(AG$1,城镇人口!$1:$1,0))</f>
        <v>2749392.2345653083</v>
      </c>
      <c r="AH165" s="40">
        <f>INDEX(人口源表!$1:$1048576,MATCH($B165,人口源表!$A:$A,0),MATCH(AH$1,人口源表!$1:$1,0))-INDEX(城镇人口!$1:$1048576,MATCH($B165,城镇人口!$B:$B,0),MATCH(AH$1,城镇人口!$1:$1,0))</f>
        <v>2723080.1457776539</v>
      </c>
      <c r="AI165" s="40">
        <f>INDEX(人口源表!$1:$1048576,MATCH($B165,人口源表!$A:$A,0),MATCH(AI$1,人口源表!$1:$1,0))-INDEX(城镇人口!$1:$1048576,MATCH($B165,城镇人口!$B:$B,0),MATCH(AI$1,城镇人口!$1:$1,0))</f>
        <v>2695938.5522407982</v>
      </c>
      <c r="AJ165" s="40">
        <f>INDEX(人口源表!$1:$1048576,MATCH($B165,人口源表!$A:$A,0),MATCH(AJ$1,人口源表!$1:$1,0))-INDEX(城镇人口!$1:$1048576,MATCH($B165,城镇人口!$B:$B,0),MATCH(AJ$1,城镇人口!$1:$1,0))</f>
        <v>2668194.6199101331</v>
      </c>
      <c r="AK165" s="40">
        <f>INDEX(人口源表!$1:$1048576,MATCH($B165,人口源表!$A:$A,0),MATCH(AK$1,人口源表!$1:$1,0))-INDEX(城镇人口!$1:$1048576,MATCH($B165,城镇人口!$B:$B,0),MATCH(AK$1,城镇人口!$1:$1,0))</f>
        <v>2640093.7358498736</v>
      </c>
      <c r="AL165" s="40">
        <f>INDEX(人口源表!$1:$1048576,MATCH($B165,人口源表!$A:$A,0),MATCH(AL$1,人口源表!$1:$1,0))-INDEX(城镇人口!$1:$1048576,MATCH($B165,城镇人口!$B:$B,0),MATCH(AL$1,城镇人口!$1:$1,0))</f>
        <v>2611900.4942549067</v>
      </c>
      <c r="AM165" s="40">
        <f>INDEX(人口源表!$1:$1048576,MATCH($B165,人口源表!$A:$A,0),MATCH(AM$1,人口源表!$1:$1,0))-INDEX(城镇人口!$1:$1048576,MATCH($B165,城镇人口!$B:$B,0),MATCH(AM$1,城镇人口!$1:$1,0))</f>
        <v>2583897.1781791216</v>
      </c>
      <c r="AN165" s="40">
        <f>INDEX(人口源表!$1:$1048576,MATCH($B165,人口源表!$A:$A,0),MATCH(AN$1,人口源表!$1:$1,0))-INDEX(城镇人口!$1:$1048576,MATCH($B165,城镇人口!$B:$B,0),MATCH(AN$1,城镇人口!$1:$1,0))</f>
        <v>2556383.0703755682</v>
      </c>
      <c r="AO165" s="40">
        <f>INDEX(人口源表!$1:$1048576,MATCH($B165,人口源表!$A:$A,0),MATCH(AO$1,人口源表!$1:$1,0))-INDEX(城镇人口!$1:$1048576,MATCH($B165,城镇人口!$B:$B,0),MATCH(AO$1,城镇人口!$1:$1,0))</f>
        <v>2529674.5621308126</v>
      </c>
      <c r="AP165" s="40">
        <f>INDEX(人口源表!$1:$1048576,MATCH($B165,人口源表!$A:$A,0),MATCH(AP$1,人口源表!$1:$1,0))-INDEX(城镇人口!$1:$1048576,MATCH($B165,城镇人口!$B:$B,0),MATCH(AP$1,城镇人口!$1:$1,0))</f>
        <v>2504102.4236025955</v>
      </c>
      <c r="AQ165" s="40">
        <f>INDEX(人口源表!$1:$1048576,MATCH($B165,人口源表!$A:$A,0),MATCH(AQ$1,人口源表!$1:$1,0))-INDEX(城镇人口!$1:$1048576,MATCH($B165,城镇人口!$B:$B,0),MATCH(AQ$1,城镇人口!$1:$1,0))</f>
        <v>2480014.7099595652</v>
      </c>
      <c r="AR165" s="40">
        <f>INDEX(人口源表!$1:$1048576,MATCH($B165,人口源表!$A:$A,0),MATCH(AR$1,人口源表!$1:$1,0))-INDEX(城镇人口!$1:$1048576,MATCH($B165,城镇人口!$B:$B,0),MATCH(AR$1,城镇人口!$1:$1,0))</f>
        <v>2457771.2212634878</v>
      </c>
      <c r="AS165" s="40">
        <f>INDEX(人口源表!$1:$1048576,MATCH($B165,人口源表!$A:$A,0),MATCH(AS$1,人口源表!$1:$1,0))-INDEX(城镇人口!$1:$1048576,MATCH($B165,城镇人口!$B:$B,0),MATCH(AS$1,城镇人口!$1:$1,0))</f>
        <v>2437747.9611448962</v>
      </c>
      <c r="AT165" s="40">
        <f>INDEX(人口源表!$1:$1048576,MATCH($B165,人口源表!$A:$A,0),MATCH(AT$1,人口源表!$1:$1,0))-INDEX(城镇人口!$1:$1048576,MATCH($B165,城镇人口!$B:$B,0),MATCH(AT$1,城镇人口!$1:$1,0))</f>
        <v>2420331.6236977326</v>
      </c>
      <c r="AU165" s="40">
        <f>INDEX(人口源表!$1:$1048576,MATCH($B165,人口源表!$A:$A,0),MATCH(AU$1,人口源表!$1:$1,0))-INDEX(城镇人口!$1:$1048576,MATCH($B165,城镇人口!$B:$B,0),MATCH(AU$1,城镇人口!$1:$1,0))</f>
        <v>2405922.4089969904</v>
      </c>
      <c r="AV165" s="40">
        <f>INDEX(人口源表!$1:$1048576,MATCH($B165,人口源表!$A:$A,0),MATCH(AV$1,人口源表!$1:$1,0))-INDEX(城镇人口!$1:$1048576,MATCH($B165,城镇人口!$B:$B,0),MATCH(AV$1,城镇人口!$1:$1,0))</f>
        <v>2394931.290846522</v>
      </c>
    </row>
    <row r="166" spans="1:48" x14ac:dyDescent="0.15">
      <c r="A166" s="4" t="s">
        <v>870</v>
      </c>
      <c r="B166" s="4" t="s">
        <v>338</v>
      </c>
      <c r="C166" s="34">
        <f>VLOOKUP(B166,'[1]2016省城人口总结（根）'!B:C,2,FALSE)/100</f>
        <v>0.40869283730316197</v>
      </c>
      <c r="D166" s="40">
        <f>INDEX(人口源表!$1:$1048576,MATCH($B166,人口源表!$A:$A,0),MATCH(D$1,人口源表!$1:$1,0))-INDEX(城镇人口!$1:$1048576,MATCH($B166,城镇人口!$B:$B,0),MATCH(D$1,城镇人口!$1:$1,0))</f>
        <v>5460483.0476623699</v>
      </c>
      <c r="E166" s="40">
        <f>INDEX(人口源表!$1:$1048576,MATCH($B166,人口源表!$A:$A,0),MATCH(E$1,人口源表!$1:$1,0))-INDEX(城镇人口!$1:$1048576,MATCH($B166,城镇人口!$B:$B,0),MATCH(E$1,城镇人口!$1:$1,0))</f>
        <v>5424801.8459387319</v>
      </c>
      <c r="F166" s="40">
        <f>INDEX(人口源表!$1:$1048576,MATCH($B166,人口源表!$A:$A,0),MATCH(F$1,人口源表!$1:$1,0))-INDEX(城镇人口!$1:$1048576,MATCH($B166,城镇人口!$B:$B,0),MATCH(F$1,城镇人口!$1:$1,0))</f>
        <v>5387052.0601125788</v>
      </c>
      <c r="G166" s="40">
        <f>INDEX(人口源表!$1:$1048576,MATCH($B166,人口源表!$A:$A,0),MATCH(G$1,人口源表!$1:$1,0))-INDEX(城镇人口!$1:$1048576,MATCH($B166,城镇人口!$B:$B,0),MATCH(G$1,城镇人口!$1:$1,0))</f>
        <v>5106502.4369072299</v>
      </c>
      <c r="H166" s="40">
        <f>INDEX(人口源表!$1:$1048576,MATCH($B166,人口源表!$A:$A,0),MATCH(H$1,人口源表!$1:$1,0))-INDEX(城镇人口!$1:$1048576,MATCH($B166,城镇人口!$B:$B,0),MATCH(H$1,城镇人口!$1:$1,0))</f>
        <v>5079133.612804478</v>
      </c>
      <c r="I166" s="40">
        <f>INDEX(人口源表!$1:$1048576,MATCH($B166,人口源表!$A:$A,0),MATCH(I$1,人口源表!$1:$1,0))-INDEX(城镇人口!$1:$1048576,MATCH($B166,城镇人口!$B:$B,0),MATCH(I$1,城镇人口!$1:$1,0))</f>
        <v>5078959.4882450029</v>
      </c>
      <c r="J166" s="40">
        <f>INDEX(人口源表!$1:$1048576,MATCH($B166,人口源表!$A:$A,0),MATCH(J$1,人口源表!$1:$1,0))-INDEX(城镇人口!$1:$1048576,MATCH($B166,城镇人口!$B:$B,0),MATCH(J$1,城镇人口!$1:$1,0))</f>
        <v>5078632.535038488</v>
      </c>
      <c r="K166" s="40">
        <f>INDEX(人口源表!$1:$1048576,MATCH($B166,人口源表!$A:$A,0),MATCH(K$1,人口源表!$1:$1,0))-INDEX(城镇人口!$1:$1048576,MATCH($B166,城镇人口!$B:$B,0),MATCH(K$1,城镇人口!$1:$1,0))</f>
        <v>5077593.8390775658</v>
      </c>
      <c r="L166" s="40">
        <f>INDEX(人口源表!$1:$1048576,MATCH($B166,人口源表!$A:$A,0),MATCH(L$1,人口源表!$1:$1,0))-INDEX(城镇人口!$1:$1048576,MATCH($B166,城镇人口!$B:$B,0),MATCH(L$1,城镇人口!$1:$1,0))</f>
        <v>5075338.1752785435</v>
      </c>
      <c r="M166" s="40">
        <f>INDEX(人口源表!$1:$1048576,MATCH($B166,人口源表!$A:$A,0),MATCH(M$1,人口源表!$1:$1,0))-INDEX(城镇人口!$1:$1048576,MATCH($B166,城镇人口!$B:$B,0),MATCH(M$1,城镇人口!$1:$1,0))</f>
        <v>5071409.6391151454</v>
      </c>
      <c r="N166" s="40">
        <f>INDEX(人口源表!$1:$1048576,MATCH($B166,人口源表!$A:$A,0),MATCH(N$1,人口源表!$1:$1,0))-INDEX(城镇人口!$1:$1048576,MATCH($B166,城镇人口!$B:$B,0),MATCH(N$1,城镇人口!$1:$1,0))</f>
        <v>5065404.9079790488</v>
      </c>
      <c r="O166" s="40">
        <f>INDEX(人口源表!$1:$1048576,MATCH($B166,人口源表!$A:$A,0),MATCH(O$1,人口源表!$1:$1,0))-INDEX(城镇人口!$1:$1048576,MATCH($B166,城镇人口!$B:$B,0),MATCH(O$1,城镇人口!$1:$1,0))</f>
        <v>5056968.8076829873</v>
      </c>
      <c r="P166" s="40">
        <f>INDEX(人口源表!$1:$1048576,MATCH($B166,人口源表!$A:$A,0),MATCH(P$1,人口源表!$1:$1,0))-INDEX(城镇人口!$1:$1048576,MATCH($B166,城镇人口!$B:$B,0),MATCH(P$1,城镇人口!$1:$1,0))</f>
        <v>5045794.2189773228</v>
      </c>
      <c r="Q166" s="40">
        <f>INDEX(人口源表!$1:$1048576,MATCH($B166,人口源表!$A:$A,0),MATCH(Q$1,人口源表!$1:$1,0))-INDEX(城镇人口!$1:$1048576,MATCH($B166,城镇人口!$B:$B,0),MATCH(Q$1,城镇人口!$1:$1,0))</f>
        <v>5031619.8020433495</v>
      </c>
      <c r="R166" s="40">
        <f>INDEX(人口源表!$1:$1048576,MATCH($B166,人口源表!$A:$A,0),MATCH(R$1,人口源表!$1:$1,0))-INDEX(城镇人口!$1:$1048576,MATCH($B166,城镇人口!$B:$B,0),MATCH(R$1,城镇人口!$1:$1,0))</f>
        <v>5014232.391400707</v>
      </c>
      <c r="S166" s="40">
        <f>INDEX(人口源表!$1:$1048576,MATCH($B166,人口源表!$A:$A,0),MATCH(S$1,人口源表!$1:$1,0))-INDEX(城镇人口!$1:$1048576,MATCH($B166,城镇人口!$B:$B,0),MATCH(S$1,城镇人口!$1:$1,0))</f>
        <v>5017001.8693815153</v>
      </c>
      <c r="T166" s="40">
        <f>INDEX(人口源表!$1:$1048576,MATCH($B166,人口源表!$A:$A,0),MATCH(T$1,人口源表!$1:$1,0))-INDEX(城镇人口!$1:$1048576,MATCH($B166,城镇人口!$B:$B,0),MATCH(T$1,城镇人口!$1:$1,0))</f>
        <v>5016836.034690096</v>
      </c>
      <c r="U166" s="40">
        <f>INDEX(人口源表!$1:$1048576,MATCH($B166,人口源表!$A:$A,0),MATCH(U$1,人口源表!$1:$1,0))-INDEX(城镇人口!$1:$1048576,MATCH($B166,城镇人口!$B:$B,0),MATCH(U$1,城镇人口!$1:$1,0))</f>
        <v>5013617.7839672361</v>
      </c>
      <c r="V166" s="40">
        <f>INDEX(人口源表!$1:$1048576,MATCH($B166,人口源表!$A:$A,0),MATCH(V$1,人口源表!$1:$1,0))-INDEX(城镇人口!$1:$1048576,MATCH($B166,城镇人口!$B:$B,0),MATCH(V$1,城镇人口!$1:$1,0))</f>
        <v>5007267.7745898031</v>
      </c>
      <c r="W166" s="40">
        <f>INDEX(人口源表!$1:$1048576,MATCH($B166,人口源表!$A:$A,0),MATCH(W$1,人口源表!$1:$1,0))-INDEX(城镇人口!$1:$1048576,MATCH($B166,城镇人口!$B:$B,0),MATCH(W$1,城镇人口!$1:$1,0))</f>
        <v>4997742.6167765222</v>
      </c>
      <c r="X166" s="40">
        <f>INDEX(人口源表!$1:$1048576,MATCH($B166,人口源表!$A:$A,0),MATCH(X$1,人口源表!$1:$1,0))-INDEX(城镇人口!$1:$1048576,MATCH($B166,城镇人口!$B:$B,0),MATCH(X$1,城镇人口!$1:$1,0))</f>
        <v>4985033.5855902554</v>
      </c>
      <c r="Y166" s="40">
        <f>INDEX(人口源表!$1:$1048576,MATCH($B166,人口源表!$A:$A,0),MATCH(Y$1,人口源表!$1:$1,0))-INDEX(城镇人口!$1:$1048576,MATCH($B166,城镇人口!$B:$B,0),MATCH(Y$1,城镇人口!$1:$1,0))</f>
        <v>4969166.8355482975</v>
      </c>
      <c r="Z166" s="40">
        <f>INDEX(人口源表!$1:$1048576,MATCH($B166,人口源表!$A:$A,0),MATCH(Z$1,人口源表!$1:$1,0))-INDEX(城镇人口!$1:$1048576,MATCH($B166,城镇人口!$B:$B,0),MATCH(Z$1,城镇人口!$1:$1,0))</f>
        <v>4950201.5838206001</v>
      </c>
      <c r="AA166" s="40">
        <f>INDEX(人口源表!$1:$1048576,MATCH($B166,人口源表!$A:$A,0),MATCH(AA$1,人口源表!$1:$1,0))-INDEX(城镇人口!$1:$1048576,MATCH($B166,城镇人口!$B:$B,0),MATCH(AA$1,城镇人口!$1:$1,0))</f>
        <v>4928229.3008924834</v>
      </c>
      <c r="AB166" s="40">
        <f>INDEX(人口源表!$1:$1048576,MATCH($B166,人口源表!$A:$A,0),MATCH(AB$1,人口源表!$1:$1,0))-INDEX(城镇人口!$1:$1048576,MATCH($B166,城镇人口!$B:$B,0),MATCH(AB$1,城镇人口!$1:$1,0))</f>
        <v>4903374.858387867</v>
      </c>
      <c r="AC166" s="40">
        <f>INDEX(人口源表!$1:$1048576,MATCH($B166,人口源表!$A:$A,0),MATCH(AC$1,人口源表!$1:$1,0))-INDEX(城镇人口!$1:$1048576,MATCH($B166,城镇人口!$B:$B,0),MATCH(AC$1,城镇人口!$1:$1,0))</f>
        <v>4882007.5958387014</v>
      </c>
      <c r="AD166" s="40">
        <f>INDEX(人口源表!$1:$1048576,MATCH($B166,人口源表!$A:$A,0),MATCH(AD$1,人口源表!$1:$1,0))-INDEX(城镇人口!$1:$1048576,MATCH($B166,城镇人口!$B:$B,0),MATCH(AD$1,城镇人口!$1:$1,0))</f>
        <v>4858140.1088323202</v>
      </c>
      <c r="AE166" s="40">
        <f>INDEX(人口源表!$1:$1048576,MATCH($B166,人口源表!$A:$A,0),MATCH(AE$1,人口源表!$1:$1,0))-INDEX(城镇人口!$1:$1048576,MATCH($B166,城镇人口!$B:$B,0),MATCH(AE$1,城镇人口!$1:$1,0))</f>
        <v>4831978.8008324271</v>
      </c>
      <c r="AF166" s="40">
        <f>INDEX(人口源表!$1:$1048576,MATCH($B166,人口源表!$A:$A,0),MATCH(AF$1,人口源表!$1:$1,0))-INDEX(城镇人口!$1:$1048576,MATCH($B166,城镇人口!$B:$B,0),MATCH(AF$1,城镇人口!$1:$1,0))</f>
        <v>4803757.9992438043</v>
      </c>
      <c r="AG166" s="40">
        <f>INDEX(人口源表!$1:$1048576,MATCH($B166,人口源表!$A:$A,0),MATCH(AG$1,人口源表!$1:$1,0))-INDEX(城镇人口!$1:$1048576,MATCH($B166,城镇人口!$B:$B,0),MATCH(AG$1,城镇人口!$1:$1,0))</f>
        <v>4773742.2142569199</v>
      </c>
      <c r="AH166" s="40">
        <f>INDEX(人口源表!$1:$1048576,MATCH($B166,人口源表!$A:$A,0),MATCH(AH$1,人口源表!$1:$1,0))-INDEX(城镇人口!$1:$1048576,MATCH($B166,城镇人口!$B:$B,0),MATCH(AH$1,城镇人口!$1:$1,0))</f>
        <v>4742223.5129256509</v>
      </c>
      <c r="AI166" s="40">
        <f>INDEX(人口源表!$1:$1048576,MATCH($B166,人口源表!$A:$A,0),MATCH(AI$1,人口源表!$1:$1,0))-INDEX(城镇人口!$1:$1048576,MATCH($B166,城镇人口!$B:$B,0),MATCH(AI$1,城镇人口!$1:$1,0))</f>
        <v>4709520.8475346826</v>
      </c>
      <c r="AJ166" s="40">
        <f>INDEX(人口源表!$1:$1048576,MATCH($B166,人口源表!$A:$A,0),MATCH(AJ$1,人口源表!$1:$1,0))-INDEX(城镇人口!$1:$1048576,MATCH($B166,城镇人口!$B:$B,0),MATCH(AJ$1,城镇人口!$1:$1,0))</f>
        <v>4675979.853322519</v>
      </c>
      <c r="AK166" s="40">
        <f>INDEX(人口源表!$1:$1048576,MATCH($B166,人口源表!$A:$A,0),MATCH(AK$1,人口源表!$1:$1,0))-INDEX(城镇人口!$1:$1048576,MATCH($B166,城镇人口!$B:$B,0),MATCH(AK$1,城镇人口!$1:$1,0))</f>
        <v>4641973.1016875617</v>
      </c>
      <c r="AL166" s="40">
        <f>INDEX(人口源表!$1:$1048576,MATCH($B166,人口源表!$A:$A,0),MATCH(AL$1,人口源表!$1:$1,0))-INDEX(城镇人口!$1:$1048576,MATCH($B166,城镇人口!$B:$B,0),MATCH(AL$1,城镇人口!$1:$1,0))</f>
        <v>4607897.011847076</v>
      </c>
      <c r="AM166" s="40">
        <f>INDEX(人口源表!$1:$1048576,MATCH($B166,人口源表!$A:$A,0),MATCH(AM$1,人口源表!$1:$1,0))-INDEX(城镇人口!$1:$1048576,MATCH($B166,城镇人口!$B:$B,0),MATCH(AM$1,城镇人口!$1:$1,0))</f>
        <v>4574173.5229315879</v>
      </c>
      <c r="AN166" s="40">
        <f>INDEX(人口源表!$1:$1048576,MATCH($B166,人口源表!$A:$A,0),MATCH(AN$1,人口源表!$1:$1,0))-INDEX(城镇人口!$1:$1048576,MATCH($B166,城镇人口!$B:$B,0),MATCH(AN$1,城镇人口!$1:$1,0))</f>
        <v>4541247.4787494726</v>
      </c>
      <c r="AO166" s="40">
        <f>INDEX(人口源表!$1:$1048576,MATCH($B166,人口源表!$A:$A,0),MATCH(AO$1,人口源表!$1:$1,0))-INDEX(城镇人口!$1:$1048576,MATCH($B166,城镇人口!$B:$B,0),MATCH(AO$1,城镇人口!$1:$1,0))</f>
        <v>4509588.7213131385</v>
      </c>
      <c r="AP166" s="40">
        <f>INDEX(人口源表!$1:$1048576,MATCH($B166,人口源表!$A:$A,0),MATCH(AP$1,人口源表!$1:$1,0))-INDEX(城镇人口!$1:$1048576,MATCH($B166,城镇人口!$B:$B,0),MATCH(AP$1,城镇人口!$1:$1,0))</f>
        <v>4479686.6662704833</v>
      </c>
      <c r="AQ166" s="40">
        <f>INDEX(人口源表!$1:$1048576,MATCH($B166,人口源表!$A:$A,0),MATCH(AQ$1,人口源表!$1:$1,0))-INDEX(城镇人口!$1:$1048576,MATCH($B166,城镇人口!$B:$B,0),MATCH(AQ$1,城镇人口!$1:$1,0))</f>
        <v>4452054.7108712252</v>
      </c>
      <c r="AR166" s="40">
        <f>INDEX(人口源表!$1:$1048576,MATCH($B166,人口源表!$A:$A,0),MATCH(AR$1,人口源表!$1:$1,0))-INDEX(城镇人口!$1:$1048576,MATCH($B166,城镇人口!$B:$B,0),MATCH(AR$1,城镇人口!$1:$1,0))</f>
        <v>4427225.7450449169</v>
      </c>
      <c r="AS166" s="40">
        <f>INDEX(人口源表!$1:$1048576,MATCH($B166,人口源表!$A:$A,0),MATCH(AS$1,人口源表!$1:$1,0))-INDEX(城镇人口!$1:$1048576,MATCH($B166,城镇人口!$B:$B,0),MATCH(AS$1,城镇人口!$1:$1,0))</f>
        <v>4405753.7156741312</v>
      </c>
      <c r="AT166" s="40">
        <f>INDEX(人口源表!$1:$1048576,MATCH($B166,人口源表!$A:$A,0),MATCH(AT$1,人口源表!$1:$1,0))-INDEX(城镇人口!$1:$1048576,MATCH($B166,城镇人口!$B:$B,0),MATCH(AT$1,城镇人口!$1:$1,0))</f>
        <v>4388210.5541593386</v>
      </c>
      <c r="AU166" s="40">
        <f>INDEX(人口源表!$1:$1048576,MATCH($B166,人口源表!$A:$A,0),MATCH(AU$1,人口源表!$1:$1,0))-INDEX(城镇人口!$1:$1048576,MATCH($B166,城镇人口!$B:$B,0),MATCH(AU$1,城镇人口!$1:$1,0))</f>
        <v>4375188.1586771049</v>
      </c>
      <c r="AV166" s="40">
        <f>INDEX(人口源表!$1:$1048576,MATCH($B166,人口源表!$A:$A,0),MATCH(AV$1,人口源表!$1:$1,0))-INDEX(城镇人口!$1:$1048576,MATCH($B166,城镇人口!$B:$B,0),MATCH(AV$1,城镇人口!$1:$1,0))</f>
        <v>4367295.7678326964</v>
      </c>
    </row>
    <row r="167" spans="1:48" x14ac:dyDescent="0.15">
      <c r="A167" s="4" t="s">
        <v>870</v>
      </c>
      <c r="B167" s="4" t="s">
        <v>340</v>
      </c>
      <c r="C167" s="34">
        <f>VLOOKUP(B167,'[1]2016省城人口总结（根）'!B:C,2,FALSE)/100</f>
        <v>0.41162812099922397</v>
      </c>
      <c r="D167" s="40">
        <f>INDEX(人口源表!$1:$1048576,MATCH($B167,人口源表!$A:$A,0),MATCH(D$1,人口源表!$1:$1,0))-INDEX(城镇人口!$1:$1048576,MATCH($B167,城镇人口!$B:$B,0),MATCH(D$1,城镇人口!$1:$1,0))</f>
        <v>4377932.786714334</v>
      </c>
      <c r="E167" s="40">
        <f>INDEX(人口源表!$1:$1048576,MATCH($B167,人口源表!$A:$A,0),MATCH(E$1,人口源表!$1:$1,0))-INDEX(城镇人口!$1:$1048576,MATCH($B167,城镇人口!$B:$B,0),MATCH(E$1,城镇人口!$1:$1,0))</f>
        <v>4341607.551890525</v>
      </c>
      <c r="F167" s="40">
        <f>INDEX(人口源表!$1:$1048576,MATCH($B167,人口源表!$A:$A,0),MATCH(F$1,人口源表!$1:$1,0))-INDEX(城镇人口!$1:$1048576,MATCH($B167,城镇人口!$B:$B,0),MATCH(F$1,城镇人口!$1:$1,0))</f>
        <v>4303035.6362146642</v>
      </c>
      <c r="G167" s="40">
        <f>INDEX(人口源表!$1:$1048576,MATCH($B167,人口源表!$A:$A,0),MATCH(G$1,人口源表!$1:$1,0))-INDEX(城镇人口!$1:$1048576,MATCH($B167,城镇人口!$B:$B,0),MATCH(G$1,城镇人口!$1:$1,0))</f>
        <v>3958257.3087359024</v>
      </c>
      <c r="H167" s="40">
        <f>INDEX(人口源表!$1:$1048576,MATCH($B167,人口源表!$A:$A,0),MATCH(H$1,人口源表!$1:$1,0))-INDEX(城镇人口!$1:$1048576,MATCH($B167,城镇人口!$B:$B,0),MATCH(H$1,城镇人口!$1:$1,0))</f>
        <v>3921763.6560468446</v>
      </c>
      <c r="I167" s="40">
        <f>INDEX(人口源表!$1:$1048576,MATCH($B167,人口源表!$A:$A,0),MATCH(I$1,人口源表!$1:$1,0))-INDEX(城镇人口!$1:$1048576,MATCH($B167,城镇人口!$B:$B,0),MATCH(I$1,城镇人口!$1:$1,0))</f>
        <v>3908015.2113083489</v>
      </c>
      <c r="J167" s="40">
        <f>INDEX(人口源表!$1:$1048576,MATCH($B167,人口源表!$A:$A,0),MATCH(J$1,人口源表!$1:$1,0))-INDEX(城镇人口!$1:$1048576,MATCH($B167,城镇人口!$B:$B,0),MATCH(J$1,城镇人口!$1:$1,0))</f>
        <v>3895435.5517180669</v>
      </c>
      <c r="K167" s="40">
        <f>INDEX(人口源表!$1:$1048576,MATCH($B167,人口源表!$A:$A,0),MATCH(K$1,人口源表!$1:$1,0))-INDEX(城镇人口!$1:$1048576,MATCH($B167,城镇人口!$B:$B,0),MATCH(K$1,城镇人口!$1:$1,0))</f>
        <v>3883480.7739186692</v>
      </c>
      <c r="L167" s="40">
        <f>INDEX(人口源表!$1:$1048576,MATCH($B167,人口源表!$A:$A,0),MATCH(L$1,人口源表!$1:$1,0))-INDEX(城镇人口!$1:$1048576,MATCH($B167,城镇人口!$B:$B,0),MATCH(L$1,城镇人口!$1:$1,0))</f>
        <v>3871653.3179449872</v>
      </c>
      <c r="M167" s="40">
        <f>INDEX(人口源表!$1:$1048576,MATCH($B167,人口源表!$A:$A,0),MATCH(M$1,人口源表!$1:$1,0))-INDEX(城镇人口!$1:$1048576,MATCH($B167,城镇人口!$B:$B,0),MATCH(M$1,城镇人口!$1:$1,0))</f>
        <v>3859502.1304554725</v>
      </c>
      <c r="N167" s="40">
        <f>INDEX(人口源表!$1:$1048576,MATCH($B167,人口源表!$A:$A,0),MATCH(N$1,人口源表!$1:$1,0))-INDEX(城镇人口!$1:$1048576,MATCH($B167,城镇人口!$B:$B,0),MATCH(N$1,城镇人口!$1:$1,0))</f>
        <v>3846617.9482973125</v>
      </c>
      <c r="O167" s="40">
        <f>INDEX(人口源表!$1:$1048576,MATCH($B167,人口源表!$A:$A,0),MATCH(O$1,人口源表!$1:$1,0))-INDEX(城镇人口!$1:$1048576,MATCH($B167,城镇人口!$B:$B,0),MATCH(O$1,城镇人口!$1:$1,0))</f>
        <v>3832637.718873166</v>
      </c>
      <c r="P167" s="40">
        <f>INDEX(人口源表!$1:$1048576,MATCH($B167,人口源表!$A:$A,0),MATCH(P$1,人口源表!$1:$1,0))-INDEX(城镇人口!$1:$1048576,MATCH($B167,城镇人口!$B:$B,0),MATCH(P$1,城镇人口!$1:$1,0))</f>
        <v>3817238.2449243907</v>
      </c>
      <c r="Q167" s="40">
        <f>INDEX(人口源表!$1:$1048576,MATCH($B167,人口源表!$A:$A,0),MATCH(Q$1,人口源表!$1:$1,0))-INDEX(城镇人口!$1:$1048576,MATCH($B167,城镇人口!$B:$B,0),MATCH(Q$1,城镇人口!$1:$1,0))</f>
        <v>3800139.4092314392</v>
      </c>
      <c r="R167" s="40">
        <f>INDEX(人口源表!$1:$1048576,MATCH($B167,人口源表!$A:$A,0),MATCH(R$1,人口源表!$1:$1,0))-INDEX(城镇人口!$1:$1048576,MATCH($B167,城镇人口!$B:$B,0),MATCH(R$1,城镇人口!$1:$1,0))</f>
        <v>3781099.9473660137</v>
      </c>
      <c r="S167" s="40">
        <f>INDEX(人口源表!$1:$1048576,MATCH($B167,人口源表!$A:$A,0),MATCH(S$1,人口源表!$1:$1,0))-INDEX(城镇人口!$1:$1048576,MATCH($B167,城镇人口!$B:$B,0),MATCH(S$1,城镇人口!$1:$1,0))</f>
        <v>3777895.5680024819</v>
      </c>
      <c r="T167" s="40">
        <f>INDEX(人口源表!$1:$1048576,MATCH($B167,人口源表!$A:$A,0),MATCH(T$1,人口源表!$1:$1,0))-INDEX(城镇人口!$1:$1048576,MATCH($B167,城镇人口!$B:$B,0),MATCH(T$1,城镇人口!$1:$1,0))</f>
        <v>3772780.8341193022</v>
      </c>
      <c r="U167" s="40">
        <f>INDEX(人口源表!$1:$1048576,MATCH($B167,人口源表!$A:$A,0),MATCH(U$1,人口源表!$1:$1,0))-INDEX(城镇人口!$1:$1048576,MATCH($B167,城镇人口!$B:$B,0),MATCH(U$1,城镇人口!$1:$1,0))</f>
        <v>3765607.4783587665</v>
      </c>
      <c r="V167" s="40">
        <f>INDEX(人口源表!$1:$1048576,MATCH($B167,人口源表!$A:$A,0),MATCH(V$1,人口源表!$1:$1,0))-INDEX(城镇人口!$1:$1048576,MATCH($B167,城镇人口!$B:$B,0),MATCH(V$1,城镇人口!$1:$1,0))</f>
        <v>3756260.0237376704</v>
      </c>
      <c r="W167" s="40">
        <f>INDEX(人口源表!$1:$1048576,MATCH($B167,人口源表!$A:$A,0),MATCH(W$1,人口源表!$1:$1,0))-INDEX(城镇人口!$1:$1048576,MATCH($B167,城镇人口!$B:$B,0),MATCH(W$1,城镇人口!$1:$1,0))</f>
        <v>3744655.1078030281</v>
      </c>
      <c r="X167" s="40">
        <f>INDEX(人口源表!$1:$1048576,MATCH($B167,人口源表!$A:$A,0),MATCH(X$1,人口源表!$1:$1,0))-INDEX(城镇人口!$1:$1048576,MATCH($B167,城镇人口!$B:$B,0),MATCH(X$1,城镇人口!$1:$1,0))</f>
        <v>3730738.801266226</v>
      </c>
      <c r="Y167" s="40">
        <f>INDEX(人口源表!$1:$1048576,MATCH($B167,人口源表!$A:$A,0),MATCH(Y$1,人口源表!$1:$1,0))-INDEX(城镇人口!$1:$1048576,MATCH($B167,城镇人口!$B:$B,0),MATCH(Y$1,城镇人口!$1:$1,0))</f>
        <v>3714488.4428560655</v>
      </c>
      <c r="Z167" s="40">
        <f>INDEX(人口源表!$1:$1048576,MATCH($B167,人口源表!$A:$A,0),MATCH(Z$1,人口源表!$1:$1,0))-INDEX(城镇人口!$1:$1048576,MATCH($B167,城镇人口!$B:$B,0),MATCH(Z$1,城镇人口!$1:$1,0))</f>
        <v>3695909.9448700487</v>
      </c>
      <c r="AA167" s="40">
        <f>INDEX(人口源表!$1:$1048576,MATCH($B167,人口源表!$A:$A,0),MATCH(AA$1,人口源表!$1:$1,0))-INDEX(城镇人口!$1:$1048576,MATCH($B167,城镇人口!$B:$B,0),MATCH(AA$1,城镇人口!$1:$1,0))</f>
        <v>3675038.5871991455</v>
      </c>
      <c r="AB167" s="40">
        <f>INDEX(人口源表!$1:$1048576,MATCH($B167,人口源表!$A:$A,0),MATCH(AB$1,人口源表!$1:$1,0))-INDEX(城镇人口!$1:$1048576,MATCH($B167,城镇人口!$B:$B,0),MATCH(AB$1,城镇人口!$1:$1,0))</f>
        <v>3651936.3344462914</v>
      </c>
      <c r="AC167" s="40">
        <f>INDEX(人口源表!$1:$1048576,MATCH($B167,人口源表!$A:$A,0),MATCH(AC$1,人口源表!$1:$1,0))-INDEX(城镇人口!$1:$1048576,MATCH($B167,城镇人口!$B:$B,0),MATCH(AC$1,城镇人口!$1:$1,0))</f>
        <v>3631385.584264297</v>
      </c>
      <c r="AD167" s="40">
        <f>INDEX(人口源表!$1:$1048576,MATCH($B167,人口源表!$A:$A,0),MATCH(AD$1,人口源表!$1:$1,0))-INDEX(城镇人口!$1:$1048576,MATCH($B167,城镇人口!$B:$B,0),MATCH(AD$1,城镇人口!$1:$1,0))</f>
        <v>3608831.400975001</v>
      </c>
      <c r="AE167" s="40">
        <f>INDEX(人口源表!$1:$1048576,MATCH($B167,人口源表!$A:$A,0),MATCH(AE$1,人口源表!$1:$1,0))-INDEX(城镇人口!$1:$1048576,MATCH($B167,城镇人口!$B:$B,0),MATCH(AE$1,城镇人口!$1:$1,0))</f>
        <v>3584409.415407896</v>
      </c>
      <c r="AF167" s="40">
        <f>INDEX(人口源表!$1:$1048576,MATCH($B167,人口源表!$A:$A,0),MATCH(AF$1,人口源表!$1:$1,0))-INDEX(城镇人口!$1:$1048576,MATCH($B167,城镇人口!$B:$B,0),MATCH(AF$1,城镇人口!$1:$1,0))</f>
        <v>3558279.6091495748</v>
      </c>
      <c r="AG167" s="40">
        <f>INDEX(人口源表!$1:$1048576,MATCH($B167,人口源表!$A:$A,0),MATCH(AG$1,人口源表!$1:$1,0))-INDEX(城镇人口!$1:$1048576,MATCH($B167,城镇人口!$B:$B,0),MATCH(AG$1,城镇人口!$1:$1,0))</f>
        <v>3530628.1652141809</v>
      </c>
      <c r="AH167" s="40">
        <f>INDEX(人口源表!$1:$1048576,MATCH($B167,人口源表!$A:$A,0),MATCH(AH$1,人口源表!$1:$1,0))-INDEX(城镇人口!$1:$1048576,MATCH($B167,城镇人口!$B:$B,0),MATCH(AH$1,城镇人口!$1:$1,0))</f>
        <v>3501665.4375693058</v>
      </c>
      <c r="AI167" s="40">
        <f>INDEX(人口源表!$1:$1048576,MATCH($B167,人口源表!$A:$A,0),MATCH(AI$1,人口源表!$1:$1,0))-INDEX(城镇人口!$1:$1048576,MATCH($B167,城镇人口!$B:$B,0),MATCH(AI$1,城镇人口!$1:$1,0))</f>
        <v>3471625.8496177141</v>
      </c>
      <c r="AJ167" s="40">
        <f>INDEX(人口源表!$1:$1048576,MATCH($B167,人口源表!$A:$A,0),MATCH(AJ$1,人口源表!$1:$1,0))-INDEX(城镇人口!$1:$1048576,MATCH($B167,城镇人口!$B:$B,0),MATCH(AJ$1,城镇人口!$1:$1,0))</f>
        <v>3440766.8282459043</v>
      </c>
      <c r="AK167" s="40">
        <f>INDEX(人口源表!$1:$1048576,MATCH($B167,人口源表!$A:$A,0),MATCH(AK$1,人口源表!$1:$1,0))-INDEX(城镇人口!$1:$1048576,MATCH($B167,城镇人口!$B:$B,0),MATCH(AK$1,城镇人口!$1:$1,0))</f>
        <v>3409368.6853472893</v>
      </c>
      <c r="AL167" s="40">
        <f>INDEX(人口源表!$1:$1048576,MATCH($B167,人口源表!$A:$A,0),MATCH(AL$1,人口源表!$1:$1,0))-INDEX(城镇人口!$1:$1048576,MATCH($B167,城镇人口!$B:$B,0),MATCH(AL$1,城镇人口!$1:$1,0))</f>
        <v>3377733.5426708106</v>
      </c>
      <c r="AM167" s="40">
        <f>INDEX(人口源表!$1:$1048576,MATCH($B167,人口源表!$A:$A,0),MATCH(AM$1,人口源表!$1:$1,0))-INDEX(城镇人口!$1:$1048576,MATCH($B167,城镇人口!$B:$B,0),MATCH(AM$1,城镇人口!$1:$1,0))</f>
        <v>3346185.6632085568</v>
      </c>
      <c r="AN167" s="40">
        <f>INDEX(人口源表!$1:$1048576,MATCH($B167,人口源表!$A:$A,0),MATCH(AN$1,人口源表!$1:$1,0))-INDEX(城镇人口!$1:$1048576,MATCH($B167,城镇人口!$B:$B,0),MATCH(AN$1,城镇人口!$1:$1,0))</f>
        <v>3315069.4264544751</v>
      </c>
      <c r="AO167" s="40">
        <f>INDEX(人口源表!$1:$1048576,MATCH($B167,人口源表!$A:$A,0),MATCH(AO$1,人口源表!$1:$1,0))-INDEX(城镇人口!$1:$1048576,MATCH($B167,城镇人口!$B:$B,0),MATCH(AO$1,城镇人口!$1:$1,0))</f>
        <v>3284750.5744059305</v>
      </c>
      <c r="AP167" s="40">
        <f>INDEX(人口源表!$1:$1048576,MATCH($B167,人口源表!$A:$A,0),MATCH(AP$1,人口源表!$1:$1,0))-INDEX(城镇人口!$1:$1048576,MATCH($B167,城镇人口!$B:$B,0),MATCH(AP$1,城镇人口!$1:$1,0))</f>
        <v>3255613.2530416925</v>
      </c>
      <c r="AQ167" s="40">
        <f>INDEX(人口源表!$1:$1048576,MATCH($B167,人口源表!$A:$A,0),MATCH(AQ$1,人口源表!$1:$1,0))-INDEX(城镇人口!$1:$1048576,MATCH($B167,城镇人口!$B:$B,0),MATCH(AQ$1,城镇人口!$1:$1,0))</f>
        <v>3228061.2385697011</v>
      </c>
      <c r="AR167" s="40">
        <f>INDEX(人口源表!$1:$1048576,MATCH($B167,人口源表!$A:$A,0),MATCH(AR$1,人口源表!$1:$1,0))-INDEX(城镇人口!$1:$1048576,MATCH($B167,城镇人口!$B:$B,0),MATCH(AR$1,城镇人口!$1:$1,0))</f>
        <v>3202516.8232618845</v>
      </c>
      <c r="AS167" s="40">
        <f>INDEX(人口源表!$1:$1048576,MATCH($B167,人口源表!$A:$A,0),MATCH(AS$1,人口源表!$1:$1,0))-INDEX(城镇人口!$1:$1048576,MATCH($B167,城镇人口!$B:$B,0),MATCH(AS$1,城镇人口!$1:$1,0))</f>
        <v>3179419.7063883315</v>
      </c>
      <c r="AT167" s="40">
        <f>INDEX(人口源表!$1:$1048576,MATCH($B167,人口源表!$A:$A,0),MATCH(AT$1,人口源表!$1:$1,0))-INDEX(城镇人口!$1:$1048576,MATCH($B167,城镇人口!$B:$B,0),MATCH(AT$1,城镇人口!$1:$1,0))</f>
        <v>3159227.2489199643</v>
      </c>
      <c r="AU167" s="40">
        <f>INDEX(人口源表!$1:$1048576,MATCH($B167,人口源表!$A:$A,0),MATCH(AU$1,人口源表!$1:$1,0))-INDEX(城镇人口!$1:$1048576,MATCH($B167,城镇人口!$B:$B,0),MATCH(AU$1,城镇人口!$1:$1,0))</f>
        <v>3142411.9916390944</v>
      </c>
      <c r="AV167" s="40">
        <f>INDEX(人口源表!$1:$1048576,MATCH($B167,人口源表!$A:$A,0),MATCH(AV$1,人口源表!$1:$1,0))-INDEX(城镇人口!$1:$1048576,MATCH($B167,城镇人口!$B:$B,0),MATCH(AV$1,城镇人口!$1:$1,0))</f>
        <v>3129463.254080398</v>
      </c>
    </row>
    <row r="168" spans="1:48" x14ac:dyDescent="0.15">
      <c r="A168" s="4" t="s">
        <v>870</v>
      </c>
      <c r="B168" s="4" t="s">
        <v>342</v>
      </c>
      <c r="C168" s="34">
        <f>VLOOKUP(B168,'[1]2016省城人口总结（根）'!B:C,2,FALSE)/100</f>
        <v>0.60960556002909005</v>
      </c>
      <c r="D168" s="40">
        <f>INDEX(人口源表!$1:$1048576,MATCH($B168,人口源表!$A:$A,0),MATCH(D$1,人口源表!$1:$1,0))-INDEX(城镇人口!$1:$1048576,MATCH($B168,城镇人口!$B:$B,0),MATCH(D$1,城镇人口!$1:$1,0))</f>
        <v>276255.95546424633</v>
      </c>
      <c r="E168" s="40">
        <f>INDEX(人口源表!$1:$1048576,MATCH($B168,人口源表!$A:$A,0),MATCH(E$1,人口源表!$1:$1,0))-INDEX(城镇人口!$1:$1048576,MATCH($B168,城镇人口!$B:$B,0),MATCH(E$1,城镇人口!$1:$1,0))</f>
        <v>270730.09670870786</v>
      </c>
      <c r="F168" s="40">
        <f>INDEX(人口源表!$1:$1048576,MATCH($B168,人口源表!$A:$A,0),MATCH(F$1,人口源表!$1:$1,0))-INDEX(城镇人口!$1:$1048576,MATCH($B168,城镇人口!$B:$B,0),MATCH(F$1,城镇人口!$1:$1,0))</f>
        <v>264881.74654144386</v>
      </c>
      <c r="G168" s="40">
        <f>INDEX(人口源表!$1:$1048576,MATCH($B168,人口源表!$A:$A,0),MATCH(G$1,人口源表!$1:$1,0))-INDEX(城镇人口!$1:$1048576,MATCH($B168,城镇人口!$B:$B,0),MATCH(G$1,城镇人口!$1:$1,0))</f>
        <v>258477.70515691006</v>
      </c>
      <c r="H168" s="40">
        <f>INDEX(人口源表!$1:$1048576,MATCH($B168,人口源表!$A:$A,0),MATCH(H$1,人口源表!$1:$1,0))-INDEX(城镇人口!$1:$1048576,MATCH($B168,城镇人口!$B:$B,0),MATCH(H$1,城镇人口!$1:$1,0))</f>
        <v>252953.58064775699</v>
      </c>
      <c r="I168" s="40">
        <f>INDEX(人口源表!$1:$1048576,MATCH($B168,人口源表!$A:$A,0),MATCH(I$1,人口源表!$1:$1,0))-INDEX(城镇人口!$1:$1048576,MATCH($B168,城镇人口!$B:$B,0),MATCH(I$1,城镇人口!$1:$1,0))</f>
        <v>250338.80275609461</v>
      </c>
      <c r="J168" s="40">
        <f>INDEX(人口源表!$1:$1048576,MATCH($B168,人口源表!$A:$A,0),MATCH(J$1,人口源表!$1:$1,0))-INDEX(城镇人口!$1:$1048576,MATCH($B168,城镇人口!$B:$B,0),MATCH(J$1,城镇人口!$1:$1,0))</f>
        <v>247433.1337474641</v>
      </c>
      <c r="K168" s="40">
        <f>INDEX(人口源表!$1:$1048576,MATCH($B168,人口源表!$A:$A,0),MATCH(K$1,人口源表!$1:$1,0))-INDEX(城镇人口!$1:$1048576,MATCH($B168,城镇人口!$B:$B,0),MATCH(K$1,城镇人口!$1:$1,0))</f>
        <v>244243.83110508433</v>
      </c>
      <c r="L168" s="40">
        <f>INDEX(人口源表!$1:$1048576,MATCH($B168,人口源表!$A:$A,0),MATCH(L$1,人口源表!$1:$1,0))-INDEX(城镇人口!$1:$1048576,MATCH($B168,城镇人口!$B:$B,0),MATCH(L$1,城镇人口!$1:$1,0))</f>
        <v>240779.02001544798</v>
      </c>
      <c r="M168" s="40">
        <f>INDEX(人口源表!$1:$1048576,MATCH($B168,人口源表!$A:$A,0),MATCH(M$1,人口源表!$1:$1,0))-INDEX(城镇人口!$1:$1048576,MATCH($B168,城镇人口!$B:$B,0),MATCH(M$1,城镇人口!$1:$1,0))</f>
        <v>237047.94437662483</v>
      </c>
      <c r="N168" s="40">
        <f>INDEX(人口源表!$1:$1048576,MATCH($B168,人口源表!$A:$A,0),MATCH(N$1,人口源表!$1:$1,0))-INDEX(城镇人口!$1:$1048576,MATCH($B168,城镇人口!$B:$B,0),MATCH(N$1,城镇人口!$1:$1,0))</f>
        <v>233059.32839556294</v>
      </c>
      <c r="O168" s="40">
        <f>INDEX(人口源表!$1:$1048576,MATCH($B168,人口源表!$A:$A,0),MATCH(O$1,人口源表!$1:$1,0))-INDEX(城镇人口!$1:$1048576,MATCH($B168,城镇人口!$B:$B,0),MATCH(O$1,城镇人口!$1:$1,0))</f>
        <v>228823.55240051623</v>
      </c>
      <c r="P168" s="40">
        <f>INDEX(人口源表!$1:$1048576,MATCH($B168,人口源表!$A:$A,0),MATCH(P$1,人口源表!$1:$1,0))-INDEX(城镇人口!$1:$1048576,MATCH($B168,城镇人口!$B:$B,0),MATCH(P$1,城镇人口!$1:$1,0))</f>
        <v>224350.1299891317</v>
      </c>
      <c r="Q168" s="40">
        <f>INDEX(人口源表!$1:$1048576,MATCH($B168,人口源表!$A:$A,0),MATCH(Q$1,人口源表!$1:$1,0))-INDEX(城镇人口!$1:$1048576,MATCH($B168,城镇人口!$B:$B,0),MATCH(Q$1,城镇人口!$1:$1,0))</f>
        <v>219650.39357852272</v>
      </c>
      <c r="R168" s="40">
        <f>INDEX(人口源表!$1:$1048576,MATCH($B168,人口源表!$A:$A,0),MATCH(R$1,人口源表!$1:$1,0))-INDEX(城镇人口!$1:$1048576,MATCH($B168,城镇人口!$B:$B,0),MATCH(R$1,城镇人口!$1:$1,0))</f>
        <v>214735.0445525141</v>
      </c>
      <c r="S168" s="40">
        <f>INDEX(人口源表!$1:$1048576,MATCH($B168,人口源表!$A:$A,0),MATCH(S$1,人口源表!$1:$1,0))-INDEX(城镇人口!$1:$1048576,MATCH($B168,城镇人口!$B:$B,0),MATCH(S$1,城镇人口!$1:$1,0))</f>
        <v>212386.70738150994</v>
      </c>
      <c r="T168" s="40">
        <f>INDEX(人口源表!$1:$1048576,MATCH($B168,人口源表!$A:$A,0),MATCH(T$1,人口源表!$1:$1,0))-INDEX(城镇人口!$1:$1048576,MATCH($B168,城镇人口!$B:$B,0),MATCH(T$1,城镇人口!$1:$1,0))</f>
        <v>209895.36107284657</v>
      </c>
      <c r="U168" s="40">
        <f>INDEX(人口源表!$1:$1048576,MATCH($B168,人口源表!$A:$A,0),MATCH(U$1,人口源表!$1:$1,0))-INDEX(城镇人口!$1:$1048576,MATCH($B168,城镇人口!$B:$B,0),MATCH(U$1,城镇人口!$1:$1,0))</f>
        <v>207268.27851914789</v>
      </c>
      <c r="V168" s="40">
        <f>INDEX(人口源表!$1:$1048576,MATCH($B168,人口源表!$A:$A,0),MATCH(V$1,人口源表!$1:$1,0))-INDEX(城镇人口!$1:$1048576,MATCH($B168,城镇人口!$B:$B,0),MATCH(V$1,城镇人口!$1:$1,0))</f>
        <v>204513.69321579696</v>
      </c>
      <c r="W168" s="40">
        <f>INDEX(人口源表!$1:$1048576,MATCH($B168,人口源表!$A:$A,0),MATCH(W$1,人口源表!$1:$1,0))-INDEX(城镇人口!$1:$1048576,MATCH($B168,城镇人口!$B:$B,0),MATCH(W$1,城镇人口!$1:$1,0))</f>
        <v>201639.41723083297</v>
      </c>
      <c r="X168" s="40">
        <f>INDEX(人口源表!$1:$1048576,MATCH($B168,人口源表!$A:$A,0),MATCH(X$1,人口源表!$1:$1,0))-INDEX(城镇人口!$1:$1048576,MATCH($B168,城镇人口!$B:$B,0),MATCH(X$1,城镇人口!$1:$1,0))</f>
        <v>198654.14611717686</v>
      </c>
      <c r="Y168" s="40">
        <f>INDEX(人口源表!$1:$1048576,MATCH($B168,人口源表!$A:$A,0),MATCH(Y$1,人口源表!$1:$1,0))-INDEX(城镇人口!$1:$1048576,MATCH($B168,城镇人口!$B:$B,0),MATCH(Y$1,城镇人口!$1:$1,0))</f>
        <v>195566.36659459223</v>
      </c>
      <c r="Z168" s="40">
        <f>INDEX(人口源表!$1:$1048576,MATCH($B168,人口源表!$A:$A,0),MATCH(Z$1,人口源表!$1:$1,0))-INDEX(城镇人口!$1:$1048576,MATCH($B168,城镇人口!$B:$B,0),MATCH(Z$1,城镇人口!$1:$1,0))</f>
        <v>192384.3537592194</v>
      </c>
      <c r="AA168" s="40">
        <f>INDEX(人口源表!$1:$1048576,MATCH($B168,人口源表!$A:$A,0),MATCH(AA$1,人口源表!$1:$1,0))-INDEX(城镇人口!$1:$1048576,MATCH($B168,城镇人口!$B:$B,0),MATCH(AA$1,城镇人口!$1:$1,0))</f>
        <v>189116.90787665825</v>
      </c>
      <c r="AB168" s="40">
        <f>INDEX(人口源表!$1:$1048576,MATCH($B168,人口源表!$A:$A,0),MATCH(AB$1,人口源表!$1:$1,0))-INDEX(城镇人口!$1:$1048576,MATCH($B168,城镇人口!$B:$B,0),MATCH(AB$1,城镇人口!$1:$1,0))</f>
        <v>185772.80948365491</v>
      </c>
      <c r="AC168" s="40">
        <f>INDEX(人口源表!$1:$1048576,MATCH($B168,人口源表!$A:$A,0),MATCH(AC$1,人口源表!$1:$1,0))-INDEX(城镇人口!$1:$1048576,MATCH($B168,城镇人口!$B:$B,0),MATCH(AC$1,城镇人口!$1:$1,0))</f>
        <v>183071.14869330439</v>
      </c>
      <c r="AD168" s="40">
        <f>INDEX(人口源表!$1:$1048576,MATCH($B168,人口源表!$A:$A,0),MATCH(AD$1,人口源表!$1:$1,0))-INDEX(城镇人口!$1:$1048576,MATCH($B168,城镇人口!$B:$B,0),MATCH(AD$1,城镇人口!$1:$1,0))</f>
        <v>180312.20658889855</v>
      </c>
      <c r="AE168" s="40">
        <f>INDEX(人口源表!$1:$1048576,MATCH($B168,人口源表!$A:$A,0),MATCH(AE$1,人口源表!$1:$1,0))-INDEX(城镇人口!$1:$1048576,MATCH($B168,城镇人口!$B:$B,0),MATCH(AE$1,城镇人口!$1:$1,0))</f>
        <v>177503.87714927259</v>
      </c>
      <c r="AF168" s="40">
        <f>INDEX(人口源表!$1:$1048576,MATCH($B168,人口源表!$A:$A,0),MATCH(AF$1,人口源表!$1:$1,0))-INDEX(城镇人口!$1:$1048576,MATCH($B168,城镇人口!$B:$B,0),MATCH(AF$1,城镇人口!$1:$1,0))</f>
        <v>174653.79425659473</v>
      </c>
      <c r="AG168" s="40">
        <f>INDEX(人口源表!$1:$1048576,MATCH($B168,人口源表!$A:$A,0),MATCH(AG$1,人口源表!$1:$1,0))-INDEX(城镇人口!$1:$1048576,MATCH($B168,城镇人口!$B:$B,0),MATCH(AG$1,城镇人口!$1:$1,0))</f>
        <v>171770.69951590593</v>
      </c>
      <c r="AH168" s="40">
        <f>INDEX(人口源表!$1:$1048576,MATCH($B168,人口源表!$A:$A,0),MATCH(AH$1,人口源表!$1:$1,0))-INDEX(城镇人口!$1:$1048576,MATCH($B168,城镇人口!$B:$B,0),MATCH(AH$1,城镇人口!$1:$1,0))</f>
        <v>168862.09767259948</v>
      </c>
      <c r="AI168" s="40">
        <f>INDEX(人口源表!$1:$1048576,MATCH($B168,人口源表!$A:$A,0),MATCH(AI$1,人口源表!$1:$1,0))-INDEX(城镇人口!$1:$1048576,MATCH($B168,城镇人口!$B:$B,0),MATCH(AI$1,城镇人口!$1:$1,0))</f>
        <v>165936.53739525948</v>
      </c>
      <c r="AJ168" s="40">
        <f>INDEX(人口源表!$1:$1048576,MATCH($B168,人口源表!$A:$A,0),MATCH(AJ$1,人口源表!$1:$1,0))-INDEX(城镇人口!$1:$1048576,MATCH($B168,城镇人口!$B:$B,0),MATCH(AJ$1,城镇人口!$1:$1,0))</f>
        <v>163001.54391203495</v>
      </c>
      <c r="AK168" s="40">
        <f>INDEX(人口源表!$1:$1048576,MATCH($B168,人口源表!$A:$A,0),MATCH(AK$1,人口源表!$1:$1,0))-INDEX(城镇人口!$1:$1048576,MATCH($B168,城镇人口!$B:$B,0),MATCH(AK$1,城镇人口!$1:$1,0))</f>
        <v>160064.95978291985</v>
      </c>
      <c r="AL168" s="40">
        <f>INDEX(人口源表!$1:$1048576,MATCH($B168,人口源表!$A:$A,0),MATCH(AL$1,人口源表!$1:$1,0))-INDEX(城镇人口!$1:$1048576,MATCH($B168,城镇人口!$B:$B,0),MATCH(AL$1,城镇人口!$1:$1,0))</f>
        <v>157135.11116891226</v>
      </c>
      <c r="AM168" s="40">
        <f>INDEX(人口源表!$1:$1048576,MATCH($B168,人口源表!$A:$A,0),MATCH(AM$1,人口源表!$1:$1,0))-INDEX(城镇人口!$1:$1048576,MATCH($B168,城镇人口!$B:$B,0),MATCH(AM$1,城镇人口!$1:$1,0))</f>
        <v>154219.05888415629</v>
      </c>
      <c r="AN168" s="40">
        <f>INDEX(人口源表!$1:$1048576,MATCH($B168,人口源表!$A:$A,0),MATCH(AN$1,人口源表!$1:$1,0))-INDEX(城镇人口!$1:$1048576,MATCH($B168,城镇人口!$B:$B,0),MATCH(AN$1,城镇人口!$1:$1,0))</f>
        <v>151324.731829372</v>
      </c>
      <c r="AO168" s="40">
        <f>INDEX(人口源表!$1:$1048576,MATCH($B168,人口源表!$A:$A,0),MATCH(AO$1,人口源表!$1:$1,0))-INDEX(城镇人口!$1:$1048576,MATCH($B168,城镇人口!$B:$B,0),MATCH(AO$1,城镇人口!$1:$1,0))</f>
        <v>148459.40017690579</v>
      </c>
      <c r="AP168" s="40">
        <f>INDEX(人口源表!$1:$1048576,MATCH($B168,人口源表!$A:$A,0),MATCH(AP$1,人口源表!$1:$1,0))-INDEX(城镇人口!$1:$1048576,MATCH($B168,城镇人口!$B:$B,0),MATCH(AP$1,城镇人口!$1:$1,0))</f>
        <v>145629.88788854959</v>
      </c>
      <c r="AQ168" s="40">
        <f>INDEX(人口源表!$1:$1048576,MATCH($B168,人口源表!$A:$A,0),MATCH(AQ$1,人口源表!$1:$1,0))-INDEX(城镇人口!$1:$1048576,MATCH($B168,城镇人口!$B:$B,0),MATCH(AQ$1,城镇人口!$1:$1,0))</f>
        <v>142843.56250451389</v>
      </c>
      <c r="AR168" s="40">
        <f>INDEX(人口源表!$1:$1048576,MATCH($B168,人口源表!$A:$A,0),MATCH(AR$1,人口源表!$1:$1,0))-INDEX(城镇人口!$1:$1048576,MATCH($B168,城镇人口!$B:$B,0),MATCH(AR$1,城镇人口!$1:$1,0))</f>
        <v>140107.08073481394</v>
      </c>
      <c r="AS168" s="40">
        <f>INDEX(人口源表!$1:$1048576,MATCH($B168,人口源表!$A:$A,0),MATCH(AS$1,人口源表!$1:$1,0))-INDEX(城镇人口!$1:$1048576,MATCH($B168,城镇人口!$B:$B,0),MATCH(AS$1,城镇人口!$1:$1,0))</f>
        <v>137426.59153298044</v>
      </c>
      <c r="AT168" s="40">
        <f>INDEX(人口源表!$1:$1048576,MATCH($B168,人口源表!$A:$A,0),MATCH(AT$1,人口源表!$1:$1,0))-INDEX(城镇人口!$1:$1048576,MATCH($B168,城镇人口!$B:$B,0),MATCH(AT$1,城镇人口!$1:$1,0))</f>
        <v>134808.49014730472</v>
      </c>
      <c r="AU168" s="40">
        <f>INDEX(人口源表!$1:$1048576,MATCH($B168,人口源表!$A:$A,0),MATCH(AU$1,人口源表!$1:$1,0))-INDEX(城镇人口!$1:$1048576,MATCH($B168,城镇人口!$B:$B,0),MATCH(AU$1,城镇人口!$1:$1,0))</f>
        <v>132258.41900071653</v>
      </c>
      <c r="AV168" s="40">
        <f>INDEX(人口源表!$1:$1048576,MATCH($B168,人口源表!$A:$A,0),MATCH(AV$1,人口源表!$1:$1,0))-INDEX(城镇人口!$1:$1048576,MATCH($B168,城镇人口!$B:$B,0),MATCH(AV$1,城镇人口!$1:$1,0))</f>
        <v>129782.19563581748</v>
      </c>
    </row>
    <row r="169" spans="1:48" x14ac:dyDescent="0.15"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</row>
    <row r="170" spans="1:48" x14ac:dyDescent="0.15"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</row>
    <row r="171" spans="1:48" x14ac:dyDescent="0.15"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</row>
    <row r="172" spans="1:48" x14ac:dyDescent="0.15"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</row>
    <row r="173" spans="1:48" x14ac:dyDescent="0.15"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</row>
    <row r="174" spans="1:48" x14ac:dyDescent="0.15"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</row>
    <row r="175" spans="1:48" x14ac:dyDescent="0.15"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</row>
    <row r="176" spans="1:48" x14ac:dyDescent="0.15"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</row>
    <row r="177" spans="4:48" x14ac:dyDescent="0.15"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</row>
    <row r="178" spans="4:48" x14ac:dyDescent="0.15"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</row>
    <row r="179" spans="4:48" x14ac:dyDescent="0.15"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</row>
    <row r="180" spans="4:48" x14ac:dyDescent="0.15"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</row>
    <row r="181" spans="4:48" x14ac:dyDescent="0.15"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</row>
    <row r="182" spans="4:48" x14ac:dyDescent="0.15"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</row>
    <row r="183" spans="4:48" x14ac:dyDescent="0.15"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</row>
    <row r="184" spans="4:48" x14ac:dyDescent="0.15"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</row>
    <row r="185" spans="4:48" x14ac:dyDescent="0.15"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</row>
    <row r="186" spans="4:48" x14ac:dyDescent="0.15"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</row>
    <row r="187" spans="4:48" x14ac:dyDescent="0.15"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</row>
    <row r="188" spans="4:48" x14ac:dyDescent="0.15"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</row>
    <row r="189" spans="4:48" x14ac:dyDescent="0.15"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</row>
    <row r="190" spans="4:48" x14ac:dyDescent="0.15"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</row>
    <row r="191" spans="4:48" x14ac:dyDescent="0.15"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</row>
    <row r="192" spans="4:48" x14ac:dyDescent="0.15"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</row>
    <row r="193" spans="4:48" x14ac:dyDescent="0.15"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</row>
    <row r="194" spans="4:48" x14ac:dyDescent="0.15"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</row>
    <row r="195" spans="4:48" x14ac:dyDescent="0.15"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</row>
    <row r="196" spans="4:48" x14ac:dyDescent="0.15"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</row>
    <row r="197" spans="4:48" x14ac:dyDescent="0.15"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</row>
    <row r="198" spans="4:48" x14ac:dyDescent="0.15"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</row>
    <row r="199" spans="4:48" x14ac:dyDescent="0.15"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</row>
    <row r="200" spans="4:48" x14ac:dyDescent="0.15"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</row>
    <row r="201" spans="4:48" x14ac:dyDescent="0.15"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</row>
    <row r="202" spans="4:48" x14ac:dyDescent="0.15"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</row>
    <row r="203" spans="4:48" x14ac:dyDescent="0.15"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</row>
    <row r="204" spans="4:48" x14ac:dyDescent="0.15"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</row>
    <row r="205" spans="4:48" x14ac:dyDescent="0.15"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</row>
    <row r="206" spans="4:48" x14ac:dyDescent="0.15"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</row>
    <row r="207" spans="4:48" x14ac:dyDescent="0.15"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</row>
    <row r="208" spans="4:48" x14ac:dyDescent="0.15"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</row>
    <row r="209" spans="4:48" x14ac:dyDescent="0.15"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</row>
    <row r="210" spans="4:48" x14ac:dyDescent="0.15"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</row>
    <row r="211" spans="4:48" x14ac:dyDescent="0.15"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</row>
    <row r="212" spans="4:48" x14ac:dyDescent="0.15"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</row>
    <row r="213" spans="4:48" x14ac:dyDescent="0.15"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</row>
    <row r="214" spans="4:48" x14ac:dyDescent="0.15"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</row>
    <row r="215" spans="4:48" x14ac:dyDescent="0.15"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</row>
    <row r="216" spans="4:48" x14ac:dyDescent="0.15"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</row>
    <row r="217" spans="4:48" x14ac:dyDescent="0.15"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</row>
    <row r="218" spans="4:48" x14ac:dyDescent="0.15"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</row>
    <row r="219" spans="4:48" x14ac:dyDescent="0.15"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</row>
    <row r="220" spans="4:48" x14ac:dyDescent="0.15"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</row>
    <row r="221" spans="4:48" x14ac:dyDescent="0.15"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</row>
    <row r="222" spans="4:48" x14ac:dyDescent="0.15"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</row>
    <row r="223" spans="4:48" x14ac:dyDescent="0.15"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</row>
    <row r="224" spans="4:48" x14ac:dyDescent="0.15"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</row>
    <row r="225" spans="1:48" x14ac:dyDescent="0.15"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</row>
    <row r="226" spans="1:48" x14ac:dyDescent="0.15"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</row>
    <row r="227" spans="1:48" x14ac:dyDescent="0.15"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</row>
    <row r="228" spans="1:48" x14ac:dyDescent="0.15"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</row>
    <row r="229" spans="1:48" x14ac:dyDescent="0.15"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</row>
    <row r="230" spans="1:48" x14ac:dyDescent="0.15"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</row>
    <row r="231" spans="1:48" x14ac:dyDescent="0.15"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</row>
    <row r="232" spans="1:48" x14ac:dyDescent="0.15"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</row>
    <row r="233" spans="1:48" x14ac:dyDescent="0.15"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</row>
    <row r="234" spans="1:48" x14ac:dyDescent="0.15"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</row>
    <row r="235" spans="1:48" x14ac:dyDescent="0.15"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</row>
    <row r="236" spans="1:48" x14ac:dyDescent="0.15"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</row>
    <row r="237" spans="1:48" x14ac:dyDescent="0.15">
      <c r="A237" s="35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</row>
    <row r="238" spans="1:48" x14ac:dyDescent="0.15">
      <c r="A238" s="35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</row>
    <row r="239" spans="1:48" x14ac:dyDescent="0.15">
      <c r="A239" s="35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</row>
    <row r="240" spans="1:48" x14ac:dyDescent="0.15">
      <c r="A240" s="35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</row>
    <row r="241" spans="1:48" x14ac:dyDescent="0.15">
      <c r="A241" s="35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</row>
    <row r="242" spans="1:48" x14ac:dyDescent="0.15">
      <c r="A242" s="35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</row>
    <row r="243" spans="1:48" x14ac:dyDescent="0.15">
      <c r="A243" s="35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</row>
    <row r="244" spans="1:48" x14ac:dyDescent="0.15">
      <c r="A244" s="35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</row>
    <row r="245" spans="1:48" x14ac:dyDescent="0.15">
      <c r="A245" s="35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</row>
    <row r="246" spans="1:48" x14ac:dyDescent="0.15">
      <c r="A246" s="35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</row>
    <row r="247" spans="1:48" x14ac:dyDescent="0.15">
      <c r="A247" s="35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</row>
    <row r="248" spans="1:48" x14ac:dyDescent="0.15">
      <c r="A248" s="35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</row>
    <row r="249" spans="1:48" x14ac:dyDescent="0.15">
      <c r="A249" s="35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</row>
    <row r="250" spans="1:48" x14ac:dyDescent="0.15">
      <c r="A250" s="35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</row>
    <row r="251" spans="1:48" x14ac:dyDescent="0.15">
      <c r="A251" s="35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</row>
    <row r="252" spans="1:48" x14ac:dyDescent="0.15">
      <c r="A252" s="35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</row>
    <row r="253" spans="1:48" x14ac:dyDescent="0.15">
      <c r="A253" s="35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</row>
    <row r="254" spans="1:48" x14ac:dyDescent="0.15"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</row>
    <row r="255" spans="1:48" x14ac:dyDescent="0.15"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</row>
    <row r="256" spans="1:48" x14ac:dyDescent="0.15"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</row>
    <row r="257" spans="4:48" x14ac:dyDescent="0.15"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</row>
    <row r="258" spans="4:48" x14ac:dyDescent="0.15"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</row>
    <row r="259" spans="4:48" x14ac:dyDescent="0.15"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</row>
    <row r="260" spans="4:48" x14ac:dyDescent="0.15"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</row>
    <row r="261" spans="4:48" x14ac:dyDescent="0.15"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</row>
    <row r="262" spans="4:48" x14ac:dyDescent="0.15"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</row>
    <row r="263" spans="4:48" x14ac:dyDescent="0.15"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</row>
    <row r="264" spans="4:48" x14ac:dyDescent="0.15"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</row>
    <row r="265" spans="4:48" x14ac:dyDescent="0.15"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</row>
    <row r="266" spans="4:48" x14ac:dyDescent="0.15"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</row>
    <row r="267" spans="4:48" x14ac:dyDescent="0.15"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</row>
    <row r="268" spans="4:48" x14ac:dyDescent="0.15"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</row>
    <row r="269" spans="4:48" x14ac:dyDescent="0.15"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</row>
    <row r="270" spans="4:48" x14ac:dyDescent="0.15"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</row>
    <row r="271" spans="4:48" x14ac:dyDescent="0.15"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</row>
    <row r="272" spans="4:48" x14ac:dyDescent="0.15"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</row>
    <row r="273" spans="2:48" x14ac:dyDescent="0.15"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</row>
    <row r="274" spans="2:48" x14ac:dyDescent="0.15">
      <c r="B274" s="36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</row>
    <row r="275" spans="2:48" x14ac:dyDescent="0.15"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</row>
    <row r="276" spans="2:48" x14ac:dyDescent="0.15"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</row>
    <row r="277" spans="2:48" x14ac:dyDescent="0.15"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</row>
    <row r="278" spans="2:48" x14ac:dyDescent="0.15"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</row>
    <row r="279" spans="2:48" x14ac:dyDescent="0.15"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</row>
    <row r="280" spans="2:48" x14ac:dyDescent="0.15"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</row>
    <row r="281" spans="2:48" x14ac:dyDescent="0.15"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</row>
    <row r="282" spans="2:48" x14ac:dyDescent="0.15">
      <c r="B282" s="36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</row>
    <row r="283" spans="2:48" x14ac:dyDescent="0.15">
      <c r="B283" s="36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</row>
    <row r="284" spans="2:48" x14ac:dyDescent="0.15">
      <c r="B284" s="36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</row>
    <row r="285" spans="2:48" x14ac:dyDescent="0.15"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</row>
    <row r="286" spans="2:48" x14ac:dyDescent="0.15"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</row>
    <row r="287" spans="2:48" x14ac:dyDescent="0.15"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</row>
    <row r="288" spans="2:48" x14ac:dyDescent="0.15"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</row>
    <row r="289" spans="1:48" x14ac:dyDescent="0.15"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</row>
    <row r="290" spans="1:48" x14ac:dyDescent="0.15"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</row>
    <row r="291" spans="1:48" x14ac:dyDescent="0.15"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</row>
    <row r="292" spans="1:48" x14ac:dyDescent="0.15"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</row>
    <row r="293" spans="1:48" x14ac:dyDescent="0.15">
      <c r="B293" s="36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</row>
    <row r="294" spans="1:48" x14ac:dyDescent="0.15">
      <c r="B294" s="36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</row>
    <row r="295" spans="1:48" x14ac:dyDescent="0.15">
      <c r="B295" s="36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</row>
    <row r="296" spans="1:48" x14ac:dyDescent="0.15">
      <c r="B296" s="36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</row>
    <row r="297" spans="1:48" x14ac:dyDescent="0.15">
      <c r="B297" s="36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</row>
    <row r="298" spans="1:48" x14ac:dyDescent="0.15">
      <c r="B298" s="36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</row>
    <row r="299" spans="1:48" x14ac:dyDescent="0.15">
      <c r="B299" s="36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</row>
    <row r="300" spans="1:48" x14ac:dyDescent="0.15">
      <c r="B300" s="36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</row>
    <row r="301" spans="1:48" x14ac:dyDescent="0.15">
      <c r="A301" s="4" t="s">
        <v>879</v>
      </c>
      <c r="B301" s="4" t="s">
        <v>618</v>
      </c>
      <c r="C301" s="34">
        <f>VLOOKUP(B301,'[1]2016省城人口总结（根）'!B:C,2,FALSE)/100</f>
        <v>0.63234000000000001</v>
      </c>
      <c r="D301" s="40">
        <f>INDEX(人口源表!$1:$1048576,MATCH($B301,人口源表!$A:$A,0),MATCH(D$1,人口源表!$1:$1,0))-INDEX(城镇人口!$1:$1048576,MATCH($B301,城镇人口!$B:$B,0),MATCH(D$1,城镇人口!$1:$1,0))</f>
        <v>3275912.4639493106</v>
      </c>
      <c r="E301" s="40">
        <f>INDEX(人口源表!$1:$1048576,MATCH($B301,人口源表!$A:$A,0),MATCH(E$1,人口源表!$1:$1,0))-INDEX(城镇人口!$1:$1048576,MATCH($B301,城镇人口!$B:$B,0),MATCH(E$1,城镇人口!$1:$1,0))</f>
        <v>3204453.9085272644</v>
      </c>
      <c r="F301" s="40">
        <f>INDEX(人口源表!$1:$1048576,MATCH($B301,人口源表!$A:$A,0),MATCH(F$1,人口源表!$1:$1,0))-INDEX(城镇人口!$1:$1048576,MATCH($B301,城镇人口!$B:$B,0),MATCH(F$1,城镇人口!$1:$1,0))</f>
        <v>3128410.0323834084</v>
      </c>
      <c r="G301" s="40">
        <f>INDEX(人口源表!$1:$1048576,MATCH($B301,人口源表!$A:$A,0),MATCH(G$1,人口源表!$1:$1,0))-INDEX(城镇人口!$1:$1048576,MATCH($B301,城镇人口!$B:$B,0),MATCH(G$1,城镇人口!$1:$1,0))</f>
        <v>4285422.2291777357</v>
      </c>
      <c r="H301" s="40">
        <f>INDEX(人口源表!$1:$1048576,MATCH($B301,人口源表!$A:$A,0),MATCH(H$1,人口源表!$1:$1,0))-INDEX(城镇人口!$1:$1048576,MATCH($B301,城镇人口!$B:$B,0),MATCH(H$1,城镇人口!$1:$1,0))</f>
        <v>4190259.3970426079</v>
      </c>
      <c r="I301" s="40">
        <f>INDEX(人口源表!$1:$1048576,MATCH($B301,人口源表!$A:$A,0),MATCH(I$1,人口源表!$1:$1,0))-INDEX(城镇人口!$1:$1048576,MATCH($B301,城镇人口!$B:$B,0),MATCH(I$1,城镇人口!$1:$1,0))</f>
        <v>4144514.7602549382</v>
      </c>
      <c r="J301" s="40">
        <f>INDEX(人口源表!$1:$1048576,MATCH($B301,人口源表!$A:$A,0),MATCH(J$1,人口源表!$1:$1,0))-INDEX(城镇人口!$1:$1048576,MATCH($B301,城镇人口!$B:$B,0),MATCH(J$1,城镇人口!$1:$1,0))</f>
        <v>4089953.8180211894</v>
      </c>
      <c r="K301" s="40">
        <f>INDEX(人口源表!$1:$1048576,MATCH($B301,人口源表!$A:$A,0),MATCH(K$1,人口源表!$1:$1,0))-INDEX(城镇人口!$1:$1048576,MATCH($B301,城镇人口!$B:$B,0),MATCH(K$1,城镇人口!$1:$1,0))</f>
        <v>4027396.1765093971</v>
      </c>
      <c r="L301" s="40">
        <f>INDEX(人口源表!$1:$1048576,MATCH($B301,人口源表!$A:$A,0),MATCH(L$1,人口源表!$1:$1,0))-INDEX(城镇人口!$1:$1048576,MATCH($B301,城镇人口!$B:$B,0),MATCH(L$1,城镇人口!$1:$1,0))</f>
        <v>3957610.1180040669</v>
      </c>
      <c r="M301" s="40">
        <f>INDEX(人口源表!$1:$1048576,MATCH($B301,人口源表!$A:$A,0),MATCH(M$1,人口源表!$1:$1,0))-INDEX(城镇人口!$1:$1048576,MATCH($B301,城镇人口!$B:$B,0),MATCH(M$1,城镇人口!$1:$1,0))</f>
        <v>3881316.1659734491</v>
      </c>
      <c r="N301" s="40">
        <f>INDEX(人口源表!$1:$1048576,MATCH($B301,人口源表!$A:$A,0),MATCH(N$1,人口源表!$1:$1,0))-INDEX(城镇人口!$1:$1048576,MATCH($B301,城镇人口!$B:$B,0),MATCH(N$1,城镇人口!$1:$1,0))</f>
        <v>3799185.8443129566</v>
      </c>
      <c r="O301" s="40">
        <f>INDEX(人口源表!$1:$1048576,MATCH($B301,人口源表!$A:$A,0),MATCH(O$1,人口源表!$1:$1,0))-INDEX(城镇人口!$1:$1048576,MATCH($B301,城镇人口!$B:$B,0),MATCH(O$1,城镇人口!$1:$1,0))</f>
        <v>3711845.2153533548</v>
      </c>
      <c r="P301" s="40">
        <f>INDEX(人口源表!$1:$1048576,MATCH($B301,人口源表!$A:$A,0),MATCH(P$1,人口源表!$1:$1,0))-INDEX(城镇人口!$1:$1048576,MATCH($B301,城镇人口!$B:$B,0),MATCH(P$1,城镇人口!$1:$1,0))</f>
        <v>3619874.1058495063</v>
      </c>
      <c r="Q301" s="40">
        <f>INDEX(人口源表!$1:$1048576,MATCH($B301,人口源表!$A:$A,0),MATCH(Q$1,人口源表!$1:$1,0))-INDEX(城镇人口!$1:$1048576,MATCH($B301,城镇人口!$B:$B,0),MATCH(Q$1,城镇人口!$1:$1,0))</f>
        <v>3523808.5428744555</v>
      </c>
      <c r="R301" s="40">
        <f>INDEX(人口源表!$1:$1048576,MATCH($B301,人口源表!$A:$A,0),MATCH(R$1,人口源表!$1:$1,0))-INDEX(城镇人口!$1:$1048576,MATCH($B301,城镇人口!$B:$B,0),MATCH(R$1,城镇人口!$1:$1,0))</f>
        <v>3424142.303310398</v>
      </c>
      <c r="S301" s="40">
        <f>INDEX(人口源表!$1:$1048576,MATCH($B301,人口源表!$A:$A,0),MATCH(S$1,人口源表!$1:$1,0))-INDEX(城镇人口!$1:$1048576,MATCH($B301,城镇人口!$B:$B,0),MATCH(S$1,城镇人口!$1:$1,0))</f>
        <v>3371921.0658797733</v>
      </c>
      <c r="T301" s="40">
        <f>INDEX(人口源表!$1:$1048576,MATCH($B301,人口源表!$A:$A,0),MATCH(T$1,人口源表!$1:$1,0))-INDEX(城镇人口!$1:$1048576,MATCH($B301,城镇人口!$B:$B,0),MATCH(T$1,城镇人口!$1:$1,0))</f>
        <v>3317615.4532925542</v>
      </c>
      <c r="U301" s="40">
        <f>INDEX(人口源表!$1:$1048576,MATCH($B301,人口源表!$A:$A,0),MATCH(U$1,人口源表!$1:$1,0))-INDEX(城镇人口!$1:$1048576,MATCH($B301,城镇人口!$B:$B,0),MATCH(U$1,城镇人口!$1:$1,0))</f>
        <v>3261528.6602832563</v>
      </c>
      <c r="V301" s="40">
        <f>INDEX(人口源表!$1:$1048576,MATCH($B301,人口源表!$A:$A,0),MATCH(V$1,人口源表!$1:$1,0))-INDEX(城镇人口!$1:$1048576,MATCH($B301,城镇人口!$B:$B,0),MATCH(V$1,城镇人口!$1:$1,0))</f>
        <v>3203937.5437905248</v>
      </c>
      <c r="W301" s="40">
        <f>INDEX(人口源表!$1:$1048576,MATCH($B301,人口源表!$A:$A,0),MATCH(W$1,人口源表!$1:$1,0))-INDEX(城镇人口!$1:$1048576,MATCH($B301,城镇人口!$B:$B,0),MATCH(W$1,城镇人口!$1:$1,0))</f>
        <v>3145093.3119236901</v>
      </c>
      <c r="X301" s="40">
        <f>INDEX(人口源表!$1:$1048576,MATCH($B301,人口源表!$A:$A,0),MATCH(X$1,人口源表!$1:$1,0))-INDEX(城镇人口!$1:$1048576,MATCH($B301,城镇人口!$B:$B,0),MATCH(X$1,城镇人口!$1:$1,0))</f>
        <v>3085222.7106454037</v>
      </c>
      <c r="Y301" s="40">
        <f>INDEX(人口源表!$1:$1048576,MATCH($B301,人口源表!$A:$A,0),MATCH(Y$1,人口源表!$1:$1,0))-INDEX(城镇人口!$1:$1048576,MATCH($B301,城镇人口!$B:$B,0),MATCH(Y$1,城镇人口!$1:$1,0))</f>
        <v>3024529.2024603896</v>
      </c>
      <c r="Z301" s="40">
        <f>INDEX(人口源表!$1:$1048576,MATCH($B301,人口源表!$A:$A,0),MATCH(Z$1,人口源表!$1:$1,0))-INDEX(城镇人口!$1:$1048576,MATCH($B301,城镇人口!$B:$B,0),MATCH(Z$1,城镇人口!$1:$1,0))</f>
        <v>2963193.6922339518</v>
      </c>
      <c r="AA301" s="40">
        <f>INDEX(人口源表!$1:$1048576,MATCH($B301,人口源表!$A:$A,0),MATCH(AA$1,人口源表!$1:$1,0))-INDEX(城镇人口!$1:$1048576,MATCH($B301,城镇人口!$B:$B,0),MATCH(AA$1,城镇人口!$1:$1,0))</f>
        <v>2901375.2912263572</v>
      </c>
      <c r="AB301" s="40">
        <f>INDEX(人口源表!$1:$1048576,MATCH($B301,人口源表!$A:$A,0),MATCH(AB$1,人口源表!$1:$1,0))-INDEX(城镇人口!$1:$1048576,MATCH($B301,城镇人口!$B:$B,0),MATCH(AB$1,城镇人口!$1:$1,0))</f>
        <v>2839212.9780499693</v>
      </c>
      <c r="AC301" s="40">
        <f>INDEX(人口源表!$1:$1048576,MATCH($B301,人口源表!$A:$A,0),MATCH(AC$1,人口源表!$1:$1,0))-INDEX(城镇人口!$1:$1048576,MATCH($B301,城镇人口!$B:$B,0),MATCH(AC$1,城镇人口!$1:$1,0))</f>
        <v>2789562.0344459899</v>
      </c>
      <c r="AD301" s="40">
        <f>INDEX(人口源表!$1:$1048576,MATCH($B301,人口源表!$A:$A,0),MATCH(AD$1,人口源表!$1:$1,0))-INDEX(城镇人口!$1:$1048576,MATCH($B301,城镇人口!$B:$B,0),MATCH(AD$1,城镇人口!$1:$1,0))</f>
        <v>2739800.2140156291</v>
      </c>
      <c r="AE301" s="40">
        <f>INDEX(人口源表!$1:$1048576,MATCH($B301,人口源表!$A:$A,0),MATCH(AE$1,人口源表!$1:$1,0))-INDEX(城镇人口!$1:$1048576,MATCH($B301,城镇人口!$B:$B,0),MATCH(AE$1,城镇人口!$1:$1,0))</f>
        <v>2690007.7073638458</v>
      </c>
      <c r="AF301" s="40">
        <f>INDEX(人口源表!$1:$1048576,MATCH($B301,人口源表!$A:$A,0),MATCH(AF$1,人口源表!$1:$1,0))-INDEX(城镇人口!$1:$1048576,MATCH($B301,城镇人口!$B:$B,0),MATCH(AF$1,城镇人口!$1:$1,0))</f>
        <v>2640248.8746773712</v>
      </c>
      <c r="AG301" s="40">
        <f>INDEX(人口源表!$1:$1048576,MATCH($B301,人口源表!$A:$A,0),MATCH(AG$1,人口源表!$1:$1,0))-INDEX(城镇人口!$1:$1048576,MATCH($B301,城镇人口!$B:$B,0),MATCH(AG$1,城镇人口!$1:$1,0))</f>
        <v>2590573.6945955902</v>
      </c>
      <c r="AH301" s="40">
        <f>INDEX(人口源表!$1:$1048576,MATCH($B301,人口源表!$A:$A,0),MATCH(AH$1,人口源表!$1:$1,0))-INDEX(城镇人口!$1:$1048576,MATCH($B301,城镇人口!$B:$B,0),MATCH(AH$1,城镇人口!$1:$1,0))</f>
        <v>2541018.3821418174</v>
      </c>
      <c r="AI301" s="40">
        <f>INDEX(人口源表!$1:$1048576,MATCH($B301,人口源表!$A:$A,0),MATCH(AI$1,人口源表!$1:$1,0))-INDEX(城镇人口!$1:$1048576,MATCH($B301,城镇人口!$B:$B,0),MATCH(AI$1,城镇人口!$1:$1,0))</f>
        <v>2491606.6148490384</v>
      </c>
      <c r="AJ301" s="40">
        <f>INDEX(人口源表!$1:$1048576,MATCH($B301,人口源表!$A:$A,0),MATCH(AJ$1,人口源表!$1:$1,0))-INDEX(城镇人口!$1:$1048576,MATCH($B301,城镇人口!$B:$B,0),MATCH(AJ$1,城镇人口!$1:$1,0))</f>
        <v>2442349.207787782</v>
      </c>
      <c r="AK301" s="40">
        <f>INDEX(人口源表!$1:$1048576,MATCH($B301,人口源表!$A:$A,0),MATCH(AK$1,人口源表!$1:$1,0))-INDEX(城镇人口!$1:$1048576,MATCH($B301,城镇人口!$B:$B,0),MATCH(AK$1,城镇人口!$1:$1,0))</f>
        <v>2393246.5323950388</v>
      </c>
      <c r="AL301" s="40">
        <f>INDEX(人口源表!$1:$1048576,MATCH($B301,人口源表!$A:$A,0),MATCH(AL$1,人口源表!$1:$1,0))-INDEX(城镇人口!$1:$1048576,MATCH($B301,城镇人口!$B:$B,0),MATCH(AL$1,城镇人口!$1:$1,0))</f>
        <v>2344288.032566322</v>
      </c>
      <c r="AM301" s="40">
        <f>INDEX(人口源表!$1:$1048576,MATCH($B301,人口源表!$A:$A,0),MATCH(AM$1,人口源表!$1:$1,0))-INDEX(城镇人口!$1:$1048576,MATCH($B301,城镇人口!$B:$B,0),MATCH(AM$1,城镇人口!$1:$1,0))</f>
        <v>2295454.2363815587</v>
      </c>
      <c r="AN301" s="40">
        <f>INDEX(人口源表!$1:$1048576,MATCH($B301,人口源表!$A:$A,0),MATCH(AN$1,人口源表!$1:$1,0))-INDEX(城镇人口!$1:$1048576,MATCH($B301,城镇人口!$B:$B,0),MATCH(AN$1,城镇人口!$1:$1,0))</f>
        <v>2246716.5281902123</v>
      </c>
      <c r="AO301" s="40">
        <f>INDEX(人口源表!$1:$1048576,MATCH($B301,人口源表!$A:$A,0),MATCH(AO$1,人口源表!$1:$1,0))-INDEX(城镇人口!$1:$1048576,MATCH($B301,城镇人口!$B:$B,0),MATCH(AO$1,城镇人口!$1:$1,0))</f>
        <v>2198038.9683593567</v>
      </c>
      <c r="AP301" s="40">
        <f>INDEX(人口源表!$1:$1048576,MATCH($B301,人口源表!$A:$A,0),MATCH(AP$1,人口源表!$1:$1,0))-INDEX(城镇人口!$1:$1048576,MATCH($B301,城镇人口!$B:$B,0),MATCH(AP$1,城镇人口!$1:$1,0))</f>
        <v>2149378.8260728996</v>
      </c>
      <c r="AQ301" s="40">
        <f>INDEX(人口源表!$1:$1048576,MATCH($B301,人口源表!$A:$A,0),MATCH(AQ$1,人口源表!$1:$1,0))-INDEX(城镇人口!$1:$1048576,MATCH($B301,城镇人口!$B:$B,0),MATCH(AQ$1,城镇人口!$1:$1,0))</f>
        <v>2100687.4972613379</v>
      </c>
      <c r="AR301" s="40">
        <f>INDEX(人口源表!$1:$1048576,MATCH($B301,人口源表!$A:$A,0),MATCH(AR$1,人口源表!$1:$1,0))-INDEX(城镇人口!$1:$1048576,MATCH($B301,城镇人口!$B:$B,0),MATCH(AR$1,城镇人口!$1:$1,0))</f>
        <v>2051911.1012379844</v>
      </c>
      <c r="AS301" s="40">
        <f>INDEX(人口源表!$1:$1048576,MATCH($B301,人口源表!$A:$A,0),MATCH(AS$1,人口源表!$1:$1,0))-INDEX(城镇人口!$1:$1048576,MATCH($B301,城镇人口!$B:$B,0),MATCH(AS$1,城镇人口!$1:$1,0))</f>
        <v>2002992.4265559539</v>
      </c>
      <c r="AT301" s="40">
        <f>INDEX(人口源表!$1:$1048576,MATCH($B301,人口源表!$A:$A,0),MATCH(AT$1,人口源表!$1:$1,0))-INDEX(城镇人口!$1:$1048576,MATCH($B301,城镇人口!$B:$B,0),MATCH(AT$1,城镇人口!$1:$1,0))</f>
        <v>1953870.5412734095</v>
      </c>
      <c r="AU301" s="40">
        <f>INDEX(人口源表!$1:$1048576,MATCH($B301,人口源表!$A:$A,0),MATCH(AU$1,人口源表!$1:$1,0))-INDEX(城镇人口!$1:$1048576,MATCH($B301,城镇人口!$B:$B,0),MATCH(AU$1,城镇人口!$1:$1,0))</f>
        <v>1904482.9098605551</v>
      </c>
      <c r="AV301" s="40">
        <f>INDEX(人口源表!$1:$1048576,MATCH($B301,人口源表!$A:$A,0),MATCH(AV$1,人口源表!$1:$1,0))-INDEX(城镇人口!$1:$1048576,MATCH($B301,城镇人口!$B:$B,0),MATCH(AV$1,城镇人口!$1:$1,0))</f>
        <v>1854765.7034080308</v>
      </c>
    </row>
    <row r="302" spans="1:48" x14ac:dyDescent="0.15">
      <c r="A302" s="4" t="s">
        <v>879</v>
      </c>
      <c r="B302" s="4" t="s">
        <v>620</v>
      </c>
      <c r="C302" s="34">
        <f>VLOOKUP(B302,'[1]2016省城人口总结（根）'!B:C,2,FALSE)/100</f>
        <v>0.49398999999999998</v>
      </c>
      <c r="D302" s="40">
        <f>INDEX(人口源表!$1:$1048576,MATCH($B302,人口源表!$A:$A,0),MATCH(D$1,人口源表!$1:$1,0))-INDEX(城镇人口!$1:$1048576,MATCH($B302,城镇人口!$B:$B,0),MATCH(D$1,城镇人口!$1:$1,0))</f>
        <v>436063.8285493367</v>
      </c>
      <c r="E302" s="40">
        <f>INDEX(人口源表!$1:$1048576,MATCH($B302,人口源表!$A:$A,0),MATCH(E$1,人口源表!$1:$1,0))-INDEX(城镇人口!$1:$1048576,MATCH($B302,城镇人口!$B:$B,0),MATCH(E$1,城镇人口!$1:$1,0))</f>
        <v>431014.4641047378</v>
      </c>
      <c r="F302" s="40">
        <f>INDEX(人口源表!$1:$1048576,MATCH($B302,人口源表!$A:$A,0),MATCH(F$1,人口源表!$1:$1,0))-INDEX(城镇人口!$1:$1048576,MATCH($B302,城镇人口!$B:$B,0),MATCH(F$1,城镇人口!$1:$1,0))</f>
        <v>425633.76041753968</v>
      </c>
      <c r="G302" s="40">
        <f>INDEX(人口源表!$1:$1048576,MATCH($B302,人口源表!$A:$A,0),MATCH(G$1,人口源表!$1:$1,0))-INDEX(城镇人口!$1:$1048576,MATCH($B302,城镇人口!$B:$B,0),MATCH(G$1,城镇人口!$1:$1,0))</f>
        <v>332600.53201741597</v>
      </c>
      <c r="H302" s="40">
        <f>INDEX(人口源表!$1:$1048576,MATCH($B302,人口源表!$A:$A,0),MATCH(H$1,人口源表!$1:$1,0))-INDEX(城镇人口!$1:$1048576,MATCH($B302,城镇人口!$B:$B,0),MATCH(H$1,城镇人口!$1:$1,0))</f>
        <v>329257.56355590612</v>
      </c>
      <c r="I302" s="40">
        <f>INDEX(人口源表!$1:$1048576,MATCH($B302,人口源表!$A:$A,0),MATCH(I$1,人口源表!$1:$1,0))-INDEX(城镇人口!$1:$1048576,MATCH($B302,城镇人口!$B:$B,0),MATCH(I$1,城镇人口!$1:$1,0))</f>
        <v>327943.32098995789</v>
      </c>
      <c r="J302" s="40">
        <f>INDEX(人口源表!$1:$1048576,MATCH($B302,人口源表!$A:$A,0),MATCH(J$1,人口源表!$1:$1,0))-INDEX(城镇人口!$1:$1048576,MATCH($B302,城镇人口!$B:$B,0),MATCH(J$1,城镇人口!$1:$1,0))</f>
        <v>326186.56616069237</v>
      </c>
      <c r="K302" s="40">
        <f>INDEX(人口源表!$1:$1048576,MATCH($B302,人口源表!$A:$A,0),MATCH(K$1,人口源表!$1:$1,0))-INDEX(城镇人口!$1:$1048576,MATCH($B302,城镇人口!$B:$B,0),MATCH(K$1,城镇人口!$1:$1,0))</f>
        <v>324013.4697128156</v>
      </c>
      <c r="L302" s="40">
        <f>INDEX(人口源表!$1:$1048576,MATCH($B302,人口源表!$A:$A,0),MATCH(L$1,人口源表!$1:$1,0))-INDEX(城镇人口!$1:$1048576,MATCH($B302,城镇人口!$B:$B,0),MATCH(L$1,城镇人口!$1:$1,0))</f>
        <v>321448.81533518864</v>
      </c>
      <c r="M302" s="40">
        <f>INDEX(人口源表!$1:$1048576,MATCH($B302,人口源表!$A:$A,0),MATCH(M$1,人口源表!$1:$1,0))-INDEX(城镇人口!$1:$1048576,MATCH($B302,城镇人口!$B:$B,0),MATCH(M$1,城镇人口!$1:$1,0))</f>
        <v>318517.37443030486</v>
      </c>
      <c r="N302" s="40">
        <f>INDEX(人口源表!$1:$1048576,MATCH($B302,人口源表!$A:$A,0),MATCH(N$1,人口源表!$1:$1,0))-INDEX(城镇人口!$1:$1048576,MATCH($B302,城镇人口!$B:$B,0),MATCH(N$1,城镇人口!$1:$1,0))</f>
        <v>315242.9870788462</v>
      </c>
      <c r="O302" s="40">
        <f>INDEX(人口源表!$1:$1048576,MATCH($B302,人口源表!$A:$A,0),MATCH(O$1,人口源表!$1:$1,0))-INDEX(城镇人口!$1:$1048576,MATCH($B302,城镇人口!$B:$B,0),MATCH(O$1,城镇人口!$1:$1,0))</f>
        <v>311649.87623435073</v>
      </c>
      <c r="P302" s="40">
        <f>INDEX(人口源表!$1:$1048576,MATCH($B302,人口源表!$A:$A,0),MATCH(P$1,人口源表!$1:$1,0))-INDEX(城镇人口!$1:$1048576,MATCH($B302,城镇人口!$B:$B,0),MATCH(P$1,城镇人口!$1:$1,0))</f>
        <v>307759.58307573013</v>
      </c>
      <c r="Q302" s="40">
        <f>INDEX(人口源表!$1:$1048576,MATCH($B302,人口源表!$A:$A,0),MATCH(Q$1,人口源表!$1:$1,0))-INDEX(城镇人口!$1:$1048576,MATCH($B302,城镇人口!$B:$B,0),MATCH(Q$1,城镇人口!$1:$1,0))</f>
        <v>303595.3150066252</v>
      </c>
      <c r="R302" s="40">
        <f>INDEX(人口源表!$1:$1048576,MATCH($B302,人口源表!$A:$A,0),MATCH(R$1,人口源表!$1:$1,0))-INDEX(城镇人口!$1:$1048576,MATCH($B302,城镇人口!$B:$B,0),MATCH(R$1,城镇人口!$1:$1,0))</f>
        <v>299178.04232686927</v>
      </c>
      <c r="S302" s="40">
        <f>INDEX(人口源表!$1:$1048576,MATCH($B302,人口源表!$A:$A,0),MATCH(S$1,人口源表!$1:$1,0))-INDEX(城镇人口!$1:$1048576,MATCH($B302,城镇人口!$B:$B,0),MATCH(S$1,城镇人口!$1:$1,0))</f>
        <v>296623.37562532024</v>
      </c>
      <c r="T302" s="40">
        <f>INDEX(人口源表!$1:$1048576,MATCH($B302,人口源表!$A:$A,0),MATCH(T$1,人口源表!$1:$1,0))-INDEX(城镇人口!$1:$1048576,MATCH($B302,城镇人口!$B:$B,0),MATCH(T$1,城镇人口!$1:$1,0))</f>
        <v>293878.79757087358</v>
      </c>
      <c r="U302" s="40">
        <f>INDEX(人口源表!$1:$1048576,MATCH($B302,人口源表!$A:$A,0),MATCH(U$1,人口源表!$1:$1,0))-INDEX(城镇人口!$1:$1048576,MATCH($B302,城镇人口!$B:$B,0),MATCH(U$1,城镇人口!$1:$1,0))</f>
        <v>290960.94131621986</v>
      </c>
      <c r="V302" s="40">
        <f>INDEX(人口源表!$1:$1048576,MATCH($B302,人口源表!$A:$A,0),MATCH(V$1,人口源表!$1:$1,0))-INDEX(城镇人口!$1:$1048576,MATCH($B302,城镇人口!$B:$B,0),MATCH(V$1,城镇人口!$1:$1,0))</f>
        <v>287884.49485451245</v>
      </c>
      <c r="W302" s="40">
        <f>INDEX(人口源表!$1:$1048576,MATCH($B302,人口源表!$A:$A,0),MATCH(W$1,人口源表!$1:$1,0))-INDEX(城镇人口!$1:$1048576,MATCH($B302,城镇人口!$B:$B,0),MATCH(W$1,城镇人口!$1:$1,0))</f>
        <v>284664.66529345216</v>
      </c>
      <c r="X302" s="40">
        <f>INDEX(人口源表!$1:$1048576,MATCH($B302,人口源表!$A:$A,0),MATCH(X$1,人口源表!$1:$1,0))-INDEX(城镇人口!$1:$1048576,MATCH($B302,城镇人口!$B:$B,0),MATCH(X$1,城镇人口!$1:$1,0))</f>
        <v>281316.34821638843</v>
      </c>
      <c r="Y302" s="40">
        <f>INDEX(人口源表!$1:$1048576,MATCH($B302,人口源表!$A:$A,0),MATCH(Y$1,人口源表!$1:$1,0))-INDEX(城镇人口!$1:$1048576,MATCH($B302,城镇人口!$B:$B,0),MATCH(Y$1,城镇人口!$1:$1,0))</f>
        <v>277853.72814300709</v>
      </c>
      <c r="Z302" s="40">
        <f>INDEX(人口源表!$1:$1048576,MATCH($B302,人口源表!$A:$A,0),MATCH(Z$1,人口源表!$1:$1,0))-INDEX(城镇人口!$1:$1048576,MATCH($B302,城镇人口!$B:$B,0),MATCH(Z$1,城镇人口!$1:$1,0))</f>
        <v>274290.68203201593</v>
      </c>
      <c r="AA302" s="40">
        <f>INDEX(人口源表!$1:$1048576,MATCH($B302,人口源表!$A:$A,0),MATCH(AA$1,人口源表!$1:$1,0))-INDEX(城镇人口!$1:$1048576,MATCH($B302,城镇人口!$B:$B,0),MATCH(AA$1,城镇人口!$1:$1,0))</f>
        <v>270639.9964339977</v>
      </c>
      <c r="AB302" s="40">
        <f>INDEX(人口源表!$1:$1048576,MATCH($B302,人口源表!$A:$A,0),MATCH(AB$1,人口源表!$1:$1,0))-INDEX(城镇人口!$1:$1048576,MATCH($B302,城镇人口!$B:$B,0),MATCH(AB$1,城镇人口!$1:$1,0))</f>
        <v>266914.93953919603</v>
      </c>
      <c r="AC302" s="40">
        <f>INDEX(人口源表!$1:$1048576,MATCH($B302,人口源表!$A:$A,0),MATCH(AC$1,人口源表!$1:$1,0))-INDEX(城镇人口!$1:$1048576,MATCH($B302,城镇人口!$B:$B,0),MATCH(AC$1,城镇人口!$1:$1,0))</f>
        <v>263646.08595915296</v>
      </c>
      <c r="AD302" s="40">
        <f>INDEX(人口源表!$1:$1048576,MATCH($B302,人口源表!$A:$A,0),MATCH(AD$1,人口源表!$1:$1,0))-INDEX(城镇人口!$1:$1048576,MATCH($B302,城镇人口!$B:$B,0),MATCH(AD$1,城镇人口!$1:$1,0))</f>
        <v>260324.98590639903</v>
      </c>
      <c r="AE302" s="40">
        <f>INDEX(人口源表!$1:$1048576,MATCH($B302,人口源表!$A:$A,0),MATCH(AE$1,人口源表!$1:$1,0))-INDEX(城镇人口!$1:$1048576,MATCH($B302,城镇人口!$B:$B,0),MATCH(AE$1,城镇人口!$1:$1,0))</f>
        <v>256962.81251231278</v>
      </c>
      <c r="AF302" s="40">
        <f>INDEX(人口源表!$1:$1048576,MATCH($B302,人口源表!$A:$A,0),MATCH(AF$1,人口源表!$1:$1,0))-INDEX(城镇人口!$1:$1048576,MATCH($B302,城镇人口!$B:$B,0),MATCH(AF$1,城镇人口!$1:$1,0))</f>
        <v>253570.88231708994</v>
      </c>
      <c r="AG302" s="40">
        <f>INDEX(人口源表!$1:$1048576,MATCH($B302,人口源表!$A:$A,0),MATCH(AG$1,人口源表!$1:$1,0))-INDEX(城镇人口!$1:$1048576,MATCH($B302,城镇人口!$B:$B,0),MATCH(AG$1,城镇人口!$1:$1,0))</f>
        <v>250159.14237865491</v>
      </c>
      <c r="AH302" s="40">
        <f>INDEX(人口源表!$1:$1048576,MATCH($B302,人口源表!$A:$A,0),MATCH(AH$1,人口源表!$1:$1,0))-INDEX(城镇人口!$1:$1048576,MATCH($B302,城镇人口!$B:$B,0),MATCH(AH$1,城镇人口!$1:$1,0))</f>
        <v>246738.06515126256</v>
      </c>
      <c r="AI302" s="40">
        <f>INDEX(人口源表!$1:$1048576,MATCH($B302,人口源表!$A:$A,0),MATCH(AI$1,人口源表!$1:$1,0))-INDEX(城镇人口!$1:$1048576,MATCH($B302,城镇人口!$B:$B,0),MATCH(AI$1,城镇人口!$1:$1,0))</f>
        <v>243317.14271242701</v>
      </c>
      <c r="AJ302" s="40">
        <f>INDEX(人口源表!$1:$1048576,MATCH($B302,人口源表!$A:$A,0),MATCH(AJ$1,人口源表!$1:$1,0))-INDEX(城镇人口!$1:$1048576,MATCH($B302,城镇人口!$B:$B,0),MATCH(AJ$1,城镇人口!$1:$1,0))</f>
        <v>239906.37874987116</v>
      </c>
      <c r="AK302" s="40">
        <f>INDEX(人口源表!$1:$1048576,MATCH($B302,人口源表!$A:$A,0),MATCH(AK$1,人口源表!$1:$1,0))-INDEX(城镇人口!$1:$1048576,MATCH($B302,城镇人口!$B:$B,0),MATCH(AK$1,城镇人口!$1:$1,0))</f>
        <v>236514.80161477067</v>
      </c>
      <c r="AL302" s="40">
        <f>INDEX(人口源表!$1:$1048576,MATCH($B302,人口源表!$A:$A,0),MATCH(AL$1,人口源表!$1:$1,0))-INDEX(城镇人口!$1:$1048576,MATCH($B302,城镇人口!$B:$B,0),MATCH(AL$1,城镇人口!$1:$1,0))</f>
        <v>233150.84878741077</v>
      </c>
      <c r="AM302" s="40">
        <f>INDEX(人口源表!$1:$1048576,MATCH($B302,人口源表!$A:$A,0),MATCH(AM$1,人口源表!$1:$1,0))-INDEX(城镇人口!$1:$1048576,MATCH($B302,城镇人口!$B:$B,0),MATCH(AM$1,城镇人口!$1:$1,0))</f>
        <v>229823.4580834675</v>
      </c>
      <c r="AN302" s="40">
        <f>INDEX(人口源表!$1:$1048576,MATCH($B302,人口源表!$A:$A,0),MATCH(AN$1,人口源表!$1:$1,0))-INDEX(城镇人口!$1:$1048576,MATCH($B302,城镇人口!$B:$B,0),MATCH(AN$1,城镇人口!$1:$1,0))</f>
        <v>226540.25126524572</v>
      </c>
      <c r="AO302" s="40">
        <f>INDEX(人口源表!$1:$1048576,MATCH($B302,人口源表!$A:$A,0),MATCH(AO$1,人口源表!$1:$1,0))-INDEX(城镇人口!$1:$1048576,MATCH($B302,城镇人口!$B:$B,0),MATCH(AO$1,城镇人口!$1:$1,0))</f>
        <v>223309.34616148577</v>
      </c>
      <c r="AP302" s="40">
        <f>INDEX(人口源表!$1:$1048576,MATCH($B302,人口源表!$A:$A,0),MATCH(AP$1,人口源表!$1:$1,0))-INDEX(城镇人口!$1:$1048576,MATCH($B302,城镇人口!$B:$B,0),MATCH(AP$1,城镇人口!$1:$1,0))</f>
        <v>220138.27078293776</v>
      </c>
      <c r="AQ302" s="40">
        <f>INDEX(人口源表!$1:$1048576,MATCH($B302,人口源表!$A:$A,0),MATCH(AQ$1,人口源表!$1:$1,0))-INDEX(城镇人口!$1:$1048576,MATCH($B302,城镇人口!$B:$B,0),MATCH(AQ$1,城镇人口!$1:$1,0))</f>
        <v>217033.62254427216</v>
      </c>
      <c r="AR302" s="40">
        <f>INDEX(人口源表!$1:$1048576,MATCH($B302,人口源表!$A:$A,0),MATCH(AR$1,人口源表!$1:$1,0))-INDEX(城镇人口!$1:$1048576,MATCH($B302,城镇人口!$B:$B,0),MATCH(AR$1,城镇人口!$1:$1,0))</f>
        <v>214002.48380820185</v>
      </c>
      <c r="AS302" s="40">
        <f>INDEX(人口源表!$1:$1048576,MATCH($B302,人口源表!$A:$A,0),MATCH(AS$1,人口源表!$1:$1,0))-INDEX(城镇人口!$1:$1048576,MATCH($B302,城镇人口!$B:$B,0),MATCH(AS$1,城镇人口!$1:$1,0))</f>
        <v>211051.35780089215</v>
      </c>
      <c r="AT302" s="40">
        <f>INDEX(人口源表!$1:$1048576,MATCH($B302,人口源表!$A:$A,0),MATCH(AT$1,人口源表!$1:$1,0))-INDEX(城镇人口!$1:$1048576,MATCH($B302,城镇人口!$B:$B,0),MATCH(AT$1,城镇人口!$1:$1,0))</f>
        <v>208186.17876652413</v>
      </c>
      <c r="AU302" s="40">
        <f>INDEX(人口源表!$1:$1048576,MATCH($B302,人口源表!$A:$A,0),MATCH(AU$1,人口源表!$1:$1,0))-INDEX(城镇人口!$1:$1048576,MATCH($B302,城镇人口!$B:$B,0),MATCH(AU$1,城镇人口!$1:$1,0))</f>
        <v>205413.00405279064</v>
      </c>
      <c r="AV302" s="40">
        <f>INDEX(人口源表!$1:$1048576,MATCH($B302,人口源表!$A:$A,0),MATCH(AV$1,人口源表!$1:$1,0))-INDEX(城镇人口!$1:$1048576,MATCH($B302,城镇人口!$B:$B,0),MATCH(AV$1,城镇人口!$1:$1,0))</f>
        <v>202736.645987703</v>
      </c>
    </row>
    <row r="303" spans="1:48" x14ac:dyDescent="0.15">
      <c r="A303" s="4" t="s">
        <v>879</v>
      </c>
      <c r="B303" s="4" t="s">
        <v>622</v>
      </c>
      <c r="C303" s="34">
        <f>VLOOKUP(B303,'[1]2016省城人口总结（根）'!B:C,2,FALSE)/100</f>
        <v>0.52166000000000001</v>
      </c>
      <c r="D303" s="40">
        <f>INDEX(人口源表!$1:$1048576,MATCH($B303,人口源表!$A:$A,0),MATCH(D$1,人口源表!$1:$1,0))-INDEX(城镇人口!$1:$1048576,MATCH($B303,城镇人口!$B:$B,0),MATCH(D$1,城镇人口!$1:$1,0))</f>
        <v>1840455.6628957817</v>
      </c>
      <c r="E303" s="40">
        <f>INDEX(人口源表!$1:$1048576,MATCH($B303,人口源表!$A:$A,0),MATCH(E$1,人口源表!$1:$1,0))-INDEX(城镇人口!$1:$1048576,MATCH($B303,城镇人口!$B:$B,0),MATCH(E$1,城镇人口!$1:$1,0))</f>
        <v>1816633.437481499</v>
      </c>
      <c r="F303" s="40">
        <f>INDEX(人口源表!$1:$1048576,MATCH($B303,人口源表!$A:$A,0),MATCH(F$1,人口源表!$1:$1,0))-INDEX(城镇人口!$1:$1048576,MATCH($B303,城镇人口!$B:$B,0),MATCH(F$1,城镇人口!$1:$1,0))</f>
        <v>1791344.6898657614</v>
      </c>
      <c r="G303" s="40">
        <f>INDEX(人口源表!$1:$1048576,MATCH($B303,人口源表!$A:$A,0),MATCH(G$1,人口源表!$1:$1,0))-INDEX(城镇人口!$1:$1048576,MATCH($B303,城镇人口!$B:$B,0),MATCH(G$1,城镇人口!$1:$1,0))</f>
        <v>1485383.1275563028</v>
      </c>
      <c r="H303" s="40">
        <f>INDEX(人口源表!$1:$1048576,MATCH($B303,人口源表!$A:$A,0),MATCH(H$1,人口源表!$1:$1,0))-INDEX(城镇人口!$1:$1048576,MATCH($B303,城镇人口!$B:$B,0),MATCH(H$1,城镇人口!$1:$1,0))</f>
        <v>1467938.980046896</v>
      </c>
      <c r="I303" s="40">
        <f>INDEX(人口源表!$1:$1048576,MATCH($B303,人口源表!$A:$A,0),MATCH(I$1,人口源表!$1:$1,0))-INDEX(城镇人口!$1:$1048576,MATCH($B303,城镇人口!$B:$B,0),MATCH(I$1,城镇人口!$1:$1,0))</f>
        <v>1460978.168929205</v>
      </c>
      <c r="J303" s="40">
        <f>INDEX(人口源表!$1:$1048576,MATCH($B303,人口源表!$A:$A,0),MATCH(J$1,人口源表!$1:$1,0))-INDEX(城镇人口!$1:$1048576,MATCH($B303,城镇人口!$B:$B,0),MATCH(J$1,城镇人口!$1:$1,0))</f>
        <v>1452068.4876758023</v>
      </c>
      <c r="K303" s="40">
        <f>INDEX(人口源表!$1:$1048576,MATCH($B303,人口源表!$A:$A,0),MATCH(K$1,人口源表!$1:$1,0))-INDEX(城镇人口!$1:$1048576,MATCH($B303,城镇人口!$B:$B,0),MATCH(K$1,城镇人口!$1:$1,0))</f>
        <v>1441315.6409502611</v>
      </c>
      <c r="L303" s="40">
        <f>INDEX(人口源表!$1:$1048576,MATCH($B303,人口源表!$A:$A,0),MATCH(L$1,人口源表!$1:$1,0))-INDEX(城镇人口!$1:$1048576,MATCH($B303,城镇人口!$B:$B,0),MATCH(L$1,城镇人口!$1:$1,0))</f>
        <v>1428823.0762293276</v>
      </c>
      <c r="M303" s="40">
        <f>INDEX(人口源表!$1:$1048576,MATCH($B303,人口源表!$A:$A,0),MATCH(M$1,人口源表!$1:$1,0))-INDEX(城镇人口!$1:$1048576,MATCH($B303,城镇人口!$B:$B,0),MATCH(M$1,城镇人口!$1:$1,0))</f>
        <v>1414693.1986144623</v>
      </c>
      <c r="N303" s="40">
        <f>INDEX(人口源表!$1:$1048576,MATCH($B303,人口源表!$A:$A,0),MATCH(N$1,人口源表!$1:$1,0))-INDEX(城镇人口!$1:$1048576,MATCH($B303,城镇人口!$B:$B,0),MATCH(N$1,城镇人口!$1:$1,0))</f>
        <v>1399026.4417913961</v>
      </c>
      <c r="O303" s="40">
        <f>INDEX(人口源表!$1:$1048576,MATCH($B303,人口源表!$A:$A,0),MATCH(O$1,人口源表!$1:$1,0))-INDEX(城镇人口!$1:$1048576,MATCH($B303,城镇人口!$B:$B,0),MATCH(O$1,城镇人口!$1:$1,0))</f>
        <v>1381920.0054591182</v>
      </c>
      <c r="P303" s="40">
        <f>INDEX(人口源表!$1:$1048576,MATCH($B303,人口源表!$A:$A,0),MATCH(P$1,人口源表!$1:$1,0))-INDEX(城镇人口!$1:$1048576,MATCH($B303,城镇人口!$B:$B,0),MATCH(P$1,城镇人口!$1:$1,0))</f>
        <v>1363470.6560777121</v>
      </c>
      <c r="Q303" s="40">
        <f>INDEX(人口源表!$1:$1048576,MATCH($B303,人口源表!$A:$A,0),MATCH(Q$1,人口源表!$1:$1,0))-INDEX(城镇人口!$1:$1048576,MATCH($B303,城镇人口!$B:$B,0),MATCH(Q$1,城镇人口!$1:$1,0))</f>
        <v>1343772.2098867162</v>
      </c>
      <c r="R303" s="40">
        <f>INDEX(人口源表!$1:$1048576,MATCH($B303,人口源表!$A:$A,0),MATCH(R$1,人口源表!$1:$1,0))-INDEX(城镇人口!$1:$1048576,MATCH($B303,城镇人口!$B:$B,0),MATCH(R$1,城镇人口!$1:$1,0))</f>
        <v>1322916.2990911785</v>
      </c>
      <c r="S303" s="40">
        <f>INDEX(人口源表!$1:$1048576,MATCH($B303,人口源表!$A:$A,0),MATCH(S$1,人口源表!$1:$1,0))-INDEX(城镇人口!$1:$1048576,MATCH($B303,城镇人口!$B:$B,0),MATCH(S$1,城镇人口!$1:$1,0))</f>
        <v>1311618.1357687186</v>
      </c>
      <c r="T303" s="40">
        <f>INDEX(人口源表!$1:$1048576,MATCH($B303,人口源表!$A:$A,0),MATCH(T$1,人口源表!$1:$1,0))-INDEX(城镇人口!$1:$1048576,MATCH($B303,城镇人口!$B:$B,0),MATCH(T$1,城镇人口!$1:$1,0))</f>
        <v>1299474.6493048798</v>
      </c>
      <c r="U303" s="40">
        <f>INDEX(人口源表!$1:$1048576,MATCH($B303,人口源表!$A:$A,0),MATCH(U$1,人口源表!$1:$1,0))-INDEX(城镇人口!$1:$1048576,MATCH($B303,城镇人口!$B:$B,0),MATCH(U$1,城镇人口!$1:$1,0))</f>
        <v>1286552.6849695034</v>
      </c>
      <c r="V303" s="40">
        <f>INDEX(人口源表!$1:$1048576,MATCH($B303,人口源表!$A:$A,0),MATCH(V$1,人口源表!$1:$1,0))-INDEX(城镇人口!$1:$1048576,MATCH($B303,城镇人口!$B:$B,0),MATCH(V$1,城镇人口!$1:$1,0))</f>
        <v>1272918.0802089903</v>
      </c>
      <c r="W303" s="40">
        <f>INDEX(人口源表!$1:$1048576,MATCH($B303,人口源表!$A:$A,0),MATCH(W$1,人口源表!$1:$1,0))-INDEX(城镇人口!$1:$1048576,MATCH($B303,城镇人口!$B:$B,0),MATCH(W$1,城镇人口!$1:$1,0))</f>
        <v>1258635.6308659283</v>
      </c>
      <c r="X303" s="40">
        <f>INDEX(人口源表!$1:$1048576,MATCH($B303,人口源表!$A:$A,0),MATCH(X$1,人口源表!$1:$1,0))-INDEX(城镇人口!$1:$1048576,MATCH($B303,城镇人口!$B:$B,0),MATCH(X$1,城镇人口!$1:$1,0))</f>
        <v>1243768.3273536526</v>
      </c>
      <c r="Y303" s="40">
        <f>INDEX(人口源表!$1:$1048576,MATCH($B303,人口源表!$A:$A,0),MATCH(Y$1,人口源表!$1:$1,0))-INDEX(城镇人口!$1:$1048576,MATCH($B303,城镇人口!$B:$B,0),MATCH(Y$1,城镇人口!$1:$1,0))</f>
        <v>1228377.3517898028</v>
      </c>
      <c r="Z303" s="40">
        <f>INDEX(人口源表!$1:$1048576,MATCH($B303,人口源表!$A:$A,0),MATCH(Z$1,人口源表!$1:$1,0))-INDEX(城镇人口!$1:$1048576,MATCH($B303,城镇人口!$B:$B,0),MATCH(Z$1,城镇人口!$1:$1,0))</f>
        <v>1212523.508954959</v>
      </c>
      <c r="AA303" s="40">
        <f>INDEX(人口源表!$1:$1048576,MATCH($B303,人口源表!$A:$A,0),MATCH(AA$1,人口源表!$1:$1,0))-INDEX(城镇人口!$1:$1048576,MATCH($B303,城镇人口!$B:$B,0),MATCH(AA$1,城镇人口!$1:$1,0))</f>
        <v>1196265.3831821452</v>
      </c>
      <c r="AB303" s="40">
        <f>INDEX(人口源表!$1:$1048576,MATCH($B303,人口源表!$A:$A,0),MATCH(AB$1,人口源表!$1:$1,0))-INDEX(城镇人口!$1:$1048576,MATCH($B303,城镇人口!$B:$B,0),MATCH(AB$1,城镇人口!$1:$1,0))</f>
        <v>1179659.3511122931</v>
      </c>
      <c r="AC303" s="40">
        <f>INDEX(人口源表!$1:$1048576,MATCH($B303,人口源表!$A:$A,0),MATCH(AC$1,人口源表!$1:$1,0))-INDEX(城镇人口!$1:$1048576,MATCH($B303,城镇人口!$B:$B,0),MATCH(AC$1,城镇人口!$1:$1,0))</f>
        <v>1165418.7453526999</v>
      </c>
      <c r="AD303" s="40">
        <f>INDEX(人口源表!$1:$1048576,MATCH($B303,人口源表!$A:$A,0),MATCH(AD$1,人口源表!$1:$1,0))-INDEX(城镇人口!$1:$1048576,MATCH($B303,城镇人口!$B:$B,0),MATCH(AD$1,城镇人口!$1:$1,0))</f>
        <v>1150934.3771466194</v>
      </c>
      <c r="AE303" s="40">
        <f>INDEX(人口源表!$1:$1048576,MATCH($B303,人口源表!$A:$A,0),MATCH(AE$1,人口源表!$1:$1,0))-INDEX(城镇人口!$1:$1048576,MATCH($B303,城镇人口!$B:$B,0),MATCH(AE$1,城镇人口!$1:$1,0))</f>
        <v>1136257.4069874687</v>
      </c>
      <c r="AF303" s="40">
        <f>INDEX(人口源表!$1:$1048576,MATCH($B303,人口源表!$A:$A,0),MATCH(AF$1,人口源表!$1:$1,0))-INDEX(城镇人口!$1:$1048576,MATCH($B303,城镇人口!$B:$B,0),MATCH(AF$1,城镇人口!$1:$1,0))</f>
        <v>1121436.7436381564</v>
      </c>
      <c r="AG303" s="40">
        <f>INDEX(人口源表!$1:$1048576,MATCH($B303,人口源表!$A:$A,0),MATCH(AG$1,人口源表!$1:$1,0))-INDEX(城镇人口!$1:$1048576,MATCH($B303,城镇人口!$B:$B,0),MATCH(AG$1,城镇人口!$1:$1,0))</f>
        <v>1106520.428446535</v>
      </c>
      <c r="AH303" s="40">
        <f>INDEX(人口源表!$1:$1048576,MATCH($B303,人口源表!$A:$A,0),MATCH(AH$1,人口源表!$1:$1,0))-INDEX(城镇人口!$1:$1048576,MATCH($B303,城镇人口!$B:$B,0),MATCH(AH$1,城镇人口!$1:$1,0))</f>
        <v>1091555.6113828537</v>
      </c>
      <c r="AI303" s="40">
        <f>INDEX(人口源表!$1:$1048576,MATCH($B303,人口源表!$A:$A,0),MATCH(AI$1,人口源表!$1:$1,0))-INDEX(城镇人口!$1:$1048576,MATCH($B303,城镇人口!$B:$B,0),MATCH(AI$1,城镇人口!$1:$1,0))</f>
        <v>1076587.5226983326</v>
      </c>
      <c r="AJ303" s="40">
        <f>INDEX(人口源表!$1:$1048576,MATCH($B303,人口源表!$A:$A,0),MATCH(AJ$1,人口源表!$1:$1,0))-INDEX(城镇人口!$1:$1048576,MATCH($B303,城镇人口!$B:$B,0),MATCH(AJ$1,城镇人口!$1:$1,0))</f>
        <v>1061661.1471717372</v>
      </c>
      <c r="AK303" s="40">
        <f>INDEX(人口源表!$1:$1048576,MATCH($B303,人口源表!$A:$A,0),MATCH(AK$1,人口源表!$1:$1,0))-INDEX(城镇人口!$1:$1048576,MATCH($B303,城镇人口!$B:$B,0),MATCH(AK$1,城镇人口!$1:$1,0))</f>
        <v>1046819.1964178551</v>
      </c>
      <c r="AL303" s="40">
        <f>INDEX(人口源表!$1:$1048576,MATCH($B303,人口源表!$A:$A,0),MATCH(AL$1,人口源表!$1:$1,0))-INDEX(城镇人口!$1:$1048576,MATCH($B303,城镇人口!$B:$B,0),MATCH(AL$1,城镇人口!$1:$1,0))</f>
        <v>1032103.4432965941</v>
      </c>
      <c r="AM303" s="40">
        <f>INDEX(人口源表!$1:$1048576,MATCH($B303,人口源表!$A:$A,0),MATCH(AM$1,人口源表!$1:$1,0))-INDEX(城镇人口!$1:$1048576,MATCH($B303,城镇人口!$B:$B,0),MATCH(AM$1,城镇人口!$1:$1,0))</f>
        <v>1017554.6972693349</v>
      </c>
      <c r="AN303" s="40">
        <f>INDEX(人口源表!$1:$1048576,MATCH($B303,人口源表!$A:$A,0),MATCH(AN$1,人口源表!$1:$1,0))-INDEX(城镇人口!$1:$1048576,MATCH($B303,城镇人口!$B:$B,0),MATCH(AN$1,城镇人口!$1:$1,0))</f>
        <v>1003212.1353601478</v>
      </c>
      <c r="AO303" s="40">
        <f>INDEX(人口源表!$1:$1048576,MATCH($B303,人口源表!$A:$A,0),MATCH(AO$1,人口源表!$1:$1,0))-INDEX(城镇人口!$1:$1048576,MATCH($B303,城镇人口!$B:$B,0),MATCH(AO$1,城镇人口!$1:$1,0))</f>
        <v>989113.62212660396</v>
      </c>
      <c r="AP303" s="40">
        <f>INDEX(人口源表!$1:$1048576,MATCH($B303,人口源表!$A:$A,0),MATCH(AP$1,人口源表!$1:$1,0))-INDEX(城镇人口!$1:$1048576,MATCH($B303,城镇人口!$B:$B,0),MATCH(AP$1,城镇人口!$1:$1,0))</f>
        <v>975295.3803704693</v>
      </c>
      <c r="AQ303" s="40">
        <f>INDEX(人口源表!$1:$1048576,MATCH($B303,人口源表!$A:$A,0),MATCH(AQ$1,人口源表!$1:$1,0))-INDEX(城镇人口!$1:$1048576,MATCH($B303,城镇人口!$B:$B,0),MATCH(AQ$1,城镇人口!$1:$1,0))</f>
        <v>961793.56351115601</v>
      </c>
      <c r="AR303" s="40">
        <f>INDEX(人口源表!$1:$1048576,MATCH($B303,人口源表!$A:$A,0),MATCH(AR$1,人口源表!$1:$1,0))-INDEX(城镇人口!$1:$1048576,MATCH($B303,城镇人口!$B:$B,0),MATCH(AR$1,城镇人口!$1:$1,0))</f>
        <v>948641.38527593995</v>
      </c>
      <c r="AS303" s="40">
        <f>INDEX(人口源表!$1:$1048576,MATCH($B303,人口源表!$A:$A,0),MATCH(AS$1,人口源表!$1:$1,0))-INDEX(城镇人口!$1:$1048576,MATCH($B303,城镇人口!$B:$B,0),MATCH(AS$1,城镇人口!$1:$1,0))</f>
        <v>935871.3360955324</v>
      </c>
      <c r="AT303" s="40">
        <f>INDEX(人口源表!$1:$1048576,MATCH($B303,人口源表!$A:$A,0),MATCH(AT$1,人口源表!$1:$1,0))-INDEX(城镇人口!$1:$1048576,MATCH($B303,城镇人口!$B:$B,0),MATCH(AT$1,城镇人口!$1:$1,0))</f>
        <v>923515.14454953908</v>
      </c>
      <c r="AU303" s="40">
        <f>INDEX(人口源表!$1:$1048576,MATCH($B303,人口源表!$A:$A,0),MATCH(AU$1,人口源表!$1:$1,0))-INDEX(城镇人口!$1:$1048576,MATCH($B303,城镇人口!$B:$B,0),MATCH(AU$1,城镇人口!$1:$1,0))</f>
        <v>911602.21849474311</v>
      </c>
      <c r="AV303" s="40">
        <f>INDEX(人口源表!$1:$1048576,MATCH($B303,人口源表!$A:$A,0),MATCH(AV$1,人口源表!$1:$1,0))-INDEX(城镇人口!$1:$1048576,MATCH($B303,城镇人口!$B:$B,0),MATCH(AV$1,城镇人口!$1:$1,0))</f>
        <v>900160.87678017607</v>
      </c>
    </row>
    <row r="304" spans="1:48" x14ac:dyDescent="0.15">
      <c r="A304" s="4" t="s">
        <v>879</v>
      </c>
      <c r="B304" s="4" t="s">
        <v>624</v>
      </c>
      <c r="C304" s="34">
        <f>VLOOKUP(B304,'[1]2016省城人口总结（根）'!B:C,2,FALSE)/100</f>
        <v>0.57700000000000007</v>
      </c>
      <c r="D304" s="40">
        <f>INDEX(人口源表!$1:$1048576,MATCH($B304,人口源表!$A:$A,0),MATCH(D$1,人口源表!$1:$1,0))-INDEX(城镇人口!$1:$1048576,MATCH($B304,城镇人口!$B:$B,0),MATCH(D$1,城镇人口!$1:$1,0))</f>
        <v>2241178.089622356</v>
      </c>
      <c r="E304" s="40">
        <f>INDEX(人口源表!$1:$1048576,MATCH($B304,人口源表!$A:$A,0),MATCH(E$1,人口源表!$1:$1,0))-INDEX(城镇人口!$1:$1048576,MATCH($B304,城镇人口!$B:$B,0),MATCH(E$1,城镇人口!$1:$1,0))</f>
        <v>2203455.1081809332</v>
      </c>
      <c r="F304" s="40">
        <f>INDEX(人口源表!$1:$1048576,MATCH($B304,人口源表!$A:$A,0),MATCH(F$1,人口源表!$1:$1,0))-INDEX(城镇人口!$1:$1048576,MATCH($B304,城镇人口!$B:$B,0),MATCH(F$1,城镇人口!$1:$1,0))</f>
        <v>2163595.7240890223</v>
      </c>
      <c r="G304" s="40">
        <f>INDEX(人口源表!$1:$1048576,MATCH($B304,人口源表!$A:$A,0),MATCH(G$1,人口源表!$1:$1,0))-INDEX(城镇人口!$1:$1048576,MATCH($B304,城镇人口!$B:$B,0),MATCH(G$1,城镇人口!$1:$1,0))</f>
        <v>1638913.4066663124</v>
      </c>
      <c r="H304" s="40">
        <f>INDEX(人口源表!$1:$1048576,MATCH($B304,人口源表!$A:$A,0),MATCH(H$1,人口源表!$1:$1,0))-INDEX(城镇人口!$1:$1048576,MATCH($B304,城镇人口!$B:$B,0),MATCH(H$1,城镇人口!$1:$1,0))</f>
        <v>1612601.5518865008</v>
      </c>
      <c r="I304" s="40">
        <f>INDEX(人口源表!$1:$1048576,MATCH($B304,人口源表!$A:$A,0),MATCH(I$1,人口源表!$1:$1,0))-INDEX(城镇人口!$1:$1048576,MATCH($B304,城镇人口!$B:$B,0),MATCH(I$1,城镇人口!$1:$1,0))</f>
        <v>1601284.0614229655</v>
      </c>
      <c r="J304" s="40">
        <f>INDEX(人口源表!$1:$1048576,MATCH($B304,人口源表!$A:$A,0),MATCH(J$1,人口源表!$1:$1,0))-INDEX(城镇人口!$1:$1048576,MATCH($B304,城镇人口!$B:$B,0),MATCH(J$1,城镇人口!$1:$1,0))</f>
        <v>1587541.3507252811</v>
      </c>
      <c r="K304" s="40">
        <f>INDEX(人口源表!$1:$1048576,MATCH($B304,人口源表!$A:$A,0),MATCH(K$1,人口源表!$1:$1,0))-INDEX(城镇人口!$1:$1048576,MATCH($B304,城镇人口!$B:$B,0),MATCH(K$1,城镇人口!$1:$1,0))</f>
        <v>1571521.5920453896</v>
      </c>
      <c r="L304" s="40">
        <f>INDEX(人口源表!$1:$1048576,MATCH($B304,人口源表!$A:$A,0),MATCH(L$1,人口源表!$1:$1,0))-INDEX(城镇人口!$1:$1048576,MATCH($B304,城镇人口!$B:$B,0),MATCH(L$1,城镇人口!$1:$1,0))</f>
        <v>1553368.0538971666</v>
      </c>
      <c r="M304" s="40">
        <f>INDEX(人口源表!$1:$1048576,MATCH($B304,人口源表!$A:$A,0),MATCH(M$1,人口源表!$1:$1,0))-INDEX(城镇人口!$1:$1048576,MATCH($B304,城镇人口!$B:$B,0),MATCH(M$1,城镇人口!$1:$1,0))</f>
        <v>1533219.4812670667</v>
      </c>
      <c r="N304" s="40">
        <f>INDEX(人口源表!$1:$1048576,MATCH($B304,人口源表!$A:$A,0),MATCH(N$1,人口源表!$1:$1,0))-INDEX(城镇人口!$1:$1048576,MATCH($B304,城镇人口!$B:$B,0),MATCH(N$1,城镇人口!$1:$1,0))</f>
        <v>1511210.7833804362</v>
      </c>
      <c r="O304" s="40">
        <f>INDEX(人口源表!$1:$1048576,MATCH($B304,人口源表!$A:$A,0),MATCH(O$1,人口源表!$1:$1,0))-INDEX(城镇人口!$1:$1048576,MATCH($B304,城镇人口!$B:$B,0),MATCH(O$1,城镇人口!$1:$1,0))</f>
        <v>1487472.2908686996</v>
      </c>
      <c r="P304" s="40">
        <f>INDEX(人口源表!$1:$1048576,MATCH($B304,人口源表!$A:$A,0),MATCH(P$1,人口源表!$1:$1,0))-INDEX(城镇人口!$1:$1048576,MATCH($B304,城镇人口!$B:$B,0),MATCH(P$1,城镇人口!$1:$1,0))</f>
        <v>1462129.7543836939</v>
      </c>
      <c r="Q304" s="40">
        <f>INDEX(人口源表!$1:$1048576,MATCH($B304,人口源表!$A:$A,0),MATCH(Q$1,人口源表!$1:$1,0))-INDEX(城镇人口!$1:$1048576,MATCH($B304,城镇人口!$B:$B,0),MATCH(Q$1,城镇人口!$1:$1,0))</f>
        <v>1435304.9938443517</v>
      </c>
      <c r="R304" s="40">
        <f>INDEX(人口源表!$1:$1048576,MATCH($B304,人口源表!$A:$A,0),MATCH(R$1,人口源表!$1:$1,0))-INDEX(城镇人口!$1:$1048576,MATCH($B304,城镇人口!$B:$B,0),MATCH(R$1,城镇人口!$1:$1,0))</f>
        <v>1407114.8768383437</v>
      </c>
      <c r="S304" s="40">
        <f>INDEX(人口源表!$1:$1048576,MATCH($B304,人口源表!$A:$A,0),MATCH(S$1,人口源表!$1:$1,0))-INDEX(城镇人口!$1:$1048576,MATCH($B304,城镇人口!$B:$B,0),MATCH(S$1,城镇人口!$1:$1,0))</f>
        <v>1392759.1267471872</v>
      </c>
      <c r="T304" s="40">
        <f>INDEX(人口源表!$1:$1048576,MATCH($B304,人口源表!$A:$A,0),MATCH(T$1,人口源表!$1:$1,0))-INDEX(城镇人口!$1:$1048576,MATCH($B304,城镇人口!$B:$B,0),MATCH(T$1,城镇人口!$1:$1,0))</f>
        <v>1377482.9142870889</v>
      </c>
      <c r="U304" s="40">
        <f>INDEX(人口源表!$1:$1048576,MATCH($B304,人口源表!$A:$A,0),MATCH(U$1,人口源表!$1:$1,0))-INDEX(城镇人口!$1:$1048576,MATCH($B304,城镇人口!$B:$B,0),MATCH(U$1,城镇人口!$1:$1,0))</f>
        <v>1361366.8327055951</v>
      </c>
      <c r="V304" s="40">
        <f>INDEX(人口源表!$1:$1048576,MATCH($B304,人口源表!$A:$A,0),MATCH(V$1,人口源表!$1:$1,0))-INDEX(城镇人口!$1:$1048576,MATCH($B304,城镇人口!$B:$B,0),MATCH(V$1,城镇人口!$1:$1,0))</f>
        <v>1344488.7303383332</v>
      </c>
      <c r="W304" s="40">
        <f>INDEX(人口源表!$1:$1048576,MATCH($B304,人口源表!$A:$A,0),MATCH(W$1,人口源表!$1:$1,0))-INDEX(城镇人口!$1:$1048576,MATCH($B304,城镇人口!$B:$B,0),MATCH(W$1,城镇人口!$1:$1,0))</f>
        <v>1326923.1157116992</v>
      </c>
      <c r="X304" s="40">
        <f>INDEX(人口源表!$1:$1048576,MATCH($B304,人口源表!$A:$A,0),MATCH(X$1,人口源表!$1:$1,0))-INDEX(城镇人口!$1:$1048576,MATCH($B304,城镇人口!$B:$B,0),MATCH(X$1,城镇人口!$1:$1,0))</f>
        <v>1308741.7945428062</v>
      </c>
      <c r="Y304" s="40">
        <f>INDEX(人口源表!$1:$1048576,MATCH($B304,人口源表!$A:$A,0),MATCH(Y$1,人口源表!$1:$1,0))-INDEX(城镇人口!$1:$1048576,MATCH($B304,城镇人口!$B:$B,0),MATCH(Y$1,城镇人口!$1:$1,0))</f>
        <v>1290014.4653507895</v>
      </c>
      <c r="Z304" s="40">
        <f>INDEX(人口源表!$1:$1048576,MATCH($B304,人口源表!$A:$A,0),MATCH(Z$1,人口源表!$1:$1,0))-INDEX(城镇人口!$1:$1048576,MATCH($B304,城镇人口!$B:$B,0),MATCH(Z$1,城镇人口!$1:$1,0))</f>
        <v>1270807.2402532138</v>
      </c>
      <c r="AA304" s="40">
        <f>INDEX(人口源表!$1:$1048576,MATCH($B304,人口源表!$A:$A,0),MATCH(AA$1,人口源表!$1:$1,0))-INDEX(城镇人口!$1:$1048576,MATCH($B304,城镇人口!$B:$B,0),MATCH(AA$1,城镇人口!$1:$1,0))</f>
        <v>1251183.5666263523</v>
      </c>
      <c r="AB304" s="40">
        <f>INDEX(人口源表!$1:$1048576,MATCH($B304,人口源表!$A:$A,0),MATCH(AB$1,人口源表!$1:$1,0))-INDEX(城镇人口!$1:$1048576,MATCH($B304,城镇人口!$B:$B,0),MATCH(AB$1,城镇人口!$1:$1,0))</f>
        <v>1231204.5190883009</v>
      </c>
      <c r="AC304" s="40">
        <f>INDEX(人口源表!$1:$1048576,MATCH($B304,人口源表!$A:$A,0),MATCH(AC$1,人口源表!$1:$1,0))-INDEX(城镇人口!$1:$1048576,MATCH($B304,城镇人口!$B:$B,0),MATCH(AC$1,城镇人口!$1:$1,0))</f>
        <v>1214744.4120682813</v>
      </c>
      <c r="AD304" s="40">
        <f>INDEX(人口源表!$1:$1048576,MATCH($B304,人口源表!$A:$A,0),MATCH(AD$1,人口源表!$1:$1,0))-INDEX(城镇人口!$1:$1048576,MATCH($B304,城镇人口!$B:$B,0),MATCH(AD$1,城镇人口!$1:$1,0))</f>
        <v>1198043.8897632663</v>
      </c>
      <c r="AE304" s="40">
        <f>INDEX(人口源表!$1:$1048576,MATCH($B304,人口源表!$A:$A,0),MATCH(AE$1,人口源表!$1:$1,0))-INDEX(城镇人口!$1:$1048576,MATCH($B304,城镇人口!$B:$B,0),MATCH(AE$1,城镇人口!$1:$1,0))</f>
        <v>1181153.5668443767</v>
      </c>
      <c r="AF304" s="40">
        <f>INDEX(人口源表!$1:$1048576,MATCH($B304,人口源表!$A:$A,0),MATCH(AF$1,人口源表!$1:$1,0))-INDEX(城镇人口!$1:$1048576,MATCH($B304,城镇人口!$B:$B,0),MATCH(AF$1,城镇人口!$1:$1,0))</f>
        <v>1164120.8276178483</v>
      </c>
      <c r="AG304" s="40">
        <f>INDEX(人口源表!$1:$1048576,MATCH($B304,人口源表!$A:$A,0),MATCH(AG$1,人口源表!$1:$1,0))-INDEX(城镇人口!$1:$1048576,MATCH($B304,城镇人口!$B:$B,0),MATCH(AG$1,城镇人口!$1:$1,0))</f>
        <v>1146991.2413607202</v>
      </c>
      <c r="AH304" s="40">
        <f>INDEX(人口源表!$1:$1048576,MATCH($B304,人口源表!$A:$A,0),MATCH(AH$1,人口源表!$1:$1,0))-INDEX(城镇人口!$1:$1048576,MATCH($B304,城镇人口!$B:$B,0),MATCH(AH$1,城镇人口!$1:$1,0))</f>
        <v>1129808.8282465143</v>
      </c>
      <c r="AI304" s="40">
        <f>INDEX(人口源表!$1:$1048576,MATCH($B304,人口源表!$A:$A,0),MATCH(AI$1,人口源表!$1:$1,0))-INDEX(城镇人口!$1:$1048576,MATCH($B304,城镇人口!$B:$B,0),MATCH(AI$1,城镇人口!$1:$1,0))</f>
        <v>1112614.1956052128</v>
      </c>
      <c r="AJ304" s="40">
        <f>INDEX(人口源表!$1:$1048576,MATCH($B304,人口源表!$A:$A,0),MATCH(AJ$1,人口源表!$1:$1,0))-INDEX(城镇人口!$1:$1048576,MATCH($B304,城镇人口!$B:$B,0),MATCH(AJ$1,城镇人口!$1:$1,0))</f>
        <v>1095446.9724564101</v>
      </c>
      <c r="AK304" s="40">
        <f>INDEX(人口源表!$1:$1048576,MATCH($B304,人口源表!$A:$A,0),MATCH(AK$1,人口源表!$1:$1,0))-INDEX(城镇人口!$1:$1048576,MATCH($B304,城镇人口!$B:$B,0),MATCH(AK$1,城镇人口!$1:$1,0))</f>
        <v>1078343.9573430838</v>
      </c>
      <c r="AL304" s="40">
        <f>INDEX(人口源表!$1:$1048576,MATCH($B304,人口源表!$A:$A,0),MATCH(AL$1,人口源表!$1:$1,0))-INDEX(城镇人口!$1:$1048576,MATCH($B304,城镇人口!$B:$B,0),MATCH(AL$1,城镇人口!$1:$1,0))</f>
        <v>1061340.1967946403</v>
      </c>
      <c r="AM304" s="40">
        <f>INDEX(人口源表!$1:$1048576,MATCH($B304,人口源表!$A:$A,0),MATCH(AM$1,人口源表!$1:$1,0))-INDEX(城镇人口!$1:$1048576,MATCH($B304,城镇人口!$B:$B,0),MATCH(AM$1,城镇人口!$1:$1,0))</f>
        <v>1044468.2262668884</v>
      </c>
      <c r="AN304" s="40">
        <f>INDEX(人口源表!$1:$1048576,MATCH($B304,人口源表!$A:$A,0),MATCH(AN$1,人口源表!$1:$1,0))-INDEX(城镇人口!$1:$1048576,MATCH($B304,城镇人口!$B:$B,0),MATCH(AN$1,城镇人口!$1:$1,0))</f>
        <v>1027759.1129776244</v>
      </c>
      <c r="AO304" s="40">
        <f>INDEX(人口源表!$1:$1048576,MATCH($B304,人口源表!$A:$A,0),MATCH(AO$1,人口源表!$1:$1,0))-INDEX(城镇人口!$1:$1048576,MATCH($B304,城镇人口!$B:$B,0),MATCH(AO$1,城镇人口!$1:$1,0))</f>
        <v>1011241.2053907448</v>
      </c>
      <c r="AP304" s="40">
        <f>INDEX(人口源表!$1:$1048576,MATCH($B304,人口源表!$A:$A,0),MATCH(AP$1,人口源表!$1:$1,0))-INDEX(城镇人口!$1:$1048576,MATCH($B304,城镇人口!$B:$B,0),MATCH(AP$1,城镇人口!$1:$1,0))</f>
        <v>994941.16822064575</v>
      </c>
      <c r="AQ304" s="40">
        <f>INDEX(人口源表!$1:$1048576,MATCH($B304,人口源表!$A:$A,0),MATCH(AQ$1,人口源表!$1:$1,0))-INDEX(城镇人口!$1:$1048576,MATCH($B304,城镇人口!$B:$B,0),MATCH(AQ$1,城镇人口!$1:$1,0))</f>
        <v>978883.98316898383</v>
      </c>
      <c r="AR304" s="40">
        <f>INDEX(人口源表!$1:$1048576,MATCH($B304,人口源表!$A:$A,0),MATCH(AR$1,人口源表!$1:$1,0))-INDEX(城镇人口!$1:$1048576,MATCH($B304,城镇人口!$B:$B,0),MATCH(AR$1,城镇人口!$1:$1,0))</f>
        <v>963091.99455393152</v>
      </c>
      <c r="AS304" s="40">
        <f>INDEX(人口源表!$1:$1048576,MATCH($B304,人口源表!$A:$A,0),MATCH(AS$1,人口源表!$1:$1,0))-INDEX(城镇人口!$1:$1048576,MATCH($B304,城镇人口!$B:$B,0),MATCH(AS$1,城镇人口!$1:$1,0))</f>
        <v>947585.67533049267</v>
      </c>
      <c r="AT304" s="40">
        <f>INDEX(人口源表!$1:$1048576,MATCH($B304,人口源表!$A:$A,0),MATCH(AT$1,人口源表!$1:$1,0))-INDEX(城镇人口!$1:$1048576,MATCH($B304,城镇人口!$B:$B,0),MATCH(AT$1,城镇人口!$1:$1,0))</f>
        <v>932384.10892664082</v>
      </c>
      <c r="AU304" s="40">
        <f>INDEX(人口源表!$1:$1048576,MATCH($B304,人口源表!$A:$A,0),MATCH(AU$1,人口源表!$1:$1,0))-INDEX(城镇人口!$1:$1048576,MATCH($B304,城镇人口!$B:$B,0),MATCH(AU$1,城镇人口!$1:$1,0))</f>
        <v>917504.05571125681</v>
      </c>
      <c r="AV304" s="40">
        <f>INDEX(人口源表!$1:$1048576,MATCH($B304,人口源表!$A:$A,0),MATCH(AV$1,人口源表!$1:$1,0))-INDEX(城镇人口!$1:$1048576,MATCH($B304,城镇人口!$B:$B,0),MATCH(AV$1,城镇人口!$1:$1,0))</f>
        <v>902959.99801314436</v>
      </c>
    </row>
    <row r="305" spans="1:48" x14ac:dyDescent="0.15">
      <c r="A305" s="4" t="s">
        <v>879</v>
      </c>
      <c r="B305" s="4" t="s">
        <v>626</v>
      </c>
      <c r="C305" s="34">
        <f>VLOOKUP(B305,'[1]2016省城人口总结（根）'!B:C,2,FALSE)/100</f>
        <v>0.52166000000000001</v>
      </c>
      <c r="D305" s="40">
        <f>INDEX(人口源表!$1:$1048576,MATCH($B305,人口源表!$A:$A,0),MATCH(D$1,人口源表!$1:$1,0))-INDEX(城镇人口!$1:$1048576,MATCH($B305,城镇人口!$B:$B,0),MATCH(D$1,城镇人口!$1:$1,0))</f>
        <v>2613041.954529569</v>
      </c>
      <c r="E305" s="40">
        <f>INDEX(人口源表!$1:$1048576,MATCH($B305,人口源表!$A:$A,0),MATCH(E$1,人口源表!$1:$1,0))-INDEX(城镇人口!$1:$1048576,MATCH($B305,城镇人口!$B:$B,0),MATCH(E$1,城镇人口!$1:$1,0))</f>
        <v>2578770.8439610875</v>
      </c>
      <c r="F305" s="40">
        <f>INDEX(人口源表!$1:$1048576,MATCH($B305,人口源表!$A:$A,0),MATCH(F$1,人口源表!$1:$1,0))-INDEX(城镇人口!$1:$1048576,MATCH($B305,城镇人口!$B:$B,0),MATCH(F$1,城镇人口!$1:$1,0))</f>
        <v>2542470.2753299209</v>
      </c>
      <c r="G305" s="40">
        <f>INDEX(人口源表!$1:$1048576,MATCH($B305,人口源表!$A:$A,0),MATCH(G$1,人口源表!$1:$1,0))-INDEX(城镇人口!$1:$1048576,MATCH($B305,城镇人口!$B:$B,0),MATCH(G$1,城镇人口!$1:$1,0))</f>
        <v>2096449.5481545432</v>
      </c>
      <c r="H305" s="40">
        <f>INDEX(人口源表!$1:$1048576,MATCH($B305,人口源表!$A:$A,0),MATCH(H$1,人口源表!$1:$1,0))-INDEX(城镇人口!$1:$1048576,MATCH($B305,城镇人口!$B:$B,0),MATCH(H$1,城镇人口!$1:$1,0))</f>
        <v>2071940.0990870507</v>
      </c>
      <c r="I305" s="40">
        <f>INDEX(人口源表!$1:$1048576,MATCH($B305,人口源表!$A:$A,0),MATCH(I$1,人口源表!$1:$1,0))-INDEX(城镇人口!$1:$1048576,MATCH($B305,城镇人口!$B:$B,0),MATCH(I$1,城镇人口!$1:$1,0))</f>
        <v>2062088.3440884631</v>
      </c>
      <c r="J305" s="40">
        <f>INDEX(人口源表!$1:$1048576,MATCH($B305,人口源表!$A:$A,0),MATCH(J$1,人口源表!$1:$1,0))-INDEX(城镇人口!$1:$1048576,MATCH($B305,城镇人口!$B:$B,0),MATCH(J$1,城镇人口!$1:$1,0))</f>
        <v>2049366.7767012157</v>
      </c>
      <c r="K305" s="40">
        <f>INDEX(人口源表!$1:$1048576,MATCH($B305,人口源表!$A:$A,0),MATCH(K$1,人口源表!$1:$1,0))-INDEX(城镇人口!$1:$1048576,MATCH($B305,城镇人口!$B:$B,0),MATCH(K$1,城镇人口!$1:$1,0))</f>
        <v>2033942.4206465785</v>
      </c>
      <c r="L305" s="40">
        <f>INDEX(人口源表!$1:$1048576,MATCH($B305,人口源表!$A:$A,0),MATCH(L$1,人口源表!$1:$1,0))-INDEX(城镇人口!$1:$1048576,MATCH($B305,城镇人口!$B:$B,0),MATCH(L$1,城镇人口!$1:$1,0))</f>
        <v>2015977.835698979</v>
      </c>
      <c r="M305" s="40">
        <f>INDEX(人口源表!$1:$1048576,MATCH($B305,人口源表!$A:$A,0),MATCH(M$1,人口源表!$1:$1,0))-INDEX(城镇人口!$1:$1048576,MATCH($B305,城镇人口!$B:$B,0),MATCH(M$1,城镇人口!$1:$1,0))</f>
        <v>1995633.1789287631</v>
      </c>
      <c r="N305" s="40">
        <f>INDEX(人口源表!$1:$1048576,MATCH($B305,人口源表!$A:$A,0),MATCH(N$1,人口源表!$1:$1,0))-INDEX(城镇人口!$1:$1048576,MATCH($B305,城镇人口!$B:$B,0),MATCH(N$1,城镇人口!$1:$1,0))</f>
        <v>1973063.1994840056</v>
      </c>
      <c r="O305" s="40">
        <f>INDEX(人口源表!$1:$1048576,MATCH($B305,人口源表!$A:$A,0),MATCH(O$1,人口源表!$1:$1,0))-INDEX(城镇人口!$1:$1048576,MATCH($B305,城镇人口!$B:$B,0),MATCH(O$1,城镇人口!$1:$1,0))</f>
        <v>1948420.5034583192</v>
      </c>
      <c r="P305" s="40">
        <f>INDEX(人口源表!$1:$1048576,MATCH($B305,人口源表!$A:$A,0),MATCH(P$1,人口源表!$1:$1,0))-INDEX(城镇人口!$1:$1048576,MATCH($B305,城镇人口!$B:$B,0),MATCH(P$1,城镇人口!$1:$1,0))</f>
        <v>1921852.202976082</v>
      </c>
      <c r="Q305" s="40">
        <f>INDEX(人口源表!$1:$1048576,MATCH($B305,人口源表!$A:$A,0),MATCH(Q$1,人口源表!$1:$1,0))-INDEX(城镇人口!$1:$1048576,MATCH($B305,城镇人口!$B:$B,0),MATCH(Q$1,城镇人口!$1:$1,0))</f>
        <v>1893501.9159711967</v>
      </c>
      <c r="R305" s="40">
        <f>INDEX(人口源表!$1:$1048576,MATCH($B305,人口源表!$A:$A,0),MATCH(R$1,人口源表!$1:$1,0))-INDEX(城镇人口!$1:$1048576,MATCH($B305,城镇人口!$B:$B,0),MATCH(R$1,城镇人口!$1:$1,0))</f>
        <v>1863509.6675878707</v>
      </c>
      <c r="S305" s="40">
        <f>INDEX(人口源表!$1:$1048576,MATCH($B305,人口源表!$A:$A,0),MATCH(S$1,人口源表!$1:$1,0))-INDEX(城镇人口!$1:$1048576,MATCH($B305,城镇人口!$B:$B,0),MATCH(S$1,城镇人口!$1:$1,0))</f>
        <v>1846973.3387492858</v>
      </c>
      <c r="T305" s="40">
        <f>INDEX(人口源表!$1:$1048576,MATCH($B305,人口源表!$A:$A,0),MATCH(T$1,人口源表!$1:$1,0))-INDEX(城镇人口!$1:$1048576,MATCH($B305,城镇人口!$B:$B,0),MATCH(T$1,城镇人口!$1:$1,0))</f>
        <v>1829241.4983310555</v>
      </c>
      <c r="U305" s="40">
        <f>INDEX(人口源表!$1:$1048576,MATCH($B305,人口源表!$A:$A,0),MATCH(U$1,人口源表!$1:$1,0))-INDEX(城镇人口!$1:$1048576,MATCH($B305,城镇人口!$B:$B,0),MATCH(U$1,城镇人口!$1:$1,0))</f>
        <v>1810416.0532891839</v>
      </c>
      <c r="V305" s="40">
        <f>INDEX(人口源表!$1:$1048576,MATCH($B305,人口源表!$A:$A,0),MATCH(V$1,人口源表!$1:$1,0))-INDEX(城镇人口!$1:$1048576,MATCH($B305,城镇人口!$B:$B,0),MATCH(V$1,城镇人口!$1:$1,0))</f>
        <v>1790595.2436825885</v>
      </c>
      <c r="W305" s="40">
        <f>INDEX(人口源表!$1:$1048576,MATCH($B305,人口源表!$A:$A,0),MATCH(W$1,人口源表!$1:$1,0))-INDEX(城镇人口!$1:$1048576,MATCH($B305,城镇人口!$B:$B,0),MATCH(W$1,城镇人口!$1:$1,0))</f>
        <v>1769876.6208845438</v>
      </c>
      <c r="X305" s="40">
        <f>INDEX(人口源表!$1:$1048576,MATCH($B305,人口源表!$A:$A,0),MATCH(X$1,人口源表!$1:$1,0))-INDEX(城镇人口!$1:$1048576,MATCH($B305,城镇人口!$B:$B,0),MATCH(X$1,城镇人口!$1:$1,0))</f>
        <v>1748353.3081395472</v>
      </c>
      <c r="Y305" s="40">
        <f>INDEX(人口源表!$1:$1048576,MATCH($B305,人口源表!$A:$A,0),MATCH(Y$1,人口源表!$1:$1,0))-INDEX(城镇人口!$1:$1048576,MATCH($B305,城镇人口!$B:$B,0),MATCH(Y$1,城镇人口!$1:$1,0))</f>
        <v>1726116.5982593237</v>
      </c>
      <c r="Z305" s="40">
        <f>INDEX(人口源表!$1:$1048576,MATCH($B305,人口源表!$A:$A,0),MATCH(Z$1,人口源表!$1:$1,0))-INDEX(城镇人口!$1:$1048576,MATCH($B305,城镇人口!$B:$B,0),MATCH(Z$1,城镇人口!$1:$1,0))</f>
        <v>1703254.4755064086</v>
      </c>
      <c r="AA305" s="40">
        <f>INDEX(人口源表!$1:$1048576,MATCH($B305,人口源表!$A:$A,0),MATCH(AA$1,人口源表!$1:$1,0))-INDEX(城镇人口!$1:$1048576,MATCH($B305,城镇人口!$B:$B,0),MATCH(AA$1,城镇人口!$1:$1,0))</f>
        <v>1679853.4110669279</v>
      </c>
      <c r="AB305" s="40">
        <f>INDEX(人口源表!$1:$1048576,MATCH($B305,人口源表!$A:$A,0),MATCH(AB$1,人口源表!$1:$1,0))-INDEX(城镇人口!$1:$1048576,MATCH($B305,城镇人口!$B:$B,0),MATCH(AB$1,城镇人口!$1:$1,0))</f>
        <v>1655995.838082795</v>
      </c>
      <c r="AC305" s="40">
        <f>INDEX(人口源表!$1:$1048576,MATCH($B305,人口源表!$A:$A,0),MATCH(AC$1,人口源表!$1:$1,0))-INDEX(城镇人口!$1:$1048576,MATCH($B305,城镇人口!$B:$B,0),MATCH(AC$1,城镇人口!$1:$1,0))</f>
        <v>1635490.58934067</v>
      </c>
      <c r="AD305" s="40">
        <f>INDEX(人口源表!$1:$1048576,MATCH($B305,人口源表!$A:$A,0),MATCH(AD$1,人口源表!$1:$1,0))-INDEX(城镇人口!$1:$1048576,MATCH($B305,城镇人口!$B:$B,0),MATCH(AD$1,城镇人口!$1:$1,0))</f>
        <v>1614676.2101424551</v>
      </c>
      <c r="AE305" s="40">
        <f>INDEX(人口源表!$1:$1048576,MATCH($B305,人口源表!$A:$A,0),MATCH(AE$1,人口源表!$1:$1,0))-INDEX(城镇人口!$1:$1048576,MATCH($B305,城镇人口!$B:$B,0),MATCH(AE$1,城镇人口!$1:$1,0))</f>
        <v>1593624.6687713838</v>
      </c>
      <c r="AF305" s="40">
        <f>INDEX(人口源表!$1:$1048576,MATCH($B305,人口源表!$A:$A,0),MATCH(AF$1,人口源表!$1:$1,0))-INDEX(城镇人口!$1:$1048576,MATCH($B305,城镇人口!$B:$B,0),MATCH(AF$1,城镇人口!$1:$1,0))</f>
        <v>1572406.5329801403</v>
      </c>
      <c r="AG305" s="40">
        <f>INDEX(人口源表!$1:$1048576,MATCH($B305,人口源表!$A:$A,0),MATCH(AG$1,人口源表!$1:$1,0))-INDEX(城镇人口!$1:$1048576,MATCH($B305,城镇人口!$B:$B,0),MATCH(AG$1,城镇人口!$1:$1,0))</f>
        <v>1551089.2424271177</v>
      </c>
      <c r="AH305" s="40">
        <f>INDEX(人口源表!$1:$1048576,MATCH($B305,人口源表!$A:$A,0),MATCH(AH$1,人口源表!$1:$1,0))-INDEX(城镇人口!$1:$1048576,MATCH($B305,城镇人口!$B:$B,0),MATCH(AH$1,城镇人口!$1:$1,0))</f>
        <v>1529738.1532558207</v>
      </c>
      <c r="AI305" s="40">
        <f>INDEX(人口源表!$1:$1048576,MATCH($B305,人口源表!$A:$A,0),MATCH(AI$1,人口源表!$1:$1,0))-INDEX(城镇人口!$1:$1048576,MATCH($B305,城镇人口!$B:$B,0),MATCH(AI$1,城镇人口!$1:$1,0))</f>
        <v>1508416.8686967208</v>
      </c>
      <c r="AJ305" s="40">
        <f>INDEX(人口源表!$1:$1048576,MATCH($B305,人口源表!$A:$A,0),MATCH(AJ$1,人口源表!$1:$1,0))-INDEX(城镇人口!$1:$1048576,MATCH($B305,城镇人口!$B:$B,0),MATCH(AJ$1,城镇人口!$1:$1,0))</f>
        <v>1487186.2258004094</v>
      </c>
      <c r="AK305" s="40">
        <f>INDEX(人口源表!$1:$1048576,MATCH($B305,人口源表!$A:$A,0),MATCH(AK$1,人口源表!$1:$1,0))-INDEX(城镇人口!$1:$1048576,MATCH($B305,城镇人口!$B:$B,0),MATCH(AK$1,城镇人口!$1:$1,0))</f>
        <v>1466105.6352003599</v>
      </c>
      <c r="AL305" s="40">
        <f>INDEX(人口源表!$1:$1048576,MATCH($B305,人口源表!$A:$A,0),MATCH(AL$1,人口源表!$1:$1,0))-INDEX(城镇人口!$1:$1048576,MATCH($B305,城镇人口!$B:$B,0),MATCH(AL$1,城镇人口!$1:$1,0))</f>
        <v>1445231.4160494492</v>
      </c>
      <c r="AM305" s="40">
        <f>INDEX(人口源表!$1:$1048576,MATCH($B305,人口源表!$A:$A,0),MATCH(AM$1,人口源表!$1:$1,0))-INDEX(城镇人口!$1:$1048576,MATCH($B305,城镇人口!$B:$B,0),MATCH(AM$1,城镇人口!$1:$1,0))</f>
        <v>1424618.1284332252</v>
      </c>
      <c r="AN305" s="40">
        <f>INDEX(人口源表!$1:$1048576,MATCH($B305,人口源表!$A:$A,0),MATCH(AN$1,人口源表!$1:$1,0))-INDEX(城镇人口!$1:$1048576,MATCH($B305,城镇人口!$B:$B,0),MATCH(AN$1,城镇人口!$1:$1,0))</f>
        <v>1404318.5567960138</v>
      </c>
      <c r="AO305" s="40">
        <f>INDEX(人口源表!$1:$1048576,MATCH($B305,人口源表!$A:$A,0),MATCH(AO$1,人口源表!$1:$1,0))-INDEX(城镇人口!$1:$1048576,MATCH($B305,城镇人口!$B:$B,0),MATCH(AO$1,城镇人口!$1:$1,0))</f>
        <v>1384382.4151428849</v>
      </c>
      <c r="AP305" s="40">
        <f>INDEX(人口源表!$1:$1048576,MATCH($B305,人口源表!$A:$A,0),MATCH(AP$1,人口源表!$1:$1,0))-INDEX(城镇人口!$1:$1048576,MATCH($B305,城镇人口!$B:$B,0),MATCH(AP$1,城镇人口!$1:$1,0))</f>
        <v>1364857.64936285</v>
      </c>
      <c r="AQ305" s="40">
        <f>INDEX(人口源表!$1:$1048576,MATCH($B305,人口源表!$A:$A,0),MATCH(AQ$1,人口源表!$1:$1,0))-INDEX(城镇人口!$1:$1048576,MATCH($B305,城镇人口!$B:$B,0),MATCH(AQ$1,城镇人口!$1:$1,0))</f>
        <v>1345790.1062805243</v>
      </c>
      <c r="AR305" s="40">
        <f>INDEX(人口源表!$1:$1048576,MATCH($B305,人口源表!$A:$A,0),MATCH(AR$1,人口源表!$1:$1,0))-INDEX(城镇人口!$1:$1048576,MATCH($B305,城镇人口!$B:$B,0),MATCH(AR$1,城镇人口!$1:$1,0))</f>
        <v>1327223.5298919212</v>
      </c>
      <c r="AS305" s="40">
        <f>INDEX(人口源表!$1:$1048576,MATCH($B305,人口源表!$A:$A,0),MATCH(AS$1,人口源表!$1:$1,0))-INDEX(城镇人口!$1:$1048576,MATCH($B305,城镇人口!$B:$B,0),MATCH(AS$1,城镇人口!$1:$1,0))</f>
        <v>1309198.9392121737</v>
      </c>
      <c r="AT305" s="40">
        <f>INDEX(人口源表!$1:$1048576,MATCH($B305,人口源表!$A:$A,0),MATCH(AT$1,人口源表!$1:$1,0))-INDEX(城镇人口!$1:$1048576,MATCH($B305,城镇人口!$B:$B,0),MATCH(AT$1,城镇人口!$1:$1,0))</f>
        <v>1291755.5703980373</v>
      </c>
      <c r="AU305" s="40">
        <f>INDEX(人口源表!$1:$1048576,MATCH($B305,人口源表!$A:$A,0),MATCH(AU$1,人口源表!$1:$1,0))-INDEX(城镇人口!$1:$1048576,MATCH($B305,城镇人口!$B:$B,0),MATCH(AU$1,城镇人口!$1:$1,0))</f>
        <v>1274930.2522011916</v>
      </c>
      <c r="AV305" s="40">
        <f>INDEX(人口源表!$1:$1048576,MATCH($B305,人口源表!$A:$A,0),MATCH(AV$1,人口源表!$1:$1,0))-INDEX(城镇人口!$1:$1048576,MATCH($B305,城镇人口!$B:$B,0),MATCH(AV$1,城镇人口!$1:$1,0))</f>
        <v>1258758.0182334296</v>
      </c>
    </row>
    <row r="306" spans="1:48" x14ac:dyDescent="0.15">
      <c r="A306" s="4" t="s">
        <v>879</v>
      </c>
      <c r="B306" s="4" t="s">
        <v>628</v>
      </c>
      <c r="C306" s="34">
        <f>VLOOKUP(B306,'[1]2016省城人口总结（根）'!B:C,2,FALSE)/100</f>
        <v>0.52166000000000001</v>
      </c>
      <c r="D306" s="40">
        <f>INDEX(人口源表!$1:$1048576,MATCH($B306,人口源表!$A:$A,0),MATCH(D$1,人口源表!$1:$1,0))-INDEX(城镇人口!$1:$1048576,MATCH($B306,城镇人口!$B:$B,0),MATCH(D$1,城镇人口!$1:$1,0))</f>
        <v>1105078.644421435</v>
      </c>
      <c r="E306" s="40">
        <f>INDEX(人口源表!$1:$1048576,MATCH($B306,人口源表!$A:$A,0),MATCH(E$1,人口源表!$1:$1,0))-INDEX(城镇人口!$1:$1048576,MATCH($B306,城镇人口!$B:$B,0),MATCH(E$1,城镇人口!$1:$1,0))</f>
        <v>1093361.1865167907</v>
      </c>
      <c r="F306" s="40">
        <f>INDEX(人口源表!$1:$1048576,MATCH($B306,人口源表!$A:$A,0),MATCH(F$1,人口源表!$1:$1,0))-INDEX(城镇人口!$1:$1048576,MATCH($B306,城镇人口!$B:$B,0),MATCH(F$1,城镇人口!$1:$1,0))</f>
        <v>1080549.8538386964</v>
      </c>
      <c r="G306" s="40">
        <f>INDEX(人口源表!$1:$1048576,MATCH($B306,人口源表!$A:$A,0),MATCH(G$1,人口源表!$1:$1,0))-INDEX(城镇人口!$1:$1048576,MATCH($B306,城镇人口!$B:$B,0),MATCH(G$1,城镇人口!$1:$1,0))</f>
        <v>1018296.4720047938</v>
      </c>
      <c r="H306" s="40">
        <f>INDEX(人口源表!$1:$1048576,MATCH($B306,人口源表!$A:$A,0),MATCH(H$1,人口源表!$1:$1,0))-INDEX(城镇人口!$1:$1048576,MATCH($B306,城镇人口!$B:$B,0),MATCH(H$1,城镇人口!$1:$1,0))</f>
        <v>1008689.3108264925</v>
      </c>
      <c r="I306" s="40">
        <f>INDEX(人口源表!$1:$1048576,MATCH($B306,人口源表!$A:$A,0),MATCH(I$1,人口源表!$1:$1,0))-INDEX(城镇人口!$1:$1048576,MATCH($B306,城镇人口!$B:$B,0),MATCH(I$1,城镇人口!$1:$1,0))</f>
        <v>1006366.8989829472</v>
      </c>
      <c r="J306" s="40">
        <f>INDEX(人口源表!$1:$1048576,MATCH($B306,人口源表!$A:$A,0),MATCH(J$1,人口源表!$1:$1,0))-INDEX(城镇人口!$1:$1048576,MATCH($B306,城镇人口!$B:$B,0),MATCH(J$1,城镇人口!$1:$1,0))</f>
        <v>1002791.3394729667</v>
      </c>
      <c r="K306" s="40">
        <f>INDEX(人口源表!$1:$1048576,MATCH($B306,人口源表!$A:$A,0),MATCH(K$1,人口源表!$1:$1,0))-INDEX(城镇人口!$1:$1048576,MATCH($B306,城镇人口!$B:$B,0),MATCH(K$1,城镇人口!$1:$1,0))</f>
        <v>998018.91780288168</v>
      </c>
      <c r="L306" s="40">
        <f>INDEX(人口源表!$1:$1048576,MATCH($B306,人口源表!$A:$A,0),MATCH(L$1,人口源表!$1:$1,0))-INDEX(城镇人口!$1:$1048576,MATCH($B306,城镇人口!$B:$B,0),MATCH(L$1,城镇人口!$1:$1,0))</f>
        <v>992106.71441893629</v>
      </c>
      <c r="M306" s="40">
        <f>INDEX(人口源表!$1:$1048576,MATCH($B306,人口源表!$A:$A,0),MATCH(M$1,人口源表!$1:$1,0))-INDEX(城镇人口!$1:$1048576,MATCH($B306,城镇人口!$B:$B,0),MATCH(M$1,城镇人口!$1:$1,0))</f>
        <v>985108.74058446405</v>
      </c>
      <c r="N306" s="40">
        <f>INDEX(人口源表!$1:$1048576,MATCH($B306,人口源表!$A:$A,0),MATCH(N$1,人口源表!$1:$1,0))-INDEX(城镇人口!$1:$1048576,MATCH($B306,城镇人口!$B:$B,0),MATCH(N$1,城镇人口!$1:$1,0))</f>
        <v>977078.90840497892</v>
      </c>
      <c r="O306" s="40">
        <f>INDEX(人口源表!$1:$1048576,MATCH($B306,人口源表!$A:$A,0),MATCH(O$1,人口源表!$1:$1,0))-INDEX(城镇人口!$1:$1048576,MATCH($B306,城镇人口!$B:$B,0),MATCH(O$1,城镇人口!$1:$1,0))</f>
        <v>968070.54244628036</v>
      </c>
      <c r="P306" s="40">
        <f>INDEX(人口源表!$1:$1048576,MATCH($B306,人口源表!$A:$A,0),MATCH(P$1,人口源表!$1:$1,0))-INDEX(城镇人口!$1:$1048576,MATCH($B306,城镇人口!$B:$B,0),MATCH(P$1,城镇人口!$1:$1,0))</f>
        <v>958133.94645008445</v>
      </c>
      <c r="Q306" s="40">
        <f>INDEX(人口源表!$1:$1048576,MATCH($B306,人口源表!$A:$A,0),MATCH(Q$1,人口源表!$1:$1,0))-INDEX(城镇人口!$1:$1048576,MATCH($B306,城镇人口!$B:$B,0),MATCH(Q$1,城镇人口!$1:$1,0))</f>
        <v>947320.03070929507</v>
      </c>
      <c r="R306" s="40">
        <f>INDEX(人口源表!$1:$1048576,MATCH($B306,人口源表!$A:$A,0),MATCH(R$1,人口源表!$1:$1,0))-INDEX(城镇人口!$1:$1048576,MATCH($B306,城镇人口!$B:$B,0),MATCH(R$1,城镇人口!$1:$1,0))</f>
        <v>935677.09356693923</v>
      </c>
      <c r="S306" s="40">
        <f>INDEX(人口源表!$1:$1048576,MATCH($B306,人口源表!$A:$A,0),MATCH(S$1,人口源表!$1:$1,0))-INDEX(城镇人口!$1:$1048576,MATCH($B306,城镇人口!$B:$B,0),MATCH(S$1,城镇人口!$1:$1,0))</f>
        <v>930794.09769810457</v>
      </c>
      <c r="T306" s="40">
        <f>INDEX(人口源表!$1:$1048576,MATCH($B306,人口源表!$A:$A,0),MATCH(T$1,人口源表!$1:$1,0))-INDEX(城镇人口!$1:$1048576,MATCH($B306,城镇人口!$B:$B,0),MATCH(T$1,城镇人口!$1:$1,0))</f>
        <v>925324.15415909817</v>
      </c>
      <c r="U306" s="40">
        <f>INDEX(人口源表!$1:$1048576,MATCH($B306,人口源表!$A:$A,0),MATCH(U$1,人口源表!$1:$1,0))-INDEX(城镇人口!$1:$1048576,MATCH($B306,城镇人口!$B:$B,0),MATCH(U$1,城镇人口!$1:$1,0))</f>
        <v>919302.8641929694</v>
      </c>
      <c r="V306" s="40">
        <f>INDEX(人口源表!$1:$1048576,MATCH($B306,人口源表!$A:$A,0),MATCH(V$1,人口源表!$1:$1,0))-INDEX(城镇人口!$1:$1048576,MATCH($B306,城镇人口!$B:$B,0),MATCH(V$1,城镇人口!$1:$1,0))</f>
        <v>912764.42060958408</v>
      </c>
      <c r="W306" s="40">
        <f>INDEX(人口源表!$1:$1048576,MATCH($B306,人口源表!$A:$A,0),MATCH(W$1,人口源表!$1:$1,0))-INDEX(城镇人口!$1:$1048576,MATCH($B306,城镇人口!$B:$B,0),MATCH(W$1,城镇人口!$1:$1,0))</f>
        <v>905741.99837291869</v>
      </c>
      <c r="X306" s="40">
        <f>INDEX(人口源表!$1:$1048576,MATCH($B306,人口源表!$A:$A,0),MATCH(X$1,人口源表!$1:$1,0))-INDEX(城镇人口!$1:$1048576,MATCH($B306,城镇人口!$B:$B,0),MATCH(X$1,城镇人口!$1:$1,0))</f>
        <v>898268.49142063409</v>
      </c>
      <c r="Y306" s="40">
        <f>INDEX(人口源表!$1:$1048576,MATCH($B306,人口源表!$A:$A,0),MATCH(Y$1,人口源表!$1:$1,0))-INDEX(城镇人口!$1:$1048576,MATCH($B306,城镇人口!$B:$B,0),MATCH(Y$1,城镇人口!$1:$1,0))</f>
        <v>890376.12661191705</v>
      </c>
      <c r="Z306" s="40">
        <f>INDEX(人口源表!$1:$1048576,MATCH($B306,人口源表!$A:$A,0),MATCH(Z$1,人口源表!$1:$1,0))-INDEX(城镇人口!$1:$1048576,MATCH($B306,城镇人口!$B:$B,0),MATCH(Z$1,城镇人口!$1:$1,0))</f>
        <v>882095.37961131521</v>
      </c>
      <c r="AA306" s="40">
        <f>INDEX(人口源表!$1:$1048576,MATCH($B306,人口源表!$A:$A,0),MATCH(AA$1,人口源表!$1:$1,0))-INDEX(城镇人口!$1:$1048576,MATCH($B306,城镇人口!$B:$B,0),MATCH(AA$1,城镇人口!$1:$1,0))</f>
        <v>873456.79031637101</v>
      </c>
      <c r="AB306" s="40">
        <f>INDEX(人口源表!$1:$1048576,MATCH($B306,人口源表!$A:$A,0),MATCH(AB$1,人口源表!$1:$1,0))-INDEX(城镇人口!$1:$1048576,MATCH($B306,城镇人口!$B:$B,0),MATCH(AB$1,城镇人口!$1:$1,0))</f>
        <v>864489.51408539433</v>
      </c>
      <c r="AC306" s="40">
        <f>INDEX(人口源表!$1:$1048576,MATCH($B306,人口源表!$A:$A,0),MATCH(AC$1,人口源表!$1:$1,0))-INDEX(城镇人口!$1:$1048576,MATCH($B306,城镇人口!$B:$B,0),MATCH(AC$1,城镇人口!$1:$1,0))</f>
        <v>857175.72698224615</v>
      </c>
      <c r="AD306" s="40">
        <f>INDEX(人口源表!$1:$1048576,MATCH($B306,人口源表!$A:$A,0),MATCH(AD$1,人口源表!$1:$1,0))-INDEX(城镇人口!$1:$1048576,MATCH($B306,城镇人口!$B:$B,0),MATCH(AD$1,城镇人口!$1:$1,0))</f>
        <v>849599.5001203462</v>
      </c>
      <c r="AE306" s="40">
        <f>INDEX(人口源表!$1:$1048576,MATCH($B306,人口源表!$A:$A,0),MATCH(AE$1,人口源表!$1:$1,0))-INDEX(城镇人口!$1:$1048576,MATCH($B306,城镇人口!$B:$B,0),MATCH(AE$1,城镇人口!$1:$1,0))</f>
        <v>841785.30264534522</v>
      </c>
      <c r="AF306" s="40">
        <f>INDEX(人口源表!$1:$1048576,MATCH($B306,人口源表!$A:$A,0),MATCH(AF$1,人口源表!$1:$1,0))-INDEX(城镇人口!$1:$1048576,MATCH($B306,城镇人口!$B:$B,0),MATCH(AF$1,城镇人口!$1:$1,0))</f>
        <v>833758.47050142009</v>
      </c>
      <c r="AG306" s="40">
        <f>INDEX(人口源表!$1:$1048576,MATCH($B306,人口源表!$A:$A,0),MATCH(AG$1,人口源表!$1:$1,0))-INDEX(城镇人口!$1:$1048576,MATCH($B306,城镇人口!$B:$B,0),MATCH(AG$1,城镇人口!$1:$1,0))</f>
        <v>825541.75491522555</v>
      </c>
      <c r="AH306" s="40">
        <f>INDEX(人口源表!$1:$1048576,MATCH($B306,人口源表!$A:$A,0),MATCH(AH$1,人口源表!$1:$1,0))-INDEX(城镇人口!$1:$1048576,MATCH($B306,城镇人口!$B:$B,0),MATCH(AH$1,城镇人口!$1:$1,0))</f>
        <v>817158.7639639983</v>
      </c>
      <c r="AI306" s="40">
        <f>INDEX(人口源表!$1:$1048576,MATCH($B306,人口源表!$A:$A,0),MATCH(AI$1,人口源表!$1:$1,0))-INDEX(城镇人口!$1:$1048576,MATCH($B306,城镇人口!$B:$B,0),MATCH(AI$1,城镇人口!$1:$1,0))</f>
        <v>808631.5648302061</v>
      </c>
      <c r="AJ306" s="40">
        <f>INDEX(人口源表!$1:$1048576,MATCH($B306,人口源表!$A:$A,0),MATCH(AJ$1,人口源表!$1:$1,0))-INDEX(城镇人口!$1:$1048576,MATCH($B306,城镇人口!$B:$B,0),MATCH(AJ$1,城镇人口!$1:$1,0))</f>
        <v>799981.71288819192</v>
      </c>
      <c r="AK306" s="40">
        <f>INDEX(人口源表!$1:$1048576,MATCH($B306,人口源表!$A:$A,0),MATCH(AK$1,人口源表!$1:$1,0))-INDEX(城镇人口!$1:$1048576,MATCH($B306,城镇人口!$B:$B,0),MATCH(AK$1,城镇人口!$1:$1,0))</f>
        <v>791230.57647626847</v>
      </c>
      <c r="AL306" s="40">
        <f>INDEX(人口源表!$1:$1048576,MATCH($B306,人口源表!$A:$A,0),MATCH(AL$1,人口源表!$1:$1,0))-INDEX(城镇人口!$1:$1048576,MATCH($B306,城镇人口!$B:$B,0),MATCH(AL$1,城镇人口!$1:$1,0))</f>
        <v>782398.33781316318</v>
      </c>
      <c r="AM306" s="40">
        <f>INDEX(人口源表!$1:$1048576,MATCH($B306,人口源表!$A:$A,0),MATCH(AM$1,人口源表!$1:$1,0))-INDEX(城镇人口!$1:$1048576,MATCH($B306,城镇人口!$B:$B,0),MATCH(AM$1,城镇人口!$1:$1,0))</f>
        <v>773504.33790310612</v>
      </c>
      <c r="AN306" s="40">
        <f>INDEX(人口源表!$1:$1048576,MATCH($B306,人口源表!$A:$A,0),MATCH(AN$1,人口源表!$1:$1,0))-INDEX(城镇人口!$1:$1048576,MATCH($B306,城镇人口!$B:$B,0),MATCH(AN$1,城镇人口!$1:$1,0))</f>
        <v>764567.72849207814</v>
      </c>
      <c r="AO306" s="40">
        <f>INDEX(人口源表!$1:$1048576,MATCH($B306,人口源表!$A:$A,0),MATCH(AO$1,人口源表!$1:$1,0))-INDEX(城镇人口!$1:$1048576,MATCH($B306,城镇人口!$B:$B,0),MATCH(AO$1,城镇人口!$1:$1,0))</f>
        <v>755606.49583576689</v>
      </c>
      <c r="AP306" s="40">
        <f>INDEX(人口源表!$1:$1048576,MATCH($B306,人口源表!$A:$A,0),MATCH(AP$1,人口源表!$1:$1,0))-INDEX(城镇人口!$1:$1048576,MATCH($B306,城镇人口!$B:$B,0),MATCH(AP$1,城镇人口!$1:$1,0))</f>
        <v>746638.43222122709</v>
      </c>
      <c r="AQ306" s="40">
        <f>INDEX(人口源表!$1:$1048576,MATCH($B306,人口源表!$A:$A,0),MATCH(AQ$1,人口源表!$1:$1,0))-INDEX(城镇人口!$1:$1048576,MATCH($B306,城镇人口!$B:$B,0),MATCH(AQ$1,城镇人口!$1:$1,0))</f>
        <v>737679.86069859844</v>
      </c>
      <c r="AR306" s="40">
        <f>INDEX(人口源表!$1:$1048576,MATCH($B306,人口源表!$A:$A,0),MATCH(AR$1,人口源表!$1:$1,0))-INDEX(城镇人口!$1:$1048576,MATCH($B306,城镇人口!$B:$B,0),MATCH(AR$1,城镇人口!$1:$1,0))</f>
        <v>728747.53965981188</v>
      </c>
      <c r="AS306" s="40">
        <f>INDEX(人口源表!$1:$1048576,MATCH($B306,人口源表!$A:$A,0),MATCH(AS$1,人口源表!$1:$1,0))-INDEX(城镇人口!$1:$1048576,MATCH($B306,城镇人口!$B:$B,0),MATCH(AS$1,城镇人口!$1:$1,0))</f>
        <v>719856.7639565561</v>
      </c>
      <c r="AT306" s="40">
        <f>INDEX(人口源表!$1:$1048576,MATCH($B306,人口源表!$A:$A,0),MATCH(AT$1,人口源表!$1:$1,0))-INDEX(城镇人口!$1:$1048576,MATCH($B306,城镇人口!$B:$B,0),MATCH(AT$1,城镇人口!$1:$1,0))</f>
        <v>711022.62530256156</v>
      </c>
      <c r="AU306" s="40">
        <f>INDEX(人口源表!$1:$1048576,MATCH($B306,人口源表!$A:$A,0),MATCH(AU$1,人口源表!$1:$1,0))-INDEX(城镇人口!$1:$1048576,MATCH($B306,城镇人口!$B:$B,0),MATCH(AU$1,城镇人口!$1:$1,0))</f>
        <v>702258.77845107741</v>
      </c>
      <c r="AV306" s="40">
        <f>INDEX(人口源表!$1:$1048576,MATCH($B306,人口源表!$A:$A,0),MATCH(AV$1,人口源表!$1:$1,0))-INDEX(城镇人口!$1:$1048576,MATCH($B306,城镇人口!$B:$B,0),MATCH(AV$1,城镇人口!$1:$1,0))</f>
        <v>693578.98242188757</v>
      </c>
    </row>
    <row r="307" spans="1:48" x14ac:dyDescent="0.15">
      <c r="A307" s="4" t="s">
        <v>879</v>
      </c>
      <c r="B307" s="4" t="s">
        <v>630</v>
      </c>
      <c r="C307" s="34">
        <f>VLOOKUP(B307,'[1]2016省城人口总结（根）'!B:C,2,FALSE)/100</f>
        <v>0.49398999999999998</v>
      </c>
      <c r="D307" s="40">
        <f>INDEX(人口源表!$1:$1048576,MATCH($B307,人口源表!$A:$A,0),MATCH(D$1,人口源表!$1:$1,0))-INDEX(城镇人口!$1:$1048576,MATCH($B307,城镇人口!$B:$B,0),MATCH(D$1,城镇人口!$1:$1,0))</f>
        <v>1770838.4364341374</v>
      </c>
      <c r="E307" s="40">
        <f>INDEX(人口源表!$1:$1048576,MATCH($B307,人口源表!$A:$A,0),MATCH(E$1,人口源表!$1:$1,0))-INDEX(城镇人口!$1:$1048576,MATCH($B307,城镇人口!$B:$B,0),MATCH(E$1,城镇人口!$1:$1,0))</f>
        <v>1747182.0281439493</v>
      </c>
      <c r="F307" s="40">
        <f>INDEX(人口源表!$1:$1048576,MATCH($B307,人口源表!$A:$A,0),MATCH(F$1,人口源表!$1:$1,0))-INDEX(城镇人口!$1:$1048576,MATCH($B307,城镇人口!$B:$B,0),MATCH(F$1,城镇人口!$1:$1,0))</f>
        <v>1722247.5445706921</v>
      </c>
      <c r="G307" s="40">
        <f>INDEX(人口源表!$1:$1048576,MATCH($B307,人口源表!$A:$A,0),MATCH(G$1,人口源表!$1:$1,0))-INDEX(城镇人口!$1:$1048576,MATCH($B307,城镇人口!$B:$B,0),MATCH(G$1,城镇人口!$1:$1,0))</f>
        <v>1535437.2891079744</v>
      </c>
      <c r="H307" s="40">
        <f>INDEX(人口源表!$1:$1048576,MATCH($B307,人口源表!$A:$A,0),MATCH(H$1,人口源表!$1:$1,0))-INDEX(城镇人口!$1:$1048576,MATCH($B307,城镇人口!$B:$B,0),MATCH(H$1,城镇人口!$1:$1,0))</f>
        <v>1514170.1313099491</v>
      </c>
      <c r="I307" s="40">
        <f>INDEX(人口源表!$1:$1048576,MATCH($B307,人口源表!$A:$A,0),MATCH(I$1,人口源表!$1:$1,0))-INDEX(城镇人口!$1:$1048576,MATCH($B307,城镇人口!$B:$B,0),MATCH(I$1,城镇人口!$1:$1,0))</f>
        <v>1503200.7998872558</v>
      </c>
      <c r="J307" s="40">
        <f>INDEX(人口源表!$1:$1048576,MATCH($B307,人口源表!$A:$A,0),MATCH(J$1,人口源表!$1:$1,0))-INDEX(城镇人口!$1:$1048576,MATCH($B307,城镇人口!$B:$B,0),MATCH(J$1,城镇人口!$1:$1,0))</f>
        <v>1491022.3742775801</v>
      </c>
      <c r="K307" s="40">
        <f>INDEX(人口源表!$1:$1048576,MATCH($B307,人口源表!$A:$A,0),MATCH(K$1,人口源表!$1:$1,0))-INDEX(城镇人口!$1:$1048576,MATCH($B307,城镇人口!$B:$B,0),MATCH(K$1,城镇人口!$1:$1,0))</f>
        <v>1477661.8356929144</v>
      </c>
      <c r="L307" s="40">
        <f>INDEX(人口源表!$1:$1048576,MATCH($B307,人口源表!$A:$A,0),MATCH(L$1,人口源表!$1:$1,0))-INDEX(城镇人口!$1:$1048576,MATCH($B307,城镇人口!$B:$B,0),MATCH(L$1,城镇人口!$1:$1,0))</f>
        <v>1463150.3980121983</v>
      </c>
      <c r="M307" s="40">
        <f>INDEX(人口源表!$1:$1048576,MATCH($B307,人口源表!$A:$A,0),MATCH(M$1,人口源表!$1:$1,0))-INDEX(城镇人口!$1:$1048576,MATCH($B307,城镇人口!$B:$B,0),MATCH(M$1,城镇人口!$1:$1,0))</f>
        <v>1447521.0760857803</v>
      </c>
      <c r="N307" s="40">
        <f>INDEX(人口源表!$1:$1048576,MATCH($B307,人口源表!$A:$A,0),MATCH(N$1,人口源表!$1:$1,0))-INDEX(城镇人口!$1:$1048576,MATCH($B307,城镇人口!$B:$B,0),MATCH(N$1,城镇人口!$1:$1,0))</f>
        <v>1430811.2434145545</v>
      </c>
      <c r="O307" s="40">
        <f>INDEX(人口源表!$1:$1048576,MATCH($B307,人口源表!$A:$A,0),MATCH(O$1,人口源表!$1:$1,0))-INDEX(城镇人口!$1:$1048576,MATCH($B307,城镇人口!$B:$B,0),MATCH(O$1,城镇人口!$1:$1,0))</f>
        <v>1413059.7845960578</v>
      </c>
      <c r="P307" s="40">
        <f>INDEX(人口源表!$1:$1048576,MATCH($B307,人口源表!$A:$A,0),MATCH(P$1,人口源表!$1:$1,0))-INDEX(城镇人口!$1:$1048576,MATCH($B307,城镇人口!$B:$B,0),MATCH(P$1,城镇人口!$1:$1,0))</f>
        <v>1394308.2938851519</v>
      </c>
      <c r="Q307" s="40">
        <f>INDEX(人口源表!$1:$1048576,MATCH($B307,人口源表!$A:$A,0),MATCH(Q$1,人口源表!$1:$1,0))-INDEX(城镇人口!$1:$1048576,MATCH($B307,城镇人口!$B:$B,0),MATCH(Q$1,城镇人口!$1:$1,0))</f>
        <v>1374601.3241198943</v>
      </c>
      <c r="R307" s="40">
        <f>INDEX(人口源表!$1:$1048576,MATCH($B307,人口源表!$A:$A,0),MATCH(R$1,人口源表!$1:$1,0))-INDEX(城镇人口!$1:$1048576,MATCH($B307,城镇人口!$B:$B,0),MATCH(R$1,城镇人口!$1:$1,0))</f>
        <v>1353984.9307895601</v>
      </c>
      <c r="S307" s="40">
        <f>INDEX(人口源表!$1:$1048576,MATCH($B307,人口源表!$A:$A,0),MATCH(S$1,人口源表!$1:$1,0))-INDEX(城镇人口!$1:$1048576,MATCH($B307,城镇人口!$B:$B,0),MATCH(S$1,城镇人口!$1:$1,0))</f>
        <v>1341984.7388573377</v>
      </c>
      <c r="T307" s="40">
        <f>INDEX(人口源表!$1:$1048576,MATCH($B307,人口源表!$A:$A,0),MATCH(T$1,人口源表!$1:$1,0))-INDEX(城镇人口!$1:$1048576,MATCH($B307,城镇人口!$B:$B,0),MATCH(T$1,城镇人口!$1:$1,0))</f>
        <v>1329270.4694348774</v>
      </c>
      <c r="U307" s="40">
        <f>INDEX(人口源表!$1:$1048576,MATCH($B307,人口源表!$A:$A,0),MATCH(U$1,人口源表!$1:$1,0))-INDEX(城镇人口!$1:$1048576,MATCH($B307,城镇人口!$B:$B,0),MATCH(U$1,城镇人口!$1:$1,0))</f>
        <v>1315880.5082663326</v>
      </c>
      <c r="V307" s="40">
        <f>INDEX(人口源表!$1:$1048576,MATCH($B307,人口源表!$A:$A,0),MATCH(V$1,人口源表!$1:$1,0))-INDEX(城镇人口!$1:$1048576,MATCH($B307,城镇人口!$B:$B,0),MATCH(V$1,城镇人口!$1:$1,0))</f>
        <v>1301853.5264384532</v>
      </c>
      <c r="W307" s="40">
        <f>INDEX(人口源表!$1:$1048576,MATCH($B307,人口源表!$A:$A,0),MATCH(W$1,人口源表!$1:$1,0))-INDEX(城镇人口!$1:$1048576,MATCH($B307,城镇人口!$B:$B,0),MATCH(W$1,城镇人口!$1:$1,0))</f>
        <v>1287231.6553988627</v>
      </c>
      <c r="X307" s="40">
        <f>INDEX(人口源表!$1:$1048576,MATCH($B307,人口源表!$A:$A,0),MATCH(X$1,人口源表!$1:$1,0))-INDEX(城镇人口!$1:$1048576,MATCH($B307,城镇人口!$B:$B,0),MATCH(X$1,城镇人口!$1:$1,0))</f>
        <v>1272057.5402514774</v>
      </c>
      <c r="Y307" s="40">
        <f>INDEX(人口源表!$1:$1048576,MATCH($B307,人口源表!$A:$A,0),MATCH(Y$1,人口源表!$1:$1,0))-INDEX(城镇人口!$1:$1048576,MATCH($B307,城镇人口!$B:$B,0),MATCH(Y$1,城镇人口!$1:$1,0))</f>
        <v>1256375.8675051404</v>
      </c>
      <c r="Z307" s="40">
        <f>INDEX(人口源表!$1:$1048576,MATCH($B307,人口源表!$A:$A,0),MATCH(Z$1,人口源表!$1:$1,0))-INDEX(城镇人口!$1:$1048576,MATCH($B307,城镇人口!$B:$B,0),MATCH(Z$1,城镇人口!$1:$1,0))</f>
        <v>1240232.4646667012</v>
      </c>
      <c r="AA307" s="40">
        <f>INDEX(人口源表!$1:$1048576,MATCH($B307,人口源表!$A:$A,0),MATCH(AA$1,人口源表!$1:$1,0))-INDEX(城镇人口!$1:$1048576,MATCH($B307,城镇人口!$B:$B,0),MATCH(AA$1,城镇人口!$1:$1,0))</f>
        <v>1223674.6029084292</v>
      </c>
      <c r="AB307" s="40">
        <f>INDEX(人口源表!$1:$1048576,MATCH($B307,人口源表!$A:$A,0),MATCH(AB$1,人口源表!$1:$1,0))-INDEX(城镇人口!$1:$1048576,MATCH($B307,城镇人口!$B:$B,0),MATCH(AB$1,城镇人口!$1:$1,0))</f>
        <v>1206750.5074011555</v>
      </c>
      <c r="AC307" s="40">
        <f>INDEX(人口源表!$1:$1048576,MATCH($B307,人口源表!$A:$A,0),MATCH(AC$1,人口源表!$1:$1,0))-INDEX(城镇人口!$1:$1048576,MATCH($B307,城镇人口!$B:$B,0),MATCH(AC$1,城镇人口!$1:$1,0))</f>
        <v>1191851.772799663</v>
      </c>
      <c r="AD307" s="40">
        <f>INDEX(人口源表!$1:$1048576,MATCH($B307,人口源表!$A:$A,0),MATCH(AD$1,人口源表!$1:$1,0))-INDEX(城镇人口!$1:$1048576,MATCH($B307,城镇人口!$B:$B,0),MATCH(AD$1,城镇人口!$1:$1,0))</f>
        <v>1176675.3954719426</v>
      </c>
      <c r="AE307" s="40">
        <f>INDEX(人口源表!$1:$1048576,MATCH($B307,人口源表!$A:$A,0),MATCH(AE$1,人口源表!$1:$1,0))-INDEX(城镇人口!$1:$1048576,MATCH($B307,城镇人口!$B:$B,0),MATCH(AE$1,城镇人口!$1:$1,0))</f>
        <v>1161271.7169749599</v>
      </c>
      <c r="AF307" s="40">
        <f>INDEX(人口源表!$1:$1048576,MATCH($B307,人口源表!$A:$A,0),MATCH(AF$1,人口源表!$1:$1,0))-INDEX(城镇人口!$1:$1048576,MATCH($B307,城镇人口!$B:$B,0),MATCH(AF$1,城镇人口!$1:$1,0))</f>
        <v>1145690.4293208802</v>
      </c>
      <c r="AG307" s="40">
        <f>INDEX(人口源表!$1:$1048576,MATCH($B307,人口源表!$A:$A,0),MATCH(AG$1,人口源表!$1:$1,0))-INDEX(城镇人口!$1:$1048576,MATCH($B307,城镇人口!$B:$B,0),MATCH(AG$1,城镇人口!$1:$1,0))</f>
        <v>1129983.1764996278</v>
      </c>
      <c r="AH307" s="40">
        <f>INDEX(人口源表!$1:$1048576,MATCH($B307,人口源表!$A:$A,0),MATCH(AH$1,人口源表!$1:$1,0))-INDEX(城镇人口!$1:$1048576,MATCH($B307,城镇人口!$B:$B,0),MATCH(AH$1,城镇人口!$1:$1,0))</f>
        <v>1114203.0778123885</v>
      </c>
      <c r="AI307" s="40">
        <f>INDEX(人口源表!$1:$1048576,MATCH($B307,人口源表!$A:$A,0),MATCH(AI$1,人口源表!$1:$1,0))-INDEX(城镇人口!$1:$1048576,MATCH($B307,城镇人口!$B:$B,0),MATCH(AI$1,城镇人口!$1:$1,0))</f>
        <v>1098403.1542453859</v>
      </c>
      <c r="AJ307" s="40">
        <f>INDEX(人口源表!$1:$1048576,MATCH($B307,人口源表!$A:$A,0),MATCH(AJ$1,人口源表!$1:$1,0))-INDEX(城镇人口!$1:$1048576,MATCH($B307,城镇人口!$B:$B,0),MATCH(AJ$1,城镇人口!$1:$1,0))</f>
        <v>1082637.751868624</v>
      </c>
      <c r="AK307" s="40">
        <f>INDEX(人口源表!$1:$1048576,MATCH($B307,人口源表!$A:$A,0),MATCH(AK$1,人口源表!$1:$1,0))-INDEX(城镇人口!$1:$1048576,MATCH($B307,城镇人口!$B:$B,0),MATCH(AK$1,城镇人口!$1:$1,0))</f>
        <v>1066961.7160508002</v>
      </c>
      <c r="AL307" s="40">
        <f>INDEX(人口源表!$1:$1048576,MATCH($B307,人口源表!$A:$A,0),MATCH(AL$1,人口源表!$1:$1,0))-INDEX(城镇人口!$1:$1048576,MATCH($B307,城镇人口!$B:$B,0),MATCH(AL$1,城镇人口!$1:$1,0))</f>
        <v>1051431.4076209646</v>
      </c>
      <c r="AM307" s="40">
        <f>INDEX(人口源表!$1:$1048576,MATCH($B307,人口源表!$A:$A,0),MATCH(AM$1,人口源表!$1:$1,0))-INDEX(城镇人口!$1:$1048576,MATCH($B307,城镇人口!$B:$B,0),MATCH(AM$1,城镇人口!$1:$1,0))</f>
        <v>1036102.0705164396</v>
      </c>
      <c r="AN307" s="40">
        <f>INDEX(人口源表!$1:$1048576,MATCH($B307,人口源表!$A:$A,0),MATCH(AN$1,人口源表!$1:$1,0))-INDEX(城镇人口!$1:$1048576,MATCH($B307,城镇人口!$B:$B,0),MATCH(AN$1,城镇人口!$1:$1,0))</f>
        <v>1021031.3861806346</v>
      </c>
      <c r="AO307" s="40">
        <f>INDEX(人口源表!$1:$1048576,MATCH($B307,人口源表!$A:$A,0),MATCH(AO$1,人口源表!$1:$1,0))-INDEX(城镇人口!$1:$1048576,MATCH($B307,城镇人口!$B:$B,0),MATCH(AO$1,城镇人口!$1:$1,0))</f>
        <v>1006275.7701253863</v>
      </c>
      <c r="AP307" s="40">
        <f>INDEX(人口源表!$1:$1048576,MATCH($B307,人口源表!$A:$A,0),MATCH(AP$1,人口源表!$1:$1,0))-INDEX(城镇人口!$1:$1048576,MATCH($B307,城镇人口!$B:$B,0),MATCH(AP$1,城镇人口!$1:$1,0))</f>
        <v>991893.17005503806</v>
      </c>
      <c r="AQ307" s="40">
        <f>INDEX(人口源表!$1:$1048576,MATCH($B307,人口源表!$A:$A,0),MATCH(AQ$1,人口源表!$1:$1,0))-INDEX(城镇人口!$1:$1048576,MATCH($B307,城镇人口!$B:$B,0),MATCH(AQ$1,城镇人口!$1:$1,0))</f>
        <v>977941.53767716978</v>
      </c>
      <c r="AR307" s="40">
        <f>INDEX(人口源表!$1:$1048576,MATCH($B307,人口源表!$A:$A,0),MATCH(AR$1,人口源表!$1:$1,0))-INDEX(城镇人口!$1:$1048576,MATCH($B307,城镇人口!$B:$B,0),MATCH(AR$1,城镇人口!$1:$1,0))</f>
        <v>964478.40281180572</v>
      </c>
      <c r="AS307" s="40">
        <f>INDEX(人口源表!$1:$1048576,MATCH($B307,人口源表!$A:$A,0),MATCH(AS$1,人口源表!$1:$1,0))-INDEX(城镇人口!$1:$1048576,MATCH($B307,城镇人口!$B:$B,0),MATCH(AS$1,城镇人口!$1:$1,0))</f>
        <v>951561.84481064836</v>
      </c>
      <c r="AT307" s="40">
        <f>INDEX(人口源表!$1:$1048576,MATCH($B307,人口源表!$A:$A,0),MATCH(AT$1,人口源表!$1:$1,0))-INDEX(城镇人口!$1:$1048576,MATCH($B307,城镇人口!$B:$B,0),MATCH(AT$1,城镇人口!$1:$1,0))</f>
        <v>939250.04538158351</v>
      </c>
      <c r="AU307" s="40">
        <f>INDEX(人口源表!$1:$1048576,MATCH($B307,人口源表!$A:$A,0),MATCH(AU$1,人口源表!$1:$1,0))-INDEX(城镇人口!$1:$1048576,MATCH($B307,城镇人口!$B:$B,0),MATCH(AU$1,城镇人口!$1:$1,0))</f>
        <v>927600.51425541192</v>
      </c>
      <c r="AV307" s="40">
        <f>INDEX(人口源表!$1:$1048576,MATCH($B307,人口源表!$A:$A,0),MATCH(AV$1,人口源表!$1:$1,0))-INDEX(城镇人口!$1:$1048576,MATCH($B307,城镇人口!$B:$B,0),MATCH(AV$1,城镇人口!$1:$1,0))</f>
        <v>916671.71262754803</v>
      </c>
    </row>
    <row r="308" spans="1:48" x14ac:dyDescent="0.15">
      <c r="A308" s="4" t="s">
        <v>879</v>
      </c>
      <c r="B308" s="4" t="s">
        <v>632</v>
      </c>
      <c r="C308" s="34">
        <f>VLOOKUP(B308,'[1]2016省城人口总结（根）'!B:C,2,FALSE)/100</f>
        <v>0.52166000000000001</v>
      </c>
      <c r="D308" s="40">
        <f>INDEX(人口源表!$1:$1048576,MATCH($B308,人口源表!$A:$A,0),MATCH(D$1,人口源表!$1:$1,0))-INDEX(城镇人口!$1:$1048576,MATCH($B308,城镇人口!$B:$B,0),MATCH(D$1,城镇人口!$1:$1,0))</f>
        <v>1686116.9316196796</v>
      </c>
      <c r="E308" s="40">
        <f>INDEX(人口源表!$1:$1048576,MATCH($B308,人口源表!$A:$A,0),MATCH(E$1,人口源表!$1:$1,0))-INDEX(城镇人口!$1:$1048576,MATCH($B308,城镇人口!$B:$B,0),MATCH(E$1,城镇人口!$1:$1,0))</f>
        <v>1667785.9420483659</v>
      </c>
      <c r="F308" s="40">
        <f>INDEX(人口源表!$1:$1048576,MATCH($B308,人口源表!$A:$A,0),MATCH(F$1,人口源表!$1:$1,0))-INDEX(城镇人口!$1:$1048576,MATCH($B308,城镇人口!$B:$B,0),MATCH(F$1,城镇人口!$1:$1,0))</f>
        <v>1647881.6549464418</v>
      </c>
      <c r="G308" s="40">
        <f>INDEX(人口源表!$1:$1048576,MATCH($B308,人口源表!$A:$A,0),MATCH(G$1,人口源表!$1:$1,0))-INDEX(城镇人口!$1:$1048576,MATCH($B308,城镇人口!$B:$B,0),MATCH(G$1,城镇人口!$1:$1,0))</f>
        <v>1616662.1535993945</v>
      </c>
      <c r="H308" s="40">
        <f>INDEX(人口源表!$1:$1048576,MATCH($B308,人口源表!$A:$A,0),MATCH(H$1,人口源表!$1:$1,0))-INDEX(城镇人口!$1:$1048576,MATCH($B308,城镇人口!$B:$B,0),MATCH(H$1,城镇人口!$1:$1,0))</f>
        <v>1601778.8414610156</v>
      </c>
      <c r="I308" s="40">
        <f>INDEX(人口源表!$1:$1048576,MATCH($B308,人口源表!$A:$A,0),MATCH(I$1,人口源表!$1:$1,0))-INDEX(城镇人口!$1:$1048576,MATCH($B308,城镇人口!$B:$B,0),MATCH(I$1,城镇人口!$1:$1,0))</f>
        <v>1598222.1967826698</v>
      </c>
      <c r="J308" s="40">
        <f>INDEX(人口源表!$1:$1048576,MATCH($B308,人口源表!$A:$A,0),MATCH(J$1,人口源表!$1:$1,0))-INDEX(城镇人口!$1:$1048576,MATCH($B308,城镇人口!$B:$B,0),MATCH(J$1,城镇人口!$1:$1,0))</f>
        <v>1592468.6732603027</v>
      </c>
      <c r="K308" s="40">
        <f>INDEX(人口源表!$1:$1048576,MATCH($B308,人口源表!$A:$A,0),MATCH(K$1,人口源表!$1:$1,0))-INDEX(城镇人口!$1:$1048576,MATCH($B308,城镇人口!$B:$B,0),MATCH(K$1,城镇人口!$1:$1,0))</f>
        <v>1584640.653073723</v>
      </c>
      <c r="L308" s="40">
        <f>INDEX(人口源表!$1:$1048576,MATCH($B308,人口源表!$A:$A,0),MATCH(L$1,人口源表!$1:$1,0))-INDEX(城镇人口!$1:$1048576,MATCH($B308,城镇人口!$B:$B,0),MATCH(L$1,城镇人口!$1:$1,0))</f>
        <v>1574855.830065873</v>
      </c>
      <c r="M308" s="40">
        <f>INDEX(人口源表!$1:$1048576,MATCH($B308,人口源表!$A:$A,0),MATCH(M$1,人口源表!$1:$1,0))-INDEX(城镇人口!$1:$1048576,MATCH($B308,城镇人口!$B:$B,0),MATCH(M$1,城镇人口!$1:$1,0))</f>
        <v>1563228.5215459024</v>
      </c>
      <c r="N308" s="40">
        <f>INDEX(人口源表!$1:$1048576,MATCH($B308,人口源表!$A:$A,0),MATCH(N$1,人口源表!$1:$1,0))-INDEX(城镇人口!$1:$1048576,MATCH($B308,城镇人口!$B:$B,0),MATCH(N$1,城镇人口!$1:$1,0))</f>
        <v>1549868.8393377857</v>
      </c>
      <c r="O308" s="40">
        <f>INDEX(人口源表!$1:$1048576,MATCH($B308,人口源表!$A:$A,0),MATCH(O$1,人口源表!$1:$1,0))-INDEX(城镇人口!$1:$1048576,MATCH($B308,城镇人口!$B:$B,0),MATCH(O$1,城镇人口!$1:$1,0))</f>
        <v>1534883.1371458052</v>
      </c>
      <c r="P308" s="40">
        <f>INDEX(人口源表!$1:$1048576,MATCH($B308,人口源表!$A:$A,0),MATCH(P$1,人口源表!$1:$1,0))-INDEX(城镇人口!$1:$1048576,MATCH($B308,城镇人口!$B:$B,0),MATCH(P$1,城镇人口!$1:$1,0))</f>
        <v>1518374.0283464389</v>
      </c>
      <c r="Q308" s="40">
        <f>INDEX(人口源表!$1:$1048576,MATCH($B308,人口源表!$A:$A,0),MATCH(Q$1,人口源表!$1:$1,0))-INDEX(城镇人口!$1:$1048576,MATCH($B308,城镇人口!$B:$B,0),MATCH(Q$1,城镇人口!$1:$1,0))</f>
        <v>1500441.1842344161</v>
      </c>
      <c r="R308" s="40">
        <f>INDEX(人口源表!$1:$1048576,MATCH($B308,人口源表!$A:$A,0),MATCH(R$1,人口源表!$1:$1,0))-INDEX(城镇人口!$1:$1048576,MATCH($B308,城镇人口!$B:$B,0),MATCH(R$1,城镇人口!$1:$1,0))</f>
        <v>1481178.9919198779</v>
      </c>
      <c r="S308" s="40">
        <f>INDEX(人口源表!$1:$1048576,MATCH($B308,人口源表!$A:$A,0),MATCH(S$1,人口源表!$1:$1,0))-INDEX(城镇人口!$1:$1048576,MATCH($B308,城镇人口!$B:$B,0),MATCH(S$1,城镇人口!$1:$1,0))</f>
        <v>1472609.832795124</v>
      </c>
      <c r="T308" s="40">
        <f>INDEX(人口源表!$1:$1048576,MATCH($B308,人口源表!$A:$A,0),MATCH(T$1,人口源表!$1:$1,0))-INDEX(城镇人口!$1:$1048576,MATCH($B308,城镇人口!$B:$B,0),MATCH(T$1,城镇人口!$1:$1,0))</f>
        <v>1463111.3871132582</v>
      </c>
      <c r="U308" s="40">
        <f>INDEX(人口源表!$1:$1048576,MATCH($B308,人口源表!$A:$A,0),MATCH(U$1,人口源表!$1:$1,0))-INDEX(城镇人口!$1:$1048576,MATCH($B308,城镇人口!$B:$B,0),MATCH(U$1,城镇人口!$1:$1,0))</f>
        <v>1452751.0364118456</v>
      </c>
      <c r="V308" s="40">
        <f>INDEX(人口源表!$1:$1048576,MATCH($B308,人口源表!$A:$A,0),MATCH(V$1,人口源表!$1:$1,0))-INDEX(城镇人口!$1:$1048576,MATCH($B308,城镇人口!$B:$B,0),MATCH(V$1,城镇人口!$1:$1,0))</f>
        <v>1441594.7579235416</v>
      </c>
      <c r="W308" s="40">
        <f>INDEX(人口源表!$1:$1048576,MATCH($B308,人口源表!$A:$A,0),MATCH(W$1,人口源表!$1:$1,0))-INDEX(城镇人口!$1:$1048576,MATCH($B308,城镇人口!$B:$B,0),MATCH(W$1,城镇人口!$1:$1,0))</f>
        <v>1429705.6343198298</v>
      </c>
      <c r="X308" s="40">
        <f>INDEX(人口源表!$1:$1048576,MATCH($B308,人口源表!$A:$A,0),MATCH(X$1,人口源表!$1:$1,0))-INDEX(城镇人口!$1:$1048576,MATCH($B308,城镇人口!$B:$B,0),MATCH(X$1,城镇人口!$1:$1,0))</f>
        <v>1417144.2631716444</v>
      </c>
      <c r="Y308" s="40">
        <f>INDEX(人口源表!$1:$1048576,MATCH($B308,人口源表!$A:$A,0),MATCH(Y$1,人口源表!$1:$1,0))-INDEX(城镇人口!$1:$1048576,MATCH($B308,城镇人口!$B:$B,0),MATCH(Y$1,城镇人口!$1:$1,0))</f>
        <v>1403968.4248403138</v>
      </c>
      <c r="Z308" s="40">
        <f>INDEX(人口源表!$1:$1048576,MATCH($B308,人口源表!$A:$A,0),MATCH(Z$1,人口源表!$1:$1,0))-INDEX(城镇人口!$1:$1048576,MATCH($B308,城镇人口!$B:$B,0),MATCH(Z$1,城镇人口!$1:$1,0))</f>
        <v>1390233.8453827417</v>
      </c>
      <c r="AA308" s="40">
        <f>INDEX(人口源表!$1:$1048576,MATCH($B308,人口源表!$A:$A,0),MATCH(AA$1,人口源表!$1:$1,0))-INDEX(城镇人口!$1:$1048576,MATCH($B308,城镇人口!$B:$B,0),MATCH(AA$1,城镇人口!$1:$1,0))</f>
        <v>1375993.856028948</v>
      </c>
      <c r="AB308" s="40">
        <f>INDEX(人口源表!$1:$1048576,MATCH($B308,人口源表!$A:$A,0),MATCH(AB$1,人口源表!$1:$1,0))-INDEX(城镇人口!$1:$1048576,MATCH($B308,城镇人口!$B:$B,0),MATCH(AB$1,城镇人口!$1:$1,0))</f>
        <v>1361299.0723067839</v>
      </c>
      <c r="AC308" s="40">
        <f>INDEX(人口源表!$1:$1048576,MATCH($B308,人口源表!$A:$A,0),MATCH(AC$1,人口源表!$1:$1,0))-INDEX(城镇人口!$1:$1048576,MATCH($B308,城镇人口!$B:$B,0),MATCH(AC$1,城镇人口!$1:$1,0))</f>
        <v>1349273.9683032436</v>
      </c>
      <c r="AD308" s="40">
        <f>INDEX(人口源表!$1:$1048576,MATCH($B308,人口源表!$A:$A,0),MATCH(AD$1,人口源表!$1:$1,0))-INDEX(城镇人口!$1:$1048576,MATCH($B308,城镇人口!$B:$B,0),MATCH(AD$1,城镇人口!$1:$1,0))</f>
        <v>1336902.2877842011</v>
      </c>
      <c r="AE308" s="40">
        <f>INDEX(人口源表!$1:$1048576,MATCH($B308,人口源表!$A:$A,0),MATCH(AE$1,人口源表!$1:$1,0))-INDEX(城镇人口!$1:$1048576,MATCH($B308,城镇人口!$B:$B,0),MATCH(AE$1,城镇人口!$1:$1,0))</f>
        <v>1324225.9510855163</v>
      </c>
      <c r="AF308" s="40">
        <f>INDEX(人口源表!$1:$1048576,MATCH($B308,人口源表!$A:$A,0),MATCH(AF$1,人口源表!$1:$1,0))-INDEX(城镇人口!$1:$1048576,MATCH($B308,城镇人口!$B:$B,0),MATCH(AF$1,城镇人口!$1:$1,0))</f>
        <v>1311284.5776913106</v>
      </c>
      <c r="AG308" s="40">
        <f>INDEX(人口源表!$1:$1048576,MATCH($B308,人口源表!$A:$A,0),MATCH(AG$1,人口源表!$1:$1,0))-INDEX(城镇人口!$1:$1048576,MATCH($B308,城镇人口!$B:$B,0),MATCH(AG$1,城镇人口!$1:$1,0))</f>
        <v>1298115.8665786507</v>
      </c>
      <c r="AH308" s="40">
        <f>INDEX(人口源表!$1:$1048576,MATCH($B308,人口源表!$A:$A,0),MATCH(AH$1,人口源表!$1:$1,0))-INDEX(城镇人口!$1:$1048576,MATCH($B308,城镇人口!$B:$B,0),MATCH(AH$1,城镇人口!$1:$1,0))</f>
        <v>1284755.624902538</v>
      </c>
      <c r="AI308" s="40">
        <f>INDEX(人口源表!$1:$1048576,MATCH($B308,人口源表!$A:$A,0),MATCH(AI$1,人口源表!$1:$1,0))-INDEX(城镇人口!$1:$1048576,MATCH($B308,城镇人口!$B:$B,0),MATCH(AI$1,城镇人口!$1:$1,0))</f>
        <v>1271238.4664712278</v>
      </c>
      <c r="AJ308" s="40">
        <f>INDEX(人口源表!$1:$1048576,MATCH($B308,人口源表!$A:$A,0),MATCH(AJ$1,人口源表!$1:$1,0))-INDEX(城镇人口!$1:$1048576,MATCH($B308,城镇人口!$B:$B,0),MATCH(AJ$1,城镇人口!$1:$1,0))</f>
        <v>1257595.8228128846</v>
      </c>
      <c r="AK308" s="40">
        <f>INDEX(人口源表!$1:$1048576,MATCH($B308,人口源表!$A:$A,0),MATCH(AK$1,人口源表!$1:$1,0))-INDEX(城镇人口!$1:$1048576,MATCH($B308,城镇人口!$B:$B,0),MATCH(AK$1,城镇人口!$1:$1,0))</f>
        <v>1243858.3309416841</v>
      </c>
      <c r="AL308" s="40">
        <f>INDEX(人口源表!$1:$1048576,MATCH($B308,人口源表!$A:$A,0),MATCH(AL$1,人口源表!$1:$1,0))-INDEX(城镇人口!$1:$1048576,MATCH($B308,城镇人口!$B:$B,0),MATCH(AL$1,城镇人口!$1:$1,0))</f>
        <v>1230054.5171145452</v>
      </c>
      <c r="AM308" s="40">
        <f>INDEX(人口源表!$1:$1048576,MATCH($B308,人口源表!$A:$A,0),MATCH(AM$1,人口源表!$1:$1,0))-INDEX(城镇人口!$1:$1048576,MATCH($B308,城镇人口!$B:$B,0),MATCH(AM$1,城镇人口!$1:$1,0))</f>
        <v>1216211.1645469572</v>
      </c>
      <c r="AN308" s="40">
        <f>INDEX(人口源表!$1:$1048576,MATCH($B308,人口源表!$A:$A,0),MATCH(AN$1,人口源表!$1:$1,0))-INDEX(城镇人口!$1:$1048576,MATCH($B308,城镇人口!$B:$B,0),MATCH(AN$1,城镇人口!$1:$1,0))</f>
        <v>1202353.0222054683</v>
      </c>
      <c r="AO308" s="40">
        <f>INDEX(人口源表!$1:$1048576,MATCH($B308,人口源表!$A:$A,0),MATCH(AO$1,人口源表!$1:$1,0))-INDEX(城镇人口!$1:$1048576,MATCH($B308,城镇人口!$B:$B,0),MATCH(AO$1,城镇人口!$1:$1,0))</f>
        <v>1188503.8074113075</v>
      </c>
      <c r="AP308" s="40">
        <f>INDEX(人口源表!$1:$1048576,MATCH($B308,人口源表!$A:$A,0),MATCH(AP$1,人口源表!$1:$1,0))-INDEX(城镇人口!$1:$1048576,MATCH($B308,城镇人口!$B:$B,0),MATCH(AP$1,城镇人口!$1:$1,0))</f>
        <v>1174685.2610332724</v>
      </c>
      <c r="AQ308" s="40">
        <f>INDEX(人口源表!$1:$1048576,MATCH($B308,人口源表!$A:$A,0),MATCH(AQ$1,人口源表!$1:$1,0))-INDEX(城镇人口!$1:$1048576,MATCH($B308,城镇人口!$B:$B,0),MATCH(AQ$1,城镇人口!$1:$1,0))</f>
        <v>1160916.8778964775</v>
      </c>
      <c r="AR308" s="40">
        <f>INDEX(人口源表!$1:$1048576,MATCH($B308,人口源表!$A:$A,0),MATCH(AR$1,人口源表!$1:$1,0))-INDEX(城镇人口!$1:$1048576,MATCH($B308,城镇人口!$B:$B,0),MATCH(AR$1,城镇人口!$1:$1,0))</f>
        <v>1147217.8358263611</v>
      </c>
      <c r="AS308" s="40">
        <f>INDEX(人口源表!$1:$1048576,MATCH($B308,人口源表!$A:$A,0),MATCH(AS$1,人口源表!$1:$1,0))-INDEX(城镇人口!$1:$1048576,MATCH($B308,城镇人口!$B:$B,0),MATCH(AS$1,城镇人口!$1:$1,0))</f>
        <v>1133604.1939005316</v>
      </c>
      <c r="AT308" s="40">
        <f>INDEX(人口源表!$1:$1048576,MATCH($B308,人口源表!$A:$A,0),MATCH(AT$1,人口源表!$1:$1,0))-INDEX(城镇人口!$1:$1048576,MATCH($B308,城镇人口!$B:$B,0),MATCH(AT$1,城镇人口!$1:$1,0))</f>
        <v>1120092.0565496646</v>
      </c>
      <c r="AU308" s="40">
        <f>INDEX(人口源表!$1:$1048576,MATCH($B308,人口源表!$A:$A,0),MATCH(AU$1,人口源表!$1:$1,0))-INDEX(城镇人口!$1:$1048576,MATCH($B308,城镇人口!$B:$B,0),MATCH(AU$1,城镇人口!$1:$1,0))</f>
        <v>1106694.8062055563</v>
      </c>
      <c r="AV308" s="40">
        <f>INDEX(人口源表!$1:$1048576,MATCH($B308,人口源表!$A:$A,0),MATCH(AV$1,人口源表!$1:$1,0))-INDEX(城镇人口!$1:$1048576,MATCH($B308,城镇人口!$B:$B,0),MATCH(AV$1,城镇人口!$1:$1,0))</f>
        <v>1093424.696378801</v>
      </c>
    </row>
    <row r="309" spans="1:48" x14ac:dyDescent="0.15">
      <c r="A309" s="4" t="s">
        <v>879</v>
      </c>
      <c r="B309" s="4" t="s">
        <v>634</v>
      </c>
      <c r="C309" s="34">
        <f>VLOOKUP(B309,'[1]2016省城人口总结（根）'!B:C,2,FALSE)/100</f>
        <v>0.49398999999999998</v>
      </c>
      <c r="D309" s="40">
        <f>INDEX(人口源表!$1:$1048576,MATCH($B309,人口源表!$A:$A,0),MATCH(D$1,人口源表!$1:$1,0))-INDEX(城镇人口!$1:$1048576,MATCH($B309,城镇人口!$B:$B,0),MATCH(D$1,城镇人口!$1:$1,0))</f>
        <v>1375381.6606534785</v>
      </c>
      <c r="E309" s="40">
        <f>INDEX(人口源表!$1:$1048576,MATCH($B309,人口源表!$A:$A,0),MATCH(E$1,人口源表!$1:$1,0))-INDEX(城镇人口!$1:$1048576,MATCH($B309,城镇人口!$B:$B,0),MATCH(E$1,城镇人口!$1:$1,0))</f>
        <v>1359359.8122472507</v>
      </c>
      <c r="F309" s="40">
        <f>INDEX(人口源表!$1:$1048576,MATCH($B309,人口源表!$A:$A,0),MATCH(F$1,人口源表!$1:$1,0))-INDEX(城镇人口!$1:$1048576,MATCH($B309,城镇人口!$B:$B,0),MATCH(F$1,城镇人口!$1:$1,0))</f>
        <v>1342340.3953007045</v>
      </c>
      <c r="G309" s="40">
        <f>INDEX(人口源表!$1:$1048576,MATCH($B309,人口源表!$A:$A,0),MATCH(G$1,人口源表!$1:$1,0))-INDEX(城镇人口!$1:$1048576,MATCH($B309,城镇人口!$B:$B,0),MATCH(G$1,城镇人口!$1:$1,0))</f>
        <v>1189051.1772309481</v>
      </c>
      <c r="H309" s="40">
        <f>INDEX(人口源表!$1:$1048576,MATCH($B309,人口源表!$A:$A,0),MATCH(H$1,人口源表!$1:$1,0))-INDEX(城镇人口!$1:$1048576,MATCH($B309,城镇人口!$B:$B,0),MATCH(H$1,城镇人口!$1:$1,0))</f>
        <v>1175638.0986412943</v>
      </c>
      <c r="I309" s="40">
        <f>INDEX(人口源表!$1:$1048576,MATCH($B309,人口源表!$A:$A,0),MATCH(I$1,人口源表!$1:$1,0))-INDEX(城镇人口!$1:$1048576,MATCH($B309,城镇人口!$B:$B,0),MATCH(I$1,城镇人口!$1:$1,0))</f>
        <v>1170116.2228097823</v>
      </c>
      <c r="J309" s="40">
        <f>INDEX(人口源表!$1:$1048576,MATCH($B309,人口源表!$A:$A,0),MATCH(J$1,人口源表!$1:$1,0))-INDEX(城镇人口!$1:$1048576,MATCH($B309,城镇人口!$B:$B,0),MATCH(J$1,城镇人口!$1:$1,0))</f>
        <v>1163571.0849926304</v>
      </c>
      <c r="K309" s="40">
        <f>INDEX(人口源表!$1:$1048576,MATCH($B309,人口源表!$A:$A,0),MATCH(K$1,人口源表!$1:$1,0))-INDEX(城镇人口!$1:$1048576,MATCH($B309,城镇人口!$B:$B,0),MATCH(K$1,城镇人口!$1:$1,0))</f>
        <v>1156020.2272632942</v>
      </c>
      <c r="L309" s="40">
        <f>INDEX(人口源表!$1:$1048576,MATCH($B309,人口源表!$A:$A,0),MATCH(L$1,人口源表!$1:$1,0))-INDEX(城镇人口!$1:$1048576,MATCH($B309,城镇人口!$B:$B,0),MATCH(L$1,城镇人口!$1:$1,0))</f>
        <v>1147485.8709780925</v>
      </c>
      <c r="M309" s="40">
        <f>INDEX(人口源表!$1:$1048576,MATCH($B309,人口源表!$A:$A,0),MATCH(M$1,人口源表!$1:$1,0))-INDEX(城镇人口!$1:$1048576,MATCH($B309,城镇人口!$B:$B,0),MATCH(M$1,城镇人口!$1:$1,0))</f>
        <v>1137990.6803425637</v>
      </c>
      <c r="N309" s="40">
        <f>INDEX(人口源表!$1:$1048576,MATCH($B309,人口源表!$A:$A,0),MATCH(N$1,人口源表!$1:$1,0))-INDEX(城镇人口!$1:$1048576,MATCH($B309,城镇人口!$B:$B,0),MATCH(N$1,城镇人口!$1:$1,0))</f>
        <v>1127560.8429403654</v>
      </c>
      <c r="O309" s="40">
        <f>INDEX(人口源表!$1:$1048576,MATCH($B309,人口源表!$A:$A,0),MATCH(O$1,人口源表!$1:$1,0))-INDEX(城镇人口!$1:$1048576,MATCH($B309,城镇人口!$B:$B,0),MATCH(O$1,城镇人口!$1:$1,0))</f>
        <v>1116224.5807025053</v>
      </c>
      <c r="P309" s="40">
        <f>INDEX(人口源表!$1:$1048576,MATCH($B309,人口源表!$A:$A,0),MATCH(P$1,人口源表!$1:$1,0))-INDEX(城镇人口!$1:$1048576,MATCH($B309,城镇人口!$B:$B,0),MATCH(P$1,城镇人口!$1:$1,0))</f>
        <v>1104011.6125645936</v>
      </c>
      <c r="Q309" s="40">
        <f>INDEX(人口源表!$1:$1048576,MATCH($B309,人口源表!$A:$A,0),MATCH(Q$1,人口源表!$1:$1,0))-INDEX(城镇人口!$1:$1048576,MATCH($B309,城镇人口!$B:$B,0),MATCH(Q$1,城镇人口!$1:$1,0))</f>
        <v>1090955.1801978087</v>
      </c>
      <c r="R309" s="40">
        <f>INDEX(人口源表!$1:$1048576,MATCH($B309,人口源表!$A:$A,0),MATCH(R$1,人口源表!$1:$1,0))-INDEX(城镇人口!$1:$1048576,MATCH($B309,城镇人口!$B:$B,0),MATCH(R$1,城镇人口!$1:$1,0))</f>
        <v>1077089.3191494828</v>
      </c>
      <c r="S309" s="40">
        <f>INDEX(人口源表!$1:$1048576,MATCH($B309,人口源表!$A:$A,0),MATCH(S$1,人口源表!$1:$1,0))-INDEX(城镇人口!$1:$1048576,MATCH($B309,城镇人口!$B:$B,0),MATCH(S$1,城镇人口!$1:$1,0))</f>
        <v>1070005.8905310915</v>
      </c>
      <c r="T309" s="40">
        <f>INDEX(人口源表!$1:$1048576,MATCH($B309,人口源表!$A:$A,0),MATCH(T$1,人口源表!$1:$1,0))-INDEX(城镇人口!$1:$1048576,MATCH($B309,城镇人口!$B:$B,0),MATCH(T$1,城镇人口!$1:$1,0))</f>
        <v>1062298.1583205103</v>
      </c>
      <c r="U309" s="40">
        <f>INDEX(人口源表!$1:$1048576,MATCH($B309,人口源表!$A:$A,0),MATCH(U$1,人口源表!$1:$1,0))-INDEX(城镇人口!$1:$1048576,MATCH($B309,城镇人口!$B:$B,0),MATCH(U$1,城镇人口!$1:$1,0))</f>
        <v>1053994.6780766896</v>
      </c>
      <c r="V309" s="40">
        <f>INDEX(人口源表!$1:$1048576,MATCH($B309,人口源表!$A:$A,0),MATCH(V$1,人口源表!$1:$1,0))-INDEX(城镇人口!$1:$1048576,MATCH($B309,城镇人口!$B:$B,0),MATCH(V$1,城镇人口!$1:$1,0))</f>
        <v>1045124.8684222314</v>
      </c>
      <c r="W309" s="40">
        <f>INDEX(人口源表!$1:$1048576,MATCH($B309,人口源表!$A:$A,0),MATCH(W$1,人口源表!$1:$1,0))-INDEX(城镇人口!$1:$1048576,MATCH($B309,城镇人口!$B:$B,0),MATCH(W$1,城镇人口!$1:$1,0))</f>
        <v>1035720.1659775665</v>
      </c>
      <c r="X309" s="40">
        <f>INDEX(人口源表!$1:$1048576,MATCH($B309,人口源表!$A:$A,0),MATCH(X$1,人口源表!$1:$1,0))-INDEX(城镇人口!$1:$1048576,MATCH($B309,城镇人口!$B:$B,0),MATCH(X$1,城镇人口!$1:$1,0))</f>
        <v>1025812.7346841977</v>
      </c>
      <c r="Y309" s="40">
        <f>INDEX(人口源表!$1:$1048576,MATCH($B309,人口源表!$A:$A,0),MATCH(Y$1,人口源表!$1:$1,0))-INDEX(城镇人口!$1:$1048576,MATCH($B309,城镇人口!$B:$B,0),MATCH(Y$1,城镇人口!$1:$1,0))</f>
        <v>1015436.2053422793</v>
      </c>
      <c r="Z309" s="40">
        <f>INDEX(人口源表!$1:$1048576,MATCH($B309,人口源表!$A:$A,0),MATCH(Z$1,人口源表!$1:$1,0))-INDEX(城镇人口!$1:$1048576,MATCH($B309,城镇人口!$B:$B,0),MATCH(Z$1,城镇人口!$1:$1,0))</f>
        <v>1004625.5931873494</v>
      </c>
      <c r="AA309" s="40">
        <f>INDEX(人口源表!$1:$1048576,MATCH($B309,人口源表!$A:$A,0),MATCH(AA$1,人口源表!$1:$1,0))-INDEX(城镇人口!$1:$1048576,MATCH($B309,城镇人口!$B:$B,0),MATCH(AA$1,城镇人口!$1:$1,0))</f>
        <v>993417.60369902081</v>
      </c>
      <c r="AB309" s="40">
        <f>INDEX(人口源表!$1:$1048576,MATCH($B309,人口源表!$A:$A,0),MATCH(AB$1,人口源表!$1:$1,0))-INDEX(城镇人口!$1:$1048576,MATCH($B309,城镇人口!$B:$B,0),MATCH(AB$1,城镇人口!$1:$1,0))</f>
        <v>981848.60057295649</v>
      </c>
      <c r="AC309" s="40">
        <f>INDEX(人口源表!$1:$1048576,MATCH($B309,人口源表!$A:$A,0),MATCH(AC$1,人口源表!$1:$1,0))-INDEX(城镇人口!$1:$1048576,MATCH($B309,城镇人口!$B:$B,0),MATCH(AC$1,城镇人口!$1:$1,0))</f>
        <v>971866.77806137502</v>
      </c>
      <c r="AD309" s="40">
        <f>INDEX(人口源表!$1:$1048576,MATCH($B309,人口源表!$A:$A,0),MATCH(AD$1,人口源表!$1:$1,0))-INDEX(城镇人口!$1:$1048576,MATCH($B309,城镇人口!$B:$B,0),MATCH(AD$1,城镇人口!$1:$1,0))</f>
        <v>961600.51900425227</v>
      </c>
      <c r="AE309" s="40">
        <f>INDEX(人口源表!$1:$1048576,MATCH($B309,人口源表!$A:$A,0),MATCH(AE$1,人口源表!$1:$1,0))-INDEX(城镇人口!$1:$1048576,MATCH($B309,城镇人口!$B:$B,0),MATCH(AE$1,城镇人口!$1:$1,0))</f>
        <v>951088.36343181343</v>
      </c>
      <c r="AF309" s="40">
        <f>INDEX(人口源表!$1:$1048576,MATCH($B309,人口源表!$A:$A,0),MATCH(AF$1,人口源表!$1:$1,0))-INDEX(城镇人口!$1:$1048576,MATCH($B309,城镇人口!$B:$B,0),MATCH(AF$1,城镇人口!$1:$1,0))</f>
        <v>940368.46775922575</v>
      </c>
      <c r="AG309" s="40">
        <f>INDEX(人口源表!$1:$1048576,MATCH($B309,人口源表!$A:$A,0),MATCH(AG$1,人口源表!$1:$1,0))-INDEX(城镇人口!$1:$1048576,MATCH($B309,城镇人口!$B:$B,0),MATCH(AG$1,城镇人口!$1:$1,0))</f>
        <v>929481.20883464883</v>
      </c>
      <c r="AH309" s="40">
        <f>INDEX(人口源表!$1:$1048576,MATCH($B309,人口源表!$A:$A,0),MATCH(AH$1,人口源表!$1:$1,0))-INDEX(城镇人口!$1:$1048576,MATCH($B309,城镇人口!$B:$B,0),MATCH(AH$1,城镇人口!$1:$1,0))</f>
        <v>918467.59270343278</v>
      </c>
      <c r="AI309" s="40">
        <f>INDEX(人口源表!$1:$1048576,MATCH($B309,人口源表!$A:$A,0),MATCH(AI$1,人口源表!$1:$1,0))-INDEX(城镇人口!$1:$1048576,MATCH($B309,城镇人口!$B:$B,0),MATCH(AI$1,城镇人口!$1:$1,0))</f>
        <v>907368.45905016363</v>
      </c>
      <c r="AJ309" s="40">
        <f>INDEX(人口源表!$1:$1048576,MATCH($B309,人口源表!$A:$A,0),MATCH(AJ$1,人口源表!$1:$1,0))-INDEX(城镇人口!$1:$1048576,MATCH($B309,城镇人口!$B:$B,0),MATCH(AJ$1,城镇人口!$1:$1,0))</f>
        <v>896226.65458391374</v>
      </c>
      <c r="AK309" s="40">
        <f>INDEX(人口源表!$1:$1048576,MATCH($B309,人口源表!$A:$A,0),MATCH(AK$1,人口源表!$1:$1,0))-INDEX(城镇人口!$1:$1048576,MATCH($B309,城镇人口!$B:$B,0),MATCH(AK$1,城镇人口!$1:$1,0))</f>
        <v>885084.73731172504</v>
      </c>
      <c r="AL309" s="40">
        <f>INDEX(人口源表!$1:$1048576,MATCH($B309,人口源表!$A:$A,0),MATCH(AL$1,人口源表!$1:$1,0))-INDEX(城镇人口!$1:$1048576,MATCH($B309,城镇人口!$B:$B,0),MATCH(AL$1,城镇人口!$1:$1,0))</f>
        <v>873986.39434447256</v>
      </c>
      <c r="AM309" s="40">
        <f>INDEX(人口源表!$1:$1048576,MATCH($B309,人口源表!$A:$A,0),MATCH(AM$1,人口源表!$1:$1,0))-INDEX(城镇人口!$1:$1048576,MATCH($B309,城镇人口!$B:$B,0),MATCH(AM$1,城镇人口!$1:$1,0))</f>
        <v>862975.27855454502</v>
      </c>
      <c r="AN309" s="40">
        <f>INDEX(人口源表!$1:$1048576,MATCH($B309,人口源表!$A:$A,0),MATCH(AN$1,人口源表!$1:$1,0))-INDEX(城镇人口!$1:$1048576,MATCH($B309,城镇人口!$B:$B,0),MATCH(AN$1,城镇人口!$1:$1,0))</f>
        <v>852096.03597993543</v>
      </c>
      <c r="AO309" s="40">
        <f>INDEX(人口源表!$1:$1048576,MATCH($B309,人口源表!$A:$A,0),MATCH(AO$1,人口源表!$1:$1,0))-INDEX(城镇人口!$1:$1048576,MATCH($B309,城镇人口!$B:$B,0),MATCH(AO$1,城镇人口!$1:$1,0))</f>
        <v>841393.86669884901</v>
      </c>
      <c r="AP309" s="40">
        <f>INDEX(人口源表!$1:$1048576,MATCH($B309,人口源表!$A:$A,0),MATCH(AP$1,人口源表!$1:$1,0))-INDEX(城镇人口!$1:$1048576,MATCH($B309,城镇人口!$B:$B,0),MATCH(AP$1,城镇人口!$1:$1,0))</f>
        <v>830913.39299906814</v>
      </c>
      <c r="AQ309" s="40">
        <f>INDEX(人口源表!$1:$1048576,MATCH($B309,人口源表!$A:$A,0),MATCH(AQ$1,人口源表!$1:$1,0))-INDEX(城镇人口!$1:$1048576,MATCH($B309,城镇人口!$B:$B,0),MATCH(AQ$1,城镇人口!$1:$1,0))</f>
        <v>820700.37667366955</v>
      </c>
      <c r="AR309" s="40">
        <f>INDEX(人口源表!$1:$1048576,MATCH($B309,人口源表!$A:$A,0),MATCH(AR$1,人口源表!$1:$1,0))-INDEX(城镇人口!$1:$1048576,MATCH($B309,城镇人口!$B:$B,0),MATCH(AR$1,城镇人口!$1:$1,0))</f>
        <v>810800.5760931042</v>
      </c>
      <c r="AS309" s="40">
        <f>INDEX(人口源表!$1:$1048576,MATCH($B309,人口源表!$A:$A,0),MATCH(AS$1,人口源表!$1:$1,0))-INDEX(城镇人口!$1:$1048576,MATCH($B309,城镇人口!$B:$B,0),MATCH(AS$1,城镇人口!$1:$1,0))</f>
        <v>801259.68397943862</v>
      </c>
      <c r="AT309" s="40">
        <f>INDEX(人口源表!$1:$1048576,MATCH($B309,人口源表!$A:$A,0),MATCH(AT$1,人口源表!$1:$1,0))-INDEX(城镇人口!$1:$1048576,MATCH($B309,城镇人口!$B:$B,0),MATCH(AT$1,城镇人口!$1:$1,0))</f>
        <v>792123.26452641538</v>
      </c>
      <c r="AU309" s="40">
        <f>INDEX(人口源表!$1:$1048576,MATCH($B309,人口源表!$A:$A,0),MATCH(AU$1,人口源表!$1:$1,0))-INDEX(城镇人口!$1:$1048576,MATCH($B309,城镇人口!$B:$B,0),MATCH(AU$1,城镇人口!$1:$1,0))</f>
        <v>783437.37166758697</v>
      </c>
      <c r="AV309" s="40">
        <f>INDEX(人口源表!$1:$1048576,MATCH($B309,人口源表!$A:$A,0),MATCH(AV$1,人口源表!$1:$1,0))-INDEX(城镇人口!$1:$1048576,MATCH($B309,城镇人口!$B:$B,0),MATCH(AV$1,城镇人口!$1:$1,0))</f>
        <v>775248.12160307495</v>
      </c>
    </row>
    <row r="310" spans="1:48" x14ac:dyDescent="0.15">
      <c r="A310" s="4" t="s">
        <v>879</v>
      </c>
      <c r="B310" s="4" t="s">
        <v>636</v>
      </c>
      <c r="C310" s="34">
        <f>VLOOKUP(B310,'[1]2016省城人口总结（根）'!B:C,2,FALSE)/100</f>
        <v>0.49398999999999998</v>
      </c>
      <c r="D310" s="40">
        <f>INDEX(人口源表!$1:$1048576,MATCH($B310,人口源表!$A:$A,0),MATCH(D$1,人口源表!$1:$1,0))-INDEX(城镇人口!$1:$1048576,MATCH($B310,城镇人口!$B:$B,0),MATCH(D$1,城镇人口!$1:$1,0))</f>
        <v>1234875.9336641827</v>
      </c>
      <c r="E310" s="40">
        <f>INDEX(人口源表!$1:$1048576,MATCH($B310,人口源表!$A:$A,0),MATCH(E$1,人口源表!$1:$1,0))-INDEX(城镇人口!$1:$1048576,MATCH($B310,城镇人口!$B:$B,0),MATCH(E$1,城镇人口!$1:$1,0))</f>
        <v>1222543.4073797581</v>
      </c>
      <c r="F310" s="40">
        <f>INDEX(人口源表!$1:$1048576,MATCH($B310,人口源表!$A:$A,0),MATCH(F$1,人口源表!$1:$1,0))-INDEX(城镇人口!$1:$1048576,MATCH($B310,城镇人口!$B:$B,0),MATCH(F$1,城镇人口!$1:$1,0))</f>
        <v>1209253.5168652008</v>
      </c>
      <c r="G310" s="40">
        <f>INDEX(人口源表!$1:$1048576,MATCH($B310,人口源表!$A:$A,0),MATCH(G$1,人口源表!$1:$1,0))-INDEX(城镇人口!$1:$1048576,MATCH($B310,城镇人口!$B:$B,0),MATCH(G$1,城镇人口!$1:$1,0))</f>
        <v>970392.32010237337</v>
      </c>
      <c r="H310" s="40">
        <f>INDEX(人口源表!$1:$1048576,MATCH($B310,人口源表!$A:$A,0),MATCH(H$1,人口源表!$1:$1,0))-INDEX(城镇人口!$1:$1048576,MATCH($B310,城镇人口!$B:$B,0),MATCH(H$1,城镇人口!$1:$1,0))</f>
        <v>962448.37765544537</v>
      </c>
      <c r="I310" s="40">
        <f>INDEX(人口源表!$1:$1048576,MATCH($B310,人口源表!$A:$A,0),MATCH(I$1,人口源表!$1:$1,0))-INDEX(城镇人口!$1:$1048576,MATCH($B310,城镇人口!$B:$B,0),MATCH(I$1,城镇人口!$1:$1,0))</f>
        <v>960501.98554330668</v>
      </c>
      <c r="J310" s="40">
        <f>INDEX(人口源表!$1:$1048576,MATCH($B310,人口源表!$A:$A,0),MATCH(J$1,人口源表!$1:$1,0))-INDEX(城镇人口!$1:$1048576,MATCH($B310,城镇人口!$B:$B,0),MATCH(J$1,城镇人口!$1:$1,0))</f>
        <v>957325.808418473</v>
      </c>
      <c r="K310" s="40">
        <f>INDEX(人口源表!$1:$1048576,MATCH($B310,人口源表!$A:$A,0),MATCH(K$1,人口源表!$1:$1,0))-INDEX(城镇人口!$1:$1048576,MATCH($B310,城镇人口!$B:$B,0),MATCH(K$1,城镇人口!$1:$1,0))</f>
        <v>952979.42673105304</v>
      </c>
      <c r="L310" s="40">
        <f>INDEX(人口源表!$1:$1048576,MATCH($B310,人口源表!$A:$A,0),MATCH(L$1,人口源表!$1:$1,0))-INDEX(城镇人口!$1:$1048576,MATCH($B310,城镇人口!$B:$B,0),MATCH(L$1,城镇人口!$1:$1,0))</f>
        <v>947522.41231565108</v>
      </c>
      <c r="M310" s="40">
        <f>INDEX(人口源表!$1:$1048576,MATCH($B310,人口源表!$A:$A,0),MATCH(M$1,人口源表!$1:$1,0))-INDEX(城镇人口!$1:$1048576,MATCH($B310,城镇人口!$B:$B,0),MATCH(M$1,城镇人口!$1:$1,0))</f>
        <v>941012.46769055747</v>
      </c>
      <c r="N310" s="40">
        <f>INDEX(人口源表!$1:$1048576,MATCH($B310,人口源表!$A:$A,0),MATCH(N$1,人口源表!$1:$1,0))-INDEX(城镇人口!$1:$1048576,MATCH($B310,城镇人口!$B:$B,0),MATCH(N$1,城镇人口!$1:$1,0))</f>
        <v>933506.76952172164</v>
      </c>
      <c r="O310" s="40">
        <f>INDEX(人口源表!$1:$1048576,MATCH($B310,人口源表!$A:$A,0),MATCH(O$1,人口源表!$1:$1,0))-INDEX(城镇人口!$1:$1048576,MATCH($B310,城镇人口!$B:$B,0),MATCH(O$1,城镇人口!$1:$1,0))</f>
        <v>925061.47852297756</v>
      </c>
      <c r="P310" s="40">
        <f>INDEX(人口源表!$1:$1048576,MATCH($B310,人口源表!$A:$A,0),MATCH(P$1,人口源表!$1:$1,0))-INDEX(城镇人口!$1:$1048576,MATCH($B310,城镇人口!$B:$B,0),MATCH(P$1,城镇人口!$1:$1,0))</f>
        <v>915731.70963065256</v>
      </c>
      <c r="Q310" s="40">
        <f>INDEX(人口源表!$1:$1048576,MATCH($B310,人口源表!$A:$A,0),MATCH(Q$1,人口源表!$1:$1,0))-INDEX(城镇人口!$1:$1048576,MATCH($B310,城镇人口!$B:$B,0),MATCH(Q$1,城镇人口!$1:$1,0))</f>
        <v>905571.50153612089</v>
      </c>
      <c r="R310" s="40">
        <f>INDEX(人口源表!$1:$1048576,MATCH($B310,人口源表!$A:$A,0),MATCH(R$1,人口源表!$1:$1,0))-INDEX(城镇人口!$1:$1048576,MATCH($B310,城镇人口!$B:$B,0),MATCH(R$1,城镇人口!$1:$1,0))</f>
        <v>894633.36932726786</v>
      </c>
      <c r="S310" s="40">
        <f>INDEX(人口源表!$1:$1048576,MATCH($B310,人口源表!$A:$A,0),MATCH(S$1,人口源表!$1:$1,0))-INDEX(城镇人口!$1:$1048576,MATCH($B310,城镇人口!$B:$B,0),MATCH(S$1,城镇人口!$1:$1,0))</f>
        <v>889248.90921033663</v>
      </c>
      <c r="T310" s="40">
        <f>INDEX(人口源表!$1:$1048576,MATCH($B310,人口源表!$A:$A,0),MATCH(T$1,人口源表!$1:$1,0))-INDEX(城镇人口!$1:$1048576,MATCH($B310,城镇人口!$B:$B,0),MATCH(T$1,城镇人口!$1:$1,0))</f>
        <v>883288.60298767872</v>
      </c>
      <c r="U310" s="40">
        <f>INDEX(人口源表!$1:$1048576,MATCH($B310,人口源表!$A:$A,0),MATCH(U$1,人口源表!$1:$1,0))-INDEX(城镇人口!$1:$1048576,MATCH($B310,城镇人口!$B:$B,0),MATCH(U$1,城镇人口!$1:$1,0))</f>
        <v>876792.1818788948</v>
      </c>
      <c r="V310" s="40">
        <f>INDEX(人口源表!$1:$1048576,MATCH($B310,人口源表!$A:$A,0),MATCH(V$1,人口源表!$1:$1,0))-INDEX(城镇人口!$1:$1048576,MATCH($B310,城镇人口!$B:$B,0),MATCH(V$1,城镇人口!$1:$1,0))</f>
        <v>869798.25624717586</v>
      </c>
      <c r="W310" s="40">
        <f>INDEX(人口源表!$1:$1048576,MATCH($B310,人口源表!$A:$A,0),MATCH(W$1,人口源表!$1:$1,0))-INDEX(城镇人口!$1:$1048576,MATCH($B310,城镇人口!$B:$B,0),MATCH(W$1,城镇人口!$1:$1,0))</f>
        <v>862345.52555454825</v>
      </c>
      <c r="X310" s="40">
        <f>INDEX(人口源表!$1:$1048576,MATCH($B310,人口源表!$A:$A,0),MATCH(X$1,人口源表!$1:$1,0))-INDEX(城镇人口!$1:$1048576,MATCH($B310,城镇人口!$B:$B,0),MATCH(X$1,城镇人口!$1:$1,0))</f>
        <v>854471.14505034569</v>
      </c>
      <c r="Y310" s="40">
        <f>INDEX(人口源表!$1:$1048576,MATCH($B310,人口源表!$A:$A,0),MATCH(Y$1,人口源表!$1:$1,0))-INDEX(城镇人口!$1:$1048576,MATCH($B310,城镇人口!$B:$B,0),MATCH(Y$1,城镇人口!$1:$1,0))</f>
        <v>846212.72356331977</v>
      </c>
      <c r="Z310" s="40">
        <f>INDEX(人口源表!$1:$1048576,MATCH($B310,人口源表!$A:$A,0),MATCH(Z$1,人口源表!$1:$1,0))-INDEX(城镇人口!$1:$1048576,MATCH($B310,城镇人口!$B:$B,0),MATCH(Z$1,城镇人口!$1:$1,0))</f>
        <v>837605.52128117625</v>
      </c>
      <c r="AA310" s="40">
        <f>INDEX(人口源表!$1:$1048576,MATCH($B310,人口源表!$A:$A,0),MATCH(AA$1,人口源表!$1:$1,0))-INDEX(城镇人口!$1:$1048576,MATCH($B310,城镇人口!$B:$B,0),MATCH(AA$1,城镇人口!$1:$1,0))</f>
        <v>828685.22644246672</v>
      </c>
      <c r="AB310" s="40">
        <f>INDEX(人口源表!$1:$1048576,MATCH($B310,人口源表!$A:$A,0),MATCH(AB$1,人口源表!$1:$1,0))-INDEX(城镇人口!$1:$1048576,MATCH($B310,城镇人口!$B:$B,0),MATCH(AB$1,城镇人口!$1:$1,0))</f>
        <v>819486.35439891624</v>
      </c>
      <c r="AC310" s="40">
        <f>INDEX(人口源表!$1:$1048576,MATCH($B310,人口源表!$A:$A,0),MATCH(AC$1,人口源表!$1:$1,0))-INDEX(城镇人口!$1:$1048576,MATCH($B310,城镇人口!$B:$B,0),MATCH(AC$1,城镇人口!$1:$1,0))</f>
        <v>811637.7169850287</v>
      </c>
      <c r="AD310" s="40">
        <f>INDEX(人口源表!$1:$1048576,MATCH($B310,人口源表!$A:$A,0),MATCH(AD$1,人口源表!$1:$1,0))-INDEX(城镇人口!$1:$1048576,MATCH($B310,城镇人口!$B:$B,0),MATCH(AD$1,城镇人口!$1:$1,0))</f>
        <v>803578.6345543277</v>
      </c>
      <c r="AE310" s="40">
        <f>INDEX(人口源表!$1:$1048576,MATCH($B310,人口源表!$A:$A,0),MATCH(AE$1,人口源表!$1:$1,0))-INDEX(城镇人口!$1:$1048576,MATCH($B310,城镇人口!$B:$B,0),MATCH(AE$1,城镇人口!$1:$1,0))</f>
        <v>795340.3448855055</v>
      </c>
      <c r="AF310" s="40">
        <f>INDEX(人口源表!$1:$1048576,MATCH($B310,人口源表!$A:$A,0),MATCH(AF$1,人口源表!$1:$1,0))-INDEX(城镇人口!$1:$1048576,MATCH($B310,城镇人口!$B:$B,0),MATCH(AF$1,城镇人口!$1:$1,0))</f>
        <v>786953.0763713785</v>
      </c>
      <c r="AG310" s="40">
        <f>INDEX(人口源表!$1:$1048576,MATCH($B310,人口源表!$A:$A,0),MATCH(AG$1,人口源表!$1:$1,0))-INDEX(城镇人口!$1:$1048576,MATCH($B310,城镇人口!$B:$B,0),MATCH(AG$1,城镇人口!$1:$1,0))</f>
        <v>778446.80315720057</v>
      </c>
      <c r="AH310" s="40">
        <f>INDEX(人口源表!$1:$1048576,MATCH($B310,人口源表!$A:$A,0),MATCH(AH$1,人口源表!$1:$1,0))-INDEX(城镇人口!$1:$1048576,MATCH($B310,城镇人口!$B:$B,0),MATCH(AH$1,城镇人口!$1:$1,0))</f>
        <v>769850.48259161715</v>
      </c>
      <c r="AI310" s="40">
        <f>INDEX(人口源表!$1:$1048576,MATCH($B310,人口源表!$A:$A,0),MATCH(AI$1,人口源表!$1:$1,0))-INDEX(城镇人口!$1:$1048576,MATCH($B310,城镇人口!$B:$B,0),MATCH(AI$1,城镇人口!$1:$1,0))</f>
        <v>761192.43090912886</v>
      </c>
      <c r="AJ310" s="40">
        <f>INDEX(人口源表!$1:$1048576,MATCH($B310,人口源表!$A:$A,0),MATCH(AJ$1,人口源表!$1:$1,0))-INDEX(城镇人口!$1:$1048576,MATCH($B310,城镇人口!$B:$B,0),MATCH(AJ$1,城镇人口!$1:$1,0))</f>
        <v>752500.31711858069</v>
      </c>
      <c r="AK310" s="40">
        <f>INDEX(人口源表!$1:$1048576,MATCH($B310,人口源表!$A:$A,0),MATCH(AK$1,人口源表!$1:$1,0))-INDEX(城镇人口!$1:$1048576,MATCH($B310,城镇人口!$B:$B,0),MATCH(AK$1,城镇人口!$1:$1,0))</f>
        <v>743801.88733655866</v>
      </c>
      <c r="AL310" s="40">
        <f>INDEX(人口源表!$1:$1048576,MATCH($B310,人口源表!$A:$A,0),MATCH(AL$1,人口源表!$1:$1,0))-INDEX(城镇人口!$1:$1048576,MATCH($B310,城镇人口!$B:$B,0),MATCH(AL$1,城镇人口!$1:$1,0))</f>
        <v>735123.12038899306</v>
      </c>
      <c r="AM310" s="40">
        <f>INDEX(人口源表!$1:$1048576,MATCH($B310,人口源表!$A:$A,0),MATCH(AM$1,人口源表!$1:$1,0))-INDEX(城镇人口!$1:$1048576,MATCH($B310,城镇人口!$B:$B,0),MATCH(AM$1,城镇人口!$1:$1,0))</f>
        <v>726490.05966338702</v>
      </c>
      <c r="AN310" s="40">
        <f>INDEX(人口源表!$1:$1048576,MATCH($B310,人口源表!$A:$A,0),MATCH(AN$1,人口源表!$1:$1,0))-INDEX(城镇人口!$1:$1048576,MATCH($B310,城镇人口!$B:$B,0),MATCH(AN$1,城镇人口!$1:$1,0))</f>
        <v>717927.70867047738</v>
      </c>
      <c r="AO310" s="40">
        <f>INDEX(人口源表!$1:$1048576,MATCH($B310,人口源表!$A:$A,0),MATCH(AO$1,人口源表!$1:$1,0))-INDEX(城镇人口!$1:$1048576,MATCH($B310,城镇人口!$B:$B,0),MATCH(AO$1,城镇人口!$1:$1,0))</f>
        <v>709460.74794576084</v>
      </c>
      <c r="AP310" s="40">
        <f>INDEX(人口源表!$1:$1048576,MATCH($B310,人口源表!$A:$A,0),MATCH(AP$1,人口源表!$1:$1,0))-INDEX(城镇人口!$1:$1048576,MATCH($B310,城镇人口!$B:$B,0),MATCH(AP$1,城镇人口!$1:$1,0))</f>
        <v>701113.16331809177</v>
      </c>
      <c r="AQ310" s="40">
        <f>INDEX(人口源表!$1:$1048576,MATCH($B310,人口源表!$A:$A,0),MATCH(AQ$1,人口源表!$1:$1,0))-INDEX(城镇人口!$1:$1048576,MATCH($B310,城镇人口!$B:$B,0),MATCH(AQ$1,城镇人口!$1:$1,0))</f>
        <v>692907.88862436498</v>
      </c>
      <c r="AR310" s="40">
        <f>INDEX(人口源表!$1:$1048576,MATCH($B310,人口源表!$A:$A,0),MATCH(AR$1,人口源表!$1:$1,0))-INDEX(城镇人口!$1:$1048576,MATCH($B310,城镇人口!$B:$B,0),MATCH(AR$1,城镇人口!$1:$1,0))</f>
        <v>684867.15966748795</v>
      </c>
      <c r="AS310" s="40">
        <f>INDEX(人口源表!$1:$1048576,MATCH($B310,人口源表!$A:$A,0),MATCH(AS$1,人口源表!$1:$1,0))-INDEX(城镇人口!$1:$1048576,MATCH($B310,城镇人口!$B:$B,0),MATCH(AS$1,城镇人口!$1:$1,0))</f>
        <v>677013.1993668119</v>
      </c>
      <c r="AT310" s="40">
        <f>INDEX(人口源表!$1:$1048576,MATCH($B310,人口源表!$A:$A,0),MATCH(AT$1,人口源表!$1:$1,0))-INDEX(城镇人口!$1:$1048576,MATCH($B310,城镇人口!$B:$B,0),MATCH(AT$1,城镇人口!$1:$1,0))</f>
        <v>669366.81298681442</v>
      </c>
      <c r="AU310" s="40">
        <f>INDEX(人口源表!$1:$1048576,MATCH($B310,人口源表!$A:$A,0),MATCH(AU$1,人口源表!$1:$1,0))-INDEX(城镇人口!$1:$1048576,MATCH($B310,城镇人口!$B:$B,0),MATCH(AU$1,城镇人口!$1:$1,0))</f>
        <v>661948.08787508169</v>
      </c>
      <c r="AV310" s="40">
        <f>INDEX(人口源表!$1:$1048576,MATCH($B310,人口源表!$A:$A,0),MATCH(AV$1,人口源表!$1:$1,0))-INDEX(城镇人口!$1:$1048576,MATCH($B310,城镇人口!$B:$B,0),MATCH(AV$1,城镇人口!$1:$1,0))</f>
        <v>654776.7251909019</v>
      </c>
    </row>
    <row r="311" spans="1:48" x14ac:dyDescent="0.15">
      <c r="A311" s="4" t="s">
        <v>880</v>
      </c>
      <c r="B311" s="4" t="s">
        <v>638</v>
      </c>
      <c r="C311" s="34">
        <f>VLOOKUP(B311,'[1]2016省城人口总结（根）'!B:C,2,FALSE)/100</f>
        <v>0.8237000000000001</v>
      </c>
      <c r="D311" s="40">
        <f>INDEX(人口源表!$1:$1048576,MATCH($B311,人口源表!$A:$A,0),MATCH(D$1,人口源表!$1:$1,0))-INDEX(城镇人口!$1:$1048576,MATCH($B311,城镇人口!$B:$B,0),MATCH(D$1,城镇人口!$1:$1,0))</f>
        <v>670342.23438987834</v>
      </c>
      <c r="E311" s="40">
        <f>INDEX(人口源表!$1:$1048576,MATCH($B311,人口源表!$A:$A,0),MATCH(E$1,人口源表!$1:$1,0))-INDEX(城镇人口!$1:$1048576,MATCH($B311,城镇人口!$B:$B,0),MATCH(E$1,城镇人口!$1:$1,0))</f>
        <v>621562.9362915447</v>
      </c>
      <c r="F311" s="40">
        <f>INDEX(人口源表!$1:$1048576,MATCH($B311,人口源表!$A:$A,0),MATCH(F$1,人口源表!$1:$1,0))-INDEX(城镇人口!$1:$1048576,MATCH($B311,城镇人口!$B:$B,0),MATCH(F$1,城镇人口!$1:$1,0))</f>
        <v>570808.63995231083</v>
      </c>
      <c r="G311" s="40">
        <f>INDEX(人口源表!$1:$1048576,MATCH($B311,人口源表!$A:$A,0),MATCH(G$1,人口源表!$1:$1,0))-INDEX(城镇人口!$1:$1048576,MATCH($B311,城镇人口!$B:$B,0),MATCH(G$1,城镇人口!$1:$1,0))</f>
        <v>575793.03306865087</v>
      </c>
      <c r="H311" s="40">
        <f>INDEX(人口源表!$1:$1048576,MATCH($B311,人口源表!$A:$A,0),MATCH(H$1,人口源表!$1:$1,0))-INDEX(城镇人口!$1:$1048576,MATCH($B311,城镇人口!$B:$B,0),MATCH(H$1,城镇人口!$1:$1,0))</f>
        <v>517882.69394316897</v>
      </c>
      <c r="I311" s="40">
        <f>INDEX(人口源表!$1:$1048576,MATCH($B311,人口源表!$A:$A,0),MATCH(I$1,人口源表!$1:$1,0))-INDEX(城镇人口!$1:$1048576,MATCH($B311,城镇人口!$B:$B,0),MATCH(I$1,城镇人口!$1:$1,0))</f>
        <v>483994.40866137482</v>
      </c>
      <c r="J311" s="40">
        <f>INDEX(人口源表!$1:$1048576,MATCH($B311,人口源表!$A:$A,0),MATCH(J$1,人口源表!$1:$1,0))-INDEX(城镇人口!$1:$1048576,MATCH($B311,城镇人口!$B:$B,0),MATCH(J$1,城镇人口!$1:$1,0))</f>
        <v>448387.80125999171</v>
      </c>
      <c r="K311" s="40">
        <f>INDEX(人口源表!$1:$1048576,MATCH($B311,人口源表!$A:$A,0),MATCH(K$1,人口源表!$1:$1,0))-INDEX(城镇人口!$1:$1048576,MATCH($B311,城镇人口!$B:$B,0),MATCH(K$1,城镇人口!$1:$1,0))</f>
        <v>411246.09425061475</v>
      </c>
      <c r="L311" s="40">
        <f>INDEX(人口源表!$1:$1048576,MATCH($B311,人口源表!$A:$A,0),MATCH(L$1,人口源表!$1:$1,0))-INDEX(城镇人口!$1:$1048576,MATCH($B311,城镇人口!$B:$B,0),MATCH(L$1,城镇人口!$1:$1,0))</f>
        <v>372739.6766554839</v>
      </c>
      <c r="M311" s="40">
        <f>INDEX(人口源表!$1:$1048576,MATCH($B311,人口源表!$A:$A,0),MATCH(M$1,人口源表!$1:$1,0))-INDEX(城镇人口!$1:$1048576,MATCH($B311,城镇人口!$B:$B,0),MATCH(M$1,城镇人口!$1:$1,0))</f>
        <v>333026.16027855268</v>
      </c>
      <c r="N311" s="40">
        <f>INDEX(人口源表!$1:$1048576,MATCH($B311,人口源表!$A:$A,0),MATCH(N$1,人口源表!$1:$1,0))-INDEX(城镇人口!$1:$1048576,MATCH($B311,城镇人口!$B:$B,0),MATCH(N$1,城镇人口!$1:$1,0))</f>
        <v>292250.87231307011</v>
      </c>
      <c r="O311" s="40">
        <f>INDEX(人口源表!$1:$1048576,MATCH($B311,人口源表!$A:$A,0),MATCH(O$1,人口源表!$1:$1,0))-INDEX(城镇人口!$1:$1048576,MATCH($B311,城镇人口!$B:$B,0),MATCH(O$1,城镇人口!$1:$1,0))</f>
        <v>250547.3627953222</v>
      </c>
      <c r="P311" s="40">
        <f>INDEX(人口源表!$1:$1048576,MATCH($B311,人口源表!$A:$A,0),MATCH(P$1,人口源表!$1:$1,0))-INDEX(城镇人口!$1:$1048576,MATCH($B311,城镇人口!$B:$B,0),MATCH(P$1,城镇人口!$1:$1,0))</f>
        <v>208037.4928988535</v>
      </c>
      <c r="Q311" s="40">
        <f>INDEX(人口源表!$1:$1048576,MATCH($B311,人口源表!$A:$A,0),MATCH(Q$1,人口源表!$1:$1,0))-INDEX(城镇人口!$1:$1048576,MATCH($B311,城镇人口!$B:$B,0),MATCH(Q$1,城镇人口!$1:$1,0))</f>
        <v>164832.18423652835</v>
      </c>
      <c r="R311" s="40">
        <f>INDEX(人口源表!$1:$1048576,MATCH($B311,人口源表!$A:$A,0),MATCH(R$1,人口源表!$1:$1,0))-INDEX(城镇人口!$1:$1048576,MATCH($B311,城镇人口!$B:$B,0),MATCH(R$1,城镇人口!$1:$1,0))</f>
        <v>121031.68591773603</v>
      </c>
      <c r="S311" s="40">
        <f>INDEX(人口源表!$1:$1048576,MATCH($B311,人口源表!$A:$A,0),MATCH(S$1,人口源表!$1:$1,0))-INDEX(城镇人口!$1:$1048576,MATCH($B311,城镇人口!$B:$B,0),MATCH(S$1,城镇人口!$1:$1,0))</f>
        <v>98854.561131629162</v>
      </c>
      <c r="T311" s="40">
        <f>INDEX(人口源表!$1:$1048576,MATCH($B311,人口源表!$A:$A,0),MATCH(T$1,人口源表!$1:$1,0))-INDEX(城镇人口!$1:$1048576,MATCH($B311,城镇人口!$B:$B,0),MATCH(T$1,城镇人口!$1:$1,0))</f>
        <v>76541.766226420179</v>
      </c>
      <c r="U311" s="40">
        <f>INDEX(人口源表!$1:$1048576,MATCH($B311,人口源表!$A:$A,0),MATCH(U$1,人口源表!$1:$1,0))-INDEX(城镇人口!$1:$1048576,MATCH($B311,城镇人口!$B:$B,0),MATCH(U$1,城镇人口!$1:$1,0))</f>
        <v>54133.504957672209</v>
      </c>
      <c r="V311" s="40">
        <f>INDEX(人口源表!$1:$1048576,MATCH($B311,人口源表!$A:$A,0),MATCH(V$1,人口源表!$1:$1,0))-INDEX(城镇人口!$1:$1048576,MATCH($B311,城镇人口!$B:$B,0),MATCH(V$1,城镇人口!$1:$1,0))</f>
        <v>31665.124432812445</v>
      </c>
      <c r="W311" s="40">
        <f>INDEX(人口源表!$1:$1048576,MATCH($B311,人口源表!$A:$A,0),MATCH(W$1,人口源表!$1:$1,0))-INDEX(城镇人口!$1:$1048576,MATCH($B311,城镇人口!$B:$B,0),MATCH(W$1,城镇人口!$1:$1,0))</f>
        <v>9167.4595746397972</v>
      </c>
      <c r="X311" s="40">
        <f>INDEX(人口源表!$1:$1048576,MATCH($B311,人口源表!$A:$A,0),MATCH(X$1,人口源表!$1:$1,0))-INDEX(城镇人口!$1:$1048576,MATCH($B311,城镇人口!$B:$B,0),MATCH(X$1,城镇人口!$1:$1,0))</f>
        <v>0</v>
      </c>
      <c r="Y311" s="40">
        <f>INDEX(人口源表!$1:$1048576,MATCH($B311,人口源表!$A:$A,0),MATCH(Y$1,人口源表!$1:$1,0))-INDEX(城镇人口!$1:$1048576,MATCH($B311,城镇人口!$B:$B,0),MATCH(Y$1,城镇人口!$1:$1,0))</f>
        <v>0</v>
      </c>
      <c r="Z311" s="40">
        <f>INDEX(人口源表!$1:$1048576,MATCH($B311,人口源表!$A:$A,0),MATCH(Z$1,人口源表!$1:$1,0))-INDEX(城镇人口!$1:$1048576,MATCH($B311,城镇人口!$B:$B,0),MATCH(Z$1,城镇人口!$1:$1,0))</f>
        <v>0</v>
      </c>
      <c r="AA311" s="40">
        <f>INDEX(人口源表!$1:$1048576,MATCH($B311,人口源表!$A:$A,0),MATCH(AA$1,人口源表!$1:$1,0))-INDEX(城镇人口!$1:$1048576,MATCH($B311,城镇人口!$B:$B,0),MATCH(AA$1,城镇人口!$1:$1,0))</f>
        <v>0</v>
      </c>
      <c r="AB311" s="40">
        <f>INDEX(人口源表!$1:$1048576,MATCH($B311,人口源表!$A:$A,0),MATCH(AB$1,人口源表!$1:$1,0))-INDEX(城镇人口!$1:$1048576,MATCH($B311,城镇人口!$B:$B,0),MATCH(AB$1,城镇人口!$1:$1,0))</f>
        <v>0</v>
      </c>
      <c r="AC311" s="40">
        <f>INDEX(人口源表!$1:$1048576,MATCH($B311,人口源表!$A:$A,0),MATCH(AC$1,人口源表!$1:$1,0))-INDEX(城镇人口!$1:$1048576,MATCH($B311,城镇人口!$B:$B,0),MATCH(AC$1,城镇人口!$1:$1,0))</f>
        <v>0</v>
      </c>
      <c r="AD311" s="40">
        <f>INDEX(人口源表!$1:$1048576,MATCH($B311,人口源表!$A:$A,0),MATCH(AD$1,人口源表!$1:$1,0))-INDEX(城镇人口!$1:$1048576,MATCH($B311,城镇人口!$B:$B,0),MATCH(AD$1,城镇人口!$1:$1,0))</f>
        <v>0</v>
      </c>
      <c r="AE311" s="40">
        <f>INDEX(人口源表!$1:$1048576,MATCH($B311,人口源表!$A:$A,0),MATCH(AE$1,人口源表!$1:$1,0))-INDEX(城镇人口!$1:$1048576,MATCH($B311,城镇人口!$B:$B,0),MATCH(AE$1,城镇人口!$1:$1,0))</f>
        <v>0</v>
      </c>
      <c r="AF311" s="40">
        <f>INDEX(人口源表!$1:$1048576,MATCH($B311,人口源表!$A:$A,0),MATCH(AF$1,人口源表!$1:$1,0))-INDEX(城镇人口!$1:$1048576,MATCH($B311,城镇人口!$B:$B,0),MATCH(AF$1,城镇人口!$1:$1,0))</f>
        <v>0</v>
      </c>
      <c r="AG311" s="40">
        <f>INDEX(人口源表!$1:$1048576,MATCH($B311,人口源表!$A:$A,0),MATCH(AG$1,人口源表!$1:$1,0))-INDEX(城镇人口!$1:$1048576,MATCH($B311,城镇人口!$B:$B,0),MATCH(AG$1,城镇人口!$1:$1,0))</f>
        <v>0</v>
      </c>
      <c r="AH311" s="40">
        <f>INDEX(人口源表!$1:$1048576,MATCH($B311,人口源表!$A:$A,0),MATCH(AH$1,人口源表!$1:$1,0))-INDEX(城镇人口!$1:$1048576,MATCH($B311,城镇人口!$B:$B,0),MATCH(AH$1,城镇人口!$1:$1,0))</f>
        <v>0</v>
      </c>
      <c r="AI311" s="40">
        <f>INDEX(人口源表!$1:$1048576,MATCH($B311,人口源表!$A:$A,0),MATCH(AI$1,人口源表!$1:$1,0))-INDEX(城镇人口!$1:$1048576,MATCH($B311,城镇人口!$B:$B,0),MATCH(AI$1,城镇人口!$1:$1,0))</f>
        <v>0</v>
      </c>
      <c r="AJ311" s="40">
        <f>INDEX(人口源表!$1:$1048576,MATCH($B311,人口源表!$A:$A,0),MATCH(AJ$1,人口源表!$1:$1,0))-INDEX(城镇人口!$1:$1048576,MATCH($B311,城镇人口!$B:$B,0),MATCH(AJ$1,城镇人口!$1:$1,0))</f>
        <v>0</v>
      </c>
      <c r="AK311" s="40">
        <f>INDEX(人口源表!$1:$1048576,MATCH($B311,人口源表!$A:$A,0),MATCH(AK$1,人口源表!$1:$1,0))-INDEX(城镇人口!$1:$1048576,MATCH($B311,城镇人口!$B:$B,0),MATCH(AK$1,城镇人口!$1:$1,0))</f>
        <v>0</v>
      </c>
      <c r="AL311" s="40">
        <f>INDEX(人口源表!$1:$1048576,MATCH($B311,人口源表!$A:$A,0),MATCH(AL$1,人口源表!$1:$1,0))-INDEX(城镇人口!$1:$1048576,MATCH($B311,城镇人口!$B:$B,0),MATCH(AL$1,城镇人口!$1:$1,0))</f>
        <v>0</v>
      </c>
      <c r="AM311" s="40">
        <f>INDEX(人口源表!$1:$1048576,MATCH($B311,人口源表!$A:$A,0),MATCH(AM$1,人口源表!$1:$1,0))-INDEX(城镇人口!$1:$1048576,MATCH($B311,城镇人口!$B:$B,0),MATCH(AM$1,城镇人口!$1:$1,0))</f>
        <v>0</v>
      </c>
      <c r="AN311" s="40">
        <f>INDEX(人口源表!$1:$1048576,MATCH($B311,人口源表!$A:$A,0),MATCH(AN$1,人口源表!$1:$1,0))-INDEX(城镇人口!$1:$1048576,MATCH($B311,城镇人口!$B:$B,0),MATCH(AN$1,城镇人口!$1:$1,0))</f>
        <v>0</v>
      </c>
      <c r="AO311" s="40">
        <f>INDEX(人口源表!$1:$1048576,MATCH($B311,人口源表!$A:$A,0),MATCH(AO$1,人口源表!$1:$1,0))-INDEX(城镇人口!$1:$1048576,MATCH($B311,城镇人口!$B:$B,0),MATCH(AO$1,城镇人口!$1:$1,0))</f>
        <v>0</v>
      </c>
      <c r="AP311" s="40">
        <f>INDEX(人口源表!$1:$1048576,MATCH($B311,人口源表!$A:$A,0),MATCH(AP$1,人口源表!$1:$1,0))-INDEX(城镇人口!$1:$1048576,MATCH($B311,城镇人口!$B:$B,0),MATCH(AP$1,城镇人口!$1:$1,0))</f>
        <v>0</v>
      </c>
      <c r="AQ311" s="40">
        <f>INDEX(人口源表!$1:$1048576,MATCH($B311,人口源表!$A:$A,0),MATCH(AQ$1,人口源表!$1:$1,0))-INDEX(城镇人口!$1:$1048576,MATCH($B311,城镇人口!$B:$B,0),MATCH(AQ$1,城镇人口!$1:$1,0))</f>
        <v>0</v>
      </c>
      <c r="AR311" s="40">
        <f>INDEX(人口源表!$1:$1048576,MATCH($B311,人口源表!$A:$A,0),MATCH(AR$1,人口源表!$1:$1,0))-INDEX(城镇人口!$1:$1048576,MATCH($B311,城镇人口!$B:$B,0),MATCH(AR$1,城镇人口!$1:$1,0))</f>
        <v>0</v>
      </c>
      <c r="AS311" s="40">
        <f>INDEX(人口源表!$1:$1048576,MATCH($B311,人口源表!$A:$A,0),MATCH(AS$1,人口源表!$1:$1,0))-INDEX(城镇人口!$1:$1048576,MATCH($B311,城镇人口!$B:$B,0),MATCH(AS$1,城镇人口!$1:$1,0))</f>
        <v>0</v>
      </c>
      <c r="AT311" s="40">
        <f>INDEX(人口源表!$1:$1048576,MATCH($B311,人口源表!$A:$A,0),MATCH(AT$1,人口源表!$1:$1,0))-INDEX(城镇人口!$1:$1048576,MATCH($B311,城镇人口!$B:$B,0),MATCH(AT$1,城镇人口!$1:$1,0))</f>
        <v>0</v>
      </c>
      <c r="AU311" s="40">
        <f>INDEX(人口源表!$1:$1048576,MATCH($B311,人口源表!$A:$A,0),MATCH(AU$1,人口源表!$1:$1,0))-INDEX(城镇人口!$1:$1048576,MATCH($B311,城镇人口!$B:$B,0),MATCH(AU$1,城镇人口!$1:$1,0))</f>
        <v>0</v>
      </c>
      <c r="AV311" s="40">
        <f>INDEX(人口源表!$1:$1048576,MATCH($B311,人口源表!$A:$A,0),MATCH(AV$1,人口源表!$1:$1,0))-INDEX(城镇人口!$1:$1048576,MATCH($B311,城镇人口!$B:$B,0),MATCH(AV$1,城镇人口!$1:$1,0))</f>
        <v>0</v>
      </c>
    </row>
    <row r="312" spans="1:48" x14ac:dyDescent="0.15">
      <c r="A312" s="4" t="s">
        <v>880</v>
      </c>
      <c r="B312" s="4" t="s">
        <v>640</v>
      </c>
      <c r="C312" s="34">
        <f>VLOOKUP(B312,'[1]2016省城人口总结（根）'!B:C,2,FALSE)/100</f>
        <v>0.94799999999999995</v>
      </c>
      <c r="D312" s="40">
        <f>INDEX(人口源表!$1:$1048576,MATCH($B312,人口源表!$A:$A,0),MATCH(D$1,人口源表!$1:$1,0))-INDEX(城镇人口!$1:$1048576,MATCH($B312,城镇人口!$B:$B,0),MATCH(D$1,城镇人口!$1:$1,0))</f>
        <v>12653.081029331806</v>
      </c>
      <c r="E312" s="40">
        <f>INDEX(人口源表!$1:$1048576,MATCH($B312,人口源表!$A:$A,0),MATCH(E$1,人口源表!$1:$1,0))-INDEX(城镇人口!$1:$1048576,MATCH($B312,城镇人口!$B:$B,0),MATCH(E$1,城镇人口!$1:$1,0))</f>
        <v>8783.9134639674739</v>
      </c>
      <c r="F312" s="40">
        <f>INDEX(人口源表!$1:$1048576,MATCH($B312,人口源表!$A:$A,0),MATCH(F$1,人口源表!$1:$1,0))-INDEX(城镇人口!$1:$1048576,MATCH($B312,城镇人口!$B:$B,0),MATCH(F$1,城镇人口!$1:$1,0))</f>
        <v>4794.9327934776957</v>
      </c>
      <c r="G312" s="40">
        <f>INDEX(人口源表!$1:$1048576,MATCH($B312,人口源表!$A:$A,0),MATCH(G$1,人口源表!$1:$1,0))-INDEX(城镇人口!$1:$1048576,MATCH($B312,城镇人口!$B:$B,0),MATCH(G$1,城镇人口!$1:$1,0))</f>
        <v>865.26565433695214</v>
      </c>
      <c r="H312" s="40">
        <f>INDEX(人口源表!$1:$1048576,MATCH($B312,人口源表!$A:$A,0),MATCH(H$1,人口源表!$1:$1,0))-INDEX(城镇人口!$1:$1048576,MATCH($B312,城镇人口!$B:$B,0),MATCH(H$1,城镇人口!$1:$1,0))</f>
        <v>0</v>
      </c>
      <c r="I312" s="40">
        <f>INDEX(人口源表!$1:$1048576,MATCH($B312,人口源表!$A:$A,0),MATCH(I$1,人口源表!$1:$1,0))-INDEX(城镇人口!$1:$1048576,MATCH($B312,城镇人口!$B:$B,0),MATCH(I$1,城镇人口!$1:$1,0))</f>
        <v>0</v>
      </c>
      <c r="J312" s="40">
        <f>INDEX(人口源表!$1:$1048576,MATCH($B312,人口源表!$A:$A,0),MATCH(J$1,人口源表!$1:$1,0))-INDEX(城镇人口!$1:$1048576,MATCH($B312,城镇人口!$B:$B,0),MATCH(J$1,城镇人口!$1:$1,0))</f>
        <v>0</v>
      </c>
      <c r="K312" s="40">
        <f>INDEX(人口源表!$1:$1048576,MATCH($B312,人口源表!$A:$A,0),MATCH(K$1,人口源表!$1:$1,0))-INDEX(城镇人口!$1:$1048576,MATCH($B312,城镇人口!$B:$B,0),MATCH(K$1,城镇人口!$1:$1,0))</f>
        <v>0</v>
      </c>
      <c r="L312" s="40">
        <f>INDEX(人口源表!$1:$1048576,MATCH($B312,人口源表!$A:$A,0),MATCH(L$1,人口源表!$1:$1,0))-INDEX(城镇人口!$1:$1048576,MATCH($B312,城镇人口!$B:$B,0),MATCH(L$1,城镇人口!$1:$1,0))</f>
        <v>0</v>
      </c>
      <c r="M312" s="40">
        <f>INDEX(人口源表!$1:$1048576,MATCH($B312,人口源表!$A:$A,0),MATCH(M$1,人口源表!$1:$1,0))-INDEX(城镇人口!$1:$1048576,MATCH($B312,城镇人口!$B:$B,0),MATCH(M$1,城镇人口!$1:$1,0))</f>
        <v>0</v>
      </c>
      <c r="N312" s="40">
        <f>INDEX(人口源表!$1:$1048576,MATCH($B312,人口源表!$A:$A,0),MATCH(N$1,人口源表!$1:$1,0))-INDEX(城镇人口!$1:$1048576,MATCH($B312,城镇人口!$B:$B,0),MATCH(N$1,城镇人口!$1:$1,0))</f>
        <v>0</v>
      </c>
      <c r="O312" s="40">
        <f>INDEX(人口源表!$1:$1048576,MATCH($B312,人口源表!$A:$A,0),MATCH(O$1,人口源表!$1:$1,0))-INDEX(城镇人口!$1:$1048576,MATCH($B312,城镇人口!$B:$B,0),MATCH(O$1,城镇人口!$1:$1,0))</f>
        <v>0</v>
      </c>
      <c r="P312" s="40">
        <f>INDEX(人口源表!$1:$1048576,MATCH($B312,人口源表!$A:$A,0),MATCH(P$1,人口源表!$1:$1,0))-INDEX(城镇人口!$1:$1048576,MATCH($B312,城镇人口!$B:$B,0),MATCH(P$1,城镇人口!$1:$1,0))</f>
        <v>0</v>
      </c>
      <c r="Q312" s="40">
        <f>INDEX(人口源表!$1:$1048576,MATCH($B312,人口源表!$A:$A,0),MATCH(Q$1,人口源表!$1:$1,0))-INDEX(城镇人口!$1:$1048576,MATCH($B312,城镇人口!$B:$B,0),MATCH(Q$1,城镇人口!$1:$1,0))</f>
        <v>0</v>
      </c>
      <c r="R312" s="40">
        <f>INDEX(人口源表!$1:$1048576,MATCH($B312,人口源表!$A:$A,0),MATCH(R$1,人口源表!$1:$1,0))-INDEX(城镇人口!$1:$1048576,MATCH($B312,城镇人口!$B:$B,0),MATCH(R$1,城镇人口!$1:$1,0))</f>
        <v>0</v>
      </c>
      <c r="S312" s="40">
        <f>INDEX(人口源表!$1:$1048576,MATCH($B312,人口源表!$A:$A,0),MATCH(S$1,人口源表!$1:$1,0))-INDEX(城镇人口!$1:$1048576,MATCH($B312,城镇人口!$B:$B,0),MATCH(S$1,城镇人口!$1:$1,0))</f>
        <v>0</v>
      </c>
      <c r="T312" s="40">
        <f>INDEX(人口源表!$1:$1048576,MATCH($B312,人口源表!$A:$A,0),MATCH(T$1,人口源表!$1:$1,0))-INDEX(城镇人口!$1:$1048576,MATCH($B312,城镇人口!$B:$B,0),MATCH(T$1,城镇人口!$1:$1,0))</f>
        <v>0</v>
      </c>
      <c r="U312" s="40">
        <f>INDEX(人口源表!$1:$1048576,MATCH($B312,人口源表!$A:$A,0),MATCH(U$1,人口源表!$1:$1,0))-INDEX(城镇人口!$1:$1048576,MATCH($B312,城镇人口!$B:$B,0),MATCH(U$1,城镇人口!$1:$1,0))</f>
        <v>0</v>
      </c>
      <c r="V312" s="40">
        <f>INDEX(人口源表!$1:$1048576,MATCH($B312,人口源表!$A:$A,0),MATCH(V$1,人口源表!$1:$1,0))-INDEX(城镇人口!$1:$1048576,MATCH($B312,城镇人口!$B:$B,0),MATCH(V$1,城镇人口!$1:$1,0))</f>
        <v>0</v>
      </c>
      <c r="W312" s="40">
        <f>INDEX(人口源表!$1:$1048576,MATCH($B312,人口源表!$A:$A,0),MATCH(W$1,人口源表!$1:$1,0))-INDEX(城镇人口!$1:$1048576,MATCH($B312,城镇人口!$B:$B,0),MATCH(W$1,城镇人口!$1:$1,0))</f>
        <v>0</v>
      </c>
      <c r="X312" s="40">
        <f>INDEX(人口源表!$1:$1048576,MATCH($B312,人口源表!$A:$A,0),MATCH(X$1,人口源表!$1:$1,0))-INDEX(城镇人口!$1:$1048576,MATCH($B312,城镇人口!$B:$B,0),MATCH(X$1,城镇人口!$1:$1,0))</f>
        <v>0</v>
      </c>
      <c r="Y312" s="40">
        <f>INDEX(人口源表!$1:$1048576,MATCH($B312,人口源表!$A:$A,0),MATCH(Y$1,人口源表!$1:$1,0))-INDEX(城镇人口!$1:$1048576,MATCH($B312,城镇人口!$B:$B,0),MATCH(Y$1,城镇人口!$1:$1,0))</f>
        <v>0</v>
      </c>
      <c r="Z312" s="40">
        <f>INDEX(人口源表!$1:$1048576,MATCH($B312,人口源表!$A:$A,0),MATCH(Z$1,人口源表!$1:$1,0))-INDEX(城镇人口!$1:$1048576,MATCH($B312,城镇人口!$B:$B,0),MATCH(Z$1,城镇人口!$1:$1,0))</f>
        <v>0</v>
      </c>
      <c r="AA312" s="40">
        <f>INDEX(人口源表!$1:$1048576,MATCH($B312,人口源表!$A:$A,0),MATCH(AA$1,人口源表!$1:$1,0))-INDEX(城镇人口!$1:$1048576,MATCH($B312,城镇人口!$B:$B,0),MATCH(AA$1,城镇人口!$1:$1,0))</f>
        <v>0</v>
      </c>
      <c r="AB312" s="40">
        <f>INDEX(人口源表!$1:$1048576,MATCH($B312,人口源表!$A:$A,0),MATCH(AB$1,人口源表!$1:$1,0))-INDEX(城镇人口!$1:$1048576,MATCH($B312,城镇人口!$B:$B,0),MATCH(AB$1,城镇人口!$1:$1,0))</f>
        <v>0</v>
      </c>
      <c r="AC312" s="40">
        <f>INDEX(人口源表!$1:$1048576,MATCH($B312,人口源表!$A:$A,0),MATCH(AC$1,人口源表!$1:$1,0))-INDEX(城镇人口!$1:$1048576,MATCH($B312,城镇人口!$B:$B,0),MATCH(AC$1,城镇人口!$1:$1,0))</f>
        <v>0</v>
      </c>
      <c r="AD312" s="40">
        <f>INDEX(人口源表!$1:$1048576,MATCH($B312,人口源表!$A:$A,0),MATCH(AD$1,人口源表!$1:$1,0))-INDEX(城镇人口!$1:$1048576,MATCH($B312,城镇人口!$B:$B,0),MATCH(AD$1,城镇人口!$1:$1,0))</f>
        <v>0</v>
      </c>
      <c r="AE312" s="40">
        <f>INDEX(人口源表!$1:$1048576,MATCH($B312,人口源表!$A:$A,0),MATCH(AE$1,人口源表!$1:$1,0))-INDEX(城镇人口!$1:$1048576,MATCH($B312,城镇人口!$B:$B,0),MATCH(AE$1,城镇人口!$1:$1,0))</f>
        <v>0</v>
      </c>
      <c r="AF312" s="40">
        <f>INDEX(人口源表!$1:$1048576,MATCH($B312,人口源表!$A:$A,0),MATCH(AF$1,人口源表!$1:$1,0))-INDEX(城镇人口!$1:$1048576,MATCH($B312,城镇人口!$B:$B,0),MATCH(AF$1,城镇人口!$1:$1,0))</f>
        <v>0</v>
      </c>
      <c r="AG312" s="40">
        <f>INDEX(人口源表!$1:$1048576,MATCH($B312,人口源表!$A:$A,0),MATCH(AG$1,人口源表!$1:$1,0))-INDEX(城镇人口!$1:$1048576,MATCH($B312,城镇人口!$B:$B,0),MATCH(AG$1,城镇人口!$1:$1,0))</f>
        <v>0</v>
      </c>
      <c r="AH312" s="40">
        <f>INDEX(人口源表!$1:$1048576,MATCH($B312,人口源表!$A:$A,0),MATCH(AH$1,人口源表!$1:$1,0))-INDEX(城镇人口!$1:$1048576,MATCH($B312,城镇人口!$B:$B,0),MATCH(AH$1,城镇人口!$1:$1,0))</f>
        <v>0</v>
      </c>
      <c r="AI312" s="40">
        <f>INDEX(人口源表!$1:$1048576,MATCH($B312,人口源表!$A:$A,0),MATCH(AI$1,人口源表!$1:$1,0))-INDEX(城镇人口!$1:$1048576,MATCH($B312,城镇人口!$B:$B,0),MATCH(AI$1,城镇人口!$1:$1,0))</f>
        <v>0</v>
      </c>
      <c r="AJ312" s="40">
        <f>INDEX(人口源表!$1:$1048576,MATCH($B312,人口源表!$A:$A,0),MATCH(AJ$1,人口源表!$1:$1,0))-INDEX(城镇人口!$1:$1048576,MATCH($B312,城镇人口!$B:$B,0),MATCH(AJ$1,城镇人口!$1:$1,0))</f>
        <v>0</v>
      </c>
      <c r="AK312" s="40">
        <f>INDEX(人口源表!$1:$1048576,MATCH($B312,人口源表!$A:$A,0),MATCH(AK$1,人口源表!$1:$1,0))-INDEX(城镇人口!$1:$1048576,MATCH($B312,城镇人口!$B:$B,0),MATCH(AK$1,城镇人口!$1:$1,0))</f>
        <v>0</v>
      </c>
      <c r="AL312" s="40">
        <f>INDEX(人口源表!$1:$1048576,MATCH($B312,人口源表!$A:$A,0),MATCH(AL$1,人口源表!$1:$1,0))-INDEX(城镇人口!$1:$1048576,MATCH($B312,城镇人口!$B:$B,0),MATCH(AL$1,城镇人口!$1:$1,0))</f>
        <v>0</v>
      </c>
      <c r="AM312" s="40">
        <f>INDEX(人口源表!$1:$1048576,MATCH($B312,人口源表!$A:$A,0),MATCH(AM$1,人口源表!$1:$1,0))-INDEX(城镇人口!$1:$1048576,MATCH($B312,城镇人口!$B:$B,0),MATCH(AM$1,城镇人口!$1:$1,0))</f>
        <v>0</v>
      </c>
      <c r="AN312" s="40">
        <f>INDEX(人口源表!$1:$1048576,MATCH($B312,人口源表!$A:$A,0),MATCH(AN$1,人口源表!$1:$1,0))-INDEX(城镇人口!$1:$1048576,MATCH($B312,城镇人口!$B:$B,0),MATCH(AN$1,城镇人口!$1:$1,0))</f>
        <v>0</v>
      </c>
      <c r="AO312" s="40">
        <f>INDEX(人口源表!$1:$1048576,MATCH($B312,人口源表!$A:$A,0),MATCH(AO$1,人口源表!$1:$1,0))-INDEX(城镇人口!$1:$1048576,MATCH($B312,城镇人口!$B:$B,0),MATCH(AO$1,城镇人口!$1:$1,0))</f>
        <v>0</v>
      </c>
      <c r="AP312" s="40">
        <f>INDEX(人口源表!$1:$1048576,MATCH($B312,人口源表!$A:$A,0),MATCH(AP$1,人口源表!$1:$1,0))-INDEX(城镇人口!$1:$1048576,MATCH($B312,城镇人口!$B:$B,0),MATCH(AP$1,城镇人口!$1:$1,0))</f>
        <v>0</v>
      </c>
      <c r="AQ312" s="40">
        <f>INDEX(人口源表!$1:$1048576,MATCH($B312,人口源表!$A:$A,0),MATCH(AQ$1,人口源表!$1:$1,0))-INDEX(城镇人口!$1:$1048576,MATCH($B312,城镇人口!$B:$B,0),MATCH(AQ$1,城镇人口!$1:$1,0))</f>
        <v>0</v>
      </c>
      <c r="AR312" s="40">
        <f>INDEX(人口源表!$1:$1048576,MATCH($B312,人口源表!$A:$A,0),MATCH(AR$1,人口源表!$1:$1,0))-INDEX(城镇人口!$1:$1048576,MATCH($B312,城镇人口!$B:$B,0),MATCH(AR$1,城镇人口!$1:$1,0))</f>
        <v>0</v>
      </c>
      <c r="AS312" s="40">
        <f>INDEX(人口源表!$1:$1048576,MATCH($B312,人口源表!$A:$A,0),MATCH(AS$1,人口源表!$1:$1,0))-INDEX(城镇人口!$1:$1048576,MATCH($B312,城镇人口!$B:$B,0),MATCH(AS$1,城镇人口!$1:$1,0))</f>
        <v>0</v>
      </c>
      <c r="AT312" s="40">
        <f>INDEX(人口源表!$1:$1048576,MATCH($B312,人口源表!$A:$A,0),MATCH(AT$1,人口源表!$1:$1,0))-INDEX(城镇人口!$1:$1048576,MATCH($B312,城镇人口!$B:$B,0),MATCH(AT$1,城镇人口!$1:$1,0))</f>
        <v>0</v>
      </c>
      <c r="AU312" s="40">
        <f>INDEX(人口源表!$1:$1048576,MATCH($B312,人口源表!$A:$A,0),MATCH(AU$1,人口源表!$1:$1,0))-INDEX(城镇人口!$1:$1048576,MATCH($B312,城镇人口!$B:$B,0),MATCH(AU$1,城镇人口!$1:$1,0))</f>
        <v>0</v>
      </c>
      <c r="AV312" s="40">
        <f>INDEX(人口源表!$1:$1048576,MATCH($B312,人口源表!$A:$A,0),MATCH(AV$1,人口源表!$1:$1,0))-INDEX(城镇人口!$1:$1048576,MATCH($B312,城镇人口!$B:$B,0),MATCH(AV$1,城镇人口!$1:$1,0))</f>
        <v>0</v>
      </c>
    </row>
    <row r="313" spans="1:48" x14ac:dyDescent="0.15">
      <c r="A313" s="4" t="s">
        <v>880</v>
      </c>
      <c r="B313" s="4" t="s">
        <v>642</v>
      </c>
      <c r="C313" s="34">
        <f>VLOOKUP(B313,'[1]2016省城人口总结（根）'!B:C,2,FALSE)/100</f>
        <v>0.70450000000000002</v>
      </c>
      <c r="D313" s="40">
        <f>INDEX(人口源表!$1:$1048576,MATCH($B313,人口源表!$A:$A,0),MATCH(D$1,人口源表!$1:$1,0))-INDEX(城镇人口!$1:$1048576,MATCH($B313,城镇人口!$B:$B,0),MATCH(D$1,城镇人口!$1:$1,0))</f>
        <v>142370.15727703582</v>
      </c>
      <c r="E313" s="40">
        <f>INDEX(人口源表!$1:$1048576,MATCH($B313,人口源表!$A:$A,0),MATCH(E$1,人口源表!$1:$1,0))-INDEX(城镇人口!$1:$1048576,MATCH($B313,城镇人口!$B:$B,0),MATCH(E$1,城镇人口!$1:$1,0))</f>
        <v>137283.50589637947</v>
      </c>
      <c r="F313" s="40">
        <f>INDEX(人口源表!$1:$1048576,MATCH($B313,人口源表!$A:$A,0),MATCH(F$1,人口源表!$1:$1,0))-INDEX(城镇人口!$1:$1048576,MATCH($B313,城镇人口!$B:$B,0),MATCH(F$1,城镇人口!$1:$1,0))</f>
        <v>131987.80440215912</v>
      </c>
      <c r="G313" s="40">
        <f>INDEX(人口源表!$1:$1048576,MATCH($B313,人口源表!$A:$A,0),MATCH(G$1,人口源表!$1:$1,0))-INDEX(城镇人口!$1:$1048576,MATCH($B313,城镇人口!$B:$B,0),MATCH(G$1,城镇人口!$1:$1,0))</f>
        <v>112688.06892762333</v>
      </c>
      <c r="H313" s="40">
        <f>INDEX(人口源表!$1:$1048576,MATCH($B313,人口源表!$A:$A,0),MATCH(H$1,人口源表!$1:$1,0))-INDEX(城镇人口!$1:$1048576,MATCH($B313,城镇人口!$B:$B,0),MATCH(H$1,城镇人口!$1:$1,0))</f>
        <v>107892.0378643304</v>
      </c>
      <c r="I313" s="40">
        <f>INDEX(人口源表!$1:$1048576,MATCH($B313,人口源表!$A:$A,0),MATCH(I$1,人口源表!$1:$1,0))-INDEX(城镇人口!$1:$1048576,MATCH($B313,城镇人口!$B:$B,0),MATCH(I$1,城镇人口!$1:$1,0))</f>
        <v>105208.34856501204</v>
      </c>
      <c r="J313" s="40">
        <f>INDEX(人口源表!$1:$1048576,MATCH($B313,人口源表!$A:$A,0),MATCH(J$1,人口源表!$1:$1,0))-INDEX(城镇人口!$1:$1048576,MATCH($B313,城镇人口!$B:$B,0),MATCH(J$1,城镇人口!$1:$1,0))</f>
        <v>102399.80093398981</v>
      </c>
      <c r="K313" s="40">
        <f>INDEX(人口源表!$1:$1048576,MATCH($B313,人口源表!$A:$A,0),MATCH(K$1,人口源表!$1:$1,0))-INDEX(城镇人口!$1:$1048576,MATCH($B313,城镇人口!$B:$B,0),MATCH(K$1,城镇人口!$1:$1,0))</f>
        <v>99468.69863972551</v>
      </c>
      <c r="L313" s="40">
        <f>INDEX(人口源表!$1:$1048576,MATCH($B313,人口源表!$A:$A,0),MATCH(L$1,人口源表!$1:$1,0))-INDEX(城镇人口!$1:$1048576,MATCH($B313,城镇人口!$B:$B,0),MATCH(L$1,城镇人口!$1:$1,0))</f>
        <v>96418.149875541625</v>
      </c>
      <c r="M313" s="40">
        <f>INDEX(人口源表!$1:$1048576,MATCH($B313,人口源表!$A:$A,0),MATCH(M$1,人口源表!$1:$1,0))-INDEX(城镇人口!$1:$1048576,MATCH($B313,城镇人口!$B:$B,0),MATCH(M$1,城镇人口!$1:$1,0))</f>
        <v>93251.997534085531</v>
      </c>
      <c r="N313" s="40">
        <f>INDEX(人口源表!$1:$1048576,MATCH($B313,人口源表!$A:$A,0),MATCH(N$1,人口源表!$1:$1,0))-INDEX(城镇人口!$1:$1048576,MATCH($B313,城镇人口!$B:$B,0),MATCH(N$1,城镇人口!$1:$1,0))</f>
        <v>89974.147324420279</v>
      </c>
      <c r="O313" s="40">
        <f>INDEX(人口源表!$1:$1048576,MATCH($B313,人口源表!$A:$A,0),MATCH(O$1,人口源表!$1:$1,0))-INDEX(城镇人口!$1:$1048576,MATCH($B313,城镇人口!$B:$B,0),MATCH(O$1,城镇人口!$1:$1,0))</f>
        <v>86589.189391801949</v>
      </c>
      <c r="P313" s="40">
        <f>INDEX(人口源表!$1:$1048576,MATCH($B313,人口源表!$A:$A,0),MATCH(P$1,人口源表!$1:$1,0))-INDEX(城镇人口!$1:$1048576,MATCH($B313,城镇人口!$B:$B,0),MATCH(P$1,城镇人口!$1:$1,0))</f>
        <v>83102.508045155322</v>
      </c>
      <c r="Q313" s="40">
        <f>INDEX(人口源表!$1:$1048576,MATCH($B313,人口源表!$A:$A,0),MATCH(Q$1,人口源表!$1:$1,0))-INDEX(城镇人口!$1:$1048576,MATCH($B313,城镇人口!$B:$B,0),MATCH(Q$1,城镇人口!$1:$1,0))</f>
        <v>79519.285931984195</v>
      </c>
      <c r="R313" s="40">
        <f>INDEX(人口源表!$1:$1048576,MATCH($B313,人口源表!$A:$A,0),MATCH(R$1,人口源表!$1:$1,0))-INDEX(城镇人口!$1:$1048576,MATCH($B313,城镇人口!$B:$B,0),MATCH(R$1,城镇人口!$1:$1,0))</f>
        <v>75845.259162543109</v>
      </c>
      <c r="S313" s="40">
        <f>INDEX(人口源表!$1:$1048576,MATCH($B313,人口源表!$A:$A,0),MATCH(S$1,人口源表!$1:$1,0))-INDEX(城镇人口!$1:$1048576,MATCH($B313,城镇人口!$B:$B,0),MATCH(S$1,城镇人口!$1:$1,0))</f>
        <v>73972.14530213282</v>
      </c>
      <c r="T313" s="40">
        <f>INDEX(人口源表!$1:$1048576,MATCH($B313,人口源表!$A:$A,0),MATCH(T$1,人口源表!$1:$1,0))-INDEX(城镇人口!$1:$1048576,MATCH($B313,城镇人口!$B:$B,0),MATCH(T$1,城镇人口!$1:$1,0))</f>
        <v>72047.772858654032</v>
      </c>
      <c r="U313" s="40">
        <f>INDEX(人口源表!$1:$1048576,MATCH($B313,人口源表!$A:$A,0),MATCH(U$1,人口源表!$1:$1,0))-INDEX(城镇人口!$1:$1048576,MATCH($B313,城镇人口!$B:$B,0),MATCH(U$1,城镇人口!$1:$1,0))</f>
        <v>70075.511777801905</v>
      </c>
      <c r="V313" s="40">
        <f>INDEX(人口源表!$1:$1048576,MATCH($B313,人口源表!$A:$A,0),MATCH(V$1,人口源表!$1:$1,0))-INDEX(城镇人口!$1:$1048576,MATCH($B313,城镇人口!$B:$B,0),MATCH(V$1,城镇人口!$1:$1,0))</f>
        <v>68059.350286961184</v>
      </c>
      <c r="W313" s="40">
        <f>INDEX(人口源表!$1:$1048576,MATCH($B313,人口源表!$A:$A,0),MATCH(W$1,人口源表!$1:$1,0))-INDEX(城镇人口!$1:$1048576,MATCH($B313,城镇人口!$B:$B,0),MATCH(W$1,城镇人口!$1:$1,0))</f>
        <v>66002.931330638006</v>
      </c>
      <c r="X313" s="40">
        <f>INDEX(人口源表!$1:$1048576,MATCH($B313,人口源表!$A:$A,0),MATCH(X$1,人口源表!$1:$1,0))-INDEX(城镇人口!$1:$1048576,MATCH($B313,城镇人口!$B:$B,0),MATCH(X$1,城镇人口!$1:$1,0))</f>
        <v>63910.731907788722</v>
      </c>
      <c r="Y313" s="40">
        <f>INDEX(人口源表!$1:$1048576,MATCH($B313,人口源表!$A:$A,0),MATCH(Y$1,人口源表!$1:$1,0))-INDEX(城镇人口!$1:$1048576,MATCH($B313,城镇人口!$B:$B,0),MATCH(Y$1,城镇人口!$1:$1,0))</f>
        <v>61786.417214288434</v>
      </c>
      <c r="Z313" s="40">
        <f>INDEX(人口源表!$1:$1048576,MATCH($B313,人口源表!$A:$A,0),MATCH(Z$1,人口源表!$1:$1,0))-INDEX(城镇人口!$1:$1048576,MATCH($B313,城镇人口!$B:$B,0),MATCH(Z$1,城镇人口!$1:$1,0))</f>
        <v>59634.549722461321</v>
      </c>
      <c r="AA313" s="40">
        <f>INDEX(人口源表!$1:$1048576,MATCH($B313,人口源表!$A:$A,0),MATCH(AA$1,人口源表!$1:$1,0))-INDEX(城镇人口!$1:$1048576,MATCH($B313,城镇人口!$B:$B,0),MATCH(AA$1,城镇人口!$1:$1,0))</f>
        <v>57459.015211317514</v>
      </c>
      <c r="AB313" s="40">
        <f>INDEX(人口源表!$1:$1048576,MATCH($B313,人口源表!$A:$A,0),MATCH(AB$1,人口源表!$1:$1,0))-INDEX(城镇人口!$1:$1048576,MATCH($B313,城镇人口!$B:$B,0),MATCH(AB$1,城镇人口!$1:$1,0))</f>
        <v>55264.231777791458</v>
      </c>
      <c r="AC313" s="40">
        <f>INDEX(人口源表!$1:$1048576,MATCH($B313,人口源表!$A:$A,0),MATCH(AC$1,人口源表!$1:$1,0))-INDEX(城镇人口!$1:$1048576,MATCH($B313,城镇人口!$B:$B,0),MATCH(AC$1,城镇人口!$1:$1,0))</f>
        <v>53527.945697153744</v>
      </c>
      <c r="AD313" s="40">
        <f>INDEX(人口源表!$1:$1048576,MATCH($B313,人口源表!$A:$A,0),MATCH(AD$1,人口源表!$1:$1,0))-INDEX(城镇人口!$1:$1048576,MATCH($B313,城镇人口!$B:$B,0),MATCH(AD$1,城镇人口!$1:$1,0))</f>
        <v>51779.56470918993</v>
      </c>
      <c r="AE313" s="40">
        <f>INDEX(人口源表!$1:$1048576,MATCH($B313,人口源表!$A:$A,0),MATCH(AE$1,人口源表!$1:$1,0))-INDEX(城镇人口!$1:$1048576,MATCH($B313,城镇人口!$B:$B,0),MATCH(AE$1,城镇人口!$1:$1,0))</f>
        <v>50022.472705656837</v>
      </c>
      <c r="AF313" s="40">
        <f>INDEX(人口源表!$1:$1048576,MATCH($B313,人口源表!$A:$A,0),MATCH(AF$1,人口源表!$1:$1,0))-INDEX(城镇人口!$1:$1048576,MATCH($B313,城镇人口!$B:$B,0),MATCH(AF$1,城镇人口!$1:$1,0))</f>
        <v>48260.005800052662</v>
      </c>
      <c r="AG313" s="40">
        <f>INDEX(人口源表!$1:$1048576,MATCH($B313,人口源表!$A:$A,0),MATCH(AG$1,人口源表!$1:$1,0))-INDEX(城镇人口!$1:$1048576,MATCH($B313,城镇人口!$B:$B,0),MATCH(AG$1,城镇人口!$1:$1,0))</f>
        <v>46495.65058192471</v>
      </c>
      <c r="AH313" s="40">
        <f>INDEX(人口源表!$1:$1048576,MATCH($B313,人口源表!$A:$A,0),MATCH(AH$1,人口源表!$1:$1,0))-INDEX(城镇人口!$1:$1048576,MATCH($B313,城镇人口!$B:$B,0),MATCH(AH$1,城镇人口!$1:$1,0))</f>
        <v>44732.57235271181</v>
      </c>
      <c r="AI313" s="40">
        <f>INDEX(人口源表!$1:$1048576,MATCH($B313,人口源表!$A:$A,0),MATCH(AI$1,人口源表!$1:$1,0))-INDEX(城镇人口!$1:$1048576,MATCH($B313,城镇人口!$B:$B,0),MATCH(AI$1,城镇人口!$1:$1,0))</f>
        <v>42974.03607075027</v>
      </c>
      <c r="AJ313" s="40">
        <f>INDEX(人口源表!$1:$1048576,MATCH($B313,人口源表!$A:$A,0),MATCH(AJ$1,人口源表!$1:$1,0))-INDEX(城镇人口!$1:$1048576,MATCH($B313,城镇人口!$B:$B,0),MATCH(AJ$1,城镇人口!$1:$1,0))</f>
        <v>41222.960972690955</v>
      </c>
      <c r="AK313" s="40">
        <f>INDEX(人口源表!$1:$1048576,MATCH($B313,人口源表!$A:$A,0),MATCH(AK$1,人口源表!$1:$1,0))-INDEX(城镇人口!$1:$1048576,MATCH($B313,城镇人口!$B:$B,0),MATCH(AK$1,城镇人口!$1:$1,0))</f>
        <v>39482.314209041593</v>
      </c>
      <c r="AL313" s="40">
        <f>INDEX(人口源表!$1:$1048576,MATCH($B313,人口源表!$A:$A,0),MATCH(AL$1,人口源表!$1:$1,0))-INDEX(城镇人口!$1:$1048576,MATCH($B313,城镇人口!$B:$B,0),MATCH(AL$1,城镇人口!$1:$1,0))</f>
        <v>37754.783383465256</v>
      </c>
      <c r="AM313" s="40">
        <f>INDEX(人口源表!$1:$1048576,MATCH($B313,人口源表!$A:$A,0),MATCH(AM$1,人口源表!$1:$1,0))-INDEX(城镇人口!$1:$1048576,MATCH($B313,城镇人口!$B:$B,0),MATCH(AM$1,城镇人口!$1:$1,0))</f>
        <v>36042.861805832596</v>
      </c>
      <c r="AN313" s="40">
        <f>INDEX(人口源表!$1:$1048576,MATCH($B313,人口源表!$A:$A,0),MATCH(AN$1,人口源表!$1:$1,0))-INDEX(城镇人口!$1:$1048576,MATCH($B313,城镇人口!$B:$B,0),MATCH(AN$1,城镇人口!$1:$1,0))</f>
        <v>34348.997564890247</v>
      </c>
      <c r="AO313" s="40">
        <f>INDEX(人口源表!$1:$1048576,MATCH($B313,人口源表!$A:$A,0),MATCH(AO$1,人口源表!$1:$1,0))-INDEX(城镇人口!$1:$1048576,MATCH($B313,城镇人口!$B:$B,0),MATCH(AO$1,城镇人口!$1:$1,0))</f>
        <v>32675.052800337842</v>
      </c>
      <c r="AP313" s="40">
        <f>INDEX(人口源表!$1:$1048576,MATCH($B313,人口源表!$A:$A,0),MATCH(AP$1,人口源表!$1:$1,0))-INDEX(城镇人口!$1:$1048576,MATCH($B313,城镇人口!$B:$B,0),MATCH(AP$1,城镇人口!$1:$1,0))</f>
        <v>31023.050437077705</v>
      </c>
      <c r="AQ313" s="40">
        <f>INDEX(人口源表!$1:$1048576,MATCH($B313,人口源表!$A:$A,0),MATCH(AQ$1,人口源表!$1:$1,0))-INDEX(城镇人口!$1:$1048576,MATCH($B313,城镇人口!$B:$B,0),MATCH(AQ$1,城镇人口!$1:$1,0))</f>
        <v>29394.400275763066</v>
      </c>
      <c r="AR313" s="40">
        <f>INDEX(人口源表!$1:$1048576,MATCH($B313,人口源表!$A:$A,0),MATCH(AR$1,人口源表!$1:$1,0))-INDEX(城镇人口!$1:$1048576,MATCH($B313,城镇人口!$B:$B,0),MATCH(AR$1,城镇人口!$1:$1,0))</f>
        <v>27790.441785798641</v>
      </c>
      <c r="AS313" s="40">
        <f>INDEX(人口源表!$1:$1048576,MATCH($B313,人口源表!$A:$A,0),MATCH(AS$1,人口源表!$1:$1,0))-INDEX(城镇人口!$1:$1048576,MATCH($B313,城镇人口!$B:$B,0),MATCH(AS$1,城镇人口!$1:$1,0))</f>
        <v>26212.102377628966</v>
      </c>
      <c r="AT313" s="40">
        <f>INDEX(人口源表!$1:$1048576,MATCH($B313,人口源表!$A:$A,0),MATCH(AT$1,人口源表!$1:$1,0))-INDEX(城镇人口!$1:$1048576,MATCH($B313,城镇人口!$B:$B,0),MATCH(AT$1,城镇人口!$1:$1,0))</f>
        <v>24659.893535577226</v>
      </c>
      <c r="AU313" s="40">
        <f>INDEX(人口源表!$1:$1048576,MATCH($B313,人口源表!$A:$A,0),MATCH(AU$1,人口源表!$1:$1,0))-INDEX(城镇人口!$1:$1048576,MATCH($B313,城镇人口!$B:$B,0),MATCH(AU$1,城镇人口!$1:$1,0))</f>
        <v>23134.026992005238</v>
      </c>
      <c r="AV313" s="40">
        <f>INDEX(人口源表!$1:$1048576,MATCH($B313,人口源表!$A:$A,0),MATCH(AV$1,人口源表!$1:$1,0))-INDEX(城镇人口!$1:$1048576,MATCH($B313,城镇人口!$B:$B,0),MATCH(AV$1,城镇人口!$1:$1,0))</f>
        <v>21634.43185443012</v>
      </c>
    </row>
    <row r="314" spans="1:48" x14ac:dyDescent="0.15">
      <c r="A314" s="4" t="s">
        <v>880</v>
      </c>
      <c r="B314" s="4" t="s">
        <v>644</v>
      </c>
      <c r="C314" s="34">
        <f>VLOOKUP(B314,'[1]2016省城人口总结（根）'!B:C,2,FALSE)/100</f>
        <v>0.49270000000000003</v>
      </c>
      <c r="D314" s="40">
        <f>INDEX(人口源表!$1:$1048576,MATCH($B314,人口源表!$A:$A,0),MATCH(D$1,人口源表!$1:$1,0))-INDEX(城镇人口!$1:$1048576,MATCH($B314,城镇人口!$B:$B,0),MATCH(D$1,城镇人口!$1:$1,0))</f>
        <v>895055.52478015004</v>
      </c>
      <c r="E314" s="40">
        <f>INDEX(人口源表!$1:$1048576,MATCH($B314,人口源表!$A:$A,0),MATCH(E$1,人口源表!$1:$1,0))-INDEX(城镇人口!$1:$1048576,MATCH($B314,城镇人口!$B:$B,0),MATCH(E$1,城镇人口!$1:$1,0))</f>
        <v>886618.54727297649</v>
      </c>
      <c r="F314" s="40">
        <f>INDEX(人口源表!$1:$1048576,MATCH($B314,人口源表!$A:$A,0),MATCH(F$1,人口源表!$1:$1,0))-INDEX(城镇人口!$1:$1048576,MATCH($B314,城镇人口!$B:$B,0),MATCH(F$1,城镇人口!$1:$1,0))</f>
        <v>877778.66041802766</v>
      </c>
      <c r="G314" s="40">
        <f>INDEX(人口源表!$1:$1048576,MATCH($B314,人口源表!$A:$A,0),MATCH(G$1,人口源表!$1:$1,0))-INDEX(城镇人口!$1:$1048576,MATCH($B314,城镇人口!$B:$B,0),MATCH(G$1,城镇人口!$1:$1,0))</f>
        <v>718905.01027600351</v>
      </c>
      <c r="H314" s="40">
        <f>INDEX(人口源表!$1:$1048576,MATCH($B314,人口源表!$A:$A,0),MATCH(H$1,人口源表!$1:$1,0))-INDEX(城镇人口!$1:$1048576,MATCH($B314,城镇人口!$B:$B,0),MATCH(H$1,城镇人口!$1:$1,0))</f>
        <v>715056.14121618983</v>
      </c>
      <c r="I314" s="40">
        <f>INDEX(人口源表!$1:$1048576,MATCH($B314,人口源表!$A:$A,0),MATCH(I$1,人口源表!$1:$1,0))-INDEX(城镇人口!$1:$1048576,MATCH($B314,城镇人口!$B:$B,0),MATCH(I$1,城镇人口!$1:$1,0))</f>
        <v>715584.62805374304</v>
      </c>
      <c r="J314" s="40">
        <f>INDEX(人口源表!$1:$1048576,MATCH($B314,人口源表!$A:$A,0),MATCH(J$1,人口源表!$1:$1,0))-INDEX(城镇人口!$1:$1048576,MATCH($B314,城镇人口!$B:$B,0),MATCH(J$1,城镇人口!$1:$1,0))</f>
        <v>715149.69042961334</v>
      </c>
      <c r="K314" s="40">
        <f>INDEX(人口源表!$1:$1048576,MATCH($B314,人口源表!$A:$A,0),MATCH(K$1,人口源表!$1:$1,0))-INDEX(城镇人口!$1:$1048576,MATCH($B314,城镇人口!$B:$B,0),MATCH(K$1,城镇人口!$1:$1,0))</f>
        <v>713780.8506938942</v>
      </c>
      <c r="L314" s="40">
        <f>INDEX(人口源表!$1:$1048576,MATCH($B314,人口源表!$A:$A,0),MATCH(L$1,人口源表!$1:$1,0))-INDEX(城镇人口!$1:$1048576,MATCH($B314,城镇人口!$B:$B,0),MATCH(L$1,城镇人口!$1:$1,0))</f>
        <v>711508.08324237657</v>
      </c>
      <c r="M314" s="40">
        <f>INDEX(人口源表!$1:$1048576,MATCH($B314,人口源表!$A:$A,0),MATCH(M$1,人口源表!$1:$1,0))-INDEX(城镇人口!$1:$1048576,MATCH($B314,城镇人口!$B:$B,0),MATCH(M$1,城镇人口!$1:$1,0))</f>
        <v>708364.0137960331</v>
      </c>
      <c r="N314" s="40">
        <f>INDEX(人口源表!$1:$1048576,MATCH($B314,人口源表!$A:$A,0),MATCH(N$1,人口源表!$1:$1,0))-INDEX(城镇人口!$1:$1048576,MATCH($B314,城镇人口!$B:$B,0),MATCH(N$1,城镇人口!$1:$1,0))</f>
        <v>704381.10627540783</v>
      </c>
      <c r="O314" s="40">
        <f>INDEX(人口源表!$1:$1048576,MATCH($B314,人口源表!$A:$A,0),MATCH(O$1,人口源表!$1:$1,0))-INDEX(城镇人口!$1:$1048576,MATCH($B314,城镇人口!$B:$B,0),MATCH(O$1,城镇人口!$1:$1,0))</f>
        <v>699593.39485225722</v>
      </c>
      <c r="P314" s="40">
        <f>INDEX(人口源表!$1:$1048576,MATCH($B314,人口源表!$A:$A,0),MATCH(P$1,人口源表!$1:$1,0))-INDEX(城镇人口!$1:$1048576,MATCH($B314,城镇人口!$B:$B,0),MATCH(P$1,城镇人口!$1:$1,0))</f>
        <v>694035.9340176105</v>
      </c>
      <c r="Q314" s="40">
        <f>INDEX(人口源表!$1:$1048576,MATCH($B314,人口源表!$A:$A,0),MATCH(Q$1,人口源表!$1:$1,0))-INDEX(城镇人口!$1:$1048576,MATCH($B314,城镇人口!$B:$B,0),MATCH(Q$1,城镇人口!$1:$1,0))</f>
        <v>687744.27931599994</v>
      </c>
      <c r="R314" s="40">
        <f>INDEX(人口源表!$1:$1048576,MATCH($B314,人口源表!$A:$A,0),MATCH(R$1,人口源表!$1:$1,0))-INDEX(城镇人口!$1:$1048576,MATCH($B314,城镇人口!$B:$B,0),MATCH(R$1,城镇人口!$1:$1,0))</f>
        <v>680754.83538508252</v>
      </c>
      <c r="S314" s="40">
        <f>INDEX(人口源表!$1:$1048576,MATCH($B314,人口源表!$A:$A,0),MATCH(S$1,人口源表!$1:$1,0))-INDEX(城镇人口!$1:$1048576,MATCH($B314,城镇人口!$B:$B,0),MATCH(S$1,城镇人口!$1:$1,0))</f>
        <v>677861.61276336643</v>
      </c>
      <c r="T314" s="40">
        <f>INDEX(人口源表!$1:$1048576,MATCH($B314,人口源表!$A:$A,0),MATCH(T$1,人口源表!$1:$1,0))-INDEX(城镇人口!$1:$1048576,MATCH($B314,城镇人口!$B:$B,0),MATCH(T$1,城镇人口!$1:$1,0))</f>
        <v>674435.37950292777</v>
      </c>
      <c r="U314" s="40">
        <f>INDEX(人口源表!$1:$1048576,MATCH($B314,人口源表!$A:$A,0),MATCH(U$1,人口源表!$1:$1,0))-INDEX(城镇人口!$1:$1048576,MATCH($B314,城镇人口!$B:$B,0),MATCH(U$1,城镇人口!$1:$1,0))</f>
        <v>670505.79966548621</v>
      </c>
      <c r="V314" s="40">
        <f>INDEX(人口源表!$1:$1048576,MATCH($B314,人口源表!$A:$A,0),MATCH(V$1,人口源表!$1:$1,0))-INDEX(城镇人口!$1:$1048576,MATCH($B314,城镇人口!$B:$B,0),MATCH(V$1,城镇人口!$1:$1,0))</f>
        <v>666102.88357011508</v>
      </c>
      <c r="W314" s="40">
        <f>INDEX(人口源表!$1:$1048576,MATCH($B314,人口源表!$A:$A,0),MATCH(W$1,人口源表!$1:$1,0))-INDEX(城镇人口!$1:$1048576,MATCH($B314,城镇人口!$B:$B,0),MATCH(W$1,城镇人口!$1:$1,0))</f>
        <v>661256.95185366343</v>
      </c>
      <c r="X314" s="40">
        <f>INDEX(人口源表!$1:$1048576,MATCH($B314,人口源表!$A:$A,0),MATCH(X$1,人口源表!$1:$1,0))-INDEX(城镇人口!$1:$1048576,MATCH($B314,城镇人口!$B:$B,0),MATCH(X$1,城镇人口!$1:$1,0))</f>
        <v>655999.39917072223</v>
      </c>
      <c r="Y314" s="40">
        <f>INDEX(人口源表!$1:$1048576,MATCH($B314,人口源表!$A:$A,0),MATCH(Y$1,人口源表!$1:$1,0))-INDEX(城镇人口!$1:$1048576,MATCH($B314,城镇人口!$B:$B,0),MATCH(Y$1,城镇人口!$1:$1,0))</f>
        <v>650361.4360065863</v>
      </c>
      <c r="Z314" s="40">
        <f>INDEX(人口源表!$1:$1048576,MATCH($B314,人口源表!$A:$A,0),MATCH(Z$1,人口源表!$1:$1,0))-INDEX(城镇人口!$1:$1048576,MATCH($B314,城镇人口!$B:$B,0),MATCH(Z$1,城镇人口!$1:$1,0))</f>
        <v>644375.24814502907</v>
      </c>
      <c r="AA314" s="40">
        <f>INDEX(人口源表!$1:$1048576,MATCH($B314,人口源表!$A:$A,0),MATCH(AA$1,人口源表!$1:$1,0))-INDEX(城镇人口!$1:$1048576,MATCH($B314,城镇人口!$B:$B,0),MATCH(AA$1,城镇人口!$1:$1,0))</f>
        <v>638073.1461430249</v>
      </c>
      <c r="AB314" s="40">
        <f>INDEX(人口源表!$1:$1048576,MATCH($B314,人口源表!$A:$A,0),MATCH(AB$1,人口源表!$1:$1,0))-INDEX(城镇人口!$1:$1048576,MATCH($B314,城镇人口!$B:$B,0),MATCH(AB$1,城镇人口!$1:$1,0))</f>
        <v>631488.30229812174</v>
      </c>
      <c r="AC314" s="40">
        <f>INDEX(人口源表!$1:$1048576,MATCH($B314,人口源表!$A:$A,0),MATCH(AC$1,人口源表!$1:$1,0))-INDEX(城镇人口!$1:$1048576,MATCH($B314,城镇人口!$B:$B,0),MATCH(AC$1,城镇人口!$1:$1,0))</f>
        <v>625874.91215401655</v>
      </c>
      <c r="AD314" s="40">
        <f>INDEX(人口源表!$1:$1048576,MATCH($B314,人口源表!$A:$A,0),MATCH(AD$1,人口源表!$1:$1,0))-INDEX(城镇人口!$1:$1048576,MATCH($B314,城镇人口!$B:$B,0),MATCH(AD$1,城镇人口!$1:$1,0))</f>
        <v>620047.32600505964</v>
      </c>
      <c r="AE314" s="40">
        <f>INDEX(人口源表!$1:$1048576,MATCH($B314,人口源表!$A:$A,0),MATCH(AE$1,人口源表!$1:$1,0))-INDEX(城镇人口!$1:$1048576,MATCH($B314,城镇人口!$B:$B,0),MATCH(AE$1,城镇人口!$1:$1,0))</f>
        <v>614038.62076172756</v>
      </c>
      <c r="AF314" s="40">
        <f>INDEX(人口源表!$1:$1048576,MATCH($B314,人口源表!$A:$A,0),MATCH(AF$1,人口源表!$1:$1,0))-INDEX(城镇人口!$1:$1048576,MATCH($B314,城镇人口!$B:$B,0),MATCH(AF$1,城镇人口!$1:$1,0))</f>
        <v>607880.81614586641</v>
      </c>
      <c r="AG314" s="40">
        <f>INDEX(人口源表!$1:$1048576,MATCH($B314,人口源表!$A:$A,0),MATCH(AG$1,人口源表!$1:$1,0))-INDEX(城镇人口!$1:$1048576,MATCH($B314,城镇人口!$B:$B,0),MATCH(AG$1,城镇人口!$1:$1,0))</f>
        <v>601607.51444076002</v>
      </c>
      <c r="AH314" s="40">
        <f>INDEX(人口源表!$1:$1048576,MATCH($B314,人口源表!$A:$A,0),MATCH(AH$1,人口源表!$1:$1,0))-INDEX(城镇人口!$1:$1048576,MATCH($B314,城镇人口!$B:$B,0),MATCH(AH$1,城镇人口!$1:$1,0))</f>
        <v>595251.57943813782</v>
      </c>
      <c r="AI314" s="40">
        <f>INDEX(人口源表!$1:$1048576,MATCH($B314,人口源表!$A:$A,0),MATCH(AI$1,人口源表!$1:$1,0))-INDEX(城镇人口!$1:$1048576,MATCH($B314,城镇人口!$B:$B,0),MATCH(AI$1,城镇人口!$1:$1,0))</f>
        <v>588847.3593045437</v>
      </c>
      <c r="AJ314" s="40">
        <f>INDEX(人口源表!$1:$1048576,MATCH($B314,人口源表!$A:$A,0),MATCH(AJ$1,人口源表!$1:$1,0))-INDEX(城镇人口!$1:$1048576,MATCH($B314,城镇人口!$B:$B,0),MATCH(AJ$1,城镇人口!$1:$1,0))</f>
        <v>582427.65417372074</v>
      </c>
      <c r="AK314" s="40">
        <f>INDEX(人口源表!$1:$1048576,MATCH($B314,人口源表!$A:$A,0),MATCH(AK$1,人口源表!$1:$1,0))-INDEX(城镇人口!$1:$1048576,MATCH($B314,城镇人口!$B:$B,0),MATCH(AK$1,城镇人口!$1:$1,0))</f>
        <v>576027.40128062805</v>
      </c>
      <c r="AL314" s="40">
        <f>INDEX(人口源表!$1:$1048576,MATCH($B314,人口源表!$A:$A,0),MATCH(AL$1,人口源表!$1:$1,0))-INDEX(城镇人口!$1:$1048576,MATCH($B314,城镇人口!$B:$B,0),MATCH(AL$1,城镇人口!$1:$1,0))</f>
        <v>569680.65579831449</v>
      </c>
      <c r="AM314" s="40">
        <f>INDEX(人口源表!$1:$1048576,MATCH($B314,人口源表!$A:$A,0),MATCH(AM$1,人口源表!$1:$1,0))-INDEX(城镇人口!$1:$1048576,MATCH($B314,城镇人口!$B:$B,0),MATCH(AM$1,城镇人口!$1:$1,0))</f>
        <v>563420.94462496752</v>
      </c>
      <c r="AN314" s="40">
        <f>INDEX(人口源表!$1:$1048576,MATCH($B314,人口源表!$A:$A,0),MATCH(AN$1,人口源表!$1:$1,0))-INDEX(城镇人口!$1:$1048576,MATCH($B314,城镇人口!$B:$B,0),MATCH(AN$1,城镇人口!$1:$1,0))</f>
        <v>557283.40425564244</v>
      </c>
      <c r="AO314" s="40">
        <f>INDEX(人口源表!$1:$1048576,MATCH($B314,人口源表!$A:$A,0),MATCH(AO$1,人口源表!$1:$1,0))-INDEX(城镇人口!$1:$1048576,MATCH($B314,城镇人口!$B:$B,0),MATCH(AO$1,城镇人口!$1:$1,0))</f>
        <v>551301.47202872171</v>
      </c>
      <c r="AP314" s="40">
        <f>INDEX(人口源表!$1:$1048576,MATCH($B314,人口源表!$A:$A,0),MATCH(AP$1,人口源表!$1:$1,0))-INDEX(城镇人口!$1:$1048576,MATCH($B314,城镇人口!$B:$B,0),MATCH(AP$1,城镇人口!$1:$1,0))</f>
        <v>545510.09501021693</v>
      </c>
      <c r="AQ314" s="40">
        <f>INDEX(人口源表!$1:$1048576,MATCH($B314,人口源表!$A:$A,0),MATCH(AQ$1,人口源表!$1:$1,0))-INDEX(城镇人口!$1:$1048576,MATCH($B314,城镇人口!$B:$B,0),MATCH(AQ$1,城镇人口!$1:$1,0))</f>
        <v>539943.1686038581</v>
      </c>
      <c r="AR314" s="40">
        <f>INDEX(人口源表!$1:$1048576,MATCH($B314,人口源表!$A:$A,0),MATCH(AR$1,人口源表!$1:$1,0))-INDEX(城镇人口!$1:$1048576,MATCH($B314,城镇人口!$B:$B,0),MATCH(AR$1,城镇人口!$1:$1,0))</f>
        <v>534634.57671573793</v>
      </c>
      <c r="AS314" s="40">
        <f>INDEX(人口源表!$1:$1048576,MATCH($B314,人口源表!$A:$A,0),MATCH(AS$1,人口源表!$1:$1,0))-INDEX(城镇人口!$1:$1048576,MATCH($B314,城镇人口!$B:$B,0),MATCH(AS$1,城镇人口!$1:$1,0))</f>
        <v>529618.49262566178</v>
      </c>
      <c r="AT314" s="40">
        <f>INDEX(人口源表!$1:$1048576,MATCH($B314,人口源表!$A:$A,0),MATCH(AT$1,人口源表!$1:$1,0))-INDEX(城镇人口!$1:$1048576,MATCH($B314,城镇人口!$B:$B,0),MATCH(AT$1,城镇人口!$1:$1,0))</f>
        <v>524928.28423230734</v>
      </c>
      <c r="AU314" s="40">
        <f>INDEX(人口源表!$1:$1048576,MATCH($B314,人口源表!$A:$A,0),MATCH(AU$1,人口源表!$1:$1,0))-INDEX(城镇人口!$1:$1048576,MATCH($B314,城镇人口!$B:$B,0),MATCH(AU$1,城镇人口!$1:$1,0))</f>
        <v>520597.86148460675</v>
      </c>
      <c r="AV314" s="40">
        <f>INDEX(人口源表!$1:$1048576,MATCH($B314,人口源表!$A:$A,0),MATCH(AV$1,人口源表!$1:$1,0))-INDEX(城镇人口!$1:$1048576,MATCH($B314,城镇人口!$B:$B,0),MATCH(AV$1,城镇人口!$1:$1,0))</f>
        <v>516660.2429375943</v>
      </c>
    </row>
    <row r="315" spans="1:48" x14ac:dyDescent="0.15">
      <c r="A315" s="4" t="s">
        <v>880</v>
      </c>
      <c r="B315" s="4" t="s">
        <v>646</v>
      </c>
      <c r="C315" s="34">
        <f>VLOOKUP(B315,'[1]2016省城人口总结（根）'!B:C,2,FALSE)/100</f>
        <v>0.39</v>
      </c>
      <c r="D315" s="40">
        <f>INDEX(人口源表!$1:$1048576,MATCH($B315,人口源表!$A:$A,0),MATCH(D$1,人口源表!$1:$1,0))-INDEX(城镇人口!$1:$1048576,MATCH($B315,城镇人口!$B:$B,0),MATCH(D$1,城镇人口!$1:$1,0))</f>
        <v>2060665.4596599399</v>
      </c>
      <c r="E315" s="40">
        <f>INDEX(人口源表!$1:$1048576,MATCH($B315,人口源表!$A:$A,0),MATCH(E$1,人口源表!$1:$1,0))-INDEX(城镇人口!$1:$1048576,MATCH($B315,城镇人口!$B:$B,0),MATCH(E$1,城镇人口!$1:$1,0))</f>
        <v>2051418.4257271965</v>
      </c>
      <c r="F315" s="40">
        <f>INDEX(人口源表!$1:$1048576,MATCH($B315,人口源表!$A:$A,0),MATCH(F$1,人口源表!$1:$1,0))-INDEX(城镇人口!$1:$1048576,MATCH($B315,城镇人口!$B:$B,0),MATCH(F$1,城镇人口!$1:$1,0))</f>
        <v>2041423.3846104091</v>
      </c>
      <c r="G315" s="40">
        <f>INDEX(人口源表!$1:$1048576,MATCH($B315,人口源表!$A:$A,0),MATCH(G$1,人口源表!$1:$1,0))-INDEX(城镇人口!$1:$1048576,MATCH($B315,城镇人口!$B:$B,0),MATCH(G$1,城镇人口!$1:$1,0))</f>
        <v>1742752.9439283616</v>
      </c>
      <c r="H315" s="40">
        <f>INDEX(人口源表!$1:$1048576,MATCH($B315,人口源表!$A:$A,0),MATCH(H$1,人口源表!$1:$1,0))-INDEX(城镇人口!$1:$1048576,MATCH($B315,城镇人口!$B:$B,0),MATCH(H$1,城镇人口!$1:$1,0))</f>
        <v>1739296.7657185844</v>
      </c>
      <c r="I315" s="40">
        <f>INDEX(人口源表!$1:$1048576,MATCH($B315,人口源表!$A:$A,0),MATCH(I$1,人口源表!$1:$1,0))-INDEX(城镇人口!$1:$1048576,MATCH($B315,城镇人口!$B:$B,0),MATCH(I$1,城镇人口!$1:$1,0))</f>
        <v>1743384.6865359691</v>
      </c>
      <c r="J315" s="40">
        <f>INDEX(人口源表!$1:$1048576,MATCH($B315,人口源表!$A:$A,0),MATCH(J$1,人口源表!$1:$1,0))-INDEX(城镇人口!$1:$1048576,MATCH($B315,城镇人口!$B:$B,0),MATCH(J$1,城镇人口!$1:$1,0))</f>
        <v>1746517.2677504907</v>
      </c>
      <c r="K315" s="40">
        <f>INDEX(人口源表!$1:$1048576,MATCH($B315,人口源表!$A:$A,0),MATCH(K$1,人口源表!$1:$1,0))-INDEX(城镇人口!$1:$1048576,MATCH($B315,城镇人口!$B:$B,0),MATCH(K$1,城镇人口!$1:$1,0))</f>
        <v>1748620.6641091937</v>
      </c>
      <c r="L315" s="40">
        <f>INDEX(人口源表!$1:$1048576,MATCH($B315,人口源表!$A:$A,0),MATCH(L$1,人口源表!$1:$1,0))-INDEX(城镇人口!$1:$1048576,MATCH($B315,城镇人口!$B:$B,0),MATCH(L$1,城镇人口!$1:$1,0))</f>
        <v>1749631.0638707718</v>
      </c>
      <c r="M315" s="40">
        <f>INDEX(人口源表!$1:$1048576,MATCH($B315,人口源表!$A:$A,0),MATCH(M$1,人口源表!$1:$1,0))-INDEX(城镇人口!$1:$1048576,MATCH($B315,城镇人口!$B:$B,0),MATCH(M$1,城镇人口!$1:$1,0))</f>
        <v>1749495.0336369965</v>
      </c>
      <c r="N315" s="40">
        <f>INDEX(人口源表!$1:$1048576,MATCH($B315,人口源表!$A:$A,0),MATCH(N$1,人口源表!$1:$1,0))-INDEX(城镇人口!$1:$1048576,MATCH($B315,城镇人口!$B:$B,0),MATCH(N$1,城镇人口!$1:$1,0))</f>
        <v>1748168.1583770297</v>
      </c>
      <c r="O315" s="40">
        <f>INDEX(人口源表!$1:$1048576,MATCH($B315,人口源表!$A:$A,0),MATCH(O$1,人口源表!$1:$1,0))-INDEX(城镇人口!$1:$1048576,MATCH($B315,城镇人口!$B:$B,0),MATCH(O$1,城镇人口!$1:$1,0))</f>
        <v>1745614.8319540485</v>
      </c>
      <c r="P315" s="40">
        <f>INDEX(人口源表!$1:$1048576,MATCH($B315,人口源表!$A:$A,0),MATCH(P$1,人口源表!$1:$1,0))-INDEX(城镇人口!$1:$1048576,MATCH($B315,城镇人口!$B:$B,0),MATCH(P$1,城镇人口!$1:$1,0))</f>
        <v>1741810.2336082971</v>
      </c>
      <c r="Q315" s="40">
        <f>INDEX(人口源表!$1:$1048576,MATCH($B315,人口源表!$A:$A,0),MATCH(Q$1,人口源表!$1:$1,0))-INDEX(城镇人口!$1:$1048576,MATCH($B315,城镇人口!$B:$B,0),MATCH(Q$1,城镇人口!$1:$1,0))</f>
        <v>1736736.7520886168</v>
      </c>
      <c r="R315" s="40">
        <f>INDEX(人口源表!$1:$1048576,MATCH($B315,人口源表!$A:$A,0),MATCH(R$1,人口源表!$1:$1,0))-INDEX(城镇人口!$1:$1048576,MATCH($B315,城镇人口!$B:$B,0),MATCH(R$1,城镇人口!$1:$1,0))</f>
        <v>1730386.4945178418</v>
      </c>
      <c r="S315" s="40">
        <f>INDEX(人口源表!$1:$1048576,MATCH($B315,人口源表!$A:$A,0),MATCH(S$1,人口源表!$1:$1,0))-INDEX(城镇人口!$1:$1048576,MATCH($B315,城镇人口!$B:$B,0),MATCH(S$1,城镇人口!$1:$1,0))</f>
        <v>1730185.8856435793</v>
      </c>
      <c r="T315" s="40">
        <f>INDEX(人口源表!$1:$1048576,MATCH($B315,人口源表!$A:$A,0),MATCH(T$1,人口源表!$1:$1,0))-INDEX(城镇人口!$1:$1048576,MATCH($B315,城镇人口!$B:$B,0),MATCH(T$1,城镇人口!$1:$1,0))</f>
        <v>1728880.8073700573</v>
      </c>
      <c r="U315" s="40">
        <f>INDEX(人口源表!$1:$1048576,MATCH($B315,人口源表!$A:$A,0),MATCH(U$1,人口源表!$1:$1,0))-INDEX(城镇人口!$1:$1048576,MATCH($B315,城镇人口!$B:$B,0),MATCH(U$1,城镇人口!$1:$1,0))</f>
        <v>1726476.2926112197</v>
      </c>
      <c r="V315" s="40">
        <f>INDEX(人口源表!$1:$1048576,MATCH($B315,人口源表!$A:$A,0),MATCH(V$1,人口源表!$1:$1,0))-INDEX(城镇人口!$1:$1048576,MATCH($B315,城镇人口!$B:$B,0),MATCH(V$1,城镇人口!$1:$1,0))</f>
        <v>1722983.9906441101</v>
      </c>
      <c r="W315" s="40">
        <f>INDEX(人口源表!$1:$1048576,MATCH($B315,人口源表!$A:$A,0),MATCH(W$1,人口源表!$1:$1,0))-INDEX(城镇人口!$1:$1048576,MATCH($B315,城镇人口!$B:$B,0),MATCH(W$1,城镇人口!$1:$1,0))</f>
        <v>1718423.6112314034</v>
      </c>
      <c r="X315" s="40">
        <f>INDEX(人口源表!$1:$1048576,MATCH($B315,人口源表!$A:$A,0),MATCH(X$1,人口源表!$1:$1,0))-INDEX(城镇人口!$1:$1048576,MATCH($B315,城镇人口!$B:$B,0),MATCH(X$1,城镇人口!$1:$1,0))</f>
        <v>1712820.6482505137</v>
      </c>
      <c r="Y315" s="40">
        <f>INDEX(人口源表!$1:$1048576,MATCH($B315,人口源表!$A:$A,0),MATCH(Y$1,人口源表!$1:$1,0))-INDEX(城镇人口!$1:$1048576,MATCH($B315,城镇人口!$B:$B,0),MATCH(Y$1,城镇人口!$1:$1,0))</f>
        <v>1706207.2941649819</v>
      </c>
      <c r="Z315" s="40">
        <f>INDEX(人口源表!$1:$1048576,MATCH($B315,人口源表!$A:$A,0),MATCH(Z$1,人口源表!$1:$1,0))-INDEX(城镇人口!$1:$1048576,MATCH($B315,城镇人口!$B:$B,0),MATCH(Z$1,城镇人口!$1:$1,0))</f>
        <v>1698622.8035304188</v>
      </c>
      <c r="AA315" s="40">
        <f>INDEX(人口源表!$1:$1048576,MATCH($B315,人口源表!$A:$A,0),MATCH(AA$1,人口源表!$1:$1,0))-INDEX(城镇人口!$1:$1048576,MATCH($B315,城镇人口!$B:$B,0),MATCH(AA$1,城镇人口!$1:$1,0))</f>
        <v>1690112.2858655078</v>
      </c>
      <c r="AB315" s="40">
        <f>INDEX(人口源表!$1:$1048576,MATCH($B315,人口源表!$A:$A,0),MATCH(AB$1,人口源表!$1:$1,0))-INDEX(城镇人口!$1:$1048576,MATCH($B315,城镇人口!$B:$B,0),MATCH(AB$1,城镇人口!$1:$1,0))</f>
        <v>1680727.071559544</v>
      </c>
      <c r="AC315" s="40">
        <f>INDEX(人口源表!$1:$1048576,MATCH($B315,人口源表!$A:$A,0),MATCH(AC$1,人口源表!$1:$1,0))-INDEX(城镇人口!$1:$1048576,MATCH($B315,城镇人口!$B:$B,0),MATCH(AC$1,城镇人口!$1:$1,0))</f>
        <v>1672464.5857317136</v>
      </c>
      <c r="AD315" s="40">
        <f>INDEX(人口源表!$1:$1048576,MATCH($B315,人口源表!$A:$A,0),MATCH(AD$1,人口源表!$1:$1,0))-INDEX(城镇人口!$1:$1048576,MATCH($B315,城镇人口!$B:$B,0),MATCH(AD$1,城镇人口!$1:$1,0))</f>
        <v>1663458.4826599318</v>
      </c>
      <c r="AE315" s="40">
        <f>INDEX(人口源表!$1:$1048576,MATCH($B315,人口源表!$A:$A,0),MATCH(AE$1,人口源表!$1:$1,0))-INDEX(城镇人口!$1:$1048576,MATCH($B315,城镇人口!$B:$B,0),MATCH(AE$1,城镇人口!$1:$1,0))</f>
        <v>1653775.3827515531</v>
      </c>
      <c r="AF315" s="40">
        <f>INDEX(人口源表!$1:$1048576,MATCH($B315,人口源表!$A:$A,0),MATCH(AF$1,人口源表!$1:$1,0))-INDEX(城镇人口!$1:$1048576,MATCH($B315,城镇人口!$B:$B,0),MATCH(AF$1,城镇人口!$1:$1,0))</f>
        <v>1643487.21534885</v>
      </c>
      <c r="AG315" s="40">
        <f>INDEX(人口源表!$1:$1048576,MATCH($B315,人口源表!$A:$A,0),MATCH(AG$1,人口源表!$1:$1,0))-INDEX(城镇人口!$1:$1048576,MATCH($B315,城镇人口!$B:$B,0),MATCH(AG$1,城镇人口!$1:$1,0))</f>
        <v>1632673.125267664</v>
      </c>
      <c r="AH315" s="40">
        <f>INDEX(人口源表!$1:$1048576,MATCH($B315,人口源表!$A:$A,0),MATCH(AH$1,人口源表!$1:$1,0))-INDEX(城镇人口!$1:$1048576,MATCH($B315,城镇人口!$B:$B,0),MATCH(AH$1,城镇人口!$1:$1,0))</f>
        <v>1621415.7839220287</v>
      </c>
      <c r="AI315" s="40">
        <f>INDEX(人口源表!$1:$1048576,MATCH($B315,人口源表!$A:$A,0),MATCH(AI$1,人口源表!$1:$1,0))-INDEX(城镇人口!$1:$1048576,MATCH($B315,城镇人口!$B:$B,0),MATCH(AI$1,城镇人口!$1:$1,0))</f>
        <v>1609804.3112937266</v>
      </c>
      <c r="AJ315" s="40">
        <f>INDEX(人口源表!$1:$1048576,MATCH($B315,人口源表!$A:$A,0),MATCH(AJ$1,人口源表!$1:$1,0))-INDEX(城镇人口!$1:$1048576,MATCH($B315,城镇人口!$B:$B,0),MATCH(AJ$1,城镇人口!$1:$1,0))</f>
        <v>1597933.6241178291</v>
      </c>
      <c r="AK315" s="40">
        <f>INDEX(人口源表!$1:$1048576,MATCH($B315,人口源表!$A:$A,0),MATCH(AK$1,人口源表!$1:$1,0))-INDEX(城镇人口!$1:$1048576,MATCH($B315,城镇人口!$B:$B,0),MATCH(AK$1,城镇人口!$1:$1,0))</f>
        <v>1585902.795956092</v>
      </c>
      <c r="AL315" s="40">
        <f>INDEX(人口源表!$1:$1048576,MATCH($B315,人口源表!$A:$A,0),MATCH(AL$1,人口源表!$1:$1,0))-INDEX(城镇人口!$1:$1048576,MATCH($B315,城镇人口!$B:$B,0),MATCH(AL$1,城镇人口!$1:$1,0))</f>
        <v>1573815.4376155646</v>
      </c>
      <c r="AM315" s="40">
        <f>INDEX(人口源表!$1:$1048576,MATCH($B315,人口源表!$A:$A,0),MATCH(AM$1,人口源表!$1:$1,0))-INDEX(城镇人口!$1:$1048576,MATCH($B315,城镇人口!$B:$B,0),MATCH(AM$1,城镇人口!$1:$1,0))</f>
        <v>1561782.0452455513</v>
      </c>
      <c r="AN315" s="40">
        <f>INDEX(人口源表!$1:$1048576,MATCH($B315,人口源表!$A:$A,0),MATCH(AN$1,人口源表!$1:$1,0))-INDEX(城镇人口!$1:$1048576,MATCH($B315,城镇人口!$B:$B,0),MATCH(AN$1,城镇人口!$1:$1,0))</f>
        <v>1549915.8786158904</v>
      </c>
      <c r="AO315" s="40">
        <f>INDEX(人口源表!$1:$1048576,MATCH($B315,人口源表!$A:$A,0),MATCH(AO$1,人口源表!$1:$1,0))-INDEX(城镇人口!$1:$1048576,MATCH($B315,城镇人口!$B:$B,0),MATCH(AO$1,城镇人口!$1:$1,0))</f>
        <v>1538335.8069220961</v>
      </c>
      <c r="AP315" s="40">
        <f>INDEX(人口源表!$1:$1048576,MATCH($B315,人口源表!$A:$A,0),MATCH(AP$1,人口源表!$1:$1,0))-INDEX(城镇人口!$1:$1048576,MATCH($B315,城镇人口!$B:$B,0),MATCH(AP$1,城镇人口!$1:$1,0))</f>
        <v>1527164.6803031156</v>
      </c>
      <c r="AQ315" s="40">
        <f>INDEX(人口源表!$1:$1048576,MATCH($B315,人口源表!$A:$A,0),MATCH(AQ$1,人口源表!$1:$1,0))-INDEX(城镇人口!$1:$1048576,MATCH($B315,城镇人口!$B:$B,0),MATCH(AQ$1,城镇人口!$1:$1,0))</f>
        <v>1516529.6839590773</v>
      </c>
      <c r="AR315" s="40">
        <f>INDEX(人口源表!$1:$1048576,MATCH($B315,人口源表!$A:$A,0),MATCH(AR$1,人口源表!$1:$1,0))-INDEX(城镇人口!$1:$1048576,MATCH($B315,城镇人口!$B:$B,0),MATCH(AR$1,城镇人口!$1:$1,0))</f>
        <v>1506562.1937415195</v>
      </c>
      <c r="AS315" s="40">
        <f>INDEX(人口源表!$1:$1048576,MATCH($B315,人口源表!$A:$A,0),MATCH(AS$1,人口源表!$1:$1,0))-INDEX(城镇人口!$1:$1048576,MATCH($B315,城镇人口!$B:$B,0),MATCH(AS$1,城镇人口!$1:$1,0))</f>
        <v>1497398.1137334001</v>
      </c>
      <c r="AT315" s="40">
        <f>INDEX(人口源表!$1:$1048576,MATCH($B315,人口源表!$A:$A,0),MATCH(AT$1,人口源表!$1:$1,0))-INDEX(城镇人口!$1:$1048576,MATCH($B315,城镇人口!$B:$B,0),MATCH(AT$1,城镇人口!$1:$1,0))</f>
        <v>1489176.2741511359</v>
      </c>
      <c r="AU315" s="40">
        <f>INDEX(人口源表!$1:$1048576,MATCH($B315,人口源表!$A:$A,0),MATCH(AU$1,人口源表!$1:$1,0))-INDEX(城镇人口!$1:$1048576,MATCH($B315,城镇人口!$B:$B,0),MATCH(AU$1,城镇人口!$1:$1,0))</f>
        <v>1482040.2202806524</v>
      </c>
      <c r="AV315" s="40">
        <f>INDEX(人口源表!$1:$1048576,MATCH($B315,人口源表!$A:$A,0),MATCH(AV$1,人口源表!$1:$1,0))-INDEX(城镇人口!$1:$1048576,MATCH($B315,城镇人口!$B:$B,0),MATCH(AV$1,城镇人口!$1:$1,0))</f>
        <v>1476135.6537497598</v>
      </c>
    </row>
    <row r="316" spans="1:48" x14ac:dyDescent="0.15">
      <c r="A316" s="4" t="s">
        <v>880</v>
      </c>
      <c r="B316" s="4" t="s">
        <v>648</v>
      </c>
      <c r="C316" s="34">
        <f>VLOOKUP(B316,'[1]2016省城人口总结（根）'!B:C,2,FALSE)/100</f>
        <v>0.39079999999999998</v>
      </c>
      <c r="D316" s="40">
        <f>INDEX(人口源表!$1:$1048576,MATCH($B316,人口源表!$A:$A,0),MATCH(D$1,人口源表!$1:$1,0))-INDEX(城镇人口!$1:$1048576,MATCH($B316,城镇人口!$B:$B,0),MATCH(D$1,城镇人口!$1:$1,0))</f>
        <v>1146729.8464704347</v>
      </c>
      <c r="E316" s="40">
        <f>INDEX(人口源表!$1:$1048576,MATCH($B316,人口源表!$A:$A,0),MATCH(E$1,人口源表!$1:$1,0))-INDEX(城镇人口!$1:$1048576,MATCH($B316,城镇人口!$B:$B,0),MATCH(E$1,城镇人口!$1:$1,0))</f>
        <v>1141944.3849472343</v>
      </c>
      <c r="F316" s="40">
        <f>INDEX(人口源表!$1:$1048576,MATCH($B316,人口源表!$A:$A,0),MATCH(F$1,人口源表!$1:$1,0))-INDEX(城镇人口!$1:$1048576,MATCH($B316,城镇人口!$B:$B,0),MATCH(F$1,城镇人口!$1:$1,0))</f>
        <v>1136671.4274424603</v>
      </c>
      <c r="G316" s="40">
        <f>INDEX(人口源表!$1:$1048576,MATCH($B316,人口源表!$A:$A,0),MATCH(G$1,人口源表!$1:$1,0))-INDEX(城镇人口!$1:$1048576,MATCH($B316,城镇人口!$B:$B,0),MATCH(G$1,城镇人口!$1:$1,0))</f>
        <v>853036.92889001046</v>
      </c>
      <c r="H316" s="40">
        <f>INDEX(人口源表!$1:$1048576,MATCH($B316,人口源表!$A:$A,0),MATCH(H$1,人口源表!$1:$1,0))-INDEX(城镇人口!$1:$1048576,MATCH($B316,城镇人口!$B:$B,0),MATCH(H$1,城镇人口!$1:$1,0))</f>
        <v>852456.3091739103</v>
      </c>
      <c r="I316" s="40">
        <f>INDEX(人口源表!$1:$1048576,MATCH($B316,人口源表!$A:$A,0),MATCH(I$1,人口源表!$1:$1,0))-INDEX(城镇人口!$1:$1048576,MATCH($B316,城镇人口!$B:$B,0),MATCH(I$1,城镇人口!$1:$1,0))</f>
        <v>855111.18277856347</v>
      </c>
      <c r="J316" s="40">
        <f>INDEX(人口源表!$1:$1048576,MATCH($B316,人口源表!$A:$A,0),MATCH(J$1,人口源表!$1:$1,0))-INDEX(城镇人口!$1:$1048576,MATCH($B316,城镇人口!$B:$B,0),MATCH(J$1,城镇人口!$1:$1,0))</f>
        <v>856879.65531048586</v>
      </c>
      <c r="K316" s="40">
        <f>INDEX(人口源表!$1:$1048576,MATCH($B316,人口源表!$A:$A,0),MATCH(K$1,人口源表!$1:$1,0))-INDEX(城镇人口!$1:$1048576,MATCH($B316,城镇人口!$B:$B,0),MATCH(K$1,城镇人口!$1:$1,0))</f>
        <v>857775.8731339951</v>
      </c>
      <c r="L316" s="40">
        <f>INDEX(人口源表!$1:$1048576,MATCH($B316,人口源表!$A:$A,0),MATCH(L$1,人口源表!$1:$1,0))-INDEX(城镇人口!$1:$1048576,MATCH($B316,城镇人口!$B:$B,0),MATCH(L$1,城镇人口!$1:$1,0))</f>
        <v>857817.05199186201</v>
      </c>
      <c r="M316" s="40">
        <f>INDEX(人口源表!$1:$1048576,MATCH($B316,人口源表!$A:$A,0),MATCH(M$1,人口源表!$1:$1,0))-INDEX(城镇人口!$1:$1048576,MATCH($B316,城镇人口!$B:$B,0),MATCH(M$1,城镇人口!$1:$1,0))</f>
        <v>857021.12980325625</v>
      </c>
      <c r="N316" s="40">
        <f>INDEX(人口源表!$1:$1048576,MATCH($B316,人口源表!$A:$A,0),MATCH(N$1,人口源表!$1:$1,0))-INDEX(城镇人口!$1:$1048576,MATCH($B316,城镇人口!$B:$B,0),MATCH(N$1,城镇人口!$1:$1,0))</f>
        <v>855407.85891249194</v>
      </c>
      <c r="O316" s="40">
        <f>INDEX(人口源表!$1:$1048576,MATCH($B316,人口源表!$A:$A,0),MATCH(O$1,人口源表!$1:$1,0))-INDEX(城镇人口!$1:$1048576,MATCH($B316,城镇人口!$B:$B,0),MATCH(O$1,城镇人口!$1:$1,0))</f>
        <v>852999.84443593724</v>
      </c>
      <c r="P316" s="40">
        <f>INDEX(人口源表!$1:$1048576,MATCH($B316,人口源表!$A:$A,0),MATCH(P$1,人口源表!$1:$1,0))-INDEX(城镇人口!$1:$1048576,MATCH($B316,城镇人口!$B:$B,0),MATCH(P$1,城镇人口!$1:$1,0))</f>
        <v>849820.24314973236</v>
      </c>
      <c r="Q316" s="40">
        <f>INDEX(人口源表!$1:$1048576,MATCH($B316,人口源表!$A:$A,0),MATCH(Q$1,人口源表!$1:$1,0))-INDEX(城镇人口!$1:$1048576,MATCH($B316,城镇人口!$B:$B,0),MATCH(Q$1,城镇人口!$1:$1,0))</f>
        <v>845893.82416103675</v>
      </c>
      <c r="R316" s="40">
        <f>INDEX(人口源表!$1:$1048576,MATCH($B316,人口源表!$A:$A,0),MATCH(R$1,人口源表!$1:$1,0))-INDEX(城镇人口!$1:$1048576,MATCH($B316,城镇人口!$B:$B,0),MATCH(R$1,城镇人口!$1:$1,0))</f>
        <v>841247.97396268125</v>
      </c>
      <c r="S316" s="40">
        <f>INDEX(人口源表!$1:$1048576,MATCH($B316,人口源表!$A:$A,0),MATCH(S$1,人口源表!$1:$1,0))-INDEX(城镇人口!$1:$1048576,MATCH($B316,城镇人口!$B:$B,0),MATCH(S$1,城镇人口!$1:$1,0))</f>
        <v>839527.48370890319</v>
      </c>
      <c r="T316" s="40">
        <f>INDEX(人口源表!$1:$1048576,MATCH($B316,人口源表!$A:$A,0),MATCH(T$1,人口源表!$1:$1,0))-INDEX(城镇人口!$1:$1048576,MATCH($B316,城镇人口!$B:$B,0),MATCH(T$1,城镇人口!$1:$1,0))</f>
        <v>837211.29087432846</v>
      </c>
      <c r="U316" s="40">
        <f>INDEX(人口源表!$1:$1048576,MATCH($B316,人口源表!$A:$A,0),MATCH(U$1,人口源表!$1:$1,0))-INDEX(城镇人口!$1:$1048576,MATCH($B316,城镇人口!$B:$B,0),MATCH(U$1,城镇人口!$1:$1,0))</f>
        <v>834323.0108539057</v>
      </c>
      <c r="V316" s="40">
        <f>INDEX(人口源表!$1:$1048576,MATCH($B316,人口源表!$A:$A,0),MATCH(V$1,人口源表!$1:$1,0))-INDEX(城镇人口!$1:$1048576,MATCH($B316,城镇人口!$B:$B,0),MATCH(V$1,城镇人口!$1:$1,0))</f>
        <v>830889.21397879883</v>
      </c>
      <c r="W316" s="40">
        <f>INDEX(人口源表!$1:$1048576,MATCH($B316,人口源表!$A:$A,0),MATCH(W$1,人口源表!$1:$1,0))-INDEX(城镇人口!$1:$1048576,MATCH($B316,城镇人口!$B:$B,0),MATCH(W$1,城镇人口!$1:$1,0))</f>
        <v>826936.71922818723</v>
      </c>
      <c r="X316" s="40">
        <f>INDEX(人口源表!$1:$1048576,MATCH($B316,人口源表!$A:$A,0),MATCH(X$1,人口源表!$1:$1,0))-INDEX(城镇人口!$1:$1048576,MATCH($B316,城镇人口!$B:$B,0),MATCH(X$1,城镇人口!$1:$1,0))</f>
        <v>822494.15107985353</v>
      </c>
      <c r="Y316" s="40">
        <f>INDEX(人口源表!$1:$1048576,MATCH($B316,人口源表!$A:$A,0),MATCH(Y$1,人口源表!$1:$1,0))-INDEX(城镇人口!$1:$1048576,MATCH($B316,城镇人口!$B:$B,0),MATCH(Y$1,城镇人口!$1:$1,0))</f>
        <v>817591.88800228527</v>
      </c>
      <c r="Z316" s="40">
        <f>INDEX(人口源表!$1:$1048576,MATCH($B316,人口源表!$A:$A,0),MATCH(Z$1,人口源表!$1:$1,0))-INDEX(城镇人口!$1:$1048576,MATCH($B316,城镇人口!$B:$B,0),MATCH(Z$1,城镇人口!$1:$1,0))</f>
        <v>812259.93266970385</v>
      </c>
      <c r="AA316" s="40">
        <f>INDEX(人口源表!$1:$1048576,MATCH($B316,人口源表!$A:$A,0),MATCH(AA$1,人口源表!$1:$1,0))-INDEX(城镇人口!$1:$1048576,MATCH($B316,城镇人口!$B:$B,0),MATCH(AA$1,城镇人口!$1:$1,0))</f>
        <v>806531.00886392058</v>
      </c>
      <c r="AB316" s="40">
        <f>INDEX(人口源表!$1:$1048576,MATCH($B316,人口源表!$A:$A,0),MATCH(AB$1,人口源表!$1:$1,0))-INDEX(城镇人口!$1:$1048576,MATCH($B316,城镇人口!$B:$B,0),MATCH(AB$1,城镇人口!$1:$1,0))</f>
        <v>800437.91119422764</v>
      </c>
      <c r="AC316" s="40">
        <f>INDEX(人口源表!$1:$1048576,MATCH($B316,人口源表!$A:$A,0),MATCH(AC$1,人口源表!$1:$1,0))-INDEX(城镇人口!$1:$1048576,MATCH($B316,城镇人口!$B:$B,0),MATCH(AC$1,城镇人口!$1:$1,0))</f>
        <v>794941.61435100541</v>
      </c>
      <c r="AD316" s="40">
        <f>INDEX(人口源表!$1:$1048576,MATCH($B316,人口源表!$A:$A,0),MATCH(AD$1,人口源表!$1:$1,0))-INDEX(城镇人口!$1:$1048576,MATCH($B316,城镇人口!$B:$B,0),MATCH(AD$1,城镇人口!$1:$1,0))</f>
        <v>789152.14016752481</v>
      </c>
      <c r="AE316" s="40">
        <f>INDEX(人口源表!$1:$1048576,MATCH($B316,人口源表!$A:$A,0),MATCH(AE$1,人口源表!$1:$1,0))-INDEX(城镇人口!$1:$1048576,MATCH($B316,城镇人口!$B:$B,0),MATCH(AE$1,城镇人口!$1:$1,0))</f>
        <v>783105.39874315634</v>
      </c>
      <c r="AF316" s="40">
        <f>INDEX(人口源表!$1:$1048576,MATCH($B316,人口源表!$A:$A,0),MATCH(AF$1,人口源表!$1:$1,0))-INDEX(城镇人口!$1:$1048576,MATCH($B316,城镇人口!$B:$B,0),MATCH(AF$1,城镇人口!$1:$1,0))</f>
        <v>776837.35852454568</v>
      </c>
      <c r="AG316" s="40">
        <f>INDEX(人口源表!$1:$1048576,MATCH($B316,人口源表!$A:$A,0),MATCH(AG$1,人口源表!$1:$1,0))-INDEX(城镇人口!$1:$1048576,MATCH($B316,城镇人口!$B:$B,0),MATCH(AG$1,城镇人口!$1:$1,0))</f>
        <v>770386.05407480826</v>
      </c>
      <c r="AH316" s="40">
        <f>INDEX(人口源表!$1:$1048576,MATCH($B316,人口源表!$A:$A,0),MATCH(AH$1,人口源表!$1:$1,0))-INDEX(城镇人口!$1:$1048576,MATCH($B316,城镇人口!$B:$B,0),MATCH(AH$1,城镇人口!$1:$1,0))</f>
        <v>763790.02460524382</v>
      </c>
      <c r="AI316" s="40">
        <f>INDEX(人口源表!$1:$1048576,MATCH($B316,人口源表!$A:$A,0),MATCH(AI$1,人口源表!$1:$1,0))-INDEX(城镇人口!$1:$1048576,MATCH($B316,城镇人口!$B:$B,0),MATCH(AI$1,城镇人口!$1:$1,0))</f>
        <v>757088.79206294403</v>
      </c>
      <c r="AJ316" s="40">
        <f>INDEX(人口源表!$1:$1048576,MATCH($B316,人口源表!$A:$A,0),MATCH(AJ$1,人口源表!$1:$1,0))-INDEX(城镇人口!$1:$1048576,MATCH($B316,城镇人口!$B:$B,0),MATCH(AJ$1,城镇人口!$1:$1,0))</f>
        <v>750322.32824361115</v>
      </c>
      <c r="AK316" s="40">
        <f>INDEX(人口源表!$1:$1048576,MATCH($B316,人口源表!$A:$A,0),MATCH(AK$1,人口源表!$1:$1,0))-INDEX(城镇人口!$1:$1048576,MATCH($B316,城镇人口!$B:$B,0),MATCH(AK$1,城镇人口!$1:$1,0))</f>
        <v>743533.02206476987</v>
      </c>
      <c r="AL316" s="40">
        <f>INDEX(人口源表!$1:$1048576,MATCH($B316,人口源表!$A:$A,0),MATCH(AL$1,人口源表!$1:$1,0))-INDEX(城镇人口!$1:$1048576,MATCH($B316,城镇人口!$B:$B,0),MATCH(AL$1,城镇人口!$1:$1,0))</f>
        <v>736762.64168042375</v>
      </c>
      <c r="AM316" s="40">
        <f>INDEX(人口源表!$1:$1048576,MATCH($B316,人口源表!$A:$A,0),MATCH(AM$1,人口源表!$1:$1,0))-INDEX(城镇人口!$1:$1048576,MATCH($B316,城镇人口!$B:$B,0),MATCH(AM$1,城镇人口!$1:$1,0))</f>
        <v>730054.30479012663</v>
      </c>
      <c r="AN316" s="40">
        <f>INDEX(人口源表!$1:$1048576,MATCH($B316,人口源表!$A:$A,0),MATCH(AN$1,人口源表!$1:$1,0))-INDEX(城镇人口!$1:$1048576,MATCH($B316,城镇人口!$B:$B,0),MATCH(AN$1,城镇人口!$1:$1,0))</f>
        <v>723452.43456708279</v>
      </c>
      <c r="AO316" s="40">
        <f>INDEX(人口源表!$1:$1048576,MATCH($B316,人口源表!$A:$A,0),MATCH(AO$1,人口源表!$1:$1,0))-INDEX(城镇人口!$1:$1048576,MATCH($B316,城镇人口!$B:$B,0),MATCH(AO$1,城镇人口!$1:$1,0))</f>
        <v>717001.24443780526</v>
      </c>
      <c r="AP316" s="40">
        <f>INDEX(人口源表!$1:$1048576,MATCH($B316,人口源表!$A:$A,0),MATCH(AP$1,人口源表!$1:$1,0))-INDEX(城镇人口!$1:$1048576,MATCH($B316,城镇人口!$B:$B,0),MATCH(AP$1,城镇人口!$1:$1,0))</f>
        <v>710746.67509161413</v>
      </c>
      <c r="AQ316" s="40">
        <f>INDEX(人口源表!$1:$1048576,MATCH($B316,人口源表!$A:$A,0),MATCH(AQ$1,人口源表!$1:$1,0))-INDEX(城镇人口!$1:$1048576,MATCH($B316,城镇人口!$B:$B,0),MATCH(AQ$1,城镇人口!$1:$1,0))</f>
        <v>704735.36679333192</v>
      </c>
      <c r="AR316" s="40">
        <f>INDEX(人口源表!$1:$1048576,MATCH($B316,人口源表!$A:$A,0),MATCH(AR$1,人口源表!$1:$1,0))-INDEX(城镇人口!$1:$1048576,MATCH($B316,城镇人口!$B:$B,0),MATCH(AR$1,城镇人口!$1:$1,0))</f>
        <v>699013.65433774085</v>
      </c>
      <c r="AS316" s="40">
        <f>INDEX(人口源表!$1:$1048576,MATCH($B316,人口源表!$A:$A,0),MATCH(AS$1,人口源表!$1:$1,0))-INDEX(城镇人口!$1:$1048576,MATCH($B316,城镇人口!$B:$B,0),MATCH(AS$1,城镇人口!$1:$1,0))</f>
        <v>693628.99741048669</v>
      </c>
      <c r="AT316" s="40">
        <f>INDEX(人口源表!$1:$1048576,MATCH($B316,人口源表!$A:$A,0),MATCH(AT$1,人口源表!$1:$1,0))-INDEX(城镇人口!$1:$1048576,MATCH($B316,城镇人口!$B:$B,0),MATCH(AT$1,城镇人口!$1:$1,0))</f>
        <v>688630.41458036751</v>
      </c>
      <c r="AU316" s="40">
        <f>INDEX(人口源表!$1:$1048576,MATCH($B316,人口源表!$A:$A,0),MATCH(AU$1,人口源表!$1:$1,0))-INDEX(城镇人口!$1:$1048576,MATCH($B316,城镇人口!$B:$B,0),MATCH(AU$1,城镇人口!$1:$1,0))</f>
        <v>684066.03354461293</v>
      </c>
      <c r="AV316" s="40">
        <f>INDEX(人口源表!$1:$1048576,MATCH($B316,人口源表!$A:$A,0),MATCH(AV$1,人口源表!$1:$1,0))-INDEX(城镇人口!$1:$1048576,MATCH($B316,城镇人口!$B:$B,0),MATCH(AV$1,城镇人口!$1:$1,0))</f>
        <v>679984.98929163453</v>
      </c>
    </row>
    <row r="317" spans="1:48" x14ac:dyDescent="0.15">
      <c r="A317" s="4" t="s">
        <v>880</v>
      </c>
      <c r="B317" s="4" t="s">
        <v>650</v>
      </c>
      <c r="C317" s="34">
        <f>VLOOKUP(B317,'[1]2016省城人口总结（根）'!B:C,2,FALSE)/100</f>
        <v>0.45289999999999997</v>
      </c>
      <c r="D317" s="40">
        <f>INDEX(人口源表!$1:$1048576,MATCH($B317,人口源表!$A:$A,0),MATCH(D$1,人口源表!$1:$1,0))-INDEX(城镇人口!$1:$1048576,MATCH($B317,城镇人口!$B:$B,0),MATCH(D$1,城镇人口!$1:$1,0))</f>
        <v>681949.26755025401</v>
      </c>
      <c r="E317" s="40">
        <f>INDEX(人口源表!$1:$1048576,MATCH($B317,人口源表!$A:$A,0),MATCH(E$1,人口源表!$1:$1,0))-INDEX(城镇人口!$1:$1048576,MATCH($B317,城镇人口!$B:$B,0),MATCH(E$1,城镇人口!$1:$1,0))</f>
        <v>676078.66792065557</v>
      </c>
      <c r="F317" s="40">
        <f>INDEX(人口源表!$1:$1048576,MATCH($B317,人口源表!$A:$A,0),MATCH(F$1,人口源表!$1:$1,0))-INDEX(城镇人口!$1:$1048576,MATCH($B317,城镇人口!$B:$B,0),MATCH(F$1,城镇人口!$1:$1,0))</f>
        <v>669707.59126548539</v>
      </c>
      <c r="G317" s="40">
        <f>INDEX(人口源表!$1:$1048576,MATCH($B317,人口源表!$A:$A,0),MATCH(G$1,人口源表!$1:$1,0))-INDEX(城镇人口!$1:$1048576,MATCH($B317,城镇人口!$B:$B,0),MATCH(G$1,城镇人口!$1:$1,0))</f>
        <v>587811.70870490256</v>
      </c>
      <c r="H317" s="40">
        <f>INDEX(人口源表!$1:$1048576,MATCH($B317,人口源表!$A:$A,0),MATCH(H$1,人口源表!$1:$1,0))-INDEX(城镇人口!$1:$1048576,MATCH($B317,城镇人口!$B:$B,0),MATCH(H$1,城镇人口!$1:$1,0))</f>
        <v>583007.40128999727</v>
      </c>
      <c r="I317" s="40">
        <f>INDEX(人口源表!$1:$1048576,MATCH($B317,人口源表!$A:$A,0),MATCH(I$1,人口源表!$1:$1,0))-INDEX(城镇人口!$1:$1048576,MATCH($B317,城镇人口!$B:$B,0),MATCH(I$1,城镇人口!$1:$1,0))</f>
        <v>581444.72748049838</v>
      </c>
      <c r="J317" s="40">
        <f>INDEX(人口源表!$1:$1048576,MATCH($B317,人口源表!$A:$A,0),MATCH(J$1,人口源表!$1:$1,0))-INDEX(城镇人口!$1:$1048576,MATCH($B317,城镇人口!$B:$B,0),MATCH(J$1,城镇人口!$1:$1,0))</f>
        <v>579409.78759785893</v>
      </c>
      <c r="K317" s="40">
        <f>INDEX(人口源表!$1:$1048576,MATCH($B317,人口源表!$A:$A,0),MATCH(K$1,人口源表!$1:$1,0))-INDEX(城镇人口!$1:$1048576,MATCH($B317,城镇人口!$B:$B,0),MATCH(K$1,城镇人口!$1:$1,0))</f>
        <v>576902.9329147801</v>
      </c>
      <c r="L317" s="40">
        <f>INDEX(人口源表!$1:$1048576,MATCH($B317,人口源表!$A:$A,0),MATCH(L$1,人口源表!$1:$1,0))-INDEX(城镇人口!$1:$1048576,MATCH($B317,城镇人口!$B:$B,0),MATCH(L$1,城镇人口!$1:$1,0))</f>
        <v>573926.99770869676</v>
      </c>
      <c r="M317" s="40">
        <f>INDEX(人口源表!$1:$1048576,MATCH($B317,人口源表!$A:$A,0),MATCH(M$1,人口源表!$1:$1,0))-INDEX(城镇人口!$1:$1048576,MATCH($B317,城镇人口!$B:$B,0),MATCH(M$1,城镇人口!$1:$1,0))</f>
        <v>570487.2095149674</v>
      </c>
      <c r="N317" s="40">
        <f>INDEX(人口源表!$1:$1048576,MATCH($B317,人口源表!$A:$A,0),MATCH(N$1,人口源表!$1:$1,0))-INDEX(城镇人口!$1:$1048576,MATCH($B317,城镇人口!$B:$B,0),MATCH(N$1,城镇人口!$1:$1,0))</f>
        <v>566589.63952777837</v>
      </c>
      <c r="O317" s="40">
        <f>INDEX(人口源表!$1:$1048576,MATCH($B317,人口源表!$A:$A,0),MATCH(O$1,人口源表!$1:$1,0))-INDEX(城镇人口!$1:$1048576,MATCH($B317,城镇人口!$B:$B,0),MATCH(O$1,城镇人口!$1:$1,0))</f>
        <v>562242.14536827023</v>
      </c>
      <c r="P317" s="40">
        <f>INDEX(人口源表!$1:$1048576,MATCH($B317,人口源表!$A:$A,0),MATCH(P$1,人口源表!$1:$1,0))-INDEX(城镇人口!$1:$1048576,MATCH($B317,城镇人口!$B:$B,0),MATCH(P$1,城镇人口!$1:$1,0))</f>
        <v>557454.30019725184</v>
      </c>
      <c r="Q317" s="40">
        <f>INDEX(人口源表!$1:$1048576,MATCH($B317,人口源表!$A:$A,0),MATCH(Q$1,人口源表!$1:$1,0))-INDEX(城镇人口!$1:$1048576,MATCH($B317,城镇人口!$B:$B,0),MATCH(Q$1,城镇人口!$1:$1,0))</f>
        <v>552236.84952089493</v>
      </c>
      <c r="R317" s="40">
        <f>INDEX(人口源表!$1:$1048576,MATCH($B317,人口源表!$A:$A,0),MATCH(R$1,人口源表!$1:$1,0))-INDEX(城镇人口!$1:$1048576,MATCH($B317,城镇人口!$B:$B,0),MATCH(R$1,城镇人口!$1:$1,0))</f>
        <v>546602.591908562</v>
      </c>
      <c r="S317" s="40">
        <f>INDEX(人口源表!$1:$1048576,MATCH($B317,人口源表!$A:$A,0),MATCH(S$1,人口源表!$1:$1,0))-INDEX(城镇人口!$1:$1048576,MATCH($B317,城镇人口!$B:$B,0),MATCH(S$1,城镇人口!$1:$1,0))</f>
        <v>543713.88413090061</v>
      </c>
      <c r="T317" s="40">
        <f>INDEX(人口源表!$1:$1048576,MATCH($B317,人口源表!$A:$A,0),MATCH(T$1,人口源表!$1:$1,0))-INDEX(城镇人口!$1:$1048576,MATCH($B317,城镇人口!$B:$B,0),MATCH(T$1,城镇人口!$1:$1,0))</f>
        <v>540483.91518585267</v>
      </c>
      <c r="U317" s="40">
        <f>INDEX(人口源表!$1:$1048576,MATCH($B317,人口源表!$A:$A,0),MATCH(U$1,人口源表!$1:$1,0))-INDEX(城镇人口!$1:$1048576,MATCH($B317,城镇人口!$B:$B,0),MATCH(U$1,城镇人口!$1:$1,0))</f>
        <v>536923.75677350687</v>
      </c>
      <c r="V317" s="40">
        <f>INDEX(人口源表!$1:$1048576,MATCH($B317,人口源表!$A:$A,0),MATCH(V$1,人口源表!$1:$1,0))-INDEX(城镇人口!$1:$1048576,MATCH($B317,城镇人口!$B:$B,0),MATCH(V$1,城镇人口!$1:$1,0))</f>
        <v>533046.22262628551</v>
      </c>
      <c r="W317" s="40">
        <f>INDEX(人口源表!$1:$1048576,MATCH($B317,人口源表!$A:$A,0),MATCH(W$1,人口源表!$1:$1,0))-INDEX(城镇人口!$1:$1048576,MATCH($B317,城镇人口!$B:$B,0),MATCH(W$1,城镇人口!$1:$1,0))</f>
        <v>528864.45891168562</v>
      </c>
      <c r="X317" s="40">
        <f>INDEX(人口源表!$1:$1048576,MATCH($B317,人口源表!$A:$A,0),MATCH(X$1,人口源表!$1:$1,0))-INDEX(城镇人口!$1:$1048576,MATCH($B317,城镇人口!$B:$B,0),MATCH(X$1,城镇人口!$1:$1,0))</f>
        <v>524393.72294258443</v>
      </c>
      <c r="Y317" s="40">
        <f>INDEX(人口源表!$1:$1048576,MATCH($B317,人口源表!$A:$A,0),MATCH(Y$1,人口源表!$1:$1,0))-INDEX(城镇人口!$1:$1048576,MATCH($B317,城镇人口!$B:$B,0),MATCH(Y$1,城镇人口!$1:$1,0))</f>
        <v>519649.08347645262</v>
      </c>
      <c r="Z317" s="40">
        <f>INDEX(人口源表!$1:$1048576,MATCH($B317,人口源表!$A:$A,0),MATCH(Z$1,人口源表!$1:$1,0))-INDEX(城镇人口!$1:$1048576,MATCH($B317,城镇人口!$B:$B,0),MATCH(Z$1,城镇人口!$1:$1,0))</f>
        <v>514647.63317318598</v>
      </c>
      <c r="AA317" s="40">
        <f>INDEX(人口源表!$1:$1048576,MATCH($B317,人口源表!$A:$A,0),MATCH(AA$1,人口源表!$1:$1,0))-INDEX(城镇人口!$1:$1048576,MATCH($B317,城镇人口!$B:$B,0),MATCH(AA$1,城镇人口!$1:$1,0))</f>
        <v>509406.65547041956</v>
      </c>
      <c r="AB317" s="40">
        <f>INDEX(人口源表!$1:$1048576,MATCH($B317,人口源表!$A:$A,0),MATCH(AB$1,人口源表!$1:$1,0))-INDEX(城镇人口!$1:$1048576,MATCH($B317,城镇人口!$B:$B,0),MATCH(AB$1,城镇人口!$1:$1,0))</f>
        <v>503945.35695324501</v>
      </c>
      <c r="AC317" s="40">
        <f>INDEX(人口源表!$1:$1048576,MATCH($B317,人口源表!$A:$A,0),MATCH(AC$1,人口源表!$1:$1,0))-INDEX(城镇人口!$1:$1048576,MATCH($B317,城镇人口!$B:$B,0),MATCH(AC$1,城镇人口!$1:$1,0))</f>
        <v>499076.26107986819</v>
      </c>
      <c r="AD317" s="40">
        <f>INDEX(人口源表!$1:$1048576,MATCH($B317,人口源表!$A:$A,0),MATCH(AD$1,人口源表!$1:$1,0))-INDEX(城镇人口!$1:$1048576,MATCH($B317,城镇人口!$B:$B,0),MATCH(AD$1,城镇人口!$1:$1,0))</f>
        <v>494024.58406672068</v>
      </c>
      <c r="AE317" s="40">
        <f>INDEX(人口源表!$1:$1048576,MATCH($B317,人口源表!$A:$A,0),MATCH(AE$1,人口源表!$1:$1,0))-INDEX(城镇人口!$1:$1048576,MATCH($B317,城镇人口!$B:$B,0),MATCH(AE$1,城镇人口!$1:$1,0))</f>
        <v>488811.0149529581</v>
      </c>
      <c r="AF317" s="40">
        <f>INDEX(人口源表!$1:$1048576,MATCH($B317,人口源表!$A:$A,0),MATCH(AF$1,人口源表!$1:$1,0))-INDEX(城镇人口!$1:$1048576,MATCH($B317,城镇人口!$B:$B,0),MATCH(AF$1,城镇人口!$1:$1,0))</f>
        <v>483456.34241077979</v>
      </c>
      <c r="AG317" s="40">
        <f>INDEX(人口源表!$1:$1048576,MATCH($B317,人口源表!$A:$A,0),MATCH(AG$1,人口源表!$1:$1,0))-INDEX(城镇人口!$1:$1048576,MATCH($B317,城镇人口!$B:$B,0),MATCH(AG$1,城镇人口!$1:$1,0))</f>
        <v>477982.72102042951</v>
      </c>
      <c r="AH317" s="40">
        <f>INDEX(人口源表!$1:$1048576,MATCH($B317,人口源表!$A:$A,0),MATCH(AH$1,人口源表!$1:$1,0))-INDEX(城镇人口!$1:$1048576,MATCH($B317,城镇人口!$B:$B,0),MATCH(AH$1,城镇人口!$1:$1,0))</f>
        <v>472411.92645408795</v>
      </c>
      <c r="AI317" s="40">
        <f>INDEX(人口源表!$1:$1048576,MATCH($B317,人口源表!$A:$A,0),MATCH(AI$1,人口源表!$1:$1,0))-INDEX(城镇人口!$1:$1048576,MATCH($B317,城镇人口!$B:$B,0),MATCH(AI$1,城镇人口!$1:$1,0))</f>
        <v>466768.30869971635</v>
      </c>
      <c r="AJ317" s="40">
        <f>INDEX(人口源表!$1:$1048576,MATCH($B317,人口源表!$A:$A,0),MATCH(AJ$1,人口源表!$1:$1,0))-INDEX(城镇人口!$1:$1048576,MATCH($B317,城镇人口!$B:$B,0),MATCH(AJ$1,城镇人口!$1:$1,0))</f>
        <v>461075.35034268908</v>
      </c>
      <c r="AK317" s="40">
        <f>INDEX(人口源表!$1:$1048576,MATCH($B317,人口源表!$A:$A,0),MATCH(AK$1,人口源表!$1:$1,0))-INDEX(城镇人口!$1:$1048576,MATCH($B317,城镇人口!$B:$B,0),MATCH(AK$1,城镇人口!$1:$1,0))</f>
        <v>455357.7634555446</v>
      </c>
      <c r="AL317" s="40">
        <f>INDEX(人口源表!$1:$1048576,MATCH($B317,人口源表!$A:$A,0),MATCH(AL$1,人口源表!$1:$1,0))-INDEX(城镇人口!$1:$1048576,MATCH($B317,城镇人口!$B:$B,0),MATCH(AL$1,城镇人口!$1:$1,0))</f>
        <v>449641.44150474062</v>
      </c>
      <c r="AM317" s="40">
        <f>INDEX(人口源表!$1:$1048576,MATCH($B317,人口源表!$A:$A,0),MATCH(AM$1,人口源表!$1:$1,0))-INDEX(城镇人口!$1:$1048576,MATCH($B317,城镇人口!$B:$B,0),MATCH(AM$1,城镇人口!$1:$1,0))</f>
        <v>443952.16978544486</v>
      </c>
      <c r="AN317" s="40">
        <f>INDEX(人口源表!$1:$1048576,MATCH($B317,人口源表!$A:$A,0),MATCH(AN$1,人口源表!$1:$1,0))-INDEX(城镇人口!$1:$1048576,MATCH($B317,城镇人口!$B:$B,0),MATCH(AN$1,城镇人口!$1:$1,0))</f>
        <v>438316.8437390523</v>
      </c>
      <c r="AO317" s="40">
        <f>INDEX(人口源表!$1:$1048576,MATCH($B317,人口源表!$A:$A,0),MATCH(AO$1,人口源表!$1:$1,0))-INDEX(城镇人口!$1:$1048576,MATCH($B317,城镇人口!$B:$B,0),MATCH(AO$1,城镇人口!$1:$1,0))</f>
        <v>432761.78263859812</v>
      </c>
      <c r="AP317" s="40">
        <f>INDEX(人口源表!$1:$1048576,MATCH($B317,人口源表!$A:$A,0),MATCH(AP$1,人口源表!$1:$1,0))-INDEX(城镇人口!$1:$1048576,MATCH($B317,城镇人口!$B:$B,0),MATCH(AP$1,城镇人口!$1:$1,0))</f>
        <v>427315.57309037773</v>
      </c>
      <c r="AQ317" s="40">
        <f>INDEX(人口源表!$1:$1048576,MATCH($B317,人口源表!$A:$A,0),MATCH(AQ$1,人口源表!$1:$1,0))-INDEX(城镇人口!$1:$1048576,MATCH($B317,城镇人口!$B:$B,0),MATCH(AQ$1,城镇人口!$1:$1,0))</f>
        <v>422006.15202099259</v>
      </c>
      <c r="AR317" s="40">
        <f>INDEX(人口源表!$1:$1048576,MATCH($B317,人口源表!$A:$A,0),MATCH(AR$1,人口源表!$1:$1,0))-INDEX(城镇人口!$1:$1048576,MATCH($B317,城镇人口!$B:$B,0),MATCH(AR$1,城镇人口!$1:$1,0))</f>
        <v>416861.60559244151</v>
      </c>
      <c r="AS317" s="40">
        <f>INDEX(人口源表!$1:$1048576,MATCH($B317,人口源表!$A:$A,0),MATCH(AS$1,人口源表!$1:$1,0))-INDEX(城镇人口!$1:$1048576,MATCH($B317,城镇人口!$B:$B,0),MATCH(AS$1,城镇人口!$1:$1,0))</f>
        <v>411911.34129751613</v>
      </c>
      <c r="AT317" s="40">
        <f>INDEX(人口源表!$1:$1048576,MATCH($B317,人口源表!$A:$A,0),MATCH(AT$1,人口源表!$1:$1,0))-INDEX(城镇人口!$1:$1048576,MATCH($B317,城镇人口!$B:$B,0),MATCH(AT$1,城镇人口!$1:$1,0))</f>
        <v>407184.83107092616</v>
      </c>
      <c r="AU317" s="40">
        <f>INDEX(人口源表!$1:$1048576,MATCH($B317,人口源表!$A:$A,0),MATCH(AU$1,人口源表!$1:$1,0))-INDEX(城镇人口!$1:$1048576,MATCH($B317,城镇人口!$B:$B,0),MATCH(AU$1,城镇人口!$1:$1,0))</f>
        <v>402711.58174957847</v>
      </c>
      <c r="AV317" s="40">
        <f>INDEX(人口源表!$1:$1048576,MATCH($B317,人口源表!$A:$A,0),MATCH(AV$1,人口源表!$1:$1,0))-INDEX(城镇人口!$1:$1048576,MATCH($B317,城镇人口!$B:$B,0),MATCH(AV$1,城镇人口!$1:$1,0))</f>
        <v>398521.49867389479</v>
      </c>
    </row>
    <row r="318" spans="1:48" x14ac:dyDescent="0.15">
      <c r="A318" s="4" t="s">
        <v>880</v>
      </c>
      <c r="B318" s="4" t="s">
        <v>652</v>
      </c>
      <c r="C318" s="34">
        <f>VLOOKUP(B318,'[1]2016省城人口总结（根）'!B:C,2,FALSE)/100</f>
        <v>0.39159999999999995</v>
      </c>
      <c r="D318" s="40">
        <f>INDEX(人口源表!$1:$1048576,MATCH($B318,人口源表!$A:$A,0),MATCH(D$1,人口源表!$1:$1,0))-INDEX(城镇人口!$1:$1048576,MATCH($B318,城镇人口!$B:$B,0),MATCH(D$1,城镇人口!$1:$1,0))</f>
        <v>1293320.3578212913</v>
      </c>
      <c r="E318" s="40">
        <f>INDEX(人口源表!$1:$1048576,MATCH($B318,人口源表!$A:$A,0),MATCH(E$1,人口源表!$1:$1,0))-INDEX(城镇人口!$1:$1048576,MATCH($B318,城镇人口!$B:$B,0),MATCH(E$1,城镇人口!$1:$1,0))</f>
        <v>1286171.9053217731</v>
      </c>
      <c r="F318" s="40">
        <f>INDEX(人口源表!$1:$1048576,MATCH($B318,人口源表!$A:$A,0),MATCH(F$1,人口源表!$1:$1,0))-INDEX(城镇人口!$1:$1048576,MATCH($B318,城镇人口!$B:$B,0),MATCH(F$1,城镇人口!$1:$1,0))</f>
        <v>1278618.7372433092</v>
      </c>
      <c r="G318" s="40">
        <f>INDEX(人口源表!$1:$1048576,MATCH($B318,人口源表!$A:$A,0),MATCH(G$1,人口源表!$1:$1,0))-INDEX(城镇人口!$1:$1048576,MATCH($B318,城镇人口!$B:$B,0),MATCH(G$1,城镇人口!$1:$1,0))</f>
        <v>1077386.0409256737</v>
      </c>
      <c r="H318" s="40">
        <f>INDEX(人口源表!$1:$1048576,MATCH($B318,人口源表!$A:$A,0),MATCH(H$1,人口源表!$1:$1,0))-INDEX(城镇人口!$1:$1048576,MATCH($B318,城镇人口!$B:$B,0),MATCH(H$1,城镇人口!$1:$1,0))</f>
        <v>1074108.2301756232</v>
      </c>
      <c r="I318" s="40">
        <f>INDEX(人口源表!$1:$1048576,MATCH($B318,人口源表!$A:$A,0),MATCH(I$1,人口源表!$1:$1,0))-INDEX(城镇人口!$1:$1048576,MATCH($B318,城镇人口!$B:$B,0),MATCH(I$1,城镇人口!$1:$1,0))</f>
        <v>1075515.1032731677</v>
      </c>
      <c r="J318" s="40">
        <f>INDEX(人口源表!$1:$1048576,MATCH($B318,人口源表!$A:$A,0),MATCH(J$1,人口源表!$1:$1,0))-INDEX(城镇人口!$1:$1048576,MATCH($B318,城镇人口!$B:$B,0),MATCH(J$1,城镇人口!$1:$1,0))</f>
        <v>1076313.452573051</v>
      </c>
      <c r="K318" s="40">
        <f>INDEX(人口源表!$1:$1048576,MATCH($B318,人口源表!$A:$A,0),MATCH(K$1,人口源表!$1:$1,0))-INDEX(城镇人口!$1:$1048576,MATCH($B318,城镇人口!$B:$B,0),MATCH(K$1,城镇人口!$1:$1,0))</f>
        <v>1076459.3581980304</v>
      </c>
      <c r="L318" s="40">
        <f>INDEX(人口源表!$1:$1048576,MATCH($B318,人口源表!$A:$A,0),MATCH(L$1,人口源表!$1:$1,0))-INDEX(城镇人口!$1:$1048576,MATCH($B318,城镇人口!$B:$B,0),MATCH(L$1,城镇人口!$1:$1,0))</f>
        <v>1075912.8189258934</v>
      </c>
      <c r="M318" s="40">
        <f>INDEX(人口源表!$1:$1048576,MATCH($B318,人口源表!$A:$A,0),MATCH(M$1,人口源表!$1:$1,0))-INDEX(城镇人口!$1:$1048576,MATCH($B318,城镇人口!$B:$B,0),MATCH(M$1,城镇人口!$1:$1,0))</f>
        <v>1074641.6233944381</v>
      </c>
      <c r="N318" s="40">
        <f>INDEX(人口源表!$1:$1048576,MATCH($B318,人口源表!$A:$A,0),MATCH(N$1,人口源表!$1:$1,0))-INDEX(城镇人口!$1:$1048576,MATCH($B318,城镇人口!$B:$B,0),MATCH(N$1,城镇人口!$1:$1,0))</f>
        <v>1072618.926354757</v>
      </c>
      <c r="O318" s="40">
        <f>INDEX(人口源表!$1:$1048576,MATCH($B318,人口源表!$A:$A,0),MATCH(O$1,人口源表!$1:$1,0))-INDEX(城镇人口!$1:$1048576,MATCH($B318,城镇人口!$B:$B,0),MATCH(O$1,城镇人口!$1:$1,0))</f>
        <v>1069825.8827679725</v>
      </c>
      <c r="P318" s="40">
        <f>INDEX(人口源表!$1:$1048576,MATCH($B318,人口源表!$A:$A,0),MATCH(P$1,人口源表!$1:$1,0))-INDEX(城镇人口!$1:$1048576,MATCH($B318,城镇人口!$B:$B,0),MATCH(P$1,城镇人口!$1:$1,0))</f>
        <v>1066247.0405929233</v>
      </c>
      <c r="Q318" s="40">
        <f>INDEX(人口源表!$1:$1048576,MATCH($B318,人口源表!$A:$A,0),MATCH(Q$1,人口源表!$1:$1,0))-INDEX(城镇人口!$1:$1048576,MATCH($B318,城镇人口!$B:$B,0),MATCH(Q$1,城镇人口!$1:$1,0))</f>
        <v>1061874.6129472922</v>
      </c>
      <c r="R318" s="40">
        <f>INDEX(人口源表!$1:$1048576,MATCH($B318,人口源表!$A:$A,0),MATCH(R$1,人口源表!$1:$1,0))-INDEX(城镇人口!$1:$1048576,MATCH($B318,城镇人口!$B:$B,0),MATCH(R$1,城镇人口!$1:$1,0))</f>
        <v>1056705.0068821968</v>
      </c>
      <c r="S318" s="40">
        <f>INDEX(人口源表!$1:$1048576,MATCH($B318,人口源表!$A:$A,0),MATCH(S$1,人口源表!$1:$1,0))-INDEX(城镇人口!$1:$1048576,MATCH($B318,城镇人口!$B:$B,0),MATCH(S$1,城镇人口!$1:$1,0))</f>
        <v>1055306.6849712385</v>
      </c>
      <c r="T318" s="40">
        <f>INDEX(人口源表!$1:$1048576,MATCH($B318,人口源表!$A:$A,0),MATCH(T$1,人口源表!$1:$1,0))-INDEX(城镇人口!$1:$1048576,MATCH($B318,城镇人口!$B:$B,0),MATCH(T$1,城镇人口!$1:$1,0))</f>
        <v>1053211.6247746404</v>
      </c>
      <c r="U318" s="40">
        <f>INDEX(人口源表!$1:$1048576,MATCH($B318,人口源表!$A:$A,0),MATCH(U$1,人口源表!$1:$1,0))-INDEX(城镇人口!$1:$1048576,MATCH($B318,城镇人口!$B:$B,0),MATCH(U$1,城镇人口!$1:$1,0))</f>
        <v>1050426.9578469237</v>
      </c>
      <c r="V318" s="40">
        <f>INDEX(人口源表!$1:$1048576,MATCH($B318,人口源表!$A:$A,0),MATCH(V$1,人口源表!$1:$1,0))-INDEX(城镇人口!$1:$1048576,MATCH($B318,城镇人口!$B:$B,0),MATCH(V$1,城镇人口!$1:$1,0))</f>
        <v>1046961.5014361208</v>
      </c>
      <c r="W318" s="40">
        <f>INDEX(人口源表!$1:$1048576,MATCH($B318,人口源表!$A:$A,0),MATCH(W$1,人口源表!$1:$1,0))-INDEX(城镇人口!$1:$1048576,MATCH($B318,城镇人口!$B:$B,0),MATCH(W$1,城镇人口!$1:$1,0))</f>
        <v>1042830.9795017152</v>
      </c>
      <c r="X318" s="40">
        <f>INDEX(人口源表!$1:$1048576,MATCH($B318,人口源表!$A:$A,0),MATCH(X$1,人口源表!$1:$1,0))-INDEX(城镇人口!$1:$1048576,MATCH($B318,城镇人口!$B:$B,0),MATCH(X$1,城镇人口!$1:$1,0))</f>
        <v>1038054.2068658124</v>
      </c>
      <c r="Y318" s="40">
        <f>INDEX(人口源表!$1:$1048576,MATCH($B318,人口源表!$A:$A,0),MATCH(Y$1,人口源表!$1:$1,0))-INDEX(城镇人口!$1:$1048576,MATCH($B318,城镇人口!$B:$B,0),MATCH(Y$1,城镇人口!$1:$1,0))</f>
        <v>1032655.0999094273</v>
      </c>
      <c r="Z318" s="40">
        <f>INDEX(人口源表!$1:$1048576,MATCH($B318,人口源表!$A:$A,0),MATCH(Z$1,人口源表!$1:$1,0))-INDEX(城镇人口!$1:$1048576,MATCH($B318,城镇人口!$B:$B,0),MATCH(Z$1,城镇人口!$1:$1,0))</f>
        <v>1026661.5182990363</v>
      </c>
      <c r="AA318" s="40">
        <f>INDEX(人口源表!$1:$1048576,MATCH($B318,人口源表!$A:$A,0),MATCH(AA$1,人口源表!$1:$1,0))-INDEX(城镇人口!$1:$1048576,MATCH($B318,城镇人口!$B:$B,0),MATCH(AA$1,城镇人口!$1:$1,0))</f>
        <v>1020105.1657713115</v>
      </c>
      <c r="AB318" s="40">
        <f>INDEX(人口源表!$1:$1048576,MATCH($B318,人口源表!$A:$A,0),MATCH(AB$1,人口源表!$1:$1,0))-INDEX(城镇人口!$1:$1048576,MATCH($B318,城镇人口!$B:$B,0),MATCH(AB$1,城镇人口!$1:$1,0))</f>
        <v>1013022.5165798011</v>
      </c>
      <c r="AC318" s="40">
        <f>INDEX(人口源表!$1:$1048576,MATCH($B318,人口源表!$A:$A,0),MATCH(AC$1,人口源表!$1:$1,0))-INDEX(城镇人口!$1:$1048576,MATCH($B318,城镇人口!$B:$B,0),MATCH(AC$1,城镇人口!$1:$1,0))</f>
        <v>1006629.8834787087</v>
      </c>
      <c r="AD318" s="40">
        <f>INDEX(人口源表!$1:$1048576,MATCH($B318,人口源表!$A:$A,0),MATCH(AD$1,人口源表!$1:$1,0))-INDEX(城镇人口!$1:$1048576,MATCH($B318,城镇人口!$B:$B,0),MATCH(AD$1,城镇人口!$1:$1,0))</f>
        <v>999797.42049310403</v>
      </c>
      <c r="AE318" s="40">
        <f>INDEX(人口源表!$1:$1048576,MATCH($B318,人口源表!$A:$A,0),MATCH(AE$1,人口源表!$1:$1,0))-INDEX(城镇人口!$1:$1048576,MATCH($B318,城镇人口!$B:$B,0),MATCH(AE$1,城镇人口!$1:$1,0))</f>
        <v>992571.19133775751</v>
      </c>
      <c r="AF318" s="40">
        <f>INDEX(人口源表!$1:$1048576,MATCH($B318,人口源表!$A:$A,0),MATCH(AF$1,人口源表!$1:$1,0))-INDEX(城镇人口!$1:$1048576,MATCH($B318,城镇人口!$B:$B,0),MATCH(AF$1,城镇人口!$1:$1,0))</f>
        <v>985000.7452606638</v>
      </c>
      <c r="AG318" s="40">
        <f>INDEX(人口源表!$1:$1048576,MATCH($B318,人口源表!$A:$A,0),MATCH(AG$1,人口源表!$1:$1,0))-INDEX(城镇人口!$1:$1048576,MATCH($B318,城镇人口!$B:$B,0),MATCH(AG$1,城镇人口!$1:$1,0))</f>
        <v>977140.04579913616</v>
      </c>
      <c r="AH318" s="40">
        <f>INDEX(人口源表!$1:$1048576,MATCH($B318,人口源表!$A:$A,0),MATCH(AH$1,人口源表!$1:$1,0))-INDEX(城镇人口!$1:$1048576,MATCH($B318,城镇人口!$B:$B,0),MATCH(AH$1,城镇人口!$1:$1,0))</f>
        <v>969045.86392287945</v>
      </c>
      <c r="AI318" s="40">
        <f>INDEX(人口源表!$1:$1048576,MATCH($B318,人口源表!$A:$A,0),MATCH(AI$1,人口源表!$1:$1,0))-INDEX(城镇人口!$1:$1048576,MATCH($B318,城镇人口!$B:$B,0),MATCH(AI$1,城镇人口!$1:$1,0))</f>
        <v>960778.70676398417</v>
      </c>
      <c r="AJ318" s="40">
        <f>INDEX(人口源表!$1:$1048576,MATCH($B318,人口源表!$A:$A,0),MATCH(AJ$1,人口源表!$1:$1,0))-INDEX(城镇人口!$1:$1048576,MATCH($B318,城镇人口!$B:$B,0),MATCH(AJ$1,城镇人口!$1:$1,0))</f>
        <v>952403.22425593296</v>
      </c>
      <c r="AK318" s="40">
        <f>INDEX(人口源表!$1:$1048576,MATCH($B318,人口源表!$A:$A,0),MATCH(AK$1,人口源表!$1:$1,0))-INDEX(城镇人口!$1:$1048576,MATCH($B318,城镇人口!$B:$B,0),MATCH(AK$1,城镇人口!$1:$1,0))</f>
        <v>943986.11935839325</v>
      </c>
      <c r="AL318" s="40">
        <f>INDEX(人口源表!$1:$1048576,MATCH($B318,人口源表!$A:$A,0),MATCH(AL$1,人口源表!$1:$1,0))-INDEX(城镇人口!$1:$1048576,MATCH($B318,城镇人口!$B:$B,0),MATCH(AL$1,城镇人口!$1:$1,0))</f>
        <v>935598.55691771349</v>
      </c>
      <c r="AM318" s="40">
        <f>INDEX(人口源表!$1:$1048576,MATCH($B318,人口源表!$A:$A,0),MATCH(AM$1,人口源表!$1:$1,0))-INDEX(城镇人口!$1:$1048576,MATCH($B318,城镇人口!$B:$B,0),MATCH(AM$1,城镇人口!$1:$1,0))</f>
        <v>927314.57060359675</v>
      </c>
      <c r="AN318" s="40">
        <f>INDEX(人口源表!$1:$1048576,MATCH($B318,人口源表!$A:$A,0),MATCH(AN$1,人口源表!$1:$1,0))-INDEX(城镇人口!$1:$1048576,MATCH($B318,城镇人口!$B:$B,0),MATCH(AN$1,城镇人口!$1:$1,0))</f>
        <v>919210.48519553419</v>
      </c>
      <c r="AO318" s="40">
        <f>INDEX(人口源表!$1:$1048576,MATCH($B318,人口源表!$A:$A,0),MATCH(AO$1,人口源表!$1:$1,0))-INDEX(城镇人口!$1:$1048576,MATCH($B318,城镇人口!$B:$B,0),MATCH(AO$1,城镇人口!$1:$1,0))</f>
        <v>911366.79534239275</v>
      </c>
      <c r="AP318" s="40">
        <f>INDEX(人口源表!$1:$1048576,MATCH($B318,人口源表!$A:$A,0),MATCH(AP$1,人口源表!$1:$1,0))-INDEX(城镇人口!$1:$1048576,MATCH($B318,城镇人口!$B:$B,0),MATCH(AP$1,城镇人口!$1:$1,0))</f>
        <v>903866.09922238032</v>
      </c>
      <c r="AQ318" s="40">
        <f>INDEX(人口源表!$1:$1048576,MATCH($B318,人口源表!$A:$A,0),MATCH(AQ$1,人口源表!$1:$1,0))-INDEX(城镇人口!$1:$1048576,MATCH($B318,城镇人口!$B:$B,0),MATCH(AQ$1,城镇人口!$1:$1,0))</f>
        <v>896793.9892436947</v>
      </c>
      <c r="AR318" s="40">
        <f>INDEX(人口源表!$1:$1048576,MATCH($B318,人口源表!$A:$A,0),MATCH(AR$1,人口源表!$1:$1,0))-INDEX(城镇人口!$1:$1048576,MATCH($B318,城镇人口!$B:$B,0),MATCH(AR$1,城镇人口!$1:$1,0))</f>
        <v>890238.46845899802</v>
      </c>
      <c r="AS318" s="40">
        <f>INDEX(人口源表!$1:$1048576,MATCH($B318,人口源表!$A:$A,0),MATCH(AS$1,人口源表!$1:$1,0))-INDEX(城镇人口!$1:$1048576,MATCH($B318,城镇人口!$B:$B,0),MATCH(AS$1,城镇人口!$1:$1,0))</f>
        <v>884290.82188168017</v>
      </c>
      <c r="AT318" s="40">
        <f>INDEX(人口源表!$1:$1048576,MATCH($B318,人口源表!$A:$A,0),MATCH(AT$1,人口源表!$1:$1,0))-INDEX(城镇人口!$1:$1048576,MATCH($B318,城镇人口!$B:$B,0),MATCH(AT$1,城镇人口!$1:$1,0))</f>
        <v>879044.06596636539</v>
      </c>
      <c r="AU318" s="40">
        <f>INDEX(人口源表!$1:$1048576,MATCH($B318,人口源表!$A:$A,0),MATCH(AU$1,人口源表!$1:$1,0))-INDEX(城镇人口!$1:$1048576,MATCH($B318,城镇人口!$B:$B,0),MATCH(AU$1,城镇人口!$1:$1,0))</f>
        <v>874593.81977907405</v>
      </c>
      <c r="AV318" s="40">
        <f>INDEX(人口源表!$1:$1048576,MATCH($B318,人口源表!$A:$A,0),MATCH(AV$1,人口源表!$1:$1,0))-INDEX(城镇人口!$1:$1048576,MATCH($B318,城镇人口!$B:$B,0),MATCH(AV$1,城镇人口!$1:$1,0))</f>
        <v>871038.67609228357</v>
      </c>
    </row>
    <row r="319" spans="1:48" x14ac:dyDescent="0.15">
      <c r="A319" s="4" t="s">
        <v>880</v>
      </c>
      <c r="B319" s="4" t="s">
        <v>654</v>
      </c>
      <c r="C319" s="34">
        <f>VLOOKUP(B319,'[1]2016省城人口总结（根）'!B:C,2,FALSE)/100</f>
        <v>0.60119999999999996</v>
      </c>
      <c r="D319" s="40">
        <f>INDEX(人口源表!$1:$1048576,MATCH($B319,人口源表!$A:$A,0),MATCH(D$1,人口源表!$1:$1,0))-INDEX(城镇人口!$1:$1048576,MATCH($B319,城镇人口!$B:$B,0),MATCH(D$1,城镇人口!$1:$1,0))</f>
        <v>454415.4274349733</v>
      </c>
      <c r="E319" s="40">
        <f>INDEX(人口源表!$1:$1048576,MATCH($B319,人口源表!$A:$A,0),MATCH(E$1,人口源表!$1:$1,0))-INDEX(城镇人口!$1:$1048576,MATCH($B319,城镇人口!$B:$B,0),MATCH(E$1,城镇人口!$1:$1,0))</f>
        <v>445274.29158734099</v>
      </c>
      <c r="F319" s="40">
        <f>INDEX(人口源表!$1:$1048576,MATCH($B319,人口源表!$A:$A,0),MATCH(F$1,人口源表!$1:$1,0))-INDEX(城镇人口!$1:$1048576,MATCH($B319,城镇人口!$B:$B,0),MATCH(F$1,城镇人口!$1:$1,0))</f>
        <v>435654.42408048012</v>
      </c>
      <c r="G319" s="40">
        <f>INDEX(人口源表!$1:$1048576,MATCH($B319,人口源表!$A:$A,0),MATCH(G$1,人口源表!$1:$1,0))-INDEX(城镇人口!$1:$1048576,MATCH($B319,城镇人口!$B:$B,0),MATCH(G$1,城镇人口!$1:$1,0))</f>
        <v>385044.9631104233</v>
      </c>
      <c r="H319" s="40">
        <f>INDEX(人口源表!$1:$1048576,MATCH($B319,人口源表!$A:$A,0),MATCH(H$1,人口源表!$1:$1,0))-INDEX(城镇人口!$1:$1048576,MATCH($B319,城镇人口!$B:$B,0),MATCH(H$1,城镇人口!$1:$1,0))</f>
        <v>376698.75812212331</v>
      </c>
      <c r="I319" s="40">
        <f>INDEX(人口源表!$1:$1048576,MATCH($B319,人口源表!$A:$A,0),MATCH(I$1,人口源表!$1:$1,0))-INDEX(城镇人口!$1:$1048576,MATCH($B319,城镇人口!$B:$B,0),MATCH(I$1,城镇人口!$1:$1,0))</f>
        <v>372547.91178110172</v>
      </c>
      <c r="J319" s="40">
        <f>INDEX(人口源表!$1:$1048576,MATCH($B319,人口源表!$A:$A,0),MATCH(J$1,人口源表!$1:$1,0))-INDEX(城镇人口!$1:$1048576,MATCH($B319,城镇人口!$B:$B,0),MATCH(J$1,城镇人口!$1:$1,0))</f>
        <v>367999.87711092574</v>
      </c>
      <c r="K319" s="40">
        <f>INDEX(人口源表!$1:$1048576,MATCH($B319,人口源表!$A:$A,0),MATCH(K$1,人口源表!$1:$1,0))-INDEX(城镇人口!$1:$1048576,MATCH($B319,城镇人口!$B:$B,0),MATCH(K$1,城镇人口!$1:$1,0))</f>
        <v>363063.05528423993</v>
      </c>
      <c r="L319" s="40">
        <f>INDEX(人口源表!$1:$1048576,MATCH($B319,人口源表!$A:$A,0),MATCH(L$1,人口源表!$1:$1,0))-INDEX(城镇人口!$1:$1048576,MATCH($B319,城镇人口!$B:$B,0),MATCH(L$1,城镇人口!$1:$1,0))</f>
        <v>357745.96737758699</v>
      </c>
      <c r="M319" s="40">
        <f>INDEX(人口源表!$1:$1048576,MATCH($B319,人口源表!$A:$A,0),MATCH(M$1,人口源表!$1:$1,0))-INDEX(城镇人口!$1:$1048576,MATCH($B319,城镇人口!$B:$B,0),MATCH(M$1,城镇人口!$1:$1,0))</f>
        <v>352058.91736736777</v>
      </c>
      <c r="N319" s="40">
        <f>INDEX(人口源表!$1:$1048576,MATCH($B319,人口源表!$A:$A,0),MATCH(N$1,人口源表!$1:$1,0))-INDEX(城镇人口!$1:$1048576,MATCH($B319,城镇人口!$B:$B,0),MATCH(N$1,城镇人口!$1:$1,0))</f>
        <v>346013.54991134198</v>
      </c>
      <c r="O319" s="40">
        <f>INDEX(人口源表!$1:$1048576,MATCH($B319,人口源表!$A:$A,0),MATCH(O$1,人口源表!$1:$1,0))-INDEX(城镇人口!$1:$1048576,MATCH($B319,城镇人口!$B:$B,0),MATCH(O$1,城镇人口!$1:$1,0))</f>
        <v>339622.4452231063</v>
      </c>
      <c r="P319" s="40">
        <f>INDEX(人口源表!$1:$1048576,MATCH($B319,人口源表!$A:$A,0),MATCH(P$1,人口源表!$1:$1,0))-INDEX(城镇人口!$1:$1048576,MATCH($B319,城镇人口!$B:$B,0),MATCH(P$1,城镇人口!$1:$1,0))</f>
        <v>332898.44883884757</v>
      </c>
      <c r="Q319" s="40">
        <f>INDEX(人口源表!$1:$1048576,MATCH($B319,人口源表!$A:$A,0),MATCH(Q$1,人口源表!$1:$1,0))-INDEX(城镇人口!$1:$1048576,MATCH($B319,城镇人口!$B:$B,0),MATCH(Q$1,城镇人口!$1:$1,0))</f>
        <v>325856.45561114664</v>
      </c>
      <c r="R319" s="40">
        <f>INDEX(人口源表!$1:$1048576,MATCH($B319,人口源表!$A:$A,0),MATCH(R$1,人口源表!$1:$1,0))-INDEX(城镇人口!$1:$1048576,MATCH($B319,城镇人口!$B:$B,0),MATCH(R$1,城镇人口!$1:$1,0))</f>
        <v>318511.17646722693</v>
      </c>
      <c r="S319" s="40">
        <f>INDEX(人口源表!$1:$1048576,MATCH($B319,人口源表!$A:$A,0),MATCH(S$1,人口源表!$1:$1,0))-INDEX(城镇人口!$1:$1048576,MATCH($B319,城镇人口!$B:$B,0),MATCH(S$1,城镇人口!$1:$1,0))</f>
        <v>314788.83500575006</v>
      </c>
      <c r="T319" s="40">
        <f>INDEX(人口源表!$1:$1048576,MATCH($B319,人口源表!$A:$A,0),MATCH(T$1,人口源表!$1:$1,0))-INDEX(城镇人口!$1:$1048576,MATCH($B319,城镇人口!$B:$B,0),MATCH(T$1,城镇人口!$1:$1,0))</f>
        <v>310854.51801167254</v>
      </c>
      <c r="U319" s="40">
        <f>INDEX(人口源表!$1:$1048576,MATCH($B319,人口源表!$A:$A,0),MATCH(U$1,人口源表!$1:$1,0))-INDEX(城镇人口!$1:$1048576,MATCH($B319,城镇人口!$B:$B,0),MATCH(U$1,城镇人口!$1:$1,0))</f>
        <v>306718.59694186028</v>
      </c>
      <c r="V319" s="40">
        <f>INDEX(人口源表!$1:$1048576,MATCH($B319,人口源表!$A:$A,0),MATCH(V$1,人口源表!$1:$1,0))-INDEX(城镇人口!$1:$1048576,MATCH($B319,城镇人口!$B:$B,0),MATCH(V$1,城镇人口!$1:$1,0))</f>
        <v>302392.71717188309</v>
      </c>
      <c r="W319" s="40">
        <f>INDEX(人口源表!$1:$1048576,MATCH($B319,人口源表!$A:$A,0),MATCH(W$1,人口源表!$1:$1,0))-INDEX(城镇人口!$1:$1048576,MATCH($B319,城镇人口!$B:$B,0),MATCH(W$1,城镇人口!$1:$1,0))</f>
        <v>297888.34780796419</v>
      </c>
      <c r="X319" s="40">
        <f>INDEX(人口源表!$1:$1048576,MATCH($B319,人口源表!$A:$A,0),MATCH(X$1,人口源表!$1:$1,0))-INDEX(城镇人口!$1:$1048576,MATCH($B319,城镇人口!$B:$B,0),MATCH(X$1,城镇人口!$1:$1,0))</f>
        <v>293217.85104153526</v>
      </c>
      <c r="Y319" s="40">
        <f>INDEX(人口源表!$1:$1048576,MATCH($B319,人口源表!$A:$A,0),MATCH(Y$1,人口源表!$1:$1,0))-INDEX(城镇人口!$1:$1048576,MATCH($B319,城镇人口!$B:$B,0),MATCH(Y$1,城镇人口!$1:$1,0))</f>
        <v>288393.61351912108</v>
      </c>
      <c r="Z319" s="40">
        <f>INDEX(人口源表!$1:$1048576,MATCH($B319,人口源表!$A:$A,0),MATCH(Z$1,人口源表!$1:$1,0))-INDEX(城镇人口!$1:$1048576,MATCH($B319,城镇人口!$B:$B,0),MATCH(Z$1,城镇人口!$1:$1,0))</f>
        <v>283428.80654117791</v>
      </c>
      <c r="AA319" s="40">
        <f>INDEX(人口源表!$1:$1048576,MATCH($B319,人口源表!$A:$A,0),MATCH(AA$1,人口源表!$1:$1,0))-INDEX(城镇人口!$1:$1048576,MATCH($B319,城镇人口!$B:$B,0),MATCH(AA$1,城镇人口!$1:$1,0))</f>
        <v>278336.02399425104</v>
      </c>
      <c r="AB319" s="40">
        <f>INDEX(人口源表!$1:$1048576,MATCH($B319,人口源表!$A:$A,0),MATCH(AB$1,人口源表!$1:$1,0))-INDEX(城镇人口!$1:$1048576,MATCH($B319,城镇人口!$B:$B,0),MATCH(AB$1,城镇人口!$1:$1,0))</f>
        <v>273128.81592216867</v>
      </c>
      <c r="AC319" s="40">
        <f>INDEX(人口源表!$1:$1048576,MATCH($B319,人口源表!$A:$A,0),MATCH(AC$1,人口源表!$1:$1,0))-INDEX(城镇人口!$1:$1048576,MATCH($B319,城镇人口!$B:$B,0),MATCH(AC$1,城镇人口!$1:$1,0))</f>
        <v>268807.01107024867</v>
      </c>
      <c r="AD319" s="40">
        <f>INDEX(人口源表!$1:$1048576,MATCH($B319,人口源表!$A:$A,0),MATCH(AD$1,人口源表!$1:$1,0))-INDEX(城镇人口!$1:$1048576,MATCH($B319,城镇人口!$B:$B,0),MATCH(AD$1,城镇人口!$1:$1,0))</f>
        <v>264396.55081220926</v>
      </c>
      <c r="AE319" s="40">
        <f>INDEX(人口源表!$1:$1048576,MATCH($B319,人口源表!$A:$A,0),MATCH(AE$1,人口源表!$1:$1,0))-INDEX(城镇人口!$1:$1048576,MATCH($B319,城镇人口!$B:$B,0),MATCH(AE$1,城镇人口!$1:$1,0))</f>
        <v>259910.26209581015</v>
      </c>
      <c r="AF319" s="40">
        <f>INDEX(人口源表!$1:$1048576,MATCH($B319,人口源表!$A:$A,0),MATCH(AF$1,人口源表!$1:$1,0))-INDEX(城镇人口!$1:$1048576,MATCH($B319,城镇人口!$B:$B,0),MATCH(AF$1,城镇人口!$1:$1,0))</f>
        <v>255360.57862775505</v>
      </c>
      <c r="AG319" s="40">
        <f>INDEX(人口源表!$1:$1048576,MATCH($B319,人口源表!$A:$A,0),MATCH(AG$1,人口源表!$1:$1,0))-INDEX(城镇人口!$1:$1048576,MATCH($B319,城镇人口!$B:$B,0),MATCH(AG$1,城镇人口!$1:$1,0))</f>
        <v>250760.9712391342</v>
      </c>
      <c r="AH319" s="40">
        <f>INDEX(人口源表!$1:$1048576,MATCH($B319,人口源表!$A:$A,0),MATCH(AH$1,人口源表!$1:$1,0))-INDEX(城镇人口!$1:$1048576,MATCH($B319,城镇人口!$B:$B,0),MATCH(AH$1,城镇人口!$1:$1,0))</f>
        <v>246124.20488447044</v>
      </c>
      <c r="AI319" s="40">
        <f>INDEX(人口源表!$1:$1048576,MATCH($B319,人口源表!$A:$A,0),MATCH(AI$1,人口源表!$1:$1,0))-INDEX(城镇人口!$1:$1048576,MATCH($B319,城镇人口!$B:$B,0),MATCH(AI$1,城镇人口!$1:$1,0))</f>
        <v>241463.28164995997</v>
      </c>
      <c r="AJ319" s="40">
        <f>INDEX(人口源表!$1:$1048576,MATCH($B319,人口源表!$A:$A,0),MATCH(AJ$1,人口源表!$1:$1,0))-INDEX(城镇人口!$1:$1048576,MATCH($B319,城镇人口!$B:$B,0),MATCH(AJ$1,城镇人口!$1:$1,0))</f>
        <v>236791.62335145276</v>
      </c>
      <c r="AK319" s="40">
        <f>INDEX(人口源表!$1:$1048576,MATCH($B319,人口源表!$A:$A,0),MATCH(AK$1,人口源表!$1:$1,0))-INDEX(城镇人口!$1:$1048576,MATCH($B319,城镇人口!$B:$B,0),MATCH(AK$1,城镇人口!$1:$1,0))</f>
        <v>232122.32625587506</v>
      </c>
      <c r="AL319" s="40">
        <f>INDEX(人口源表!$1:$1048576,MATCH($B319,人口源表!$A:$A,0),MATCH(AL$1,人口源表!$1:$1,0))-INDEX(城镇人口!$1:$1048576,MATCH($B319,城镇人口!$B:$B,0),MATCH(AL$1,城镇人口!$1:$1,0))</f>
        <v>227468.14125523309</v>
      </c>
      <c r="AM319" s="40">
        <f>INDEX(人口源表!$1:$1048576,MATCH($B319,人口源表!$A:$A,0),MATCH(AM$1,人口源表!$1:$1,0))-INDEX(城镇人口!$1:$1048576,MATCH($B319,城镇人口!$B:$B,0),MATCH(AM$1,城镇人口!$1:$1,0))</f>
        <v>222842.34043460165</v>
      </c>
      <c r="AN319" s="40">
        <f>INDEX(人口源表!$1:$1048576,MATCH($B319,人口源表!$A:$A,0),MATCH(AN$1,人口源表!$1:$1,0))-INDEX(城镇人口!$1:$1048576,MATCH($B319,城镇人口!$B:$B,0),MATCH(AN$1,城镇人口!$1:$1,0))</f>
        <v>218257.54456881131</v>
      </c>
      <c r="AO319" s="40">
        <f>INDEX(人口源表!$1:$1048576,MATCH($B319,人口源表!$A:$A,0),MATCH(AO$1,人口源表!$1:$1,0))-INDEX(城镇人口!$1:$1048576,MATCH($B319,城镇人口!$B:$B,0),MATCH(AO$1,城镇人口!$1:$1,0))</f>
        <v>213726.58004097606</v>
      </c>
      <c r="AP319" s="40">
        <f>INDEX(人口源表!$1:$1048576,MATCH($B319,人口源表!$A:$A,0),MATCH(AP$1,人口源表!$1:$1,0))-INDEX(城镇人口!$1:$1048576,MATCH($B319,城镇人口!$B:$B,0),MATCH(AP$1,城镇人口!$1:$1,0))</f>
        <v>209261.98787668953</v>
      </c>
      <c r="AQ319" s="40">
        <f>INDEX(人口源表!$1:$1048576,MATCH($B319,人口源表!$A:$A,0),MATCH(AQ$1,人口源表!$1:$1,0))-INDEX(城镇人口!$1:$1048576,MATCH($B319,城镇人口!$B:$B,0),MATCH(AQ$1,城镇人口!$1:$1,0))</f>
        <v>204875.77752182365</v>
      </c>
      <c r="AR319" s="40">
        <f>INDEX(人口源表!$1:$1048576,MATCH($B319,人口源表!$A:$A,0),MATCH(AR$1,人口源表!$1:$1,0))-INDEX(城镇人口!$1:$1048576,MATCH($B319,城镇人口!$B:$B,0),MATCH(AR$1,城镇人口!$1:$1,0))</f>
        <v>200579.81870601873</v>
      </c>
      <c r="AS319" s="40">
        <f>INDEX(人口源表!$1:$1048576,MATCH($B319,人口源表!$A:$A,0),MATCH(AS$1,人口源表!$1:$1,0))-INDEX(城镇人口!$1:$1048576,MATCH($B319,城镇人口!$B:$B,0),MATCH(AS$1,城镇人口!$1:$1,0))</f>
        <v>196385.58557506185</v>
      </c>
      <c r="AT319" s="40">
        <f>INDEX(人口源表!$1:$1048576,MATCH($B319,人口源表!$A:$A,0),MATCH(AT$1,人口源表!$1:$1,0))-INDEX(城镇人口!$1:$1048576,MATCH($B319,城镇人口!$B:$B,0),MATCH(AT$1,城镇人口!$1:$1,0))</f>
        <v>192304.72176760656</v>
      </c>
      <c r="AU319" s="40">
        <f>INDEX(人口源表!$1:$1048576,MATCH($B319,人口源表!$A:$A,0),MATCH(AU$1,人口源表!$1:$1,0))-INDEX(城镇人口!$1:$1048576,MATCH($B319,城镇人口!$B:$B,0),MATCH(AU$1,城镇人口!$1:$1,0))</f>
        <v>188347.37439157406</v>
      </c>
      <c r="AV319" s="40">
        <f>INDEX(人口源表!$1:$1048576,MATCH($B319,人口源表!$A:$A,0),MATCH(AV$1,人口源表!$1:$1,0))-INDEX(城镇人口!$1:$1048576,MATCH($B319,城镇人口!$B:$B,0),MATCH(AV$1,城镇人口!$1:$1,0))</f>
        <v>184524.37415422767</v>
      </c>
    </row>
    <row r="320" spans="1:48" x14ac:dyDescent="0.15">
      <c r="A320" s="4" t="s">
        <v>880</v>
      </c>
      <c r="B320" s="4" t="s">
        <v>656</v>
      </c>
      <c r="C320" s="34">
        <f>VLOOKUP(B320,'[1]2016省城人口总结（根）'!B:C,2,FALSE)/100</f>
        <v>0.36349999999999999</v>
      </c>
      <c r="D320" s="40">
        <f>INDEX(人口源表!$1:$1048576,MATCH($B320,人口源表!$A:$A,0),MATCH(D$1,人口源表!$1:$1,0))-INDEX(城镇人口!$1:$1048576,MATCH($B320,城镇人口!$B:$B,0),MATCH(D$1,城镇人口!$1:$1,0))</f>
        <v>1456427.6747461706</v>
      </c>
      <c r="E320" s="40">
        <f>INDEX(人口源表!$1:$1048576,MATCH($B320,人口源表!$A:$A,0),MATCH(E$1,人口源表!$1:$1,0))-INDEX(城镇人口!$1:$1048576,MATCH($B320,城镇人口!$B:$B,0),MATCH(E$1,城镇人口!$1:$1,0))</f>
        <v>1450614.0514521818</v>
      </c>
      <c r="F320" s="40">
        <f>INDEX(人口源表!$1:$1048576,MATCH($B320,人口源表!$A:$A,0),MATCH(F$1,人口源表!$1:$1,0))-INDEX(城镇人口!$1:$1048576,MATCH($B320,城镇人口!$B:$B,0),MATCH(F$1,城镇人口!$1:$1,0))</f>
        <v>1444185.8597495668</v>
      </c>
      <c r="G320" s="40">
        <f>INDEX(人口源表!$1:$1048576,MATCH($B320,人口源表!$A:$A,0),MATCH(G$1,人口源表!$1:$1,0))-INDEX(城镇人口!$1:$1048576,MATCH($B320,城镇人口!$B:$B,0),MATCH(G$1,城镇人口!$1:$1,0))</f>
        <v>1334685.6115112584</v>
      </c>
      <c r="H320" s="40">
        <f>INDEX(人口源表!$1:$1048576,MATCH($B320,人口源表!$A:$A,0),MATCH(H$1,人口源表!$1:$1,0))-INDEX(城镇人口!$1:$1048576,MATCH($B320,城镇人口!$B:$B,0),MATCH(H$1,城镇人口!$1:$1,0))</f>
        <v>1332023.7442769036</v>
      </c>
      <c r="I320" s="40">
        <f>INDEX(人口源表!$1:$1048576,MATCH($B320,人口源表!$A:$A,0),MATCH(I$1,人口源表!$1:$1,0))-INDEX(城镇人口!$1:$1048576,MATCH($B320,城镇人口!$B:$B,0),MATCH(I$1,城镇人口!$1:$1,0))</f>
        <v>1334393.6269990995</v>
      </c>
      <c r="J320" s="40">
        <f>INDEX(人口源表!$1:$1048576,MATCH($B320,人口源表!$A:$A,0),MATCH(J$1,人口源表!$1:$1,0))-INDEX(城镇人口!$1:$1048576,MATCH($B320,城镇人口!$B:$B,0),MATCH(J$1,城镇人口!$1:$1,0))</f>
        <v>1336011.154553825</v>
      </c>
      <c r="K320" s="40">
        <f>INDEX(人口源表!$1:$1048576,MATCH($B320,人口源表!$A:$A,0),MATCH(K$1,人口源表!$1:$1,0))-INDEX(城镇人口!$1:$1048576,MATCH($B320,城镇人口!$B:$B,0),MATCH(K$1,城镇人口!$1:$1,0))</f>
        <v>1336835.2292592637</v>
      </c>
      <c r="L320" s="40">
        <f>INDEX(人口源表!$1:$1048576,MATCH($B320,人口源表!$A:$A,0),MATCH(L$1,人口源表!$1:$1,0))-INDEX(城镇人口!$1:$1048576,MATCH($B320,城镇人口!$B:$B,0),MATCH(L$1,城镇人口!$1:$1,0))</f>
        <v>1336832.1764128371</v>
      </c>
      <c r="M320" s="40">
        <f>INDEX(人口源表!$1:$1048576,MATCH($B320,人口源表!$A:$A,0),MATCH(M$1,人口源表!$1:$1,0))-INDEX(城镇人口!$1:$1048576,MATCH($B320,城镇人口!$B:$B,0),MATCH(M$1,城镇人口!$1:$1,0))</f>
        <v>1335972.6209963341</v>
      </c>
      <c r="N320" s="40">
        <f>INDEX(人口源表!$1:$1048576,MATCH($B320,人口源表!$A:$A,0),MATCH(N$1,人口源表!$1:$1,0))-INDEX(城镇人口!$1:$1048576,MATCH($B320,城镇人口!$B:$B,0),MATCH(N$1,城镇人口!$1:$1,0))</f>
        <v>1334234.9408471498</v>
      </c>
      <c r="O320" s="40">
        <f>INDEX(人口源表!$1:$1048576,MATCH($B320,人口源表!$A:$A,0),MATCH(O$1,人口源表!$1:$1,0))-INDEX(城镇人口!$1:$1048576,MATCH($B320,城镇人口!$B:$B,0),MATCH(O$1,城镇人口!$1:$1,0))</f>
        <v>1331603.3211139473</v>
      </c>
      <c r="P320" s="40">
        <f>INDEX(人口源表!$1:$1048576,MATCH($B320,人口源表!$A:$A,0),MATCH(P$1,人口源表!$1:$1,0))-INDEX(城镇人口!$1:$1048576,MATCH($B320,城镇人口!$B:$B,0),MATCH(P$1,城镇人口!$1:$1,0))</f>
        <v>1328066.4564500072</v>
      </c>
      <c r="Q320" s="40">
        <f>INDEX(人口源表!$1:$1048576,MATCH($B320,人口源表!$A:$A,0),MATCH(Q$1,人口源表!$1:$1,0))-INDEX(城镇人口!$1:$1048576,MATCH($B320,城镇人口!$B:$B,0),MATCH(Q$1,城镇人口!$1:$1,0))</f>
        <v>1323619.7474169498</v>
      </c>
      <c r="R320" s="40">
        <f>INDEX(人口源表!$1:$1048576,MATCH($B320,人口源表!$A:$A,0),MATCH(R$1,人口源表!$1:$1,0))-INDEX(城镇人口!$1:$1048576,MATCH($B320,城镇人口!$B:$B,0),MATCH(R$1,城镇人口!$1:$1,0))</f>
        <v>1318264.5392777792</v>
      </c>
      <c r="S320" s="40">
        <f>INDEX(人口源表!$1:$1048576,MATCH($B320,人口源表!$A:$A,0),MATCH(S$1,人口源表!$1:$1,0))-INDEX(城镇人口!$1:$1048576,MATCH($B320,城镇人口!$B:$B,0),MATCH(S$1,城镇人口!$1:$1,0))</f>
        <v>1316983.0550234648</v>
      </c>
      <c r="T320" s="40">
        <f>INDEX(人口源表!$1:$1048576,MATCH($B320,人口源表!$A:$A,0),MATCH(T$1,人口源表!$1:$1,0))-INDEX(城镇人口!$1:$1048576,MATCH($B320,城镇人口!$B:$B,0),MATCH(T$1,城镇人口!$1:$1,0))</f>
        <v>1314906.5803799778</v>
      </c>
      <c r="U320" s="40">
        <f>INDEX(人口源表!$1:$1048576,MATCH($B320,人口源表!$A:$A,0),MATCH(U$1,人口源表!$1:$1,0))-INDEX(城镇人口!$1:$1048576,MATCH($B320,城镇人口!$B:$B,0),MATCH(U$1,城镇人口!$1:$1,0))</f>
        <v>1312043.8774069245</v>
      </c>
      <c r="V320" s="40">
        <f>INDEX(人口源表!$1:$1048576,MATCH($B320,人口源表!$A:$A,0),MATCH(V$1,人口源表!$1:$1,0))-INDEX(城镇人口!$1:$1048576,MATCH($B320,城镇人口!$B:$B,0),MATCH(V$1,城镇人口!$1:$1,0))</f>
        <v>1308408.8388123317</v>
      </c>
      <c r="W320" s="40">
        <f>INDEX(人口源表!$1:$1048576,MATCH($B320,人口源表!$A:$A,0),MATCH(W$1,人口源表!$1:$1,0))-INDEX(城镇人口!$1:$1048576,MATCH($B320,城镇人口!$B:$B,0),MATCH(W$1,城镇人口!$1:$1,0))</f>
        <v>1304018.711161559</v>
      </c>
      <c r="X320" s="40">
        <f>INDEX(人口源表!$1:$1048576,MATCH($B320,人口源表!$A:$A,0),MATCH(X$1,人口源表!$1:$1,0))-INDEX(城镇人口!$1:$1048576,MATCH($B320,城镇人口!$B:$B,0),MATCH(X$1,城镇人口!$1:$1,0))</f>
        <v>1298897.3727784948</v>
      </c>
      <c r="Y320" s="40">
        <f>INDEX(人口源表!$1:$1048576,MATCH($B320,人口源表!$A:$A,0),MATCH(Y$1,人口源表!$1:$1,0))-INDEX(城镇人口!$1:$1048576,MATCH($B320,城镇人口!$B:$B,0),MATCH(Y$1,城镇人口!$1:$1,0))</f>
        <v>1293070.7584713404</v>
      </c>
      <c r="Z320" s="40">
        <f>INDEX(人口源表!$1:$1048576,MATCH($B320,人口源表!$A:$A,0),MATCH(Z$1,人口源表!$1:$1,0))-INDEX(城镇人口!$1:$1048576,MATCH($B320,城镇人口!$B:$B,0),MATCH(Z$1,城镇人口!$1:$1,0))</f>
        <v>1286570.6833384563</v>
      </c>
      <c r="AA320" s="40">
        <f>INDEX(人口源表!$1:$1048576,MATCH($B320,人口源表!$A:$A,0),MATCH(AA$1,人口源表!$1:$1,0))-INDEX(城镇人口!$1:$1048576,MATCH($B320,城镇人口!$B:$B,0),MATCH(AA$1,城镇人口!$1:$1,0))</f>
        <v>1279431.96336282</v>
      </c>
      <c r="AB320" s="40">
        <f>INDEX(人口源表!$1:$1048576,MATCH($B320,人口源表!$A:$A,0),MATCH(AB$1,人口源表!$1:$1,0))-INDEX(城镇人口!$1:$1048576,MATCH($B320,城镇人口!$B:$B,0),MATCH(AB$1,城镇人口!$1:$1,0))</f>
        <v>1271695.0862592165</v>
      </c>
      <c r="AC320" s="40">
        <f>INDEX(人口源表!$1:$1048576,MATCH($B320,人口源表!$A:$A,0),MATCH(AC$1,人口源表!$1:$1,0))-INDEX(城镇人口!$1:$1048576,MATCH($B320,城镇人口!$B:$B,0),MATCH(AC$1,城镇人口!$1:$1,0))</f>
        <v>1264687.7226645867</v>
      </c>
      <c r="AD320" s="40">
        <f>INDEX(人口源表!$1:$1048576,MATCH($B320,人口源表!$A:$A,0),MATCH(AD$1,人口源表!$1:$1,0))-INDEX(城镇人口!$1:$1048576,MATCH($B320,城镇人口!$B:$B,0),MATCH(AD$1,城镇人口!$1:$1,0))</f>
        <v>1257177.1525893896</v>
      </c>
      <c r="AE320" s="40">
        <f>INDEX(人口源表!$1:$1048576,MATCH($B320,人口源表!$A:$A,0),MATCH(AE$1,人口源表!$1:$1,0))-INDEX(城镇人口!$1:$1048576,MATCH($B320,城镇人口!$B:$B,0),MATCH(AE$1,城镇人口!$1:$1,0))</f>
        <v>1249212.2298115315</v>
      </c>
      <c r="AF320" s="40">
        <f>INDEX(人口源表!$1:$1048576,MATCH($B320,人口源表!$A:$A,0),MATCH(AF$1,人口源表!$1:$1,0))-INDEX(城镇人口!$1:$1048576,MATCH($B320,城镇人口!$B:$B,0),MATCH(AF$1,城镇人口!$1:$1,0))</f>
        <v>1240848.3278719375</v>
      </c>
      <c r="AG320" s="40">
        <f>INDEX(人口源表!$1:$1048576,MATCH($B320,人口源表!$A:$A,0),MATCH(AG$1,人口源表!$1:$1,0))-INDEX(城镇人口!$1:$1048576,MATCH($B320,城镇人口!$B:$B,0),MATCH(AG$1,城镇人口!$1:$1,0))</f>
        <v>1232141.8237411159</v>
      </c>
      <c r="AH320" s="40">
        <f>INDEX(人口源表!$1:$1048576,MATCH($B320,人口源表!$A:$A,0),MATCH(AH$1,人口源表!$1:$1,0))-INDEX(城镇人口!$1:$1048576,MATCH($B320,城镇人口!$B:$B,0),MATCH(AH$1,城镇人口!$1:$1,0))</f>
        <v>1223154.3711856711</v>
      </c>
      <c r="AI320" s="40">
        <f>INDEX(人口源表!$1:$1048576,MATCH($B320,人口源表!$A:$A,0),MATCH(AI$1,人口源表!$1:$1,0))-INDEX(城镇人口!$1:$1048576,MATCH($B320,城镇人口!$B:$B,0),MATCH(AI$1,城镇人口!$1:$1,0))</f>
        <v>1213950.6531595874</v>
      </c>
      <c r="AJ320" s="40">
        <f>INDEX(人口源表!$1:$1048576,MATCH($B320,人口源表!$A:$A,0),MATCH(AJ$1,人口源表!$1:$1,0))-INDEX(城镇人口!$1:$1048576,MATCH($B320,城镇人口!$B:$B,0),MATCH(AJ$1,城镇人口!$1:$1,0))</f>
        <v>1204599.9177279591</v>
      </c>
      <c r="AK320" s="40">
        <f>INDEX(人口源表!$1:$1048576,MATCH($B320,人口源表!$A:$A,0),MATCH(AK$1,人口源表!$1:$1,0))-INDEX(城镇人口!$1:$1048576,MATCH($B320,城镇人口!$B:$B,0),MATCH(AK$1,城镇人口!$1:$1,0))</f>
        <v>1195174.2841519234</v>
      </c>
      <c r="AL320" s="40">
        <f>INDEX(人口源表!$1:$1048576,MATCH($B320,人口源表!$A:$A,0),MATCH(AL$1,人口源表!$1:$1,0))-INDEX(城镇人口!$1:$1048576,MATCH($B320,城镇人口!$B:$B,0),MATCH(AL$1,城镇人口!$1:$1,0))</f>
        <v>1185748.1419394973</v>
      </c>
      <c r="AM320" s="40">
        <f>INDEX(人口源表!$1:$1048576,MATCH($B320,人口源表!$A:$A,0),MATCH(AM$1,人口源表!$1:$1,0))-INDEX(城镇人口!$1:$1048576,MATCH($B320,城镇人口!$B:$B,0),MATCH(AM$1,城镇人口!$1:$1,0))</f>
        <v>1176401.2654777677</v>
      </c>
      <c r="AN320" s="40">
        <f>INDEX(人口源表!$1:$1048576,MATCH($B320,人口源表!$A:$A,0),MATCH(AN$1,人口源表!$1:$1,0))-INDEX(城镇人口!$1:$1048576,MATCH($B320,城镇人口!$B:$B,0),MATCH(AN$1,城镇人口!$1:$1,0))</f>
        <v>1167215.532728978</v>
      </c>
      <c r="AO320" s="40">
        <f>INDEX(人口源表!$1:$1048576,MATCH($B320,人口源表!$A:$A,0),MATCH(AO$1,人口源表!$1:$1,0))-INDEX(城镇人口!$1:$1048576,MATCH($B320,城镇人口!$B:$B,0),MATCH(AO$1,城镇人口!$1:$1,0))</f>
        <v>1158275.9134517186</v>
      </c>
      <c r="AP320" s="40">
        <f>INDEX(人口源表!$1:$1048576,MATCH($B320,人口源表!$A:$A,0),MATCH(AP$1,人口源表!$1:$1,0))-INDEX(城镇人口!$1:$1048576,MATCH($B320,城镇人口!$B:$B,0),MATCH(AP$1,城镇人口!$1:$1,0))</f>
        <v>1149670.9112421416</v>
      </c>
      <c r="AQ320" s="40">
        <f>INDEX(人口源表!$1:$1048576,MATCH($B320,人口源表!$A:$A,0),MATCH(AQ$1,人口源表!$1:$1,0))-INDEX(城镇人口!$1:$1048576,MATCH($B320,城镇人口!$B:$B,0),MATCH(AQ$1,城镇人口!$1:$1,0))</f>
        <v>1141492.4716674057</v>
      </c>
      <c r="AR320" s="40">
        <f>INDEX(人口源表!$1:$1048576,MATCH($B320,人口源表!$A:$A,0),MATCH(AR$1,人口源表!$1:$1,0))-INDEX(城镇人口!$1:$1048576,MATCH($B320,城镇人口!$B:$B,0),MATCH(AR$1,城镇人口!$1:$1,0))</f>
        <v>1133833.8075941065</v>
      </c>
      <c r="AS320" s="40">
        <f>INDEX(人口源表!$1:$1048576,MATCH($B320,人口源表!$A:$A,0),MATCH(AS$1,人口源表!$1:$1,0))-INDEX(城镇人口!$1:$1048576,MATCH($B320,城镇人口!$B:$B,0),MATCH(AS$1,城镇人口!$1:$1,0))</f>
        <v>1126792.4533429737</v>
      </c>
      <c r="AT320" s="40">
        <f>INDEX(人口源表!$1:$1048576,MATCH($B320,人口源表!$A:$A,0),MATCH(AT$1,人口源表!$1:$1,0))-INDEX(城镇人口!$1:$1048576,MATCH($B320,城镇人口!$B:$B,0),MATCH(AT$1,城镇人口!$1:$1,0))</f>
        <v>1120468.6014423375</v>
      </c>
      <c r="AU320" s="40">
        <f>INDEX(人口源表!$1:$1048576,MATCH($B320,人口源表!$A:$A,0),MATCH(AU$1,人口源表!$1:$1,0))-INDEX(城镇人口!$1:$1048576,MATCH($B320,城镇人口!$B:$B,0),MATCH(AU$1,城镇人口!$1:$1,0))</f>
        <v>1114964.5009602637</v>
      </c>
      <c r="AV320" s="40">
        <f>INDEX(人口源表!$1:$1048576,MATCH($B320,人口源表!$A:$A,0),MATCH(AV$1,人口源表!$1:$1,0))-INDEX(城镇人口!$1:$1048576,MATCH($B320,城镇人口!$B:$B,0),MATCH(AV$1,城镇人口!$1:$1,0))</f>
        <v>1110385.4054171068</v>
      </c>
    </row>
    <row r="321" spans="1:48" x14ac:dyDescent="0.15">
      <c r="A321" s="4" t="s">
        <v>880</v>
      </c>
      <c r="B321" s="4" t="s">
        <v>658</v>
      </c>
      <c r="C321" s="34">
        <f>VLOOKUP(B321,'[1]2016省城人口总结（根）'!B:C,2,FALSE)/100</f>
        <v>0.33260000000000001</v>
      </c>
      <c r="D321" s="40">
        <f>INDEX(人口源表!$1:$1048576,MATCH($B321,人口源表!$A:$A,0),MATCH(D$1,人口源表!$1:$1,0))-INDEX(城镇人口!$1:$1048576,MATCH($B321,城镇人口!$B:$B,0),MATCH(D$1,城镇人口!$1:$1,0))</f>
        <v>1853234.5326249213</v>
      </c>
      <c r="E321" s="40">
        <f>INDEX(人口源表!$1:$1048576,MATCH($B321,人口源表!$A:$A,0),MATCH(E$1,人口源表!$1:$1,0))-INDEX(城镇人口!$1:$1048576,MATCH($B321,城镇人口!$B:$B,0),MATCH(E$1,城镇人口!$1:$1,0))</f>
        <v>1847845.3316875924</v>
      </c>
      <c r="F321" s="40">
        <f>INDEX(人口源表!$1:$1048576,MATCH($B321,人口源表!$A:$A,0),MATCH(F$1,人口源表!$1:$1,0))-INDEX(城镇人口!$1:$1048576,MATCH($B321,城镇人口!$B:$B,0),MATCH(F$1,城镇人口!$1:$1,0))</f>
        <v>1841953.5102336528</v>
      </c>
      <c r="G321" s="40">
        <f>INDEX(人口源表!$1:$1048576,MATCH($B321,人口源表!$A:$A,0),MATCH(G$1,人口源表!$1:$1,0))-INDEX(城镇人口!$1:$1048576,MATCH($B321,城镇人口!$B:$B,0),MATCH(G$1,城镇人口!$1:$1,0))</f>
        <v>1625726.1021224877</v>
      </c>
      <c r="H321" s="40">
        <f>INDEX(人口源表!$1:$1048576,MATCH($B321,人口源表!$A:$A,0),MATCH(H$1,人口源表!$1:$1,0))-INDEX(城镇人口!$1:$1048576,MATCH($B321,城镇人口!$B:$B,0),MATCH(H$1,城镇人口!$1:$1,0))</f>
        <v>1625904.3486531544</v>
      </c>
      <c r="I321" s="40">
        <f>INDEX(人口源表!$1:$1048576,MATCH($B321,人口源表!$A:$A,0),MATCH(I$1,人口源表!$1:$1,0))-INDEX(城镇人口!$1:$1048576,MATCH($B321,城镇人口!$B:$B,0),MATCH(I$1,城镇人口!$1:$1,0))</f>
        <v>1631151.2388513703</v>
      </c>
      <c r="J321" s="40">
        <f>INDEX(人口源表!$1:$1048576,MATCH($B321,人口源表!$A:$A,0),MATCH(J$1,人口源表!$1:$1,0))-INDEX(城镇人口!$1:$1048576,MATCH($B321,城镇人口!$B:$B,0),MATCH(J$1,城镇人口!$1:$1,0))</f>
        <v>1635340.9389193463</v>
      </c>
      <c r="K321" s="40">
        <f>INDEX(人口源表!$1:$1048576,MATCH($B321,人口源表!$A:$A,0),MATCH(K$1,人口源表!$1:$1,0))-INDEX(城镇人口!$1:$1048576,MATCH($B321,城镇人口!$B:$B,0),MATCH(K$1,城镇人口!$1:$1,0))</f>
        <v>1638430.1245939303</v>
      </c>
      <c r="L321" s="40">
        <f>INDEX(人口源表!$1:$1048576,MATCH($B321,人口源表!$A:$A,0),MATCH(L$1,人口源表!$1:$1,0))-INDEX(城镇人口!$1:$1048576,MATCH($B321,城镇人口!$B:$B,0),MATCH(L$1,城镇人口!$1:$1,0))</f>
        <v>1640381.361435605</v>
      </c>
      <c r="M321" s="40">
        <f>INDEX(人口源表!$1:$1048576,MATCH($B321,人口源表!$A:$A,0),MATCH(M$1,人口源表!$1:$1,0))-INDEX(城镇人口!$1:$1048576,MATCH($B321,城镇人口!$B:$B,0),MATCH(M$1,城镇人口!$1:$1,0))</f>
        <v>1641166.1406740844</v>
      </c>
      <c r="N321" s="40">
        <f>INDEX(人口源表!$1:$1048576,MATCH($B321,人口源表!$A:$A,0),MATCH(N$1,人口源表!$1:$1,0))-INDEX(城镇人口!$1:$1048576,MATCH($B321,城镇人口!$B:$B,0),MATCH(N$1,城镇人口!$1:$1,0))</f>
        <v>1640762.8213178948</v>
      </c>
      <c r="O321" s="40">
        <f>INDEX(人口源表!$1:$1048576,MATCH($B321,人口源表!$A:$A,0),MATCH(O$1,人口源表!$1:$1,0))-INDEX(城镇人口!$1:$1048576,MATCH($B321,城镇人口!$B:$B,0),MATCH(O$1,城镇人口!$1:$1,0))</f>
        <v>1639157.1082303722</v>
      </c>
      <c r="P321" s="40">
        <f>INDEX(人口源表!$1:$1048576,MATCH($B321,人口源表!$A:$A,0),MATCH(P$1,人口源表!$1:$1,0))-INDEX(城镇人口!$1:$1048576,MATCH($B321,城镇人口!$B:$B,0),MATCH(P$1,城镇人口!$1:$1,0))</f>
        <v>1636342.5027854415</v>
      </c>
      <c r="Q321" s="40">
        <f>INDEX(人口源表!$1:$1048576,MATCH($B321,人口源表!$A:$A,0),MATCH(Q$1,人口源表!$1:$1,0))-INDEX(城镇人口!$1:$1048576,MATCH($B321,城镇人口!$B:$B,0),MATCH(Q$1,城镇人口!$1:$1,0))</f>
        <v>1632317.0601037103</v>
      </c>
      <c r="R321" s="40">
        <f>INDEX(人口源表!$1:$1048576,MATCH($B321,人口源表!$A:$A,0),MATCH(R$1,人口源表!$1:$1,0))-INDEX(城镇人口!$1:$1048576,MATCH($B321,城镇人口!$B:$B,0),MATCH(R$1,城镇人口!$1:$1,0))</f>
        <v>1627088.1475552178</v>
      </c>
      <c r="S321" s="40">
        <f>INDEX(人口源表!$1:$1048576,MATCH($B321,人口源表!$A:$A,0),MATCH(S$1,人口源表!$1:$1,0))-INDEX(城镇人口!$1:$1048576,MATCH($B321,城镇人口!$B:$B,0),MATCH(S$1,城镇人口!$1:$1,0))</f>
        <v>1625950.2048929885</v>
      </c>
      <c r="T321" s="40">
        <f>INDEX(人口源表!$1:$1048576,MATCH($B321,人口源表!$A:$A,0),MATCH(T$1,人口源表!$1:$1,0))-INDEX(城镇人口!$1:$1048576,MATCH($B321,城镇人口!$B:$B,0),MATCH(T$1,城镇人口!$1:$1,0))</f>
        <v>1623740.459195852</v>
      </c>
      <c r="U321" s="40">
        <f>INDEX(人口源表!$1:$1048576,MATCH($B321,人口源表!$A:$A,0),MATCH(U$1,人口源表!$1:$1,0))-INDEX(城镇人口!$1:$1048576,MATCH($B321,城镇人口!$B:$B,0),MATCH(U$1,城镇人口!$1:$1,0))</f>
        <v>1620474.6443983521</v>
      </c>
      <c r="V321" s="40">
        <f>INDEX(人口源表!$1:$1048576,MATCH($B321,人口源表!$A:$A,0),MATCH(V$1,人口源表!$1:$1,0))-INDEX(城镇人口!$1:$1048576,MATCH($B321,城镇人口!$B:$B,0),MATCH(V$1,城镇人口!$1:$1,0))</f>
        <v>1616176.3006865873</v>
      </c>
      <c r="W321" s="40">
        <f>INDEX(人口源表!$1:$1048576,MATCH($B321,人口源表!$A:$A,0),MATCH(W$1,人口源表!$1:$1,0))-INDEX(城镇人口!$1:$1048576,MATCH($B321,城镇人口!$B:$B,0),MATCH(W$1,城镇人口!$1:$1,0))</f>
        <v>1610873.6588549791</v>
      </c>
      <c r="X321" s="40">
        <f>INDEX(人口源表!$1:$1048576,MATCH($B321,人口源表!$A:$A,0),MATCH(X$1,人口源表!$1:$1,0))-INDEX(城镇人口!$1:$1048576,MATCH($B321,城镇人口!$B:$B,0),MATCH(X$1,城镇人口!$1:$1,0))</f>
        <v>1604600.153251728</v>
      </c>
      <c r="Y321" s="40">
        <f>INDEX(人口源表!$1:$1048576,MATCH($B321,人口源表!$A:$A,0),MATCH(Y$1,人口源表!$1:$1,0))-INDEX(城镇人口!$1:$1048576,MATCH($B321,城镇人口!$B:$B,0),MATCH(Y$1,城镇人口!$1:$1,0))</f>
        <v>1597395.5143411127</v>
      </c>
      <c r="Z321" s="40">
        <f>INDEX(人口源表!$1:$1048576,MATCH($B321,人口源表!$A:$A,0),MATCH(Z$1,人口源表!$1:$1,0))-INDEX(城镇人口!$1:$1048576,MATCH($B321,城镇人口!$B:$B,0),MATCH(Z$1,城镇人口!$1:$1,0))</f>
        <v>1589305.0625823557</v>
      </c>
      <c r="AA321" s="40">
        <f>INDEX(人口源表!$1:$1048576,MATCH($B321,人口源表!$A:$A,0),MATCH(AA$1,人口源表!$1:$1,0))-INDEX(城镇人口!$1:$1048576,MATCH($B321,城镇人口!$B:$B,0),MATCH(AA$1,城镇人口!$1:$1,0))</f>
        <v>1580379.0128664831</v>
      </c>
      <c r="AB321" s="40">
        <f>INDEX(人口源表!$1:$1048576,MATCH($B321,人口源表!$A:$A,0),MATCH(AB$1,人口源表!$1:$1,0))-INDEX(城镇人口!$1:$1048576,MATCH($B321,城镇人口!$B:$B,0),MATCH(AB$1,城镇人口!$1:$1,0))</f>
        <v>1570672.9634187738</v>
      </c>
      <c r="AC321" s="40">
        <f>INDEX(人口源表!$1:$1048576,MATCH($B321,人口源表!$A:$A,0),MATCH(AC$1,人口源表!$1:$1,0))-INDEX(城镇人口!$1:$1048576,MATCH($B321,城镇人口!$B:$B,0),MATCH(AC$1,城镇人口!$1:$1,0))</f>
        <v>1561602.7767669843</v>
      </c>
      <c r="AD321" s="40">
        <f>INDEX(人口源表!$1:$1048576,MATCH($B321,人口源表!$A:$A,0),MATCH(AD$1,人口源表!$1:$1,0))-INDEX(城镇人口!$1:$1048576,MATCH($B321,城镇人口!$B:$B,0),MATCH(AD$1,城镇人口!$1:$1,0))</f>
        <v>1551881.6861887737</v>
      </c>
      <c r="AE321" s="40">
        <f>INDEX(人口源表!$1:$1048576,MATCH($B321,人口源表!$A:$A,0),MATCH(AE$1,人口源表!$1:$1,0))-INDEX(城镇人口!$1:$1048576,MATCH($B321,城镇人口!$B:$B,0),MATCH(AE$1,城镇人口!$1:$1,0))</f>
        <v>1541577.988836827</v>
      </c>
      <c r="AF321" s="40">
        <f>INDEX(人口源表!$1:$1048576,MATCH($B321,人口源表!$A:$A,0),MATCH(AF$1,人口源表!$1:$1,0))-INDEX(城镇人口!$1:$1048576,MATCH($B321,城镇人口!$B:$B,0),MATCH(AF$1,城镇人口!$1:$1,0))</f>
        <v>1530766.8897449591</v>
      </c>
      <c r="AG321" s="40">
        <f>INDEX(人口源表!$1:$1048576,MATCH($B321,人口源表!$A:$A,0),MATCH(AG$1,人口源表!$1:$1,0))-INDEX(城镇人口!$1:$1048576,MATCH($B321,城镇人口!$B:$B,0),MATCH(AG$1,城镇人口!$1:$1,0))</f>
        <v>1519526.3398223638</v>
      </c>
      <c r="AH321" s="40">
        <f>INDEX(人口源表!$1:$1048576,MATCH($B321,人口源表!$A:$A,0),MATCH(AH$1,人口源表!$1:$1,0))-INDEX(城镇人口!$1:$1048576,MATCH($B321,城镇人口!$B:$B,0),MATCH(AH$1,城镇人口!$1:$1,0))</f>
        <v>1507940.4457878908</v>
      </c>
      <c r="AI321" s="40">
        <f>INDEX(人口源表!$1:$1048576,MATCH($B321,人口源表!$A:$A,0),MATCH(AI$1,人口源表!$1:$1,0))-INDEX(城镇人口!$1:$1048576,MATCH($B321,城镇人口!$B:$B,0),MATCH(AI$1,城镇人口!$1:$1,0))</f>
        <v>1496098.2155267887</v>
      </c>
      <c r="AJ321" s="40">
        <f>INDEX(人口源表!$1:$1048576,MATCH($B321,人口源表!$A:$A,0),MATCH(AJ$1,人口源表!$1:$1,0))-INDEX(城镇人口!$1:$1048576,MATCH($B321,城镇人口!$B:$B,0),MATCH(AJ$1,城镇人口!$1:$1,0))</f>
        <v>1484093.4699598392</v>
      </c>
      <c r="AK321" s="40">
        <f>INDEX(人口源表!$1:$1048576,MATCH($B321,人口源表!$A:$A,0),MATCH(AK$1,人口源表!$1:$1,0))-INDEX(城镇人口!$1:$1048576,MATCH($B321,城镇人口!$B:$B,0),MATCH(AK$1,城镇人口!$1:$1,0))</f>
        <v>1472023.0360731399</v>
      </c>
      <c r="AL321" s="40">
        <f>INDEX(人口源表!$1:$1048576,MATCH($B321,人口源表!$A:$A,0),MATCH(AL$1,人口源表!$1:$1,0))-INDEX(城镇人口!$1:$1048576,MATCH($B321,城镇人口!$B:$B,0),MATCH(AL$1,城镇人口!$1:$1,0))</f>
        <v>1459990.1070938297</v>
      </c>
      <c r="AM321" s="40">
        <f>INDEX(人口源表!$1:$1048576,MATCH($B321,人口源表!$A:$A,0),MATCH(AM$1,人口源表!$1:$1,0))-INDEX(城镇人口!$1:$1048576,MATCH($B321,城镇人口!$B:$B,0),MATCH(AM$1,城镇人口!$1:$1,0))</f>
        <v>1448101.2803783484</v>
      </c>
      <c r="AN321" s="40">
        <f>INDEX(人口源表!$1:$1048576,MATCH($B321,人口源表!$A:$A,0),MATCH(AN$1,人口源表!$1:$1,0))-INDEX(城镇人口!$1:$1048576,MATCH($B321,城镇人口!$B:$B,0),MATCH(AN$1,城镇人口!$1:$1,0))</f>
        <v>1436468.1849176637</v>
      </c>
      <c r="AO321" s="40">
        <f>INDEX(人口源表!$1:$1048576,MATCH($B321,人口源表!$A:$A,0),MATCH(AO$1,人口源表!$1:$1,0))-INDEX(城镇人口!$1:$1048576,MATCH($B321,城镇人口!$B:$B,0),MATCH(AO$1,城镇人口!$1:$1,0))</f>
        <v>1425206.2479802899</v>
      </c>
      <c r="AP321" s="40">
        <f>INDEX(人口源表!$1:$1048576,MATCH($B321,人口源表!$A:$A,0),MATCH(AP$1,人口源表!$1:$1,0))-INDEX(城镇人口!$1:$1048576,MATCH($B321,城镇人口!$B:$B,0),MATCH(AP$1,城镇人口!$1:$1,0))</f>
        <v>1414435.1738046734</v>
      </c>
      <c r="AQ321" s="40">
        <f>INDEX(人口源表!$1:$1048576,MATCH($B321,人口源表!$A:$A,0),MATCH(AQ$1,人口源表!$1:$1,0))-INDEX(城镇人口!$1:$1048576,MATCH($B321,城镇人口!$B:$B,0),MATCH(AQ$1,城镇人口!$1:$1,0))</f>
        <v>1404278.2857857205</v>
      </c>
      <c r="AR321" s="40">
        <f>INDEX(人口源表!$1:$1048576,MATCH($B321,人口源表!$A:$A,0),MATCH(AR$1,人口源表!$1:$1,0))-INDEX(城镇人口!$1:$1048576,MATCH($B321,城镇人口!$B:$B,0),MATCH(AR$1,城镇人口!$1:$1,0))</f>
        <v>1394863.5611751757</v>
      </c>
      <c r="AS321" s="40">
        <f>INDEX(人口源表!$1:$1048576,MATCH($B321,人口源表!$A:$A,0),MATCH(AS$1,人口源表!$1:$1,0))-INDEX(城镇人口!$1:$1048576,MATCH($B321,城镇人口!$B:$B,0),MATCH(AS$1,城镇人口!$1:$1,0))</f>
        <v>1386321.8471766019</v>
      </c>
      <c r="AT321" s="40">
        <f>INDEX(人口源表!$1:$1048576,MATCH($B321,人口源表!$A:$A,0),MATCH(AT$1,人口源表!$1:$1,0))-INDEX(城镇人口!$1:$1048576,MATCH($B321,城镇人口!$B:$B,0),MATCH(AT$1,城镇人口!$1:$1,0))</f>
        <v>1378789.569010227</v>
      </c>
      <c r="AU321" s="40">
        <f>INDEX(人口源表!$1:$1048576,MATCH($B321,人口源表!$A:$A,0),MATCH(AU$1,人口源表!$1:$1,0))-INDEX(城镇人口!$1:$1048576,MATCH($B321,城镇人口!$B:$B,0),MATCH(AU$1,城镇人口!$1:$1,0))</f>
        <v>1372404.7122869706</v>
      </c>
      <c r="AV321" s="40">
        <f>INDEX(人口源表!$1:$1048576,MATCH($B321,人口源表!$A:$A,0),MATCH(AV$1,人口源表!$1:$1,0))-INDEX(城镇人口!$1:$1048576,MATCH($B321,城镇人口!$B:$B,0),MATCH(AV$1,城镇人口!$1:$1,0))</f>
        <v>1367310.6381791963</v>
      </c>
    </row>
    <row r="322" spans="1:48" x14ac:dyDescent="0.15">
      <c r="A322" s="4" t="s">
        <v>880</v>
      </c>
      <c r="B322" s="4" t="s">
        <v>660</v>
      </c>
      <c r="C322" s="34">
        <f>VLOOKUP(B322,'[1]2016省城人口总结（根）'!B:C,2,FALSE)/100</f>
        <v>0.31840000000000002</v>
      </c>
      <c r="D322" s="40">
        <f>INDEX(人口源表!$1:$1048576,MATCH($B322,人口源表!$A:$A,0),MATCH(D$1,人口源表!$1:$1,0))-INDEX(城镇人口!$1:$1048576,MATCH($B322,城镇人口!$B:$B,0),MATCH(D$1,城镇人口!$1:$1,0))</f>
        <v>1815389.966359586</v>
      </c>
      <c r="E322" s="40">
        <f>INDEX(人口源表!$1:$1048576,MATCH($B322,人口源表!$A:$A,0),MATCH(E$1,人口源表!$1:$1,0))-INDEX(城镇人口!$1:$1048576,MATCH($B322,城镇人口!$B:$B,0),MATCH(E$1,城镇人口!$1:$1,0))</f>
        <v>1811414.5923971599</v>
      </c>
      <c r="F322" s="40">
        <f>INDEX(人口源表!$1:$1048576,MATCH($B322,人口源表!$A:$A,0),MATCH(F$1,人口源表!$1:$1,0))-INDEX(城镇人口!$1:$1048576,MATCH($B322,城镇人口!$B:$B,0),MATCH(F$1,城镇人口!$1:$1,0))</f>
        <v>1806652.026394791</v>
      </c>
      <c r="G322" s="40">
        <f>INDEX(人口源表!$1:$1048576,MATCH($B322,人口源表!$A:$A,0),MATCH(G$1,人口源表!$1:$1,0))-INDEX(城镇人口!$1:$1048576,MATCH($B322,城镇人口!$B:$B,0),MATCH(G$1,城镇人口!$1:$1,0))</f>
        <v>1587987.8598164974</v>
      </c>
      <c r="H322" s="40">
        <f>INDEX(人口源表!$1:$1048576,MATCH($B322,人口源表!$A:$A,0),MATCH(H$1,人口源表!$1:$1,0))-INDEX(城镇人口!$1:$1048576,MATCH($B322,城镇人口!$B:$B,0),MATCH(H$1,城镇人口!$1:$1,0))</f>
        <v>1587202.7606872288</v>
      </c>
      <c r="I322" s="40">
        <f>INDEX(人口源表!$1:$1048576,MATCH($B322,人口源表!$A:$A,0),MATCH(I$1,人口源表!$1:$1,0))-INDEX(城镇人口!$1:$1048576,MATCH($B322,城镇人口!$B:$B,0),MATCH(I$1,城镇人口!$1:$1,0))</f>
        <v>1591292.9980472683</v>
      </c>
      <c r="J322" s="40">
        <f>INDEX(人口源表!$1:$1048576,MATCH($B322,人口源表!$A:$A,0),MATCH(J$1,人口源表!$1:$1,0))-INDEX(城镇人口!$1:$1048576,MATCH($B322,城镇人口!$B:$B,0),MATCH(J$1,城镇人口!$1:$1,0))</f>
        <v>1594645.0910446597</v>
      </c>
      <c r="K322" s="40">
        <f>INDEX(人口源表!$1:$1048576,MATCH($B322,人口源表!$A:$A,0),MATCH(K$1,人口源表!$1:$1,0))-INDEX(城镇人口!$1:$1048576,MATCH($B322,城镇人口!$B:$B,0),MATCH(K$1,城镇人口!$1:$1,0))</f>
        <v>1597205.6450296096</v>
      </c>
      <c r="L322" s="40">
        <f>INDEX(人口源表!$1:$1048576,MATCH($B322,人口源表!$A:$A,0),MATCH(L$1,人口源表!$1:$1,0))-INDEX(城镇人口!$1:$1048576,MATCH($B322,城镇人口!$B:$B,0),MATCH(L$1,城镇人口!$1:$1,0))</f>
        <v>1598928.4871642385</v>
      </c>
      <c r="M322" s="40">
        <f>INDEX(人口源表!$1:$1048576,MATCH($B322,人口源表!$A:$A,0),MATCH(M$1,人口源表!$1:$1,0))-INDEX(城镇人口!$1:$1048576,MATCH($B322,城镇人口!$B:$B,0),MATCH(M$1,城镇人口!$1:$1,0))</f>
        <v>1599772.6152599868</v>
      </c>
      <c r="N322" s="40">
        <f>INDEX(人口源表!$1:$1048576,MATCH($B322,人口源表!$A:$A,0),MATCH(N$1,人口源表!$1:$1,0))-INDEX(城镇人口!$1:$1048576,MATCH($B322,城镇人口!$B:$B,0),MATCH(N$1,城镇人口!$1:$1,0))</f>
        <v>1599705.3142971643</v>
      </c>
      <c r="O322" s="40">
        <f>INDEX(人口源表!$1:$1048576,MATCH($B322,人口源表!$A:$A,0),MATCH(O$1,人口源表!$1:$1,0))-INDEX(城镇人口!$1:$1048576,MATCH($B322,城镇人口!$B:$B,0),MATCH(O$1,城镇人口!$1:$1,0))</f>
        <v>1598698.1790385707</v>
      </c>
      <c r="P322" s="40">
        <f>INDEX(人口源表!$1:$1048576,MATCH($B322,人口源表!$A:$A,0),MATCH(P$1,人口源表!$1:$1,0))-INDEX(城镇人口!$1:$1048576,MATCH($B322,城镇人口!$B:$B,0),MATCH(P$1,城镇人口!$1:$1,0))</f>
        <v>1596731.4677039669</v>
      </c>
      <c r="Q322" s="40">
        <f>INDEX(人口源表!$1:$1048576,MATCH($B322,人口源表!$A:$A,0),MATCH(Q$1,人口源表!$1:$1,0))-INDEX(城镇人口!$1:$1048576,MATCH($B322,城镇人口!$B:$B,0),MATCH(Q$1,城镇人口!$1:$1,0))</f>
        <v>1593790.1414977713</v>
      </c>
      <c r="R322" s="40">
        <f>INDEX(人口源表!$1:$1048576,MATCH($B322,人口源表!$A:$A,0),MATCH(R$1,人口源表!$1:$1,0))-INDEX(城镇人口!$1:$1048576,MATCH($B322,城镇人口!$B:$B,0),MATCH(R$1,城镇人口!$1:$1,0))</f>
        <v>1589865.0220037373</v>
      </c>
      <c r="S322" s="40">
        <f>INDEX(人口源表!$1:$1048576,MATCH($B322,人口源表!$A:$A,0),MATCH(S$1,人口源表!$1:$1,0))-INDEX(城镇人口!$1:$1048576,MATCH($B322,城镇人口!$B:$B,0),MATCH(S$1,城镇人口!$1:$1,0))</f>
        <v>1589762.8236813713</v>
      </c>
      <c r="T322" s="40">
        <f>INDEX(人口源表!$1:$1048576,MATCH($B322,人口源表!$A:$A,0),MATCH(T$1,人口源表!$1:$1,0))-INDEX(城镇人口!$1:$1048576,MATCH($B322,城镇人口!$B:$B,0),MATCH(T$1,城镇人口!$1:$1,0))</f>
        <v>1588773.0169872446</v>
      </c>
      <c r="U322" s="40">
        <f>INDEX(人口源表!$1:$1048576,MATCH($B322,人口源表!$A:$A,0),MATCH(U$1,人口源表!$1:$1,0))-INDEX(城镇人口!$1:$1048576,MATCH($B322,城镇人口!$B:$B,0),MATCH(U$1,城镇人口!$1:$1,0))</f>
        <v>1586898.0020818934</v>
      </c>
      <c r="V322" s="40">
        <f>INDEX(人口源表!$1:$1048576,MATCH($B322,人口源表!$A:$A,0),MATCH(V$1,人口源表!$1:$1,0))-INDEX(城镇人口!$1:$1048576,MATCH($B322,城镇人口!$B:$B,0),MATCH(V$1,城镇人口!$1:$1,0))</f>
        <v>1584144.6280825366</v>
      </c>
      <c r="W322" s="40">
        <f>INDEX(人口源表!$1:$1048576,MATCH($B322,人口源表!$A:$A,0),MATCH(W$1,人口源表!$1:$1,0))-INDEX(城镇人口!$1:$1048576,MATCH($B322,城镇人口!$B:$B,0),MATCH(W$1,城镇人口!$1:$1,0))</f>
        <v>1580525.9699904574</v>
      </c>
      <c r="X322" s="40">
        <f>INDEX(人口源表!$1:$1048576,MATCH($B322,人口源表!$A:$A,0),MATCH(X$1,人口源表!$1:$1,0))-INDEX(城镇人口!$1:$1048576,MATCH($B322,城镇人口!$B:$B,0),MATCH(X$1,城镇人口!$1:$1,0))</f>
        <v>1576059.3960606134</v>
      </c>
      <c r="Y322" s="40">
        <f>INDEX(人口源表!$1:$1048576,MATCH($B322,人口源表!$A:$A,0),MATCH(Y$1,人口源表!$1:$1,0))-INDEX(城镇人口!$1:$1048576,MATCH($B322,城镇人口!$B:$B,0),MATCH(Y$1,城镇人口!$1:$1,0))</f>
        <v>1570767.7204669085</v>
      </c>
      <c r="Z322" s="40">
        <f>INDEX(人口源表!$1:$1048576,MATCH($B322,人口源表!$A:$A,0),MATCH(Z$1,人口源表!$1:$1,0))-INDEX(城镇人口!$1:$1048576,MATCH($B322,城镇人口!$B:$B,0),MATCH(Z$1,城镇人口!$1:$1,0))</f>
        <v>1564678.5063060084</v>
      </c>
      <c r="AA322" s="40">
        <f>INDEX(人口源表!$1:$1048576,MATCH($B322,人口源表!$A:$A,0),MATCH(AA$1,人口源表!$1:$1,0))-INDEX(城镇人口!$1:$1048576,MATCH($B322,城镇人口!$B:$B,0),MATCH(AA$1,城镇人口!$1:$1,0))</f>
        <v>1557823.9854856427</v>
      </c>
      <c r="AB322" s="40">
        <f>INDEX(人口源表!$1:$1048576,MATCH($B322,人口源表!$A:$A,0),MATCH(AB$1,人口源表!$1:$1,0))-INDEX(城镇人口!$1:$1048576,MATCH($B322,城镇人口!$B:$B,0),MATCH(AB$1,城镇人口!$1:$1,0))</f>
        <v>1550241.5819137152</v>
      </c>
      <c r="AC322" s="40">
        <f>INDEX(人口源表!$1:$1048576,MATCH($B322,人口源表!$A:$A,0),MATCH(AC$1,人口源表!$1:$1,0))-INDEX(城镇人口!$1:$1048576,MATCH($B322,城镇人口!$B:$B,0),MATCH(AC$1,城镇人口!$1:$1,0))</f>
        <v>1543218.5882417825</v>
      </c>
      <c r="AD322" s="40">
        <f>INDEX(人口源表!$1:$1048576,MATCH($B322,人口源表!$A:$A,0),MATCH(AD$1,人口源表!$1:$1,0))-INDEX(城镇人口!$1:$1048576,MATCH($B322,城镇人口!$B:$B,0),MATCH(AD$1,城镇人口!$1:$1,0))</f>
        <v>1535560.0615530752</v>
      </c>
      <c r="AE322" s="40">
        <f>INDEX(人口源表!$1:$1048576,MATCH($B322,人口源表!$A:$A,0),MATCH(AE$1,人口源表!$1:$1,0))-INDEX(城镇人口!$1:$1048576,MATCH($B322,城镇人口!$B:$B,0),MATCH(AE$1,城镇人口!$1:$1,0))</f>
        <v>1527316.410799399</v>
      </c>
      <c r="AF322" s="40">
        <f>INDEX(人口源表!$1:$1048576,MATCH($B322,人口源表!$A:$A,0),MATCH(AF$1,人口源表!$1:$1,0))-INDEX(城镇人口!$1:$1048576,MATCH($B322,城镇人口!$B:$B,0),MATCH(AF$1,城镇人口!$1:$1,0))</f>
        <v>1518541.8121951872</v>
      </c>
      <c r="AG322" s="40">
        <f>INDEX(人口源表!$1:$1048576,MATCH($B322,人口源表!$A:$A,0),MATCH(AG$1,人口源表!$1:$1,0))-INDEX(城镇人口!$1:$1048576,MATCH($B322,城镇人口!$B:$B,0),MATCH(AG$1,城镇人口!$1:$1,0))</f>
        <v>1509294.7491254758</v>
      </c>
      <c r="AH322" s="40">
        <f>INDEX(人口源表!$1:$1048576,MATCH($B322,人口源表!$A:$A,0),MATCH(AH$1,人口源表!$1:$1,0))-INDEX(城镇人口!$1:$1048576,MATCH($B322,城镇人口!$B:$B,0),MATCH(AH$1,城镇人口!$1:$1,0))</f>
        <v>1499637.351379527</v>
      </c>
      <c r="AI322" s="40">
        <f>INDEX(人口源表!$1:$1048576,MATCH($B322,人口源表!$A:$A,0),MATCH(AI$1,人口源表!$1:$1,0))-INDEX(城镇人口!$1:$1048576,MATCH($B322,城镇人口!$B:$B,0),MATCH(AI$1,城镇人口!$1:$1,0))</f>
        <v>1489638.3064435953</v>
      </c>
      <c r="AJ322" s="40">
        <f>INDEX(人口源表!$1:$1048576,MATCH($B322,人口源表!$A:$A,0),MATCH(AJ$1,人口源表!$1:$1,0))-INDEX(城镇人口!$1:$1048576,MATCH($B322,城镇人口!$B:$B,0),MATCH(AJ$1,城镇人口!$1:$1,0))</f>
        <v>1479368.022927484</v>
      </c>
      <c r="AK322" s="40">
        <f>INDEX(人口源表!$1:$1048576,MATCH($B322,人口源表!$A:$A,0),MATCH(AK$1,人口源表!$1:$1,0))-INDEX(城镇人口!$1:$1048576,MATCH($B322,城镇人口!$B:$B,0),MATCH(AK$1,城镇人口!$1:$1,0))</f>
        <v>1468903.3206036249</v>
      </c>
      <c r="AL322" s="40">
        <f>INDEX(人口源表!$1:$1048576,MATCH($B322,人口源表!$A:$A,0),MATCH(AL$1,人口源表!$1:$1,0))-INDEX(城镇人口!$1:$1048576,MATCH($B322,城镇人口!$B:$B,0),MATCH(AL$1,城镇人口!$1:$1,0))</f>
        <v>1458323.2060887278</v>
      </c>
      <c r="AM322" s="40">
        <f>INDEX(人口源表!$1:$1048576,MATCH($B322,人口源表!$A:$A,0),MATCH(AM$1,人口源表!$1:$1,0))-INDEX(城镇人口!$1:$1048576,MATCH($B322,城镇人口!$B:$B,0),MATCH(AM$1,城镇人口!$1:$1,0))</f>
        <v>1447711.7658172571</v>
      </c>
      <c r="AN322" s="40">
        <f>INDEX(人口源表!$1:$1048576,MATCH($B322,人口源表!$A:$A,0),MATCH(AN$1,人口源表!$1:$1,0))-INDEX(城镇人口!$1:$1048576,MATCH($B322,城镇人口!$B:$B,0),MATCH(AN$1,城镇人口!$1:$1,0))</f>
        <v>1437158.0807692511</v>
      </c>
      <c r="AO322" s="40">
        <f>INDEX(人口源表!$1:$1048576,MATCH($B322,人口源表!$A:$A,0),MATCH(AO$1,人口源表!$1:$1,0))-INDEX(城镇人口!$1:$1048576,MATCH($B322,城镇人口!$B:$B,0),MATCH(AO$1,城镇人口!$1:$1,0))</f>
        <v>1426752.6322679676</v>
      </c>
      <c r="AP322" s="40">
        <f>INDEX(人口源表!$1:$1048576,MATCH($B322,人口源表!$A:$A,0),MATCH(AP$1,人口源表!$1:$1,0))-INDEX(城镇人口!$1:$1048576,MATCH($B322,城镇人口!$B:$B,0),MATCH(AP$1,城镇人口!$1:$1,0))</f>
        <v>1416591.9266025294</v>
      </c>
      <c r="AQ322" s="40">
        <f>INDEX(人口源表!$1:$1048576,MATCH($B322,人口源表!$A:$A,0),MATCH(AQ$1,人口源表!$1:$1,0))-INDEX(城镇人口!$1:$1048576,MATCH($B322,城镇人口!$B:$B,0),MATCH(AQ$1,城镇人口!$1:$1,0))</f>
        <v>1406776.0654472895</v>
      </c>
      <c r="AR322" s="40">
        <f>INDEX(人口源表!$1:$1048576,MATCH($B322,人口源表!$A:$A,0),MATCH(AR$1,人口源表!$1:$1,0))-INDEX(城镇人口!$1:$1048576,MATCH($B322,城镇人口!$B:$B,0),MATCH(AR$1,城镇人口!$1:$1,0))</f>
        <v>1397406.9329611841</v>
      </c>
      <c r="AS322" s="40">
        <f>INDEX(人口源表!$1:$1048576,MATCH($B322,人口源表!$A:$A,0),MATCH(AS$1,人口源表!$1:$1,0))-INDEX(城镇人口!$1:$1048576,MATCH($B322,城镇人口!$B:$B,0),MATCH(AS$1,城镇人口!$1:$1,0))</f>
        <v>1388592.1942702685</v>
      </c>
      <c r="AT322" s="40">
        <f>INDEX(人口源表!$1:$1048576,MATCH($B322,人口源表!$A:$A,0),MATCH(AT$1,人口源表!$1:$1,0))-INDEX(城镇人口!$1:$1048576,MATCH($B322,城镇人口!$B:$B,0),MATCH(AT$1,城镇人口!$1:$1,0))</f>
        <v>1380442.3053352332</v>
      </c>
      <c r="AU322" s="40">
        <f>INDEX(人口源表!$1:$1048576,MATCH($B322,人口源表!$A:$A,0),MATCH(AU$1,人口源表!$1:$1,0))-INDEX(城镇人口!$1:$1048576,MATCH($B322,城镇人口!$B:$B,0),MATCH(AU$1,城镇人口!$1:$1,0))</f>
        <v>1373071.0206153002</v>
      </c>
      <c r="AV322" s="40">
        <f>INDEX(人口源表!$1:$1048576,MATCH($B322,人口源表!$A:$A,0),MATCH(AV$1,人口源表!$1:$1,0))-INDEX(城镇人口!$1:$1048576,MATCH($B322,城镇人口!$B:$B,0),MATCH(AV$1,城镇人口!$1:$1,0))</f>
        <v>1366595.3168231915</v>
      </c>
    </row>
    <row r="323" spans="1:48" x14ac:dyDescent="0.15">
      <c r="A323" s="4" t="s">
        <v>880</v>
      </c>
      <c r="B323" s="4" t="s">
        <v>662</v>
      </c>
      <c r="C323" s="34">
        <f>VLOOKUP(B323,'[1]2016省城人口总结（根）'!B:C,2,FALSE)/100</f>
        <v>0.34090000000000004</v>
      </c>
      <c r="D323" s="40">
        <f>INDEX(人口源表!$1:$1048576,MATCH($B323,人口源表!$A:$A,0),MATCH(D$1,人口源表!$1:$1,0))-INDEX(城镇人口!$1:$1048576,MATCH($B323,城镇人口!$B:$B,0),MATCH(D$1,城镇人口!$1:$1,0))</f>
        <v>1335934.1116706119</v>
      </c>
      <c r="E323" s="40">
        <f>INDEX(人口源表!$1:$1048576,MATCH($B323,人口源表!$A:$A,0),MATCH(E$1,人口源表!$1:$1,0))-INDEX(城镇人口!$1:$1048576,MATCH($B323,城镇人口!$B:$B,0),MATCH(E$1,城镇人口!$1:$1,0))</f>
        <v>1332733.942695112</v>
      </c>
      <c r="F323" s="40">
        <f>INDEX(人口源表!$1:$1048576,MATCH($B323,人口源表!$A:$A,0),MATCH(F$1,人口源表!$1:$1,0))-INDEX(城镇人口!$1:$1048576,MATCH($B323,城镇人口!$B:$B,0),MATCH(F$1,城镇人口!$1:$1,0))</f>
        <v>1328983.4472071794</v>
      </c>
      <c r="G323" s="40">
        <f>INDEX(人口源表!$1:$1048576,MATCH($B323,人口源表!$A:$A,0),MATCH(G$1,人口源表!$1:$1,0))-INDEX(城镇人口!$1:$1048576,MATCH($B323,城镇人口!$B:$B,0),MATCH(G$1,城镇人口!$1:$1,0))</f>
        <v>1341433.135214665</v>
      </c>
      <c r="H323" s="40">
        <f>INDEX(人口源表!$1:$1048576,MATCH($B323,人口源表!$A:$A,0),MATCH(H$1,人口源表!$1:$1,0))-INDEX(城镇人口!$1:$1048576,MATCH($B323,城镇人口!$B:$B,0),MATCH(H$1,城镇人口!$1:$1,0))</f>
        <v>1340262.5552822114</v>
      </c>
      <c r="I323" s="40">
        <f>INDEX(人口源表!$1:$1048576,MATCH($B323,人口源表!$A:$A,0),MATCH(I$1,人口源表!$1:$1,0))-INDEX(城镇人口!$1:$1048576,MATCH($B323,城镇人口!$B:$B,0),MATCH(I$1,城镇人口!$1:$1,0))</f>
        <v>1344100.2946726743</v>
      </c>
      <c r="J323" s="40">
        <f>INDEX(人口源表!$1:$1048576,MATCH($B323,人口源表!$A:$A,0),MATCH(J$1,人口源表!$1:$1,0))-INDEX(城镇人口!$1:$1048576,MATCH($B323,城镇人口!$B:$B,0),MATCH(J$1,城镇人口!$1:$1,0))</f>
        <v>1347639.3184180539</v>
      </c>
      <c r="K323" s="40">
        <f>INDEX(人口源表!$1:$1048576,MATCH($B323,人口源表!$A:$A,0),MATCH(K$1,人口源表!$1:$1,0))-INDEX(城镇人口!$1:$1048576,MATCH($B323,城镇人口!$B:$B,0),MATCH(K$1,城镇人口!$1:$1,0))</f>
        <v>1350786.0017120417</v>
      </c>
      <c r="L323" s="40">
        <f>INDEX(人口源表!$1:$1048576,MATCH($B323,人口源表!$A:$A,0),MATCH(L$1,人口源表!$1:$1,0))-INDEX(城镇人口!$1:$1048576,MATCH($B323,城镇人口!$B:$B,0),MATCH(L$1,城镇人口!$1:$1,0))</f>
        <v>1353458.2480384081</v>
      </c>
      <c r="M323" s="40">
        <f>INDEX(人口源表!$1:$1048576,MATCH($B323,人口源表!$A:$A,0),MATCH(M$1,人口源表!$1:$1,0))-INDEX(城镇人口!$1:$1048576,MATCH($B323,城镇人口!$B:$B,0),MATCH(M$1,城镇人口!$1:$1,0))</f>
        <v>1355579.709953218</v>
      </c>
      <c r="N323" s="40">
        <f>INDEX(人口源表!$1:$1048576,MATCH($B323,人口源表!$A:$A,0),MATCH(N$1,人口源表!$1:$1,0))-INDEX(城镇人口!$1:$1048576,MATCH($B323,城镇人口!$B:$B,0),MATCH(N$1,城镇人口!$1:$1,0))</f>
        <v>1357084.6281715874</v>
      </c>
      <c r="O323" s="40">
        <f>INDEX(人口源表!$1:$1048576,MATCH($B323,人口源表!$A:$A,0),MATCH(O$1,人口源表!$1:$1,0))-INDEX(城镇人口!$1:$1048576,MATCH($B323,城镇人口!$B:$B,0),MATCH(O$1,城镇人口!$1:$1,0))</f>
        <v>1357913.3474602471</v>
      </c>
      <c r="P323" s="40">
        <f>INDEX(人口源表!$1:$1048576,MATCH($B323,人口源表!$A:$A,0),MATCH(P$1,人口源表!$1:$1,0))-INDEX(城镇人口!$1:$1048576,MATCH($B323,城镇人口!$B:$B,0),MATCH(P$1,城镇人口!$1:$1,0))</f>
        <v>1358016.460819666</v>
      </c>
      <c r="Q323" s="40">
        <f>INDEX(人口源表!$1:$1048576,MATCH($B323,人口源表!$A:$A,0),MATCH(Q$1,人口源表!$1:$1,0))-INDEX(城镇人口!$1:$1048576,MATCH($B323,城镇人口!$B:$B,0),MATCH(Q$1,城镇人口!$1:$1,0))</f>
        <v>1357350.368681286</v>
      </c>
      <c r="R323" s="40">
        <f>INDEX(人口源表!$1:$1048576,MATCH($B323,人口源表!$A:$A,0),MATCH(R$1,人口源表!$1:$1,0))-INDEX(城镇人口!$1:$1048576,MATCH($B323,城镇人口!$B:$B,0),MATCH(R$1,城镇人口!$1:$1,0))</f>
        <v>1355880.7611245569</v>
      </c>
      <c r="S323" s="40">
        <f>INDEX(人口源表!$1:$1048576,MATCH($B323,人口源表!$A:$A,0),MATCH(S$1,人口源表!$1:$1,0))-INDEX(城镇人口!$1:$1048576,MATCH($B323,城镇人口!$B:$B,0),MATCH(S$1,城镇人口!$1:$1,0))</f>
        <v>1358176.8322283477</v>
      </c>
      <c r="T323" s="40">
        <f>INDEX(人口源表!$1:$1048576,MATCH($B323,人口源表!$A:$A,0),MATCH(T$1,人口源表!$1:$1,0))-INDEX(城镇人口!$1:$1048576,MATCH($B323,城镇人口!$B:$B,0),MATCH(T$1,城镇人口!$1:$1,0))</f>
        <v>1359733.0878692977</v>
      </c>
      <c r="U323" s="40">
        <f>INDEX(人口源表!$1:$1048576,MATCH($B323,人口源表!$A:$A,0),MATCH(U$1,人口源表!$1:$1,0))-INDEX(城镇人口!$1:$1048576,MATCH($B323,城镇人口!$B:$B,0),MATCH(U$1,城镇人口!$1:$1,0))</f>
        <v>1360530.5437596957</v>
      </c>
      <c r="V323" s="40">
        <f>INDEX(人口源表!$1:$1048576,MATCH($B323,人口源表!$A:$A,0),MATCH(V$1,人口源表!$1:$1,0))-INDEX(城镇人口!$1:$1048576,MATCH($B323,城镇人口!$B:$B,0),MATCH(V$1,城镇人口!$1:$1,0))</f>
        <v>1360558.2907449661</v>
      </c>
      <c r="W323" s="40">
        <f>INDEX(人口源表!$1:$1048576,MATCH($B323,人口源表!$A:$A,0),MATCH(W$1,人口源表!$1:$1,0))-INDEX(城镇人口!$1:$1048576,MATCH($B323,城镇人口!$B:$B,0),MATCH(W$1,城镇人口!$1:$1,0))</f>
        <v>1359810.4313128658</v>
      </c>
      <c r="X323" s="40">
        <f>INDEX(人口源表!$1:$1048576,MATCH($B323,人口源表!$A:$A,0),MATCH(X$1,人口源表!$1:$1,0))-INDEX(城镇人口!$1:$1048576,MATCH($B323,城镇人口!$B:$B,0),MATCH(X$1,城镇人口!$1:$1,0))</f>
        <v>1358287.7553863917</v>
      </c>
      <c r="Y323" s="40">
        <f>INDEX(人口源表!$1:$1048576,MATCH($B323,人口源表!$A:$A,0),MATCH(Y$1,人口源表!$1:$1,0))-INDEX(城镇人口!$1:$1048576,MATCH($B323,城镇人口!$B:$B,0),MATCH(Y$1,城镇人口!$1:$1,0))</f>
        <v>1355997.6290491219</v>
      </c>
      <c r="Z323" s="40">
        <f>INDEX(人口源表!$1:$1048576,MATCH($B323,人口源表!$A:$A,0),MATCH(Z$1,人口源表!$1:$1,0))-INDEX(城镇人口!$1:$1048576,MATCH($B323,城镇人口!$B:$B,0),MATCH(Z$1,城镇人口!$1:$1,0))</f>
        <v>1352953.8815855789</v>
      </c>
      <c r="AA323" s="40">
        <f>INDEX(人口源表!$1:$1048576,MATCH($B323,人口源表!$A:$A,0),MATCH(AA$1,人口源表!$1:$1,0))-INDEX(城镇人口!$1:$1048576,MATCH($B323,城镇人口!$B:$B,0),MATCH(AA$1,城镇人口!$1:$1,0))</f>
        <v>1349175.5335105695</v>
      </c>
      <c r="AB323" s="40">
        <f>INDEX(人口源表!$1:$1048576,MATCH($B323,人口源表!$A:$A,0),MATCH(AB$1,人口源表!$1:$1,0))-INDEX(城镇人口!$1:$1048576,MATCH($B323,城镇人口!$B:$B,0),MATCH(AB$1,城镇人口!$1:$1,0))</f>
        <v>1344687.2777939164</v>
      </c>
      <c r="AC323" s="40">
        <f>INDEX(人口源表!$1:$1048576,MATCH($B323,人口源表!$A:$A,0),MATCH(AC$1,人口源表!$1:$1,0))-INDEX(城镇人口!$1:$1048576,MATCH($B323,城镇人口!$B:$B,0),MATCH(AC$1,城镇人口!$1:$1,0))</f>
        <v>1340734.8839655279</v>
      </c>
      <c r="AD323" s="40">
        <f>INDEX(人口源表!$1:$1048576,MATCH($B323,人口源表!$A:$A,0),MATCH(AD$1,人口源表!$1:$1,0))-INDEX(城镇人口!$1:$1048576,MATCH($B323,城镇人口!$B:$B,0),MATCH(AD$1,城镇人口!$1:$1,0))</f>
        <v>1336149.9386064326</v>
      </c>
      <c r="AE323" s="40">
        <f>INDEX(人口源表!$1:$1048576,MATCH($B323,人口源表!$A:$A,0),MATCH(AE$1,人口源表!$1:$1,0))-INDEX(城镇人口!$1:$1048576,MATCH($B323,城镇人口!$B:$B,0),MATCH(AE$1,城镇人口!$1:$1,0))</f>
        <v>1330972.4886666117</v>
      </c>
      <c r="AF323" s="40">
        <f>INDEX(人口源表!$1:$1048576,MATCH($B323,人口源表!$A:$A,0),MATCH(AF$1,人口源表!$1:$1,0))-INDEX(城镇人口!$1:$1048576,MATCH($B323,城镇人口!$B:$B,0),MATCH(AF$1,城镇人口!$1:$1,0))</f>
        <v>1325249.6379110818</v>
      </c>
      <c r="AG323" s="40">
        <f>INDEX(人口源表!$1:$1048576,MATCH($B323,人口源表!$A:$A,0),MATCH(AG$1,人口源表!$1:$1,0))-INDEX(城镇人口!$1:$1048576,MATCH($B323,城镇人口!$B:$B,0),MATCH(AG$1,城镇人口!$1:$1,0))</f>
        <v>1319032.0270853881</v>
      </c>
      <c r="AH323" s="40">
        <f>INDEX(人口源表!$1:$1048576,MATCH($B323,人口源表!$A:$A,0),MATCH(AH$1,人口源表!$1:$1,0))-INDEX(城镇人口!$1:$1048576,MATCH($B323,城镇人口!$B:$B,0),MATCH(AH$1,城镇人口!$1:$1,0))</f>
        <v>1312377.7408249108</v>
      </c>
      <c r="AI323" s="40">
        <f>INDEX(人口源表!$1:$1048576,MATCH($B323,人口源表!$A:$A,0),MATCH(AI$1,人口源表!$1:$1,0))-INDEX(城镇人口!$1:$1048576,MATCH($B323,城镇人口!$B:$B,0),MATCH(AI$1,城镇人口!$1:$1,0))</f>
        <v>1305348.2318917443</v>
      </c>
      <c r="AJ323" s="40">
        <f>INDEX(人口源表!$1:$1048576,MATCH($B323,人口源表!$A:$A,0),MATCH(AJ$1,人口源表!$1:$1,0))-INDEX(城镇人口!$1:$1048576,MATCH($B323,城镇人口!$B:$B,0),MATCH(AJ$1,城镇人口!$1:$1,0))</f>
        <v>1298011.6397844125</v>
      </c>
      <c r="AK323" s="40">
        <f>INDEX(人口源表!$1:$1048576,MATCH($B323,人口源表!$A:$A,0),MATCH(AK$1,人口源表!$1:$1,0))-INDEX(城镇人口!$1:$1048576,MATCH($B323,城镇人口!$B:$B,0),MATCH(AK$1,城镇人口!$1:$1,0))</f>
        <v>1290440.4298326415</v>
      </c>
      <c r="AL323" s="40">
        <f>INDEX(人口源表!$1:$1048576,MATCH($B323,人口源表!$A:$A,0),MATCH(AL$1,人口源表!$1:$1,0))-INDEX(城镇人口!$1:$1048576,MATCH($B323,城镇人口!$B:$B,0),MATCH(AL$1,城镇人口!$1:$1,0))</f>
        <v>1282712.9928261288</v>
      </c>
      <c r="AM323" s="40">
        <f>INDEX(人口源表!$1:$1048576,MATCH($B323,人口源表!$A:$A,0),MATCH(AM$1,人口源表!$1:$1,0))-INDEX(城镇人口!$1:$1048576,MATCH($B323,城镇人口!$B:$B,0),MATCH(AM$1,城镇人口!$1:$1,0))</f>
        <v>1274910.7447108328</v>
      </c>
      <c r="AN323" s="40">
        <f>INDEX(人口源表!$1:$1048576,MATCH($B323,人口源表!$A:$A,0),MATCH(AN$1,人口源表!$1:$1,0))-INDEX(城镇人口!$1:$1048576,MATCH($B323,城镇人口!$B:$B,0),MATCH(AN$1,城镇人口!$1:$1,0))</f>
        <v>1267122.5158401541</v>
      </c>
      <c r="AO323" s="40">
        <f>INDEX(人口源表!$1:$1048576,MATCH($B323,人口源表!$A:$A,0),MATCH(AO$1,人口源表!$1:$1,0))-INDEX(城镇人口!$1:$1048576,MATCH($B323,城镇人口!$B:$B,0),MATCH(AO$1,城镇人口!$1:$1,0))</f>
        <v>1259439.4189640861</v>
      </c>
      <c r="AP323" s="40">
        <f>INDEX(人口源表!$1:$1048576,MATCH($B323,人口源表!$A:$A,0),MATCH(AP$1,人口源表!$1:$1,0))-INDEX(城镇人口!$1:$1048576,MATCH($B323,城镇人口!$B:$B,0),MATCH(AP$1,城镇人口!$1:$1,0))</f>
        <v>1251958.6644950218</v>
      </c>
      <c r="AQ323" s="40">
        <f>INDEX(人口源表!$1:$1048576,MATCH($B323,人口源表!$A:$A,0),MATCH(AQ$1,人口源表!$1:$1,0))-INDEX(城镇人口!$1:$1048576,MATCH($B323,城镇人口!$B:$B,0),MATCH(AQ$1,城镇人口!$1:$1,0))</f>
        <v>1244781.7848860759</v>
      </c>
      <c r="AR323" s="40">
        <f>INDEX(人口源表!$1:$1048576,MATCH($B323,人口源表!$A:$A,0),MATCH(AR$1,人口源表!$1:$1,0))-INDEX(城镇人口!$1:$1048576,MATCH($B323,城镇人口!$B:$B,0),MATCH(AR$1,城镇人口!$1:$1,0))</f>
        <v>1238015.0891682906</v>
      </c>
      <c r="AS323" s="40">
        <f>INDEX(人口源表!$1:$1048576,MATCH($B323,人口源表!$A:$A,0),MATCH(AS$1,人口源表!$1:$1,0))-INDEX(城镇人口!$1:$1048576,MATCH($B323,城镇人口!$B:$B,0),MATCH(AS$1,城镇人口!$1:$1,0))</f>
        <v>1231767.9119881373</v>
      </c>
      <c r="AT323" s="40">
        <f>INDEX(人口源表!$1:$1048576,MATCH($B323,人口源表!$A:$A,0),MATCH(AT$1,人口源表!$1:$1,0))-INDEX(城镇人口!$1:$1048576,MATCH($B323,城镇人口!$B:$B,0),MATCH(AT$1,城镇人口!$1:$1,0))</f>
        <v>1226154.7202221884</v>
      </c>
      <c r="AU323" s="40">
        <f>INDEX(人口源表!$1:$1048576,MATCH($B323,人口源表!$A:$A,0),MATCH(AU$1,人口源表!$1:$1,0))-INDEX(城镇人口!$1:$1048576,MATCH($B323,城镇人口!$B:$B,0),MATCH(AU$1,城镇人口!$1:$1,0))</f>
        <v>1221294.9970795976</v>
      </c>
      <c r="AV323" s="40">
        <f>INDEX(人口源表!$1:$1048576,MATCH($B323,人口源表!$A:$A,0),MATCH(AV$1,人口源表!$1:$1,0))-INDEX(城镇人口!$1:$1048576,MATCH($B323,城镇人口!$B:$B,0),MATCH(AV$1,城镇人口!$1:$1,0))</f>
        <v>1217310.9511594463</v>
      </c>
    </row>
    <row r="324" spans="1:48" x14ac:dyDescent="0.15">
      <c r="A324" s="4" t="s">
        <v>880</v>
      </c>
      <c r="B324" s="36" t="s">
        <v>663</v>
      </c>
      <c r="C324" s="34">
        <f>VLOOKUP(B324,'[1]2016省城人口总结（根）'!B:C,2,FALSE)/100</f>
        <v>0.33360000000000001</v>
      </c>
      <c r="D324" s="40">
        <f>INDEX(人口源表!$1:$1048576,MATCH($B324,人口源表!$A:$A,0),MATCH(D$1,人口源表!$1:$1,0))-INDEX(城镇人口!$1:$1048576,MATCH($B324,城镇人口!$B:$B,0),MATCH(D$1,城镇人口!$1:$1,0))</f>
        <v>481008.7074670865</v>
      </c>
      <c r="E324" s="40">
        <f>INDEX(人口源表!$1:$1048576,MATCH($B324,人口源表!$A:$A,0),MATCH(E$1,人口源表!$1:$1,0))-INDEX(城镇人口!$1:$1048576,MATCH($B324,城镇人口!$B:$B,0),MATCH(E$1,城镇人口!$1:$1,0))</f>
        <v>480356.35027322819</v>
      </c>
      <c r="F324" s="40">
        <f>INDEX(人口源表!$1:$1048576,MATCH($B324,人口源表!$A:$A,0),MATCH(F$1,人口源表!$1:$1,0))-INDEX(城镇人口!$1:$1048576,MATCH($B324,城镇人口!$B:$B,0),MATCH(F$1,城镇人口!$1:$1,0))</f>
        <v>479483.30258878734</v>
      </c>
      <c r="G324" s="40">
        <f>INDEX(人口源表!$1:$1048576,MATCH($B324,人口源表!$A:$A,0),MATCH(G$1,人口源表!$1:$1,0))-INDEX(城镇人口!$1:$1048576,MATCH($B324,城镇人口!$B:$B,0),MATCH(G$1,城镇人口!$1:$1,0))</f>
        <v>444813.99669764738</v>
      </c>
      <c r="H324" s="40">
        <f>INDEX(人口源表!$1:$1048576,MATCH($B324,人口源表!$A:$A,0),MATCH(H$1,人口源表!$1:$1,0))-INDEX(城镇人口!$1:$1048576,MATCH($B324,城镇人口!$B:$B,0),MATCH(H$1,城镇人口!$1:$1,0))</f>
        <v>444889.62650646339</v>
      </c>
      <c r="I324" s="40">
        <f>INDEX(人口源表!$1:$1048576,MATCH($B324,人口源表!$A:$A,0),MATCH(I$1,人口源表!$1:$1,0))-INDEX(城镇人口!$1:$1048576,MATCH($B324,城镇人口!$B:$B,0),MATCH(I$1,城镇人口!$1:$1,0))</f>
        <v>446550.31045326812</v>
      </c>
      <c r="J324" s="40">
        <f>INDEX(人口源表!$1:$1048576,MATCH($B324,人口源表!$A:$A,0),MATCH(J$1,人口源表!$1:$1,0))-INDEX(城镇人口!$1:$1048576,MATCH($B324,城镇人口!$B:$B,0),MATCH(J$1,城镇人口!$1:$1,0))</f>
        <v>448094.60489308782</v>
      </c>
      <c r="K324" s="40">
        <f>INDEX(人口源表!$1:$1048576,MATCH($B324,人口源表!$A:$A,0),MATCH(K$1,人口源表!$1:$1,0))-INDEX(城镇人口!$1:$1048576,MATCH($B324,城镇人口!$B:$B,0),MATCH(K$1,城镇人口!$1:$1,0))</f>
        <v>449494.51898702665</v>
      </c>
      <c r="L324" s="40">
        <f>INDEX(人口源表!$1:$1048576,MATCH($B324,人口源表!$A:$A,0),MATCH(L$1,人口源表!$1:$1,0))-INDEX(城镇人口!$1:$1048576,MATCH($B324,城镇人口!$B:$B,0),MATCH(L$1,城镇人口!$1:$1,0))</f>
        <v>450725.22726854112</v>
      </c>
      <c r="M324" s="40">
        <f>INDEX(人口源表!$1:$1048576,MATCH($B324,人口源表!$A:$A,0),MATCH(M$1,人口源表!$1:$1,0))-INDEX(城镇人口!$1:$1048576,MATCH($B324,城镇人口!$B:$B,0),MATCH(M$1,城镇人口!$1:$1,0))</f>
        <v>451762.51203062845</v>
      </c>
      <c r="N324" s="40">
        <f>INDEX(人口源表!$1:$1048576,MATCH($B324,人口源表!$A:$A,0),MATCH(N$1,人口源表!$1:$1,0))-INDEX(城镇人口!$1:$1048576,MATCH($B324,城镇人口!$B:$B,0),MATCH(N$1,城镇人口!$1:$1,0))</f>
        <v>452587.12656459567</v>
      </c>
      <c r="O324" s="40">
        <f>INDEX(人口源表!$1:$1048576,MATCH($B324,人口源表!$A:$A,0),MATCH(O$1,人口源表!$1:$1,0))-INDEX(城镇人口!$1:$1048576,MATCH($B324,城镇人口!$B:$B,0),MATCH(O$1,城镇人口!$1:$1,0))</f>
        <v>453179.73905125848</v>
      </c>
      <c r="P324" s="40">
        <f>INDEX(人口源表!$1:$1048576,MATCH($B324,人口源表!$A:$A,0),MATCH(P$1,人口源表!$1:$1,0))-INDEX(城镇人口!$1:$1048576,MATCH($B324,城镇人口!$B:$B,0),MATCH(P$1,城镇人口!$1:$1,0))</f>
        <v>453525.87312780548</v>
      </c>
      <c r="Q324" s="40">
        <f>INDEX(人口源表!$1:$1048576,MATCH($B324,人口源表!$A:$A,0),MATCH(Q$1,人口源表!$1:$1,0))-INDEX(城镇人口!$1:$1048576,MATCH($B324,城镇人口!$B:$B,0),MATCH(Q$1,城镇人口!$1:$1,0))</f>
        <v>453612.12829438556</v>
      </c>
      <c r="R324" s="40">
        <f>INDEX(人口源表!$1:$1048576,MATCH($B324,人口源表!$A:$A,0),MATCH(R$1,人口源表!$1:$1,0))-INDEX(城镇人口!$1:$1048576,MATCH($B324,城镇人口!$B:$B,0),MATCH(R$1,城镇人口!$1:$1,0))</f>
        <v>453427.98902469862</v>
      </c>
      <c r="S324" s="40">
        <f>INDEX(人口源表!$1:$1048576,MATCH($B324,人口源表!$A:$A,0),MATCH(S$1,人口源表!$1:$1,0))-INDEX(城镇人口!$1:$1048576,MATCH($B324,城镇人口!$B:$B,0),MATCH(S$1,城镇人口!$1:$1,0))</f>
        <v>454447.50130142848</v>
      </c>
      <c r="T324" s="40">
        <f>INDEX(人口源表!$1:$1048576,MATCH($B324,人口源表!$A:$A,0),MATCH(T$1,人口源表!$1:$1,0))-INDEX(城镇人口!$1:$1048576,MATCH($B324,城镇人口!$B:$B,0),MATCH(T$1,城镇人口!$1:$1,0))</f>
        <v>455218.78581199073</v>
      </c>
      <c r="U324" s="40">
        <f>INDEX(人口源表!$1:$1048576,MATCH($B324,人口源表!$A:$A,0),MATCH(U$1,人口源表!$1:$1,0))-INDEX(城镇人口!$1:$1048576,MATCH($B324,城镇人口!$B:$B,0),MATCH(U$1,城镇人口!$1:$1,0))</f>
        <v>455735.51304417982</v>
      </c>
      <c r="V324" s="40">
        <f>INDEX(人口源表!$1:$1048576,MATCH($B324,人口源表!$A:$A,0),MATCH(V$1,人口源表!$1:$1,0))-INDEX(城镇人口!$1:$1048576,MATCH($B324,城镇人口!$B:$B,0),MATCH(V$1,城镇人口!$1:$1,0))</f>
        <v>455994.47596339328</v>
      </c>
      <c r="W324" s="40">
        <f>INDEX(人口源表!$1:$1048576,MATCH($B324,人口源表!$A:$A,0),MATCH(W$1,人口源表!$1:$1,0))-INDEX(城镇人口!$1:$1048576,MATCH($B324,城镇人口!$B:$B,0),MATCH(W$1,城镇人口!$1:$1,0))</f>
        <v>455993.15804069722</v>
      </c>
      <c r="X324" s="40">
        <f>INDEX(人口源表!$1:$1048576,MATCH($B324,人口源表!$A:$A,0),MATCH(X$1,人口源表!$1:$1,0))-INDEX(城镇人口!$1:$1048576,MATCH($B324,城镇人口!$B:$B,0),MATCH(X$1,城镇人口!$1:$1,0))</f>
        <v>455731.50563925551</v>
      </c>
      <c r="Y324" s="40">
        <f>INDEX(人口源表!$1:$1048576,MATCH($B324,人口源表!$A:$A,0),MATCH(Y$1,人口源表!$1:$1,0))-INDEX(城镇人口!$1:$1048576,MATCH($B324,城镇人口!$B:$B,0),MATCH(Y$1,城镇人口!$1:$1,0))</f>
        <v>455212.48016489437</v>
      </c>
      <c r="Z324" s="40">
        <f>INDEX(人口源表!$1:$1048576,MATCH($B324,人口源表!$A:$A,0),MATCH(Z$1,人口源表!$1:$1,0))-INDEX(城镇人口!$1:$1048576,MATCH($B324,城镇人口!$B:$B,0),MATCH(Z$1,城镇人口!$1:$1,0))</f>
        <v>454438.46927959489</v>
      </c>
      <c r="AA324" s="40">
        <f>INDEX(人口源表!$1:$1048576,MATCH($B324,人口源表!$A:$A,0),MATCH(AA$1,人口源表!$1:$1,0))-INDEX(城镇人口!$1:$1048576,MATCH($B324,城镇人口!$B:$B,0),MATCH(AA$1,城镇人口!$1:$1,0))</f>
        <v>453416.58634169336</v>
      </c>
      <c r="AB324" s="40">
        <f>INDEX(人口源表!$1:$1048576,MATCH($B324,人口源表!$A:$A,0),MATCH(AB$1,人口源表!$1:$1,0))-INDEX(城镇人口!$1:$1048576,MATCH($B324,城镇人口!$B:$B,0),MATCH(AB$1,城镇人口!$1:$1,0))</f>
        <v>452152.7320029157</v>
      </c>
      <c r="AC324" s="40">
        <f>INDEX(人口源表!$1:$1048576,MATCH($B324,人口源表!$A:$A,0),MATCH(AC$1,人口源表!$1:$1,0))-INDEX(城镇人口!$1:$1048576,MATCH($B324,城镇人口!$B:$B,0),MATCH(AC$1,城镇人口!$1:$1,0))</f>
        <v>451051.00772827299</v>
      </c>
      <c r="AD324" s="40">
        <f>INDEX(人口源表!$1:$1048576,MATCH($B324,人口源表!$A:$A,0),MATCH(AD$1,人口源表!$1:$1,0))-INDEX(城镇人口!$1:$1048576,MATCH($B324,城镇人口!$B:$B,0),MATCH(AD$1,城镇人口!$1:$1,0))</f>
        <v>449731.56759814674</v>
      </c>
      <c r="AE324" s="40">
        <f>INDEX(人口源表!$1:$1048576,MATCH($B324,人口源表!$A:$A,0),MATCH(AE$1,人口源表!$1:$1,0))-INDEX(城镇人口!$1:$1048576,MATCH($B324,城镇人口!$B:$B,0),MATCH(AE$1,城镇人口!$1:$1,0))</f>
        <v>448205.99042102339</v>
      </c>
      <c r="AF324" s="40">
        <f>INDEX(人口源表!$1:$1048576,MATCH($B324,人口源表!$A:$A,0),MATCH(AF$1,人口源表!$1:$1,0))-INDEX(城镇人口!$1:$1048576,MATCH($B324,城镇人口!$B:$B,0),MATCH(AF$1,城镇人口!$1:$1,0))</f>
        <v>446488.65712529683</v>
      </c>
      <c r="AG324" s="40">
        <f>INDEX(人口源表!$1:$1048576,MATCH($B324,人口源表!$A:$A,0),MATCH(AG$1,人口源表!$1:$1,0))-INDEX(城镇人口!$1:$1048576,MATCH($B324,城镇人口!$B:$B,0),MATCH(AG$1,城镇人口!$1:$1,0))</f>
        <v>444594.97694704775</v>
      </c>
      <c r="AH324" s="40">
        <f>INDEX(人口源表!$1:$1048576,MATCH($B324,人口源表!$A:$A,0),MATCH(AH$1,人口源表!$1:$1,0))-INDEX(城镇人口!$1:$1048576,MATCH($B324,城镇人口!$B:$B,0),MATCH(AH$1,城镇人口!$1:$1,0))</f>
        <v>442542.52257549204</v>
      </c>
      <c r="AI324" s="40">
        <f>INDEX(人口源表!$1:$1048576,MATCH($B324,人口源表!$A:$A,0),MATCH(AI$1,人口源表!$1:$1,0))-INDEX(城镇人口!$1:$1048576,MATCH($B324,城镇人口!$B:$B,0),MATCH(AI$1,城镇人口!$1:$1,0))</f>
        <v>440349.27316552564</v>
      </c>
      <c r="AJ324" s="40">
        <f>INDEX(人口源表!$1:$1048576,MATCH($B324,人口源表!$A:$A,0),MATCH(AJ$1,人口源表!$1:$1,0))-INDEX(城镇人口!$1:$1048576,MATCH($B324,城镇人口!$B:$B,0),MATCH(AJ$1,城镇人口!$1:$1,0))</f>
        <v>438035.89649691479</v>
      </c>
      <c r="AK324" s="40">
        <f>INDEX(人口源表!$1:$1048576,MATCH($B324,人口源表!$A:$A,0),MATCH(AK$1,人口源表!$1:$1,0))-INDEX(城镇人口!$1:$1048576,MATCH($B324,城镇人口!$B:$B,0),MATCH(AK$1,城镇人口!$1:$1,0))</f>
        <v>435625.13569183258</v>
      </c>
      <c r="AL324" s="40">
        <f>INDEX(人口源表!$1:$1048576,MATCH($B324,人口源表!$A:$A,0),MATCH(AL$1,人口源表!$1:$1,0))-INDEX(城镇人口!$1:$1048576,MATCH($B324,城镇人口!$B:$B,0),MATCH(AL$1,城镇人口!$1:$1,0))</f>
        <v>433138.92626815999</v>
      </c>
      <c r="AM324" s="40">
        <f>INDEX(人口源表!$1:$1048576,MATCH($B324,人口源表!$A:$A,0),MATCH(AM$1,人口源表!$1:$1,0))-INDEX(城镇人口!$1:$1048576,MATCH($B324,城镇人口!$B:$B,0),MATCH(AM$1,城镇人口!$1:$1,0))</f>
        <v>430603.51489301096</v>
      </c>
      <c r="AN324" s="40">
        <f>INDEX(人口源表!$1:$1048576,MATCH($B324,人口源表!$A:$A,0),MATCH(AN$1,人口源表!$1:$1,0))-INDEX(城镇人口!$1:$1048576,MATCH($B324,城镇人口!$B:$B,0),MATCH(AN$1,城镇人口!$1:$1,0))</f>
        <v>428045.42671745887</v>
      </c>
      <c r="AO324" s="40">
        <f>INDEX(人口源表!$1:$1048576,MATCH($B324,人口源表!$A:$A,0),MATCH(AO$1,人口源表!$1:$1,0))-INDEX(城镇人口!$1:$1048576,MATCH($B324,城镇人口!$B:$B,0),MATCH(AO$1,城镇人口!$1:$1,0))</f>
        <v>425491.45447343471</v>
      </c>
      <c r="AP324" s="40">
        <f>INDEX(人口源表!$1:$1048576,MATCH($B324,人口源表!$A:$A,0),MATCH(AP$1,人口源表!$1:$1,0))-INDEX(城镇人口!$1:$1048576,MATCH($B324,城镇人口!$B:$B,0),MATCH(AP$1,城镇人口!$1:$1,0))</f>
        <v>422972.02664256404</v>
      </c>
      <c r="AQ324" s="40">
        <f>INDEX(人口源表!$1:$1048576,MATCH($B324,人口源表!$A:$A,0),MATCH(AQ$1,人口源表!$1:$1,0))-INDEX(城镇人口!$1:$1048576,MATCH($B324,城镇人口!$B:$B,0),MATCH(AQ$1,城镇人口!$1:$1,0))</f>
        <v>420517.77761678514</v>
      </c>
      <c r="AR324" s="40">
        <f>INDEX(人口源表!$1:$1048576,MATCH($B324,人口源表!$A:$A,0),MATCH(AR$1,人口源表!$1:$1,0))-INDEX(城镇人口!$1:$1048576,MATCH($B324,城镇人口!$B:$B,0),MATCH(AR$1,城镇人口!$1:$1,0))</f>
        <v>418161.21577344788</v>
      </c>
      <c r="AS324" s="40">
        <f>INDEX(人口源表!$1:$1048576,MATCH($B324,人口源表!$A:$A,0),MATCH(AS$1,人口源表!$1:$1,0))-INDEX(城镇人口!$1:$1048576,MATCH($B324,城镇人口!$B:$B,0),MATCH(AS$1,城镇人口!$1:$1,0))</f>
        <v>415934.45389624097</v>
      </c>
      <c r="AT324" s="40">
        <f>INDEX(人口源表!$1:$1048576,MATCH($B324,人口源表!$A:$A,0),MATCH(AT$1,人口源表!$1:$1,0))-INDEX(城镇人口!$1:$1048576,MATCH($B324,城镇人口!$B:$B,0),MATCH(AT$1,城镇人口!$1:$1,0))</f>
        <v>413874.21461413952</v>
      </c>
      <c r="AU324" s="40">
        <f>INDEX(人口源表!$1:$1048576,MATCH($B324,人口源表!$A:$A,0),MATCH(AU$1,人口源表!$1:$1,0))-INDEX(城镇人口!$1:$1048576,MATCH($B324,城镇人口!$B:$B,0),MATCH(AU$1,城镇人口!$1:$1,0))</f>
        <v>412015.09261362796</v>
      </c>
      <c r="AV324" s="40">
        <f>INDEX(人口源表!$1:$1048576,MATCH($B324,人口源表!$A:$A,0),MATCH(AV$1,人口源表!$1:$1,0))-INDEX(城镇人口!$1:$1048576,MATCH($B324,城镇人口!$B:$B,0),MATCH(AV$1,城镇人口!$1:$1,0))</f>
        <v>410395.10769947513</v>
      </c>
    </row>
    <row r="325" spans="1:48" x14ac:dyDescent="0.15">
      <c r="A325" s="4" t="s">
        <v>881</v>
      </c>
      <c r="B325" s="4" t="s">
        <v>664</v>
      </c>
      <c r="C325" s="34">
        <f>VLOOKUP(B325,'[1]2016省城人口总结（根）'!B:C,2,FALSE)/100</f>
        <v>0.48826999999999998</v>
      </c>
      <c r="D325" s="40">
        <f>INDEX(人口源表!$1:$1048576,MATCH($B325,人口源表!$A:$A,0),MATCH(D$1,人口源表!$1:$1,0))-INDEX(城镇人口!$1:$1048576,MATCH($B325,城镇人口!$B:$B,0),MATCH(D$1,城镇人口!$1:$1,0))</f>
        <v>1179019.7718870642</v>
      </c>
      <c r="E325" s="40">
        <f>INDEX(人口源表!$1:$1048576,MATCH($B325,人口源表!$A:$A,0),MATCH(E$1,人口源表!$1:$1,0))-INDEX(城镇人口!$1:$1048576,MATCH($B325,城镇人口!$B:$B,0),MATCH(E$1,城镇人口!$1:$1,0))</f>
        <v>1166906.8463308618</v>
      </c>
      <c r="F325" s="40">
        <f>INDEX(人口源表!$1:$1048576,MATCH($B325,人口源表!$A:$A,0),MATCH(F$1,人口源表!$1:$1,0))-INDEX(城镇人口!$1:$1048576,MATCH($B325,城镇人口!$B:$B,0),MATCH(F$1,城镇人口!$1:$1,0))</f>
        <v>1153854.9523696012</v>
      </c>
      <c r="G325" s="40">
        <f>INDEX(人口源表!$1:$1048576,MATCH($B325,人口源表!$A:$A,0),MATCH(G$1,人口源表!$1:$1,0))-INDEX(城镇人口!$1:$1048576,MATCH($B325,城镇人口!$B:$B,0),MATCH(G$1,城镇人口!$1:$1,0))</f>
        <v>1191008.4795279407</v>
      </c>
      <c r="H325" s="40">
        <f>INDEX(人口源表!$1:$1048576,MATCH($B325,人口源表!$A:$A,0),MATCH(H$1,人口源表!$1:$1,0))-INDEX(城镇人口!$1:$1048576,MATCH($B325,城镇人口!$B:$B,0),MATCH(H$1,城镇人口!$1:$1,0))</f>
        <v>1178773.8002430338</v>
      </c>
      <c r="I325" s="40">
        <f>INDEX(人口源表!$1:$1048576,MATCH($B325,人口源表!$A:$A,0),MATCH(I$1,人口源表!$1:$1,0))-INDEX(城镇人口!$1:$1048576,MATCH($B325,城镇人口!$B:$B,0),MATCH(I$1,城镇人口!$1:$1,0))</f>
        <v>1174356.5992143645</v>
      </c>
      <c r="J325" s="40">
        <f>INDEX(人口源表!$1:$1048576,MATCH($B325,人口源表!$A:$A,0),MATCH(J$1,人口源表!$1:$1,0))-INDEX(城镇人口!$1:$1048576,MATCH($B325,城镇人口!$B:$B,0),MATCH(J$1,城镇人口!$1:$1,0))</f>
        <v>1169024.6776998627</v>
      </c>
      <c r="K325" s="40">
        <f>INDEX(人口源表!$1:$1048576,MATCH($B325,人口源表!$A:$A,0),MATCH(K$1,人口源表!$1:$1,0))-INDEX(城镇人口!$1:$1048576,MATCH($B325,城镇人口!$B:$B,0),MATCH(K$1,城镇人口!$1:$1,0))</f>
        <v>1162781.8521356869</v>
      </c>
      <c r="L325" s="40">
        <f>INDEX(人口源表!$1:$1048576,MATCH($B325,人口源表!$A:$A,0),MATCH(L$1,人口源表!$1:$1,0))-INDEX(城镇人口!$1:$1048576,MATCH($B325,城镇人口!$B:$B,0),MATCH(L$1,城镇人口!$1:$1,0))</f>
        <v>1155634.7034694501</v>
      </c>
      <c r="M325" s="40">
        <f>INDEX(人口源表!$1:$1048576,MATCH($B325,人口源表!$A:$A,0),MATCH(M$1,人口源表!$1:$1,0))-INDEX(城镇人口!$1:$1048576,MATCH($B325,城镇人口!$B:$B,0),MATCH(M$1,城镇人口!$1:$1,0))</f>
        <v>1147592.0381797177</v>
      </c>
      <c r="N325" s="40">
        <f>INDEX(人口源表!$1:$1048576,MATCH($B325,人口源表!$A:$A,0),MATCH(N$1,人口源表!$1:$1,0))-INDEX(城镇人口!$1:$1048576,MATCH($B325,城镇人口!$B:$B,0),MATCH(N$1,城镇人口!$1:$1,0))</f>
        <v>1138665.7158935098</v>
      </c>
      <c r="O325" s="40">
        <f>INDEX(人口源表!$1:$1048576,MATCH($B325,人口源表!$A:$A,0),MATCH(O$1,人口源表!$1:$1,0))-INDEX(城镇人口!$1:$1048576,MATCH($B325,城镇人口!$B:$B,0),MATCH(O$1,城镇人口!$1:$1,0))</f>
        <v>1128870.5284106142</v>
      </c>
      <c r="P325" s="40">
        <f>INDEX(人口源表!$1:$1048576,MATCH($B325,人口源表!$A:$A,0),MATCH(P$1,人口源表!$1:$1,0))-INDEX(城镇人口!$1:$1048576,MATCH($B325,城镇人口!$B:$B,0),MATCH(P$1,城镇人口!$1:$1,0))</f>
        <v>1118223.6405247059</v>
      </c>
      <c r="Q325" s="40">
        <f>INDEX(人口源表!$1:$1048576,MATCH($B325,人口源表!$A:$A,0),MATCH(Q$1,人口源表!$1:$1,0))-INDEX(城镇人口!$1:$1048576,MATCH($B325,城镇人口!$B:$B,0),MATCH(Q$1,城镇人口!$1:$1,0))</f>
        <v>1106744.4895632875</v>
      </c>
      <c r="R325" s="40">
        <f>INDEX(人口源表!$1:$1048576,MATCH($B325,人口源表!$A:$A,0),MATCH(R$1,人口源表!$1:$1,0))-INDEX(城镇人口!$1:$1048576,MATCH($B325,城镇人口!$B:$B,0),MATCH(R$1,城镇人口!$1:$1,0))</f>
        <v>1094454.6817535502</v>
      </c>
      <c r="S325" s="40">
        <f>INDEX(人口源表!$1:$1048576,MATCH($B325,人口源表!$A:$A,0),MATCH(S$1,人口源表!$1:$1,0))-INDEX(城镇人口!$1:$1048576,MATCH($B325,城镇人口!$B:$B,0),MATCH(S$1,城镇人口!$1:$1,0))</f>
        <v>1088856.1766246823</v>
      </c>
      <c r="T325" s="40">
        <f>INDEX(人口源表!$1:$1048576,MATCH($B325,人口源表!$A:$A,0),MATCH(T$1,人口源表!$1:$1,0))-INDEX(城镇人口!$1:$1048576,MATCH($B325,城镇人口!$B:$B,0),MATCH(T$1,城镇人口!$1:$1,0))</f>
        <v>1082628.0153160412</v>
      </c>
      <c r="U325" s="40">
        <f>INDEX(人口源表!$1:$1048576,MATCH($B325,人口源表!$A:$A,0),MATCH(U$1,人口源表!$1:$1,0))-INDEX(城镇人口!$1:$1048576,MATCH($B325,城镇人口!$B:$B,0),MATCH(U$1,城镇人口!$1:$1,0))</f>
        <v>1075787.489584178</v>
      </c>
      <c r="V325" s="40">
        <f>INDEX(人口源表!$1:$1048576,MATCH($B325,人口源表!$A:$A,0),MATCH(V$1,人口源表!$1:$1,0))-INDEX(城镇人口!$1:$1048576,MATCH($B325,城镇人口!$B:$B,0),MATCH(V$1,城镇人口!$1:$1,0))</f>
        <v>1068354.7232711762</v>
      </c>
      <c r="W325" s="40">
        <f>INDEX(人口源表!$1:$1048576,MATCH($B325,人口源表!$A:$A,0),MATCH(W$1,人口源表!$1:$1,0))-INDEX(城镇人口!$1:$1048576,MATCH($B325,城镇人口!$B:$B,0),MATCH(W$1,城镇人口!$1:$1,0))</f>
        <v>1060351.7513675336</v>
      </c>
      <c r="X325" s="40">
        <f>INDEX(人口源表!$1:$1048576,MATCH($B325,人口源表!$A:$A,0),MATCH(X$1,人口源表!$1:$1,0))-INDEX(城镇人口!$1:$1048576,MATCH($B325,城镇人口!$B:$B,0),MATCH(X$1,城镇人口!$1:$1,0))</f>
        <v>1051800.4166045592</v>
      </c>
      <c r="Y325" s="40">
        <f>INDEX(人口源表!$1:$1048576,MATCH($B325,人口源表!$A:$A,0),MATCH(Y$1,人口源表!$1:$1,0))-INDEX(城镇人口!$1:$1048576,MATCH($B325,城镇人口!$B:$B,0),MATCH(Y$1,城镇人口!$1:$1,0))</f>
        <v>1042726.3915367338</v>
      </c>
      <c r="Z325" s="40">
        <f>INDEX(人口源表!$1:$1048576,MATCH($B325,人口源表!$A:$A,0),MATCH(Z$1,人口源表!$1:$1,0))-INDEX(城镇人口!$1:$1048576,MATCH($B325,城镇人口!$B:$B,0),MATCH(Z$1,城镇人口!$1:$1,0))</f>
        <v>1033155.4306767015</v>
      </c>
      <c r="AA325" s="40">
        <f>INDEX(人口源表!$1:$1048576,MATCH($B325,人口源表!$A:$A,0),MATCH(AA$1,人口源表!$1:$1,0))-INDEX(城镇人口!$1:$1048576,MATCH($B325,城镇人口!$B:$B,0),MATCH(AA$1,城镇人口!$1:$1,0))</f>
        <v>1023114.5405655527</v>
      </c>
      <c r="AB325" s="40">
        <f>INDEX(人口源表!$1:$1048576,MATCH($B325,人口源表!$A:$A,0),MATCH(AB$1,人口源表!$1:$1,0))-INDEX(城镇人口!$1:$1048576,MATCH($B325,城镇人口!$B:$B,0),MATCH(AB$1,城镇人口!$1:$1,0))</f>
        <v>1012633.0952567789</v>
      </c>
      <c r="AC325" s="40">
        <f>INDEX(人口源表!$1:$1048576,MATCH($B325,人口源表!$A:$A,0),MATCH(AC$1,人口源表!$1:$1,0))-INDEX(城镇人口!$1:$1048576,MATCH($B325,城镇人口!$B:$B,0),MATCH(AC$1,城镇人口!$1:$1,0))</f>
        <v>1003654.3742644638</v>
      </c>
      <c r="AD325" s="40">
        <f>INDEX(人口源表!$1:$1048576,MATCH($B325,人口源表!$A:$A,0),MATCH(AD$1,人口源表!$1:$1,0))-INDEX(城镇人口!$1:$1048576,MATCH($B325,城镇人口!$B:$B,0),MATCH(AD$1,城镇人口!$1:$1,0))</f>
        <v>994299.31129632285</v>
      </c>
      <c r="AE325" s="40">
        <f>INDEX(人口源表!$1:$1048576,MATCH($B325,人口源表!$A:$A,0),MATCH(AE$1,人口源表!$1:$1,0))-INDEX(城镇人口!$1:$1048576,MATCH($B325,城镇人口!$B:$B,0),MATCH(AE$1,城镇人口!$1:$1,0))</f>
        <v>984598.16370545467</v>
      </c>
      <c r="AF325" s="40">
        <f>INDEX(人口源表!$1:$1048576,MATCH($B325,人口源表!$A:$A,0),MATCH(AF$1,人口源表!$1:$1,0))-INDEX(城镇人口!$1:$1048576,MATCH($B325,城镇人口!$B:$B,0),MATCH(AF$1,城镇人口!$1:$1,0))</f>
        <v>974582.2240161493</v>
      </c>
      <c r="AG325" s="40">
        <f>INDEX(人口源表!$1:$1048576,MATCH($B325,人口源表!$A:$A,0),MATCH(AG$1,人口源表!$1:$1,0))-INDEX(城镇人口!$1:$1048576,MATCH($B325,城镇人口!$B:$B,0),MATCH(AG$1,城镇人口!$1:$1,0))</f>
        <v>964283.76859773672</v>
      </c>
      <c r="AH325" s="40">
        <f>INDEX(人口源表!$1:$1048576,MATCH($B325,人口源表!$A:$A,0),MATCH(AH$1,人口源表!$1:$1,0))-INDEX(城镇人口!$1:$1048576,MATCH($B325,城镇人口!$B:$B,0),MATCH(AH$1,城镇人口!$1:$1,0))</f>
        <v>953736.76505319471</v>
      </c>
      <c r="AI325" s="40">
        <f>INDEX(人口源表!$1:$1048576,MATCH($B325,人口源表!$A:$A,0),MATCH(AI$1,人口源表!$1:$1,0))-INDEX(城镇人口!$1:$1048576,MATCH($B325,城镇人口!$B:$B,0),MATCH(AI$1,城镇人口!$1:$1,0))</f>
        <v>942975.28717446537</v>
      </c>
      <c r="AJ325" s="40">
        <f>INDEX(人口源表!$1:$1048576,MATCH($B325,人口源表!$A:$A,0),MATCH(AJ$1,人口源表!$1:$1,0))-INDEX(城镇人口!$1:$1048576,MATCH($B325,城镇人口!$B:$B,0),MATCH(AJ$1,城镇人口!$1:$1,0))</f>
        <v>932034.61007070518</v>
      </c>
      <c r="AK325" s="40">
        <f>INDEX(人口源表!$1:$1048576,MATCH($B325,人口源表!$A:$A,0),MATCH(AK$1,人口源表!$1:$1,0))-INDEX(城镇人口!$1:$1048576,MATCH($B325,城镇人口!$B:$B,0),MATCH(AK$1,城镇人口!$1:$1,0))</f>
        <v>920951.889969629</v>
      </c>
      <c r="AL325" s="40">
        <f>INDEX(人口源表!$1:$1048576,MATCH($B325,人口源表!$A:$A,0),MATCH(AL$1,人口源表!$1:$1,0))-INDEX(城镇人口!$1:$1048576,MATCH($B325,城镇人口!$B:$B,0),MATCH(AL$1,城镇人口!$1:$1,0))</f>
        <v>909763.48284683027</v>
      </c>
      <c r="AM325" s="40">
        <f>INDEX(人口源表!$1:$1048576,MATCH($B325,人口源表!$A:$A,0),MATCH(AM$1,人口源表!$1:$1,0))-INDEX(城镇人口!$1:$1048576,MATCH($B325,城镇人口!$B:$B,0),MATCH(AM$1,城镇人口!$1:$1,0))</f>
        <v>898507.87962522916</v>
      </c>
      <c r="AN325" s="40">
        <f>INDEX(人口源表!$1:$1048576,MATCH($B325,人口源表!$A:$A,0),MATCH(AN$1,人口源表!$1:$1,0))-INDEX(城镇人口!$1:$1048576,MATCH($B325,城镇人口!$B:$B,0),MATCH(AN$1,城镇人口!$1:$1,0))</f>
        <v>887223.4103032616</v>
      </c>
      <c r="AO325" s="40">
        <f>INDEX(人口源表!$1:$1048576,MATCH($B325,人口源表!$A:$A,0),MATCH(AO$1,人口源表!$1:$1,0))-INDEX(城镇人口!$1:$1048576,MATCH($B325,城镇人口!$B:$B,0),MATCH(AO$1,城镇人口!$1:$1,0))</f>
        <v>875950.02695061592</v>
      </c>
      <c r="AP325" s="40">
        <f>INDEX(人口源表!$1:$1048576,MATCH($B325,人口源表!$A:$A,0),MATCH(AP$1,人口源表!$1:$1,0))-INDEX(城镇人口!$1:$1048576,MATCH($B325,城镇人口!$B:$B,0),MATCH(AP$1,城镇人口!$1:$1,0))</f>
        <v>864727.04686270352</v>
      </c>
      <c r="AQ325" s="40">
        <f>INDEX(人口源表!$1:$1048576,MATCH($B325,人口源表!$A:$A,0),MATCH(AQ$1,人口源表!$1:$1,0))-INDEX(城镇人口!$1:$1048576,MATCH($B325,城镇人口!$B:$B,0),MATCH(AQ$1,城镇人口!$1:$1,0))</f>
        <v>853595.63896148722</v>
      </c>
      <c r="AR325" s="40">
        <f>INDEX(人口源表!$1:$1048576,MATCH($B325,人口源表!$A:$A,0),MATCH(AR$1,人口源表!$1:$1,0))-INDEX(城镇人口!$1:$1048576,MATCH($B325,城镇人口!$B:$B,0),MATCH(AR$1,城镇人口!$1:$1,0))</f>
        <v>842596.22648590687</v>
      </c>
      <c r="AS325" s="40">
        <f>INDEX(人口源表!$1:$1048576,MATCH($B325,人口源表!$A:$A,0),MATCH(AS$1,人口源表!$1:$1,0))-INDEX(城镇人口!$1:$1048576,MATCH($B325,城镇人口!$B:$B,0),MATCH(AS$1,城镇人口!$1:$1,0))</f>
        <v>831770.58498067502</v>
      </c>
      <c r="AT325" s="40">
        <f>INDEX(人口源表!$1:$1048576,MATCH($B325,人口源表!$A:$A,0),MATCH(AT$1,人口源表!$1:$1,0))-INDEX(城镇人口!$1:$1048576,MATCH($B325,城镇人口!$B:$B,0),MATCH(AT$1,城镇人口!$1:$1,0))</f>
        <v>821160.34248438547</v>
      </c>
      <c r="AU325" s="40">
        <f>INDEX(人口源表!$1:$1048576,MATCH($B325,人口源表!$A:$A,0),MATCH(AU$1,人口源表!$1:$1,0))-INDEX(城镇人口!$1:$1048576,MATCH($B325,城镇人口!$B:$B,0),MATCH(AU$1,城镇人口!$1:$1,0))</f>
        <v>810807.28007786116</v>
      </c>
      <c r="AV325" s="40">
        <f>INDEX(人口源表!$1:$1048576,MATCH($B325,人口源表!$A:$A,0),MATCH(AV$1,人口源表!$1:$1,0))-INDEX(城镇人口!$1:$1048576,MATCH($B325,城镇人口!$B:$B,0),MATCH(AV$1,城镇人口!$1:$1,0))</f>
        <v>800753.96327496204</v>
      </c>
    </row>
    <row r="326" spans="1:48" x14ac:dyDescent="0.15">
      <c r="A326" s="4" t="s">
        <v>881</v>
      </c>
      <c r="B326" s="4" t="s">
        <v>666</v>
      </c>
      <c r="C326" s="34">
        <f>VLOOKUP(B326,'[1]2016省城人口总结（根）'!B:C,2,FALSE)/100</f>
        <v>0.462455</v>
      </c>
      <c r="D326" s="40">
        <f>INDEX(人口源表!$1:$1048576,MATCH($B326,人口源表!$A:$A,0),MATCH(D$1,人口源表!$1:$1,0))-INDEX(城镇人口!$1:$1048576,MATCH($B326,城镇人口!$B:$B,0),MATCH(D$1,城镇人口!$1:$1,0))</f>
        <v>780935.66268002917</v>
      </c>
      <c r="E326" s="40">
        <f>INDEX(人口源表!$1:$1048576,MATCH($B326,人口源表!$A:$A,0),MATCH(E$1,人口源表!$1:$1,0))-INDEX(城镇人口!$1:$1048576,MATCH($B326,城镇人口!$B:$B,0),MATCH(E$1,城镇人口!$1:$1,0))</f>
        <v>774128.35497853253</v>
      </c>
      <c r="F326" s="40">
        <f>INDEX(人口源表!$1:$1048576,MATCH($B326,人口源表!$A:$A,0),MATCH(F$1,人口源表!$1:$1,0))-INDEX(城镇人口!$1:$1048576,MATCH($B326,城镇人口!$B:$B,0),MATCH(F$1,城镇人口!$1:$1,0))</f>
        <v>766879.23978464538</v>
      </c>
      <c r="G326" s="40">
        <f>INDEX(人口源表!$1:$1048576,MATCH($B326,人口源表!$A:$A,0),MATCH(G$1,人口源表!$1:$1,0))-INDEX(城镇人口!$1:$1048576,MATCH($B326,城镇人口!$B:$B,0),MATCH(G$1,城镇人口!$1:$1,0))</f>
        <v>692821.93967455451</v>
      </c>
      <c r="H326" s="40">
        <f>INDEX(人口源表!$1:$1048576,MATCH($B326,人口源表!$A:$A,0),MATCH(H$1,人口源表!$1:$1,0))-INDEX(城镇人口!$1:$1048576,MATCH($B326,城镇人口!$B:$B,0),MATCH(H$1,城镇人口!$1:$1,0))</f>
        <v>686363.60634468461</v>
      </c>
      <c r="I326" s="40">
        <f>INDEX(人口源表!$1:$1048576,MATCH($B326,人口源表!$A:$A,0),MATCH(I$1,人口源表!$1:$1,0))-INDEX(城镇人口!$1:$1048576,MATCH($B326,城镇人口!$B:$B,0),MATCH(I$1,城镇人口!$1:$1,0))</f>
        <v>684495.03847161087</v>
      </c>
      <c r="J326" s="40">
        <f>INDEX(人口源表!$1:$1048576,MATCH($B326,人口源表!$A:$A,0),MATCH(J$1,人口源表!$1:$1,0))-INDEX(城镇人口!$1:$1048576,MATCH($B326,城镇人口!$B:$B,0),MATCH(J$1,城镇人口!$1:$1,0))</f>
        <v>682581.71753553604</v>
      </c>
      <c r="K326" s="40">
        <f>INDEX(人口源表!$1:$1048576,MATCH($B326,人口源表!$A:$A,0),MATCH(K$1,人口源表!$1:$1,0))-INDEX(城镇人口!$1:$1048576,MATCH($B326,城镇人口!$B:$B,0),MATCH(K$1,城镇人口!$1:$1,0))</f>
        <v>680553.15288036328</v>
      </c>
      <c r="L326" s="40">
        <f>INDEX(人口源表!$1:$1048576,MATCH($B326,人口源表!$A:$A,0),MATCH(L$1,人口源表!$1:$1,0))-INDEX(城镇人口!$1:$1048576,MATCH($B326,城镇人口!$B:$B,0),MATCH(L$1,城镇人口!$1:$1,0))</f>
        <v>678344.35718135547</v>
      </c>
      <c r="M326" s="40">
        <f>INDEX(人口源表!$1:$1048576,MATCH($B326,人口源表!$A:$A,0),MATCH(M$1,人口源表!$1:$1,0))-INDEX(城镇人口!$1:$1048576,MATCH($B326,城镇人口!$B:$B,0),MATCH(M$1,城镇人口!$1:$1,0))</f>
        <v>675898.15789088374</v>
      </c>
      <c r="N326" s="40">
        <f>INDEX(人口源表!$1:$1048576,MATCH($B326,人口源表!$A:$A,0),MATCH(N$1,人口源表!$1:$1,0))-INDEX(城镇人口!$1:$1048576,MATCH($B326,城镇人口!$B:$B,0),MATCH(N$1,城镇人口!$1:$1,0))</f>
        <v>673163.07593739685</v>
      </c>
      <c r="O326" s="40">
        <f>INDEX(人口源表!$1:$1048576,MATCH($B326,人口源表!$A:$A,0),MATCH(O$1,人口源表!$1:$1,0))-INDEX(城镇人口!$1:$1048576,MATCH($B326,城镇人口!$B:$B,0),MATCH(O$1,城镇人口!$1:$1,0))</f>
        <v>670094.14062480221</v>
      </c>
      <c r="P326" s="40">
        <f>INDEX(人口源表!$1:$1048576,MATCH($B326,人口源表!$A:$A,0),MATCH(P$1,人口源表!$1:$1,0))-INDEX(城镇人口!$1:$1048576,MATCH($B326,城镇人口!$B:$B,0),MATCH(P$1,城镇人口!$1:$1,0))</f>
        <v>666653.17228878988</v>
      </c>
      <c r="Q326" s="40">
        <f>INDEX(人口源表!$1:$1048576,MATCH($B326,人口源表!$A:$A,0),MATCH(Q$1,人口源表!$1:$1,0))-INDEX(城镇人口!$1:$1048576,MATCH($B326,城镇人口!$B:$B,0),MATCH(Q$1,城镇人口!$1:$1,0))</f>
        <v>662806.27330558898</v>
      </c>
      <c r="R326" s="40">
        <f>INDEX(人口源表!$1:$1048576,MATCH($B326,人口源表!$A:$A,0),MATCH(R$1,人口源表!$1:$1,0))-INDEX(城镇人口!$1:$1048576,MATCH($B326,城镇人口!$B:$B,0),MATCH(R$1,城镇人口!$1:$1,0))</f>
        <v>658526.46299043461</v>
      </c>
      <c r="S326" s="40">
        <f>INDEX(人口源表!$1:$1048576,MATCH($B326,人口源表!$A:$A,0),MATCH(S$1,人口源表!$1:$1,0))-INDEX(城镇人口!$1:$1048576,MATCH($B326,城镇人口!$B:$B,0),MATCH(S$1,城镇人口!$1:$1,0))</f>
        <v>657779.86238843715</v>
      </c>
      <c r="T326" s="40">
        <f>INDEX(人口源表!$1:$1048576,MATCH($B326,人口源表!$A:$A,0),MATCH(T$1,人口源表!$1:$1,0))-INDEX(城镇人口!$1:$1048576,MATCH($B326,城镇人口!$B:$B,0),MATCH(T$1,城镇人口!$1:$1,0))</f>
        <v>656657.86951774836</v>
      </c>
      <c r="U326" s="40">
        <f>INDEX(人口源表!$1:$1048576,MATCH($B326,人口源表!$A:$A,0),MATCH(U$1,人口源表!$1:$1,0))-INDEX(城镇人口!$1:$1048576,MATCH($B326,城镇人口!$B:$B,0),MATCH(U$1,城镇人口!$1:$1,0))</f>
        <v>655143.67301277409</v>
      </c>
      <c r="V326" s="40">
        <f>INDEX(人口源表!$1:$1048576,MATCH($B326,人口源表!$A:$A,0),MATCH(V$1,人口源表!$1:$1,0))-INDEX(城镇人口!$1:$1048576,MATCH($B326,城镇人口!$B:$B,0),MATCH(V$1,城镇人口!$1:$1,0))</f>
        <v>653226.82462149416</v>
      </c>
      <c r="W326" s="40">
        <f>INDEX(人口源表!$1:$1048576,MATCH($B326,人口源表!$A:$A,0),MATCH(W$1,人口源表!$1:$1,0))-INDEX(城镇人口!$1:$1048576,MATCH($B326,城镇人口!$B:$B,0),MATCH(W$1,城镇人口!$1:$1,0))</f>
        <v>650899.54779433564</v>
      </c>
      <c r="X326" s="40">
        <f>INDEX(人口源表!$1:$1048576,MATCH($B326,人口源表!$A:$A,0),MATCH(X$1,人口源表!$1:$1,0))-INDEX(城镇人口!$1:$1048576,MATCH($B326,城镇人口!$B:$B,0),MATCH(X$1,城镇人口!$1:$1,0))</f>
        <v>648158.42092236388</v>
      </c>
      <c r="Y326" s="40">
        <f>INDEX(人口源表!$1:$1048576,MATCH($B326,人口源表!$A:$A,0),MATCH(Y$1,人口源表!$1:$1,0))-INDEX(城镇人口!$1:$1048576,MATCH($B326,城镇人口!$B:$B,0),MATCH(Y$1,城镇人口!$1:$1,0))</f>
        <v>645003.82157640369</v>
      </c>
      <c r="Z326" s="40">
        <f>INDEX(人口源表!$1:$1048576,MATCH($B326,人口源表!$A:$A,0),MATCH(Z$1,人口源表!$1:$1,0))-INDEX(城镇人口!$1:$1048576,MATCH($B326,城镇人口!$B:$B,0),MATCH(Z$1,城镇人口!$1:$1,0))</f>
        <v>641441.11089946912</v>
      </c>
      <c r="AA326" s="40">
        <f>INDEX(人口源表!$1:$1048576,MATCH($B326,人口源表!$A:$A,0),MATCH(AA$1,人口源表!$1:$1,0))-INDEX(城镇人口!$1:$1048576,MATCH($B326,城镇人口!$B:$B,0),MATCH(AA$1,城镇人口!$1:$1,0))</f>
        <v>637478.33784602256</v>
      </c>
      <c r="AB326" s="40">
        <f>INDEX(人口源表!$1:$1048576,MATCH($B326,人口源表!$A:$A,0),MATCH(AB$1,人口源表!$1:$1,0))-INDEX(城镇人口!$1:$1048576,MATCH($B326,城镇人口!$B:$B,0),MATCH(AB$1,城镇人口!$1:$1,0))</f>
        <v>633127.43128056137</v>
      </c>
      <c r="AC326" s="40">
        <f>INDEX(人口源表!$1:$1048576,MATCH($B326,人口源表!$A:$A,0),MATCH(AC$1,人口源表!$1:$1,0))-INDEX(城镇人口!$1:$1048576,MATCH($B326,城镇人口!$B:$B,0),MATCH(AC$1,城镇人口!$1:$1,0))</f>
        <v>629454.76736857439</v>
      </c>
      <c r="AD326" s="40">
        <f>INDEX(人口源表!$1:$1048576,MATCH($B326,人口源表!$A:$A,0),MATCH(AD$1,人口源表!$1:$1,0))-INDEX(城镇人口!$1:$1048576,MATCH($B326,城镇人口!$B:$B,0),MATCH(AD$1,城镇人口!$1:$1,0))</f>
        <v>625434.6604129289</v>
      </c>
      <c r="AE326" s="40">
        <f>INDEX(人口源表!$1:$1048576,MATCH($B326,人口源表!$A:$A,0),MATCH(AE$1,人口源表!$1:$1,0))-INDEX(城镇人口!$1:$1048576,MATCH($B326,城镇人口!$B:$B,0),MATCH(AE$1,城镇人口!$1:$1,0))</f>
        <v>621088.71603896574</v>
      </c>
      <c r="AF326" s="40">
        <f>INDEX(人口源表!$1:$1048576,MATCH($B326,人口源表!$A:$A,0),MATCH(AF$1,人口源表!$1:$1,0))-INDEX(城镇人口!$1:$1048576,MATCH($B326,城镇人口!$B:$B,0),MATCH(AF$1,城镇人口!$1:$1,0))</f>
        <v>616440.32218409935</v>
      </c>
      <c r="AG326" s="40">
        <f>INDEX(人口源表!$1:$1048576,MATCH($B326,人口源表!$A:$A,0),MATCH(AG$1,人口源表!$1:$1,0))-INDEX(城镇人口!$1:$1048576,MATCH($B326,城镇人口!$B:$B,0),MATCH(AG$1,城镇人口!$1:$1,0))</f>
        <v>611516.66438352922</v>
      </c>
      <c r="AH326" s="40">
        <f>INDEX(人口源表!$1:$1048576,MATCH($B326,人口源表!$A:$A,0),MATCH(AH$1,人口源表!$1:$1,0))-INDEX(城镇人口!$1:$1048576,MATCH($B326,城镇人口!$B:$B,0),MATCH(AH$1,城镇人口!$1:$1,0))</f>
        <v>606347.78714183834</v>
      </c>
      <c r="AI326" s="40">
        <f>INDEX(人口源表!$1:$1048576,MATCH($B326,人口源表!$A:$A,0),MATCH(AI$1,人口源表!$1:$1,0))-INDEX(城镇人口!$1:$1048576,MATCH($B326,城镇人口!$B:$B,0),MATCH(AI$1,城镇人口!$1:$1,0))</f>
        <v>600966.91127980885</v>
      </c>
      <c r="AJ326" s="40">
        <f>INDEX(人口源表!$1:$1048576,MATCH($B326,人口源表!$A:$A,0),MATCH(AJ$1,人口源表!$1:$1,0))-INDEX(城镇人口!$1:$1048576,MATCH($B326,城镇人口!$B:$B,0),MATCH(AJ$1,城镇人口!$1:$1,0))</f>
        <v>595409.51290903718</v>
      </c>
      <c r="AK326" s="40">
        <f>INDEX(人口源表!$1:$1048576,MATCH($B326,人口源表!$A:$A,0),MATCH(AK$1,人口源表!$1:$1,0))-INDEX(城镇人口!$1:$1048576,MATCH($B326,城镇人口!$B:$B,0),MATCH(AK$1,城镇人口!$1:$1,0))</f>
        <v>589714.86262045568</v>
      </c>
      <c r="AL326" s="40">
        <f>INDEX(人口源表!$1:$1048576,MATCH($B326,人口源表!$A:$A,0),MATCH(AL$1,人口源表!$1:$1,0))-INDEX(城镇人口!$1:$1048576,MATCH($B326,城镇人口!$B:$B,0),MATCH(AL$1,城镇人口!$1:$1,0))</f>
        <v>583924.28176615981</v>
      </c>
      <c r="AM326" s="40">
        <f>INDEX(人口源表!$1:$1048576,MATCH($B326,人口源表!$A:$A,0),MATCH(AM$1,人口源表!$1:$1,0))-INDEX(城镇人口!$1:$1048576,MATCH($B326,城镇人口!$B:$B,0),MATCH(AM$1,城镇人口!$1:$1,0))</f>
        <v>578081.05638069462</v>
      </c>
      <c r="AN326" s="40">
        <f>INDEX(人口源表!$1:$1048576,MATCH($B326,人口源表!$A:$A,0),MATCH(AN$1,人口源表!$1:$1,0))-INDEX(城镇人口!$1:$1048576,MATCH($B326,城镇人口!$B:$B,0),MATCH(AN$1,城镇人口!$1:$1,0))</f>
        <v>572232.34525678412</v>
      </c>
      <c r="AO326" s="40">
        <f>INDEX(人口源表!$1:$1048576,MATCH($B326,人口源表!$A:$A,0),MATCH(AO$1,人口源表!$1:$1,0))-INDEX(城镇人口!$1:$1048576,MATCH($B326,城镇人口!$B:$B,0),MATCH(AO$1,城镇人口!$1:$1,0))</f>
        <v>566426.25804063585</v>
      </c>
      <c r="AP326" s="40">
        <f>INDEX(人口源表!$1:$1048576,MATCH($B326,人口源表!$A:$A,0),MATCH(AP$1,人口源表!$1:$1,0))-INDEX(城镇人口!$1:$1048576,MATCH($B326,城镇人口!$B:$B,0),MATCH(AP$1,城镇人口!$1:$1,0))</f>
        <v>560714.15548630629</v>
      </c>
      <c r="AQ326" s="40">
        <f>INDEX(人口源表!$1:$1048576,MATCH($B326,人口源表!$A:$A,0),MATCH(AQ$1,人口源表!$1:$1,0))-INDEX(城镇人口!$1:$1048576,MATCH($B326,城镇人口!$B:$B,0),MATCH(AQ$1,城镇人口!$1:$1,0))</f>
        <v>555149.33703452093</v>
      </c>
      <c r="AR326" s="40">
        <f>INDEX(人口源表!$1:$1048576,MATCH($B326,人口源表!$A:$A,0),MATCH(AR$1,人口源表!$1:$1,0))-INDEX(城镇人口!$1:$1048576,MATCH($B326,城镇人口!$B:$B,0),MATCH(AR$1,城镇人口!$1:$1,0))</f>
        <v>549786.15804712404</v>
      </c>
      <c r="AS326" s="40">
        <f>INDEX(人口源表!$1:$1048576,MATCH($B326,人口源表!$A:$A,0),MATCH(AS$1,人口源表!$1:$1,0))-INDEX(城镇人口!$1:$1048576,MATCH($B326,城镇人口!$B:$B,0),MATCH(AS$1,城镇人口!$1:$1,0))</f>
        <v>544682.27436387469</v>
      </c>
      <c r="AT326" s="40">
        <f>INDEX(人口源表!$1:$1048576,MATCH($B326,人口源表!$A:$A,0),MATCH(AT$1,人口源表!$1:$1,0))-INDEX(城镇人口!$1:$1048576,MATCH($B326,城镇人口!$B:$B,0),MATCH(AT$1,城镇人口!$1:$1,0))</f>
        <v>539896.56460864702</v>
      </c>
      <c r="AU326" s="40">
        <f>INDEX(人口源表!$1:$1048576,MATCH($B326,人口源表!$A:$A,0),MATCH(AU$1,人口源表!$1:$1,0))-INDEX(城镇人口!$1:$1048576,MATCH($B326,城镇人口!$B:$B,0),MATCH(AU$1,城镇人口!$1:$1,0))</f>
        <v>535489.41823319939</v>
      </c>
      <c r="AV326" s="40">
        <f>INDEX(人口源表!$1:$1048576,MATCH($B326,人口源表!$A:$A,0),MATCH(AV$1,人口源表!$1:$1,0))-INDEX(城镇人口!$1:$1048576,MATCH($B326,城镇人口!$B:$B,0),MATCH(AV$1,城镇人口!$1:$1,0))</f>
        <v>531523.00858174753</v>
      </c>
    </row>
    <row r="327" spans="1:48" x14ac:dyDescent="0.15">
      <c r="A327" s="4" t="s">
        <v>881</v>
      </c>
      <c r="B327" s="36" t="s">
        <v>668</v>
      </c>
      <c r="C327" s="34">
        <f>VLOOKUP(B327,'[1]2016省城人口总结（根）'!B:C,2,FALSE)/100</f>
        <v>0.462455</v>
      </c>
      <c r="D327" s="40">
        <f>INDEX(人口源表!$1:$1048576,MATCH($B327,人口源表!$A:$A,0),MATCH(D$1,人口源表!$1:$1,0))-INDEX(城镇人口!$1:$1048576,MATCH($B327,城镇人口!$B:$B,0),MATCH(D$1,城镇人口!$1:$1,0))</f>
        <v>153936.55905139452</v>
      </c>
      <c r="E327" s="40">
        <f>INDEX(人口源表!$1:$1048576,MATCH($B327,人口源表!$A:$A,0),MATCH(E$1,人口源表!$1:$1,0))-INDEX(城镇人口!$1:$1048576,MATCH($B327,城镇人口!$B:$B,0),MATCH(E$1,城镇人口!$1:$1,0))</f>
        <v>152833.95396312559</v>
      </c>
      <c r="F327" s="40">
        <f>INDEX(人口源表!$1:$1048576,MATCH($B327,人口源表!$A:$A,0),MATCH(F$1,人口源表!$1:$1,0))-INDEX(城镇人口!$1:$1048576,MATCH($B327,城镇人口!$B:$B,0),MATCH(F$1,城镇人口!$1:$1,0))</f>
        <v>151641.31154448536</v>
      </c>
      <c r="G327" s="40">
        <f>INDEX(人口源表!$1:$1048576,MATCH($B327,人口源表!$A:$A,0),MATCH(G$1,人口源表!$1:$1,0))-INDEX(城镇人口!$1:$1048576,MATCH($B327,城镇人口!$B:$B,0),MATCH(G$1,城镇人口!$1:$1,0))</f>
        <v>134924.21644641395</v>
      </c>
      <c r="H327" s="40">
        <f>INDEX(人口源表!$1:$1048576,MATCH($B327,人口源表!$A:$A,0),MATCH(H$1,人口源表!$1:$1,0))-INDEX(城镇人口!$1:$1048576,MATCH($B327,城镇人口!$B:$B,0),MATCH(H$1,城镇人口!$1:$1,0))</f>
        <v>134054.49581092421</v>
      </c>
      <c r="I327" s="40">
        <f>INDEX(人口源表!$1:$1048576,MATCH($B327,人口源表!$A:$A,0),MATCH(I$1,人口源表!$1:$1,0))-INDEX(城镇人口!$1:$1048576,MATCH($B327,城镇人口!$B:$B,0),MATCH(I$1,城镇人口!$1:$1,0))</f>
        <v>134029.69454995691</v>
      </c>
      <c r="J327" s="40">
        <f>INDEX(人口源表!$1:$1048576,MATCH($B327,人口源表!$A:$A,0),MATCH(J$1,人口源表!$1:$1,0))-INDEX(城镇人口!$1:$1048576,MATCH($B327,城镇人口!$B:$B,0),MATCH(J$1,城镇人口!$1:$1,0))</f>
        <v>133952.66979266403</v>
      </c>
      <c r="K327" s="40">
        <f>INDEX(人口源表!$1:$1048576,MATCH($B327,人口源表!$A:$A,0),MATCH(K$1,人口源表!$1:$1,0))-INDEX(城镇人口!$1:$1048576,MATCH($B327,城镇人口!$B:$B,0),MATCH(K$1,城镇人口!$1:$1,0))</f>
        <v>133813.50776285178</v>
      </c>
      <c r="L327" s="40">
        <f>INDEX(人口源表!$1:$1048576,MATCH($B327,人口源表!$A:$A,0),MATCH(L$1,人口源表!$1:$1,0))-INDEX(城镇人口!$1:$1048576,MATCH($B327,城镇人口!$B:$B,0),MATCH(L$1,城镇人口!$1:$1,0))</f>
        <v>133604.15971048843</v>
      </c>
      <c r="M327" s="40">
        <f>INDEX(人口源表!$1:$1048576,MATCH($B327,人口源表!$A:$A,0),MATCH(M$1,人口源表!$1:$1,0))-INDEX(城镇人口!$1:$1048576,MATCH($B327,城镇人口!$B:$B,0),MATCH(M$1,城镇人口!$1:$1,0))</f>
        <v>133317.41488739484</v>
      </c>
      <c r="N327" s="40">
        <f>INDEX(人口源表!$1:$1048576,MATCH($B327,人口源表!$A:$A,0),MATCH(N$1,人口源表!$1:$1,0))-INDEX(城镇人口!$1:$1048576,MATCH($B327,城镇人口!$B:$B,0),MATCH(N$1,城镇人口!$1:$1,0))</f>
        <v>132946.40863527346</v>
      </c>
      <c r="O327" s="40">
        <f>INDEX(人口源表!$1:$1048576,MATCH($B327,人口源表!$A:$A,0),MATCH(O$1,人口源表!$1:$1,0))-INDEX(城镇人口!$1:$1048576,MATCH($B327,城镇人口!$B:$B,0),MATCH(O$1,城镇人口!$1:$1,0))</f>
        <v>132485.57010845747</v>
      </c>
      <c r="P327" s="40">
        <f>INDEX(人口源表!$1:$1048576,MATCH($B327,人口源表!$A:$A,0),MATCH(P$1,人口源表!$1:$1,0))-INDEX(城镇人口!$1:$1048576,MATCH($B327,城镇人口!$B:$B,0),MATCH(P$1,城镇人口!$1:$1,0))</f>
        <v>131931.04224487199</v>
      </c>
      <c r="Q327" s="40">
        <f>INDEX(人口源表!$1:$1048576,MATCH($B327,人口源表!$A:$A,0),MATCH(Q$1,人口源表!$1:$1,0))-INDEX(城镇人口!$1:$1048576,MATCH($B327,城镇人口!$B:$B,0),MATCH(Q$1,城镇人口!$1:$1,0))</f>
        <v>131278.77360541801</v>
      </c>
      <c r="R327" s="40">
        <f>INDEX(人口源表!$1:$1048576,MATCH($B327,人口源表!$A:$A,0),MATCH(R$1,人口源表!$1:$1,0))-INDEX(城镇人口!$1:$1048576,MATCH($B327,城镇人口!$B:$B,0),MATCH(R$1,城镇人口!$1:$1,0))</f>
        <v>130525.91234038013</v>
      </c>
      <c r="S327" s="40">
        <f>INDEX(人口源表!$1:$1048576,MATCH($B327,人口源表!$A:$A,0),MATCH(S$1,人口源表!$1:$1,0))-INDEX(城镇人口!$1:$1048576,MATCH($B327,城镇人口!$B:$B,0),MATCH(S$1,城镇人口!$1:$1,0))</f>
        <v>130461.59148745102</v>
      </c>
      <c r="T327" s="40">
        <f>INDEX(人口源表!$1:$1048576,MATCH($B327,人口源表!$A:$A,0),MATCH(T$1,人口源表!$1:$1,0))-INDEX(城镇人口!$1:$1048576,MATCH($B327,城镇人口!$B:$B,0),MATCH(T$1,城镇人口!$1:$1,0))</f>
        <v>130313.30380676145</v>
      </c>
      <c r="U327" s="40">
        <f>INDEX(人口源表!$1:$1048576,MATCH($B327,人口源表!$A:$A,0),MATCH(U$1,人口源表!$1:$1,0))-INDEX(城镇人口!$1:$1048576,MATCH($B327,城镇人口!$B:$B,0),MATCH(U$1,城镇人口!$1:$1,0))</f>
        <v>130080.05378543146</v>
      </c>
      <c r="V327" s="40">
        <f>INDEX(人口源表!$1:$1048576,MATCH($B327,人口源表!$A:$A,0),MATCH(V$1,人口源表!$1:$1,0))-INDEX(城镇人口!$1:$1048576,MATCH($B327,城镇人口!$B:$B,0),MATCH(V$1,城镇人口!$1:$1,0))</f>
        <v>129760.91401049399</v>
      </c>
      <c r="W327" s="40">
        <f>INDEX(人口源表!$1:$1048576,MATCH($B327,人口源表!$A:$A,0),MATCH(W$1,人口源表!$1:$1,0))-INDEX(城镇人口!$1:$1048576,MATCH($B327,城镇人口!$B:$B,0),MATCH(W$1,城镇人口!$1:$1,0))</f>
        <v>129355.90537559087</v>
      </c>
      <c r="X327" s="40">
        <f>INDEX(人口源表!$1:$1048576,MATCH($B327,人口源表!$A:$A,0),MATCH(X$1,人口源表!$1:$1,0))-INDEX(城镇人口!$1:$1048576,MATCH($B327,城镇人口!$B:$B,0),MATCH(X$1,城镇人口!$1:$1,0))</f>
        <v>128865.09606991761</v>
      </c>
      <c r="Y327" s="40">
        <f>INDEX(人口源表!$1:$1048576,MATCH($B327,人口源表!$A:$A,0),MATCH(Y$1,人口源表!$1:$1,0))-INDEX(城镇人口!$1:$1048576,MATCH($B327,城镇人口!$B:$B,0),MATCH(Y$1,城镇人口!$1:$1,0))</f>
        <v>128289.47028636665</v>
      </c>
      <c r="Z327" s="40">
        <f>INDEX(人口源表!$1:$1048576,MATCH($B327,人口源表!$A:$A,0),MATCH(Z$1,人口源表!$1:$1,0))-INDEX(城镇人口!$1:$1048576,MATCH($B327,城镇人口!$B:$B,0),MATCH(Z$1,城镇人口!$1:$1,0))</f>
        <v>127631.7629799261</v>
      </c>
      <c r="AA327" s="40">
        <f>INDEX(人口源表!$1:$1048576,MATCH($B327,人口源表!$A:$A,0),MATCH(AA$1,人口源表!$1:$1,0))-INDEX(城镇人口!$1:$1048576,MATCH($B327,城镇人口!$B:$B,0),MATCH(AA$1,城镇人口!$1:$1,0))</f>
        <v>126892.97595067401</v>
      </c>
      <c r="AB327" s="40">
        <f>INDEX(人口源表!$1:$1048576,MATCH($B327,人口源表!$A:$A,0),MATCH(AB$1,人口源表!$1:$1,0))-INDEX(城镇人口!$1:$1048576,MATCH($B327,城镇人口!$B:$B,0),MATCH(AB$1,城镇人口!$1:$1,0))</f>
        <v>126076.69025070051</v>
      </c>
      <c r="AC327" s="40">
        <f>INDEX(人口源表!$1:$1048576,MATCH($B327,人口源表!$A:$A,0),MATCH(AC$1,人口源表!$1:$1,0))-INDEX(城镇人口!$1:$1048576,MATCH($B327,城镇人口!$B:$B,0),MATCH(AC$1,城镇人口!$1:$1,0))</f>
        <v>125394.82573315423</v>
      </c>
      <c r="AD327" s="40">
        <f>INDEX(人口源表!$1:$1048576,MATCH($B327,人口源表!$A:$A,0),MATCH(AD$1,人口源表!$1:$1,0))-INDEX(城镇人口!$1:$1048576,MATCH($B327,城镇人口!$B:$B,0),MATCH(AD$1,城镇人口!$1:$1,0))</f>
        <v>124644.40308826129</v>
      </c>
      <c r="AE327" s="40">
        <f>INDEX(人口源表!$1:$1048576,MATCH($B327,人口源表!$A:$A,0),MATCH(AE$1,人口源表!$1:$1,0))-INDEX(城镇人口!$1:$1048576,MATCH($B327,城镇人口!$B:$B,0),MATCH(AE$1,城镇人口!$1:$1,0))</f>
        <v>123828.1259996726</v>
      </c>
      <c r="AF327" s="40">
        <f>INDEX(人口源表!$1:$1048576,MATCH($B327,人口源表!$A:$A,0),MATCH(AF$1,人口源表!$1:$1,0))-INDEX(城镇人口!$1:$1048576,MATCH($B327,城镇人口!$B:$B,0),MATCH(AF$1,城镇人口!$1:$1,0))</f>
        <v>122951.58878269375</v>
      </c>
      <c r="AG327" s="40">
        <f>INDEX(人口源表!$1:$1048576,MATCH($B327,人口源表!$A:$A,0),MATCH(AG$1,人口源表!$1:$1,0))-INDEX(城镇人口!$1:$1048576,MATCH($B327,城镇人口!$B:$B,0),MATCH(AG$1,城镇人口!$1:$1,0))</f>
        <v>122019.46735177503</v>
      </c>
      <c r="AH327" s="40">
        <f>INDEX(人口源表!$1:$1048576,MATCH($B327,人口源表!$A:$A,0),MATCH(AH$1,人口源表!$1:$1,0))-INDEX(城镇人口!$1:$1048576,MATCH($B327,城镇人口!$B:$B,0),MATCH(AH$1,城镇人口!$1:$1,0))</f>
        <v>121036.77773812856</v>
      </c>
      <c r="AI327" s="40">
        <f>INDEX(人口源表!$1:$1048576,MATCH($B327,人口源表!$A:$A,0),MATCH(AI$1,人口源表!$1:$1,0))-INDEX(城镇人口!$1:$1048576,MATCH($B327,城镇人口!$B:$B,0),MATCH(AI$1,城镇人口!$1:$1,0))</f>
        <v>120009.68475390124</v>
      </c>
      <c r="AJ327" s="40">
        <f>INDEX(人口源表!$1:$1048576,MATCH($B327,人口源表!$A:$A,0),MATCH(AJ$1,人口源表!$1:$1,0))-INDEX(城镇人口!$1:$1048576,MATCH($B327,城镇人口!$B:$B,0),MATCH(AJ$1,城镇人口!$1:$1,0))</f>
        <v>118944.24384954624</v>
      </c>
      <c r="AK327" s="40">
        <f>INDEX(人口源表!$1:$1048576,MATCH($B327,人口源表!$A:$A,0),MATCH(AK$1,人口源表!$1:$1,0))-INDEX(城镇人口!$1:$1048576,MATCH($B327,城镇人口!$B:$B,0),MATCH(AK$1,城镇人口!$1:$1,0))</f>
        <v>117847.61736322608</v>
      </c>
      <c r="AL327" s="40">
        <f>INDEX(人口源表!$1:$1048576,MATCH($B327,人口源表!$A:$A,0),MATCH(AL$1,人口源表!$1:$1,0))-INDEX(城镇人口!$1:$1048576,MATCH($B327,城镇人口!$B:$B,0),MATCH(AL$1,城镇人口!$1:$1,0))</f>
        <v>116726.42575147163</v>
      </c>
      <c r="AM327" s="40">
        <f>INDEX(人口源表!$1:$1048576,MATCH($B327,人口源表!$A:$A,0),MATCH(AM$1,人口源表!$1:$1,0))-INDEX(城镇人口!$1:$1048576,MATCH($B327,城镇人口!$B:$B,0),MATCH(AM$1,城镇人口!$1:$1,0))</f>
        <v>115588.36262306693</v>
      </c>
      <c r="AN327" s="40">
        <f>INDEX(人口源表!$1:$1048576,MATCH($B327,人口源表!$A:$A,0),MATCH(AN$1,人口源表!$1:$1,0))-INDEX(城镇人口!$1:$1048576,MATCH($B327,城镇人口!$B:$B,0),MATCH(AN$1,城镇人口!$1:$1,0))</f>
        <v>114440.96257384244</v>
      </c>
      <c r="AO327" s="40">
        <f>INDEX(人口源表!$1:$1048576,MATCH($B327,人口源表!$A:$A,0),MATCH(AO$1,人口源表!$1:$1,0))-INDEX(城镇人口!$1:$1048576,MATCH($B327,城镇人口!$B:$B,0),MATCH(AO$1,城镇人口!$1:$1,0))</f>
        <v>113293.18669387006</v>
      </c>
      <c r="AP327" s="40">
        <f>INDEX(人口源表!$1:$1048576,MATCH($B327,人口源表!$A:$A,0),MATCH(AP$1,人口源表!$1:$1,0))-INDEX(城镇人口!$1:$1048576,MATCH($B327,城镇人口!$B:$B,0),MATCH(AP$1,城镇人口!$1:$1,0))</f>
        <v>112152.61419932466</v>
      </c>
      <c r="AQ327" s="40">
        <f>INDEX(人口源表!$1:$1048576,MATCH($B327,人口源表!$A:$A,0),MATCH(AQ$1,人口源表!$1:$1,0))-INDEX(城镇人口!$1:$1048576,MATCH($B327,城镇人口!$B:$B,0),MATCH(AQ$1,城镇人口!$1:$1,0))</f>
        <v>111028.2201795805</v>
      </c>
      <c r="AR327" s="40">
        <f>INDEX(人口源表!$1:$1048576,MATCH($B327,人口源表!$A:$A,0),MATCH(AR$1,人口源表!$1:$1,0))-INDEX(城镇人口!$1:$1048576,MATCH($B327,城镇人口!$B:$B,0),MATCH(AR$1,城镇人口!$1:$1,0))</f>
        <v>109929.93822900334</v>
      </c>
      <c r="AS327" s="40">
        <f>INDEX(人口源表!$1:$1048576,MATCH($B327,人口源表!$A:$A,0),MATCH(AS$1,人口源表!$1:$1,0))-INDEX(城镇人口!$1:$1048576,MATCH($B327,城镇人口!$B:$B,0),MATCH(AS$1,城镇人口!$1:$1,0))</f>
        <v>108866.29832293693</v>
      </c>
      <c r="AT327" s="40">
        <f>INDEX(人口源表!$1:$1048576,MATCH($B327,人口源表!$A:$A,0),MATCH(AT$1,人口源表!$1:$1,0))-INDEX(城镇人口!$1:$1048576,MATCH($B327,城镇人口!$B:$B,0),MATCH(AT$1,城镇人口!$1:$1,0))</f>
        <v>107847.54155680799</v>
      </c>
      <c r="AU327" s="40">
        <f>INDEX(人口源表!$1:$1048576,MATCH($B327,人口源表!$A:$A,0),MATCH(AU$1,人口源表!$1:$1,0))-INDEX(城镇人口!$1:$1048576,MATCH($B327,城镇人口!$B:$B,0),MATCH(AU$1,城镇人口!$1:$1,0))</f>
        <v>106883.26231327662</v>
      </c>
      <c r="AV327" s="40">
        <f>INDEX(人口源表!$1:$1048576,MATCH($B327,人口源表!$A:$A,0),MATCH(AV$1,人口源表!$1:$1,0))-INDEX(城镇人口!$1:$1048576,MATCH($B327,城镇人口!$B:$B,0),MATCH(AV$1,城镇人口!$1:$1,0))</f>
        <v>105983.55937842216</v>
      </c>
    </row>
    <row r="328" spans="1:48" x14ac:dyDescent="0.15">
      <c r="A328" s="4" t="s">
        <v>881</v>
      </c>
      <c r="B328" s="36" t="s">
        <v>669</v>
      </c>
      <c r="C328" s="34">
        <f>VLOOKUP(B328,'[1]2016省城人口总结（根）'!B:C,2,FALSE)/100</f>
        <v>0.462455</v>
      </c>
      <c r="D328" s="40">
        <f>INDEX(人口源表!$1:$1048576,MATCH($B328,人口源表!$A:$A,0),MATCH(D$1,人口源表!$1:$1,0))-INDEX(城镇人口!$1:$1048576,MATCH($B328,城镇人口!$B:$B,0),MATCH(D$1,城镇人口!$1:$1,0))</f>
        <v>144763.70930946415</v>
      </c>
      <c r="E328" s="40">
        <f>INDEX(人口源表!$1:$1048576,MATCH($B328,人口源表!$A:$A,0),MATCH(E$1,人口源表!$1:$1,0))-INDEX(城镇人口!$1:$1048576,MATCH($B328,城镇人口!$B:$B,0),MATCH(E$1,城镇人口!$1:$1,0))</f>
        <v>143765.05405577068</v>
      </c>
      <c r="F328" s="40">
        <f>INDEX(人口源表!$1:$1048576,MATCH($B328,人口源表!$A:$A,0),MATCH(F$1,人口源表!$1:$1,0))-INDEX(城镇人口!$1:$1048576,MATCH($B328,城镇人口!$B:$B,0),MATCH(F$1,城镇人口!$1:$1,0))</f>
        <v>142694.1368925818</v>
      </c>
      <c r="G328" s="40">
        <f>INDEX(人口源表!$1:$1048576,MATCH($B328,人口源表!$A:$A,0),MATCH(G$1,人口源表!$1:$1,0))-INDEX(城镇人口!$1:$1048576,MATCH($B328,城镇人口!$B:$B,0),MATCH(G$1,城镇人口!$1:$1,0))</f>
        <v>140479.1703134462</v>
      </c>
      <c r="H328" s="40">
        <f>INDEX(人口源表!$1:$1048576,MATCH($B328,人口源表!$A:$A,0),MATCH(H$1,人口源表!$1:$1,0))-INDEX(城镇人口!$1:$1048576,MATCH($B328,城镇人口!$B:$B,0),MATCH(H$1,城镇人口!$1:$1,0))</f>
        <v>139554.79447891907</v>
      </c>
      <c r="I328" s="40">
        <f>INDEX(人口源表!$1:$1048576,MATCH($B328,人口源表!$A:$A,0),MATCH(I$1,人口源表!$1:$1,0))-INDEX(城镇人口!$1:$1048576,MATCH($B328,城镇人口!$B:$B,0),MATCH(I$1,城镇人口!$1:$1,0))</f>
        <v>139583.70417778578</v>
      </c>
      <c r="J328" s="40">
        <f>INDEX(人口源表!$1:$1048576,MATCH($B328,人口源表!$A:$A,0),MATCH(J$1,人口源表!$1:$1,0))-INDEX(城镇人口!$1:$1048576,MATCH($B328,城镇人口!$B:$B,0),MATCH(J$1,城镇人口!$1:$1,0))</f>
        <v>139622.09468070389</v>
      </c>
      <c r="K328" s="40">
        <f>INDEX(人口源表!$1:$1048576,MATCH($B328,人口源表!$A:$A,0),MATCH(K$1,人口源表!$1:$1,0))-INDEX(城镇人口!$1:$1048576,MATCH($B328,城镇人口!$B:$B,0),MATCH(K$1,城镇人口!$1:$1,0))</f>
        <v>139652.65334390372</v>
      </c>
      <c r="L328" s="40">
        <f>INDEX(人口源表!$1:$1048576,MATCH($B328,人口源表!$A:$A,0),MATCH(L$1,人口源表!$1:$1,0))-INDEX(城镇人口!$1:$1048576,MATCH($B328,城镇人口!$B:$B,0),MATCH(L$1,城镇人口!$1:$1,0))</f>
        <v>139658.17628025915</v>
      </c>
      <c r="M328" s="40">
        <f>INDEX(人口源表!$1:$1048576,MATCH($B328,人口源表!$A:$A,0),MATCH(M$1,人口源表!$1:$1,0))-INDEX(城镇人口!$1:$1048576,MATCH($B328,城镇人口!$B:$B,0),MATCH(M$1,城镇人口!$1:$1,0))</f>
        <v>139624.48946082967</v>
      </c>
      <c r="N328" s="40">
        <f>INDEX(人口源表!$1:$1048576,MATCH($B328,人口源表!$A:$A,0),MATCH(N$1,人口源表!$1:$1,0))-INDEX(城镇人口!$1:$1048576,MATCH($B328,城镇人口!$B:$B,0),MATCH(N$1,城镇人口!$1:$1,0))</f>
        <v>139537.01095128441</v>
      </c>
      <c r="O328" s="40">
        <f>INDEX(人口源表!$1:$1048576,MATCH($B328,人口源表!$A:$A,0),MATCH(O$1,人口源表!$1:$1,0))-INDEX(城镇人口!$1:$1048576,MATCH($B328,城镇人口!$B:$B,0),MATCH(O$1,城镇人口!$1:$1,0))</f>
        <v>139384.57377698063</v>
      </c>
      <c r="P328" s="40">
        <f>INDEX(人口源表!$1:$1048576,MATCH($B328,人口源表!$A:$A,0),MATCH(P$1,人口源表!$1:$1,0))-INDEX(城镇人口!$1:$1048576,MATCH($B328,城镇人口!$B:$B,0),MATCH(P$1,城镇人口!$1:$1,0))</f>
        <v>139156.49623848472</v>
      </c>
      <c r="Q328" s="40">
        <f>INDEX(人口源表!$1:$1048576,MATCH($B328,人口源表!$A:$A,0),MATCH(Q$1,人口源表!$1:$1,0))-INDEX(城镇人口!$1:$1048576,MATCH($B328,城镇人口!$B:$B,0),MATCH(Q$1,城镇人口!$1:$1,0))</f>
        <v>138842.59410210582</v>
      </c>
      <c r="R328" s="40">
        <f>INDEX(人口源表!$1:$1048576,MATCH($B328,人口源表!$A:$A,0),MATCH(R$1,人口源表!$1:$1,0))-INDEX(城镇人口!$1:$1048576,MATCH($B328,城镇人口!$B:$B,0),MATCH(R$1,城镇人口!$1:$1,0))</f>
        <v>138435.91405341623</v>
      </c>
      <c r="S328" s="40">
        <f>INDEX(人口源表!$1:$1048576,MATCH($B328,人口源表!$A:$A,0),MATCH(S$1,人口源表!$1:$1,0))-INDEX(城镇人口!$1:$1048576,MATCH($B328,城镇人口!$B:$B,0),MATCH(S$1,城镇人口!$1:$1,0))</f>
        <v>138770.19615506683</v>
      </c>
      <c r="T328" s="40">
        <f>INDEX(人口源表!$1:$1048576,MATCH($B328,人口源表!$A:$A,0),MATCH(T$1,人口源表!$1:$1,0))-INDEX(城镇人口!$1:$1048576,MATCH($B328,城镇人口!$B:$B,0),MATCH(T$1,城镇人口!$1:$1,0))</f>
        <v>139025.58834659919</v>
      </c>
      <c r="U328" s="40">
        <f>INDEX(人口源表!$1:$1048576,MATCH($B328,人口源表!$A:$A,0),MATCH(U$1,人口源表!$1:$1,0))-INDEX(城镇人口!$1:$1048576,MATCH($B328,城镇人口!$B:$B,0),MATCH(U$1,城镇人口!$1:$1,0))</f>
        <v>139196.40178589328</v>
      </c>
      <c r="V328" s="40">
        <f>INDEX(人口源表!$1:$1048576,MATCH($B328,人口源表!$A:$A,0),MATCH(V$1,人口源表!$1:$1,0))-INDEX(城镇人口!$1:$1048576,MATCH($B328,城镇人口!$B:$B,0),MATCH(V$1,城镇人口!$1:$1,0))</f>
        <v>139279.33686763595</v>
      </c>
      <c r="W328" s="40">
        <f>INDEX(人口源表!$1:$1048576,MATCH($B328,人口源表!$A:$A,0),MATCH(W$1,人口源表!$1:$1,0))-INDEX(城镇人口!$1:$1048576,MATCH($B328,城镇人口!$B:$B,0),MATCH(W$1,城镇人口!$1:$1,0))</f>
        <v>139270.77748268598</v>
      </c>
      <c r="X328" s="40">
        <f>INDEX(人口源表!$1:$1048576,MATCH($B328,人口源表!$A:$A,0),MATCH(X$1,人口源表!$1:$1,0))-INDEX(城镇人口!$1:$1048576,MATCH($B328,城镇人口!$B:$B,0),MATCH(X$1,城镇人口!$1:$1,0))</f>
        <v>139168.55412620091</v>
      </c>
      <c r="Y328" s="40">
        <f>INDEX(人口源表!$1:$1048576,MATCH($B328,人口源表!$A:$A,0),MATCH(Y$1,人口源表!$1:$1,0))-INDEX(城镇人口!$1:$1048576,MATCH($B328,城镇人口!$B:$B,0),MATCH(Y$1,城镇人口!$1:$1,0))</f>
        <v>138972.33739949719</v>
      </c>
      <c r="Z328" s="40">
        <f>INDEX(人口源表!$1:$1048576,MATCH($B328,人口源表!$A:$A,0),MATCH(Z$1,人口源表!$1:$1,0))-INDEX(城镇人口!$1:$1048576,MATCH($B328,城镇人口!$B:$B,0),MATCH(Z$1,城镇人口!$1:$1,0))</f>
        <v>138680.99511918027</v>
      </c>
      <c r="AA328" s="40">
        <f>INDEX(人口源表!$1:$1048576,MATCH($B328,人口源表!$A:$A,0),MATCH(AA$1,人口源表!$1:$1,0))-INDEX(城镇人口!$1:$1048576,MATCH($B328,城镇人口!$B:$B,0),MATCH(AA$1,城镇人口!$1:$1,0))</f>
        <v>138295.19192109595</v>
      </c>
      <c r="AB328" s="40">
        <f>INDEX(人口源表!$1:$1048576,MATCH($B328,人口源表!$A:$A,0),MATCH(AB$1,人口源表!$1:$1,0))-INDEX(城镇人口!$1:$1048576,MATCH($B328,城镇人口!$B:$B,0),MATCH(AB$1,城镇人口!$1:$1,0))</f>
        <v>137816.90752528104</v>
      </c>
      <c r="AC328" s="40">
        <f>INDEX(人口源表!$1:$1048576,MATCH($B328,人口源表!$A:$A,0),MATCH(AC$1,人口源表!$1:$1,0))-INDEX(城镇人口!$1:$1048576,MATCH($B328,城镇人口!$B:$B,0),MATCH(AC$1,城镇人口!$1:$1,0))</f>
        <v>137477.09005503473</v>
      </c>
      <c r="AD328" s="40">
        <f>INDEX(人口源表!$1:$1048576,MATCH($B328,人口源表!$A:$A,0),MATCH(AD$1,人口源表!$1:$1,0))-INDEX(城镇人口!$1:$1048576,MATCH($B328,城镇人口!$B:$B,0),MATCH(AD$1,城镇人口!$1:$1,0))</f>
        <v>137052.99022304648</v>
      </c>
      <c r="AE328" s="40">
        <f>INDEX(人口源表!$1:$1048576,MATCH($B328,人口源表!$A:$A,0),MATCH(AE$1,人口源表!$1:$1,0))-INDEX(城镇人口!$1:$1048576,MATCH($B328,城镇人口!$B:$B,0),MATCH(AE$1,城镇人口!$1:$1,0))</f>
        <v>136547.46428241208</v>
      </c>
      <c r="AF328" s="40">
        <f>INDEX(人口源表!$1:$1048576,MATCH($B328,人口源表!$A:$A,0),MATCH(AF$1,人口源表!$1:$1,0))-INDEX(城镇人口!$1:$1048576,MATCH($B328,城镇人口!$B:$B,0),MATCH(AF$1,城镇人口!$1:$1,0))</f>
        <v>135965.42664421245</v>
      </c>
      <c r="AG328" s="40">
        <f>INDEX(人口源表!$1:$1048576,MATCH($B328,人口源表!$A:$A,0),MATCH(AG$1,人口源表!$1:$1,0))-INDEX(城镇人口!$1:$1048576,MATCH($B328,城镇人口!$B:$B,0),MATCH(AG$1,城镇人口!$1:$1,0))</f>
        <v>135311.30677214201</v>
      </c>
      <c r="AH328" s="40">
        <f>INDEX(人口源表!$1:$1048576,MATCH($B328,人口源表!$A:$A,0),MATCH(AH$1,人口源表!$1:$1,0))-INDEX(城镇人口!$1:$1048576,MATCH($B328,城镇人口!$B:$B,0),MATCH(AH$1,城镇人口!$1:$1,0))</f>
        <v>134590.70927662562</v>
      </c>
      <c r="AI328" s="40">
        <f>INDEX(人口源表!$1:$1048576,MATCH($B328,人口源表!$A:$A,0),MATCH(AI$1,人口源表!$1:$1,0))-INDEX(城镇人口!$1:$1048576,MATCH($B328,城镇人口!$B:$B,0),MATCH(AI$1,城镇人口!$1:$1,0))</f>
        <v>133810.38007395386</v>
      </c>
      <c r="AJ328" s="40">
        <f>INDEX(人口源表!$1:$1048576,MATCH($B328,人口源表!$A:$A,0),MATCH(AJ$1,人口源表!$1:$1,0))-INDEX(城镇人口!$1:$1048576,MATCH($B328,城镇人口!$B:$B,0),MATCH(AJ$1,城镇人口!$1:$1,0))</f>
        <v>132976.94816902271</v>
      </c>
      <c r="AK328" s="40">
        <f>INDEX(人口源表!$1:$1048576,MATCH($B328,人口源表!$A:$A,0),MATCH(AK$1,人口源表!$1:$1,0))-INDEX(城镇人口!$1:$1048576,MATCH($B328,城镇人口!$B:$B,0),MATCH(AK$1,城镇人口!$1:$1,0))</f>
        <v>132098.54759616827</v>
      </c>
      <c r="AL328" s="40">
        <f>INDEX(人口源表!$1:$1048576,MATCH($B328,人口源表!$A:$A,0),MATCH(AL$1,人口源表!$1:$1,0))-INDEX(城镇人口!$1:$1048576,MATCH($B328,城镇人口!$B:$B,0),MATCH(AL$1,城镇人口!$1:$1,0))</f>
        <v>131182.35031958789</v>
      </c>
      <c r="AM328" s="40">
        <f>INDEX(人口源表!$1:$1048576,MATCH($B328,人口源表!$A:$A,0),MATCH(AM$1,人口源表!$1:$1,0))-INDEX(城镇人口!$1:$1048576,MATCH($B328,城镇人口!$B:$B,0),MATCH(AM$1,城镇人口!$1:$1,0))</f>
        <v>130238.60001507585</v>
      </c>
      <c r="AN328" s="40">
        <f>INDEX(人口源表!$1:$1048576,MATCH($B328,人口源表!$A:$A,0),MATCH(AN$1,人口源表!$1:$1,0))-INDEX(城镇人口!$1:$1048576,MATCH($B328,城镇人口!$B:$B,0),MATCH(AN$1,城镇人口!$1:$1,0))</f>
        <v>129275.73221373823</v>
      </c>
      <c r="AO328" s="40">
        <f>INDEX(人口源表!$1:$1048576,MATCH($B328,人口源表!$A:$A,0),MATCH(AO$1,人口源表!$1:$1,0))-INDEX(城镇人口!$1:$1048576,MATCH($B328,城镇人口!$B:$B,0),MATCH(AO$1,城镇人口!$1:$1,0))</f>
        <v>128303.98839366302</v>
      </c>
      <c r="AP328" s="40">
        <f>INDEX(人口源表!$1:$1048576,MATCH($B328,人口源表!$A:$A,0),MATCH(AP$1,人口源表!$1:$1,0))-INDEX(城镇人口!$1:$1048576,MATCH($B328,城镇人口!$B:$B,0),MATCH(AP$1,城镇人口!$1:$1,0))</f>
        <v>127334.17399412606</v>
      </c>
      <c r="AQ328" s="40">
        <f>INDEX(人口源表!$1:$1048576,MATCH($B328,人口源表!$A:$A,0),MATCH(AQ$1,人口源表!$1:$1,0))-INDEX(城镇人口!$1:$1048576,MATCH($B328,城镇人口!$B:$B,0),MATCH(AQ$1,城镇人口!$1:$1,0))</f>
        <v>126376.84906382658</v>
      </c>
      <c r="AR328" s="40">
        <f>INDEX(人口源表!$1:$1048576,MATCH($B328,人口源表!$A:$A,0),MATCH(AR$1,人口源表!$1:$1,0))-INDEX(城镇人口!$1:$1048576,MATCH($B328,城镇人口!$B:$B,0),MATCH(AR$1,城镇人口!$1:$1,0))</f>
        <v>125444.27547143807</v>
      </c>
      <c r="AS328" s="40">
        <f>INDEX(人口源表!$1:$1048576,MATCH($B328,人口源表!$A:$A,0),MATCH(AS$1,人口源表!$1:$1,0))-INDEX(城镇人口!$1:$1048576,MATCH($B328,城镇人口!$B:$B,0),MATCH(AS$1,城镇人口!$1:$1,0))</f>
        <v>124547.25622485112</v>
      </c>
      <c r="AT328" s="40">
        <f>INDEX(人口源表!$1:$1048576,MATCH($B328,人口源表!$A:$A,0),MATCH(AT$1,人口源表!$1:$1,0))-INDEX(城镇人口!$1:$1048576,MATCH($B328,城镇人口!$B:$B,0),MATCH(AT$1,城镇人口!$1:$1,0))</f>
        <v>123699.02028263445</v>
      </c>
      <c r="AU328" s="40">
        <f>INDEX(人口源表!$1:$1048576,MATCH($B328,人口源表!$A:$A,0),MATCH(AU$1,人口源表!$1:$1,0))-INDEX(城镇人口!$1:$1048576,MATCH($B328,城镇人口!$B:$B,0),MATCH(AU$1,城镇人口!$1:$1,0))</f>
        <v>122912.07506355096</v>
      </c>
      <c r="AV328" s="40">
        <f>INDEX(人口源表!$1:$1048576,MATCH($B328,人口源表!$A:$A,0),MATCH(AV$1,人口源表!$1:$1,0))-INDEX(城镇人口!$1:$1048576,MATCH($B328,城镇人口!$B:$B,0),MATCH(AV$1,城镇人口!$1:$1,0))</f>
        <v>122199.73751221772</v>
      </c>
    </row>
    <row r="329" spans="1:48" x14ac:dyDescent="0.15">
      <c r="A329" s="4" t="s">
        <v>881</v>
      </c>
      <c r="B329" s="36" t="s">
        <v>670</v>
      </c>
      <c r="C329" s="34">
        <f>VLOOKUP(B329,'[1]2016省城人口总结（根）'!B:C,2,FALSE)/100</f>
        <v>0.462455</v>
      </c>
      <c r="D329" s="40">
        <f>INDEX(人口源表!$1:$1048576,MATCH($B329,人口源表!$A:$A,0),MATCH(D$1,人口源表!$1:$1,0))-INDEX(城镇人口!$1:$1048576,MATCH($B329,城镇人口!$B:$B,0),MATCH(D$1,城镇人口!$1:$1,0))</f>
        <v>249705.45926706516</v>
      </c>
      <c r="E329" s="40">
        <f>INDEX(人口源表!$1:$1048576,MATCH($B329,人口源表!$A:$A,0),MATCH(E$1,人口源表!$1:$1,0))-INDEX(城镇人口!$1:$1048576,MATCH($B329,城镇人口!$B:$B,0),MATCH(E$1,城镇人口!$1:$1,0))</f>
        <v>247908.1463032403</v>
      </c>
      <c r="F329" s="40">
        <f>INDEX(人口源表!$1:$1048576,MATCH($B329,人口源表!$A:$A,0),MATCH(F$1,人口源表!$1:$1,0))-INDEX(城镇人口!$1:$1048576,MATCH($B329,城镇人口!$B:$B,0),MATCH(F$1,城镇人口!$1:$1,0))</f>
        <v>245954.93900420514</v>
      </c>
      <c r="G329" s="40">
        <f>INDEX(人口源表!$1:$1048576,MATCH($B329,人口源表!$A:$A,0),MATCH(G$1,人口源表!$1:$1,0))-INDEX(城镇人口!$1:$1048576,MATCH($B329,城镇人口!$B:$B,0),MATCH(G$1,城镇人口!$1:$1,0))</f>
        <v>227579.53228807979</v>
      </c>
      <c r="H329" s="40">
        <f>INDEX(人口源表!$1:$1048576,MATCH($B329,人口源表!$A:$A,0),MATCH(H$1,人口源表!$1:$1,0))-INDEX(城镇人口!$1:$1048576,MATCH($B329,城镇人口!$B:$B,0),MATCH(H$1,城镇人口!$1:$1,0))</f>
        <v>225843.1929927434</v>
      </c>
      <c r="I329" s="40">
        <f>INDEX(人口源表!$1:$1048576,MATCH($B329,人口源表!$A:$A,0),MATCH(I$1,人口源表!$1:$1,0))-INDEX(城镇人口!$1:$1048576,MATCH($B329,城镇人口!$B:$B,0),MATCH(I$1,城镇人口!$1:$1,0))</f>
        <v>225637.58238487839</v>
      </c>
      <c r="J329" s="40">
        <f>INDEX(人口源表!$1:$1048576,MATCH($B329,人口源表!$A:$A,0),MATCH(J$1,人口源表!$1:$1,0))-INDEX(城镇人口!$1:$1048576,MATCH($B329,城镇人口!$B:$B,0),MATCH(J$1,城镇人口!$1:$1,0))</f>
        <v>225437.15677249839</v>
      </c>
      <c r="K329" s="40">
        <f>INDEX(人口源表!$1:$1048576,MATCH($B329,人口源表!$A:$A,0),MATCH(K$1,人口源表!$1:$1,0))-INDEX(城镇人口!$1:$1048576,MATCH($B329,城镇人口!$B:$B,0),MATCH(K$1,城镇人口!$1:$1,0))</f>
        <v>225215.50187041587</v>
      </c>
      <c r="L329" s="40">
        <f>INDEX(人口源表!$1:$1048576,MATCH($B329,人口源表!$A:$A,0),MATCH(L$1,人口源表!$1:$1,0))-INDEX(城镇人口!$1:$1048576,MATCH($B329,城镇人口!$B:$B,0),MATCH(L$1,城镇人口!$1:$1,0))</f>
        <v>224948.58618967619</v>
      </c>
      <c r="M329" s="40">
        <f>INDEX(人口源表!$1:$1048576,MATCH($B329,人口源表!$A:$A,0),MATCH(M$1,人口源表!$1:$1,0))-INDEX(城镇人口!$1:$1048576,MATCH($B329,城镇人口!$B:$B,0),MATCH(M$1,城镇人口!$1:$1,0))</f>
        <v>224613.74741814833</v>
      </c>
      <c r="N329" s="40">
        <f>INDEX(人口源表!$1:$1048576,MATCH($B329,人口源表!$A:$A,0),MATCH(N$1,人口源表!$1:$1,0))-INDEX(城镇人口!$1:$1048576,MATCH($B329,城镇人口!$B:$B,0),MATCH(N$1,城镇人口!$1:$1,0))</f>
        <v>224192.06314957922</v>
      </c>
      <c r="O329" s="40">
        <f>INDEX(人口源表!$1:$1048576,MATCH($B329,人口源表!$A:$A,0),MATCH(O$1,人口源表!$1:$1,0))-INDEX(城镇人口!$1:$1048576,MATCH($B329,城镇人口!$B:$B,0),MATCH(O$1,城镇人口!$1:$1,0))</f>
        <v>223665.86798071134</v>
      </c>
      <c r="P329" s="40">
        <f>INDEX(人口源表!$1:$1048576,MATCH($B329,人口源表!$A:$A,0),MATCH(P$1,人口源表!$1:$1,0))-INDEX(城镇人口!$1:$1048576,MATCH($B329,城镇人口!$B:$B,0),MATCH(P$1,城镇人口!$1:$1,0))</f>
        <v>223019.21108962194</v>
      </c>
      <c r="Q329" s="40">
        <f>INDEX(人口源表!$1:$1048576,MATCH($B329,人口源表!$A:$A,0),MATCH(Q$1,人口源表!$1:$1,0))-INDEX(城镇人口!$1:$1048576,MATCH($B329,城镇人口!$B:$B,0),MATCH(Q$1,城镇人口!$1:$1,0))</f>
        <v>222239.19910035163</v>
      </c>
      <c r="R329" s="40">
        <f>INDEX(人口源表!$1:$1048576,MATCH($B329,人口源表!$A:$A,0),MATCH(R$1,人口源表!$1:$1,0))-INDEX(城镇人口!$1:$1048576,MATCH($B329,城镇人口!$B:$B,0),MATCH(R$1,城镇人口!$1:$1,0))</f>
        <v>221314.06581692153</v>
      </c>
      <c r="S329" s="40">
        <f>INDEX(人口源表!$1:$1048576,MATCH($B329,人口源表!$A:$A,0),MATCH(S$1,人口源表!$1:$1,0))-INDEX(城镇人口!$1:$1048576,MATCH($B329,城镇人口!$B:$B,0),MATCH(S$1,城镇人口!$1:$1,0))</f>
        <v>221577.2157973026</v>
      </c>
      <c r="T329" s="40">
        <f>INDEX(人口源表!$1:$1048576,MATCH($B329,人口源表!$A:$A,0),MATCH(T$1,人口源表!$1:$1,0))-INDEX(城镇人口!$1:$1048576,MATCH($B329,城镇人口!$B:$B,0),MATCH(T$1,城镇人口!$1:$1,0))</f>
        <v>221716.57533357706</v>
      </c>
      <c r="U329" s="40">
        <f>INDEX(人口源表!$1:$1048576,MATCH($B329,人口源表!$A:$A,0),MATCH(U$1,人口源表!$1:$1,0))-INDEX(城镇人口!$1:$1048576,MATCH($B329,城镇人口!$B:$B,0),MATCH(U$1,城镇人口!$1:$1,0))</f>
        <v>221724.86485327641</v>
      </c>
      <c r="V329" s="40">
        <f>INDEX(人口源表!$1:$1048576,MATCH($B329,人口源表!$A:$A,0),MATCH(V$1,人口源表!$1:$1,0))-INDEX(城镇人口!$1:$1048576,MATCH($B329,城镇人口!$B:$B,0),MATCH(V$1,城镇人口!$1:$1,0))</f>
        <v>221596.37106116372</v>
      </c>
      <c r="W329" s="40">
        <f>INDEX(人口源表!$1:$1048576,MATCH($B329,人口源表!$A:$A,0),MATCH(W$1,人口源表!$1:$1,0))-INDEX(城镇人口!$1:$1048576,MATCH($B329,城镇人口!$B:$B,0),MATCH(W$1,城镇人口!$1:$1,0))</f>
        <v>221326.90804323257</v>
      </c>
      <c r="X329" s="40">
        <f>INDEX(人口源表!$1:$1048576,MATCH($B329,人口源表!$A:$A,0),MATCH(X$1,人口源表!$1:$1,0))-INDEX(城镇人口!$1:$1048576,MATCH($B329,城镇人口!$B:$B,0),MATCH(X$1,城镇人口!$1:$1,0))</f>
        <v>220913.34087040892</v>
      </c>
      <c r="Y329" s="40">
        <f>INDEX(人口源表!$1:$1048576,MATCH($B329,人口源表!$A:$A,0),MATCH(Y$1,人口源表!$1:$1,0))-INDEX(城镇人口!$1:$1048576,MATCH($B329,城镇人口!$B:$B,0),MATCH(Y$1,城镇人口!$1:$1,0))</f>
        <v>220354.42774905422</v>
      </c>
      <c r="Z329" s="40">
        <f>INDEX(人口源表!$1:$1048576,MATCH($B329,人口源表!$A:$A,0),MATCH(Z$1,人口源表!$1:$1,0))-INDEX(城镇人口!$1:$1048576,MATCH($B329,城镇人口!$B:$B,0),MATCH(Z$1,城镇人口!$1:$1,0))</f>
        <v>219649.47153091163</v>
      </c>
      <c r="AA329" s="40">
        <f>INDEX(人口源表!$1:$1048576,MATCH($B329,人口源表!$A:$A,0),MATCH(AA$1,人口源表!$1:$1,0))-INDEX(城镇人口!$1:$1048576,MATCH($B329,城镇人口!$B:$B,0),MATCH(AA$1,城镇人口!$1:$1,0))</f>
        <v>218800.02047138225</v>
      </c>
      <c r="AB329" s="40">
        <f>INDEX(人口源表!$1:$1048576,MATCH($B329,人口源表!$A:$A,0),MATCH(AB$1,人口源表!$1:$1,0))-INDEX(城镇人口!$1:$1048576,MATCH($B329,城镇人口!$B:$B,0),MATCH(AB$1,城镇人口!$1:$1,0))</f>
        <v>217808.52131036523</v>
      </c>
      <c r="AC329" s="40">
        <f>INDEX(人口源表!$1:$1048576,MATCH($B329,人口源表!$A:$A,0),MATCH(AC$1,人口源表!$1:$1,0))-INDEX(城镇人口!$1:$1048576,MATCH($B329,城镇人口!$B:$B,0),MATCH(AC$1,城镇人口!$1:$1,0))</f>
        <v>217040.85617032723</v>
      </c>
      <c r="AD329" s="40">
        <f>INDEX(人口源表!$1:$1048576,MATCH($B329,人口源表!$A:$A,0),MATCH(AD$1,人口源表!$1:$1,0))-INDEX(城镇人口!$1:$1048576,MATCH($B329,城镇人口!$B:$B,0),MATCH(AD$1,城镇人口!$1:$1,0))</f>
        <v>216143.35922868847</v>
      </c>
      <c r="AE329" s="40">
        <f>INDEX(人口源表!$1:$1048576,MATCH($B329,人口源表!$A:$A,0),MATCH(AE$1,人口源表!$1:$1,0))-INDEX(城镇人口!$1:$1048576,MATCH($B329,城镇人口!$B:$B,0),MATCH(AE$1,城镇人口!$1:$1,0))</f>
        <v>215120.82663118863</v>
      </c>
      <c r="AF329" s="40">
        <f>INDEX(人口源表!$1:$1048576,MATCH($B329,人口源表!$A:$A,0),MATCH(AF$1,人口源表!$1:$1,0))-INDEX(城镇人口!$1:$1048576,MATCH($B329,城镇人口!$B:$B,0),MATCH(AF$1,城镇人口!$1:$1,0))</f>
        <v>213980.9252504303</v>
      </c>
      <c r="AG329" s="40">
        <f>INDEX(人口源表!$1:$1048576,MATCH($B329,人口源表!$A:$A,0),MATCH(AG$1,人口源表!$1:$1,0))-INDEX(城镇人口!$1:$1048576,MATCH($B329,城镇人口!$B:$B,0),MATCH(AG$1,城镇人口!$1:$1,0))</f>
        <v>212730.38344594924</v>
      </c>
      <c r="AH329" s="40">
        <f>INDEX(人口源表!$1:$1048576,MATCH($B329,人口源表!$A:$A,0),MATCH(AH$1,人口源表!$1:$1,0))-INDEX(城镇人口!$1:$1048576,MATCH($B329,城镇人口!$B:$B,0),MATCH(AH$1,城镇人口!$1:$1,0))</f>
        <v>211377.89912252669</v>
      </c>
      <c r="AI329" s="40">
        <f>INDEX(人口源表!$1:$1048576,MATCH($B329,人口源表!$A:$A,0),MATCH(AI$1,人口源表!$1:$1,0))-INDEX(城镇人口!$1:$1048576,MATCH($B329,城镇人口!$B:$B,0),MATCH(AI$1,城镇人口!$1:$1,0))</f>
        <v>209933.26299011696</v>
      </c>
      <c r="AJ329" s="40">
        <f>INDEX(人口源表!$1:$1048576,MATCH($B329,人口源表!$A:$A,0),MATCH(AJ$1,人口源表!$1:$1,0))-INDEX(城镇人口!$1:$1048576,MATCH($B329,城镇人口!$B:$B,0),MATCH(AJ$1,城镇人口!$1:$1,0))</f>
        <v>208407.32387061277</v>
      </c>
      <c r="AK329" s="40">
        <f>INDEX(人口源表!$1:$1048576,MATCH($B329,人口源表!$A:$A,0),MATCH(AK$1,人口源表!$1:$1,0))-INDEX(城镇人口!$1:$1048576,MATCH($B329,城镇人口!$B:$B,0),MATCH(AK$1,城镇人口!$1:$1,0))</f>
        <v>206811.14208382362</v>
      </c>
      <c r="AL329" s="40">
        <f>INDEX(人口源表!$1:$1048576,MATCH($B329,人口源表!$A:$A,0),MATCH(AL$1,人口源表!$1:$1,0))-INDEX(城镇人口!$1:$1048576,MATCH($B329,城镇人口!$B:$B,0),MATCH(AL$1,城镇人口!$1:$1,0))</f>
        <v>205157.59048473445</v>
      </c>
      <c r="AM329" s="40">
        <f>INDEX(人口源表!$1:$1048576,MATCH($B329,人口源表!$A:$A,0),MATCH(AM$1,人口源表!$1:$1,0))-INDEX(城镇人口!$1:$1048576,MATCH($B329,城镇人口!$B:$B,0),MATCH(AM$1,城镇人口!$1:$1,0))</f>
        <v>203459.69116848626</v>
      </c>
      <c r="AN329" s="40">
        <f>INDEX(人口源表!$1:$1048576,MATCH($B329,人口源表!$A:$A,0),MATCH(AN$1,人口源表!$1:$1,0))-INDEX(城镇人口!$1:$1048576,MATCH($B329,城镇人口!$B:$B,0),MATCH(AN$1,城镇人口!$1:$1,0))</f>
        <v>201732.19786089833</v>
      </c>
      <c r="AO329" s="40">
        <f>INDEX(人口源表!$1:$1048576,MATCH($B329,人口源表!$A:$A,0),MATCH(AO$1,人口源表!$1:$1,0))-INDEX(城镇人口!$1:$1048576,MATCH($B329,城镇人口!$B:$B,0),MATCH(AO$1,城镇人口!$1:$1,0))</f>
        <v>199990.34650335251</v>
      </c>
      <c r="AP329" s="40">
        <f>INDEX(人口源表!$1:$1048576,MATCH($B329,人口源表!$A:$A,0),MATCH(AP$1,人口源表!$1:$1,0))-INDEX(城镇人口!$1:$1048576,MATCH($B329,城镇人口!$B:$B,0),MATCH(AP$1,城镇人口!$1:$1,0))</f>
        <v>198249.04059648688</v>
      </c>
      <c r="AQ329" s="40">
        <f>INDEX(人口源表!$1:$1048576,MATCH($B329,人口源表!$A:$A,0),MATCH(AQ$1,人口源表!$1:$1,0))-INDEX(城镇人口!$1:$1048576,MATCH($B329,城镇人口!$B:$B,0),MATCH(AQ$1,城镇人口!$1:$1,0))</f>
        <v>196525.5934324261</v>
      </c>
      <c r="AR329" s="40">
        <f>INDEX(人口源表!$1:$1048576,MATCH($B329,人口源表!$A:$A,0),MATCH(AR$1,人口源表!$1:$1,0))-INDEX(城镇人口!$1:$1048576,MATCH($B329,城镇人口!$B:$B,0),MATCH(AR$1,城镇人口!$1:$1,0))</f>
        <v>194837.3052875998</v>
      </c>
      <c r="AS329" s="40">
        <f>INDEX(人口源表!$1:$1048576,MATCH($B329,人口源表!$A:$A,0),MATCH(AS$1,人口源表!$1:$1,0))-INDEX(城镇人口!$1:$1048576,MATCH($B329,城镇人口!$B:$B,0),MATCH(AS$1,城镇人口!$1:$1,0))</f>
        <v>193202.22333317751</v>
      </c>
      <c r="AT329" s="40">
        <f>INDEX(人口源表!$1:$1048576,MATCH($B329,人口源表!$A:$A,0),MATCH(AT$1,人口源表!$1:$1,0))-INDEX(城镇人口!$1:$1048576,MATCH($B329,城镇人口!$B:$B,0),MATCH(AT$1,城镇人口!$1:$1,0))</f>
        <v>191638.33249490405</v>
      </c>
      <c r="AU329" s="40">
        <f>INDEX(人口源表!$1:$1048576,MATCH($B329,人口源表!$A:$A,0),MATCH(AU$1,人口源表!$1:$1,0))-INDEX(城镇人口!$1:$1048576,MATCH($B329,城镇人口!$B:$B,0),MATCH(AU$1,城镇人口!$1:$1,0))</f>
        <v>190165.45455426077</v>
      </c>
      <c r="AV329" s="40">
        <f>INDEX(人口源表!$1:$1048576,MATCH($B329,人口源表!$A:$A,0),MATCH(AV$1,人口源表!$1:$1,0))-INDEX(城镇人口!$1:$1048576,MATCH($B329,城镇人口!$B:$B,0),MATCH(AV$1,城镇人口!$1:$1,0))</f>
        <v>188803.65142514487</v>
      </c>
    </row>
    <row r="330" spans="1:48" x14ac:dyDescent="0.15">
      <c r="A330" s="4" t="s">
        <v>881</v>
      </c>
      <c r="B330" s="36" t="s">
        <v>671</v>
      </c>
      <c r="C330" s="34">
        <f>VLOOKUP(B330,'[1]2016省城人口总结（根）'!B:C,2,FALSE)/100</f>
        <v>0.462455</v>
      </c>
      <c r="D330" s="40">
        <f>INDEX(人口源表!$1:$1048576,MATCH($B330,人口源表!$A:$A,0),MATCH(D$1,人口源表!$1:$1,0))-INDEX(城镇人口!$1:$1048576,MATCH($B330,城镇人口!$B:$B,0),MATCH(D$1,城镇人口!$1:$1,0))</f>
        <v>103133.09148466479</v>
      </c>
      <c r="E330" s="40">
        <f>INDEX(人口源表!$1:$1048576,MATCH($B330,人口源表!$A:$A,0),MATCH(E$1,人口源表!$1:$1,0))-INDEX(城镇人口!$1:$1048576,MATCH($B330,城镇人口!$B:$B,0),MATCH(E$1,城镇人口!$1:$1,0))</f>
        <v>102416.35104190178</v>
      </c>
      <c r="F330" s="40">
        <f>INDEX(人口源表!$1:$1048576,MATCH($B330,人口源表!$A:$A,0),MATCH(F$1,人口源表!$1:$1,0))-INDEX(城镇人口!$1:$1048576,MATCH($B330,城镇人口!$B:$B,0),MATCH(F$1,城镇人口!$1:$1,0))</f>
        <v>101636.00319304722</v>
      </c>
      <c r="G330" s="40">
        <f>INDEX(人口源表!$1:$1048576,MATCH($B330,人口源表!$A:$A,0),MATCH(G$1,人口源表!$1:$1,0))-INDEX(城镇人口!$1:$1048576,MATCH($B330,城镇人口!$B:$B,0),MATCH(G$1,城镇人口!$1:$1,0))</f>
        <v>109835.77083117912</v>
      </c>
      <c r="H330" s="40">
        <f>INDEX(人口源表!$1:$1048576,MATCH($B330,人口源表!$A:$A,0),MATCH(H$1,人口源表!$1:$1,0))-INDEX(城镇人口!$1:$1048576,MATCH($B330,城镇人口!$B:$B,0),MATCH(H$1,城镇人口!$1:$1,0))</f>
        <v>108917.1304764201</v>
      </c>
      <c r="I330" s="40">
        <f>INDEX(人口源表!$1:$1048576,MATCH($B330,人口源表!$A:$A,0),MATCH(I$1,人口源表!$1:$1,0))-INDEX(城镇人口!$1:$1048576,MATCH($B330,城镇人口!$B:$B,0),MATCH(I$1,城镇人口!$1:$1,0))</f>
        <v>108797.24994494002</v>
      </c>
      <c r="J330" s="40">
        <f>INDEX(人口源表!$1:$1048576,MATCH($B330,人口源表!$A:$A,0),MATCH(J$1,人口源表!$1:$1,0))-INDEX(城镇人口!$1:$1048576,MATCH($B330,城镇人口!$B:$B,0),MATCH(J$1,城镇人口!$1:$1,0))</f>
        <v>108733.48683140692</v>
      </c>
      <c r="K330" s="40">
        <f>INDEX(人口源表!$1:$1048576,MATCH($B330,人口源表!$A:$A,0),MATCH(K$1,人口源表!$1:$1,0))-INDEX(城镇人口!$1:$1048576,MATCH($B330,城镇人口!$B:$B,0),MATCH(K$1,城镇人口!$1:$1,0))</f>
        <v>108705.6720368375</v>
      </c>
      <c r="L330" s="40">
        <f>INDEX(人口源表!$1:$1048576,MATCH($B330,人口源表!$A:$A,0),MATCH(L$1,人口源表!$1:$1,0))-INDEX(城镇人口!$1:$1048576,MATCH($B330,城镇人口!$B:$B,0),MATCH(L$1,城镇人口!$1:$1,0))</f>
        <v>108695.26319726283</v>
      </c>
      <c r="M330" s="40">
        <f>INDEX(人口源表!$1:$1048576,MATCH($B330,人口源表!$A:$A,0),MATCH(M$1,人口源表!$1:$1,0))-INDEX(城镇人口!$1:$1048576,MATCH($B330,城镇人口!$B:$B,0),MATCH(M$1,城镇人口!$1:$1,0))</f>
        <v>108686.27016465433</v>
      </c>
      <c r="N330" s="40">
        <f>INDEX(人口源表!$1:$1048576,MATCH($B330,人口源表!$A:$A,0),MATCH(N$1,人口源表!$1:$1,0))-INDEX(城镇人口!$1:$1048576,MATCH($B330,城镇人口!$B:$B,0),MATCH(N$1,城镇人口!$1:$1,0))</f>
        <v>108662.31827160277</v>
      </c>
      <c r="O330" s="40">
        <f>INDEX(人口源表!$1:$1048576,MATCH($B330,人口源表!$A:$A,0),MATCH(O$1,人口源表!$1:$1,0))-INDEX(城镇人口!$1:$1048576,MATCH($B330,城镇人口!$B:$B,0),MATCH(O$1,城镇人口!$1:$1,0))</f>
        <v>108610.47192424894</v>
      </c>
      <c r="P330" s="40">
        <f>INDEX(人口源表!$1:$1048576,MATCH($B330,人口源表!$A:$A,0),MATCH(P$1,人口源表!$1:$1,0))-INDEX(城镇人口!$1:$1048576,MATCH($B330,城镇人口!$B:$B,0),MATCH(P$1,城镇人口!$1:$1,0))</f>
        <v>108517.37711913249</v>
      </c>
      <c r="Q330" s="40">
        <f>INDEX(人口源表!$1:$1048576,MATCH($B330,人口源表!$A:$A,0),MATCH(Q$1,人口源表!$1:$1,0))-INDEX(城镇人口!$1:$1048576,MATCH($B330,城镇人口!$B:$B,0),MATCH(Q$1,城镇人口!$1:$1,0))</f>
        <v>108372.99927880848</v>
      </c>
      <c r="R330" s="40">
        <f>INDEX(人口源表!$1:$1048576,MATCH($B330,人口源表!$A:$A,0),MATCH(R$1,人口源表!$1:$1,0))-INDEX(城镇人口!$1:$1048576,MATCH($B330,城镇人口!$B:$B,0),MATCH(R$1,城镇人口!$1:$1,0))</f>
        <v>108166.84718398645</v>
      </c>
      <c r="S330" s="40">
        <f>INDEX(人口源表!$1:$1048576,MATCH($B330,人口源表!$A:$A,0),MATCH(S$1,人口源表!$1:$1,0))-INDEX(城镇人口!$1:$1048576,MATCH($B330,城镇人口!$B:$B,0),MATCH(S$1,城镇人口!$1:$1,0))</f>
        <v>108549.17929683297</v>
      </c>
      <c r="T330" s="40">
        <f>INDEX(人口源表!$1:$1048576,MATCH($B330,人口源表!$A:$A,0),MATCH(T$1,人口源表!$1:$1,0))-INDEX(城镇人口!$1:$1048576,MATCH($B330,城镇人口!$B:$B,0),MATCH(T$1,城镇人口!$1:$1,0))</f>
        <v>108875.77922861194</v>
      </c>
      <c r="U330" s="40">
        <f>INDEX(人口源表!$1:$1048576,MATCH($B330,人口源表!$A:$A,0),MATCH(U$1,人口源表!$1:$1,0))-INDEX(城镇人口!$1:$1048576,MATCH($B330,城镇人口!$B:$B,0),MATCH(U$1,城镇人口!$1:$1,0))</f>
        <v>109141.0393735081</v>
      </c>
      <c r="V330" s="40">
        <f>INDEX(人口源表!$1:$1048576,MATCH($B330,人口源表!$A:$A,0),MATCH(V$1,人口源表!$1:$1,0))-INDEX(城镇人口!$1:$1048576,MATCH($B330,城镇人口!$B:$B,0),MATCH(V$1,城镇人口!$1:$1,0))</f>
        <v>109339.51410905016</v>
      </c>
      <c r="W330" s="40">
        <f>INDEX(人口源表!$1:$1048576,MATCH($B330,人口源表!$A:$A,0),MATCH(W$1,人口源表!$1:$1,0))-INDEX(城镇人口!$1:$1048576,MATCH($B330,城镇人口!$B:$B,0),MATCH(W$1,城镇人口!$1:$1,0))</f>
        <v>109465.92179474709</v>
      </c>
      <c r="X330" s="40">
        <f>INDEX(人口源表!$1:$1048576,MATCH($B330,人口源表!$A:$A,0),MATCH(X$1,人口源表!$1:$1,0))-INDEX(城镇人口!$1:$1048576,MATCH($B330,城镇人口!$B:$B,0),MATCH(X$1,城镇人口!$1:$1,0))</f>
        <v>109517.76820211485</v>
      </c>
      <c r="Y330" s="40">
        <f>INDEX(人口源表!$1:$1048576,MATCH($B330,人口源表!$A:$A,0),MATCH(Y$1,人口源表!$1:$1,0))-INDEX(城镇人口!$1:$1048576,MATCH($B330,城镇人口!$B:$B,0),MATCH(Y$1,城镇人口!$1:$1,0))</f>
        <v>109491.79139701257</v>
      </c>
      <c r="Z330" s="40">
        <f>INDEX(人口源表!$1:$1048576,MATCH($B330,人口源表!$A:$A,0),MATCH(Z$1,人口源表!$1:$1,0))-INDEX(城镇人口!$1:$1048576,MATCH($B330,城镇人口!$B:$B,0),MATCH(Z$1,城镇人口!$1:$1,0))</f>
        <v>109386.57879057262</v>
      </c>
      <c r="AA330" s="40">
        <f>INDEX(人口源表!$1:$1048576,MATCH($B330,人口源表!$A:$A,0),MATCH(AA$1,人口源表!$1:$1,0))-INDEX(城镇人口!$1:$1048576,MATCH($B330,城镇人口!$B:$B,0),MATCH(AA$1,城镇人口!$1:$1,0))</f>
        <v>109201.22653438451</v>
      </c>
      <c r="AB330" s="40">
        <f>INDEX(人口源表!$1:$1048576,MATCH($B330,人口源表!$A:$A,0),MATCH(AB$1,人口源表!$1:$1,0))-INDEX(城镇人口!$1:$1048576,MATCH($B330,城镇人口!$B:$B,0),MATCH(AB$1,城镇人口!$1:$1,0))</f>
        <v>108935.75174110109</v>
      </c>
      <c r="AC330" s="40">
        <f>INDEX(人口源表!$1:$1048576,MATCH($B330,人口源表!$A:$A,0),MATCH(AC$1,人口源表!$1:$1,0))-INDEX(城镇人口!$1:$1048576,MATCH($B330,城镇人口!$B:$B,0),MATCH(AC$1,城镇人口!$1:$1,0))</f>
        <v>108772.55649402511</v>
      </c>
      <c r="AD330" s="40">
        <f>INDEX(人口源表!$1:$1048576,MATCH($B330,人口源表!$A:$A,0),MATCH(AD$1,人口源表!$1:$1,0))-INDEX(城镇人口!$1:$1048576,MATCH($B330,城镇人口!$B:$B,0),MATCH(AD$1,城镇人口!$1:$1,0))</f>
        <v>108534.59543840916</v>
      </c>
      <c r="AE330" s="40">
        <f>INDEX(人口源表!$1:$1048576,MATCH($B330,人口源表!$A:$A,0),MATCH(AE$1,人口源表!$1:$1,0))-INDEX(城镇人口!$1:$1048576,MATCH($B330,城镇人口!$B:$B,0),MATCH(AE$1,城镇人口!$1:$1,0))</f>
        <v>108223.74310743646</v>
      </c>
      <c r="AF330" s="40">
        <f>INDEX(人口源表!$1:$1048576,MATCH($B330,人口源表!$A:$A,0),MATCH(AF$1,人口源表!$1:$1,0))-INDEX(城镇人口!$1:$1048576,MATCH($B330,城镇人口!$B:$B,0),MATCH(AF$1,城镇人口!$1:$1,0))</f>
        <v>107843.11494250331</v>
      </c>
      <c r="AG330" s="40">
        <f>INDEX(人口源表!$1:$1048576,MATCH($B330,人口源表!$A:$A,0),MATCH(AG$1,人口源表!$1:$1,0))-INDEX(城镇人口!$1:$1048576,MATCH($B330,城镇人口!$B:$B,0),MATCH(AG$1,城镇人口!$1:$1,0))</f>
        <v>107396.20490985826</v>
      </c>
      <c r="AH330" s="40">
        <f>INDEX(人口源表!$1:$1048576,MATCH($B330,人口源表!$A:$A,0),MATCH(AH$1,人口源表!$1:$1,0))-INDEX(城镇人口!$1:$1048576,MATCH($B330,城镇人口!$B:$B,0),MATCH(AH$1,城镇人口!$1:$1,0))</f>
        <v>106887.28653856617</v>
      </c>
      <c r="AI330" s="40">
        <f>INDEX(人口源表!$1:$1048576,MATCH($B330,人口源表!$A:$A,0),MATCH(AI$1,人口源表!$1:$1,0))-INDEX(城镇人口!$1:$1048576,MATCH($B330,城镇人口!$B:$B,0),MATCH(AI$1,城镇人口!$1:$1,0))</f>
        <v>106321.39031719966</v>
      </c>
      <c r="AJ330" s="40">
        <f>INDEX(人口源表!$1:$1048576,MATCH($B330,人口源表!$A:$A,0),MATCH(AJ$1,人口源表!$1:$1,0))-INDEX(城镇人口!$1:$1048576,MATCH($B330,城镇人口!$B:$B,0),MATCH(AJ$1,城镇人口!$1:$1,0))</f>
        <v>105704.28083648204</v>
      </c>
      <c r="AK330" s="40">
        <f>INDEX(人口源表!$1:$1048576,MATCH($B330,人口源表!$A:$A,0),MATCH(AK$1,人口源表!$1:$1,0))-INDEX(城镇人口!$1:$1048576,MATCH($B330,城镇人口!$B:$B,0),MATCH(AK$1,城镇人口!$1:$1,0))</f>
        <v>105042.02790901286</v>
      </c>
      <c r="AL330" s="40">
        <f>INDEX(人口源表!$1:$1048576,MATCH($B330,人口源表!$A:$A,0),MATCH(AL$1,人口源表!$1:$1,0))-INDEX(城镇人口!$1:$1048576,MATCH($B330,城镇人口!$B:$B,0),MATCH(AL$1,城镇人口!$1:$1,0))</f>
        <v>104342.20497781463</v>
      </c>
      <c r="AM330" s="40">
        <f>INDEX(人口源表!$1:$1048576,MATCH($B330,人口源表!$A:$A,0),MATCH(AM$1,人口源表!$1:$1,0))-INDEX(城镇人口!$1:$1048576,MATCH($B330,城镇人口!$B:$B,0),MATCH(AM$1,城镇人口!$1:$1,0))</f>
        <v>103611.43541500074</v>
      </c>
      <c r="AN330" s="40">
        <f>INDEX(人口源表!$1:$1048576,MATCH($B330,人口源表!$A:$A,0),MATCH(AN$1,人口源表!$1:$1,0))-INDEX(城镇人口!$1:$1048576,MATCH($B330,城镇人口!$B:$B,0),MATCH(AN$1,城镇人口!$1:$1,0))</f>
        <v>102858.60584843345</v>
      </c>
      <c r="AO330" s="40">
        <f>INDEX(人口源表!$1:$1048576,MATCH($B330,人口源表!$A:$A,0),MATCH(AO$1,人口源表!$1:$1,0))-INDEX(城镇人口!$1:$1048576,MATCH($B330,城镇人口!$B:$B,0),MATCH(AO$1,城镇人口!$1:$1,0))</f>
        <v>102092.41641351758</v>
      </c>
      <c r="AP330" s="40">
        <f>INDEX(人口源表!$1:$1048576,MATCH($B330,人口源表!$A:$A,0),MATCH(AP$1,人口源表!$1:$1,0))-INDEX(城镇人口!$1:$1048576,MATCH($B330,城镇人口!$B:$B,0),MATCH(AP$1,城镇人口!$1:$1,0))</f>
        <v>101321.77346329589</v>
      </c>
      <c r="AQ330" s="40">
        <f>INDEX(人口源表!$1:$1048576,MATCH($B330,人口源表!$A:$A,0),MATCH(AQ$1,人口源表!$1:$1,0))-INDEX(城镇人口!$1:$1048576,MATCH($B330,城镇人口!$B:$B,0),MATCH(AQ$1,城镇人口!$1:$1,0))</f>
        <v>100556.56076449496</v>
      </c>
      <c r="AR330" s="40">
        <f>INDEX(人口源表!$1:$1048576,MATCH($B330,人口源表!$A:$A,0),MATCH(AR$1,人口源表!$1:$1,0))-INDEX(城镇人口!$1:$1048576,MATCH($B330,城镇人口!$B:$B,0),MATCH(AR$1,城镇人口!$1:$1,0))</f>
        <v>99806.823430678836</v>
      </c>
      <c r="AS330" s="40">
        <f>INDEX(人口源表!$1:$1048576,MATCH($B330,人口源表!$A:$A,0),MATCH(AS$1,人口源表!$1:$1,0))-INDEX(城镇人口!$1:$1048576,MATCH($B330,城镇人口!$B:$B,0),MATCH(AS$1,城镇人口!$1:$1,0))</f>
        <v>99083.917080883577</v>
      </c>
      <c r="AT330" s="40">
        <f>INDEX(人口源表!$1:$1048576,MATCH($B330,人口源表!$A:$A,0),MATCH(AT$1,人口源表!$1:$1,0))-INDEX(城镇人口!$1:$1048576,MATCH($B330,城镇人口!$B:$B,0),MATCH(AT$1,城镇人口!$1:$1,0))</f>
        <v>98398.532921330741</v>
      </c>
      <c r="AU330" s="40">
        <f>INDEX(人口源表!$1:$1048576,MATCH($B330,人口源表!$A:$A,0),MATCH(AU$1,人口源表!$1:$1,0))-INDEX(城镇人口!$1:$1048576,MATCH($B330,城镇人口!$B:$B,0),MATCH(AU$1,城镇人口!$1:$1,0))</f>
        <v>97762.238624161517</v>
      </c>
      <c r="AV330" s="40">
        <f>INDEX(人口源表!$1:$1048576,MATCH($B330,人口源表!$A:$A,0),MATCH(AV$1,人口源表!$1:$1,0))-INDEX(城镇人口!$1:$1048576,MATCH($B330,城镇人口!$B:$B,0),MATCH(AV$1,城镇人口!$1:$1,0))</f>
        <v>97187.060223616369</v>
      </c>
    </row>
    <row r="331" spans="1:48" x14ac:dyDescent="0.15">
      <c r="A331" s="4" t="s">
        <v>881</v>
      </c>
      <c r="B331" s="36" t="s">
        <v>672</v>
      </c>
      <c r="C331" s="34">
        <f>VLOOKUP(B331,'[1]2016省城人口总结（根）'!B:C,2,FALSE)/100</f>
        <v>0.462455</v>
      </c>
      <c r="D331" s="40">
        <f>INDEX(人口源表!$1:$1048576,MATCH($B331,人口源表!$A:$A,0),MATCH(D$1,人口源表!$1:$1,0))-INDEX(城镇人口!$1:$1048576,MATCH($B331,城镇人口!$B:$B,0),MATCH(D$1,城镇人口!$1:$1,0))</f>
        <v>214888.4362631703</v>
      </c>
      <c r="E331" s="40">
        <f>INDEX(人口源表!$1:$1048576,MATCH($B331,人口源表!$A:$A,0),MATCH(E$1,人口源表!$1:$1,0))-INDEX(城镇人口!$1:$1048576,MATCH($B331,城镇人口!$B:$B,0),MATCH(E$1,城镇人口!$1:$1,0))</f>
        <v>213216.49037946321</v>
      </c>
      <c r="F331" s="40">
        <f>INDEX(人口源表!$1:$1048576,MATCH($B331,人口源表!$A:$A,0),MATCH(F$1,人口源表!$1:$1,0))-INDEX(城镇人口!$1:$1048576,MATCH($B331,城镇人口!$B:$B,0),MATCH(F$1,城镇人口!$1:$1,0))</f>
        <v>211407.27614341461</v>
      </c>
      <c r="G331" s="40">
        <f>INDEX(人口源表!$1:$1048576,MATCH($B331,人口源表!$A:$A,0),MATCH(G$1,人口源表!$1:$1,0))-INDEX(城镇人口!$1:$1048576,MATCH($B331,城镇人口!$B:$B,0),MATCH(G$1,城镇人口!$1:$1,0))</f>
        <v>217307.20704057615</v>
      </c>
      <c r="H331" s="40">
        <f>INDEX(人口源表!$1:$1048576,MATCH($B331,人口源表!$A:$A,0),MATCH(H$1,人口源表!$1:$1,0))-INDEX(城镇人口!$1:$1048576,MATCH($B331,城镇人口!$B:$B,0),MATCH(H$1,城镇人口!$1:$1,0))</f>
        <v>214829.96406877835</v>
      </c>
      <c r="I331" s="40">
        <f>INDEX(人口源表!$1:$1048576,MATCH($B331,人口源表!$A:$A,0),MATCH(I$1,人口源表!$1:$1,0))-INDEX(城镇人口!$1:$1048576,MATCH($B331,城镇人口!$B:$B,0),MATCH(I$1,城镇人口!$1:$1,0))</f>
        <v>214109.29755968854</v>
      </c>
      <c r="J331" s="40">
        <f>INDEX(人口源表!$1:$1048576,MATCH($B331,人口源表!$A:$A,0),MATCH(J$1,人口源表!$1:$1,0))-INDEX(城镇人口!$1:$1048576,MATCH($B331,城镇人口!$B:$B,0),MATCH(J$1,城镇人口!$1:$1,0))</f>
        <v>213653.51025087788</v>
      </c>
      <c r="K331" s="40">
        <f>INDEX(人口源表!$1:$1048576,MATCH($B331,人口源表!$A:$A,0),MATCH(K$1,人口源表!$1:$1,0))-INDEX(城镇人口!$1:$1048576,MATCH($B331,城镇人口!$B:$B,0),MATCH(K$1,城镇人口!$1:$1,0))</f>
        <v>213404.83713090784</v>
      </c>
      <c r="L331" s="40">
        <f>INDEX(人口源表!$1:$1048576,MATCH($B331,人口源表!$A:$A,0),MATCH(L$1,人口源表!$1:$1,0))-INDEX(城镇人口!$1:$1048576,MATCH($B331,城镇人口!$B:$B,0),MATCH(L$1,城镇人口!$1:$1,0))</f>
        <v>213308.74715093843</v>
      </c>
      <c r="M331" s="40">
        <f>INDEX(人口源表!$1:$1048576,MATCH($B331,人口源表!$A:$A,0),MATCH(M$1,人口源表!$1:$1,0))-INDEX(城镇人口!$1:$1048576,MATCH($B331,城镇人口!$B:$B,0),MATCH(M$1,城镇人口!$1:$1,0))</f>
        <v>213316.79232177755</v>
      </c>
      <c r="N331" s="40">
        <f>INDEX(人口源表!$1:$1048576,MATCH($B331,人口源表!$A:$A,0),MATCH(N$1,人口源表!$1:$1,0))-INDEX(城镇人口!$1:$1048576,MATCH($B331,城镇人口!$B:$B,0),MATCH(N$1,城镇人口!$1:$1,0))</f>
        <v>213382.6206622601</v>
      </c>
      <c r="O331" s="40">
        <f>INDEX(人口源表!$1:$1048576,MATCH($B331,人口源表!$A:$A,0),MATCH(O$1,人口源表!$1:$1,0))-INDEX(城镇人口!$1:$1048576,MATCH($B331,城镇人口!$B:$B,0),MATCH(O$1,城镇人口!$1:$1,0))</f>
        <v>213464.80919395684</v>
      </c>
      <c r="P331" s="40">
        <f>INDEX(人口源表!$1:$1048576,MATCH($B331,人口源表!$A:$A,0),MATCH(P$1,人口源表!$1:$1,0))-INDEX(城镇人口!$1:$1048576,MATCH($B331,城镇人口!$B:$B,0),MATCH(P$1,城镇人口!$1:$1,0))</f>
        <v>213525.32760215894</v>
      </c>
      <c r="Q331" s="40">
        <f>INDEX(人口源表!$1:$1048576,MATCH($B331,人口源表!$A:$A,0),MATCH(Q$1,人口源表!$1:$1,0))-INDEX(城镇人口!$1:$1048576,MATCH($B331,城镇人口!$B:$B,0),MATCH(Q$1,城镇人口!$1:$1,0))</f>
        <v>213530.38818143134</v>
      </c>
      <c r="R331" s="40">
        <f>INDEX(人口源表!$1:$1048576,MATCH($B331,人口源表!$A:$A,0),MATCH(R$1,人口源表!$1:$1,0))-INDEX(城镇人口!$1:$1048576,MATCH($B331,城镇人口!$B:$B,0),MATCH(R$1,城镇人口!$1:$1,0))</f>
        <v>213449.86792070788</v>
      </c>
      <c r="S331" s="40">
        <f>INDEX(人口源表!$1:$1048576,MATCH($B331,人口源表!$A:$A,0),MATCH(S$1,人口源表!$1:$1,0))-INDEX(城镇人口!$1:$1048576,MATCH($B331,城镇人口!$B:$B,0),MATCH(S$1,城镇人口!$1:$1,0))</f>
        <v>214557.36442529841</v>
      </c>
      <c r="T331" s="40">
        <f>INDEX(人口源表!$1:$1048576,MATCH($B331,人口源表!$A:$A,0),MATCH(T$1,人口源表!$1:$1,0))-INDEX(城镇人口!$1:$1048576,MATCH($B331,城镇人口!$B:$B,0),MATCH(T$1,城镇人口!$1:$1,0))</f>
        <v>215576.84750605794</v>
      </c>
      <c r="U331" s="40">
        <f>INDEX(人口源表!$1:$1048576,MATCH($B331,人口源表!$A:$A,0),MATCH(U$1,人口源表!$1:$1,0))-INDEX(城镇人口!$1:$1048576,MATCH($B331,城镇人口!$B:$B,0),MATCH(U$1,城镇人口!$1:$1,0))</f>
        <v>216488.5528240964</v>
      </c>
      <c r="V331" s="40">
        <f>INDEX(人口源表!$1:$1048576,MATCH($B331,人口源表!$A:$A,0),MATCH(V$1,人口源表!$1:$1,0))-INDEX(城镇人口!$1:$1048576,MATCH($B331,城镇人口!$B:$B,0),MATCH(V$1,城镇人口!$1:$1,0))</f>
        <v>217273.67695622111</v>
      </c>
      <c r="W331" s="40">
        <f>INDEX(人口源表!$1:$1048576,MATCH($B331,人口源表!$A:$A,0),MATCH(W$1,人口源表!$1:$1,0))-INDEX(城镇人口!$1:$1048576,MATCH($B331,城镇人口!$B:$B,0),MATCH(W$1,城镇人口!$1:$1,0))</f>
        <v>217918.32723813248</v>
      </c>
      <c r="X331" s="40">
        <f>INDEX(人口源表!$1:$1048576,MATCH($B331,人口源表!$A:$A,0),MATCH(X$1,人口源表!$1:$1,0))-INDEX(城镇人口!$1:$1048576,MATCH($B331,城镇人口!$B:$B,0),MATCH(X$1,城镇人口!$1:$1,0))</f>
        <v>218409.45594819548</v>
      </c>
      <c r="Y331" s="40">
        <f>INDEX(人口源表!$1:$1048576,MATCH($B331,人口源表!$A:$A,0),MATCH(Y$1,人口源表!$1:$1,0))-INDEX(城镇人口!$1:$1048576,MATCH($B331,城镇人口!$B:$B,0),MATCH(Y$1,城镇人口!$1:$1,0))</f>
        <v>218737.45578658325</v>
      </c>
      <c r="Z331" s="40">
        <f>INDEX(人口源表!$1:$1048576,MATCH($B331,人口源表!$A:$A,0),MATCH(Z$1,人口源表!$1:$1,0))-INDEX(城镇人口!$1:$1048576,MATCH($B331,城镇人口!$B:$B,0),MATCH(Z$1,城镇人口!$1:$1,0))</f>
        <v>218895.20327395224</v>
      </c>
      <c r="AA331" s="40">
        <f>INDEX(人口源表!$1:$1048576,MATCH($B331,人口源表!$A:$A,0),MATCH(AA$1,人口源表!$1:$1,0))-INDEX(城镇人口!$1:$1048576,MATCH($B331,城镇人口!$B:$B,0),MATCH(AA$1,城镇人口!$1:$1,0))</f>
        <v>218877.13483826845</v>
      </c>
      <c r="AB331" s="40">
        <f>INDEX(人口源表!$1:$1048576,MATCH($B331,人口源表!$A:$A,0),MATCH(AB$1,人口源表!$1:$1,0))-INDEX(城镇人口!$1:$1048576,MATCH($B331,城镇人口!$B:$B,0),MATCH(AB$1,城镇人口!$1:$1,0))</f>
        <v>218680.90950135008</v>
      </c>
      <c r="AC331" s="40">
        <f>INDEX(人口源表!$1:$1048576,MATCH($B331,人口源表!$A:$A,0),MATCH(AC$1,人口源表!$1:$1,0))-INDEX(城镇人口!$1:$1048576,MATCH($B331,城镇人口!$B:$B,0),MATCH(AC$1,城镇人口!$1:$1,0))</f>
        <v>218671.32888657501</v>
      </c>
      <c r="AD331" s="40">
        <f>INDEX(人口源表!$1:$1048576,MATCH($B331,人口源表!$A:$A,0),MATCH(AD$1,人口源表!$1:$1,0))-INDEX(城镇人口!$1:$1048576,MATCH($B331,城镇人口!$B:$B,0),MATCH(AD$1,城镇人口!$1:$1,0))</f>
        <v>218491.214372763</v>
      </c>
      <c r="AE331" s="40">
        <f>INDEX(人口源表!$1:$1048576,MATCH($B331,人口源表!$A:$A,0),MATCH(AE$1,人口源表!$1:$1,0))-INDEX(城镇人口!$1:$1048576,MATCH($B331,城镇人口!$B:$B,0),MATCH(AE$1,城镇人口!$1:$1,0))</f>
        <v>218144.990312632</v>
      </c>
      <c r="AF331" s="40">
        <f>INDEX(人口源表!$1:$1048576,MATCH($B331,人口源表!$A:$A,0),MATCH(AF$1,人口源表!$1:$1,0))-INDEX(城镇人口!$1:$1048576,MATCH($B331,城镇人口!$B:$B,0),MATCH(AF$1,城镇人口!$1:$1,0))</f>
        <v>217637.05503529194</v>
      </c>
      <c r="AG331" s="40">
        <f>INDEX(人口源表!$1:$1048576,MATCH($B331,人口源表!$A:$A,0),MATCH(AG$1,人口源表!$1:$1,0))-INDEX(城镇人口!$1:$1048576,MATCH($B331,城镇人口!$B:$B,0),MATCH(AG$1,城镇人口!$1:$1,0))</f>
        <v>216975.09770057542</v>
      </c>
      <c r="AH331" s="40">
        <f>INDEX(人口源表!$1:$1048576,MATCH($B331,人口源表!$A:$A,0),MATCH(AH$1,人口源表!$1:$1,0))-INDEX(城镇人口!$1:$1048576,MATCH($B331,城镇人口!$B:$B,0),MATCH(AH$1,城镇人口!$1:$1,0))</f>
        <v>216168.3599696692</v>
      </c>
      <c r="AI331" s="40">
        <f>INDEX(人口源表!$1:$1048576,MATCH($B331,人口源表!$A:$A,0),MATCH(AI$1,人口源表!$1:$1,0))-INDEX(城镇人口!$1:$1048576,MATCH($B331,城镇人口!$B:$B,0),MATCH(AI$1,城镇人口!$1:$1,0))</f>
        <v>215228.82139587641</v>
      </c>
      <c r="AJ331" s="40">
        <f>INDEX(人口源表!$1:$1048576,MATCH($B331,人口源表!$A:$A,0),MATCH(AJ$1,人口源表!$1:$1,0))-INDEX(城镇人口!$1:$1048576,MATCH($B331,城镇人口!$B:$B,0),MATCH(AJ$1,城镇人口!$1:$1,0))</f>
        <v>214168.67229462066</v>
      </c>
      <c r="AK331" s="40">
        <f>INDEX(人口源表!$1:$1048576,MATCH($B331,人口源表!$A:$A,0),MATCH(AK$1,人口源表!$1:$1,0))-INDEX(城镇人口!$1:$1048576,MATCH($B331,城镇人口!$B:$B,0),MATCH(AK$1,城镇人口!$1:$1,0))</f>
        <v>213003.95257370616</v>
      </c>
      <c r="AL331" s="40">
        <f>INDEX(人口源表!$1:$1048576,MATCH($B331,人口源表!$A:$A,0),MATCH(AL$1,人口源表!$1:$1,0))-INDEX(城镇人口!$1:$1048576,MATCH($B331,城镇人口!$B:$B,0),MATCH(AL$1,城镇人口!$1:$1,0))</f>
        <v>211750.4024430273</v>
      </c>
      <c r="AM331" s="40">
        <f>INDEX(人口源表!$1:$1048576,MATCH($B331,人口源表!$A:$A,0),MATCH(AM$1,人口源表!$1:$1,0))-INDEX(城镇人口!$1:$1048576,MATCH($B331,城镇人口!$B:$B,0),MATCH(AM$1,城镇人口!$1:$1,0))</f>
        <v>210426.6697655461</v>
      </c>
      <c r="AN331" s="40">
        <f>INDEX(人口源表!$1:$1048576,MATCH($B331,人口源表!$A:$A,0),MATCH(AN$1,人口源表!$1:$1,0))-INDEX(城镇人口!$1:$1048576,MATCH($B331,城镇人口!$B:$B,0),MATCH(AN$1,城镇人口!$1:$1,0))</f>
        <v>209052.6207941795</v>
      </c>
      <c r="AO331" s="40">
        <f>INDEX(人口源表!$1:$1048576,MATCH($B331,人口源表!$A:$A,0),MATCH(AO$1,人口源表!$1:$1,0))-INDEX(城镇人口!$1:$1048576,MATCH($B331,城镇人口!$B:$B,0),MATCH(AO$1,城镇人口!$1:$1,0))</f>
        <v>207650.48152523499</v>
      </c>
      <c r="AP331" s="40">
        <f>INDEX(人口源表!$1:$1048576,MATCH($B331,人口源表!$A:$A,0),MATCH(AP$1,人口源表!$1:$1,0))-INDEX(城镇人口!$1:$1048576,MATCH($B331,城镇人口!$B:$B,0),MATCH(AP$1,城镇人口!$1:$1,0))</f>
        <v>206242.38725419925</v>
      </c>
      <c r="AQ331" s="40">
        <f>INDEX(人口源表!$1:$1048576,MATCH($B331,人口源表!$A:$A,0),MATCH(AQ$1,人口源表!$1:$1,0))-INDEX(城镇人口!$1:$1048576,MATCH($B331,城镇人口!$B:$B,0),MATCH(AQ$1,城镇人口!$1:$1,0))</f>
        <v>204853.50414478284</v>
      </c>
      <c r="AR331" s="40">
        <f>INDEX(人口源表!$1:$1048576,MATCH($B331,人口源表!$A:$A,0),MATCH(AR$1,人口源表!$1:$1,0))-INDEX(城镇人口!$1:$1048576,MATCH($B331,城镇人口!$B:$B,0),MATCH(AR$1,城镇人口!$1:$1,0))</f>
        <v>203509.58196380566</v>
      </c>
      <c r="AS331" s="40">
        <f>INDEX(人口源表!$1:$1048576,MATCH($B331,人口源表!$A:$A,0),MATCH(AS$1,人口源表!$1:$1,0))-INDEX(城镇人口!$1:$1048576,MATCH($B331,城镇人口!$B:$B,0),MATCH(AS$1,城镇人口!$1:$1,0))</f>
        <v>202237.30165761936</v>
      </c>
      <c r="AT331" s="40">
        <f>INDEX(人口源表!$1:$1048576,MATCH($B331,人口源表!$A:$A,0),MATCH(AT$1,人口源表!$1:$1,0))-INDEX(城镇人口!$1:$1048576,MATCH($B331,城镇人口!$B:$B,0),MATCH(AT$1,城镇人口!$1:$1,0))</f>
        <v>201065.37923622766</v>
      </c>
      <c r="AU331" s="40">
        <f>INDEX(人口源表!$1:$1048576,MATCH($B331,人口源表!$A:$A,0),MATCH(AU$1,人口源表!$1:$1,0))-INDEX(城镇人口!$1:$1048576,MATCH($B331,城镇人口!$B:$B,0),MATCH(AU$1,城镇人口!$1:$1,0))</f>
        <v>200023.71248092817</v>
      </c>
      <c r="AV331" s="40">
        <f>INDEX(人口源表!$1:$1048576,MATCH($B331,人口源表!$A:$A,0),MATCH(AV$1,人口源表!$1:$1,0))-INDEX(城镇人口!$1:$1048576,MATCH($B331,城镇人口!$B:$B,0),MATCH(AV$1,城镇人口!$1:$1,0))</f>
        <v>199142.9352558098</v>
      </c>
    </row>
    <row r="332" spans="1:48" x14ac:dyDescent="0.15">
      <c r="A332" s="4" t="s">
        <v>881</v>
      </c>
      <c r="B332" s="36" t="s">
        <v>673</v>
      </c>
      <c r="C332" s="34">
        <f>VLOOKUP(B332,'[1]2016省城人口总结（根）'!B:C,2,FALSE)/100</f>
        <v>0.462455</v>
      </c>
      <c r="D332" s="40">
        <f>INDEX(人口源表!$1:$1048576,MATCH($B332,人口源表!$A:$A,0),MATCH(D$1,人口源表!$1:$1,0))-INDEX(城镇人口!$1:$1048576,MATCH($B332,城镇人口!$B:$B,0),MATCH(D$1,城镇人口!$1:$1,0))</f>
        <v>279604.40500992571</v>
      </c>
      <c r="E332" s="40">
        <f>INDEX(人口源表!$1:$1048576,MATCH($B332,人口源表!$A:$A,0),MATCH(E$1,人口源表!$1:$1,0))-INDEX(城镇人口!$1:$1048576,MATCH($B332,城镇人口!$B:$B,0),MATCH(E$1,城镇人口!$1:$1,0))</f>
        <v>278013.28206105059</v>
      </c>
      <c r="F332" s="40">
        <f>INDEX(人口源表!$1:$1048576,MATCH($B332,人口源表!$A:$A,0),MATCH(F$1,人口源表!$1:$1,0))-INDEX(城镇人口!$1:$1048576,MATCH($B332,城镇人口!$B:$B,0),MATCH(F$1,城镇人口!$1:$1,0))</f>
        <v>276183.47693051241</v>
      </c>
      <c r="G332" s="40">
        <f>INDEX(人口源表!$1:$1048576,MATCH($B332,人口源表!$A:$A,0),MATCH(G$1,人口源表!$1:$1,0))-INDEX(城镇人口!$1:$1048576,MATCH($B332,城镇人口!$B:$B,0),MATCH(G$1,城镇人口!$1:$1,0))</f>
        <v>237547.32877130955</v>
      </c>
      <c r="H332" s="40">
        <f>INDEX(人口源表!$1:$1048576,MATCH($B332,人口源表!$A:$A,0),MATCH(H$1,人口源表!$1:$1,0))-INDEX(城镇人口!$1:$1048576,MATCH($B332,城镇人口!$B:$B,0),MATCH(H$1,城镇人口!$1:$1,0))</f>
        <v>236569.4322379081</v>
      </c>
      <c r="I332" s="40">
        <f>INDEX(人口源表!$1:$1048576,MATCH($B332,人口源表!$A:$A,0),MATCH(I$1,人口源表!$1:$1,0))-INDEX(城镇人口!$1:$1048576,MATCH($B332,城镇人口!$B:$B,0),MATCH(I$1,城镇人口!$1:$1,0))</f>
        <v>236904.20186141905</v>
      </c>
      <c r="J332" s="40">
        <f>INDEX(人口源表!$1:$1048576,MATCH($B332,人口源表!$A:$A,0),MATCH(J$1,人口源表!$1:$1,0))-INDEX(城镇人口!$1:$1048576,MATCH($B332,城镇人口!$B:$B,0),MATCH(J$1,城镇人口!$1:$1,0))</f>
        <v>236993.94704750675</v>
      </c>
      <c r="K332" s="40">
        <f>INDEX(人口源表!$1:$1048576,MATCH($B332,人口源表!$A:$A,0),MATCH(K$1,人口源表!$1:$1,0))-INDEX(城镇人口!$1:$1048576,MATCH($B332,城镇人口!$B:$B,0),MATCH(K$1,城镇人口!$1:$1,0))</f>
        <v>236844.76578162925</v>
      </c>
      <c r="L332" s="40">
        <f>INDEX(人口源表!$1:$1048576,MATCH($B332,人口源表!$A:$A,0),MATCH(L$1,人口源表!$1:$1,0))-INDEX(城镇人口!$1:$1048576,MATCH($B332,城镇人口!$B:$B,0),MATCH(L$1,城镇人口!$1:$1,0))</f>
        <v>236461.3093171076</v>
      </c>
      <c r="M332" s="40">
        <f>INDEX(人口源表!$1:$1048576,MATCH($B332,人口源表!$A:$A,0),MATCH(M$1,人口源表!$1:$1,0))-INDEX(城镇人口!$1:$1048576,MATCH($B332,城镇人口!$B:$B,0),MATCH(M$1,城镇人口!$1:$1,0))</f>
        <v>235849.25906026841</v>
      </c>
      <c r="N332" s="40">
        <f>INDEX(人口源表!$1:$1048576,MATCH($B332,人口源表!$A:$A,0),MATCH(N$1,人口源表!$1:$1,0))-INDEX(城镇人口!$1:$1048576,MATCH($B332,城镇人口!$B:$B,0),MATCH(N$1,城镇人口!$1:$1,0))</f>
        <v>235014.32597281568</v>
      </c>
      <c r="O332" s="40">
        <f>INDEX(人口源表!$1:$1048576,MATCH($B332,人口源表!$A:$A,0),MATCH(O$1,人口源表!$1:$1,0))-INDEX(城镇人口!$1:$1048576,MATCH($B332,城镇人口!$B:$B,0),MATCH(O$1,城镇人口!$1:$1,0))</f>
        <v>233962.25059980387</v>
      </c>
      <c r="P332" s="40">
        <f>INDEX(人口源表!$1:$1048576,MATCH($B332,人口源表!$A:$A,0),MATCH(P$1,人口源表!$1:$1,0))-INDEX(城镇人口!$1:$1048576,MATCH($B332,城镇人口!$B:$B,0),MATCH(P$1,城镇人口!$1:$1,0))</f>
        <v>232699.73163327156</v>
      </c>
      <c r="Q332" s="40">
        <f>INDEX(人口源表!$1:$1048576,MATCH($B332,人口源表!$A:$A,0),MATCH(Q$1,人口源表!$1:$1,0))-INDEX(城镇人口!$1:$1048576,MATCH($B332,城镇人口!$B:$B,0),MATCH(Q$1,城镇人口!$1:$1,0))</f>
        <v>231232.53669734171</v>
      </c>
      <c r="R332" s="40">
        <f>INDEX(人口源表!$1:$1048576,MATCH($B332,人口源表!$A:$A,0),MATCH(R$1,人口源表!$1:$1,0))-INDEX(城镇人口!$1:$1048576,MATCH($B332,城镇人口!$B:$B,0),MATCH(R$1,城镇人口!$1:$1,0))</f>
        <v>229567.36940455739</v>
      </c>
      <c r="S332" s="40">
        <f>INDEX(人口源表!$1:$1048576,MATCH($B332,人口源表!$A:$A,0),MATCH(S$1,人口源表!$1:$1,0))-INDEX(城镇人口!$1:$1048576,MATCH($B332,城镇人口!$B:$B,0),MATCH(S$1,城镇人口!$1:$1,0))</f>
        <v>229099.22567623621</v>
      </c>
      <c r="T332" s="40">
        <f>INDEX(人口源表!$1:$1048576,MATCH($B332,人口源表!$A:$A,0),MATCH(T$1,人口源表!$1:$1,0))-INDEX(城镇人口!$1:$1048576,MATCH($B332,城镇人口!$B:$B,0),MATCH(T$1,城镇人口!$1:$1,0))</f>
        <v>228476.81710163277</v>
      </c>
      <c r="U332" s="40">
        <f>INDEX(人口源表!$1:$1048576,MATCH($B332,人口源表!$A:$A,0),MATCH(U$1,人口源表!$1:$1,0))-INDEX(城镇人口!$1:$1048576,MATCH($B332,城镇人口!$B:$B,0),MATCH(U$1,城镇人口!$1:$1,0))</f>
        <v>227705.21407639852</v>
      </c>
      <c r="V332" s="40">
        <f>INDEX(人口源表!$1:$1048576,MATCH($B332,人口源表!$A:$A,0),MATCH(V$1,人口源表!$1:$1,0))-INDEX(城镇人口!$1:$1048576,MATCH($B332,城镇人口!$B:$B,0),MATCH(V$1,城镇人口!$1:$1,0))</f>
        <v>226789.00237670279</v>
      </c>
      <c r="W332" s="40">
        <f>INDEX(人口源表!$1:$1048576,MATCH($B332,人口源表!$A:$A,0),MATCH(W$1,人口源表!$1:$1,0))-INDEX(城镇人口!$1:$1048576,MATCH($B332,城镇人口!$B:$B,0),MATCH(W$1,城镇人口!$1:$1,0))</f>
        <v>225733.61558047618</v>
      </c>
      <c r="X332" s="40">
        <f>INDEX(人口源表!$1:$1048576,MATCH($B332,人口源表!$A:$A,0),MATCH(X$1,人口源表!$1:$1,0))-INDEX(城镇人口!$1:$1048576,MATCH($B332,城镇人口!$B:$B,0),MATCH(X$1,城镇人口!$1:$1,0))</f>
        <v>224543.55895079131</v>
      </c>
      <c r="Y332" s="40">
        <f>INDEX(人口源表!$1:$1048576,MATCH($B332,人口源表!$A:$A,0),MATCH(Y$1,人口源表!$1:$1,0))-INDEX(城镇人口!$1:$1048576,MATCH($B332,城镇人口!$B:$B,0),MATCH(Y$1,城镇人口!$1:$1,0))</f>
        <v>223225.04132967722</v>
      </c>
      <c r="Z332" s="40">
        <f>INDEX(人口源表!$1:$1048576,MATCH($B332,人口源表!$A:$A,0),MATCH(Z$1,人口源表!$1:$1,0))-INDEX(城镇人口!$1:$1048576,MATCH($B332,城镇人口!$B:$B,0),MATCH(Z$1,城镇人口!$1:$1,0))</f>
        <v>221782.89924227691</v>
      </c>
      <c r="AA332" s="40">
        <f>INDEX(人口源表!$1:$1048576,MATCH($B332,人口源表!$A:$A,0),MATCH(AA$1,人口源表!$1:$1,0))-INDEX(城镇人口!$1:$1048576,MATCH($B332,城镇人口!$B:$B,0),MATCH(AA$1,城镇人口!$1:$1,0))</f>
        <v>220222.78054043249</v>
      </c>
      <c r="AB332" s="40">
        <f>INDEX(人口源表!$1:$1048576,MATCH($B332,人口源表!$A:$A,0),MATCH(AB$1,人口源表!$1:$1,0))-INDEX(城镇人口!$1:$1048576,MATCH($B332,城镇人口!$B:$B,0),MATCH(AB$1,城镇人口!$1:$1,0))</f>
        <v>218550.689605525</v>
      </c>
      <c r="AC332" s="40">
        <f>INDEX(人口源表!$1:$1048576,MATCH($B332,人口源表!$A:$A,0),MATCH(AC$1,人口源表!$1:$1,0))-INDEX(城镇人口!$1:$1048576,MATCH($B332,城镇人口!$B:$B,0),MATCH(AC$1,城镇人口!$1:$1,0))</f>
        <v>217134.00184614508</v>
      </c>
      <c r="AD332" s="40">
        <f>INDEX(人口源表!$1:$1048576,MATCH($B332,人口源表!$A:$A,0),MATCH(AD$1,人口源表!$1:$1,0))-INDEX(城镇人口!$1:$1048576,MATCH($B332,城镇人口!$B:$B,0),MATCH(AD$1,城镇人口!$1:$1,0))</f>
        <v>215617.68229653826</v>
      </c>
      <c r="AE332" s="40">
        <f>INDEX(人口源表!$1:$1048576,MATCH($B332,人口源表!$A:$A,0),MATCH(AE$1,人口源表!$1:$1,0))-INDEX(城镇人口!$1:$1048576,MATCH($B332,城镇人口!$B:$B,0),MATCH(AE$1,城镇人口!$1:$1,0))</f>
        <v>214008.29308896442</v>
      </c>
      <c r="AF332" s="40">
        <f>INDEX(人口源表!$1:$1048576,MATCH($B332,人口源表!$A:$A,0),MATCH(AF$1,人口源表!$1:$1,0))-INDEX(城镇人口!$1:$1048576,MATCH($B332,城镇人口!$B:$B,0),MATCH(AF$1,城镇人口!$1:$1,0))</f>
        <v>212309.80174028204</v>
      </c>
      <c r="AG332" s="40">
        <f>INDEX(人口源表!$1:$1048576,MATCH($B332,人口源表!$A:$A,0),MATCH(AG$1,人口源表!$1:$1,0))-INDEX(城镇人口!$1:$1048576,MATCH($B332,城镇人口!$B:$B,0),MATCH(AG$1,城镇人口!$1:$1,0))</f>
        <v>210529.03656914836</v>
      </c>
      <c r="AH332" s="40">
        <f>INDEX(人口源表!$1:$1048576,MATCH($B332,人口源表!$A:$A,0),MATCH(AH$1,人口源表!$1:$1,0))-INDEX(城镇人口!$1:$1048576,MATCH($B332,城镇人口!$B:$B,0),MATCH(AH$1,城镇人口!$1:$1,0))</f>
        <v>208670.65977679758</v>
      </c>
      <c r="AI332" s="40">
        <f>INDEX(人口源表!$1:$1048576,MATCH($B332,人口源表!$A:$A,0),MATCH(AI$1,人口源表!$1:$1,0))-INDEX(城镇人口!$1:$1048576,MATCH($B332,城镇人口!$B:$B,0),MATCH(AI$1,城镇人口!$1:$1,0))</f>
        <v>206740.50359186571</v>
      </c>
      <c r="AJ332" s="40">
        <f>INDEX(人口源表!$1:$1048576,MATCH($B332,人口源表!$A:$A,0),MATCH(AJ$1,人口源表!$1:$1,0))-INDEX(城镇人口!$1:$1048576,MATCH($B332,城镇人口!$B:$B,0),MATCH(AJ$1,城镇人口!$1:$1,0))</f>
        <v>204743.90431823221</v>
      </c>
      <c r="AK332" s="40">
        <f>INDEX(人口源表!$1:$1048576,MATCH($B332,人口源表!$A:$A,0),MATCH(AK$1,人口源表!$1:$1,0))-INDEX(城镇人口!$1:$1048576,MATCH($B332,城镇人口!$B:$B,0),MATCH(AK$1,城镇人口!$1:$1,0))</f>
        <v>202687.33570139168</v>
      </c>
      <c r="AL332" s="40">
        <f>INDEX(人口源表!$1:$1048576,MATCH($B332,人口源表!$A:$A,0),MATCH(AL$1,人口源表!$1:$1,0))-INDEX(城镇人口!$1:$1048576,MATCH($B332,城镇人口!$B:$B,0),MATCH(AL$1,城镇人口!$1:$1,0))</f>
        <v>200576.35690886842</v>
      </c>
      <c r="AM332" s="40">
        <f>INDEX(人口源表!$1:$1048576,MATCH($B332,人口源表!$A:$A,0),MATCH(AM$1,人口源表!$1:$1,0))-INDEX(城镇人口!$1:$1048576,MATCH($B332,城镇人口!$B:$B,0),MATCH(AM$1,城镇人口!$1:$1,0))</f>
        <v>198416.43653147161</v>
      </c>
      <c r="AN332" s="40">
        <f>INDEX(人口源表!$1:$1048576,MATCH($B332,人口源表!$A:$A,0),MATCH(AN$1,人口源表!$1:$1,0))-INDEX(城镇人口!$1:$1048576,MATCH($B332,城镇人口!$B:$B,0),MATCH(AN$1,城镇人口!$1:$1,0))</f>
        <v>196214.14876331051</v>
      </c>
      <c r="AO332" s="40">
        <f>INDEX(人口源表!$1:$1048576,MATCH($B332,人口源表!$A:$A,0),MATCH(AO$1,人口源表!$1:$1,0))-INDEX(城镇人口!$1:$1048576,MATCH($B332,城镇人口!$B:$B,0),MATCH(AO$1,城镇人口!$1:$1,0))</f>
        <v>193974.3612473933</v>
      </c>
      <c r="AP332" s="40">
        <f>INDEX(人口源表!$1:$1048576,MATCH($B332,人口源表!$A:$A,0),MATCH(AP$1,人口源表!$1:$1,0))-INDEX(城镇人口!$1:$1048576,MATCH($B332,城镇人口!$B:$B,0),MATCH(AP$1,城镇人口!$1:$1,0))</f>
        <v>191703.82973211521</v>
      </c>
      <c r="AQ332" s="40">
        <f>INDEX(人口源表!$1:$1048576,MATCH($B332,人口源表!$A:$A,0),MATCH(AQ$1,人口源表!$1:$1,0))-INDEX(城镇人口!$1:$1048576,MATCH($B332,城镇人口!$B:$B,0),MATCH(AQ$1,城镇人口!$1:$1,0))</f>
        <v>189408.39480300451</v>
      </c>
      <c r="AR332" s="40">
        <f>INDEX(人口源表!$1:$1048576,MATCH($B332,人口源表!$A:$A,0),MATCH(AR$1,人口源表!$1:$1,0))-INDEX(城镇人口!$1:$1048576,MATCH($B332,城镇人口!$B:$B,0),MATCH(AR$1,城镇人口!$1:$1,0))</f>
        <v>187093.78335659317</v>
      </c>
      <c r="AS332" s="40">
        <f>INDEX(人口源表!$1:$1048576,MATCH($B332,人口源表!$A:$A,0),MATCH(AS$1,人口源表!$1:$1,0))-INDEX(城镇人口!$1:$1048576,MATCH($B332,城镇人口!$B:$B,0),MATCH(AS$1,城镇人口!$1:$1,0))</f>
        <v>184765.99511646893</v>
      </c>
      <c r="AT332" s="40">
        <f>INDEX(人口源表!$1:$1048576,MATCH($B332,人口源表!$A:$A,0),MATCH(AT$1,人口源表!$1:$1,0))-INDEX(城镇人口!$1:$1048576,MATCH($B332,城镇人口!$B:$B,0),MATCH(AT$1,城镇人口!$1:$1,0))</f>
        <v>182431.28999150475</v>
      </c>
      <c r="AU332" s="40">
        <f>INDEX(人口源表!$1:$1048576,MATCH($B332,人口源表!$A:$A,0),MATCH(AU$1,人口源表!$1:$1,0))-INDEX(城镇人口!$1:$1048576,MATCH($B332,城镇人口!$B:$B,0),MATCH(AU$1,城镇人口!$1:$1,0))</f>
        <v>180095.79231635755</v>
      </c>
      <c r="AV332" s="40">
        <f>INDEX(人口源表!$1:$1048576,MATCH($B332,人口源表!$A:$A,0),MATCH(AV$1,人口源表!$1:$1,0))-INDEX(城镇人口!$1:$1048576,MATCH($B332,城镇人口!$B:$B,0),MATCH(AV$1,城镇人口!$1:$1,0))</f>
        <v>177765.48956218851</v>
      </c>
    </row>
    <row r="333" spans="1:48" x14ac:dyDescent="0.15">
      <c r="A333" s="36" t="s">
        <v>882</v>
      </c>
      <c r="B333" s="4" t="s">
        <v>674</v>
      </c>
      <c r="C333" s="34">
        <f>VLOOKUP(B333,'[1]2016省城人口总结（根）'!B:C,2,FALSE)/100</f>
        <v>0.58650000000000002</v>
      </c>
      <c r="D333" s="40">
        <f>INDEX(人口源表!$1:$1048576,MATCH($B333,人口源表!$A:$A,0),MATCH(D$1,人口源表!$1:$1,0))-INDEX(城镇人口!$1:$1048576,MATCH($B333,城镇人口!$B:$B,0),MATCH(D$1,城镇人口!$1:$1,0))</f>
        <v>871359.40155034093</v>
      </c>
      <c r="E333" s="40">
        <f>INDEX(人口源表!$1:$1048576,MATCH($B333,人口源表!$A:$A,0),MATCH(E$1,人口源表!$1:$1,0))-INDEX(城镇人口!$1:$1048576,MATCH($B333,城镇人口!$B:$B,0),MATCH(E$1,城镇人口!$1:$1,0))</f>
        <v>857298.09439509641</v>
      </c>
      <c r="F333" s="40">
        <f>INDEX(人口源表!$1:$1048576,MATCH($B333,人口源表!$A:$A,0),MATCH(F$1,人口源表!$1:$1,0))-INDEX(城镇人口!$1:$1048576,MATCH($B333,城镇人口!$B:$B,0),MATCH(F$1,城镇人口!$1:$1,0))</f>
        <v>842189.81459836755</v>
      </c>
      <c r="G333" s="40">
        <f>INDEX(人口源表!$1:$1048576,MATCH($B333,人口源表!$A:$A,0),MATCH(G$1,人口源表!$1:$1,0))-INDEX(城镇人口!$1:$1048576,MATCH($B333,城镇人口!$B:$B,0),MATCH(G$1,城镇人口!$1:$1,0))</f>
        <v>1083174.9451841288</v>
      </c>
      <c r="H333" s="40">
        <f>INDEX(人口源表!$1:$1048576,MATCH($B333,人口源表!$A:$A,0),MATCH(H$1,人口源表!$1:$1,0))-INDEX(城镇人口!$1:$1048576,MATCH($B333,城镇人口!$B:$B,0),MATCH(H$1,城镇人口!$1:$1,0))</f>
        <v>1065128.5485495657</v>
      </c>
      <c r="I333" s="40">
        <f>INDEX(人口源表!$1:$1048576,MATCH($B333,人口源表!$A:$A,0),MATCH(I$1,人口源表!$1:$1,0))-INDEX(城镇人口!$1:$1048576,MATCH($B333,城镇人口!$B:$B,0),MATCH(I$1,城镇人口!$1:$1,0))</f>
        <v>1057656.9537656447</v>
      </c>
      <c r="J333" s="40">
        <f>INDEX(人口源表!$1:$1048576,MATCH($B333,人口源表!$A:$A,0),MATCH(J$1,人口源表!$1:$1,0))-INDEX(城镇人口!$1:$1048576,MATCH($B333,城镇人口!$B:$B,0),MATCH(J$1,城镇人口!$1:$1,0))</f>
        <v>1048728.4611223182</v>
      </c>
      <c r="K333" s="40">
        <f>INDEX(人口源表!$1:$1048576,MATCH($B333,人口源表!$A:$A,0),MATCH(K$1,人口源表!$1:$1,0))-INDEX(城镇人口!$1:$1048576,MATCH($B333,城镇人口!$B:$B,0),MATCH(K$1,城镇人口!$1:$1,0))</f>
        <v>1038420.7356916165</v>
      </c>
      <c r="L333" s="40">
        <f>INDEX(人口源表!$1:$1048576,MATCH($B333,人口源表!$A:$A,0),MATCH(L$1,人口源表!$1:$1,0))-INDEX(城镇人口!$1:$1048576,MATCH($B333,城镇人口!$B:$B,0),MATCH(L$1,城镇人口!$1:$1,0))</f>
        <v>1026808.6499899442</v>
      </c>
      <c r="M333" s="40">
        <f>INDEX(人口源表!$1:$1048576,MATCH($B333,人口源表!$A:$A,0),MATCH(M$1,人口源表!$1:$1,0))-INDEX(城镇人口!$1:$1048576,MATCH($B333,城镇人口!$B:$B,0),MATCH(M$1,城镇人口!$1:$1,0))</f>
        <v>1013964.671723037</v>
      </c>
      <c r="N333" s="40">
        <f>INDEX(人口源表!$1:$1048576,MATCH($B333,人口源表!$A:$A,0),MATCH(N$1,人口源表!$1:$1,0))-INDEX(城镇人口!$1:$1048576,MATCH($B333,城镇人口!$B:$B,0),MATCH(N$1,城镇人口!$1:$1,0))</f>
        <v>999959.2138150055</v>
      </c>
      <c r="O333" s="40">
        <f>INDEX(人口源表!$1:$1048576,MATCH($B333,人口源表!$A:$A,0),MATCH(O$1,人口源表!$1:$1,0))-INDEX(城镇人口!$1:$1048576,MATCH($B333,城镇人口!$B:$B,0),MATCH(O$1,城镇人口!$1:$1,0))</f>
        <v>984859.30889049801</v>
      </c>
      <c r="P333" s="40">
        <f>INDEX(人口源表!$1:$1048576,MATCH($B333,人口源表!$A:$A,0),MATCH(P$1,人口源表!$1:$1,0))-INDEX(城镇人口!$1:$1048576,MATCH($B333,城镇人口!$B:$B,0),MATCH(P$1,城镇人口!$1:$1,0))</f>
        <v>968730.65086284722</v>
      </c>
      <c r="Q333" s="40">
        <f>INDEX(人口源表!$1:$1048576,MATCH($B333,人口源表!$A:$A,0),MATCH(Q$1,人口源表!$1:$1,0))-INDEX(城镇人口!$1:$1048576,MATCH($B333,城镇人口!$B:$B,0),MATCH(Q$1,城镇人口!$1:$1,0))</f>
        <v>951635.63057421893</v>
      </c>
      <c r="R333" s="40">
        <f>INDEX(人口源表!$1:$1048576,MATCH($B333,人口源表!$A:$A,0),MATCH(R$1,人口源表!$1:$1,0))-INDEX(城镇人口!$1:$1048576,MATCH($B333,城镇人口!$B:$B,0),MATCH(R$1,城镇人口!$1:$1,0))</f>
        <v>933635.29942311626</v>
      </c>
      <c r="S333" s="40">
        <f>INDEX(人口源表!$1:$1048576,MATCH($B333,人口源表!$A:$A,0),MATCH(S$1,人口源表!$1:$1,0))-INDEX(城镇人口!$1:$1048576,MATCH($B333,城镇人口!$B:$B,0),MATCH(S$1,城镇人口!$1:$1,0))</f>
        <v>925355.11405975325</v>
      </c>
      <c r="T333" s="40">
        <f>INDEX(人口源表!$1:$1048576,MATCH($B333,人口源表!$A:$A,0),MATCH(T$1,人口源表!$1:$1,0))-INDEX(城镇人口!$1:$1048576,MATCH($B333,城镇人口!$B:$B,0),MATCH(T$1,城镇人口!$1:$1,0))</f>
        <v>916482.5590232918</v>
      </c>
      <c r="U333" s="40">
        <f>INDEX(人口源表!$1:$1048576,MATCH($B333,人口源表!$A:$A,0),MATCH(U$1,人口源表!$1:$1,0))-INDEX(城镇人口!$1:$1048576,MATCH($B333,城镇人口!$B:$B,0),MATCH(U$1,城镇人口!$1:$1,0))</f>
        <v>907057.77258261247</v>
      </c>
      <c r="V333" s="40">
        <f>INDEX(人口源表!$1:$1048576,MATCH($B333,人口源表!$A:$A,0),MATCH(V$1,人口源表!$1:$1,0))-INDEX(城镇人口!$1:$1048576,MATCH($B333,城镇人口!$B:$B,0),MATCH(V$1,城镇人口!$1:$1,0))</f>
        <v>897119.05533017684</v>
      </c>
      <c r="W333" s="40">
        <f>INDEX(人口源表!$1:$1048576,MATCH($B333,人口源表!$A:$A,0),MATCH(W$1,人口源表!$1:$1,0))-INDEX(城镇人口!$1:$1048576,MATCH($B333,城镇人口!$B:$B,0),MATCH(W$1,城镇人口!$1:$1,0))</f>
        <v>886703.48936857423</v>
      </c>
      <c r="X333" s="40">
        <f>INDEX(人口源表!$1:$1048576,MATCH($B333,人口源表!$A:$A,0),MATCH(X$1,人口源表!$1:$1,0))-INDEX(城镇人口!$1:$1048576,MATCH($B333,城镇人口!$B:$B,0),MATCH(X$1,城镇人口!$1:$1,0))</f>
        <v>875846.0862208046</v>
      </c>
      <c r="Y333" s="40">
        <f>INDEX(人口源表!$1:$1048576,MATCH($B333,人口源表!$A:$A,0),MATCH(Y$1,人口源表!$1:$1,0))-INDEX(城镇人口!$1:$1048576,MATCH($B333,城镇人口!$B:$B,0),MATCH(Y$1,城镇人口!$1:$1,0))</f>
        <v>864580.69289699988</v>
      </c>
      <c r="Z333" s="40">
        <f>INDEX(人口源表!$1:$1048576,MATCH($B333,人口源表!$A:$A,0),MATCH(Z$1,人口源表!$1:$1,0))-INDEX(城镇人口!$1:$1048576,MATCH($B333,城镇人口!$B:$B,0),MATCH(Z$1,城镇人口!$1:$1,0))</f>
        <v>852939.99820703315</v>
      </c>
      <c r="AA333" s="40">
        <f>INDEX(人口源表!$1:$1048576,MATCH($B333,人口源表!$A:$A,0),MATCH(AA$1,人口源表!$1:$1,0))-INDEX(城镇人口!$1:$1048576,MATCH($B333,城镇人口!$B:$B,0),MATCH(AA$1,城镇人口!$1:$1,0))</f>
        <v>840954.43884072965</v>
      </c>
      <c r="AB333" s="40">
        <f>INDEX(人口源表!$1:$1048576,MATCH($B333,人口源表!$A:$A,0),MATCH(AB$1,人口源表!$1:$1,0))-INDEX(城镇人口!$1:$1048576,MATCH($B333,城镇人口!$B:$B,0),MATCH(AB$1,城镇人口!$1:$1,0))</f>
        <v>828653.90729877213</v>
      </c>
      <c r="AC333" s="40">
        <f>INDEX(人口源表!$1:$1048576,MATCH($B333,人口源表!$A:$A,0),MATCH(AC$1,人口源表!$1:$1,0))-INDEX(城镇人口!$1:$1048576,MATCH($B333,城镇人口!$B:$B,0),MATCH(AC$1,城镇人口!$1:$1,0))</f>
        <v>818796.00656217197</v>
      </c>
      <c r="AD333" s="40">
        <f>INDEX(人口源表!$1:$1048576,MATCH($B333,人口源表!$A:$A,0),MATCH(AD$1,人口源表!$1:$1,0))-INDEX(城镇人口!$1:$1048576,MATCH($B333,城镇人口!$B:$B,0),MATCH(AD$1,城镇人口!$1:$1,0))</f>
        <v>808690.18339093262</v>
      </c>
      <c r="AE333" s="40">
        <f>INDEX(人口源表!$1:$1048576,MATCH($B333,人口源表!$A:$A,0),MATCH(AE$1,人口源表!$1:$1,0))-INDEX(城镇人口!$1:$1048576,MATCH($B333,城镇人口!$B:$B,0),MATCH(AE$1,城镇人口!$1:$1,0))</f>
        <v>798358.92511694273</v>
      </c>
      <c r="AF333" s="40">
        <f>INDEX(人口源表!$1:$1048576,MATCH($B333,人口源表!$A:$A,0),MATCH(AF$1,人口源表!$1:$1,0))-INDEX(城镇人口!$1:$1048576,MATCH($B333,城镇人口!$B:$B,0),MATCH(AF$1,城镇人口!$1:$1,0))</f>
        <v>787824.6761113801</v>
      </c>
      <c r="AG333" s="40">
        <f>INDEX(人口源表!$1:$1048576,MATCH($B333,人口源表!$A:$A,0),MATCH(AG$1,人口源表!$1:$1,0))-INDEX(城镇人口!$1:$1048576,MATCH($B333,城镇人口!$B:$B,0),MATCH(AG$1,城镇人口!$1:$1,0))</f>
        <v>777107.48570126994</v>
      </c>
      <c r="AH333" s="40">
        <f>INDEX(人口源表!$1:$1048576,MATCH($B333,人口源表!$A:$A,0),MATCH(AH$1,人口源表!$1:$1,0))-INDEX(城镇人口!$1:$1048576,MATCH($B333,城镇人口!$B:$B,0),MATCH(AH$1,城镇人口!$1:$1,0))</f>
        <v>766227.64872637577</v>
      </c>
      <c r="AI333" s="40">
        <f>INDEX(人口源表!$1:$1048576,MATCH($B333,人口源表!$A:$A,0),MATCH(AI$1,人口源表!$1:$1,0))-INDEX(城镇人口!$1:$1048576,MATCH($B333,城镇人口!$B:$B,0),MATCH(AI$1,城镇人口!$1:$1,0))</f>
        <v>755203.13808979467</v>
      </c>
      <c r="AJ333" s="40">
        <f>INDEX(人口源表!$1:$1048576,MATCH($B333,人口源表!$A:$A,0),MATCH(AJ$1,人口源表!$1:$1,0))-INDEX(城镇人口!$1:$1048576,MATCH($B333,城镇人口!$B:$B,0),MATCH(AJ$1,城镇人口!$1:$1,0))</f>
        <v>744051.44248289568</v>
      </c>
      <c r="AK333" s="40">
        <f>INDEX(人口源表!$1:$1048576,MATCH($B333,人口源表!$A:$A,0),MATCH(AK$1,人口源表!$1:$1,0))-INDEX(城镇人口!$1:$1048576,MATCH($B333,城镇人口!$B:$B,0),MATCH(AK$1,城镇人口!$1:$1,0))</f>
        <v>732789.31530138152</v>
      </c>
      <c r="AL333" s="40">
        <f>INDEX(人口源表!$1:$1048576,MATCH($B333,人口源表!$A:$A,0),MATCH(AL$1,人口源表!$1:$1,0))-INDEX(城镇人口!$1:$1048576,MATCH($B333,城镇人口!$B:$B,0),MATCH(AL$1,城镇人口!$1:$1,0))</f>
        <v>721431.8099736427</v>
      </c>
      <c r="AM333" s="40">
        <f>INDEX(人口源表!$1:$1048576,MATCH($B333,人口源表!$A:$A,0),MATCH(AM$1,人口源表!$1:$1,0))-INDEX(城镇人口!$1:$1048576,MATCH($B333,城镇人口!$B:$B,0),MATCH(AM$1,城镇人口!$1:$1,0))</f>
        <v>709993.79067413881</v>
      </c>
      <c r="AN333" s="40">
        <f>INDEX(人口源表!$1:$1048576,MATCH($B333,人口源表!$A:$A,0),MATCH(AN$1,人口源表!$1:$1,0))-INDEX(城镇人口!$1:$1048576,MATCH($B333,城镇人口!$B:$B,0),MATCH(AN$1,城镇人口!$1:$1,0))</f>
        <v>698488.48692647647</v>
      </c>
      <c r="AO333" s="40">
        <f>INDEX(人口源表!$1:$1048576,MATCH($B333,人口源表!$A:$A,0),MATCH(AO$1,人口源表!$1:$1,0))-INDEX(城镇人口!$1:$1048576,MATCH($B333,城镇人口!$B:$B,0),MATCH(AO$1,城镇人口!$1:$1,0))</f>
        <v>686928.50090964884</v>
      </c>
      <c r="AP333" s="40">
        <f>INDEX(人口源表!$1:$1048576,MATCH($B333,人口源表!$A:$A,0),MATCH(AP$1,人口源表!$1:$1,0))-INDEX(城镇人口!$1:$1048576,MATCH($B333,城镇人口!$B:$B,0),MATCH(AP$1,城镇人口!$1:$1,0))</f>
        <v>675325.58601596393</v>
      </c>
      <c r="AQ333" s="40">
        <f>INDEX(人口源表!$1:$1048576,MATCH($B333,人口源表!$A:$A,0),MATCH(AQ$1,人口源表!$1:$1,0))-INDEX(城镇人口!$1:$1048576,MATCH($B333,城镇人口!$B:$B,0),MATCH(AQ$1,城镇人口!$1:$1,0))</f>
        <v>663690.67207986675</v>
      </c>
      <c r="AR333" s="40">
        <f>INDEX(人口源表!$1:$1048576,MATCH($B333,人口源表!$A:$A,0),MATCH(AR$1,人口源表!$1:$1,0))-INDEX(城镇人口!$1:$1048576,MATCH($B333,城镇人口!$B:$B,0),MATCH(AR$1,城镇人口!$1:$1,0))</f>
        <v>652033.43838807754</v>
      </c>
      <c r="AS333" s="40">
        <f>INDEX(人口源表!$1:$1048576,MATCH($B333,人口源表!$A:$A,0),MATCH(AS$1,人口源表!$1:$1,0))-INDEX(城镇人口!$1:$1048576,MATCH($B333,城镇人口!$B:$B,0),MATCH(AS$1,城镇人口!$1:$1,0))</f>
        <v>640363.70873095561</v>
      </c>
      <c r="AT333" s="40">
        <f>INDEX(人口源表!$1:$1048576,MATCH($B333,人口源表!$A:$A,0),MATCH(AT$1,人口源表!$1:$1,0))-INDEX(城镇人口!$1:$1048576,MATCH($B333,城镇人口!$B:$B,0),MATCH(AT$1,城镇人口!$1:$1,0))</f>
        <v>628689.21505795419</v>
      </c>
      <c r="AU333" s="40">
        <f>INDEX(人口源表!$1:$1048576,MATCH($B333,人口源表!$A:$A,0),MATCH(AU$1,人口源表!$1:$1,0))-INDEX(城镇人口!$1:$1048576,MATCH($B333,城镇人口!$B:$B,0),MATCH(AU$1,城镇人口!$1:$1,0))</f>
        <v>617018.10409242846</v>
      </c>
      <c r="AV333" s="40">
        <f>INDEX(人口源表!$1:$1048576,MATCH($B333,人口源表!$A:$A,0),MATCH(AV$1,人口源表!$1:$1,0))-INDEX(城镇人口!$1:$1048576,MATCH($B333,城镇人口!$B:$B,0),MATCH(AV$1,城镇人口!$1:$1,0))</f>
        <v>605357.17457660334</v>
      </c>
    </row>
    <row r="334" spans="1:48" x14ac:dyDescent="0.15">
      <c r="A334" s="36" t="s">
        <v>882</v>
      </c>
      <c r="B334" s="4" t="s">
        <v>676</v>
      </c>
      <c r="C334" s="34">
        <f>VLOOKUP(B334,'[1]2016省城人口总结（根）'!B:C,2,FALSE)/100</f>
        <v>0.50206499999999998</v>
      </c>
      <c r="D334" s="40">
        <f>INDEX(人口源表!$1:$1048576,MATCH($B334,人口源表!$A:$A,0),MATCH(D$1,人口源表!$1:$1,0))-INDEX(城镇人口!$1:$1048576,MATCH($B334,城镇人口!$B:$B,0),MATCH(D$1,城镇人口!$1:$1,0))</f>
        <v>375644.86785129557</v>
      </c>
      <c r="E334" s="40">
        <f>INDEX(人口源表!$1:$1048576,MATCH($B334,人口源表!$A:$A,0),MATCH(E$1,人口源表!$1:$1,0))-INDEX(城镇人口!$1:$1048576,MATCH($B334,城镇人口!$B:$B,0),MATCH(E$1,城镇人口!$1:$1,0))</f>
        <v>371122.80470245361</v>
      </c>
      <c r="F334" s="40">
        <f>INDEX(人口源表!$1:$1048576,MATCH($B334,人口源表!$A:$A,0),MATCH(F$1,人口源表!$1:$1,0))-INDEX(城镇人口!$1:$1048576,MATCH($B334,城镇人口!$B:$B,0),MATCH(F$1,城镇人口!$1:$1,0))</f>
        <v>366279.21215787932</v>
      </c>
      <c r="G334" s="40">
        <f>INDEX(人口源表!$1:$1048576,MATCH($B334,人口源表!$A:$A,0),MATCH(G$1,人口源表!$1:$1,0))-INDEX(城镇人口!$1:$1048576,MATCH($B334,城镇人口!$B:$B,0),MATCH(G$1,城镇人口!$1:$1,0))</f>
        <v>352328.29664636706</v>
      </c>
      <c r="H334" s="40">
        <f>INDEX(人口源表!$1:$1048576,MATCH($B334,人口源表!$A:$A,0),MATCH(H$1,人口源表!$1:$1,0))-INDEX(城镇人口!$1:$1048576,MATCH($B334,城镇人口!$B:$B,0),MATCH(H$1,城镇人口!$1:$1,0))</f>
        <v>347790.85611399257</v>
      </c>
      <c r="I334" s="40">
        <f>INDEX(人口源表!$1:$1048576,MATCH($B334,人口源表!$A:$A,0),MATCH(I$1,人口源表!$1:$1,0))-INDEX(城镇人口!$1:$1048576,MATCH($B334,城镇人口!$B:$B,0),MATCH(I$1,城镇人口!$1:$1,0))</f>
        <v>345746.84811259079</v>
      </c>
      <c r="J334" s="40">
        <f>INDEX(人口源表!$1:$1048576,MATCH($B334,人口源表!$A:$A,0),MATCH(J$1,人口源表!$1:$1,0))-INDEX(城镇人口!$1:$1048576,MATCH($B334,城镇人口!$B:$B,0),MATCH(J$1,城镇人口!$1:$1,0))</f>
        <v>343457.47544141219</v>
      </c>
      <c r="K334" s="40">
        <f>INDEX(人口源表!$1:$1048576,MATCH($B334,人口源表!$A:$A,0),MATCH(K$1,人口源表!$1:$1,0))-INDEX(城镇人口!$1:$1048576,MATCH($B334,城镇人口!$B:$B,0),MATCH(K$1,城镇人口!$1:$1,0))</f>
        <v>340921.11011498322</v>
      </c>
      <c r="L334" s="40">
        <f>INDEX(人口源表!$1:$1048576,MATCH($B334,人口源表!$A:$A,0),MATCH(L$1,人口源表!$1:$1,0))-INDEX(城镇人口!$1:$1048576,MATCH($B334,城镇人口!$B:$B,0),MATCH(L$1,城镇人口!$1:$1,0))</f>
        <v>338137.41745412431</v>
      </c>
      <c r="M334" s="40">
        <f>INDEX(人口源表!$1:$1048576,MATCH($B334,人口源表!$A:$A,0),MATCH(M$1,人口源表!$1:$1,0))-INDEX(城镇人口!$1:$1048576,MATCH($B334,城镇人口!$B:$B,0),MATCH(M$1,城镇人口!$1:$1,0))</f>
        <v>335107.74518557603</v>
      </c>
      <c r="N334" s="40">
        <f>INDEX(人口源表!$1:$1048576,MATCH($B334,人口源表!$A:$A,0),MATCH(N$1,人口源表!$1:$1,0))-INDEX(城镇人口!$1:$1048576,MATCH($B334,城镇人口!$B:$B,0),MATCH(N$1,城镇人口!$1:$1,0))</f>
        <v>331834.18763995572</v>
      </c>
      <c r="O334" s="40">
        <f>INDEX(人口源表!$1:$1048576,MATCH($B334,人口源表!$A:$A,0),MATCH(O$1,人口源表!$1:$1,0))-INDEX(城镇人口!$1:$1048576,MATCH($B334,城镇人口!$B:$B,0),MATCH(O$1,城镇人口!$1:$1,0))</f>
        <v>328319.56427819497</v>
      </c>
      <c r="P334" s="40">
        <f>INDEX(人口源表!$1:$1048576,MATCH($B334,人口源表!$A:$A,0),MATCH(P$1,人口源表!$1:$1,0))-INDEX(城镇人口!$1:$1048576,MATCH($B334,城镇人口!$B:$B,0),MATCH(P$1,城镇人口!$1:$1,0))</f>
        <v>324567.39749416953</v>
      </c>
      <c r="Q334" s="40">
        <f>INDEX(人口源表!$1:$1048576,MATCH($B334,人口源表!$A:$A,0),MATCH(Q$1,人口源表!$1:$1,0))-INDEX(城镇人口!$1:$1048576,MATCH($B334,城镇人口!$B:$B,0),MATCH(Q$1,城镇人口!$1:$1,0))</f>
        <v>320583.12738315313</v>
      </c>
      <c r="R334" s="40">
        <f>INDEX(人口源表!$1:$1048576,MATCH($B334,人口源表!$A:$A,0),MATCH(R$1,人口源表!$1:$1,0))-INDEX(城镇人口!$1:$1048576,MATCH($B334,城镇人口!$B:$B,0),MATCH(R$1,城镇人口!$1:$1,0))</f>
        <v>316372.3731492979</v>
      </c>
      <c r="S334" s="40">
        <f>INDEX(人口源表!$1:$1048576,MATCH($B334,人口源表!$A:$A,0),MATCH(S$1,人口源表!$1:$1,0))-INDEX(城镇人口!$1:$1048576,MATCH($B334,城镇人口!$B:$B,0),MATCH(S$1,城镇人口!$1:$1,0))</f>
        <v>314250.39502975298</v>
      </c>
      <c r="T334" s="40">
        <f>INDEX(人口源表!$1:$1048576,MATCH($B334,人口源表!$A:$A,0),MATCH(T$1,人口源表!$1:$1,0))-INDEX(城镇人口!$1:$1048576,MATCH($B334,城镇人口!$B:$B,0),MATCH(T$1,城镇人口!$1:$1,0))</f>
        <v>311951.03159242019</v>
      </c>
      <c r="U334" s="40">
        <f>INDEX(人口源表!$1:$1048576,MATCH($B334,人口源表!$A:$A,0),MATCH(U$1,人口源表!$1:$1,0))-INDEX(城镇人口!$1:$1048576,MATCH($B334,城镇人口!$B:$B,0),MATCH(U$1,城镇人口!$1:$1,0))</f>
        <v>309478.2607642322</v>
      </c>
      <c r="V334" s="40">
        <f>INDEX(人口源表!$1:$1048576,MATCH($B334,人口源表!$A:$A,0),MATCH(V$1,人口源表!$1:$1,0))-INDEX(城镇人口!$1:$1048576,MATCH($B334,城镇人口!$B:$B,0),MATCH(V$1,城镇人口!$1:$1,0))</f>
        <v>306838.05828304263</v>
      </c>
      <c r="W334" s="40">
        <f>INDEX(人口源表!$1:$1048576,MATCH($B334,人口源表!$A:$A,0),MATCH(W$1,人口源表!$1:$1,0))-INDEX(城镇人口!$1:$1048576,MATCH($B334,城镇人口!$B:$B,0),MATCH(W$1,城镇人口!$1:$1,0))</f>
        <v>304036.75533958321</v>
      </c>
      <c r="X334" s="40">
        <f>INDEX(人口源表!$1:$1048576,MATCH($B334,人口源表!$A:$A,0),MATCH(X$1,人口源表!$1:$1,0))-INDEX(城镇人口!$1:$1048576,MATCH($B334,城镇人口!$B:$B,0),MATCH(X$1,城镇人口!$1:$1,0))</f>
        <v>301080.245423124</v>
      </c>
      <c r="Y334" s="40">
        <f>INDEX(人口源表!$1:$1048576,MATCH($B334,人口源表!$A:$A,0),MATCH(Y$1,人口源表!$1:$1,0))-INDEX(城镇人口!$1:$1048576,MATCH($B334,城镇人口!$B:$B,0),MATCH(Y$1,城镇人口!$1:$1,0))</f>
        <v>297975.9269172324</v>
      </c>
      <c r="Z334" s="40">
        <f>INDEX(人口源表!$1:$1048576,MATCH($B334,人口源表!$A:$A,0),MATCH(Z$1,人口源表!$1:$1,0))-INDEX(城镇人口!$1:$1048576,MATCH($B334,城镇人口!$B:$B,0),MATCH(Z$1,城镇人口!$1:$1,0))</f>
        <v>294731.87595682946</v>
      </c>
      <c r="AA334" s="40">
        <f>INDEX(人口源表!$1:$1048576,MATCH($B334,人口源表!$A:$A,0),MATCH(AA$1,人口源表!$1:$1,0))-INDEX(城镇人口!$1:$1048576,MATCH($B334,城镇人口!$B:$B,0),MATCH(AA$1,城镇人口!$1:$1,0))</f>
        <v>291356.43485998653</v>
      </c>
      <c r="AB334" s="40">
        <f>INDEX(人口源表!$1:$1048576,MATCH($B334,人口源表!$A:$A,0),MATCH(AB$1,人口源表!$1:$1,0))-INDEX(城镇人口!$1:$1048576,MATCH($B334,城镇人口!$B:$B,0),MATCH(AB$1,城镇人口!$1:$1,0))</f>
        <v>287857.44234670623</v>
      </c>
      <c r="AC334" s="40">
        <f>INDEX(人口源表!$1:$1048576,MATCH($B334,人口源表!$A:$A,0),MATCH(AC$1,人口源表!$1:$1,0))-INDEX(城镇人口!$1:$1048576,MATCH($B334,城镇人口!$B:$B,0),MATCH(AC$1,城镇人口!$1:$1,0))</f>
        <v>284828.94876107684</v>
      </c>
      <c r="AD334" s="40">
        <f>INDEX(人口源表!$1:$1048576,MATCH($B334,人口源表!$A:$A,0),MATCH(AD$1,人口源表!$1:$1,0))-INDEX(城镇人口!$1:$1048576,MATCH($B334,城镇人口!$B:$B,0),MATCH(AD$1,城镇人口!$1:$1,0))</f>
        <v>281696.22079117218</v>
      </c>
      <c r="AE334" s="40">
        <f>INDEX(人口源表!$1:$1048576,MATCH($B334,人口源表!$A:$A,0),MATCH(AE$1,人口源表!$1:$1,0))-INDEX(城镇人口!$1:$1048576,MATCH($B334,城镇人口!$B:$B,0),MATCH(AE$1,城镇人口!$1:$1,0))</f>
        <v>278467.7588767141</v>
      </c>
      <c r="AF334" s="40">
        <f>INDEX(人口源表!$1:$1048576,MATCH($B334,人口源表!$A:$A,0),MATCH(AF$1,人口源表!$1:$1,0))-INDEX(城镇人口!$1:$1048576,MATCH($B334,城镇人口!$B:$B,0),MATCH(AF$1,城镇人口!$1:$1,0))</f>
        <v>275153.75286490412</v>
      </c>
      <c r="AG334" s="40">
        <f>INDEX(人口源表!$1:$1048576,MATCH($B334,人口源表!$A:$A,0),MATCH(AG$1,人口源表!$1:$1,0))-INDEX(城镇人口!$1:$1048576,MATCH($B334,城镇人口!$B:$B,0),MATCH(AG$1,城镇人口!$1:$1,0))</f>
        <v>271764.56288593891</v>
      </c>
      <c r="AH334" s="40">
        <f>INDEX(人口源表!$1:$1048576,MATCH($B334,人口源表!$A:$A,0),MATCH(AH$1,人口源表!$1:$1,0))-INDEX(城镇人口!$1:$1048576,MATCH($B334,城镇人口!$B:$B,0),MATCH(AH$1,城镇人口!$1:$1,0))</f>
        <v>268309.98126883159</v>
      </c>
      <c r="AI334" s="40">
        <f>INDEX(人口源表!$1:$1048576,MATCH($B334,人口源表!$A:$A,0),MATCH(AI$1,人口源表!$1:$1,0))-INDEX(城镇人口!$1:$1048576,MATCH($B334,城镇人口!$B:$B,0),MATCH(AI$1,城镇人口!$1:$1,0))</f>
        <v>264801.76052829507</v>
      </c>
      <c r="AJ334" s="40">
        <f>INDEX(人口源表!$1:$1048576,MATCH($B334,人口源表!$A:$A,0),MATCH(AJ$1,人口源表!$1:$1,0))-INDEX(城镇人口!$1:$1048576,MATCH($B334,城镇人口!$B:$B,0),MATCH(AJ$1,城镇人口!$1:$1,0))</f>
        <v>261250.68069129286</v>
      </c>
      <c r="AK334" s="40">
        <f>INDEX(人口源表!$1:$1048576,MATCH($B334,人口源表!$A:$A,0),MATCH(AK$1,人口源表!$1:$1,0))-INDEX(城镇人口!$1:$1048576,MATCH($B334,城镇人口!$B:$B,0),MATCH(AK$1,城镇人口!$1:$1,0))</f>
        <v>257667.99053620244</v>
      </c>
      <c r="AL334" s="40">
        <f>INDEX(人口源表!$1:$1048576,MATCH($B334,人口源表!$A:$A,0),MATCH(AL$1,人口源表!$1:$1,0))-INDEX(城镇人口!$1:$1048576,MATCH($B334,城镇人口!$B:$B,0),MATCH(AL$1,城镇人口!$1:$1,0))</f>
        <v>254066.08583789028</v>
      </c>
      <c r="AM334" s="40">
        <f>INDEX(人口源表!$1:$1048576,MATCH($B334,人口源表!$A:$A,0),MATCH(AM$1,人口源表!$1:$1,0))-INDEX(城镇人口!$1:$1048576,MATCH($B334,城镇人口!$B:$B,0),MATCH(AM$1,城镇人口!$1:$1,0))</f>
        <v>250456.70805153676</v>
      </c>
      <c r="AN334" s="40">
        <f>INDEX(人口源表!$1:$1048576,MATCH($B334,人口源表!$A:$A,0),MATCH(AN$1,人口源表!$1:$1,0))-INDEX(城镇人口!$1:$1048576,MATCH($B334,城镇人口!$B:$B,0),MATCH(AN$1,城镇人口!$1:$1,0))</f>
        <v>246852.34385189059</v>
      </c>
      <c r="AO334" s="40">
        <f>INDEX(人口源表!$1:$1048576,MATCH($B334,人口源表!$A:$A,0),MATCH(AO$1,人口源表!$1:$1,0))-INDEX(城镇人口!$1:$1048576,MATCH($B334,城镇人口!$B:$B,0),MATCH(AO$1,城镇人口!$1:$1,0))</f>
        <v>243265.49523969158</v>
      </c>
      <c r="AP334" s="40">
        <f>INDEX(人口源表!$1:$1048576,MATCH($B334,人口源表!$A:$A,0),MATCH(AP$1,人口源表!$1:$1,0))-INDEX(城镇人口!$1:$1048576,MATCH($B334,城镇人口!$B:$B,0),MATCH(AP$1,城镇人口!$1:$1,0))</f>
        <v>239709.00668790826</v>
      </c>
      <c r="AQ334" s="40">
        <f>INDEX(人口源表!$1:$1048576,MATCH($B334,人口源表!$A:$A,0),MATCH(AQ$1,人口源表!$1:$1,0))-INDEX(城镇人口!$1:$1048576,MATCH($B334,城镇人口!$B:$B,0),MATCH(AQ$1,城镇人口!$1:$1,0))</f>
        <v>236195.69697846705</v>
      </c>
      <c r="AR334" s="40">
        <f>INDEX(人口源表!$1:$1048576,MATCH($B334,人口源表!$A:$A,0),MATCH(AR$1,人口源表!$1:$1,0))-INDEX(城镇人口!$1:$1048576,MATCH($B334,城镇人口!$B:$B,0),MATCH(AR$1,城镇人口!$1:$1,0))</f>
        <v>232739.018610725</v>
      </c>
      <c r="AS334" s="40">
        <f>INDEX(人口源表!$1:$1048576,MATCH($B334,人口源表!$A:$A,0),MATCH(AS$1,人口源表!$1:$1,0))-INDEX(城镇人口!$1:$1048576,MATCH($B334,城镇人口!$B:$B,0),MATCH(AS$1,城镇人口!$1:$1,0))</f>
        <v>229352.34646610287</v>
      </c>
      <c r="AT334" s="40">
        <f>INDEX(人口源表!$1:$1048576,MATCH($B334,人口源表!$A:$A,0),MATCH(AT$1,人口源表!$1:$1,0))-INDEX(城镇人口!$1:$1048576,MATCH($B334,城镇人口!$B:$B,0),MATCH(AT$1,城镇人口!$1:$1,0))</f>
        <v>226048.62874757056</v>
      </c>
      <c r="AU334" s="40">
        <f>INDEX(人口源表!$1:$1048576,MATCH($B334,人口源表!$A:$A,0),MATCH(AU$1,人口源表!$1:$1,0))-INDEX(城镇人口!$1:$1048576,MATCH($B334,城镇人口!$B:$B,0),MATCH(AU$1,城镇人口!$1:$1,0))</f>
        <v>222841.3733645021</v>
      </c>
      <c r="AV334" s="40">
        <f>INDEX(人口源表!$1:$1048576,MATCH($B334,人口源表!$A:$A,0),MATCH(AV$1,人口源表!$1:$1,0))-INDEX(城镇人口!$1:$1048576,MATCH($B334,城镇人口!$B:$B,0),MATCH(AV$1,城镇人口!$1:$1,0))</f>
        <v>219744.60601413099</v>
      </c>
    </row>
    <row r="335" spans="1:48" x14ac:dyDescent="0.15">
      <c r="A335" s="36" t="s">
        <v>882</v>
      </c>
      <c r="B335" s="4" t="s">
        <v>678</v>
      </c>
      <c r="C335" s="34">
        <f>VLOOKUP(B335,'[1]2016省城人口总结（根）'!B:C,2,FALSE)/100</f>
        <v>0.50206499999999998</v>
      </c>
      <c r="D335" s="40">
        <f>INDEX(人口源表!$1:$1048576,MATCH($B335,人口源表!$A:$A,0),MATCH(D$1,人口源表!$1:$1,0))-INDEX(城镇人口!$1:$1048576,MATCH($B335,城镇人口!$B:$B,0),MATCH(D$1,城镇人口!$1:$1,0))</f>
        <v>663620.88809730741</v>
      </c>
      <c r="E335" s="40">
        <f>INDEX(人口源表!$1:$1048576,MATCH($B335,人口源表!$A:$A,0),MATCH(E$1,人口源表!$1:$1,0))-INDEX(城镇人口!$1:$1048576,MATCH($B335,城镇人口!$B:$B,0),MATCH(E$1,城镇人口!$1:$1,0))</f>
        <v>656805.13758825208</v>
      </c>
      <c r="F335" s="40">
        <f>INDEX(人口源表!$1:$1048576,MATCH($B335,人口源表!$A:$A,0),MATCH(F$1,人口源表!$1:$1,0))-INDEX(城镇人口!$1:$1048576,MATCH($B335,城镇人口!$B:$B,0),MATCH(F$1,城镇人口!$1:$1,0))</f>
        <v>649559.75651086471</v>
      </c>
      <c r="G335" s="40">
        <f>INDEX(人口源表!$1:$1048576,MATCH($B335,人口源表!$A:$A,0),MATCH(G$1,人口源表!$1:$1,0))-INDEX(城镇人口!$1:$1048576,MATCH($B335,城镇人口!$B:$B,0),MATCH(G$1,城镇人口!$1:$1,0))</f>
        <v>647275.88063971384</v>
      </c>
      <c r="H335" s="40">
        <f>INDEX(人口源表!$1:$1048576,MATCH($B335,人口源表!$A:$A,0),MATCH(H$1,人口源表!$1:$1,0))-INDEX(城镇人口!$1:$1048576,MATCH($B335,城镇人口!$B:$B,0),MATCH(H$1,城镇人口!$1:$1,0))</f>
        <v>640015.18090832932</v>
      </c>
      <c r="I335" s="40">
        <f>INDEX(人口源表!$1:$1048576,MATCH($B335,人口源表!$A:$A,0),MATCH(I$1,人口源表!$1:$1,0))-INDEX(城镇人口!$1:$1048576,MATCH($B335,城镇人口!$B:$B,0),MATCH(I$1,城镇人口!$1:$1,0))</f>
        <v>637897.35763007717</v>
      </c>
      <c r="J335" s="40">
        <f>INDEX(人口源表!$1:$1048576,MATCH($B335,人口源表!$A:$A,0),MATCH(J$1,人口源表!$1:$1,0))-INDEX(城镇人口!$1:$1048576,MATCH($B335,城镇人口!$B:$B,0),MATCH(J$1,城镇人口!$1:$1,0))</f>
        <v>635800.45515900897</v>
      </c>
      <c r="K335" s="40">
        <f>INDEX(人口源表!$1:$1048576,MATCH($B335,人口源表!$A:$A,0),MATCH(K$1,人口源表!$1:$1,0))-INDEX(城镇人口!$1:$1048576,MATCH($B335,城镇人口!$B:$B,0),MATCH(K$1,城镇人口!$1:$1,0))</f>
        <v>633639.66687795217</v>
      </c>
      <c r="L335" s="40">
        <f>INDEX(人口源表!$1:$1048576,MATCH($B335,人口源表!$A:$A,0),MATCH(L$1,人口源表!$1:$1,0))-INDEX(城镇人口!$1:$1048576,MATCH($B335,城镇人口!$B:$B,0),MATCH(L$1,城镇人口!$1:$1,0))</f>
        <v>631338.96025183948</v>
      </c>
      <c r="M335" s="40">
        <f>INDEX(人口源表!$1:$1048576,MATCH($B335,人口源表!$A:$A,0),MATCH(M$1,人口源表!$1:$1,0))-INDEX(城镇人口!$1:$1048576,MATCH($B335,城镇人口!$B:$B,0),MATCH(M$1,城镇人口!$1:$1,0))</f>
        <v>628828.21732654958</v>
      </c>
      <c r="N335" s="40">
        <f>INDEX(人口源表!$1:$1048576,MATCH($B335,人口源表!$A:$A,0),MATCH(N$1,人口源表!$1:$1,0))-INDEX(城镇人口!$1:$1048576,MATCH($B335,城镇人口!$B:$B,0),MATCH(N$1,城镇人口!$1:$1,0))</f>
        <v>626047.0178638841</v>
      </c>
      <c r="O335" s="40">
        <f>INDEX(人口源表!$1:$1048576,MATCH($B335,人口源表!$A:$A,0),MATCH(O$1,人口源表!$1:$1,0))-INDEX(城镇人口!$1:$1048576,MATCH($B335,城镇人口!$B:$B,0),MATCH(O$1,城镇人口!$1:$1,0))</f>
        <v>622940.47661334183</v>
      </c>
      <c r="P335" s="40">
        <f>INDEX(人口源表!$1:$1048576,MATCH($B335,人口源表!$A:$A,0),MATCH(P$1,人口源表!$1:$1,0))-INDEX(城镇人口!$1:$1048576,MATCH($B335,城镇人口!$B:$B,0),MATCH(P$1,城镇人口!$1:$1,0))</f>
        <v>619461.65614874777</v>
      </c>
      <c r="Q335" s="40">
        <f>INDEX(人口源表!$1:$1048576,MATCH($B335,人口源表!$A:$A,0),MATCH(Q$1,人口源表!$1:$1,0))-INDEX(城镇人口!$1:$1048576,MATCH($B335,城镇人口!$B:$B,0),MATCH(Q$1,城镇人口!$1:$1,0))</f>
        <v>615570.46609768923</v>
      </c>
      <c r="R335" s="40">
        <f>INDEX(人口源表!$1:$1048576,MATCH($B335,人口源表!$A:$A,0),MATCH(R$1,人口源表!$1:$1,0))-INDEX(城镇人口!$1:$1048576,MATCH($B335,城镇人口!$B:$B,0),MATCH(R$1,城镇人口!$1:$1,0))</f>
        <v>611233.43725040671</v>
      </c>
      <c r="S335" s="40">
        <f>INDEX(人口源表!$1:$1048576,MATCH($B335,人口源表!$A:$A,0),MATCH(S$1,人口源表!$1:$1,0))-INDEX(城镇人口!$1:$1048576,MATCH($B335,城镇人口!$B:$B,0),MATCH(S$1,城镇人口!$1:$1,0))</f>
        <v>610912.36698173045</v>
      </c>
      <c r="T335" s="40">
        <f>INDEX(人口源表!$1:$1048576,MATCH($B335,人口源表!$A:$A,0),MATCH(T$1,人口源表!$1:$1,0))-INDEX(城镇人口!$1:$1048576,MATCH($B335,城镇人口!$B:$B,0),MATCH(T$1,城镇人口!$1:$1,0))</f>
        <v>610220.9635944711</v>
      </c>
      <c r="U335" s="40">
        <f>INDEX(人口源表!$1:$1048576,MATCH($B335,人口源表!$A:$A,0),MATCH(U$1,人口源表!$1:$1,0))-INDEX(城镇人口!$1:$1048576,MATCH($B335,城镇人口!$B:$B,0),MATCH(U$1,城镇人口!$1:$1,0))</f>
        <v>609140.43276869773</v>
      </c>
      <c r="V335" s="40">
        <f>INDEX(人口源表!$1:$1048576,MATCH($B335,人口源表!$A:$A,0),MATCH(V$1,人口源表!$1:$1,0))-INDEX(城镇人口!$1:$1048576,MATCH($B335,城镇人口!$B:$B,0),MATCH(V$1,城镇人口!$1:$1,0))</f>
        <v>607654.36667851312</v>
      </c>
      <c r="W335" s="40">
        <f>INDEX(人口源表!$1:$1048576,MATCH($B335,人口源表!$A:$A,0),MATCH(W$1,人口源表!$1:$1,0))-INDEX(城镇人口!$1:$1048576,MATCH($B335,城镇人口!$B:$B,0),MATCH(W$1,城镇人口!$1:$1,0))</f>
        <v>605753.00215962215</v>
      </c>
      <c r="X335" s="40">
        <f>INDEX(人口源表!$1:$1048576,MATCH($B335,人口源表!$A:$A,0),MATCH(X$1,人口源表!$1:$1,0))-INDEX(城镇人口!$1:$1048576,MATCH($B335,城镇人口!$B:$B,0),MATCH(X$1,城镇人口!$1:$1,0))</f>
        <v>603429.89256956941</v>
      </c>
      <c r="Y335" s="40">
        <f>INDEX(人口源表!$1:$1048576,MATCH($B335,人口源表!$A:$A,0),MATCH(Y$1,人口源表!$1:$1,0))-INDEX(城镇人口!$1:$1048576,MATCH($B335,城镇人口!$B:$B,0),MATCH(Y$1,城镇人口!$1:$1,0))</f>
        <v>600683.73603275348</v>
      </c>
      <c r="Z335" s="40">
        <f>INDEX(人口源表!$1:$1048576,MATCH($B335,人口源表!$A:$A,0),MATCH(Z$1,人口源表!$1:$1,0))-INDEX(城镇人口!$1:$1048576,MATCH($B335,城镇人口!$B:$B,0),MATCH(Z$1,城镇人口!$1:$1,0))</f>
        <v>597516.66710491921</v>
      </c>
      <c r="AA335" s="40">
        <f>INDEX(人口源表!$1:$1048576,MATCH($B335,人口源表!$A:$A,0),MATCH(AA$1,人口源表!$1:$1,0))-INDEX(城镇人口!$1:$1048576,MATCH($B335,城镇人口!$B:$B,0),MATCH(AA$1,城镇人口!$1:$1,0))</f>
        <v>593936.03493017505</v>
      </c>
      <c r="AB335" s="40">
        <f>INDEX(人口源表!$1:$1048576,MATCH($B335,人口源表!$A:$A,0),MATCH(AB$1,人口源表!$1:$1,0))-INDEX(城镇人口!$1:$1048576,MATCH($B335,城镇人口!$B:$B,0),MATCH(AB$1,城镇人口!$1:$1,0))</f>
        <v>589951.94662178308</v>
      </c>
      <c r="AC335" s="40">
        <f>INDEX(人口源表!$1:$1048576,MATCH($B335,人口源表!$A:$A,0),MATCH(AC$1,人口源表!$1:$1,0))-INDEX(城镇人口!$1:$1048576,MATCH($B335,城镇人口!$B:$B,0),MATCH(AC$1,城镇人口!$1:$1,0))</f>
        <v>586782.31937766483</v>
      </c>
      <c r="AD335" s="40">
        <f>INDEX(人口源表!$1:$1048576,MATCH($B335,人口源表!$A:$A,0),MATCH(AD$1,人口源表!$1:$1,0))-INDEX(城镇人口!$1:$1048576,MATCH($B335,城镇人口!$B:$B,0),MATCH(AD$1,城镇人口!$1:$1,0))</f>
        <v>583252.97320605931</v>
      </c>
      <c r="AE335" s="40">
        <f>INDEX(人口源表!$1:$1048576,MATCH($B335,人口源表!$A:$A,0),MATCH(AE$1,人口源表!$1:$1,0))-INDEX(城镇人口!$1:$1048576,MATCH($B335,城镇人口!$B:$B,0),MATCH(AE$1,城镇人口!$1:$1,0))</f>
        <v>579383.60150662134</v>
      </c>
      <c r="AF335" s="40">
        <f>INDEX(人口源表!$1:$1048576,MATCH($B335,人口源表!$A:$A,0),MATCH(AF$1,人口源表!$1:$1,0))-INDEX(城镇人口!$1:$1048576,MATCH($B335,城镇人口!$B:$B,0),MATCH(AF$1,城镇人口!$1:$1,0))</f>
        <v>575196.90584801475</v>
      </c>
      <c r="AG335" s="40">
        <f>INDEX(人口源表!$1:$1048576,MATCH($B335,人口源表!$A:$A,0),MATCH(AG$1,人口源表!$1:$1,0))-INDEX(城镇人口!$1:$1048576,MATCH($B335,城镇人口!$B:$B,0),MATCH(AG$1,城镇人口!$1:$1,0))</f>
        <v>570718.85014148534</v>
      </c>
      <c r="AH335" s="40">
        <f>INDEX(人口源表!$1:$1048576,MATCH($B335,人口源表!$A:$A,0),MATCH(AH$1,人口源表!$1:$1,0))-INDEX(城镇人口!$1:$1048576,MATCH($B335,城镇人口!$B:$B,0),MATCH(AH$1,城镇人口!$1:$1,0))</f>
        <v>565979.62342483178</v>
      </c>
      <c r="AI335" s="40">
        <f>INDEX(人口源表!$1:$1048576,MATCH($B335,人口源表!$A:$A,0),MATCH(AI$1,人口源表!$1:$1,0))-INDEX(城镇人口!$1:$1048576,MATCH($B335,城镇人口!$B:$B,0),MATCH(AI$1,城镇人口!$1:$1,0))</f>
        <v>561010.60119814496</v>
      </c>
      <c r="AJ335" s="40">
        <f>INDEX(人口源表!$1:$1048576,MATCH($B335,人口源表!$A:$A,0),MATCH(AJ$1,人口源表!$1:$1,0))-INDEX(城镇人口!$1:$1048576,MATCH($B335,城镇人口!$B:$B,0),MATCH(AJ$1,城镇人口!$1:$1,0))</f>
        <v>555847.49480652646</v>
      </c>
      <c r="AK335" s="40">
        <f>INDEX(人口源表!$1:$1048576,MATCH($B335,人口源表!$A:$A,0),MATCH(AK$1,人口源表!$1:$1,0))-INDEX(城镇人口!$1:$1048576,MATCH($B335,城镇人口!$B:$B,0),MATCH(AK$1,城镇人口!$1:$1,0))</f>
        <v>550528.04620118276</v>
      </c>
      <c r="AL335" s="40">
        <f>INDEX(人口源表!$1:$1048576,MATCH($B335,人口源表!$A:$A,0),MATCH(AL$1,人口源表!$1:$1,0))-INDEX(城镇人口!$1:$1048576,MATCH($B335,城镇人口!$B:$B,0),MATCH(AL$1,城镇人口!$1:$1,0))</f>
        <v>545093.68510606373</v>
      </c>
      <c r="AM335" s="40">
        <f>INDEX(人口源表!$1:$1048576,MATCH($B335,人口源表!$A:$A,0),MATCH(AM$1,人口源表!$1:$1,0))-INDEX(城镇人口!$1:$1048576,MATCH($B335,城镇人口!$B:$B,0),MATCH(AM$1,城镇人口!$1:$1,0))</f>
        <v>539586.5618353379</v>
      </c>
      <c r="AN335" s="40">
        <f>INDEX(人口源表!$1:$1048576,MATCH($B335,人口源表!$A:$A,0),MATCH(AN$1,人口源表!$1:$1,0))-INDEX(城镇人口!$1:$1048576,MATCH($B335,城镇人口!$B:$B,0),MATCH(AN$1,城镇人口!$1:$1,0))</f>
        <v>534052.95169695164</v>
      </c>
      <c r="AO335" s="40">
        <f>INDEX(人口源表!$1:$1048576,MATCH($B335,人口源表!$A:$A,0),MATCH(AO$1,人口源表!$1:$1,0))-INDEX(城镇人口!$1:$1048576,MATCH($B335,城镇人口!$B:$B,0),MATCH(AO$1,城镇人口!$1:$1,0))</f>
        <v>528540.64458474249</v>
      </c>
      <c r="AP335" s="40">
        <f>INDEX(人口源表!$1:$1048576,MATCH($B335,人口源表!$A:$A,0),MATCH(AP$1,人口源表!$1:$1,0))-INDEX(城镇人口!$1:$1048576,MATCH($B335,城镇人口!$B:$B,0),MATCH(AP$1,城镇人口!$1:$1,0))</f>
        <v>523098.83442405786</v>
      </c>
      <c r="AQ335" s="40">
        <f>INDEX(人口源表!$1:$1048576,MATCH($B335,人口源表!$A:$A,0),MATCH(AQ$1,人口源表!$1:$1,0))-INDEX(城镇人口!$1:$1048576,MATCH($B335,城镇人口!$B:$B,0),MATCH(AQ$1,城镇人口!$1:$1,0))</f>
        <v>517780.38837508589</v>
      </c>
      <c r="AR335" s="40">
        <f>INDEX(人口源表!$1:$1048576,MATCH($B335,人口源表!$A:$A,0),MATCH(AR$1,人口源表!$1:$1,0))-INDEX(城镇人口!$1:$1048576,MATCH($B335,城镇人口!$B:$B,0),MATCH(AR$1,城镇人口!$1:$1,0))</f>
        <v>512638.27028324443</v>
      </c>
      <c r="AS335" s="40">
        <f>INDEX(人口源表!$1:$1048576,MATCH($B335,人口源表!$A:$A,0),MATCH(AS$1,人口源表!$1:$1,0))-INDEX(城镇人口!$1:$1048576,MATCH($B335,城镇人口!$B:$B,0),MATCH(AS$1,城镇人口!$1:$1,0))</f>
        <v>507728.14449782821</v>
      </c>
      <c r="AT335" s="40">
        <f>INDEX(人口源表!$1:$1048576,MATCH($B335,人口源表!$A:$A,0),MATCH(AT$1,人口源表!$1:$1,0))-INDEX(城镇人口!$1:$1048576,MATCH($B335,城镇人口!$B:$B,0),MATCH(AT$1,城镇人口!$1:$1,0))</f>
        <v>503107.19944753731</v>
      </c>
      <c r="AU335" s="40">
        <f>INDEX(人口源表!$1:$1048576,MATCH($B335,人口源表!$A:$A,0),MATCH(AU$1,人口源表!$1:$1,0))-INDEX(城镇人口!$1:$1048576,MATCH($B335,城镇人口!$B:$B,0),MATCH(AU$1,城镇人口!$1:$1,0))</f>
        <v>498833.34467527689</v>
      </c>
      <c r="AV335" s="40">
        <f>INDEX(人口源表!$1:$1048576,MATCH($B335,人口源表!$A:$A,0),MATCH(AV$1,人口源表!$1:$1,0))-INDEX(城镇人口!$1:$1048576,MATCH($B335,城镇人口!$B:$B,0),MATCH(AV$1,城镇人口!$1:$1,0))</f>
        <v>494966.40225615946</v>
      </c>
    </row>
    <row r="336" spans="1:48" x14ac:dyDescent="0.15">
      <c r="A336" s="36" t="s">
        <v>882</v>
      </c>
      <c r="B336" s="4" t="s">
        <v>680</v>
      </c>
      <c r="C336" s="34">
        <f>VLOOKUP(B336,'[1]2016省城人口总结（根）'!B:C,2,FALSE)/100</f>
        <v>0.50206499999999998</v>
      </c>
      <c r="D336" s="40">
        <f>INDEX(人口源表!$1:$1048576,MATCH($B336,人口源表!$A:$A,0),MATCH(D$1,人口源表!$1:$1,0))-INDEX(城镇人口!$1:$1048576,MATCH($B336,城镇人口!$B:$B,0),MATCH(D$1,城镇人口!$1:$1,0))</f>
        <v>634820.97112396988</v>
      </c>
      <c r="E336" s="40">
        <f>INDEX(人口源表!$1:$1048576,MATCH($B336,人口源表!$A:$A,0),MATCH(E$1,人口源表!$1:$1,0))-INDEX(城镇人口!$1:$1048576,MATCH($B336,城镇人口!$B:$B,0),MATCH(E$1,城镇人口!$1:$1,0))</f>
        <v>627706.01374960784</v>
      </c>
      <c r="F336" s="40">
        <f>INDEX(人口源表!$1:$1048576,MATCH($B336,人口源表!$A:$A,0),MATCH(F$1,人口源表!$1:$1,0))-INDEX(城镇人口!$1:$1048576,MATCH($B336,城镇人口!$B:$B,0),MATCH(F$1,城镇人口!$1:$1,0))</f>
        <v>620272.22270461521</v>
      </c>
      <c r="G336" s="40">
        <f>INDEX(人口源表!$1:$1048576,MATCH($B336,人口源表!$A:$A,0),MATCH(G$1,人口源表!$1:$1,0))-INDEX(城镇人口!$1:$1048576,MATCH($B336,城镇人口!$B:$B,0),MATCH(G$1,城镇人口!$1:$1,0))</f>
        <v>535497.16519600875</v>
      </c>
      <c r="H336" s="40">
        <f>INDEX(人口源表!$1:$1048576,MATCH($B336,人口源表!$A:$A,0),MATCH(H$1,人口源表!$1:$1,0))-INDEX(城镇人口!$1:$1048576,MATCH($B336,城镇人口!$B:$B,0),MATCH(H$1,城镇人口!$1:$1,0))</f>
        <v>528663.63486904558</v>
      </c>
      <c r="I336" s="40">
        <f>INDEX(人口源表!$1:$1048576,MATCH($B336,人口源表!$A:$A,0),MATCH(I$1,人口源表!$1:$1,0))-INDEX(城镇人口!$1:$1048576,MATCH($B336,城镇人口!$B:$B,0),MATCH(I$1,城镇人口!$1:$1,0))</f>
        <v>526338.13394616242</v>
      </c>
      <c r="J336" s="40">
        <f>INDEX(人口源表!$1:$1048576,MATCH($B336,人口源表!$A:$A,0),MATCH(J$1,人口源表!$1:$1,0))-INDEX(城镇人口!$1:$1048576,MATCH($B336,城镇人口!$B:$B,0),MATCH(J$1,城镇人口!$1:$1,0))</f>
        <v>524249.31390131742</v>
      </c>
      <c r="K336" s="40">
        <f>INDEX(人口源表!$1:$1048576,MATCH($B336,人口源表!$A:$A,0),MATCH(K$1,人口源表!$1:$1,0))-INDEX(城镇人口!$1:$1048576,MATCH($B336,城镇人口!$B:$B,0),MATCH(K$1,城镇人口!$1:$1,0))</f>
        <v>522295.33707702789</v>
      </c>
      <c r="L336" s="40">
        <f>INDEX(人口源表!$1:$1048576,MATCH($B336,人口源表!$A:$A,0),MATCH(L$1,人口源表!$1:$1,0))-INDEX(城镇人口!$1:$1048576,MATCH($B336,城镇人口!$B:$B,0),MATCH(L$1,城镇人口!$1:$1,0))</f>
        <v>520383.16110980522</v>
      </c>
      <c r="M336" s="40">
        <f>INDEX(人口源表!$1:$1048576,MATCH($B336,人口源表!$A:$A,0),MATCH(M$1,人口源表!$1:$1,0))-INDEX(城镇人口!$1:$1048576,MATCH($B336,城镇人口!$B:$B,0),MATCH(M$1,城镇人口!$1:$1,0))</f>
        <v>518429.63925193669</v>
      </c>
      <c r="N336" s="40">
        <f>INDEX(人口源表!$1:$1048576,MATCH($B336,人口源表!$A:$A,0),MATCH(N$1,人口源表!$1:$1,0))-INDEX(城镇人口!$1:$1048576,MATCH($B336,城镇人口!$B:$B,0),MATCH(N$1,城镇人口!$1:$1,0))</f>
        <v>516358.21345662337</v>
      </c>
      <c r="O336" s="40">
        <f>INDEX(人口源表!$1:$1048576,MATCH($B336,人口源表!$A:$A,0),MATCH(O$1,人口源表!$1:$1,0))-INDEX(城镇人口!$1:$1048576,MATCH($B336,城镇人口!$B:$B,0),MATCH(O$1,城镇人口!$1:$1,0))</f>
        <v>514101.77505135175</v>
      </c>
      <c r="P336" s="40">
        <f>INDEX(人口源表!$1:$1048576,MATCH($B336,人口源表!$A:$A,0),MATCH(P$1,人口源表!$1:$1,0))-INDEX(城镇人口!$1:$1048576,MATCH($B336,城镇人口!$B:$B,0),MATCH(P$1,城镇人口!$1:$1,0))</f>
        <v>511601.09555311175</v>
      </c>
      <c r="Q336" s="40">
        <f>INDEX(人口源表!$1:$1048576,MATCH($B336,人口源表!$A:$A,0),MATCH(Q$1,人口源表!$1:$1,0))-INDEX(城镇人口!$1:$1048576,MATCH($B336,城镇人口!$B:$B,0),MATCH(Q$1,城镇人口!$1:$1,0))</f>
        <v>508804.17701291526</v>
      </c>
      <c r="R336" s="40">
        <f>INDEX(人口源表!$1:$1048576,MATCH($B336,人口源表!$A:$A,0),MATCH(R$1,人口源表!$1:$1,0))-INDEX(城镇人口!$1:$1048576,MATCH($B336,城镇人口!$B:$B,0),MATCH(R$1,城镇人口!$1:$1,0))</f>
        <v>505666.84975760942</v>
      </c>
      <c r="S336" s="40">
        <f>INDEX(人口源表!$1:$1048576,MATCH($B336,人口源表!$A:$A,0),MATCH(S$1,人口源表!$1:$1,0))-INDEX(城镇人口!$1:$1048576,MATCH($B336,城镇人口!$B:$B,0),MATCH(S$1,城镇人口!$1:$1,0))</f>
        <v>505869.93602112669</v>
      </c>
      <c r="T336" s="40">
        <f>INDEX(人口源表!$1:$1048576,MATCH($B336,人口源表!$A:$A,0),MATCH(T$1,人口源表!$1:$1,0))-INDEX(城镇人口!$1:$1048576,MATCH($B336,城镇人口!$B:$B,0),MATCH(T$1,城镇人口!$1:$1,0))</f>
        <v>505775.89309329679</v>
      </c>
      <c r="U336" s="40">
        <f>INDEX(人口源表!$1:$1048576,MATCH($B336,人口源表!$A:$A,0),MATCH(U$1,人口源表!$1:$1,0))-INDEX(城镇人口!$1:$1048576,MATCH($B336,城镇人口!$B:$B,0),MATCH(U$1,城镇人口!$1:$1,0))</f>
        <v>505357.73721566144</v>
      </c>
      <c r="V336" s="40">
        <f>INDEX(人口源表!$1:$1048576,MATCH($B336,人口源表!$A:$A,0),MATCH(V$1,人口源表!$1:$1,0))-INDEX(城镇人口!$1:$1048576,MATCH($B336,城镇人口!$B:$B,0),MATCH(V$1,城镇人口!$1:$1,0))</f>
        <v>504594.21934013953</v>
      </c>
      <c r="W336" s="40">
        <f>INDEX(人口源表!$1:$1048576,MATCH($B336,人口源表!$A:$A,0),MATCH(W$1,人口源表!$1:$1,0))-INDEX(城镇人口!$1:$1048576,MATCH($B336,城镇人口!$B:$B,0),MATCH(W$1,城镇人口!$1:$1,0))</f>
        <v>503468.48069913755</v>
      </c>
      <c r="X336" s="40">
        <f>INDEX(人口源表!$1:$1048576,MATCH($B336,人口源表!$A:$A,0),MATCH(X$1,人口源表!$1:$1,0))-INDEX(城镇人口!$1:$1048576,MATCH($B336,城镇人口!$B:$B,0),MATCH(X$1,城镇人口!$1:$1,0))</f>
        <v>501969.48122152989</v>
      </c>
      <c r="Y336" s="40">
        <f>INDEX(人口源表!$1:$1048576,MATCH($B336,人口源表!$A:$A,0),MATCH(Y$1,人口源表!$1:$1,0))-INDEX(城镇人口!$1:$1048576,MATCH($B336,城镇人口!$B:$B,0),MATCH(Y$1,城镇人口!$1:$1,0))</f>
        <v>500091.42456588324</v>
      </c>
      <c r="Z336" s="40">
        <f>INDEX(人口源表!$1:$1048576,MATCH($B336,人口源表!$A:$A,0),MATCH(Z$1,人口源表!$1:$1,0))-INDEX(城镇人口!$1:$1048576,MATCH($B336,城镇人口!$B:$B,0),MATCH(Z$1,城镇人口!$1:$1,0))</f>
        <v>497832.43361082557</v>
      </c>
      <c r="AA336" s="40">
        <f>INDEX(人口源表!$1:$1048576,MATCH($B336,人口源表!$A:$A,0),MATCH(AA$1,人口源表!$1:$1,0))-INDEX(城镇人口!$1:$1048576,MATCH($B336,城镇人口!$B:$B,0),MATCH(AA$1,城镇人口!$1:$1,0))</f>
        <v>495195.5555597879</v>
      </c>
      <c r="AB336" s="40">
        <f>INDEX(人口源表!$1:$1048576,MATCH($B336,人口源表!$A:$A,0),MATCH(AB$1,人口源表!$1:$1,0))-INDEX(城镇人口!$1:$1048576,MATCH($B336,城镇人口!$B:$B,0),MATCH(AB$1,城镇人口!$1:$1,0))</f>
        <v>492188.95646181935</v>
      </c>
      <c r="AC336" s="40">
        <f>INDEX(人口源表!$1:$1048576,MATCH($B336,人口源表!$A:$A,0),MATCH(AC$1,人口源表!$1:$1,0))-INDEX(城镇人口!$1:$1048576,MATCH($B336,城镇人口!$B:$B,0),MATCH(AC$1,城镇人口!$1:$1,0))</f>
        <v>489828.32860972721</v>
      </c>
      <c r="AD336" s="40">
        <f>INDEX(人口源表!$1:$1048576,MATCH($B336,人口源表!$A:$A,0),MATCH(AD$1,人口源表!$1:$1,0))-INDEX(城镇人口!$1:$1048576,MATCH($B336,城镇人口!$B:$B,0),MATCH(AD$1,城镇人口!$1:$1,0))</f>
        <v>487136.02760766551</v>
      </c>
      <c r="AE336" s="40">
        <f>INDEX(人口源表!$1:$1048576,MATCH($B336,人口源表!$A:$A,0),MATCH(AE$1,人口源表!$1:$1,0))-INDEX(城镇人口!$1:$1048576,MATCH($B336,城镇人口!$B:$B,0),MATCH(AE$1,城镇人口!$1:$1,0))</f>
        <v>484130.46270141227</v>
      </c>
      <c r="AF336" s="40">
        <f>INDEX(人口源表!$1:$1048576,MATCH($B336,人口源表!$A:$A,0),MATCH(AF$1,人口源表!$1:$1,0))-INDEX(城镇人口!$1:$1048576,MATCH($B336,城镇人口!$B:$B,0),MATCH(AF$1,城镇人口!$1:$1,0))</f>
        <v>480833.06621827546</v>
      </c>
      <c r="AG336" s="40">
        <f>INDEX(人口源表!$1:$1048576,MATCH($B336,人口源表!$A:$A,0),MATCH(AG$1,人口源表!$1:$1,0))-INDEX(城镇人口!$1:$1048576,MATCH($B336,城镇人口!$B:$B,0),MATCH(AG$1,城镇人口!$1:$1,0))</f>
        <v>477270.0059250535</v>
      </c>
      <c r="AH336" s="40">
        <f>INDEX(人口源表!$1:$1048576,MATCH($B336,人口源表!$A:$A,0),MATCH(AH$1,人口源表!$1:$1,0))-INDEX(城镇人口!$1:$1048576,MATCH($B336,城镇人口!$B:$B,0),MATCH(AH$1,城镇人口!$1:$1,0))</f>
        <v>473470.56526543351</v>
      </c>
      <c r="AI336" s="40">
        <f>INDEX(人口源表!$1:$1048576,MATCH($B336,人口源表!$A:$A,0),MATCH(AI$1,人口源表!$1:$1,0))-INDEX(城镇人口!$1:$1048576,MATCH($B336,城镇人口!$B:$B,0),MATCH(AI$1,城镇人口!$1:$1,0))</f>
        <v>469467.37792618247</v>
      </c>
      <c r="AJ336" s="40">
        <f>INDEX(人口源表!$1:$1048576,MATCH($B336,人口源表!$A:$A,0),MATCH(AJ$1,人口源表!$1:$1,0))-INDEX(城镇人口!$1:$1048576,MATCH($B336,城镇人口!$B:$B,0),MATCH(AJ$1,城镇人口!$1:$1,0))</f>
        <v>465296.64652162511</v>
      </c>
      <c r="AK336" s="40">
        <f>INDEX(人口源表!$1:$1048576,MATCH($B336,人口源表!$A:$A,0),MATCH(AK$1,人口源表!$1:$1,0))-INDEX(城镇人口!$1:$1048576,MATCH($B336,城镇人口!$B:$B,0),MATCH(AK$1,城镇人口!$1:$1,0))</f>
        <v>460997.28058420913</v>
      </c>
      <c r="AL336" s="40">
        <f>INDEX(人口源表!$1:$1048576,MATCH($B336,人口源表!$A:$A,0),MATCH(AL$1,人口源表!$1:$1,0))-INDEX(城镇人口!$1:$1048576,MATCH($B336,城镇人口!$B:$B,0),MATCH(AL$1,城镇人口!$1:$1,0))</f>
        <v>456611.82423238084</v>
      </c>
      <c r="AM336" s="40">
        <f>INDEX(人口源表!$1:$1048576,MATCH($B336,人口源表!$A:$A,0),MATCH(AM$1,人口源表!$1:$1,0))-INDEX(城镇人口!$1:$1048576,MATCH($B336,城镇人口!$B:$B,0),MATCH(AM$1,城镇人口!$1:$1,0))</f>
        <v>452184.88848469616</v>
      </c>
      <c r="AN336" s="40">
        <f>INDEX(人口源表!$1:$1048576,MATCH($B336,人口源表!$A:$A,0),MATCH(AN$1,人口源表!$1:$1,0))-INDEX(城镇人口!$1:$1048576,MATCH($B336,城镇人口!$B:$B,0),MATCH(AN$1,城镇人口!$1:$1,0))</f>
        <v>447764.76843358635</v>
      </c>
      <c r="AO336" s="40">
        <f>INDEX(人口源表!$1:$1048576,MATCH($B336,人口源表!$A:$A,0),MATCH(AO$1,人口源表!$1:$1,0))-INDEX(城镇人口!$1:$1048576,MATCH($B336,城镇人口!$B:$B,0),MATCH(AO$1,城镇人口!$1:$1,0))</f>
        <v>443401.53444386378</v>
      </c>
      <c r="AP336" s="40">
        <f>INDEX(人口源表!$1:$1048576,MATCH($B336,人口源表!$A:$A,0),MATCH(AP$1,人口源表!$1:$1,0))-INDEX(城镇人口!$1:$1048576,MATCH($B336,城镇人口!$B:$B,0),MATCH(AP$1,城镇人口!$1:$1,0))</f>
        <v>439148.2789397256</v>
      </c>
      <c r="AQ336" s="40">
        <f>INDEX(人口源表!$1:$1048576,MATCH($B336,人口源表!$A:$A,0),MATCH(AQ$1,人口源表!$1:$1,0))-INDEX(城镇人口!$1:$1048576,MATCH($B336,城镇人口!$B:$B,0),MATCH(AQ$1,城镇人口!$1:$1,0))</f>
        <v>435059.58125514956</v>
      </c>
      <c r="AR336" s="40">
        <f>INDEX(人口源表!$1:$1048576,MATCH($B336,人口源表!$A:$A,0),MATCH(AR$1,人口源表!$1:$1,0))-INDEX(城镇人口!$1:$1048576,MATCH($B336,城镇人口!$B:$B,0),MATCH(AR$1,城镇人口!$1:$1,0))</f>
        <v>431192.73146705667</v>
      </c>
      <c r="AS336" s="40">
        <f>INDEX(人口源表!$1:$1048576,MATCH($B336,人口源表!$A:$A,0),MATCH(AS$1,人口源表!$1:$1,0))-INDEX(城镇人口!$1:$1048576,MATCH($B336,城镇人口!$B:$B,0),MATCH(AS$1,城镇人口!$1:$1,0))</f>
        <v>427606.88200175157</v>
      </c>
      <c r="AT336" s="40">
        <f>INDEX(人口源表!$1:$1048576,MATCH($B336,人口源表!$A:$A,0),MATCH(AT$1,人口源表!$1:$1,0))-INDEX(城镇人口!$1:$1048576,MATCH($B336,城镇人口!$B:$B,0),MATCH(AT$1,城镇人口!$1:$1,0))</f>
        <v>424363.22530428472</v>
      </c>
      <c r="AU336" s="40">
        <f>INDEX(人口源表!$1:$1048576,MATCH($B336,人口源表!$A:$A,0),MATCH(AU$1,人口源表!$1:$1,0))-INDEX(城镇人口!$1:$1048576,MATCH($B336,城镇人口!$B:$B,0),MATCH(AU$1,城镇人口!$1:$1,0))</f>
        <v>421523.50407342135</v>
      </c>
      <c r="AV336" s="40">
        <f>INDEX(人口源表!$1:$1048576,MATCH($B336,人口源表!$A:$A,0),MATCH(AV$1,人口源表!$1:$1,0))-INDEX(城镇人口!$1:$1048576,MATCH($B336,城镇人口!$B:$B,0),MATCH(AV$1,城镇人口!$1:$1,0))</f>
        <v>419152.51151818666</v>
      </c>
    </row>
    <row r="337" spans="1:48" x14ac:dyDescent="0.15">
      <c r="A337" s="36" t="s">
        <v>882</v>
      </c>
      <c r="B337" s="4" t="s">
        <v>682</v>
      </c>
      <c r="C337" s="34">
        <f>VLOOKUP(B337,'[1]2016省城人口总结（根）'!B:C,2,FALSE)/100</f>
        <v>0.50206499999999998</v>
      </c>
      <c r="D337" s="40">
        <f>INDEX(人口源表!$1:$1048576,MATCH($B337,人口源表!$A:$A,0),MATCH(D$1,人口源表!$1:$1,0))-INDEX(城镇人口!$1:$1048576,MATCH($B337,城镇人口!$B:$B,0),MATCH(D$1,城镇人口!$1:$1,0))</f>
        <v>562082.0635955116</v>
      </c>
      <c r="E337" s="40">
        <f>INDEX(人口源表!$1:$1048576,MATCH($B337,人口源表!$A:$A,0),MATCH(E$1,人口源表!$1:$1,0))-INDEX(城镇人口!$1:$1048576,MATCH($B337,城镇人口!$B:$B,0),MATCH(E$1,城镇人口!$1:$1,0))</f>
        <v>556404.62968469993</v>
      </c>
      <c r="F337" s="40">
        <f>INDEX(人口源表!$1:$1048576,MATCH($B337,人口源表!$A:$A,0),MATCH(F$1,人口源表!$1:$1,0))-INDEX(城镇人口!$1:$1048576,MATCH($B337,城镇人口!$B:$B,0),MATCH(F$1,城镇人口!$1:$1,0))</f>
        <v>550393.01468004275</v>
      </c>
      <c r="G337" s="40">
        <f>INDEX(人口源表!$1:$1048576,MATCH($B337,人口源表!$A:$A,0),MATCH(G$1,人口源表!$1:$1,0))-INDEX(城镇人口!$1:$1048576,MATCH($B337,城镇人口!$B:$B,0),MATCH(G$1,城镇人口!$1:$1,0))</f>
        <v>499238.90809871233</v>
      </c>
      <c r="H337" s="40">
        <f>INDEX(人口源表!$1:$1048576,MATCH($B337,人口源表!$A:$A,0),MATCH(H$1,人口源表!$1:$1,0))-INDEX(城镇人口!$1:$1048576,MATCH($B337,城镇人口!$B:$B,0),MATCH(H$1,城镇人口!$1:$1,0))</f>
        <v>494039.57063614356</v>
      </c>
      <c r="I337" s="40">
        <f>INDEX(人口源表!$1:$1048576,MATCH($B337,人口源表!$A:$A,0),MATCH(I$1,人口源表!$1:$1,0))-INDEX(城镇人口!$1:$1048576,MATCH($B337,城镇人口!$B:$B,0),MATCH(I$1,城镇人口!$1:$1,0))</f>
        <v>492734.85017382179</v>
      </c>
      <c r="J337" s="40">
        <f>INDEX(人口源表!$1:$1048576,MATCH($B337,人口源表!$A:$A,0),MATCH(J$1,人口源表!$1:$1,0))-INDEX(城镇人口!$1:$1048576,MATCH($B337,城镇人口!$B:$B,0),MATCH(J$1,城镇人口!$1:$1,0))</f>
        <v>491382.18047787377</v>
      </c>
      <c r="K337" s="40">
        <f>INDEX(人口源表!$1:$1048576,MATCH($B337,人口源表!$A:$A,0),MATCH(K$1,人口源表!$1:$1,0))-INDEX(城镇人口!$1:$1048576,MATCH($B337,城镇人口!$B:$B,0),MATCH(K$1,城镇人口!$1:$1,0))</f>
        <v>489921.66100454074</v>
      </c>
      <c r="L337" s="40">
        <f>INDEX(人口源表!$1:$1048576,MATCH($B337,人口源表!$A:$A,0),MATCH(L$1,人口源表!$1:$1,0))-INDEX(城镇人口!$1:$1048576,MATCH($B337,城镇人口!$B:$B,0),MATCH(L$1,城镇人口!$1:$1,0))</f>
        <v>488301.23051571706</v>
      </c>
      <c r="M337" s="40">
        <f>INDEX(人口源表!$1:$1048576,MATCH($B337,人口源表!$A:$A,0),MATCH(M$1,人口源表!$1:$1,0))-INDEX(城镇人口!$1:$1048576,MATCH($B337,城镇人口!$B:$B,0),MATCH(M$1,城镇人口!$1:$1,0))</f>
        <v>486472.91250327323</v>
      </c>
      <c r="N337" s="40">
        <f>INDEX(人口源表!$1:$1048576,MATCH($B337,人口源表!$A:$A,0),MATCH(N$1,人口源表!$1:$1,0))-INDEX(城镇人口!$1:$1048576,MATCH($B337,城镇人口!$B:$B,0),MATCH(N$1,城镇人口!$1:$1,0))</f>
        <v>484395.34065634955</v>
      </c>
      <c r="O337" s="40">
        <f>INDEX(人口源表!$1:$1048576,MATCH($B337,人口源表!$A:$A,0),MATCH(O$1,人口源表!$1:$1,0))-INDEX(城镇人口!$1:$1048576,MATCH($B337,城镇人口!$B:$B,0),MATCH(O$1,城镇人口!$1:$1,0))</f>
        <v>482031.41129610955</v>
      </c>
      <c r="P337" s="40">
        <f>INDEX(人口源表!$1:$1048576,MATCH($B337,人口源表!$A:$A,0),MATCH(P$1,人口源表!$1:$1,0))-INDEX(城镇人口!$1:$1048576,MATCH($B337,城镇人口!$B:$B,0),MATCH(P$1,城镇人口!$1:$1,0))</f>
        <v>479350.28503591625</v>
      </c>
      <c r="Q337" s="40">
        <f>INDEX(人口源表!$1:$1048576,MATCH($B337,人口源表!$A:$A,0),MATCH(Q$1,人口源表!$1:$1,0))-INDEX(城镇人口!$1:$1048576,MATCH($B337,城镇人口!$B:$B,0),MATCH(Q$1,城镇人口!$1:$1,0))</f>
        <v>476325.08502148697</v>
      </c>
      <c r="R337" s="40">
        <f>INDEX(人口源表!$1:$1048576,MATCH($B337,人口源表!$A:$A,0),MATCH(R$1,人口源表!$1:$1,0))-INDEX(城镇人口!$1:$1048576,MATCH($B337,城镇人口!$B:$B,0),MATCH(R$1,城镇人口!$1:$1,0))</f>
        <v>472934.83066008403</v>
      </c>
      <c r="S337" s="40">
        <f>INDEX(人口源表!$1:$1048576,MATCH($B337,人口源表!$A:$A,0),MATCH(S$1,人口源表!$1:$1,0))-INDEX(城镇人口!$1:$1048576,MATCH($B337,城镇人口!$B:$B,0),MATCH(S$1,城镇人口!$1:$1,0))</f>
        <v>472635.02295415814</v>
      </c>
      <c r="T337" s="40">
        <f>INDEX(人口源表!$1:$1048576,MATCH($B337,人口源表!$A:$A,0),MATCH(T$1,人口源表!$1:$1,0))-INDEX(城镇人口!$1:$1048576,MATCH($B337,城镇人口!$B:$B,0),MATCH(T$1,城镇人口!$1:$1,0))</f>
        <v>472036.20719996735</v>
      </c>
      <c r="U337" s="40">
        <f>INDEX(人口源表!$1:$1048576,MATCH($B337,人口源表!$A:$A,0),MATCH(U$1,人口源表!$1:$1,0))-INDEX(城镇人口!$1:$1048576,MATCH($B337,城镇人口!$B:$B,0),MATCH(U$1,城镇人口!$1:$1,0))</f>
        <v>471125.32588986517</v>
      </c>
      <c r="V337" s="40">
        <f>INDEX(人口源表!$1:$1048576,MATCH($B337,人口源表!$A:$A,0),MATCH(V$1,人口源表!$1:$1,0))-INDEX(城镇人口!$1:$1048576,MATCH($B337,城镇人口!$B:$B,0),MATCH(V$1,城镇人口!$1:$1,0))</f>
        <v>469894.25568121334</v>
      </c>
      <c r="W337" s="40">
        <f>INDEX(人口源表!$1:$1048576,MATCH($B337,人口源表!$A:$A,0),MATCH(W$1,人口源表!$1:$1,0))-INDEX(城镇人口!$1:$1048576,MATCH($B337,城镇人口!$B:$B,0),MATCH(W$1,城镇人口!$1:$1,0))</f>
        <v>468337.68958243844</v>
      </c>
      <c r="X337" s="40">
        <f>INDEX(人口源表!$1:$1048576,MATCH($B337,人口源表!$A:$A,0),MATCH(X$1,人口源表!$1:$1,0))-INDEX(城镇人口!$1:$1048576,MATCH($B337,城镇人口!$B:$B,0),MATCH(X$1,城镇人口!$1:$1,0))</f>
        <v>466453.43998648447</v>
      </c>
      <c r="Y337" s="40">
        <f>INDEX(人口源表!$1:$1048576,MATCH($B337,人口源表!$A:$A,0),MATCH(Y$1,人口源表!$1:$1,0))-INDEX(城镇人口!$1:$1048576,MATCH($B337,城镇人口!$B:$B,0),MATCH(Y$1,城镇人口!$1:$1,0))</f>
        <v>464242.33643564954</v>
      </c>
      <c r="Z337" s="40">
        <f>INDEX(人口源表!$1:$1048576,MATCH($B337,人口源表!$A:$A,0),MATCH(Z$1,人口源表!$1:$1,0))-INDEX(城镇人口!$1:$1048576,MATCH($B337,城镇人口!$B:$B,0),MATCH(Z$1,城镇人口!$1:$1,0))</f>
        <v>461709.26945731672</v>
      </c>
      <c r="AA337" s="40">
        <f>INDEX(人口源表!$1:$1048576,MATCH($B337,人口源表!$A:$A,0),MATCH(AA$1,人口源表!$1:$1,0))-INDEX(城镇人口!$1:$1048576,MATCH($B337,城镇人口!$B:$B,0),MATCH(AA$1,城镇人口!$1:$1,0))</f>
        <v>458860.76214926969</v>
      </c>
      <c r="AB337" s="40">
        <f>INDEX(人口源表!$1:$1048576,MATCH($B337,人口源表!$A:$A,0),MATCH(AB$1,人口源表!$1:$1,0))-INDEX(城镇人口!$1:$1048576,MATCH($B337,城镇人口!$B:$B,0),MATCH(AB$1,城镇人口!$1:$1,0))</f>
        <v>455707.54376350122</v>
      </c>
      <c r="AC337" s="40">
        <f>INDEX(人口源表!$1:$1048576,MATCH($B337,人口源表!$A:$A,0),MATCH(AC$1,人口源表!$1:$1,0))-INDEX(城镇人口!$1:$1048576,MATCH($B337,城镇人口!$B:$B,0),MATCH(AC$1,城镇人口!$1:$1,0))</f>
        <v>453191.10920321732</v>
      </c>
      <c r="AD337" s="40">
        <f>INDEX(人口源表!$1:$1048576,MATCH($B337,人口源表!$A:$A,0),MATCH(AD$1,人口源表!$1:$1,0))-INDEX(城镇人口!$1:$1048576,MATCH($B337,城镇人口!$B:$B,0),MATCH(AD$1,城镇人口!$1:$1,0))</f>
        <v>450405.93663769925</v>
      </c>
      <c r="AE337" s="40">
        <f>INDEX(人口源表!$1:$1048576,MATCH($B337,人口源表!$A:$A,0),MATCH(AE$1,人口源表!$1:$1,0))-INDEX(城镇人口!$1:$1048576,MATCH($B337,城镇人口!$B:$B,0),MATCH(AE$1,城镇人口!$1:$1,0))</f>
        <v>447369.00216984237</v>
      </c>
      <c r="AF337" s="40">
        <f>INDEX(人口源表!$1:$1048576,MATCH($B337,人口源表!$A:$A,0),MATCH(AF$1,人口源表!$1:$1,0))-INDEX(城镇人口!$1:$1048576,MATCH($B337,城镇人口!$B:$B,0),MATCH(AF$1,城镇人口!$1:$1,0))</f>
        <v>444098.8388142382</v>
      </c>
      <c r="AG337" s="40">
        <f>INDEX(人口源表!$1:$1048576,MATCH($B337,人口源表!$A:$A,0),MATCH(AG$1,人口源表!$1:$1,0))-INDEX(城镇人口!$1:$1048576,MATCH($B337,城镇人口!$B:$B,0),MATCH(AG$1,城镇人口!$1:$1,0))</f>
        <v>440616.93212475209</v>
      </c>
      <c r="AH337" s="40">
        <f>INDEX(人口源表!$1:$1048576,MATCH($B337,人口源表!$A:$A,0),MATCH(AH$1,人口源表!$1:$1,0))-INDEX(城镇人口!$1:$1048576,MATCH($B337,城镇人口!$B:$B,0),MATCH(AH$1,城镇人口!$1:$1,0))</f>
        <v>436946.52284108952</v>
      </c>
      <c r="AI337" s="40">
        <f>INDEX(人口源表!$1:$1048576,MATCH($B337,人口源表!$A:$A,0),MATCH(AI$1,人口源表!$1:$1,0))-INDEX(城镇人口!$1:$1048576,MATCH($B337,城镇人口!$B:$B,0),MATCH(AI$1,城镇人口!$1:$1,0))</f>
        <v>433113.96952850861</v>
      </c>
      <c r="AJ337" s="40">
        <f>INDEX(人口源表!$1:$1048576,MATCH($B337,人口源表!$A:$A,0),MATCH(AJ$1,人口源表!$1:$1,0))-INDEX(城镇人口!$1:$1048576,MATCH($B337,城镇人口!$B:$B,0),MATCH(AJ$1,城镇人口!$1:$1,0))</f>
        <v>429146.47950600868</v>
      </c>
      <c r="AK337" s="40">
        <f>INDEX(人口源表!$1:$1048576,MATCH($B337,人口源表!$A:$A,0),MATCH(AK$1,人口源表!$1:$1,0))-INDEX(城镇人口!$1:$1048576,MATCH($B337,城镇人口!$B:$B,0),MATCH(AK$1,城镇人口!$1:$1,0))</f>
        <v>425073.82917312114</v>
      </c>
      <c r="AL337" s="40">
        <f>INDEX(人口源表!$1:$1048576,MATCH($B337,人口源表!$A:$A,0),MATCH(AL$1,人口源表!$1:$1,0))-INDEX(城镇人口!$1:$1048576,MATCH($B337,城镇人口!$B:$B,0),MATCH(AL$1,城镇人口!$1:$1,0))</f>
        <v>420928.60102857545</v>
      </c>
      <c r="AM337" s="40">
        <f>INDEX(人口源表!$1:$1048576,MATCH($B337,人口源表!$A:$A,0),MATCH(AM$1,人口源表!$1:$1,0))-INDEX(城镇人口!$1:$1048576,MATCH($B337,城镇人口!$B:$B,0),MATCH(AM$1,城镇人口!$1:$1,0))</f>
        <v>416743.60478989675</v>
      </c>
      <c r="AN337" s="40">
        <f>INDEX(人口源表!$1:$1048576,MATCH($B337,人口源表!$A:$A,0),MATCH(AN$1,人口源表!$1:$1,0))-INDEX(城镇人口!$1:$1048576,MATCH($B337,城镇人口!$B:$B,0),MATCH(AN$1,城镇人口!$1:$1,0))</f>
        <v>412554.2656412517</v>
      </c>
      <c r="AO337" s="40">
        <f>INDEX(人口源表!$1:$1048576,MATCH($B337,人口源表!$A:$A,0),MATCH(AO$1,人口源表!$1:$1,0))-INDEX(城镇人口!$1:$1048576,MATCH($B337,城镇人口!$B:$B,0),MATCH(AO$1,城镇人口!$1:$1,0))</f>
        <v>408397.80292282149</v>
      </c>
      <c r="AP337" s="40">
        <f>INDEX(人口源表!$1:$1048576,MATCH($B337,人口源表!$A:$A,0),MATCH(AP$1,人口源表!$1:$1,0))-INDEX(城镇人口!$1:$1048576,MATCH($B337,城镇人口!$B:$B,0),MATCH(AP$1,城镇人口!$1:$1,0))</f>
        <v>404312.09438130585</v>
      </c>
      <c r="AQ337" s="40">
        <f>INDEX(人口源表!$1:$1048576,MATCH($B337,人口源表!$A:$A,0),MATCH(AQ$1,人口源表!$1:$1,0))-INDEX(城镇人口!$1:$1048576,MATCH($B337,城镇人口!$B:$B,0),MATCH(AQ$1,城镇人口!$1:$1,0))</f>
        <v>400337.30494850036</v>
      </c>
      <c r="AR337" s="40">
        <f>INDEX(人口源表!$1:$1048576,MATCH($B337,人口源表!$A:$A,0),MATCH(AR$1,人口源表!$1:$1,0))-INDEX(城镇人口!$1:$1048576,MATCH($B337,城镇人口!$B:$B,0),MATCH(AR$1,城镇人口!$1:$1,0))</f>
        <v>396514.73891036306</v>
      </c>
      <c r="AS337" s="40">
        <f>INDEX(人口源表!$1:$1048576,MATCH($B337,人口源表!$A:$A,0),MATCH(AS$1,人口源表!$1:$1,0))-INDEX(城镇人口!$1:$1048576,MATCH($B337,城镇人口!$B:$B,0),MATCH(AS$1,城镇人口!$1:$1,0))</f>
        <v>392886.07069238427</v>
      </c>
      <c r="AT337" s="40">
        <f>INDEX(人口源表!$1:$1048576,MATCH($B337,人口源表!$A:$A,0),MATCH(AT$1,人口源表!$1:$1,0))-INDEX(城镇人口!$1:$1048576,MATCH($B337,城镇人口!$B:$B,0),MATCH(AT$1,城镇人口!$1:$1,0))</f>
        <v>389495.26581756736</v>
      </c>
      <c r="AU337" s="40">
        <f>INDEX(人口源表!$1:$1048576,MATCH($B337,人口源表!$A:$A,0),MATCH(AU$1,人口源表!$1:$1,0))-INDEX(城镇人口!$1:$1048576,MATCH($B337,城镇人口!$B:$B,0),MATCH(AU$1,城镇人口!$1:$1,0))</f>
        <v>386386.11879518034</v>
      </c>
      <c r="AV337" s="40">
        <f>INDEX(人口源表!$1:$1048576,MATCH($B337,人口源表!$A:$A,0),MATCH(AV$1,人口源表!$1:$1,0))-INDEX(城镇人口!$1:$1048576,MATCH($B337,城镇人口!$B:$B,0),MATCH(AV$1,城镇人口!$1:$1,0))</f>
        <v>383604.48188325297</v>
      </c>
    </row>
    <row r="338" spans="1:48" x14ac:dyDescent="0.15">
      <c r="A338" s="36" t="s">
        <v>883</v>
      </c>
      <c r="B338" s="4" t="s">
        <v>684</v>
      </c>
      <c r="C338" s="34">
        <f>VLOOKUP(B338,'[1]2016省城人口总结（根）'!B:C,2,FALSE)/100</f>
        <v>0.85669946698612809</v>
      </c>
      <c r="D338" s="40">
        <f>INDEX(人口源表!$1:$1048576,MATCH($B338,人口源表!$A:$A,0),MATCH(D$1,人口源表!$1:$1,0))-INDEX(城镇人口!$1:$1048576,MATCH($B338,城镇人口!$B:$B,0),MATCH(D$1,城镇人口!$1:$1,0))</f>
        <v>470673.2053372222</v>
      </c>
      <c r="E338" s="40">
        <f>INDEX(人口源表!$1:$1048576,MATCH($B338,人口源表!$A:$A,0),MATCH(E$1,人口源表!$1:$1,0))-INDEX(城镇人口!$1:$1048576,MATCH($B338,城镇人口!$B:$B,0),MATCH(E$1,城镇人口!$1:$1,0))</f>
        <v>425797.68338255025</v>
      </c>
      <c r="F338" s="40">
        <f>INDEX(人口源表!$1:$1048576,MATCH($B338,人口源表!$A:$A,0),MATCH(F$1,人口源表!$1:$1,0))-INDEX(城镇人口!$1:$1048576,MATCH($B338,城镇人口!$B:$B,0),MATCH(F$1,城镇人口!$1:$1,0))</f>
        <v>379206.92238429887</v>
      </c>
      <c r="G338" s="40">
        <f>INDEX(人口源表!$1:$1048576,MATCH($B338,人口源表!$A:$A,0),MATCH(G$1,人口源表!$1:$1,0))-INDEX(城镇人口!$1:$1048576,MATCH($B338,城镇人口!$B:$B,0),MATCH(G$1,城镇人口!$1:$1,0))</f>
        <v>396892.1328062485</v>
      </c>
      <c r="H338" s="40">
        <f>INDEX(人口源表!$1:$1048576,MATCH($B338,人口源表!$A:$A,0),MATCH(H$1,人口源表!$1:$1,0))-INDEX(城镇人口!$1:$1048576,MATCH($B338,城镇人口!$B:$B,0),MATCH(H$1,城镇人口!$1:$1,0))</f>
        <v>338523.39858544944</v>
      </c>
      <c r="I338" s="40">
        <f>INDEX(人口源表!$1:$1048576,MATCH($B338,人口源表!$A:$A,0),MATCH(I$1,人口源表!$1:$1,0))-INDEX(城镇人口!$1:$1048576,MATCH($B338,城镇人口!$B:$B,0),MATCH(I$1,城镇人口!$1:$1,0))</f>
        <v>303867.3046252043</v>
      </c>
      <c r="J338" s="40">
        <f>INDEX(人口源表!$1:$1048576,MATCH($B338,人口源表!$A:$A,0),MATCH(J$1,人口源表!$1:$1,0))-INDEX(城镇人口!$1:$1048576,MATCH($B338,城镇人口!$B:$B,0),MATCH(J$1,城镇人口!$1:$1,0))</f>
        <v>267932.45588411577</v>
      </c>
      <c r="K338" s="40">
        <f>INDEX(人口源表!$1:$1048576,MATCH($B338,人口源表!$A:$A,0),MATCH(K$1,人口源表!$1:$1,0))-INDEX(城镇人口!$1:$1048576,MATCH($B338,城镇人口!$B:$B,0),MATCH(K$1,城镇人口!$1:$1,0))</f>
        <v>230843.88218316901</v>
      </c>
      <c r="L338" s="40">
        <f>INDEX(人口源表!$1:$1048576,MATCH($B338,人口源表!$A:$A,0),MATCH(L$1,人口源表!$1:$1,0))-INDEX(城镇人口!$1:$1048576,MATCH($B338,城镇人口!$B:$B,0),MATCH(L$1,城镇人口!$1:$1,0))</f>
        <v>192717.85520667629</v>
      </c>
      <c r="M338" s="40">
        <f>INDEX(人口源表!$1:$1048576,MATCH($B338,人口源表!$A:$A,0),MATCH(M$1,人口源表!$1:$1,0))-INDEX(城镇人口!$1:$1048576,MATCH($B338,城镇人口!$B:$B,0),MATCH(M$1,城镇人口!$1:$1,0))</f>
        <v>153662.18851151364</v>
      </c>
      <c r="N338" s="40">
        <f>INDEX(人口源表!$1:$1048576,MATCH($B338,人口源表!$A:$A,0),MATCH(N$1,人口源表!$1:$1,0))-INDEX(城镇人口!$1:$1048576,MATCH($B338,城镇人口!$B:$B,0),MATCH(N$1,城镇人口!$1:$1,0))</f>
        <v>113776.52147820452</v>
      </c>
      <c r="O338" s="40">
        <f>INDEX(人口源表!$1:$1048576,MATCH($B338,人口源表!$A:$A,0),MATCH(O$1,人口源表!$1:$1,0))-INDEX(城镇人口!$1:$1048576,MATCH($B338,城镇人口!$B:$B,0),MATCH(O$1,城镇人口!$1:$1,0))</f>
        <v>73152.725136491004</v>
      </c>
      <c r="P338" s="40">
        <f>INDEX(人口源表!$1:$1048576,MATCH($B338,人口源表!$A:$A,0),MATCH(P$1,人口源表!$1:$1,0))-INDEX(城镇人口!$1:$1048576,MATCH($B338,城镇人口!$B:$B,0),MATCH(P$1,城镇人口!$1:$1,0))</f>
        <v>31875.172923854552</v>
      </c>
      <c r="Q338" s="40">
        <f>INDEX(人口源表!$1:$1048576,MATCH($B338,人口源表!$A:$A,0),MATCH(Q$1,人口源表!$1:$1,0))-INDEX(城镇人口!$1:$1048576,MATCH($B338,城镇人口!$B:$B,0),MATCH(Q$1,城镇人口!$1:$1,0))</f>
        <v>0</v>
      </c>
      <c r="R338" s="40">
        <f>INDEX(人口源表!$1:$1048576,MATCH($B338,人口源表!$A:$A,0),MATCH(R$1,人口源表!$1:$1,0))-INDEX(城镇人口!$1:$1048576,MATCH($B338,城镇人口!$B:$B,0),MATCH(R$1,城镇人口!$1:$1,0))</f>
        <v>0</v>
      </c>
      <c r="S338" s="40">
        <f>INDEX(人口源表!$1:$1048576,MATCH($B338,人口源表!$A:$A,0),MATCH(S$1,人口源表!$1:$1,0))-INDEX(城镇人口!$1:$1048576,MATCH($B338,城镇人口!$B:$B,0),MATCH(S$1,城镇人口!$1:$1,0))</f>
        <v>0</v>
      </c>
      <c r="T338" s="40">
        <f>INDEX(人口源表!$1:$1048576,MATCH($B338,人口源表!$A:$A,0),MATCH(T$1,人口源表!$1:$1,0))-INDEX(城镇人口!$1:$1048576,MATCH($B338,城镇人口!$B:$B,0),MATCH(T$1,城镇人口!$1:$1,0))</f>
        <v>0</v>
      </c>
      <c r="U338" s="40">
        <f>INDEX(人口源表!$1:$1048576,MATCH($B338,人口源表!$A:$A,0),MATCH(U$1,人口源表!$1:$1,0))-INDEX(城镇人口!$1:$1048576,MATCH($B338,城镇人口!$B:$B,0),MATCH(U$1,城镇人口!$1:$1,0))</f>
        <v>0</v>
      </c>
      <c r="V338" s="40">
        <f>INDEX(人口源表!$1:$1048576,MATCH($B338,人口源表!$A:$A,0),MATCH(V$1,人口源表!$1:$1,0))-INDEX(城镇人口!$1:$1048576,MATCH($B338,城镇人口!$B:$B,0),MATCH(V$1,城镇人口!$1:$1,0))</f>
        <v>0</v>
      </c>
      <c r="W338" s="40">
        <f>INDEX(人口源表!$1:$1048576,MATCH($B338,人口源表!$A:$A,0),MATCH(W$1,人口源表!$1:$1,0))-INDEX(城镇人口!$1:$1048576,MATCH($B338,城镇人口!$B:$B,0),MATCH(W$1,城镇人口!$1:$1,0))</f>
        <v>0</v>
      </c>
      <c r="X338" s="40">
        <f>INDEX(人口源表!$1:$1048576,MATCH($B338,人口源表!$A:$A,0),MATCH(X$1,人口源表!$1:$1,0))-INDEX(城镇人口!$1:$1048576,MATCH($B338,城镇人口!$B:$B,0),MATCH(X$1,城镇人口!$1:$1,0))</f>
        <v>0</v>
      </c>
      <c r="Y338" s="40">
        <f>INDEX(人口源表!$1:$1048576,MATCH($B338,人口源表!$A:$A,0),MATCH(Y$1,人口源表!$1:$1,0))-INDEX(城镇人口!$1:$1048576,MATCH($B338,城镇人口!$B:$B,0),MATCH(Y$1,城镇人口!$1:$1,0))</f>
        <v>0</v>
      </c>
      <c r="Z338" s="40">
        <f>INDEX(人口源表!$1:$1048576,MATCH($B338,人口源表!$A:$A,0),MATCH(Z$1,人口源表!$1:$1,0))-INDEX(城镇人口!$1:$1048576,MATCH($B338,城镇人口!$B:$B,0),MATCH(Z$1,城镇人口!$1:$1,0))</f>
        <v>0</v>
      </c>
      <c r="AA338" s="40">
        <f>INDEX(人口源表!$1:$1048576,MATCH($B338,人口源表!$A:$A,0),MATCH(AA$1,人口源表!$1:$1,0))-INDEX(城镇人口!$1:$1048576,MATCH($B338,城镇人口!$B:$B,0),MATCH(AA$1,城镇人口!$1:$1,0))</f>
        <v>0</v>
      </c>
      <c r="AB338" s="40">
        <f>INDEX(人口源表!$1:$1048576,MATCH($B338,人口源表!$A:$A,0),MATCH(AB$1,人口源表!$1:$1,0))-INDEX(城镇人口!$1:$1048576,MATCH($B338,城镇人口!$B:$B,0),MATCH(AB$1,城镇人口!$1:$1,0))</f>
        <v>0</v>
      </c>
      <c r="AC338" s="40">
        <f>INDEX(人口源表!$1:$1048576,MATCH($B338,人口源表!$A:$A,0),MATCH(AC$1,人口源表!$1:$1,0))-INDEX(城镇人口!$1:$1048576,MATCH($B338,城镇人口!$B:$B,0),MATCH(AC$1,城镇人口!$1:$1,0))</f>
        <v>0</v>
      </c>
      <c r="AD338" s="40">
        <f>INDEX(人口源表!$1:$1048576,MATCH($B338,人口源表!$A:$A,0),MATCH(AD$1,人口源表!$1:$1,0))-INDEX(城镇人口!$1:$1048576,MATCH($B338,城镇人口!$B:$B,0),MATCH(AD$1,城镇人口!$1:$1,0))</f>
        <v>0</v>
      </c>
      <c r="AE338" s="40">
        <f>INDEX(人口源表!$1:$1048576,MATCH($B338,人口源表!$A:$A,0),MATCH(AE$1,人口源表!$1:$1,0))-INDEX(城镇人口!$1:$1048576,MATCH($B338,城镇人口!$B:$B,0),MATCH(AE$1,城镇人口!$1:$1,0))</f>
        <v>0</v>
      </c>
      <c r="AF338" s="40">
        <f>INDEX(人口源表!$1:$1048576,MATCH($B338,人口源表!$A:$A,0),MATCH(AF$1,人口源表!$1:$1,0))-INDEX(城镇人口!$1:$1048576,MATCH($B338,城镇人口!$B:$B,0),MATCH(AF$1,城镇人口!$1:$1,0))</f>
        <v>0</v>
      </c>
      <c r="AG338" s="40">
        <f>INDEX(人口源表!$1:$1048576,MATCH($B338,人口源表!$A:$A,0),MATCH(AG$1,人口源表!$1:$1,0))-INDEX(城镇人口!$1:$1048576,MATCH($B338,城镇人口!$B:$B,0),MATCH(AG$1,城镇人口!$1:$1,0))</f>
        <v>0</v>
      </c>
      <c r="AH338" s="40">
        <f>INDEX(人口源表!$1:$1048576,MATCH($B338,人口源表!$A:$A,0),MATCH(AH$1,人口源表!$1:$1,0))-INDEX(城镇人口!$1:$1048576,MATCH($B338,城镇人口!$B:$B,0),MATCH(AH$1,城镇人口!$1:$1,0))</f>
        <v>0</v>
      </c>
      <c r="AI338" s="40">
        <f>INDEX(人口源表!$1:$1048576,MATCH($B338,人口源表!$A:$A,0),MATCH(AI$1,人口源表!$1:$1,0))-INDEX(城镇人口!$1:$1048576,MATCH($B338,城镇人口!$B:$B,0),MATCH(AI$1,城镇人口!$1:$1,0))</f>
        <v>0</v>
      </c>
      <c r="AJ338" s="40">
        <f>INDEX(人口源表!$1:$1048576,MATCH($B338,人口源表!$A:$A,0),MATCH(AJ$1,人口源表!$1:$1,0))-INDEX(城镇人口!$1:$1048576,MATCH($B338,城镇人口!$B:$B,0),MATCH(AJ$1,城镇人口!$1:$1,0))</f>
        <v>0</v>
      </c>
      <c r="AK338" s="40">
        <f>INDEX(人口源表!$1:$1048576,MATCH($B338,人口源表!$A:$A,0),MATCH(AK$1,人口源表!$1:$1,0))-INDEX(城镇人口!$1:$1048576,MATCH($B338,城镇人口!$B:$B,0),MATCH(AK$1,城镇人口!$1:$1,0))</f>
        <v>0</v>
      </c>
      <c r="AL338" s="40">
        <f>INDEX(人口源表!$1:$1048576,MATCH($B338,人口源表!$A:$A,0),MATCH(AL$1,人口源表!$1:$1,0))-INDEX(城镇人口!$1:$1048576,MATCH($B338,城镇人口!$B:$B,0),MATCH(AL$1,城镇人口!$1:$1,0))</f>
        <v>0</v>
      </c>
      <c r="AM338" s="40">
        <f>INDEX(人口源表!$1:$1048576,MATCH($B338,人口源表!$A:$A,0),MATCH(AM$1,人口源表!$1:$1,0))-INDEX(城镇人口!$1:$1048576,MATCH($B338,城镇人口!$B:$B,0),MATCH(AM$1,城镇人口!$1:$1,0))</f>
        <v>0</v>
      </c>
      <c r="AN338" s="40">
        <f>INDEX(人口源表!$1:$1048576,MATCH($B338,人口源表!$A:$A,0),MATCH(AN$1,人口源表!$1:$1,0))-INDEX(城镇人口!$1:$1048576,MATCH($B338,城镇人口!$B:$B,0),MATCH(AN$1,城镇人口!$1:$1,0))</f>
        <v>0</v>
      </c>
      <c r="AO338" s="40">
        <f>INDEX(人口源表!$1:$1048576,MATCH($B338,人口源表!$A:$A,0),MATCH(AO$1,人口源表!$1:$1,0))-INDEX(城镇人口!$1:$1048576,MATCH($B338,城镇人口!$B:$B,0),MATCH(AO$1,城镇人口!$1:$1,0))</f>
        <v>0</v>
      </c>
      <c r="AP338" s="40">
        <f>INDEX(人口源表!$1:$1048576,MATCH($B338,人口源表!$A:$A,0),MATCH(AP$1,人口源表!$1:$1,0))-INDEX(城镇人口!$1:$1048576,MATCH($B338,城镇人口!$B:$B,0),MATCH(AP$1,城镇人口!$1:$1,0))</f>
        <v>0</v>
      </c>
      <c r="AQ338" s="40">
        <f>INDEX(人口源表!$1:$1048576,MATCH($B338,人口源表!$A:$A,0),MATCH(AQ$1,人口源表!$1:$1,0))-INDEX(城镇人口!$1:$1048576,MATCH($B338,城镇人口!$B:$B,0),MATCH(AQ$1,城镇人口!$1:$1,0))</f>
        <v>0</v>
      </c>
      <c r="AR338" s="40">
        <f>INDEX(人口源表!$1:$1048576,MATCH($B338,人口源表!$A:$A,0),MATCH(AR$1,人口源表!$1:$1,0))-INDEX(城镇人口!$1:$1048576,MATCH($B338,城镇人口!$B:$B,0),MATCH(AR$1,城镇人口!$1:$1,0))</f>
        <v>0</v>
      </c>
      <c r="AS338" s="40">
        <f>INDEX(人口源表!$1:$1048576,MATCH($B338,人口源表!$A:$A,0),MATCH(AS$1,人口源表!$1:$1,0))-INDEX(城镇人口!$1:$1048576,MATCH($B338,城镇人口!$B:$B,0),MATCH(AS$1,城镇人口!$1:$1,0))</f>
        <v>0</v>
      </c>
      <c r="AT338" s="40">
        <f>INDEX(人口源表!$1:$1048576,MATCH($B338,人口源表!$A:$A,0),MATCH(AT$1,人口源表!$1:$1,0))-INDEX(城镇人口!$1:$1048576,MATCH($B338,城镇人口!$B:$B,0),MATCH(AT$1,城镇人口!$1:$1,0))</f>
        <v>0</v>
      </c>
      <c r="AU338" s="40">
        <f>INDEX(人口源表!$1:$1048576,MATCH($B338,人口源表!$A:$A,0),MATCH(AU$1,人口源表!$1:$1,0))-INDEX(城镇人口!$1:$1048576,MATCH($B338,城镇人口!$B:$B,0),MATCH(AU$1,城镇人口!$1:$1,0))</f>
        <v>0</v>
      </c>
      <c r="AV338" s="40">
        <f>INDEX(人口源表!$1:$1048576,MATCH($B338,人口源表!$A:$A,0),MATCH(AV$1,人口源表!$1:$1,0))-INDEX(城镇人口!$1:$1048576,MATCH($B338,城镇人口!$B:$B,0),MATCH(AV$1,城镇人口!$1:$1,0))</f>
        <v>0</v>
      </c>
    </row>
    <row r="339" spans="1:48" x14ac:dyDescent="0.15">
      <c r="A339" s="36" t="s">
        <v>883</v>
      </c>
      <c r="B339" s="4" t="s">
        <v>686</v>
      </c>
      <c r="C339" s="34">
        <f>VLOOKUP(B339,'[1]2016省城人口总结（根）'!B:C,2,FALSE)/100</f>
        <v>1</v>
      </c>
      <c r="D339" s="40">
        <f>INDEX(人口源表!$1:$1048576,MATCH($B339,人口源表!$A:$A,0),MATCH(D$1,人口源表!$1:$1,0))-INDEX(城镇人口!$1:$1048576,MATCH($B339,城镇人口!$B:$B,0),MATCH(D$1,城镇人口!$1:$1,0))</f>
        <v>0</v>
      </c>
      <c r="E339" s="40">
        <f>INDEX(人口源表!$1:$1048576,MATCH($B339,人口源表!$A:$A,0),MATCH(E$1,人口源表!$1:$1,0))-INDEX(城镇人口!$1:$1048576,MATCH($B339,城镇人口!$B:$B,0),MATCH(E$1,城镇人口!$1:$1,0))</f>
        <v>0</v>
      </c>
      <c r="F339" s="40">
        <f>INDEX(人口源表!$1:$1048576,MATCH($B339,人口源表!$A:$A,0),MATCH(F$1,人口源表!$1:$1,0))-INDEX(城镇人口!$1:$1048576,MATCH($B339,城镇人口!$B:$B,0),MATCH(F$1,城镇人口!$1:$1,0))</f>
        <v>0</v>
      </c>
      <c r="G339" s="40">
        <f>INDEX(人口源表!$1:$1048576,MATCH($B339,人口源表!$A:$A,0),MATCH(G$1,人口源表!$1:$1,0))-INDEX(城镇人口!$1:$1048576,MATCH($B339,城镇人口!$B:$B,0),MATCH(G$1,城镇人口!$1:$1,0))</f>
        <v>0</v>
      </c>
      <c r="H339" s="40">
        <f>INDEX(人口源表!$1:$1048576,MATCH($B339,人口源表!$A:$A,0),MATCH(H$1,人口源表!$1:$1,0))-INDEX(城镇人口!$1:$1048576,MATCH($B339,城镇人口!$B:$B,0),MATCH(H$1,城镇人口!$1:$1,0))</f>
        <v>0</v>
      </c>
      <c r="I339" s="40">
        <f>INDEX(人口源表!$1:$1048576,MATCH($B339,人口源表!$A:$A,0),MATCH(I$1,人口源表!$1:$1,0))-INDEX(城镇人口!$1:$1048576,MATCH($B339,城镇人口!$B:$B,0),MATCH(I$1,城镇人口!$1:$1,0))</f>
        <v>0</v>
      </c>
      <c r="J339" s="40">
        <f>INDEX(人口源表!$1:$1048576,MATCH($B339,人口源表!$A:$A,0),MATCH(J$1,人口源表!$1:$1,0))-INDEX(城镇人口!$1:$1048576,MATCH($B339,城镇人口!$B:$B,0),MATCH(J$1,城镇人口!$1:$1,0))</f>
        <v>0</v>
      </c>
      <c r="K339" s="40">
        <f>INDEX(人口源表!$1:$1048576,MATCH($B339,人口源表!$A:$A,0),MATCH(K$1,人口源表!$1:$1,0))-INDEX(城镇人口!$1:$1048576,MATCH($B339,城镇人口!$B:$B,0),MATCH(K$1,城镇人口!$1:$1,0))</f>
        <v>0</v>
      </c>
      <c r="L339" s="40">
        <f>INDEX(人口源表!$1:$1048576,MATCH($B339,人口源表!$A:$A,0),MATCH(L$1,人口源表!$1:$1,0))-INDEX(城镇人口!$1:$1048576,MATCH($B339,城镇人口!$B:$B,0),MATCH(L$1,城镇人口!$1:$1,0))</f>
        <v>0</v>
      </c>
      <c r="M339" s="40">
        <f>INDEX(人口源表!$1:$1048576,MATCH($B339,人口源表!$A:$A,0),MATCH(M$1,人口源表!$1:$1,0))-INDEX(城镇人口!$1:$1048576,MATCH($B339,城镇人口!$B:$B,0),MATCH(M$1,城镇人口!$1:$1,0))</f>
        <v>0</v>
      </c>
      <c r="N339" s="40">
        <f>INDEX(人口源表!$1:$1048576,MATCH($B339,人口源表!$A:$A,0),MATCH(N$1,人口源表!$1:$1,0))-INDEX(城镇人口!$1:$1048576,MATCH($B339,城镇人口!$B:$B,0),MATCH(N$1,城镇人口!$1:$1,0))</f>
        <v>0</v>
      </c>
      <c r="O339" s="40">
        <f>INDEX(人口源表!$1:$1048576,MATCH($B339,人口源表!$A:$A,0),MATCH(O$1,人口源表!$1:$1,0))-INDEX(城镇人口!$1:$1048576,MATCH($B339,城镇人口!$B:$B,0),MATCH(O$1,城镇人口!$1:$1,0))</f>
        <v>0</v>
      </c>
      <c r="P339" s="40">
        <f>INDEX(人口源表!$1:$1048576,MATCH($B339,人口源表!$A:$A,0),MATCH(P$1,人口源表!$1:$1,0))-INDEX(城镇人口!$1:$1048576,MATCH($B339,城镇人口!$B:$B,0),MATCH(P$1,城镇人口!$1:$1,0))</f>
        <v>0</v>
      </c>
      <c r="Q339" s="40">
        <f>INDEX(人口源表!$1:$1048576,MATCH($B339,人口源表!$A:$A,0),MATCH(Q$1,人口源表!$1:$1,0))-INDEX(城镇人口!$1:$1048576,MATCH($B339,城镇人口!$B:$B,0),MATCH(Q$1,城镇人口!$1:$1,0))</f>
        <v>0</v>
      </c>
      <c r="R339" s="40">
        <f>INDEX(人口源表!$1:$1048576,MATCH($B339,人口源表!$A:$A,0),MATCH(R$1,人口源表!$1:$1,0))-INDEX(城镇人口!$1:$1048576,MATCH($B339,城镇人口!$B:$B,0),MATCH(R$1,城镇人口!$1:$1,0))</f>
        <v>0</v>
      </c>
      <c r="S339" s="40">
        <f>INDEX(人口源表!$1:$1048576,MATCH($B339,人口源表!$A:$A,0),MATCH(S$1,人口源表!$1:$1,0))-INDEX(城镇人口!$1:$1048576,MATCH($B339,城镇人口!$B:$B,0),MATCH(S$1,城镇人口!$1:$1,0))</f>
        <v>0</v>
      </c>
      <c r="T339" s="40">
        <f>INDEX(人口源表!$1:$1048576,MATCH($B339,人口源表!$A:$A,0),MATCH(T$1,人口源表!$1:$1,0))-INDEX(城镇人口!$1:$1048576,MATCH($B339,城镇人口!$B:$B,0),MATCH(T$1,城镇人口!$1:$1,0))</f>
        <v>0</v>
      </c>
      <c r="U339" s="40">
        <f>INDEX(人口源表!$1:$1048576,MATCH($B339,人口源表!$A:$A,0),MATCH(U$1,人口源表!$1:$1,0))-INDEX(城镇人口!$1:$1048576,MATCH($B339,城镇人口!$B:$B,0),MATCH(U$1,城镇人口!$1:$1,0))</f>
        <v>0</v>
      </c>
      <c r="V339" s="40">
        <f>INDEX(人口源表!$1:$1048576,MATCH($B339,人口源表!$A:$A,0),MATCH(V$1,人口源表!$1:$1,0))-INDEX(城镇人口!$1:$1048576,MATCH($B339,城镇人口!$B:$B,0),MATCH(V$1,城镇人口!$1:$1,0))</f>
        <v>0</v>
      </c>
      <c r="W339" s="40">
        <f>INDEX(人口源表!$1:$1048576,MATCH($B339,人口源表!$A:$A,0),MATCH(W$1,人口源表!$1:$1,0))-INDEX(城镇人口!$1:$1048576,MATCH($B339,城镇人口!$B:$B,0),MATCH(W$1,城镇人口!$1:$1,0))</f>
        <v>0</v>
      </c>
      <c r="X339" s="40">
        <f>INDEX(人口源表!$1:$1048576,MATCH($B339,人口源表!$A:$A,0),MATCH(X$1,人口源表!$1:$1,0))-INDEX(城镇人口!$1:$1048576,MATCH($B339,城镇人口!$B:$B,0),MATCH(X$1,城镇人口!$1:$1,0))</f>
        <v>0</v>
      </c>
      <c r="Y339" s="40">
        <f>INDEX(人口源表!$1:$1048576,MATCH($B339,人口源表!$A:$A,0),MATCH(Y$1,人口源表!$1:$1,0))-INDEX(城镇人口!$1:$1048576,MATCH($B339,城镇人口!$B:$B,0),MATCH(Y$1,城镇人口!$1:$1,0))</f>
        <v>0</v>
      </c>
      <c r="Z339" s="40">
        <f>INDEX(人口源表!$1:$1048576,MATCH($B339,人口源表!$A:$A,0),MATCH(Z$1,人口源表!$1:$1,0))-INDEX(城镇人口!$1:$1048576,MATCH($B339,城镇人口!$B:$B,0),MATCH(Z$1,城镇人口!$1:$1,0))</f>
        <v>0</v>
      </c>
      <c r="AA339" s="40">
        <f>INDEX(人口源表!$1:$1048576,MATCH($B339,人口源表!$A:$A,0),MATCH(AA$1,人口源表!$1:$1,0))-INDEX(城镇人口!$1:$1048576,MATCH($B339,城镇人口!$B:$B,0),MATCH(AA$1,城镇人口!$1:$1,0))</f>
        <v>0</v>
      </c>
      <c r="AB339" s="40">
        <f>INDEX(人口源表!$1:$1048576,MATCH($B339,人口源表!$A:$A,0),MATCH(AB$1,人口源表!$1:$1,0))-INDEX(城镇人口!$1:$1048576,MATCH($B339,城镇人口!$B:$B,0),MATCH(AB$1,城镇人口!$1:$1,0))</f>
        <v>0</v>
      </c>
      <c r="AC339" s="40">
        <f>INDEX(人口源表!$1:$1048576,MATCH($B339,人口源表!$A:$A,0),MATCH(AC$1,人口源表!$1:$1,0))-INDEX(城镇人口!$1:$1048576,MATCH($B339,城镇人口!$B:$B,0),MATCH(AC$1,城镇人口!$1:$1,0))</f>
        <v>0</v>
      </c>
      <c r="AD339" s="40">
        <f>INDEX(人口源表!$1:$1048576,MATCH($B339,人口源表!$A:$A,0),MATCH(AD$1,人口源表!$1:$1,0))-INDEX(城镇人口!$1:$1048576,MATCH($B339,城镇人口!$B:$B,0),MATCH(AD$1,城镇人口!$1:$1,0))</f>
        <v>0</v>
      </c>
      <c r="AE339" s="40">
        <f>INDEX(人口源表!$1:$1048576,MATCH($B339,人口源表!$A:$A,0),MATCH(AE$1,人口源表!$1:$1,0))-INDEX(城镇人口!$1:$1048576,MATCH($B339,城镇人口!$B:$B,0),MATCH(AE$1,城镇人口!$1:$1,0))</f>
        <v>0</v>
      </c>
      <c r="AF339" s="40">
        <f>INDEX(人口源表!$1:$1048576,MATCH($B339,人口源表!$A:$A,0),MATCH(AF$1,人口源表!$1:$1,0))-INDEX(城镇人口!$1:$1048576,MATCH($B339,城镇人口!$B:$B,0),MATCH(AF$1,城镇人口!$1:$1,0))</f>
        <v>0</v>
      </c>
      <c r="AG339" s="40">
        <f>INDEX(人口源表!$1:$1048576,MATCH($B339,人口源表!$A:$A,0),MATCH(AG$1,人口源表!$1:$1,0))-INDEX(城镇人口!$1:$1048576,MATCH($B339,城镇人口!$B:$B,0),MATCH(AG$1,城镇人口!$1:$1,0))</f>
        <v>0</v>
      </c>
      <c r="AH339" s="40">
        <f>INDEX(人口源表!$1:$1048576,MATCH($B339,人口源表!$A:$A,0),MATCH(AH$1,人口源表!$1:$1,0))-INDEX(城镇人口!$1:$1048576,MATCH($B339,城镇人口!$B:$B,0),MATCH(AH$1,城镇人口!$1:$1,0))</f>
        <v>0</v>
      </c>
      <c r="AI339" s="40">
        <f>INDEX(人口源表!$1:$1048576,MATCH($B339,人口源表!$A:$A,0),MATCH(AI$1,人口源表!$1:$1,0))-INDEX(城镇人口!$1:$1048576,MATCH($B339,城镇人口!$B:$B,0),MATCH(AI$1,城镇人口!$1:$1,0))</f>
        <v>0</v>
      </c>
      <c r="AJ339" s="40">
        <f>INDEX(人口源表!$1:$1048576,MATCH($B339,人口源表!$A:$A,0),MATCH(AJ$1,人口源表!$1:$1,0))-INDEX(城镇人口!$1:$1048576,MATCH($B339,城镇人口!$B:$B,0),MATCH(AJ$1,城镇人口!$1:$1,0))</f>
        <v>0</v>
      </c>
      <c r="AK339" s="40">
        <f>INDEX(人口源表!$1:$1048576,MATCH($B339,人口源表!$A:$A,0),MATCH(AK$1,人口源表!$1:$1,0))-INDEX(城镇人口!$1:$1048576,MATCH($B339,城镇人口!$B:$B,0),MATCH(AK$1,城镇人口!$1:$1,0))</f>
        <v>0</v>
      </c>
      <c r="AL339" s="40">
        <f>INDEX(人口源表!$1:$1048576,MATCH($B339,人口源表!$A:$A,0),MATCH(AL$1,人口源表!$1:$1,0))-INDEX(城镇人口!$1:$1048576,MATCH($B339,城镇人口!$B:$B,0),MATCH(AL$1,城镇人口!$1:$1,0))</f>
        <v>0</v>
      </c>
      <c r="AM339" s="40">
        <f>INDEX(人口源表!$1:$1048576,MATCH($B339,人口源表!$A:$A,0),MATCH(AM$1,人口源表!$1:$1,0))-INDEX(城镇人口!$1:$1048576,MATCH($B339,城镇人口!$B:$B,0),MATCH(AM$1,城镇人口!$1:$1,0))</f>
        <v>0</v>
      </c>
      <c r="AN339" s="40">
        <f>INDEX(人口源表!$1:$1048576,MATCH($B339,人口源表!$A:$A,0),MATCH(AN$1,人口源表!$1:$1,0))-INDEX(城镇人口!$1:$1048576,MATCH($B339,城镇人口!$B:$B,0),MATCH(AN$1,城镇人口!$1:$1,0))</f>
        <v>0</v>
      </c>
      <c r="AO339" s="40">
        <f>INDEX(人口源表!$1:$1048576,MATCH($B339,人口源表!$A:$A,0),MATCH(AO$1,人口源表!$1:$1,0))-INDEX(城镇人口!$1:$1048576,MATCH($B339,城镇人口!$B:$B,0),MATCH(AO$1,城镇人口!$1:$1,0))</f>
        <v>0</v>
      </c>
      <c r="AP339" s="40">
        <f>INDEX(人口源表!$1:$1048576,MATCH($B339,人口源表!$A:$A,0),MATCH(AP$1,人口源表!$1:$1,0))-INDEX(城镇人口!$1:$1048576,MATCH($B339,城镇人口!$B:$B,0),MATCH(AP$1,城镇人口!$1:$1,0))</f>
        <v>0</v>
      </c>
      <c r="AQ339" s="40">
        <f>INDEX(人口源表!$1:$1048576,MATCH($B339,人口源表!$A:$A,0),MATCH(AQ$1,人口源表!$1:$1,0))-INDEX(城镇人口!$1:$1048576,MATCH($B339,城镇人口!$B:$B,0),MATCH(AQ$1,城镇人口!$1:$1,0))</f>
        <v>0</v>
      </c>
      <c r="AR339" s="40">
        <f>INDEX(人口源表!$1:$1048576,MATCH($B339,人口源表!$A:$A,0),MATCH(AR$1,人口源表!$1:$1,0))-INDEX(城镇人口!$1:$1048576,MATCH($B339,城镇人口!$B:$B,0),MATCH(AR$1,城镇人口!$1:$1,0))</f>
        <v>0</v>
      </c>
      <c r="AS339" s="40">
        <f>INDEX(人口源表!$1:$1048576,MATCH($B339,人口源表!$A:$A,0),MATCH(AS$1,人口源表!$1:$1,0))-INDEX(城镇人口!$1:$1048576,MATCH($B339,城镇人口!$B:$B,0),MATCH(AS$1,城镇人口!$1:$1,0))</f>
        <v>0</v>
      </c>
      <c r="AT339" s="40">
        <f>INDEX(人口源表!$1:$1048576,MATCH($B339,人口源表!$A:$A,0),MATCH(AT$1,人口源表!$1:$1,0))-INDEX(城镇人口!$1:$1048576,MATCH($B339,城镇人口!$B:$B,0),MATCH(AT$1,城镇人口!$1:$1,0))</f>
        <v>0</v>
      </c>
      <c r="AU339" s="40">
        <f>INDEX(人口源表!$1:$1048576,MATCH($B339,人口源表!$A:$A,0),MATCH(AU$1,人口源表!$1:$1,0))-INDEX(城镇人口!$1:$1048576,MATCH($B339,城镇人口!$B:$B,0),MATCH(AU$1,城镇人口!$1:$1,0))</f>
        <v>0</v>
      </c>
      <c r="AV339" s="40">
        <f>INDEX(人口源表!$1:$1048576,MATCH($B339,人口源表!$A:$A,0),MATCH(AV$1,人口源表!$1:$1,0))-INDEX(城镇人口!$1:$1048576,MATCH($B339,城镇人口!$B:$B,0),MATCH(AV$1,城镇人口!$1:$1,0))</f>
        <v>0</v>
      </c>
    </row>
    <row r="340" spans="1:48" x14ac:dyDescent="0.15">
      <c r="A340" s="36" t="s">
        <v>883</v>
      </c>
      <c r="B340" s="4" t="s">
        <v>688</v>
      </c>
      <c r="C340" s="34">
        <f>VLOOKUP(B340,'[1]2016省城人口总结（根）'!B:C,2,FALSE)/100</f>
        <v>0.25719999999999998</v>
      </c>
      <c r="D340" s="40">
        <f>INDEX(人口源表!$1:$1048576,MATCH($B340,人口源表!$A:$A,0),MATCH(D$1,人口源表!$1:$1,0))-INDEX(城镇人口!$1:$1048576,MATCH($B340,城镇人口!$B:$B,0),MATCH(D$1,城镇人口!$1:$1,0))</f>
        <v>489691.68155567022</v>
      </c>
      <c r="E340" s="40">
        <f>INDEX(人口源表!$1:$1048576,MATCH($B340,人口源表!$A:$A,0),MATCH(E$1,人口源表!$1:$1,0))-INDEX(城镇人口!$1:$1048576,MATCH($B340,城镇人口!$B:$B,0),MATCH(E$1,城镇人口!$1:$1,0))</f>
        <v>490177.63577836886</v>
      </c>
      <c r="F340" s="40">
        <f>INDEX(人口源表!$1:$1048576,MATCH($B340,人口源表!$A:$A,0),MATCH(F$1,人口源表!$1:$1,0))-INDEX(城镇人口!$1:$1048576,MATCH($B340,城镇人口!$B:$B,0),MATCH(F$1,城镇人口!$1:$1,0))</f>
        <v>490337.68431827874</v>
      </c>
      <c r="G340" s="40">
        <f>INDEX(人口源表!$1:$1048576,MATCH($B340,人口源表!$A:$A,0),MATCH(G$1,人口源表!$1:$1,0))-INDEX(城镇人口!$1:$1048576,MATCH($B340,城镇人口!$B:$B,0),MATCH(G$1,城镇人口!$1:$1,0))</f>
        <v>502784.32444895071</v>
      </c>
      <c r="H340" s="40">
        <f>INDEX(人口源表!$1:$1048576,MATCH($B340,人口源表!$A:$A,0),MATCH(H$1,人口源表!$1:$1,0))-INDEX(城镇人口!$1:$1048576,MATCH($B340,城镇人口!$B:$B,0),MATCH(H$1,城镇人口!$1:$1,0))</f>
        <v>503022.283781862</v>
      </c>
      <c r="I340" s="40">
        <f>INDEX(人口源表!$1:$1048576,MATCH($B340,人口源表!$A:$A,0),MATCH(I$1,人口源表!$1:$1,0))-INDEX(城镇人口!$1:$1048576,MATCH($B340,城镇人口!$B:$B,0),MATCH(I$1,城镇人口!$1:$1,0))</f>
        <v>504552.13378261612</v>
      </c>
      <c r="J340" s="40">
        <f>INDEX(人口源表!$1:$1048576,MATCH($B340,人口源表!$A:$A,0),MATCH(J$1,人口源表!$1:$1,0))-INDEX(城镇人口!$1:$1048576,MATCH($B340,城镇人口!$B:$B,0),MATCH(J$1,城镇人口!$1:$1,0))</f>
        <v>506046.48607438232</v>
      </c>
      <c r="K340" s="40">
        <f>INDEX(人口源表!$1:$1048576,MATCH($B340,人口源表!$A:$A,0),MATCH(K$1,人口源表!$1:$1,0))-INDEX(城镇人口!$1:$1048576,MATCH($B340,城镇人口!$B:$B,0),MATCH(K$1,城镇人口!$1:$1,0))</f>
        <v>507475.25786029414</v>
      </c>
      <c r="L340" s="40">
        <f>INDEX(人口源表!$1:$1048576,MATCH($B340,人口源表!$A:$A,0),MATCH(L$1,人口源表!$1:$1,0))-INDEX(城镇人口!$1:$1048576,MATCH($B340,城镇人口!$B:$B,0),MATCH(L$1,城镇人口!$1:$1,0))</f>
        <v>508810.96272886678</v>
      </c>
      <c r="M340" s="40">
        <f>INDEX(人口源表!$1:$1048576,MATCH($B340,人口源表!$A:$A,0),MATCH(M$1,人口源表!$1:$1,0))-INDEX(城镇人口!$1:$1048576,MATCH($B340,城镇人口!$B:$B,0),MATCH(M$1,城镇人口!$1:$1,0))</f>
        <v>510025.83596103371</v>
      </c>
      <c r="N340" s="40">
        <f>INDEX(人口源表!$1:$1048576,MATCH($B340,人口源表!$A:$A,0),MATCH(N$1,人口源表!$1:$1,0))-INDEX(城镇人口!$1:$1048576,MATCH($B340,城镇人口!$B:$B,0),MATCH(N$1,城镇人口!$1:$1,0))</f>
        <v>511097.5232101705</v>
      </c>
      <c r="O340" s="40">
        <f>INDEX(人口源表!$1:$1048576,MATCH($B340,人口源表!$A:$A,0),MATCH(O$1,人口源表!$1:$1,0))-INDEX(城镇人口!$1:$1048576,MATCH($B340,城镇人口!$B:$B,0),MATCH(O$1,城镇人口!$1:$1,0))</f>
        <v>512003.34966749873</v>
      </c>
      <c r="P340" s="40">
        <f>INDEX(人口源表!$1:$1048576,MATCH($B340,人口源表!$A:$A,0),MATCH(P$1,人口源表!$1:$1,0))-INDEX(城镇人口!$1:$1048576,MATCH($B340,城镇人口!$B:$B,0),MATCH(P$1,城镇人口!$1:$1,0))</f>
        <v>512723.8546120309</v>
      </c>
      <c r="Q340" s="40">
        <f>INDEX(人口源表!$1:$1048576,MATCH($B340,人口源表!$A:$A,0),MATCH(Q$1,人口源表!$1:$1,0))-INDEX(城镇人口!$1:$1048576,MATCH($B340,城镇人口!$B:$B,0),MATCH(Q$1,城镇人口!$1:$1,0))</f>
        <v>513241.34372898994</v>
      </c>
      <c r="R340" s="40">
        <f>INDEX(人口源表!$1:$1048576,MATCH($B340,人口源表!$A:$A,0),MATCH(R$1,人口源表!$1:$1,0))-INDEX(城镇人口!$1:$1048576,MATCH($B340,城镇人口!$B:$B,0),MATCH(R$1,城镇人口!$1:$1,0))</f>
        <v>513540.56412923749</v>
      </c>
      <c r="S340" s="40">
        <f>INDEX(人口源表!$1:$1048576,MATCH($B340,人口源表!$A:$A,0),MATCH(S$1,人口源表!$1:$1,0))-INDEX(城镇人口!$1:$1048576,MATCH($B340,城镇人口!$B:$B,0),MATCH(S$1,城镇人口!$1:$1,0))</f>
        <v>514734.25172400288</v>
      </c>
      <c r="T340" s="40">
        <f>INDEX(人口源表!$1:$1048576,MATCH($B340,人口源表!$A:$A,0),MATCH(T$1,人口源表!$1:$1,0))-INDEX(城镇人口!$1:$1048576,MATCH($B340,城镇人口!$B:$B,0),MATCH(T$1,城镇人口!$1:$1,0))</f>
        <v>515709.79272734595</v>
      </c>
      <c r="U340" s="40">
        <f>INDEX(人口源表!$1:$1048576,MATCH($B340,人口源表!$A:$A,0),MATCH(U$1,人口源表!$1:$1,0))-INDEX(城镇人口!$1:$1048576,MATCH($B340,城镇人口!$B:$B,0),MATCH(U$1,城镇人口!$1:$1,0))</f>
        <v>516458.05520136852</v>
      </c>
      <c r="V340" s="40">
        <f>INDEX(人口源表!$1:$1048576,MATCH($B340,人口源表!$A:$A,0),MATCH(V$1,人口源表!$1:$1,0))-INDEX(城镇人口!$1:$1048576,MATCH($B340,城镇人口!$B:$B,0),MATCH(V$1,城镇人口!$1:$1,0))</f>
        <v>516969.32262736908</v>
      </c>
      <c r="W340" s="40">
        <f>INDEX(人口源表!$1:$1048576,MATCH($B340,人口源表!$A:$A,0),MATCH(W$1,人口源表!$1:$1,0))-INDEX(城镇人口!$1:$1048576,MATCH($B340,城镇人口!$B:$B,0),MATCH(W$1,城镇人口!$1:$1,0))</f>
        <v>517236.7448436183</v>
      </c>
      <c r="X340" s="40">
        <f>INDEX(人口源表!$1:$1048576,MATCH($B340,人口源表!$A:$A,0),MATCH(X$1,人口源表!$1:$1,0))-INDEX(城镇人口!$1:$1048576,MATCH($B340,城镇人口!$B:$B,0),MATCH(X$1,城镇人口!$1:$1,0))</f>
        <v>517254.93458656594</v>
      </c>
      <c r="Y340" s="40">
        <f>INDEX(人口源表!$1:$1048576,MATCH($B340,人口源表!$A:$A,0),MATCH(Y$1,人口源表!$1:$1,0))-INDEX(城镇人口!$1:$1048576,MATCH($B340,城镇人口!$B:$B,0),MATCH(Y$1,城镇人口!$1:$1,0))</f>
        <v>517020.63814908697</v>
      </c>
      <c r="Z340" s="40">
        <f>INDEX(人口源表!$1:$1048576,MATCH($B340,人口源表!$A:$A,0),MATCH(Z$1,人口源表!$1:$1,0))-INDEX(城镇人口!$1:$1048576,MATCH($B340,城镇人口!$B:$B,0),MATCH(Z$1,城镇人口!$1:$1,0))</f>
        <v>516531.34531225869</v>
      </c>
      <c r="AA340" s="40">
        <f>INDEX(人口源表!$1:$1048576,MATCH($B340,人口源表!$A:$A,0),MATCH(AA$1,人口源表!$1:$1,0))-INDEX(城镇人口!$1:$1048576,MATCH($B340,城镇人口!$B:$B,0),MATCH(AA$1,城镇人口!$1:$1,0))</f>
        <v>515788.69264556561</v>
      </c>
      <c r="AB340" s="40">
        <f>INDEX(人口源表!$1:$1048576,MATCH($B340,人口源表!$A:$A,0),MATCH(AB$1,人口源表!$1:$1,0))-INDEX(城镇人口!$1:$1048576,MATCH($B340,城镇人口!$B:$B,0),MATCH(AB$1,城镇人口!$1:$1,0))</f>
        <v>514792.29179356468</v>
      </c>
      <c r="AC340" s="40">
        <f>INDEX(人口源表!$1:$1048576,MATCH($B340,人口源表!$A:$A,0),MATCH(AC$1,人口源表!$1:$1,0))-INDEX(城镇人口!$1:$1048576,MATCH($B340,城镇人口!$B:$B,0),MATCH(AC$1,城镇人口!$1:$1,0))</f>
        <v>513843.73800989188</v>
      </c>
      <c r="AD340" s="40">
        <f>INDEX(人口源表!$1:$1048576,MATCH($B340,人口源表!$A:$A,0),MATCH(AD$1,人口源表!$1:$1,0))-INDEX(城镇人口!$1:$1048576,MATCH($B340,城镇人口!$B:$B,0),MATCH(AD$1,城镇人口!$1:$1,0))</f>
        <v>512653.18995976041</v>
      </c>
      <c r="AE340" s="40">
        <f>INDEX(人口源表!$1:$1048576,MATCH($B340,人口源表!$A:$A,0),MATCH(AE$1,人口源表!$1:$1,0))-INDEX(城镇人口!$1:$1048576,MATCH($B340,城镇人口!$B:$B,0),MATCH(AE$1,城镇人口!$1:$1,0))</f>
        <v>511225.97836045921</v>
      </c>
      <c r="AF340" s="40">
        <f>INDEX(人口源表!$1:$1048576,MATCH($B340,人口源表!$A:$A,0),MATCH(AF$1,人口源表!$1:$1,0))-INDEX(城镇人口!$1:$1048576,MATCH($B340,城镇人口!$B:$B,0),MATCH(AF$1,城镇人口!$1:$1,0))</f>
        <v>509570.79266162415</v>
      </c>
      <c r="AG340" s="40">
        <f>INDEX(人口源表!$1:$1048576,MATCH($B340,人口源表!$A:$A,0),MATCH(AG$1,人口源表!$1:$1,0))-INDEX(城镇人口!$1:$1048576,MATCH($B340,城镇人口!$B:$B,0),MATCH(AG$1,城镇人口!$1:$1,0))</f>
        <v>507696.9524711814</v>
      </c>
      <c r="AH340" s="40">
        <f>INDEX(人口源表!$1:$1048576,MATCH($B340,人口源表!$A:$A,0),MATCH(AH$1,人口源表!$1:$1,0))-INDEX(城镇人口!$1:$1048576,MATCH($B340,城镇人口!$B:$B,0),MATCH(AH$1,城镇人口!$1:$1,0))</f>
        <v>505614.40097107203</v>
      </c>
      <c r="AI340" s="40">
        <f>INDEX(人口源表!$1:$1048576,MATCH($B340,人口源表!$A:$A,0),MATCH(AI$1,人口源表!$1:$1,0))-INDEX(城镇人口!$1:$1048576,MATCH($B340,城镇人口!$B:$B,0),MATCH(AI$1,城镇人口!$1:$1,0))</f>
        <v>503337.05819942674</v>
      </c>
      <c r="AJ340" s="40">
        <f>INDEX(人口源表!$1:$1048576,MATCH($B340,人口源表!$A:$A,0),MATCH(AJ$1,人口源表!$1:$1,0))-INDEX(城镇人口!$1:$1048576,MATCH($B340,城镇人口!$B:$B,0),MATCH(AJ$1,城镇人口!$1:$1,0))</f>
        <v>500878.08814460447</v>
      </c>
      <c r="AK340" s="40">
        <f>INDEX(人口源表!$1:$1048576,MATCH($B340,人口源表!$A:$A,0),MATCH(AK$1,人口源表!$1:$1,0))-INDEX(城镇人口!$1:$1048576,MATCH($B340,城镇人口!$B:$B,0),MATCH(AK$1,城镇人口!$1:$1,0))</f>
        <v>498253.9211797046</v>
      </c>
      <c r="AL340" s="40">
        <f>INDEX(人口源表!$1:$1048576,MATCH($B340,人口源表!$A:$A,0),MATCH(AL$1,人口源表!$1:$1,0))-INDEX(城镇人口!$1:$1048576,MATCH($B340,城镇人口!$B:$B,0),MATCH(AL$1,城镇人口!$1:$1,0))</f>
        <v>495480.88080203481</v>
      </c>
      <c r="AM340" s="40">
        <f>INDEX(人口源表!$1:$1048576,MATCH($B340,人口源表!$A:$A,0),MATCH(AM$1,人口源表!$1:$1,0))-INDEX(城镇人口!$1:$1048576,MATCH($B340,城镇人口!$B:$B,0),MATCH(AM$1,城镇人口!$1:$1,0))</f>
        <v>492578.51766688324</v>
      </c>
      <c r="AN340" s="40">
        <f>INDEX(人口源表!$1:$1048576,MATCH($B340,人口源表!$A:$A,0),MATCH(AN$1,人口源表!$1:$1,0))-INDEX(城镇人口!$1:$1048576,MATCH($B340,城镇人口!$B:$B,0),MATCH(AN$1,城镇人口!$1:$1,0))</f>
        <v>489566.24837357394</v>
      </c>
      <c r="AO340" s="40">
        <f>INDEX(人口源表!$1:$1048576,MATCH($B340,人口源表!$A:$A,0),MATCH(AO$1,人口源表!$1:$1,0))-INDEX(城镇人口!$1:$1048576,MATCH($B340,城镇人口!$B:$B,0),MATCH(AO$1,城镇人口!$1:$1,0))</f>
        <v>486466.67666879576</v>
      </c>
      <c r="AP340" s="40">
        <f>INDEX(人口源表!$1:$1048576,MATCH($B340,人口源表!$A:$A,0),MATCH(AP$1,人口源表!$1:$1,0))-INDEX(城镇人口!$1:$1048576,MATCH($B340,城镇人口!$B:$B,0),MATCH(AP$1,城镇人口!$1:$1,0))</f>
        <v>483302.24436660518</v>
      </c>
      <c r="AQ340" s="40">
        <f>INDEX(人口源表!$1:$1048576,MATCH($B340,人口源表!$A:$A,0),MATCH(AQ$1,人口源表!$1:$1,0))-INDEX(城镇人口!$1:$1048576,MATCH($B340,城镇人口!$B:$B,0),MATCH(AQ$1,城镇人口!$1:$1,0))</f>
        <v>480097.87765778799</v>
      </c>
      <c r="AR340" s="40">
        <f>INDEX(人口源表!$1:$1048576,MATCH($B340,人口源表!$A:$A,0),MATCH(AR$1,人口源表!$1:$1,0))-INDEX(城镇人口!$1:$1048576,MATCH($B340,城镇人口!$B:$B,0),MATCH(AR$1,城镇人口!$1:$1,0))</f>
        <v>476879.63868949458</v>
      </c>
      <c r="AS340" s="40">
        <f>INDEX(人口源表!$1:$1048576,MATCH($B340,人口源表!$A:$A,0),MATCH(AS$1,人口源表!$1:$1,0))-INDEX(城镇人口!$1:$1048576,MATCH($B340,城镇人口!$B:$B,0),MATCH(AS$1,城镇人口!$1:$1,0))</f>
        <v>473674.71101447905</v>
      </c>
      <c r="AT340" s="40">
        <f>INDEX(人口源表!$1:$1048576,MATCH($B340,人口源表!$A:$A,0),MATCH(AT$1,人口源表!$1:$1,0))-INDEX(城镇人口!$1:$1048576,MATCH($B340,城镇人口!$B:$B,0),MATCH(AT$1,城镇人口!$1:$1,0))</f>
        <v>470512.0430074241</v>
      </c>
      <c r="AU340" s="40">
        <f>INDEX(人口源表!$1:$1048576,MATCH($B340,人口源表!$A:$A,0),MATCH(AU$1,人口源表!$1:$1,0))-INDEX(城镇人口!$1:$1048576,MATCH($B340,城镇人口!$B:$B,0),MATCH(AU$1,城镇人口!$1:$1,0))</f>
        <v>467422.32655213471</v>
      </c>
      <c r="AV340" s="40">
        <f>INDEX(人口源表!$1:$1048576,MATCH($B340,人口源表!$A:$A,0),MATCH(AV$1,人口源表!$1:$1,0))-INDEX(城镇人口!$1:$1048576,MATCH($B340,城镇人口!$B:$B,0),MATCH(AV$1,城镇人口!$1:$1,0))</f>
        <v>464436.00886812189</v>
      </c>
    </row>
    <row r="341" spans="1:48" x14ac:dyDescent="0.15">
      <c r="A341" s="36" t="s">
        <v>883</v>
      </c>
      <c r="B341" s="4" t="s">
        <v>690</v>
      </c>
      <c r="C341" s="34">
        <f>VLOOKUP(B341,'[1]2016省城人口总结（根）'!B:C,2,FALSE)/100</f>
        <v>0.50409999999999999</v>
      </c>
      <c r="D341" s="40">
        <f>INDEX(人口源表!$1:$1048576,MATCH($B341,人口源表!$A:$A,0),MATCH(D$1,人口源表!$1:$1,0))-INDEX(城镇人口!$1:$1048576,MATCH($B341,城镇人口!$B:$B,0),MATCH(D$1,城镇人口!$1:$1,0))</f>
        <v>295052.47395152639</v>
      </c>
      <c r="E341" s="40">
        <f>INDEX(人口源表!$1:$1048576,MATCH($B341,人口源表!$A:$A,0),MATCH(E$1,人口源表!$1:$1,0))-INDEX(城镇人口!$1:$1048576,MATCH($B341,城镇人口!$B:$B,0),MATCH(E$1,城镇人口!$1:$1,0))</f>
        <v>291352.553104277</v>
      </c>
      <c r="F341" s="40">
        <f>INDEX(人口源表!$1:$1048576,MATCH($B341,人口源表!$A:$A,0),MATCH(F$1,人口源表!$1:$1,0))-INDEX(城镇人口!$1:$1048576,MATCH($B341,城镇人口!$B:$B,0),MATCH(F$1,城镇人口!$1:$1,0))</f>
        <v>287390.46032463072</v>
      </c>
      <c r="G341" s="40">
        <f>INDEX(人口源表!$1:$1048576,MATCH($B341,人口源表!$A:$A,0),MATCH(G$1,人口源表!$1:$1,0))-INDEX(城镇人口!$1:$1048576,MATCH($B341,城镇人口!$B:$B,0),MATCH(G$1,城镇人口!$1:$1,0))</f>
        <v>314443.60866141994</v>
      </c>
      <c r="H341" s="40">
        <f>INDEX(人口源表!$1:$1048576,MATCH($B341,人口源表!$A:$A,0),MATCH(H$1,人口源表!$1:$1,0))-INDEX(城镇人口!$1:$1048576,MATCH($B341,城镇人口!$B:$B,0),MATCH(H$1,城镇人口!$1:$1,0))</f>
        <v>310222.39674598939</v>
      </c>
      <c r="I341" s="40">
        <f>INDEX(人口源表!$1:$1048576,MATCH($B341,人口源表!$A:$A,0),MATCH(I$1,人口源表!$1:$1,0))-INDEX(城镇人口!$1:$1048576,MATCH($B341,城镇人口!$B:$B,0),MATCH(I$1,城镇人口!$1:$1,0))</f>
        <v>308227.94115952129</v>
      </c>
      <c r="J341" s="40">
        <f>INDEX(人口源表!$1:$1048576,MATCH($B341,人口源表!$A:$A,0),MATCH(J$1,人口源表!$1:$1,0))-INDEX(城镇人口!$1:$1048576,MATCH($B341,城镇人口!$B:$B,0),MATCH(J$1,城镇人口!$1:$1,0))</f>
        <v>305998.305229733</v>
      </c>
      <c r="K341" s="40">
        <f>INDEX(人口源表!$1:$1048576,MATCH($B341,人口源表!$A:$A,0),MATCH(K$1,人口源表!$1:$1,0))-INDEX(城镇人口!$1:$1048576,MATCH($B341,城镇人口!$B:$B,0),MATCH(K$1,城镇人口!$1:$1,0))</f>
        <v>303536.175397766</v>
      </c>
      <c r="L341" s="40">
        <f>INDEX(人口源表!$1:$1048576,MATCH($B341,人口源表!$A:$A,0),MATCH(L$1,人口源表!$1:$1,0))-INDEX(城镇人口!$1:$1048576,MATCH($B341,城镇人口!$B:$B,0),MATCH(L$1,城镇人口!$1:$1,0))</f>
        <v>300844.89375834883</v>
      </c>
      <c r="M341" s="40">
        <f>INDEX(人口源表!$1:$1048576,MATCH($B341,人口源表!$A:$A,0),MATCH(M$1,人口源表!$1:$1,0))-INDEX(城镇人口!$1:$1048576,MATCH($B341,城镇人口!$B:$B,0),MATCH(M$1,城镇人口!$1:$1,0))</f>
        <v>297929.30100213893</v>
      </c>
      <c r="N341" s="40">
        <f>INDEX(人口源表!$1:$1048576,MATCH($B341,人口源表!$A:$A,0),MATCH(N$1,人口源表!$1:$1,0))-INDEX(城镇人口!$1:$1048576,MATCH($B341,城镇人口!$B:$B,0),MATCH(N$1,城镇人口!$1:$1,0))</f>
        <v>294793.94537750445</v>
      </c>
      <c r="O341" s="40">
        <f>INDEX(人口源表!$1:$1048576,MATCH($B341,人口源表!$A:$A,0),MATCH(O$1,人口源表!$1:$1,0))-INDEX(城镇人口!$1:$1048576,MATCH($B341,城镇人口!$B:$B,0),MATCH(O$1,城镇人口!$1:$1,0))</f>
        <v>291443.95742537186</v>
      </c>
      <c r="P341" s="40">
        <f>INDEX(人口源表!$1:$1048576,MATCH($B341,人口源表!$A:$A,0),MATCH(P$1,人口源表!$1:$1,0))-INDEX(城镇人口!$1:$1048576,MATCH($B341,城镇人口!$B:$B,0),MATCH(P$1,城镇人口!$1:$1,0))</f>
        <v>287885.02417490422</v>
      </c>
      <c r="Q341" s="40">
        <f>INDEX(人口源表!$1:$1048576,MATCH($B341,人口源表!$A:$A,0),MATCH(Q$1,人口源表!$1:$1,0))-INDEX(城镇人口!$1:$1048576,MATCH($B341,城镇人口!$B:$B,0),MATCH(Q$1,城镇人口!$1:$1,0))</f>
        <v>284124.18290083506</v>
      </c>
      <c r="R341" s="40">
        <f>INDEX(人口源表!$1:$1048576,MATCH($B341,人口源表!$A:$A,0),MATCH(R$1,人口源表!$1:$1,0))-INDEX(城镇人口!$1:$1048576,MATCH($B341,城镇人口!$B:$B,0),MATCH(R$1,城镇人口!$1:$1,0))</f>
        <v>280167.71323938743</v>
      </c>
      <c r="S341" s="40">
        <f>INDEX(人口源表!$1:$1048576,MATCH($B341,人口源表!$A:$A,0),MATCH(S$1,人口源表!$1:$1,0))-INDEX(城镇人口!$1:$1048576,MATCH($B341,城镇人口!$B:$B,0),MATCH(S$1,城镇人口!$1:$1,0))</f>
        <v>278087.16303619335</v>
      </c>
      <c r="T341" s="40">
        <f>INDEX(人口源表!$1:$1048576,MATCH($B341,人口源表!$A:$A,0),MATCH(T$1,人口源表!$1:$1,0))-INDEX(城镇人口!$1:$1048576,MATCH($B341,城镇人口!$B:$B,0),MATCH(T$1,城镇人口!$1:$1,0))</f>
        <v>275855.13492107508</v>
      </c>
      <c r="U341" s="40">
        <f>INDEX(人口源表!$1:$1048576,MATCH($B341,人口源表!$A:$A,0),MATCH(U$1,人口源表!$1:$1,0))-INDEX(城镇人口!$1:$1048576,MATCH($B341,城镇人口!$B:$B,0),MATCH(U$1,城镇人口!$1:$1,0))</f>
        <v>273475.96901799575</v>
      </c>
      <c r="V341" s="40">
        <f>INDEX(人口源表!$1:$1048576,MATCH($B341,人口源表!$A:$A,0),MATCH(V$1,人口源表!$1:$1,0))-INDEX(城镇人口!$1:$1048576,MATCH($B341,城镇人口!$B:$B,0),MATCH(V$1,城镇人口!$1:$1,0))</f>
        <v>270956.35468018433</v>
      </c>
      <c r="W341" s="40">
        <f>INDEX(人口源表!$1:$1048576,MATCH($B341,人口源表!$A:$A,0),MATCH(W$1,人口源表!$1:$1,0))-INDEX(城镇人口!$1:$1048576,MATCH($B341,城镇人口!$B:$B,0),MATCH(W$1,城镇人口!$1:$1,0))</f>
        <v>268301.73591715156</v>
      </c>
      <c r="X341" s="40">
        <f>INDEX(人口源表!$1:$1048576,MATCH($B341,人口源表!$A:$A,0),MATCH(X$1,人口源表!$1:$1,0))-INDEX(城镇人口!$1:$1048576,MATCH($B341,城镇人口!$B:$B,0),MATCH(X$1,城镇人口!$1:$1,0))</f>
        <v>265517.9008745274</v>
      </c>
      <c r="Y341" s="40">
        <f>INDEX(人口源表!$1:$1048576,MATCH($B341,人口源表!$A:$A,0),MATCH(Y$1,人口源表!$1:$1,0))-INDEX(城镇人口!$1:$1048576,MATCH($B341,城镇人口!$B:$B,0),MATCH(Y$1,城镇人口!$1:$1,0))</f>
        <v>262612.49833257211</v>
      </c>
      <c r="Z341" s="40">
        <f>INDEX(人口源表!$1:$1048576,MATCH($B341,人口源表!$A:$A,0),MATCH(Z$1,人口源表!$1:$1,0))-INDEX(城镇人口!$1:$1048576,MATCH($B341,城镇人口!$B:$B,0),MATCH(Z$1,城镇人口!$1:$1,0))</f>
        <v>259591.15937660373</v>
      </c>
      <c r="AA341" s="40">
        <f>INDEX(人口源表!$1:$1048576,MATCH($B341,人口源表!$A:$A,0),MATCH(AA$1,人口源表!$1:$1,0))-INDEX(城镇人口!$1:$1048576,MATCH($B341,城镇人口!$B:$B,0),MATCH(AA$1,城镇人口!$1:$1,0))</f>
        <v>256461.7196426114</v>
      </c>
      <c r="AB341" s="40">
        <f>INDEX(人口源表!$1:$1048576,MATCH($B341,人口源表!$A:$A,0),MATCH(AB$1,人口源表!$1:$1,0))-INDEX(城镇人口!$1:$1048576,MATCH($B341,城镇人口!$B:$B,0),MATCH(AB$1,城镇人口!$1:$1,0))</f>
        <v>253231.5082435091</v>
      </c>
      <c r="AC341" s="40">
        <f>INDEX(人口源表!$1:$1048576,MATCH($B341,人口源表!$A:$A,0),MATCH(AC$1,人口源表!$1:$1,0))-INDEX(城镇人口!$1:$1048576,MATCH($B341,城镇人口!$B:$B,0),MATCH(AC$1,城镇人口!$1:$1,0))</f>
        <v>250427.24894575798</v>
      </c>
      <c r="AD341" s="40">
        <f>INDEX(人口源表!$1:$1048576,MATCH($B341,人口源表!$A:$A,0),MATCH(AD$1,人口源表!$1:$1,0))-INDEX(城镇人口!$1:$1048576,MATCH($B341,城镇人口!$B:$B,0),MATCH(AD$1,城镇人口!$1:$1,0))</f>
        <v>247536.37026975607</v>
      </c>
      <c r="AE341" s="40">
        <f>INDEX(人口源表!$1:$1048576,MATCH($B341,人口源表!$A:$A,0),MATCH(AE$1,人口源表!$1:$1,0))-INDEX(城镇人口!$1:$1048576,MATCH($B341,城镇人口!$B:$B,0),MATCH(AE$1,城镇人口!$1:$1,0))</f>
        <v>244566.29251918657</v>
      </c>
      <c r="AF341" s="40">
        <f>INDEX(人口源表!$1:$1048576,MATCH($B341,人口源表!$A:$A,0),MATCH(AF$1,人口源表!$1:$1,0))-INDEX(城镇人口!$1:$1048576,MATCH($B341,城镇人口!$B:$B,0),MATCH(AF$1,城镇人口!$1:$1,0))</f>
        <v>241525.40006784664</v>
      </c>
      <c r="AG341" s="40">
        <f>INDEX(人口源表!$1:$1048576,MATCH($B341,人口源表!$A:$A,0),MATCH(AG$1,人口源表!$1:$1,0))-INDEX(城镇人口!$1:$1048576,MATCH($B341,城镇人口!$B:$B,0),MATCH(AG$1,城镇人口!$1:$1,0))</f>
        <v>238420.4706264282</v>
      </c>
      <c r="AH341" s="40">
        <f>INDEX(人口源表!$1:$1048576,MATCH($B341,人口源表!$A:$A,0),MATCH(AH$1,人口源表!$1:$1,0))-INDEX(城镇人口!$1:$1048576,MATCH($B341,城镇人口!$B:$B,0),MATCH(AH$1,城镇人口!$1:$1,0))</f>
        <v>235260.3170767196</v>
      </c>
      <c r="AI341" s="40">
        <f>INDEX(人口源表!$1:$1048576,MATCH($B341,人口源表!$A:$A,0),MATCH(AI$1,人口源表!$1:$1,0))-INDEX(城镇人口!$1:$1048576,MATCH($B341,城镇人口!$B:$B,0),MATCH(AI$1,城镇人口!$1:$1,0))</f>
        <v>232052.85694732127</v>
      </c>
      <c r="AJ341" s="40">
        <f>INDEX(人口源表!$1:$1048576,MATCH($B341,人口源表!$A:$A,0),MATCH(AJ$1,人口源表!$1:$1,0))-INDEX(城镇人口!$1:$1048576,MATCH($B341,城镇人口!$B:$B,0),MATCH(AJ$1,城镇人口!$1:$1,0))</f>
        <v>228806.55365698482</v>
      </c>
      <c r="AK341" s="40">
        <f>INDEX(人口源表!$1:$1048576,MATCH($B341,人口源表!$A:$A,0),MATCH(AK$1,人口源表!$1:$1,0))-INDEX(城镇人口!$1:$1048576,MATCH($B341,城镇人口!$B:$B,0),MATCH(AK$1,城镇人口!$1:$1,0))</f>
        <v>225530.03835394722</v>
      </c>
      <c r="AL341" s="40">
        <f>INDEX(人口源表!$1:$1048576,MATCH($B341,人口源表!$A:$A,0),MATCH(AL$1,人口源表!$1:$1,0))-INDEX(城镇人口!$1:$1048576,MATCH($B341,城镇人口!$B:$B,0),MATCH(AL$1,城镇人口!$1:$1,0))</f>
        <v>222231.74612089066</v>
      </c>
      <c r="AM341" s="40">
        <f>INDEX(人口源表!$1:$1048576,MATCH($B341,人口源表!$A:$A,0),MATCH(AM$1,人口源表!$1:$1,0))-INDEX(城镇人口!$1:$1048576,MATCH($B341,城镇人口!$B:$B,0),MATCH(AM$1,城镇人口!$1:$1,0))</f>
        <v>218920.6088201435</v>
      </c>
      <c r="AN341" s="40">
        <f>INDEX(人口源表!$1:$1048576,MATCH($B341,人口源表!$A:$A,0),MATCH(AN$1,人口源表!$1:$1,0))-INDEX(城镇人口!$1:$1048576,MATCH($B341,城镇人口!$B:$B,0),MATCH(AN$1,城镇人口!$1:$1,0))</f>
        <v>215605.68369556929</v>
      </c>
      <c r="AO341" s="40">
        <f>INDEX(人口源表!$1:$1048576,MATCH($B341,人口源表!$A:$A,0),MATCH(AO$1,人口源表!$1:$1,0))-INDEX(城镇人口!$1:$1048576,MATCH($B341,城镇人口!$B:$B,0),MATCH(AO$1,城镇人口!$1:$1,0))</f>
        <v>212295.79650097544</v>
      </c>
      <c r="AP341" s="40">
        <f>INDEX(人口源表!$1:$1048576,MATCH($B341,人口源表!$A:$A,0),MATCH(AP$1,人口源表!$1:$1,0))-INDEX(城镇人口!$1:$1048576,MATCH($B341,城镇人口!$B:$B,0),MATCH(AP$1,城镇人口!$1:$1,0))</f>
        <v>209000.21920292283</v>
      </c>
      <c r="AQ341" s="40">
        <f>INDEX(人口源表!$1:$1048576,MATCH($B341,人口源表!$A:$A,0),MATCH(AQ$1,人口源表!$1:$1,0))-INDEX(城镇人口!$1:$1048576,MATCH($B341,城镇人口!$B:$B,0),MATCH(AQ$1,城镇人口!$1:$1,0))</f>
        <v>205728.30541528983</v>
      </c>
      <c r="AR341" s="40">
        <f>INDEX(人口源表!$1:$1048576,MATCH($B341,人口源表!$A:$A,0),MATCH(AR$1,人口源表!$1:$1,0))-INDEX(城镇人口!$1:$1048576,MATCH($B341,城镇人口!$B:$B,0),MATCH(AR$1,城镇人口!$1:$1,0))</f>
        <v>202489.14052303234</v>
      </c>
      <c r="AS341" s="40">
        <f>INDEX(人口源表!$1:$1048576,MATCH($B341,人口源表!$A:$A,0),MATCH(AS$1,人口源表!$1:$1,0))-INDEX(城镇人口!$1:$1048576,MATCH($B341,城镇人口!$B:$B,0),MATCH(AS$1,城镇人口!$1:$1,0))</f>
        <v>199292.20406393975</v>
      </c>
      <c r="AT341" s="40">
        <f>INDEX(人口源表!$1:$1048576,MATCH($B341,人口源表!$A:$A,0),MATCH(AT$1,人口源表!$1:$1,0))-INDEX(城镇人口!$1:$1048576,MATCH($B341,城镇人口!$B:$B,0),MATCH(AT$1,城镇人口!$1:$1,0))</f>
        <v>196146.35218446684</v>
      </c>
      <c r="AU341" s="40">
        <f>INDEX(人口源表!$1:$1048576,MATCH($B341,人口源表!$A:$A,0),MATCH(AU$1,人口源表!$1:$1,0))-INDEX(城镇人口!$1:$1048576,MATCH($B341,城镇人口!$B:$B,0),MATCH(AU$1,城镇人口!$1:$1,0))</f>
        <v>193061.4645830685</v>
      </c>
      <c r="AV341" s="40">
        <f>INDEX(人口源表!$1:$1048576,MATCH($B341,人口源表!$A:$A,0),MATCH(AV$1,人口源表!$1:$1,0))-INDEX(城镇人口!$1:$1048576,MATCH($B341,城镇人口!$B:$B,0),MATCH(AV$1,城镇人口!$1:$1,0))</f>
        <v>190046.76671148813</v>
      </c>
    </row>
    <row r="342" spans="1:48" x14ac:dyDescent="0.15">
      <c r="A342" s="36" t="s">
        <v>883</v>
      </c>
      <c r="B342" s="36" t="s">
        <v>692</v>
      </c>
      <c r="C342" s="34">
        <f>VLOOKUP(B342,'[1]2016省城人口总结（根）'!B:C,2,FALSE)/100</f>
        <v>0.71719999999999995</v>
      </c>
      <c r="D342" s="40">
        <f>INDEX(人口源表!$1:$1048576,MATCH($B342,人口源表!$A:$A,0),MATCH(D$1,人口源表!$1:$1,0))-INDEX(城镇人口!$1:$1048576,MATCH($B342,城镇人口!$B:$B,0),MATCH(D$1,城镇人口!$1:$1,0))</f>
        <v>417817.56821591989</v>
      </c>
      <c r="E342" s="40">
        <f>INDEX(人口源表!$1:$1048576,MATCH($B342,人口源表!$A:$A,0),MATCH(E$1,人口源表!$1:$1,0))-INDEX(城镇人口!$1:$1048576,MATCH($B342,城镇人口!$B:$B,0),MATCH(E$1,城镇人口!$1:$1,0))</f>
        <v>401438.62534402846</v>
      </c>
      <c r="F342" s="40">
        <f>INDEX(人口源表!$1:$1048576,MATCH($B342,人口源表!$A:$A,0),MATCH(F$1,人口源表!$1:$1,0))-INDEX(城镇人口!$1:$1048576,MATCH($B342,城镇人口!$B:$B,0),MATCH(F$1,城镇人口!$1:$1,0))</f>
        <v>384442.40178594948</v>
      </c>
      <c r="G342" s="40">
        <f>INDEX(人口源表!$1:$1048576,MATCH($B342,人口源表!$A:$A,0),MATCH(G$1,人口源表!$1:$1,0))-INDEX(城镇人口!$1:$1048576,MATCH($B342,城镇人口!$B:$B,0),MATCH(G$1,城镇人口!$1:$1,0))</f>
        <v>394293.01469956292</v>
      </c>
      <c r="H342" s="40">
        <f>INDEX(人口源表!$1:$1048576,MATCH($B342,人口源表!$A:$A,0),MATCH(H$1,人口源表!$1:$1,0))-INDEX(城镇人口!$1:$1048576,MATCH($B342,城镇人口!$B:$B,0),MATCH(H$1,城镇人口!$1:$1,0))</f>
        <v>375522.3366891793</v>
      </c>
      <c r="I342" s="40">
        <f>INDEX(人口源表!$1:$1048576,MATCH($B342,人口源表!$A:$A,0),MATCH(I$1,人口源表!$1:$1,0))-INDEX(城镇人口!$1:$1048576,MATCH($B342,城镇人口!$B:$B,0),MATCH(I$1,城镇人口!$1:$1,0))</f>
        <v>364748.95339475316</v>
      </c>
      <c r="J342" s="40">
        <f>INDEX(人口源表!$1:$1048576,MATCH($B342,人口源表!$A:$A,0),MATCH(J$1,人口源表!$1:$1,0))-INDEX(城镇人口!$1:$1048576,MATCH($B342,城镇人口!$B:$B,0),MATCH(J$1,城镇人口!$1:$1,0))</f>
        <v>353572.28820955381</v>
      </c>
      <c r="K342" s="40">
        <f>INDEX(人口源表!$1:$1048576,MATCH($B342,人口源表!$A:$A,0),MATCH(K$1,人口源表!$1:$1,0))-INDEX(城镇人口!$1:$1048576,MATCH($B342,城镇人口!$B:$B,0),MATCH(K$1,城镇人口!$1:$1,0))</f>
        <v>342003.07938286569</v>
      </c>
      <c r="L342" s="40">
        <f>INDEX(人口源表!$1:$1048576,MATCH($B342,人口源表!$A:$A,0),MATCH(L$1,人口源表!$1:$1,0))-INDEX(城镇人口!$1:$1048576,MATCH($B342,城镇人口!$B:$B,0),MATCH(L$1,城镇人口!$1:$1,0))</f>
        <v>330053.69594391203</v>
      </c>
      <c r="M342" s="40">
        <f>INDEX(人口源表!$1:$1048576,MATCH($B342,人口源表!$A:$A,0),MATCH(M$1,人口源表!$1:$1,0))-INDEX(城镇人口!$1:$1048576,MATCH($B342,城镇人口!$B:$B,0),MATCH(M$1,城镇人口!$1:$1,0))</f>
        <v>317738.42820751853</v>
      </c>
      <c r="N342" s="40">
        <f>INDEX(人口源表!$1:$1048576,MATCH($B342,人口源表!$A:$A,0),MATCH(N$1,人口源表!$1:$1,0))-INDEX(城镇人口!$1:$1048576,MATCH($B342,城镇人口!$B:$B,0),MATCH(N$1,城镇人口!$1:$1,0))</f>
        <v>305072.56514937337</v>
      </c>
      <c r="O342" s="40">
        <f>INDEX(人口源表!$1:$1048576,MATCH($B342,人口源表!$A:$A,0),MATCH(O$1,人口源表!$1:$1,0))-INDEX(城镇人口!$1:$1048576,MATCH($B342,城镇人口!$B:$B,0),MATCH(O$1,城镇人口!$1:$1,0))</f>
        <v>292072.90332413279</v>
      </c>
      <c r="P342" s="40">
        <f>INDEX(人口源表!$1:$1048576,MATCH($B342,人口源表!$A:$A,0),MATCH(P$1,人口源表!$1:$1,0))-INDEX(城镇人口!$1:$1048576,MATCH($B342,城镇人口!$B:$B,0),MATCH(P$1,城镇人口!$1:$1,0))</f>
        <v>278757.26099576917</v>
      </c>
      <c r="Q342" s="40">
        <f>INDEX(人口源表!$1:$1048576,MATCH($B342,人口源表!$A:$A,0),MATCH(Q$1,人口源表!$1:$1,0))-INDEX(城镇人口!$1:$1048576,MATCH($B342,城镇人口!$B:$B,0),MATCH(Q$1,城镇人口!$1:$1,0))</f>
        <v>265144.89161565062</v>
      </c>
      <c r="R342" s="40">
        <f>INDEX(人口源表!$1:$1048576,MATCH($B342,人口源表!$A:$A,0),MATCH(R$1,人口源表!$1:$1,0))-INDEX(城镇人口!$1:$1048576,MATCH($B342,城镇人口!$B:$B,0),MATCH(R$1,城镇人口!$1:$1,0))</f>
        <v>251255.67676645215</v>
      </c>
      <c r="S342" s="40">
        <f>INDEX(人口源表!$1:$1048576,MATCH($B342,人口源表!$A:$A,0),MATCH(S$1,人口源表!$1:$1,0))-INDEX(城镇人口!$1:$1048576,MATCH($B342,城镇人口!$B:$B,0),MATCH(S$1,城镇人口!$1:$1,0))</f>
        <v>244088.87819602061</v>
      </c>
      <c r="T342" s="40">
        <f>INDEX(人口源表!$1:$1048576,MATCH($B342,人口源表!$A:$A,0),MATCH(T$1,人口源表!$1:$1,0))-INDEX(城镇人口!$1:$1048576,MATCH($B342,城镇人口!$B:$B,0),MATCH(T$1,城镇人口!$1:$1,0))</f>
        <v>236774.741934021</v>
      </c>
      <c r="U342" s="40">
        <f>INDEX(人口源表!$1:$1048576,MATCH($B342,人口源表!$A:$A,0),MATCH(U$1,人口源表!$1:$1,0))-INDEX(城镇人口!$1:$1048576,MATCH($B342,城镇人口!$B:$B,0),MATCH(U$1,城镇人口!$1:$1,0))</f>
        <v>229325.11594175827</v>
      </c>
      <c r="V342" s="40">
        <f>INDEX(人口源表!$1:$1048576,MATCH($B342,人口源表!$A:$A,0),MATCH(V$1,人口源表!$1:$1,0))-INDEX(城镇人口!$1:$1048576,MATCH($B342,城镇人口!$B:$B,0),MATCH(V$1,城镇人口!$1:$1,0))</f>
        <v>221752.78474357445</v>
      </c>
      <c r="W342" s="40">
        <f>INDEX(人口源表!$1:$1048576,MATCH($B342,人口源表!$A:$A,0),MATCH(W$1,人口源表!$1:$1,0))-INDEX(城镇人口!$1:$1048576,MATCH($B342,城镇人口!$B:$B,0),MATCH(W$1,城镇人口!$1:$1,0))</f>
        <v>214070.53115435992</v>
      </c>
      <c r="X342" s="40">
        <f>INDEX(人口源表!$1:$1048576,MATCH($B342,人口源表!$A:$A,0),MATCH(X$1,人口源表!$1:$1,0))-INDEX(城镇人口!$1:$1048576,MATCH($B342,城镇人口!$B:$B,0),MATCH(X$1,城镇人口!$1:$1,0))</f>
        <v>206291.23915933515</v>
      </c>
      <c r="Y342" s="40">
        <f>INDEX(人口源表!$1:$1048576,MATCH($B342,人口源表!$A:$A,0),MATCH(Y$1,人口源表!$1:$1,0))-INDEX(城镇人口!$1:$1048576,MATCH($B342,城镇人口!$B:$B,0),MATCH(Y$1,城镇人口!$1:$1,0))</f>
        <v>198428.33729881444</v>
      </c>
      <c r="Z342" s="40">
        <f>INDEX(人口源表!$1:$1048576,MATCH($B342,人口源表!$A:$A,0),MATCH(Z$1,人口源表!$1:$1,0))-INDEX(城镇人口!$1:$1048576,MATCH($B342,城镇人口!$B:$B,0),MATCH(Z$1,城镇人口!$1:$1,0))</f>
        <v>190494.95642766962</v>
      </c>
      <c r="AA342" s="40">
        <f>INDEX(人口源表!$1:$1048576,MATCH($B342,人口源表!$A:$A,0),MATCH(AA$1,人口源表!$1:$1,0))-INDEX(城镇人口!$1:$1048576,MATCH($B342,城镇人口!$B:$B,0),MATCH(AA$1,城镇人口!$1:$1,0))</f>
        <v>182504.49331364036</v>
      </c>
      <c r="AB342" s="40">
        <f>INDEX(人口源表!$1:$1048576,MATCH($B342,人口源表!$A:$A,0),MATCH(AB$1,人口源表!$1:$1,0))-INDEX(城镇人口!$1:$1048576,MATCH($B342,城镇人口!$B:$B,0),MATCH(AB$1,城镇人口!$1:$1,0))</f>
        <v>174470.16826274595</v>
      </c>
      <c r="AC342" s="40">
        <f>INDEX(人口源表!$1:$1048576,MATCH($B342,人口源表!$A:$A,0),MATCH(AC$1,人口源表!$1:$1,0))-INDEX(城镇人口!$1:$1048576,MATCH($B342,城镇人口!$B:$B,0),MATCH(AC$1,城镇人口!$1:$1,0))</f>
        <v>168146.92834282597</v>
      </c>
      <c r="AD342" s="40">
        <f>INDEX(人口源表!$1:$1048576,MATCH($B342,人口源表!$A:$A,0),MATCH(AD$1,人口源表!$1:$1,0))-INDEX(城镇人口!$1:$1048576,MATCH($B342,城镇人口!$B:$B,0),MATCH(AD$1,城镇人口!$1:$1,0))</f>
        <v>161800.09891531616</v>
      </c>
      <c r="AE342" s="40">
        <f>INDEX(人口源表!$1:$1048576,MATCH($B342,人口源表!$A:$A,0),MATCH(AE$1,人口源表!$1:$1,0))-INDEX(城镇人口!$1:$1048576,MATCH($B342,城镇人口!$B:$B,0),MATCH(AE$1,城镇人口!$1:$1,0))</f>
        <v>155440.16394490818</v>
      </c>
      <c r="AF342" s="40">
        <f>INDEX(人口源表!$1:$1048576,MATCH($B342,人口源表!$A:$A,0),MATCH(AF$1,人口源表!$1:$1,0))-INDEX(城镇人口!$1:$1048576,MATCH($B342,城镇人口!$B:$B,0),MATCH(AF$1,城镇人口!$1:$1,0))</f>
        <v>149077.50927140214</v>
      </c>
      <c r="AG342" s="40">
        <f>INDEX(人口源表!$1:$1048576,MATCH($B342,人口源表!$A:$A,0),MATCH(AG$1,人口源表!$1:$1,0))-INDEX(城镇人口!$1:$1048576,MATCH($B342,城镇人口!$B:$B,0),MATCH(AG$1,城镇人口!$1:$1,0))</f>
        <v>142722.16532994783</v>
      </c>
      <c r="AH342" s="40">
        <f>INDEX(人口源表!$1:$1048576,MATCH($B342,人口源表!$A:$A,0),MATCH(AH$1,人口源表!$1:$1,0))-INDEX(城镇人口!$1:$1048576,MATCH($B342,城镇人口!$B:$B,0),MATCH(AH$1,城镇人口!$1:$1,0))</f>
        <v>136383.94524122495</v>
      </c>
      <c r="AI342" s="40">
        <f>INDEX(人口源表!$1:$1048576,MATCH($B342,人口源表!$A:$A,0),MATCH(AI$1,人口源表!$1:$1,0))-INDEX(城镇人口!$1:$1048576,MATCH($B342,城镇人口!$B:$B,0),MATCH(AI$1,城镇人口!$1:$1,0))</f>
        <v>130072.28522543143</v>
      </c>
      <c r="AJ342" s="40">
        <f>INDEX(人口源表!$1:$1048576,MATCH($B342,人口源表!$A:$A,0),MATCH(AJ$1,人口源表!$1:$1,0))-INDEX(城镇人口!$1:$1048576,MATCH($B342,城镇人口!$B:$B,0),MATCH(AJ$1,城镇人口!$1:$1,0))</f>
        <v>123796.18678013561</v>
      </c>
      <c r="AK342" s="40">
        <f>INDEX(人口源表!$1:$1048576,MATCH($B342,人口源表!$A:$A,0),MATCH(AK$1,人口源表!$1:$1,0))-INDEX(城镇人口!$1:$1048576,MATCH($B342,城镇人口!$B:$B,0),MATCH(AK$1,城镇人口!$1:$1,0))</f>
        <v>117564.15822662553</v>
      </c>
      <c r="AL342" s="40">
        <f>INDEX(人口源表!$1:$1048576,MATCH($B342,人口源表!$A:$A,0),MATCH(AL$1,人口源表!$1:$1,0))-INDEX(城镇人口!$1:$1048576,MATCH($B342,城镇人口!$B:$B,0),MATCH(AL$1,城镇人口!$1:$1,0))</f>
        <v>111384.15561929112</v>
      </c>
      <c r="AM342" s="40">
        <f>INDEX(人口源表!$1:$1048576,MATCH($B342,人口源表!$A:$A,0),MATCH(AM$1,人口源表!$1:$1,0))-INDEX(城镇人口!$1:$1048576,MATCH($B342,城镇人口!$B:$B,0),MATCH(AM$1,城镇人口!$1:$1,0))</f>
        <v>105263.45154361101</v>
      </c>
      <c r="AN342" s="40">
        <f>INDEX(人口源表!$1:$1048576,MATCH($B342,人口源表!$A:$A,0),MATCH(AN$1,人口源表!$1:$1,0))-INDEX(城镇人口!$1:$1048576,MATCH($B342,城镇人口!$B:$B,0),MATCH(AN$1,城镇人口!$1:$1,0))</f>
        <v>99208.864111587405</v>
      </c>
      <c r="AO342" s="40">
        <f>INDEX(人口源表!$1:$1048576,MATCH($B342,人口源表!$A:$A,0),MATCH(AO$1,人口源表!$1:$1,0))-INDEX(城镇人口!$1:$1048576,MATCH($B342,城镇人口!$B:$B,0),MATCH(AO$1,城镇人口!$1:$1,0))</f>
        <v>93226.256624395493</v>
      </c>
      <c r="AP342" s="40">
        <f>INDEX(人口源表!$1:$1048576,MATCH($B342,人口源表!$A:$A,0),MATCH(AP$1,人口源表!$1:$1,0))-INDEX(城镇人口!$1:$1048576,MATCH($B342,城镇人口!$B:$B,0),MATCH(AP$1,城镇人口!$1:$1,0))</f>
        <v>87320.77223022189</v>
      </c>
      <c r="AQ342" s="40">
        <f>INDEX(人口源表!$1:$1048576,MATCH($B342,人口源表!$A:$A,0),MATCH(AQ$1,人口源表!$1:$1,0))-INDEX(城镇人口!$1:$1048576,MATCH($B342,城镇人口!$B:$B,0),MATCH(AQ$1,城镇人口!$1:$1,0))</f>
        <v>81496.753995525418</v>
      </c>
      <c r="AR342" s="40">
        <f>INDEX(人口源表!$1:$1048576,MATCH($B342,人口源表!$A:$A,0),MATCH(AR$1,人口源表!$1:$1,0))-INDEX(城镇人口!$1:$1048576,MATCH($B342,城镇人口!$B:$B,0),MATCH(AR$1,城镇人口!$1:$1,0))</f>
        <v>75757.502608559793</v>
      </c>
      <c r="AS342" s="40">
        <f>INDEX(人口源表!$1:$1048576,MATCH($B342,人口源表!$A:$A,0),MATCH(AS$1,人口源表!$1:$1,0))-INDEX(城镇人口!$1:$1048576,MATCH($B342,城镇人口!$B:$B,0),MATCH(AS$1,城镇人口!$1:$1,0))</f>
        <v>70105.5498047336</v>
      </c>
      <c r="AT342" s="40">
        <f>INDEX(人口源表!$1:$1048576,MATCH($B342,人口源表!$A:$A,0),MATCH(AT$1,人口源表!$1:$1,0))-INDEX(城镇人口!$1:$1048576,MATCH($B342,城镇人口!$B:$B,0),MATCH(AT$1,城镇人口!$1:$1,0))</f>
        <v>64542.102336653508</v>
      </c>
      <c r="AU342" s="40">
        <f>INDEX(人口源表!$1:$1048576,MATCH($B342,人口源表!$A:$A,0),MATCH(AU$1,人口源表!$1:$1,0))-INDEX(城镇人口!$1:$1048576,MATCH($B342,城镇人口!$B:$B,0),MATCH(AU$1,城镇人口!$1:$1,0))</f>
        <v>59067.454163026297</v>
      </c>
      <c r="AV342" s="40">
        <f>INDEX(人口源表!$1:$1048576,MATCH($B342,人口源表!$A:$A,0),MATCH(AV$1,人口源表!$1:$1,0))-INDEX(城镇人口!$1:$1048576,MATCH($B342,城镇人口!$B:$B,0),MATCH(AV$1,城镇人口!$1:$1,0))</f>
        <v>53680.572414538823</v>
      </c>
    </row>
    <row r="343" spans="1:48" x14ac:dyDescent="0.15">
      <c r="A343" s="36" t="s">
        <v>883</v>
      </c>
      <c r="B343" s="36" t="s">
        <v>693</v>
      </c>
      <c r="C343" s="34">
        <f>VLOOKUP(B343,'[1]2016省城人口总结（根）'!B:C,2,FALSE)/100</f>
        <v>0.43457500000000004</v>
      </c>
      <c r="D343" s="40">
        <f>INDEX(人口源表!$1:$1048576,MATCH($B343,人口源表!$A:$A,0),MATCH(D$1,人口源表!$1:$1,0))-INDEX(城镇人口!$1:$1048576,MATCH($B343,城镇人口!$B:$B,0),MATCH(D$1,城镇人口!$1:$1,0))</f>
        <v>261569.91478691765</v>
      </c>
      <c r="E343" s="40">
        <f>INDEX(人口源表!$1:$1048576,MATCH($B343,人口源表!$A:$A,0),MATCH(E$1,人口源表!$1:$1,0))-INDEX(城镇人口!$1:$1048576,MATCH($B343,城镇人口!$B:$B,0),MATCH(E$1,城镇人口!$1:$1,0))</f>
        <v>259523.98862291122</v>
      </c>
      <c r="F343" s="40">
        <f>INDEX(人口源表!$1:$1048576,MATCH($B343,人口源表!$A:$A,0),MATCH(F$1,人口源表!$1:$1,0))-INDEX(城镇人口!$1:$1048576,MATCH($B343,城镇人口!$B:$B,0),MATCH(F$1,城镇人口!$1:$1,0))</f>
        <v>257282.71749249508</v>
      </c>
      <c r="G343" s="40">
        <f>INDEX(人口源表!$1:$1048576,MATCH($B343,人口源表!$A:$A,0),MATCH(G$1,人口源表!$1:$1,0))-INDEX(城镇人口!$1:$1048576,MATCH($B343,城镇人口!$B:$B,0),MATCH(G$1,城镇人口!$1:$1,0))</f>
        <v>263433.55274751259</v>
      </c>
      <c r="H343" s="40">
        <f>INDEX(人口源表!$1:$1048576,MATCH($B343,人口源表!$A:$A,0),MATCH(H$1,人口源表!$1:$1,0))-INDEX(城镇人口!$1:$1048576,MATCH($B343,城镇人口!$B:$B,0),MATCH(H$1,城镇人口!$1:$1,0))</f>
        <v>261221.6808298621</v>
      </c>
      <c r="I343" s="40">
        <f>INDEX(人口源表!$1:$1048576,MATCH($B343,人口源表!$A:$A,0),MATCH(I$1,人口源表!$1:$1,0))-INDEX(城镇人口!$1:$1048576,MATCH($B343,城镇人口!$B:$B,0),MATCH(I$1,城镇人口!$1:$1,0))</f>
        <v>260448.44047950758</v>
      </c>
      <c r="J343" s="40">
        <f>INDEX(人口源表!$1:$1048576,MATCH($B343,人口源表!$A:$A,0),MATCH(J$1,人口源表!$1:$1,0))-INDEX(城镇人口!$1:$1048576,MATCH($B343,城镇人口!$B:$B,0),MATCH(J$1,城镇人口!$1:$1,0))</f>
        <v>259562.39631229028</v>
      </c>
      <c r="K343" s="40">
        <f>INDEX(人口源表!$1:$1048576,MATCH($B343,人口源表!$A:$A,0),MATCH(K$1,人口源表!$1:$1,0))-INDEX(城镇人口!$1:$1048576,MATCH($B343,城镇人口!$B:$B,0),MATCH(K$1,城镇人口!$1:$1,0))</f>
        <v>258554.74647845194</v>
      </c>
      <c r="L343" s="40">
        <f>INDEX(人口源表!$1:$1048576,MATCH($B343,人口源表!$A:$A,0),MATCH(L$1,人口源表!$1:$1,0))-INDEX(城镇人口!$1:$1048576,MATCH($B343,城镇人口!$B:$B,0),MATCH(L$1,城镇人口!$1:$1,0))</f>
        <v>257416.04760429153</v>
      </c>
      <c r="M343" s="40">
        <f>INDEX(人口源表!$1:$1048576,MATCH($B343,人口源表!$A:$A,0),MATCH(M$1,人口源表!$1:$1,0))-INDEX(城镇人口!$1:$1048576,MATCH($B343,城镇人口!$B:$B,0),MATCH(M$1,城镇人口!$1:$1,0))</f>
        <v>256139.85237879754</v>
      </c>
      <c r="N343" s="40">
        <f>INDEX(人口源表!$1:$1048576,MATCH($B343,人口源表!$A:$A,0),MATCH(N$1,人口源表!$1:$1,0))-INDEX(城镇人口!$1:$1048576,MATCH($B343,城镇人口!$B:$B,0),MATCH(N$1,城镇人口!$1:$1,0))</f>
        <v>254719.55921044145</v>
      </c>
      <c r="O343" s="40">
        <f>INDEX(人口源表!$1:$1048576,MATCH($B343,人口源表!$A:$A,0),MATCH(O$1,人口源表!$1:$1,0))-INDEX(城镇人口!$1:$1048576,MATCH($B343,城镇人口!$B:$B,0),MATCH(O$1,城镇人口!$1:$1,0))</f>
        <v>253149.95007454295</v>
      </c>
      <c r="P343" s="40">
        <f>INDEX(人口源表!$1:$1048576,MATCH($B343,人口源表!$A:$A,0),MATCH(P$1,人口源表!$1:$1,0))-INDEX(城镇人口!$1:$1048576,MATCH($B343,城镇人口!$B:$B,0),MATCH(P$1,城镇人口!$1:$1,0))</f>
        <v>251428.14297881906</v>
      </c>
      <c r="Q343" s="40">
        <f>INDEX(人口源表!$1:$1048576,MATCH($B343,人口源表!$A:$A,0),MATCH(Q$1,人口源表!$1:$1,0))-INDEX(城镇人口!$1:$1048576,MATCH($B343,城镇人口!$B:$B,0),MATCH(Q$1,城镇人口!$1:$1,0))</f>
        <v>249550.05889189534</v>
      </c>
      <c r="R343" s="40">
        <f>INDEX(人口源表!$1:$1048576,MATCH($B343,人口源表!$A:$A,0),MATCH(R$1,人口源表!$1:$1,0))-INDEX(城镇人口!$1:$1048576,MATCH($B343,城镇人口!$B:$B,0),MATCH(R$1,城镇人口!$1:$1,0))</f>
        <v>247515.3690157652</v>
      </c>
      <c r="S343" s="40">
        <f>INDEX(人口源表!$1:$1048576,MATCH($B343,人口源表!$A:$A,0),MATCH(S$1,人口源表!$1:$1,0))-INDEX(城镇人口!$1:$1048576,MATCH($B343,城镇人口!$B:$B,0),MATCH(S$1,城镇人口!$1:$1,0))</f>
        <v>246631.27485820366</v>
      </c>
      <c r="T343" s="40">
        <f>INDEX(人口源表!$1:$1048576,MATCH($B343,人口源表!$A:$A,0),MATCH(T$1,人口源表!$1:$1,0))-INDEX(城镇人口!$1:$1048576,MATCH($B343,城镇人口!$B:$B,0),MATCH(T$1,城镇人口!$1:$1,0))</f>
        <v>245612.44790911028</v>
      </c>
      <c r="U343" s="40">
        <f>INDEX(人口源表!$1:$1048576,MATCH($B343,人口源表!$A:$A,0),MATCH(U$1,人口源表!$1:$1,0))-INDEX(城镇人口!$1:$1048576,MATCH($B343,城镇人口!$B:$B,0),MATCH(U$1,城镇人口!$1:$1,0))</f>
        <v>244457.94904801383</v>
      </c>
      <c r="V343" s="40">
        <f>INDEX(人口源表!$1:$1048576,MATCH($B343,人口源表!$A:$A,0),MATCH(V$1,人口源表!$1:$1,0))-INDEX(城镇人口!$1:$1048576,MATCH($B343,城镇人口!$B:$B,0),MATCH(V$1,城镇人口!$1:$1,0))</f>
        <v>243169.30182407005</v>
      </c>
      <c r="W343" s="40">
        <f>INDEX(人口源表!$1:$1048576,MATCH($B343,人口源表!$A:$A,0),MATCH(W$1,人口源表!$1:$1,0))-INDEX(城镇人口!$1:$1048576,MATCH($B343,城镇人口!$B:$B,0),MATCH(W$1,城镇人口!$1:$1,0))</f>
        <v>241746.64005927299</v>
      </c>
      <c r="X343" s="40">
        <f>INDEX(人口源表!$1:$1048576,MATCH($B343,人口源表!$A:$A,0),MATCH(X$1,人口源表!$1:$1,0))-INDEX(城镇人口!$1:$1048576,MATCH($B343,城镇人口!$B:$B,0),MATCH(X$1,城镇人口!$1:$1,0))</f>
        <v>240192.04358354514</v>
      </c>
      <c r="Y343" s="40">
        <f>INDEX(人口源表!$1:$1048576,MATCH($B343,人口源表!$A:$A,0),MATCH(Y$1,人口源表!$1:$1,0))-INDEX(城镇人口!$1:$1048576,MATCH($B343,城镇人口!$B:$B,0),MATCH(Y$1,城镇人口!$1:$1,0))</f>
        <v>238508.54961041082</v>
      </c>
      <c r="Z343" s="40">
        <f>INDEX(人口源表!$1:$1048576,MATCH($B343,人口源表!$A:$A,0),MATCH(Z$1,人口源表!$1:$1,0))-INDEX(城镇人口!$1:$1048576,MATCH($B343,城镇人口!$B:$B,0),MATCH(Z$1,城镇人口!$1:$1,0))</f>
        <v>236699.6607779311</v>
      </c>
      <c r="AA343" s="40">
        <f>INDEX(人口源表!$1:$1048576,MATCH($B343,人口源表!$A:$A,0),MATCH(AA$1,人口源表!$1:$1,0))-INDEX(城镇人口!$1:$1048576,MATCH($B343,城镇人口!$B:$B,0),MATCH(AA$1,城镇人口!$1:$1,0))</f>
        <v>234768.86882577062</v>
      </c>
      <c r="AB343" s="40">
        <f>INDEX(人口源表!$1:$1048576,MATCH($B343,人口源表!$A:$A,0),MATCH(AB$1,人口源表!$1:$1,0))-INDEX(城镇人口!$1:$1048576,MATCH($B343,城镇人口!$B:$B,0),MATCH(AB$1,城镇人口!$1:$1,0))</f>
        <v>232721.95530476386</v>
      </c>
      <c r="AC343" s="40">
        <f>INDEX(人口源表!$1:$1048576,MATCH($B343,人口源表!$A:$A,0),MATCH(AC$1,人口源表!$1:$1,0))-INDEX(城镇人口!$1:$1048576,MATCH($B343,城镇人口!$B:$B,0),MATCH(AC$1,城镇人口!$1:$1,0))</f>
        <v>230897.83160971472</v>
      </c>
      <c r="AD343" s="40">
        <f>INDEX(人口源表!$1:$1048576,MATCH($B343,人口源表!$A:$A,0),MATCH(AD$1,人口源表!$1:$1,0))-INDEX(城镇人口!$1:$1048576,MATCH($B343,城镇人口!$B:$B,0),MATCH(AD$1,城镇人口!$1:$1,0))</f>
        <v>228969.73077319545</v>
      </c>
      <c r="AE343" s="40">
        <f>INDEX(人口源表!$1:$1048576,MATCH($B343,人口源表!$A:$A,0),MATCH(AE$1,人口源表!$1:$1,0))-INDEX(城镇人口!$1:$1048576,MATCH($B343,城镇人口!$B:$B,0),MATCH(AE$1,城镇人口!$1:$1,0))</f>
        <v>226943.21044075192</v>
      </c>
      <c r="AF343" s="40">
        <f>INDEX(人口源表!$1:$1048576,MATCH($B343,人口源表!$A:$A,0),MATCH(AF$1,人口源表!$1:$1,0))-INDEX(城镇人口!$1:$1048576,MATCH($B343,城镇人口!$B:$B,0),MATCH(AF$1,城镇人口!$1:$1,0))</f>
        <v>224825.57320472877</v>
      </c>
      <c r="AG343" s="40">
        <f>INDEX(人口源表!$1:$1048576,MATCH($B343,人口源表!$A:$A,0),MATCH(AG$1,人口源表!$1:$1,0))-INDEX(城镇人口!$1:$1048576,MATCH($B343,城镇人口!$B:$B,0),MATCH(AG$1,城镇人口!$1:$1,0))</f>
        <v>222624.02491888497</v>
      </c>
      <c r="AH343" s="40">
        <f>INDEX(人口源表!$1:$1048576,MATCH($B343,人口源表!$A:$A,0),MATCH(AH$1,人口源表!$1:$1,0))-INDEX(城镇人口!$1:$1048576,MATCH($B343,城镇人口!$B:$B,0),MATCH(AH$1,城镇人口!$1:$1,0))</f>
        <v>220347.01733212289</v>
      </c>
      <c r="AI343" s="40">
        <f>INDEX(人口源表!$1:$1048576,MATCH($B343,人口源表!$A:$A,0),MATCH(AI$1,人口源表!$1:$1,0))-INDEX(城镇人口!$1:$1048576,MATCH($B343,城镇人口!$B:$B,0),MATCH(AI$1,城镇人口!$1:$1,0))</f>
        <v>218003.77013218286</v>
      </c>
      <c r="AJ343" s="40">
        <f>INDEX(人口源表!$1:$1048576,MATCH($B343,人口源表!$A:$A,0),MATCH(AJ$1,人口源表!$1:$1,0))-INDEX(城镇人口!$1:$1048576,MATCH($B343,城镇人口!$B:$B,0),MATCH(AJ$1,城镇人口!$1:$1,0))</f>
        <v>215602.91778892331</v>
      </c>
      <c r="AK343" s="40">
        <f>INDEX(人口源表!$1:$1048576,MATCH($B343,人口源表!$A:$A,0),MATCH(AK$1,人口源表!$1:$1,0))-INDEX(城镇人口!$1:$1048576,MATCH($B343,城镇人口!$B:$B,0),MATCH(AK$1,城镇人口!$1:$1,0))</f>
        <v>213154.72663481894</v>
      </c>
      <c r="AL343" s="40">
        <f>INDEX(人口源表!$1:$1048576,MATCH($B343,人口源表!$A:$A,0),MATCH(AL$1,人口源表!$1:$1,0))-INDEX(城镇人口!$1:$1048576,MATCH($B343,城镇人口!$B:$B,0),MATCH(AL$1,城镇人口!$1:$1,0))</f>
        <v>210669.73300738679</v>
      </c>
      <c r="AM343" s="40">
        <f>INDEX(人口源表!$1:$1048576,MATCH($B343,人口源表!$A:$A,0),MATCH(AM$1,人口源表!$1:$1,0))-INDEX(城镇人口!$1:$1048576,MATCH($B343,城镇人口!$B:$B,0),MATCH(AM$1,城镇人口!$1:$1,0))</f>
        <v>208158.73106189066</v>
      </c>
      <c r="AN343" s="40">
        <f>INDEX(人口源表!$1:$1048576,MATCH($B343,人口源表!$A:$A,0),MATCH(AN$1,人口源表!$1:$1,0))-INDEX(城镇人口!$1:$1048576,MATCH($B343,城镇人口!$B:$B,0),MATCH(AN$1,城镇人口!$1:$1,0))</f>
        <v>205633.1957035755</v>
      </c>
      <c r="AO343" s="40">
        <f>INDEX(人口源表!$1:$1048576,MATCH($B343,人口源表!$A:$A,0),MATCH(AO$1,人口源表!$1:$1,0))-INDEX(城镇人口!$1:$1048576,MATCH($B343,城镇人口!$B:$B,0),MATCH(AO$1,城镇人口!$1:$1,0))</f>
        <v>203104.82636734948</v>
      </c>
      <c r="AP343" s="40">
        <f>INDEX(人口源表!$1:$1048576,MATCH($B343,人口源表!$A:$A,0),MATCH(AP$1,人口源表!$1:$1,0))-INDEX(城镇人口!$1:$1048576,MATCH($B343,城镇人口!$B:$B,0),MATCH(AP$1,城镇人口!$1:$1,0))</f>
        <v>200585.96533621586</v>
      </c>
      <c r="AQ343" s="40">
        <f>INDEX(人口源表!$1:$1048576,MATCH($B343,人口源表!$A:$A,0),MATCH(AQ$1,人口源表!$1:$1,0))-INDEX(城镇人口!$1:$1048576,MATCH($B343,城镇人口!$B:$B,0),MATCH(AQ$1,城镇人口!$1:$1,0))</f>
        <v>198090.00305200217</v>
      </c>
      <c r="AR343" s="40">
        <f>INDEX(人口源表!$1:$1048576,MATCH($B343,人口源表!$A:$A,0),MATCH(AR$1,人口源表!$1:$1,0))-INDEX(城镇人口!$1:$1048576,MATCH($B343,城镇人口!$B:$B,0),MATCH(AR$1,城镇人口!$1:$1,0))</f>
        <v>195629.63681650255</v>
      </c>
      <c r="AS343" s="40">
        <f>INDEX(人口源表!$1:$1048576,MATCH($B343,人口源表!$A:$A,0),MATCH(AS$1,人口源表!$1:$1,0))-INDEX(城镇人口!$1:$1048576,MATCH($B343,城镇人口!$B:$B,0),MATCH(AS$1,城镇人口!$1:$1,0))</f>
        <v>193218.57718389863</v>
      </c>
      <c r="AT343" s="40">
        <f>INDEX(人口源表!$1:$1048576,MATCH($B343,人口源表!$A:$A,0),MATCH(AT$1,人口源表!$1:$1,0))-INDEX(城镇人口!$1:$1048576,MATCH($B343,城镇人口!$B:$B,0),MATCH(AT$1,城镇人口!$1:$1,0))</f>
        <v>190871.09060953491</v>
      </c>
      <c r="AU343" s="40">
        <f>INDEX(人口源表!$1:$1048576,MATCH($B343,人口源表!$A:$A,0),MATCH(AU$1,人口源表!$1:$1,0))-INDEX(城镇人口!$1:$1048576,MATCH($B343,城镇人口!$B:$B,0),MATCH(AU$1,城镇人口!$1:$1,0))</f>
        <v>188601.13460203956</v>
      </c>
      <c r="AV343" s="40">
        <f>INDEX(人口源表!$1:$1048576,MATCH($B343,人口源表!$A:$A,0),MATCH(AV$1,人口源表!$1:$1,0))-INDEX(城镇人口!$1:$1048576,MATCH($B343,城镇人口!$B:$B,0),MATCH(AV$1,城镇人口!$1:$1,0))</f>
        <v>186423.60879680145</v>
      </c>
    </row>
    <row r="344" spans="1:48" x14ac:dyDescent="0.15">
      <c r="A344" s="36" t="s">
        <v>883</v>
      </c>
      <c r="B344" s="36" t="s">
        <v>694</v>
      </c>
      <c r="C344" s="34">
        <f>VLOOKUP(B344,'[1]2016省城人口总结（根）'!B:C,2,FALSE)/100</f>
        <v>0.43457500000000004</v>
      </c>
      <c r="D344" s="40">
        <f>INDEX(人口源表!$1:$1048576,MATCH($B344,人口源表!$A:$A,0),MATCH(D$1,人口源表!$1:$1,0))-INDEX(城镇人口!$1:$1048576,MATCH($B344,城镇人口!$B:$B,0),MATCH(D$1,城镇人口!$1:$1,0))</f>
        <v>759224.65544230479</v>
      </c>
      <c r="E344" s="40">
        <f>INDEX(人口源表!$1:$1048576,MATCH($B344,人口源表!$A:$A,0),MATCH(E$1,人口源表!$1:$1,0))-INDEX(城镇人口!$1:$1048576,MATCH($B344,城镇人口!$B:$B,0),MATCH(E$1,城镇人口!$1:$1,0))</f>
        <v>754045.42680616223</v>
      </c>
      <c r="F344" s="40">
        <f>INDEX(人口源表!$1:$1048576,MATCH($B344,人口源表!$A:$A,0),MATCH(F$1,人口源表!$1:$1,0))-INDEX(城镇人口!$1:$1048576,MATCH($B344,城镇人口!$B:$B,0),MATCH(F$1,城镇人口!$1:$1,0))</f>
        <v>748248.84124193771</v>
      </c>
      <c r="G344" s="40">
        <f>INDEX(人口源表!$1:$1048576,MATCH($B344,人口源表!$A:$A,0),MATCH(G$1,人口源表!$1:$1,0))-INDEX(城镇人口!$1:$1048576,MATCH($B344,城镇人口!$B:$B,0),MATCH(G$1,城镇人口!$1:$1,0))</f>
        <v>869719.85074960638</v>
      </c>
      <c r="H344" s="40">
        <f>INDEX(人口源表!$1:$1048576,MATCH($B344,人口源表!$A:$A,0),MATCH(H$1,人口源表!$1:$1,0))-INDEX(城镇人口!$1:$1048576,MATCH($B344,城镇人口!$B:$B,0),MATCH(H$1,城镇人口!$1:$1,0))</f>
        <v>863594.59717633587</v>
      </c>
      <c r="I344" s="40">
        <f>INDEX(人口源表!$1:$1048576,MATCH($B344,人口源表!$A:$A,0),MATCH(I$1,人口源表!$1:$1,0))-INDEX(城镇人口!$1:$1048576,MATCH($B344,城镇人口!$B:$B,0),MATCH(I$1,城镇人口!$1:$1,0))</f>
        <v>862098.00213619287</v>
      </c>
      <c r="J344" s="40">
        <f>INDEX(人口源表!$1:$1048576,MATCH($B344,人口源表!$A:$A,0),MATCH(J$1,人口源表!$1:$1,0))-INDEX(城镇人口!$1:$1048576,MATCH($B344,城镇人口!$B:$B,0),MATCH(J$1,城镇人口!$1:$1,0))</f>
        <v>860126.66254041193</v>
      </c>
      <c r="K344" s="40">
        <f>INDEX(人口源表!$1:$1048576,MATCH($B344,人口源表!$A:$A,0),MATCH(K$1,人口源表!$1:$1,0))-INDEX(城镇人口!$1:$1048576,MATCH($B344,城镇人口!$B:$B,0),MATCH(K$1,城镇人口!$1:$1,0))</f>
        <v>857664.81080108765</v>
      </c>
      <c r="L344" s="40">
        <f>INDEX(人口源表!$1:$1048576,MATCH($B344,人口源表!$A:$A,0),MATCH(L$1,人口源表!$1:$1,0))-INDEX(城镇人口!$1:$1048576,MATCH($B344,城镇人口!$B:$B,0),MATCH(L$1,城镇人口!$1:$1,0))</f>
        <v>854699.14353179734</v>
      </c>
      <c r="M344" s="40">
        <f>INDEX(人口源表!$1:$1048576,MATCH($B344,人口源表!$A:$A,0),MATCH(M$1,人口源表!$1:$1,0))-INDEX(城镇人口!$1:$1048576,MATCH($B344,城镇人口!$B:$B,0),MATCH(M$1,城镇人口!$1:$1,0))</f>
        <v>851218.77092381497</v>
      </c>
      <c r="N344" s="40">
        <f>INDEX(人口源表!$1:$1048576,MATCH($B344,人口源表!$A:$A,0),MATCH(N$1,人口源表!$1:$1,0))-INDEX(城镇人口!$1:$1048576,MATCH($B344,城镇人口!$B:$B,0),MATCH(N$1,城镇人口!$1:$1,0))</f>
        <v>847215.67086212861</v>
      </c>
      <c r="O344" s="40">
        <f>INDEX(人口源表!$1:$1048576,MATCH($B344,人口源表!$A:$A,0),MATCH(O$1,人口源表!$1:$1,0))-INDEX(城镇人口!$1:$1048576,MATCH($B344,城镇人口!$B:$B,0),MATCH(O$1,城镇人口!$1:$1,0))</f>
        <v>842684.10853243561</v>
      </c>
      <c r="P344" s="40">
        <f>INDEX(人口源表!$1:$1048576,MATCH($B344,人口源表!$A:$A,0),MATCH(P$1,人口源表!$1:$1,0))-INDEX(城镇人口!$1:$1048576,MATCH($B344,城镇人口!$B:$B,0),MATCH(P$1,城镇人口!$1:$1,0))</f>
        <v>837621.57306463283</v>
      </c>
      <c r="Q344" s="40">
        <f>INDEX(人口源表!$1:$1048576,MATCH($B344,人口源表!$A:$A,0),MATCH(Q$1,人口源表!$1:$1,0))-INDEX(城镇人口!$1:$1048576,MATCH($B344,城镇人口!$B:$B,0),MATCH(Q$1,城镇人口!$1:$1,0))</f>
        <v>832026.70266670769</v>
      </c>
      <c r="R344" s="40">
        <f>INDEX(人口源表!$1:$1048576,MATCH($B344,人口源表!$A:$A,0),MATCH(R$1,人口源表!$1:$1,0))-INDEX(城镇人口!$1:$1048576,MATCH($B344,城镇人口!$B:$B,0),MATCH(R$1,城镇人口!$1:$1,0))</f>
        <v>825901.21994051395</v>
      </c>
      <c r="S344" s="40">
        <f>INDEX(人口源表!$1:$1048576,MATCH($B344,人口源表!$A:$A,0),MATCH(S$1,人口源表!$1:$1,0))-INDEX(城镇人口!$1:$1048576,MATCH($B344,城镇人口!$B:$B,0),MATCH(S$1,城镇人口!$1:$1,0))</f>
        <v>823619.44540409092</v>
      </c>
      <c r="T344" s="40">
        <f>INDEX(人口源表!$1:$1048576,MATCH($B344,人口源表!$A:$A,0),MATCH(T$1,人口源表!$1:$1,0))-INDEX(城镇人口!$1:$1048576,MATCH($B344,城镇人口!$B:$B,0),MATCH(T$1,城镇人口!$1:$1,0))</f>
        <v>820900.487679151</v>
      </c>
      <c r="U344" s="40">
        <f>INDEX(人口源表!$1:$1048576,MATCH($B344,人口源表!$A:$A,0),MATCH(U$1,人口源表!$1:$1,0))-INDEX(城镇人口!$1:$1048576,MATCH($B344,城镇人口!$B:$B,0),MATCH(U$1,城镇人口!$1:$1,0))</f>
        <v>817747.07725634763</v>
      </c>
      <c r="V344" s="40">
        <f>INDEX(人口源表!$1:$1048576,MATCH($B344,人口源表!$A:$A,0),MATCH(V$1,人口源表!$1:$1,0))-INDEX(城镇人口!$1:$1048576,MATCH($B344,城镇人口!$B:$B,0),MATCH(V$1,城镇人口!$1:$1,0))</f>
        <v>814163.50782509428</v>
      </c>
      <c r="W344" s="40">
        <f>INDEX(人口源表!$1:$1048576,MATCH($B344,人口源表!$A:$A,0),MATCH(W$1,人口源表!$1:$1,0))-INDEX(城镇人口!$1:$1048576,MATCH($B344,城镇人口!$B:$B,0),MATCH(W$1,城镇人口!$1:$1,0))</f>
        <v>810156.0718954812</v>
      </c>
      <c r="X344" s="40">
        <f>INDEX(人口源表!$1:$1048576,MATCH($B344,人口源表!$A:$A,0),MATCH(X$1,人口源表!$1:$1,0))-INDEX(城镇人口!$1:$1048576,MATCH($B344,城镇人口!$B:$B,0),MATCH(X$1,城镇人口!$1:$1,0))</f>
        <v>805733.00919892325</v>
      </c>
      <c r="Y344" s="40">
        <f>INDEX(人口源表!$1:$1048576,MATCH($B344,人口源表!$A:$A,0),MATCH(Y$1,人口源表!$1:$1,0))-INDEX(城镇人口!$1:$1048576,MATCH($B344,城镇人口!$B:$B,0),MATCH(Y$1,城镇人口!$1:$1,0))</f>
        <v>800903.98610461282</v>
      </c>
      <c r="Z344" s="40">
        <f>INDEX(人口源表!$1:$1048576,MATCH($B344,人口源表!$A:$A,0),MATCH(Z$1,人口源表!$1:$1,0))-INDEX(城镇人口!$1:$1048576,MATCH($B344,城镇人口!$B:$B,0),MATCH(Z$1,城镇人口!$1:$1,0))</f>
        <v>795680.05574481667</v>
      </c>
      <c r="AA344" s="40">
        <f>INDEX(人口源表!$1:$1048576,MATCH($B344,人口源表!$A:$A,0),MATCH(AA$1,人口源表!$1:$1,0))-INDEX(城镇人口!$1:$1048576,MATCH($B344,城镇人口!$B:$B,0),MATCH(AA$1,城镇人口!$1:$1,0))</f>
        <v>790073.6175406666</v>
      </c>
      <c r="AB344" s="40">
        <f>INDEX(人口源表!$1:$1048576,MATCH($B344,人口源表!$A:$A,0),MATCH(AB$1,人口源表!$1:$1,0))-INDEX(城镇人口!$1:$1048576,MATCH($B344,城镇人口!$B:$B,0),MATCH(AB$1,城镇人口!$1:$1,0))</f>
        <v>784099.29649491922</v>
      </c>
      <c r="AC344" s="40">
        <f>INDEX(人口源表!$1:$1048576,MATCH($B344,人口源表!$A:$A,0),MATCH(AC$1,人口源表!$1:$1,0))-INDEX(城镇人口!$1:$1048576,MATCH($B344,城镇人口!$B:$B,0),MATCH(AC$1,城镇人口!$1:$1,0))</f>
        <v>778901.57671550394</v>
      </c>
      <c r="AD344" s="40">
        <f>INDEX(人口源表!$1:$1048576,MATCH($B344,人口源表!$A:$A,0),MATCH(AD$1,人口源表!$1:$1,0))-INDEX(城镇人口!$1:$1048576,MATCH($B344,城镇人口!$B:$B,0),MATCH(AD$1,城镇人口!$1:$1,0))</f>
        <v>773372.33915515302</v>
      </c>
      <c r="AE344" s="40">
        <f>INDEX(人口源表!$1:$1048576,MATCH($B344,人口源表!$A:$A,0),MATCH(AE$1,人口源表!$1:$1,0))-INDEX(城镇人口!$1:$1048576,MATCH($B344,城镇人口!$B:$B,0),MATCH(AE$1,城镇人口!$1:$1,0))</f>
        <v>767529.29254299495</v>
      </c>
      <c r="AF344" s="40">
        <f>INDEX(人口源表!$1:$1048576,MATCH($B344,人口源表!$A:$A,0),MATCH(AF$1,人口源表!$1:$1,0))-INDEX(城镇人口!$1:$1048576,MATCH($B344,城镇人口!$B:$B,0),MATCH(AF$1,城镇人口!$1:$1,0))</f>
        <v>761390.39305099938</v>
      </c>
      <c r="AG344" s="40">
        <f>INDEX(人口源表!$1:$1048576,MATCH($B344,人口源表!$A:$A,0),MATCH(AG$1,人口源表!$1:$1,0))-INDEX(城镇人口!$1:$1048576,MATCH($B344,城镇人口!$B:$B,0),MATCH(AG$1,城镇人口!$1:$1,0))</f>
        <v>754975.63166246563</v>
      </c>
      <c r="AH344" s="40">
        <f>INDEX(人口源表!$1:$1048576,MATCH($B344,人口源表!$A:$A,0),MATCH(AH$1,人口源表!$1:$1,0))-INDEX(城镇人口!$1:$1048576,MATCH($B344,城镇人口!$B:$B,0),MATCH(AH$1,城镇人口!$1:$1,0))</f>
        <v>748306.08447634196</v>
      </c>
      <c r="AI344" s="40">
        <f>INDEX(人口源表!$1:$1048576,MATCH($B344,人口源表!$A:$A,0),MATCH(AI$1,人口源表!$1:$1,0))-INDEX(城镇人口!$1:$1048576,MATCH($B344,城镇人口!$B:$B,0),MATCH(AI$1,城镇人口!$1:$1,0))</f>
        <v>741403.87894512387</v>
      </c>
      <c r="AJ344" s="40">
        <f>INDEX(人口源表!$1:$1048576,MATCH($B344,人口源表!$A:$A,0),MATCH(AJ$1,人口源表!$1:$1,0))-INDEX(城镇人口!$1:$1048576,MATCH($B344,城镇人口!$B:$B,0),MATCH(AJ$1,城镇人口!$1:$1,0))</f>
        <v>734293.04711720662</v>
      </c>
      <c r="AK344" s="40">
        <f>INDEX(人口源表!$1:$1048576,MATCH($B344,人口源表!$A:$A,0),MATCH(AK$1,人口源表!$1:$1,0))-INDEX(城镇人口!$1:$1048576,MATCH($B344,城镇人口!$B:$B,0),MATCH(AK$1,城镇人口!$1:$1,0))</f>
        <v>726997.70378741797</v>
      </c>
      <c r="AL344" s="40">
        <f>INDEX(人口源表!$1:$1048576,MATCH($B344,人口源表!$A:$A,0),MATCH(AL$1,人口源表!$1:$1,0))-INDEX(城镇人口!$1:$1048576,MATCH($B344,城镇人口!$B:$B,0),MATCH(AL$1,城镇人口!$1:$1,0))</f>
        <v>719543.79044552357</v>
      </c>
      <c r="AM344" s="40">
        <f>INDEX(人口源表!$1:$1048576,MATCH($B344,人口源表!$A:$A,0),MATCH(AM$1,人口源表!$1:$1,0))-INDEX(城镇人口!$1:$1048576,MATCH($B344,城镇人口!$B:$B,0),MATCH(AM$1,城镇人口!$1:$1,0))</f>
        <v>711958.58149810706</v>
      </c>
      <c r="AN344" s="40">
        <f>INDEX(人口源表!$1:$1048576,MATCH($B344,人口源表!$A:$A,0),MATCH(AN$1,人口源表!$1:$1,0))-INDEX(城镇人口!$1:$1048576,MATCH($B344,城镇人口!$B:$B,0),MATCH(AN$1,城镇人口!$1:$1,0))</f>
        <v>704269.7673416459</v>
      </c>
      <c r="AO344" s="40">
        <f>INDEX(人口源表!$1:$1048576,MATCH($B344,人口源表!$A:$A,0),MATCH(AO$1,人口源表!$1:$1,0))-INDEX(城镇人口!$1:$1048576,MATCH($B344,城镇人口!$B:$B,0),MATCH(AO$1,城镇人口!$1:$1,0))</f>
        <v>696506.72808662942</v>
      </c>
      <c r="AP344" s="40">
        <f>INDEX(人口源表!$1:$1048576,MATCH($B344,人口源表!$A:$A,0),MATCH(AP$1,人口源表!$1:$1,0))-INDEX(城镇人口!$1:$1048576,MATCH($B344,城镇人口!$B:$B,0),MATCH(AP$1,城镇人口!$1:$1,0))</f>
        <v>688698.75164313463</v>
      </c>
      <c r="AQ344" s="40">
        <f>INDEX(人口源表!$1:$1048576,MATCH($B344,人口源表!$A:$A,0),MATCH(AQ$1,人口源表!$1:$1,0))-INDEX(城镇人口!$1:$1048576,MATCH($B344,城镇人口!$B:$B,0),MATCH(AQ$1,城镇人口!$1:$1,0))</f>
        <v>680877.5910506947</v>
      </c>
      <c r="AR344" s="40">
        <f>INDEX(人口源表!$1:$1048576,MATCH($B344,人口源表!$A:$A,0),MATCH(AR$1,人口源表!$1:$1,0))-INDEX(城镇人口!$1:$1048576,MATCH($B344,城镇人口!$B:$B,0),MATCH(AR$1,城镇人口!$1:$1,0))</f>
        <v>673074.39720655535</v>
      </c>
      <c r="AS344" s="40">
        <f>INDEX(人口源表!$1:$1048576,MATCH($B344,人口源表!$A:$A,0),MATCH(AS$1,人口源表!$1:$1,0))-INDEX(城镇人口!$1:$1048576,MATCH($B344,城镇人口!$B:$B,0),MATCH(AS$1,城镇人口!$1:$1,0))</f>
        <v>665322.26030706544</v>
      </c>
      <c r="AT344" s="40">
        <f>INDEX(人口源表!$1:$1048576,MATCH($B344,人口源表!$A:$A,0),MATCH(AT$1,人口源表!$1:$1,0))-INDEX(城镇人口!$1:$1048576,MATCH($B344,城镇人口!$B:$B,0),MATCH(AT$1,城镇人口!$1:$1,0))</f>
        <v>657654.44958805782</v>
      </c>
      <c r="AU344" s="40">
        <f>INDEX(人口源表!$1:$1048576,MATCH($B344,人口源表!$A:$A,0),MATCH(AU$1,人口源表!$1:$1,0))-INDEX(城镇人口!$1:$1048576,MATCH($B344,城镇人口!$B:$B,0),MATCH(AU$1,城镇人口!$1:$1,0))</f>
        <v>650105.22561675857</v>
      </c>
      <c r="AV344" s="40">
        <f>INDEX(人口源表!$1:$1048576,MATCH($B344,人口源表!$A:$A,0),MATCH(AV$1,人口源表!$1:$1,0))-INDEX(城镇人口!$1:$1048576,MATCH($B344,城镇人口!$B:$B,0),MATCH(AV$1,城镇人口!$1:$1,0))</f>
        <v>642709.79007509572</v>
      </c>
    </row>
    <row r="345" spans="1:48" x14ac:dyDescent="0.15">
      <c r="A345" s="36" t="s">
        <v>883</v>
      </c>
      <c r="B345" s="36" t="s">
        <v>695</v>
      </c>
      <c r="C345" s="34">
        <f>VLOOKUP(B345,'[1]2016省城人口总结（根）'!B:C,2,FALSE)/100</f>
        <v>0.57020000000000004</v>
      </c>
      <c r="D345" s="40">
        <f>INDEX(人口源表!$1:$1048576,MATCH($B345,人口源表!$A:$A,0),MATCH(D$1,人口源表!$1:$1,0))-INDEX(城镇人口!$1:$1048576,MATCH($B345,城镇人口!$B:$B,0),MATCH(D$1,城镇人口!$1:$1,0))</f>
        <v>1076885.7227486714</v>
      </c>
      <c r="E345" s="40">
        <f>INDEX(人口源表!$1:$1048576,MATCH($B345,人口源表!$A:$A,0),MATCH(E$1,人口源表!$1:$1,0))-INDEX(城镇人口!$1:$1048576,MATCH($B345,城镇人口!$B:$B,0),MATCH(E$1,城镇人口!$1:$1,0))</f>
        <v>1060657.3699456439</v>
      </c>
      <c r="F345" s="40">
        <f>INDEX(人口源表!$1:$1048576,MATCH($B345,人口源表!$A:$A,0),MATCH(F$1,人口源表!$1:$1,0))-INDEX(城镇人口!$1:$1048576,MATCH($B345,城镇人口!$B:$B,0),MATCH(F$1,城镇人口!$1:$1,0))</f>
        <v>1043321.4906333135</v>
      </c>
      <c r="G345" s="40">
        <f>INDEX(人口源表!$1:$1048576,MATCH($B345,人口源表!$A:$A,0),MATCH(G$1,人口源表!$1:$1,0))-INDEX(城镇人口!$1:$1048576,MATCH($B345,城镇人口!$B:$B,0),MATCH(G$1,城镇人口!$1:$1,0))</f>
        <v>1076891.1426233088</v>
      </c>
      <c r="H345" s="40">
        <f>INDEX(人口源表!$1:$1048576,MATCH($B345,人口源表!$A:$A,0),MATCH(H$1,人口源表!$1:$1,0))-INDEX(城镇人口!$1:$1048576,MATCH($B345,城镇人口!$B:$B,0),MATCH(H$1,城镇人口!$1:$1,0))</f>
        <v>1058585.9968380958</v>
      </c>
      <c r="I345" s="40">
        <f>INDEX(人口源表!$1:$1048576,MATCH($B345,人口源表!$A:$A,0),MATCH(I$1,人口源表!$1:$1,0))-INDEX(城镇人口!$1:$1048576,MATCH($B345,城镇人口!$B:$B,0),MATCH(I$1,城镇人口!$1:$1,0))</f>
        <v>1051174.034515711</v>
      </c>
      <c r="J345" s="40">
        <f>INDEX(人口源表!$1:$1048576,MATCH($B345,人口源表!$A:$A,0),MATCH(J$1,人口源表!$1:$1,0))-INDEX(城镇人口!$1:$1048576,MATCH($B345,城镇人口!$B:$B,0),MATCH(J$1,城镇人口!$1:$1,0))</f>
        <v>1043362.2530575737</v>
      </c>
      <c r="K345" s="40">
        <f>INDEX(人口源表!$1:$1048576,MATCH($B345,人口源表!$A:$A,0),MATCH(K$1,人口源表!$1:$1,0))-INDEX(城镇人口!$1:$1048576,MATCH($B345,城镇人口!$B:$B,0),MATCH(K$1,城镇人口!$1:$1,0))</f>
        <v>1035071.0750135488</v>
      </c>
      <c r="L345" s="40">
        <f>INDEX(人口源表!$1:$1048576,MATCH($B345,人口源表!$A:$A,0),MATCH(L$1,人口源表!$1:$1,0))-INDEX(城镇人口!$1:$1048576,MATCH($B345,城镇人口!$B:$B,0),MATCH(L$1,城镇人口!$1:$1,0))</f>
        <v>1026229.948291152</v>
      </c>
      <c r="M345" s="40">
        <f>INDEX(人口源表!$1:$1048576,MATCH($B345,人口源表!$A:$A,0),MATCH(M$1,人口源表!$1:$1,0))-INDEX(城镇人口!$1:$1048576,MATCH($B345,城镇人口!$B:$B,0),MATCH(M$1,城镇人口!$1:$1,0))</f>
        <v>1016777.4417100293</v>
      </c>
      <c r="N345" s="40">
        <f>INDEX(人口源表!$1:$1048576,MATCH($B345,人口源表!$A:$A,0),MATCH(N$1,人口源表!$1:$1,0))-INDEX(城镇人口!$1:$1048576,MATCH($B345,城镇人口!$B:$B,0),MATCH(N$1,城镇人口!$1:$1,0))</f>
        <v>1006659.1782067078</v>
      </c>
      <c r="O345" s="40">
        <f>INDEX(人口源表!$1:$1048576,MATCH($B345,人口源表!$A:$A,0),MATCH(O$1,人口源表!$1:$1,0))-INDEX(城镇人口!$1:$1048576,MATCH($B345,城镇人口!$B:$B,0),MATCH(O$1,城镇人口!$1:$1,0))</f>
        <v>995830.449979553</v>
      </c>
      <c r="P345" s="40">
        <f>INDEX(人口源表!$1:$1048576,MATCH($B345,人口源表!$A:$A,0),MATCH(P$1,人口源表!$1:$1,0))-INDEX(城镇人口!$1:$1048576,MATCH($B345,城镇人口!$B:$B,0),MATCH(P$1,城镇人口!$1:$1,0))</f>
        <v>984252.40388267906</v>
      </c>
      <c r="Q345" s="40">
        <f>INDEX(人口源表!$1:$1048576,MATCH($B345,人口源表!$A:$A,0),MATCH(Q$1,人口源表!$1:$1,0))-INDEX(城镇人口!$1:$1048576,MATCH($B345,城镇人口!$B:$B,0),MATCH(Q$1,城镇人口!$1:$1,0))</f>
        <v>971895.59934206377</v>
      </c>
      <c r="R345" s="40">
        <f>INDEX(人口源表!$1:$1048576,MATCH($B345,人口源表!$A:$A,0),MATCH(R$1,人口源表!$1:$1,0))-INDEX(城镇人口!$1:$1048576,MATCH($B345,城镇人口!$B:$B,0),MATCH(R$1,城镇人口!$1:$1,0))</f>
        <v>958736.59833933949</v>
      </c>
      <c r="S345" s="40">
        <f>INDEX(人口源表!$1:$1048576,MATCH($B345,人口源表!$A:$A,0),MATCH(S$1,人口源表!$1:$1,0))-INDEX(城镇人口!$1:$1048576,MATCH($B345,城镇人口!$B:$B,0),MATCH(S$1,城镇人口!$1:$1,0))</f>
        <v>954723.06044180784</v>
      </c>
      <c r="T345" s="40">
        <f>INDEX(人口源表!$1:$1048576,MATCH($B345,人口源表!$A:$A,0),MATCH(T$1,人口源表!$1:$1,0))-INDEX(城镇人口!$1:$1048576,MATCH($B345,城镇人口!$B:$B,0),MATCH(T$1,城镇人口!$1:$1,0))</f>
        <v>950146.44646966807</v>
      </c>
      <c r="U345" s="40">
        <f>INDEX(人口源表!$1:$1048576,MATCH($B345,人口源表!$A:$A,0),MATCH(U$1,人口源表!$1:$1,0))-INDEX(城镇人口!$1:$1048576,MATCH($B345,城镇人口!$B:$B,0),MATCH(U$1,城镇人口!$1:$1,0))</f>
        <v>944994.34554810286</v>
      </c>
      <c r="V345" s="40">
        <f>INDEX(人口源表!$1:$1048576,MATCH($B345,人口源表!$A:$A,0),MATCH(V$1,人口源表!$1:$1,0))-INDEX(城镇人口!$1:$1048576,MATCH($B345,城镇人口!$B:$B,0),MATCH(V$1,城镇人口!$1:$1,0))</f>
        <v>939258.61600329867</v>
      </c>
      <c r="W345" s="40">
        <f>INDEX(人口源表!$1:$1048576,MATCH($B345,人口源表!$A:$A,0),MATCH(W$1,人口源表!$1:$1,0))-INDEX(城镇人口!$1:$1048576,MATCH($B345,城镇人口!$B:$B,0),MATCH(W$1,城镇人口!$1:$1,0))</f>
        <v>932936.77314495365</v>
      </c>
      <c r="X345" s="40">
        <f>INDEX(人口源表!$1:$1048576,MATCH($B345,人口源表!$A:$A,0),MATCH(X$1,人口源表!$1:$1,0))-INDEX(城镇人口!$1:$1048576,MATCH($B345,城镇人口!$B:$B,0),MATCH(X$1,城镇人口!$1:$1,0))</f>
        <v>926029.29676926322</v>
      </c>
      <c r="Y345" s="40">
        <f>INDEX(人口源表!$1:$1048576,MATCH($B345,人口源表!$A:$A,0),MATCH(Y$1,人口源表!$1:$1,0))-INDEX(城镇人口!$1:$1048576,MATCH($B345,城镇人口!$B:$B,0),MATCH(Y$1,城镇人口!$1:$1,0))</f>
        <v>918542.23955729418</v>
      </c>
      <c r="Z345" s="40">
        <f>INDEX(人口源表!$1:$1048576,MATCH($B345,人口源表!$A:$A,0),MATCH(Z$1,人口源表!$1:$1,0))-INDEX(城镇人口!$1:$1048576,MATCH($B345,城镇人口!$B:$B,0),MATCH(Z$1,城镇人口!$1:$1,0))</f>
        <v>910484.56662795646</v>
      </c>
      <c r="AA345" s="40">
        <f>INDEX(人口源表!$1:$1048576,MATCH($B345,人口源表!$A:$A,0),MATCH(AA$1,人口源表!$1:$1,0))-INDEX(城镇人口!$1:$1048576,MATCH($B345,城镇人口!$B:$B,0),MATCH(AA$1,城镇人口!$1:$1,0))</f>
        <v>901869.20219335612</v>
      </c>
      <c r="AB345" s="40">
        <f>INDEX(人口源表!$1:$1048576,MATCH($B345,人口源表!$A:$A,0),MATCH(AB$1,人口源表!$1:$1,0))-INDEX(城镇人口!$1:$1048576,MATCH($B345,城镇人口!$B:$B,0),MATCH(AB$1,城镇人口!$1:$1,0))</f>
        <v>892713.40615922352</v>
      </c>
      <c r="AC345" s="40">
        <f>INDEX(人口源表!$1:$1048576,MATCH($B345,人口源表!$A:$A,0),MATCH(AC$1,人口源表!$1:$1,0))-INDEX(城镇人口!$1:$1048576,MATCH($B345,城镇人口!$B:$B,0),MATCH(AC$1,城镇人口!$1:$1,0))</f>
        <v>885705.55225861771</v>
      </c>
      <c r="AD345" s="40">
        <f>INDEX(人口源表!$1:$1048576,MATCH($B345,人口源表!$A:$A,0),MATCH(AD$1,人口源表!$1:$1,0))-INDEX(城镇人口!$1:$1048576,MATCH($B345,城镇人口!$B:$B,0),MATCH(AD$1,城镇人口!$1:$1,0))</f>
        <v>878228.06304663839</v>
      </c>
      <c r="AE345" s="40">
        <f>INDEX(人口源表!$1:$1048576,MATCH($B345,人口源表!$A:$A,0),MATCH(AE$1,人口源表!$1:$1,0))-INDEX(城镇人口!$1:$1048576,MATCH($B345,城镇人口!$B:$B,0),MATCH(AE$1,城镇人口!$1:$1,0))</f>
        <v>870303.5240574847</v>
      </c>
      <c r="AF345" s="40">
        <f>INDEX(人口源表!$1:$1048576,MATCH($B345,人口源表!$A:$A,0),MATCH(AF$1,人口源表!$1:$1,0))-INDEX(城镇人口!$1:$1048576,MATCH($B345,城镇人口!$B:$B,0),MATCH(AF$1,城镇人口!$1:$1,0))</f>
        <v>861957.55885907589</v>
      </c>
      <c r="AG345" s="40">
        <f>INDEX(人口源表!$1:$1048576,MATCH($B345,人口源表!$A:$A,0),MATCH(AG$1,人口源表!$1:$1,0))-INDEX(城镇人口!$1:$1048576,MATCH($B345,城镇人口!$B:$B,0),MATCH(AG$1,城镇人口!$1:$1,0))</f>
        <v>853218.38471692335</v>
      </c>
      <c r="AH345" s="40">
        <f>INDEX(人口源表!$1:$1048576,MATCH($B345,人口源表!$A:$A,0),MATCH(AH$1,人口源表!$1:$1,0))-INDEX(城镇人口!$1:$1048576,MATCH($B345,城镇人口!$B:$B,0),MATCH(AH$1,城镇人口!$1:$1,0))</f>
        <v>844116.93380659912</v>
      </c>
      <c r="AI345" s="40">
        <f>INDEX(人口源表!$1:$1048576,MATCH($B345,人口源表!$A:$A,0),MATCH(AI$1,人口源表!$1:$1,0))-INDEX(城镇人口!$1:$1048576,MATCH($B345,城镇人口!$B:$B,0),MATCH(AI$1,城镇人口!$1:$1,0))</f>
        <v>834685.86505741067</v>
      </c>
      <c r="AJ345" s="40">
        <f>INDEX(人口源表!$1:$1048576,MATCH($B345,人口源表!$A:$A,0),MATCH(AJ$1,人口源表!$1:$1,0))-INDEX(城镇人口!$1:$1048576,MATCH($B345,城镇人口!$B:$B,0),MATCH(AJ$1,城镇人口!$1:$1,0))</f>
        <v>824961.3241598974</v>
      </c>
      <c r="AK345" s="40">
        <f>INDEX(人口源表!$1:$1048576,MATCH($B345,人口源表!$A:$A,0),MATCH(AK$1,人口源表!$1:$1,0))-INDEX(城镇人口!$1:$1048576,MATCH($B345,城镇人口!$B:$B,0),MATCH(AK$1,城镇人口!$1:$1,0))</f>
        <v>814980.30943127675</v>
      </c>
      <c r="AL345" s="40">
        <f>INDEX(人口源表!$1:$1048576,MATCH($B345,人口源表!$A:$A,0),MATCH(AL$1,人口源表!$1:$1,0))-INDEX(城镇人口!$1:$1048576,MATCH($B345,城镇人口!$B:$B,0),MATCH(AL$1,城镇人口!$1:$1,0))</f>
        <v>804782.41720707761</v>
      </c>
      <c r="AM345" s="40">
        <f>INDEX(人口源表!$1:$1048576,MATCH($B345,人口源表!$A:$A,0),MATCH(AM$1,人口源表!$1:$1,0))-INDEX(城镇人口!$1:$1048576,MATCH($B345,城镇人口!$B:$B,0),MATCH(AM$1,城镇人口!$1:$1,0))</f>
        <v>794408.58998208819</v>
      </c>
      <c r="AN345" s="40">
        <f>INDEX(人口源表!$1:$1048576,MATCH($B345,人口源表!$A:$A,0),MATCH(AN$1,人口源表!$1:$1,0))-INDEX(城镇人口!$1:$1048576,MATCH($B345,城镇人口!$B:$B,0),MATCH(AN$1,城镇人口!$1:$1,0))</f>
        <v>783901.74207898416</v>
      </c>
      <c r="AO345" s="40">
        <f>INDEX(人口源表!$1:$1048576,MATCH($B345,人口源表!$A:$A,0),MATCH(AO$1,人口源表!$1:$1,0))-INDEX(城镇人口!$1:$1048576,MATCH($B345,城镇人口!$B:$B,0),MATCH(AO$1,城镇人口!$1:$1,0))</f>
        <v>773305.53991310997</v>
      </c>
      <c r="AP345" s="40">
        <f>INDEX(人口源表!$1:$1048576,MATCH($B345,人口源表!$A:$A,0),MATCH(AP$1,人口源表!$1:$1,0))-INDEX(城镇人口!$1:$1048576,MATCH($B345,城镇人口!$B:$B,0),MATCH(AP$1,城镇人口!$1:$1,0))</f>
        <v>762665.78143379791</v>
      </c>
      <c r="AQ345" s="40">
        <f>INDEX(人口源表!$1:$1048576,MATCH($B345,人口源表!$A:$A,0),MATCH(AQ$1,人口源表!$1:$1,0))-INDEX(城镇人口!$1:$1048576,MATCH($B345,城镇人口!$B:$B,0),MATCH(AQ$1,城镇人口!$1:$1,0))</f>
        <v>752028.16445910279</v>
      </c>
      <c r="AR345" s="40">
        <f>INDEX(人口源表!$1:$1048576,MATCH($B345,人口源表!$A:$A,0),MATCH(AR$1,人口源表!$1:$1,0))-INDEX(城镇人口!$1:$1048576,MATCH($B345,城镇人口!$B:$B,0),MATCH(AR$1,城镇人口!$1:$1,0))</f>
        <v>741440.1523265359</v>
      </c>
      <c r="AS345" s="40">
        <f>INDEX(人口源表!$1:$1048576,MATCH($B345,人口源表!$A:$A,0),MATCH(AS$1,人口源表!$1:$1,0))-INDEX(城镇人口!$1:$1048576,MATCH($B345,城镇人口!$B:$B,0),MATCH(AS$1,城镇人口!$1:$1,0))</f>
        <v>730949.51811471209</v>
      </c>
      <c r="AT345" s="40">
        <f>INDEX(人口源表!$1:$1048576,MATCH($B345,人口源表!$A:$A,0),MATCH(AT$1,人口源表!$1:$1,0))-INDEX(城镇人口!$1:$1048576,MATCH($B345,城镇人口!$B:$B,0),MATCH(AT$1,城镇人口!$1:$1,0))</f>
        <v>720604.66628196044</v>
      </c>
      <c r="AU345" s="40">
        <f>INDEX(人口源表!$1:$1048576,MATCH($B345,人口源表!$A:$A,0),MATCH(AU$1,人口源表!$1:$1,0))-INDEX(城镇人口!$1:$1048576,MATCH($B345,城镇人口!$B:$B,0),MATCH(AU$1,城镇人口!$1:$1,0))</f>
        <v>710453.96136350045</v>
      </c>
      <c r="AV345" s="40">
        <f>INDEX(人口源表!$1:$1048576,MATCH($B345,人口源表!$A:$A,0),MATCH(AV$1,人口源表!$1:$1,0))-INDEX(城镇人口!$1:$1048576,MATCH($B345,城镇人口!$B:$B,0),MATCH(AV$1,城镇人口!$1:$1,0))</f>
        <v>700546.27075737854</v>
      </c>
    </row>
    <row r="346" spans="1:48" x14ac:dyDescent="0.15">
      <c r="A346" s="36" t="s">
        <v>883</v>
      </c>
      <c r="B346" s="4" t="s">
        <v>696</v>
      </c>
      <c r="C346" s="34">
        <f>VLOOKUP(B346,'[1]2016省城人口总结（根）'!B:C,2,FALSE)/100</f>
        <v>0.43457500000000004</v>
      </c>
      <c r="D346" s="40">
        <f>INDEX(人口源表!$1:$1048576,MATCH($B346,人口源表!$A:$A,0),MATCH(D$1,人口源表!$1:$1,0))-INDEX(城镇人口!$1:$1048576,MATCH($B346,城镇人口!$B:$B,0),MATCH(D$1,城镇人口!$1:$1,0))</f>
        <v>315999.46876338008</v>
      </c>
      <c r="E346" s="40">
        <f>INDEX(人口源表!$1:$1048576,MATCH($B346,人口源表!$A:$A,0),MATCH(E$1,人口源表!$1:$1,0))-INDEX(城镇人口!$1:$1048576,MATCH($B346,城镇人口!$B:$B,0),MATCH(E$1,城镇人口!$1:$1,0))</f>
        <v>314247.72654664959</v>
      </c>
      <c r="F346" s="40">
        <f>INDEX(人口源表!$1:$1048576,MATCH($B346,人口源表!$A:$A,0),MATCH(F$1,人口源表!$1:$1,0))-INDEX(城镇人口!$1:$1048576,MATCH($B346,城镇人口!$B:$B,0),MATCH(F$1,城镇人口!$1:$1,0))</f>
        <v>312254.92482231138</v>
      </c>
      <c r="G346" s="40">
        <f>INDEX(人口源表!$1:$1048576,MATCH($B346,人口源表!$A:$A,0),MATCH(G$1,人口源表!$1:$1,0))-INDEX(城镇人口!$1:$1048576,MATCH($B346,城镇人口!$B:$B,0),MATCH(G$1,城镇人口!$1:$1,0))</f>
        <v>335643.47858636139</v>
      </c>
      <c r="H346" s="40">
        <f>INDEX(人口源表!$1:$1048576,MATCH($B346,人口源表!$A:$A,0),MATCH(H$1,人口源表!$1:$1,0))-INDEX(城镇人口!$1:$1048576,MATCH($B346,城镇人口!$B:$B,0),MATCH(H$1,城镇人口!$1:$1,0))</f>
        <v>332936.00379862706</v>
      </c>
      <c r="I346" s="40">
        <f>INDEX(人口源表!$1:$1048576,MATCH($B346,人口源表!$A:$A,0),MATCH(I$1,人口源表!$1:$1,0))-INDEX(城镇人口!$1:$1048576,MATCH($B346,城镇人口!$B:$B,0),MATCH(I$1,城镇人口!$1:$1,0))</f>
        <v>332471.66075532517</v>
      </c>
      <c r="J346" s="40">
        <f>INDEX(人口源表!$1:$1048576,MATCH($B346,人口源表!$A:$A,0),MATCH(J$1,人口源表!$1:$1,0))-INDEX(城镇人口!$1:$1048576,MATCH($B346,城镇人口!$B:$B,0),MATCH(J$1,城镇人口!$1:$1,0))</f>
        <v>332225.60907605488</v>
      </c>
      <c r="K346" s="40">
        <f>INDEX(人口源表!$1:$1048576,MATCH($B346,人口源表!$A:$A,0),MATCH(K$1,人口源表!$1:$1,0))-INDEX(城镇人口!$1:$1048576,MATCH($B346,城镇人口!$B:$B,0),MATCH(K$1,城镇人口!$1:$1,0))</f>
        <v>332137.48169477069</v>
      </c>
      <c r="L346" s="40">
        <f>INDEX(人口源表!$1:$1048576,MATCH($B346,人口源表!$A:$A,0),MATCH(L$1,人口源表!$1:$1,0))-INDEX(城镇人口!$1:$1048576,MATCH($B346,城镇人口!$B:$B,0),MATCH(L$1,城镇人口!$1:$1,0))</f>
        <v>332153.8019357677</v>
      </c>
      <c r="M346" s="40">
        <f>INDEX(人口源表!$1:$1048576,MATCH($B346,人口源表!$A:$A,0),MATCH(M$1,人口源表!$1:$1,0))-INDEX(城镇人口!$1:$1048576,MATCH($B346,城镇人口!$B:$B,0),MATCH(M$1,城镇人口!$1:$1,0))</f>
        <v>332223.6952897943</v>
      </c>
      <c r="N346" s="40">
        <f>INDEX(人口源表!$1:$1048576,MATCH($B346,人口源表!$A:$A,0),MATCH(N$1,人口源表!$1:$1,0))-INDEX(城镇人口!$1:$1048576,MATCH($B346,城镇人口!$B:$B,0),MATCH(N$1,城镇人口!$1:$1,0))</f>
        <v>332299.8942642996</v>
      </c>
      <c r="O346" s="40">
        <f>INDEX(人口源表!$1:$1048576,MATCH($B346,人口源表!$A:$A,0),MATCH(O$1,人口源表!$1:$1,0))-INDEX(城镇人口!$1:$1048576,MATCH($B346,城镇人口!$B:$B,0),MATCH(O$1,城镇人口!$1:$1,0))</f>
        <v>332340.68647964438</v>
      </c>
      <c r="P346" s="40">
        <f>INDEX(人口源表!$1:$1048576,MATCH($B346,人口源表!$A:$A,0),MATCH(P$1,人口源表!$1:$1,0))-INDEX(城镇人口!$1:$1048576,MATCH($B346,城镇人口!$B:$B,0),MATCH(P$1,城镇人口!$1:$1,0))</f>
        <v>332307.27188030473</v>
      </c>
      <c r="Q346" s="40">
        <f>INDEX(人口源表!$1:$1048576,MATCH($B346,人口源表!$A:$A,0),MATCH(Q$1,人口源表!$1:$1,0))-INDEX(城镇人口!$1:$1048576,MATCH($B346,城镇人口!$B:$B,0),MATCH(Q$1,城镇人口!$1:$1,0))</f>
        <v>332164.70653193054</v>
      </c>
      <c r="R346" s="40">
        <f>INDEX(人口源表!$1:$1048576,MATCH($B346,人口源表!$A:$A,0),MATCH(R$1,人口源表!$1:$1,0))-INDEX(城镇人口!$1:$1048576,MATCH($B346,城镇人口!$B:$B,0),MATCH(R$1,城镇人口!$1:$1,0))</f>
        <v>331882.78386826551</v>
      </c>
      <c r="S346" s="40">
        <f>INDEX(人口源表!$1:$1048576,MATCH($B346,人口源表!$A:$A,0),MATCH(S$1,人口源表!$1:$1,0))-INDEX(城镇人口!$1:$1048576,MATCH($B346,城镇人口!$B:$B,0),MATCH(S$1,城镇人口!$1:$1,0))</f>
        <v>333201.63804218202</v>
      </c>
      <c r="T346" s="40">
        <f>INDEX(人口源表!$1:$1048576,MATCH($B346,人口源表!$A:$A,0),MATCH(T$1,人口源表!$1:$1,0))-INDEX(城镇人口!$1:$1048576,MATCH($B346,城镇人口!$B:$B,0),MATCH(T$1,城镇人口!$1:$1,0))</f>
        <v>334388.01409427938</v>
      </c>
      <c r="U346" s="40">
        <f>INDEX(人口源表!$1:$1048576,MATCH($B346,人口源表!$A:$A,0),MATCH(U$1,人口源表!$1:$1,0))-INDEX(城镇人口!$1:$1048576,MATCH($B346,城镇人口!$B:$B,0),MATCH(U$1,城镇人口!$1:$1,0))</f>
        <v>335421.07252735138</v>
      </c>
      <c r="V346" s="40">
        <f>INDEX(人口源表!$1:$1048576,MATCH($B346,人口源表!$A:$A,0),MATCH(V$1,人口源表!$1:$1,0))-INDEX(城镇人口!$1:$1048576,MATCH($B346,城镇人口!$B:$B,0),MATCH(V$1,城镇人口!$1:$1,0))</f>
        <v>336281.89458578534</v>
      </c>
      <c r="W346" s="40">
        <f>INDEX(人口源表!$1:$1048576,MATCH($B346,人口源表!$A:$A,0),MATCH(W$1,人口源表!$1:$1,0))-INDEX(城镇人口!$1:$1048576,MATCH($B346,城镇人口!$B:$B,0),MATCH(W$1,城镇人口!$1:$1,0))</f>
        <v>336955.81647912913</v>
      </c>
      <c r="X346" s="40">
        <f>INDEX(人口源表!$1:$1048576,MATCH($B346,人口源表!$A:$A,0),MATCH(X$1,人口源表!$1:$1,0))-INDEX(城镇人口!$1:$1048576,MATCH($B346,城镇人口!$B:$B,0),MATCH(X$1,城镇人口!$1:$1,0))</f>
        <v>337429.97560549935</v>
      </c>
      <c r="Y346" s="40">
        <f>INDEX(人口源表!$1:$1048576,MATCH($B346,人口源表!$A:$A,0),MATCH(Y$1,人口源表!$1:$1,0))-INDEX(城镇人口!$1:$1048576,MATCH($B346,城镇人口!$B:$B,0),MATCH(Y$1,城镇人口!$1:$1,0))</f>
        <v>337693.74384723417</v>
      </c>
      <c r="Z346" s="40">
        <f>INDEX(人口源表!$1:$1048576,MATCH($B346,人口源表!$A:$A,0),MATCH(Z$1,人口源表!$1:$1,0))-INDEX(城镇人口!$1:$1048576,MATCH($B346,城镇人口!$B:$B,0),MATCH(Z$1,城镇人口!$1:$1,0))</f>
        <v>337741.00654333993</v>
      </c>
      <c r="AA346" s="40">
        <f>INDEX(人口源表!$1:$1048576,MATCH($B346,人口源表!$A:$A,0),MATCH(AA$1,人口源表!$1:$1,0))-INDEX(城镇人口!$1:$1048576,MATCH($B346,城镇人口!$B:$B,0),MATCH(AA$1,城镇人口!$1:$1,0))</f>
        <v>337565.88032650261</v>
      </c>
      <c r="AB346" s="40">
        <f>INDEX(人口源表!$1:$1048576,MATCH($B346,人口源表!$A:$A,0),MATCH(AB$1,人口源表!$1:$1,0))-INDEX(城镇人口!$1:$1048576,MATCH($B346,城镇人口!$B:$B,0),MATCH(AB$1,城镇人口!$1:$1,0))</f>
        <v>337166.85758092068</v>
      </c>
      <c r="AC346" s="40">
        <f>INDEX(人口源表!$1:$1048576,MATCH($B346,人口源表!$A:$A,0),MATCH(AC$1,人口源表!$1:$1,0))-INDEX(城镇人口!$1:$1048576,MATCH($B346,城镇人口!$B:$B,0),MATCH(AC$1,城镇人口!$1:$1,0))</f>
        <v>337031.83966407372</v>
      </c>
      <c r="AD346" s="40">
        <f>INDEX(人口源表!$1:$1048576,MATCH($B346,人口源表!$A:$A,0),MATCH(AD$1,人口源表!$1:$1,0))-INDEX(城镇人口!$1:$1048576,MATCH($B346,城镇人口!$B:$B,0),MATCH(AD$1,城镇人口!$1:$1,0))</f>
        <v>336683.43532300508</v>
      </c>
      <c r="AE346" s="40">
        <f>INDEX(人口源表!$1:$1048576,MATCH($B346,人口源表!$A:$A,0),MATCH(AE$1,人口源表!$1:$1,0))-INDEX(城镇人口!$1:$1048576,MATCH($B346,城镇人口!$B:$B,0),MATCH(AE$1,城镇人口!$1:$1,0))</f>
        <v>336125.10218815709</v>
      </c>
      <c r="AF346" s="40">
        <f>INDEX(人口源表!$1:$1048576,MATCH($B346,人口源表!$A:$A,0),MATCH(AF$1,人口源表!$1:$1,0))-INDEX(城镇人口!$1:$1048576,MATCH($B346,城镇人口!$B:$B,0),MATCH(AF$1,城镇人口!$1:$1,0))</f>
        <v>335363.91689757525</v>
      </c>
      <c r="AG346" s="40">
        <f>INDEX(人口源表!$1:$1048576,MATCH($B346,人口源表!$A:$A,0),MATCH(AG$1,人口源表!$1:$1,0))-INDEX(城镇人口!$1:$1048576,MATCH($B346,城镇人口!$B:$B,0),MATCH(AG$1,城镇人口!$1:$1,0))</f>
        <v>334407.34288609034</v>
      </c>
      <c r="AH346" s="40">
        <f>INDEX(人口源表!$1:$1048576,MATCH($B346,人口源表!$A:$A,0),MATCH(AH$1,人口源表!$1:$1,0))-INDEX(城镇人口!$1:$1048576,MATCH($B346,城镇人口!$B:$B,0),MATCH(AH$1,城镇人口!$1:$1,0))</f>
        <v>333266.80223859206</v>
      </c>
      <c r="AI346" s="40">
        <f>INDEX(人口源表!$1:$1048576,MATCH($B346,人口源表!$A:$A,0),MATCH(AI$1,人口源表!$1:$1,0))-INDEX(城镇人口!$1:$1048576,MATCH($B346,城镇人口!$B:$B,0),MATCH(AI$1,城镇人口!$1:$1,0))</f>
        <v>331954.90660642326</v>
      </c>
      <c r="AJ346" s="40">
        <f>INDEX(人口源表!$1:$1048576,MATCH($B346,人口源表!$A:$A,0),MATCH(AJ$1,人口源表!$1:$1,0))-INDEX(城镇人口!$1:$1048576,MATCH($B346,城镇人口!$B:$B,0),MATCH(AJ$1,城镇人口!$1:$1,0))</f>
        <v>330486.31179025746</v>
      </c>
      <c r="AK346" s="40">
        <f>INDEX(人口源表!$1:$1048576,MATCH($B346,人口源表!$A:$A,0),MATCH(AK$1,人口源表!$1:$1,0))-INDEX(城镇人口!$1:$1048576,MATCH($B346,城镇人口!$B:$B,0),MATCH(AK$1,城镇人口!$1:$1,0))</f>
        <v>328878.10519718967</v>
      </c>
      <c r="AL346" s="40">
        <f>INDEX(人口源表!$1:$1048576,MATCH($B346,人口源表!$A:$A,0),MATCH(AL$1,人口源表!$1:$1,0))-INDEX(城镇人口!$1:$1048576,MATCH($B346,城镇人口!$B:$B,0),MATCH(AL$1,城镇人口!$1:$1,0))</f>
        <v>327148.86160229618</v>
      </c>
      <c r="AM346" s="40">
        <f>INDEX(人口源表!$1:$1048576,MATCH($B346,人口源表!$A:$A,0),MATCH(AM$1,人口源表!$1:$1,0))-INDEX(城镇人口!$1:$1048576,MATCH($B346,城镇人口!$B:$B,0),MATCH(AM$1,城镇人口!$1:$1,0))</f>
        <v>325319.03565656178</v>
      </c>
      <c r="AN346" s="40">
        <f>INDEX(人口源表!$1:$1048576,MATCH($B346,人口源表!$A:$A,0),MATCH(AN$1,人口源表!$1:$1,0))-INDEX(城镇人口!$1:$1048576,MATCH($B346,城镇人口!$B:$B,0),MATCH(AN$1,城镇人口!$1:$1,0))</f>
        <v>323410.90591826715</v>
      </c>
      <c r="AO346" s="40">
        <f>INDEX(人口源表!$1:$1048576,MATCH($B346,人口源表!$A:$A,0),MATCH(AO$1,人口源表!$1:$1,0))-INDEX(城镇人口!$1:$1048576,MATCH($B346,城镇人口!$B:$B,0),MATCH(AO$1,城镇人口!$1:$1,0))</f>
        <v>321448.95138437272</v>
      </c>
      <c r="AP346" s="40">
        <f>INDEX(人口源表!$1:$1048576,MATCH($B346,人口源表!$A:$A,0),MATCH(AP$1,人口源表!$1:$1,0))-INDEX(城镇人口!$1:$1048576,MATCH($B346,城镇人口!$B:$B,0),MATCH(AP$1,城镇人口!$1:$1,0))</f>
        <v>319458.921616206</v>
      </c>
      <c r="AQ346" s="40">
        <f>INDEX(人口源表!$1:$1048576,MATCH($B346,人口源表!$A:$A,0),MATCH(AQ$1,人口源表!$1:$1,0))-INDEX(城镇人口!$1:$1048576,MATCH($B346,城镇人口!$B:$B,0),MATCH(AQ$1,城镇人口!$1:$1,0))</f>
        <v>317468.21837367216</v>
      </c>
      <c r="AR346" s="40">
        <f>INDEX(人口源表!$1:$1048576,MATCH($B346,人口源表!$A:$A,0),MATCH(AR$1,人口源表!$1:$1,0))-INDEX(城镇人口!$1:$1048576,MATCH($B346,城镇人口!$B:$B,0),MATCH(AR$1,城镇人口!$1:$1,0))</f>
        <v>315506.2638112696</v>
      </c>
      <c r="AS346" s="40">
        <f>INDEX(人口源表!$1:$1048576,MATCH($B346,人口源表!$A:$A,0),MATCH(AS$1,人口源表!$1:$1,0))-INDEX(城镇人口!$1:$1048576,MATCH($B346,城镇人口!$B:$B,0),MATCH(AS$1,城镇人口!$1:$1,0))</f>
        <v>313603.58148696349</v>
      </c>
      <c r="AT346" s="40">
        <f>INDEX(人口源表!$1:$1048576,MATCH($B346,人口源表!$A:$A,0),MATCH(AT$1,人口源表!$1:$1,0))-INDEX(城镇人口!$1:$1048576,MATCH($B346,城镇人口!$B:$B,0),MATCH(AT$1,城镇人口!$1:$1,0))</f>
        <v>311791.74734511576</v>
      </c>
      <c r="AU346" s="40">
        <f>INDEX(人口源表!$1:$1048576,MATCH($B346,人口源表!$A:$A,0),MATCH(AU$1,人口源表!$1:$1,0))-INDEX(城镇人口!$1:$1048576,MATCH($B346,城镇人口!$B:$B,0),MATCH(AU$1,城镇人口!$1:$1,0))</f>
        <v>310105.02087479568</v>
      </c>
      <c r="AV346" s="40">
        <f>INDEX(人口源表!$1:$1048576,MATCH($B346,人口源表!$A:$A,0),MATCH(AV$1,人口源表!$1:$1,0))-INDEX(城镇人口!$1:$1048576,MATCH($B346,城镇人口!$B:$B,0),MATCH(AV$1,城镇人口!$1:$1,0))</f>
        <v>308577.7433540225</v>
      </c>
    </row>
    <row r="347" spans="1:48" x14ac:dyDescent="0.15">
      <c r="A347" s="36" t="s">
        <v>883</v>
      </c>
      <c r="B347" s="4" t="s">
        <v>697</v>
      </c>
      <c r="C347" s="34">
        <f>VLOOKUP(B347,'[1]2016省城人口总结（根）'!B:C,2,FALSE)/100</f>
        <v>0.48619999999999997</v>
      </c>
      <c r="D347" s="40">
        <f>INDEX(人口源表!$1:$1048576,MATCH($B347,人口源表!$A:$A,0),MATCH(D$1,人口源表!$1:$1,0))-INDEX(城镇人口!$1:$1048576,MATCH($B347,城镇人口!$B:$B,0),MATCH(D$1,城镇人口!$1:$1,0))</f>
        <v>2164213.6575548686</v>
      </c>
      <c r="E347" s="40">
        <f>INDEX(人口源表!$1:$1048576,MATCH($B347,人口源表!$A:$A,0),MATCH(E$1,人口源表!$1:$1,0))-INDEX(城镇人口!$1:$1048576,MATCH($B347,城镇人口!$B:$B,0),MATCH(E$1,城镇人口!$1:$1,0))</f>
        <v>2147473.6744701695</v>
      </c>
      <c r="F347" s="40">
        <f>INDEX(人口源表!$1:$1048576,MATCH($B347,人口源表!$A:$A,0),MATCH(F$1,人口源表!$1:$1,0))-INDEX(城镇人口!$1:$1048576,MATCH($B347,城镇人口!$B:$B,0),MATCH(F$1,城镇人口!$1:$1,0))</f>
        <v>2129214.6844573114</v>
      </c>
      <c r="G347" s="40">
        <f>INDEX(人口源表!$1:$1048576,MATCH($B347,人口源表!$A:$A,0),MATCH(G$1,人口源表!$1:$1,0))-INDEX(城镇人口!$1:$1048576,MATCH($B347,城镇人口!$B:$B,0),MATCH(G$1,城镇人口!$1:$1,0))</f>
        <v>2175434.5477889525</v>
      </c>
      <c r="H347" s="40">
        <f>INDEX(人口源表!$1:$1048576,MATCH($B347,人口源表!$A:$A,0),MATCH(H$1,人口源表!$1:$1,0))-INDEX(城镇人口!$1:$1048576,MATCH($B347,城镇人口!$B:$B,0),MATCH(H$1,城镇人口!$1:$1,0))</f>
        <v>2157579.8605974927</v>
      </c>
      <c r="I347" s="40">
        <f>INDEX(人口源表!$1:$1048576,MATCH($B347,人口源表!$A:$A,0),MATCH(I$1,人口源表!$1:$1,0))-INDEX(城镇人口!$1:$1048576,MATCH($B347,城镇人口!$B:$B,0),MATCH(I$1,城镇人口!$1:$1,0))</f>
        <v>2155847.98034837</v>
      </c>
      <c r="J347" s="40">
        <f>INDEX(人口源表!$1:$1048576,MATCH($B347,人口源表!$A:$A,0),MATCH(J$1,人口源表!$1:$1,0))-INDEX(城镇人口!$1:$1048576,MATCH($B347,城镇人口!$B:$B,0),MATCH(J$1,城镇人口!$1:$1,0))</f>
        <v>2154149.7157968152</v>
      </c>
      <c r="K347" s="40">
        <f>INDEX(人口源表!$1:$1048576,MATCH($B347,人口源表!$A:$A,0),MATCH(K$1,人口源表!$1:$1,0))-INDEX(城镇人口!$1:$1048576,MATCH($B347,城镇人口!$B:$B,0),MATCH(K$1,城镇人口!$1:$1,0))</f>
        <v>2152227.444764493</v>
      </c>
      <c r="L347" s="40">
        <f>INDEX(人口源表!$1:$1048576,MATCH($B347,人口源表!$A:$A,0),MATCH(L$1,人口源表!$1:$1,0))-INDEX(城镇人口!$1:$1048576,MATCH($B347,城镇人口!$B:$B,0),MATCH(L$1,城镇人口!$1:$1,0))</f>
        <v>2149847.888308763</v>
      </c>
      <c r="M347" s="40">
        <f>INDEX(人口源表!$1:$1048576,MATCH($B347,人口源表!$A:$A,0),MATCH(M$1,人口源表!$1:$1,0))-INDEX(城镇人口!$1:$1048576,MATCH($B347,城镇人口!$B:$B,0),MATCH(M$1,城镇人口!$1:$1,0))</f>
        <v>2146798.3187657809</v>
      </c>
      <c r="N347" s="40">
        <f>INDEX(人口源表!$1:$1048576,MATCH($B347,人口源表!$A:$A,0),MATCH(N$1,人口源表!$1:$1,0))-INDEX(城镇人口!$1:$1048576,MATCH($B347,城镇人口!$B:$B,0),MATCH(N$1,城镇人口!$1:$1,0))</f>
        <v>2142887.4550362062</v>
      </c>
      <c r="O347" s="40">
        <f>INDEX(人口源表!$1:$1048576,MATCH($B347,人口源表!$A:$A,0),MATCH(O$1,人口源表!$1:$1,0))-INDEX(城镇人口!$1:$1048576,MATCH($B347,城镇人口!$B:$B,0),MATCH(O$1,城镇人口!$1:$1,0))</f>
        <v>2137944.4733664673</v>
      </c>
      <c r="P347" s="40">
        <f>INDEX(人口源表!$1:$1048576,MATCH($B347,人口源表!$A:$A,0),MATCH(P$1,人口源表!$1:$1,0))-INDEX(城镇人口!$1:$1048576,MATCH($B347,城镇人口!$B:$B,0),MATCH(P$1,城镇人口!$1:$1,0))</f>
        <v>2131818.9064808213</v>
      </c>
      <c r="Q347" s="40">
        <f>INDEX(人口源表!$1:$1048576,MATCH($B347,人口源表!$A:$A,0),MATCH(Q$1,人口源表!$1:$1,0))-INDEX(城镇人口!$1:$1048576,MATCH($B347,城镇人口!$B:$B,0),MATCH(Q$1,城镇人口!$1:$1,0))</f>
        <v>2124380.4906578865</v>
      </c>
      <c r="R347" s="40">
        <f>INDEX(人口源表!$1:$1048576,MATCH($B347,人口源表!$A:$A,0),MATCH(R$1,人口源表!$1:$1,0))-INDEX(城镇人口!$1:$1048576,MATCH($B347,城镇人口!$B:$B,0),MATCH(R$1,城镇人口!$1:$1,0))</f>
        <v>2115516.8319028588</v>
      </c>
      <c r="S347" s="40">
        <f>INDEX(人口源表!$1:$1048576,MATCH($B347,人口源表!$A:$A,0),MATCH(S$1,人口源表!$1:$1,0))-INDEX(城镇人口!$1:$1048576,MATCH($B347,城镇人口!$B:$B,0),MATCH(S$1,城镇人口!$1:$1,0))</f>
        <v>2119543.5521181482</v>
      </c>
      <c r="T347" s="40">
        <f>INDEX(人口源表!$1:$1048576,MATCH($B347,人口源表!$A:$A,0),MATCH(T$1,人口源表!$1:$1,0))-INDEX(城镇人口!$1:$1048576,MATCH($B347,城镇人口!$B:$B,0),MATCH(T$1,城镇人口!$1:$1,0))</f>
        <v>2122431.9210422742</v>
      </c>
      <c r="U347" s="40">
        <f>INDEX(人口源表!$1:$1048576,MATCH($B347,人口源表!$A:$A,0),MATCH(U$1,人口源表!$1:$1,0))-INDEX(城镇人口!$1:$1048576,MATCH($B347,城镇人口!$B:$B,0),MATCH(U$1,城镇人口!$1:$1,0))</f>
        <v>2124111.6209140522</v>
      </c>
      <c r="V347" s="40">
        <f>INDEX(人口源表!$1:$1048576,MATCH($B347,人口源表!$A:$A,0),MATCH(V$1,人口源表!$1:$1,0))-INDEX(城镇人口!$1:$1048576,MATCH($B347,城镇人口!$B:$B,0),MATCH(V$1,城镇人口!$1:$1,0))</f>
        <v>2124527.6984276082</v>
      </c>
      <c r="W347" s="40">
        <f>INDEX(人口源表!$1:$1048576,MATCH($B347,人口源表!$A:$A,0),MATCH(W$1,人口源表!$1:$1,0))-INDEX(城镇人口!$1:$1048576,MATCH($B347,城镇人口!$B:$B,0),MATCH(W$1,城镇人口!$1:$1,0))</f>
        <v>2123637.2650039261</v>
      </c>
      <c r="X347" s="40">
        <f>INDEX(人口源表!$1:$1048576,MATCH($B347,人口源表!$A:$A,0),MATCH(X$1,人口源表!$1:$1,0))-INDEX(城镇人口!$1:$1048576,MATCH($B347,城镇人口!$B:$B,0),MATCH(X$1,城镇人口!$1:$1,0))</f>
        <v>2121411.6181213763</v>
      </c>
      <c r="Y347" s="40">
        <f>INDEX(人口源表!$1:$1048576,MATCH($B347,人口源表!$A:$A,0),MATCH(Y$1,人口源表!$1:$1,0))-INDEX(城镇人口!$1:$1048576,MATCH($B347,城镇人口!$B:$B,0),MATCH(Y$1,城镇人口!$1:$1,0))</f>
        <v>2117835.0108131189</v>
      </c>
      <c r="Z347" s="40">
        <f>INDEX(人口源表!$1:$1048576,MATCH($B347,人口源表!$A:$A,0),MATCH(Z$1,人口源表!$1:$1,0))-INDEX(城镇人口!$1:$1048576,MATCH($B347,城镇人口!$B:$B,0),MATCH(Z$1,城镇人口!$1:$1,0))</f>
        <v>2112903.0483799046</v>
      </c>
      <c r="AA347" s="40">
        <f>INDEX(人口源表!$1:$1048576,MATCH($B347,人口源表!$A:$A,0),MATCH(AA$1,人口源表!$1:$1,0))-INDEX(城镇人口!$1:$1048576,MATCH($B347,城镇人口!$B:$B,0),MATCH(AA$1,城镇人口!$1:$1,0))</f>
        <v>2106623.9263131199</v>
      </c>
      <c r="AB347" s="40">
        <f>INDEX(人口源表!$1:$1048576,MATCH($B347,人口源表!$A:$A,0),MATCH(AB$1,人口源表!$1:$1,0))-INDEX(城镇人口!$1:$1048576,MATCH($B347,城镇人口!$B:$B,0),MATCH(AB$1,城镇人口!$1:$1,0))</f>
        <v>2099017.2142889244</v>
      </c>
      <c r="AC347" s="40">
        <f>INDEX(人口源表!$1:$1048576,MATCH($B347,人口源表!$A:$A,0),MATCH(AC$1,人口源表!$1:$1,0))-INDEX(城镇人口!$1:$1048576,MATCH($B347,城镇人口!$B:$B,0),MATCH(AC$1,城镇人口!$1:$1,0))</f>
        <v>2094064.2651350028</v>
      </c>
      <c r="AD347" s="40">
        <f>INDEX(人口源表!$1:$1048576,MATCH($B347,人口源表!$A:$A,0),MATCH(AD$1,人口源表!$1:$1,0))-INDEX(城镇人口!$1:$1048576,MATCH($B347,城镇人口!$B:$B,0),MATCH(AD$1,城镇人口!$1:$1,0))</f>
        <v>2087913.6613666974</v>
      </c>
      <c r="AE347" s="40">
        <f>INDEX(人口源表!$1:$1048576,MATCH($B347,人口源表!$A:$A,0),MATCH(AE$1,人口源表!$1:$1,0))-INDEX(城镇人口!$1:$1048576,MATCH($B347,城镇人口!$B:$B,0),MATCH(AE$1,城镇人口!$1:$1,0))</f>
        <v>2080612.7577810944</v>
      </c>
      <c r="AF347" s="40">
        <f>INDEX(人口源表!$1:$1048576,MATCH($B347,人口源表!$A:$A,0),MATCH(AF$1,人口源表!$1:$1,0))-INDEX(城镇人口!$1:$1048576,MATCH($B347,城镇人口!$B:$B,0),MATCH(AF$1,城镇人口!$1:$1,0))</f>
        <v>2072217.6427254719</v>
      </c>
      <c r="AG347" s="40">
        <f>INDEX(人口源表!$1:$1048576,MATCH($B347,人口源表!$A:$A,0),MATCH(AG$1,人口源表!$1:$1,0))-INDEX(城镇人口!$1:$1048576,MATCH($B347,城镇人口!$B:$B,0),MATCH(AG$1,城镇人口!$1:$1,0))</f>
        <v>2062795.1626148778</v>
      </c>
      <c r="AH347" s="40">
        <f>INDEX(人口源表!$1:$1048576,MATCH($B347,人口源表!$A:$A,0),MATCH(AH$1,人口源表!$1:$1,0))-INDEX(城镇人口!$1:$1048576,MATCH($B347,城镇人口!$B:$B,0),MATCH(AH$1,城镇人口!$1:$1,0))</f>
        <v>2052421.4193213703</v>
      </c>
      <c r="AI347" s="40">
        <f>INDEX(人口源表!$1:$1048576,MATCH($B347,人口源表!$A:$A,0),MATCH(AI$1,人口源表!$1:$1,0))-INDEX(城镇人口!$1:$1048576,MATCH($B347,城镇人口!$B:$B,0),MATCH(AI$1,城镇人口!$1:$1,0))</f>
        <v>2041181.0653676982</v>
      </c>
      <c r="AJ347" s="40">
        <f>INDEX(人口源表!$1:$1048576,MATCH($B347,人口源表!$A:$A,0),MATCH(AJ$1,人口源表!$1:$1,0))-INDEX(城镇人口!$1:$1048576,MATCH($B347,城镇人口!$B:$B,0),MATCH(AJ$1,城镇人口!$1:$1,0))</f>
        <v>2029168.1199188805</v>
      </c>
      <c r="AK347" s="40">
        <f>INDEX(人口源表!$1:$1048576,MATCH($B347,人口源表!$A:$A,0),MATCH(AK$1,人口源表!$1:$1,0))-INDEX(城镇人口!$1:$1048576,MATCH($B347,城镇人口!$B:$B,0),MATCH(AK$1,城镇人口!$1:$1,0))</f>
        <v>2016484.8627222157</v>
      </c>
      <c r="AL347" s="40">
        <f>INDEX(人口源表!$1:$1048576,MATCH($B347,人口源表!$A:$A,0),MATCH(AL$1,人口源表!$1:$1,0))-INDEX(城镇人口!$1:$1048576,MATCH($B347,城镇人口!$B:$B,0),MATCH(AL$1,城镇人口!$1:$1,0))</f>
        <v>2003242.2439470827</v>
      </c>
      <c r="AM347" s="40">
        <f>INDEX(人口源表!$1:$1048576,MATCH($B347,人口源表!$A:$A,0),MATCH(AM$1,人口源表!$1:$1,0))-INDEX(城镇人口!$1:$1048576,MATCH($B347,城镇人口!$B:$B,0),MATCH(AM$1,城镇人口!$1:$1,0))</f>
        <v>1989558.0387055618</v>
      </c>
      <c r="AN347" s="40">
        <f>INDEX(人口源表!$1:$1048576,MATCH($B347,人口源表!$A:$A,0),MATCH(AN$1,人口源表!$1:$1,0))-INDEX(城镇人口!$1:$1048576,MATCH($B347,城镇人口!$B:$B,0),MATCH(AN$1,城镇人口!$1:$1,0))</f>
        <v>1975558.3679590835</v>
      </c>
      <c r="AO347" s="40">
        <f>INDEX(人口源表!$1:$1048576,MATCH($B347,人口源表!$A:$A,0),MATCH(AO$1,人口源表!$1:$1,0))-INDEX(城镇人口!$1:$1048576,MATCH($B347,城镇人口!$B:$B,0),MATCH(AO$1,城镇人口!$1:$1,0))</f>
        <v>1961375.4866253952</v>
      </c>
      <c r="AP347" s="40">
        <f>INDEX(人口源表!$1:$1048576,MATCH($B347,人口源表!$A:$A,0),MATCH(AP$1,人口源表!$1:$1,0))-INDEX(城镇人口!$1:$1048576,MATCH($B347,城镇人口!$B:$B,0),MATCH(AP$1,城镇人口!$1:$1,0))</f>
        <v>1947148.909686381</v>
      </c>
      <c r="AQ347" s="40">
        <f>INDEX(人口源表!$1:$1048576,MATCH($B347,人口源表!$A:$A,0),MATCH(AQ$1,人口源表!$1:$1,0))-INDEX(城镇人口!$1:$1048576,MATCH($B347,城镇人口!$B:$B,0),MATCH(AQ$1,城镇人口!$1:$1,0))</f>
        <v>1933024.6721503548</v>
      </c>
      <c r="AR347" s="40">
        <f>INDEX(人口源表!$1:$1048576,MATCH($B347,人口源表!$A:$A,0),MATCH(AR$1,人口源表!$1:$1,0))-INDEX(城镇人口!$1:$1048576,MATCH($B347,城镇人口!$B:$B,0),MATCH(AR$1,城镇人口!$1:$1,0))</f>
        <v>1919154.5992987901</v>
      </c>
      <c r="AS347" s="40">
        <f>INDEX(人口源表!$1:$1048576,MATCH($B347,人口源表!$A:$A,0),MATCH(AS$1,人口源表!$1:$1,0))-INDEX(城镇人口!$1:$1048576,MATCH($B347,城镇人口!$B:$B,0),MATCH(AS$1,城镇人口!$1:$1,0))</f>
        <v>1905695.5873720981</v>
      </c>
      <c r="AT347" s="40">
        <f>INDEX(人口源表!$1:$1048576,MATCH($B347,人口源表!$A:$A,0),MATCH(AT$1,人口源表!$1:$1,0))-INDEX(城镇人口!$1:$1048576,MATCH($B347,城镇人口!$B:$B,0),MATCH(AT$1,城镇人口!$1:$1,0))</f>
        <v>1892811.0172552448</v>
      </c>
      <c r="AU347" s="40">
        <f>INDEX(人口源表!$1:$1048576,MATCH($B347,人口源表!$A:$A,0),MATCH(AU$1,人口源表!$1:$1,0))-INDEX(城镇人口!$1:$1048576,MATCH($B347,城镇人口!$B:$B,0),MATCH(AU$1,城镇人口!$1:$1,0))</f>
        <v>1880667.8756298246</v>
      </c>
      <c r="AV347" s="40">
        <f>INDEX(人口源表!$1:$1048576,MATCH($B347,人口源表!$A:$A,0),MATCH(AV$1,人口源表!$1:$1,0))-INDEX(城镇人口!$1:$1048576,MATCH($B347,城镇人口!$B:$B,0),MATCH(AV$1,城镇人口!$1:$1,0))</f>
        <v>1869438.5093322569</v>
      </c>
    </row>
    <row r="348" spans="1:48" x14ac:dyDescent="0.15">
      <c r="A348" s="36" t="s">
        <v>883</v>
      </c>
      <c r="B348" s="4" t="s">
        <v>698</v>
      </c>
      <c r="C348" s="34">
        <f>VLOOKUP(B348,'[1]2016省城人口总结（根）'!B:C,2,FALSE)/100</f>
        <v>0.49819999999999998</v>
      </c>
      <c r="D348" s="40">
        <f>INDEX(人口源表!$1:$1048576,MATCH($B348,人口源表!$A:$A,0),MATCH(D$1,人口源表!$1:$1,0))-INDEX(城镇人口!$1:$1048576,MATCH($B348,城镇人口!$B:$B,0),MATCH(D$1,城镇人口!$1:$1,0))</f>
        <v>1074977.7853450254</v>
      </c>
      <c r="E348" s="40">
        <f>INDEX(人口源表!$1:$1048576,MATCH($B348,人口源表!$A:$A,0),MATCH(E$1,人口源表!$1:$1,0))-INDEX(城镇人口!$1:$1048576,MATCH($B348,城镇人口!$B:$B,0),MATCH(E$1,城镇人口!$1:$1,0))</f>
        <v>1066301.4436727851</v>
      </c>
      <c r="F348" s="40">
        <f>INDEX(人口源表!$1:$1048576,MATCH($B348,人口源表!$A:$A,0),MATCH(F$1,人口源表!$1:$1,0))-INDEX(城镇人口!$1:$1048576,MATCH($B348,城镇人口!$B:$B,0),MATCH(F$1,城镇人口!$1:$1,0))</f>
        <v>1056751.8123809332</v>
      </c>
      <c r="G348" s="40">
        <f>INDEX(人口源表!$1:$1048576,MATCH($B348,人口源表!$A:$A,0),MATCH(G$1,人口源表!$1:$1,0))-INDEX(城镇人口!$1:$1048576,MATCH($B348,城镇人口!$B:$B,0),MATCH(G$1,城镇人口!$1:$1,0))</f>
        <v>1179972.9987478312</v>
      </c>
      <c r="H348" s="40">
        <f>INDEX(人口源表!$1:$1048576,MATCH($B348,人口源表!$A:$A,0),MATCH(H$1,人口源表!$1:$1,0))-INDEX(城镇人口!$1:$1048576,MATCH($B348,城镇人口!$B:$B,0),MATCH(H$1,城镇人口!$1:$1,0))</f>
        <v>1169734.2468013638</v>
      </c>
      <c r="I348" s="40">
        <f>INDEX(人口源表!$1:$1048576,MATCH($B348,人口源表!$A:$A,0),MATCH(I$1,人口源表!$1:$1,0))-INDEX(城镇人口!$1:$1048576,MATCH($B348,城镇人口!$B:$B,0),MATCH(I$1,城镇人口!$1:$1,0))</f>
        <v>1168493.8369897371</v>
      </c>
      <c r="J348" s="40">
        <f>INDEX(人口源表!$1:$1048576,MATCH($B348,人口源表!$A:$A,0),MATCH(J$1,人口源表!$1:$1,0))-INDEX(城镇人口!$1:$1048576,MATCH($B348,城镇人口!$B:$B,0),MATCH(J$1,城镇人口!$1:$1,0))</f>
        <v>1167105.4257344413</v>
      </c>
      <c r="K348" s="40">
        <f>INDEX(人口源表!$1:$1048576,MATCH($B348,人口源表!$A:$A,0),MATCH(K$1,人口源表!$1:$1,0))-INDEX(城镇人口!$1:$1048576,MATCH($B348,城镇人口!$B:$B,0),MATCH(K$1,城镇人口!$1:$1,0))</f>
        <v>1165452.4217239111</v>
      </c>
      <c r="L348" s="40">
        <f>INDEX(人口源表!$1:$1048576,MATCH($B348,人口源表!$A:$A,0),MATCH(L$1,人口源表!$1:$1,0))-INDEX(城镇人口!$1:$1048576,MATCH($B348,城镇人口!$B:$B,0),MATCH(L$1,城镇人口!$1:$1,0))</f>
        <v>1163429.1498277015</v>
      </c>
      <c r="M348" s="40">
        <f>INDEX(人口源表!$1:$1048576,MATCH($B348,人口源表!$A:$A,0),MATCH(M$1,人口源表!$1:$1,0))-INDEX(城镇人口!$1:$1048576,MATCH($B348,城镇人口!$B:$B,0),MATCH(M$1,城镇人口!$1:$1,0))</f>
        <v>1160940.1425505322</v>
      </c>
      <c r="N348" s="40">
        <f>INDEX(人口源表!$1:$1048576,MATCH($B348,人口源表!$A:$A,0),MATCH(N$1,人口源表!$1:$1,0))-INDEX(城镇人口!$1:$1048576,MATCH($B348,城镇人口!$B:$B,0),MATCH(N$1,城镇人口!$1:$1,0))</f>
        <v>1157900.3243316782</v>
      </c>
      <c r="O348" s="40">
        <f>INDEX(人口源表!$1:$1048576,MATCH($B348,人口源表!$A:$A,0),MATCH(O$1,人口源表!$1:$1,0))-INDEX(城镇人口!$1:$1048576,MATCH($B348,城镇人口!$B:$B,0),MATCH(O$1,城镇人口!$1:$1,0))</f>
        <v>1154232.5818144272</v>
      </c>
      <c r="P348" s="40">
        <f>INDEX(人口源表!$1:$1048576,MATCH($B348,人口源表!$A:$A,0),MATCH(P$1,人口源表!$1:$1,0))-INDEX(城镇人口!$1:$1048576,MATCH($B348,城镇人口!$B:$B,0),MATCH(P$1,城镇人口!$1:$1,0))</f>
        <v>1149870.9930713745</v>
      </c>
      <c r="Q348" s="40">
        <f>INDEX(人口源表!$1:$1048576,MATCH($B348,人口源表!$A:$A,0),MATCH(Q$1,人口源表!$1:$1,0))-INDEX(城镇人口!$1:$1048576,MATCH($B348,城镇人口!$B:$B,0),MATCH(Q$1,城镇人口!$1:$1,0))</f>
        <v>1144757.9348869643</v>
      </c>
      <c r="R348" s="40">
        <f>INDEX(人口源表!$1:$1048576,MATCH($B348,人口源表!$A:$A,0),MATCH(R$1,人口源表!$1:$1,0))-INDEX(城镇人口!$1:$1048576,MATCH($B348,城镇人口!$B:$B,0),MATCH(R$1,城镇人口!$1:$1,0))</f>
        <v>1138844.6772767573</v>
      </c>
      <c r="S348" s="40">
        <f>INDEX(人口源表!$1:$1048576,MATCH($B348,人口源表!$A:$A,0),MATCH(S$1,人口源表!$1:$1,0))-INDEX(城镇人口!$1:$1048576,MATCH($B348,城镇人口!$B:$B,0),MATCH(S$1,城镇人口!$1:$1,0))</f>
        <v>1140311.9349332759</v>
      </c>
      <c r="T348" s="40">
        <f>INDEX(人口源表!$1:$1048576,MATCH($B348,人口源表!$A:$A,0),MATCH(T$1,人口源表!$1:$1,0))-INDEX(城镇人口!$1:$1048576,MATCH($B348,城镇人口!$B:$B,0),MATCH(T$1,城镇人口!$1:$1,0))</f>
        <v>1141163.6959183293</v>
      </c>
      <c r="U348" s="40">
        <f>INDEX(人口源表!$1:$1048576,MATCH($B348,人口源表!$A:$A,0),MATCH(U$1,人口源表!$1:$1,0))-INDEX(城镇人口!$1:$1048576,MATCH($B348,城镇人口!$B:$B,0),MATCH(U$1,城镇人口!$1:$1,0))</f>
        <v>1141369.2591948435</v>
      </c>
      <c r="V348" s="40">
        <f>INDEX(人口源表!$1:$1048576,MATCH($B348,人口源表!$A:$A,0),MATCH(V$1,人口源表!$1:$1,0))-INDEX(城镇人口!$1:$1048576,MATCH($B348,城镇人口!$B:$B,0),MATCH(V$1,城镇人口!$1:$1,0))</f>
        <v>1140905.5612850604</v>
      </c>
      <c r="W348" s="40">
        <f>INDEX(人口源表!$1:$1048576,MATCH($B348,人口源表!$A:$A,0),MATCH(W$1,人口源表!$1:$1,0))-INDEX(城镇人口!$1:$1048576,MATCH($B348,城镇人口!$B:$B,0),MATCH(W$1,城镇人口!$1:$1,0))</f>
        <v>1139754.9692926588</v>
      </c>
      <c r="X348" s="40">
        <f>INDEX(人口源表!$1:$1048576,MATCH($B348,人口源表!$A:$A,0),MATCH(X$1,人口源表!$1:$1,0))-INDEX(城镇人口!$1:$1048576,MATCH($B348,城镇人口!$B:$B,0),MATCH(X$1,城镇人口!$1:$1,0))</f>
        <v>1137905.5212794128</v>
      </c>
      <c r="Y348" s="40">
        <f>INDEX(人口源表!$1:$1048576,MATCH($B348,人口源表!$A:$A,0),MATCH(Y$1,人口源表!$1:$1,0))-INDEX(城镇人口!$1:$1048576,MATCH($B348,城镇人口!$B:$B,0),MATCH(Y$1,城镇人口!$1:$1,0))</f>
        <v>1135352.3171153418</v>
      </c>
      <c r="Z348" s="40">
        <f>INDEX(人口源表!$1:$1048576,MATCH($B348,人口源表!$A:$A,0),MATCH(Z$1,人口源表!$1:$1,0))-INDEX(城镇人口!$1:$1048576,MATCH($B348,城镇人口!$B:$B,0),MATCH(Z$1,城镇人口!$1:$1,0))</f>
        <v>1132094.1859956875</v>
      </c>
      <c r="AA348" s="40">
        <f>INDEX(人口源表!$1:$1048576,MATCH($B348,人口源表!$A:$A,0),MATCH(AA$1,人口源表!$1:$1,0))-INDEX(城镇人口!$1:$1048576,MATCH($B348,城镇人口!$B:$B,0),MATCH(AA$1,城镇人口!$1:$1,0))</f>
        <v>1128137.4136364122</v>
      </c>
      <c r="AB348" s="40">
        <f>INDEX(人口源表!$1:$1048576,MATCH($B348,人口源表!$A:$A,0),MATCH(AB$1,人口源表!$1:$1,0))-INDEX(城镇人口!$1:$1048576,MATCH($B348,城镇人口!$B:$B,0),MATCH(AB$1,城镇人口!$1:$1,0))</f>
        <v>1123492.4221997152</v>
      </c>
      <c r="AC348" s="40">
        <f>INDEX(人口源表!$1:$1048576,MATCH($B348,人口源表!$A:$A,0),MATCH(AC$1,人口源表!$1:$1,0))-INDEX(城镇人口!$1:$1048576,MATCH($B348,城镇人口!$B:$B,0),MATCH(AC$1,城镇人口!$1:$1,0))</f>
        <v>1120425.6798664434</v>
      </c>
      <c r="AD348" s="40">
        <f>INDEX(人口源表!$1:$1048576,MATCH($B348,人口源表!$A:$A,0),MATCH(AD$1,人口源表!$1:$1,0))-INDEX(城镇人口!$1:$1048576,MATCH($B348,城镇人口!$B:$B,0),MATCH(AD$1,城镇人口!$1:$1,0))</f>
        <v>1116739.2453369244</v>
      </c>
      <c r="AE348" s="40">
        <f>INDEX(人口源表!$1:$1048576,MATCH($B348,人口源表!$A:$A,0),MATCH(AE$1,人口源表!$1:$1,0))-INDEX(城镇人口!$1:$1048576,MATCH($B348,城镇人口!$B:$B,0),MATCH(AE$1,城镇人口!$1:$1,0))</f>
        <v>1112456.0890002886</v>
      </c>
      <c r="AF348" s="40">
        <f>INDEX(人口源表!$1:$1048576,MATCH($B348,人口源表!$A:$A,0),MATCH(AF$1,人口源表!$1:$1,0))-INDEX(城镇人口!$1:$1048576,MATCH($B348,城镇人口!$B:$B,0),MATCH(AF$1,城镇人口!$1:$1,0))</f>
        <v>1107602.6440829835</v>
      </c>
      <c r="AG348" s="40">
        <f>INDEX(人口源表!$1:$1048576,MATCH($B348,人口源表!$A:$A,0),MATCH(AG$1,人口源表!$1:$1,0))-INDEX(城镇人口!$1:$1048576,MATCH($B348,城镇人口!$B:$B,0),MATCH(AG$1,城镇人口!$1:$1,0))</f>
        <v>1102209.793783756</v>
      </c>
      <c r="AH348" s="40">
        <f>INDEX(人口源表!$1:$1048576,MATCH($B348,人口源表!$A:$A,0),MATCH(AH$1,人口源表!$1:$1,0))-INDEX(城镇人口!$1:$1048576,MATCH($B348,城镇人口!$B:$B,0),MATCH(AH$1,城镇人口!$1:$1,0))</f>
        <v>1096313.0802086669</v>
      </c>
      <c r="AI348" s="40">
        <f>INDEX(人口源表!$1:$1048576,MATCH($B348,人口源表!$A:$A,0),MATCH(AI$1,人口源表!$1:$1,0))-INDEX(城镇人口!$1:$1048576,MATCH($B348,城镇人口!$B:$B,0),MATCH(AI$1,城镇人口!$1:$1,0))</f>
        <v>1089952.1679399579</v>
      </c>
      <c r="AJ348" s="40">
        <f>INDEX(人口源表!$1:$1048576,MATCH($B348,人口源表!$A:$A,0),MATCH(AJ$1,人口源表!$1:$1,0))-INDEX(城镇人口!$1:$1048576,MATCH($B348,城镇人口!$B:$B,0),MATCH(AJ$1,城镇人口!$1:$1,0))</f>
        <v>1083169.9578111232</v>
      </c>
      <c r="AK348" s="40">
        <f>INDEX(人口源表!$1:$1048576,MATCH($B348,人口源表!$A:$A,0),MATCH(AK$1,人口源表!$1:$1,0))-INDEX(城镇人口!$1:$1048576,MATCH($B348,城镇人口!$B:$B,0),MATCH(AK$1,城镇人口!$1:$1,0))</f>
        <v>1076013.5269082093</v>
      </c>
      <c r="AL348" s="40">
        <f>INDEX(人口源表!$1:$1048576,MATCH($B348,人口源表!$A:$A,0),MATCH(AL$1,人口源表!$1:$1,0))-INDEX(城镇人口!$1:$1048576,MATCH($B348,城镇人口!$B:$B,0),MATCH(AL$1,城镇人口!$1:$1,0))</f>
        <v>1068533.951308572</v>
      </c>
      <c r="AM348" s="40">
        <f>INDEX(人口源表!$1:$1048576,MATCH($B348,人口源表!$A:$A,0),MATCH(AM$1,人口源表!$1:$1,0))-INDEX(城镇人口!$1:$1048576,MATCH($B348,城镇人口!$B:$B,0),MATCH(AM$1,城镇人口!$1:$1,0))</f>
        <v>1060785.4168457913</v>
      </c>
      <c r="AN348" s="40">
        <f>INDEX(人口源表!$1:$1048576,MATCH($B348,人口源表!$A:$A,0),MATCH(AN$1,人口源表!$1:$1,0))-INDEX(城镇人口!$1:$1048576,MATCH($B348,城镇人口!$B:$B,0),MATCH(AN$1,城镇人口!$1:$1,0))</f>
        <v>1052824.7096324582</v>
      </c>
      <c r="AO348" s="40">
        <f>INDEX(人口源表!$1:$1048576,MATCH($B348,人口源表!$A:$A,0),MATCH(AO$1,人口源表!$1:$1,0))-INDEX(城镇人口!$1:$1048576,MATCH($B348,城镇人口!$B:$B,0),MATCH(AO$1,城镇人口!$1:$1,0))</f>
        <v>1044712.4701298752</v>
      </c>
      <c r="AP348" s="40">
        <f>INDEX(人口源表!$1:$1048576,MATCH($B348,人口源表!$A:$A,0),MATCH(AP$1,人口源表!$1:$1,0))-INDEX(城镇人口!$1:$1048576,MATCH($B348,城镇人口!$B:$B,0),MATCH(AP$1,城镇人口!$1:$1,0))</f>
        <v>1036512.3007419237</v>
      </c>
      <c r="AQ348" s="40">
        <f>INDEX(人口源表!$1:$1048576,MATCH($B348,人口源表!$A:$A,0),MATCH(AQ$1,人口源表!$1:$1,0))-INDEX(城镇人口!$1:$1048576,MATCH($B348,城镇人口!$B:$B,0),MATCH(AQ$1,城镇人口!$1:$1,0))</f>
        <v>1028289.9007425755</v>
      </c>
      <c r="AR348" s="40">
        <f>INDEX(人口源表!$1:$1048576,MATCH($B348,人口源表!$A:$A,0),MATCH(AR$1,人口源表!$1:$1,0))-INDEX(城镇人口!$1:$1048576,MATCH($B348,城镇人口!$B:$B,0),MATCH(AR$1,城镇人口!$1:$1,0))</f>
        <v>1020113.942651445</v>
      </c>
      <c r="AS348" s="40">
        <f>INDEX(人口源表!$1:$1048576,MATCH($B348,人口源表!$A:$A,0),MATCH(AS$1,人口源表!$1:$1,0))-INDEX(城镇人口!$1:$1048576,MATCH($B348,城镇人口!$B:$B,0),MATCH(AS$1,城镇人口!$1:$1,0))</f>
        <v>1012055.881536009</v>
      </c>
      <c r="AT348" s="40">
        <f>INDEX(人口源表!$1:$1048576,MATCH($B348,人口源表!$A:$A,0),MATCH(AT$1,人口源表!$1:$1,0))-INDEX(城镇人口!$1:$1048576,MATCH($B348,城镇人口!$B:$B,0),MATCH(AT$1,城镇人口!$1:$1,0))</f>
        <v>1004188.4110878394</v>
      </c>
      <c r="AU348" s="40">
        <f>INDEX(人口源表!$1:$1048576,MATCH($B348,人口源表!$A:$A,0),MATCH(AU$1,人口源表!$1:$1,0))-INDEX(城镇人口!$1:$1048576,MATCH($B348,城镇人口!$B:$B,0),MATCH(AU$1,城镇人口!$1:$1,0))</f>
        <v>996586.99509047996</v>
      </c>
      <c r="AV348" s="40">
        <f>INDEX(人口源表!$1:$1048576,MATCH($B348,人口源表!$A:$A,0),MATCH(AV$1,人口源表!$1:$1,0))-INDEX(城镇人口!$1:$1048576,MATCH($B348,城镇人口!$B:$B,0),MATCH(AV$1,城镇人口!$1:$1,0))</f>
        <v>989328.99267563247</v>
      </c>
    </row>
    <row r="349" spans="1:48" x14ac:dyDescent="0.15">
      <c r="A349" s="36" t="s">
        <v>883</v>
      </c>
      <c r="B349" s="4" t="s">
        <v>699</v>
      </c>
      <c r="C349" s="34">
        <f>VLOOKUP(B349,'[1]2016省城人口总结（根）'!B:C,2,FALSE)/100</f>
        <v>0.43457500000000004</v>
      </c>
      <c r="D349" s="40">
        <f>INDEX(人口源表!$1:$1048576,MATCH($B349,人口源表!$A:$A,0),MATCH(D$1,人口源表!$1:$1,0))-INDEX(城镇人口!$1:$1048576,MATCH($B349,城镇人口!$B:$B,0),MATCH(D$1,城镇人口!$1:$1,0))</f>
        <v>1475858.6058455245</v>
      </c>
      <c r="E349" s="40">
        <f>INDEX(人口源表!$1:$1048576,MATCH($B349,人口源表!$A:$A,0),MATCH(E$1,人口源表!$1:$1,0))-INDEX(城镇人口!$1:$1048576,MATCH($B349,城镇人口!$B:$B,0),MATCH(E$1,城镇人口!$1:$1,0))</f>
        <v>1466287.8533909707</v>
      </c>
      <c r="F349" s="40">
        <f>INDEX(人口源表!$1:$1048576,MATCH($B349,人口源表!$A:$A,0),MATCH(F$1,人口源表!$1:$1,0))-INDEX(城镇人口!$1:$1048576,MATCH($B349,城镇人口!$B:$B,0),MATCH(F$1,城镇人口!$1:$1,0))</f>
        <v>1455630.0518046978</v>
      </c>
      <c r="G349" s="40">
        <f>INDEX(人口源表!$1:$1048576,MATCH($B349,人口源表!$A:$A,0),MATCH(G$1,人口源表!$1:$1,0))-INDEX(城镇人口!$1:$1048576,MATCH($B349,城镇人口!$B:$B,0),MATCH(G$1,城镇人口!$1:$1,0))</f>
        <v>1534930.5035686106</v>
      </c>
      <c r="H349" s="40">
        <f>INDEX(人口源表!$1:$1048576,MATCH($B349,人口源表!$A:$A,0),MATCH(H$1,人口源表!$1:$1,0))-INDEX(城镇人口!$1:$1048576,MATCH($B349,城镇人口!$B:$B,0),MATCH(H$1,城镇人口!$1:$1,0))</f>
        <v>1524100.7255533757</v>
      </c>
      <c r="I349" s="40">
        <f>INDEX(人口源表!$1:$1048576,MATCH($B349,人口源表!$A:$A,0),MATCH(I$1,人口源表!$1:$1,0))-INDEX(城镇人口!$1:$1048576,MATCH($B349,城镇人口!$B:$B,0),MATCH(I$1,城镇人口!$1:$1,0))</f>
        <v>1522040.860415586</v>
      </c>
      <c r="J349" s="40">
        <f>INDEX(人口源表!$1:$1048576,MATCH($B349,人口源表!$A:$A,0),MATCH(J$1,人口源表!$1:$1,0))-INDEX(城镇人口!$1:$1048576,MATCH($B349,城镇人口!$B:$B,0),MATCH(J$1,城镇人口!$1:$1,0))</f>
        <v>1519664.2681717915</v>
      </c>
      <c r="K349" s="40">
        <f>INDEX(人口源表!$1:$1048576,MATCH($B349,人口源表!$A:$A,0),MATCH(K$1,人口源表!$1:$1,0))-INDEX(城镇人口!$1:$1048576,MATCH($B349,城镇人口!$B:$B,0),MATCH(K$1,城镇人口!$1:$1,0))</f>
        <v>1516867.8156021202</v>
      </c>
      <c r="L349" s="40">
        <f>INDEX(人口源表!$1:$1048576,MATCH($B349,人口源表!$A:$A,0),MATCH(L$1,人口源表!$1:$1,0))-INDEX(城镇人口!$1:$1048576,MATCH($B349,城镇人口!$B:$B,0),MATCH(L$1,城镇人口!$1:$1,0))</f>
        <v>1513558.6412346063</v>
      </c>
      <c r="M349" s="40">
        <f>INDEX(人口源表!$1:$1048576,MATCH($B349,人口源表!$A:$A,0),MATCH(M$1,人口源表!$1:$1,0))-INDEX(城镇人口!$1:$1048576,MATCH($B349,城镇人口!$B:$B,0),MATCH(M$1,城镇人口!$1:$1,0))</f>
        <v>1509652.3965394404</v>
      </c>
      <c r="N349" s="40">
        <f>INDEX(人口源表!$1:$1048576,MATCH($B349,人口源表!$A:$A,0),MATCH(N$1,人口源表!$1:$1,0))-INDEX(城镇人口!$1:$1048576,MATCH($B349,城镇人口!$B:$B,0),MATCH(N$1,城镇人口!$1:$1,0))</f>
        <v>1505075.112861661</v>
      </c>
      <c r="O349" s="40">
        <f>INDEX(人口源表!$1:$1048576,MATCH($B349,人口源表!$A:$A,0),MATCH(O$1,人口源表!$1:$1,0))-INDEX(城镇人口!$1:$1048576,MATCH($B349,城镇人口!$B:$B,0),MATCH(O$1,城镇人口!$1:$1,0))</f>
        <v>1499760.9318633466</v>
      </c>
      <c r="P349" s="40">
        <f>INDEX(人口源表!$1:$1048576,MATCH($B349,人口源表!$A:$A,0),MATCH(P$1,人口源表!$1:$1,0))-INDEX(城镇人口!$1:$1048576,MATCH($B349,城镇人口!$B:$B,0),MATCH(P$1,城镇人口!$1:$1,0))</f>
        <v>1493653.4228498668</v>
      </c>
      <c r="Q349" s="40">
        <f>INDEX(人口源表!$1:$1048576,MATCH($B349,人口源表!$A:$A,0),MATCH(Q$1,人口源表!$1:$1,0))-INDEX(城镇人口!$1:$1048576,MATCH($B349,城镇人口!$B:$B,0),MATCH(Q$1,城镇人口!$1:$1,0))</f>
        <v>1486704.34585962</v>
      </c>
      <c r="R349" s="40">
        <f>INDEX(人口源表!$1:$1048576,MATCH($B349,人口源表!$A:$A,0),MATCH(R$1,人口源表!$1:$1,0))-INDEX(城镇人口!$1:$1048576,MATCH($B349,城镇人口!$B:$B,0),MATCH(R$1,城镇人口!$1:$1,0))</f>
        <v>1478873.9267589352</v>
      </c>
      <c r="S349" s="40">
        <f>INDEX(人口源表!$1:$1048576,MATCH($B349,人口源表!$A:$A,0),MATCH(S$1,人口源表!$1:$1,0))-INDEX(城镇人口!$1:$1048576,MATCH($B349,城镇人口!$B:$B,0),MATCH(S$1,城镇人口!$1:$1,0))</f>
        <v>1477973.5754824395</v>
      </c>
      <c r="T349" s="40">
        <f>INDEX(人口源表!$1:$1048576,MATCH($B349,人口源表!$A:$A,0),MATCH(T$1,人口源表!$1:$1,0))-INDEX(城镇人口!$1:$1048576,MATCH($B349,城镇人口!$B:$B,0),MATCH(T$1,城镇人口!$1:$1,0))</f>
        <v>1476320.8826787404</v>
      </c>
      <c r="U349" s="40">
        <f>INDEX(人口源表!$1:$1048576,MATCH($B349,人口源表!$A:$A,0),MATCH(U$1,人口源表!$1:$1,0))-INDEX(城镇人口!$1:$1048576,MATCH($B349,城镇人口!$B:$B,0),MATCH(U$1,城镇人口!$1:$1,0))</f>
        <v>1473892.8888541376</v>
      </c>
      <c r="V349" s="40">
        <f>INDEX(人口源表!$1:$1048576,MATCH($B349,人口源表!$A:$A,0),MATCH(V$1,人口源表!$1:$1,0))-INDEX(城镇人口!$1:$1048576,MATCH($B349,城镇人口!$B:$B,0),MATCH(V$1,城镇人口!$1:$1,0))</f>
        <v>1470670.774926191</v>
      </c>
      <c r="W349" s="40">
        <f>INDEX(人口源表!$1:$1048576,MATCH($B349,人口源表!$A:$A,0),MATCH(W$1,人口源表!$1:$1,0))-INDEX(城镇人口!$1:$1048576,MATCH($B349,城镇人口!$B:$B,0),MATCH(W$1,城镇人口!$1:$1,0))</f>
        <v>1466643.5680930451</v>
      </c>
      <c r="X349" s="40">
        <f>INDEX(人口源表!$1:$1048576,MATCH($B349,人口源表!$A:$A,0),MATCH(X$1,人口源表!$1:$1,0))-INDEX(城镇人口!$1:$1048576,MATCH($B349,城镇人口!$B:$B,0),MATCH(X$1,城镇人口!$1:$1,0))</f>
        <v>1461806.5407148672</v>
      </c>
      <c r="Y349" s="40">
        <f>INDEX(人口源表!$1:$1048576,MATCH($B349,人口源表!$A:$A,0),MATCH(Y$1,人口源表!$1:$1,0))-INDEX(城镇人口!$1:$1048576,MATCH($B349,城镇人口!$B:$B,0),MATCH(Y$1,城镇人口!$1:$1,0))</f>
        <v>1456160.1221473753</v>
      </c>
      <c r="Z349" s="40">
        <f>INDEX(人口源表!$1:$1048576,MATCH($B349,人口源表!$A:$A,0),MATCH(Z$1,人口源表!$1:$1,0))-INDEX(城镇人口!$1:$1048576,MATCH($B349,城镇人口!$B:$B,0),MATCH(Z$1,城镇人口!$1:$1,0))</f>
        <v>1449710.7023481524</v>
      </c>
      <c r="AA349" s="40">
        <f>INDEX(人口源表!$1:$1048576,MATCH($B349,人口源表!$A:$A,0),MATCH(AA$1,人口源表!$1:$1,0))-INDEX(城镇人口!$1:$1048576,MATCH($B349,城镇人口!$B:$B,0),MATCH(AA$1,城镇人口!$1:$1,0))</f>
        <v>1442471.401473684</v>
      </c>
      <c r="AB349" s="40">
        <f>INDEX(人口源表!$1:$1048576,MATCH($B349,人口源表!$A:$A,0),MATCH(AB$1,人口源表!$1:$1,0))-INDEX(城镇人口!$1:$1048576,MATCH($B349,城镇人口!$B:$B,0),MATCH(AB$1,城镇人口!$1:$1,0))</f>
        <v>1434459.5835759523</v>
      </c>
      <c r="AC349" s="40">
        <f>INDEX(人口源表!$1:$1048576,MATCH($B349,人口源表!$A:$A,0),MATCH(AC$1,人口源表!$1:$1,0))-INDEX(城镇人口!$1:$1048576,MATCH($B349,城镇人口!$B:$B,0),MATCH(AC$1,城镇人口!$1:$1,0))</f>
        <v>1427767.8384177058</v>
      </c>
      <c r="AD349" s="40">
        <f>INDEX(人口源表!$1:$1048576,MATCH($B349,人口源表!$A:$A,0),MATCH(AD$1,人口源表!$1:$1,0))-INDEX(城镇人口!$1:$1048576,MATCH($B349,城镇人口!$B:$B,0),MATCH(AD$1,城镇人口!$1:$1,0))</f>
        <v>1420370.6570211023</v>
      </c>
      <c r="AE349" s="40">
        <f>INDEX(人口源表!$1:$1048576,MATCH($B349,人口源表!$A:$A,0),MATCH(AE$1,人口源表!$1:$1,0))-INDEX(城镇人口!$1:$1048576,MATCH($B349,城镇人口!$B:$B,0),MATCH(AE$1,城镇人口!$1:$1,0))</f>
        <v>1412299.4493831708</v>
      </c>
      <c r="AF349" s="40">
        <f>INDEX(人口源表!$1:$1048576,MATCH($B349,人口源表!$A:$A,0),MATCH(AF$1,人口源表!$1:$1,0))-INDEX(城镇人口!$1:$1048576,MATCH($B349,城镇人口!$B:$B,0),MATCH(AF$1,城镇人口!$1:$1,0))</f>
        <v>1403589.8114429354</v>
      </c>
      <c r="AG349" s="40">
        <f>INDEX(人口源表!$1:$1048576,MATCH($B349,人口源表!$A:$A,0),MATCH(AG$1,人口源表!$1:$1,0))-INDEX(城镇人口!$1:$1048576,MATCH($B349,城镇人口!$B:$B,0),MATCH(AG$1,城镇人口!$1:$1,0))</f>
        <v>1394282.3182789281</v>
      </c>
      <c r="AH349" s="40">
        <f>INDEX(人口源表!$1:$1048576,MATCH($B349,人口源表!$A:$A,0),MATCH(AH$1,人口源表!$1:$1,0))-INDEX(城镇人口!$1:$1048576,MATCH($B349,城镇人口!$B:$B,0),MATCH(AH$1,城镇人口!$1:$1,0))</f>
        <v>1384422.8433658665</v>
      </c>
      <c r="AI349" s="40">
        <f>INDEX(人口源表!$1:$1048576,MATCH($B349,人口源表!$A:$A,0),MATCH(AI$1,人口源表!$1:$1,0))-INDEX(城镇人口!$1:$1048576,MATCH($B349,城镇人口!$B:$B,0),MATCH(AI$1,城镇人口!$1:$1,0))</f>
        <v>1374061.5265672388</v>
      </c>
      <c r="AJ349" s="40">
        <f>INDEX(人口源表!$1:$1048576,MATCH($B349,人口源表!$A:$A,0),MATCH(AJ$1,人口源表!$1:$1,0))-INDEX(城镇人口!$1:$1048576,MATCH($B349,城镇人口!$B:$B,0),MATCH(AJ$1,城镇人口!$1:$1,0))</f>
        <v>1363252.6530094675</v>
      </c>
      <c r="AK349" s="40">
        <f>INDEX(人口源表!$1:$1048576,MATCH($B349,人口源表!$A:$A,0),MATCH(AK$1,人口源表!$1:$1,0))-INDEX(城镇人口!$1:$1048576,MATCH($B349,城镇人口!$B:$B,0),MATCH(AK$1,城镇人口!$1:$1,0))</f>
        <v>1352055.855382174</v>
      </c>
      <c r="AL349" s="40">
        <f>INDEX(人口源表!$1:$1048576,MATCH($B349,人口源表!$A:$A,0),MATCH(AL$1,人口源表!$1:$1,0))-INDEX(城镇人口!$1:$1048576,MATCH($B349,城镇人口!$B:$B,0),MATCH(AL$1,城镇人口!$1:$1,0))</f>
        <v>1340533.7610968642</v>
      </c>
      <c r="AM349" s="40">
        <f>INDEX(人口源表!$1:$1048576,MATCH($B349,人口源表!$A:$A,0),MATCH(AM$1,人口源表!$1:$1,0))-INDEX(城镇人口!$1:$1048576,MATCH($B349,城镇人口!$B:$B,0),MATCH(AM$1,城镇人口!$1:$1,0))</f>
        <v>1328754.0748409915</v>
      </c>
      <c r="AN349" s="40">
        <f>INDEX(人口源表!$1:$1048576,MATCH($B349,人口源表!$A:$A,0),MATCH(AN$1,人口源表!$1:$1,0))-INDEX(城镇人口!$1:$1048576,MATCH($B349,城镇人口!$B:$B,0),MATCH(AN$1,城镇人口!$1:$1,0))</f>
        <v>1316788.5495901203</v>
      </c>
      <c r="AO349" s="40">
        <f>INDEX(人口源表!$1:$1048576,MATCH($B349,人口源表!$A:$A,0),MATCH(AO$1,人口源表!$1:$1,0))-INDEX(城镇人口!$1:$1048576,MATCH($B349,城镇人口!$B:$B,0),MATCH(AO$1,城镇人口!$1:$1,0))</f>
        <v>1304711.9814153742</v>
      </c>
      <c r="AP349" s="40">
        <f>INDEX(人口源表!$1:$1048576,MATCH($B349,人口源表!$A:$A,0),MATCH(AP$1,人口源表!$1:$1,0))-INDEX(城镇人口!$1:$1048576,MATCH($B349,城镇人口!$B:$B,0),MATCH(AP$1,城镇人口!$1:$1,0))</f>
        <v>1292602.9523475564</v>
      </c>
      <c r="AQ349" s="40">
        <f>INDEX(人口源表!$1:$1048576,MATCH($B349,人口源表!$A:$A,0),MATCH(AQ$1,人口源表!$1:$1,0))-INDEX(城镇人口!$1:$1048576,MATCH($B349,城镇人口!$B:$B,0),MATCH(AQ$1,城镇人口!$1:$1,0))</f>
        <v>1280544.9750357578</v>
      </c>
      <c r="AR349" s="40">
        <f>INDEX(人口源表!$1:$1048576,MATCH($B349,人口源表!$A:$A,0),MATCH(AR$1,人口源表!$1:$1,0))-INDEX(城镇人口!$1:$1048576,MATCH($B349,城镇人口!$B:$B,0),MATCH(AR$1,城镇人口!$1:$1,0))</f>
        <v>1268622.9035416318</v>
      </c>
      <c r="AS349" s="40">
        <f>INDEX(人口源表!$1:$1048576,MATCH($B349,人口源表!$A:$A,0),MATCH(AS$1,人口源表!$1:$1,0))-INDEX(城镇人口!$1:$1048576,MATCH($B349,城镇人口!$B:$B,0),MATCH(AS$1,城镇人口!$1:$1,0))</f>
        <v>1256926.2383468626</v>
      </c>
      <c r="AT349" s="40">
        <f>INDEX(人口源表!$1:$1048576,MATCH($B349,人口源表!$A:$A,0),MATCH(AT$1,人口源表!$1:$1,0))-INDEX(城镇人口!$1:$1048576,MATCH($B349,城镇人口!$B:$B,0),MATCH(AT$1,城镇人口!$1:$1,0))</f>
        <v>1245547.6803388454</v>
      </c>
      <c r="AU349" s="40">
        <f>INDEX(人口源表!$1:$1048576,MATCH($B349,人口源表!$A:$A,0),MATCH(AU$1,人口源表!$1:$1,0))-INDEX(城镇人口!$1:$1048576,MATCH($B349,城镇人口!$B:$B,0),MATCH(AU$1,城镇人口!$1:$1,0))</f>
        <v>1234582.1422118782</v>
      </c>
      <c r="AV349" s="40">
        <f>INDEX(人口源表!$1:$1048576,MATCH($B349,人口源表!$A:$A,0),MATCH(AV$1,人口源表!$1:$1,0))-INDEX(城镇人口!$1:$1048576,MATCH($B349,城镇人口!$B:$B,0),MATCH(AV$1,城镇人口!$1:$1,0))</f>
        <v>1224127.4564550286</v>
      </c>
    </row>
    <row r="350" spans="1:48" x14ac:dyDescent="0.15">
      <c r="A350" s="36" t="s">
        <v>883</v>
      </c>
      <c r="B350" s="4" t="s">
        <v>700</v>
      </c>
      <c r="C350" s="34">
        <f>VLOOKUP(B350,'[1]2016省城人口总结（根）'!B:C,2,FALSE)/100</f>
        <v>0.43457500000000004</v>
      </c>
      <c r="D350" s="40">
        <f>INDEX(人口源表!$1:$1048576,MATCH($B350,人口源表!$A:$A,0),MATCH(D$1,人口源表!$1:$1,0))-INDEX(城镇人口!$1:$1048576,MATCH($B350,城镇人口!$B:$B,0),MATCH(D$1,城镇人口!$1:$1,0))</f>
        <v>712817.1710456789</v>
      </c>
      <c r="E350" s="40">
        <f>INDEX(人口源表!$1:$1048576,MATCH($B350,人口源表!$A:$A,0),MATCH(E$1,人口源表!$1:$1,0))-INDEX(城镇人口!$1:$1048576,MATCH($B350,城镇人口!$B:$B,0),MATCH(E$1,城镇人口!$1:$1,0))</f>
        <v>706456.57762624521</v>
      </c>
      <c r="F350" s="40">
        <f>INDEX(人口源表!$1:$1048576,MATCH($B350,人口源表!$A:$A,0),MATCH(F$1,人口源表!$1:$1,0))-INDEX(城镇人口!$1:$1048576,MATCH($B350,城镇人口!$B:$B,0),MATCH(F$1,城镇人口!$1:$1,0))</f>
        <v>699604.51867329702</v>
      </c>
      <c r="G350" s="40">
        <f>INDEX(人口源表!$1:$1048576,MATCH($B350,人口源表!$A:$A,0),MATCH(G$1,人口源表!$1:$1,0))-INDEX(城镇人口!$1:$1048576,MATCH($B350,城镇人口!$B:$B,0),MATCH(G$1,城镇人口!$1:$1,0))</f>
        <v>615025.9052379122</v>
      </c>
      <c r="H350" s="40">
        <f>INDEX(人口源表!$1:$1048576,MATCH($B350,人口源表!$A:$A,0),MATCH(H$1,人口源表!$1:$1,0))-INDEX(城镇人口!$1:$1048576,MATCH($B350,城镇人口!$B:$B,0),MATCH(H$1,城镇人口!$1:$1,0))</f>
        <v>609245.6080800629</v>
      </c>
      <c r="I350" s="40">
        <f>INDEX(人口源表!$1:$1048576,MATCH($B350,人口源表!$A:$A,0),MATCH(I$1,人口源表!$1:$1,0))-INDEX(城镇人口!$1:$1048576,MATCH($B350,城镇人口!$B:$B,0),MATCH(I$1,城镇人口!$1:$1,0))</f>
        <v>606777.33062417922</v>
      </c>
      <c r="J350" s="40">
        <f>INDEX(人口源表!$1:$1048576,MATCH($B350,人口源表!$A:$A,0),MATCH(J$1,人口源表!$1:$1,0))-INDEX(城镇人口!$1:$1048576,MATCH($B350,城镇人口!$B:$B,0),MATCH(J$1,城镇人口!$1:$1,0))</f>
        <v>604006.84431347833</v>
      </c>
      <c r="K350" s="40">
        <f>INDEX(人口源表!$1:$1048576,MATCH($B350,人口源表!$A:$A,0),MATCH(K$1,人口源表!$1:$1,0))-INDEX(城镇人口!$1:$1048576,MATCH($B350,城镇人口!$B:$B,0),MATCH(K$1,城镇人口!$1:$1,0))</f>
        <v>600918.46373308403</v>
      </c>
      <c r="L350" s="40">
        <f>INDEX(人口源表!$1:$1048576,MATCH($B350,人口源表!$A:$A,0),MATCH(L$1,人口源表!$1:$1,0))-INDEX(城镇人口!$1:$1048576,MATCH($B350,城镇人口!$B:$B,0),MATCH(L$1,城镇人口!$1:$1,0))</f>
        <v>597499.38894292153</v>
      </c>
      <c r="M350" s="40">
        <f>INDEX(人口源表!$1:$1048576,MATCH($B350,人口源表!$A:$A,0),MATCH(M$1,人口源表!$1:$1,0))-INDEX(城镇人口!$1:$1048576,MATCH($B350,城镇人口!$B:$B,0),MATCH(M$1,城镇人口!$1:$1,0))</f>
        <v>593737.58304327622</v>
      </c>
      <c r="N350" s="40">
        <f>INDEX(人口源表!$1:$1048576,MATCH($B350,人口源表!$A:$A,0),MATCH(N$1,人口源表!$1:$1,0))-INDEX(城镇人口!$1:$1048576,MATCH($B350,城镇人口!$B:$B,0),MATCH(N$1,城镇人口!$1:$1,0))</f>
        <v>589625.84235650976</v>
      </c>
      <c r="O350" s="40">
        <f>INDEX(人口源表!$1:$1048576,MATCH($B350,人口源表!$A:$A,0),MATCH(O$1,人口源表!$1:$1,0))-INDEX(城镇人口!$1:$1048576,MATCH($B350,城镇人口!$B:$B,0),MATCH(O$1,城镇人口!$1:$1,0))</f>
        <v>585157.10367574973</v>
      </c>
      <c r="P350" s="40">
        <f>INDEX(人口源表!$1:$1048576,MATCH($B350,人口源表!$A:$A,0),MATCH(P$1,人口源表!$1:$1,0))-INDEX(城镇人口!$1:$1048576,MATCH($B350,城镇人口!$B:$B,0),MATCH(P$1,城镇人口!$1:$1,0))</f>
        <v>580328.95335304434</v>
      </c>
      <c r="Q350" s="40">
        <f>INDEX(人口源表!$1:$1048576,MATCH($B350,人口源表!$A:$A,0),MATCH(Q$1,人口源表!$1:$1,0))-INDEX(城镇人口!$1:$1048576,MATCH($B350,城镇人口!$B:$B,0),MATCH(Q$1,城镇人口!$1:$1,0))</f>
        <v>575139.01795318245</v>
      </c>
      <c r="R350" s="40">
        <f>INDEX(人口源表!$1:$1048576,MATCH($B350,人口源表!$A:$A,0),MATCH(R$1,人口源表!$1:$1,0))-INDEX(城镇人口!$1:$1048576,MATCH($B350,城镇人口!$B:$B,0),MATCH(R$1,城镇人口!$1:$1,0))</f>
        <v>569587.92048958677</v>
      </c>
      <c r="S350" s="40">
        <f>INDEX(人口源表!$1:$1048576,MATCH($B350,人口源表!$A:$A,0),MATCH(S$1,人口源表!$1:$1,0))-INDEX(城镇人口!$1:$1048576,MATCH($B350,城镇人口!$B:$B,0),MATCH(S$1,城镇人口!$1:$1,0))</f>
        <v>566686.32248885848</v>
      </c>
      <c r="T350" s="40">
        <f>INDEX(人口源表!$1:$1048576,MATCH($B350,人口源表!$A:$A,0),MATCH(T$1,人口源表!$1:$1,0))-INDEX(城镇人口!$1:$1048576,MATCH($B350,城镇人口!$B:$B,0),MATCH(T$1,城镇人口!$1:$1,0))</f>
        <v>563474.01503918739</v>
      </c>
      <c r="U350" s="40">
        <f>INDEX(人口源表!$1:$1048576,MATCH($B350,人口源表!$A:$A,0),MATCH(U$1,人口源表!$1:$1,0))-INDEX(城镇人口!$1:$1048576,MATCH($B350,城镇人口!$B:$B,0),MATCH(U$1,城镇人口!$1:$1,0))</f>
        <v>559954.71881281899</v>
      </c>
      <c r="V350" s="40">
        <f>INDEX(人口源表!$1:$1048576,MATCH($B350,人口源表!$A:$A,0),MATCH(V$1,人口源表!$1:$1,0))-INDEX(城镇人口!$1:$1048576,MATCH($B350,城镇人口!$B:$B,0),MATCH(V$1,城镇人口!$1:$1,0))</f>
        <v>556131.27031544782</v>
      </c>
      <c r="W350" s="40">
        <f>INDEX(人口源表!$1:$1048576,MATCH($B350,人口源表!$A:$A,0),MATCH(W$1,人口源表!$1:$1,0))-INDEX(城镇人口!$1:$1048576,MATCH($B350,城镇人口!$B:$B,0),MATCH(W$1,城镇人口!$1:$1,0))</f>
        <v>552009.91007415904</v>
      </c>
      <c r="X350" s="40">
        <f>INDEX(人口源表!$1:$1048576,MATCH($B350,人口源表!$A:$A,0),MATCH(X$1,人口源表!$1:$1,0))-INDEX(城镇人口!$1:$1048576,MATCH($B350,城镇人口!$B:$B,0),MATCH(X$1,城镇人口!$1:$1,0))</f>
        <v>547598.30802196835</v>
      </c>
      <c r="Y350" s="40">
        <f>INDEX(人口源表!$1:$1048576,MATCH($B350,人口源表!$A:$A,0),MATCH(Y$1,人口源表!$1:$1,0))-INDEX(城镇人口!$1:$1048576,MATCH($B350,城镇人口!$B:$B,0),MATCH(Y$1,城镇人口!$1:$1,0))</f>
        <v>542905.05561746145</v>
      </c>
      <c r="Z350" s="40">
        <f>INDEX(人口源表!$1:$1048576,MATCH($B350,人口源表!$A:$A,0),MATCH(Z$1,人口源表!$1:$1,0))-INDEX(城镇人口!$1:$1048576,MATCH($B350,城镇人口!$B:$B,0),MATCH(Z$1,城镇人口!$1:$1,0))</f>
        <v>537941.03550072457</v>
      </c>
      <c r="AA350" s="40">
        <f>INDEX(人口源表!$1:$1048576,MATCH($B350,人口源表!$A:$A,0),MATCH(AA$1,人口源表!$1:$1,0))-INDEX(城镇人口!$1:$1048576,MATCH($B350,城镇人口!$B:$B,0),MATCH(AA$1,城镇人口!$1:$1,0))</f>
        <v>532717.50253792445</v>
      </c>
      <c r="AB350" s="40">
        <f>INDEX(人口源表!$1:$1048576,MATCH($B350,人口源表!$A:$A,0),MATCH(AB$1,人口源表!$1:$1,0))-INDEX(城镇人口!$1:$1048576,MATCH($B350,城镇人口!$B:$B,0),MATCH(AB$1,城镇人口!$1:$1,0))</f>
        <v>527248.3699921323</v>
      </c>
      <c r="AC350" s="40">
        <f>INDEX(人口源表!$1:$1048576,MATCH($B350,人口源表!$A:$A,0),MATCH(AC$1,人口源表!$1:$1,0))-INDEX(城镇人口!$1:$1048576,MATCH($B350,城镇人口!$B:$B,0),MATCH(AC$1,城镇人口!$1:$1,0))</f>
        <v>522305.10971041978</v>
      </c>
      <c r="AD350" s="40">
        <f>INDEX(人口源表!$1:$1048576,MATCH($B350,人口源表!$A:$A,0),MATCH(AD$1,人口源表!$1:$1,0))-INDEX(城镇人口!$1:$1048576,MATCH($B350,城镇人口!$B:$B,0),MATCH(AD$1,城镇人口!$1:$1,0))</f>
        <v>517145.09985969204</v>
      </c>
      <c r="AE350" s="40">
        <f>INDEX(人口源表!$1:$1048576,MATCH($B350,人口源表!$A:$A,0),MATCH(AE$1,人口源表!$1:$1,0))-INDEX(城镇人口!$1:$1048576,MATCH($B350,城镇人口!$B:$B,0),MATCH(AE$1,城镇人口!$1:$1,0))</f>
        <v>511784.72562656063</v>
      </c>
      <c r="AF350" s="40">
        <f>INDEX(人口源表!$1:$1048576,MATCH($B350,人口源表!$A:$A,0),MATCH(AF$1,人口源表!$1:$1,0))-INDEX(城镇人口!$1:$1048576,MATCH($B350,城镇人口!$B:$B,0),MATCH(AF$1,城镇人口!$1:$1,0))</f>
        <v>506241.96548699494</v>
      </c>
      <c r="AG350" s="40">
        <f>INDEX(人口源表!$1:$1048576,MATCH($B350,人口源表!$A:$A,0),MATCH(AG$1,人口源表!$1:$1,0))-INDEX(城镇人口!$1:$1048576,MATCH($B350,城镇人口!$B:$B,0),MATCH(AG$1,城镇人口!$1:$1,0))</f>
        <v>500535.89785104536</v>
      </c>
      <c r="AH350" s="40">
        <f>INDEX(人口源表!$1:$1048576,MATCH($B350,人口源表!$A:$A,0),MATCH(AH$1,人口源表!$1:$1,0))-INDEX(城镇人口!$1:$1048576,MATCH($B350,城镇人口!$B:$B,0),MATCH(AH$1,城镇人口!$1:$1,0))</f>
        <v>494686.21966727707</v>
      </c>
      <c r="AI350" s="40">
        <f>INDEX(人口源表!$1:$1048576,MATCH($B350,人口源表!$A:$A,0),MATCH(AI$1,人口源表!$1:$1,0))-INDEX(城镇人口!$1:$1048576,MATCH($B350,城镇人口!$B:$B,0),MATCH(AI$1,城镇人口!$1:$1,0))</f>
        <v>488714.1144812078</v>
      </c>
      <c r="AJ350" s="40">
        <f>INDEX(人口源表!$1:$1048576,MATCH($B350,人口源表!$A:$A,0),MATCH(AJ$1,人口源表!$1:$1,0))-INDEX(城镇人口!$1:$1048576,MATCH($B350,城镇人口!$B:$B,0),MATCH(AJ$1,城镇人口!$1:$1,0))</f>
        <v>482642.65147483209</v>
      </c>
      <c r="AK350" s="40">
        <f>INDEX(人口源表!$1:$1048576,MATCH($B350,人口源表!$A:$A,0),MATCH(AK$1,人口源表!$1:$1,0))-INDEX(城镇人口!$1:$1048576,MATCH($B350,城镇人口!$B:$B,0),MATCH(AK$1,城镇人口!$1:$1,0))</f>
        <v>476494.9634714151</v>
      </c>
      <c r="AL350" s="40">
        <f>INDEX(人口源表!$1:$1048576,MATCH($B350,人口源表!$A:$A,0),MATCH(AL$1,人口源表!$1:$1,0))-INDEX(城镇人口!$1:$1048576,MATCH($B350,城镇人口!$B:$B,0),MATCH(AL$1,城镇人口!$1:$1,0))</f>
        <v>470296.43022311782</v>
      </c>
      <c r="AM350" s="40">
        <f>INDEX(人口源表!$1:$1048576,MATCH($B350,人口源表!$A:$A,0),MATCH(AM$1,人口源表!$1:$1,0))-INDEX(城镇人口!$1:$1048576,MATCH($B350,城镇人口!$B:$B,0),MATCH(AM$1,城镇人口!$1:$1,0))</f>
        <v>464071.98705600353</v>
      </c>
      <c r="AN350" s="40">
        <f>INDEX(人口源表!$1:$1048576,MATCH($B350,人口源表!$A:$A,0),MATCH(AN$1,人口源表!$1:$1,0))-INDEX(城镇人口!$1:$1048576,MATCH($B350,城镇人口!$B:$B,0),MATCH(AN$1,城镇人口!$1:$1,0))</f>
        <v>457849.16740144277</v>
      </c>
      <c r="AO350" s="40">
        <f>INDEX(人口源表!$1:$1048576,MATCH($B350,人口源表!$A:$A,0),MATCH(AO$1,人口源表!$1:$1,0))-INDEX(城镇人口!$1:$1048576,MATCH($B350,城镇人口!$B:$B,0),MATCH(AO$1,城镇人口!$1:$1,0))</f>
        <v>451654.99215831293</v>
      </c>
      <c r="AP350" s="40">
        <f>INDEX(人口源表!$1:$1048576,MATCH($B350,人口源表!$A:$A,0),MATCH(AP$1,人口源表!$1:$1,0))-INDEX(城镇人口!$1:$1048576,MATCH($B350,城镇人口!$B:$B,0),MATCH(AP$1,城镇人口!$1:$1,0))</f>
        <v>445518.5507480104</v>
      </c>
      <c r="AQ350" s="40">
        <f>INDEX(人口源表!$1:$1048576,MATCH($B350,人口源表!$A:$A,0),MATCH(AQ$1,人口源表!$1:$1,0))-INDEX(城镇人口!$1:$1048576,MATCH($B350,城镇人口!$B:$B,0),MATCH(AQ$1,城镇人口!$1:$1,0))</f>
        <v>439468.78766639566</v>
      </c>
      <c r="AR350" s="40">
        <f>INDEX(人口源表!$1:$1048576,MATCH($B350,人口源表!$A:$A,0),MATCH(AR$1,人口源表!$1:$1,0))-INDEX(城镇人口!$1:$1048576,MATCH($B350,城镇人口!$B:$B,0),MATCH(AR$1,城镇人口!$1:$1,0))</f>
        <v>433536.61973449902</v>
      </c>
      <c r="AS350" s="40">
        <f>INDEX(人口源表!$1:$1048576,MATCH($B350,人口源表!$A:$A,0),MATCH(AS$1,人口源表!$1:$1,0))-INDEX(城镇人口!$1:$1048576,MATCH($B350,城镇人口!$B:$B,0),MATCH(AS$1,城镇人口!$1:$1,0))</f>
        <v>427753.16761922603</v>
      </c>
      <c r="AT350" s="40">
        <f>INDEX(人口源表!$1:$1048576,MATCH($B350,人口源表!$A:$A,0),MATCH(AT$1,人口源表!$1:$1,0))-INDEX(城镇人口!$1:$1048576,MATCH($B350,城镇人口!$B:$B,0),MATCH(AT$1,城镇人口!$1:$1,0))</f>
        <v>422150.15042582504</v>
      </c>
      <c r="AU350" s="40">
        <f>INDEX(人口源表!$1:$1048576,MATCH($B350,人口源表!$A:$A,0),MATCH(AU$1,人口源表!$1:$1,0))-INDEX(城镇人口!$1:$1048576,MATCH($B350,城镇人口!$B:$B,0),MATCH(AU$1,城镇人口!$1:$1,0))</f>
        <v>416760.26693220343</v>
      </c>
      <c r="AV350" s="40">
        <f>INDEX(人口源表!$1:$1048576,MATCH($B350,人口源表!$A:$A,0),MATCH(AV$1,人口源表!$1:$1,0))-INDEX(城镇人口!$1:$1048576,MATCH($B350,城镇人口!$B:$B,0),MATCH(AV$1,城镇人口!$1:$1,0))</f>
        <v>411616.3093169299</v>
      </c>
    </row>
    <row r="351" spans="1:48" x14ac:dyDescent="0.15">
      <c r="A351" s="36" t="s">
        <v>883</v>
      </c>
      <c r="B351" s="4" t="s">
        <v>702</v>
      </c>
      <c r="C351" s="34">
        <f>VLOOKUP(B351,'[1]2016省城人口总结（根）'!B:C,2,FALSE)/100</f>
        <v>0.45450000000000002</v>
      </c>
      <c r="D351" s="40">
        <f>INDEX(人口源表!$1:$1048576,MATCH($B351,人口源表!$A:$A,0),MATCH(D$1,人口源表!$1:$1,0))-INDEX(城镇人口!$1:$1048576,MATCH($B351,城镇人口!$B:$B,0),MATCH(D$1,城镇人口!$1:$1,0))</f>
        <v>347158.01567437412</v>
      </c>
      <c r="E351" s="40">
        <f>INDEX(人口源表!$1:$1048576,MATCH($B351,人口源表!$A:$A,0),MATCH(E$1,人口源表!$1:$1,0))-INDEX(城镇人口!$1:$1048576,MATCH($B351,城镇人口!$B:$B,0),MATCH(E$1,城镇人口!$1:$1,0))</f>
        <v>344473.09630394942</v>
      </c>
      <c r="F351" s="40">
        <f>INDEX(人口源表!$1:$1048576,MATCH($B351,人口源表!$A:$A,0),MATCH(F$1,人口源表!$1:$1,0))-INDEX(城镇人口!$1:$1048576,MATCH($B351,城镇人口!$B:$B,0),MATCH(F$1,城镇人口!$1:$1,0))</f>
        <v>341478.62599939504</v>
      </c>
      <c r="G351" s="40">
        <f>INDEX(人口源表!$1:$1048576,MATCH($B351,人口源表!$A:$A,0),MATCH(G$1,人口源表!$1:$1,0))-INDEX(城镇人口!$1:$1048576,MATCH($B351,城镇人口!$B:$B,0),MATCH(G$1,城镇人口!$1:$1,0))</f>
        <v>346635.60759499646</v>
      </c>
      <c r="H351" s="40">
        <f>INDEX(人口源表!$1:$1048576,MATCH($B351,人口源表!$A:$A,0),MATCH(H$1,人口源表!$1:$1,0))-INDEX(城镇人口!$1:$1048576,MATCH($B351,城镇人口!$B:$B,0),MATCH(H$1,城镇人口!$1:$1,0))</f>
        <v>343492.21784983476</v>
      </c>
      <c r="I351" s="40">
        <f>INDEX(人口源表!$1:$1048576,MATCH($B351,人口源表!$A:$A,0),MATCH(I$1,人口源表!$1:$1,0))-INDEX(城镇人口!$1:$1048576,MATCH($B351,城镇人口!$B:$B,0),MATCH(I$1,城镇人口!$1:$1,0))</f>
        <v>342484.24324091291</v>
      </c>
      <c r="J351" s="40">
        <f>INDEX(人口源表!$1:$1048576,MATCH($B351,人口源表!$A:$A,0),MATCH(J$1,人口源表!$1:$1,0))-INDEX(城镇人口!$1:$1048576,MATCH($B351,城镇人口!$B:$B,0),MATCH(J$1,城镇人口!$1:$1,0))</f>
        <v>341386.86859998666</v>
      </c>
      <c r="K351" s="40">
        <f>INDEX(人口源表!$1:$1048576,MATCH($B351,人口源表!$A:$A,0),MATCH(K$1,人口源表!$1:$1,0))-INDEX(城镇人口!$1:$1048576,MATCH($B351,城镇人口!$B:$B,0),MATCH(K$1,城镇人口!$1:$1,0))</f>
        <v>340181.05683872604</v>
      </c>
      <c r="L351" s="40">
        <f>INDEX(人口源表!$1:$1048576,MATCH($B351,人口源表!$A:$A,0),MATCH(L$1,人口源表!$1:$1,0))-INDEX(城镇人口!$1:$1048576,MATCH($B351,城镇人口!$B:$B,0),MATCH(L$1,城镇人口!$1:$1,0))</f>
        <v>338850.48454046319</v>
      </c>
      <c r="M351" s="40">
        <f>INDEX(人口源表!$1:$1048576,MATCH($B351,人口源表!$A:$A,0),MATCH(M$1,人口源表!$1:$1,0))-INDEX(城镇人口!$1:$1048576,MATCH($B351,城镇人口!$B:$B,0),MATCH(M$1,城镇人口!$1:$1,0))</f>
        <v>337379.99238092708</v>
      </c>
      <c r="N351" s="40">
        <f>INDEX(人口源表!$1:$1048576,MATCH($B351,人口源表!$A:$A,0),MATCH(N$1,人口源表!$1:$1,0))-INDEX(城镇人口!$1:$1048576,MATCH($B351,城镇人口!$B:$B,0),MATCH(N$1,城镇人口!$1:$1,0))</f>
        <v>335757.02803604765</v>
      </c>
      <c r="O351" s="40">
        <f>INDEX(人口源表!$1:$1048576,MATCH($B351,人口源表!$A:$A,0),MATCH(O$1,人口源表!$1:$1,0))-INDEX(城镇人口!$1:$1048576,MATCH($B351,城镇人口!$B:$B,0),MATCH(O$1,城镇人口!$1:$1,0))</f>
        <v>333969.16615759215</v>
      </c>
      <c r="P351" s="40">
        <f>INDEX(人口源表!$1:$1048576,MATCH($B351,人口源表!$A:$A,0),MATCH(P$1,人口源表!$1:$1,0))-INDEX(城镇人口!$1:$1048576,MATCH($B351,城镇人口!$B:$B,0),MATCH(P$1,城镇人口!$1:$1,0))</f>
        <v>332006.99032869824</v>
      </c>
      <c r="Q351" s="40">
        <f>INDEX(人口源表!$1:$1048576,MATCH($B351,人口源表!$A:$A,0),MATCH(Q$1,人口源表!$1:$1,0))-INDEX(城镇人口!$1:$1048576,MATCH($B351,城镇人口!$B:$B,0),MATCH(Q$1,城镇人口!$1:$1,0))</f>
        <v>329862.57255964639</v>
      </c>
      <c r="R351" s="40">
        <f>INDEX(人口源表!$1:$1048576,MATCH($B351,人口源表!$A:$A,0),MATCH(R$1,人口源表!$1:$1,0))-INDEX(城镇人口!$1:$1048576,MATCH($B351,城镇人口!$B:$B,0),MATCH(R$1,城镇人口!$1:$1,0))</f>
        <v>327528.50777160027</v>
      </c>
      <c r="S351" s="40">
        <f>INDEX(人口源表!$1:$1048576,MATCH($B351,人口源表!$A:$A,0),MATCH(S$1,人口源表!$1:$1,0))-INDEX(城镇人口!$1:$1048576,MATCH($B351,城镇人口!$B:$B,0),MATCH(S$1,城镇人口!$1:$1,0))</f>
        <v>326907.79723046289</v>
      </c>
      <c r="T351" s="40">
        <f>INDEX(人口源表!$1:$1048576,MATCH($B351,人口源表!$A:$A,0),MATCH(T$1,人口源表!$1:$1,0))-INDEX(城镇人口!$1:$1048576,MATCH($B351,城镇人口!$B:$B,0),MATCH(T$1,城镇人口!$1:$1,0))</f>
        <v>326130.35706226988</v>
      </c>
      <c r="U351" s="40">
        <f>INDEX(人口源表!$1:$1048576,MATCH($B351,人口源表!$A:$A,0),MATCH(U$1,人口源表!$1:$1,0))-INDEX(城镇人口!$1:$1048576,MATCH($B351,城镇人口!$B:$B,0),MATCH(U$1,城镇人口!$1:$1,0))</f>
        <v>325192.4663819024</v>
      </c>
      <c r="V351" s="40">
        <f>INDEX(人口源表!$1:$1048576,MATCH($B351,人口源表!$A:$A,0),MATCH(V$1,人口源表!$1:$1,0))-INDEX(城镇人口!$1:$1048576,MATCH($B351,城镇人口!$B:$B,0),MATCH(V$1,城镇人口!$1:$1,0))</f>
        <v>324091.02066418267</v>
      </c>
      <c r="W351" s="40">
        <f>INDEX(人口源表!$1:$1048576,MATCH($B351,人口源表!$A:$A,0),MATCH(W$1,人口源表!$1:$1,0))-INDEX(城镇人口!$1:$1048576,MATCH($B351,城镇人口!$B:$B,0),MATCH(W$1,城镇人口!$1:$1,0))</f>
        <v>322824.41869076237</v>
      </c>
      <c r="X351" s="40">
        <f>INDEX(人口源表!$1:$1048576,MATCH($B351,人口源表!$A:$A,0),MATCH(X$1,人口源表!$1:$1,0))-INDEX(城镇人口!$1:$1048576,MATCH($B351,城镇人口!$B:$B,0),MATCH(X$1,城镇人口!$1:$1,0))</f>
        <v>321391.18333041953</v>
      </c>
      <c r="Y351" s="40">
        <f>INDEX(人口源表!$1:$1048576,MATCH($B351,人口源表!$A:$A,0),MATCH(Y$1,人口源表!$1:$1,0))-INDEX(城镇人口!$1:$1048576,MATCH($B351,城镇人口!$B:$B,0),MATCH(Y$1,城镇人口!$1:$1,0))</f>
        <v>319791.73827253393</v>
      </c>
      <c r="Z351" s="40">
        <f>INDEX(人口源表!$1:$1048576,MATCH($B351,人口源表!$A:$A,0),MATCH(Z$1,人口源表!$1:$1,0))-INDEX(城镇人口!$1:$1048576,MATCH($B351,城镇人口!$B:$B,0),MATCH(Z$1,城镇人口!$1:$1,0))</f>
        <v>318027.47179187532</v>
      </c>
      <c r="AA351" s="40">
        <f>INDEX(人口源表!$1:$1048576,MATCH($B351,人口源表!$A:$A,0),MATCH(AA$1,人口源表!$1:$1,0))-INDEX(城镇人口!$1:$1048576,MATCH($B351,城镇人口!$B:$B,0),MATCH(AA$1,城镇人口!$1:$1,0))</f>
        <v>316100.70972160436</v>
      </c>
      <c r="AB351" s="40">
        <f>INDEX(人口源表!$1:$1048576,MATCH($B351,人口源表!$A:$A,0),MATCH(AB$1,人口源表!$1:$1,0))-INDEX(城镇人口!$1:$1048576,MATCH($B351,城镇人口!$B:$B,0),MATCH(AB$1,城镇人口!$1:$1,0))</f>
        <v>314014.6880157073</v>
      </c>
      <c r="AC351" s="40">
        <f>INDEX(人口源表!$1:$1048576,MATCH($B351,人口源表!$A:$A,0),MATCH(AC$1,人口源表!$1:$1,0))-INDEX(城镇人口!$1:$1048576,MATCH($B351,城镇人口!$B:$B,0),MATCH(AC$1,城镇人口!$1:$1,0))</f>
        <v>312274.31662785867</v>
      </c>
      <c r="AD351" s="40">
        <f>INDEX(人口源表!$1:$1048576,MATCH($B351,人口源表!$A:$A,0),MATCH(AD$1,人口源表!$1:$1,0))-INDEX(城镇人口!$1:$1048576,MATCH($B351,城镇人口!$B:$B,0),MATCH(AD$1,城镇人口!$1:$1,0))</f>
        <v>310387.46568981133</v>
      </c>
      <c r="AE351" s="40">
        <f>INDEX(人口源表!$1:$1048576,MATCH($B351,人口源表!$A:$A,0),MATCH(AE$1,人口源表!$1:$1,0))-INDEX(城镇人口!$1:$1048576,MATCH($B351,城镇人口!$B:$B,0),MATCH(AE$1,城镇人口!$1:$1,0))</f>
        <v>308359.25761827873</v>
      </c>
      <c r="AF351" s="40">
        <f>INDEX(人口源表!$1:$1048576,MATCH($B351,人口源表!$A:$A,0),MATCH(AF$1,人口源表!$1:$1,0))-INDEX(城镇人口!$1:$1048576,MATCH($B351,城镇人口!$B:$B,0),MATCH(AF$1,城镇人口!$1:$1,0))</f>
        <v>306196.47808503039</v>
      </c>
      <c r="AG351" s="40">
        <f>INDEX(人口源表!$1:$1048576,MATCH($B351,人口源表!$A:$A,0),MATCH(AG$1,人口源表!$1:$1,0))-INDEX(城镇人口!$1:$1048576,MATCH($B351,城镇人口!$B:$B,0),MATCH(AG$1,城镇人口!$1:$1,0))</f>
        <v>303905.83347969525</v>
      </c>
      <c r="AH351" s="40">
        <f>INDEX(人口源表!$1:$1048576,MATCH($B351,人口源表!$A:$A,0),MATCH(AH$1,人口源表!$1:$1,0))-INDEX(城镇人口!$1:$1048576,MATCH($B351,城镇人口!$B:$B,0),MATCH(AH$1,城镇人口!$1:$1,0))</f>
        <v>301495.6402909091</v>
      </c>
      <c r="AI351" s="40">
        <f>INDEX(人口源表!$1:$1048576,MATCH($B351,人口源表!$A:$A,0),MATCH(AI$1,人口源表!$1:$1,0))-INDEX(城镇人口!$1:$1048576,MATCH($B351,城镇人口!$B:$B,0),MATCH(AI$1,城镇人口!$1:$1,0))</f>
        <v>298974.0992911947</v>
      </c>
      <c r="AJ351" s="40">
        <f>INDEX(人口源表!$1:$1048576,MATCH($B351,人口源表!$A:$A,0),MATCH(AJ$1,人口源表!$1:$1,0))-INDEX(城镇人口!$1:$1048576,MATCH($B351,城镇人口!$B:$B,0),MATCH(AJ$1,城镇人口!$1:$1,0))</f>
        <v>296351.8034915246</v>
      </c>
      <c r="AK351" s="40">
        <f>INDEX(人口源表!$1:$1048576,MATCH($B351,人口源表!$A:$A,0),MATCH(AK$1,人口源表!$1:$1,0))-INDEX(城镇人口!$1:$1048576,MATCH($B351,城镇人口!$B:$B,0),MATCH(AK$1,城镇人口!$1:$1,0))</f>
        <v>293638.34328001639</v>
      </c>
      <c r="AL351" s="40">
        <f>INDEX(人口源表!$1:$1048576,MATCH($B351,人口源表!$A:$A,0),MATCH(AL$1,人口源表!$1:$1,0))-INDEX(城镇人口!$1:$1048576,MATCH($B351,城镇人口!$B:$B,0),MATCH(AL$1,城镇人口!$1:$1,0))</f>
        <v>290844.39572203485</v>
      </c>
      <c r="AM351" s="40">
        <f>INDEX(人口源表!$1:$1048576,MATCH($B351,人口源表!$A:$A,0),MATCH(AM$1,人口源表!$1:$1,0))-INDEX(城镇人口!$1:$1048576,MATCH($B351,城镇人口!$B:$B,0),MATCH(AM$1,城镇人口!$1:$1,0))</f>
        <v>287982.51306287525</v>
      </c>
      <c r="AN351" s="40">
        <f>INDEX(人口源表!$1:$1048576,MATCH($B351,人口源表!$A:$A,0),MATCH(AN$1,人口源表!$1:$1,0))-INDEX(城镇人口!$1:$1048576,MATCH($B351,城镇人口!$B:$B,0),MATCH(AN$1,城镇人口!$1:$1,0))</f>
        <v>285065.01871644892</v>
      </c>
      <c r="AO351" s="40">
        <f>INDEX(人口源表!$1:$1048576,MATCH($B351,人口源表!$A:$A,0),MATCH(AO$1,人口源表!$1:$1,0))-INDEX(城镇人口!$1:$1048576,MATCH($B351,城镇人口!$B:$B,0),MATCH(AO$1,城镇人口!$1:$1,0))</f>
        <v>282104.41220538854</v>
      </c>
      <c r="AP351" s="40">
        <f>INDEX(人口源表!$1:$1048576,MATCH($B351,人口源表!$A:$A,0),MATCH(AP$1,人口源表!$1:$1,0))-INDEX(城镇人口!$1:$1048576,MATCH($B351,城镇人口!$B:$B,0),MATCH(AP$1,城镇人口!$1:$1,0))</f>
        <v>279114.97536069242</v>
      </c>
      <c r="AQ351" s="40">
        <f>INDEX(人口源表!$1:$1048576,MATCH($B351,人口源表!$A:$A,0),MATCH(AQ$1,人口源表!$1:$1,0))-INDEX(城镇人口!$1:$1048576,MATCH($B351,城镇人口!$B:$B,0),MATCH(AQ$1,城镇人口!$1:$1,0))</f>
        <v>276111.10331243835</v>
      </c>
      <c r="AR351" s="40">
        <f>INDEX(人口源表!$1:$1048576,MATCH($B351,人口源表!$A:$A,0),MATCH(AR$1,人口源表!$1:$1,0))-INDEX(城镇人口!$1:$1048576,MATCH($B351,城镇人口!$B:$B,0),MATCH(AR$1,城镇人口!$1:$1,0))</f>
        <v>273106.89007989486</v>
      </c>
      <c r="AS351" s="40">
        <f>INDEX(人口源表!$1:$1048576,MATCH($B351,人口源表!$A:$A,0),MATCH(AS$1,人口源表!$1:$1,0))-INDEX(城镇人口!$1:$1048576,MATCH($B351,城镇人口!$B:$B,0),MATCH(AS$1,城镇人口!$1:$1,0))</f>
        <v>270118.51455341303</v>
      </c>
      <c r="AT351" s="40">
        <f>INDEX(人口源表!$1:$1048576,MATCH($B351,人口源表!$A:$A,0),MATCH(AT$1,人口源表!$1:$1,0))-INDEX(城镇人口!$1:$1048576,MATCH($B351,城镇人口!$B:$B,0),MATCH(AT$1,城镇人口!$1:$1,0))</f>
        <v>267161.39845143107</v>
      </c>
      <c r="AU351" s="40">
        <f>INDEX(人口源表!$1:$1048576,MATCH($B351,人口源表!$A:$A,0),MATCH(AU$1,人口源表!$1:$1,0))-INDEX(城镇人口!$1:$1048576,MATCH($B351,城镇人口!$B:$B,0),MATCH(AU$1,城镇人口!$1:$1,0))</f>
        <v>264252.18226055952</v>
      </c>
      <c r="AV351" s="40">
        <f>INDEX(人口源表!$1:$1048576,MATCH($B351,人口源表!$A:$A,0),MATCH(AV$1,人口源表!$1:$1,0))-INDEX(城镇人口!$1:$1048576,MATCH($B351,城镇人口!$B:$B,0),MATCH(AV$1,城镇人口!$1:$1,0))</f>
        <v>261408.28485215059</v>
      </c>
    </row>
    <row r="352" spans="1:48" x14ac:dyDescent="0.15">
      <c r="A352" s="35" t="s">
        <v>883</v>
      </c>
      <c r="B352" s="4" t="s">
        <v>704</v>
      </c>
      <c r="C352" s="34">
        <f>VLOOKUP(B352,'[1]2016省城人口总结（根）'!B:C,2,FALSE)/100</f>
        <v>0.69914576825729002</v>
      </c>
      <c r="D352" s="40">
        <f>INDEX(人口源表!$1:$1048576,MATCH($B352,人口源表!$A:$A,0),MATCH(D$1,人口源表!$1:$1,0))-INDEX(城镇人口!$1:$1048576,MATCH($B352,城镇人口!$B:$B,0),MATCH(D$1,城镇人口!$1:$1,0))</f>
        <v>120642.30468547752</v>
      </c>
      <c r="E352" s="40">
        <f>INDEX(人口源表!$1:$1048576,MATCH($B352,人口源表!$A:$A,0),MATCH(E$1,人口源表!$1:$1,0))-INDEX(城镇人口!$1:$1048576,MATCH($B352,城镇人口!$B:$B,0),MATCH(E$1,城镇人口!$1:$1,0))</f>
        <v>116629.81604891852</v>
      </c>
      <c r="F352" s="40">
        <f>INDEX(人口源表!$1:$1048576,MATCH($B352,人口源表!$A:$A,0),MATCH(F$1,人口源表!$1:$1,0))-INDEX(城镇人口!$1:$1048576,MATCH($B352,城镇人口!$B:$B,0),MATCH(F$1,城镇人口!$1:$1,0))</f>
        <v>112419.98927859083</v>
      </c>
      <c r="G352" s="40">
        <f>INDEX(人口源表!$1:$1048576,MATCH($B352,人口源表!$A:$A,0),MATCH(G$1,人口源表!$1:$1,0))-INDEX(城镇人口!$1:$1048576,MATCH($B352,城镇人口!$B:$B,0),MATCH(G$1,城镇人口!$1:$1,0))</f>
        <v>181801.43954762793</v>
      </c>
      <c r="H352" s="40">
        <f>INDEX(人口源表!$1:$1048576,MATCH($B352,人口源表!$A:$A,0),MATCH(H$1,人口源表!$1:$1,0))-INDEX(城镇人口!$1:$1048576,MATCH($B352,城镇人口!$B:$B,0),MATCH(H$1,城镇人口!$1:$1,0))</f>
        <v>174168.51081277401</v>
      </c>
      <c r="I352" s="40">
        <f>INDEX(人口源表!$1:$1048576,MATCH($B352,人口源表!$A:$A,0),MATCH(I$1,人口源表!$1:$1,0))-INDEX(城镇人口!$1:$1048576,MATCH($B352,城镇人口!$B:$B,0),MATCH(I$1,城镇人口!$1:$1,0))</f>
        <v>169793.03560723667</v>
      </c>
      <c r="J352" s="40">
        <f>INDEX(人口源表!$1:$1048576,MATCH($B352,人口源表!$A:$A,0),MATCH(J$1,人口源表!$1:$1,0))-INDEX(城镇人口!$1:$1048576,MATCH($B352,城镇人口!$B:$B,0),MATCH(J$1,城镇人口!$1:$1,0))</f>
        <v>165182.03204911691</v>
      </c>
      <c r="K352" s="40">
        <f>INDEX(人口源表!$1:$1048576,MATCH($B352,人口源表!$A:$A,0),MATCH(K$1,人口源表!$1:$1,0))-INDEX(城镇人口!$1:$1048576,MATCH($B352,城镇人口!$B:$B,0),MATCH(K$1,城镇人口!$1:$1,0))</f>
        <v>160351.6310465897</v>
      </c>
      <c r="L352" s="40">
        <f>INDEX(人口源表!$1:$1048576,MATCH($B352,人口源表!$A:$A,0),MATCH(L$1,人口源表!$1:$1,0))-INDEX(城镇人口!$1:$1048576,MATCH($B352,城镇人口!$B:$B,0),MATCH(L$1,城镇人口!$1:$1,0))</f>
        <v>155316.95831692417</v>
      </c>
      <c r="M352" s="40">
        <f>INDEX(人口源表!$1:$1048576,MATCH($B352,人口源表!$A:$A,0),MATCH(M$1,人口源表!$1:$1,0))-INDEX(城镇人口!$1:$1048576,MATCH($B352,城镇人口!$B:$B,0),MATCH(M$1,城镇人口!$1:$1,0))</f>
        <v>150093.31014851271</v>
      </c>
      <c r="N352" s="40">
        <f>INDEX(人口源表!$1:$1048576,MATCH($B352,人口源表!$A:$A,0),MATCH(N$1,人口源表!$1:$1,0))-INDEX(城镇人口!$1:$1048576,MATCH($B352,城镇人口!$B:$B,0),MATCH(N$1,城镇人口!$1:$1,0))</f>
        <v>144695.86038479779</v>
      </c>
      <c r="O352" s="40">
        <f>INDEX(人口源表!$1:$1048576,MATCH($B352,人口源表!$A:$A,0),MATCH(O$1,人口源表!$1:$1,0))-INDEX(城镇人口!$1:$1048576,MATCH($B352,城镇人口!$B:$B,0),MATCH(O$1,城镇人口!$1:$1,0))</f>
        <v>139139.01630633732</v>
      </c>
      <c r="P352" s="40">
        <f>INDEX(人口源表!$1:$1048576,MATCH($B352,人口源表!$A:$A,0),MATCH(P$1,人口源表!$1:$1,0))-INDEX(城镇人口!$1:$1048576,MATCH($B352,城镇人口!$B:$B,0),MATCH(P$1,城镇人口!$1:$1,0))</f>
        <v>133437.05791046529</v>
      </c>
      <c r="Q352" s="40">
        <f>INDEX(人口源表!$1:$1048576,MATCH($B352,人口源表!$A:$A,0),MATCH(Q$1,人口源表!$1:$1,0))-INDEX(城镇人口!$1:$1048576,MATCH($B352,城镇人口!$B:$B,0),MATCH(Q$1,城镇人口!$1:$1,0))</f>
        <v>127604.26961094735</v>
      </c>
      <c r="R352" s="40">
        <f>INDEX(人口源表!$1:$1048576,MATCH($B352,人口源表!$A:$A,0),MATCH(R$1,人口源表!$1:$1,0))-INDEX(城镇人口!$1:$1048576,MATCH($B352,城镇人口!$B:$B,0),MATCH(R$1,城镇人口!$1:$1,0))</f>
        <v>121653.9786353797</v>
      </c>
      <c r="S352" s="40">
        <f>INDEX(人口源表!$1:$1048576,MATCH($B352,人口源表!$A:$A,0),MATCH(S$1,人口源表!$1:$1,0))-INDEX(城镇人口!$1:$1048576,MATCH($B352,城镇人口!$B:$B,0),MATCH(S$1,城镇人口!$1:$1,0))</f>
        <v>118484.47801405715</v>
      </c>
      <c r="T352" s="40">
        <f>INDEX(人口源表!$1:$1048576,MATCH($B352,人口源表!$A:$A,0),MATCH(T$1,人口源表!$1:$1,0))-INDEX(城镇人口!$1:$1048576,MATCH($B352,城镇人口!$B:$B,0),MATCH(T$1,城镇人口!$1:$1,0))</f>
        <v>115249.90013151581</v>
      </c>
      <c r="U352" s="40">
        <f>INDEX(人口源表!$1:$1048576,MATCH($B352,人口源表!$A:$A,0),MATCH(U$1,人口源表!$1:$1,0))-INDEX(城镇人口!$1:$1048576,MATCH($B352,城镇人口!$B:$B,0),MATCH(U$1,城镇人口!$1:$1,0))</f>
        <v>111958.51961544272</v>
      </c>
      <c r="V352" s="40">
        <f>INDEX(人口源表!$1:$1048576,MATCH($B352,人口源表!$A:$A,0),MATCH(V$1,人口源表!$1:$1,0))-INDEX(城镇人口!$1:$1048576,MATCH($B352,城镇人口!$B:$B,0),MATCH(V$1,城镇人口!$1:$1,0))</f>
        <v>108617.99344291259</v>
      </c>
      <c r="W352" s="40">
        <f>INDEX(人口源表!$1:$1048576,MATCH($B352,人口源表!$A:$A,0),MATCH(W$1,人口源表!$1:$1,0))-INDEX(城镇人口!$1:$1048576,MATCH($B352,城镇人口!$B:$B,0),MATCH(W$1,城镇人口!$1:$1,0))</f>
        <v>105235.70495905343</v>
      </c>
      <c r="X352" s="40">
        <f>INDEX(人口源表!$1:$1048576,MATCH($B352,人口源表!$A:$A,0),MATCH(X$1,人口源表!$1:$1,0))-INDEX(城镇人口!$1:$1048576,MATCH($B352,城镇人口!$B:$B,0),MATCH(X$1,城镇人口!$1:$1,0))</f>
        <v>101818.76026171423</v>
      </c>
      <c r="Y352" s="40">
        <f>INDEX(人口源表!$1:$1048576,MATCH($B352,人口源表!$A:$A,0),MATCH(Y$1,人口源表!$1:$1,0))-INDEX(城镇人口!$1:$1048576,MATCH($B352,城镇人口!$B:$B,0),MATCH(Y$1,城镇人口!$1:$1,0))</f>
        <v>98374.128993168008</v>
      </c>
      <c r="Z352" s="40">
        <f>INDEX(人口源表!$1:$1048576,MATCH($B352,人口源表!$A:$A,0),MATCH(Z$1,人口源表!$1:$1,0))-INDEX(城镇人口!$1:$1048576,MATCH($B352,城镇人口!$B:$B,0),MATCH(Z$1,城镇人口!$1:$1,0))</f>
        <v>94908.619261298794</v>
      </c>
      <c r="AA352" s="40">
        <f>INDEX(人口源表!$1:$1048576,MATCH($B352,人口源表!$A:$A,0),MATCH(AA$1,人口源表!$1:$1,0))-INDEX(城镇人口!$1:$1048576,MATCH($B352,城镇人口!$B:$B,0),MATCH(AA$1,城镇人口!$1:$1,0))</f>
        <v>91428.580467741005</v>
      </c>
      <c r="AB352" s="40">
        <f>INDEX(人口源表!$1:$1048576,MATCH($B352,人口源表!$A:$A,0),MATCH(AB$1,人口源表!$1:$1,0))-INDEX(城镇人口!$1:$1048576,MATCH($B352,城镇人口!$B:$B,0),MATCH(AB$1,城镇人口!$1:$1,0))</f>
        <v>87939.920714380569</v>
      </c>
      <c r="AC352" s="40">
        <f>INDEX(人口源表!$1:$1048576,MATCH($B352,人口源表!$A:$A,0),MATCH(AC$1,人口源表!$1:$1,0))-INDEX(城镇人口!$1:$1048576,MATCH($B352,城镇人口!$B:$B,0),MATCH(AC$1,城镇人口!$1:$1,0))</f>
        <v>85157.539100877242</v>
      </c>
      <c r="AD352" s="40">
        <f>INDEX(人口源表!$1:$1048576,MATCH($B352,人口源表!$A:$A,0),MATCH(AD$1,人口源表!$1:$1,0))-INDEX(城镇人口!$1:$1048576,MATCH($B352,城镇人口!$B:$B,0),MATCH(AD$1,城镇人口!$1:$1,0))</f>
        <v>82373.82187907258</v>
      </c>
      <c r="AE352" s="40">
        <f>INDEX(人口源表!$1:$1048576,MATCH($B352,人口源表!$A:$A,0),MATCH(AE$1,人口源表!$1:$1,0))-INDEX(城镇人口!$1:$1048576,MATCH($B352,城镇人口!$B:$B,0),MATCH(AE$1,城镇人口!$1:$1,0))</f>
        <v>79593.32598896767</v>
      </c>
      <c r="AF352" s="40">
        <f>INDEX(人口源表!$1:$1048576,MATCH($B352,人口源表!$A:$A,0),MATCH(AF$1,人口源表!$1:$1,0))-INDEX(城镇人口!$1:$1048576,MATCH($B352,城镇人口!$B:$B,0),MATCH(AF$1,城镇人口!$1:$1,0))</f>
        <v>76820.226612562779</v>
      </c>
      <c r="AG352" s="40">
        <f>INDEX(人口源表!$1:$1048576,MATCH($B352,人口源表!$A:$A,0),MATCH(AG$1,人口源表!$1:$1,0))-INDEX(城镇人口!$1:$1048576,MATCH($B352,城镇人口!$B:$B,0),MATCH(AG$1,城镇人口!$1:$1,0))</f>
        <v>74058.676417494775</v>
      </c>
      <c r="AH352" s="40">
        <f>INDEX(人口源表!$1:$1048576,MATCH($B352,人口源表!$A:$A,0),MATCH(AH$1,人口源表!$1:$1,0))-INDEX(城镇人口!$1:$1048576,MATCH($B352,城镇人口!$B:$B,0),MATCH(AH$1,城镇人口!$1:$1,0))</f>
        <v>71312.322908968665</v>
      </c>
      <c r="AI352" s="40">
        <f>INDEX(人口源表!$1:$1048576,MATCH($B352,人口源表!$A:$A,0),MATCH(AI$1,人口源表!$1:$1,0))-INDEX(城镇人口!$1:$1048576,MATCH($B352,城镇人口!$B:$B,0),MATCH(AI$1,城镇人口!$1:$1,0))</f>
        <v>68584.989421383478</v>
      </c>
      <c r="AJ352" s="40">
        <f>INDEX(人口源表!$1:$1048576,MATCH($B352,人口源表!$A:$A,0),MATCH(AJ$1,人口源表!$1:$1,0))-INDEX(城镇人口!$1:$1048576,MATCH($B352,城镇人口!$B:$B,0),MATCH(AJ$1,城镇人口!$1:$1,0))</f>
        <v>65879.660385252209</v>
      </c>
      <c r="AK352" s="40">
        <f>INDEX(人口源表!$1:$1048576,MATCH($B352,人口源表!$A:$A,0),MATCH(AK$1,人口源表!$1:$1,0))-INDEX(城镇人口!$1:$1048576,MATCH($B352,城镇人口!$B:$B,0),MATCH(AK$1,城镇人口!$1:$1,0))</f>
        <v>63199.578996935976</v>
      </c>
      <c r="AL352" s="40">
        <f>INDEX(人口源表!$1:$1048576,MATCH($B352,人口源表!$A:$A,0),MATCH(AL$1,人口源表!$1:$1,0))-INDEX(城镇人口!$1:$1048576,MATCH($B352,城镇人口!$B:$B,0),MATCH(AL$1,城镇人口!$1:$1,0))</f>
        <v>60547.275982567226</v>
      </c>
      <c r="AM352" s="40">
        <f>INDEX(人口源表!$1:$1048576,MATCH($B352,人口源表!$A:$A,0),MATCH(AM$1,人口源表!$1:$1,0))-INDEX(城镇人口!$1:$1048576,MATCH($B352,城镇人口!$B:$B,0),MATCH(AM$1,城镇人口!$1:$1,0))</f>
        <v>57925.393308231258</v>
      </c>
      <c r="AN352" s="40">
        <f>INDEX(人口源表!$1:$1048576,MATCH($B352,人口源表!$A:$A,0),MATCH(AN$1,人口源表!$1:$1,0))-INDEX(城镇人口!$1:$1048576,MATCH($B352,城镇人口!$B:$B,0),MATCH(AN$1,城镇人口!$1:$1,0))</f>
        <v>55335.973373585613</v>
      </c>
      <c r="AO352" s="40">
        <f>INDEX(人口源表!$1:$1048576,MATCH($B352,人口源表!$A:$A,0),MATCH(AO$1,人口源表!$1:$1,0))-INDEX(城镇人口!$1:$1048576,MATCH($B352,城镇人口!$B:$B,0),MATCH(AO$1,城镇人口!$1:$1,0))</f>
        <v>52780.947344325949</v>
      </c>
      <c r="AP352" s="40">
        <f>INDEX(人口源表!$1:$1048576,MATCH($B352,人口源表!$A:$A,0),MATCH(AP$1,人口源表!$1:$1,0))-INDEX(城镇人口!$1:$1048576,MATCH($B352,城镇人口!$B:$B,0),MATCH(AP$1,城镇人口!$1:$1,0))</f>
        <v>50261.844358132221</v>
      </c>
      <c r="AQ352" s="40">
        <f>INDEX(人口源表!$1:$1048576,MATCH($B352,人口源表!$A:$A,0),MATCH(AQ$1,人口源表!$1:$1,0))-INDEX(城镇人口!$1:$1048576,MATCH($B352,城镇人口!$B:$B,0),MATCH(AQ$1,城镇人口!$1:$1,0))</f>
        <v>47780.130251928815</v>
      </c>
      <c r="AR352" s="40">
        <f>INDEX(人口源表!$1:$1048576,MATCH($B352,人口源表!$A:$A,0),MATCH(AR$1,人口源表!$1:$1,0))-INDEX(城镇人口!$1:$1048576,MATCH($B352,城镇人口!$B:$B,0),MATCH(AR$1,城镇人口!$1:$1,0))</f>
        <v>45336.531507667503</v>
      </c>
      <c r="AS352" s="40">
        <f>INDEX(人口源表!$1:$1048576,MATCH($B352,人口源表!$A:$A,0),MATCH(AS$1,人口源表!$1:$1,0))-INDEX(城镇人口!$1:$1048576,MATCH($B352,城镇人口!$B:$B,0),MATCH(AS$1,城镇人口!$1:$1,0))</f>
        <v>42931.860625322093</v>
      </c>
      <c r="AT352" s="40">
        <f>INDEX(人口源表!$1:$1048576,MATCH($B352,人口源表!$A:$A,0),MATCH(AT$1,人口源表!$1:$1,0))-INDEX(城镇人口!$1:$1048576,MATCH($B352,城镇人口!$B:$B,0),MATCH(AT$1,城镇人口!$1:$1,0))</f>
        <v>40566.502097192337</v>
      </c>
      <c r="AU352" s="40">
        <f>INDEX(人口源表!$1:$1048576,MATCH($B352,人口源表!$A:$A,0),MATCH(AU$1,人口源表!$1:$1,0))-INDEX(城镇人口!$1:$1048576,MATCH($B352,城镇人口!$B:$B,0),MATCH(AU$1,城镇人口!$1:$1,0))</f>
        <v>38240.359404180432</v>
      </c>
      <c r="AV352" s="40">
        <f>INDEX(人口源表!$1:$1048576,MATCH($B352,人口源表!$A:$A,0),MATCH(AV$1,人口源表!$1:$1,0))-INDEX(城镇人口!$1:$1048576,MATCH($B352,城镇人口!$B:$B,0),MATCH(AV$1,城镇人口!$1:$1,0))</f>
        <v>35953.141596945236</v>
      </c>
    </row>
    <row r="353" spans="1:48" x14ac:dyDescent="0.15">
      <c r="A353" s="35" t="s">
        <v>883</v>
      </c>
      <c r="B353" s="4" t="s">
        <v>706</v>
      </c>
      <c r="C353" s="34">
        <f>VLOOKUP(B353,'[1]2016省城人口总结（根）'!B:C,2,FALSE)/100</f>
        <v>0.68450210956263702</v>
      </c>
      <c r="D353" s="40">
        <f>INDEX(人口源表!$1:$1048576,MATCH($B353,人口源表!$A:$A,0),MATCH(D$1,人口源表!$1:$1,0))-INDEX(城镇人口!$1:$1048576,MATCH($B353,城镇人口!$B:$B,0),MATCH(D$1,城镇人口!$1:$1,0))</f>
        <v>52782.727604094864</v>
      </c>
      <c r="E353" s="40">
        <f>INDEX(人口源表!$1:$1048576,MATCH($B353,人口源表!$A:$A,0),MATCH(E$1,人口源表!$1:$1,0))-INDEX(城镇人口!$1:$1048576,MATCH($B353,城镇人口!$B:$B,0),MATCH(E$1,城镇人口!$1:$1,0))</f>
        <v>51166.642451276712</v>
      </c>
      <c r="F353" s="40">
        <f>INDEX(人口源表!$1:$1048576,MATCH($B353,人口源表!$A:$A,0),MATCH(F$1,人口源表!$1:$1,0))-INDEX(城镇人口!$1:$1048576,MATCH($B353,城镇人口!$B:$B,0),MATCH(F$1,城镇人口!$1:$1,0))</f>
        <v>49468.283565966776</v>
      </c>
      <c r="G353" s="40">
        <f>INDEX(人口源表!$1:$1048576,MATCH($B353,人口源表!$A:$A,0),MATCH(G$1,人口源表!$1:$1,0))-INDEX(城镇人口!$1:$1048576,MATCH($B353,城镇人口!$B:$B,0),MATCH(G$1,城镇人口!$1:$1,0))</f>
        <v>113501.48938385048</v>
      </c>
      <c r="H353" s="40">
        <f>INDEX(人口源表!$1:$1048576,MATCH($B353,人口源表!$A:$A,0),MATCH(H$1,人口源表!$1:$1,0))-INDEX(城镇人口!$1:$1048576,MATCH($B353,城镇人口!$B:$B,0),MATCH(H$1,城镇人口!$1:$1,0))</f>
        <v>109488.01796055166</v>
      </c>
      <c r="I353" s="40">
        <f>INDEX(人口源表!$1:$1048576,MATCH($B353,人口源表!$A:$A,0),MATCH(I$1,人口源表!$1:$1,0))-INDEX(城镇人口!$1:$1048576,MATCH($B353,城镇人口!$B:$B,0),MATCH(I$1,城镇人口!$1:$1,0))</f>
        <v>107345.20621975861</v>
      </c>
      <c r="J353" s="40">
        <f>INDEX(人口源表!$1:$1048576,MATCH($B353,人口源表!$A:$A,0),MATCH(J$1,人口源表!$1:$1,0))-INDEX(城镇人口!$1:$1048576,MATCH($B353,城镇人口!$B:$B,0),MATCH(J$1,城镇人口!$1:$1,0))</f>
        <v>105051.18313239201</v>
      </c>
      <c r="K353" s="40">
        <f>INDEX(人口源表!$1:$1048576,MATCH($B353,人口源表!$A:$A,0),MATCH(K$1,人口源表!$1:$1,0))-INDEX(城镇人口!$1:$1048576,MATCH($B353,城镇人口!$B:$B,0),MATCH(K$1,城镇人口!$1:$1,0))</f>
        <v>102610.39520927455</v>
      </c>
      <c r="L353" s="40">
        <f>INDEX(人口源表!$1:$1048576,MATCH($B353,人口源表!$A:$A,0),MATCH(L$1,人口源表!$1:$1,0))-INDEX(城镇人口!$1:$1048576,MATCH($B353,城镇人口!$B:$B,0),MATCH(L$1,城镇人口!$1:$1,0))</f>
        <v>100028.71599832195</v>
      </c>
      <c r="M353" s="40">
        <f>INDEX(人口源表!$1:$1048576,MATCH($B353,人口源表!$A:$A,0),MATCH(M$1,人口源表!$1:$1,0))-INDEX(城镇人口!$1:$1048576,MATCH($B353,城镇人口!$B:$B,0),MATCH(M$1,城镇人口!$1:$1,0))</f>
        <v>97311.417697090539</v>
      </c>
      <c r="N353" s="40">
        <f>INDEX(人口源表!$1:$1048576,MATCH($B353,人口源表!$A:$A,0),MATCH(N$1,人口源表!$1:$1,0))-INDEX(城镇人口!$1:$1048576,MATCH($B353,城镇人口!$B:$B,0),MATCH(N$1,城镇人口!$1:$1,0))</f>
        <v>94464.40122903022</v>
      </c>
      <c r="O353" s="40">
        <f>INDEX(人口源表!$1:$1048576,MATCH($B353,人口源表!$A:$A,0),MATCH(O$1,人口源表!$1:$1,0))-INDEX(城镇人口!$1:$1048576,MATCH($B353,城镇人口!$B:$B,0),MATCH(O$1,城镇人口!$1:$1,0))</f>
        <v>91494.122134291567</v>
      </c>
      <c r="P353" s="40">
        <f>INDEX(人口源表!$1:$1048576,MATCH($B353,人口源表!$A:$A,0),MATCH(P$1,人口源表!$1:$1,0))-INDEX(城镇人口!$1:$1048576,MATCH($B353,城镇人口!$B:$B,0),MATCH(P$1,城镇人口!$1:$1,0))</f>
        <v>88407.100107240258</v>
      </c>
      <c r="Q353" s="40">
        <f>INDEX(人口源表!$1:$1048576,MATCH($B353,人口源表!$A:$A,0),MATCH(Q$1,人口源表!$1:$1,0))-INDEX(城镇人口!$1:$1048576,MATCH($B353,城镇人口!$B:$B,0),MATCH(Q$1,城镇人口!$1:$1,0))</f>
        <v>85209.919590683072</v>
      </c>
      <c r="R353" s="40">
        <f>INDEX(人口源表!$1:$1048576,MATCH($B353,人口源表!$A:$A,0),MATCH(R$1,人口源表!$1:$1,0))-INDEX(城镇人口!$1:$1048576,MATCH($B353,城镇人口!$B:$B,0),MATCH(R$1,城镇人口!$1:$1,0))</f>
        <v>81909.612578450819</v>
      </c>
      <c r="S353" s="40">
        <f>INDEX(人口源表!$1:$1048576,MATCH($B353,人口源表!$A:$A,0),MATCH(S$1,人口源表!$1:$1,0))-INDEX(城镇人口!$1:$1048576,MATCH($B353,城镇人口!$B:$B,0),MATCH(S$1,城镇人口!$1:$1,0))</f>
        <v>80248.295401307871</v>
      </c>
      <c r="T353" s="40">
        <f>INDEX(人口源表!$1:$1048576,MATCH($B353,人口源表!$A:$A,0),MATCH(T$1,人口源表!$1:$1,0))-INDEX(城镇人口!$1:$1048576,MATCH($B353,城镇人口!$B:$B,0),MATCH(T$1,城镇人口!$1:$1,0))</f>
        <v>78524.84924100322</v>
      </c>
      <c r="U353" s="40">
        <f>INDEX(人口源表!$1:$1048576,MATCH($B353,人口源表!$A:$A,0),MATCH(U$1,人口源表!$1:$1,0))-INDEX(城镇人口!$1:$1048576,MATCH($B353,城镇人口!$B:$B,0),MATCH(U$1,城镇人口!$1:$1,0))</f>
        <v>76743.829738137545</v>
      </c>
      <c r="V353" s="40">
        <f>INDEX(人口源表!$1:$1048576,MATCH($B353,人口源表!$A:$A,0),MATCH(V$1,人口源表!$1:$1,0))-INDEX(城镇人口!$1:$1048576,MATCH($B353,城镇人口!$B:$B,0),MATCH(V$1,城镇人口!$1:$1,0))</f>
        <v>74909.71090850269</v>
      </c>
      <c r="W353" s="40">
        <f>INDEX(人口源表!$1:$1048576,MATCH($B353,人口源表!$A:$A,0),MATCH(W$1,人口源表!$1:$1,0))-INDEX(城镇人口!$1:$1048576,MATCH($B353,城镇人口!$B:$B,0),MATCH(W$1,城镇人口!$1:$1,0))</f>
        <v>73026.713307159604</v>
      </c>
      <c r="X353" s="40">
        <f>INDEX(人口源表!$1:$1048576,MATCH($B353,人口源表!$A:$A,0),MATCH(X$1,人口源表!$1:$1,0))-INDEX(城镇人口!$1:$1048576,MATCH($B353,城镇人口!$B:$B,0),MATCH(X$1,城镇人口!$1:$1,0))</f>
        <v>71099.489715827396</v>
      </c>
      <c r="Y353" s="40">
        <f>INDEX(人口源表!$1:$1048576,MATCH($B353,人口源表!$A:$A,0),MATCH(Y$1,人口源表!$1:$1,0))-INDEX(城镇人口!$1:$1048576,MATCH($B353,城镇人口!$B:$B,0),MATCH(Y$1,城镇人口!$1:$1,0))</f>
        <v>69132.574565747171</v>
      </c>
      <c r="Z353" s="40">
        <f>INDEX(人口源表!$1:$1048576,MATCH($B353,人口源表!$A:$A,0),MATCH(Z$1,人口源表!$1:$1,0))-INDEX(城镇人口!$1:$1048576,MATCH($B353,城镇人口!$B:$B,0),MATCH(Z$1,城镇人口!$1:$1,0))</f>
        <v>67130.382326700957</v>
      </c>
      <c r="AA353" s="40">
        <f>INDEX(人口源表!$1:$1048576,MATCH($B353,人口源表!$A:$A,0),MATCH(AA$1,人口源表!$1:$1,0))-INDEX(城镇人口!$1:$1048576,MATCH($B353,城镇人口!$B:$B,0),MATCH(AA$1,城镇人口!$1:$1,0))</f>
        <v>65097.513812335732</v>
      </c>
      <c r="AB353" s="40">
        <f>INDEX(人口源表!$1:$1048576,MATCH($B353,人口源表!$A:$A,0),MATCH(AB$1,人口源表!$1:$1,0))-INDEX(城镇人口!$1:$1048576,MATCH($B353,城镇人口!$B:$B,0),MATCH(AB$1,城镇人口!$1:$1,0))</f>
        <v>63038.562497449573</v>
      </c>
      <c r="AC353" s="40">
        <f>INDEX(人口源表!$1:$1048576,MATCH($B353,人口源表!$A:$A,0),MATCH(AC$1,人口源表!$1:$1,0))-INDEX(城镇人口!$1:$1048576,MATCH($B353,城镇人口!$B:$B,0),MATCH(AC$1,城镇人口!$1:$1,0))</f>
        <v>61396.067846265447</v>
      </c>
      <c r="AD353" s="40">
        <f>INDEX(人口源表!$1:$1048576,MATCH($B353,人口源表!$A:$A,0),MATCH(AD$1,人口源表!$1:$1,0))-INDEX(城镇人口!$1:$1048576,MATCH($B353,城镇人口!$B:$B,0),MATCH(AD$1,城镇人口!$1:$1,0))</f>
        <v>59735.266648197372</v>
      </c>
      <c r="AE353" s="40">
        <f>INDEX(人口源表!$1:$1048576,MATCH($B353,人口源表!$A:$A,0),MATCH(AE$1,人口源表!$1:$1,0))-INDEX(城镇人口!$1:$1048576,MATCH($B353,城镇人口!$B:$B,0),MATCH(AE$1,城镇人口!$1:$1,0))</f>
        <v>58060.217323493038</v>
      </c>
      <c r="AF353" s="40">
        <f>INDEX(人口源表!$1:$1048576,MATCH($B353,人口源表!$A:$A,0),MATCH(AF$1,人口源表!$1:$1,0))-INDEX(城镇人口!$1:$1048576,MATCH($B353,城镇人口!$B:$B,0),MATCH(AF$1,城镇人口!$1:$1,0))</f>
        <v>56374.373868080031</v>
      </c>
      <c r="AG353" s="40">
        <f>INDEX(人口源表!$1:$1048576,MATCH($B353,人口源表!$A:$A,0),MATCH(AG$1,人口源表!$1:$1,0))-INDEX(城镇人口!$1:$1048576,MATCH($B353,城镇人口!$B:$B,0),MATCH(AG$1,城镇人口!$1:$1,0))</f>
        <v>54681.567903980147</v>
      </c>
      <c r="AH353" s="40">
        <f>INDEX(人口源表!$1:$1048576,MATCH($B353,人口源表!$A:$A,0),MATCH(AH$1,人口源表!$1:$1,0))-INDEX(城镇人口!$1:$1048576,MATCH($B353,城镇人口!$B:$B,0),MATCH(AH$1,城镇人口!$1:$1,0))</f>
        <v>52985.029590358725</v>
      </c>
      <c r="AI353" s="40">
        <f>INDEX(人口源表!$1:$1048576,MATCH($B353,人口源表!$A:$A,0),MATCH(AI$1,人口源表!$1:$1,0))-INDEX(城镇人口!$1:$1048576,MATCH($B353,城镇人口!$B:$B,0),MATCH(AI$1,城镇人口!$1:$1,0))</f>
        <v>51288.324074218574</v>
      </c>
      <c r="AJ353" s="40">
        <f>INDEX(人口源表!$1:$1048576,MATCH($B353,人口源表!$A:$A,0),MATCH(AJ$1,人口源表!$1:$1,0))-INDEX(城镇人口!$1:$1048576,MATCH($B353,城镇人口!$B:$B,0),MATCH(AJ$1,城镇人口!$1:$1,0))</f>
        <v>49594.665249988495</v>
      </c>
      <c r="AK353" s="40">
        <f>INDEX(人口源表!$1:$1048576,MATCH($B353,人口源表!$A:$A,0),MATCH(AK$1,人口源表!$1:$1,0))-INDEX(城镇人口!$1:$1048576,MATCH($B353,城镇人口!$B:$B,0),MATCH(AK$1,城镇人口!$1:$1,0))</f>
        <v>47907.411888473318</v>
      </c>
      <c r="AL353" s="40">
        <f>INDEX(人口源表!$1:$1048576,MATCH($B353,人口源表!$A:$A,0),MATCH(AL$1,人口源表!$1:$1,0))-INDEX(城镇人口!$1:$1048576,MATCH($B353,城镇人口!$B:$B,0),MATCH(AL$1,城镇人口!$1:$1,0))</f>
        <v>46229.313047236355</v>
      </c>
      <c r="AM353" s="40">
        <f>INDEX(人口源表!$1:$1048576,MATCH($B353,人口源表!$A:$A,0),MATCH(AM$1,人口源表!$1:$1,0))-INDEX(城镇人口!$1:$1048576,MATCH($B353,城镇人口!$B:$B,0),MATCH(AM$1,城镇人口!$1:$1,0))</f>
        <v>44563.465955367661</v>
      </c>
      <c r="AN353" s="40">
        <f>INDEX(人口源表!$1:$1048576,MATCH($B353,人口源表!$A:$A,0),MATCH(AN$1,人口源表!$1:$1,0))-INDEX(城镇人口!$1:$1048576,MATCH($B353,城镇人口!$B:$B,0),MATCH(AN$1,城镇人口!$1:$1,0))</f>
        <v>42912.34670128132</v>
      </c>
      <c r="AO353" s="40">
        <f>INDEX(人口源表!$1:$1048576,MATCH($B353,人口源表!$A:$A,0),MATCH(AO$1,人口源表!$1:$1,0))-INDEX(城镇人口!$1:$1048576,MATCH($B353,城镇人口!$B:$B,0),MATCH(AO$1,城镇人口!$1:$1,0))</f>
        <v>41278.607540803787</v>
      </c>
      <c r="AP353" s="40">
        <f>INDEX(人口源表!$1:$1048576,MATCH($B353,人口源表!$A:$A,0),MATCH(AP$1,人口源表!$1:$1,0))-INDEX(城镇人口!$1:$1048576,MATCH($B353,城镇人口!$B:$B,0),MATCH(AP$1,城镇人口!$1:$1,0))</f>
        <v>39664.384740628302</v>
      </c>
      <c r="AQ353" s="40">
        <f>INDEX(人口源表!$1:$1048576,MATCH($B353,人口源表!$A:$A,0),MATCH(AQ$1,人口源表!$1:$1,0))-INDEX(城镇人口!$1:$1048576,MATCH($B353,城镇人口!$B:$B,0),MATCH(AQ$1,城镇人口!$1:$1,0))</f>
        <v>38071.931624215795</v>
      </c>
      <c r="AR353" s="40">
        <f>INDEX(人口源表!$1:$1048576,MATCH($B353,人口源表!$A:$A,0),MATCH(AR$1,人口源表!$1:$1,0))-INDEX(城镇人口!$1:$1048576,MATCH($B353,城镇人口!$B:$B,0),MATCH(AR$1,城镇人口!$1:$1,0))</f>
        <v>36502.966239245608</v>
      </c>
      <c r="AS353" s="40">
        <f>INDEX(人口源表!$1:$1048576,MATCH($B353,人口源表!$A:$A,0),MATCH(AS$1,人口源表!$1:$1,0))-INDEX(城镇人口!$1:$1048576,MATCH($B353,城镇人口!$B:$B,0),MATCH(AS$1,城镇人口!$1:$1,0))</f>
        <v>34958.982886869286</v>
      </c>
      <c r="AT353" s="40">
        <f>INDEX(人口源表!$1:$1048576,MATCH($B353,人口源表!$A:$A,0),MATCH(AT$1,人口源表!$1:$1,0))-INDEX(城镇人口!$1:$1048576,MATCH($B353,城镇人口!$B:$B,0),MATCH(AT$1,城镇人口!$1:$1,0))</f>
        <v>33441.412350351689</v>
      </c>
      <c r="AU353" s="40">
        <f>INDEX(人口源表!$1:$1048576,MATCH($B353,人口源表!$A:$A,0),MATCH(AU$1,人口源表!$1:$1,0))-INDEX(城镇人口!$1:$1048576,MATCH($B353,城镇人口!$B:$B,0),MATCH(AU$1,城镇人口!$1:$1,0))</f>
        <v>31951.133725058986</v>
      </c>
      <c r="AV353" s="40">
        <f>INDEX(人口源表!$1:$1048576,MATCH($B353,人口源表!$A:$A,0),MATCH(AV$1,人口源表!$1:$1,0))-INDEX(城镇人口!$1:$1048576,MATCH($B353,城镇人口!$B:$B,0),MATCH(AV$1,城镇人口!$1:$1,0))</f>
        <v>30488.921678228478</v>
      </c>
    </row>
    <row r="354" spans="1:48" x14ac:dyDescent="0.15">
      <c r="A354" s="35" t="s">
        <v>883</v>
      </c>
      <c r="B354" s="4" t="s">
        <v>708</v>
      </c>
      <c r="C354" s="34">
        <f>VLOOKUP(B354,'[1]2016省城人口总结（根）'!B:C,2,FALSE)/100</f>
        <v>0.46090709036472499</v>
      </c>
      <c r="D354" s="40">
        <f>INDEX(人口源表!$1:$1048576,MATCH($B354,人口源表!$A:$A,0),MATCH(D$1,人口源表!$1:$1,0))-INDEX(城镇人口!$1:$1048576,MATCH($B354,城镇人口!$B:$B,0),MATCH(D$1,城镇人口!$1:$1,0))</f>
        <v>81095.647520610859</v>
      </c>
      <c r="E354" s="40">
        <f>INDEX(人口源表!$1:$1048576,MATCH($B354,人口源表!$A:$A,0),MATCH(E$1,人口源表!$1:$1,0))-INDEX(城镇人口!$1:$1048576,MATCH($B354,城镇人口!$B:$B,0),MATCH(E$1,城镇人口!$1:$1,0))</f>
        <v>80438.199763817029</v>
      </c>
      <c r="F354" s="40">
        <f>INDEX(人口源表!$1:$1048576,MATCH($B354,人口源表!$A:$A,0),MATCH(F$1,人口源表!$1:$1,0))-INDEX(城镇人口!$1:$1048576,MATCH($B354,城镇人口!$B:$B,0),MATCH(F$1,城镇人口!$1:$1,0))</f>
        <v>79707.559422595106</v>
      </c>
      <c r="G354" s="40">
        <f>INDEX(人口源表!$1:$1048576,MATCH($B354,人口源表!$A:$A,0),MATCH(G$1,人口源表!$1:$1,0))-INDEX(城镇人口!$1:$1048576,MATCH($B354,城镇人口!$B:$B,0),MATCH(G$1,城镇人口!$1:$1,0))</f>
        <v>137998.43130561305</v>
      </c>
      <c r="H354" s="40">
        <f>INDEX(人口源表!$1:$1048576,MATCH($B354,人口源表!$A:$A,0),MATCH(H$1,人口源表!$1:$1,0))-INDEX(城镇人口!$1:$1048576,MATCH($B354,城镇人口!$B:$B,0),MATCH(H$1,城镇人口!$1:$1,0))</f>
        <v>136933.1452516272</v>
      </c>
      <c r="I354" s="40">
        <f>INDEX(人口源表!$1:$1048576,MATCH($B354,人口源表!$A:$A,0),MATCH(I$1,人口源表!$1:$1,0))-INDEX(城镇人口!$1:$1048576,MATCH($B354,城镇人口!$B:$B,0),MATCH(I$1,城镇人口!$1:$1,0))</f>
        <v>136811.99338738399</v>
      </c>
      <c r="J354" s="40">
        <f>INDEX(人口源表!$1:$1048576,MATCH($B354,人口源表!$A:$A,0),MATCH(J$1,人口源表!$1:$1,0))-INDEX(城镇人口!$1:$1048576,MATCH($B354,城镇人口!$B:$B,0),MATCH(J$1,城镇人口!$1:$1,0))</f>
        <v>136712.64199013618</v>
      </c>
      <c r="K354" s="40">
        <f>INDEX(人口源表!$1:$1048576,MATCH($B354,人口源表!$A:$A,0),MATCH(K$1,人口源表!$1:$1,0))-INDEX(城镇人口!$1:$1048576,MATCH($B354,城镇人口!$B:$B,0),MATCH(K$1,城镇人口!$1:$1,0))</f>
        <v>136615.58257195304</v>
      </c>
      <c r="L354" s="40">
        <f>INDEX(人口源表!$1:$1048576,MATCH($B354,人口源表!$A:$A,0),MATCH(L$1,人口源表!$1:$1,0))-INDEX(城镇人口!$1:$1048576,MATCH($B354,城镇人口!$B:$B,0),MATCH(L$1,城镇人口!$1:$1,0))</f>
        <v>136502.9496213143</v>
      </c>
      <c r="M354" s="40">
        <f>INDEX(人口源表!$1:$1048576,MATCH($B354,人口源表!$A:$A,0),MATCH(M$1,人口源表!$1:$1,0))-INDEX(城镇人口!$1:$1048576,MATCH($B354,城镇人口!$B:$B,0),MATCH(M$1,城镇人口!$1:$1,0))</f>
        <v>136358.96816917966</v>
      </c>
      <c r="N354" s="40">
        <f>INDEX(人口源表!$1:$1048576,MATCH($B354,人口源表!$A:$A,0),MATCH(N$1,人口源表!$1:$1,0))-INDEX(城镇人口!$1:$1048576,MATCH($B354,城镇人口!$B:$B,0),MATCH(N$1,城镇人口!$1:$1,0))</f>
        <v>136168.93931230428</v>
      </c>
      <c r="O354" s="40">
        <f>INDEX(人口源表!$1:$1048576,MATCH($B354,人口源表!$A:$A,0),MATCH(O$1,人口源表!$1:$1,0))-INDEX(城镇人口!$1:$1048576,MATCH($B354,城镇人口!$B:$B,0),MATCH(O$1,城镇人口!$1:$1,0))</f>
        <v>135920.1719494157</v>
      </c>
      <c r="P354" s="40">
        <f>INDEX(人口源表!$1:$1048576,MATCH($B354,人口源表!$A:$A,0),MATCH(P$1,人口源表!$1:$1,0))-INDEX(城镇人口!$1:$1048576,MATCH($B354,城镇人口!$B:$B,0),MATCH(P$1,城镇人口!$1:$1,0))</f>
        <v>135600.9863426502</v>
      </c>
      <c r="Q354" s="40">
        <f>INDEX(人口源表!$1:$1048576,MATCH($B354,人口源表!$A:$A,0),MATCH(Q$1,人口源表!$1:$1,0))-INDEX(城镇人口!$1:$1048576,MATCH($B354,城镇人口!$B:$B,0),MATCH(Q$1,城镇人口!$1:$1,0))</f>
        <v>135201.16184861204</v>
      </c>
      <c r="R354" s="40">
        <f>INDEX(人口源表!$1:$1048576,MATCH($B354,人口源表!$A:$A,0),MATCH(R$1,人口源表!$1:$1,0))-INDEX(城镇人口!$1:$1048576,MATCH($B354,城镇人口!$B:$B,0),MATCH(R$1,城镇人口!$1:$1,0))</f>
        <v>134712.80709892823</v>
      </c>
      <c r="S354" s="40">
        <f>INDEX(人口源表!$1:$1048576,MATCH($B354,人口源表!$A:$A,0),MATCH(S$1,人口源表!$1:$1,0))-INDEX(城镇人口!$1:$1048576,MATCH($B354,城镇人口!$B:$B,0),MATCH(S$1,城镇人口!$1:$1,0))</f>
        <v>134939.94489425453</v>
      </c>
      <c r="T354" s="40">
        <f>INDEX(人口源表!$1:$1048576,MATCH($B354,人口源表!$A:$A,0),MATCH(T$1,人口源表!$1:$1,0))-INDEX(城镇人口!$1:$1048576,MATCH($B354,城镇人口!$B:$B,0),MATCH(T$1,城镇人口!$1:$1,0))</f>
        <v>135089.38004792904</v>
      </c>
      <c r="U354" s="40">
        <f>INDEX(人口源表!$1:$1048576,MATCH($B354,人口源表!$A:$A,0),MATCH(U$1,人口源表!$1:$1,0))-INDEX(城镇人口!$1:$1048576,MATCH($B354,城镇人口!$B:$B,0),MATCH(U$1,城镇人口!$1:$1,0))</f>
        <v>135154.96704945498</v>
      </c>
      <c r="V354" s="40">
        <f>INDEX(人口源表!$1:$1048576,MATCH($B354,人口源表!$A:$A,0),MATCH(V$1,人口源表!$1:$1,0))-INDEX(城镇人口!$1:$1048576,MATCH($B354,城镇人口!$B:$B,0),MATCH(V$1,城镇人口!$1:$1,0))</f>
        <v>135132.96959191517</v>
      </c>
      <c r="W354" s="40">
        <f>INDEX(人口源表!$1:$1048576,MATCH($B354,人口源表!$A:$A,0),MATCH(W$1,人口源表!$1:$1,0))-INDEX(城镇人口!$1:$1048576,MATCH($B354,城镇人口!$B:$B,0),MATCH(W$1,城镇人口!$1:$1,0))</f>
        <v>135019.78552319319</v>
      </c>
      <c r="X354" s="40">
        <f>INDEX(人口源表!$1:$1048576,MATCH($B354,人口源表!$A:$A,0),MATCH(X$1,人口源表!$1:$1,0))-INDEX(城镇人口!$1:$1048576,MATCH($B354,城镇人口!$B:$B,0),MATCH(X$1,城镇人口!$1:$1,0))</f>
        <v>134812.82604824149</v>
      </c>
      <c r="Y354" s="40">
        <f>INDEX(人口源表!$1:$1048576,MATCH($B354,人口源表!$A:$A,0),MATCH(Y$1,人口源表!$1:$1,0))-INDEX(城镇人口!$1:$1048576,MATCH($B354,城镇人口!$B:$B,0),MATCH(Y$1,城镇人口!$1:$1,0))</f>
        <v>134511.79725522958</v>
      </c>
      <c r="Z354" s="40">
        <f>INDEX(人口源表!$1:$1048576,MATCH($B354,人口源表!$A:$A,0),MATCH(Z$1,人口源表!$1:$1,0))-INDEX(城镇人口!$1:$1048576,MATCH($B354,城镇人口!$B:$B,0),MATCH(Z$1,城镇人口!$1:$1,0))</f>
        <v>134115.16570930585</v>
      </c>
      <c r="AA354" s="40">
        <f>INDEX(人口源表!$1:$1048576,MATCH($B354,人口源表!$A:$A,0),MATCH(AA$1,人口源表!$1:$1,0))-INDEX(城镇人口!$1:$1048576,MATCH($B354,城镇人口!$B:$B,0),MATCH(AA$1,城镇人口!$1:$1,0))</f>
        <v>133624.07459159888</v>
      </c>
      <c r="AB354" s="40">
        <f>INDEX(人口源表!$1:$1048576,MATCH($B354,人口源表!$A:$A,0),MATCH(AB$1,人口源表!$1:$1,0))-INDEX(城镇人口!$1:$1048576,MATCH($B354,城镇人口!$B:$B,0),MATCH(AB$1,城镇人口!$1:$1,0))</f>
        <v>133040.1219789976</v>
      </c>
      <c r="AC354" s="40">
        <f>INDEX(人口源表!$1:$1048576,MATCH($B354,人口源表!$A:$A,0),MATCH(AC$1,人口源表!$1:$1,0))-INDEX(城镇人口!$1:$1048576,MATCH($B354,城镇人口!$B:$B,0),MATCH(AC$1,城镇人口!$1:$1,0))</f>
        <v>132585.25491280059</v>
      </c>
      <c r="AD354" s="40">
        <f>INDEX(人口源表!$1:$1048576,MATCH($B354,人口源表!$A:$A,0),MATCH(AD$1,人口源表!$1:$1,0))-INDEX(城镇人口!$1:$1048576,MATCH($B354,城镇人口!$B:$B,0),MATCH(AD$1,城镇人口!$1:$1,0))</f>
        <v>132045.24606374287</v>
      </c>
      <c r="AE354" s="40">
        <f>INDEX(人口源表!$1:$1048576,MATCH($B354,人口源表!$A:$A,0),MATCH(AE$1,人口源表!$1:$1,0))-INDEX(城镇人口!$1:$1048576,MATCH($B354,城镇人口!$B:$B,0),MATCH(AE$1,城镇人口!$1:$1,0))</f>
        <v>131423.83890940732</v>
      </c>
      <c r="AF354" s="40">
        <f>INDEX(人口源表!$1:$1048576,MATCH($B354,人口源表!$A:$A,0),MATCH(AF$1,人口源表!$1:$1,0))-INDEX(城镇人口!$1:$1048576,MATCH($B354,城镇人口!$B:$B,0),MATCH(AF$1,城镇人口!$1:$1,0))</f>
        <v>130725.99016790424</v>
      </c>
      <c r="AG354" s="40">
        <f>INDEX(人口源表!$1:$1048576,MATCH($B354,人口源表!$A:$A,0),MATCH(AG$1,人口源表!$1:$1,0))-INDEX(城镇人口!$1:$1048576,MATCH($B354,城镇人口!$B:$B,0),MATCH(AG$1,城镇人口!$1:$1,0))</f>
        <v>129956.17007880722</v>
      </c>
      <c r="AH354" s="40">
        <f>INDEX(人口源表!$1:$1048576,MATCH($B354,人口源表!$A:$A,0),MATCH(AH$1,人口源表!$1:$1,0))-INDEX(城镇人口!$1:$1048576,MATCH($B354,城镇人口!$B:$B,0),MATCH(AH$1,城镇人口!$1:$1,0))</f>
        <v>129121.27354275185</v>
      </c>
      <c r="AI354" s="40">
        <f>INDEX(人口源表!$1:$1048576,MATCH($B354,人口源表!$A:$A,0),MATCH(AI$1,人口源表!$1:$1,0))-INDEX(城镇人口!$1:$1048576,MATCH($B354,城镇人口!$B:$B,0),MATCH(AI$1,城镇人口!$1:$1,0))</f>
        <v>128227.66790369517</v>
      </c>
      <c r="AJ354" s="40">
        <f>INDEX(人口源表!$1:$1048576,MATCH($B354,人口源表!$A:$A,0),MATCH(AJ$1,人口源表!$1:$1,0))-INDEX(城镇人口!$1:$1048576,MATCH($B354,城镇人口!$B:$B,0),MATCH(AJ$1,城镇人口!$1:$1,0))</f>
        <v>127282.43285679349</v>
      </c>
      <c r="AK354" s="40">
        <f>INDEX(人口源表!$1:$1048576,MATCH($B354,人口源表!$A:$A,0),MATCH(AK$1,人口源表!$1:$1,0))-INDEX(城镇人口!$1:$1048576,MATCH($B354,城镇人口!$B:$B,0),MATCH(AK$1,城镇人口!$1:$1,0))</f>
        <v>126294.56043210137</v>
      </c>
      <c r="AL354" s="40">
        <f>INDEX(人口源表!$1:$1048576,MATCH($B354,人口源表!$A:$A,0),MATCH(AL$1,人口源表!$1:$1,0))-INDEX(城镇人口!$1:$1048576,MATCH($B354,城镇人口!$B:$B,0),MATCH(AL$1,城镇人口!$1:$1,0))</f>
        <v>125272.46482204567</v>
      </c>
      <c r="AM354" s="40">
        <f>INDEX(人口源表!$1:$1048576,MATCH($B354,人口源表!$A:$A,0),MATCH(AM$1,人口源表!$1:$1,0))-INDEX(城镇人口!$1:$1048576,MATCH($B354,城镇人口!$B:$B,0),MATCH(AM$1,城镇人口!$1:$1,0))</f>
        <v>124225.60506970831</v>
      </c>
      <c r="AN354" s="40">
        <f>INDEX(人口源表!$1:$1048576,MATCH($B354,人口源表!$A:$A,0),MATCH(AN$1,人口源表!$1:$1,0))-INDEX(城镇人口!$1:$1048576,MATCH($B354,城镇人口!$B:$B,0),MATCH(AN$1,城镇人口!$1:$1,0))</f>
        <v>123164.44975049942</v>
      </c>
      <c r="AO354" s="40">
        <f>INDEX(人口源表!$1:$1048576,MATCH($B354,人口源表!$A:$A,0),MATCH(AO$1,人口源表!$1:$1,0))-INDEX(城镇人口!$1:$1048576,MATCH($B354,城镇人口!$B:$B,0),MATCH(AO$1,城镇人口!$1:$1,0))</f>
        <v>122098.84616643962</v>
      </c>
      <c r="AP354" s="40">
        <f>INDEX(人口源表!$1:$1048576,MATCH($B354,人口源表!$A:$A,0),MATCH(AP$1,人口源表!$1:$1,0))-INDEX(城镇人口!$1:$1048576,MATCH($B354,城镇人口!$B:$B,0),MATCH(AP$1,城镇人口!$1:$1,0))</f>
        <v>121041.20162577127</v>
      </c>
      <c r="AQ354" s="40">
        <f>INDEX(人口源表!$1:$1048576,MATCH($B354,人口源表!$A:$A,0),MATCH(AQ$1,人口源表!$1:$1,0))-INDEX(城镇人口!$1:$1048576,MATCH($B354,城镇人口!$B:$B,0),MATCH(AQ$1,城镇人口!$1:$1,0))</f>
        <v>120002.45945539762</v>
      </c>
      <c r="AR354" s="40">
        <f>INDEX(人口源表!$1:$1048576,MATCH($B354,人口源表!$A:$A,0),MATCH(AR$1,人口源表!$1:$1,0))-INDEX(城镇人口!$1:$1048576,MATCH($B354,城镇人口!$B:$B,0),MATCH(AR$1,城镇人口!$1:$1,0))</f>
        <v>118995.65813264821</v>
      </c>
      <c r="AS354" s="40">
        <f>INDEX(人口源表!$1:$1048576,MATCH($B354,人口源表!$A:$A,0),MATCH(AS$1,人口源表!$1:$1,0))-INDEX(城镇人口!$1:$1048576,MATCH($B354,城镇人口!$B:$B,0),MATCH(AS$1,城镇人口!$1:$1,0))</f>
        <v>118032.74285466596</v>
      </c>
      <c r="AT354" s="40">
        <f>INDEX(人口源表!$1:$1048576,MATCH($B354,人口源表!$A:$A,0),MATCH(AT$1,人口源表!$1:$1,0))-INDEX(城镇人口!$1:$1048576,MATCH($B354,城镇人口!$B:$B,0),MATCH(AT$1,城镇人口!$1:$1,0))</f>
        <v>117127.68442836069</v>
      </c>
      <c r="AU354" s="40">
        <f>INDEX(人口源表!$1:$1048576,MATCH($B354,人口源表!$A:$A,0),MATCH(AU$1,人口源表!$1:$1,0))-INDEX(城镇人口!$1:$1048576,MATCH($B354,城镇人口!$B:$B,0),MATCH(AU$1,城镇人口!$1:$1,0))</f>
        <v>116294.48195448413</v>
      </c>
      <c r="AV354" s="40">
        <f>INDEX(人口源表!$1:$1048576,MATCH($B354,人口源表!$A:$A,0),MATCH(AV$1,人口源表!$1:$1,0))-INDEX(城镇人口!$1:$1048576,MATCH($B354,城镇人口!$B:$B,0),MATCH(AV$1,城镇人口!$1:$1,0))</f>
        <v>115546.38243905234</v>
      </c>
    </row>
    <row r="355" spans="1:48" x14ac:dyDescent="0.15">
      <c r="A355" s="35" t="s">
        <v>883</v>
      </c>
      <c r="B355" s="4" t="s">
        <v>710</v>
      </c>
      <c r="C355" s="34">
        <f>VLOOKUP(B355,'[1]2016省城人口总结（根）'!B:C,2,FALSE)/100</f>
        <v>0.61259332726371707</v>
      </c>
      <c r="D355" s="40">
        <f>INDEX(人口源表!$1:$1048576,MATCH($B355,人口源表!$A:$A,0),MATCH(D$1,人口源表!$1:$1,0))-INDEX(城镇人口!$1:$1048576,MATCH($B355,城镇人口!$B:$B,0),MATCH(D$1,城镇人口!$1:$1,0))</f>
        <v>36780.782219200511</v>
      </c>
      <c r="E355" s="40">
        <f>INDEX(人口源表!$1:$1048576,MATCH($B355,人口源表!$A:$A,0),MATCH(E$1,人口源表!$1:$1,0))-INDEX(城镇人口!$1:$1048576,MATCH($B355,城镇人口!$B:$B,0),MATCH(E$1,城镇人口!$1:$1,0))</f>
        <v>36025.170886182328</v>
      </c>
      <c r="F355" s="40">
        <f>INDEX(人口源表!$1:$1048576,MATCH($B355,人口源表!$A:$A,0),MATCH(F$1,人口源表!$1:$1,0))-INDEX(城镇人口!$1:$1048576,MATCH($B355,城镇人口!$B:$B,0),MATCH(F$1,城镇人口!$1:$1,0))</f>
        <v>35223.029323283394</v>
      </c>
      <c r="G355" s="40">
        <f>INDEX(人口源表!$1:$1048576,MATCH($B355,人口源表!$A:$A,0),MATCH(G$1,人口源表!$1:$1,0))-INDEX(城镇人口!$1:$1048576,MATCH($B355,城镇人口!$B:$B,0),MATCH(G$1,城镇人口!$1:$1,0))</f>
        <v>131359.918435453</v>
      </c>
      <c r="H355" s="40">
        <f>INDEX(人口源表!$1:$1048576,MATCH($B355,人口源表!$A:$A,0),MATCH(H$1,人口源表!$1:$1,0))-INDEX(城镇人口!$1:$1048576,MATCH($B355,城镇人口!$B:$B,0),MATCH(H$1,城镇人口!$1:$1,0))</f>
        <v>127936.64781026103</v>
      </c>
      <c r="I355" s="40">
        <f>INDEX(人口源表!$1:$1048576,MATCH($B355,人口源表!$A:$A,0),MATCH(I$1,人口源表!$1:$1,0))-INDEX(城镇人口!$1:$1048576,MATCH($B355,城镇人口!$B:$B,0),MATCH(I$1,城镇人口!$1:$1,0))</f>
        <v>126055.64928355132</v>
      </c>
      <c r="J355" s="40">
        <f>INDEX(人口源表!$1:$1048576,MATCH($B355,人口源表!$A:$A,0),MATCH(J$1,人口源表!$1:$1,0))-INDEX(城镇人口!$1:$1048576,MATCH($B355,城镇人口!$B:$B,0),MATCH(J$1,城镇人口!$1:$1,0))</f>
        <v>124065.07575739239</v>
      </c>
      <c r="K355" s="40">
        <f>INDEX(人口源表!$1:$1048576,MATCH($B355,人口源表!$A:$A,0),MATCH(K$1,人口源表!$1:$1,0))-INDEX(城镇人口!$1:$1048576,MATCH($B355,城镇人口!$B:$B,0),MATCH(K$1,城镇人口!$1:$1,0))</f>
        <v>121964.96273569524</v>
      </c>
      <c r="L355" s="40">
        <f>INDEX(人口源表!$1:$1048576,MATCH($B355,人口源表!$A:$A,0),MATCH(L$1,人口源表!$1:$1,0))-INDEX(城镇人口!$1:$1048576,MATCH($B355,城镇人口!$B:$B,0),MATCH(L$1,城镇人口!$1:$1,0))</f>
        <v>119756.95820749828</v>
      </c>
      <c r="M355" s="40">
        <f>INDEX(人口源表!$1:$1048576,MATCH($B355,人口源表!$A:$A,0),MATCH(M$1,人口源表!$1:$1,0))-INDEX(城镇人口!$1:$1048576,MATCH($B355,城镇人口!$B:$B,0),MATCH(M$1,城镇人口!$1:$1,0))</f>
        <v>117442.94935069827</v>
      </c>
      <c r="N355" s="40">
        <f>INDEX(人口源表!$1:$1048576,MATCH($B355,人口源表!$A:$A,0),MATCH(N$1,人口源表!$1:$1,0))-INDEX(城镇人口!$1:$1048576,MATCH($B355,城镇人口!$B:$B,0),MATCH(N$1,城镇人口!$1:$1,0))</f>
        <v>115025.67656955845</v>
      </c>
      <c r="O355" s="40">
        <f>INDEX(人口源表!$1:$1048576,MATCH($B355,人口源表!$A:$A,0),MATCH(O$1,人口源表!$1:$1,0))-INDEX(城镇人口!$1:$1048576,MATCH($B355,城镇人口!$B:$B,0),MATCH(O$1,城镇人口!$1:$1,0))</f>
        <v>112507.47992952657</v>
      </c>
      <c r="P355" s="40">
        <f>INDEX(人口源表!$1:$1048576,MATCH($B355,人口源表!$A:$A,0),MATCH(P$1,人口源表!$1:$1,0))-INDEX(城镇人口!$1:$1048576,MATCH($B355,城镇人口!$B:$B,0),MATCH(P$1,城镇人口!$1:$1,0))</f>
        <v>109892.69637061935</v>
      </c>
      <c r="Q355" s="40">
        <f>INDEX(人口源表!$1:$1048576,MATCH($B355,人口源表!$A:$A,0),MATCH(Q$1,人口源表!$1:$1,0))-INDEX(城镇人口!$1:$1048576,MATCH($B355,城镇人口!$B:$B,0),MATCH(Q$1,城镇人口!$1:$1,0))</f>
        <v>107184.62001205346</v>
      </c>
      <c r="R355" s="40">
        <f>INDEX(人口源表!$1:$1048576,MATCH($B355,人口源表!$A:$A,0),MATCH(R$1,人口源表!$1:$1,0))-INDEX(城镇人口!$1:$1048576,MATCH($B355,城镇人口!$B:$B,0),MATCH(R$1,城镇人口!$1:$1,0))</f>
        <v>104388.13175158534</v>
      </c>
      <c r="S355" s="40">
        <f>INDEX(人口源表!$1:$1048576,MATCH($B355,人口源表!$A:$A,0),MATCH(S$1,人口源表!$1:$1,0))-INDEX(城镇人口!$1:$1048576,MATCH($B355,城镇人口!$B:$B,0),MATCH(S$1,城镇人口!$1:$1,0))</f>
        <v>102874.5833713325</v>
      </c>
      <c r="T355" s="40">
        <f>INDEX(人口源表!$1:$1048576,MATCH($B355,人口源表!$A:$A,0),MATCH(T$1,人口源表!$1:$1,0))-INDEX(城镇人口!$1:$1048576,MATCH($B355,城镇人口!$B:$B,0),MATCH(T$1,城镇人口!$1:$1,0))</f>
        <v>101297.30852798605</v>
      </c>
      <c r="U355" s="40">
        <f>INDEX(人口源表!$1:$1048576,MATCH($B355,人口源表!$A:$A,0),MATCH(U$1,人口源表!$1:$1,0))-INDEX(城镇人口!$1:$1048576,MATCH($B355,城镇人口!$B:$B,0),MATCH(U$1,城镇人口!$1:$1,0))</f>
        <v>99659.576226796198</v>
      </c>
      <c r="V355" s="40">
        <f>INDEX(人口源表!$1:$1048576,MATCH($B355,人口源表!$A:$A,0),MATCH(V$1,人口源表!$1:$1,0))-INDEX(城镇人口!$1:$1048576,MATCH($B355,城镇人口!$B:$B,0),MATCH(V$1,城镇人口!$1:$1,0))</f>
        <v>97964.897685240314</v>
      </c>
      <c r="W355" s="40">
        <f>INDEX(人口源表!$1:$1048576,MATCH($B355,人口源表!$A:$A,0),MATCH(W$1,人口源表!$1:$1,0))-INDEX(城镇人口!$1:$1048576,MATCH($B355,城镇人口!$B:$B,0),MATCH(W$1,城镇人口!$1:$1,0))</f>
        <v>96217.00752613158</v>
      </c>
      <c r="X355" s="40">
        <f>INDEX(人口源表!$1:$1048576,MATCH($B355,人口源表!$A:$A,0),MATCH(X$1,人口源表!$1:$1,0))-INDEX(城镇人口!$1:$1048576,MATCH($B355,城镇人口!$B:$B,0),MATCH(X$1,城镇人口!$1:$1,0))</f>
        <v>94419.590600509779</v>
      </c>
      <c r="Y355" s="40">
        <f>INDEX(人口源表!$1:$1048576,MATCH($B355,人口源表!$A:$A,0),MATCH(Y$1,人口源表!$1:$1,0))-INDEX(城镇人口!$1:$1048576,MATCH($B355,城镇人口!$B:$B,0),MATCH(Y$1,城镇人口!$1:$1,0))</f>
        <v>92576.781982979155</v>
      </c>
      <c r="Z355" s="40">
        <f>INDEX(人口源表!$1:$1048576,MATCH($B355,人口源表!$A:$A,0),MATCH(Z$1,人口源表!$1:$1,0))-INDEX(城镇人口!$1:$1048576,MATCH($B355,城镇人口!$B:$B,0),MATCH(Z$1,城镇人口!$1:$1,0))</f>
        <v>90692.882146189222</v>
      </c>
      <c r="AA355" s="40">
        <f>INDEX(人口源表!$1:$1048576,MATCH($B355,人口源表!$A:$A,0),MATCH(AA$1,人口源表!$1:$1,0))-INDEX(城镇人口!$1:$1048576,MATCH($B355,城镇人口!$B:$B,0),MATCH(AA$1,城镇人口!$1:$1,0))</f>
        <v>88772.579856159689</v>
      </c>
      <c r="AB355" s="40">
        <f>INDEX(人口源表!$1:$1048576,MATCH($B355,人口源表!$A:$A,0),MATCH(AB$1,人口源表!$1:$1,0))-INDEX(城镇人口!$1:$1048576,MATCH($B355,城镇人口!$B:$B,0),MATCH(AB$1,城镇人口!$1:$1,0))</f>
        <v>86819.95676455769</v>
      </c>
      <c r="AC355" s="40">
        <f>INDEX(人口源表!$1:$1048576,MATCH($B355,人口源表!$A:$A,0),MATCH(AC$1,人口源表!$1:$1,0))-INDEX(城镇人口!$1:$1048576,MATCH($B355,城镇人口!$B:$B,0),MATCH(AC$1,城镇人口!$1:$1,0))</f>
        <v>85177.64816240361</v>
      </c>
      <c r="AD355" s="40">
        <f>INDEX(人口源表!$1:$1048576,MATCH($B355,人口源表!$A:$A,0),MATCH(AD$1,人口源表!$1:$1,0))-INDEX(城镇人口!$1:$1048576,MATCH($B355,城镇人口!$B:$B,0),MATCH(AD$1,城镇人口!$1:$1,0))</f>
        <v>83510.822014286066</v>
      </c>
      <c r="AE355" s="40">
        <f>INDEX(人口源表!$1:$1048576,MATCH($B355,人口源表!$A:$A,0),MATCH(AE$1,人口源表!$1:$1,0))-INDEX(城镇人口!$1:$1048576,MATCH($B355,城镇人口!$B:$B,0),MATCH(AE$1,城镇人口!$1:$1,0))</f>
        <v>81823.620776986761</v>
      </c>
      <c r="AF355" s="40">
        <f>INDEX(人口源表!$1:$1048576,MATCH($B355,人口源表!$A:$A,0),MATCH(AF$1,人口源表!$1:$1,0))-INDEX(城镇人口!$1:$1048576,MATCH($B355,城镇人口!$B:$B,0),MATCH(AF$1,城镇人口!$1:$1,0))</f>
        <v>80120.740424623713</v>
      </c>
      <c r="AG355" s="40">
        <f>INDEX(人口源表!$1:$1048576,MATCH($B355,人口源表!$A:$A,0),MATCH(AG$1,人口源表!$1:$1,0))-INDEX(城镇人口!$1:$1048576,MATCH($B355,城镇人口!$B:$B,0),MATCH(AG$1,城镇人口!$1:$1,0))</f>
        <v>78406.936301979644</v>
      </c>
      <c r="AH355" s="40">
        <f>INDEX(人口源表!$1:$1048576,MATCH($B355,人口源表!$A:$A,0),MATCH(AH$1,人口源表!$1:$1,0))-INDEX(城镇人口!$1:$1048576,MATCH($B355,城镇人口!$B:$B,0),MATCH(AH$1,城镇人口!$1:$1,0))</f>
        <v>76686.785237311386</v>
      </c>
      <c r="AI355" s="40">
        <f>INDEX(人口源表!$1:$1048576,MATCH($B355,人口源表!$A:$A,0),MATCH(AI$1,人口源表!$1:$1,0))-INDEX(城镇人口!$1:$1048576,MATCH($B355,城镇人口!$B:$B,0),MATCH(AI$1,城镇人口!$1:$1,0))</f>
        <v>74964.902580073162</v>
      </c>
      <c r="AJ355" s="40">
        <f>INDEX(人口源表!$1:$1048576,MATCH($B355,人口源表!$A:$A,0),MATCH(AJ$1,人口源表!$1:$1,0))-INDEX(城镇人口!$1:$1048576,MATCH($B355,城镇人口!$B:$B,0),MATCH(AJ$1,城镇人口!$1:$1,0))</f>
        <v>73246.357355121465</v>
      </c>
      <c r="AK355" s="40">
        <f>INDEX(人口源表!$1:$1048576,MATCH($B355,人口源表!$A:$A,0),MATCH(AK$1,人口源表!$1:$1,0))-INDEX(城镇人口!$1:$1048576,MATCH($B355,城镇人口!$B:$B,0),MATCH(AK$1,城镇人口!$1:$1,0))</f>
        <v>71535.561837465328</v>
      </c>
      <c r="AL355" s="40">
        <f>INDEX(人口源表!$1:$1048576,MATCH($B355,人口源表!$A:$A,0),MATCH(AL$1,人口源表!$1:$1,0))-INDEX(城镇人口!$1:$1048576,MATCH($B355,城镇人口!$B:$B,0),MATCH(AL$1,城镇人口!$1:$1,0))</f>
        <v>69837.558302375837</v>
      </c>
      <c r="AM355" s="40">
        <f>INDEX(人口源表!$1:$1048576,MATCH($B355,人口源表!$A:$A,0),MATCH(AM$1,人口源表!$1:$1,0))-INDEX(城镇人口!$1:$1048576,MATCH($B355,城镇人口!$B:$B,0),MATCH(AM$1,城镇人口!$1:$1,0))</f>
        <v>68156.716063389817</v>
      </c>
      <c r="AN355" s="40">
        <f>INDEX(人口源表!$1:$1048576,MATCH($B355,人口源表!$A:$A,0),MATCH(AN$1,人口源表!$1:$1,0))-INDEX(城镇人口!$1:$1048576,MATCH($B355,城镇人口!$B:$B,0),MATCH(AN$1,城镇人口!$1:$1,0))</f>
        <v>66498.186283941875</v>
      </c>
      <c r="AO355" s="40">
        <f>INDEX(人口源表!$1:$1048576,MATCH($B355,人口源表!$A:$A,0),MATCH(AO$1,人口源表!$1:$1,0))-INDEX(城镇人口!$1:$1048576,MATCH($B355,城镇人口!$B:$B,0),MATCH(AO$1,城镇人口!$1:$1,0))</f>
        <v>64866.418342758407</v>
      </c>
      <c r="AP355" s="40">
        <f>INDEX(人口源表!$1:$1048576,MATCH($B355,人口源表!$A:$A,0),MATCH(AP$1,人口源表!$1:$1,0))-INDEX(城镇人口!$1:$1048576,MATCH($B355,城镇人口!$B:$B,0),MATCH(AP$1,城镇人口!$1:$1,0))</f>
        <v>63265.978711884731</v>
      </c>
      <c r="AQ355" s="40">
        <f>INDEX(人口源表!$1:$1048576,MATCH($B355,人口源表!$A:$A,0),MATCH(AQ$1,人口源表!$1:$1,0))-INDEX(城镇人口!$1:$1048576,MATCH($B355,城镇人口!$B:$B,0),MATCH(AQ$1,城镇人口!$1:$1,0))</f>
        <v>61701.128351385734</v>
      </c>
      <c r="AR355" s="40">
        <f>INDEX(人口源表!$1:$1048576,MATCH($B355,人口源表!$A:$A,0),MATCH(AR$1,人口源表!$1:$1,0))-INDEX(城镇人口!$1:$1048576,MATCH($B355,城镇人口!$B:$B,0),MATCH(AR$1,城镇人口!$1:$1,0))</f>
        <v>60176.587179460446</v>
      </c>
      <c r="AS355" s="40">
        <f>INDEX(人口源表!$1:$1048576,MATCH($B355,人口源表!$A:$A,0),MATCH(AS$1,人口源表!$1:$1,0))-INDEX(城镇人口!$1:$1048576,MATCH($B355,城镇人口!$B:$B,0),MATCH(AS$1,城镇人口!$1:$1,0))</f>
        <v>58696.337511745631</v>
      </c>
      <c r="AT355" s="40">
        <f>INDEX(人口源表!$1:$1048576,MATCH($B355,人口源表!$A:$A,0),MATCH(AT$1,人口源表!$1:$1,0))-INDEX(城镇人口!$1:$1048576,MATCH($B355,城镇人口!$B:$B,0),MATCH(AT$1,城镇人口!$1:$1,0))</f>
        <v>57264.579921184108</v>
      </c>
      <c r="AU355" s="40">
        <f>INDEX(人口源表!$1:$1048576,MATCH($B355,人口源表!$A:$A,0),MATCH(AU$1,人口源表!$1:$1,0))-INDEX(城镇人口!$1:$1048576,MATCH($B355,城镇人口!$B:$B,0),MATCH(AU$1,城镇人口!$1:$1,0))</f>
        <v>55884.953380936378</v>
      </c>
      <c r="AV355" s="40">
        <f>INDEX(人口源表!$1:$1048576,MATCH($B355,人口源表!$A:$A,0),MATCH(AV$1,人口源表!$1:$1,0))-INDEX(城镇人口!$1:$1048576,MATCH($B355,城镇人口!$B:$B,0),MATCH(AV$1,城镇人口!$1:$1,0))</f>
        <v>54561.265445936035</v>
      </c>
    </row>
    <row r="356" spans="1:48" x14ac:dyDescent="0.15">
      <c r="A356" s="35" t="s">
        <v>883</v>
      </c>
      <c r="B356" s="4" t="s">
        <v>712</v>
      </c>
      <c r="C356" s="34">
        <f>VLOOKUP(B356,'[1]2016省城人口总结（根）'!B:C,2,FALSE)/100</f>
        <v>0.80798824893370391</v>
      </c>
      <c r="D356" s="40">
        <f>INDEX(人口源表!$1:$1048576,MATCH($B356,人口源表!$A:$A,0),MATCH(D$1,人口源表!$1:$1,0))-INDEX(城镇人口!$1:$1048576,MATCH($B356,城镇人口!$B:$B,0),MATCH(D$1,城镇人口!$1:$1,0))</f>
        <v>15454.81109827671</v>
      </c>
      <c r="E356" s="40">
        <f>INDEX(人口源表!$1:$1048576,MATCH($B356,人口源表!$A:$A,0),MATCH(E$1,人口源表!$1:$1,0))-INDEX(城镇人口!$1:$1048576,MATCH($B356,城镇人口!$B:$B,0),MATCH(E$1,城镇人口!$1:$1,0))</f>
        <v>14442.180523360235</v>
      </c>
      <c r="F356" s="40">
        <f>INDEX(人口源表!$1:$1048576,MATCH($B356,人口源表!$A:$A,0),MATCH(F$1,人口源表!$1:$1,0))-INDEX(城镇人口!$1:$1048576,MATCH($B356,城镇人口!$B:$B,0),MATCH(F$1,城镇人口!$1:$1,0))</f>
        <v>13389.735636649319</v>
      </c>
      <c r="G356" s="40">
        <f>INDEX(人口源表!$1:$1048576,MATCH($B356,人口源表!$A:$A,0),MATCH(G$1,人口源表!$1:$1,0))-INDEX(城镇人口!$1:$1048576,MATCH($B356,城镇人口!$B:$B,0),MATCH(G$1,城镇人口!$1:$1,0))</f>
        <v>16620.803355446682</v>
      </c>
      <c r="H356" s="40">
        <f>INDEX(人口源表!$1:$1048576,MATCH($B356,人口源表!$A:$A,0),MATCH(H$1,人口源表!$1:$1,0))-INDEX(城镇人口!$1:$1048576,MATCH($B356,城镇人口!$B:$B,0),MATCH(H$1,城镇人口!$1:$1,0))</f>
        <v>15070.1196232082</v>
      </c>
      <c r="I356" s="40">
        <f>INDEX(人口源表!$1:$1048576,MATCH($B356,人口源表!$A:$A,0),MATCH(I$1,人口源表!$1:$1,0))-INDEX(城镇人口!$1:$1048576,MATCH($B356,城镇人口!$B:$B,0),MATCH(I$1,城镇人口!$1:$1,0))</f>
        <v>14151.693720167837</v>
      </c>
      <c r="J356" s="40">
        <f>INDEX(人口源表!$1:$1048576,MATCH($B356,人口源表!$A:$A,0),MATCH(J$1,人口源表!$1:$1,0))-INDEX(城镇人口!$1:$1048576,MATCH($B356,城镇人口!$B:$B,0),MATCH(J$1,城镇人口!$1:$1,0))</f>
        <v>13212.662692802172</v>
      </c>
      <c r="K356" s="40">
        <f>INDEX(人口源表!$1:$1048576,MATCH($B356,人口源表!$A:$A,0),MATCH(K$1,人口源表!$1:$1,0))-INDEX(城镇人口!$1:$1048576,MATCH($B356,城镇人口!$B:$B,0),MATCH(K$1,城镇人口!$1:$1,0))</f>
        <v>12253.569782885999</v>
      </c>
      <c r="L356" s="40">
        <f>INDEX(人口源表!$1:$1048576,MATCH($B356,人口源表!$A:$A,0),MATCH(L$1,人口源表!$1:$1,0))-INDEX(城镇人口!$1:$1048576,MATCH($B356,城镇人口!$B:$B,0),MATCH(L$1,城镇人口!$1:$1,0))</f>
        <v>11275.121883814951</v>
      </c>
      <c r="M356" s="40">
        <f>INDEX(人口源表!$1:$1048576,MATCH($B356,人口源表!$A:$A,0),MATCH(M$1,人口源表!$1:$1,0))-INDEX(城镇人口!$1:$1048576,MATCH($B356,城镇人口!$B:$B,0),MATCH(M$1,城镇人口!$1:$1,0))</f>
        <v>10278.468020539804</v>
      </c>
      <c r="N356" s="40">
        <f>INDEX(人口源表!$1:$1048576,MATCH($B356,人口源表!$A:$A,0),MATCH(N$1,人口源表!$1:$1,0))-INDEX(城镇人口!$1:$1048576,MATCH($B356,城镇人口!$B:$B,0),MATCH(N$1,城镇人口!$1:$1,0))</f>
        <v>9264.5724817164009</v>
      </c>
      <c r="O356" s="40">
        <f>INDEX(人口源表!$1:$1048576,MATCH($B356,人口源表!$A:$A,0),MATCH(O$1,人口源表!$1:$1,0))-INDEX(城镇人口!$1:$1048576,MATCH($B356,城镇人口!$B:$B,0),MATCH(O$1,城镇人口!$1:$1,0))</f>
        <v>8234.8666123592266</v>
      </c>
      <c r="P356" s="40">
        <f>INDEX(人口源表!$1:$1048576,MATCH($B356,人口源表!$A:$A,0),MATCH(P$1,人口源表!$1:$1,0))-INDEX(城镇人口!$1:$1048576,MATCH($B356,城镇人口!$B:$B,0),MATCH(P$1,城镇人口!$1:$1,0))</f>
        <v>7190.6196686984476</v>
      </c>
      <c r="Q356" s="40">
        <f>INDEX(人口源表!$1:$1048576,MATCH($B356,人口源表!$A:$A,0),MATCH(Q$1,人口源表!$1:$1,0))-INDEX(城镇人口!$1:$1048576,MATCH($B356,城镇人口!$B:$B,0),MATCH(Q$1,城镇人口!$1:$1,0))</f>
        <v>6133.3528759438341</v>
      </c>
      <c r="R356" s="40">
        <f>INDEX(人口源表!$1:$1048576,MATCH($B356,人口源表!$A:$A,0),MATCH(R$1,人口源表!$1:$1,0))-INDEX(城镇人口!$1:$1048576,MATCH($B356,城镇人口!$B:$B,0),MATCH(R$1,城镇人口!$1:$1,0))</f>
        <v>5064.7030375723407</v>
      </c>
      <c r="S356" s="40">
        <f>INDEX(人口源表!$1:$1048576,MATCH($B356,人口源表!$A:$A,0),MATCH(S$1,人口源表!$1:$1,0))-INDEX(城镇人口!$1:$1048576,MATCH($B356,城镇人口!$B:$B,0),MATCH(S$1,城镇人口!$1:$1,0))</f>
        <v>4520.4264881110576</v>
      </c>
      <c r="T356" s="40">
        <f>INDEX(人口源表!$1:$1048576,MATCH($B356,人口源表!$A:$A,0),MATCH(T$1,人口源表!$1:$1,0))-INDEX(城镇人口!$1:$1048576,MATCH($B356,城镇人口!$B:$B,0),MATCH(T$1,城镇人口!$1:$1,0))</f>
        <v>3973.4158523279038</v>
      </c>
      <c r="U356" s="40">
        <f>INDEX(人口源表!$1:$1048576,MATCH($B356,人口源表!$A:$A,0),MATCH(U$1,人口源表!$1:$1,0))-INDEX(城镇人口!$1:$1048576,MATCH($B356,城镇人口!$B:$B,0),MATCH(U$1,城镇人口!$1:$1,0))</f>
        <v>3424.5707590071834</v>
      </c>
      <c r="V356" s="40">
        <f>INDEX(人口源表!$1:$1048576,MATCH($B356,人口源表!$A:$A,0),MATCH(V$1,人口源表!$1:$1,0))-INDEX(城镇人口!$1:$1048576,MATCH($B356,城镇人口!$B:$B,0),MATCH(V$1,城镇人口!$1:$1,0))</f>
        <v>2874.7998463868134</v>
      </c>
      <c r="W356" s="40">
        <f>INDEX(人口源表!$1:$1048576,MATCH($B356,人口源表!$A:$A,0),MATCH(W$1,人口源表!$1:$1,0))-INDEX(城镇人口!$1:$1048576,MATCH($B356,城镇人口!$B:$B,0),MATCH(W$1,城镇人口!$1:$1,0))</f>
        <v>2325.0419029320037</v>
      </c>
      <c r="X356" s="40">
        <f>INDEX(人口源表!$1:$1048576,MATCH($B356,人口源表!$A:$A,0),MATCH(X$1,人口源表!$1:$1,0))-INDEX(城镇人口!$1:$1048576,MATCH($B356,城镇人口!$B:$B,0),MATCH(X$1,城镇人口!$1:$1,0))</f>
        <v>1776.2252985942323</v>
      </c>
      <c r="Y356" s="40">
        <f>INDEX(人口源表!$1:$1048576,MATCH($B356,人口源表!$A:$A,0),MATCH(Y$1,人口源表!$1:$1,0))-INDEX(城镇人口!$1:$1048576,MATCH($B356,城镇人口!$B:$B,0),MATCH(Y$1,城镇人口!$1:$1,0))</f>
        <v>1229.2903200439614</v>
      </c>
      <c r="Z356" s="40">
        <f>INDEX(人口源表!$1:$1048576,MATCH($B356,人口源表!$A:$A,0),MATCH(Z$1,人口源表!$1:$1,0))-INDEX(城镇人口!$1:$1048576,MATCH($B356,城镇人口!$B:$B,0),MATCH(Z$1,城镇人口!$1:$1,0))</f>
        <v>685.10802216856973</v>
      </c>
      <c r="AA356" s="40">
        <f>INDEX(人口源表!$1:$1048576,MATCH($B356,人口源表!$A:$A,0),MATCH(AA$1,人口源表!$1:$1,0))-INDEX(城镇人口!$1:$1048576,MATCH($B356,城镇人口!$B:$B,0),MATCH(AA$1,城镇人口!$1:$1,0))</f>
        <v>144.56212636799319</v>
      </c>
      <c r="AB356" s="40">
        <f>INDEX(人口源表!$1:$1048576,MATCH($B356,人口源表!$A:$A,0),MATCH(AB$1,人口源表!$1:$1,0))-INDEX(城镇人口!$1:$1048576,MATCH($B356,城镇人口!$B:$B,0),MATCH(AB$1,城镇人口!$1:$1,0))</f>
        <v>0</v>
      </c>
      <c r="AC356" s="40">
        <f>INDEX(人口源表!$1:$1048576,MATCH($B356,人口源表!$A:$A,0),MATCH(AC$1,人口源表!$1:$1,0))-INDEX(城镇人口!$1:$1048576,MATCH($B356,城镇人口!$B:$B,0),MATCH(AC$1,城镇人口!$1:$1,0))</f>
        <v>0</v>
      </c>
      <c r="AD356" s="40">
        <f>INDEX(人口源表!$1:$1048576,MATCH($B356,人口源表!$A:$A,0),MATCH(AD$1,人口源表!$1:$1,0))-INDEX(城镇人口!$1:$1048576,MATCH($B356,城镇人口!$B:$B,0),MATCH(AD$1,城镇人口!$1:$1,0))</f>
        <v>0</v>
      </c>
      <c r="AE356" s="40">
        <f>INDEX(人口源表!$1:$1048576,MATCH($B356,人口源表!$A:$A,0),MATCH(AE$1,人口源表!$1:$1,0))-INDEX(城镇人口!$1:$1048576,MATCH($B356,城镇人口!$B:$B,0),MATCH(AE$1,城镇人口!$1:$1,0))</f>
        <v>0</v>
      </c>
      <c r="AF356" s="40">
        <f>INDEX(人口源表!$1:$1048576,MATCH($B356,人口源表!$A:$A,0),MATCH(AF$1,人口源表!$1:$1,0))-INDEX(城镇人口!$1:$1048576,MATCH($B356,城镇人口!$B:$B,0),MATCH(AF$1,城镇人口!$1:$1,0))</f>
        <v>0</v>
      </c>
      <c r="AG356" s="40">
        <f>INDEX(人口源表!$1:$1048576,MATCH($B356,人口源表!$A:$A,0),MATCH(AG$1,人口源表!$1:$1,0))-INDEX(城镇人口!$1:$1048576,MATCH($B356,城镇人口!$B:$B,0),MATCH(AG$1,城镇人口!$1:$1,0))</f>
        <v>0</v>
      </c>
      <c r="AH356" s="40">
        <f>INDEX(人口源表!$1:$1048576,MATCH($B356,人口源表!$A:$A,0),MATCH(AH$1,人口源表!$1:$1,0))-INDEX(城镇人口!$1:$1048576,MATCH($B356,城镇人口!$B:$B,0),MATCH(AH$1,城镇人口!$1:$1,0))</f>
        <v>0</v>
      </c>
      <c r="AI356" s="40">
        <f>INDEX(人口源表!$1:$1048576,MATCH($B356,人口源表!$A:$A,0),MATCH(AI$1,人口源表!$1:$1,0))-INDEX(城镇人口!$1:$1048576,MATCH($B356,城镇人口!$B:$B,0),MATCH(AI$1,城镇人口!$1:$1,0))</f>
        <v>0</v>
      </c>
      <c r="AJ356" s="40">
        <f>INDEX(人口源表!$1:$1048576,MATCH($B356,人口源表!$A:$A,0),MATCH(AJ$1,人口源表!$1:$1,0))-INDEX(城镇人口!$1:$1048576,MATCH($B356,城镇人口!$B:$B,0),MATCH(AJ$1,城镇人口!$1:$1,0))</f>
        <v>0</v>
      </c>
      <c r="AK356" s="40">
        <f>INDEX(人口源表!$1:$1048576,MATCH($B356,人口源表!$A:$A,0),MATCH(AK$1,人口源表!$1:$1,0))-INDEX(城镇人口!$1:$1048576,MATCH($B356,城镇人口!$B:$B,0),MATCH(AK$1,城镇人口!$1:$1,0))</f>
        <v>0</v>
      </c>
      <c r="AL356" s="40">
        <f>INDEX(人口源表!$1:$1048576,MATCH($B356,人口源表!$A:$A,0),MATCH(AL$1,人口源表!$1:$1,0))-INDEX(城镇人口!$1:$1048576,MATCH($B356,城镇人口!$B:$B,0),MATCH(AL$1,城镇人口!$1:$1,0))</f>
        <v>0</v>
      </c>
      <c r="AM356" s="40">
        <f>INDEX(人口源表!$1:$1048576,MATCH($B356,人口源表!$A:$A,0),MATCH(AM$1,人口源表!$1:$1,0))-INDEX(城镇人口!$1:$1048576,MATCH($B356,城镇人口!$B:$B,0),MATCH(AM$1,城镇人口!$1:$1,0))</f>
        <v>0</v>
      </c>
      <c r="AN356" s="40">
        <f>INDEX(人口源表!$1:$1048576,MATCH($B356,人口源表!$A:$A,0),MATCH(AN$1,人口源表!$1:$1,0))-INDEX(城镇人口!$1:$1048576,MATCH($B356,城镇人口!$B:$B,0),MATCH(AN$1,城镇人口!$1:$1,0))</f>
        <v>0</v>
      </c>
      <c r="AO356" s="40">
        <f>INDEX(人口源表!$1:$1048576,MATCH($B356,人口源表!$A:$A,0),MATCH(AO$1,人口源表!$1:$1,0))-INDEX(城镇人口!$1:$1048576,MATCH($B356,城镇人口!$B:$B,0),MATCH(AO$1,城镇人口!$1:$1,0))</f>
        <v>0</v>
      </c>
      <c r="AP356" s="40">
        <f>INDEX(人口源表!$1:$1048576,MATCH($B356,人口源表!$A:$A,0),MATCH(AP$1,人口源表!$1:$1,0))-INDEX(城镇人口!$1:$1048576,MATCH($B356,城镇人口!$B:$B,0),MATCH(AP$1,城镇人口!$1:$1,0))</f>
        <v>0</v>
      </c>
      <c r="AQ356" s="40">
        <f>INDEX(人口源表!$1:$1048576,MATCH($B356,人口源表!$A:$A,0),MATCH(AQ$1,人口源表!$1:$1,0))-INDEX(城镇人口!$1:$1048576,MATCH($B356,城镇人口!$B:$B,0),MATCH(AQ$1,城镇人口!$1:$1,0))</f>
        <v>0</v>
      </c>
      <c r="AR356" s="40">
        <f>INDEX(人口源表!$1:$1048576,MATCH($B356,人口源表!$A:$A,0),MATCH(AR$1,人口源表!$1:$1,0))-INDEX(城镇人口!$1:$1048576,MATCH($B356,城镇人口!$B:$B,0),MATCH(AR$1,城镇人口!$1:$1,0))</f>
        <v>0</v>
      </c>
      <c r="AS356" s="40">
        <f>INDEX(人口源表!$1:$1048576,MATCH($B356,人口源表!$A:$A,0),MATCH(AS$1,人口源表!$1:$1,0))-INDEX(城镇人口!$1:$1048576,MATCH($B356,城镇人口!$B:$B,0),MATCH(AS$1,城镇人口!$1:$1,0))</f>
        <v>0</v>
      </c>
      <c r="AT356" s="40">
        <f>INDEX(人口源表!$1:$1048576,MATCH($B356,人口源表!$A:$A,0),MATCH(AT$1,人口源表!$1:$1,0))-INDEX(城镇人口!$1:$1048576,MATCH($B356,城镇人口!$B:$B,0),MATCH(AT$1,城镇人口!$1:$1,0))</f>
        <v>0</v>
      </c>
      <c r="AU356" s="40">
        <f>INDEX(人口源表!$1:$1048576,MATCH($B356,人口源表!$A:$A,0),MATCH(AU$1,人口源表!$1:$1,0))-INDEX(城镇人口!$1:$1048576,MATCH($B356,城镇人口!$B:$B,0),MATCH(AU$1,城镇人口!$1:$1,0))</f>
        <v>0</v>
      </c>
      <c r="AV356" s="40">
        <f>INDEX(人口源表!$1:$1048576,MATCH($B356,人口源表!$A:$A,0),MATCH(AV$1,人口源表!$1:$1,0))-INDEX(城镇人口!$1:$1048576,MATCH($B356,城镇人口!$B:$B,0),MATCH(AV$1,城镇人口!$1:$1,0))</f>
        <v>0</v>
      </c>
    </row>
    <row r="357" spans="1:48" x14ac:dyDescent="0.15">
      <c r="A357" s="35" t="s">
        <v>883</v>
      </c>
      <c r="B357" s="4" t="s">
        <v>714</v>
      </c>
      <c r="C357" s="34">
        <f>VLOOKUP(B357,'[1]2016省城人口总结（根）'!B:C,2,FALSE)/100</f>
        <v>0.75167851124802298</v>
      </c>
      <c r="D357" s="40">
        <f>INDEX(人口源表!$1:$1048576,MATCH($B357,人口源表!$A:$A,0),MATCH(D$1,人口源表!$1:$1,0))-INDEX(城镇人口!$1:$1048576,MATCH($B357,城镇人口!$B:$B,0),MATCH(D$1,城镇人口!$1:$1,0))</f>
        <v>13097.718812613639</v>
      </c>
      <c r="E357" s="40">
        <f>INDEX(人口源表!$1:$1048576,MATCH($B357,人口源表!$A:$A,0),MATCH(E$1,人口源表!$1:$1,0))-INDEX(城镇人口!$1:$1048576,MATCH($B357,城镇人口!$B:$B,0),MATCH(E$1,城镇人口!$1:$1,0))</f>
        <v>12504.393461078107</v>
      </c>
      <c r="F357" s="40">
        <f>INDEX(人口源表!$1:$1048576,MATCH($B357,人口源表!$A:$A,0),MATCH(F$1,人口源表!$1:$1,0))-INDEX(城镇人口!$1:$1048576,MATCH($B357,城镇人口!$B:$B,0),MATCH(F$1,城镇人口!$1:$1,0))</f>
        <v>11885.046783654754</v>
      </c>
      <c r="G357" s="40">
        <f>INDEX(人口源表!$1:$1048576,MATCH($B357,人口源表!$A:$A,0),MATCH(G$1,人口源表!$1:$1,0))-INDEX(城镇人口!$1:$1048576,MATCH($B357,城镇人口!$B:$B,0),MATCH(G$1,城镇人口!$1:$1,0))</f>
        <v>48344.853856885456</v>
      </c>
      <c r="H357" s="40">
        <f>INDEX(人口源表!$1:$1048576,MATCH($B357,人口源表!$A:$A,0),MATCH(H$1,人口源表!$1:$1,0))-INDEX(城镇人口!$1:$1048576,MATCH($B357,城镇人口!$B:$B,0),MATCH(H$1,城镇人口!$1:$1,0))</f>
        <v>45348.683612493915</v>
      </c>
      <c r="I357" s="40">
        <f>INDEX(人口源表!$1:$1048576,MATCH($B357,人口源表!$A:$A,0),MATCH(I$1,人口源表!$1:$1,0))-INDEX(城镇人口!$1:$1048576,MATCH($B357,城镇人口!$B:$B,0),MATCH(I$1,城镇人口!$1:$1,0))</f>
        <v>43564.077916626789</v>
      </c>
      <c r="J357" s="40">
        <f>INDEX(人口源表!$1:$1048576,MATCH($B357,人口源表!$A:$A,0),MATCH(J$1,人口源表!$1:$1,0))-INDEX(城镇人口!$1:$1048576,MATCH($B357,城镇人口!$B:$B,0),MATCH(J$1,城镇人口!$1:$1,0))</f>
        <v>41726.847441178659</v>
      </c>
      <c r="K357" s="40">
        <f>INDEX(人口源表!$1:$1048576,MATCH($B357,人口源表!$A:$A,0),MATCH(K$1,人口源表!$1:$1,0))-INDEX(城镇人口!$1:$1048576,MATCH($B357,城镇人口!$B:$B,0),MATCH(K$1,城镇人口!$1:$1,0))</f>
        <v>39840.44622615457</v>
      </c>
      <c r="L357" s="40">
        <f>INDEX(人口源表!$1:$1048576,MATCH($B357,人口源表!$A:$A,0),MATCH(L$1,人口源表!$1:$1,0))-INDEX(城镇人口!$1:$1048576,MATCH($B357,城镇人口!$B:$B,0),MATCH(L$1,城镇人口!$1:$1,0))</f>
        <v>37908.399923587713</v>
      </c>
      <c r="M357" s="40">
        <f>INDEX(人口源表!$1:$1048576,MATCH($B357,人口源表!$A:$A,0),MATCH(M$1,人口源表!$1:$1,0))-INDEX(城镇人口!$1:$1048576,MATCH($B357,城镇人口!$B:$B,0),MATCH(M$1,城镇人口!$1:$1,0))</f>
        <v>35934.616671449097</v>
      </c>
      <c r="N357" s="40">
        <f>INDEX(人口源表!$1:$1048576,MATCH($B357,人口源表!$A:$A,0),MATCH(N$1,人口源表!$1:$1,0))-INDEX(城镇人口!$1:$1048576,MATCH($B357,城镇人口!$B:$B,0),MATCH(N$1,城镇人口!$1:$1,0))</f>
        <v>33923.011047597596</v>
      </c>
      <c r="O357" s="40">
        <f>INDEX(人口源表!$1:$1048576,MATCH($B357,人口源表!$A:$A,0),MATCH(O$1,人口源表!$1:$1,0))-INDEX(城镇人口!$1:$1048576,MATCH($B357,城镇人口!$B:$B,0),MATCH(O$1,城镇人口!$1:$1,0))</f>
        <v>31877.503627856902</v>
      </c>
      <c r="P357" s="40">
        <f>INDEX(人口源表!$1:$1048576,MATCH($B357,人口源表!$A:$A,0),MATCH(P$1,人口源表!$1:$1,0))-INDEX(城镇人口!$1:$1048576,MATCH($B357,城镇人口!$B:$B,0),MATCH(P$1,城镇人口!$1:$1,0))</f>
        <v>29801.891307386482</v>
      </c>
      <c r="Q357" s="40">
        <f>INDEX(人口源表!$1:$1048576,MATCH($B357,人口源表!$A:$A,0),MATCH(Q$1,人口源表!$1:$1,0))-INDEX(城镇人口!$1:$1048576,MATCH($B357,城镇人口!$B:$B,0),MATCH(Q$1,城镇人口!$1:$1,0))</f>
        <v>27700.492937151372</v>
      </c>
      <c r="R357" s="40">
        <f>INDEX(人口源表!$1:$1048576,MATCH($B357,人口源表!$A:$A,0),MATCH(R$1,人口源表!$1:$1,0))-INDEX(城镇人口!$1:$1048576,MATCH($B357,城镇人口!$B:$B,0),MATCH(R$1,城镇人口!$1:$1,0))</f>
        <v>25577.080056947772</v>
      </c>
      <c r="S357" s="40">
        <f>INDEX(人口源表!$1:$1048576,MATCH($B357,人口源表!$A:$A,0),MATCH(S$1,人口源表!$1:$1,0))-INDEX(城镇人口!$1:$1048576,MATCH($B357,城镇人口!$B:$B,0),MATCH(S$1,城镇人口!$1:$1,0))</f>
        <v>24448.047998833761</v>
      </c>
      <c r="T357" s="40">
        <f>INDEX(人口源表!$1:$1048576,MATCH($B357,人口源表!$A:$A,0),MATCH(T$1,人口源表!$1:$1,0))-INDEX(城镇人口!$1:$1048576,MATCH($B357,城镇人口!$B:$B,0),MATCH(T$1,城镇人口!$1:$1,0))</f>
        <v>23309.801074532559</v>
      </c>
      <c r="U357" s="40">
        <f>INDEX(人口源表!$1:$1048576,MATCH($B357,人口源表!$A:$A,0),MATCH(U$1,人口源表!$1:$1,0))-INDEX(城镇人口!$1:$1048576,MATCH($B357,城镇人口!$B:$B,0),MATCH(U$1,城镇人口!$1:$1,0))</f>
        <v>22164.638508684118</v>
      </c>
      <c r="V357" s="40">
        <f>INDEX(人口源表!$1:$1048576,MATCH($B357,人口源表!$A:$A,0),MATCH(V$1,人口源表!$1:$1,0))-INDEX(城镇人口!$1:$1048576,MATCH($B357,城镇人口!$B:$B,0),MATCH(V$1,城镇人口!$1:$1,0))</f>
        <v>21014.693508453143</v>
      </c>
      <c r="W357" s="40">
        <f>INDEX(人口源表!$1:$1048576,MATCH($B357,人口源表!$A:$A,0),MATCH(W$1,人口源表!$1:$1,0))-INDEX(城镇人口!$1:$1048576,MATCH($B357,城镇人口!$B:$B,0),MATCH(W$1,城镇人口!$1:$1,0))</f>
        <v>19862.222806791426</v>
      </c>
      <c r="X357" s="40">
        <f>INDEX(人口源表!$1:$1048576,MATCH($B357,人口源表!$A:$A,0),MATCH(X$1,人口源表!$1:$1,0))-INDEX(城镇人口!$1:$1048576,MATCH($B357,城镇人口!$B:$B,0),MATCH(X$1,城镇人口!$1:$1,0))</f>
        <v>18709.306159396074</v>
      </c>
      <c r="Y357" s="40">
        <f>INDEX(人口源表!$1:$1048576,MATCH($B357,人口源表!$A:$A,0),MATCH(Y$1,人口源表!$1:$1,0))-INDEX(城镇人口!$1:$1048576,MATCH($B357,城镇人口!$B:$B,0),MATCH(Y$1,城镇人口!$1:$1,0))</f>
        <v>17558.028319496574</v>
      </c>
      <c r="Z357" s="40">
        <f>INDEX(人口源表!$1:$1048576,MATCH($B357,人口源表!$A:$A,0),MATCH(Z$1,人口源表!$1:$1,0))-INDEX(城镇人口!$1:$1048576,MATCH($B357,城镇人口!$B:$B,0),MATCH(Z$1,城镇人口!$1:$1,0))</f>
        <v>16410.379473403271</v>
      </c>
      <c r="AA357" s="40">
        <f>INDEX(人口源表!$1:$1048576,MATCH($B357,人口源表!$A:$A,0),MATCH(AA$1,人口源表!$1:$1,0))-INDEX(城镇人口!$1:$1048576,MATCH($B357,城镇人口!$B:$B,0),MATCH(AA$1,城镇人口!$1:$1,0))</f>
        <v>15268.324929088354</v>
      </c>
      <c r="AB357" s="40">
        <f>INDEX(人口源表!$1:$1048576,MATCH($B357,人口源表!$A:$A,0),MATCH(AB$1,人口源表!$1:$1,0))-INDEX(城镇人口!$1:$1048576,MATCH($B357,城镇人口!$B:$B,0),MATCH(AB$1,城镇人口!$1:$1,0))</f>
        <v>14133.714335500146</v>
      </c>
      <c r="AC357" s="40">
        <f>INDEX(人口源表!$1:$1048576,MATCH($B357,人口源表!$A:$A,0),MATCH(AC$1,人口源表!$1:$1,0))-INDEX(城镇人口!$1:$1048576,MATCH($B357,城镇人口!$B:$B,0),MATCH(AC$1,城镇人口!$1:$1,0))</f>
        <v>13250.606111400062</v>
      </c>
      <c r="AD357" s="40">
        <f>INDEX(人口源表!$1:$1048576,MATCH($B357,人口源表!$A:$A,0),MATCH(AD$1,人口源表!$1:$1,0))-INDEX(城镇人口!$1:$1048576,MATCH($B357,城镇人口!$B:$B,0),MATCH(AD$1,城镇人口!$1:$1,0))</f>
        <v>12375.506475334434</v>
      </c>
      <c r="AE357" s="40">
        <f>INDEX(人口源表!$1:$1048576,MATCH($B357,人口源表!$A:$A,0),MATCH(AE$1,人口源表!$1:$1,0))-INDEX(城镇人口!$1:$1048576,MATCH($B357,城镇人口!$B:$B,0),MATCH(AE$1,城镇人口!$1:$1,0))</f>
        <v>11509.61321214799</v>
      </c>
      <c r="AF357" s="40">
        <f>INDEX(人口源表!$1:$1048576,MATCH($B357,人口源表!$A:$A,0),MATCH(AF$1,人口源表!$1:$1,0))-INDEX(城镇人口!$1:$1048576,MATCH($B357,城镇人口!$B:$B,0),MATCH(AF$1,城镇人口!$1:$1,0))</f>
        <v>10654.082471484202</v>
      </c>
      <c r="AG357" s="40">
        <f>INDEX(人口源表!$1:$1048576,MATCH($B357,人口源表!$A:$A,0),MATCH(AG$1,人口源表!$1:$1,0))-INDEX(城镇人口!$1:$1048576,MATCH($B357,城镇人口!$B:$B,0),MATCH(AG$1,城镇人口!$1:$1,0))</f>
        <v>9810.0099964825495</v>
      </c>
      <c r="AH357" s="40">
        <f>INDEX(人口源表!$1:$1048576,MATCH($B357,人口源表!$A:$A,0),MATCH(AH$1,人口源表!$1:$1,0))-INDEX(城镇人口!$1:$1048576,MATCH($B357,城镇人口!$B:$B,0),MATCH(AH$1,城镇人口!$1:$1,0))</f>
        <v>8978.4571140274347</v>
      </c>
      <c r="AI357" s="40">
        <f>INDEX(人口源表!$1:$1048576,MATCH($B357,人口源表!$A:$A,0),MATCH(AI$1,人口源表!$1:$1,0))-INDEX(城镇人口!$1:$1048576,MATCH($B357,城镇人口!$B:$B,0),MATCH(AI$1,城镇人口!$1:$1,0))</f>
        <v>8160.2066909870482</v>
      </c>
      <c r="AJ357" s="40">
        <f>INDEX(人口源表!$1:$1048576,MATCH($B357,人口源表!$A:$A,0),MATCH(AJ$1,人口源表!$1:$1,0))-INDEX(城镇人口!$1:$1048576,MATCH($B357,城镇人口!$B:$B,0),MATCH(AJ$1,城镇人口!$1:$1,0))</f>
        <v>7356.0046576781897</v>
      </c>
      <c r="AK357" s="40">
        <f>INDEX(人口源表!$1:$1048576,MATCH($B357,人口源表!$A:$A,0),MATCH(AK$1,人口源表!$1:$1,0))-INDEX(城镇人口!$1:$1048576,MATCH($B357,城镇人口!$B:$B,0),MATCH(AK$1,城镇人口!$1:$1,0))</f>
        <v>6566.522658586473</v>
      </c>
      <c r="AL357" s="40">
        <f>INDEX(人口源表!$1:$1048576,MATCH($B357,人口源表!$A:$A,0),MATCH(AL$1,人口源表!$1:$1,0))-INDEX(城镇人口!$1:$1048576,MATCH($B357,城镇人口!$B:$B,0),MATCH(AL$1,城镇人口!$1:$1,0))</f>
        <v>5792.167853553663</v>
      </c>
      <c r="AM357" s="40">
        <f>INDEX(人口源表!$1:$1048576,MATCH($B357,人口源表!$A:$A,0),MATCH(AM$1,人口源表!$1:$1,0))-INDEX(城镇人口!$1:$1048576,MATCH($B357,城镇人口!$B:$B,0),MATCH(AM$1,城镇人口!$1:$1,0))</f>
        <v>5033.3239263942232</v>
      </c>
      <c r="AN357" s="40">
        <f>INDEX(人口源表!$1:$1048576,MATCH($B357,人口源表!$A:$A,0),MATCH(AN$1,人口源表!$1:$1,0))-INDEX(城镇人口!$1:$1048576,MATCH($B357,城镇人口!$B:$B,0),MATCH(AN$1,城镇人口!$1:$1,0))</f>
        <v>4290.1143345477758</v>
      </c>
      <c r="AO357" s="40">
        <f>INDEX(人口源表!$1:$1048576,MATCH($B357,人口源表!$A:$A,0),MATCH(AO$1,人口源表!$1:$1,0))-INDEX(城镇人口!$1:$1048576,MATCH($B357,城镇人口!$B:$B,0),MATCH(AO$1,城镇人口!$1:$1,0))</f>
        <v>3562.572627717891</v>
      </c>
      <c r="AP357" s="40">
        <f>INDEX(人口源表!$1:$1048576,MATCH($B357,人口源表!$A:$A,0),MATCH(AP$1,人口源表!$1:$1,0))-INDEX(城镇人口!$1:$1048576,MATCH($B357,城镇人口!$B:$B,0),MATCH(AP$1,城镇人口!$1:$1,0))</f>
        <v>2850.5224716746889</v>
      </c>
      <c r="AQ357" s="40">
        <f>INDEX(人口源表!$1:$1048576,MATCH($B357,人口源表!$A:$A,0),MATCH(AQ$1,人口源表!$1:$1,0))-INDEX(城镇人口!$1:$1048576,MATCH($B357,城镇人口!$B:$B,0),MATCH(AQ$1,城镇人口!$1:$1,0))</f>
        <v>2153.6064489946875</v>
      </c>
      <c r="AR357" s="40">
        <f>INDEX(人口源表!$1:$1048576,MATCH($B357,人口源表!$A:$A,0),MATCH(AR$1,人口源表!$1:$1,0))-INDEX(城镇人口!$1:$1048576,MATCH($B357,城镇人口!$B:$B,0),MATCH(AR$1,城镇人口!$1:$1,0))</f>
        <v>1471.3094013342343</v>
      </c>
      <c r="AS357" s="40">
        <f>INDEX(人口源表!$1:$1048576,MATCH($B357,人口源表!$A:$A,0),MATCH(AS$1,人口源表!$1:$1,0))-INDEX(城镇人口!$1:$1048576,MATCH($B357,城镇人口!$B:$B,0),MATCH(AS$1,城镇人口!$1:$1,0))</f>
        <v>802.87298891745741</v>
      </c>
      <c r="AT357" s="40">
        <f>INDEX(人口源表!$1:$1048576,MATCH($B357,人口源表!$A:$A,0),MATCH(AT$1,人口源表!$1:$1,0))-INDEX(城镇人口!$1:$1048576,MATCH($B357,城镇人口!$B:$B,0),MATCH(AT$1,城镇人口!$1:$1,0))</f>
        <v>147.35411261461559</v>
      </c>
      <c r="AU357" s="40">
        <f>INDEX(人口源表!$1:$1048576,MATCH($B357,人口源表!$A:$A,0),MATCH(AU$1,人口源表!$1:$1,0))-INDEX(城镇人口!$1:$1048576,MATCH($B357,城镇人口!$B:$B,0),MATCH(AU$1,城镇人口!$1:$1,0))</f>
        <v>0</v>
      </c>
      <c r="AV357" s="40">
        <f>INDEX(人口源表!$1:$1048576,MATCH($B357,人口源表!$A:$A,0),MATCH(AV$1,人口源表!$1:$1,0))-INDEX(城镇人口!$1:$1048576,MATCH($B357,城镇人口!$B:$B,0),MATCH(AV$1,城镇人口!$1:$1,0))</f>
        <v>0</v>
      </c>
    </row>
    <row r="358" spans="1:48" x14ac:dyDescent="0.15">
      <c r="A358" s="35" t="s">
        <v>883</v>
      </c>
      <c r="B358" s="4" t="s">
        <v>716</v>
      </c>
      <c r="C358" s="34">
        <f>VLOOKUP(B358,'[1]2016省城人口总结（根）'!B:C,2,FALSE)/100</f>
        <v>0.50033603260914394</v>
      </c>
      <c r="D358" s="40">
        <f>INDEX(人口源表!$1:$1048576,MATCH($B358,人口源表!$A:$A,0),MATCH(D$1,人口源表!$1:$1,0))-INDEX(城镇人口!$1:$1048576,MATCH($B358,城镇人口!$B:$B,0),MATCH(D$1,城镇人口!$1:$1,0))</f>
        <v>28357.743021529073</v>
      </c>
      <c r="E358" s="40">
        <f>INDEX(人口源表!$1:$1048576,MATCH($B358,人口源表!$A:$A,0),MATCH(E$1,人口源表!$1:$1,0))-INDEX(城镇人口!$1:$1048576,MATCH($B358,城镇人口!$B:$B,0),MATCH(E$1,城镇人口!$1:$1,0))</f>
        <v>28056.767681121131</v>
      </c>
      <c r="F358" s="40">
        <f>INDEX(人口源表!$1:$1048576,MATCH($B358,人口源表!$A:$A,0),MATCH(F$1,人口源表!$1:$1,0))-INDEX(城镇人口!$1:$1048576,MATCH($B358,城镇人口!$B:$B,0),MATCH(F$1,城镇人口!$1:$1,0))</f>
        <v>27728.12628074695</v>
      </c>
      <c r="G358" s="40">
        <f>INDEX(人口源表!$1:$1048576,MATCH($B358,人口源表!$A:$A,0),MATCH(G$1,人口源表!$1:$1,0))-INDEX(城镇人口!$1:$1048576,MATCH($B358,城镇人口!$B:$B,0),MATCH(G$1,城镇人口!$1:$1,0))</f>
        <v>62711.112221247357</v>
      </c>
      <c r="H358" s="40">
        <f>INDEX(人口源表!$1:$1048576,MATCH($B358,人口源表!$A:$A,0),MATCH(H$1,人口源表!$1:$1,0))-INDEX(城镇人口!$1:$1048576,MATCH($B358,城镇人口!$B:$B,0),MATCH(H$1,城镇人口!$1:$1,0))</f>
        <v>61889.653031058115</v>
      </c>
      <c r="I358" s="40">
        <f>INDEX(人口源表!$1:$1048576,MATCH($B358,人口源表!$A:$A,0),MATCH(I$1,人口源表!$1:$1,0))-INDEX(城镇人口!$1:$1048576,MATCH($B358,城镇人口!$B:$B,0),MATCH(I$1,城镇人口!$1:$1,0))</f>
        <v>61509.89412040927</v>
      </c>
      <c r="J358" s="40">
        <f>INDEX(人口源表!$1:$1048576,MATCH($B358,人口源表!$A:$A,0),MATCH(J$1,人口源表!$1:$1,0))-INDEX(城镇人口!$1:$1048576,MATCH($B358,城镇人口!$B:$B,0),MATCH(J$1,城镇人口!$1:$1,0))</f>
        <v>61087.475419509879</v>
      </c>
      <c r="K358" s="40">
        <f>INDEX(人口源表!$1:$1048576,MATCH($B358,人口源表!$A:$A,0),MATCH(K$1,人口源表!$1:$1,0))-INDEX(城镇人口!$1:$1048576,MATCH($B358,城镇人口!$B:$B,0),MATCH(K$1,城镇人口!$1:$1,0))</f>
        <v>60620.06764623418</v>
      </c>
      <c r="L358" s="40">
        <f>INDEX(人口源表!$1:$1048576,MATCH($B358,人口源表!$A:$A,0),MATCH(L$1,人口源表!$1:$1,0))-INDEX(城镇人口!$1:$1048576,MATCH($B358,城镇人口!$B:$B,0),MATCH(L$1,城镇人口!$1:$1,0))</f>
        <v>60106.842650148435</v>
      </c>
      <c r="M358" s="40">
        <f>INDEX(人口源表!$1:$1048576,MATCH($B358,人口源表!$A:$A,0),MATCH(M$1,人口源表!$1:$1,0))-INDEX(城镇人口!$1:$1048576,MATCH($B358,城镇人口!$B:$B,0),MATCH(M$1,城镇人口!$1:$1,0))</f>
        <v>59547.081726431323</v>
      </c>
      <c r="N358" s="40">
        <f>INDEX(人口源表!$1:$1048576,MATCH($B358,人口源表!$A:$A,0),MATCH(N$1,人口源表!$1:$1,0))-INDEX(城镇人口!$1:$1048576,MATCH($B358,城镇人口!$B:$B,0),MATCH(N$1,城镇人口!$1:$1,0))</f>
        <v>58940.178193496395</v>
      </c>
      <c r="O358" s="40">
        <f>INDEX(人口源表!$1:$1048576,MATCH($B358,人口源表!$A:$A,0),MATCH(O$1,人口源表!$1:$1,0))-INDEX(城镇人口!$1:$1048576,MATCH($B358,城镇人口!$B:$B,0),MATCH(O$1,城镇人口!$1:$1,0))</f>
        <v>58286.492274348377</v>
      </c>
      <c r="P358" s="40">
        <f>INDEX(人口源表!$1:$1048576,MATCH($B358,人口源表!$A:$A,0),MATCH(P$1,人口源表!$1:$1,0))-INDEX(城镇人口!$1:$1048576,MATCH($B358,城镇人口!$B:$B,0),MATCH(P$1,城镇人口!$1:$1,0))</f>
        <v>57586.455611165424</v>
      </c>
      <c r="Q358" s="40">
        <f>INDEX(人口源表!$1:$1048576,MATCH($B358,人口源表!$A:$A,0),MATCH(Q$1,人口源表!$1:$1,0))-INDEX(城镇人口!$1:$1048576,MATCH($B358,城镇人口!$B:$B,0),MATCH(Q$1,城镇人口!$1:$1,0))</f>
        <v>56839.743663298999</v>
      </c>
      <c r="R358" s="40">
        <f>INDEX(人口源表!$1:$1048576,MATCH($B358,人口源表!$A:$A,0),MATCH(R$1,人口源表!$1:$1,0))-INDEX(城镇人口!$1:$1048576,MATCH($B358,城镇人口!$B:$B,0),MATCH(R$1,城镇人口!$1:$1,0))</f>
        <v>56047.788287699863</v>
      </c>
      <c r="S358" s="40">
        <f>INDEX(人口源表!$1:$1048576,MATCH($B358,人口源表!$A:$A,0),MATCH(S$1,人口源表!$1:$1,0))-INDEX(城镇人口!$1:$1048576,MATCH($B358,城镇人口!$B:$B,0),MATCH(S$1,城镇人口!$1:$1,0))</f>
        <v>55617.248764914679</v>
      </c>
      <c r="T358" s="40">
        <f>INDEX(人口源表!$1:$1048576,MATCH($B358,人口源表!$A:$A,0),MATCH(T$1,人口源表!$1:$1,0))-INDEX(城镇人口!$1:$1048576,MATCH($B358,城镇人口!$B:$B,0),MATCH(T$1,城镇人口!$1:$1,0))</f>
        <v>55148.394988556174</v>
      </c>
      <c r="U358" s="40">
        <f>INDEX(人口源表!$1:$1048576,MATCH($B358,人口源表!$A:$A,0),MATCH(U$1,人口源表!$1:$1,0))-INDEX(城镇人口!$1:$1048576,MATCH($B358,城镇人口!$B:$B,0),MATCH(U$1,城镇人口!$1:$1,0))</f>
        <v>54642.834400043183</v>
      </c>
      <c r="V358" s="40">
        <f>INDEX(人口源表!$1:$1048576,MATCH($B358,人口源表!$A:$A,0),MATCH(V$1,人口源表!$1:$1,0))-INDEX(城镇人口!$1:$1048576,MATCH($B358,城镇人口!$B:$B,0),MATCH(V$1,城镇人口!$1:$1,0))</f>
        <v>54101.761729398349</v>
      </c>
      <c r="W358" s="40">
        <f>INDEX(人口源表!$1:$1048576,MATCH($B358,人口源表!$A:$A,0),MATCH(W$1,人口源表!$1:$1,0))-INDEX(城镇人口!$1:$1048576,MATCH($B358,城镇人口!$B:$B,0),MATCH(W$1,城镇人口!$1:$1,0))</f>
        <v>53525.973842358173</v>
      </c>
      <c r="X358" s="40">
        <f>INDEX(人口源表!$1:$1048576,MATCH($B358,人口源表!$A:$A,0),MATCH(X$1,人口源表!$1:$1,0))-INDEX(城镇人口!$1:$1048576,MATCH($B358,城镇人口!$B:$B,0),MATCH(X$1,城镇人口!$1:$1,0))</f>
        <v>52917.057141954021</v>
      </c>
      <c r="Y358" s="40">
        <f>INDEX(人口源表!$1:$1048576,MATCH($B358,人口源表!$A:$A,0),MATCH(Y$1,人口源表!$1:$1,0))-INDEX(城镇人口!$1:$1048576,MATCH($B358,城镇人口!$B:$B,0),MATCH(Y$1,城镇人口!$1:$1,0))</f>
        <v>52276.581712289088</v>
      </c>
      <c r="Z358" s="40">
        <f>INDEX(人口源表!$1:$1048576,MATCH($B358,人口源表!$A:$A,0),MATCH(Z$1,人口源表!$1:$1,0))-INDEX(城镇人口!$1:$1048576,MATCH($B358,城镇人口!$B:$B,0),MATCH(Z$1,城镇人口!$1:$1,0))</f>
        <v>51606.485750436244</v>
      </c>
      <c r="AA358" s="40">
        <f>INDEX(人口源表!$1:$1048576,MATCH($B358,人口源表!$A:$A,0),MATCH(AA$1,人口源表!$1:$1,0))-INDEX(城镇人口!$1:$1048576,MATCH($B358,城镇人口!$B:$B,0),MATCH(AA$1,城镇人口!$1:$1,0))</f>
        <v>50908.678350256465</v>
      </c>
      <c r="AB358" s="40">
        <f>INDEX(人口源表!$1:$1048576,MATCH($B358,人口源表!$A:$A,0),MATCH(AB$1,人口源表!$1:$1,0))-INDEX(城镇人口!$1:$1048576,MATCH($B358,城镇人口!$B:$B,0),MATCH(AB$1,城镇人口!$1:$1,0))</f>
        <v>50185.4176066652</v>
      </c>
      <c r="AC358" s="40">
        <f>INDEX(人口源表!$1:$1048576,MATCH($B358,人口源表!$A:$A,0),MATCH(AC$1,人口源表!$1:$1,0))-INDEX(城镇人口!$1:$1048576,MATCH($B358,城镇人口!$B:$B,0),MATCH(AC$1,城镇人口!$1:$1,0))</f>
        <v>49539.57831211247</v>
      </c>
      <c r="AD358" s="40">
        <f>INDEX(人口源表!$1:$1048576,MATCH($B358,人口源表!$A:$A,0),MATCH(AD$1,人口源表!$1:$1,0))-INDEX(城镇人口!$1:$1048576,MATCH($B358,城镇人口!$B:$B,0),MATCH(AD$1,城镇人口!$1:$1,0))</f>
        <v>48872.461612857776</v>
      </c>
      <c r="AE358" s="40">
        <f>INDEX(人口源表!$1:$1048576,MATCH($B358,人口源表!$A:$A,0),MATCH(AE$1,人口源表!$1:$1,0))-INDEX(城镇人口!$1:$1048576,MATCH($B358,城镇人口!$B:$B,0),MATCH(AE$1,城镇人口!$1:$1,0))</f>
        <v>48186.404392171229</v>
      </c>
      <c r="AF358" s="40">
        <f>INDEX(人口源表!$1:$1048576,MATCH($B358,人口源表!$A:$A,0),MATCH(AF$1,人口源表!$1:$1,0))-INDEX(城镇人口!$1:$1048576,MATCH($B358,城镇人口!$B:$B,0),MATCH(AF$1,城镇人口!$1:$1,0))</f>
        <v>47484.068786374191</v>
      </c>
      <c r="AG358" s="40">
        <f>INDEX(人口源表!$1:$1048576,MATCH($B358,人口源表!$A:$A,0),MATCH(AG$1,人口源表!$1:$1,0))-INDEX(城镇人口!$1:$1048576,MATCH($B358,城镇人口!$B:$B,0),MATCH(AG$1,城镇人口!$1:$1,0))</f>
        <v>46768.063170636087</v>
      </c>
      <c r="AH358" s="40">
        <f>INDEX(人口源表!$1:$1048576,MATCH($B358,人口源表!$A:$A,0),MATCH(AH$1,人口源表!$1:$1,0))-INDEX(城镇人口!$1:$1048576,MATCH($B358,城镇人口!$B:$B,0),MATCH(AH$1,城镇人口!$1:$1,0))</f>
        <v>46041.305950112175</v>
      </c>
      <c r="AI358" s="40">
        <f>INDEX(人口源表!$1:$1048576,MATCH($B358,人口源表!$A:$A,0),MATCH(AI$1,人口源表!$1:$1,0))-INDEX(城镇人口!$1:$1048576,MATCH($B358,城镇人口!$B:$B,0),MATCH(AI$1,城镇人口!$1:$1,0))</f>
        <v>45307.013055194635</v>
      </c>
      <c r="AJ358" s="40">
        <f>INDEX(人口源表!$1:$1048576,MATCH($B358,人口源表!$A:$A,0),MATCH(AJ$1,人口源表!$1:$1,0))-INDEX(城镇人口!$1:$1048576,MATCH($B358,城镇人口!$B:$B,0),MATCH(AJ$1,城镇人口!$1:$1,0))</f>
        <v>44567.6067790753</v>
      </c>
      <c r="AK358" s="40">
        <f>INDEX(人口源表!$1:$1048576,MATCH($B358,人口源表!$A:$A,0),MATCH(AK$1,人口源表!$1:$1,0))-INDEX(城镇人口!$1:$1048576,MATCH($B358,城镇人口!$B:$B,0),MATCH(AK$1,城镇人口!$1:$1,0))</f>
        <v>43827.238853576579</v>
      </c>
      <c r="AL358" s="40">
        <f>INDEX(人口源表!$1:$1048576,MATCH($B358,人口源表!$A:$A,0),MATCH(AL$1,人口源表!$1:$1,0))-INDEX(城镇人口!$1:$1048576,MATCH($B358,城镇人口!$B:$B,0),MATCH(AL$1,城镇人口!$1:$1,0))</f>
        <v>43088.182643698616</v>
      </c>
      <c r="AM358" s="40">
        <f>INDEX(人口源表!$1:$1048576,MATCH($B358,人口源表!$A:$A,0),MATCH(AM$1,人口源表!$1:$1,0))-INDEX(城镇人口!$1:$1048576,MATCH($B358,城镇人口!$B:$B,0),MATCH(AM$1,城镇人口!$1:$1,0))</f>
        <v>42354.767555868893</v>
      </c>
      <c r="AN358" s="40">
        <f>INDEX(人口源表!$1:$1048576,MATCH($B358,人口源表!$A:$A,0),MATCH(AN$1,人口源表!$1:$1,0))-INDEX(城镇人口!$1:$1048576,MATCH($B358,城镇人口!$B:$B,0),MATCH(AN$1,城镇人口!$1:$1,0))</f>
        <v>41629.807306337229</v>
      </c>
      <c r="AO358" s="40">
        <f>INDEX(人口源表!$1:$1048576,MATCH($B358,人口源表!$A:$A,0),MATCH(AO$1,人口源表!$1:$1,0))-INDEX(城镇人口!$1:$1048576,MATCH($B358,城镇人口!$B:$B,0),MATCH(AO$1,城镇人口!$1:$1,0))</f>
        <v>40917.079233656958</v>
      </c>
      <c r="AP358" s="40">
        <f>INDEX(人口源表!$1:$1048576,MATCH($B358,人口源表!$A:$A,0),MATCH(AP$1,人口源表!$1:$1,0))-INDEX(城镇人口!$1:$1048576,MATCH($B358,城镇人口!$B:$B,0),MATCH(AP$1,城镇人口!$1:$1,0))</f>
        <v>40220.59688934841</v>
      </c>
      <c r="AQ358" s="40">
        <f>INDEX(人口源表!$1:$1048576,MATCH($B358,人口源表!$A:$A,0),MATCH(AQ$1,人口源表!$1:$1,0))-INDEX(城镇人口!$1:$1048576,MATCH($B358,城镇人口!$B:$B,0),MATCH(AQ$1,城镇人口!$1:$1,0))</f>
        <v>39543.569434748541</v>
      </c>
      <c r="AR358" s="40">
        <f>INDEX(人口源表!$1:$1048576,MATCH($B358,人口源表!$A:$A,0),MATCH(AR$1,人口源表!$1:$1,0))-INDEX(城镇人口!$1:$1048576,MATCH($B358,城镇人口!$B:$B,0),MATCH(AR$1,城镇人口!$1:$1,0))</f>
        <v>38889.785032761356</v>
      </c>
      <c r="AS358" s="40">
        <f>INDEX(人口源表!$1:$1048576,MATCH($B358,人口源表!$A:$A,0),MATCH(AS$1,人口源表!$1:$1,0))-INDEX(城镇人口!$1:$1048576,MATCH($B358,城镇人口!$B:$B,0),MATCH(AS$1,城镇人口!$1:$1,0))</f>
        <v>38263.247574047302</v>
      </c>
      <c r="AT358" s="40">
        <f>INDEX(人口源表!$1:$1048576,MATCH($B358,人口源表!$A:$A,0),MATCH(AT$1,人口源表!$1:$1,0))-INDEX(城镇人口!$1:$1048576,MATCH($B358,城镇人口!$B:$B,0),MATCH(AT$1,城镇人口!$1:$1,0))</f>
        <v>37668.163046761765</v>
      </c>
      <c r="AU358" s="40">
        <f>INDEX(人口源表!$1:$1048576,MATCH($B358,人口源表!$A:$A,0),MATCH(AU$1,人口源表!$1:$1,0))-INDEX(城镇人口!$1:$1048576,MATCH($B358,城镇人口!$B:$B,0),MATCH(AU$1,城镇人口!$1:$1,0))</f>
        <v>37107.928445969563</v>
      </c>
      <c r="AV358" s="40">
        <f>INDEX(人口源表!$1:$1048576,MATCH($B358,人口源表!$A:$A,0),MATCH(AV$1,人口源表!$1:$1,0))-INDEX(城镇人口!$1:$1048576,MATCH($B358,城镇人口!$B:$B,0),MATCH(AV$1,城镇人口!$1:$1,0))</f>
        <v>36586.475275126053</v>
      </c>
    </row>
    <row r="359" spans="1:48" x14ac:dyDescent="0.15">
      <c r="A359" s="35" t="s">
        <v>883</v>
      </c>
      <c r="B359" s="4" t="s">
        <v>718</v>
      </c>
      <c r="C359" s="34">
        <f>VLOOKUP(B359,'[1]2016省城人口总结（根）'!B:C,2,FALSE)/100</f>
        <v>0.69400447438015112</v>
      </c>
      <c r="D359" s="40">
        <f>INDEX(人口源表!$1:$1048576,MATCH($B359,人口源表!$A:$A,0),MATCH(D$1,人口源表!$1:$1,0))-INDEX(城镇人口!$1:$1048576,MATCH($B359,城镇人口!$B:$B,0),MATCH(D$1,城镇人口!$1:$1,0))</f>
        <v>24209.604488698031</v>
      </c>
      <c r="E359" s="40">
        <f>INDEX(人口源表!$1:$1048576,MATCH($B359,人口源表!$A:$A,0),MATCH(E$1,人口源表!$1:$1,0))-INDEX(城镇人口!$1:$1048576,MATCH($B359,城镇人口!$B:$B,0),MATCH(E$1,城镇人口!$1:$1,0))</f>
        <v>23427.55922450353</v>
      </c>
      <c r="F359" s="40">
        <f>INDEX(人口源表!$1:$1048576,MATCH($B359,人口源表!$A:$A,0),MATCH(F$1,人口源表!$1:$1,0))-INDEX(城镇人口!$1:$1048576,MATCH($B359,城镇人口!$B:$B,0),MATCH(F$1,城镇人口!$1:$1,0))</f>
        <v>22606.588456830141</v>
      </c>
      <c r="G359" s="40">
        <f>INDEX(人口源表!$1:$1048576,MATCH($B359,人口源表!$A:$A,0),MATCH(G$1,人口源表!$1:$1,0))-INDEX(城镇人口!$1:$1048576,MATCH($B359,城镇人口!$B:$B,0),MATCH(G$1,城镇人口!$1:$1,0))</f>
        <v>69092.652972945099</v>
      </c>
      <c r="H359" s="40">
        <f>INDEX(人口源表!$1:$1048576,MATCH($B359,人口源表!$A:$A,0),MATCH(H$1,人口源表!$1:$1,0))-INDEX(城镇人口!$1:$1048576,MATCH($B359,城镇人口!$B:$B,0),MATCH(H$1,城镇人口!$1:$1,0))</f>
        <v>66072.347184749495</v>
      </c>
      <c r="I359" s="40">
        <f>INDEX(人口源表!$1:$1048576,MATCH($B359,人口源表!$A:$A,0),MATCH(I$1,人口源表!$1:$1,0))-INDEX(城镇人口!$1:$1048576,MATCH($B359,城镇人口!$B:$B,0),MATCH(I$1,城镇人口!$1:$1,0))</f>
        <v>64311.233174116176</v>
      </c>
      <c r="J359" s="40">
        <f>INDEX(人口源表!$1:$1048576,MATCH($B359,人口源表!$A:$A,0),MATCH(J$1,人口源表!$1:$1,0))-INDEX(城镇人口!$1:$1048576,MATCH($B359,城镇人口!$B:$B,0),MATCH(J$1,城镇人口!$1:$1,0))</f>
        <v>62509.119230523473</v>
      </c>
      <c r="K359" s="40">
        <f>INDEX(人口源表!$1:$1048576,MATCH($B359,人口源表!$A:$A,0),MATCH(K$1,人口源表!$1:$1,0))-INDEX(城镇人口!$1:$1048576,MATCH($B359,城镇人口!$B:$B,0),MATCH(K$1,城镇人口!$1:$1,0))</f>
        <v>60664.114775014896</v>
      </c>
      <c r="L359" s="40">
        <f>INDEX(人口源表!$1:$1048576,MATCH($B359,人口源表!$A:$A,0),MATCH(L$1,人口源表!$1:$1,0))-INDEX(城镇人口!$1:$1048576,MATCH($B359,城镇人口!$B:$B,0),MATCH(L$1,城镇人口!$1:$1,0))</f>
        <v>58774.490365250327</v>
      </c>
      <c r="M359" s="40">
        <f>INDEX(人口源表!$1:$1048576,MATCH($B359,人口源表!$A:$A,0),MATCH(M$1,人口源表!$1:$1,0))-INDEX(城镇人口!$1:$1048576,MATCH($B359,城镇人口!$B:$B,0),MATCH(M$1,城镇人口!$1:$1,0))</f>
        <v>56839.604594463774</v>
      </c>
      <c r="N359" s="40">
        <f>INDEX(人口源表!$1:$1048576,MATCH($B359,人口源表!$A:$A,0),MATCH(N$1,人口源表!$1:$1,0))-INDEX(城镇人口!$1:$1048576,MATCH($B359,城镇人口!$B:$B,0),MATCH(N$1,城镇人口!$1:$1,0))</f>
        <v>54859.161934821896</v>
      </c>
      <c r="O359" s="40">
        <f>INDEX(人口源表!$1:$1048576,MATCH($B359,人口源表!$A:$A,0),MATCH(O$1,人口源表!$1:$1,0))-INDEX(城镇人口!$1:$1048576,MATCH($B359,城镇人口!$B:$B,0),MATCH(O$1,城镇人口!$1:$1,0))</f>
        <v>52833.629109909059</v>
      </c>
      <c r="P359" s="40">
        <f>INDEX(人口源表!$1:$1048576,MATCH($B359,人口源表!$A:$A,0),MATCH(P$1,人口源表!$1:$1,0))-INDEX(城镇人口!$1:$1048576,MATCH($B359,城镇人口!$B:$B,0),MATCH(P$1,城镇人口!$1:$1,0))</f>
        <v>50763.575941741321</v>
      </c>
      <c r="Q359" s="40">
        <f>INDEX(人口源表!$1:$1048576,MATCH($B359,人口源表!$A:$A,0),MATCH(Q$1,人口源表!$1:$1,0))-INDEX(城镇人口!$1:$1048576,MATCH($B359,城镇人口!$B:$B,0),MATCH(Q$1,城镇人口!$1:$1,0))</f>
        <v>48650.47465137596</v>
      </c>
      <c r="R359" s="40">
        <f>INDEX(人口源表!$1:$1048576,MATCH($B359,人口源表!$A:$A,0),MATCH(R$1,人口源表!$1:$1,0))-INDEX(城镇人口!$1:$1048576,MATCH($B359,城镇人口!$B:$B,0),MATCH(R$1,城镇人口!$1:$1,0))</f>
        <v>46496.226377633779</v>
      </c>
      <c r="S359" s="40">
        <f>INDEX(人口源表!$1:$1048576,MATCH($B359,人口源表!$A:$A,0),MATCH(S$1,人口源表!$1:$1,0))-INDEX(城镇人口!$1:$1048576,MATCH($B359,城镇人口!$B:$B,0),MATCH(S$1,城镇人口!$1:$1,0))</f>
        <v>45361.362960330851</v>
      </c>
      <c r="T359" s="40">
        <f>INDEX(人口源表!$1:$1048576,MATCH($B359,人口源表!$A:$A,0),MATCH(T$1,人口源表!$1:$1,0))-INDEX(城镇人口!$1:$1048576,MATCH($B359,城镇人口!$B:$B,0),MATCH(T$1,城镇人口!$1:$1,0))</f>
        <v>44201.022789046867</v>
      </c>
      <c r="U359" s="40">
        <f>INDEX(人口源表!$1:$1048576,MATCH($B359,人口源表!$A:$A,0),MATCH(U$1,人口源表!$1:$1,0))-INDEX(城镇人口!$1:$1048576,MATCH($B359,城镇人口!$B:$B,0),MATCH(U$1,城镇人口!$1:$1,0))</f>
        <v>43016.920377631584</v>
      </c>
      <c r="V359" s="40">
        <f>INDEX(人口源表!$1:$1048576,MATCH($B359,人口源表!$A:$A,0),MATCH(V$1,人口源表!$1:$1,0))-INDEX(城镇人口!$1:$1048576,MATCH($B359,城镇人口!$B:$B,0),MATCH(V$1,城镇人口!$1:$1,0))</f>
        <v>41810.460733244487</v>
      </c>
      <c r="W359" s="40">
        <f>INDEX(人口源表!$1:$1048576,MATCH($B359,人口源表!$A:$A,0),MATCH(W$1,人口源表!$1:$1,0))-INDEX(城镇人口!$1:$1048576,MATCH($B359,城镇人口!$B:$B,0),MATCH(W$1,城镇人口!$1:$1,0))</f>
        <v>40583.258827309677</v>
      </c>
      <c r="X359" s="40">
        <f>INDEX(人口源表!$1:$1048576,MATCH($B359,人口源表!$A:$A,0),MATCH(X$1,人口源表!$1:$1,0))-INDEX(城镇人口!$1:$1048576,MATCH($B359,城镇人口!$B:$B,0),MATCH(X$1,城镇人口!$1:$1,0))</f>
        <v>39337.429059047223</v>
      </c>
      <c r="Y359" s="40">
        <f>INDEX(人口源表!$1:$1048576,MATCH($B359,人口源表!$A:$A,0),MATCH(Y$1,人口源表!$1:$1,0))-INDEX(城镇人口!$1:$1048576,MATCH($B359,城镇人口!$B:$B,0),MATCH(Y$1,城镇人口!$1:$1,0))</f>
        <v>38074.768557097676</v>
      </c>
      <c r="Z359" s="40">
        <f>INDEX(人口源表!$1:$1048576,MATCH($B359,人口源表!$A:$A,0),MATCH(Z$1,人口源表!$1:$1,0))-INDEX(城镇人口!$1:$1048576,MATCH($B359,城镇人口!$B:$B,0),MATCH(Z$1,城镇人口!$1:$1,0))</f>
        <v>36797.824795207533</v>
      </c>
      <c r="AA359" s="40">
        <f>INDEX(人口源表!$1:$1048576,MATCH($B359,人口源表!$A:$A,0),MATCH(AA$1,人口源表!$1:$1,0))-INDEX(城镇人口!$1:$1048576,MATCH($B359,城镇人口!$B:$B,0),MATCH(AA$1,城镇人口!$1:$1,0))</f>
        <v>35508.651277981844</v>
      </c>
      <c r="AB359" s="40">
        <f>INDEX(人口源表!$1:$1048576,MATCH($B359,人口源表!$A:$A,0),MATCH(AB$1,人口源表!$1:$1,0))-INDEX(城镇人口!$1:$1048576,MATCH($B359,城镇人口!$B:$B,0),MATCH(AB$1,城镇人口!$1:$1,0))</f>
        <v>34209.836487360677</v>
      </c>
      <c r="AC359" s="40">
        <f>INDEX(人口源表!$1:$1048576,MATCH($B359,人口源表!$A:$A,0),MATCH(AC$1,人口源表!$1:$1,0))-INDEX(城镇人口!$1:$1048576,MATCH($B359,城镇人口!$B:$B,0),MATCH(AC$1,城镇人口!$1:$1,0))</f>
        <v>33164.806916373433</v>
      </c>
      <c r="AD359" s="40">
        <f>INDEX(人口源表!$1:$1048576,MATCH($B359,人口源表!$A:$A,0),MATCH(AD$1,人口源表!$1:$1,0))-INDEX(城镇人口!$1:$1048576,MATCH($B359,城镇人口!$B:$B,0),MATCH(AD$1,城镇人口!$1:$1,0))</f>
        <v>32113.462781999435</v>
      </c>
      <c r="AE359" s="40">
        <f>INDEX(人口源表!$1:$1048576,MATCH($B359,人口源表!$A:$A,0),MATCH(AE$1,人口源表!$1:$1,0))-INDEX(城镇人口!$1:$1048576,MATCH($B359,城镇人口!$B:$B,0),MATCH(AE$1,城镇人口!$1:$1,0))</f>
        <v>31057.993384991394</v>
      </c>
      <c r="AF359" s="40">
        <f>INDEX(人口源表!$1:$1048576,MATCH($B359,人口源表!$A:$A,0),MATCH(AF$1,人口源表!$1:$1,0))-INDEX(城镇人口!$1:$1048576,MATCH($B359,城镇人口!$B:$B,0),MATCH(AF$1,城镇人口!$1:$1,0))</f>
        <v>30000.616354831407</v>
      </c>
      <c r="AG359" s="40">
        <f>INDEX(人口源表!$1:$1048576,MATCH($B359,人口源表!$A:$A,0),MATCH(AG$1,人口源表!$1:$1,0))-INDEX(城镇人口!$1:$1048576,MATCH($B359,城镇人口!$B:$B,0),MATCH(AG$1,城镇人口!$1:$1,0))</f>
        <v>28943.560214927449</v>
      </c>
      <c r="AH359" s="40">
        <f>INDEX(人口源表!$1:$1048576,MATCH($B359,人口源表!$A:$A,0),MATCH(AH$1,人口源表!$1:$1,0))-INDEX(城镇人口!$1:$1048576,MATCH($B359,城镇人口!$B:$B,0),MATCH(AH$1,城镇人口!$1:$1,0))</f>
        <v>27889.046754041687</v>
      </c>
      <c r="AI359" s="40">
        <f>INDEX(人口源表!$1:$1048576,MATCH($B359,人口源表!$A:$A,0),MATCH(AI$1,人口源表!$1:$1,0))-INDEX(城镇人口!$1:$1048576,MATCH($B359,城镇人口!$B:$B,0),MATCH(AI$1,城镇人口!$1:$1,0))</f>
        <v>26839.27320226244</v>
      </c>
      <c r="AJ359" s="40">
        <f>INDEX(人口源表!$1:$1048576,MATCH($B359,人口源表!$A:$A,0),MATCH(AJ$1,人口源表!$1:$1,0))-INDEX(城镇人口!$1:$1048576,MATCH($B359,城镇人口!$B:$B,0),MATCH(AJ$1,城镇人口!$1:$1,0))</f>
        <v>25796.505795569159</v>
      </c>
      <c r="AK359" s="40">
        <f>INDEX(人口源表!$1:$1048576,MATCH($B359,人口源表!$A:$A,0),MATCH(AK$1,人口源表!$1:$1,0))-INDEX(城镇人口!$1:$1048576,MATCH($B359,城镇人口!$B:$B,0),MATCH(AK$1,城镇人口!$1:$1,0))</f>
        <v>24762.936571973609</v>
      </c>
      <c r="AL359" s="40">
        <f>INDEX(人口源表!$1:$1048576,MATCH($B359,人口源表!$A:$A,0),MATCH(AL$1,人口源表!$1:$1,0))-INDEX(城镇人口!$1:$1048576,MATCH($B359,城镇人口!$B:$B,0),MATCH(AL$1,城镇人口!$1:$1,0))</f>
        <v>23740.455076373095</v>
      </c>
      <c r="AM359" s="40">
        <f>INDEX(人口源表!$1:$1048576,MATCH($B359,人口源表!$A:$A,0),MATCH(AM$1,人口源表!$1:$1,0))-INDEX(城镇人口!$1:$1048576,MATCH($B359,城镇人口!$B:$B,0),MATCH(AM$1,城镇人口!$1:$1,0))</f>
        <v>22731.069355610322</v>
      </c>
      <c r="AN359" s="40">
        <f>INDEX(人口源表!$1:$1048576,MATCH($B359,人口源表!$A:$A,0),MATCH(AN$1,人口源表!$1:$1,0))-INDEX(城镇人口!$1:$1048576,MATCH($B359,城镇人口!$B:$B,0),MATCH(AN$1,城镇人口!$1:$1,0))</f>
        <v>21736.559047024261</v>
      </c>
      <c r="AO359" s="40">
        <f>INDEX(人口源表!$1:$1048576,MATCH($B359,人口源表!$A:$A,0),MATCH(AO$1,人口源表!$1:$1,0))-INDEX(城镇人口!$1:$1048576,MATCH($B359,城镇人口!$B:$B,0),MATCH(AO$1,城镇人口!$1:$1,0))</f>
        <v>20758.757353149937</v>
      </c>
      <c r="AP359" s="40">
        <f>INDEX(人口源表!$1:$1048576,MATCH($B359,人口源表!$A:$A,0),MATCH(AP$1,人口源表!$1:$1,0))-INDEX(城镇人口!$1:$1048576,MATCH($B359,城镇人口!$B:$B,0),MATCH(AP$1,城镇人口!$1:$1,0))</f>
        <v>19799.041177326057</v>
      </c>
      <c r="AQ359" s="40">
        <f>INDEX(人口源表!$1:$1048576,MATCH($B359,人口源表!$A:$A,0),MATCH(AQ$1,人口源表!$1:$1,0))-INDEX(城镇人口!$1:$1048576,MATCH($B359,城镇人口!$B:$B,0),MATCH(AQ$1,城镇人口!$1:$1,0))</f>
        <v>18858.890039135295</v>
      </c>
      <c r="AR359" s="40">
        <f>INDEX(人口源表!$1:$1048576,MATCH($B359,人口源表!$A:$A,0),MATCH(AR$1,人口源表!$1:$1,0))-INDEX(城镇人口!$1:$1048576,MATCH($B359,城镇人口!$B:$B,0),MATCH(AR$1,城镇人口!$1:$1,0))</f>
        <v>17939.392789671052</v>
      </c>
      <c r="AS359" s="40">
        <f>INDEX(人口源表!$1:$1048576,MATCH($B359,人口源表!$A:$A,0),MATCH(AS$1,人口源表!$1:$1,0))-INDEX(城镇人口!$1:$1048576,MATCH($B359,城镇人口!$B:$B,0),MATCH(AS$1,城镇人口!$1:$1,0))</f>
        <v>17041.423958249739</v>
      </c>
      <c r="AT359" s="40">
        <f>INDEX(人口源表!$1:$1048576,MATCH($B359,人口源表!$A:$A,0),MATCH(AT$1,人口源表!$1:$1,0))-INDEX(城镇人口!$1:$1048576,MATCH($B359,城镇人口!$B:$B,0),MATCH(AT$1,城镇人口!$1:$1,0))</f>
        <v>16165.778693941334</v>
      </c>
      <c r="AU359" s="40">
        <f>INDEX(人口源表!$1:$1048576,MATCH($B359,人口源表!$A:$A,0),MATCH(AU$1,人口源表!$1:$1,0))-INDEX(城镇人口!$1:$1048576,MATCH($B359,城镇人口!$B:$B,0),MATCH(AU$1,城镇人口!$1:$1,0))</f>
        <v>15312.821522937011</v>
      </c>
      <c r="AV359" s="40">
        <f>INDEX(人口源表!$1:$1048576,MATCH($B359,人口源表!$A:$A,0),MATCH(AV$1,人口源表!$1:$1,0))-INDEX(城镇人口!$1:$1048576,MATCH($B359,城镇人口!$B:$B,0),MATCH(AV$1,城镇人口!$1:$1,0))</f>
        <v>14482.782660269266</v>
      </c>
    </row>
    <row r="360" spans="1:48" x14ac:dyDescent="0.15">
      <c r="A360" s="35" t="s">
        <v>883</v>
      </c>
      <c r="B360" s="4" t="s">
        <v>720</v>
      </c>
      <c r="C360" s="34">
        <f>VLOOKUP(B360,'[1]2016省城人口总结（根）'!B:C,2,FALSE)/100</f>
        <v>0.24619276674111501</v>
      </c>
      <c r="D360" s="40">
        <f>INDEX(人口源表!$1:$1048576,MATCH($B360,人口源表!$A:$A,0),MATCH(D$1,人口源表!$1:$1,0))-INDEX(城镇人口!$1:$1048576,MATCH($B360,城镇人口!$B:$B,0),MATCH(D$1,城镇人口!$1:$1,0))</f>
        <v>37771.589838124724</v>
      </c>
      <c r="E360" s="40">
        <f>INDEX(人口源表!$1:$1048576,MATCH($B360,人口源表!$A:$A,0),MATCH(E$1,人口源表!$1:$1,0))-INDEX(城镇人口!$1:$1048576,MATCH($B360,城镇人口!$B:$B,0),MATCH(E$1,城镇人口!$1:$1,0))</f>
        <v>37807.106794668878</v>
      </c>
      <c r="F360" s="40">
        <f>INDEX(人口源表!$1:$1048576,MATCH($B360,人口源表!$A:$A,0),MATCH(F$1,人口源表!$1:$1,0))-INDEX(城镇人口!$1:$1048576,MATCH($B360,城镇人口!$B:$B,0),MATCH(F$1,城镇人口!$1:$1,0))</f>
        <v>37818.494577768244</v>
      </c>
      <c r="G360" s="40">
        <f>INDEX(人口源表!$1:$1048576,MATCH($B360,人口源表!$A:$A,0),MATCH(G$1,人口源表!$1:$1,0))-INDEX(城镇人口!$1:$1048576,MATCH($B360,城镇人口!$B:$B,0),MATCH(G$1,城镇人口!$1:$1,0))</f>
        <v>53600.742935976843</v>
      </c>
      <c r="H360" s="40">
        <f>INDEX(人口源表!$1:$1048576,MATCH($B360,人口源表!$A:$A,0),MATCH(H$1,人口源表!$1:$1,0))-INDEX(城镇人口!$1:$1048576,MATCH($B360,城镇人口!$B:$B,0),MATCH(H$1,城镇人口!$1:$1,0))</f>
        <v>53790.337241502326</v>
      </c>
      <c r="I360" s="40">
        <f>INDEX(人口源表!$1:$1048576,MATCH($B360,人口源表!$A:$A,0),MATCH(I$1,人口源表!$1:$1,0))-INDEX(城镇人口!$1:$1048576,MATCH($B360,城镇人口!$B:$B,0),MATCH(I$1,城镇人口!$1:$1,0))</f>
        <v>54145.56571187255</v>
      </c>
      <c r="J360" s="40">
        <f>INDEX(人口源表!$1:$1048576,MATCH($B360,人口源表!$A:$A,0),MATCH(J$1,人口源表!$1:$1,0))-INDEX(城镇人口!$1:$1048576,MATCH($B360,城镇人口!$B:$B,0),MATCH(J$1,城镇人口!$1:$1,0))</f>
        <v>54528.543103517171</v>
      </c>
      <c r="K360" s="40">
        <f>INDEX(人口源表!$1:$1048576,MATCH($B360,人口源表!$A:$A,0),MATCH(K$1,人口源表!$1:$1,0))-INDEX(城镇人口!$1:$1048576,MATCH($B360,城镇人口!$B:$B,0),MATCH(K$1,城镇人口!$1:$1,0))</f>
        <v>54930.804829372355</v>
      </c>
      <c r="L360" s="40">
        <f>INDEX(人口源表!$1:$1048576,MATCH($B360,人口源表!$A:$A,0),MATCH(L$1,人口源表!$1:$1,0))-INDEX(城镇人口!$1:$1048576,MATCH($B360,城镇人口!$B:$B,0),MATCH(L$1,城镇人口!$1:$1,0))</f>
        <v>55344.723226418821</v>
      </c>
      <c r="M360" s="40">
        <f>INDEX(人口源表!$1:$1048576,MATCH($B360,人口源表!$A:$A,0),MATCH(M$1,人口源表!$1:$1,0))-INDEX(城镇人口!$1:$1048576,MATCH($B360,城镇人口!$B:$B,0),MATCH(M$1,城镇人口!$1:$1,0))</f>
        <v>55762.773514659901</v>
      </c>
      <c r="N360" s="40">
        <f>INDEX(人口源表!$1:$1048576,MATCH($B360,人口源表!$A:$A,0),MATCH(N$1,人口源表!$1:$1,0))-INDEX(城镇人口!$1:$1048576,MATCH($B360,城镇人口!$B:$B,0),MATCH(N$1,城镇人口!$1:$1,0))</f>
        <v>56179.697686622618</v>
      </c>
      <c r="O360" s="40">
        <f>INDEX(人口源表!$1:$1048576,MATCH($B360,人口源表!$A:$A,0),MATCH(O$1,人口源表!$1:$1,0))-INDEX(城镇人口!$1:$1048576,MATCH($B360,城镇人口!$B:$B,0),MATCH(O$1,城镇人口!$1:$1,0))</f>
        <v>56588.159518727567</v>
      </c>
      <c r="P360" s="40">
        <f>INDEX(人口源表!$1:$1048576,MATCH($B360,人口源表!$A:$A,0),MATCH(P$1,人口源表!$1:$1,0))-INDEX(城镇人口!$1:$1048576,MATCH($B360,城镇人口!$B:$B,0),MATCH(P$1,城镇人口!$1:$1,0))</f>
        <v>56983.792424085863</v>
      </c>
      <c r="Q360" s="40">
        <f>INDEX(人口源表!$1:$1048576,MATCH($B360,人口源表!$A:$A,0),MATCH(Q$1,人口源表!$1:$1,0))-INDEX(城镇人口!$1:$1048576,MATCH($B360,城镇人口!$B:$B,0),MATCH(Q$1,城镇人口!$1:$1,0))</f>
        <v>57360.873516486899</v>
      </c>
      <c r="R360" s="40">
        <f>INDEX(人口源表!$1:$1048576,MATCH($B360,人口源表!$A:$A,0),MATCH(R$1,人口源表!$1:$1,0))-INDEX(城镇人口!$1:$1048576,MATCH($B360,城镇人口!$B:$B,0),MATCH(R$1,城镇人口!$1:$1,0))</f>
        <v>57714.4813181645</v>
      </c>
      <c r="S360" s="40">
        <f>INDEX(人口源表!$1:$1048576,MATCH($B360,人口源表!$A:$A,0),MATCH(S$1,人口源表!$1:$1,0))-INDEX(城镇人口!$1:$1048576,MATCH($B360,城镇人口!$B:$B,0),MATCH(S$1,城镇人口!$1:$1,0))</f>
        <v>58161.46071260568</v>
      </c>
      <c r="T360" s="40">
        <f>INDEX(人口源表!$1:$1048576,MATCH($B360,人口源表!$A:$A,0),MATCH(T$1,人口源表!$1:$1,0))-INDEX(城镇人口!$1:$1048576,MATCH($B360,城镇人口!$B:$B,0),MATCH(T$1,城镇人口!$1:$1,0))</f>
        <v>58582.208961984528</v>
      </c>
      <c r="U360" s="40">
        <f>INDEX(人口源表!$1:$1048576,MATCH($B360,人口源表!$A:$A,0),MATCH(U$1,人口源表!$1:$1,0))-INDEX(城镇人口!$1:$1048576,MATCH($B360,城镇人口!$B:$B,0),MATCH(U$1,城镇人口!$1:$1,0))</f>
        <v>58973.327636555136</v>
      </c>
      <c r="V360" s="40">
        <f>INDEX(人口源表!$1:$1048576,MATCH($B360,人口源表!$A:$A,0),MATCH(V$1,人口源表!$1:$1,0))-INDEX(城镇人口!$1:$1048576,MATCH($B360,城镇人口!$B:$B,0),MATCH(V$1,城镇人口!$1:$1,0))</f>
        <v>59331.449161438468</v>
      </c>
      <c r="W360" s="40">
        <f>INDEX(人口源表!$1:$1048576,MATCH($B360,人口源表!$A:$A,0),MATCH(W$1,人口源表!$1:$1,0))-INDEX(城镇人口!$1:$1048576,MATCH($B360,城镇人口!$B:$B,0),MATCH(W$1,城镇人口!$1:$1,0))</f>
        <v>59655.342357794267</v>
      </c>
      <c r="X360" s="40">
        <f>INDEX(人口源表!$1:$1048576,MATCH($B360,人口源表!$A:$A,0),MATCH(X$1,人口源表!$1:$1,0))-INDEX(城镇人口!$1:$1048576,MATCH($B360,城镇人口!$B:$B,0),MATCH(X$1,城镇人口!$1:$1,0))</f>
        <v>59942.389311900581</v>
      </c>
      <c r="Y360" s="40">
        <f>INDEX(人口源表!$1:$1048576,MATCH($B360,人口源表!$A:$A,0),MATCH(Y$1,人口源表!$1:$1,0))-INDEX(城镇人口!$1:$1048576,MATCH($B360,城镇人口!$B:$B,0),MATCH(Y$1,城镇人口!$1:$1,0))</f>
        <v>60192.094177959487</v>
      </c>
      <c r="Z360" s="40">
        <f>INDEX(人口源表!$1:$1048576,MATCH($B360,人口源表!$A:$A,0),MATCH(Z$1,人口源表!$1:$1,0))-INDEX(城镇人口!$1:$1048576,MATCH($B360,城镇人口!$B:$B,0),MATCH(Z$1,城镇人口!$1:$1,0))</f>
        <v>60401.877556899548</v>
      </c>
      <c r="AA360" s="40">
        <f>INDEX(人口源表!$1:$1048576,MATCH($B360,人口源表!$A:$A,0),MATCH(AA$1,人口源表!$1:$1,0))-INDEX(城镇人口!$1:$1048576,MATCH($B360,城镇人口!$B:$B,0),MATCH(AA$1,城镇人口!$1:$1,0))</f>
        <v>60572.66497559633</v>
      </c>
      <c r="AB360" s="40">
        <f>INDEX(人口源表!$1:$1048576,MATCH($B360,人口源表!$A:$A,0),MATCH(AB$1,人口源表!$1:$1,0))-INDEX(城镇人口!$1:$1048576,MATCH($B360,城镇人口!$B:$B,0),MATCH(AB$1,城镇人口!$1:$1,0))</f>
        <v>60703.295665184756</v>
      </c>
      <c r="AC360" s="40">
        <f>INDEX(人口源表!$1:$1048576,MATCH($B360,人口源表!$A:$A,0),MATCH(AC$1,人口源表!$1:$1,0))-INDEX(城镇人口!$1:$1048576,MATCH($B360,城镇人口!$B:$B,0),MATCH(AC$1,城镇人口!$1:$1,0))</f>
        <v>60827.017170326973</v>
      </c>
      <c r="AD360" s="40">
        <f>INDEX(人口源表!$1:$1048576,MATCH($B360,人口源表!$A:$A,0),MATCH(AD$1,人口源表!$1:$1,0))-INDEX(城镇人口!$1:$1048576,MATCH($B360,城镇人口!$B:$B,0),MATCH(AD$1,城镇人口!$1:$1,0))</f>
        <v>60911.555320312385</v>
      </c>
      <c r="AE360" s="40">
        <f>INDEX(人口源表!$1:$1048576,MATCH($B360,人口源表!$A:$A,0),MATCH(AE$1,人口源表!$1:$1,0))-INDEX(城镇人口!$1:$1048576,MATCH($B360,城镇人口!$B:$B,0),MATCH(AE$1,城镇人口!$1:$1,0))</f>
        <v>60959.168267921952</v>
      </c>
      <c r="AF360" s="40">
        <f>INDEX(人口源表!$1:$1048576,MATCH($B360,人口源表!$A:$A,0),MATCH(AF$1,人口源表!$1:$1,0))-INDEX(城镇人口!$1:$1048576,MATCH($B360,城镇人口!$B:$B,0),MATCH(AF$1,城镇人口!$1:$1,0))</f>
        <v>60969.343390768801</v>
      </c>
      <c r="AG360" s="40">
        <f>INDEX(人口源表!$1:$1048576,MATCH($B360,人口源表!$A:$A,0),MATCH(AG$1,人口源表!$1:$1,0))-INDEX(城镇人口!$1:$1048576,MATCH($B360,城镇人口!$B:$B,0),MATCH(AG$1,城镇人口!$1:$1,0))</f>
        <v>60945.704375470406</v>
      </c>
      <c r="AH360" s="40">
        <f>INDEX(人口源表!$1:$1048576,MATCH($B360,人口源表!$A:$A,0),MATCH(AH$1,人口源表!$1:$1,0))-INDEX(城镇人口!$1:$1048576,MATCH($B360,城镇人口!$B:$B,0),MATCH(AH$1,城镇人口!$1:$1,0))</f>
        <v>60889.103974933983</v>
      </c>
      <c r="AI360" s="40">
        <f>INDEX(人口源表!$1:$1048576,MATCH($B360,人口源表!$A:$A,0),MATCH(AI$1,人口源表!$1:$1,0))-INDEX(城镇人口!$1:$1048576,MATCH($B360,城镇人口!$B:$B,0),MATCH(AI$1,城镇人口!$1:$1,0))</f>
        <v>60801.763535338745</v>
      </c>
      <c r="AJ360" s="40">
        <f>INDEX(人口源表!$1:$1048576,MATCH($B360,人口源表!$A:$A,0),MATCH(AJ$1,人口源表!$1:$1,0))-INDEX(城镇人口!$1:$1048576,MATCH($B360,城镇人口!$B:$B,0),MATCH(AJ$1,城镇人口!$1:$1,0))</f>
        <v>60687.945963968508</v>
      </c>
      <c r="AK360" s="40">
        <f>INDEX(人口源表!$1:$1048576,MATCH($B360,人口源表!$A:$A,0),MATCH(AK$1,人口源表!$1:$1,0))-INDEX(城镇人口!$1:$1048576,MATCH($B360,城镇人口!$B:$B,0),MATCH(AK$1,城镇人口!$1:$1,0))</f>
        <v>60549.152204438862</v>
      </c>
      <c r="AL360" s="40">
        <f>INDEX(人口源表!$1:$1048576,MATCH($B360,人口源表!$A:$A,0),MATCH(AL$1,人口源表!$1:$1,0))-INDEX(城镇人口!$1:$1048576,MATCH($B360,城镇人口!$B:$B,0),MATCH(AL$1,城镇人口!$1:$1,0))</f>
        <v>60390.286977683194</v>
      </c>
      <c r="AM360" s="40">
        <f>INDEX(人口源表!$1:$1048576,MATCH($B360,人口源表!$A:$A,0),MATCH(AM$1,人口源表!$1:$1,0))-INDEX(城镇人口!$1:$1048576,MATCH($B360,城镇人口!$B:$B,0),MATCH(AM$1,城镇人口!$1:$1,0))</f>
        <v>60214.859922338568</v>
      </c>
      <c r="AN360" s="40">
        <f>INDEX(人口源表!$1:$1048576,MATCH($B360,人口源表!$A:$A,0),MATCH(AN$1,人口源表!$1:$1,0))-INDEX(城镇人口!$1:$1048576,MATCH($B360,城镇人口!$B:$B,0),MATCH(AN$1,城镇人口!$1:$1,0))</f>
        <v>60027.717550136484</v>
      </c>
      <c r="AO360" s="40">
        <f>INDEX(人口源表!$1:$1048576,MATCH($B360,人口源表!$A:$A,0),MATCH(AO$1,人口源表!$1:$1,0))-INDEX(城镇人口!$1:$1048576,MATCH($B360,城镇人口!$B:$B,0),MATCH(AO$1,城镇人口!$1:$1,0))</f>
        <v>59832.31553866827</v>
      </c>
      <c r="AP360" s="40">
        <f>INDEX(人口源表!$1:$1048576,MATCH($B360,人口源表!$A:$A,0),MATCH(AP$1,人口源表!$1:$1,0))-INDEX(城镇人口!$1:$1048576,MATCH($B360,城镇人口!$B:$B,0),MATCH(AP$1,城镇人口!$1:$1,0))</f>
        <v>59634.796395202655</v>
      </c>
      <c r="AQ360" s="40">
        <f>INDEX(人口源表!$1:$1048576,MATCH($B360,人口源表!$A:$A,0),MATCH(AQ$1,人口源表!$1:$1,0))-INDEX(城镇人口!$1:$1048576,MATCH($B360,城镇人口!$B:$B,0),MATCH(AQ$1,城镇人口!$1:$1,0))</f>
        <v>59440.582775963951</v>
      </c>
      <c r="AR360" s="40">
        <f>INDEX(人口源表!$1:$1048576,MATCH($B360,人口源表!$A:$A,0),MATCH(AR$1,人口源表!$1:$1,0))-INDEX(城镇人口!$1:$1048576,MATCH($B360,城镇人口!$B:$B,0),MATCH(AR$1,城镇人口!$1:$1,0))</f>
        <v>59254.383175469586</v>
      </c>
      <c r="AS360" s="40">
        <f>INDEX(人口源表!$1:$1048576,MATCH($B360,人口源表!$A:$A,0),MATCH(AS$1,人口源表!$1:$1,0))-INDEX(城镇人口!$1:$1048576,MATCH($B360,城镇人口!$B:$B,0),MATCH(AS$1,城镇人口!$1:$1,0))</f>
        <v>59083.567607933204</v>
      </c>
      <c r="AT360" s="40">
        <f>INDEX(人口源表!$1:$1048576,MATCH($B360,人口源表!$A:$A,0),MATCH(AT$1,人口源表!$1:$1,0))-INDEX(城镇人口!$1:$1048576,MATCH($B360,城镇人口!$B:$B,0),MATCH(AT$1,城镇人口!$1:$1,0))</f>
        <v>58933.43340771777</v>
      </c>
      <c r="AU360" s="40">
        <f>INDEX(人口源表!$1:$1048576,MATCH($B360,人口源表!$A:$A,0),MATCH(AU$1,人口源表!$1:$1,0))-INDEX(城镇人口!$1:$1048576,MATCH($B360,城镇人口!$B:$B,0),MATCH(AU$1,城镇人口!$1:$1,0))</f>
        <v>58811.923880371687</v>
      </c>
      <c r="AV360" s="40">
        <f>INDEX(人口源表!$1:$1048576,MATCH($B360,人口源表!$A:$A,0),MATCH(AV$1,人口源表!$1:$1,0))-INDEX(城镇人口!$1:$1048576,MATCH($B360,城镇人口!$B:$B,0),MATCH(AV$1,城镇人口!$1:$1,0))</f>
        <v>58725.581454604908</v>
      </c>
    </row>
    <row r="361" spans="1:48" x14ac:dyDescent="0.15">
      <c r="A361" s="35" t="s">
        <v>883</v>
      </c>
      <c r="B361" s="4" t="s">
        <v>722</v>
      </c>
      <c r="C361" s="34">
        <f>VLOOKUP(B361,'[1]2016省城人口总结（根）'!B:C,2,FALSE)/100</f>
        <v>0.69322783434153801</v>
      </c>
      <c r="D361" s="40">
        <f>INDEX(人口源表!$1:$1048576,MATCH($B361,人口源表!$A:$A,0),MATCH(D$1,人口源表!$1:$1,0))-INDEX(城镇人口!$1:$1048576,MATCH($B361,城镇人口!$B:$B,0),MATCH(D$1,城镇人口!$1:$1,0))</f>
        <v>25889.120336866203</v>
      </c>
      <c r="E361" s="40">
        <f>INDEX(人口源表!$1:$1048576,MATCH($B361,人口源表!$A:$A,0),MATCH(E$1,人口源表!$1:$1,0))-INDEX(城镇人口!$1:$1048576,MATCH($B361,城镇人口!$B:$B,0),MATCH(E$1,城镇人口!$1:$1,0))</f>
        <v>25056.489185700986</v>
      </c>
      <c r="F361" s="40">
        <f>INDEX(人口源表!$1:$1048576,MATCH($B361,人口源表!$A:$A,0),MATCH(F$1,人口源表!$1:$1,0))-INDEX(城镇人口!$1:$1048576,MATCH($B361,城镇人口!$B:$B,0),MATCH(F$1,城镇人口!$1:$1,0))</f>
        <v>24182.339027021706</v>
      </c>
      <c r="G361" s="40">
        <f>INDEX(人口源表!$1:$1048576,MATCH($B361,人口源表!$A:$A,0),MATCH(G$1,人口源表!$1:$1,0))-INDEX(城镇人口!$1:$1048576,MATCH($B361,城镇人口!$B:$B,0),MATCH(G$1,城镇人口!$1:$1,0))</f>
        <v>66935.596002263395</v>
      </c>
      <c r="H361" s="40">
        <f>INDEX(人口源表!$1:$1048576,MATCH($B361,人口源表!$A:$A,0),MATCH(H$1,人口源表!$1:$1,0))-INDEX(城镇人口!$1:$1048576,MATCH($B361,城镇人口!$B:$B,0),MATCH(H$1,城镇人口!$1:$1,0))</f>
        <v>64107.079103610042</v>
      </c>
      <c r="I361" s="40">
        <f>INDEX(人口源表!$1:$1048576,MATCH($B361,人口源表!$A:$A,0),MATCH(I$1,人口源表!$1:$1,0))-INDEX(城镇人口!$1:$1048576,MATCH($B361,城镇人口!$B:$B,0),MATCH(I$1,城镇人口!$1:$1,0))</f>
        <v>62470.833879630431</v>
      </c>
      <c r="J361" s="40">
        <f>INDEX(人口源表!$1:$1048576,MATCH($B361,人口源表!$A:$A,0),MATCH(J$1,人口源表!$1:$1,0))-INDEX(城镇人口!$1:$1048576,MATCH($B361,城镇人口!$B:$B,0),MATCH(J$1,城镇人口!$1:$1,0))</f>
        <v>60775.293975119916</v>
      </c>
      <c r="K361" s="40">
        <f>INDEX(人口源表!$1:$1048576,MATCH($B361,人口源表!$A:$A,0),MATCH(K$1,人口源表!$1:$1,0))-INDEX(城镇人口!$1:$1048576,MATCH($B361,城镇人口!$B:$B,0),MATCH(K$1,城镇人口!$1:$1,0))</f>
        <v>59021.355560877331</v>
      </c>
      <c r="L361" s="40">
        <f>INDEX(人口源表!$1:$1048576,MATCH($B361,人口源表!$A:$A,0),MATCH(L$1,人口源表!$1:$1,0))-INDEX(城镇人口!$1:$1048576,MATCH($B361,城镇人口!$B:$B,0),MATCH(L$1,城镇人口!$1:$1,0))</f>
        <v>57209.690940381173</v>
      </c>
      <c r="M361" s="40">
        <f>INDEX(人口源表!$1:$1048576,MATCH($B361,人口源表!$A:$A,0),MATCH(M$1,人口源表!$1:$1,0))-INDEX(城镇人口!$1:$1048576,MATCH($B361,城镇人口!$B:$B,0),MATCH(M$1,城镇人口!$1:$1,0))</f>
        <v>55342.154461484752</v>
      </c>
      <c r="N361" s="40">
        <f>INDEX(人口源表!$1:$1048576,MATCH($B361,人口源表!$A:$A,0),MATCH(N$1,人口源表!$1:$1,0))-INDEX(城镇人口!$1:$1048576,MATCH($B361,城镇人口!$B:$B,0),MATCH(N$1,城镇人口!$1:$1,0))</f>
        <v>53419.931645487144</v>
      </c>
      <c r="O361" s="40">
        <f>INDEX(人口源表!$1:$1048576,MATCH($B361,人口源表!$A:$A,0),MATCH(O$1,人口源表!$1:$1,0))-INDEX(城镇人口!$1:$1048576,MATCH($B361,城镇人口!$B:$B,0),MATCH(O$1,城镇人口!$1:$1,0))</f>
        <v>51445.954464126611</v>
      </c>
      <c r="P361" s="40">
        <f>INDEX(人口源表!$1:$1048576,MATCH($B361,人口源表!$A:$A,0),MATCH(P$1,人口源表!$1:$1,0))-INDEX(城镇人口!$1:$1048576,MATCH($B361,城镇人口!$B:$B,0),MATCH(P$1,城镇人口!$1:$1,0))</f>
        <v>49422.464101285033</v>
      </c>
      <c r="Q361" s="40">
        <f>INDEX(人口源表!$1:$1048576,MATCH($B361,人口源表!$A:$A,0),MATCH(Q$1,人口源表!$1:$1,0))-INDEX(城镇人口!$1:$1048576,MATCH($B361,城镇人口!$B:$B,0),MATCH(Q$1,城镇人口!$1:$1,0))</f>
        <v>47352.495784669067</v>
      </c>
      <c r="R361" s="40">
        <f>INDEX(人口源表!$1:$1048576,MATCH($B361,人口源表!$A:$A,0),MATCH(R$1,人口源表!$1:$1,0))-INDEX(城镇人口!$1:$1048576,MATCH($B361,城镇人口!$B:$B,0),MATCH(R$1,城镇人口!$1:$1,0))</f>
        <v>45239.219887734274</v>
      </c>
      <c r="S361" s="40">
        <f>INDEX(人口源表!$1:$1048576,MATCH($B361,人口源表!$A:$A,0),MATCH(S$1,人口源表!$1:$1,0))-INDEX(城镇人口!$1:$1048576,MATCH($B361,城镇人口!$B:$B,0),MATCH(S$1,城镇人口!$1:$1,0))</f>
        <v>44108.611804746004</v>
      </c>
      <c r="T361" s="40">
        <f>INDEX(人口源表!$1:$1048576,MATCH($B361,人口源表!$A:$A,0),MATCH(T$1,人口源表!$1:$1,0))-INDEX(城镇人口!$1:$1048576,MATCH($B361,城镇人口!$B:$B,0),MATCH(T$1,城镇人口!$1:$1,0))</f>
        <v>42951.225127129321</v>
      </c>
      <c r="U361" s="40">
        <f>INDEX(人口源表!$1:$1048576,MATCH($B361,人口源表!$A:$A,0),MATCH(U$1,人口源表!$1:$1,0))-INDEX(城镇人口!$1:$1048576,MATCH($B361,城镇人口!$B:$B,0),MATCH(U$1,城镇人口!$1:$1,0))</f>
        <v>41768.982497973484</v>
      </c>
      <c r="V361" s="40">
        <f>INDEX(人口源表!$1:$1048576,MATCH($B361,人口源表!$A:$A,0),MATCH(V$1,人口源表!$1:$1,0))-INDEX(城镇人口!$1:$1048576,MATCH($B361,城镇人口!$B:$B,0),MATCH(V$1,城镇人口!$1:$1,0))</f>
        <v>40564.154360924469</v>
      </c>
      <c r="W361" s="40">
        <f>INDEX(人口源表!$1:$1048576,MATCH($B361,人口源表!$A:$A,0),MATCH(W$1,人口源表!$1:$1,0))-INDEX(城镇人口!$1:$1048576,MATCH($B361,城镇人口!$B:$B,0),MATCH(W$1,城镇人口!$1:$1,0))</f>
        <v>39339.157228619966</v>
      </c>
      <c r="X361" s="40">
        <f>INDEX(人口源表!$1:$1048576,MATCH($B361,人口源表!$A:$A,0),MATCH(X$1,人口源表!$1:$1,0))-INDEX(城镇人口!$1:$1048576,MATCH($B361,城镇人口!$B:$B,0),MATCH(X$1,城镇人口!$1:$1,0))</f>
        <v>38096.376522359671</v>
      </c>
      <c r="Y361" s="40">
        <f>INDEX(人口源表!$1:$1048576,MATCH($B361,人口源表!$A:$A,0),MATCH(Y$1,人口源表!$1:$1,0))-INDEX(城镇人口!$1:$1048576,MATCH($B361,城镇人口!$B:$B,0),MATCH(Y$1,城镇人口!$1:$1,0))</f>
        <v>36838.317788712156</v>
      </c>
      <c r="Z361" s="40">
        <f>INDEX(人口源表!$1:$1048576,MATCH($B361,人口源表!$A:$A,0),MATCH(Z$1,人口源表!$1:$1,0))-INDEX(城镇人口!$1:$1048576,MATCH($B361,城镇人口!$B:$B,0),MATCH(Z$1,城镇人口!$1:$1,0))</f>
        <v>35567.732461605861</v>
      </c>
      <c r="AA361" s="40">
        <f>INDEX(人口源表!$1:$1048576,MATCH($B361,人口源表!$A:$A,0),MATCH(AA$1,人口源表!$1:$1,0))-INDEX(城镇人口!$1:$1048576,MATCH($B361,城镇人口!$B:$B,0),MATCH(AA$1,城镇人口!$1:$1,0))</f>
        <v>34287.001816074597</v>
      </c>
      <c r="AB361" s="40">
        <f>INDEX(人口源表!$1:$1048576,MATCH($B361,人口源表!$A:$A,0),MATCH(AB$1,人口源表!$1:$1,0))-INDEX(城镇人口!$1:$1048576,MATCH($B361,城镇人口!$B:$B,0),MATCH(AB$1,城镇人口!$1:$1,0))</f>
        <v>32999.150966982648</v>
      </c>
      <c r="AC361" s="40">
        <f>INDEX(人口源表!$1:$1048576,MATCH($B361,人口源表!$A:$A,0),MATCH(AC$1,人口源表!$1:$1,0))-INDEX(城镇人口!$1:$1048576,MATCH($B361,城镇人口!$B:$B,0),MATCH(AC$1,城镇人口!$1:$1,0))</f>
        <v>31956.267818553926</v>
      </c>
      <c r="AD361" s="40">
        <f>INDEX(人口源表!$1:$1048576,MATCH($B361,人口源表!$A:$A,0),MATCH(AD$1,人口源表!$1:$1,0))-INDEX(城镇人口!$1:$1048576,MATCH($B361,城镇人口!$B:$B,0),MATCH(AD$1,城镇人口!$1:$1,0))</f>
        <v>30909.226458257501</v>
      </c>
      <c r="AE361" s="40">
        <f>INDEX(人口源表!$1:$1048576,MATCH($B361,人口源表!$A:$A,0),MATCH(AE$1,人口源表!$1:$1,0))-INDEX(城镇人口!$1:$1048576,MATCH($B361,城镇人口!$B:$B,0),MATCH(AE$1,城镇人口!$1:$1,0))</f>
        <v>29860.311630202807</v>
      </c>
      <c r="AF361" s="40">
        <f>INDEX(人口源表!$1:$1048576,MATCH($B361,人口源表!$A:$A,0),MATCH(AF$1,人口源表!$1:$1,0))-INDEX(城镇人口!$1:$1048576,MATCH($B361,城镇人口!$B:$B,0),MATCH(AF$1,城镇人口!$1:$1,0))</f>
        <v>28811.824035084166</v>
      </c>
      <c r="AG361" s="40">
        <f>INDEX(人口源表!$1:$1048576,MATCH($B361,人口源表!$A:$A,0),MATCH(AG$1,人口源表!$1:$1,0))-INDEX(城镇人口!$1:$1048576,MATCH($B361,城镇人口!$B:$B,0),MATCH(AG$1,城镇人口!$1:$1,0))</f>
        <v>27766.307873033365</v>
      </c>
      <c r="AH361" s="40">
        <f>INDEX(人口源表!$1:$1048576,MATCH($B361,人口源表!$A:$A,0),MATCH(AH$1,人口源表!$1:$1,0))-INDEX(城镇人口!$1:$1048576,MATCH($B361,城镇人口!$B:$B,0),MATCH(AH$1,城镇人口!$1:$1,0))</f>
        <v>26725.665389114205</v>
      </c>
      <c r="AI361" s="40">
        <f>INDEX(人口源表!$1:$1048576,MATCH($B361,人口源表!$A:$A,0),MATCH(AI$1,人口源表!$1:$1,0))-INDEX(城镇人口!$1:$1048576,MATCH($B361,城镇人口!$B:$B,0),MATCH(AI$1,城镇人口!$1:$1,0))</f>
        <v>25692.264927219891</v>
      </c>
      <c r="AJ361" s="40">
        <f>INDEX(人口源表!$1:$1048576,MATCH($B361,人口源表!$A:$A,0),MATCH(AJ$1,人口源表!$1:$1,0))-INDEX(城镇人口!$1:$1048576,MATCH($B361,城镇人口!$B:$B,0),MATCH(AJ$1,城镇人口!$1:$1,0))</f>
        <v>24668.293611256318</v>
      </c>
      <c r="AK361" s="40">
        <f>INDEX(人口源表!$1:$1048576,MATCH($B361,人口源表!$A:$A,0),MATCH(AK$1,人口源表!$1:$1,0))-INDEX(城镇人口!$1:$1048576,MATCH($B361,城镇人口!$B:$B,0),MATCH(AK$1,城镇人口!$1:$1,0))</f>
        <v>23655.646385171684</v>
      </c>
      <c r="AL361" s="40">
        <f>INDEX(人口源表!$1:$1048576,MATCH($B361,人口源表!$A:$A,0),MATCH(AL$1,人口源表!$1:$1,0))-INDEX(城镇人口!$1:$1048576,MATCH($B361,城镇人口!$B:$B,0),MATCH(AL$1,城镇人口!$1:$1,0))</f>
        <v>22656.470445030893</v>
      </c>
      <c r="AM361" s="40">
        <f>INDEX(人口源表!$1:$1048576,MATCH($B361,人口源表!$A:$A,0),MATCH(AM$1,人口源表!$1:$1,0))-INDEX(城镇人口!$1:$1048576,MATCH($B361,城镇人口!$B:$B,0),MATCH(AM$1,城镇人口!$1:$1,0))</f>
        <v>21672.378659427137</v>
      </c>
      <c r="AN361" s="40">
        <f>INDEX(人口源表!$1:$1048576,MATCH($B361,人口源表!$A:$A,0),MATCH(AN$1,人口源表!$1:$1,0))-INDEX(城镇人口!$1:$1048576,MATCH($B361,城镇人口!$B:$B,0),MATCH(AN$1,城镇人口!$1:$1,0))</f>
        <v>20705.192026778532</v>
      </c>
      <c r="AO361" s="40">
        <f>INDEX(人口源表!$1:$1048576,MATCH($B361,人口源表!$A:$A,0),MATCH(AO$1,人口源表!$1:$1,0))-INDEX(城镇人口!$1:$1048576,MATCH($B361,城镇人口!$B:$B,0),MATCH(AO$1,城镇人口!$1:$1,0))</f>
        <v>19756.487067564391</v>
      </c>
      <c r="AP361" s="40">
        <f>INDEX(人口源表!$1:$1048576,MATCH($B361,人口源表!$A:$A,0),MATCH(AP$1,人口源表!$1:$1,0))-INDEX(城镇人口!$1:$1048576,MATCH($B361,城镇人口!$B:$B,0),MATCH(AP$1,城镇人口!$1:$1,0))</f>
        <v>18827.501203889289</v>
      </c>
      <c r="AQ361" s="40">
        <f>INDEX(人口源表!$1:$1048576,MATCH($B361,人口源表!$A:$A,0),MATCH(AQ$1,人口源表!$1:$1,0))-INDEX(城镇人口!$1:$1048576,MATCH($B361,城镇人口!$B:$B,0),MATCH(AQ$1,城镇人口!$1:$1,0))</f>
        <v>17919.592012886395</v>
      </c>
      <c r="AR361" s="40">
        <f>INDEX(人口源表!$1:$1048576,MATCH($B361,人口源表!$A:$A,0),MATCH(AR$1,人口源表!$1:$1,0))-INDEX(城镇人口!$1:$1048576,MATCH($B361,城镇人口!$B:$B,0),MATCH(AR$1,城镇人口!$1:$1,0))</f>
        <v>17033.653566444322</v>
      </c>
      <c r="AS361" s="40">
        <f>INDEX(人口源表!$1:$1048576,MATCH($B361,人口源表!$A:$A,0),MATCH(AS$1,人口源表!$1:$1,0))-INDEX(城镇人口!$1:$1048576,MATCH($B361,城镇人口!$B:$B,0),MATCH(AS$1,城镇人口!$1:$1,0))</f>
        <v>16170.558215381956</v>
      </c>
      <c r="AT361" s="40">
        <f>INDEX(人口源表!$1:$1048576,MATCH($B361,人口源表!$A:$A,0),MATCH(AT$1,人口源表!$1:$1,0))-INDEX(城镇人口!$1:$1048576,MATCH($B361,城镇人口!$B:$B,0),MATCH(AT$1,城镇人口!$1:$1,0))</f>
        <v>15330.7879720036</v>
      </c>
      <c r="AU361" s="40">
        <f>INDEX(人口源表!$1:$1048576,MATCH($B361,人口源表!$A:$A,0),MATCH(AU$1,人口源表!$1:$1,0))-INDEX(城镇人口!$1:$1048576,MATCH($B361,城镇人口!$B:$B,0),MATCH(AU$1,城镇人口!$1:$1,0))</f>
        <v>14514.674188302568</v>
      </c>
      <c r="AV361" s="40">
        <f>INDEX(人口源表!$1:$1048576,MATCH($B361,人口源表!$A:$A,0),MATCH(AV$1,人口源表!$1:$1,0))-INDEX(城镇人口!$1:$1048576,MATCH($B361,城镇人口!$B:$B,0),MATCH(AV$1,城镇人口!$1:$1,0))</f>
        <v>13722.288288947952</v>
      </c>
    </row>
    <row r="362" spans="1:48" x14ac:dyDescent="0.15">
      <c r="A362" s="4" t="s">
        <v>884</v>
      </c>
      <c r="B362" s="4" t="s">
        <v>604</v>
      </c>
      <c r="C362" s="34">
        <f>VLOOKUP(B362,'[1]2016省城人口总结（根）'!B:C,2,FALSE)/100</f>
        <v>0.84088424933748096</v>
      </c>
      <c r="D362" s="40">
        <f>INDEX(人口源表!$1:$1048576,MATCH($B362,人口源表!$A:$A,0),MATCH(D$1,人口源表!$1:$1,0))-INDEX(城镇人口!$1:$1048576,MATCH($B362,城镇人口!$B:$B,0),MATCH(D$1,城镇人口!$1:$1,0))</f>
        <v>94970.941272075754</v>
      </c>
      <c r="E362" s="40">
        <f>INDEX(人口源表!$1:$1048576,MATCH($B362,人口源表!$A:$A,0),MATCH(E$1,人口源表!$1:$1,0))-INDEX(城镇人口!$1:$1048576,MATCH($B362,城镇人口!$B:$B,0),MATCH(E$1,城镇人口!$1:$1,0))</f>
        <v>87225.97286783898</v>
      </c>
      <c r="F362" s="40">
        <f>INDEX(人口源表!$1:$1048576,MATCH($B362,人口源表!$A:$A,0),MATCH(F$1,人口源表!$1:$1,0))-INDEX(城镇人口!$1:$1048576,MATCH($B362,城镇人口!$B:$B,0),MATCH(F$1,城镇人口!$1:$1,0))</f>
        <v>79141.023023702204</v>
      </c>
      <c r="G362" s="40">
        <f>INDEX(人口源表!$1:$1048576,MATCH($B362,人口源表!$A:$A,0),MATCH(G$1,人口源表!$1:$1,0))-INDEX(城镇人口!$1:$1048576,MATCH($B362,城镇人口!$B:$B,0),MATCH(G$1,城镇人口!$1:$1,0))</f>
        <v>98996.918544546934</v>
      </c>
      <c r="H362" s="40">
        <f>INDEX(人口源表!$1:$1048576,MATCH($B362,人口源表!$A:$A,0),MATCH(H$1,人口源表!$1:$1,0))-INDEX(城镇人口!$1:$1048576,MATCH($B362,城镇人口!$B:$B,0),MATCH(H$1,城镇人口!$1:$1,0))</f>
        <v>87150.621550465934</v>
      </c>
      <c r="I362" s="40">
        <f>INDEX(人口源表!$1:$1048576,MATCH($B362,人口源表!$A:$A,0),MATCH(I$1,人口源表!$1:$1,0))-INDEX(城镇人口!$1:$1048576,MATCH($B362,城镇人口!$B:$B,0),MATCH(I$1,城镇人口!$1:$1,0))</f>
        <v>80229.240370017244</v>
      </c>
      <c r="J362" s="40">
        <f>INDEX(人口源表!$1:$1048576,MATCH($B362,人口源表!$A:$A,0),MATCH(J$1,人口源表!$1:$1,0))-INDEX(城镇人口!$1:$1048576,MATCH($B362,城镇人口!$B:$B,0),MATCH(J$1,城镇人口!$1:$1,0))</f>
        <v>72989.72868355934</v>
      </c>
      <c r="K362" s="40">
        <f>INDEX(人口源表!$1:$1048576,MATCH($B362,人口源表!$A:$A,0),MATCH(K$1,人口源表!$1:$1,0))-INDEX(城镇人口!$1:$1048576,MATCH($B362,城镇人口!$B:$B,0),MATCH(K$1,城镇人口!$1:$1,0))</f>
        <v>65452.54270193784</v>
      </c>
      <c r="L362" s="40">
        <f>INDEX(人口源表!$1:$1048576,MATCH($B362,人口源表!$A:$A,0),MATCH(L$1,人口源表!$1:$1,0))-INDEX(城镇人口!$1:$1048576,MATCH($B362,城镇人口!$B:$B,0),MATCH(L$1,城镇人口!$1:$1,0))</f>
        <v>57637.390707559185</v>
      </c>
      <c r="M362" s="40">
        <f>INDEX(人口源表!$1:$1048576,MATCH($B362,人口源表!$A:$A,0),MATCH(M$1,人口源表!$1:$1,0))-INDEX(城镇人口!$1:$1048576,MATCH($B362,城镇人口!$B:$B,0),MATCH(M$1,城镇人口!$1:$1,0))</f>
        <v>49562.950951577164</v>
      </c>
      <c r="N362" s="40">
        <f>INDEX(人口源表!$1:$1048576,MATCH($B362,人口源表!$A:$A,0),MATCH(N$1,人口源表!$1:$1,0))-INDEX(城镇人口!$1:$1048576,MATCH($B362,城镇人口!$B:$B,0),MATCH(N$1,城镇人口!$1:$1,0))</f>
        <v>41246.75639790867</v>
      </c>
      <c r="O362" s="40">
        <f>INDEX(人口源表!$1:$1048576,MATCH($B362,人口源表!$A:$A,0),MATCH(O$1,人口源表!$1:$1,0))-INDEX(城镇人口!$1:$1048576,MATCH($B362,城镇人口!$B:$B,0),MATCH(O$1,城镇人口!$1:$1,0))</f>
        <v>32705.571934091626</v>
      </c>
      <c r="P362" s="40">
        <f>INDEX(人口源表!$1:$1048576,MATCH($B362,人口源表!$A:$A,0),MATCH(P$1,人口源表!$1:$1,0))-INDEX(城镇人口!$1:$1048576,MATCH($B362,城镇人口!$B:$B,0),MATCH(P$1,城镇人口!$1:$1,0))</f>
        <v>23955.093070114846</v>
      </c>
      <c r="Q362" s="40">
        <f>INDEX(人口源表!$1:$1048576,MATCH($B362,人口源表!$A:$A,0),MATCH(Q$1,人口源表!$1:$1,0))-INDEX(城镇人口!$1:$1048576,MATCH($B362,城镇人口!$B:$B,0),MATCH(Q$1,城镇人口!$1:$1,0))</f>
        <v>15010.276340152486</v>
      </c>
      <c r="R362" s="40">
        <f>INDEX(人口源表!$1:$1048576,MATCH($B362,人口源表!$A:$A,0),MATCH(R$1,人口源表!$1:$1,0))-INDEX(城镇人口!$1:$1048576,MATCH($B362,城镇人口!$B:$B,0),MATCH(R$1,城镇人口!$1:$1,0))</f>
        <v>5885.1813136838609</v>
      </c>
      <c r="S362" s="40">
        <f>INDEX(人口源表!$1:$1048576,MATCH($B362,人口源表!$A:$A,0),MATCH(S$1,人口源表!$1:$1,0))-INDEX(城镇人口!$1:$1048576,MATCH($B362,城镇人口!$B:$B,0),MATCH(S$1,城镇人口!$1:$1,0))</f>
        <v>1249.8405160972616</v>
      </c>
      <c r="T362" s="40">
        <f>INDEX(人口源表!$1:$1048576,MATCH($B362,人口源表!$A:$A,0),MATCH(T$1,人口源表!$1:$1,0))-INDEX(城镇人口!$1:$1048576,MATCH($B362,城镇人口!$B:$B,0),MATCH(T$1,城镇人口!$1:$1,0))</f>
        <v>0</v>
      </c>
      <c r="U362" s="40">
        <f>INDEX(人口源表!$1:$1048576,MATCH($B362,人口源表!$A:$A,0),MATCH(U$1,人口源表!$1:$1,0))-INDEX(城镇人口!$1:$1048576,MATCH($B362,城镇人口!$B:$B,0),MATCH(U$1,城镇人口!$1:$1,0))</f>
        <v>0</v>
      </c>
      <c r="V362" s="40">
        <f>INDEX(人口源表!$1:$1048576,MATCH($B362,人口源表!$A:$A,0),MATCH(V$1,人口源表!$1:$1,0))-INDEX(城镇人口!$1:$1048576,MATCH($B362,城镇人口!$B:$B,0),MATCH(V$1,城镇人口!$1:$1,0))</f>
        <v>0</v>
      </c>
      <c r="W362" s="40">
        <f>INDEX(人口源表!$1:$1048576,MATCH($B362,人口源表!$A:$A,0),MATCH(W$1,人口源表!$1:$1,0))-INDEX(城镇人口!$1:$1048576,MATCH($B362,城镇人口!$B:$B,0),MATCH(W$1,城镇人口!$1:$1,0))</f>
        <v>0</v>
      </c>
      <c r="X362" s="40">
        <f>INDEX(人口源表!$1:$1048576,MATCH($B362,人口源表!$A:$A,0),MATCH(X$1,人口源表!$1:$1,0))-INDEX(城镇人口!$1:$1048576,MATCH($B362,城镇人口!$B:$B,0),MATCH(X$1,城镇人口!$1:$1,0))</f>
        <v>0</v>
      </c>
      <c r="Y362" s="40">
        <f>INDEX(人口源表!$1:$1048576,MATCH($B362,人口源表!$A:$A,0),MATCH(Y$1,人口源表!$1:$1,0))-INDEX(城镇人口!$1:$1048576,MATCH($B362,城镇人口!$B:$B,0),MATCH(Y$1,城镇人口!$1:$1,0))</f>
        <v>0</v>
      </c>
      <c r="Z362" s="40">
        <f>INDEX(人口源表!$1:$1048576,MATCH($B362,人口源表!$A:$A,0),MATCH(Z$1,人口源表!$1:$1,0))-INDEX(城镇人口!$1:$1048576,MATCH($B362,城镇人口!$B:$B,0),MATCH(Z$1,城镇人口!$1:$1,0))</f>
        <v>0</v>
      </c>
      <c r="AA362" s="40">
        <f>INDEX(人口源表!$1:$1048576,MATCH($B362,人口源表!$A:$A,0),MATCH(AA$1,人口源表!$1:$1,0))-INDEX(城镇人口!$1:$1048576,MATCH($B362,城镇人口!$B:$B,0),MATCH(AA$1,城镇人口!$1:$1,0))</f>
        <v>0</v>
      </c>
      <c r="AB362" s="40">
        <f>INDEX(人口源表!$1:$1048576,MATCH($B362,人口源表!$A:$A,0),MATCH(AB$1,人口源表!$1:$1,0))-INDEX(城镇人口!$1:$1048576,MATCH($B362,城镇人口!$B:$B,0),MATCH(AB$1,城镇人口!$1:$1,0))</f>
        <v>0</v>
      </c>
      <c r="AC362" s="40">
        <f>INDEX(人口源表!$1:$1048576,MATCH($B362,人口源表!$A:$A,0),MATCH(AC$1,人口源表!$1:$1,0))-INDEX(城镇人口!$1:$1048576,MATCH($B362,城镇人口!$B:$B,0),MATCH(AC$1,城镇人口!$1:$1,0))</f>
        <v>0</v>
      </c>
      <c r="AD362" s="40">
        <f>INDEX(人口源表!$1:$1048576,MATCH($B362,人口源表!$A:$A,0),MATCH(AD$1,人口源表!$1:$1,0))-INDEX(城镇人口!$1:$1048576,MATCH($B362,城镇人口!$B:$B,0),MATCH(AD$1,城镇人口!$1:$1,0))</f>
        <v>0</v>
      </c>
      <c r="AE362" s="40">
        <f>INDEX(人口源表!$1:$1048576,MATCH($B362,人口源表!$A:$A,0),MATCH(AE$1,人口源表!$1:$1,0))-INDEX(城镇人口!$1:$1048576,MATCH($B362,城镇人口!$B:$B,0),MATCH(AE$1,城镇人口!$1:$1,0))</f>
        <v>0</v>
      </c>
      <c r="AF362" s="40">
        <f>INDEX(人口源表!$1:$1048576,MATCH($B362,人口源表!$A:$A,0),MATCH(AF$1,人口源表!$1:$1,0))-INDEX(城镇人口!$1:$1048576,MATCH($B362,城镇人口!$B:$B,0),MATCH(AF$1,城镇人口!$1:$1,0))</f>
        <v>0</v>
      </c>
      <c r="AG362" s="40">
        <f>INDEX(人口源表!$1:$1048576,MATCH($B362,人口源表!$A:$A,0),MATCH(AG$1,人口源表!$1:$1,0))-INDEX(城镇人口!$1:$1048576,MATCH($B362,城镇人口!$B:$B,0),MATCH(AG$1,城镇人口!$1:$1,0))</f>
        <v>0</v>
      </c>
      <c r="AH362" s="40">
        <f>INDEX(人口源表!$1:$1048576,MATCH($B362,人口源表!$A:$A,0),MATCH(AH$1,人口源表!$1:$1,0))-INDEX(城镇人口!$1:$1048576,MATCH($B362,城镇人口!$B:$B,0),MATCH(AH$1,城镇人口!$1:$1,0))</f>
        <v>0</v>
      </c>
      <c r="AI362" s="40">
        <f>INDEX(人口源表!$1:$1048576,MATCH($B362,人口源表!$A:$A,0),MATCH(AI$1,人口源表!$1:$1,0))-INDEX(城镇人口!$1:$1048576,MATCH($B362,城镇人口!$B:$B,0),MATCH(AI$1,城镇人口!$1:$1,0))</f>
        <v>0</v>
      </c>
      <c r="AJ362" s="40">
        <f>INDEX(人口源表!$1:$1048576,MATCH($B362,人口源表!$A:$A,0),MATCH(AJ$1,人口源表!$1:$1,0))-INDEX(城镇人口!$1:$1048576,MATCH($B362,城镇人口!$B:$B,0),MATCH(AJ$1,城镇人口!$1:$1,0))</f>
        <v>0</v>
      </c>
      <c r="AK362" s="40">
        <f>INDEX(人口源表!$1:$1048576,MATCH($B362,人口源表!$A:$A,0),MATCH(AK$1,人口源表!$1:$1,0))-INDEX(城镇人口!$1:$1048576,MATCH($B362,城镇人口!$B:$B,0),MATCH(AK$1,城镇人口!$1:$1,0))</f>
        <v>0</v>
      </c>
      <c r="AL362" s="40">
        <f>INDEX(人口源表!$1:$1048576,MATCH($B362,人口源表!$A:$A,0),MATCH(AL$1,人口源表!$1:$1,0))-INDEX(城镇人口!$1:$1048576,MATCH($B362,城镇人口!$B:$B,0),MATCH(AL$1,城镇人口!$1:$1,0))</f>
        <v>0</v>
      </c>
      <c r="AM362" s="40">
        <f>INDEX(人口源表!$1:$1048576,MATCH($B362,人口源表!$A:$A,0),MATCH(AM$1,人口源表!$1:$1,0))-INDEX(城镇人口!$1:$1048576,MATCH($B362,城镇人口!$B:$B,0),MATCH(AM$1,城镇人口!$1:$1,0))</f>
        <v>0</v>
      </c>
      <c r="AN362" s="40">
        <f>INDEX(人口源表!$1:$1048576,MATCH($B362,人口源表!$A:$A,0),MATCH(AN$1,人口源表!$1:$1,0))-INDEX(城镇人口!$1:$1048576,MATCH($B362,城镇人口!$B:$B,0),MATCH(AN$1,城镇人口!$1:$1,0))</f>
        <v>0</v>
      </c>
      <c r="AO362" s="40">
        <f>INDEX(人口源表!$1:$1048576,MATCH($B362,人口源表!$A:$A,0),MATCH(AO$1,人口源表!$1:$1,0))-INDEX(城镇人口!$1:$1048576,MATCH($B362,城镇人口!$B:$B,0),MATCH(AO$1,城镇人口!$1:$1,0))</f>
        <v>0</v>
      </c>
      <c r="AP362" s="40">
        <f>INDEX(人口源表!$1:$1048576,MATCH($B362,人口源表!$A:$A,0),MATCH(AP$1,人口源表!$1:$1,0))-INDEX(城镇人口!$1:$1048576,MATCH($B362,城镇人口!$B:$B,0),MATCH(AP$1,城镇人口!$1:$1,0))</f>
        <v>0</v>
      </c>
      <c r="AQ362" s="40">
        <f>INDEX(人口源表!$1:$1048576,MATCH($B362,人口源表!$A:$A,0),MATCH(AQ$1,人口源表!$1:$1,0))-INDEX(城镇人口!$1:$1048576,MATCH($B362,城镇人口!$B:$B,0),MATCH(AQ$1,城镇人口!$1:$1,0))</f>
        <v>0</v>
      </c>
      <c r="AR362" s="40">
        <f>INDEX(人口源表!$1:$1048576,MATCH($B362,人口源表!$A:$A,0),MATCH(AR$1,人口源表!$1:$1,0))-INDEX(城镇人口!$1:$1048576,MATCH($B362,城镇人口!$B:$B,0),MATCH(AR$1,城镇人口!$1:$1,0))</f>
        <v>0</v>
      </c>
      <c r="AS362" s="40">
        <f>INDEX(人口源表!$1:$1048576,MATCH($B362,人口源表!$A:$A,0),MATCH(AS$1,人口源表!$1:$1,0))-INDEX(城镇人口!$1:$1048576,MATCH($B362,城镇人口!$B:$B,0),MATCH(AS$1,城镇人口!$1:$1,0))</f>
        <v>0</v>
      </c>
      <c r="AT362" s="40">
        <f>INDEX(人口源表!$1:$1048576,MATCH($B362,人口源表!$A:$A,0),MATCH(AT$1,人口源表!$1:$1,0))-INDEX(城镇人口!$1:$1048576,MATCH($B362,城镇人口!$B:$B,0),MATCH(AT$1,城镇人口!$1:$1,0))</f>
        <v>0</v>
      </c>
      <c r="AU362" s="40">
        <f>INDEX(人口源表!$1:$1048576,MATCH($B362,人口源表!$A:$A,0),MATCH(AU$1,人口源表!$1:$1,0))-INDEX(城镇人口!$1:$1048576,MATCH($B362,城镇人口!$B:$B,0),MATCH(AU$1,城镇人口!$1:$1,0))</f>
        <v>0</v>
      </c>
      <c r="AV362" s="40">
        <f>INDEX(人口源表!$1:$1048576,MATCH($B362,人口源表!$A:$A,0),MATCH(AV$1,人口源表!$1:$1,0))-INDEX(城镇人口!$1:$1048576,MATCH($B362,城镇人口!$B:$B,0),MATCH(AV$1,城镇人口!$1:$1,0))</f>
        <v>0</v>
      </c>
    </row>
    <row r="363" spans="1:48" x14ac:dyDescent="0.15">
      <c r="A363" s="4" t="s">
        <v>884</v>
      </c>
      <c r="B363" s="4" t="s">
        <v>606</v>
      </c>
      <c r="C363" s="34">
        <f>VLOOKUP(B363,'[1]2016省城人口总结（根）'!B:C,2,FALSE)/100</f>
        <v>0.24098661989476303</v>
      </c>
      <c r="D363" s="40">
        <f>INDEX(人口源表!$1:$1048576,MATCH($B363,人口源表!$A:$A,0),MATCH(D$1,人口源表!$1:$1,0))-INDEX(城镇人口!$1:$1048576,MATCH($B363,城镇人口!$B:$B,0),MATCH(D$1,城镇人口!$1:$1,0))</f>
        <v>563618.05278834153</v>
      </c>
      <c r="E363" s="40">
        <f>INDEX(人口源表!$1:$1048576,MATCH($B363,人口源表!$A:$A,0),MATCH(E$1,人口源表!$1:$1,0))-INDEX(城镇人口!$1:$1048576,MATCH($B363,城镇人口!$B:$B,0),MATCH(E$1,城镇人口!$1:$1,0))</f>
        <v>565005.27296747081</v>
      </c>
      <c r="F363" s="40">
        <f>INDEX(人口源表!$1:$1048576,MATCH($B363,人口源表!$A:$A,0),MATCH(F$1,人口源表!$1:$1,0))-INDEX(城镇人口!$1:$1048576,MATCH($B363,城镇人口!$B:$B,0),MATCH(F$1,城镇人口!$1:$1,0))</f>
        <v>566190.83049452165</v>
      </c>
      <c r="G363" s="40">
        <f>INDEX(人口源表!$1:$1048576,MATCH($B363,人口源表!$A:$A,0),MATCH(G$1,人口源表!$1:$1,0))-INDEX(城镇人口!$1:$1048576,MATCH($B363,城镇人口!$B:$B,0),MATCH(G$1,城镇人口!$1:$1,0))</f>
        <v>590470.40579170291</v>
      </c>
      <c r="H363" s="40">
        <f>INDEX(人口源表!$1:$1048576,MATCH($B363,人口源表!$A:$A,0),MATCH(H$1,人口源表!$1:$1,0))-INDEX(城镇人口!$1:$1048576,MATCH($B363,城镇人口!$B:$B,0),MATCH(H$1,城镇人口!$1:$1,0))</f>
        <v>592400.11167395709</v>
      </c>
      <c r="I363" s="40">
        <f>INDEX(人口源表!$1:$1048576,MATCH($B363,人口源表!$A:$A,0),MATCH(I$1,人口源表!$1:$1,0))-INDEX(城镇人口!$1:$1048576,MATCH($B363,城镇人口!$B:$B,0),MATCH(I$1,城镇人口!$1:$1,0))</f>
        <v>595896.09922819783</v>
      </c>
      <c r="J363" s="40">
        <f>INDEX(人口源表!$1:$1048576,MATCH($B363,人口源表!$A:$A,0),MATCH(J$1,人口源表!$1:$1,0))-INDEX(城镇人口!$1:$1048576,MATCH($B363,城镇人口!$B:$B,0),MATCH(J$1,城镇人口!$1:$1,0))</f>
        <v>599500.44237822585</v>
      </c>
      <c r="K363" s="40">
        <f>INDEX(人口源表!$1:$1048576,MATCH($B363,人口源表!$A:$A,0),MATCH(K$1,人口源表!$1:$1,0))-INDEX(城镇人口!$1:$1048576,MATCH($B363,城镇人口!$B:$B,0),MATCH(K$1,城镇人口!$1:$1,0))</f>
        <v>603151.06517520023</v>
      </c>
      <c r="L363" s="40">
        <f>INDEX(人口源表!$1:$1048576,MATCH($B363,人口源表!$A:$A,0),MATCH(L$1,人口源表!$1:$1,0))-INDEX(城镇人口!$1:$1048576,MATCH($B363,城镇人口!$B:$B,0),MATCH(L$1,城镇人口!$1:$1,0))</f>
        <v>606791.82848810707</v>
      </c>
      <c r="M363" s="40">
        <f>INDEX(人口源表!$1:$1048576,MATCH($B363,人口源表!$A:$A,0),MATCH(M$1,人口源表!$1:$1,0))-INDEX(城镇人口!$1:$1048576,MATCH($B363,城镇人口!$B:$B,0),MATCH(M$1,城镇人口!$1:$1,0))</f>
        <v>610369.54074191267</v>
      </c>
      <c r="N363" s="40">
        <f>INDEX(人口源表!$1:$1048576,MATCH($B363,人口源表!$A:$A,0),MATCH(N$1,人口源表!$1:$1,0))-INDEX(城镇人口!$1:$1048576,MATCH($B363,城镇人口!$B:$B,0),MATCH(N$1,城镇人口!$1:$1,0))</f>
        <v>613836.11560589843</v>
      </c>
      <c r="O363" s="40">
        <f>INDEX(人口源表!$1:$1048576,MATCH($B363,人口源表!$A:$A,0),MATCH(O$1,人口源表!$1:$1,0))-INDEX(城镇人口!$1:$1048576,MATCH($B363,城镇人口!$B:$B,0),MATCH(O$1,城镇人口!$1:$1,0))</f>
        <v>617144.89083765994</v>
      </c>
      <c r="P363" s="40">
        <f>INDEX(人口源表!$1:$1048576,MATCH($B363,人口源表!$A:$A,0),MATCH(P$1,人口源表!$1:$1,0))-INDEX(城镇人口!$1:$1048576,MATCH($B363,城镇人口!$B:$B,0),MATCH(P$1,城镇人口!$1:$1,0))</f>
        <v>620257.11958947778</v>
      </c>
      <c r="Q363" s="40">
        <f>INDEX(人口源表!$1:$1048576,MATCH($B363,人口源表!$A:$A,0),MATCH(Q$1,人口源表!$1:$1,0))-INDEX(城镇人口!$1:$1048576,MATCH($B363,城镇人口!$B:$B,0),MATCH(Q$1,城镇人口!$1:$1,0))</f>
        <v>623135.3862088772</v>
      </c>
      <c r="R363" s="40">
        <f>INDEX(人口源表!$1:$1048576,MATCH($B363,人口源表!$A:$A,0),MATCH(R$1,人口源表!$1:$1,0))-INDEX(城镇人口!$1:$1048576,MATCH($B363,城镇人口!$B:$B,0),MATCH(R$1,城镇人口!$1:$1,0))</f>
        <v>625747.18353065499</v>
      </c>
      <c r="S363" s="40">
        <f>INDEX(人口源表!$1:$1048576,MATCH($B363,人口源表!$A:$A,0),MATCH(S$1,人口源表!$1:$1,0))-INDEX(城镇人口!$1:$1048576,MATCH($B363,城镇人口!$B:$B,0),MATCH(S$1,城镇人口!$1:$1,0))</f>
        <v>629319.52083381172</v>
      </c>
      <c r="T363" s="40">
        <f>INDEX(人口源表!$1:$1048576,MATCH($B363,人口源表!$A:$A,0),MATCH(T$1,人口源表!$1:$1,0))-INDEX(城镇人口!$1:$1048576,MATCH($B363,城镇人口!$B:$B,0),MATCH(T$1,城镇人口!$1:$1,0))</f>
        <v>632607.72227516328</v>
      </c>
      <c r="U363" s="40">
        <f>INDEX(人口源表!$1:$1048576,MATCH($B363,人口源表!$A:$A,0),MATCH(U$1,人口源表!$1:$1,0))-INDEX(城镇人口!$1:$1048576,MATCH($B363,城镇人口!$B:$B,0),MATCH(U$1,城镇人口!$1:$1,0))</f>
        <v>635591.13929673797</v>
      </c>
      <c r="V363" s="40">
        <f>INDEX(人口源表!$1:$1048576,MATCH($B363,人口源表!$A:$A,0),MATCH(V$1,人口源表!$1:$1,0))-INDEX(城镇人口!$1:$1048576,MATCH($B363,城镇人口!$B:$B,0),MATCH(V$1,城镇人口!$1:$1,0))</f>
        <v>638250.02658711956</v>
      </c>
      <c r="W363" s="40">
        <f>INDEX(人口源表!$1:$1048576,MATCH($B363,人口源表!$A:$A,0),MATCH(W$1,人口源表!$1:$1,0))-INDEX(城镇人口!$1:$1048576,MATCH($B363,城镇人口!$B:$B,0),MATCH(W$1,城镇人口!$1:$1,0))</f>
        <v>640569.07732171402</v>
      </c>
      <c r="X363" s="40">
        <f>INDEX(人口源表!$1:$1048576,MATCH($B363,人口源表!$A:$A,0),MATCH(X$1,人口源表!$1:$1,0))-INDEX(城镇人口!$1:$1048576,MATCH($B363,城镇人口!$B:$B,0),MATCH(X$1,城镇人口!$1:$1,0))</f>
        <v>642537.38168166275</v>
      </c>
      <c r="Y363" s="40">
        <f>INDEX(人口源表!$1:$1048576,MATCH($B363,人口源表!$A:$A,0),MATCH(Y$1,人口源表!$1:$1,0))-INDEX(城镇人口!$1:$1048576,MATCH($B363,城镇人口!$B:$B,0),MATCH(Y$1,城镇人口!$1:$1,0))</f>
        <v>644145.5643353347</v>
      </c>
      <c r="Z363" s="40">
        <f>INDEX(人口源表!$1:$1048576,MATCH($B363,人口源表!$A:$A,0),MATCH(Z$1,人口源表!$1:$1,0))-INDEX(城镇人口!$1:$1048576,MATCH($B363,城镇人口!$B:$B,0),MATCH(Z$1,城镇人口!$1:$1,0))</f>
        <v>645389.99292943045</v>
      </c>
      <c r="AA363" s="40">
        <f>INDEX(人口源表!$1:$1048576,MATCH($B363,人口源表!$A:$A,0),MATCH(AA$1,人口源表!$1:$1,0))-INDEX(城镇人口!$1:$1048576,MATCH($B363,城镇人口!$B:$B,0),MATCH(AA$1,城镇人口!$1:$1,0))</f>
        <v>646267.1030035892</v>
      </c>
      <c r="AB363" s="40">
        <f>INDEX(人口源表!$1:$1048576,MATCH($B363,人口源表!$A:$A,0),MATCH(AB$1,人口源表!$1:$1,0))-INDEX(城镇人口!$1:$1048576,MATCH($B363,城镇人口!$B:$B,0),MATCH(AB$1,城镇人口!$1:$1,0))</f>
        <v>646780.40530755499</v>
      </c>
      <c r="AC363" s="40">
        <f>INDEX(人口源表!$1:$1048576,MATCH($B363,人口源表!$A:$A,0),MATCH(AC$1,人口源表!$1:$1,0))-INDEX(城镇人口!$1:$1048576,MATCH($B363,城镇人口!$B:$B,0),MATCH(AC$1,城镇人口!$1:$1,0))</f>
        <v>647274.0520980251</v>
      </c>
      <c r="AD363" s="40">
        <f>INDEX(人口源表!$1:$1048576,MATCH($B363,人口源表!$A:$A,0),MATCH(AD$1,人口源表!$1:$1,0))-INDEX(城镇人口!$1:$1048576,MATCH($B363,城镇人口!$B:$B,0),MATCH(AD$1,城镇人口!$1:$1,0))</f>
        <v>647420.77524935477</v>
      </c>
      <c r="AE363" s="40">
        <f>INDEX(人口源表!$1:$1048576,MATCH($B363,人口源表!$A:$A,0),MATCH(AE$1,人口源表!$1:$1,0))-INDEX(城镇人口!$1:$1048576,MATCH($B363,城镇人口!$B:$B,0),MATCH(AE$1,城镇人口!$1:$1,0))</f>
        <v>647231.94451857638</v>
      </c>
      <c r="AF363" s="40">
        <f>INDEX(人口源表!$1:$1048576,MATCH($B363,人口源表!$A:$A,0),MATCH(AF$1,人口源表!$1:$1,0))-INDEX(城镇人口!$1:$1048576,MATCH($B363,城镇人口!$B:$B,0),MATCH(AF$1,城镇人口!$1:$1,0))</f>
        <v>646720.2702271163</v>
      </c>
      <c r="AG363" s="40">
        <f>INDEX(人口源表!$1:$1048576,MATCH($B363,人口源表!$A:$A,0),MATCH(AG$1,人口源表!$1:$1,0))-INDEX(城镇人口!$1:$1048576,MATCH($B363,城镇人口!$B:$B,0),MATCH(AG$1,城镇人口!$1:$1,0))</f>
        <v>645903.96109559154</v>
      </c>
      <c r="AH363" s="40">
        <f>INDEX(人口源表!$1:$1048576,MATCH($B363,人口源表!$A:$A,0),MATCH(AH$1,人口源表!$1:$1,0))-INDEX(城镇人口!$1:$1048576,MATCH($B363,城镇人口!$B:$B,0),MATCH(AH$1,城镇人口!$1:$1,0))</f>
        <v>644803.90234910417</v>
      </c>
      <c r="AI363" s="40">
        <f>INDEX(人口源表!$1:$1048576,MATCH($B363,人口源表!$A:$A,0),MATCH(AI$1,人口源表!$1:$1,0))-INDEX(城镇人口!$1:$1048576,MATCH($B363,城镇人口!$B:$B,0),MATCH(AI$1,城镇人口!$1:$1,0))</f>
        <v>643443.63166265876</v>
      </c>
      <c r="AJ363" s="40">
        <f>INDEX(人口源表!$1:$1048576,MATCH($B363,人口源表!$A:$A,0),MATCH(AJ$1,人口源表!$1:$1,0))-INDEX(城镇人口!$1:$1048576,MATCH($B363,城镇人口!$B:$B,0),MATCH(AJ$1,城镇人口!$1:$1,0))</f>
        <v>641848.62333162932</v>
      </c>
      <c r="AK363" s="40">
        <f>INDEX(人口源表!$1:$1048576,MATCH($B363,人口源表!$A:$A,0),MATCH(AK$1,人口源表!$1:$1,0))-INDEX(城镇人口!$1:$1048576,MATCH($B363,城镇人口!$B:$B,0),MATCH(AK$1,城镇人口!$1:$1,0))</f>
        <v>640050.41155294771</v>
      </c>
      <c r="AL363" s="40">
        <f>INDEX(人口源表!$1:$1048576,MATCH($B363,人口源表!$A:$A,0),MATCH(AL$1,人口源表!$1:$1,0))-INDEX(城镇人口!$1:$1048576,MATCH($B363,城镇人口!$B:$B,0),MATCH(AL$1,城镇人口!$1:$1,0))</f>
        <v>638080.33383235848</v>
      </c>
      <c r="AM363" s="40">
        <f>INDEX(人口源表!$1:$1048576,MATCH($B363,人口源表!$A:$A,0),MATCH(AM$1,人口源表!$1:$1,0))-INDEX(城镇人口!$1:$1048576,MATCH($B363,城镇人口!$B:$B,0),MATCH(AM$1,城镇人口!$1:$1,0))</f>
        <v>635975.03313465428</v>
      </c>
      <c r="AN363" s="40">
        <f>INDEX(人口源表!$1:$1048576,MATCH($B363,人口源表!$A:$A,0),MATCH(AN$1,人口源表!$1:$1,0))-INDEX(城镇人口!$1:$1048576,MATCH($B363,城镇人口!$B:$B,0),MATCH(AN$1,城镇人口!$1:$1,0))</f>
        <v>633772.28797031159</v>
      </c>
      <c r="AO363" s="40">
        <f>INDEX(人口源表!$1:$1048576,MATCH($B363,人口源表!$A:$A,0),MATCH(AO$1,人口源表!$1:$1,0))-INDEX(城镇人口!$1:$1048576,MATCH($B363,城镇人口!$B:$B,0),MATCH(AO$1,城镇人口!$1:$1,0))</f>
        <v>631515.11220497149</v>
      </c>
      <c r="AP363" s="40">
        <f>INDEX(人口源表!$1:$1048576,MATCH($B363,人口源表!$A:$A,0),MATCH(AP$1,人口源表!$1:$1,0))-INDEX(城镇人口!$1:$1048576,MATCH($B363,城镇人口!$B:$B,0),MATCH(AP$1,城镇人口!$1:$1,0))</f>
        <v>629247.59851068375</v>
      </c>
      <c r="AQ363" s="40">
        <f>INDEX(人口源表!$1:$1048576,MATCH($B363,人口源表!$A:$A,0),MATCH(AQ$1,人口源表!$1:$1,0))-INDEX(城镇人口!$1:$1048576,MATCH($B363,城镇人口!$B:$B,0),MATCH(AQ$1,城镇人口!$1:$1,0))</f>
        <v>627017.63681141392</v>
      </c>
      <c r="AR363" s="40">
        <f>INDEX(人口源表!$1:$1048576,MATCH($B363,人口源表!$A:$A,0),MATCH(AR$1,人口源表!$1:$1,0))-INDEX(城镇人口!$1:$1048576,MATCH($B363,城镇人口!$B:$B,0),MATCH(AR$1,城镇人口!$1:$1,0))</f>
        <v>624874.14729022468</v>
      </c>
      <c r="AS363" s="40">
        <f>INDEX(人口源表!$1:$1048576,MATCH($B363,人口源表!$A:$A,0),MATCH(AS$1,人口源表!$1:$1,0))-INDEX(城镇人口!$1:$1048576,MATCH($B363,城镇人口!$B:$B,0),MATCH(AS$1,城镇人口!$1:$1,0))</f>
        <v>622872.51228908089</v>
      </c>
      <c r="AT363" s="40">
        <f>INDEX(人口源表!$1:$1048576,MATCH($B363,人口源表!$A:$A,0),MATCH(AT$1,人口源表!$1:$1,0))-INDEX(城镇人口!$1:$1048576,MATCH($B363,城镇人口!$B:$B,0),MATCH(AT$1,城镇人口!$1:$1,0))</f>
        <v>621066.35677409917</v>
      </c>
      <c r="AU363" s="40">
        <f>INDEX(人口源表!$1:$1048576,MATCH($B363,人口源表!$A:$A,0),MATCH(AU$1,人口源表!$1:$1,0))-INDEX(城镇人口!$1:$1048576,MATCH($B363,城镇人口!$B:$B,0),MATCH(AU$1,城镇人口!$1:$1,0))</f>
        <v>619516.37676204299</v>
      </c>
      <c r="AV363" s="40">
        <f>INDEX(人口源表!$1:$1048576,MATCH($B363,人口源表!$A:$A,0),MATCH(AV$1,人口源表!$1:$1,0))-INDEX(城镇人口!$1:$1048576,MATCH($B363,城镇人口!$B:$B,0),MATCH(AV$1,城镇人口!$1:$1,0))</f>
        <v>618283.49640629103</v>
      </c>
    </row>
    <row r="364" spans="1:48" x14ac:dyDescent="0.15">
      <c r="A364" s="4" t="s">
        <v>884</v>
      </c>
      <c r="B364" s="4" t="s">
        <v>608</v>
      </c>
      <c r="C364" s="34">
        <f>VLOOKUP(B364,'[1]2016省城人口总结（根）'!B:C,2,FALSE)/100</f>
        <v>0.29743705650459901</v>
      </c>
      <c r="D364" s="40">
        <f>INDEX(人口源表!$1:$1048576,MATCH($B364,人口源表!$A:$A,0),MATCH(D$1,人口源表!$1:$1,0))-INDEX(城镇人口!$1:$1048576,MATCH($B364,城镇人口!$B:$B,0),MATCH(D$1,城镇人口!$1:$1,0))</f>
        <v>487152.97738544911</v>
      </c>
      <c r="E364" s="40">
        <f>INDEX(人口源表!$1:$1048576,MATCH($B364,人口源表!$A:$A,0),MATCH(E$1,人口源表!$1:$1,0))-INDEX(城镇人口!$1:$1048576,MATCH($B364,城镇人口!$B:$B,0),MATCH(E$1,城镇人口!$1:$1,0))</f>
        <v>487416.70616249496</v>
      </c>
      <c r="F364" s="40">
        <f>INDEX(人口源表!$1:$1048576,MATCH($B364,人口源表!$A:$A,0),MATCH(F$1,人口源表!$1:$1,0))-INDEX(城镇人口!$1:$1048576,MATCH($B364,城镇人口!$B:$B,0),MATCH(F$1,城镇人口!$1:$1,0))</f>
        <v>487491.39753660181</v>
      </c>
      <c r="G364" s="40">
        <f>INDEX(人口源表!$1:$1048576,MATCH($B364,人口源表!$A:$A,0),MATCH(G$1,人口源表!$1:$1,0))-INDEX(城镇人口!$1:$1048576,MATCH($B364,城镇人口!$B:$B,0),MATCH(G$1,城镇人口!$1:$1,0))</f>
        <v>518280.5085534738</v>
      </c>
      <c r="H364" s="40">
        <f>INDEX(人口源表!$1:$1048576,MATCH($B364,人口源表!$A:$A,0),MATCH(H$1,人口源表!$1:$1,0))-INDEX(城镇人口!$1:$1048576,MATCH($B364,城镇人口!$B:$B,0),MATCH(H$1,城镇人口!$1:$1,0))</f>
        <v>518825.61449274485</v>
      </c>
      <c r="I364" s="40">
        <f>INDEX(人口源表!$1:$1048576,MATCH($B364,人口源表!$A:$A,0),MATCH(I$1,人口源表!$1:$1,0))-INDEX(城镇人口!$1:$1048576,MATCH($B364,城镇人口!$B:$B,0),MATCH(I$1,城镇人口!$1:$1,0))</f>
        <v>521206.81359852559</v>
      </c>
      <c r="J364" s="40">
        <f>INDEX(人口源表!$1:$1048576,MATCH($B364,人口源表!$A:$A,0),MATCH(J$1,人口源表!$1:$1,0))-INDEX(城镇人口!$1:$1048576,MATCH($B364,城镇人口!$B:$B,0),MATCH(J$1,城镇人口!$1:$1,0))</f>
        <v>523722.28273278952</v>
      </c>
      <c r="K364" s="40">
        <f>INDEX(人口源表!$1:$1048576,MATCH($B364,人口源表!$A:$A,0),MATCH(K$1,人口源表!$1:$1,0))-INDEX(城镇人口!$1:$1048576,MATCH($B364,城镇人口!$B:$B,0),MATCH(K$1,城镇人口!$1:$1,0))</f>
        <v>526313.71174290474</v>
      </c>
      <c r="L364" s="40">
        <f>INDEX(人口源表!$1:$1048576,MATCH($B364,人口源表!$A:$A,0),MATCH(L$1,人口源表!$1:$1,0))-INDEX(城镇人口!$1:$1048576,MATCH($B364,城镇人口!$B:$B,0),MATCH(L$1,城镇人口!$1:$1,0))</f>
        <v>528926.45786747849</v>
      </c>
      <c r="M364" s="40">
        <f>INDEX(人口源表!$1:$1048576,MATCH($B364,人口源表!$A:$A,0),MATCH(M$1,人口源表!$1:$1,0))-INDEX(城镇人口!$1:$1048576,MATCH($B364,城镇人口!$B:$B,0),MATCH(M$1,城镇人口!$1:$1,0))</f>
        <v>531508.8393802502</v>
      </c>
      <c r="N364" s="40">
        <f>INDEX(人口源表!$1:$1048576,MATCH($B364,人口源表!$A:$A,0),MATCH(N$1,人口源表!$1:$1,0))-INDEX(城镇人口!$1:$1048576,MATCH($B364,城镇人口!$B:$B,0),MATCH(N$1,城镇人口!$1:$1,0))</f>
        <v>534015.42117664777</v>
      </c>
      <c r="O364" s="40">
        <f>INDEX(人口源表!$1:$1048576,MATCH($B364,人口源表!$A:$A,0),MATCH(O$1,人口源表!$1:$1,0))-INDEX(城镇人口!$1:$1048576,MATCH($B364,城镇人口!$B:$B,0),MATCH(O$1,城镇人口!$1:$1,0))</f>
        <v>536401.6330087306</v>
      </c>
      <c r="P364" s="40">
        <f>INDEX(人口源表!$1:$1048576,MATCH($B364,人口源表!$A:$A,0),MATCH(P$1,人口源表!$1:$1,0))-INDEX(城镇人口!$1:$1048576,MATCH($B364,城镇人口!$B:$B,0),MATCH(P$1,城镇人口!$1:$1,0))</f>
        <v>538629.69030993921</v>
      </c>
      <c r="Q364" s="40">
        <f>INDEX(人口源表!$1:$1048576,MATCH($B364,人口源表!$A:$A,0),MATCH(Q$1,人口源表!$1:$1,0))-INDEX(城镇人口!$1:$1048576,MATCH($B364,城镇人口!$B:$B,0),MATCH(Q$1,城镇人口!$1:$1,0))</f>
        <v>540664.54954763805</v>
      </c>
      <c r="R364" s="40">
        <f>INDEX(人口源表!$1:$1048576,MATCH($B364,人口源表!$A:$A,0),MATCH(R$1,人口源表!$1:$1,0))-INDEX(城镇人口!$1:$1048576,MATCH($B364,城镇人口!$B:$B,0),MATCH(R$1,城镇人口!$1:$1,0))</f>
        <v>542473.87571454048</v>
      </c>
      <c r="S364" s="40">
        <f>INDEX(人口源表!$1:$1048576,MATCH($B364,人口源表!$A:$A,0),MATCH(S$1,人口源表!$1:$1,0))-INDEX(城镇人口!$1:$1048576,MATCH($B364,城镇人口!$B:$B,0),MATCH(S$1,城镇人口!$1:$1,0))</f>
        <v>545512.29044649238</v>
      </c>
      <c r="T364" s="40">
        <f>INDEX(人口源表!$1:$1048576,MATCH($B364,人口源表!$A:$A,0),MATCH(T$1,人口源表!$1:$1,0))-INDEX(城镇人口!$1:$1048576,MATCH($B364,城镇人口!$B:$B,0),MATCH(T$1,城镇人口!$1:$1,0))</f>
        <v>548320.07409381703</v>
      </c>
      <c r="U364" s="40">
        <f>INDEX(人口源表!$1:$1048576,MATCH($B364,人口源表!$A:$A,0),MATCH(U$1,人口源表!$1:$1,0))-INDEX(城镇人口!$1:$1048576,MATCH($B364,城镇人口!$B:$B,0),MATCH(U$1,城镇人口!$1:$1,0))</f>
        <v>550874.84657467715</v>
      </c>
      <c r="V364" s="40">
        <f>INDEX(人口源表!$1:$1048576,MATCH($B364,人口源表!$A:$A,0),MATCH(V$1,人口源表!$1:$1,0))-INDEX(城镇人口!$1:$1048576,MATCH($B364,城镇人口!$B:$B,0),MATCH(V$1,城镇人口!$1:$1,0))</f>
        <v>553157.71395301539</v>
      </c>
      <c r="W364" s="40">
        <f>INDEX(人口源表!$1:$1048576,MATCH($B364,人口源表!$A:$A,0),MATCH(W$1,人口源表!$1:$1,0))-INDEX(城镇人口!$1:$1048576,MATCH($B364,城镇人口!$B:$B,0),MATCH(W$1,城镇人口!$1:$1,0))</f>
        <v>555154.50631368579</v>
      </c>
      <c r="X364" s="40">
        <f>INDEX(人口源表!$1:$1048576,MATCH($B364,人口源表!$A:$A,0),MATCH(X$1,人口源表!$1:$1,0))-INDEX(城镇人口!$1:$1048576,MATCH($B364,城镇人口!$B:$B,0),MATCH(X$1,城镇人口!$1:$1,0))</f>
        <v>556852.52855074685</v>
      </c>
      <c r="Y364" s="40">
        <f>INDEX(人口源表!$1:$1048576,MATCH($B364,人口源表!$A:$A,0),MATCH(Y$1,人口源表!$1:$1,0))-INDEX(城镇人口!$1:$1048576,MATCH($B364,城镇人口!$B:$B,0),MATCH(Y$1,城镇人口!$1:$1,0))</f>
        <v>558243.08875845606</v>
      </c>
      <c r="Z364" s="40">
        <f>INDEX(人口源表!$1:$1048576,MATCH($B364,人口源表!$A:$A,0),MATCH(Z$1,人口源表!$1:$1,0))-INDEX(城镇人口!$1:$1048576,MATCH($B364,城镇人口!$B:$B,0),MATCH(Z$1,城镇人口!$1:$1,0))</f>
        <v>559320.17748716893</v>
      </c>
      <c r="AA364" s="40">
        <f>INDEX(人口源表!$1:$1048576,MATCH($B364,人口源表!$A:$A,0),MATCH(AA$1,人口源表!$1:$1,0))-INDEX(城镇人口!$1:$1048576,MATCH($B364,城镇人口!$B:$B,0),MATCH(AA$1,城镇人口!$1:$1,0))</f>
        <v>560080.4328956086</v>
      </c>
      <c r="AB364" s="40">
        <f>INDEX(人口源表!$1:$1048576,MATCH($B364,人口源表!$A:$A,0),MATCH(AB$1,人口源表!$1:$1,0))-INDEX(城镇人口!$1:$1048576,MATCH($B364,城镇人口!$B:$B,0),MATCH(AB$1,城镇人口!$1:$1,0))</f>
        <v>560524.3664403155</v>
      </c>
      <c r="AC364" s="40">
        <f>INDEX(人口源表!$1:$1048576,MATCH($B364,人口源表!$A:$A,0),MATCH(AC$1,人口源表!$1:$1,0))-INDEX(城镇人口!$1:$1048576,MATCH($B364,城镇人口!$B:$B,0),MATCH(AC$1,城镇人口!$1:$1,0))</f>
        <v>561059.6175361569</v>
      </c>
      <c r="AD364" s="40">
        <f>INDEX(人口源表!$1:$1048576,MATCH($B364,人口源表!$A:$A,0),MATCH(AD$1,人口源表!$1:$1,0))-INDEX(城镇人口!$1:$1048576,MATCH($B364,城镇人口!$B:$B,0),MATCH(AD$1,城镇人口!$1:$1,0))</f>
        <v>561293.55491151242</v>
      </c>
      <c r="AE364" s="40">
        <f>INDEX(人口源表!$1:$1048576,MATCH($B364,人口源表!$A:$A,0),MATCH(AE$1,人口源表!$1:$1,0))-INDEX(城镇人口!$1:$1048576,MATCH($B364,城镇人口!$B:$B,0),MATCH(AE$1,城镇人口!$1:$1,0))</f>
        <v>561233.69025376625</v>
      </c>
      <c r="AF364" s="40">
        <f>INDEX(人口源表!$1:$1048576,MATCH($B364,人口源表!$A:$A,0),MATCH(AF$1,人口源表!$1:$1,0))-INDEX(城镇人口!$1:$1048576,MATCH($B364,城镇人口!$B:$B,0),MATCH(AF$1,城镇人口!$1:$1,0))</f>
        <v>560891.24843454338</v>
      </c>
      <c r="AG364" s="40">
        <f>INDEX(人口源表!$1:$1048576,MATCH($B364,人口源表!$A:$A,0),MATCH(AG$1,人口源表!$1:$1,0))-INDEX(城镇人口!$1:$1048576,MATCH($B364,城镇人口!$B:$B,0),MATCH(AG$1,城镇人口!$1:$1,0))</f>
        <v>560279.87766550831</v>
      </c>
      <c r="AH364" s="40">
        <f>INDEX(人口源表!$1:$1048576,MATCH($B364,人口源表!$A:$A,0),MATCH(AH$1,人口源表!$1:$1,0))-INDEX(城镇人口!$1:$1048576,MATCH($B364,城镇人口!$B:$B,0),MATCH(AH$1,城镇人口!$1:$1,0))</f>
        <v>559416.86459449003</v>
      </c>
      <c r="AI364" s="40">
        <f>INDEX(人口源表!$1:$1048576,MATCH($B364,人口源表!$A:$A,0),MATCH(AI$1,人口源表!$1:$1,0))-INDEX(城镇人口!$1:$1048576,MATCH($B364,城镇人口!$B:$B,0),MATCH(AI$1,城镇人口!$1:$1,0))</f>
        <v>558320.6079410729</v>
      </c>
      <c r="AJ364" s="40">
        <f>INDEX(人口源表!$1:$1048576,MATCH($B364,人口源表!$A:$A,0),MATCH(AJ$1,人口源表!$1:$1,0))-INDEX(城镇人口!$1:$1048576,MATCH($B364,城镇人口!$B:$B,0),MATCH(AJ$1,城镇人口!$1:$1,0))</f>
        <v>557013.07990606397</v>
      </c>
      <c r="AK364" s="40">
        <f>INDEX(人口源表!$1:$1048576,MATCH($B364,人口源表!$A:$A,0),MATCH(AK$1,人口源表!$1:$1,0))-INDEX(城镇人口!$1:$1048576,MATCH($B364,城镇人口!$B:$B,0),MATCH(AK$1,城镇人口!$1:$1,0))</f>
        <v>555519.78172829968</v>
      </c>
      <c r="AL364" s="40">
        <f>INDEX(人口源表!$1:$1048576,MATCH($B364,人口源表!$A:$A,0),MATCH(AL$1,人口源表!$1:$1,0))-INDEX(城镇人口!$1:$1048576,MATCH($B364,城镇人口!$B:$B,0),MATCH(AL$1,城镇人口!$1:$1,0))</f>
        <v>553867.84964538296</v>
      </c>
      <c r="AM364" s="40">
        <f>INDEX(人口源表!$1:$1048576,MATCH($B364,人口源表!$A:$A,0),MATCH(AM$1,人口源表!$1:$1,0))-INDEX(城镇人口!$1:$1048576,MATCH($B364,城镇人口!$B:$B,0),MATCH(AM$1,城镇人口!$1:$1,0))</f>
        <v>552086.64606634784</v>
      </c>
      <c r="AN364" s="40">
        <f>INDEX(人口源表!$1:$1048576,MATCH($B364,人口源表!$A:$A,0),MATCH(AN$1,人口源表!$1:$1,0))-INDEX(城镇人口!$1:$1048576,MATCH($B364,城镇人口!$B:$B,0),MATCH(AN$1,城镇人口!$1:$1,0))</f>
        <v>550208.95524025452</v>
      </c>
      <c r="AO364" s="40">
        <f>INDEX(人口源表!$1:$1048576,MATCH($B364,人口源表!$A:$A,0),MATCH(AO$1,人口源表!$1:$1,0))-INDEX(城镇人口!$1:$1048576,MATCH($B364,城镇人口!$B:$B,0),MATCH(AO$1,城镇人口!$1:$1,0))</f>
        <v>548269.71304925182</v>
      </c>
      <c r="AP364" s="40">
        <f>INDEX(人口源表!$1:$1048576,MATCH($B364,人口源表!$A:$A,0),MATCH(AP$1,人口源表!$1:$1,0))-INDEX(城镇人口!$1:$1048576,MATCH($B364,城镇人口!$B:$B,0),MATCH(AP$1,城镇人口!$1:$1,0))</f>
        <v>546306.58548553498</v>
      </c>
      <c r="AQ364" s="40">
        <f>INDEX(人口源表!$1:$1048576,MATCH($B364,人口源表!$A:$A,0),MATCH(AQ$1,人口源表!$1:$1,0))-INDEX(城镇人口!$1:$1048576,MATCH($B364,城镇人口!$B:$B,0),MATCH(AQ$1,城镇人口!$1:$1,0))</f>
        <v>544358.71072769142</v>
      </c>
      <c r="AR364" s="40">
        <f>INDEX(人口源表!$1:$1048576,MATCH($B364,人口源表!$A:$A,0),MATCH(AR$1,人口源表!$1:$1,0))-INDEX(城镇人口!$1:$1048576,MATCH($B364,城镇人口!$B:$B,0),MATCH(AR$1,城镇人口!$1:$1,0))</f>
        <v>542469.71170450561</v>
      </c>
      <c r="AS364" s="40">
        <f>INDEX(人口源表!$1:$1048576,MATCH($B364,人口源表!$A:$A,0),MATCH(AS$1,人口源表!$1:$1,0))-INDEX(城镇人口!$1:$1048576,MATCH($B364,城镇人口!$B:$B,0),MATCH(AS$1,城镇人口!$1:$1,0))</f>
        <v>540682.78436000377</v>
      </c>
      <c r="AT364" s="40">
        <f>INDEX(人口源表!$1:$1048576,MATCH($B364,人口源表!$A:$A,0),MATCH(AT$1,人口源表!$1:$1,0))-INDEX(城镇人口!$1:$1048576,MATCH($B364,城镇人口!$B:$B,0),MATCH(AT$1,城镇人口!$1:$1,0))</f>
        <v>539046.13540301379</v>
      </c>
      <c r="AU364" s="40">
        <f>INDEX(人口源表!$1:$1048576,MATCH($B364,人口源表!$A:$A,0),MATCH(AU$1,人口源表!$1:$1,0))-INDEX(城镇人口!$1:$1048576,MATCH($B364,城镇人口!$B:$B,0),MATCH(AU$1,城镇人口!$1:$1,0))</f>
        <v>537608.68912417814</v>
      </c>
      <c r="AV364" s="40">
        <f>INDEX(人口源表!$1:$1048576,MATCH($B364,人口源表!$A:$A,0),MATCH(AV$1,人口源表!$1:$1,0))-INDEX(城镇人口!$1:$1048576,MATCH($B364,城镇人口!$B:$B,0),MATCH(AV$1,城镇人口!$1:$1,0))</f>
        <v>536421.27115452499</v>
      </c>
    </row>
    <row r="365" spans="1:48" x14ac:dyDescent="0.15">
      <c r="A365" s="4" t="s">
        <v>884</v>
      </c>
      <c r="B365" s="4" t="s">
        <v>610</v>
      </c>
      <c r="C365" s="34">
        <f>VLOOKUP(B365,'[1]2016省城人口总结（根）'!B:C,2,FALSE)/100</f>
        <v>0.42213913771452505</v>
      </c>
      <c r="D365" s="40">
        <f>INDEX(人口源表!$1:$1048576,MATCH($B365,人口源表!$A:$A,0),MATCH(D$1,人口源表!$1:$1,0))-INDEX(城镇人口!$1:$1048576,MATCH($B365,城镇人口!$B:$B,0),MATCH(D$1,城镇人口!$1:$1,0))</f>
        <v>119900.09878999488</v>
      </c>
      <c r="E365" s="40">
        <f>INDEX(人口源表!$1:$1048576,MATCH($B365,人口源表!$A:$A,0),MATCH(E$1,人口源表!$1:$1,0))-INDEX(城镇人口!$1:$1048576,MATCH($B365,城镇人口!$B:$B,0),MATCH(E$1,城镇人口!$1:$1,0))</f>
        <v>119477.77244220227</v>
      </c>
      <c r="F365" s="40">
        <f>INDEX(人口源表!$1:$1048576,MATCH($B365,人口源表!$A:$A,0),MATCH(F$1,人口源表!$1:$1,0))-INDEX(城镇人口!$1:$1048576,MATCH($B365,城镇人口!$B:$B,0),MATCH(F$1,城镇人口!$1:$1,0))</f>
        <v>118971.18821527928</v>
      </c>
      <c r="G365" s="40">
        <f>INDEX(人口源表!$1:$1048576,MATCH($B365,人口源表!$A:$A,0),MATCH(G$1,人口源表!$1:$1,0))-INDEX(城镇人口!$1:$1048576,MATCH($B365,城镇人口!$B:$B,0),MATCH(G$1,城镇人口!$1:$1,0))</f>
        <v>131321.5574657961</v>
      </c>
      <c r="H365" s="40">
        <f>INDEX(人口源表!$1:$1048576,MATCH($B365,人口源表!$A:$A,0),MATCH(H$1,人口源表!$1:$1,0))-INDEX(城镇人口!$1:$1048576,MATCH($B365,城镇人口!$B:$B,0),MATCH(H$1,城镇人口!$1:$1,0))</f>
        <v>131007.39550460521</v>
      </c>
      <c r="I365" s="40">
        <f>INDEX(人口源表!$1:$1048576,MATCH($B365,人口源表!$A:$A,0),MATCH(I$1,人口源表!$1:$1,0))-INDEX(城镇人口!$1:$1048576,MATCH($B365,城镇人口!$B:$B,0),MATCH(I$1,城镇人口!$1:$1,0))</f>
        <v>131362.74455798022</v>
      </c>
      <c r="J365" s="40">
        <f>INDEX(人口源表!$1:$1048576,MATCH($B365,人口源表!$A:$A,0),MATCH(J$1,人口源表!$1:$1,0))-INDEX(城镇人口!$1:$1048576,MATCH($B365,城镇人口!$B:$B,0),MATCH(J$1,城镇人口!$1:$1,0))</f>
        <v>131654.66538764152</v>
      </c>
      <c r="K365" s="40">
        <f>INDEX(人口源表!$1:$1048576,MATCH($B365,人口源表!$A:$A,0),MATCH(K$1,人口源表!$1:$1,0))-INDEX(城镇人口!$1:$1048576,MATCH($B365,城镇人口!$B:$B,0),MATCH(K$1,城镇人口!$1:$1,0))</f>
        <v>131878.07466167351</v>
      </c>
      <c r="L365" s="40">
        <f>INDEX(人口源表!$1:$1048576,MATCH($B365,人口源表!$A:$A,0),MATCH(L$1,人口源表!$1:$1,0))-INDEX(城镇人口!$1:$1048576,MATCH($B365,城镇人口!$B:$B,0),MATCH(L$1,城镇人口!$1:$1,0))</f>
        <v>132028.08392407064</v>
      </c>
      <c r="M365" s="40">
        <f>INDEX(人口源表!$1:$1048576,MATCH($B365,人口源表!$A:$A,0),MATCH(M$1,人口源表!$1:$1,0))-INDEX(城镇人口!$1:$1048576,MATCH($B365,城镇人口!$B:$B,0),MATCH(M$1,城镇人口!$1:$1,0))</f>
        <v>132101.58049232344</v>
      </c>
      <c r="N365" s="40">
        <f>INDEX(人口源表!$1:$1048576,MATCH($B365,人口源表!$A:$A,0),MATCH(N$1,人口源表!$1:$1,0))-INDEX(城镇人口!$1:$1048576,MATCH($B365,城镇人口!$B:$B,0),MATCH(N$1,城镇人口!$1:$1,0))</f>
        <v>132095.07874013903</v>
      </c>
      <c r="O365" s="40">
        <f>INDEX(人口源表!$1:$1048576,MATCH($B365,人口源表!$A:$A,0),MATCH(O$1,人口源表!$1:$1,0))-INDEX(城镇人口!$1:$1048576,MATCH($B365,城镇人口!$B:$B,0),MATCH(O$1,城镇人口!$1:$1,0))</f>
        <v>132005.77929622331</v>
      </c>
      <c r="P365" s="40">
        <f>INDEX(人口源表!$1:$1048576,MATCH($B365,人口源表!$A:$A,0),MATCH(P$1,人口源表!$1:$1,0))-INDEX(城镇人口!$1:$1048576,MATCH($B365,城镇人口!$B:$B,0),MATCH(P$1,城镇人口!$1:$1,0))</f>
        <v>131831.03800595808</v>
      </c>
      <c r="Q365" s="40">
        <f>INDEX(人口源表!$1:$1048576,MATCH($B365,人口源表!$A:$A,0),MATCH(Q$1,人口源表!$1:$1,0))-INDEX(城镇人口!$1:$1048576,MATCH($B365,城镇人口!$B:$B,0),MATCH(Q$1,城镇人口!$1:$1,0))</f>
        <v>131569.88792888084</v>
      </c>
      <c r="R365" s="40">
        <f>INDEX(人口源表!$1:$1048576,MATCH($B365,人口源表!$A:$A,0),MATCH(R$1,人口源表!$1:$1,0))-INDEX(城镇人口!$1:$1048576,MATCH($B365,城镇人口!$B:$B,0),MATCH(R$1,城镇人口!$1:$1,0))</f>
        <v>131219.96219439927</v>
      </c>
      <c r="S365" s="40">
        <f>INDEX(人口源表!$1:$1048576,MATCH($B365,人口源表!$A:$A,0),MATCH(S$1,人口源表!$1:$1,0))-INDEX(城镇人口!$1:$1048576,MATCH($B365,城镇人口!$B:$B,0),MATCH(S$1,城镇人口!$1:$1,0))</f>
        <v>131438.50451524518</v>
      </c>
      <c r="T365" s="40">
        <f>INDEX(人口源表!$1:$1048576,MATCH($B365,人口源表!$A:$A,0),MATCH(T$1,人口源表!$1:$1,0))-INDEX(城镇人口!$1:$1048576,MATCH($B365,城镇人口!$B:$B,0),MATCH(T$1,城镇人口!$1:$1,0))</f>
        <v>131584.98426630124</v>
      </c>
      <c r="U365" s="40">
        <f>INDEX(人口源表!$1:$1048576,MATCH($B365,人口源表!$A:$A,0),MATCH(U$1,人口源表!$1:$1,0))-INDEX(城镇人口!$1:$1048576,MATCH($B365,城镇人口!$B:$B,0),MATCH(U$1,城镇人口!$1:$1,0))</f>
        <v>131659.24664023987</v>
      </c>
      <c r="V365" s="40">
        <f>INDEX(人口源表!$1:$1048576,MATCH($B365,人口源表!$A:$A,0),MATCH(V$1,人口源表!$1:$1,0))-INDEX(城镇人口!$1:$1048576,MATCH($B365,城镇人口!$B:$B,0),MATCH(V$1,城镇人口!$1:$1,0))</f>
        <v>131660.67461645382</v>
      </c>
      <c r="W365" s="40">
        <f>INDEX(人口源表!$1:$1048576,MATCH($B365,人口源表!$A:$A,0),MATCH(W$1,人口源表!$1:$1,0))-INDEX(城镇人口!$1:$1048576,MATCH($B365,城镇人口!$B:$B,0),MATCH(W$1,城镇人口!$1:$1,0))</f>
        <v>131589.17910775793</v>
      </c>
      <c r="X365" s="40">
        <f>INDEX(人口源表!$1:$1048576,MATCH($B365,人口源表!$A:$A,0),MATCH(X$1,人口源表!$1:$1,0))-INDEX(城镇人口!$1:$1048576,MATCH($B365,城镇人口!$B:$B,0),MATCH(X$1,城镇人口!$1:$1,0))</f>
        <v>131445.18663067222</v>
      </c>
      <c r="Y365" s="40">
        <f>INDEX(人口源表!$1:$1048576,MATCH($B365,人口源表!$A:$A,0),MATCH(Y$1,人口源表!$1:$1,0))-INDEX(城镇人口!$1:$1048576,MATCH($B365,城镇人口!$B:$B,0),MATCH(Y$1,城镇人口!$1:$1,0))</f>
        <v>131229.62678829324</v>
      </c>
      <c r="Z365" s="40">
        <f>INDEX(人口源表!$1:$1048576,MATCH($B365,人口源表!$A:$A,0),MATCH(Z$1,人口源表!$1:$1,0))-INDEX(城镇人口!$1:$1048576,MATCH($B365,城镇人口!$B:$B,0),MATCH(Z$1,城镇人口!$1:$1,0))</f>
        <v>130942.95788614455</v>
      </c>
      <c r="AA365" s="40">
        <f>INDEX(人口源表!$1:$1048576,MATCH($B365,人口源表!$A:$A,0),MATCH(AA$1,人口源表!$1:$1,0))-INDEX(城镇人口!$1:$1048576,MATCH($B365,城镇人口!$B:$B,0),MATCH(AA$1,城镇人口!$1:$1,0))</f>
        <v>130586.61472036489</v>
      </c>
      <c r="AB365" s="40">
        <f>INDEX(人口源表!$1:$1048576,MATCH($B365,人口源表!$A:$A,0),MATCH(AB$1,人口源表!$1:$1,0))-INDEX(城镇人口!$1:$1048576,MATCH($B365,城镇人口!$B:$B,0),MATCH(AB$1,城镇人口!$1:$1,0))</f>
        <v>130162.50706659735</v>
      </c>
      <c r="AC365" s="40">
        <f>INDEX(人口源表!$1:$1048576,MATCH($B365,人口源表!$A:$A,0),MATCH(AC$1,人口源表!$1:$1,0))-INDEX(城镇人口!$1:$1048576,MATCH($B365,城镇人口!$B:$B,0),MATCH(AC$1,城镇人口!$1:$1,0))</f>
        <v>129848.84251541598</v>
      </c>
      <c r="AD365" s="40">
        <f>INDEX(人口源表!$1:$1048576,MATCH($B365,人口源表!$A:$A,0),MATCH(AD$1,人口源表!$1:$1,0))-INDEX(城镇人口!$1:$1048576,MATCH($B365,城镇人口!$B:$B,0),MATCH(AD$1,城镇人口!$1:$1,0))</f>
        <v>129473.68908383141</v>
      </c>
      <c r="AE365" s="40">
        <f>INDEX(人口源表!$1:$1048576,MATCH($B365,人口源表!$A:$A,0),MATCH(AE$1,人口源表!$1:$1,0))-INDEX(城镇人口!$1:$1048576,MATCH($B365,城镇人口!$B:$B,0),MATCH(AE$1,城镇人口!$1:$1,0))</f>
        <v>129039.16638815022</v>
      </c>
      <c r="AF365" s="40">
        <f>INDEX(人口源表!$1:$1048576,MATCH($B365,人口源表!$A:$A,0),MATCH(AF$1,人口源表!$1:$1,0))-INDEX(城镇人口!$1:$1048576,MATCH($B365,城镇人口!$B:$B,0),MATCH(AF$1,城镇人口!$1:$1,0))</f>
        <v>128546.90778439009</v>
      </c>
      <c r="AG365" s="40">
        <f>INDEX(人口源表!$1:$1048576,MATCH($B365,人口源表!$A:$A,0),MATCH(AG$1,人口源表!$1:$1,0))-INDEX(城镇人口!$1:$1048576,MATCH($B365,城镇人口!$B:$B,0),MATCH(AG$1,城镇人口!$1:$1,0))</f>
        <v>128000.86425771654</v>
      </c>
      <c r="AH365" s="40">
        <f>INDEX(人口源表!$1:$1048576,MATCH($B365,人口源表!$A:$A,0),MATCH(AH$1,人口源表!$1:$1,0))-INDEX(城镇人口!$1:$1048576,MATCH($B365,城镇人口!$B:$B,0),MATCH(AH$1,城镇人口!$1:$1,0))</f>
        <v>127404.00832217277</v>
      </c>
      <c r="AI365" s="40">
        <f>INDEX(人口源表!$1:$1048576,MATCH($B365,人口源表!$A:$A,0),MATCH(AI$1,人口源表!$1:$1,0))-INDEX(城镇人口!$1:$1048576,MATCH($B365,城镇人口!$B:$B,0),MATCH(AI$1,城镇人口!$1:$1,0))</f>
        <v>126758.81538112374</v>
      </c>
      <c r="AJ365" s="40">
        <f>INDEX(人口源表!$1:$1048576,MATCH($B365,人口源表!$A:$A,0),MATCH(AJ$1,人口源表!$1:$1,0))-INDEX(城镇人口!$1:$1048576,MATCH($B365,城镇人口!$B:$B,0),MATCH(AJ$1,城镇人口!$1:$1,0))</f>
        <v>126070.03117444873</v>
      </c>
      <c r="AK365" s="40">
        <f>INDEX(人口源表!$1:$1048576,MATCH($B365,人口源表!$A:$A,0),MATCH(AK$1,人口源表!$1:$1,0))-INDEX(城镇人口!$1:$1048576,MATCH($B365,城镇人口!$B:$B,0),MATCH(AK$1,城镇人口!$1:$1,0))</f>
        <v>125340.50243167518</v>
      </c>
      <c r="AL365" s="40">
        <f>INDEX(人口源表!$1:$1048576,MATCH($B365,人口源表!$A:$A,0),MATCH(AL$1,人口源表!$1:$1,0))-INDEX(城镇人口!$1:$1048576,MATCH($B365,城镇人口!$B:$B,0),MATCH(AL$1,城镇人口!$1:$1,0))</f>
        <v>124574.86131595771</v>
      </c>
      <c r="AM365" s="40">
        <f>INDEX(人口源表!$1:$1048576,MATCH($B365,人口源表!$A:$A,0),MATCH(AM$1,人口源表!$1:$1,0))-INDEX(城镇人口!$1:$1048576,MATCH($B365,城镇人口!$B:$B,0),MATCH(AM$1,城镇人口!$1:$1,0))</f>
        <v>123776.76317265589</v>
      </c>
      <c r="AN365" s="40">
        <f>INDEX(人口源表!$1:$1048576,MATCH($B365,人口源表!$A:$A,0),MATCH(AN$1,人口源表!$1:$1,0))-INDEX(城镇人口!$1:$1048576,MATCH($B365,城镇人口!$B:$B,0),MATCH(AN$1,城镇人口!$1:$1,0))</f>
        <v>122952.06634934293</v>
      </c>
      <c r="AO365" s="40">
        <f>INDEX(人口源表!$1:$1048576,MATCH($B365,人口源表!$A:$A,0),MATCH(AO$1,人口源表!$1:$1,0))-INDEX(城镇人口!$1:$1048576,MATCH($B365,城镇人口!$B:$B,0),MATCH(AO$1,城镇人口!$1:$1,0))</f>
        <v>122104.2865276302</v>
      </c>
      <c r="AP365" s="40">
        <f>INDEX(人口源表!$1:$1048576,MATCH($B365,人口源表!$A:$A,0),MATCH(AP$1,人口源表!$1:$1,0))-INDEX(城镇人口!$1:$1048576,MATCH($B365,城镇人口!$B:$B,0),MATCH(AP$1,城镇人口!$1:$1,0))</f>
        <v>121238.67312171267</v>
      </c>
      <c r="AQ365" s="40">
        <f>INDEX(人口源表!$1:$1048576,MATCH($B365,人口源表!$A:$A,0),MATCH(AQ$1,人口源表!$1:$1,0))-INDEX(城镇人口!$1:$1048576,MATCH($B365,城镇人口!$B:$B,0),MATCH(AQ$1,城镇人口!$1:$1,0))</f>
        <v>120360.83151767252</v>
      </c>
      <c r="AR365" s="40">
        <f>INDEX(人口源表!$1:$1048576,MATCH($B365,人口源表!$A:$A,0),MATCH(AR$1,人口源表!$1:$1,0))-INDEX(城镇人口!$1:$1048576,MATCH($B365,城镇人口!$B:$B,0),MATCH(AR$1,城镇人口!$1:$1,0))</f>
        <v>119475.38248928933</v>
      </c>
      <c r="AS365" s="40">
        <f>INDEX(人口源表!$1:$1048576,MATCH($B365,人口源表!$A:$A,0),MATCH(AS$1,人口源表!$1:$1,0))-INDEX(城镇人口!$1:$1048576,MATCH($B365,城镇人口!$B:$B,0),MATCH(AS$1,城镇人口!$1:$1,0))</f>
        <v>118588.62821593418</v>
      </c>
      <c r="AT365" s="40">
        <f>INDEX(人口源表!$1:$1048576,MATCH($B365,人口源表!$A:$A,0),MATCH(AT$1,人口源表!$1:$1,0))-INDEX(城镇人口!$1:$1048576,MATCH($B365,城镇人口!$B:$B,0),MATCH(AT$1,城镇人口!$1:$1,0))</f>
        <v>117705.87603848235</v>
      </c>
      <c r="AU365" s="40">
        <f>INDEX(人口源表!$1:$1048576,MATCH($B365,人口源表!$A:$A,0),MATCH(AU$1,人口源表!$1:$1,0))-INDEX(城镇人口!$1:$1048576,MATCH($B365,城镇人口!$B:$B,0),MATCH(AU$1,城镇人口!$1:$1,0))</f>
        <v>116833.2055858323</v>
      </c>
      <c r="AV365" s="40">
        <f>INDEX(人口源表!$1:$1048576,MATCH($B365,人口源表!$A:$A,0),MATCH(AV$1,人口源表!$1:$1,0))-INDEX(城镇人口!$1:$1048576,MATCH($B365,城镇人口!$B:$B,0),MATCH(AV$1,城镇人口!$1:$1,0))</f>
        <v>115976.57729269436</v>
      </c>
    </row>
    <row r="366" spans="1:48" x14ac:dyDescent="0.15">
      <c r="A366" s="4" t="s">
        <v>884</v>
      </c>
      <c r="B366" s="4" t="s">
        <v>612</v>
      </c>
      <c r="C366" s="34">
        <f>VLOOKUP(B366,'[1]2016省城人口总结（根）'!B:C,2,FALSE)/100</f>
        <v>0.37489943502824902</v>
      </c>
      <c r="D366" s="40">
        <f>INDEX(人口源表!$1:$1048576,MATCH($B366,人口源表!$A:$A,0),MATCH(D$1,人口源表!$1:$1,0))-INDEX(城镇人口!$1:$1048576,MATCH($B366,城镇人口!$B:$B,0),MATCH(D$1,城镇人口!$1:$1,0))</f>
        <v>216737.01848067759</v>
      </c>
      <c r="E366" s="40">
        <f>INDEX(人口源表!$1:$1048576,MATCH($B366,人口源表!$A:$A,0),MATCH(E$1,人口源表!$1:$1,0))-INDEX(城镇人口!$1:$1048576,MATCH($B366,城镇人口!$B:$B,0),MATCH(E$1,城镇人口!$1:$1,0))</f>
        <v>216238.37978643415</v>
      </c>
      <c r="F366" s="40">
        <f>INDEX(人口源表!$1:$1048576,MATCH($B366,人口源表!$A:$A,0),MATCH(F$1,人口源表!$1:$1,0))-INDEX(城镇人口!$1:$1048576,MATCH($B366,城镇人口!$B:$B,0),MATCH(F$1,城镇人口!$1:$1,0))</f>
        <v>215613.94698220844</v>
      </c>
      <c r="G366" s="40">
        <f>INDEX(人口源表!$1:$1048576,MATCH($B366,人口源表!$A:$A,0),MATCH(G$1,人口源表!$1:$1,0))-INDEX(城镇人口!$1:$1048576,MATCH($B366,城镇人口!$B:$B,0),MATCH(G$1,城镇人口!$1:$1,0))</f>
        <v>212168.32447790934</v>
      </c>
      <c r="H366" s="40">
        <f>INDEX(人口源表!$1:$1048576,MATCH($B366,人口源表!$A:$A,0),MATCH(H$1,人口源表!$1:$1,0))-INDEX(城镇人口!$1:$1048576,MATCH($B366,城镇人口!$B:$B,0),MATCH(H$1,城镇人口!$1:$1,0))</f>
        <v>212015.5366083328</v>
      </c>
      <c r="I366" s="40">
        <f>INDEX(人口源表!$1:$1048576,MATCH($B366,人口源表!$A:$A,0),MATCH(I$1,人口源表!$1:$1,0))-INDEX(城镇人口!$1:$1048576,MATCH($B366,城镇人口!$B:$B,0),MATCH(I$1,城镇人口!$1:$1,0))</f>
        <v>212697.05002479508</v>
      </c>
      <c r="J366" s="40">
        <f>INDEX(人口源表!$1:$1048576,MATCH($B366,人口源表!$A:$A,0),MATCH(J$1,人口源表!$1:$1,0))-INDEX(城镇人口!$1:$1048576,MATCH($B366,城镇人口!$B:$B,0),MATCH(J$1,城镇人口!$1:$1,0))</f>
        <v>213251.25683536622</v>
      </c>
      <c r="K366" s="40">
        <f>INDEX(人口源表!$1:$1048576,MATCH($B366,人口源表!$A:$A,0),MATCH(K$1,人口源表!$1:$1,0))-INDEX(城镇人口!$1:$1048576,MATCH($B366,城镇人口!$B:$B,0),MATCH(K$1,城镇人口!$1:$1,0))</f>
        <v>213673.47323269834</v>
      </c>
      <c r="L366" s="40">
        <f>INDEX(人口源表!$1:$1048576,MATCH($B366,人口源表!$A:$A,0),MATCH(L$1,人口源表!$1:$1,0))-INDEX(城镇人口!$1:$1048576,MATCH($B366,城镇人口!$B:$B,0),MATCH(L$1,城镇人口!$1:$1,0))</f>
        <v>213962.12188815619</v>
      </c>
      <c r="M366" s="40">
        <f>INDEX(人口源表!$1:$1048576,MATCH($B366,人口源表!$A:$A,0),MATCH(M$1,人口源表!$1:$1,0))-INDEX(城镇人口!$1:$1048576,MATCH($B366,城镇人口!$B:$B,0),MATCH(M$1,城镇人口!$1:$1,0))</f>
        <v>214114.0044663616</v>
      </c>
      <c r="N366" s="40">
        <f>INDEX(人口源表!$1:$1048576,MATCH($B366,人口源表!$A:$A,0),MATCH(N$1,人口源表!$1:$1,0))-INDEX(城镇人口!$1:$1048576,MATCH($B366,城镇人口!$B:$B,0),MATCH(N$1,城镇人口!$1:$1,0))</f>
        <v>214128.38728875137</v>
      </c>
      <c r="O366" s="40">
        <f>INDEX(人口源表!$1:$1048576,MATCH($B366,人口源表!$A:$A,0),MATCH(O$1,人口源表!$1:$1,0))-INDEX(城镇人口!$1:$1048576,MATCH($B366,城镇人口!$B:$B,0),MATCH(O$1,城镇人口!$1:$1,0))</f>
        <v>214003.5001373945</v>
      </c>
      <c r="P366" s="40">
        <f>INDEX(人口源表!$1:$1048576,MATCH($B366,人口源表!$A:$A,0),MATCH(P$1,人口源表!$1:$1,0))-INDEX(城镇人口!$1:$1048576,MATCH($B366,城镇人口!$B:$B,0),MATCH(P$1,城镇人口!$1:$1,0))</f>
        <v>213739.41007644567</v>
      </c>
      <c r="Q366" s="40">
        <f>INDEX(人口源表!$1:$1048576,MATCH($B366,人口源表!$A:$A,0),MATCH(Q$1,人口源表!$1:$1,0))-INDEX(城镇人口!$1:$1048576,MATCH($B366,城镇人口!$B:$B,0),MATCH(Q$1,城镇人口!$1:$1,0))</f>
        <v>213335.71410777865</v>
      </c>
      <c r="R366" s="40">
        <f>INDEX(人口源表!$1:$1048576,MATCH($B366,人口源表!$A:$A,0),MATCH(R$1,人口源表!$1:$1,0))-INDEX(城镇人口!$1:$1048576,MATCH($B366,城镇人口!$B:$B,0),MATCH(R$1,城镇人口!$1:$1,0))</f>
        <v>212793.2339993628</v>
      </c>
      <c r="S366" s="40">
        <f>INDEX(人口源表!$1:$1048576,MATCH($B366,人口源表!$A:$A,0),MATCH(S$1,人口源表!$1:$1,0))-INDEX(城镇人口!$1:$1048576,MATCH($B366,城镇人口!$B:$B,0),MATCH(S$1,城镇人口!$1:$1,0))</f>
        <v>212963.23634683478</v>
      </c>
      <c r="T366" s="40">
        <f>INDEX(人口源表!$1:$1048576,MATCH($B366,人口源表!$A:$A,0),MATCH(T$1,人口源表!$1:$1,0))-INDEX(城镇人口!$1:$1048576,MATCH($B366,城镇人口!$B:$B,0),MATCH(T$1,城镇人口!$1:$1,0))</f>
        <v>213016.97485042925</v>
      </c>
      <c r="U366" s="40">
        <f>INDEX(人口源表!$1:$1048576,MATCH($B366,人口源表!$A:$A,0),MATCH(U$1,人口源表!$1:$1,0))-INDEX(城镇人口!$1:$1048576,MATCH($B366,城镇人口!$B:$B,0),MATCH(U$1,城镇人口!$1:$1,0))</f>
        <v>212955.0787531627</v>
      </c>
      <c r="V366" s="40">
        <f>INDEX(人口源表!$1:$1048576,MATCH($B366,人口源表!$A:$A,0),MATCH(V$1,人口源表!$1:$1,0))-INDEX(城镇人口!$1:$1048576,MATCH($B366,城镇人口!$B:$B,0),MATCH(V$1,城镇人口!$1:$1,0))</f>
        <v>212779.29448304963</v>
      </c>
      <c r="W366" s="40">
        <f>INDEX(人口源表!$1:$1048576,MATCH($B366,人口源表!$A:$A,0),MATCH(W$1,人口源表!$1:$1,0))-INDEX(城镇人口!$1:$1048576,MATCH($B366,城镇人口!$B:$B,0),MATCH(W$1,城镇人口!$1:$1,0))</f>
        <v>212491.91748665168</v>
      </c>
      <c r="X366" s="40">
        <f>INDEX(人口源表!$1:$1048576,MATCH($B366,人口源表!$A:$A,0),MATCH(X$1,人口源表!$1:$1,0))-INDEX(城镇人口!$1:$1048576,MATCH($B366,城镇人口!$B:$B,0),MATCH(X$1,城镇人口!$1:$1,0))</f>
        <v>212094.1503280297</v>
      </c>
      <c r="Y366" s="40">
        <f>INDEX(人口源表!$1:$1048576,MATCH($B366,人口源表!$A:$A,0),MATCH(Y$1,人口源表!$1:$1,0))-INDEX(城镇人口!$1:$1048576,MATCH($B366,城镇人口!$B:$B,0),MATCH(Y$1,城镇人口!$1:$1,0))</f>
        <v>211589.37276711443</v>
      </c>
      <c r="Z366" s="40">
        <f>INDEX(人口源表!$1:$1048576,MATCH($B366,人口源表!$A:$A,0),MATCH(Z$1,人口源表!$1:$1,0))-INDEX(城镇人口!$1:$1048576,MATCH($B366,城镇人口!$B:$B,0),MATCH(Z$1,城镇人口!$1:$1,0))</f>
        <v>210979.86237159517</v>
      </c>
      <c r="AA366" s="40">
        <f>INDEX(人口源表!$1:$1048576,MATCH($B366,人口源表!$A:$A,0),MATCH(AA$1,人口源表!$1:$1,0))-INDEX(城镇人口!$1:$1048576,MATCH($B366,城镇人口!$B:$B,0),MATCH(AA$1,城镇人口!$1:$1,0))</f>
        <v>210270.03699782662</v>
      </c>
      <c r="AB366" s="40">
        <f>INDEX(人口源表!$1:$1048576,MATCH($B366,人口源表!$A:$A,0),MATCH(AB$1,人口源表!$1:$1,0))-INDEX(城镇人口!$1:$1048576,MATCH($B366,城镇人口!$B:$B,0),MATCH(AB$1,城镇人口!$1:$1,0))</f>
        <v>209462.66813099888</v>
      </c>
      <c r="AC366" s="40">
        <f>INDEX(人口源表!$1:$1048576,MATCH($B366,人口源表!$A:$A,0),MATCH(AC$1,人口源表!$1:$1,0))-INDEX(城镇人口!$1:$1048576,MATCH($B366,城镇人口!$B:$B,0),MATCH(AC$1,城镇人口!$1:$1,0))</f>
        <v>208787.16183054636</v>
      </c>
      <c r="AD366" s="40">
        <f>INDEX(人口源表!$1:$1048576,MATCH($B366,人口源表!$A:$A,0),MATCH(AD$1,人口源表!$1:$1,0))-INDEX(城镇人口!$1:$1048576,MATCH($B366,城镇人口!$B:$B,0),MATCH(AD$1,城镇人口!$1:$1,0))</f>
        <v>208024.57946719698</v>
      </c>
      <c r="AE366" s="40">
        <f>INDEX(人口源表!$1:$1048576,MATCH($B366,人口源表!$A:$A,0),MATCH(AE$1,人口源表!$1:$1,0))-INDEX(城镇人口!$1:$1048576,MATCH($B366,城镇人口!$B:$B,0),MATCH(AE$1,城镇人口!$1:$1,0))</f>
        <v>207179.45777773933</v>
      </c>
      <c r="AF366" s="40">
        <f>INDEX(人口源表!$1:$1048576,MATCH($B366,人口源表!$A:$A,0),MATCH(AF$1,人口源表!$1:$1,0))-INDEX(城镇人口!$1:$1048576,MATCH($B366,城镇人口!$B:$B,0),MATCH(AF$1,城镇人口!$1:$1,0))</f>
        <v>206257.34460517659</v>
      </c>
      <c r="AG366" s="40">
        <f>INDEX(人口源表!$1:$1048576,MATCH($B366,人口源表!$A:$A,0),MATCH(AG$1,人口源表!$1:$1,0))-INDEX(城镇人口!$1:$1048576,MATCH($B366,城镇人口!$B:$B,0),MATCH(AG$1,城镇人口!$1:$1,0))</f>
        <v>205263.20424100969</v>
      </c>
      <c r="AH366" s="40">
        <f>INDEX(人口源表!$1:$1048576,MATCH($B366,人口源表!$A:$A,0),MATCH(AH$1,人口源表!$1:$1,0))-INDEX(城镇人口!$1:$1048576,MATCH($B366,城镇人口!$B:$B,0),MATCH(AH$1,城镇人口!$1:$1,0))</f>
        <v>204202.47316283654</v>
      </c>
      <c r="AI366" s="40">
        <f>INDEX(人口源表!$1:$1048576,MATCH($B366,人口源表!$A:$A,0),MATCH(AI$1,人口源表!$1:$1,0))-INDEX(城镇人口!$1:$1048576,MATCH($B366,城镇人口!$B:$B,0),MATCH(AI$1,城镇人口!$1:$1,0))</f>
        <v>203081.0505518062</v>
      </c>
      <c r="AJ366" s="40">
        <f>INDEX(人口源表!$1:$1048576,MATCH($B366,人口源表!$A:$A,0),MATCH(AJ$1,人口源表!$1:$1,0))-INDEX(城镇人口!$1:$1048576,MATCH($B366,城镇人口!$B:$B,0),MATCH(AJ$1,城镇人口!$1:$1,0))</f>
        <v>201904.76862374405</v>
      </c>
      <c r="AK366" s="40">
        <f>INDEX(人口源表!$1:$1048576,MATCH($B366,人口源表!$A:$A,0),MATCH(AK$1,人口源表!$1:$1,0))-INDEX(城镇人口!$1:$1048576,MATCH($B366,城镇人口!$B:$B,0),MATCH(AK$1,城镇人口!$1:$1,0))</f>
        <v>200680.94679634797</v>
      </c>
      <c r="AL366" s="40">
        <f>INDEX(人口源表!$1:$1048576,MATCH($B366,人口源表!$A:$A,0),MATCH(AL$1,人口源表!$1:$1,0))-INDEX(城镇人口!$1:$1048576,MATCH($B366,城镇人口!$B:$B,0),MATCH(AL$1,城镇人口!$1:$1,0))</f>
        <v>199415.78151719182</v>
      </c>
      <c r="AM366" s="40">
        <f>INDEX(人口源表!$1:$1048576,MATCH($B366,人口源表!$A:$A,0),MATCH(AM$1,人口源表!$1:$1,0))-INDEX(城镇人口!$1:$1048576,MATCH($B366,城镇人口!$B:$B,0),MATCH(AM$1,城镇人口!$1:$1,0))</f>
        <v>198116.42216060928</v>
      </c>
      <c r="AN366" s="40">
        <f>INDEX(人口源表!$1:$1048576,MATCH($B366,人口源表!$A:$A,0),MATCH(AN$1,人口源表!$1:$1,0))-INDEX(城镇人口!$1:$1048576,MATCH($B366,城镇人口!$B:$B,0),MATCH(AN$1,城镇人口!$1:$1,0))</f>
        <v>196789.92639197235</v>
      </c>
      <c r="AO366" s="40">
        <f>INDEX(人口源表!$1:$1048576,MATCH($B366,人口源表!$A:$A,0),MATCH(AO$1,人口源表!$1:$1,0))-INDEX(城镇人口!$1:$1048576,MATCH($B366,城镇人口!$B:$B,0),MATCH(AO$1,城镇人口!$1:$1,0))</f>
        <v>195444.79218870684</v>
      </c>
      <c r="AP366" s="40">
        <f>INDEX(人口源表!$1:$1048576,MATCH($B366,人口源表!$A:$A,0),MATCH(AP$1,人口源表!$1:$1,0))-INDEX(城镇人口!$1:$1048576,MATCH($B366,城镇人口!$B:$B,0),MATCH(AP$1,城镇人口!$1:$1,0))</f>
        <v>194088.3836934907</v>
      </c>
      <c r="AQ366" s="40">
        <f>INDEX(人口源表!$1:$1048576,MATCH($B366,人口源表!$A:$A,0),MATCH(AQ$1,人口源表!$1:$1,0))-INDEX(城镇人口!$1:$1048576,MATCH($B366,城镇人口!$B:$B,0),MATCH(AQ$1,城镇人口!$1:$1,0))</f>
        <v>192728.97770808105</v>
      </c>
      <c r="AR366" s="40">
        <f>INDEX(人口源表!$1:$1048576,MATCH($B366,人口源表!$A:$A,0),MATCH(AR$1,人口源表!$1:$1,0))-INDEX(城镇人口!$1:$1048576,MATCH($B366,城镇人口!$B:$B,0),MATCH(AR$1,城镇人口!$1:$1,0))</f>
        <v>191374.73332391813</v>
      </c>
      <c r="AS366" s="40">
        <f>INDEX(人口源表!$1:$1048576,MATCH($B366,人口源表!$A:$A,0),MATCH(AS$1,人口源表!$1:$1,0))-INDEX(城镇人口!$1:$1048576,MATCH($B366,城镇人口!$B:$B,0),MATCH(AS$1,城镇人口!$1:$1,0))</f>
        <v>190035.20145452395</v>
      </c>
      <c r="AT366" s="40">
        <f>INDEX(人口源表!$1:$1048576,MATCH($B366,人口源表!$A:$A,0),MATCH(AT$1,人口源表!$1:$1,0))-INDEX(城镇人口!$1:$1048576,MATCH($B366,城镇人口!$B:$B,0),MATCH(AT$1,城镇人口!$1:$1,0))</f>
        <v>188718.28557682078</v>
      </c>
      <c r="AU366" s="40">
        <f>INDEX(人口源表!$1:$1048576,MATCH($B366,人口源表!$A:$A,0),MATCH(AU$1,人口源表!$1:$1,0))-INDEX(城镇人口!$1:$1048576,MATCH($B366,城镇人口!$B:$B,0),MATCH(AU$1,城镇人口!$1:$1,0))</f>
        <v>187433.76715740899</v>
      </c>
      <c r="AV366" s="40">
        <f>INDEX(人口源表!$1:$1048576,MATCH($B366,人口源表!$A:$A,0),MATCH(AV$1,人口源表!$1:$1,0))-INDEX(城镇人口!$1:$1048576,MATCH($B366,城镇人口!$B:$B,0),MATCH(AV$1,城镇人口!$1:$1,0))</f>
        <v>186190.77723476387</v>
      </c>
    </row>
    <row r="367" spans="1:48" x14ac:dyDescent="0.15">
      <c r="A367" s="4" t="s">
        <v>884</v>
      </c>
      <c r="B367" s="4" t="s">
        <v>614</v>
      </c>
      <c r="C367" s="34">
        <f>VLOOKUP(B367,'[1]2016省城人口总结（根）'!B:C,2,FALSE)/100</f>
        <v>0.41217369255150599</v>
      </c>
      <c r="D367" s="40">
        <f>INDEX(人口源表!$1:$1048576,MATCH($B367,人口源表!$A:$A,0),MATCH(D$1,人口源表!$1:$1,0))-INDEX(城镇人口!$1:$1048576,MATCH($B367,城镇人口!$B:$B,0),MATCH(D$1,城镇人口!$1:$1,0))</f>
        <v>288709.53084917</v>
      </c>
      <c r="E367" s="40">
        <f>INDEX(人口源表!$1:$1048576,MATCH($B367,人口源表!$A:$A,0),MATCH(E$1,人口源表!$1:$1,0))-INDEX(城镇人口!$1:$1048576,MATCH($B367,城镇人口!$B:$B,0),MATCH(E$1,城镇人口!$1:$1,0))</f>
        <v>287563.77617562108</v>
      </c>
      <c r="F367" s="40">
        <f>INDEX(人口源表!$1:$1048576,MATCH($B367,人口源表!$A:$A,0),MATCH(F$1,人口源表!$1:$1,0))-INDEX(城镇人口!$1:$1048576,MATCH($B367,城镇人口!$B:$B,0),MATCH(F$1,城镇人口!$1:$1,0))</f>
        <v>286249.72205793456</v>
      </c>
      <c r="G367" s="40">
        <f>INDEX(人口源表!$1:$1048576,MATCH($B367,人口源表!$A:$A,0),MATCH(G$1,人口源表!$1:$1,0))-INDEX(城镇人口!$1:$1048576,MATCH($B367,城镇人口!$B:$B,0),MATCH(G$1,城镇人口!$1:$1,0))</f>
        <v>283820.25399060902</v>
      </c>
      <c r="H367" s="40">
        <f>INDEX(人口源表!$1:$1048576,MATCH($B367,人口源表!$A:$A,0),MATCH(H$1,人口源表!$1:$1,0))-INDEX(城镇人口!$1:$1048576,MATCH($B367,城镇人口!$B:$B,0),MATCH(H$1,城镇人口!$1:$1,0))</f>
        <v>282202.98197806359</v>
      </c>
      <c r="I367" s="40">
        <f>INDEX(人口源表!$1:$1048576,MATCH($B367,人口源表!$A:$A,0),MATCH(I$1,人口源表!$1:$1,0))-INDEX(城镇人口!$1:$1048576,MATCH($B367,城镇人口!$B:$B,0),MATCH(I$1,城镇人口!$1:$1,0))</f>
        <v>282389.30394384044</v>
      </c>
      <c r="J367" s="40">
        <f>INDEX(人口源表!$1:$1048576,MATCH($B367,人口源表!$A:$A,0),MATCH(J$1,人口源表!$1:$1,0))-INDEX(城镇人口!$1:$1048576,MATCH($B367,城镇人口!$B:$B,0),MATCH(J$1,城镇人口!$1:$1,0))</f>
        <v>282809.53339751728</v>
      </c>
      <c r="K367" s="40">
        <f>INDEX(人口源表!$1:$1048576,MATCH($B367,人口源表!$A:$A,0),MATCH(K$1,人口源表!$1:$1,0))-INDEX(城镇人口!$1:$1048576,MATCH($B367,城镇人口!$B:$B,0),MATCH(K$1,城镇人口!$1:$1,0))</f>
        <v>283405.42997212533</v>
      </c>
      <c r="L367" s="40">
        <f>INDEX(人口源表!$1:$1048576,MATCH($B367,人口源表!$A:$A,0),MATCH(L$1,人口源表!$1:$1,0))-INDEX(城镇人口!$1:$1048576,MATCH($B367,城镇人口!$B:$B,0),MATCH(L$1,城镇人口!$1:$1,0))</f>
        <v>284124.59972100036</v>
      </c>
      <c r="M367" s="40">
        <f>INDEX(人口源表!$1:$1048576,MATCH($B367,人口源表!$A:$A,0),MATCH(M$1,人口源表!$1:$1,0))-INDEX(城镇人口!$1:$1048576,MATCH($B367,城镇人口!$B:$B,0),MATCH(M$1,城镇人口!$1:$1,0))</f>
        <v>284917.13147181401</v>
      </c>
      <c r="N367" s="40">
        <f>INDEX(人口源表!$1:$1048576,MATCH($B367,人口源表!$A:$A,0),MATCH(N$1,人口源表!$1:$1,0))-INDEX(城镇人口!$1:$1048576,MATCH($B367,城镇人口!$B:$B,0),MATCH(N$1,城镇人口!$1:$1,0))</f>
        <v>285737.18265948497</v>
      </c>
      <c r="O367" s="40">
        <f>INDEX(人口源表!$1:$1048576,MATCH($B367,人口源表!$A:$A,0),MATCH(O$1,人口源表!$1:$1,0))-INDEX(城镇人口!$1:$1048576,MATCH($B367,城镇人口!$B:$B,0),MATCH(O$1,城镇人口!$1:$1,0))</f>
        <v>286543.9530078742</v>
      </c>
      <c r="P367" s="40">
        <f>INDEX(人口源表!$1:$1048576,MATCH($B367,人口源表!$A:$A,0),MATCH(P$1,人口源表!$1:$1,0))-INDEX(城镇人口!$1:$1048576,MATCH($B367,城镇人口!$B:$B,0),MATCH(P$1,城镇人口!$1:$1,0))</f>
        <v>287298.41854881251</v>
      </c>
      <c r="Q367" s="40">
        <f>INDEX(人口源表!$1:$1048576,MATCH($B367,人口源表!$A:$A,0),MATCH(Q$1,人口源表!$1:$1,0))-INDEX(城镇人口!$1:$1048576,MATCH($B367,城镇人口!$B:$B,0),MATCH(Q$1,城镇人口!$1:$1,0))</f>
        <v>287966.96394987998</v>
      </c>
      <c r="R367" s="40">
        <f>INDEX(人口源表!$1:$1048576,MATCH($B367,人口源表!$A:$A,0),MATCH(R$1,人口源表!$1:$1,0))-INDEX(城镇人口!$1:$1048576,MATCH($B367,城镇人口!$B:$B,0),MATCH(R$1,城镇人口!$1:$1,0))</f>
        <v>288518.65715985501</v>
      </c>
      <c r="S367" s="40">
        <f>INDEX(人口源表!$1:$1048576,MATCH($B367,人口源表!$A:$A,0),MATCH(S$1,人口源表!$1:$1,0))-INDEX(城镇人口!$1:$1048576,MATCH($B367,城镇人口!$B:$B,0),MATCH(S$1,城镇人口!$1:$1,0))</f>
        <v>290311.21535056247</v>
      </c>
      <c r="T367" s="40">
        <f>INDEX(人口源表!$1:$1048576,MATCH($B367,人口源表!$A:$A,0),MATCH(T$1,人口源表!$1:$1,0))-INDEX(城镇人口!$1:$1048576,MATCH($B367,城镇人口!$B:$B,0),MATCH(T$1,城镇人口!$1:$1,0))</f>
        <v>291985.8204397214</v>
      </c>
      <c r="U367" s="40">
        <f>INDEX(人口源表!$1:$1048576,MATCH($B367,人口源表!$A:$A,0),MATCH(U$1,人口源表!$1:$1,0))-INDEX(城镇人口!$1:$1048576,MATCH($B367,城镇人口!$B:$B,0),MATCH(U$1,城镇人口!$1:$1,0))</f>
        <v>293521.64415653545</v>
      </c>
      <c r="V367" s="40">
        <f>INDEX(人口源表!$1:$1048576,MATCH($B367,人口源表!$A:$A,0),MATCH(V$1,人口源表!$1:$1,0))-INDEX(城镇人口!$1:$1048576,MATCH($B367,城镇人口!$B:$B,0),MATCH(V$1,城镇人口!$1:$1,0))</f>
        <v>294900.30590654636</v>
      </c>
      <c r="W367" s="40">
        <f>INDEX(人口源表!$1:$1048576,MATCH($B367,人口源表!$A:$A,0),MATCH(W$1,人口源表!$1:$1,0))-INDEX(城镇人口!$1:$1048576,MATCH($B367,城镇人口!$B:$B,0),MATCH(W$1,城镇人口!$1:$1,0))</f>
        <v>296106.3291075484</v>
      </c>
      <c r="X367" s="40">
        <f>INDEX(人口源表!$1:$1048576,MATCH($B367,人口源表!$A:$A,0),MATCH(X$1,人口源表!$1:$1,0))-INDEX(城镇人口!$1:$1048576,MATCH($B367,城镇人口!$B:$B,0),MATCH(X$1,城镇人口!$1:$1,0))</f>
        <v>297126.58560098405</v>
      </c>
      <c r="Y367" s="40">
        <f>INDEX(人口源表!$1:$1048576,MATCH($B367,人口源表!$A:$A,0),MATCH(Y$1,人口源表!$1:$1,0))-INDEX(城镇人口!$1:$1048576,MATCH($B367,城镇人口!$B:$B,0),MATCH(Y$1,城镇人口!$1:$1,0))</f>
        <v>297951.24108196946</v>
      </c>
      <c r="Z367" s="40">
        <f>INDEX(人口源表!$1:$1048576,MATCH($B367,人口源表!$A:$A,0),MATCH(Z$1,人口源表!$1:$1,0))-INDEX(城镇人口!$1:$1048576,MATCH($B367,城镇人口!$B:$B,0),MATCH(Z$1,城镇人口!$1:$1,0))</f>
        <v>298571.71098968503</v>
      </c>
      <c r="AA367" s="40">
        <f>INDEX(人口源表!$1:$1048576,MATCH($B367,人口源表!$A:$A,0),MATCH(AA$1,人口源表!$1:$1,0))-INDEX(城镇人口!$1:$1048576,MATCH($B367,城镇人口!$B:$B,0),MATCH(AA$1,城镇人口!$1:$1,0))</f>
        <v>298984.07229072129</v>
      </c>
      <c r="AB367" s="40">
        <f>INDEX(人口源表!$1:$1048576,MATCH($B367,人口源表!$A:$A,0),MATCH(AB$1,人口源表!$1:$1,0))-INDEX(城镇人口!$1:$1048576,MATCH($B367,城镇人口!$B:$B,0),MATCH(AB$1,城镇人口!$1:$1,0))</f>
        <v>299184.55972626596</v>
      </c>
      <c r="AC367" s="40">
        <f>INDEX(人口源表!$1:$1048576,MATCH($B367,人口源表!$A:$A,0),MATCH(AC$1,人口源表!$1:$1,0))-INDEX(城镇人口!$1:$1048576,MATCH($B367,城镇人口!$B:$B,0),MATCH(AC$1,城镇人口!$1:$1,0))</f>
        <v>299561.96685053274</v>
      </c>
      <c r="AD367" s="40">
        <f>INDEX(人口源表!$1:$1048576,MATCH($B367,人口源表!$A:$A,0),MATCH(AD$1,人口源表!$1:$1,0))-INDEX(城镇人口!$1:$1048576,MATCH($B367,城镇人口!$B:$B,0),MATCH(AD$1,城镇人口!$1:$1,0))</f>
        <v>299736.07335440652</v>
      </c>
      <c r="AE367" s="40">
        <f>INDEX(人口源表!$1:$1048576,MATCH($B367,人口源表!$A:$A,0),MATCH(AE$1,人口源表!$1:$1,0))-INDEX(城镇人口!$1:$1048576,MATCH($B367,城镇人口!$B:$B,0),MATCH(AE$1,城镇人口!$1:$1,0))</f>
        <v>299711.93158762512</v>
      </c>
      <c r="AF367" s="40">
        <f>INDEX(人口源表!$1:$1048576,MATCH($B367,人口源表!$A:$A,0),MATCH(AF$1,人口源表!$1:$1,0))-INDEX(城镇人口!$1:$1048576,MATCH($B367,城镇人口!$B:$B,0),MATCH(AF$1,城镇人口!$1:$1,0))</f>
        <v>299494.56356793531</v>
      </c>
      <c r="AG367" s="40">
        <f>INDEX(人口源表!$1:$1048576,MATCH($B367,人口源表!$A:$A,0),MATCH(AG$1,人口源表!$1:$1,0))-INDEX(城镇人口!$1:$1048576,MATCH($B367,城镇人口!$B:$B,0),MATCH(AG$1,城镇人口!$1:$1,0))</f>
        <v>299092.30866189784</v>
      </c>
      <c r="AH367" s="40">
        <f>INDEX(人口源表!$1:$1048576,MATCH($B367,人口源表!$A:$A,0),MATCH(AH$1,人口源表!$1:$1,0))-INDEX(城镇人口!$1:$1048576,MATCH($B367,城镇人口!$B:$B,0),MATCH(AH$1,城镇人口!$1:$1,0))</f>
        <v>298515.80175868806</v>
      </c>
      <c r="AI367" s="40">
        <f>INDEX(人口源表!$1:$1048576,MATCH($B367,人口源表!$A:$A,0),MATCH(AI$1,人口源表!$1:$1,0))-INDEX(城镇人口!$1:$1048576,MATCH($B367,城镇人口!$B:$B,0),MATCH(AI$1,城镇人口!$1:$1,0))</f>
        <v>297776.97435504169</v>
      </c>
      <c r="AJ367" s="40">
        <f>INDEX(人口源表!$1:$1048576,MATCH($B367,人口源表!$A:$A,0),MATCH(AJ$1,人口源表!$1:$1,0))-INDEX(城镇人口!$1:$1048576,MATCH($B367,城镇人口!$B:$B,0),MATCH(AJ$1,城镇人口!$1:$1,0))</f>
        <v>296890.91304771992</v>
      </c>
      <c r="AK367" s="40">
        <f>INDEX(人口源表!$1:$1048576,MATCH($B367,人口源表!$A:$A,0),MATCH(AK$1,人口源表!$1:$1,0))-INDEX(城镇人口!$1:$1048576,MATCH($B367,城镇人口!$B:$B,0),MATCH(AK$1,城镇人口!$1:$1,0))</f>
        <v>295873.90693065367</v>
      </c>
      <c r="AL367" s="40">
        <f>INDEX(人口源表!$1:$1048576,MATCH($B367,人口源表!$A:$A,0),MATCH(AL$1,人口源表!$1:$1,0))-INDEX(城镇人口!$1:$1048576,MATCH($B367,城镇人口!$B:$B,0),MATCH(AL$1,城镇人口!$1:$1,0))</f>
        <v>294744.35239044722</v>
      </c>
      <c r="AM367" s="40">
        <f>INDEX(人口源表!$1:$1048576,MATCH($B367,人口源表!$A:$A,0),MATCH(AM$1,人口源表!$1:$1,0))-INDEX(城镇人口!$1:$1048576,MATCH($B367,城镇人口!$B:$B,0),MATCH(AM$1,城镇人口!$1:$1,0))</f>
        <v>293522.23437183141</v>
      </c>
      <c r="AN367" s="40">
        <f>INDEX(人口源表!$1:$1048576,MATCH($B367,人口源表!$A:$A,0),MATCH(AN$1,人口源表!$1:$1,0))-INDEX(城镇人口!$1:$1048576,MATCH($B367,城镇人口!$B:$B,0),MATCH(AN$1,城镇人口!$1:$1,0))</f>
        <v>292230.47658172535</v>
      </c>
      <c r="AO367" s="40">
        <f>INDEX(人口源表!$1:$1048576,MATCH($B367,人口源表!$A:$A,0),MATCH(AO$1,人口源表!$1:$1,0))-INDEX(城镇人口!$1:$1048576,MATCH($B367,城镇人口!$B:$B,0),MATCH(AO$1,城镇人口!$1:$1,0))</f>
        <v>290892.55612100841</v>
      </c>
      <c r="AP367" s="40">
        <f>INDEX(人口源表!$1:$1048576,MATCH($B367,人口源表!$A:$A,0),MATCH(AP$1,人口源表!$1:$1,0))-INDEX(城镇人口!$1:$1048576,MATCH($B367,城镇人口!$B:$B,0),MATCH(AP$1,城镇人口!$1:$1,0))</f>
        <v>289534.32095303066</v>
      </c>
      <c r="AQ367" s="40">
        <f>INDEX(人口源表!$1:$1048576,MATCH($B367,人口源表!$A:$A,0),MATCH(AQ$1,人口源表!$1:$1,0))-INDEX(城镇人口!$1:$1048576,MATCH($B367,城镇人口!$B:$B,0),MATCH(AQ$1,城镇人口!$1:$1,0))</f>
        <v>288183.00859362213</v>
      </c>
      <c r="AR367" s="40">
        <f>INDEX(人口源表!$1:$1048576,MATCH($B367,人口源表!$A:$A,0),MATCH(AR$1,人口源表!$1:$1,0))-INDEX(城镇人口!$1:$1048576,MATCH($B367,城镇人口!$B:$B,0),MATCH(AR$1,城镇人口!$1:$1,0))</f>
        <v>286868.56978708552</v>
      </c>
      <c r="AS367" s="40">
        <f>INDEX(人口源表!$1:$1048576,MATCH($B367,人口源表!$A:$A,0),MATCH(AS$1,人口源表!$1:$1,0))-INDEX(城镇人口!$1:$1048576,MATCH($B367,城镇人口!$B:$B,0),MATCH(AS$1,城镇人口!$1:$1,0))</f>
        <v>285620.86708541855</v>
      </c>
      <c r="AT367" s="40">
        <f>INDEX(人口源表!$1:$1048576,MATCH($B367,人口源表!$A:$A,0),MATCH(AT$1,人口源表!$1:$1,0))-INDEX(城镇人口!$1:$1048576,MATCH($B367,城镇人口!$B:$B,0),MATCH(AT$1,城镇人口!$1:$1,0))</f>
        <v>284472.82436926273</v>
      </c>
      <c r="AU367" s="40">
        <f>INDEX(人口源表!$1:$1048576,MATCH($B367,人口源表!$A:$A,0),MATCH(AU$1,人口源表!$1:$1,0))-INDEX(城镇人口!$1:$1048576,MATCH($B367,城镇人口!$B:$B,0),MATCH(AU$1,城镇人口!$1:$1,0))</f>
        <v>283458.08867187524</v>
      </c>
      <c r="AV367" s="40">
        <f>INDEX(人口源表!$1:$1048576,MATCH($B367,人口源表!$A:$A,0),MATCH(AV$1,人口源表!$1:$1,0))-INDEX(城镇人口!$1:$1048576,MATCH($B367,城镇人口!$B:$B,0),MATCH(AV$1,城镇人口!$1:$1,0))</f>
        <v>282611.44118393183</v>
      </c>
    </row>
    <row r="368" spans="1:48" x14ac:dyDescent="0.15">
      <c r="A368" s="4" t="s">
        <v>884</v>
      </c>
      <c r="B368" s="4" t="s">
        <v>616</v>
      </c>
      <c r="C368" s="34">
        <f>VLOOKUP(B368,'[1]2016省城人口总结（根）'!B:C,2,FALSE)/100</f>
        <v>0.31359999999999999</v>
      </c>
      <c r="D368" s="40">
        <f>INDEX(人口源表!$1:$1048576,MATCH($B368,人口源表!$A:$A,0),MATCH(D$1,人口源表!$1:$1,0))-INDEX(城镇人口!$1:$1048576,MATCH($B368,城镇人口!$B:$B,0),MATCH(D$1,城镇人口!$1:$1,0))</f>
        <v>69871.146589374868</v>
      </c>
      <c r="E368" s="40">
        <f>INDEX(人口源表!$1:$1048576,MATCH($B368,人口源表!$A:$A,0),MATCH(E$1,人口源表!$1:$1,0))-INDEX(城镇人口!$1:$1048576,MATCH($B368,城镇人口!$B:$B,0),MATCH(E$1,城镇人口!$1:$1,0))</f>
        <v>69936.884042077727</v>
      </c>
      <c r="F368" s="40">
        <f>INDEX(人口源表!$1:$1048576,MATCH($B368,人口源表!$A:$A,0),MATCH(F$1,人口源表!$1:$1,0))-INDEX(城镇人口!$1:$1048576,MATCH($B368,城镇人口!$B:$B,0),MATCH(F$1,城镇人口!$1:$1,0))</f>
        <v>69964.487417594093</v>
      </c>
      <c r="G368" s="40">
        <f>INDEX(人口源表!$1:$1048576,MATCH($B368,人口源表!$A:$A,0),MATCH(G$1,人口源表!$1:$1,0))-INDEX(城镇人口!$1:$1048576,MATCH($B368,城镇人口!$B:$B,0),MATCH(G$1,城镇人口!$1:$1,0))</f>
        <v>81843.243309370882</v>
      </c>
      <c r="H368" s="40">
        <f>INDEX(人口源表!$1:$1048576,MATCH($B368,人口源表!$A:$A,0),MATCH(H$1,人口源表!$1:$1,0))-INDEX(城镇人口!$1:$1048576,MATCH($B368,城镇人口!$B:$B,0),MATCH(H$1,城镇人口!$1:$1,0))</f>
        <v>81931.336315022636</v>
      </c>
      <c r="I368" s="40">
        <f>INDEX(人口源表!$1:$1048576,MATCH($B368,人口源表!$A:$A,0),MATCH(I$1,人口源表!$1:$1,0))-INDEX(城镇人口!$1:$1048576,MATCH($B368,城镇人口!$B:$B,0),MATCH(I$1,城镇人口!$1:$1,0))</f>
        <v>82327.603786138759</v>
      </c>
      <c r="J368" s="40">
        <f>INDEX(人口源表!$1:$1048576,MATCH($B368,人口源表!$A:$A,0),MATCH(J$1,人口源表!$1:$1,0))-INDEX(城镇人口!$1:$1048576,MATCH($B368,城镇人口!$B:$B,0),MATCH(J$1,城镇人口!$1:$1,0))</f>
        <v>82743.663603007502</v>
      </c>
      <c r="K368" s="40">
        <f>INDEX(人口源表!$1:$1048576,MATCH($B368,人口源表!$A:$A,0),MATCH(K$1,人口源表!$1:$1,0))-INDEX(城镇人口!$1:$1048576,MATCH($B368,城镇人口!$B:$B,0),MATCH(K$1,城镇人口!$1:$1,0))</f>
        <v>83170.340324598539</v>
      </c>
      <c r="L368" s="40">
        <f>INDEX(人口源表!$1:$1048576,MATCH($B368,人口源表!$A:$A,0),MATCH(L$1,人口源表!$1:$1,0))-INDEX(城镇人口!$1:$1048576,MATCH($B368,城镇人口!$B:$B,0),MATCH(L$1,城镇人口!$1:$1,0))</f>
        <v>83599.927889574348</v>
      </c>
      <c r="M368" s="40">
        <f>INDEX(人口源表!$1:$1048576,MATCH($B368,人口源表!$A:$A,0),MATCH(M$1,人口源表!$1:$1,0))-INDEX(城镇人口!$1:$1048576,MATCH($B368,城镇人口!$B:$B,0),MATCH(M$1,城镇人口!$1:$1,0))</f>
        <v>84024.216818291796</v>
      </c>
      <c r="N368" s="40">
        <f>INDEX(人口源表!$1:$1048576,MATCH($B368,人口源表!$A:$A,0),MATCH(N$1,人口源表!$1:$1,0))-INDEX(城镇人口!$1:$1048576,MATCH($B368,城镇人口!$B:$B,0),MATCH(N$1,城镇人口!$1:$1,0))</f>
        <v>84436.447142319055</v>
      </c>
      <c r="O368" s="40">
        <f>INDEX(人口源表!$1:$1048576,MATCH($B368,人口源表!$A:$A,0),MATCH(O$1,人口源表!$1:$1,0))-INDEX(城镇人口!$1:$1048576,MATCH($B368,城镇人口!$B:$B,0),MATCH(O$1,城镇人口!$1:$1,0))</f>
        <v>84830.636599905672</v>
      </c>
      <c r="P368" s="40">
        <f>INDEX(人口源表!$1:$1048576,MATCH($B368,人口源表!$A:$A,0),MATCH(P$1,人口源表!$1:$1,0))-INDEX(城镇人口!$1:$1048576,MATCH($B368,城镇人口!$B:$B,0),MATCH(P$1,城镇人口!$1:$1,0))</f>
        <v>85199.656004299701</v>
      </c>
      <c r="Q368" s="40">
        <f>INDEX(人口源表!$1:$1048576,MATCH($B368,人口源表!$A:$A,0),MATCH(Q$1,人口源表!$1:$1,0))-INDEX(城镇人口!$1:$1048576,MATCH($B368,城镇人口!$B:$B,0),MATCH(Q$1,城镇人口!$1:$1,0))</f>
        <v>85539.067243324418</v>
      </c>
      <c r="R368" s="40">
        <f>INDEX(人口源表!$1:$1048576,MATCH($B368,人口源表!$A:$A,0),MATCH(R$1,人口源表!$1:$1,0))-INDEX(城镇人口!$1:$1048576,MATCH($B368,城镇人口!$B:$B,0),MATCH(R$1,城镇人口!$1:$1,0))</f>
        <v>85843.906836602298</v>
      </c>
      <c r="S368" s="40">
        <f>INDEX(人口源表!$1:$1048576,MATCH($B368,人口源表!$A:$A,0),MATCH(S$1,人口源表!$1:$1,0))-INDEX(城镇人口!$1:$1048576,MATCH($B368,城镇人口!$B:$B,0),MATCH(S$1,城镇人口!$1:$1,0))</f>
        <v>86364.963629746373</v>
      </c>
      <c r="T368" s="40">
        <f>INDEX(人口源表!$1:$1048576,MATCH($B368,人口源表!$A:$A,0),MATCH(T$1,人口源表!$1:$1,0))-INDEX(城镇人口!$1:$1048576,MATCH($B368,城镇人口!$B:$B,0),MATCH(T$1,城镇人口!$1:$1,0))</f>
        <v>86851.382652614237</v>
      </c>
      <c r="U368" s="40">
        <f>INDEX(人口源表!$1:$1048576,MATCH($B368,人口源表!$A:$A,0),MATCH(U$1,人口源表!$1:$1,0))-INDEX(城镇人口!$1:$1048576,MATCH($B368,城镇人口!$B:$B,0),MATCH(U$1,城镇人口!$1:$1,0))</f>
        <v>87299.638479392888</v>
      </c>
      <c r="V368" s="40">
        <f>INDEX(人口源表!$1:$1048576,MATCH($B368,人口源表!$A:$A,0),MATCH(V$1,人口源表!$1:$1,0))-INDEX(城镇人口!$1:$1048576,MATCH($B368,城镇人口!$B:$B,0),MATCH(V$1,城镇人口!$1:$1,0))</f>
        <v>87707.497030927945</v>
      </c>
      <c r="W368" s="40">
        <f>INDEX(人口源表!$1:$1048576,MATCH($B368,人口源表!$A:$A,0),MATCH(W$1,人口源表!$1:$1,0))-INDEX(城镇人口!$1:$1048576,MATCH($B368,城镇人口!$B:$B,0),MATCH(W$1,城镇人口!$1:$1,0))</f>
        <v>88071.517049395537</v>
      </c>
      <c r="X368" s="40">
        <f>INDEX(人口源表!$1:$1048576,MATCH($B368,人口源表!$A:$A,0),MATCH(X$1,人口源表!$1:$1,0))-INDEX(城镇人口!$1:$1048576,MATCH($B368,城镇人口!$B:$B,0),MATCH(X$1,城镇人口!$1:$1,0))</f>
        <v>88390.160256247706</v>
      </c>
      <c r="Y368" s="40">
        <f>INDEX(人口源表!$1:$1048576,MATCH($B368,人口源表!$A:$A,0),MATCH(Y$1,人口源表!$1:$1,0))-INDEX(城镇人口!$1:$1048576,MATCH($B368,城镇人口!$B:$B,0),MATCH(Y$1,城镇人口!$1:$1,0))</f>
        <v>88661.914580476936</v>
      </c>
      <c r="Z368" s="40">
        <f>INDEX(人口源表!$1:$1048576,MATCH($B368,人口源表!$A:$A,0),MATCH(Z$1,人口源表!$1:$1,0))-INDEX(城镇人口!$1:$1048576,MATCH($B368,城镇人口!$B:$B,0),MATCH(Z$1,城镇人口!$1:$1,0))</f>
        <v>88884.680149122461</v>
      </c>
      <c r="AA368" s="40">
        <f>INDEX(人口源表!$1:$1048576,MATCH($B368,人口源表!$A:$A,0),MATCH(AA$1,人口源表!$1:$1,0))-INDEX(城镇人口!$1:$1048576,MATCH($B368,城镇人口!$B:$B,0),MATCH(AA$1,城镇人口!$1:$1,0))</f>
        <v>89059.453619677064</v>
      </c>
      <c r="AB368" s="40">
        <f>INDEX(人口源表!$1:$1048576,MATCH($B368,人口源表!$A:$A,0),MATCH(AB$1,人口源表!$1:$1,0))-INDEX(城镇人口!$1:$1048576,MATCH($B368,城镇人口!$B:$B,0),MATCH(AB$1,城镇人口!$1:$1,0))</f>
        <v>89184.175571682659</v>
      </c>
      <c r="AC368" s="40">
        <f>INDEX(人口源表!$1:$1048576,MATCH($B368,人口源表!$A:$A,0),MATCH(AC$1,人口源表!$1:$1,0))-INDEX(城镇人口!$1:$1048576,MATCH($B368,城镇人口!$B:$B,0),MATCH(AC$1,城镇人口!$1:$1,0))</f>
        <v>89330.13475813104</v>
      </c>
      <c r="AD368" s="40">
        <f>INDEX(人口源表!$1:$1048576,MATCH($B368,人口源表!$A:$A,0),MATCH(AD$1,人口源表!$1:$1,0))-INDEX(城镇人口!$1:$1048576,MATCH($B368,城镇人口!$B:$B,0),MATCH(AD$1,城镇人口!$1:$1,0))</f>
        <v>89427.975954381487</v>
      </c>
      <c r="AE368" s="40">
        <f>INDEX(人口源表!$1:$1048576,MATCH($B368,人口源表!$A:$A,0),MATCH(AE$1,人口源表!$1:$1,0))-INDEX(城镇人口!$1:$1048576,MATCH($B368,城镇人口!$B:$B,0),MATCH(AE$1,城镇人口!$1:$1,0))</f>
        <v>89479.231253806705</v>
      </c>
      <c r="AF368" s="40">
        <f>INDEX(人口源表!$1:$1048576,MATCH($B368,人口源表!$A:$A,0),MATCH(AF$1,人口源表!$1:$1,0))-INDEX(城镇人口!$1:$1048576,MATCH($B368,城镇人口!$B:$B,0),MATCH(AF$1,城镇人口!$1:$1,0))</f>
        <v>89484.818766999364</v>
      </c>
      <c r="AG368" s="40">
        <f>INDEX(人口源表!$1:$1048576,MATCH($B368,人口源表!$A:$A,0),MATCH(AG$1,人口源表!$1:$1,0))-INDEX(城镇人口!$1:$1048576,MATCH($B368,城镇人口!$B:$B,0),MATCH(AG$1,城镇人口!$1:$1,0))</f>
        <v>89446.256097153615</v>
      </c>
      <c r="AH368" s="40">
        <f>INDEX(人口源表!$1:$1048576,MATCH($B368,人口源表!$A:$A,0),MATCH(AH$1,人口源表!$1:$1,0))-INDEX(城镇人口!$1:$1048576,MATCH($B368,城镇人口!$B:$B,0),MATCH(AH$1,城镇人口!$1:$1,0))</f>
        <v>89365.051254192251</v>
      </c>
      <c r="AI368" s="40">
        <f>INDEX(人口源表!$1:$1048576,MATCH($B368,人口源表!$A:$A,0),MATCH(AI$1,人口源表!$1:$1,0))-INDEX(城镇人口!$1:$1048576,MATCH($B368,城镇人口!$B:$B,0),MATCH(AI$1,城镇人口!$1:$1,0))</f>
        <v>89244.502736538416</v>
      </c>
      <c r="AJ368" s="40">
        <f>INDEX(人口源表!$1:$1048576,MATCH($B368,人口源表!$A:$A,0),MATCH(AJ$1,人口源表!$1:$1,0))-INDEX(城镇人口!$1:$1048576,MATCH($B368,城镇人口!$B:$B,0),MATCH(AJ$1,城镇人口!$1:$1,0))</f>
        <v>89086.684054643672</v>
      </c>
      <c r="AK368" s="40">
        <f>INDEX(人口源表!$1:$1048576,MATCH($B368,人口源表!$A:$A,0),MATCH(AK$1,人口源表!$1:$1,0))-INDEX(城镇人口!$1:$1048576,MATCH($B368,城镇人口!$B:$B,0),MATCH(AK$1,城镇人口!$1:$1,0))</f>
        <v>88894.846750363984</v>
      </c>
      <c r="AL368" s="40">
        <f>INDEX(人口源表!$1:$1048576,MATCH($B368,人口源表!$A:$A,0),MATCH(AL$1,人口源表!$1:$1,0))-INDEX(城镇人口!$1:$1048576,MATCH($B368,城镇人口!$B:$B,0),MATCH(AL$1,城镇人口!$1:$1,0))</f>
        <v>88672.809527416597</v>
      </c>
      <c r="AM368" s="40">
        <f>INDEX(人口源表!$1:$1048576,MATCH($B368,人口源表!$A:$A,0),MATCH(AM$1,人口源表!$1:$1,0))-INDEX(城镇人口!$1:$1048576,MATCH($B368,城镇人口!$B:$B,0),MATCH(AM$1,城镇人口!$1:$1,0))</f>
        <v>88423.762364433554</v>
      </c>
      <c r="AN368" s="40">
        <f>INDEX(人口源表!$1:$1048576,MATCH($B368,人口源表!$A:$A,0),MATCH(AN$1,人口源表!$1:$1,0))-INDEX(城镇人口!$1:$1048576,MATCH($B368,城镇人口!$B:$B,0),MATCH(AN$1,城镇人口!$1:$1,0))</f>
        <v>88152.051225912117</v>
      </c>
      <c r="AO368" s="40">
        <f>INDEX(人口源表!$1:$1048576,MATCH($B368,人口源表!$A:$A,0),MATCH(AO$1,人口源表!$1:$1,0))-INDEX(城镇人口!$1:$1048576,MATCH($B368,城镇人口!$B:$B,0),MATCH(AO$1,城镇人口!$1:$1,0))</f>
        <v>87861.980565218197</v>
      </c>
      <c r="AP368" s="40">
        <f>INDEX(人口源表!$1:$1048576,MATCH($B368,人口源表!$A:$A,0),MATCH(AP$1,人口源表!$1:$1,0))-INDEX(城镇人口!$1:$1048576,MATCH($B368,城镇人口!$B:$B,0),MATCH(AP$1,城镇人口!$1:$1,0))</f>
        <v>87559.581082719742</v>
      </c>
      <c r="AQ368" s="40">
        <f>INDEX(人口源表!$1:$1048576,MATCH($B368,人口源表!$A:$A,0),MATCH(AQ$1,人口源表!$1:$1,0))-INDEX(城镇人口!$1:$1048576,MATCH($B368,城镇人口!$B:$B,0),MATCH(AQ$1,城镇人口!$1:$1,0))</f>
        <v>87248.471249012509</v>
      </c>
      <c r="AR368" s="40">
        <f>INDEX(人口源表!$1:$1048576,MATCH($B368,人口源表!$A:$A,0),MATCH(AR$1,人口源表!$1:$1,0))-INDEX(城镇人口!$1:$1048576,MATCH($B368,城镇人口!$B:$B,0),MATCH(AR$1,城镇人口!$1:$1,0))</f>
        <v>86935.750633223419</v>
      </c>
      <c r="AS368" s="40">
        <f>INDEX(人口源表!$1:$1048576,MATCH($B368,人口源表!$A:$A,0),MATCH(AS$1,人口源表!$1:$1,0))-INDEX(城镇人口!$1:$1048576,MATCH($B368,城镇人口!$B:$B,0),MATCH(AS$1,城镇人口!$1:$1,0))</f>
        <v>86626.105533300695</v>
      </c>
      <c r="AT368" s="40">
        <f>INDEX(人口源表!$1:$1048576,MATCH($B368,人口源表!$A:$A,0),MATCH(AT$1,人口源表!$1:$1,0))-INDEX(城镇人口!$1:$1048576,MATCH($B368,城镇人口!$B:$B,0),MATCH(AT$1,城镇人口!$1:$1,0))</f>
        <v>86325.921687254537</v>
      </c>
      <c r="AU368" s="40">
        <f>INDEX(人口源表!$1:$1048576,MATCH($B368,人口源表!$A:$A,0),MATCH(AU$1,人口源表!$1:$1,0))-INDEX(城镇人口!$1:$1048576,MATCH($B368,城镇人口!$B:$B,0),MATCH(AU$1,城镇人口!$1:$1,0))</f>
        <v>86042.678641996317</v>
      </c>
      <c r="AV368" s="40">
        <f>INDEX(人口源表!$1:$1048576,MATCH($B368,人口源表!$A:$A,0),MATCH(AV$1,人口源表!$1:$1,0))-INDEX(城镇人口!$1:$1048576,MATCH($B368,城镇人口!$B:$B,0),MATCH(AV$1,城镇人口!$1:$1,0))</f>
        <v>85782.033284782097</v>
      </c>
    </row>
    <row r="369" spans="1:48" x14ac:dyDescent="0.15">
      <c r="A369" s="36"/>
    </row>
    <row r="370" spans="1:48" x14ac:dyDescent="0.15">
      <c r="A370" s="36"/>
      <c r="B370" s="37" t="s">
        <v>885</v>
      </c>
      <c r="C370" s="38"/>
      <c r="D370" s="44">
        <f>SUM(D$2:D$368)</f>
        <v>249441429.51261473</v>
      </c>
      <c r="E370" s="44">
        <f t="shared" ref="E370:AV370" si="0">SUM(E$2:E$368)</f>
        <v>245021252.06528187</v>
      </c>
      <c r="F370" s="44">
        <f t="shared" si="0"/>
        <v>240339605.15245524</v>
      </c>
      <c r="G370" s="44">
        <f t="shared" si="0"/>
        <v>222502726.41188926</v>
      </c>
      <c r="H370" s="44">
        <f t="shared" si="0"/>
        <v>218025629.65570244</v>
      </c>
      <c r="I370" s="44">
        <f t="shared" si="0"/>
        <v>215781549.26664972</v>
      </c>
      <c r="J370" s="44">
        <f t="shared" si="0"/>
        <v>213346900.65364495</v>
      </c>
      <c r="K370" s="44">
        <f t="shared" si="0"/>
        <v>210727680.28644651</v>
      </c>
      <c r="L370" s="44">
        <f t="shared" si="0"/>
        <v>207929963.70858759</v>
      </c>
      <c r="M370" s="44">
        <f t="shared" si="0"/>
        <v>204959923.63229728</v>
      </c>
      <c r="N370" s="44">
        <f t="shared" si="0"/>
        <v>201823799.11696419</v>
      </c>
      <c r="O370" s="44">
        <f t="shared" si="0"/>
        <v>198701969.3309111</v>
      </c>
      <c r="P370" s="44">
        <f t="shared" si="0"/>
        <v>195479072.00971004</v>
      </c>
      <c r="Q370" s="44">
        <f t="shared" si="0"/>
        <v>192120431.5699375</v>
      </c>
      <c r="R370" s="44">
        <f t="shared" si="0"/>
        <v>188654516.47847316</v>
      </c>
      <c r="S370" s="44">
        <f t="shared" si="0"/>
        <v>186977072.81193772</v>
      </c>
      <c r="T370" s="44">
        <f t="shared" si="0"/>
        <v>185258231.66782248</v>
      </c>
      <c r="U370" s="44">
        <f t="shared" si="0"/>
        <v>183444653.68708774</v>
      </c>
      <c r="V370" s="44">
        <f t="shared" si="0"/>
        <v>181539218.17074814</v>
      </c>
      <c r="W370" s="44">
        <f t="shared" si="0"/>
        <v>179546278.81839761</v>
      </c>
      <c r="X370" s="44">
        <f t="shared" si="0"/>
        <v>177483730.96466374</v>
      </c>
      <c r="Y370" s="44">
        <f t="shared" si="0"/>
        <v>175352171.19712558</v>
      </c>
      <c r="Z370" s="44">
        <f t="shared" si="0"/>
        <v>173147389.55455253</v>
      </c>
      <c r="AA370" s="44">
        <f t="shared" si="0"/>
        <v>170874545.0687111</v>
      </c>
      <c r="AB370" s="44">
        <f t="shared" si="0"/>
        <v>168544091.22746226</v>
      </c>
      <c r="AC370" s="44">
        <f t="shared" si="0"/>
        <v>166643959.63047001</v>
      </c>
      <c r="AD370" s="44">
        <f t="shared" si="0"/>
        <v>164692336.18127728</v>
      </c>
      <c r="AE370" s="44">
        <f t="shared" si="0"/>
        <v>162694700.20658064</v>
      </c>
      <c r="AF370" s="44">
        <f t="shared" si="0"/>
        <v>160656726.25052011</v>
      </c>
      <c r="AG370" s="44">
        <f t="shared" si="0"/>
        <v>158584287.88028535</v>
      </c>
      <c r="AH370" s="44">
        <f t="shared" si="0"/>
        <v>156483437.8386206</v>
      </c>
      <c r="AI370" s="44">
        <f t="shared" si="0"/>
        <v>154360419.93699059</v>
      </c>
      <c r="AJ370" s="44">
        <f t="shared" si="0"/>
        <v>152221648.09309924</v>
      </c>
      <c r="AK370" s="44">
        <f t="shared" si="0"/>
        <v>150073705.70447123</v>
      </c>
      <c r="AL370" s="44">
        <f t="shared" si="0"/>
        <v>147923333.48942426</v>
      </c>
      <c r="AM370" s="44">
        <f t="shared" si="0"/>
        <v>145777422.87899297</v>
      </c>
      <c r="AN370" s="44">
        <f t="shared" si="0"/>
        <v>143643026.75935137</v>
      </c>
      <c r="AO370" s="44">
        <f t="shared" si="0"/>
        <v>141527319.3498081</v>
      </c>
      <c r="AP370" s="44">
        <f t="shared" si="0"/>
        <v>139446759.03414884</v>
      </c>
      <c r="AQ370" s="44">
        <f t="shared" si="0"/>
        <v>137418270.94193873</v>
      </c>
      <c r="AR370" s="44">
        <f t="shared" si="0"/>
        <v>135430390.6321063</v>
      </c>
      <c r="AS370" s="44">
        <f t="shared" si="0"/>
        <v>133490775.62162949</v>
      </c>
      <c r="AT370" s="44">
        <f t="shared" si="0"/>
        <v>131607174.64366229</v>
      </c>
      <c r="AU370" s="44">
        <f t="shared" si="0"/>
        <v>129787929.9997586</v>
      </c>
      <c r="AV370" s="44">
        <f t="shared" si="0"/>
        <v>128040592.60162583</v>
      </c>
    </row>
    <row r="371" spans="1:48" x14ac:dyDescent="0.15">
      <c r="A371" s="36"/>
      <c r="E371" s="39"/>
    </row>
    <row r="372" spans="1:48" x14ac:dyDescent="0.15">
      <c r="A372" s="36"/>
      <c r="H372" s="39"/>
    </row>
    <row r="373" spans="1:48" x14ac:dyDescent="0.15">
      <c r="A373" s="36"/>
    </row>
    <row r="374" spans="1:48" x14ac:dyDescent="0.15">
      <c r="A374" s="36"/>
    </row>
    <row r="375" spans="1:48" x14ac:dyDescent="0.15">
      <c r="A375" s="36"/>
    </row>
    <row r="376" spans="1:48" x14ac:dyDescent="0.15">
      <c r="A376" s="36"/>
    </row>
    <row r="377" spans="1:48" x14ac:dyDescent="0.15">
      <c r="A377" s="36"/>
    </row>
    <row r="378" spans="1:48" x14ac:dyDescent="0.15">
      <c r="A378" s="36"/>
    </row>
    <row r="379" spans="1:48" x14ac:dyDescent="0.15">
      <c r="A379" s="36"/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F306E-45C4-43F6-8B94-C9C7B626B6C4}">
  <dimension ref="A1:AW17"/>
  <sheetViews>
    <sheetView topLeftCell="AF1" workbookViewId="0">
      <selection activeCell="AW17" sqref="AW17"/>
    </sheetView>
  </sheetViews>
  <sheetFormatPr defaultRowHeight="13.5" x14ac:dyDescent="0.15"/>
  <cols>
    <col min="1" max="1" width="18.875" customWidth="1"/>
    <col min="2" max="3" width="12.25" bestFit="1" customWidth="1"/>
    <col min="4" max="38" width="15.625" customWidth="1"/>
    <col min="49" max="50" width="10.125" customWidth="1"/>
  </cols>
  <sheetData>
    <row r="1" spans="1:49" x14ac:dyDescent="0.15"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  <c r="S1">
        <v>2031</v>
      </c>
      <c r="T1">
        <v>2032</v>
      </c>
      <c r="U1">
        <v>2033</v>
      </c>
      <c r="V1">
        <v>2034</v>
      </c>
      <c r="W1">
        <v>2035</v>
      </c>
      <c r="X1">
        <v>2036</v>
      </c>
      <c r="Y1">
        <v>2037</v>
      </c>
      <c r="Z1">
        <v>2038</v>
      </c>
      <c r="AA1">
        <v>2039</v>
      </c>
      <c r="AB1">
        <v>2040</v>
      </c>
      <c r="AC1">
        <v>2041</v>
      </c>
      <c r="AD1">
        <v>2042</v>
      </c>
      <c r="AE1">
        <v>2043</v>
      </c>
      <c r="AF1">
        <v>2044</v>
      </c>
      <c r="AG1">
        <v>2045</v>
      </c>
      <c r="AH1">
        <v>2046</v>
      </c>
      <c r="AI1">
        <v>2047</v>
      </c>
      <c r="AJ1">
        <v>2048</v>
      </c>
      <c r="AK1">
        <v>2049</v>
      </c>
      <c r="AL1">
        <v>2050</v>
      </c>
      <c r="AM1">
        <v>2051</v>
      </c>
      <c r="AN1">
        <v>2052</v>
      </c>
      <c r="AO1">
        <v>2053</v>
      </c>
      <c r="AP1">
        <v>2054</v>
      </c>
      <c r="AQ1">
        <v>2055</v>
      </c>
      <c r="AR1">
        <v>2056</v>
      </c>
      <c r="AS1">
        <v>2057</v>
      </c>
      <c r="AT1">
        <v>2058</v>
      </c>
      <c r="AU1">
        <v>2059</v>
      </c>
      <c r="AV1">
        <v>2060</v>
      </c>
      <c r="AW1">
        <v>2061</v>
      </c>
    </row>
    <row r="2" spans="1:49" x14ac:dyDescent="0.15">
      <c r="A2" t="s">
        <v>725</v>
      </c>
      <c r="B2" s="5">
        <v>34.24</v>
      </c>
      <c r="C2" s="5">
        <v>34.24</v>
      </c>
      <c r="D2" s="5">
        <v>34.24</v>
      </c>
      <c r="E2" s="5">
        <f>$D$2*POWER(1.003,E$1-2016)</f>
        <v>34.34272</v>
      </c>
      <c r="F2" s="5">
        <f t="shared" ref="F2:AV2" si="0">$D$2*POWER(1.003,F$1-2016)</f>
        <v>34.445748159999994</v>
      </c>
      <c r="G2" s="5">
        <f t="shared" si="0"/>
        <v>34.549085404479989</v>
      </c>
      <c r="H2" s="5">
        <f t="shared" si="0"/>
        <v>34.652732660693424</v>
      </c>
      <c r="I2" s="5">
        <f t="shared" si="0"/>
        <v>34.756690858675505</v>
      </c>
      <c r="J2" s="5">
        <f t="shared" si="0"/>
        <v>34.860960931251519</v>
      </c>
      <c r="K2" s="5">
        <f t="shared" si="0"/>
        <v>34.965543814045269</v>
      </c>
      <c r="L2" s="5">
        <f t="shared" si="0"/>
        <v>35.070440445487407</v>
      </c>
      <c r="M2" s="5">
        <f t="shared" si="0"/>
        <v>35.175651766823862</v>
      </c>
      <c r="N2" s="5">
        <f t="shared" si="0"/>
        <v>35.281178722124324</v>
      </c>
      <c r="O2" s="5">
        <f t="shared" si="0"/>
        <v>35.387022258290699</v>
      </c>
      <c r="P2" s="5">
        <f t="shared" si="0"/>
        <v>35.493183325065566</v>
      </c>
      <c r="Q2" s="5">
        <f t="shared" si="0"/>
        <v>35.599662875040757</v>
      </c>
      <c r="R2" s="5">
        <f t="shared" si="0"/>
        <v>35.706461863665872</v>
      </c>
      <c r="S2" s="5">
        <f t="shared" si="0"/>
        <v>35.813581249256863</v>
      </c>
      <c r="T2" s="5">
        <f t="shared" si="0"/>
        <v>35.921021993004629</v>
      </c>
      <c r="U2" s="5">
        <f t="shared" si="0"/>
        <v>36.028785058983644</v>
      </c>
      <c r="V2" s="5">
        <f t="shared" si="0"/>
        <v>36.136871414160588</v>
      </c>
      <c r="W2" s="5">
        <f t="shared" si="0"/>
        <v>36.245282028403068</v>
      </c>
      <c r="X2" s="5">
        <f t="shared" si="0"/>
        <v>36.354017874488271</v>
      </c>
      <c r="Y2" s="5">
        <f t="shared" si="0"/>
        <v>36.463079928111732</v>
      </c>
      <c r="Z2" s="5">
        <f t="shared" si="0"/>
        <v>36.57246916789606</v>
      </c>
      <c r="AA2" s="5">
        <f t="shared" si="0"/>
        <v>36.68218657539974</v>
      </c>
      <c r="AB2" s="5">
        <f t="shared" si="0"/>
        <v>36.792233135125933</v>
      </c>
      <c r="AC2" s="5">
        <f t="shared" si="0"/>
        <v>36.902609834531312</v>
      </c>
      <c r="AD2" s="5">
        <f t="shared" si="0"/>
        <v>37.013317664034894</v>
      </c>
      <c r="AE2" s="5">
        <f t="shared" si="0"/>
        <v>37.124357617027002</v>
      </c>
      <c r="AF2" s="5">
        <f t="shared" si="0"/>
        <v>37.235730689878082</v>
      </c>
      <c r="AG2" s="5">
        <f t="shared" si="0"/>
        <v>37.347437881947705</v>
      </c>
      <c r="AH2" s="5">
        <f t="shared" si="0"/>
        <v>37.459480195593542</v>
      </c>
      <c r="AI2" s="5">
        <f t="shared" si="0"/>
        <v>37.571858636180316</v>
      </c>
      <c r="AJ2" s="5">
        <f t="shared" si="0"/>
        <v>37.684574212088854</v>
      </c>
      <c r="AK2" s="5">
        <f t="shared" si="0"/>
        <v>37.797627934725114</v>
      </c>
      <c r="AL2" s="5">
        <f t="shared" si="0"/>
        <v>37.911020818529288</v>
      </c>
      <c r="AM2" s="5">
        <f t="shared" si="0"/>
        <v>38.024753880984868</v>
      </c>
      <c r="AN2" s="5">
        <f t="shared" si="0"/>
        <v>38.138828142627823</v>
      </c>
      <c r="AO2" s="5">
        <f t="shared" si="0"/>
        <v>38.2532446270557</v>
      </c>
      <c r="AP2" s="5">
        <f t="shared" si="0"/>
        <v>38.368004360936858</v>
      </c>
      <c r="AQ2" s="5">
        <f t="shared" si="0"/>
        <v>38.483108374019665</v>
      </c>
      <c r="AR2" s="5">
        <f t="shared" si="0"/>
        <v>38.598557699141722</v>
      </c>
      <c r="AS2" s="5">
        <f t="shared" si="0"/>
        <v>38.714353372239138</v>
      </c>
      <c r="AT2" s="5">
        <f t="shared" si="0"/>
        <v>38.830496432355844</v>
      </c>
      <c r="AU2" s="5">
        <f t="shared" si="0"/>
        <v>38.946987921652919</v>
      </c>
      <c r="AV2" s="5">
        <f t="shared" si="0"/>
        <v>39.063828885417877</v>
      </c>
      <c r="AW2" s="5">
        <f>_xlfn.FORECAST.LINEAR(AW$1,AP2:AV2,AP$1:AV$1)</f>
        <v>39.178929778241098</v>
      </c>
    </row>
    <row r="3" spans="1:49" x14ac:dyDescent="0.15">
      <c r="A3" t="s">
        <v>728</v>
      </c>
      <c r="B3" s="5">
        <v>14.12</v>
      </c>
      <c r="C3" s="5">
        <v>14.12</v>
      </c>
      <c r="D3" s="5">
        <v>14.12</v>
      </c>
      <c r="E3" s="5">
        <f>$D$3*POWER(1.01,E$1-2016)</f>
        <v>14.261199999999999</v>
      </c>
      <c r="F3" s="5">
        <f t="shared" ref="F3:AV3" si="1">$D$3*POWER(1.01,F$1-2016)</f>
        <v>14.403811999999999</v>
      </c>
      <c r="G3" s="5">
        <f t="shared" si="1"/>
        <v>14.547850119999998</v>
      </c>
      <c r="H3" s="5">
        <f t="shared" si="1"/>
        <v>14.693328621199999</v>
      </c>
      <c r="I3" s="5">
        <f t="shared" si="1"/>
        <v>14.840261907411998</v>
      </c>
      <c r="J3" s="5">
        <f t="shared" si="1"/>
        <v>14.98866452648612</v>
      </c>
      <c r="K3" s="5">
        <f t="shared" si="1"/>
        <v>15.138551171750978</v>
      </c>
      <c r="L3" s="5">
        <f t="shared" si="1"/>
        <v>15.289936683468492</v>
      </c>
      <c r="M3" s="5">
        <f t="shared" si="1"/>
        <v>15.442836050303178</v>
      </c>
      <c r="N3" s="5">
        <f t="shared" si="1"/>
        <v>15.59726441080621</v>
      </c>
      <c r="O3" s="5">
        <f t="shared" si="1"/>
        <v>15.753237054914269</v>
      </c>
      <c r="P3" s="5">
        <f t="shared" si="1"/>
        <v>15.910769425463412</v>
      </c>
      <c r="Q3" s="5">
        <f t="shared" si="1"/>
        <v>16.069877119718047</v>
      </c>
      <c r="R3" s="5">
        <f t="shared" si="1"/>
        <v>16.23057589091523</v>
      </c>
      <c r="S3" s="5">
        <f t="shared" si="1"/>
        <v>16.392881649824378</v>
      </c>
      <c r="T3" s="5">
        <f t="shared" si="1"/>
        <v>16.556810466322627</v>
      </c>
      <c r="U3" s="5">
        <f t="shared" si="1"/>
        <v>16.722378570985853</v>
      </c>
      <c r="V3" s="5">
        <f t="shared" si="1"/>
        <v>16.889602356695711</v>
      </c>
      <c r="W3" s="5">
        <f t="shared" si="1"/>
        <v>17.058498380262666</v>
      </c>
      <c r="X3" s="5">
        <f t="shared" si="1"/>
        <v>17.229083364065293</v>
      </c>
      <c r="Y3" s="5">
        <f t="shared" si="1"/>
        <v>17.401374197705945</v>
      </c>
      <c r="Z3" s="5">
        <f t="shared" si="1"/>
        <v>17.575387939683008</v>
      </c>
      <c r="AA3" s="5">
        <f t="shared" si="1"/>
        <v>17.751141819079837</v>
      </c>
      <c r="AB3" s="5">
        <f t="shared" si="1"/>
        <v>17.928653237270638</v>
      </c>
      <c r="AC3" s="5">
        <f t="shared" si="1"/>
        <v>18.107939769643348</v>
      </c>
      <c r="AD3" s="5">
        <f t="shared" si="1"/>
        <v>18.289019167339781</v>
      </c>
      <c r="AE3" s="5">
        <f t="shared" si="1"/>
        <v>18.471909359013171</v>
      </c>
      <c r="AF3" s="5">
        <f t="shared" si="1"/>
        <v>18.656628452603304</v>
      </c>
      <c r="AG3" s="5">
        <f t="shared" si="1"/>
        <v>18.843194737129338</v>
      </c>
      <c r="AH3" s="5">
        <f t="shared" si="1"/>
        <v>19.031626684500637</v>
      </c>
      <c r="AI3" s="5">
        <f t="shared" si="1"/>
        <v>19.221942951345635</v>
      </c>
      <c r="AJ3" s="5">
        <f t="shared" si="1"/>
        <v>19.414162380859096</v>
      </c>
      <c r="AK3" s="5">
        <f t="shared" si="1"/>
        <v>19.608304004667687</v>
      </c>
      <c r="AL3" s="5">
        <f t="shared" si="1"/>
        <v>19.804387044714364</v>
      </c>
      <c r="AM3" s="5">
        <f t="shared" si="1"/>
        <v>20.002430915161504</v>
      </c>
      <c r="AN3" s="5">
        <f t="shared" si="1"/>
        <v>20.202455224313123</v>
      </c>
      <c r="AO3" s="5">
        <f t="shared" si="1"/>
        <v>20.404479776556254</v>
      </c>
      <c r="AP3" s="5">
        <f t="shared" si="1"/>
        <v>20.60852457432182</v>
      </c>
      <c r="AQ3" s="5">
        <f t="shared" si="1"/>
        <v>20.81460982006503</v>
      </c>
      <c r="AR3" s="5">
        <f t="shared" si="1"/>
        <v>21.022755918265688</v>
      </c>
      <c r="AS3" s="5">
        <f t="shared" si="1"/>
        <v>21.232983477448347</v>
      </c>
      <c r="AT3" s="5">
        <f t="shared" si="1"/>
        <v>21.445313312222833</v>
      </c>
      <c r="AU3" s="5">
        <f t="shared" si="1"/>
        <v>21.659766445345053</v>
      </c>
      <c r="AV3" s="5">
        <f t="shared" si="1"/>
        <v>21.876364109798505</v>
      </c>
      <c r="AW3" s="5">
        <f t="shared" ref="AW3:AW17" si="2">_xlfn.FORECAST.LINEAR(AW$1,AP3:AV3,AP$1:AV$1)</f>
        <v>22.08238670120204</v>
      </c>
    </row>
    <row r="4" spans="1:49" x14ac:dyDescent="0.15">
      <c r="A4" t="s">
        <v>729</v>
      </c>
      <c r="B4" s="5">
        <f>42.16</f>
        <v>42.16</v>
      </c>
      <c r="C4" s="5">
        <f t="shared" ref="C4:D4" si="3">42.16</f>
        <v>42.16</v>
      </c>
      <c r="D4" s="5">
        <f t="shared" si="3"/>
        <v>42.16</v>
      </c>
      <c r="E4" s="5">
        <f>$D$4*1.003^(E1-2016)</f>
        <v>42.28647999999999</v>
      </c>
      <c r="F4" s="5">
        <f t="shared" ref="F4:AL4" si="4">$D$4*1.003^(F1-2016)</f>
        <v>42.413339439999987</v>
      </c>
      <c r="G4" s="5">
        <f t="shared" si="4"/>
        <v>42.540579458319982</v>
      </c>
      <c r="H4" s="5">
        <f t="shared" si="4"/>
        <v>42.668201196694937</v>
      </c>
      <c r="I4" s="5">
        <f t="shared" si="4"/>
        <v>42.796205800285016</v>
      </c>
      <c r="J4" s="5">
        <f t="shared" si="4"/>
        <v>42.92459441768586</v>
      </c>
      <c r="K4" s="5">
        <f t="shared" si="4"/>
        <v>43.053368200938912</v>
      </c>
      <c r="L4" s="5">
        <f t="shared" si="4"/>
        <v>43.18252830554173</v>
      </c>
      <c r="M4" s="5">
        <f t="shared" si="4"/>
        <v>43.312075890458345</v>
      </c>
      <c r="N4" s="5">
        <f t="shared" si="4"/>
        <v>43.442012118129711</v>
      </c>
      <c r="O4" s="5">
        <f t="shared" si="4"/>
        <v>43.572338154484108</v>
      </c>
      <c r="P4" s="5">
        <f t="shared" si="4"/>
        <v>43.70305516894755</v>
      </c>
      <c r="Q4" s="5">
        <f t="shared" si="4"/>
        <v>43.834164334454385</v>
      </c>
      <c r="R4" s="5">
        <f t="shared" si="4"/>
        <v>43.965666827457738</v>
      </c>
      <c r="S4" s="5">
        <f t="shared" si="4"/>
        <v>44.097563827940107</v>
      </c>
      <c r="T4" s="5">
        <f t="shared" si="4"/>
        <v>44.229856519423919</v>
      </c>
      <c r="U4" s="5">
        <f t="shared" si="4"/>
        <v>44.362546088982185</v>
      </c>
      <c r="V4" s="5">
        <f t="shared" si="4"/>
        <v>44.495633727249128</v>
      </c>
      <c r="W4" s="5">
        <f t="shared" si="4"/>
        <v>44.629120628430876</v>
      </c>
      <c r="X4" s="5">
        <f t="shared" si="4"/>
        <v>44.763007990316162</v>
      </c>
      <c r="Y4" s="5">
        <f t="shared" si="4"/>
        <v>44.897297014287105</v>
      </c>
      <c r="Z4" s="5">
        <f t="shared" si="4"/>
        <v>45.031988905329953</v>
      </c>
      <c r="AA4" s="5">
        <f t="shared" si="4"/>
        <v>45.167084872045933</v>
      </c>
      <c r="AB4" s="5">
        <f t="shared" si="4"/>
        <v>45.302586126662071</v>
      </c>
      <c r="AC4" s="5">
        <f t="shared" si="4"/>
        <v>45.43849388504205</v>
      </c>
      <c r="AD4" s="5">
        <f t="shared" si="4"/>
        <v>45.574809366697167</v>
      </c>
      <c r="AE4" s="5">
        <f t="shared" si="4"/>
        <v>45.711533794797262</v>
      </c>
      <c r="AF4" s="5">
        <f t="shared" si="4"/>
        <v>45.848668396181644</v>
      </c>
      <c r="AG4" s="5">
        <f t="shared" si="4"/>
        <v>45.986214401370184</v>
      </c>
      <c r="AH4" s="5">
        <f t="shared" si="4"/>
        <v>46.124173044574285</v>
      </c>
      <c r="AI4" s="5">
        <f t="shared" si="4"/>
        <v>46.262545563707995</v>
      </c>
      <c r="AJ4" s="5">
        <f t="shared" si="4"/>
        <v>46.401333200399122</v>
      </c>
      <c r="AK4" s="5">
        <f t="shared" si="4"/>
        <v>46.540537200000308</v>
      </c>
      <c r="AL4" s="5">
        <f t="shared" si="4"/>
        <v>46.680158811600307</v>
      </c>
      <c r="AM4" s="5">
        <f t="shared" ref="AM4:AV4" si="5">$D$4*1.003^(AM1-2016)</f>
        <v>46.820199288035099</v>
      </c>
      <c r="AN4" s="5">
        <f t="shared" si="5"/>
        <v>46.960659885899204</v>
      </c>
      <c r="AO4" s="5">
        <f t="shared" si="5"/>
        <v>47.101541865556896</v>
      </c>
      <c r="AP4" s="5">
        <f t="shared" si="5"/>
        <v>47.242846491153557</v>
      </c>
      <c r="AQ4" s="5">
        <f t="shared" si="5"/>
        <v>47.384575030627012</v>
      </c>
      <c r="AR4" s="5">
        <f t="shared" si="5"/>
        <v>47.526728755718885</v>
      </c>
      <c r="AS4" s="5">
        <f t="shared" si="5"/>
        <v>47.669308941986031</v>
      </c>
      <c r="AT4" s="5">
        <f t="shared" si="5"/>
        <v>47.812316868811983</v>
      </c>
      <c r="AU4" s="5">
        <f t="shared" si="5"/>
        <v>47.955753819418426</v>
      </c>
      <c r="AV4" s="5">
        <f t="shared" si="5"/>
        <v>48.099621080876673</v>
      </c>
      <c r="AW4" s="5">
        <f t="shared" si="2"/>
        <v>48.241345778348233</v>
      </c>
    </row>
    <row r="5" spans="1:49" x14ac:dyDescent="0.15">
      <c r="AW5" s="5"/>
    </row>
    <row r="6" spans="1:49" x14ac:dyDescent="0.15">
      <c r="AW6" s="5"/>
    </row>
    <row r="7" spans="1:49" x14ac:dyDescent="0.15">
      <c r="AW7" s="5"/>
    </row>
    <row r="8" spans="1:49" x14ac:dyDescent="0.15">
      <c r="A8" t="s">
        <v>726</v>
      </c>
      <c r="B8" s="1">
        <f>D$2*城镇人口!D$370</f>
        <v>27902625465.621883</v>
      </c>
      <c r="C8" s="1">
        <f>D$2*城镇人口!D$370</f>
        <v>27902625465.621883</v>
      </c>
      <c r="D8" s="1">
        <f>D$2*城镇人口!D$370</f>
        <v>27902625465.621883</v>
      </c>
      <c r="E8">
        <f>E$2*城镇人口!E$370</f>
        <v>28620876596.292732</v>
      </c>
      <c r="F8">
        <f>F$2*城镇人口!F$370</f>
        <v>29344095595.415432</v>
      </c>
      <c r="G8">
        <f>G$2*城镇人口!G$370</f>
        <v>30390960777.856422</v>
      </c>
      <c r="H8">
        <f>H$2*城镇人口!H$370</f>
        <v>31240449941.812893</v>
      </c>
      <c r="I8">
        <f>I$2*城镇人口!I$370</f>
        <v>31865706579.901104</v>
      </c>
      <c r="J8">
        <f>J$2*城镇人口!J$370</f>
        <v>32477576627.729889</v>
      </c>
      <c r="K8">
        <f>K$2*城镇人口!K$370</f>
        <v>33076092205.783115</v>
      </c>
      <c r="L8">
        <f>L$2*城镇人口!L$370</f>
        <v>33661303002.413162</v>
      </c>
      <c r="M8">
        <f>M$2*城镇人口!M$370</f>
        <v>34230068137.008072</v>
      </c>
      <c r="N8">
        <f>N$2*城镇人口!N$370</f>
        <v>34779964933.759338</v>
      </c>
      <c r="O8">
        <f>O$2*城镇人口!O$370</f>
        <v>35310565711.825333</v>
      </c>
      <c r="P8">
        <f>P$2*城镇人口!P$370</f>
        <v>35826292031.297974</v>
      </c>
      <c r="Q8">
        <f>Q$2*城镇人口!Q$370</f>
        <v>36328766833.171448</v>
      </c>
      <c r="R8">
        <f>R$2*城镇人口!R$370</f>
        <v>36804545936.401123</v>
      </c>
      <c r="S8">
        <f>S$2*城镇人口!S$370</f>
        <v>37097647427.08506</v>
      </c>
      <c r="T8">
        <f>T$2*城镇人口!T$370</f>
        <v>37372603602.816551</v>
      </c>
      <c r="U8">
        <f>U$2*城镇人口!U$370</f>
        <v>37631937601.52314</v>
      </c>
      <c r="V8">
        <f>V$2*城镇人口!V$370</f>
        <v>37876190725.9142</v>
      </c>
      <c r="W8">
        <f>W$2*城镇人口!W$370</f>
        <v>38105875045.856705</v>
      </c>
      <c r="X8">
        <f>X$2*城镇人口!X$370</f>
        <v>38321035499.798279</v>
      </c>
      <c r="Y8">
        <f>Y$2*城镇人口!Y$370</f>
        <v>38522369038.138756</v>
      </c>
      <c r="Z8">
        <f>Z$2*城镇人口!Z$370</f>
        <v>38710775627.230797</v>
      </c>
      <c r="AA8">
        <f>AA$2*城镇人口!AA$370</f>
        <v>38886844441.416397</v>
      </c>
      <c r="AB8">
        <f>AB$2*城镇人口!AB$370</f>
        <v>39050999017.612305</v>
      </c>
      <c r="AC8">
        <f>AC$2*城镇人口!AC$370</f>
        <v>39159832813.007309</v>
      </c>
      <c r="AD8">
        <f>AD$2*城镇人口!AD$370</f>
        <v>39257927232.962318</v>
      </c>
      <c r="AE8">
        <f>AE$2*城镇人口!AE$370</f>
        <v>39346003359.407539</v>
      </c>
      <c r="AF8">
        <f>AF$2*城镇人口!AF$370</f>
        <v>39424806957.112076</v>
      </c>
      <c r="AG8">
        <f>AG$2*城镇人口!AG$370</f>
        <v>39495107665.729958</v>
      </c>
      <c r="AH8">
        <f>AH$2*城镇人口!AH$370</f>
        <v>39557699990.168343</v>
      </c>
      <c r="AI8">
        <f>AI$2*城镇人口!AI$370</f>
        <v>39612702769.756157</v>
      </c>
      <c r="AJ8">
        <f>AJ$2*城镇人口!AJ$370</f>
        <v>39659315146.469292</v>
      </c>
      <c r="AK8">
        <f>AK$2*城镇人口!AK$370</f>
        <v>39700752974.923439</v>
      </c>
      <c r="AL8">
        <f>AL$2*城镇人口!AL$370</f>
        <v>39737774243.076172</v>
      </c>
      <c r="AM8">
        <f>AM$2*城镇人口!AM$370</f>
        <v>39770047253.319298</v>
      </c>
      <c r="AN8">
        <f>AN$2*城镇人口!AN$370</f>
        <v>39799985546.068932</v>
      </c>
      <c r="AO8">
        <f>AO$2*城镇人口!AO$370</f>
        <v>39826186408.737808</v>
      </c>
      <c r="AP8">
        <f>AP$2*城镇人口!AP$370</f>
        <v>39850736290.959244</v>
      </c>
      <c r="AQ8">
        <f>AQ$2*城镇人口!AQ$370</f>
        <v>39875391080.28801</v>
      </c>
      <c r="AR8">
        <f>AR$2*城镇人口!AR$370</f>
        <v>39902012846.691299</v>
      </c>
      <c r="AS8">
        <f>AS$2*城镇人口!AS$370</f>
        <v>39931779886.091049</v>
      </c>
      <c r="AT8">
        <f>AT$2*城镇人口!AT$370</f>
        <v>39965915807.553406</v>
      </c>
      <c r="AU8">
        <f>AU$2*城镇人口!AU$370</f>
        <v>40005186105.474266</v>
      </c>
      <c r="AV8">
        <f>AV$2*城镇人口!AV$370</f>
        <v>40049949689.523132</v>
      </c>
      <c r="AW8" s="53">
        <f t="shared" si="2"/>
        <v>40071729273.358101</v>
      </c>
    </row>
    <row r="9" spans="1:49" x14ac:dyDescent="0.15">
      <c r="A9" t="s">
        <v>727</v>
      </c>
      <c r="B9" s="1">
        <f>D$3*城镇人口!D$370</f>
        <v>11506573352.061359</v>
      </c>
      <c r="C9" s="1">
        <f>D$3*城镇人口!D$370</f>
        <v>11506573352.061359</v>
      </c>
      <c r="D9">
        <f>D$3*城镇人口!D$370</f>
        <v>11506573352.061359</v>
      </c>
      <c r="E9">
        <f>E$3*城镇人口!E$370</f>
        <v>11885140295.09165</v>
      </c>
      <c r="F9">
        <f>F$3*城镇人口!F$370</f>
        <v>12270508229.43693</v>
      </c>
      <c r="G9">
        <f>G$3*城镇人口!G$370</f>
        <v>12796956481.566471</v>
      </c>
      <c r="H9">
        <f>H$3*城镇人口!H$370</f>
        <v>13246464622.684097</v>
      </c>
      <c r="I9">
        <f>I$3*城镇人口!I$370</f>
        <v>13605881913.019815</v>
      </c>
      <c r="J9">
        <f>J$3*城镇人口!J$370</f>
        <v>13963915156.162437</v>
      </c>
      <c r="K9">
        <f>K$3*城镇人口!K$370</f>
        <v>14320501264.952902</v>
      </c>
      <c r="L9">
        <f>L$3*城镇人口!L$370</f>
        <v>14675583912.039806</v>
      </c>
      <c r="M9">
        <f>M$3*城镇人口!M$370</f>
        <v>15027705349.558971</v>
      </c>
      <c r="N9">
        <f>N$3*城镇人口!N$370</f>
        <v>15375685533.154701</v>
      </c>
      <c r="O9">
        <f>O$3*城镇人口!O$370</f>
        <v>15719200901.997028</v>
      </c>
      <c r="P9">
        <f>P$3*城镇人口!P$370</f>
        <v>16060094318.92078</v>
      </c>
      <c r="Q9">
        <f>Q$3*城镇人口!Q$370</f>
        <v>16398998523.361305</v>
      </c>
      <c r="R9">
        <f>R$3*城镇人口!R$370</f>
        <v>16729716269.068201</v>
      </c>
      <c r="S9">
        <f>S$3*城镇人口!S$370</f>
        <v>16980634791.21447</v>
      </c>
      <c r="T9">
        <f>T$3*城镇人口!T$370</f>
        <v>17225877220.45718</v>
      </c>
      <c r="U9">
        <f>U$3*城镇人口!U$370</f>
        <v>17466464825.337616</v>
      </c>
      <c r="V9">
        <f>V$3*城镇人口!V$370</f>
        <v>17702523077.201935</v>
      </c>
      <c r="W9">
        <f>W$3*城镇人口!W$370</f>
        <v>17934168845.447327</v>
      </c>
      <c r="X9">
        <f>X$3*城镇人口!X$370</f>
        <v>18161302486.640858</v>
      </c>
      <c r="Y9">
        <f>Y$3*城镇人口!Y$370</f>
        <v>18384134306.163322</v>
      </c>
      <c r="Z9">
        <f>Z$3*城镇人口!Z$370</f>
        <v>18602979633.976585</v>
      </c>
      <c r="AA9">
        <f>AA$3*城镇人口!AA$370</f>
        <v>18818013728.740124</v>
      </c>
      <c r="AB9">
        <f>AB$3*城镇人口!AB$370</f>
        <v>19029337452.40226</v>
      </c>
      <c r="AC9">
        <f>AC$3*城镇人口!AC$370</f>
        <v>19215548633.194542</v>
      </c>
      <c r="AD9">
        <f>AD$3*城镇人口!AD$370</f>
        <v>19398125565.25658</v>
      </c>
      <c r="AE9">
        <f>AE$3*城镇人口!AE$370</f>
        <v>19577330204.390137</v>
      </c>
      <c r="AF9">
        <f>AF$3*城镇人口!AF$370</f>
        <v>19753445456.473682</v>
      </c>
      <c r="AG9">
        <f>AG$3*城镇人口!AG$370</f>
        <v>19926775359.039108</v>
      </c>
      <c r="AH9">
        <f>AH$3*城镇人口!AH$370</f>
        <v>20097646170.726036</v>
      </c>
      <c r="AI9">
        <f>AI$3*城镇人口!AI$370</f>
        <v>20266048591.368649</v>
      </c>
      <c r="AJ9">
        <f>AJ$3*城镇人口!AJ$370</f>
        <v>20431500163.274395</v>
      </c>
      <c r="AK9">
        <f>AK$3*城镇人口!AK$370</f>
        <v>20595589619.827168</v>
      </c>
      <c r="AL9">
        <f>AL$3*城镇人口!AL$370</f>
        <v>20758667121.42762</v>
      </c>
      <c r="AM9">
        <f>AM$3*城镇人口!AM$370</f>
        <v>20920519963.576523</v>
      </c>
      <c r="AN9">
        <f>AN$3*城镇人口!AN$370</f>
        <v>21082384149.713055</v>
      </c>
      <c r="AO9">
        <f>AO$3*城镇人口!AO$370</f>
        <v>21243495109.423805</v>
      </c>
      <c r="AP9">
        <f>AP$3*城镇人口!AP$370</f>
        <v>21404941222.150093</v>
      </c>
      <c r="AQ9">
        <f>AQ$3*城镇人口!AQ$370</f>
        <v>21567662848.124592</v>
      </c>
      <c r="AR9">
        <f>AR$3*城镇人口!AR$370</f>
        <v>21732684502.409416</v>
      </c>
      <c r="AS9">
        <f>AS$3*城镇人口!AS$370</f>
        <v>21900684079.472633</v>
      </c>
      <c r="AT9">
        <f>AT$3*城镇人口!AT$370</f>
        <v>22072382921.912155</v>
      </c>
      <c r="AU9">
        <f>AU$3*城镇人口!AU$370</f>
        <v>22248267039.038357</v>
      </c>
      <c r="AV9">
        <f>AV$3*城镇人口!AV$370</f>
        <v>22428607409.607418</v>
      </c>
      <c r="AW9" s="53">
        <f t="shared" si="2"/>
        <v>22589590769.488098</v>
      </c>
    </row>
    <row r="10" spans="1:49" x14ac:dyDescent="0.15">
      <c r="A10" t="s">
        <v>732</v>
      </c>
      <c r="B10" s="1">
        <f>D$4*农村人口!D$370</f>
        <v>24077123235.816666</v>
      </c>
      <c r="C10" s="1">
        <f>D$4*农村人口!D$370</f>
        <v>24077123235.816666</v>
      </c>
      <c r="D10" s="1">
        <f>D$4*农村人口!D$370</f>
        <v>24077123235.816666</v>
      </c>
      <c r="E10">
        <f>E$4*农村人口!E$370</f>
        <v>23682662998.368992</v>
      </c>
      <c r="F10">
        <f>F$4*农村人口!F$370</f>
        <v>23260335430.180206</v>
      </c>
      <c r="G10">
        <f>G$4*农村人口!G$370</f>
        <v>22169906033.458267</v>
      </c>
      <c r="H10">
        <f>H$4*农村人口!H$370</f>
        <v>21737217597.599617</v>
      </c>
      <c r="I10">
        <f>I$4*农村人口!I$370</f>
        <v>21545486310.557308</v>
      </c>
      <c r="J10">
        <f>J$4*农村人口!J$370</f>
        <v>21335208107.950146</v>
      </c>
      <c r="K10">
        <f>K$4*农村人口!K$370</f>
        <v>21106510246.421028</v>
      </c>
      <c r="L10">
        <f>L$4*农村人口!L$370</f>
        <v>20859551486.911297</v>
      </c>
      <c r="M10">
        <f>M$4*农村人口!M$370</f>
        <v>20598477490.705013</v>
      </c>
      <c r="N10">
        <f>N$4*农村人口!N$370</f>
        <v>20326602372.911892</v>
      </c>
      <c r="O10">
        <f>O$4*农村人口!O$370</f>
        <v>20044844570.200443</v>
      </c>
      <c r="P10">
        <f>P$4*农村人口!P$370</f>
        <v>19748206919.172649</v>
      </c>
      <c r="Q10">
        <f>Q$4*农村人口!Q$370</f>
        <v>19435198041.702583</v>
      </c>
      <c r="R10">
        <f>R$4*农村人口!R$370</f>
        <v>19122938624.342766</v>
      </c>
      <c r="S10">
        <f>S$4*农村人口!S$370</f>
        <v>19004116396.424625</v>
      </c>
      <c r="T10">
        <f>T$4*农村人口!T$370</f>
        <v>18876831095.421375</v>
      </c>
      <c r="U10">
        <f>U$4*农村人口!U$370</f>
        <v>18738725166.002178</v>
      </c>
      <c r="V10">
        <f>V$4*农村人口!V$370</f>
        <v>18589946129.287914</v>
      </c>
      <c r="W10">
        <f>W$4*农村人口!W$370</f>
        <v>18430740412.05069</v>
      </c>
      <c r="X10">
        <f>X$4*农村人口!X$370</f>
        <v>18261994605.732796</v>
      </c>
      <c r="Y10">
        <f>Y$4*农村人口!Y$370</f>
        <v>18083859331.39035</v>
      </c>
      <c r="Z10">
        <f>Z$4*农村人口!Z$370</f>
        <v>17896299490.132046</v>
      </c>
      <c r="AA10">
        <f>AA$4*农村人口!AA$370</f>
        <v>17699731443.321297</v>
      </c>
      <c r="AB10">
        <f>AB$4*农村人口!AB$370</f>
        <v>17494844032.610043</v>
      </c>
      <c r="AC10">
        <f>AC$4*农村人口!AC$370</f>
        <v>17336364165.972534</v>
      </c>
      <c r="AD10">
        <f>AD$4*农村人口!AD$370</f>
        <v>17170747187.401394</v>
      </c>
      <c r="AE10">
        <f>AE$4*农村人口!AE$370</f>
        <v>16998525226.572193</v>
      </c>
      <c r="AF10">
        <f>AF$4*农村人口!AF$370</f>
        <v>16820274179.610615</v>
      </c>
      <c r="AG10">
        <f>AG$4*农村人口!AG$370</f>
        <v>16636611636.253893</v>
      </c>
      <c r="AH10">
        <f>AH$4*农村人口!AH$370</f>
        <v>16448197694.191664</v>
      </c>
      <c r="AI10">
        <f>AI$4*农村人口!AI$370</f>
        <v>16256602736.05521</v>
      </c>
      <c r="AJ10">
        <f>AJ$4*农村人口!AJ$370</f>
        <v>16064602481.299093</v>
      </c>
      <c r="AK10">
        <f>AK$4*农村人口!AK$370</f>
        <v>15870104168.887856</v>
      </c>
      <c r="AL10">
        <f>AL$4*农村人口!AL$370</f>
        <v>15674121157.236338</v>
      </c>
      <c r="AM10">
        <f>AM$4*农村人口!AM$370</f>
        <v>15479084286.616936</v>
      </c>
      <c r="AN10">
        <f>AN$4*农村人口!AN$370</f>
        <v>15284127814.281445</v>
      </c>
      <c r="AO10">
        <f>AO$4*农村人口!AO$370</f>
        <v>15093161650.151873</v>
      </c>
      <c r="AP10">
        <f>AP$4*农村人口!AP$370</f>
        <v>14905884986.394472</v>
      </c>
      <c r="AQ10">
        <f>AQ$4*农村人口!AQ$370</f>
        <v>14722485666.330067</v>
      </c>
      <c r="AR10">
        <f>AR$4*农村人口!AR$370</f>
        <v>14543104435.511465</v>
      </c>
      <c r="AS10">
        <f>AS$4*农村人口!AS$370</f>
        <v>14368808903.821016</v>
      </c>
      <c r="AT10">
        <f>AT$4*农村人口!AT$370</f>
        <v>14200697109.401276</v>
      </c>
      <c r="AU10">
        <f>AU$4*农村人口!AU$370</f>
        <v>14040520092.548403</v>
      </c>
      <c r="AV10">
        <f>AV$4*农村人口!AV$370</f>
        <v>13890615267.491499</v>
      </c>
      <c r="AW10" s="53">
        <f t="shared" si="2"/>
        <v>13702852690.159424</v>
      </c>
    </row>
    <row r="11" spans="1:49" x14ac:dyDescent="0.15">
      <c r="A11" t="s">
        <v>909</v>
      </c>
      <c r="D11">
        <f>城市取暖人口!D370*D2</f>
        <v>11550021656.156231</v>
      </c>
      <c r="E11">
        <f>城市取暖人口!E370*E2</f>
        <v>11846971696.986061</v>
      </c>
      <c r="F11">
        <f>城市取暖人口!F370*F2</f>
        <v>12145457377.239937</v>
      </c>
      <c r="G11">
        <f>城市取暖人口!G370*G2</f>
        <v>12113237095.753531</v>
      </c>
      <c r="H11">
        <f>城市取暖人口!H370*H2</f>
        <v>12446457259.074144</v>
      </c>
      <c r="I11">
        <f>城市取暖人口!I370*I2</f>
        <v>12689885156.822512</v>
      </c>
      <c r="J11">
        <f>城市取暖人口!J370*J2</f>
        <v>12927500751.942387</v>
      </c>
      <c r="K11">
        <f>城市取暖人口!K370*K2</f>
        <v>13159353594.247393</v>
      </c>
      <c r="L11">
        <f>城市取暖人口!L370*L2</f>
        <v>13385499740.907907</v>
      </c>
      <c r="M11">
        <f>城市取暖人口!M370*M2</f>
        <v>13606004131.015715</v>
      </c>
      <c r="N11">
        <f>城市取暖人口!N370*N2</f>
        <v>13820938306.70188</v>
      </c>
      <c r="O11">
        <f>城市取暖人口!O370*O2</f>
        <v>14024222782.006201</v>
      </c>
      <c r="P11">
        <f>城市取暖人口!P370*P2</f>
        <v>14220211651.24181</v>
      </c>
      <c r="Q11">
        <f>城市取暖人口!Q370*Q2</f>
        <v>14410448781.917971</v>
      </c>
      <c r="R11">
        <f>城市取暖人口!R370*R2</f>
        <v>14594251794.340338</v>
      </c>
      <c r="S11">
        <f>城市取暖人口!S370*S2</f>
        <v>14704065899.836285</v>
      </c>
      <c r="T11">
        <f>城市取暖人口!T370*T2</f>
        <v>14805364082.357235</v>
      </c>
      <c r="U11">
        <f>城市取暖人口!U370*U2</f>
        <v>14900411389.524809</v>
      </c>
      <c r="V11">
        <f>城市取暖人口!V370*V2</f>
        <v>14989479397.136049</v>
      </c>
      <c r="W11">
        <f>城市取暖人口!W370*W2</f>
        <v>15072799415.956141</v>
      </c>
      <c r="X11">
        <f>城市取暖人口!X370*X2</f>
        <v>15150122660.089909</v>
      </c>
      <c r="Y11">
        <f>城市取暖人口!Y370*Y2</f>
        <v>15221838761.663151</v>
      </c>
      <c r="Z11">
        <f>城市取暖人口!Z370*Z2</f>
        <v>15288527253.900404</v>
      </c>
      <c r="AA11">
        <f>城市取暖人口!AA370*AA2</f>
        <v>15350441163.381811</v>
      </c>
      <c r="AB11">
        <f>城市取暖人口!AB370*AB2</f>
        <v>15407652043.640055</v>
      </c>
      <c r="AC11">
        <f>城市取暖人口!AC370*AC2</f>
        <v>15442622530.400375</v>
      </c>
      <c r="AD11">
        <f>城市取暖人口!AD370*AD2</f>
        <v>15473507422.115355</v>
      </c>
      <c r="AE11">
        <f>城市取暖人口!AE370*AE2</f>
        <v>15500600631.623316</v>
      </c>
      <c r="AF11">
        <f>城市取暖人口!AF370*AF2</f>
        <v>15524202383.036348</v>
      </c>
      <c r="AG11">
        <f>城市取暖人口!AG370*AG2</f>
        <v>15544619360.798594</v>
      </c>
      <c r="AH11">
        <f>城市取暖人口!AH370*AH2</f>
        <v>15562164210.933748</v>
      </c>
      <c r="AI11">
        <f>城市取暖人口!AI370*AI2</f>
        <v>15577158160.817545</v>
      </c>
      <c r="AJ11">
        <f>城市取暖人口!AJ370*AJ2</f>
        <v>15589928630.298346</v>
      </c>
      <c r="AK11">
        <f>城市取暖人口!AK370*AK2</f>
        <v>15600811321.845303</v>
      </c>
      <c r="AL11">
        <f>城市取暖人口!AL370*AL2</f>
        <v>15610150396.478794</v>
      </c>
      <c r="AM11">
        <f>城市取暖人口!AM370*AM2</f>
        <v>15618297186.038721</v>
      </c>
      <c r="AN11">
        <f>城市取暖人口!AN370*AN2</f>
        <v>15625613597.163212</v>
      </c>
      <c r="AO11">
        <f>城市取暖人口!AO370*AO2</f>
        <v>15632469450.053291</v>
      </c>
      <c r="AP11">
        <f>城市取暖人口!AP370*AP2</f>
        <v>15638894074.170492</v>
      </c>
      <c r="AQ11">
        <f>城市取暖人口!AQ370*AQ2</f>
        <v>15644909488.48662</v>
      </c>
      <c r="AR11">
        <f>城市取暖人口!AR370*AR2</f>
        <v>15651643020.497795</v>
      </c>
      <c r="AS11">
        <f>城市取暖人口!AS370*AS2</f>
        <v>15659506557.505159</v>
      </c>
      <c r="AT11">
        <f>城市取暖人口!AT370*AT2</f>
        <v>15668922900.394737</v>
      </c>
      <c r="AU11">
        <f>城市取暖人口!AU370*AU2</f>
        <v>15680308545.338964</v>
      </c>
      <c r="AV11">
        <f>城市取暖人口!AV370*AV2</f>
        <v>15694124606.273315</v>
      </c>
      <c r="AW11" s="53">
        <f t="shared" si="2"/>
        <v>15698868397.511026</v>
      </c>
    </row>
    <row r="12" spans="1:49" x14ac:dyDescent="0.15">
      <c r="A12" t="s">
        <v>910</v>
      </c>
      <c r="D12">
        <f>'农村取暖人口 '!D370*D4</f>
        <v>10516450668.251837</v>
      </c>
      <c r="E12">
        <f>'农村取暖人口 '!E370*E4</f>
        <v>10361086275.033499</v>
      </c>
      <c r="F12">
        <f>'农村取暖人口 '!F370*F4</f>
        <v>10193605254.206654</v>
      </c>
      <c r="G12">
        <f>'农村取暖人口 '!G370*G4</f>
        <v>9465394912.6178074</v>
      </c>
      <c r="H12">
        <f>'农村取暖人口 '!H370*H4</f>
        <v>9302761432.1856098</v>
      </c>
      <c r="I12">
        <f>'农村取暖人口 '!I370*I4</f>
        <v>9234631590.3198814</v>
      </c>
      <c r="J12">
        <f>'农村取暖人口 '!J370*J4</f>
        <v>9157829180.8280277</v>
      </c>
      <c r="K12">
        <f>'农村取暖人口 '!K370*K4</f>
        <v>9072536409.5021172</v>
      </c>
      <c r="L12">
        <f>'农村取暖人口 '!L370*L4</f>
        <v>8978941543.4163475</v>
      </c>
      <c r="M12">
        <f>'农村取暖人口 '!M370*M4</f>
        <v>8877239766.8646069</v>
      </c>
      <c r="N12">
        <f>'农村取暖人口 '!N370*N4</f>
        <v>8767631926.966135</v>
      </c>
      <c r="O12">
        <f>'农村取暖人口 '!O370*O4</f>
        <v>8657909399.6483879</v>
      </c>
      <c r="P12">
        <f>'农村取暖人口 '!P370*P4</f>
        <v>8543032668.4150286</v>
      </c>
      <c r="Q12">
        <f>'农村取暖人口 '!Q370*Q4</f>
        <v>8421438569.4429388</v>
      </c>
      <c r="R12">
        <f>'农村取暖人口 '!R370*R4</f>
        <v>8294321616.9876862</v>
      </c>
      <c r="S12">
        <f>'农村取暖人口 '!S370*S4</f>
        <v>8245233402.6858282</v>
      </c>
      <c r="T12">
        <f>'农村取暖人口 '!T370*T4</f>
        <v>8193945005.7099848</v>
      </c>
      <c r="U12">
        <f>'农村取暖人口 '!U370*U4</f>
        <v>8138071903.9708061</v>
      </c>
      <c r="V12">
        <f>'农村取暖人口 '!V370*V4</f>
        <v>8077702558.8567791</v>
      </c>
      <c r="W12">
        <f>'农村取暖人口 '!W370*W4</f>
        <v>8012992535.77215</v>
      </c>
      <c r="X12">
        <f>'农村取暖人口 '!X370*X4</f>
        <v>7944705667.3223667</v>
      </c>
      <c r="Y12">
        <f>'农村取暖人口 '!Y370*Y4</f>
        <v>7872838512.3374681</v>
      </c>
      <c r="Z12">
        <f>'农村取暖人口 '!Z370*Z4</f>
        <v>7797171325.4074526</v>
      </c>
      <c r="AA12">
        <f>'农村取暖人口 '!AA370*AA4</f>
        <v>7717905079.5907125</v>
      </c>
      <c r="AB12">
        <f>'农村取暖人口 '!AB370*AB4</f>
        <v>7635483208.9720984</v>
      </c>
      <c r="AC12">
        <f>'农村取暖人口 '!AC370*AC4</f>
        <v>7572050540.6483059</v>
      </c>
      <c r="AD12">
        <f>'农村取暖人口 '!AD370*AD4</f>
        <v>7505821825.6177139</v>
      </c>
      <c r="AE12">
        <f>'农村取暖人口 '!AE370*AE4</f>
        <v>7437024286.72752</v>
      </c>
      <c r="AF12">
        <f>'农村取暖人口 '!AF370*AF4</f>
        <v>7365896967.4762268</v>
      </c>
      <c r="AG12">
        <f>'农村取暖人口 '!AG370*AG4</f>
        <v>7292691063.151413</v>
      </c>
      <c r="AH12">
        <f>'农村取暖人口 '!AH370*AH4</f>
        <v>7217669165.4784203</v>
      </c>
      <c r="AI12">
        <f>'农村取暖人口 '!AI370*AI4</f>
        <v>7141105960.5681267</v>
      </c>
      <c r="AJ12">
        <f>'农村取暖人口 '!AJ370*AJ4</f>
        <v>7063287413.4817972</v>
      </c>
      <c r="AK12">
        <f>'农村取暖人口 '!AK370*AK4</f>
        <v>6984510883.080842</v>
      </c>
      <c r="AL12">
        <f>'农村取暖人口 '!AL370*AL4</f>
        <v>6905084699.2276382</v>
      </c>
      <c r="AM12">
        <f>'农村取暖人口 '!AM370*AM4</f>
        <v>6825327990.8906183</v>
      </c>
      <c r="AN12">
        <f>'农村取暖人口 '!AN370*AN4</f>
        <v>6745571324.627018</v>
      </c>
      <c r="AO12">
        <f>'农村取暖人口 '!AO370*AO4</f>
        <v>6666154957.4750271</v>
      </c>
      <c r="AP12">
        <f>'农村取暖人口 '!AP370*AP4</f>
        <v>6587861830.7391739</v>
      </c>
      <c r="AQ12">
        <f>'农村取暖人口 '!AQ370*AQ4</f>
        <v>6511506370.0273275</v>
      </c>
      <c r="AR12">
        <f>'农村取暖人口 '!AR370*AR4</f>
        <v>6436563440.8531685</v>
      </c>
      <c r="AS12">
        <f>'农村取暖人口 '!AS370*AS4</f>
        <v>6363413024.0127935</v>
      </c>
      <c r="AT12">
        <f>'农村取暖人口 '!AT370*AT4</f>
        <v>6292443936.2718592</v>
      </c>
      <c r="AU12">
        <f>'农村取暖人口 '!AU370*AU4</f>
        <v>6224078019.8003349</v>
      </c>
      <c r="AV12">
        <f>'农村取暖人口 '!AV370*AV4</f>
        <v>6158703987.1091032</v>
      </c>
      <c r="AW12" s="53">
        <f t="shared" si="2"/>
        <v>6081160124.6983032</v>
      </c>
    </row>
    <row r="13" spans="1:49" x14ac:dyDescent="0.15">
      <c r="A13" t="s">
        <v>908</v>
      </c>
      <c r="D13">
        <f>城市取暖人口!D370*D3</f>
        <v>4763034631.5690994</v>
      </c>
      <c r="E13">
        <f>城市取暖人口!E370*E3</f>
        <v>4919587987.3538733</v>
      </c>
      <c r="F13">
        <f>城市取暖人口!F370*F3</f>
        <v>5078736681.9027786</v>
      </c>
      <c r="G13">
        <f>城市取暖人口!G370*G3</f>
        <v>5100614261.533989</v>
      </c>
      <c r="H13">
        <f>城市取暖人口!H370*H3</f>
        <v>5277502598.9432917</v>
      </c>
      <c r="I13">
        <f>城市取暖人口!I370*I3</f>
        <v>5418272414.5966797</v>
      </c>
      <c r="J13">
        <f>城市取暖人口!J370*J3</f>
        <v>5558251028.1022606</v>
      </c>
      <c r="K13">
        <f>城市取暖人口!K370*K3</f>
        <v>5697424551.2422848</v>
      </c>
      <c r="L13">
        <f>城市取暖人口!L370*L3</f>
        <v>5835781955.2676973</v>
      </c>
      <c r="M13">
        <f>城市取暖人口!M370*M3</f>
        <v>5973316215.6555977</v>
      </c>
      <c r="N13">
        <f>城市取暖人口!N370*N3</f>
        <v>6110023445.4437122</v>
      </c>
      <c r="O13">
        <f>城市取暖人口!O370*O3</f>
        <v>6243161811.7885799</v>
      </c>
      <c r="P13">
        <f>城市取暖人口!P370*P3</f>
        <v>6374590486.6305428</v>
      </c>
      <c r="Q13">
        <f>城市取暖人口!Q370*Q3</f>
        <v>6504953206.3903646</v>
      </c>
      <c r="R13">
        <f>城市取暖人口!R370*R3</f>
        <v>6633900391.0158796</v>
      </c>
      <c r="S13">
        <f>城市取暖人口!S370*S3</f>
        <v>6730463797.7872229</v>
      </c>
      <c r="T13">
        <f>城市取暖人口!T370*T3</f>
        <v>6824126747.9590826</v>
      </c>
      <c r="U13">
        <f>城市取暖人口!U370*U3</f>
        <v>6915867956.9999409</v>
      </c>
      <c r="V13">
        <f>城市取暖人口!V370*V3</f>
        <v>7005762719.4673281</v>
      </c>
      <c r="W13">
        <f>城市取暖人口!W370*W3</f>
        <v>7093870154.5107088</v>
      </c>
      <c r="X13">
        <f>城市取暖人口!X370*X3</f>
        <v>7180024149.949007</v>
      </c>
      <c r="Y13">
        <f>城市取暖人口!Y370*Y3</f>
        <v>7264359258.4901648</v>
      </c>
      <c r="Z13">
        <f>城市取暖人口!Z370*Z3</f>
        <v>7347105722.6179075</v>
      </c>
      <c r="AA13">
        <f>城市取暖人口!AA370*AA3</f>
        <v>7428342842.0096035</v>
      </c>
      <c r="AB13">
        <f>城市取暖人口!AB370*AB3</f>
        <v>7508064261.1828604</v>
      </c>
      <c r="AC13">
        <f>城市取暖人口!AC370*AC3</f>
        <v>7577623369.1786766</v>
      </c>
      <c r="AD13">
        <f>城市取暖人口!AD370*AD3</f>
        <v>7645768920.1966076</v>
      </c>
      <c r="AE13">
        <f>城市取暖人口!AE370*AE3</f>
        <v>7712609948.1997652</v>
      </c>
      <c r="AF13">
        <f>城市取暖人口!AF370*AF3</f>
        <v>7778262183.0504017</v>
      </c>
      <c r="AG13">
        <f>城市取暖人口!AG370*AG3</f>
        <v>7842848300.7574739</v>
      </c>
      <c r="AH13">
        <f>城市取暖人口!AH370*AH3</f>
        <v>7906497850.9826517</v>
      </c>
      <c r="AI13">
        <f>城市取暖人口!AI370*AI3</f>
        <v>7969348772.7271872</v>
      </c>
      <c r="AJ13">
        <f>城市取暖人口!AJ370*AJ3</f>
        <v>8031546389.0135746</v>
      </c>
      <c r="AK13">
        <f>城市取暖人口!AK370*AK3</f>
        <v>8093244677.853591</v>
      </c>
      <c r="AL13">
        <f>城市取暖人口!AL370*AL3</f>
        <v>8154606592.0485153</v>
      </c>
      <c r="AM13">
        <f>城市取暖人口!AM370*AM3</f>
        <v>8215803617.1386089</v>
      </c>
      <c r="AN13">
        <f>城市取暖人口!AN370*AN3</f>
        <v>8277017790.5984707</v>
      </c>
      <c r="AO13">
        <f>城市取暖人口!AO370*AO3</f>
        <v>8338440565.2649794</v>
      </c>
      <c r="AP13">
        <f>城市取暖人口!AP370*AP3</f>
        <v>8400085910.4074802</v>
      </c>
      <c r="AQ13">
        <f>城市取暖人口!AQ370*AQ3</f>
        <v>8461964233.9735432</v>
      </c>
      <c r="AR13">
        <f>城市取暖人口!AR370*AR3</f>
        <v>8524688241.0600643</v>
      </c>
      <c r="AS13">
        <f>城市取暖人口!AS370*AS3</f>
        <v>8588495352.1895866</v>
      </c>
      <c r="AT13">
        <f>城市取暖人口!AT370*AT3</f>
        <v>8653635460.1954765</v>
      </c>
      <c r="AU13">
        <f>城市取暖人口!AU370*AU3</f>
        <v>8720361676.3947201</v>
      </c>
      <c r="AV13">
        <f>城市取暖人口!AV370*AV3</f>
        <v>8788958841.6547871</v>
      </c>
      <c r="AW13" s="53">
        <f t="shared" si="2"/>
        <v>8850078659.0850525</v>
      </c>
    </row>
    <row r="14" spans="1:49" x14ac:dyDescent="0.15">
      <c r="AW14" s="53"/>
    </row>
    <row r="15" spans="1:49" x14ac:dyDescent="0.15">
      <c r="AW15" s="53"/>
    </row>
    <row r="16" spans="1:49" x14ac:dyDescent="0.15">
      <c r="D16" s="1">
        <f>D11/D8</f>
        <v>0.41394031792408637</v>
      </c>
      <c r="E16" s="1">
        <f t="shared" ref="E16:AV16" si="6">E11/E8</f>
        <v>0.41392763275883038</v>
      </c>
      <c r="F16" s="1">
        <f t="shared" si="6"/>
        <v>0.41389782614862664</v>
      </c>
      <c r="G16" s="1">
        <f t="shared" si="6"/>
        <v>0.39858026155525572</v>
      </c>
      <c r="H16" s="1">
        <f t="shared" si="6"/>
        <v>0.39840838663515971</v>
      </c>
      <c r="I16" s="1">
        <f t="shared" si="6"/>
        <v>0.39823015143265322</v>
      </c>
      <c r="J16" s="1">
        <f t="shared" si="6"/>
        <v>0.39804388425042386</v>
      </c>
      <c r="K16" s="1">
        <f t="shared" si="6"/>
        <v>0.3978509163771945</v>
      </c>
      <c r="L16" s="1">
        <f t="shared" si="6"/>
        <v>0.39765245391565229</v>
      </c>
      <c r="M16" s="1">
        <f t="shared" si="6"/>
        <v>0.39748691345155374</v>
      </c>
      <c r="N16" s="1">
        <f t="shared" si="6"/>
        <v>0.39738218060382574</v>
      </c>
      <c r="O16" s="1">
        <f t="shared" si="6"/>
        <v>0.39716788726807506</v>
      </c>
      <c r="P16" s="1">
        <f t="shared" si="6"/>
        <v>0.39692111142339215</v>
      </c>
      <c r="Q16" s="1">
        <f t="shared" si="6"/>
        <v>0.3966677109656232</v>
      </c>
      <c r="R16" s="1">
        <f t="shared" si="6"/>
        <v>0.39653394500666989</v>
      </c>
      <c r="S16" s="1">
        <f t="shared" si="6"/>
        <v>0.39636114200332873</v>
      </c>
      <c r="T16" s="1">
        <f t="shared" si="6"/>
        <v>0.39615554323438795</v>
      </c>
      <c r="U16" s="1">
        <f t="shared" si="6"/>
        <v>0.39595121429308811</v>
      </c>
      <c r="V16" s="1">
        <f t="shared" si="6"/>
        <v>0.3957493905764003</v>
      </c>
      <c r="W16" s="1">
        <f t="shared" si="6"/>
        <v>0.39555053906562954</v>
      </c>
      <c r="X16" s="1">
        <f t="shared" si="6"/>
        <v>0.39534742374510362</v>
      </c>
      <c r="Y16" s="1">
        <f t="shared" si="6"/>
        <v>0.39514285184778991</v>
      </c>
      <c r="Z16" s="1">
        <f t="shared" si="6"/>
        <v>0.3949424160632371</v>
      </c>
      <c r="AA16" s="1">
        <f t="shared" si="6"/>
        <v>0.39474638232751119</v>
      </c>
      <c r="AB16" s="1">
        <f t="shared" si="6"/>
        <v>0.39455205836580731</v>
      </c>
      <c r="AC16" s="1">
        <f t="shared" si="6"/>
        <v>0.39434853065233111</v>
      </c>
      <c r="AD16" s="1">
        <f t="shared" si="6"/>
        <v>0.39414988290882713</v>
      </c>
      <c r="AE16" s="1">
        <f t="shared" si="6"/>
        <v>0.39395616601850253</v>
      </c>
      <c r="AF16" s="1">
        <f t="shared" si="6"/>
        <v>0.39376736580915189</v>
      </c>
      <c r="AG16" s="1">
        <f t="shared" si="6"/>
        <v>0.39358341525137086</v>
      </c>
      <c r="AH16" s="1">
        <f t="shared" si="6"/>
        <v>0.39340417200195066</v>
      </c>
      <c r="AI16" s="1">
        <f t="shared" si="6"/>
        <v>0.39323643860803476</v>
      </c>
      <c r="AJ16" s="1">
        <f t="shared" si="6"/>
        <v>0.39309626433844896</v>
      </c>
      <c r="AK16" s="1">
        <f t="shared" si="6"/>
        <v>0.39296008646736225</v>
      </c>
      <c r="AL16" s="1">
        <f t="shared" si="6"/>
        <v>0.39282900700455498</v>
      </c>
      <c r="AM16" s="1">
        <f t="shared" si="6"/>
        <v>0.39271507741885275</v>
      </c>
      <c r="AN16" s="1">
        <f t="shared" si="6"/>
        <v>0.39260349929213889</v>
      </c>
      <c r="AO16" s="1">
        <f t="shared" si="6"/>
        <v>0.39251735754000161</v>
      </c>
      <c r="AP16" s="1">
        <f t="shared" si="6"/>
        <v>0.39243676603582395</v>
      </c>
      <c r="AQ16" s="1">
        <f t="shared" si="6"/>
        <v>0.39234497931283036</v>
      </c>
      <c r="AR16" s="1">
        <f t="shared" si="6"/>
        <v>0.39225196685273583</v>
      </c>
      <c r="AS16" s="1">
        <f t="shared" si="6"/>
        <v>0.39215648794457181</v>
      </c>
      <c r="AT16" s="1">
        <f t="shared" si="6"/>
        <v>0.39205714629047411</v>
      </c>
      <c r="AU16" s="1">
        <f t="shared" si="6"/>
        <v>0.39195689538845285</v>
      </c>
      <c r="AV16" s="1">
        <f t="shared" si="6"/>
        <v>0.39186377830529012</v>
      </c>
      <c r="AW16" s="53">
        <f t="shared" si="2"/>
        <v>0.39176829550393732</v>
      </c>
    </row>
    <row r="17" spans="49:49" x14ac:dyDescent="0.15">
      <c r="AW17" s="53"/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F6230-411A-4E91-98ED-D44E80D3A064}">
  <dimension ref="A1:AX58"/>
  <sheetViews>
    <sheetView topLeftCell="W33" workbookViewId="0">
      <selection activeCell="AW52" sqref="AW52:AX58"/>
    </sheetView>
  </sheetViews>
  <sheetFormatPr defaultRowHeight="13.5" x14ac:dyDescent="0.15"/>
  <cols>
    <col min="1" max="1" width="22" customWidth="1"/>
    <col min="2" max="50" width="7.625" customWidth="1"/>
  </cols>
  <sheetData>
    <row r="1" spans="1:7" x14ac:dyDescent="0.15">
      <c r="A1" s="47" t="s">
        <v>832</v>
      </c>
      <c r="B1" s="49" t="s">
        <v>834</v>
      </c>
      <c r="C1" s="51"/>
      <c r="D1" s="51"/>
      <c r="E1" s="51"/>
      <c r="F1" s="51"/>
    </row>
    <row r="2" spans="1:7" ht="24" x14ac:dyDescent="0.15">
      <c r="A2" s="48"/>
      <c r="B2" s="50"/>
      <c r="C2" s="26" t="s">
        <v>829</v>
      </c>
      <c r="D2" s="26" t="s">
        <v>830</v>
      </c>
      <c r="E2" s="26" t="s">
        <v>831</v>
      </c>
      <c r="F2" s="27" t="s">
        <v>745</v>
      </c>
      <c r="G2" s="28" t="s">
        <v>833</v>
      </c>
    </row>
    <row r="3" spans="1:7" x14ac:dyDescent="0.15">
      <c r="A3">
        <v>2014</v>
      </c>
      <c r="B3" s="32">
        <v>75085237</v>
      </c>
      <c r="C3" s="30">
        <v>60633524</v>
      </c>
      <c r="D3" s="30">
        <v>1271712</v>
      </c>
      <c r="E3" s="30">
        <v>8164655</v>
      </c>
      <c r="F3" s="30">
        <v>5015346</v>
      </c>
      <c r="G3" s="29">
        <f>B3-C3</f>
        <v>14451713</v>
      </c>
    </row>
    <row r="4" spans="1:7" x14ac:dyDescent="0.15">
      <c r="A4">
        <v>2015</v>
      </c>
      <c r="B4" s="32">
        <v>77873097</v>
      </c>
      <c r="C4" s="30">
        <v>60907374</v>
      </c>
      <c r="D4" s="30">
        <v>1829328</v>
      </c>
      <c r="E4" s="30">
        <v>8376723</v>
      </c>
      <c r="F4" s="30">
        <v>6759672</v>
      </c>
      <c r="G4" s="29">
        <f t="shared" ref="G4:G10" si="0">B4-C4</f>
        <v>16965723</v>
      </c>
    </row>
    <row r="5" spans="1:7" x14ac:dyDescent="0.15">
      <c r="A5">
        <v>2016</v>
      </c>
      <c r="B5" s="32">
        <v>82777598</v>
      </c>
      <c r="C5" s="30">
        <v>61855645</v>
      </c>
      <c r="D5" s="30">
        <v>3554944</v>
      </c>
      <c r="E5" s="30">
        <v>9812109</v>
      </c>
      <c r="F5" s="30">
        <v>7554900</v>
      </c>
      <c r="G5" s="29">
        <f t="shared" si="0"/>
        <v>20921953</v>
      </c>
    </row>
    <row r="6" spans="1:7" x14ac:dyDescent="0.15">
      <c r="A6">
        <v>2017</v>
      </c>
      <c r="B6" s="32">
        <v>82534995</v>
      </c>
      <c r="C6" s="30">
        <v>63581612</v>
      </c>
      <c r="D6" s="30">
        <v>2930849</v>
      </c>
      <c r="E6" s="30">
        <v>8163583</v>
      </c>
      <c r="F6" s="30">
        <v>7858951</v>
      </c>
      <c r="G6" s="29">
        <f t="shared" si="0"/>
        <v>18953383</v>
      </c>
    </row>
    <row r="7" spans="1:7" x14ac:dyDescent="0.15">
      <c r="A7">
        <v>2018</v>
      </c>
      <c r="B7" s="32">
        <v>84290627</v>
      </c>
      <c r="C7" s="30">
        <v>64064603</v>
      </c>
      <c r="D7" s="30">
        <v>2799089</v>
      </c>
      <c r="E7" s="30">
        <v>10280980</v>
      </c>
      <c r="F7" s="30">
        <v>7145955</v>
      </c>
      <c r="G7" s="29">
        <f t="shared" si="0"/>
        <v>20226024</v>
      </c>
    </row>
    <row r="8" spans="1:7" x14ac:dyDescent="0.15">
      <c r="A8">
        <v>2019</v>
      </c>
      <c r="B8" s="32">
        <v>104460571</v>
      </c>
      <c r="C8" s="30">
        <v>80099985</v>
      </c>
      <c r="D8" s="30">
        <v>3567624</v>
      </c>
      <c r="E8" s="30">
        <v>10700536</v>
      </c>
      <c r="F8" s="30">
        <v>10092426</v>
      </c>
      <c r="G8" s="29">
        <f t="shared" si="0"/>
        <v>24360586</v>
      </c>
    </row>
    <row r="9" spans="1:7" x14ac:dyDescent="0.15">
      <c r="A9">
        <v>2020</v>
      </c>
      <c r="B9" s="32">
        <v>101792488</v>
      </c>
      <c r="C9" s="30">
        <v>77346533</v>
      </c>
      <c r="D9" s="30">
        <v>3814238</v>
      </c>
      <c r="E9" s="30">
        <v>10220422</v>
      </c>
      <c r="F9" s="30">
        <v>10411295</v>
      </c>
      <c r="G9" s="29">
        <f t="shared" si="0"/>
        <v>24445955</v>
      </c>
    </row>
    <row r="10" spans="1:7" x14ac:dyDescent="0.15">
      <c r="A10">
        <v>2021</v>
      </c>
      <c r="B10" s="31">
        <v>93258594</v>
      </c>
      <c r="C10" s="31">
        <v>71725477</v>
      </c>
      <c r="D10" s="31">
        <v>2195061</v>
      </c>
      <c r="E10" s="31">
        <v>7063190</v>
      </c>
      <c r="F10" s="31">
        <v>12274866</v>
      </c>
      <c r="G10" s="29">
        <f t="shared" si="0"/>
        <v>21533117</v>
      </c>
    </row>
    <row r="44" spans="1:50" x14ac:dyDescent="0.15">
      <c r="A44" t="s">
        <v>841</v>
      </c>
    </row>
    <row r="45" spans="1:50" x14ac:dyDescent="0.15">
      <c r="A45" t="s">
        <v>832</v>
      </c>
      <c r="B45">
        <v>2014</v>
      </c>
      <c r="C45">
        <v>2015</v>
      </c>
      <c r="D45">
        <v>2016</v>
      </c>
      <c r="E45">
        <v>2017</v>
      </c>
      <c r="F45">
        <v>2018</v>
      </c>
      <c r="G45">
        <v>2019</v>
      </c>
      <c r="H45">
        <v>2020</v>
      </c>
      <c r="I45">
        <v>2021</v>
      </c>
      <c r="J45">
        <v>2022</v>
      </c>
      <c r="K45">
        <v>2023</v>
      </c>
      <c r="L45">
        <v>2024</v>
      </c>
      <c r="M45">
        <v>2025</v>
      </c>
      <c r="N45">
        <v>2026</v>
      </c>
      <c r="O45">
        <v>2027</v>
      </c>
      <c r="P45">
        <v>2028</v>
      </c>
      <c r="Q45">
        <v>2029</v>
      </c>
      <c r="R45">
        <v>2030</v>
      </c>
      <c r="S45">
        <v>2031</v>
      </c>
      <c r="T45">
        <v>2032</v>
      </c>
      <c r="U45">
        <v>2033</v>
      </c>
      <c r="V45">
        <v>2034</v>
      </c>
      <c r="W45">
        <v>2035</v>
      </c>
      <c r="X45">
        <v>2036</v>
      </c>
      <c r="Y45">
        <v>2037</v>
      </c>
      <c r="Z45">
        <v>2038</v>
      </c>
      <c r="AA45">
        <v>2039</v>
      </c>
      <c r="AB45">
        <v>2040</v>
      </c>
      <c r="AC45">
        <v>2041</v>
      </c>
      <c r="AD45">
        <v>2042</v>
      </c>
      <c r="AE45">
        <v>2043</v>
      </c>
      <c r="AF45">
        <v>2044</v>
      </c>
      <c r="AG45">
        <v>2045</v>
      </c>
      <c r="AH45">
        <v>2046</v>
      </c>
      <c r="AI45">
        <v>2047</v>
      </c>
      <c r="AJ45">
        <v>2048</v>
      </c>
      <c r="AK45">
        <v>2049</v>
      </c>
      <c r="AL45">
        <v>2050</v>
      </c>
      <c r="AM45">
        <v>2051</v>
      </c>
      <c r="AN45">
        <v>2052</v>
      </c>
      <c r="AO45">
        <v>2053</v>
      </c>
      <c r="AP45">
        <v>2054</v>
      </c>
      <c r="AQ45">
        <v>2055</v>
      </c>
      <c r="AR45">
        <v>2056</v>
      </c>
      <c r="AS45">
        <v>2057</v>
      </c>
      <c r="AT45">
        <v>2058</v>
      </c>
      <c r="AU45">
        <v>2059</v>
      </c>
      <c r="AV45">
        <v>2060</v>
      </c>
      <c r="AW45">
        <v>2061</v>
      </c>
      <c r="AX45">
        <v>2062</v>
      </c>
    </row>
    <row r="46" spans="1:50" x14ac:dyDescent="0.15">
      <c r="A46" t="s">
        <v>838</v>
      </c>
      <c r="B46" s="30">
        <v>60633524</v>
      </c>
      <c r="C46" s="30">
        <v>60907374</v>
      </c>
      <c r="D46" s="30">
        <v>61855645</v>
      </c>
      <c r="E46" s="30">
        <v>63581612</v>
      </c>
      <c r="F46" s="30">
        <v>64064603</v>
      </c>
      <c r="G46" s="30">
        <v>80099985</v>
      </c>
      <c r="H46" s="30">
        <v>77346533</v>
      </c>
      <c r="I46" s="31">
        <v>71725477</v>
      </c>
      <c r="J46">
        <f>8000000*LN(J45-2013)+60000000</f>
        <v>77577796.618689761</v>
      </c>
      <c r="K46">
        <f t="shared" ref="K46:AK46" si="1">8000000*LN(K45-2013)+60000000</f>
        <v>78420680.743952364</v>
      </c>
      <c r="L46">
        <f t="shared" si="1"/>
        <v>79183162.182386965</v>
      </c>
      <c r="M46">
        <f t="shared" si="1"/>
        <v>79879253.198303998</v>
      </c>
      <c r="N46">
        <f t="shared" si="1"/>
        <v>80519594.85969229</v>
      </c>
      <c r="O46">
        <f t="shared" si="1"/>
        <v>81112458.636922061</v>
      </c>
      <c r="P46">
        <f t="shared" si="1"/>
        <v>81664401.608817682</v>
      </c>
      <c r="Q46">
        <f t="shared" si="1"/>
        <v>82180709.777918249</v>
      </c>
      <c r="R46">
        <f t="shared" si="1"/>
        <v>82665706.752449721</v>
      </c>
      <c r="S46">
        <f t="shared" si="1"/>
        <v>83122974.063169315</v>
      </c>
      <c r="T46">
        <f t="shared" si="1"/>
        <v>83555511.833331525</v>
      </c>
      <c r="U46">
        <f t="shared" si="1"/>
        <v>83965858.188431919</v>
      </c>
      <c r="V46">
        <f t="shared" si="1"/>
        <v>84356179.501787379</v>
      </c>
      <c r="W46">
        <f t="shared" si="1"/>
        <v>84728339.626866519</v>
      </c>
      <c r="X46">
        <f t="shared" si="1"/>
        <v>85083953.727433205</v>
      </c>
      <c r="Y46">
        <f t="shared" si="1"/>
        <v>85424430.642783567</v>
      </c>
      <c r="Z46">
        <f t="shared" si="1"/>
        <v>85751006.598945603</v>
      </c>
      <c r="AA46">
        <f t="shared" si="1"/>
        <v>86064772.30417186</v>
      </c>
      <c r="AB46">
        <f t="shared" si="1"/>
        <v>86366694.928034633</v>
      </c>
      <c r="AC46">
        <f t="shared" si="1"/>
        <v>86657636.081401631</v>
      </c>
      <c r="AD46">
        <f t="shared" si="1"/>
        <v>86938366.639891788</v>
      </c>
      <c r="AE46">
        <f t="shared" si="1"/>
        <v>87209579.053297251</v>
      </c>
      <c r="AF46">
        <f t="shared" si="1"/>
        <v>87471897.635881171</v>
      </c>
      <c r="AG46">
        <f t="shared" si="1"/>
        <v>87725887.222397804</v>
      </c>
      <c r="AH46">
        <f t="shared" si="1"/>
        <v>87972060.491731837</v>
      </c>
      <c r="AI46">
        <f t="shared" si="1"/>
        <v>88210884.196929291</v>
      </c>
      <c r="AJ46">
        <f t="shared" si="1"/>
        <v>88442784.491915315</v>
      </c>
      <c r="AK46">
        <f t="shared" si="1"/>
        <v>88668151.507648885</v>
      </c>
      <c r="AL46">
        <f t="shared" ref="AL46:AV46" si="2">8000000*LN(AL45-2013)+60000000</f>
        <v>88887343.301153794</v>
      </c>
      <c r="AM46">
        <f t="shared" si="2"/>
        <v>89100689.27781108</v>
      </c>
      <c r="AN46">
        <f t="shared" si="2"/>
        <v>89308493.169037163</v>
      </c>
      <c r="AO46">
        <f t="shared" si="2"/>
        <v>89511035.632911488</v>
      </c>
      <c r="AP46">
        <f t="shared" si="2"/>
        <v>89708576.533634469</v>
      </c>
      <c r="AQ46">
        <f t="shared" si="2"/>
        <v>89901356.946266949</v>
      </c>
      <c r="AR46">
        <f t="shared" si="2"/>
        <v>90089600.925548494</v>
      </c>
      <c r="AS46">
        <f t="shared" si="2"/>
        <v>90273517.071346089</v>
      </c>
      <c r="AT46">
        <f t="shared" si="2"/>
        <v>90453299.918162555</v>
      </c>
      <c r="AU46">
        <f t="shared" si="2"/>
        <v>90629131.17191276</v>
      </c>
      <c r="AV46">
        <f t="shared" si="2"/>
        <v>90801180.81368047</v>
      </c>
      <c r="AW46">
        <f t="shared" ref="AW46:AX46" si="3">8000000*LN(AW45-2013)+60000000</f>
        <v>90969608.087263137</v>
      </c>
      <c r="AX46">
        <f t="shared" si="3"/>
        <v>91134562.384885013</v>
      </c>
    </row>
    <row r="47" spans="1:50" x14ac:dyDescent="0.15">
      <c r="A47" t="s">
        <v>839</v>
      </c>
      <c r="B47">
        <v>14451713</v>
      </c>
      <c r="C47">
        <v>16965723</v>
      </c>
      <c r="D47">
        <v>20921953</v>
      </c>
      <c r="E47">
        <v>18953383</v>
      </c>
      <c r="F47">
        <v>20226024</v>
      </c>
      <c r="G47">
        <v>24360586</v>
      </c>
      <c r="H47">
        <v>24445955</v>
      </c>
      <c r="I47">
        <v>21533117</v>
      </c>
      <c r="J47">
        <f>4000000*LN(J45-2013)+10000000</f>
        <v>18788898.30934488</v>
      </c>
      <c r="K47">
        <f t="shared" ref="K47:AK47" si="4">4000000*LN(K45-2013)+10000000</f>
        <v>19210340.371976182</v>
      </c>
      <c r="L47">
        <f t="shared" si="4"/>
        <v>19591581.091193482</v>
      </c>
      <c r="M47">
        <f t="shared" si="4"/>
        <v>19939626.599151999</v>
      </c>
      <c r="N47">
        <f t="shared" si="4"/>
        <v>20259797.429846145</v>
      </c>
      <c r="O47">
        <f t="shared" si="4"/>
        <v>20556229.318461034</v>
      </c>
      <c r="P47">
        <f t="shared" si="4"/>
        <v>20832200.804408841</v>
      </c>
      <c r="Q47">
        <f t="shared" si="4"/>
        <v>21090354.888959125</v>
      </c>
      <c r="R47">
        <f t="shared" si="4"/>
        <v>21332853.376224864</v>
      </c>
      <c r="S47">
        <f t="shared" si="4"/>
        <v>21561487.031584658</v>
      </c>
      <c r="T47">
        <f t="shared" si="4"/>
        <v>21777755.916665763</v>
      </c>
      <c r="U47">
        <f t="shared" si="4"/>
        <v>21982929.094215963</v>
      </c>
      <c r="V47">
        <f t="shared" si="4"/>
        <v>22178089.75089369</v>
      </c>
      <c r="W47">
        <f t="shared" si="4"/>
        <v>22364169.813433263</v>
      </c>
      <c r="X47">
        <f t="shared" si="4"/>
        <v>22541976.863716599</v>
      </c>
      <c r="Y47">
        <f t="shared" si="4"/>
        <v>22712215.321391784</v>
      </c>
      <c r="Z47">
        <f t="shared" si="4"/>
        <v>22875503.299472801</v>
      </c>
      <c r="AA47">
        <f t="shared" si="4"/>
        <v>23032386.15208593</v>
      </c>
      <c r="AB47">
        <f t="shared" si="4"/>
        <v>23183347.464017317</v>
      </c>
      <c r="AC47">
        <f t="shared" si="4"/>
        <v>23328818.040700816</v>
      </c>
      <c r="AD47">
        <f t="shared" si="4"/>
        <v>23469183.319945894</v>
      </c>
      <c r="AE47">
        <f t="shared" si="4"/>
        <v>23604789.526648622</v>
      </c>
      <c r="AF47">
        <f t="shared" si="4"/>
        <v>23735948.817940585</v>
      </c>
      <c r="AG47">
        <f t="shared" si="4"/>
        <v>23862943.611198906</v>
      </c>
      <c r="AH47">
        <f t="shared" si="4"/>
        <v>23986030.245865919</v>
      </c>
      <c r="AI47">
        <f t="shared" si="4"/>
        <v>24105442.098464645</v>
      </c>
      <c r="AJ47">
        <f>4000000*LN(AJ45-2013)+10000000</f>
        <v>24221392.245957654</v>
      </c>
      <c r="AK47">
        <f t="shared" si="4"/>
        <v>24334075.753824439</v>
      </c>
      <c r="AL47">
        <f t="shared" ref="AL47:AV47" si="5">4000000*LN(AL45-2013)+10000000</f>
        <v>24443671.650576897</v>
      </c>
      <c r="AM47">
        <f t="shared" si="5"/>
        <v>24550344.63890554</v>
      </c>
      <c r="AN47">
        <f t="shared" si="5"/>
        <v>24654246.584518585</v>
      </c>
      <c r="AO47">
        <f t="shared" si="5"/>
        <v>24755517.816455744</v>
      </c>
      <c r="AP47">
        <f t="shared" si="5"/>
        <v>24854288.266817234</v>
      </c>
      <c r="AQ47">
        <f t="shared" si="5"/>
        <v>24950678.473133475</v>
      </c>
      <c r="AR47">
        <f t="shared" si="5"/>
        <v>25044800.462774247</v>
      </c>
      <c r="AS47">
        <f t="shared" si="5"/>
        <v>25136758.535673045</v>
      </c>
      <c r="AT47">
        <f t="shared" si="5"/>
        <v>25226649.959081277</v>
      </c>
      <c r="AU47">
        <f t="shared" si="5"/>
        <v>25314565.58595638</v>
      </c>
      <c r="AV47">
        <f t="shared" si="5"/>
        <v>25400590.406840235</v>
      </c>
      <c r="AW47">
        <f t="shared" ref="AW47:AX47" si="6">4000000*LN(AW45-2013)+10000000</f>
        <v>25484804.043631565</v>
      </c>
      <c r="AX47">
        <f t="shared" si="6"/>
        <v>25567281.192442507</v>
      </c>
    </row>
    <row r="48" spans="1:50" x14ac:dyDescent="0.15">
      <c r="A48" t="s">
        <v>837</v>
      </c>
      <c r="B48">
        <v>166227824</v>
      </c>
      <c r="C48">
        <v>170836083</v>
      </c>
      <c r="D48">
        <v>168000000</v>
      </c>
      <c r="E48">
        <v>163708419</v>
      </c>
      <c r="F48">
        <v>158203541</v>
      </c>
      <c r="G48">
        <v>154125025</v>
      </c>
      <c r="H48">
        <v>151725453</v>
      </c>
      <c r="I48" s="33">
        <v>145127024</v>
      </c>
      <c r="J48">
        <f>200000000*EXP(-0.022*(J45-2013))</f>
        <v>164073970.62756622</v>
      </c>
      <c r="K48">
        <f t="shared" ref="K48:AK48" si="7">200000000*EXP(-0.022*(K45-2013))</f>
        <v>160503759.59249571</v>
      </c>
      <c r="L48">
        <f t="shared" si="7"/>
        <v>157011235.5103659</v>
      </c>
      <c r="M48">
        <f t="shared" si="7"/>
        <v>153594707.93134123</v>
      </c>
      <c r="N48">
        <f t="shared" si="7"/>
        <v>150252523.18937722</v>
      </c>
      <c r="O48">
        <f t="shared" si="7"/>
        <v>146983063.60181373</v>
      </c>
      <c r="P48">
        <f t="shared" si="7"/>
        <v>143784746.68638524</v>
      </c>
      <c r="Q48">
        <f t="shared" si="7"/>
        <v>140656024.39526817</v>
      </c>
      <c r="R48">
        <f t="shared" si="7"/>
        <v>137595382.36579588</v>
      </c>
      <c r="S48">
        <f t="shared" si="7"/>
        <v>134601339.18747729</v>
      </c>
      <c r="T48">
        <f t="shared" si="7"/>
        <v>131672445.68496543</v>
      </c>
      <c r="U48">
        <f t="shared" si="7"/>
        <v>128807284.21662828</v>
      </c>
      <c r="V48">
        <f t="shared" si="7"/>
        <v>126004467.98838246</v>
      </c>
      <c r="W48">
        <f t="shared" si="7"/>
        <v>123262640.38245793</v>
      </c>
      <c r="X48">
        <f t="shared" si="7"/>
        <v>120580474.30076842</v>
      </c>
      <c r="Y48">
        <f t="shared" si="7"/>
        <v>117956671.52257007</v>
      </c>
      <c r="Z48">
        <f t="shared" si="7"/>
        <v>115389962.07609735</v>
      </c>
      <c r="AA48">
        <f t="shared" si="7"/>
        <v>112879103.62387168</v>
      </c>
      <c r="AB48">
        <f t="shared" si="7"/>
        <v>110422880.86138612</v>
      </c>
      <c r="AC48">
        <f t="shared" si="7"/>
        <v>108020104.92887414</v>
      </c>
      <c r="AD48">
        <f t="shared" si="7"/>
        <v>105669612.83587819</v>
      </c>
      <c r="AE48">
        <f t="shared" si="7"/>
        <v>103370266.89833985</v>
      </c>
      <c r="AF48">
        <f t="shared" si="7"/>
        <v>101120954.18793829</v>
      </c>
      <c r="AG48">
        <f t="shared" si="7"/>
        <v>98920585.993411407</v>
      </c>
      <c r="AH48">
        <f t="shared" si="7"/>
        <v>96768097.293598205</v>
      </c>
      <c r="AI48">
        <f t="shared" si="7"/>
        <v>94662446.24194786</v>
      </c>
      <c r="AJ48">
        <f t="shared" si="7"/>
        <v>92602613.662245631</v>
      </c>
      <c r="AK48">
        <f t="shared" si="7"/>
        <v>90587602.555311546</v>
      </c>
      <c r="AL48">
        <f t="shared" ref="AL48:AV48" si="8">200000000*EXP(-0.022*(AL45-2013))</f>
        <v>88616437.616433561</v>
      </c>
      <c r="AM48">
        <f t="shared" si="8"/>
        <v>86688164.763300851</v>
      </c>
      <c r="AN48">
        <f t="shared" si="8"/>
        <v>84801850.674209461</v>
      </c>
      <c r="AO48">
        <f t="shared" si="8"/>
        <v>82956582.336316288</v>
      </c>
      <c r="AP48">
        <f t="shared" si="8"/>
        <v>81151466.603723094</v>
      </c>
      <c r="AQ48">
        <f t="shared" si="8"/>
        <v>79385629.765176505</v>
      </c>
      <c r="AR48">
        <f t="shared" si="8"/>
        <v>77658217.121174604</v>
      </c>
      <c r="AS48">
        <f t="shared" si="8"/>
        <v>75968392.570275739</v>
      </c>
      <c r="AT48">
        <f t="shared" si="8"/>
        <v>74315338.204409137</v>
      </c>
      <c r="AU48">
        <f t="shared" si="8"/>
        <v>72698253.91299136</v>
      </c>
      <c r="AV48">
        <f t="shared" si="8"/>
        <v>71116356.99565722</v>
      </c>
      <c r="AW48">
        <f t="shared" ref="AW48:AX48" si="9">200000000*EXP(-0.022*(AW45-2013))</f>
        <v>69568881.783417478</v>
      </c>
      <c r="AX48">
        <f t="shared" si="9"/>
        <v>68055079.268060178</v>
      </c>
    </row>
    <row r="49" spans="1:50" x14ac:dyDescent="0.15">
      <c r="A49" t="s">
        <v>840</v>
      </c>
      <c r="B49">
        <f>IF(B48&gt;B46,B48-B46,0)</f>
        <v>105594300</v>
      </c>
      <c r="C49">
        <f t="shared" ref="C49:AK49" si="10">IF(C48&gt;C46,C48-C46,0)</f>
        <v>109928709</v>
      </c>
      <c r="D49">
        <f t="shared" si="10"/>
        <v>106144355</v>
      </c>
      <c r="E49">
        <f t="shared" si="10"/>
        <v>100126807</v>
      </c>
      <c r="F49">
        <f t="shared" si="10"/>
        <v>94138938</v>
      </c>
      <c r="G49">
        <f t="shared" si="10"/>
        <v>74025040</v>
      </c>
      <c r="H49">
        <f t="shared" si="10"/>
        <v>74378920</v>
      </c>
      <c r="I49">
        <f t="shared" si="10"/>
        <v>73401547</v>
      </c>
      <c r="J49">
        <f t="shared" si="10"/>
        <v>86496174.008876458</v>
      </c>
      <c r="K49">
        <f t="shared" si="10"/>
        <v>82083078.848543346</v>
      </c>
      <c r="L49">
        <f t="shared" si="10"/>
        <v>77828073.327978939</v>
      </c>
      <c r="M49">
        <f t="shared" si="10"/>
        <v>73715454.733037233</v>
      </c>
      <c r="N49">
        <f t="shared" si="10"/>
        <v>69732928.329684928</v>
      </c>
      <c r="O49">
        <f t="shared" si="10"/>
        <v>65870604.964891672</v>
      </c>
      <c r="P49">
        <f t="shared" si="10"/>
        <v>62120345.077567562</v>
      </c>
      <c r="Q49">
        <f t="shared" si="10"/>
        <v>58475314.617349923</v>
      </c>
      <c r="R49">
        <f t="shared" si="10"/>
        <v>54929675.613346159</v>
      </c>
      <c r="S49">
        <f t="shared" si="10"/>
        <v>51478365.124307975</v>
      </c>
      <c r="T49">
        <f t="shared" si="10"/>
        <v>48116933.851633906</v>
      </c>
      <c r="U49">
        <f t="shared" si="10"/>
        <v>44841426.028196365</v>
      </c>
      <c r="V49">
        <f t="shared" si="10"/>
        <v>41648288.486595079</v>
      </c>
      <c r="W49">
        <f t="shared" si="10"/>
        <v>38534300.755591407</v>
      </c>
      <c r="X49">
        <f t="shared" si="10"/>
        <v>35496520.573335215</v>
      </c>
      <c r="Y49">
        <f t="shared" si="10"/>
        <v>32532240.879786506</v>
      </c>
      <c r="Z49">
        <f t="shared" si="10"/>
        <v>29638955.477151752</v>
      </c>
      <c r="AA49">
        <f t="shared" si="10"/>
        <v>26814331.319699824</v>
      </c>
      <c r="AB49">
        <f t="shared" si="10"/>
        <v>24056185.933351487</v>
      </c>
      <c r="AC49">
        <f t="shared" si="10"/>
        <v>21362468.847472504</v>
      </c>
      <c r="AD49">
        <f t="shared" si="10"/>
        <v>18731246.195986405</v>
      </c>
      <c r="AE49">
        <f t="shared" si="10"/>
        <v>16160687.845042601</v>
      </c>
      <c r="AF49">
        <f t="shared" si="10"/>
        <v>13649056.552057117</v>
      </c>
      <c r="AG49">
        <f t="shared" si="10"/>
        <v>11194698.771013603</v>
      </c>
      <c r="AH49">
        <f t="shared" si="10"/>
        <v>8796036.8018663675</v>
      </c>
      <c r="AI49">
        <f t="shared" si="10"/>
        <v>6451562.0450185686</v>
      </c>
      <c r="AJ49">
        <f t="shared" si="10"/>
        <v>4159829.1703303158</v>
      </c>
      <c r="AK49">
        <f t="shared" si="10"/>
        <v>1919451.0476626605</v>
      </c>
      <c r="AL49">
        <f t="shared" ref="AL49:AV49" si="11">IF(AL48&gt;AL46,AL48-AL46,0)</f>
        <v>0</v>
      </c>
      <c r="AM49">
        <f t="shared" si="11"/>
        <v>0</v>
      </c>
      <c r="AN49">
        <f t="shared" si="11"/>
        <v>0</v>
      </c>
      <c r="AO49">
        <f t="shared" si="11"/>
        <v>0</v>
      </c>
      <c r="AP49">
        <f t="shared" si="11"/>
        <v>0</v>
      </c>
      <c r="AQ49">
        <f t="shared" si="11"/>
        <v>0</v>
      </c>
      <c r="AR49">
        <f t="shared" si="11"/>
        <v>0</v>
      </c>
      <c r="AS49">
        <f t="shared" si="11"/>
        <v>0</v>
      </c>
      <c r="AT49">
        <f t="shared" si="11"/>
        <v>0</v>
      </c>
      <c r="AU49">
        <f t="shared" si="11"/>
        <v>0</v>
      </c>
      <c r="AV49">
        <f t="shared" si="11"/>
        <v>0</v>
      </c>
      <c r="AW49">
        <f t="shared" ref="AW49:AX49" si="12">IF(AW48&gt;AW46,AW48-AW46,0)</f>
        <v>0</v>
      </c>
      <c r="AX49">
        <f t="shared" si="12"/>
        <v>0</v>
      </c>
    </row>
    <row r="52" spans="1:50" x14ac:dyDescent="0.15">
      <c r="A52" t="s">
        <v>842</v>
      </c>
      <c r="B52">
        <v>2014</v>
      </c>
      <c r="C52">
        <v>2015</v>
      </c>
      <c r="D52">
        <v>2016</v>
      </c>
      <c r="E52">
        <v>2017</v>
      </c>
      <c r="F52">
        <v>2018</v>
      </c>
      <c r="G52">
        <v>2019</v>
      </c>
      <c r="H52">
        <v>2020</v>
      </c>
      <c r="I52">
        <v>2021</v>
      </c>
      <c r="J52">
        <v>2022</v>
      </c>
      <c r="K52">
        <v>2023</v>
      </c>
      <c r="L52">
        <v>2024</v>
      </c>
      <c r="M52">
        <v>2025</v>
      </c>
      <c r="N52">
        <v>2026</v>
      </c>
      <c r="O52">
        <v>2027</v>
      </c>
      <c r="P52">
        <v>2028</v>
      </c>
      <c r="Q52">
        <v>2029</v>
      </c>
      <c r="R52">
        <v>2030</v>
      </c>
      <c r="S52">
        <v>2031</v>
      </c>
      <c r="T52">
        <v>2032</v>
      </c>
      <c r="U52">
        <v>2033</v>
      </c>
      <c r="V52">
        <v>2034</v>
      </c>
      <c r="W52">
        <v>2035</v>
      </c>
      <c r="X52">
        <v>2036</v>
      </c>
      <c r="Y52">
        <v>2037</v>
      </c>
      <c r="Z52">
        <v>2038</v>
      </c>
      <c r="AA52">
        <v>2039</v>
      </c>
      <c r="AB52">
        <v>2040</v>
      </c>
      <c r="AC52">
        <v>2041</v>
      </c>
      <c r="AD52">
        <v>2042</v>
      </c>
      <c r="AE52">
        <v>2043</v>
      </c>
      <c r="AF52">
        <v>2044</v>
      </c>
      <c r="AG52">
        <v>2045</v>
      </c>
      <c r="AH52">
        <v>2046</v>
      </c>
      <c r="AI52">
        <v>2047</v>
      </c>
      <c r="AJ52">
        <v>2048</v>
      </c>
      <c r="AK52">
        <v>2049</v>
      </c>
      <c r="AL52">
        <v>2050</v>
      </c>
      <c r="AM52">
        <v>2051</v>
      </c>
      <c r="AN52">
        <v>2052</v>
      </c>
      <c r="AO52">
        <v>2053</v>
      </c>
      <c r="AP52">
        <v>2054</v>
      </c>
      <c r="AQ52">
        <v>2055</v>
      </c>
      <c r="AR52">
        <v>2056</v>
      </c>
      <c r="AS52">
        <v>2057</v>
      </c>
      <c r="AT52">
        <v>2058</v>
      </c>
      <c r="AU52">
        <v>2059</v>
      </c>
      <c r="AV52">
        <v>2060</v>
      </c>
    </row>
    <row r="53" spans="1:50" x14ac:dyDescent="0.15">
      <c r="A53" t="s">
        <v>843</v>
      </c>
      <c r="B53">
        <f>IF(C46-(建筑总面积!C8-建筑总面积!B8)&gt;0,C46-(建筑总面积!C8-建筑总面积!B8),0)</f>
        <v>60907374</v>
      </c>
      <c r="C53">
        <f>IF(D46-(建筑总面积!D8-建筑总面积!C8)&gt;0,D46-(建筑总面积!D8-建筑总面积!C8),0)</f>
        <v>61855645</v>
      </c>
      <c r="D53">
        <f>IF(E46-(建筑总面积!E8-建筑总面积!D8)&gt;0,E46-(建筑总面积!E8-建筑总面积!D8),0)</f>
        <v>0</v>
      </c>
      <c r="E53">
        <f>IF(F46-(建筑总面积!F8-建筑总面积!E8)&gt;0,F46-(建筑总面积!F8-建筑总面积!E8),0)</f>
        <v>0</v>
      </c>
      <c r="F53">
        <f>IF(G46-(建筑总面积!G8-建筑总面积!F8)&gt;0,G46-(建筑总面积!G8-建筑总面积!F8),0)</f>
        <v>0</v>
      </c>
      <c r="G53">
        <f>IF(H46-(建筑总面积!H8-建筑总面积!G8)&gt;0,H46-(建筑总面积!H8-建筑总面积!G8),0)</f>
        <v>0</v>
      </c>
      <c r="H53">
        <f>IF(I46-(建筑总面积!I8-建筑总面积!H8)&gt;0,I46-(建筑总面积!I8-建筑总面积!H8),0)</f>
        <v>0</v>
      </c>
      <c r="I53">
        <f>IF(J46-(建筑总面积!J8-建筑总面积!I8)&gt;0,J46-(建筑总面积!J8-建筑总面积!I8),0)</f>
        <v>0</v>
      </c>
      <c r="J53">
        <f>IF(K46-(建筑总面积!K8-建筑总面积!J8)&gt;0,K46-(建筑总面积!K8-建筑总面积!J8),0)</f>
        <v>0</v>
      </c>
      <c r="K53">
        <f>IF(L46-(建筑总面积!L8-建筑总面积!K8)&gt;0,L46-(建筑总面积!L8-建筑总面积!K8),0)</f>
        <v>0</v>
      </c>
      <c r="L53">
        <f>IF(M46-(建筑总面积!M8-建筑总面积!L8)&gt;0,M46-(建筑总面积!M8-建筑总面积!L8),0)</f>
        <v>0</v>
      </c>
      <c r="M53">
        <f>IF(N46-(建筑总面积!N8-建筑总面积!M8)&gt;0,N46-(建筑总面积!N8-建筑总面积!M8),0)</f>
        <v>0</v>
      </c>
      <c r="N53">
        <f>IF(O46-(建筑总面积!O8-建筑总面积!N8)&gt;0,O46-(建筑总面积!O8-建筑总面积!N8),0)</f>
        <v>0</v>
      </c>
      <c r="O53">
        <f>IF(P46-(建筑总面积!P8-建筑总面积!O8)&gt;0,P46-(建筑总面积!P8-建筑总面积!O8),0)</f>
        <v>0</v>
      </c>
      <c r="P53">
        <f>IF(Q46-(建筑总面积!Q8-建筑总面积!P8)&gt;0,Q46-(建筑总面积!Q8-建筑总面积!P8),0)</f>
        <v>0</v>
      </c>
      <c r="Q53">
        <f>IF(R46-(建筑总面积!R8-建筑总面积!Q8)&gt;0,R46-(建筑总面积!R8-建筑总面积!Q8),0)</f>
        <v>0</v>
      </c>
      <c r="R53">
        <f>IF(S46-(建筑总面积!S8-建筑总面积!R8)&gt;0,S46-(建筑总面积!S8-建筑总面积!R8),0)</f>
        <v>0</v>
      </c>
      <c r="S53">
        <f>IF(T46-(建筑总面积!T8-建筑总面积!S8)&gt;0,T46-(建筑总面积!T8-建筑总面积!S8),0)</f>
        <v>0</v>
      </c>
      <c r="T53">
        <f>IF(U46-(建筑总面积!U8-建筑总面积!T8)&gt;0,U46-(建筑总面积!U8-建筑总面积!T8),0)</f>
        <v>0</v>
      </c>
      <c r="U53">
        <f>IF(V46-(建筑总面积!V8-建筑总面积!U8)&gt;0,V46-(建筑总面积!V8-建筑总面积!U8),0)</f>
        <v>0</v>
      </c>
      <c r="V53">
        <f>IF(W46-(建筑总面积!W8-建筑总面积!V8)&gt;0,W46-(建筑总面积!W8-建筑总面积!V8),0)</f>
        <v>0</v>
      </c>
      <c r="W53">
        <f>IF(X46-(建筑总面积!X8-建筑总面积!W8)&gt;0,X46-(建筑总面积!X8-建筑总面积!W8),0)</f>
        <v>0</v>
      </c>
      <c r="X53">
        <f>IF(Y46-(建筑总面积!Y8-建筑总面积!X8)&gt;0,Y46-(建筑总面积!Y8-建筑总面积!X8),0)</f>
        <v>0</v>
      </c>
      <c r="Y53">
        <f>IF(Z46-(建筑总面积!Z8-建筑总面积!Y8)&gt;0,Z46-(建筑总面积!Z8-建筑总面积!Y8),0)</f>
        <v>0</v>
      </c>
      <c r="Z53">
        <f>IF(AA46-(建筑总面积!AA8-建筑总面积!Z8)&gt;0,AA46-(建筑总面积!AA8-建筑总面积!Z8),0)</f>
        <v>0</v>
      </c>
      <c r="AA53">
        <f>IF(AB46-(建筑总面积!AB8-建筑总面积!AA8)&gt;0,AB46-(建筑总面积!AB8-建筑总面积!AA8),0)</f>
        <v>0</v>
      </c>
      <c r="AB53">
        <f>IF(AC46-(建筑总面积!AC8-建筑总面积!AB8)&gt;0,AC46-(建筑总面积!AC8-建筑总面积!AB8),0)</f>
        <v>0</v>
      </c>
      <c r="AC53">
        <f>IF(AD46-(建筑总面积!AD8-建筑总面积!AC8)&gt;0,AD46-(建筑总面积!AD8-建筑总面积!AC8),0)</f>
        <v>0</v>
      </c>
      <c r="AD53">
        <f>IF(AE46-(建筑总面积!AE8-建筑总面积!AD8)&gt;0,AE46-(建筑总面积!AE8-建筑总面积!AD8),0)</f>
        <v>0</v>
      </c>
      <c r="AE53">
        <f>IF(AF46-(建筑总面积!AF8-建筑总面积!AE8)&gt;0,AF46-(建筑总面积!AF8-建筑总面积!AE8),0)</f>
        <v>8668299.9313447326</v>
      </c>
      <c r="AF53">
        <f>IF(AG46-(建筑总面积!AG8-建筑总面积!AF8)&gt;0,AG46-(建筑总面积!AG8-建筑总面积!AF8),0)</f>
        <v>17425178.604516029</v>
      </c>
      <c r="AG53">
        <f>IF(AH46-(建筑总面积!AH8-建筑总面积!AG8)&gt;0,AH46-(建筑总面积!AH8-建筑总面积!AG8),0)</f>
        <v>25379736.053346828</v>
      </c>
      <c r="AH53">
        <f>IF(AI46-(建筑总面积!AI8-建筑总面积!AH8)&gt;0,AI46-(建筑总面积!AI8-建筑总面积!AH8),0)</f>
        <v>33208104.60911496</v>
      </c>
      <c r="AI53">
        <f>IF(AJ46-(建筑总面积!AJ8-建筑总面积!AI8)&gt;0,AJ46-(建筑总面积!AJ8-建筑总面积!AI8),0)</f>
        <v>41830407.77878055</v>
      </c>
      <c r="AJ53">
        <f>IF(AK46-(建筑总面积!AK8-建筑总面积!AJ8)&gt;0,AK46-(建筑总面积!AK8-建筑总面积!AJ8),0)</f>
        <v>47230323.053501546</v>
      </c>
      <c r="AK53">
        <f>IF(AL46-(建筑总面积!AL8-建筑总面积!AK8)&gt;0,AL46-(建筑总面积!AL8-建筑总面积!AK8),0)</f>
        <v>51866075.148420945</v>
      </c>
      <c r="AL53">
        <f>IF(AM46-(建筑总面积!AM8-建筑总面积!AL8)&gt;0,AM46-(建筑总面积!AM8-建筑总面积!AL8),0)</f>
        <v>56827679.034685165</v>
      </c>
      <c r="AM53">
        <f>IF(AN46-(建筑总面积!AN8-建筑总面积!AM8)&gt;0,AN46-(建筑总面积!AN8-建筑总面积!AM8),0)</f>
        <v>59370200.419403374</v>
      </c>
      <c r="AN53">
        <f>IF(AO46-(建筑总面积!AO8-建筑总面积!AN8)&gt;0,AO46-(建筑总面积!AO8-建筑总面积!AN8),0)</f>
        <v>63310172.96403484</v>
      </c>
      <c r="AO53">
        <f>IF(AP46-(建筑总面积!AP8-建筑总面积!AO8)&gt;0,AP46-(建筑总面积!AP8-建筑总面积!AO8),0)</f>
        <v>65158694.312198922</v>
      </c>
      <c r="AP53">
        <f>IF(AQ46-(建筑总面积!AQ8-建筑总面积!AP8)&gt;0,AQ46-(建筑总面积!AQ8-建筑总面积!AP8),0)</f>
        <v>65246567.61750108</v>
      </c>
      <c r="AQ53">
        <f>IF(AR46-(建筑总面积!AR8-建筑总面积!AQ8)&gt;0,AR46-(建筑总面积!AR8-建筑总面积!AQ8),0)</f>
        <v>63467834.522258699</v>
      </c>
      <c r="AR53">
        <f>IF(AS46-(建筑总面积!AS8-建筑总面积!AR8)&gt;0,AS46-(建筑总面积!AS8-建筑总面积!AR8),0)</f>
        <v>60506477.671596333</v>
      </c>
      <c r="AS53">
        <f>IF(AT46-(建筑总面积!AT8-建筑总面积!AS8)&gt;0,AT46-(建筑总面积!AT8-建筑总面积!AS8),0)</f>
        <v>56317378.455805987</v>
      </c>
      <c r="AT53">
        <f>IF(AU46-(建筑总面积!AU8-建筑总面积!AT8)&gt;0,AU46-(建筑总面积!AU8-建筑总面积!AT8),0)</f>
        <v>51358833.251052469</v>
      </c>
      <c r="AU53">
        <f>IF(AV46-(建筑总面积!AV8-建筑总面积!AU8)&gt;0,AV46-(建筑总面积!AV8-建筑总面积!AU8),0)</f>
        <v>46037596.764814198</v>
      </c>
      <c r="AV53">
        <f>IF(AW46-(建筑总面积!AW8-建筑总面积!AV8)&gt;0,AW46-(建筑总面积!AW8-建筑总面积!AV8),0)</f>
        <v>69190024.25229457</v>
      </c>
    </row>
    <row r="54" spans="1:50" x14ac:dyDescent="0.15">
      <c r="A54" t="s">
        <v>844</v>
      </c>
      <c r="B54">
        <f>建筑总面积!B8-B53</f>
        <v>27841718091.621883</v>
      </c>
      <c r="C54">
        <f>建筑总面积!C8-C53</f>
        <v>27840769820.621883</v>
      </c>
      <c r="D54">
        <f>建筑总面积!D8-D53</f>
        <v>27902625465.621883</v>
      </c>
      <c r="E54">
        <f>建筑总面积!E8-E53</f>
        <v>28620876596.292732</v>
      </c>
      <c r="F54">
        <f>建筑总面积!F8-F53</f>
        <v>29344095595.415432</v>
      </c>
      <c r="G54">
        <f>建筑总面积!G8-G53</f>
        <v>30390960777.856422</v>
      </c>
      <c r="H54">
        <f>建筑总面积!H8-H53</f>
        <v>31240449941.812893</v>
      </c>
      <c r="I54">
        <f>建筑总面积!I8-I53</f>
        <v>31865706579.901104</v>
      </c>
      <c r="J54">
        <f>建筑总面积!J8-J53</f>
        <v>32477576627.729889</v>
      </c>
      <c r="K54">
        <f>建筑总面积!K8-K53</f>
        <v>33076092205.783115</v>
      </c>
      <c r="L54">
        <f>建筑总面积!L8-L53</f>
        <v>33661303002.413162</v>
      </c>
      <c r="M54">
        <f>建筑总面积!M8-M53</f>
        <v>34230068137.008072</v>
      </c>
      <c r="N54">
        <f>建筑总面积!N8-N53</f>
        <v>34779964933.759338</v>
      </c>
      <c r="O54">
        <f>建筑总面积!O8-O53</f>
        <v>35310565711.825333</v>
      </c>
      <c r="P54">
        <f>建筑总面积!P8-P53</f>
        <v>35826292031.297974</v>
      </c>
      <c r="Q54">
        <f>建筑总面积!Q8-Q53</f>
        <v>36328766833.171448</v>
      </c>
      <c r="R54">
        <f>建筑总面积!R8-R53</f>
        <v>36804545936.401123</v>
      </c>
      <c r="S54">
        <f>建筑总面积!S8-S53</f>
        <v>37097647427.08506</v>
      </c>
      <c r="T54">
        <f>建筑总面积!T8-T53</f>
        <v>37372603602.816551</v>
      </c>
      <c r="U54">
        <f>建筑总面积!U8-U53</f>
        <v>37631937601.52314</v>
      </c>
      <c r="V54">
        <f>建筑总面积!V8-V53</f>
        <v>37876190725.9142</v>
      </c>
      <c r="W54">
        <f>建筑总面积!W8-W53</f>
        <v>38105875045.856705</v>
      </c>
      <c r="X54">
        <f>建筑总面积!X8-X53</f>
        <v>38321035499.798279</v>
      </c>
      <c r="Y54">
        <f>建筑总面积!Y8-Y53</f>
        <v>38522369038.138756</v>
      </c>
      <c r="Z54">
        <f>建筑总面积!Z8-Z53</f>
        <v>38710775627.230797</v>
      </c>
      <c r="AA54">
        <f>建筑总面积!AA8-AA53</f>
        <v>38886844441.416397</v>
      </c>
      <c r="AB54">
        <f>建筑总面积!AB8-AB53</f>
        <v>39050999017.612305</v>
      </c>
      <c r="AC54">
        <f>建筑总面积!AC8-AC53</f>
        <v>39159832813.007309</v>
      </c>
      <c r="AD54">
        <f>建筑总面积!AD8-AD53</f>
        <v>39257927232.962318</v>
      </c>
      <c r="AE54">
        <f>建筑总面积!AE8-AE53</f>
        <v>39337335059.476196</v>
      </c>
      <c r="AF54">
        <f>建筑总面积!AF8-AF53</f>
        <v>39407381778.507561</v>
      </c>
      <c r="AG54">
        <f>建筑总面积!AG8-AG53</f>
        <v>39469727929.676613</v>
      </c>
      <c r="AH54">
        <f>建筑总面积!AH8-AH53</f>
        <v>39524491885.559227</v>
      </c>
      <c r="AI54">
        <f>建筑总面积!AI8-AI53</f>
        <v>39570872361.977379</v>
      </c>
      <c r="AJ54">
        <f>建筑总面积!AJ8-AJ53</f>
        <v>39612084823.415787</v>
      </c>
      <c r="AK54">
        <f>建筑总面积!AK8-AK53</f>
        <v>39648886899.775017</v>
      </c>
      <c r="AL54">
        <f>建筑总面积!AL8-AL53</f>
        <v>39680946564.041489</v>
      </c>
      <c r="AM54">
        <f>建筑总面积!AM8-AM53</f>
        <v>39710677052.899895</v>
      </c>
      <c r="AN54">
        <f>建筑总面积!AN8-AN53</f>
        <v>39736675373.104897</v>
      </c>
      <c r="AO54">
        <f>建筑总面积!AO8-AO53</f>
        <v>39761027714.425606</v>
      </c>
      <c r="AP54">
        <f>建筑总面积!AP8-AP53</f>
        <v>39785489723.341743</v>
      </c>
      <c r="AQ54">
        <f>建筑总面积!AQ8-AQ53</f>
        <v>39811923245.765755</v>
      </c>
      <c r="AR54">
        <f>建筑总面积!AR8-AR53</f>
        <v>39841506369.019707</v>
      </c>
      <c r="AS54">
        <f>建筑总面积!AS8-AS53</f>
        <v>39875462507.635246</v>
      </c>
      <c r="AT54">
        <f>建筑总面积!AT8-AT53</f>
        <v>39914556974.302353</v>
      </c>
      <c r="AU54">
        <f>建筑总面积!AU8-AU53</f>
        <v>39959148508.70945</v>
      </c>
      <c r="AV54">
        <f>建筑总面积!AV8-AV53</f>
        <v>39980759665.270836</v>
      </c>
    </row>
    <row r="55" spans="1:50" x14ac:dyDescent="0.15">
      <c r="A55" t="s">
        <v>845</v>
      </c>
      <c r="B55">
        <f>B49-(建筑总面积!C10-建筑总面积!B10)</f>
        <v>105594300</v>
      </c>
      <c r="C55">
        <f>C49-(建筑总面积!D10-建筑总面积!C10)</f>
        <v>109928709</v>
      </c>
      <c r="D55">
        <f>D49-(建筑总面积!E10-建筑总面积!D10)</f>
        <v>500604592.4476738</v>
      </c>
      <c r="E55">
        <f>E49-(建筑总面积!F10-建筑总面积!E10)</f>
        <v>522454375.18878555</v>
      </c>
      <c r="F55">
        <f>F49-(建筑总面积!G10-建筑总面积!F10)</f>
        <v>1184568334.7219391</v>
      </c>
      <c r="G55">
        <f>G49-(建筑总面积!H10-建筑总面积!G10)</f>
        <v>506713475.85865021</v>
      </c>
      <c r="H55">
        <f>H49-(建筑总面积!I10-建筑总面积!H10)</f>
        <v>266110207.04230881</v>
      </c>
      <c r="I55">
        <f>I49-(建筑总面积!J10-建筑总面积!I10)</f>
        <v>283679749.60716248</v>
      </c>
      <c r="J55">
        <f>J49-(建筑总面积!K10-建筑总面积!J10)</f>
        <v>315194035.53799403</v>
      </c>
      <c r="K55">
        <f>K49-(建筑总面积!L10-建筑总面积!K10)</f>
        <v>329041838.35827464</v>
      </c>
      <c r="L55">
        <f>L49-(建筑总面积!M10-建筑总面积!L10)</f>
        <v>338902069.53426254</v>
      </c>
      <c r="M55">
        <f>M49-(建筑总面积!N10-建筑总面积!M10)</f>
        <v>345590572.52615857</v>
      </c>
      <c r="N55">
        <f>N49-(建筑总面积!O10-建筑总面积!N10)</f>
        <v>351490731.04113358</v>
      </c>
      <c r="O55">
        <f>O49-(建筑总面积!P10-建筑总面积!O10)</f>
        <v>362508255.99268556</v>
      </c>
      <c r="P55">
        <f>P49-(建筑总面积!Q10-建筑总面积!P10)</f>
        <v>375129222.54763365</v>
      </c>
      <c r="Q55">
        <f>Q49-(建筑总面积!R10-建筑总面积!Q10)</f>
        <v>370734731.97716743</v>
      </c>
      <c r="R55">
        <f>R49-(建筑总面积!S10-建筑总面积!R10)</f>
        <v>173751903.53148657</v>
      </c>
      <c r="S55">
        <f>S49-(建筑总面积!T10-建筑总面积!S10)</f>
        <v>178763666.12755811</v>
      </c>
      <c r="T55">
        <f>T49-(建筑总面积!U10-建筑总面积!T10)</f>
        <v>186222863.27083099</v>
      </c>
      <c r="U55">
        <f>U49-(建筑总面积!V10-建筑总面积!U10)</f>
        <v>193620462.74246028</v>
      </c>
      <c r="V55">
        <f>V49-(建筑总面积!W10-建筑总面积!V10)</f>
        <v>200854005.72381967</v>
      </c>
      <c r="W55">
        <f>W49-(建筑总面积!X10-建筑总面积!W10)</f>
        <v>207280107.07348537</v>
      </c>
      <c r="X55">
        <f>X49-(建筑总面积!Y10-建筑总面积!X10)</f>
        <v>213631794.9157806</v>
      </c>
      <c r="Y55">
        <f>Y49-(建筑总面积!Z10-建筑总面积!Y10)</f>
        <v>220092082.13809109</v>
      </c>
      <c r="Z55">
        <f>Z49-(建筑总面积!AA10-建筑总面积!Z10)</f>
        <v>226207002.28790081</v>
      </c>
      <c r="AA55">
        <f>AA49-(建筑总面积!AB10-建筑总面积!AA10)</f>
        <v>231701742.03095394</v>
      </c>
      <c r="AB55">
        <f>AB49-(建筑总面积!AC10-建筑总面积!AB10)</f>
        <v>182536052.57085988</v>
      </c>
      <c r="AC55">
        <f>AC49-(建筑总面积!AD10-建筑总面积!AC10)</f>
        <v>186979447.41861278</v>
      </c>
      <c r="AD55">
        <f>AD49-(建筑总面积!AE10-建筑总面积!AD10)</f>
        <v>190953207.02518713</v>
      </c>
      <c r="AE55">
        <f>AE49-(建筑总面积!AF10-建筑总面积!AE10)</f>
        <v>194411734.80662096</v>
      </c>
      <c r="AF55">
        <f>AF49-(建筑总面积!AG10-建筑总面积!AF10)</f>
        <v>197311599.908779</v>
      </c>
      <c r="AG55">
        <f>AG49-(建筑总面积!AH10-建筑总面积!AG10)</f>
        <v>199608640.83324277</v>
      </c>
      <c r="AH55">
        <f>AH49-(建筑总面积!AI10-建筑总面积!AH10)</f>
        <v>200390994.93831998</v>
      </c>
      <c r="AI55">
        <f>AI49-(建筑总面积!AJ10-建筑总面积!AI10)</f>
        <v>198451816.80113542</v>
      </c>
      <c r="AJ55">
        <f>AJ49-(建筑总面积!AK10-建筑总面积!AJ10)</f>
        <v>198658141.58156803</v>
      </c>
      <c r="AK55">
        <f>AK49-(建筑总面积!AL10-建筑总面积!AK10)</f>
        <v>197902462.69918054</v>
      </c>
      <c r="AL55">
        <f>AL49-(建筑总面积!AM10-建筑总面积!AL10)</f>
        <v>195036870.61940193</v>
      </c>
      <c r="AM55">
        <f>AM49-(建筑总面积!AN10-建筑总面积!AM10)</f>
        <v>194956472.33549118</v>
      </c>
      <c r="AN55">
        <f>AN49-(建筑总面积!AO10-建筑总面积!AN10)</f>
        <v>190966164.12957191</v>
      </c>
      <c r="AO55">
        <f>AO49-(建筑总面积!AP10-建筑总面积!AO10)</f>
        <v>187276663.75740051</v>
      </c>
      <c r="AP55">
        <f>AP49-(建筑总面积!AQ10-建筑总面积!AP10)</f>
        <v>183399320.06440544</v>
      </c>
      <c r="AQ55">
        <f>AQ49-(建筑总面积!AR10-建筑总面积!AQ10)</f>
        <v>179381230.81860161</v>
      </c>
      <c r="AR55">
        <f>AR49-(建筑总面积!AS10-建筑总面积!AR10)</f>
        <v>174295531.69044876</v>
      </c>
      <c r="AS55">
        <f>AS49-(建筑总面积!AT10-建筑总面积!AS10)</f>
        <v>168111794.41974068</v>
      </c>
      <c r="AT55">
        <f>AT49-(建筑总面积!AU10-建筑总面积!AT10)</f>
        <v>160177016.85287285</v>
      </c>
      <c r="AU55">
        <f>AU49-(建筑总面积!AV10-建筑总面积!AU10)</f>
        <v>149904825.05690384</v>
      </c>
      <c r="AV55">
        <f>AV49-(建筑总面积!AW10-建筑总面积!AV10)</f>
        <v>187762577.33207512</v>
      </c>
    </row>
    <row r="56" spans="1:50" x14ac:dyDescent="0.15">
      <c r="A56" t="s">
        <v>846</v>
      </c>
      <c r="B56">
        <f>建筑总面积!B10-B55</f>
        <v>23971528935.816666</v>
      </c>
      <c r="C56">
        <f>建筑总面积!C10-C55</f>
        <v>23967194526.816666</v>
      </c>
      <c r="D56">
        <f>建筑总面积!D10-D55</f>
        <v>23576518643.368992</v>
      </c>
      <c r="E56">
        <f>建筑总面积!E10-E55</f>
        <v>23160208623.180206</v>
      </c>
      <c r="F56">
        <f>建筑总面积!F10-F55</f>
        <v>22075767095.458267</v>
      </c>
      <c r="G56">
        <f>建筑总面积!G10-G55</f>
        <v>21663192557.599617</v>
      </c>
      <c r="H56">
        <f>建筑总面积!H10-H55</f>
        <v>21471107390.557308</v>
      </c>
      <c r="I56">
        <f>建筑总面积!I10-I55</f>
        <v>21261806560.950146</v>
      </c>
      <c r="J56">
        <f>建筑总面积!J10-J55</f>
        <v>21020014072.412151</v>
      </c>
      <c r="K56">
        <f>建筑总面积!K10-K55</f>
        <v>20777468408.062752</v>
      </c>
      <c r="L56">
        <f>建筑总面积!L10-L55</f>
        <v>20520649417.377033</v>
      </c>
      <c r="M56">
        <f>建筑总面积!M10-M55</f>
        <v>20252886918.178856</v>
      </c>
      <c r="N56">
        <f>建筑总面积!N10-N55</f>
        <v>19975111641.870758</v>
      </c>
      <c r="O56">
        <f>建筑总面积!O10-O55</f>
        <v>19682336314.207756</v>
      </c>
      <c r="P56">
        <f>建筑总面积!P10-P55</f>
        <v>19373077696.625015</v>
      </c>
      <c r="Q56">
        <f>建筑总面积!Q10-Q55</f>
        <v>19064463309.725414</v>
      </c>
      <c r="R56">
        <f>建筑总面积!R10-R55</f>
        <v>18949186720.811279</v>
      </c>
      <c r="S56">
        <f>建筑总面积!S10-S55</f>
        <v>18825352730.297066</v>
      </c>
      <c r="T56">
        <f>建筑总面积!T10-T55</f>
        <v>18690608232.150543</v>
      </c>
      <c r="U56">
        <f>建筑总面积!U10-U55</f>
        <v>18545104703.259716</v>
      </c>
      <c r="V56">
        <f>建筑总面积!V10-V55</f>
        <v>18389092123.564095</v>
      </c>
      <c r="W56">
        <f>建筑总面积!W10-W55</f>
        <v>18223460304.977203</v>
      </c>
      <c r="X56">
        <f>建筑总面积!X10-X55</f>
        <v>18048362810.817017</v>
      </c>
      <c r="Y56">
        <f>建筑总面积!Y10-Y55</f>
        <v>17863767249.252258</v>
      </c>
      <c r="Z56">
        <f>建筑总面积!Z10-Z55</f>
        <v>17670092487.844147</v>
      </c>
      <c r="AA56">
        <f>建筑总面积!AA10-AA55</f>
        <v>17468029701.290344</v>
      </c>
      <c r="AB56">
        <f>建筑总面积!AB10-AB55</f>
        <v>17312307980.039185</v>
      </c>
      <c r="AC56">
        <f>建筑总面积!AC10-AC55</f>
        <v>17149384718.553921</v>
      </c>
      <c r="AD56">
        <f>建筑总面积!AD10-AD55</f>
        <v>16979793980.376207</v>
      </c>
      <c r="AE56">
        <f>建筑总面积!AE10-AE55</f>
        <v>16804113491.765572</v>
      </c>
      <c r="AF56">
        <f>建筑总面积!AF10-AF55</f>
        <v>16622962579.701836</v>
      </c>
      <c r="AG56">
        <f>建筑总面积!AG10-AG55</f>
        <v>16437002995.42065</v>
      </c>
      <c r="AH56">
        <f>建筑总面积!AH10-AH55</f>
        <v>16247806699.253344</v>
      </c>
      <c r="AI56">
        <f>建筑总面积!AI10-AI55</f>
        <v>16058150919.254074</v>
      </c>
      <c r="AJ56">
        <f>建筑总面积!AJ10-AJ55</f>
        <v>15865944339.717525</v>
      </c>
      <c r="AK56">
        <f>建筑总面积!AK10-AK55</f>
        <v>15672201706.188675</v>
      </c>
      <c r="AL56">
        <f>建筑总面积!AL10-AL55</f>
        <v>15479084286.616936</v>
      </c>
      <c r="AM56">
        <f>建筑总面积!AM10-AM55</f>
        <v>15284127814.281445</v>
      </c>
      <c r="AN56">
        <f>建筑总面积!AN10-AN55</f>
        <v>15093161650.151873</v>
      </c>
      <c r="AO56">
        <f>建筑总面积!AO10-AO55</f>
        <v>14905884986.394472</v>
      </c>
      <c r="AP56">
        <f>建筑总面积!AP10-AP55</f>
        <v>14722485666.330067</v>
      </c>
      <c r="AQ56">
        <f>建筑总面积!AQ10-AQ55</f>
        <v>14543104435.511465</v>
      </c>
      <c r="AR56">
        <f>建筑总面积!AR10-AR55</f>
        <v>14368808903.821016</v>
      </c>
      <c r="AS56">
        <f>建筑总面积!AS10-AS55</f>
        <v>14200697109.401276</v>
      </c>
      <c r="AT56">
        <f>建筑总面积!AT10-AT55</f>
        <v>14040520092.548403</v>
      </c>
      <c r="AU56">
        <f>建筑总面积!AU10-AU55</f>
        <v>13890615267.491499</v>
      </c>
      <c r="AV56">
        <f>建筑总面积!AV10-AV55</f>
        <v>13702852690.159424</v>
      </c>
    </row>
    <row r="57" spans="1:50" x14ac:dyDescent="0.15">
      <c r="A57" t="s">
        <v>847</v>
      </c>
      <c r="B57">
        <f>IF(B47-(建筑总面积!C9-建筑总面积!B9)&gt;0,B47-(建筑总面积!C9-建筑总面积!B9),0)</f>
        <v>14451713</v>
      </c>
      <c r="C57">
        <f>IF(C47-(建筑总面积!D9-建筑总面积!C9)&gt;0,C47-(建筑总面积!D9-建筑总面积!C9),0)</f>
        <v>16965723</v>
      </c>
      <c r="D57">
        <f>IF(D47-(建筑总面积!E9-建筑总面积!D9)&gt;0,D47-(建筑总面积!E9-建筑总面积!D9),0)</f>
        <v>0</v>
      </c>
      <c r="E57">
        <f>IF(E47-(建筑总面积!F9-建筑总面积!E9)&gt;0,E47-(建筑总面积!F9-建筑总面积!E9),0)</f>
        <v>0</v>
      </c>
      <c r="F57">
        <f>IF(F47-(建筑总面积!G9-建筑总面积!F9)&gt;0,F47-(建筑总面积!G9-建筑总面积!F9),0)</f>
        <v>0</v>
      </c>
      <c r="G57">
        <f>IF(G47-(建筑总面积!H9-建筑总面积!G9)&gt;0,G47-(建筑总面积!H9-建筑总面积!G9),0)</f>
        <v>0</v>
      </c>
      <c r="H57">
        <f>IF(H47-(建筑总面积!I9-建筑总面积!H9)&gt;0,H47-(建筑总面积!I9-建筑总面积!H9),0)</f>
        <v>0</v>
      </c>
      <c r="I57">
        <f>IF(I47-(建筑总面积!J9-建筑总面积!I9)&gt;0,I47-(建筑总面积!J9-建筑总面积!I9),0)</f>
        <v>0</v>
      </c>
      <c r="J57">
        <f>IF(J47-(建筑总面积!K9-建筑总面积!J9)&gt;0,J47-(建筑总面积!K9-建筑总面积!J9),0)</f>
        <v>0</v>
      </c>
      <c r="K57">
        <f>IF(K47-(建筑总面积!L9-建筑总面积!K9)&gt;0,K47-(建筑总面积!L9-建筑总面积!K9),0)</f>
        <v>0</v>
      </c>
      <c r="L57">
        <f>IF(L47-(建筑总面积!M9-建筑总面积!L9)&gt;0,L47-(建筑总面积!M9-建筑总面积!L9),0)</f>
        <v>0</v>
      </c>
      <c r="M57">
        <f>IF(M47-(建筑总面积!N9-建筑总面积!M9)&gt;0,M47-(建筑总面积!N9-建筑总面积!M9),0)</f>
        <v>0</v>
      </c>
      <c r="N57">
        <f>IF(N47-(建筑总面积!O9-建筑总面积!N9)&gt;0,N47-(建筑总面积!O9-建筑总面积!N9),0)</f>
        <v>0</v>
      </c>
      <c r="O57">
        <f>IF(O47-(建筑总面积!P9-建筑总面积!O9)&gt;0,O47-(建筑总面积!P9-建筑总面积!O9),0)</f>
        <v>0</v>
      </c>
      <c r="P57">
        <f>IF(P47-(建筑总面积!Q9-建筑总面积!P9)&gt;0,P47-(建筑总面积!Q9-建筑总面积!P9),0)</f>
        <v>0</v>
      </c>
      <c r="Q57">
        <f>IF(Q47-(建筑总面积!R9-建筑总面积!Q9)&gt;0,Q47-(建筑总面积!R9-建筑总面积!Q9),0)</f>
        <v>0</v>
      </c>
      <c r="R57">
        <f>IF(R47-(建筑总面积!S9-建筑总面积!R9)&gt;0,R47-(建筑总面积!S9-建筑总面积!R9),0)</f>
        <v>0</v>
      </c>
      <c r="S57">
        <f>IF(S47-(建筑总面积!T9-建筑总面积!S9)&gt;0,S47-(建筑总面积!T9-建筑总面积!S9),0)</f>
        <v>0</v>
      </c>
      <c r="T57">
        <f>IF(T47-(建筑总面积!U9-建筑总面积!T9)&gt;0,T47-(建筑总面积!U9-建筑总面积!T9),0)</f>
        <v>0</v>
      </c>
      <c r="U57">
        <f>IF(U47-(建筑总面积!V9-建筑总面积!U9)&gt;0,U47-(建筑总面积!V9-建筑总面积!U9),0)</f>
        <v>0</v>
      </c>
      <c r="V57">
        <f>IF(V47-(建筑总面积!W9-建筑总面积!V9)&gt;0,V47-(建筑总面积!W9-建筑总面积!V9),0)</f>
        <v>0</v>
      </c>
      <c r="W57">
        <f>IF(W47-(建筑总面积!X9-建筑总面积!W9)&gt;0,W47-(建筑总面积!X9-建筑总面积!W9),0)</f>
        <v>0</v>
      </c>
      <c r="X57">
        <f>IF(X47-(建筑总面积!Y9-建筑总面积!X9)&gt;0,X47-(建筑总面积!Y9-建筑总面积!X9),0)</f>
        <v>0</v>
      </c>
      <c r="Y57">
        <f>IF(Y47-(建筑总面积!Z9-建筑总面积!Y9)&gt;0,Y47-(建筑总面积!Z9-建筑总面积!Y9),0)</f>
        <v>0</v>
      </c>
      <c r="Z57">
        <f>IF(Z47-(建筑总面积!AA9-建筑总面积!Z9)&gt;0,Z47-(建筑总面积!AA9-建筑总面积!Z9),0)</f>
        <v>0</v>
      </c>
      <c r="AA57">
        <f>IF(AA47-(建筑总面积!AB9-建筑总面积!AA9)&gt;0,AA47-(建筑总面积!AB9-建筑总面积!AA9),0)</f>
        <v>0</v>
      </c>
      <c r="AB57">
        <f>IF(AB47-(建筑总面积!AC9-建筑总面积!AB9)&gt;0,AB47-(建筑总面积!AC9-建筑总面积!AB9),0)</f>
        <v>0</v>
      </c>
      <c r="AC57">
        <f>IF(AC47-(建筑总面积!AD9-建筑总面积!AC9)&gt;0,AC47-(建筑总面积!AD9-建筑总面积!AC9),0)</f>
        <v>0</v>
      </c>
      <c r="AD57">
        <f>IF(AD47-(建筑总面积!AE9-建筑总面积!AD9)&gt;0,AD47-(建筑总面积!AE9-建筑总面积!AD9),0)</f>
        <v>0</v>
      </c>
      <c r="AE57">
        <f>IF(AE47-(建筑总面积!AF9-建筑总面积!AE9)&gt;0,AE47-(建筑总面积!AF9-建筑总面积!AE9),0)</f>
        <v>0</v>
      </c>
      <c r="AF57">
        <f>IF(AF47-(建筑总面积!AG9-建筑总面积!AF9)&gt;0,AF47-(建筑总面积!AG9-建筑总面积!AF9),0)</f>
        <v>0</v>
      </c>
      <c r="AG57">
        <f>IF(AG47-(建筑总面积!AH9-建筑总面积!AG9)&gt;0,AG47-(建筑总面积!AH9-建筑总面积!AG9),0)</f>
        <v>0</v>
      </c>
      <c r="AH57">
        <f>IF(AH47-(建筑总面积!AI9-建筑总面积!AH9)&gt;0,AH47-(建筑总面积!AI9-建筑总面积!AH9),0)</f>
        <v>0</v>
      </c>
      <c r="AI57">
        <f>IF(AI47-(建筑总面积!AJ9-建筑总面积!AI9)&gt;0,AI47-(建筑总面积!AJ9-建筑总面积!AI9),0)</f>
        <v>0</v>
      </c>
      <c r="AJ57">
        <f>IF(AJ47-(建筑总面积!AK9-建筑总面积!AJ9)&gt;0,AJ47-(建筑总面积!AK9-建筑总面积!AJ9),0)</f>
        <v>0</v>
      </c>
      <c r="AK57">
        <f>IF(AK47-(建筑总面积!AL9-建筑总面积!AK9)&gt;0,AK47-(建筑总面积!AL9-建筑总面积!AK9),0)</f>
        <v>0</v>
      </c>
      <c r="AL57">
        <f>IF(AL47-(建筑总面积!AM9-建筑总面积!AL9)&gt;0,AL47-(建筑总面积!AM9-建筑总面积!AL9),0)</f>
        <v>0</v>
      </c>
      <c r="AM57">
        <f>IF(AM47-(建筑总面积!AN9-建筑总面积!AM9)&gt;0,AM47-(建筑总面积!AN9-建筑总面积!AM9),0)</f>
        <v>0</v>
      </c>
      <c r="AN57">
        <f>IF(AN47-(建筑总面积!AO9-建筑总面积!AN9)&gt;0,AN47-(建筑总面积!AO9-建筑总面积!AN9),0)</f>
        <v>0</v>
      </c>
      <c r="AO57">
        <f>IF(AO47-(建筑总面积!AP9-建筑总面积!AO9)&gt;0,AO47-(建筑总面积!AP9-建筑总面积!AO9),0)</f>
        <v>0</v>
      </c>
      <c r="AP57">
        <f>IF(AP47-(建筑总面积!AQ9-建筑总面积!AP9)&gt;0,AP47-(建筑总面积!AQ9-建筑总面积!AP9),0)</f>
        <v>0</v>
      </c>
      <c r="AQ57">
        <f>IF(AQ47-(建筑总面积!AR9-建筑总面积!AQ9)&gt;0,AQ47-(建筑总面积!AR9-建筑总面积!AQ9),0)</f>
        <v>0</v>
      </c>
      <c r="AR57">
        <f>IF(AR47-(建筑总面积!AS9-建筑总面积!AR9)&gt;0,AR47-(建筑总面积!AS9-建筑总面积!AR9),0)</f>
        <v>0</v>
      </c>
      <c r="AS57">
        <f>IF(AS47-(建筑总面积!AT9-建筑总面积!AS9)&gt;0,AS47-(建筑总面积!AT9-建筑总面积!AS9),0)</f>
        <v>0</v>
      </c>
      <c r="AT57">
        <f>IF(AT47-(建筑总面积!AU9-建筑总面积!AT9)&gt;0,AT47-(建筑总面积!AU9-建筑总面积!AT9),0)</f>
        <v>0</v>
      </c>
      <c r="AU57">
        <f>IF(AU47-(建筑总面积!AV9-建筑总面积!AU9)&gt;0,AU47-(建筑总面积!AV9-建筑总面积!AU9),0)</f>
        <v>0</v>
      </c>
      <c r="AV57">
        <f>IF(AV47-(建筑总面积!AW9-建筑总面积!AV9)&gt;0,AV47-(建筑总面积!AW9-建筑总面积!AV9),0)</f>
        <v>0</v>
      </c>
    </row>
    <row r="58" spans="1:50" x14ac:dyDescent="0.15">
      <c r="A58" t="s">
        <v>848</v>
      </c>
      <c r="B58">
        <f>建筑总面积!B10-B57</f>
        <v>24062671522.816666</v>
      </c>
      <c r="C58">
        <f>建筑总面积!C10-C57</f>
        <v>24060157512.816666</v>
      </c>
      <c r="D58">
        <f>建筑总面积!D10-D57</f>
        <v>24077123235.816666</v>
      </c>
      <c r="E58">
        <f>建筑总面积!E10-E57</f>
        <v>23682662998.368992</v>
      </c>
      <c r="F58">
        <f>建筑总面积!F10-F57</f>
        <v>23260335430.180206</v>
      </c>
      <c r="G58">
        <f>建筑总面积!G10-G57</f>
        <v>22169906033.458267</v>
      </c>
      <c r="H58">
        <f>建筑总面积!H10-H57</f>
        <v>21737217597.599617</v>
      </c>
      <c r="I58">
        <f>建筑总面积!I10-I57</f>
        <v>21545486310.557308</v>
      </c>
      <c r="J58">
        <f>建筑总面积!J10-J57</f>
        <v>21335208107.950146</v>
      </c>
      <c r="K58">
        <f>建筑总面积!K10-K57</f>
        <v>21106510246.421028</v>
      </c>
      <c r="L58">
        <f>建筑总面积!L10-L57</f>
        <v>20859551486.911297</v>
      </c>
      <c r="M58">
        <f>建筑总面积!M10-M57</f>
        <v>20598477490.705013</v>
      </c>
      <c r="N58">
        <f>建筑总面积!N10-N57</f>
        <v>20326602372.911892</v>
      </c>
      <c r="O58">
        <f>建筑总面积!O10-O57</f>
        <v>20044844570.200443</v>
      </c>
      <c r="P58">
        <f>建筑总面积!P10-P57</f>
        <v>19748206919.172649</v>
      </c>
      <c r="Q58">
        <f>建筑总面积!Q10-Q57</f>
        <v>19435198041.702583</v>
      </c>
      <c r="R58">
        <f>建筑总面积!R10-R57</f>
        <v>19122938624.342766</v>
      </c>
      <c r="S58">
        <f>建筑总面积!S10-S57</f>
        <v>19004116396.424625</v>
      </c>
      <c r="T58">
        <f>建筑总面积!T10-T57</f>
        <v>18876831095.421375</v>
      </c>
      <c r="U58">
        <f>建筑总面积!U10-U57</f>
        <v>18738725166.002178</v>
      </c>
      <c r="V58">
        <f>建筑总面积!V10-V57</f>
        <v>18589946129.287914</v>
      </c>
      <c r="W58">
        <f>建筑总面积!W10-W57</f>
        <v>18430740412.05069</v>
      </c>
      <c r="X58">
        <f>建筑总面积!X10-X57</f>
        <v>18261994605.732796</v>
      </c>
      <c r="Y58">
        <f>建筑总面积!Y10-Y57</f>
        <v>18083859331.39035</v>
      </c>
      <c r="Z58">
        <f>建筑总面积!Z10-Z57</f>
        <v>17896299490.132046</v>
      </c>
      <c r="AA58">
        <f>建筑总面积!AA10-AA57</f>
        <v>17699731443.321297</v>
      </c>
      <c r="AB58">
        <f>建筑总面积!AB10-AB57</f>
        <v>17494844032.610043</v>
      </c>
      <c r="AC58">
        <f>建筑总面积!AC10-AC57</f>
        <v>17336364165.972534</v>
      </c>
      <c r="AD58">
        <f>建筑总面积!AD10-AD57</f>
        <v>17170747187.401394</v>
      </c>
      <c r="AE58">
        <f>建筑总面积!AE10-AE57</f>
        <v>16998525226.572193</v>
      </c>
      <c r="AF58">
        <f>建筑总面积!AF10-AF57</f>
        <v>16820274179.610615</v>
      </c>
      <c r="AG58">
        <f>建筑总面积!AG10-AG57</f>
        <v>16636611636.253893</v>
      </c>
      <c r="AH58">
        <f>建筑总面积!AH10-AH57</f>
        <v>16448197694.191664</v>
      </c>
      <c r="AI58">
        <f>建筑总面积!AI10-AI57</f>
        <v>16256602736.05521</v>
      </c>
      <c r="AJ58">
        <f>建筑总面积!AJ10-AJ57</f>
        <v>16064602481.299093</v>
      </c>
      <c r="AK58">
        <f>建筑总面积!AK10-AK57</f>
        <v>15870104168.887856</v>
      </c>
      <c r="AL58">
        <f>建筑总面积!AL10-AL57</f>
        <v>15674121157.236338</v>
      </c>
      <c r="AM58">
        <f>建筑总面积!AM10-AM57</f>
        <v>15479084286.616936</v>
      </c>
      <c r="AN58">
        <f>建筑总面积!AN10-AN57</f>
        <v>15284127814.281445</v>
      </c>
      <c r="AO58">
        <f>建筑总面积!AO10-AO57</f>
        <v>15093161650.151873</v>
      </c>
      <c r="AP58">
        <f>建筑总面积!AP10-AP57</f>
        <v>14905884986.394472</v>
      </c>
      <c r="AQ58">
        <f>建筑总面积!AQ10-AQ57</f>
        <v>14722485666.330067</v>
      </c>
      <c r="AR58">
        <f>建筑总面积!AR10-AR57</f>
        <v>14543104435.511465</v>
      </c>
      <c r="AS58">
        <f>建筑总面积!AS10-AS57</f>
        <v>14368808903.821016</v>
      </c>
      <c r="AT58">
        <f>建筑总面积!AT10-AT57</f>
        <v>14200697109.401276</v>
      </c>
      <c r="AU58">
        <f>建筑总面积!AU10-AU57</f>
        <v>14040520092.548403</v>
      </c>
      <c r="AV58">
        <f>建筑总面积!AV10-AV57</f>
        <v>13890615267.491499</v>
      </c>
    </row>
  </sheetData>
  <mergeCells count="3">
    <mergeCell ref="A1:A2"/>
    <mergeCell ref="B1:B2"/>
    <mergeCell ref="C1:F1"/>
  </mergeCells>
  <phoneticPr fontId="4" type="noConversion"/>
  <pageMargins left="0.7" right="0.7" top="0.75" bottom="0.75" header="0.3" footer="0.3"/>
  <ignoredErrors>
    <ignoredError sqref="B57:AK57" formula="1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DF901-87DA-42D5-9A6E-222F273C1536}">
  <dimension ref="A1:L45"/>
  <sheetViews>
    <sheetView workbookViewId="0"/>
  </sheetViews>
  <sheetFormatPr defaultRowHeight="13.5" x14ac:dyDescent="0.15"/>
  <cols>
    <col min="1" max="1" width="27.875" customWidth="1"/>
    <col min="2" max="2" width="38.25" customWidth="1"/>
    <col min="7" max="7" width="17.75" customWidth="1"/>
    <col min="8" max="8" width="14.875" customWidth="1"/>
    <col min="11" max="11" width="30.375" customWidth="1"/>
    <col min="12" max="12" width="36.25" customWidth="1"/>
  </cols>
  <sheetData>
    <row r="1" spans="1:12" x14ac:dyDescent="0.15">
      <c r="A1" s="6"/>
      <c r="B1" s="6"/>
      <c r="C1" s="6">
        <v>3</v>
      </c>
      <c r="E1" t="s">
        <v>823</v>
      </c>
    </row>
    <row r="2" spans="1:12" x14ac:dyDescent="0.15">
      <c r="A2" s="6" t="s">
        <v>733</v>
      </c>
      <c r="B2" s="6"/>
      <c r="C2" s="6" t="s">
        <v>734</v>
      </c>
    </row>
    <row r="3" spans="1:12" ht="40.5" x14ac:dyDescent="0.15">
      <c r="A3" s="7" t="s">
        <v>735</v>
      </c>
      <c r="B3" s="7"/>
      <c r="C3" s="7" t="s">
        <v>736</v>
      </c>
    </row>
    <row r="4" spans="1:12" x14ac:dyDescent="0.15">
      <c r="A4" s="6" t="s">
        <v>737</v>
      </c>
      <c r="B4" s="6"/>
      <c r="C4" s="6">
        <v>134600</v>
      </c>
    </row>
    <row r="5" spans="1:12" x14ac:dyDescent="0.15">
      <c r="A5" s="6" t="s">
        <v>738</v>
      </c>
      <c r="B5" s="6"/>
      <c r="C5" s="6"/>
    </row>
    <row r="6" spans="1:12" x14ac:dyDescent="0.15">
      <c r="A6" s="6" t="s">
        <v>739</v>
      </c>
      <c r="B6" s="6"/>
      <c r="C6" s="6">
        <v>2018</v>
      </c>
    </row>
    <row r="7" spans="1:12" x14ac:dyDescent="0.15">
      <c r="A7" s="52" t="s">
        <v>740</v>
      </c>
      <c r="B7" s="6" t="s">
        <v>741</v>
      </c>
      <c r="C7" s="6">
        <v>6.9</v>
      </c>
      <c r="E7">
        <f>C7*汇率换算!$B$20</f>
        <v>0.96803224421744449</v>
      </c>
    </row>
    <row r="8" spans="1:12" x14ac:dyDescent="0.15">
      <c r="A8" s="52"/>
      <c r="B8" s="6" t="s">
        <v>742</v>
      </c>
      <c r="C8" s="6">
        <v>639.29</v>
      </c>
      <c r="E8">
        <f>C8*汇率换算!$B$20</f>
        <v>89.688888899386953</v>
      </c>
    </row>
    <row r="9" spans="1:12" x14ac:dyDescent="0.15">
      <c r="A9" s="52"/>
      <c r="B9" s="6" t="s">
        <v>743</v>
      </c>
      <c r="C9" s="6"/>
      <c r="E9">
        <f>C9*汇率换算!$B$20</f>
        <v>0</v>
      </c>
    </row>
    <row r="10" spans="1:12" x14ac:dyDescent="0.15">
      <c r="A10" s="52"/>
      <c r="B10" s="6" t="s">
        <v>744</v>
      </c>
      <c r="C10" s="6">
        <v>482.64</v>
      </c>
      <c r="E10">
        <f>C10*汇率换算!$B$20</f>
        <v>67.711751065088023</v>
      </c>
    </row>
    <row r="11" spans="1:12" x14ac:dyDescent="0.15">
      <c r="A11" s="52"/>
      <c r="B11" s="6" t="s">
        <v>745</v>
      </c>
      <c r="C11" s="6"/>
    </row>
    <row r="14" spans="1:12" x14ac:dyDescent="0.15">
      <c r="A14" s="8" t="s">
        <v>746</v>
      </c>
      <c r="B14" s="9" t="s">
        <v>747</v>
      </c>
      <c r="C14" s="15"/>
      <c r="D14" s="13"/>
      <c r="E14" s="13"/>
    </row>
    <row r="15" spans="1:12" x14ac:dyDescent="0.15">
      <c r="A15" s="18"/>
      <c r="B15" s="9" t="s">
        <v>748</v>
      </c>
      <c r="C15" s="20" t="s">
        <v>785</v>
      </c>
      <c r="D15" s="21" t="s">
        <v>786</v>
      </c>
      <c r="E15" s="21" t="s">
        <v>787</v>
      </c>
      <c r="G15" s="21" t="s">
        <v>789</v>
      </c>
      <c r="H15" s="21" t="s">
        <v>788</v>
      </c>
      <c r="I15" s="21" t="s">
        <v>790</v>
      </c>
      <c r="K15" s="21" t="s">
        <v>825</v>
      </c>
      <c r="L15" s="21" t="s">
        <v>826</v>
      </c>
    </row>
    <row r="16" spans="1:12" x14ac:dyDescent="0.15">
      <c r="A16" s="18" t="s">
        <v>749</v>
      </c>
      <c r="B16" s="10" t="s">
        <v>750</v>
      </c>
      <c r="C16" s="14">
        <v>52.260038773359994</v>
      </c>
      <c r="D16" s="12">
        <v>61.171400235850001</v>
      </c>
      <c r="E16" s="12">
        <v>39.994498682500002</v>
      </c>
      <c r="G16">
        <f>D16/280</f>
        <v>0.21846928655660713</v>
      </c>
      <c r="H16">
        <f>E16/280</f>
        <v>0.14283749529464287</v>
      </c>
      <c r="K16">
        <f>G16*I16*汇率换算!$B$22</f>
        <v>0</v>
      </c>
      <c r="L16">
        <f>H16*I16*汇率换算!$B$22</f>
        <v>0</v>
      </c>
    </row>
    <row r="17" spans="1:12" x14ac:dyDescent="0.15">
      <c r="A17" s="18" t="s">
        <v>751</v>
      </c>
      <c r="B17" s="10" t="s">
        <v>752</v>
      </c>
      <c r="C17" s="14">
        <v>23.008154444269998</v>
      </c>
      <c r="D17" s="12">
        <v>11.811462099069999</v>
      </c>
      <c r="E17" s="12">
        <v>38.419209132510005</v>
      </c>
      <c r="G17">
        <f t="shared" ref="G17:H33" si="0">D17/280</f>
        <v>4.2183793210964285E-2</v>
      </c>
      <c r="H17">
        <f t="shared" si="0"/>
        <v>0.13721146118753574</v>
      </c>
      <c r="K17">
        <f>G17*I17*汇率换算!$B$22</f>
        <v>0</v>
      </c>
      <c r="L17">
        <f>H17*I17*汇率换算!$B$22</f>
        <v>0</v>
      </c>
    </row>
    <row r="18" spans="1:12" x14ac:dyDescent="0.15">
      <c r="A18" s="18" t="s">
        <v>753</v>
      </c>
      <c r="B18" s="10" t="s">
        <v>754</v>
      </c>
      <c r="C18" s="14">
        <v>104.14074202025002</v>
      </c>
      <c r="D18" s="12">
        <v>106.40306474159</v>
      </c>
      <c r="E18" s="12">
        <v>101.02689570687001</v>
      </c>
      <c r="G18">
        <f t="shared" si="0"/>
        <v>0.3800109455056786</v>
      </c>
      <c r="H18">
        <f t="shared" si="0"/>
        <v>0.36081034181025001</v>
      </c>
      <c r="I18">
        <v>1584</v>
      </c>
      <c r="K18">
        <f>G18*I18*汇率换算!$B$22</f>
        <v>82.857082638221655</v>
      </c>
      <c r="L18">
        <f>H18*I18*汇率换算!$B$22</f>
        <v>78.670608469750377</v>
      </c>
    </row>
    <row r="19" spans="1:12" x14ac:dyDescent="0.15">
      <c r="A19" s="18" t="s">
        <v>755</v>
      </c>
      <c r="B19" s="10" t="s">
        <v>756</v>
      </c>
      <c r="C19" s="14">
        <v>99.118975617700002</v>
      </c>
      <c r="D19" s="12">
        <v>100.89927943482</v>
      </c>
      <c r="E19" s="12">
        <v>96.668576996269991</v>
      </c>
      <c r="G19">
        <f t="shared" si="0"/>
        <v>0.36035456941007143</v>
      </c>
      <c r="H19">
        <f t="shared" si="0"/>
        <v>0.34524491784382139</v>
      </c>
      <c r="I19">
        <v>1023</v>
      </c>
      <c r="K19">
        <f>G19*I19*汇率换算!$B$22</f>
        <v>50.743920963750007</v>
      </c>
      <c r="L19">
        <f>H19*I19*汇率换算!$B$22</f>
        <v>48.616230544497711</v>
      </c>
    </row>
    <row r="20" spans="1:12" x14ac:dyDescent="0.15">
      <c r="A20" s="18" t="s">
        <v>757</v>
      </c>
      <c r="B20" s="10" t="s">
        <v>758</v>
      </c>
      <c r="C20" s="14">
        <v>97.531394677549997</v>
      </c>
      <c r="D20" s="12">
        <v>102.90077262624999</v>
      </c>
      <c r="E20" s="12">
        <v>90.141017711019998</v>
      </c>
      <c r="G20">
        <f t="shared" si="0"/>
        <v>0.36750275937946425</v>
      </c>
      <c r="H20">
        <f t="shared" si="0"/>
        <v>0.32193220611078571</v>
      </c>
      <c r="I20">
        <v>1200</v>
      </c>
      <c r="K20">
        <f>G20*I20*汇率换算!$B$22</f>
        <v>60.704404789356204</v>
      </c>
      <c r="L20">
        <f>H20*I20*汇率换算!$B$22</f>
        <v>53.177023724877145</v>
      </c>
    </row>
    <row r="21" spans="1:12" x14ac:dyDescent="0.15">
      <c r="A21" s="18" t="s">
        <v>759</v>
      </c>
      <c r="B21" s="10" t="s">
        <v>760</v>
      </c>
      <c r="C21" s="14">
        <v>127.63281062145001</v>
      </c>
      <c r="D21" s="12">
        <v>151.31946940602</v>
      </c>
      <c r="E21" s="12">
        <v>95.030647173869994</v>
      </c>
      <c r="G21">
        <f t="shared" si="0"/>
        <v>0.54042667645007147</v>
      </c>
      <c r="H21">
        <f t="shared" si="0"/>
        <v>0.33939516847810713</v>
      </c>
      <c r="I21">
        <v>3033</v>
      </c>
      <c r="K21">
        <f>G21*I21*汇率换算!$B$22</f>
        <v>225.6251684965786</v>
      </c>
      <c r="L21">
        <f>H21*I21*汇率换算!$B$22</f>
        <v>141.69561831737641</v>
      </c>
    </row>
    <row r="22" spans="1:12" x14ac:dyDescent="0.15">
      <c r="A22" s="18" t="s">
        <v>761</v>
      </c>
      <c r="B22" s="10" t="s">
        <v>762</v>
      </c>
      <c r="C22" s="14">
        <v>106.91743829572</v>
      </c>
      <c r="D22" s="12">
        <v>106.44439568371999</v>
      </c>
      <c r="E22" s="12">
        <v>107.56853107729</v>
      </c>
      <c r="G22">
        <f t="shared" si="0"/>
        <v>0.38015855601328569</v>
      </c>
      <c r="H22">
        <f t="shared" si="0"/>
        <v>0.3841733252760357</v>
      </c>
      <c r="I22">
        <v>1694</v>
      </c>
      <c r="K22">
        <f>G22*I22*汇率换算!$B$22</f>
        <v>88.645466565167197</v>
      </c>
      <c r="L22">
        <f>H22*I22*汇率换算!$B$22</f>
        <v>89.581631459573842</v>
      </c>
    </row>
    <row r="23" spans="1:12" x14ac:dyDescent="0.15">
      <c r="A23" s="18" t="s">
        <v>763</v>
      </c>
      <c r="B23" s="10" t="s">
        <v>764</v>
      </c>
      <c r="C23" s="14">
        <v>17.545726797489998</v>
      </c>
      <c r="D23" s="12">
        <v>27.987977039610001</v>
      </c>
      <c r="E23" s="12">
        <v>3.17308132434</v>
      </c>
      <c r="G23">
        <f t="shared" si="0"/>
        <v>9.9957060855749999E-2</v>
      </c>
      <c r="H23">
        <f t="shared" si="0"/>
        <v>1.1332433301214286E-2</v>
      </c>
      <c r="K23">
        <f>G23*I23*汇率换算!$B$22</f>
        <v>0</v>
      </c>
      <c r="L23">
        <f>H23*I23*汇率换算!$B$22</f>
        <v>0</v>
      </c>
    </row>
    <row r="24" spans="1:12" x14ac:dyDescent="0.15">
      <c r="A24" s="18" t="s">
        <v>765</v>
      </c>
      <c r="B24" s="10" t="s">
        <v>766</v>
      </c>
      <c r="C24" s="14">
        <v>63.657901374030004</v>
      </c>
      <c r="D24" s="12">
        <v>79.372858425009994</v>
      </c>
      <c r="E24" s="12">
        <v>42.027936463909995</v>
      </c>
      <c r="G24">
        <f t="shared" si="0"/>
        <v>0.28347449437503569</v>
      </c>
      <c r="H24">
        <f t="shared" si="0"/>
        <v>0.15009977308539285</v>
      </c>
      <c r="K24">
        <f>G24*I24*汇率换算!$B$22</f>
        <v>0</v>
      </c>
      <c r="L24">
        <f>H24*I24*汇率换算!$B$22</f>
        <v>0</v>
      </c>
    </row>
    <row r="25" spans="1:12" x14ac:dyDescent="0.15">
      <c r="A25" s="18" t="s">
        <v>767</v>
      </c>
      <c r="B25" s="10" t="s">
        <v>768</v>
      </c>
      <c r="C25" s="14">
        <v>54.80830717992</v>
      </c>
      <c r="D25" s="12">
        <v>69.224112084029997</v>
      </c>
      <c r="E25" s="12">
        <v>34.966486854529997</v>
      </c>
      <c r="G25">
        <f t="shared" si="0"/>
        <v>0.24722897172867855</v>
      </c>
      <c r="H25">
        <f t="shared" si="0"/>
        <v>0.12488031019474999</v>
      </c>
      <c r="K25">
        <f>G25*I25*汇率换算!$B$22</f>
        <v>0</v>
      </c>
      <c r="L25">
        <f>H25*I25*汇率换算!$B$22</f>
        <v>0</v>
      </c>
    </row>
    <row r="26" spans="1:12" x14ac:dyDescent="0.15">
      <c r="A26" s="18" t="s">
        <v>769</v>
      </c>
      <c r="B26" s="10" t="s">
        <v>770</v>
      </c>
      <c r="C26" s="14">
        <v>8.5149744891400001</v>
      </c>
      <c r="D26" s="12">
        <v>13.20903701035</v>
      </c>
      <c r="E26" s="12">
        <v>2.05409729486</v>
      </c>
      <c r="G26">
        <f t="shared" si="0"/>
        <v>4.717513217982143E-2</v>
      </c>
      <c r="H26">
        <f t="shared" si="0"/>
        <v>7.3360617673571427E-3</v>
      </c>
      <c r="K26">
        <f>G26*I26*汇率换算!$B$22</f>
        <v>0</v>
      </c>
      <c r="L26">
        <f>H26*I26*汇率换算!$B$22</f>
        <v>0</v>
      </c>
    </row>
    <row r="27" spans="1:12" x14ac:dyDescent="0.15">
      <c r="A27" s="18" t="s">
        <v>771</v>
      </c>
      <c r="B27" s="10" t="s">
        <v>772</v>
      </c>
      <c r="C27" s="14">
        <v>9.4381862625099995</v>
      </c>
      <c r="D27" s="12">
        <v>10.936886102180001</v>
      </c>
      <c r="E27" s="12">
        <v>7.3753855282899998</v>
      </c>
      <c r="G27">
        <f t="shared" si="0"/>
        <v>3.9060307507785719E-2</v>
      </c>
      <c r="H27">
        <f t="shared" si="0"/>
        <v>2.6340662601035715E-2</v>
      </c>
      <c r="K27">
        <f>G27*I27*汇率换算!$B$22</f>
        <v>0</v>
      </c>
      <c r="L27">
        <f>H27*I27*汇率换算!$B$22</f>
        <v>0</v>
      </c>
    </row>
    <row r="28" spans="1:12" x14ac:dyDescent="0.15">
      <c r="A28" s="18" t="s">
        <v>773</v>
      </c>
      <c r="B28" s="10" t="s">
        <v>774</v>
      </c>
      <c r="C28" s="14">
        <v>234.36807791906</v>
      </c>
      <c r="D28" s="12">
        <v>236.78837923864998</v>
      </c>
      <c r="E28" s="12">
        <v>231.03679088820002</v>
      </c>
      <c r="G28">
        <f t="shared" si="0"/>
        <v>0.84567278299517845</v>
      </c>
      <c r="H28">
        <f t="shared" si="0"/>
        <v>0.82513139602928576</v>
      </c>
      <c r="K28">
        <f>G28*I28*汇率换算!$B$22</f>
        <v>0</v>
      </c>
      <c r="L28">
        <f>H28*I28*汇率换算!$B$22</f>
        <v>0</v>
      </c>
    </row>
    <row r="29" spans="1:12" x14ac:dyDescent="0.15">
      <c r="A29" s="18" t="s">
        <v>775</v>
      </c>
      <c r="B29" s="10" t="s">
        <v>776</v>
      </c>
      <c r="C29" s="14">
        <v>196.27201673727001</v>
      </c>
      <c r="D29" s="12">
        <v>206.74952808936001</v>
      </c>
      <c r="E29" s="12">
        <v>181.85083810115</v>
      </c>
      <c r="G29">
        <f t="shared" si="0"/>
        <v>0.73839117174771429</v>
      </c>
      <c r="H29">
        <f t="shared" si="0"/>
        <v>0.64946727893267864</v>
      </c>
      <c r="K29">
        <f>G29*I29*汇率换算!$B$22</f>
        <v>0</v>
      </c>
      <c r="L29">
        <f>H29*I29*汇率换算!$B$22</f>
        <v>0</v>
      </c>
    </row>
    <row r="30" spans="1:12" x14ac:dyDescent="0.15">
      <c r="A30" s="18" t="s">
        <v>777</v>
      </c>
      <c r="B30" s="10" t="s">
        <v>778</v>
      </c>
      <c r="C30" s="14">
        <v>6.6099986161300004</v>
      </c>
      <c r="D30" s="12">
        <v>10.20061185496</v>
      </c>
      <c r="E30" s="12">
        <v>1.6679018538199999</v>
      </c>
      <c r="G30">
        <f t="shared" si="0"/>
        <v>3.643075662485714E-2</v>
      </c>
      <c r="H30">
        <f t="shared" si="0"/>
        <v>5.9567923350714279E-3</v>
      </c>
      <c r="K30">
        <f>G30*I30*汇率换算!$B$22</f>
        <v>0</v>
      </c>
      <c r="L30">
        <f>H30*I30*汇率换算!$B$22</f>
        <v>0</v>
      </c>
    </row>
    <row r="31" spans="1:12" x14ac:dyDescent="0.15">
      <c r="A31" s="18" t="s">
        <v>779</v>
      </c>
      <c r="B31" s="10" t="s">
        <v>780</v>
      </c>
      <c r="C31" s="14">
        <v>6.287830790230001</v>
      </c>
      <c r="D31" s="12">
        <v>10.2131333566</v>
      </c>
      <c r="E31" s="12">
        <v>0.88506980929000012</v>
      </c>
      <c r="G31">
        <f t="shared" si="0"/>
        <v>3.6475476273571429E-2</v>
      </c>
      <c r="H31">
        <f t="shared" si="0"/>
        <v>3.1609636046071431E-3</v>
      </c>
      <c r="I31">
        <v>3800</v>
      </c>
      <c r="K31">
        <f>G31*I31*汇率换算!$B$22</f>
        <v>19.079321348203266</v>
      </c>
      <c r="L31">
        <f>H31*I31*汇率换算!$B$22</f>
        <v>1.653413376427163</v>
      </c>
    </row>
    <row r="32" spans="1:12" x14ac:dyDescent="0.15">
      <c r="A32" s="18"/>
      <c r="B32" s="10" t="s">
        <v>781</v>
      </c>
      <c r="C32" s="14"/>
      <c r="D32" s="12"/>
      <c r="E32" s="12"/>
      <c r="G32">
        <f t="shared" si="0"/>
        <v>0</v>
      </c>
      <c r="H32">
        <f t="shared" si="0"/>
        <v>0</v>
      </c>
      <c r="K32">
        <f>G32*I32*汇率换算!$B$22</f>
        <v>0</v>
      </c>
      <c r="L32">
        <f>H32*I32*汇率换算!$B$22</f>
        <v>0</v>
      </c>
    </row>
    <row r="33" spans="1:12" x14ac:dyDescent="0.15">
      <c r="A33" s="18" t="s">
        <v>782</v>
      </c>
      <c r="B33" s="10" t="s">
        <v>783</v>
      </c>
      <c r="C33" s="14">
        <v>12.667262474599999</v>
      </c>
      <c r="D33" s="12">
        <v>20.46027049384</v>
      </c>
      <c r="E33" s="12">
        <v>1.9410168059899999</v>
      </c>
      <c r="G33">
        <f t="shared" si="0"/>
        <v>7.3072394620857142E-2</v>
      </c>
      <c r="H33">
        <f t="shared" si="0"/>
        <v>6.932202878535714E-3</v>
      </c>
      <c r="I33">
        <v>827</v>
      </c>
      <c r="K33">
        <f>G33*I33*汇率换算!$B$22</f>
        <v>8.3183502752960194</v>
      </c>
      <c r="L33">
        <f>H33*I33*汇率换算!$B$22</f>
        <v>0.78914194645286972</v>
      </c>
    </row>
    <row r="34" spans="1:12" ht="14.25" thickBot="1" x14ac:dyDescent="0.2">
      <c r="A34" s="19"/>
      <c r="B34" s="11" t="s">
        <v>784</v>
      </c>
      <c r="C34" s="16"/>
      <c r="D34" s="17"/>
      <c r="E34" s="17"/>
      <c r="J34" t="s">
        <v>791</v>
      </c>
      <c r="K34">
        <f>SUM(K18,K19,K22,K31,K33)</f>
        <v>249.64414179063814</v>
      </c>
      <c r="L34">
        <f>SUM(L18,L19,L22,L31,L33)</f>
        <v>219.31102579670195</v>
      </c>
    </row>
    <row r="37" spans="1:12" x14ac:dyDescent="0.15">
      <c r="A37" t="s">
        <v>824</v>
      </c>
      <c r="B37">
        <v>25</v>
      </c>
      <c r="C37" t="s">
        <v>797</v>
      </c>
    </row>
    <row r="38" spans="1:12" x14ac:dyDescent="0.15">
      <c r="A38" t="s">
        <v>823</v>
      </c>
      <c r="B38">
        <f>B37*汇率换算!B21</f>
        <v>3.4627815506813429</v>
      </c>
    </row>
    <row r="40" spans="1:12" x14ac:dyDescent="0.15">
      <c r="A40" t="s">
        <v>827</v>
      </c>
      <c r="B40">
        <v>48</v>
      </c>
      <c r="C40" t="s">
        <v>797</v>
      </c>
    </row>
    <row r="41" spans="1:12" x14ac:dyDescent="0.15">
      <c r="A41" t="s">
        <v>823</v>
      </c>
      <c r="B41">
        <f>B40*汇率换算!B13</f>
        <v>7.7810836013393399</v>
      </c>
    </row>
    <row r="43" spans="1:12" x14ac:dyDescent="0.15">
      <c r="B43" t="s">
        <v>855</v>
      </c>
      <c r="C43" t="s">
        <v>856</v>
      </c>
    </row>
    <row r="44" spans="1:12" x14ac:dyDescent="0.15">
      <c r="A44" t="s">
        <v>853</v>
      </c>
      <c r="B44">
        <f>K34/建筑总面积!H2</f>
        <v>7.204168982430911</v>
      </c>
      <c r="C44">
        <f>L34/建筑总面积!H4</f>
        <v>5.1399173071699513</v>
      </c>
    </row>
    <row r="45" spans="1:12" x14ac:dyDescent="0.15">
      <c r="A45" t="s">
        <v>854</v>
      </c>
      <c r="B45">
        <f>K21/建筑总面积!I2</f>
        <v>6.4915607016213119</v>
      </c>
      <c r="C45">
        <f>L21/建筑总面积!H4</f>
        <v>3.3208716173474899</v>
      </c>
    </row>
  </sheetData>
  <mergeCells count="1">
    <mergeCell ref="A7:A11"/>
  </mergeCells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7602C-B69A-44C6-8A3B-AF5E3EB32A43}">
  <dimension ref="A1:H44"/>
  <sheetViews>
    <sheetView topLeftCell="A25" workbookViewId="0"/>
  </sheetViews>
  <sheetFormatPr defaultRowHeight="13.5" x14ac:dyDescent="0.15"/>
  <cols>
    <col min="1" max="1" width="27.875" customWidth="1"/>
    <col min="2" max="2" width="30.125" customWidth="1"/>
    <col min="3" max="3" width="28.625" customWidth="1"/>
    <col min="4" max="4" width="18.875" customWidth="1"/>
    <col min="5" max="5" width="18.375" customWidth="1"/>
    <col min="6" max="6" width="14.625" customWidth="1"/>
    <col min="7" max="7" width="30.75" customWidth="1"/>
    <col min="8" max="8" width="34.625" customWidth="1"/>
    <col min="11" max="11" width="30.375" customWidth="1"/>
    <col min="12" max="12" width="36.25" customWidth="1"/>
  </cols>
  <sheetData>
    <row r="1" spans="1:8" x14ac:dyDescent="0.15">
      <c r="A1" s="6"/>
      <c r="B1" s="6"/>
      <c r="C1" s="6">
        <v>3</v>
      </c>
      <c r="E1" t="s">
        <v>823</v>
      </c>
    </row>
    <row r="2" spans="1:8" x14ac:dyDescent="0.15">
      <c r="A2" s="7" t="s">
        <v>735</v>
      </c>
      <c r="B2" s="7"/>
      <c r="C2" s="7" t="s">
        <v>736</v>
      </c>
    </row>
    <row r="3" spans="1:8" x14ac:dyDescent="0.15">
      <c r="A3" s="6" t="s">
        <v>737</v>
      </c>
      <c r="B3" s="6"/>
      <c r="C3" s="6">
        <v>134600</v>
      </c>
    </row>
    <row r="4" spans="1:8" x14ac:dyDescent="0.15">
      <c r="A4" s="6" t="s">
        <v>738</v>
      </c>
      <c r="B4" s="6"/>
      <c r="C4" s="6"/>
    </row>
    <row r="5" spans="1:8" x14ac:dyDescent="0.15">
      <c r="A5" s="6" t="s">
        <v>739</v>
      </c>
      <c r="B5" s="6"/>
      <c r="C5" s="6">
        <v>2018</v>
      </c>
    </row>
    <row r="6" spans="1:8" x14ac:dyDescent="0.15">
      <c r="A6" s="52" t="s">
        <v>740</v>
      </c>
      <c r="B6" s="6" t="s">
        <v>741</v>
      </c>
      <c r="C6" s="6">
        <v>6.9</v>
      </c>
      <c r="E6">
        <f>C6*汇率换算!$B$20</f>
        <v>0.96803224421744449</v>
      </c>
    </row>
    <row r="7" spans="1:8" x14ac:dyDescent="0.15">
      <c r="A7" s="52"/>
      <c r="B7" s="6" t="s">
        <v>742</v>
      </c>
      <c r="C7" s="6">
        <v>639.29</v>
      </c>
      <c r="E7">
        <f>C7*汇率换算!$B$20</f>
        <v>89.688888899386953</v>
      </c>
    </row>
    <row r="8" spans="1:8" x14ac:dyDescent="0.15">
      <c r="A8" s="52"/>
      <c r="B8" s="6" t="s">
        <v>743</v>
      </c>
      <c r="C8" s="6"/>
      <c r="E8">
        <f>C8*汇率换算!$B$20</f>
        <v>0</v>
      </c>
    </row>
    <row r="9" spans="1:8" x14ac:dyDescent="0.15">
      <c r="A9" s="52"/>
      <c r="B9" s="6" t="s">
        <v>744</v>
      </c>
      <c r="C9" s="6">
        <v>482.64</v>
      </c>
      <c r="E9">
        <f>C9*汇率换算!$B$20</f>
        <v>67.711751065088023</v>
      </c>
    </row>
    <row r="10" spans="1:8" x14ac:dyDescent="0.15">
      <c r="A10" s="52"/>
      <c r="B10" s="6" t="s">
        <v>745</v>
      </c>
      <c r="C10" s="6"/>
    </row>
    <row r="12" spans="1:8" x14ac:dyDescent="0.15">
      <c r="B12" s="4" t="s">
        <v>904</v>
      </c>
      <c r="C12" s="4" t="s">
        <v>905</v>
      </c>
      <c r="D12" t="s">
        <v>789</v>
      </c>
      <c r="E12" t="s">
        <v>788</v>
      </c>
      <c r="F12" t="s">
        <v>790</v>
      </c>
      <c r="G12" s="21" t="s">
        <v>825</v>
      </c>
      <c r="H12" s="21" t="s">
        <v>826</v>
      </c>
    </row>
    <row r="13" spans="1:8" x14ac:dyDescent="0.15">
      <c r="A13" t="s">
        <v>891</v>
      </c>
      <c r="B13">
        <v>44.9</v>
      </c>
      <c r="C13">
        <v>26.4</v>
      </c>
      <c r="D13" s="45">
        <f>B13/262</f>
        <v>0.17137404580152671</v>
      </c>
      <c r="E13" s="45">
        <f>C13/262</f>
        <v>0.10076335877862595</v>
      </c>
    </row>
    <row r="14" spans="1:8" x14ac:dyDescent="0.15">
      <c r="A14" t="s">
        <v>892</v>
      </c>
      <c r="B14">
        <v>18.2</v>
      </c>
      <c r="C14">
        <v>53.6</v>
      </c>
      <c r="D14" s="45">
        <f t="shared" ref="D14:D25" si="0">B14/262</f>
        <v>6.9465648854961828E-2</v>
      </c>
      <c r="E14" s="45">
        <f t="shared" ref="E14:E25" si="1">C14/262</f>
        <v>0.20458015267175572</v>
      </c>
    </row>
    <row r="15" spans="1:8" x14ac:dyDescent="0.15">
      <c r="A15" t="s">
        <v>893</v>
      </c>
      <c r="B15">
        <v>62</v>
      </c>
      <c r="C15">
        <v>73.099999999999994</v>
      </c>
      <c r="D15" s="45">
        <f t="shared" si="0"/>
        <v>0.23664122137404581</v>
      </c>
      <c r="E15" s="45">
        <f t="shared" si="1"/>
        <v>0.27900763358778624</v>
      </c>
    </row>
    <row r="16" spans="1:8" x14ac:dyDescent="0.15">
      <c r="A16" t="s">
        <v>894</v>
      </c>
      <c r="B16">
        <v>99.7</v>
      </c>
      <c r="C16">
        <v>92.6</v>
      </c>
      <c r="D16" s="45">
        <f t="shared" si="0"/>
        <v>0.3805343511450382</v>
      </c>
      <c r="E16" s="45">
        <f t="shared" si="1"/>
        <v>0.35343511450381676</v>
      </c>
      <c r="F16">
        <v>1023</v>
      </c>
      <c r="G16">
        <f>D16*F16*汇率换算!$B$22</f>
        <v>53.585570095884634</v>
      </c>
      <c r="H16">
        <f>E16*F16*汇率换算!$B$22</f>
        <v>49.769546548434469</v>
      </c>
    </row>
    <row r="17" spans="1:8" x14ac:dyDescent="0.15">
      <c r="A17" t="s">
        <v>895</v>
      </c>
      <c r="B17">
        <v>103.1</v>
      </c>
      <c r="C17">
        <v>100.1</v>
      </c>
      <c r="D17" s="45">
        <f t="shared" si="0"/>
        <v>0.3935114503816794</v>
      </c>
      <c r="E17" s="45">
        <f t="shared" si="1"/>
        <v>0.38206106870229006</v>
      </c>
      <c r="F17">
        <v>1584</v>
      </c>
      <c r="G17">
        <f>D17*F17*汇率换算!$B$22</f>
        <v>85.800714818815763</v>
      </c>
      <c r="H17">
        <f>E17*F17*汇率换算!$B$22</f>
        <v>83.30408878141084</v>
      </c>
    </row>
    <row r="18" spans="1:8" x14ac:dyDescent="0.15">
      <c r="A18" t="s">
        <v>896</v>
      </c>
      <c r="B18">
        <v>56.5</v>
      </c>
      <c r="C18">
        <v>19.7</v>
      </c>
      <c r="D18" s="45">
        <f t="shared" si="0"/>
        <v>0.21564885496183206</v>
      </c>
      <c r="E18" s="45">
        <f t="shared" si="1"/>
        <v>7.5190839694656481E-2</v>
      </c>
      <c r="G18">
        <f>D18*F18*汇率换算!$B$22</f>
        <v>0</v>
      </c>
      <c r="H18">
        <f>E18*F18*汇率换算!$B$22</f>
        <v>0</v>
      </c>
    </row>
    <row r="19" spans="1:8" x14ac:dyDescent="0.15">
      <c r="A19" t="s">
        <v>897</v>
      </c>
      <c r="B19">
        <v>123</v>
      </c>
      <c r="C19">
        <v>117.8</v>
      </c>
      <c r="D19" s="45">
        <f t="shared" si="0"/>
        <v>0.46946564885496184</v>
      </c>
      <c r="E19" s="45">
        <f t="shared" si="1"/>
        <v>0.44961832061068702</v>
      </c>
      <c r="F19">
        <v>1694</v>
      </c>
      <c r="G19">
        <f>D19*F19*汇率换算!$B$22</f>
        <v>109.47011666787964</v>
      </c>
      <c r="H19">
        <f>E19*F19*汇率换算!$B$22</f>
        <v>104.84211173557904</v>
      </c>
    </row>
    <row r="20" spans="1:8" x14ac:dyDescent="0.15">
      <c r="A20" t="s">
        <v>898</v>
      </c>
      <c r="B20">
        <v>149.6</v>
      </c>
      <c r="C20">
        <v>73.8</v>
      </c>
      <c r="D20" s="45">
        <f t="shared" si="0"/>
        <v>0.57099236641221374</v>
      </c>
      <c r="E20" s="45">
        <f t="shared" si="1"/>
        <v>0.28167938931297709</v>
      </c>
      <c r="F20">
        <v>3033</v>
      </c>
      <c r="G20">
        <f>D20*F20*汇率换算!$B$22</f>
        <v>238.38617613821316</v>
      </c>
      <c r="H20">
        <f>E20*F20*汇率换算!$B$22</f>
        <v>117.59959758689926</v>
      </c>
    </row>
    <row r="21" spans="1:8" x14ac:dyDescent="0.15">
      <c r="A21" t="s">
        <v>899</v>
      </c>
      <c r="B21">
        <v>100.7</v>
      </c>
      <c r="C21">
        <v>76.2</v>
      </c>
      <c r="D21" s="45">
        <f t="shared" si="0"/>
        <v>0.38435114503816797</v>
      </c>
      <c r="E21" s="45">
        <f t="shared" si="1"/>
        <v>0.29083969465648857</v>
      </c>
      <c r="F21">
        <v>1200</v>
      </c>
      <c r="G21">
        <f>D21*F21*汇率换算!$B$22</f>
        <v>63.487434840069568</v>
      </c>
      <c r="H21">
        <f>E21*F21*汇率换算!$B$22</f>
        <v>48.041137386428019</v>
      </c>
    </row>
    <row r="22" spans="1:8" x14ac:dyDescent="0.15">
      <c r="A22" t="s">
        <v>900</v>
      </c>
      <c r="B22">
        <v>82.6</v>
      </c>
      <c r="C22">
        <v>30.9</v>
      </c>
      <c r="D22" s="45">
        <f t="shared" si="0"/>
        <v>0.31526717557251904</v>
      </c>
      <c r="E22" s="45">
        <f t="shared" si="1"/>
        <v>0.11793893129770992</v>
      </c>
    </row>
    <row r="23" spans="1:8" x14ac:dyDescent="0.15">
      <c r="A23" t="s">
        <v>901</v>
      </c>
      <c r="B23">
        <v>248.7</v>
      </c>
      <c r="C23">
        <v>260.89999999999998</v>
      </c>
      <c r="D23" s="45">
        <f t="shared" si="0"/>
        <v>0.94923664122137397</v>
      </c>
      <c r="E23" s="45">
        <f t="shared" si="1"/>
        <v>0.99580152671755717</v>
      </c>
    </row>
    <row r="24" spans="1:8" x14ac:dyDescent="0.15">
      <c r="A24" t="s">
        <v>902</v>
      </c>
      <c r="B24">
        <v>72.900000000000006</v>
      </c>
      <c r="C24">
        <v>28.3</v>
      </c>
      <c r="D24" s="45">
        <f t="shared" si="0"/>
        <v>0.27824427480916031</v>
      </c>
      <c r="E24" s="45">
        <f t="shared" si="1"/>
        <v>0.10801526717557253</v>
      </c>
    </row>
    <row r="25" spans="1:8" x14ac:dyDescent="0.15">
      <c r="A25" t="s">
        <v>903</v>
      </c>
      <c r="B25">
        <v>19.3</v>
      </c>
      <c r="C25">
        <v>2.2000000000000002</v>
      </c>
      <c r="D25" s="45">
        <f t="shared" si="0"/>
        <v>7.3664122137404586E-2</v>
      </c>
      <c r="E25" s="45">
        <f t="shared" si="1"/>
        <v>8.3969465648854966E-3</v>
      </c>
    </row>
    <row r="26" spans="1:8" x14ac:dyDescent="0.15">
      <c r="A26" t="s">
        <v>907</v>
      </c>
      <c r="G26">
        <f>SUM(G13:G25)-G21-G20</f>
        <v>248.85640158258002</v>
      </c>
      <c r="H26">
        <f>SUM(H13:H25)-H21-H20</f>
        <v>237.91574706542434</v>
      </c>
    </row>
    <row r="36" spans="1:3" x14ac:dyDescent="0.15">
      <c r="A36" t="s">
        <v>824</v>
      </c>
      <c r="B36">
        <v>25</v>
      </c>
      <c r="C36" t="s">
        <v>797</v>
      </c>
    </row>
    <row r="37" spans="1:3" x14ac:dyDescent="0.15">
      <c r="A37" t="s">
        <v>823</v>
      </c>
      <c r="B37">
        <f>B36*汇率换算!B21</f>
        <v>3.4627815506813429</v>
      </c>
    </row>
    <row r="39" spans="1:3" x14ac:dyDescent="0.15">
      <c r="A39" t="s">
        <v>827</v>
      </c>
      <c r="B39">
        <v>48</v>
      </c>
      <c r="C39" t="s">
        <v>797</v>
      </c>
    </row>
    <row r="40" spans="1:3" x14ac:dyDescent="0.15">
      <c r="A40" t="s">
        <v>823</v>
      </c>
      <c r="B40">
        <f>B39*汇率换算!B13</f>
        <v>7.7810836013393399</v>
      </c>
    </row>
    <row r="42" spans="1:3" x14ac:dyDescent="0.15">
      <c r="B42" t="s">
        <v>855</v>
      </c>
      <c r="C42" t="s">
        <v>856</v>
      </c>
    </row>
    <row r="43" spans="1:3" x14ac:dyDescent="0.15">
      <c r="A43" t="s">
        <v>853</v>
      </c>
      <c r="B43">
        <f>K33/建筑总面积!H2</f>
        <v>0</v>
      </c>
      <c r="C43">
        <f>L33/建筑总面积!H4</f>
        <v>0</v>
      </c>
    </row>
    <row r="44" spans="1:3" x14ac:dyDescent="0.15">
      <c r="A44" t="s">
        <v>854</v>
      </c>
      <c r="B44">
        <f>K20/建筑总面积!I2</f>
        <v>0</v>
      </c>
      <c r="C44">
        <f>L20/建筑总面积!H4</f>
        <v>0</v>
      </c>
    </row>
  </sheetData>
  <mergeCells count="1">
    <mergeCell ref="A6:A10"/>
  </mergeCells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AEC93-4144-421B-A9C3-DE34A0038829}">
  <dimension ref="A1:C22"/>
  <sheetViews>
    <sheetView workbookViewId="0"/>
  </sheetViews>
  <sheetFormatPr defaultRowHeight="13.5" x14ac:dyDescent="0.15"/>
  <sheetData>
    <row r="1" spans="1:3" ht="54" x14ac:dyDescent="0.15">
      <c r="A1" s="23" t="s">
        <v>798</v>
      </c>
      <c r="B1" s="24" t="s">
        <v>799</v>
      </c>
      <c r="C1" s="24" t="s">
        <v>800</v>
      </c>
    </row>
    <row r="2" spans="1:3" x14ac:dyDescent="0.15">
      <c r="A2" t="s">
        <v>801</v>
      </c>
      <c r="B2" s="25">
        <f>[2]Calculation!L45</f>
        <v>0.26402731839314614</v>
      </c>
      <c r="C2" s="25">
        <f>[2]Calculation!M45</f>
        <v>3.7874868634273828</v>
      </c>
    </row>
    <row r="3" spans="1:3" x14ac:dyDescent="0.15">
      <c r="A3" t="s">
        <v>802</v>
      </c>
      <c r="B3" s="25">
        <f>[2]Calculation!L46</f>
        <v>0.25873096752649349</v>
      </c>
      <c r="C3" s="25">
        <f>[2]Calculation!M46</f>
        <v>3.865018592710987</v>
      </c>
    </row>
    <row r="4" spans="1:3" x14ac:dyDescent="0.15">
      <c r="A4" t="s">
        <v>803</v>
      </c>
      <c r="B4" s="25">
        <f>[2]Calculation!L47</f>
        <v>0.25718247422042451</v>
      </c>
      <c r="C4" s="25">
        <f>[2]Calculation!M47</f>
        <v>3.8882898340223822</v>
      </c>
    </row>
    <row r="5" spans="1:3" x14ac:dyDescent="0.15">
      <c r="A5" t="s">
        <v>804</v>
      </c>
      <c r="B5" s="25">
        <f>[2]Calculation!L48</f>
        <v>0.25065741621071408</v>
      </c>
      <c r="C5" s="25">
        <f>[2]Calculation!M48</f>
        <v>3.9895089286301202</v>
      </c>
    </row>
    <row r="6" spans="1:3" x14ac:dyDescent="0.15">
      <c r="A6" t="s">
        <v>805</v>
      </c>
      <c r="B6" s="25">
        <f>[2]Calculation!L49</f>
        <v>0.23436441895908319</v>
      </c>
      <c r="C6" s="25">
        <f>[2]Calculation!M49</f>
        <v>4.266859297334662</v>
      </c>
    </row>
    <row r="7" spans="1:3" x14ac:dyDescent="0.15">
      <c r="A7" t="s">
        <v>806</v>
      </c>
      <c r="B7" s="25">
        <f>[2]Calculation!L50</f>
        <v>0.22555916594478426</v>
      </c>
      <c r="C7" s="25">
        <f>[2]Calculation!M50</f>
        <v>4.4334265726305926</v>
      </c>
    </row>
    <row r="8" spans="1:3" x14ac:dyDescent="0.15">
      <c r="A8" t="s">
        <v>807</v>
      </c>
      <c r="B8" s="25">
        <f>[2]Calculation!L51</f>
        <v>0.21703709711742236</v>
      </c>
      <c r="C8" s="25">
        <f>[2]Calculation!M51</f>
        <v>4.6075072569689581</v>
      </c>
    </row>
    <row r="9" spans="1:3" x14ac:dyDescent="0.15">
      <c r="A9" t="s">
        <v>808</v>
      </c>
      <c r="B9" s="25">
        <f>[2]Calculation!L52</f>
        <v>0.20142712631579188</v>
      </c>
      <c r="C9" s="25">
        <f>[2]Calculation!M52</f>
        <v>4.9645746245330811</v>
      </c>
    </row>
    <row r="10" spans="1:3" x14ac:dyDescent="0.15">
      <c r="A10" t="s">
        <v>809</v>
      </c>
      <c r="B10" s="25">
        <f>[2]Calculation!L53</f>
        <v>0.18686068900134839</v>
      </c>
      <c r="C10" s="25">
        <f>[2]Calculation!M53</f>
        <v>5.3515803957716539</v>
      </c>
    </row>
    <row r="11" spans="1:3" x14ac:dyDescent="0.15">
      <c r="A11" t="s">
        <v>810</v>
      </c>
      <c r="B11" s="25">
        <f>[2]Calculation!L54</f>
        <v>0.18725304660343919</v>
      </c>
      <c r="C11" s="25">
        <f>[2]Calculation!M54</f>
        <v>5.3403670495026994</v>
      </c>
    </row>
    <row r="12" spans="1:3" x14ac:dyDescent="0.15">
      <c r="A12" t="s">
        <v>811</v>
      </c>
      <c r="B12" s="25">
        <f>[2]Calculation!L55</f>
        <v>0.17519707002278173</v>
      </c>
      <c r="C12" s="25">
        <f>[2]Calculation!M55</f>
        <v>5.7078580130932846</v>
      </c>
    </row>
    <row r="13" spans="1:3" x14ac:dyDescent="0.15">
      <c r="A13" t="s">
        <v>812</v>
      </c>
      <c r="B13" s="25">
        <f>[2]Calculation!L56</f>
        <v>0.16210590836123626</v>
      </c>
      <c r="C13" s="25">
        <f>[2]Calculation!M56</f>
        <v>6.1688066160525343</v>
      </c>
    </row>
    <row r="14" spans="1:3" x14ac:dyDescent="0.15">
      <c r="A14" t="s">
        <v>813</v>
      </c>
      <c r="B14" s="25">
        <f>[2]Calculation!L57</f>
        <v>0.15841295765019273</v>
      </c>
      <c r="C14" s="25">
        <f>[2]Calculation!M57</f>
        <v>6.3126149201014137</v>
      </c>
    </row>
    <row r="15" spans="1:3" x14ac:dyDescent="0.15">
      <c r="A15" t="s">
        <v>814</v>
      </c>
      <c r="B15" s="25">
        <f>[2]Calculation!L58</f>
        <v>0.15505846920337668</v>
      </c>
      <c r="C15" s="25">
        <f>[2]Calculation!M58</f>
        <v>6.4491801391924435</v>
      </c>
    </row>
    <row r="16" spans="1:3" x14ac:dyDescent="0.15">
      <c r="A16" t="s">
        <v>815</v>
      </c>
      <c r="B16" s="25">
        <f>[2]Calculation!L59</f>
        <v>0.15347603355213138</v>
      </c>
      <c r="C16" s="25">
        <f>[2]Calculation!M59</f>
        <v>6.5156752937606308</v>
      </c>
    </row>
    <row r="17" spans="1:3" x14ac:dyDescent="0.15">
      <c r="A17" t="s">
        <v>816</v>
      </c>
      <c r="B17" s="25">
        <f>[2]Calculation!L60</f>
        <v>0.15348055216320364</v>
      </c>
      <c r="C17" s="25">
        <f>[2]Calculation!M60</f>
        <v>6.5154834661830598</v>
      </c>
    </row>
    <row r="18" spans="1:3" x14ac:dyDescent="0.15">
      <c r="A18" t="s">
        <v>817</v>
      </c>
      <c r="B18" s="25">
        <f>[2]Calculation!L61</f>
        <v>0.15135052654071177</v>
      </c>
      <c r="C18" s="25">
        <f>[2]Calculation!M61</f>
        <v>6.6071788639004838</v>
      </c>
    </row>
    <row r="19" spans="1:3" x14ac:dyDescent="0.15">
      <c r="A19" t="s">
        <v>818</v>
      </c>
      <c r="B19" s="25">
        <f>[2]Calculation!L62</f>
        <v>0.14520448257929888</v>
      </c>
      <c r="C19" s="25">
        <f>[2]Calculation!M62</f>
        <v>6.8868397327464139</v>
      </c>
    </row>
    <row r="20" spans="1:3" x14ac:dyDescent="0.15">
      <c r="A20" t="s">
        <v>819</v>
      </c>
      <c r="B20" s="25">
        <f>[2]Calculation!L63</f>
        <v>0.14029452814745572</v>
      </c>
      <c r="C20" s="25">
        <f>[2]Calculation!M63</f>
        <v>7.1278617434669727</v>
      </c>
    </row>
    <row r="21" spans="1:3" x14ac:dyDescent="0.15">
      <c r="A21" t="s">
        <v>820</v>
      </c>
      <c r="B21" s="25">
        <f>[2]Calculation!L64</f>
        <v>0.13851126202725372</v>
      </c>
      <c r="C21" s="25">
        <f>[2]Calculation!M64</f>
        <v>7.2196295475471031</v>
      </c>
    </row>
    <row r="22" spans="1:3" x14ac:dyDescent="0.15">
      <c r="A22" t="s">
        <v>821</v>
      </c>
      <c r="B22" s="25">
        <f>[2]Calculation!L65</f>
        <v>0.13765067798823424</v>
      </c>
      <c r="C22" s="25">
        <f>[2]Calculation!M65</f>
        <v>7.2647662518994309</v>
      </c>
    </row>
  </sheetData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F703A-EFCB-47E2-AF4B-C3FF5C362B68}">
  <dimension ref="A1:D7"/>
  <sheetViews>
    <sheetView workbookViewId="0"/>
  </sheetViews>
  <sheetFormatPr defaultRowHeight="13.5" x14ac:dyDescent="0.15"/>
  <cols>
    <col min="1" max="1" width="32.375" customWidth="1"/>
    <col min="2" max="4" width="20.625" customWidth="1"/>
  </cols>
  <sheetData>
    <row r="1" spans="1:4" x14ac:dyDescent="0.15">
      <c r="A1" t="s">
        <v>849</v>
      </c>
      <c r="B1" t="s">
        <v>850</v>
      </c>
      <c r="C1" t="s">
        <v>851</v>
      </c>
      <c r="D1" t="s">
        <v>852</v>
      </c>
    </row>
    <row r="2" spans="1:4" x14ac:dyDescent="0.15">
      <c r="A2" t="s">
        <v>0</v>
      </c>
      <c r="B2">
        <v>11.2</v>
      </c>
      <c r="C2">
        <v>11.2</v>
      </c>
      <c r="D2">
        <v>11.2</v>
      </c>
    </row>
    <row r="3" spans="1:4" x14ac:dyDescent="0.15">
      <c r="A3" t="s">
        <v>1</v>
      </c>
      <c r="B3">
        <v>11</v>
      </c>
      <c r="C3">
        <v>11</v>
      </c>
      <c r="D3">
        <v>11</v>
      </c>
    </row>
    <row r="4" spans="1:4" x14ac:dyDescent="0.15">
      <c r="A4" t="s">
        <v>2</v>
      </c>
      <c r="B4">
        <v>70</v>
      </c>
      <c r="C4">
        <v>70</v>
      </c>
      <c r="D4">
        <v>50</v>
      </c>
    </row>
    <row r="5" spans="1:4" x14ac:dyDescent="0.15">
      <c r="A5" t="s">
        <v>3</v>
      </c>
      <c r="B5">
        <v>4.5662100456621006</v>
      </c>
      <c r="C5">
        <v>4.5662100456621006</v>
      </c>
      <c r="D5">
        <v>4.5662100456621006</v>
      </c>
    </row>
    <row r="6" spans="1:4" x14ac:dyDescent="0.15">
      <c r="A6" t="s">
        <v>4</v>
      </c>
      <c r="B6">
        <v>7.8571428571428568</v>
      </c>
      <c r="C6">
        <v>7.8571428571428568</v>
      </c>
      <c r="D6">
        <v>7.8571428571428568</v>
      </c>
    </row>
    <row r="7" spans="1:4" x14ac:dyDescent="0.15">
      <c r="A7" t="s">
        <v>5</v>
      </c>
      <c r="B7">
        <v>10.75</v>
      </c>
      <c r="C7">
        <v>10.75</v>
      </c>
      <c r="D7">
        <v>10.75</v>
      </c>
    </row>
  </sheetData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V7"/>
  <sheetViews>
    <sheetView topLeftCell="AA1" workbookViewId="0">
      <selection activeCell="AJ15" sqref="AJ15"/>
    </sheetView>
  </sheetViews>
  <sheetFormatPr defaultRowHeight="13.5" x14ac:dyDescent="0.15"/>
  <cols>
    <col min="1" max="1" width="24.875" customWidth="1"/>
    <col min="2" max="38" width="10.625" customWidth="1"/>
    <col min="48" max="48" width="9.5" bestFit="1" customWidth="1"/>
  </cols>
  <sheetData>
    <row r="1" spans="1:48" x14ac:dyDescent="0.15">
      <c r="A1" t="s">
        <v>6</v>
      </c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  <c r="S1">
        <v>2031</v>
      </c>
      <c r="T1">
        <v>2032</v>
      </c>
      <c r="U1">
        <v>2033</v>
      </c>
      <c r="V1">
        <v>2034</v>
      </c>
      <c r="W1">
        <v>2035</v>
      </c>
      <c r="X1">
        <v>2036</v>
      </c>
      <c r="Y1">
        <v>2037</v>
      </c>
      <c r="Z1">
        <v>2038</v>
      </c>
      <c r="AA1">
        <v>2039</v>
      </c>
      <c r="AB1">
        <v>2040</v>
      </c>
      <c r="AC1">
        <v>2041</v>
      </c>
      <c r="AD1">
        <v>2042</v>
      </c>
      <c r="AE1">
        <v>2043</v>
      </c>
      <c r="AF1">
        <v>2044</v>
      </c>
      <c r="AG1">
        <v>2045</v>
      </c>
      <c r="AH1">
        <v>2046</v>
      </c>
      <c r="AI1">
        <v>2047</v>
      </c>
      <c r="AJ1">
        <v>2048</v>
      </c>
      <c r="AK1">
        <v>2049</v>
      </c>
      <c r="AL1">
        <v>2050</v>
      </c>
      <c r="AM1">
        <v>2051</v>
      </c>
      <c r="AN1">
        <v>2052</v>
      </c>
      <c r="AO1">
        <v>2053</v>
      </c>
      <c r="AP1">
        <v>2054</v>
      </c>
      <c r="AQ1">
        <v>2055</v>
      </c>
      <c r="AR1">
        <v>2056</v>
      </c>
      <c r="AS1">
        <v>2057</v>
      </c>
      <c r="AT1">
        <v>2058</v>
      </c>
      <c r="AU1">
        <v>2059</v>
      </c>
      <c r="AV1">
        <v>2060</v>
      </c>
    </row>
    <row r="2" spans="1:48" x14ac:dyDescent="0.15">
      <c r="A2" t="s">
        <v>0</v>
      </c>
      <c r="B2" s="1">
        <f>每年新建拆除和既存!B46*构件花费!$B$41+每年新建拆除和既存!B54/生命周期!$B$2*构件花费!$B$41</f>
        <v>19814538811.772804</v>
      </c>
      <c r="C2" s="1">
        <f>每年新建拆除和既存!C46*构件花费!$B$41+每年新建拆除和既存!C54/生命周期!$B$2*构件花费!$B$41</f>
        <v>19816010860.094913</v>
      </c>
      <c r="D2" s="1">
        <f>每年新建拆除和既存!D46*构件花费!$B$41+每年新建拆除和既存!D54/生命周期!$B$2*构件花费!$B$41</f>
        <v>19866363002.5369</v>
      </c>
      <c r="E2" s="1">
        <f>每年新建拆除和既存!E46*构件花费!$B$41+每年新建拆除和既存!E54/生命周期!$B$2*构件花费!$B$41</f>
        <v>20378790404.495125</v>
      </c>
      <c r="F2" s="1">
        <f>每年新建拆除和既存!F46*构件花费!$B$41+每年新建拆除和既存!F54/生命周期!$B$2*构件花费!$B$41</f>
        <v>20884997481.260059</v>
      </c>
      <c r="G2" s="1">
        <f>每年新建拆除和既存!G46*构件花费!$B$41+每年新建拆除和既存!G54/生命周期!$B$2*构件花费!$B$41</f>
        <v>21737068834.887249</v>
      </c>
      <c r="H2" s="1">
        <f>每年新建拆除和既存!H46*构件花费!$B$41+每年新建拆除和既存!H54/生命周期!$B$2*构件花费!$B$41</f>
        <v>22305817762.823795</v>
      </c>
      <c r="I2" s="1">
        <f>每年新建拆除和既存!I46*构件花费!$B$41+每年新建拆除和既存!I54/生命周期!$B$2*构件花费!$B$41</f>
        <v>22696470407.34362</v>
      </c>
      <c r="J2" s="1">
        <f>每年新建拆除和既存!J46*构件花费!$B$41+每年新建拆除和既存!J54/生命周期!$B$2*构件花费!$B$41</f>
        <v>23167098152.282623</v>
      </c>
      <c r="K2" s="1">
        <f>每年新建拆除和既存!K46*构件花费!$B$41+每年新建拆除和既存!K54/生命周期!$B$2*构件花费!$B$41</f>
        <v>23589469181.764687</v>
      </c>
      <c r="L2" s="1">
        <f>每年新建拆除和既存!L46*构件花费!$B$41+每年新建拆除和既存!L54/生命周期!$B$2*构件花费!$B$41</f>
        <v>24001971232.598114</v>
      </c>
      <c r="M2" s="1">
        <f>每年新建拆除和既存!M46*构件花费!$B$41+每年新建拆除和既存!M54/生命周期!$B$2*构件花费!$B$41</f>
        <v>24402531241.220142</v>
      </c>
      <c r="N2" s="1">
        <f>每年新建拆除和既存!N46*构件花费!$B$41+每年新建拆除和既存!N54/生命周期!$B$2*构件花费!$B$41</f>
        <v>24789548877.830673</v>
      </c>
      <c r="O2" s="1">
        <f>每年新建拆除和既存!O46*构件花费!$B$41+每年新建拆除和既存!O54/生命周期!$B$2*构件花费!$B$41</f>
        <v>25162791376.612217</v>
      </c>
      <c r="P2" s="1">
        <f>每年新建拆除和既存!P46*构件花费!$B$41+每年新建拆除和既存!P54/生命周期!$B$2*构件花费!$B$41</f>
        <v>25525381591.665039</v>
      </c>
      <c r="Q2" s="1">
        <f>每年新建拆除和既存!Q46*构件花费!$B$41+每年新建拆除和既存!Q54/生命周期!$B$2*构件花费!$B$41</f>
        <v>25878488175.205715</v>
      </c>
      <c r="R2" s="1">
        <f>每年新建拆除和既存!R46*构件花费!$B$41+每年新建拆除和既存!R54/生命周期!$B$2*构件花费!$B$41</f>
        <v>26212804564.532402</v>
      </c>
      <c r="S2" s="1">
        <f>每年新建拆除和既存!S46*构件花费!$B$41+每年新建拆除和既存!S54/生命周期!$B$2*构件花费!$B$41</f>
        <v>26419991814.231064</v>
      </c>
      <c r="T2" s="1">
        <f>每年新建拆除和既存!T46*构件花费!$B$41+每年新建拆除和既存!T54/生命周期!$B$2*构件花费!$B$41</f>
        <v>26614380372.323517</v>
      </c>
      <c r="U2" s="1">
        <f>每年新建拆除和既存!U46*构件花费!$B$41+每年新建拆除和既存!U54/生命周期!$B$2*构件花费!$B$41</f>
        <v>26797742912.029266</v>
      </c>
      <c r="V2" s="1">
        <f>每年新建拆除和既存!V46*构件花费!$B$41+每年新建拆除和既存!V54/生命周期!$B$2*构件花费!$B$41</f>
        <v>26970472354.51194</v>
      </c>
      <c r="W2" s="1">
        <f>每年新建拆除和既存!W46*构件花费!$B$41+每年新建拆除和既存!W54/生命周期!$B$2*构件花费!$B$41</f>
        <v>27132938957.789463</v>
      </c>
      <c r="X2" s="1">
        <f>每年新建拆除和既存!X46*构件花费!$B$41+每年新建拆除和既存!X54/生命周期!$B$2*构件花费!$B$41</f>
        <v>27285186510.10556</v>
      </c>
      <c r="Y2" s="1">
        <f>每年新建拆除和既存!Y46*构件花费!$B$41+每年新建拆除和既存!Y54/生命周期!$B$2*构件花费!$B$41</f>
        <v>27427710172.803654</v>
      </c>
      <c r="Z2" s="1">
        <f>每年新建拆除和既存!Z46*构件花费!$B$41+每年新建拆除和既存!Z54/生命周期!$B$2*构件花费!$B$41</f>
        <v>27561144807.332195</v>
      </c>
      <c r="AA2" s="1">
        <f>每年新建拆除和既存!AA46*构件花费!$B$41+每年新建拆除和既存!AA54/生命周期!$B$2*构件花费!$B$41</f>
        <v>27685908223.334267</v>
      </c>
      <c r="AB2" s="1">
        <f>每年新建拆除和既存!AB46*构件花费!$B$41+每年新建拆除和既存!AB54/生命周期!$B$2*构件花费!$B$41</f>
        <v>27802302194.308353</v>
      </c>
      <c r="AC2" s="1">
        <f>每年新建拆除和既存!AC46*构件花费!$B$41+每年新建拆除和既存!AC54/生命周期!$B$2*构件花费!$B$41</f>
        <v>27880177180.015377</v>
      </c>
      <c r="AD2" s="1">
        <f>每年新建拆除和既存!AD46*构件花费!$B$41+每年新建拆除和既存!AD54/生命周期!$B$2*构件花费!$B$41</f>
        <v>27950511646.75462</v>
      </c>
      <c r="AE2" s="1">
        <f>每年新建拆除和既存!AE46*构件花费!$B$41+每年新建拆除和既存!AE54/生命周期!$B$2*构件花费!$B$41</f>
        <v>28007789735.422867</v>
      </c>
      <c r="AF2" s="1">
        <f>每年新建拆除和既存!AF46*构件花费!$B$41+每年新建拆除和既存!AF54/生命周期!$B$2*构件花费!$B$41</f>
        <v>28058495088.314007</v>
      </c>
      <c r="AG2" s="1">
        <f>每年新建拆除和既存!AG46*构件花费!$B$41+每年新建拆除和既存!AG54/生命周期!$B$2*构件花费!$B$41</f>
        <v>28103785743.09808</v>
      </c>
      <c r="AH2" s="1">
        <f>每年新建拆除和既存!AH46*构件花费!$B$41+每年新建拆除和既存!AH54/生命周期!$B$2*构件花费!$B$41</f>
        <v>28143747927.089203</v>
      </c>
      <c r="AI2" s="1">
        <f>每年新建拆除和既存!AI46*构件花费!$B$41+每年新建拆除和既存!AI54/生命周期!$B$2*构件花费!$B$41</f>
        <v>28177828588.276722</v>
      </c>
      <c r="AJ2" s="1">
        <f>每年新建拆除和既存!AJ46*构件花费!$B$41+每年新建拆除和既存!AJ54/生命周期!$B$2*构件花费!$B$41</f>
        <v>28208264953.133217</v>
      </c>
      <c r="AK2" s="1">
        <f>每年新建拆除和既存!AK46*构件花费!$B$41+每年新建拆除和既存!AK54/生命周期!$B$2*构件花费!$B$41</f>
        <v>28235586412.799877</v>
      </c>
      <c r="AL2" s="1">
        <f>每年新建拆除和既存!AL46*构件花费!$B$41+每年新建拆除和既存!AL54/生命周期!$B$2*构件花费!$B$41</f>
        <v>28259565081.031322</v>
      </c>
      <c r="AM2" s="1">
        <f>每年新建拆除和既存!AM46*构件花费!$B$41+每年新建拆除和既存!AM54/生命周期!$B$2*构件花费!$B$41</f>
        <v>28281880092.064915</v>
      </c>
      <c r="AN2" s="1">
        <f>每年新建拆除和既存!AN46*构件花费!$B$41+每年新建拆除和既存!AN54/生命周期!$B$2*构件花费!$B$41</f>
        <v>28301559094.283932</v>
      </c>
      <c r="AO2" s="1">
        <f>每年新建拆除和既存!AO46*构件花费!$B$41+每年新建拆除和既存!AO54/生命周期!$B$2*构件花费!$B$41</f>
        <v>28320053630.173229</v>
      </c>
      <c r="AP2" s="1">
        <f>每年新建拆除和既存!AP46*构件花费!$B$41+每年新建拆除和既存!AP54/生命周期!$B$2*构件花费!$B$41</f>
        <v>28338585438.903687</v>
      </c>
      <c r="AQ2" s="1">
        <f>每年新建拆除和既存!AQ46*构件花费!$B$41+每年新建拆除和既存!AQ54/生命周期!$B$2*构件花费!$B$41</f>
        <v>28358449894.398502</v>
      </c>
      <c r="AR2" s="1">
        <f>每年新建拆除和既存!AR46*构件花费!$B$41+每年新建拆除和既存!AR54/生命周期!$B$2*构件花费!$B$41</f>
        <v>28380467203.969784</v>
      </c>
      <c r="AS2" s="1">
        <f>每年新建拆除和既存!AS46*构件花费!$B$41+每年新建拆除和既存!AS54/生命周期!$B$2*构件花费!$B$41</f>
        <v>28405488945.281784</v>
      </c>
      <c r="AT2" s="1">
        <f>每年新建拆除和既存!AT46*构件花费!$B$41+每年新建拆除和既存!AT54/生命周期!$B$2*构件花费!$B$41</f>
        <v>28434048325.06139</v>
      </c>
      <c r="AU2" s="1">
        <f>每年新建拆除和既存!AU46*构件花费!$B$41+每年新建拆除和既存!AU54/生命周期!$B$2*构件花费!$B$41</f>
        <v>28466395987.847763</v>
      </c>
      <c r="AV2" s="1">
        <f>每年新建拆除和既存!AV46*构件花费!$B$41+每年新建拆除和既存!AV54/生命周期!$B$2*构件花费!$B$41</f>
        <v>28482748846.915882</v>
      </c>
    </row>
    <row r="3" spans="1:48" x14ac:dyDescent="0.15">
      <c r="A3" t="s">
        <v>1</v>
      </c>
      <c r="B3" s="1">
        <f>构件花费!$B$45*(每年新建拆除和既存!B46+每年新建拆除和既存!B54/生命周期!$B$3)</f>
        <v>16824170113.343914</v>
      </c>
      <c r="C3" s="1">
        <f>构件花费!$B$45*(每年新建拆除和既存!C46+每年新建拆除和既存!C54/生命周期!$B$3)</f>
        <v>16825388212.8095</v>
      </c>
      <c r="D3" s="1">
        <f>构件花费!$B$45*(每年新建拆除和既存!D46+每年新建拆除和既存!D54/生命周期!$B$3)</f>
        <v>16868047578.318081</v>
      </c>
      <c r="E3" s="1">
        <f>构件花费!$B$45*(每年新建拆除和既存!E46+每年新建拆除和既存!E54/生命周期!$B$3)</f>
        <v>17303121871.845573</v>
      </c>
      <c r="F3" s="1">
        <f>构件花费!$B$45*(每年新建拆除和既存!F46+每年新建拆除和既存!F54/生命周期!$B$3)</f>
        <v>17733059058.455936</v>
      </c>
      <c r="G3" s="1">
        <f>构件花费!$B$45*(每年新建拆除和既存!G46+每年新建拆除和既存!G54/生命周期!$B$3)</f>
        <v>18454952703.012585</v>
      </c>
      <c r="H3" s="1">
        <f>构件花费!$B$45*(每年新建拆除和既存!H46+每年新建拆除和既存!H54/生命周期!$B$3)</f>
        <v>18938397636.14222</v>
      </c>
      <c r="I3" s="1">
        <f>构件花费!$B$45*(每年新建拆除和既存!I46+每年新建拆除和既存!I54/生命周期!$B$3)</f>
        <v>19270898339.023849</v>
      </c>
      <c r="J3" s="1">
        <f>构件花费!$B$45*(每年新建拆除和既存!J46+每年新建拆除和既存!J54/生命周期!$B$3)</f>
        <v>19669979168.617908</v>
      </c>
      <c r="K3" s="1">
        <f>构件花费!$B$45*(每年新建拆除和既存!K46+每年新建拆除和既存!K54/生命周期!$B$3)</f>
        <v>20028659911.699524</v>
      </c>
      <c r="L3" s="1">
        <f>构件花费!$B$45*(每年新建拆除和既存!L46+每年新建拆除和既存!L54/生命周期!$B$3)</f>
        <v>20378967007.110813</v>
      </c>
      <c r="M3" s="1">
        <f>构件花费!$B$45*(每年新建拆除和既存!M46+每年新建拆除和既存!M54/生命周期!$B$3)</f>
        <v>20719137851.120735</v>
      </c>
      <c r="N3" s="1">
        <f>构件花费!$B$45*(每年新建拆除和既存!N46+每年新建拆除和既存!N54/生命周期!$B$3)</f>
        <v>21047811798.407047</v>
      </c>
      <c r="O3" s="1">
        <f>构件花费!$B$45*(每年新建拆除和既存!O46+每年新建拆除和既存!O54/生命周期!$B$3)</f>
        <v>21364790151.34499</v>
      </c>
      <c r="P3" s="1">
        <f>构件花费!$B$45*(每年新建拆除和既存!P46+每年新建拆除和既存!P54/生命周期!$B$3)</f>
        <v>21672724823.403648</v>
      </c>
      <c r="Q3" s="1">
        <f>构件花费!$B$45*(每年新建拆除和既存!Q46+每年新建拆除和既存!Q54/生命周期!$B$3)</f>
        <v>21972607894.441998</v>
      </c>
      <c r="R3" s="1">
        <f>构件花费!$B$45*(每年新建拆除和既存!R46+每年新建拆除和既存!R54/生命周期!$B$3)</f>
        <v>22256533457.122124</v>
      </c>
      <c r="S3" s="1">
        <f>构件花费!$B$45*(每年新建拆除和既存!S46+每年新建拆除和既存!S54/生命周期!$B$3)</f>
        <v>22432473300.945663</v>
      </c>
      <c r="T3" s="1">
        <f>构件花费!$B$45*(每年新建拆除和既存!T46+每年新建拆除和既存!T54/生命周期!$B$3)</f>
        <v>22597544301.140652</v>
      </c>
      <c r="U3" s="1">
        <f>构件花费!$B$45*(每年新建拆除和既存!U46+每年新建拆除和既存!U54/生命周期!$B$3)</f>
        <v>22753251943.467842</v>
      </c>
      <c r="V3" s="1">
        <f>构件花费!$B$45*(每年新建拆除和既存!V46+每年新建拆除和既存!V54/生命周期!$B$3)</f>
        <v>22899929736.470734</v>
      </c>
      <c r="W3" s="1">
        <f>构件花费!$B$45*(每年新建拆除和既存!W46+每年新建拆除和既存!W54/生命周期!$B$3)</f>
        <v>23037891973.342262</v>
      </c>
      <c r="X3" s="1">
        <f>构件花费!$B$45*(每年新建拆除和既存!X46+每年新建拆除和既存!X54/生命周期!$B$3)</f>
        <v>23167175659.076092</v>
      </c>
      <c r="Y3" s="1">
        <f>构件花费!$B$45*(每年新建拆除和既存!Y46+每年新建拆除和既存!Y54/生命周期!$B$3)</f>
        <v>23288201238.858627</v>
      </c>
      <c r="Z3" s="1">
        <f>构件花费!$B$45*(每年新建拆除和既存!Z46+每年新建拆除和既存!Z54/生命周期!$B$3)</f>
        <v>23401507845.563236</v>
      </c>
      <c r="AA3" s="1">
        <f>构件花费!$B$45*(每年新建拆除和既存!AA46+每年新建拆除和既存!AA54/生命周期!$B$3)</f>
        <v>23507450256.043736</v>
      </c>
      <c r="AB3" s="1">
        <f>构件花费!$B$45*(每年新建拆除和既存!AB46+每年新建拆除和既存!AB54/生命周期!$B$3)</f>
        <v>23606284695.613247</v>
      </c>
      <c r="AC3" s="1">
        <f>构件花费!$B$45*(每年新建拆除和既存!AC46+每年新建拆除和既存!AC54/生命周期!$B$3)</f>
        <v>23672400738.606792</v>
      </c>
      <c r="AD3" s="1">
        <f>构件花费!$B$45*(每年新建拆除和既存!AD46+每年新建拆除和既存!AD54/生命周期!$B$3)</f>
        <v>23732112743.670597</v>
      </c>
      <c r="AE3" s="1">
        <f>构件花费!$B$45*(每年新建拆除和既存!AE46+每年新建拆除和既存!AE54/生命周期!$B$3)</f>
        <v>23780735219.696949</v>
      </c>
      <c r="AF3" s="1">
        <f>构件花费!$B$45*(每年新建拆除和既存!AF46+每年新建拆除和既存!AF54/生命周期!$B$3)</f>
        <v>23823775579.29364</v>
      </c>
      <c r="AG3" s="1">
        <f>构件花费!$B$45*(每年新建拆除和既存!AG46+每年新建拆除和既存!AG54/生命周期!$B$3)</f>
        <v>23862217443.096306</v>
      </c>
      <c r="AH3" s="1">
        <f>构件花费!$B$45*(每年新建拆除和既存!AH46+每年新建拆除和既存!AH54/生命周期!$B$3)</f>
        <v>23896133995.805752</v>
      </c>
      <c r="AI3" s="1">
        <f>构件花费!$B$45*(每年新建拆除和既存!AI46+每年新建拆除和既存!AI54/生命周期!$B$3)</f>
        <v>23925055396.024899</v>
      </c>
      <c r="AJ3" s="1">
        <f>构件花费!$B$45*(每年新建拆除和既存!AJ46+每年新建拆除和既存!AJ54/生命周期!$B$3)</f>
        <v>23950881990.420216</v>
      </c>
      <c r="AK3" s="1">
        <f>构件花费!$B$45*(每年新建拆除和既存!AK46+每年新建拆除和既存!AK54/生命周期!$B$3)</f>
        <v>23974063420.685871</v>
      </c>
      <c r="AL3" s="1">
        <f>构件花费!$B$45*(每年新建拆除和既存!AL46+每年新建拆除和既存!AL54/生命周期!$B$3)</f>
        <v>23994406068.124107</v>
      </c>
      <c r="AM3" s="1">
        <f>构件花费!$B$45*(每年新建拆除和既存!AM46+每年新建拆除和既存!AM54/生命周期!$B$3)</f>
        <v>24013336223.128677</v>
      </c>
      <c r="AN3" s="1">
        <f>构件花费!$B$45*(每年新建拆除和既存!AN46+每年新建拆除和既存!AN54/生命周期!$B$3)</f>
        <v>24030027892.31633</v>
      </c>
      <c r="AO3" s="1">
        <f>构件花费!$B$45*(每年新建拆除和既存!AO46+每年新建拆除和既存!AO54/生命周期!$B$3)</f>
        <v>24045714045.552498</v>
      </c>
      <c r="AP3" s="1">
        <f>构件花费!$B$45*(每年新建拆除和既存!AP46+每年新建拆除和既存!AP54/生命周期!$B$3)</f>
        <v>24061432450.279026</v>
      </c>
      <c r="AQ3" s="1">
        <f>构件花费!$B$45*(每年新建拆除和既存!AQ46+每年新建拆除和既存!AQ54/生命周期!$B$3)</f>
        <v>24078283424.699993</v>
      </c>
      <c r="AR3" s="1">
        <f>构件花费!$B$45*(每年新建拆除和既存!AR46+每年新建拆除和既存!AR54/生命周期!$B$3)</f>
        <v>24096963661.949722</v>
      </c>
      <c r="AS3" s="1">
        <f>构件花费!$B$45*(每年新建拆除和既存!AS46+每年新建拆除和既存!AS54/生命周期!$B$3)</f>
        <v>24118196504.321037</v>
      </c>
      <c r="AT3" s="1">
        <f>构件花费!$B$45*(每年新建拆除和既存!AT46+每年新建拆除和既存!AT54/生命周期!$B$3)</f>
        <v>24142434857.717621</v>
      </c>
      <c r="AU3" s="1">
        <f>构件花费!$B$45*(每年新建拆除和既存!AU46+每年新建拆除和既存!AU54/生命周期!$B$3)</f>
        <v>24169891609.009315</v>
      </c>
      <c r="AV3" s="1">
        <f>构件花费!$B$45*(每年新建拆除和既存!AV46+每年新建拆除和既存!AV54/生命周期!$B$3)</f>
        <v>24183762128.307137</v>
      </c>
    </row>
    <row r="4" spans="1:48" x14ac:dyDescent="0.15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</row>
    <row r="5" spans="1:48" x14ac:dyDescent="0.15">
      <c r="A5" t="s">
        <v>3</v>
      </c>
      <c r="B5" s="1">
        <f>构件花费!$B$38*(每年新建拆除和既存!B46+每年新建拆除和既存!B54/生命周期!$B$5)</f>
        <v>21323704164.839684</v>
      </c>
      <c r="C5" s="1">
        <f>构件花费!$B$38*(每年新建拆除和既存!C46+每年新建拆除和既存!C54/生命周期!$B$5)</f>
        <v>21323933327.051414</v>
      </c>
      <c r="D5" s="1">
        <f>构件花费!$B$38*(每年新建拆除和既存!D46+每年新建拆除和既存!D54/生命周期!$B$5)</f>
        <v>21374125158.777481</v>
      </c>
      <c r="E5" s="1">
        <f>构件花费!$B$38*(每年新建拆除和既存!E46+每年新建拆除和既存!E54/生命周期!$B$5)</f>
        <v>21924786946.787586</v>
      </c>
      <c r="F5" s="1">
        <f>构件花费!$B$38*(每年新建拆除和既存!F46+每年新建拆除和既存!F54/生命周期!$B$5)</f>
        <v>22474911959.302414</v>
      </c>
      <c r="G5" s="1">
        <f>构件花费!$B$38*(每年新建拆除和既存!G46+每年新建拆除和既存!G54/生命周期!$B$5)</f>
        <v>23324328315.567947</v>
      </c>
      <c r="H5" s="1">
        <f>构件花费!$B$38*(每年新建拆除和既存!H46+每年新建拆除和既存!H54/生命周期!$B$5)</f>
        <v>23959003106.356686</v>
      </c>
      <c r="I5" s="1">
        <f>构件花费!$B$38*(每年新建拆除和既存!I46+每年新建拆除和既存!I54/生命周期!$B$5)</f>
        <v>24413701463.372566</v>
      </c>
      <c r="J5" s="1">
        <f>构件花费!$B$38*(每年新建拆除和既存!J46+每年新建拆除和既存!J54/生命周期!$B$5)</f>
        <v>24897977904.331745</v>
      </c>
      <c r="K5" s="1">
        <f>构件花费!$B$38*(每年新建拆除和既存!K46+每年新建拆除和既存!K54/生命周期!$B$5)</f>
        <v>25354780413.553768</v>
      </c>
      <c r="L5" s="1">
        <f>构件花费!$B$38*(每年新建拆除和既存!L46+每年新建拆除和既存!L54/生命周期!$B$5)</f>
        <v>25801214836.024303</v>
      </c>
      <c r="M5" s="1">
        <f>构件花费!$B$38*(每年新建拆除和既存!M46+每年新建拆除和既存!M54/生命周期!$B$5)</f>
        <v>26234947808.981197</v>
      </c>
      <c r="N5" s="1">
        <f>构件花费!$B$38*(每年新建拆除和既存!N46+每年新建拆除和既存!N54/生命周期!$B$5)</f>
        <v>26654178945.955009</v>
      </c>
      <c r="O5" s="1">
        <f>构件花费!$B$38*(每年新建拆除和既存!O46+每年新建拆除和既存!O54/生命周期!$B$5)</f>
        <v>27058612557.8339</v>
      </c>
      <c r="P5" s="1">
        <f>构件花费!$B$38*(每年新建拆除和既存!P46+每年新建拆除和既存!P54/生命周期!$B$5)</f>
        <v>27451624436.729282</v>
      </c>
      <c r="Q5" s="1">
        <f>构件花费!$B$38*(每年新建拆除和既存!Q46+每年新建拆除和既存!Q54/生命周期!$B$5)</f>
        <v>27834463642.852242</v>
      </c>
      <c r="R5" s="1">
        <f>构件花费!$B$38*(每年新建拆除和既存!R46+每年新建拆除和既存!R54/生命周期!$B$5)</f>
        <v>28196949764.51688</v>
      </c>
      <c r="S5" s="1">
        <f>构件花费!$B$38*(每年新建拆除和既存!S46+每年新建拆除和既存!S54/生命周期!$B$5)</f>
        <v>28420806450.461609</v>
      </c>
      <c r="T5" s="1">
        <f>构件花费!$B$38*(每年新建拆除和既存!T46+每年新建拆除和既存!T54/生命周期!$B$5)</f>
        <v>28630817019.06469</v>
      </c>
      <c r="U5" s="1">
        <f>构件花费!$B$38*(每年新建拆除和既存!U46+每年新建拆除和既存!U54/生命周期!$B$5)</f>
        <v>28828903678.827164</v>
      </c>
      <c r="V5" s="1">
        <f>构件花费!$B$38*(每年新建拆除和既存!V46+每年新建拆除和既存!V54/生命周期!$B$5)</f>
        <v>29015484427.881329</v>
      </c>
      <c r="W5" s="1">
        <f>构件花费!$B$38*(每年新建拆除和既存!W46+每年新建拆除和既存!W54/生命周期!$B$5)</f>
        <v>29190954048.09787</v>
      </c>
      <c r="X5" s="1">
        <f>构件花费!$B$38*(每年新建拆除和既存!X46+每年新建拆除和既存!X54/生命周期!$B$5)</f>
        <v>29355352211.470055</v>
      </c>
      <c r="Y5" s="1">
        <f>构件花费!$B$38*(每年新建拆除和既存!Y46+每年新建拆除和既存!Y54/生命周期!$B$5)</f>
        <v>29509212328.250599</v>
      </c>
      <c r="Z5" s="1">
        <f>构件花费!$B$38*(每年新建拆除和既存!Z46+每年新建拆除和既存!Z54/生命周期!$B$5)</f>
        <v>29653221167.947395</v>
      </c>
      <c r="AA5" s="1">
        <f>构件花费!$B$38*(每年新建拆除和既存!AA46+每年新建拆除和既存!AA54/生命周期!$B$5)</f>
        <v>29787829307.311974</v>
      </c>
      <c r="AB5" s="1">
        <f>构件花费!$B$38*(每年新建拆除和既存!AB46+每年新建拆除和既存!AB54/生命周期!$B$5)</f>
        <v>29913361284.306149</v>
      </c>
      <c r="AC5" s="1">
        <f>构件花费!$B$38*(每年新建拆除和既存!AC46+每年新建拆除和既存!AC54/生命周期!$B$5)</f>
        <v>29996902767.238152</v>
      </c>
      <c r="AD5" s="1">
        <f>构件花费!$B$38*(每年新建拆除和既存!AD46+每年新建拆除和既存!AD54/生命周期!$B$5)</f>
        <v>30072264696.771065</v>
      </c>
      <c r="AE5" s="1">
        <f>构件花费!$B$38*(每年新建拆除和既存!AE46+每年新建拆除和既存!AE54/生命周期!$B$5)</f>
        <v>30133422704.614914</v>
      </c>
      <c r="AF5" s="1">
        <f>构件花费!$B$38*(每年新建拆除和既存!AF46+每年新建拆除和既存!AF54/生命周期!$B$5)</f>
        <v>30187450927.073204</v>
      </c>
      <c r="AG5" s="1">
        <f>构件花费!$B$38*(每年新建拆除和既存!AG46+每年新建拆除和既存!AG54/生命周期!$B$5)</f>
        <v>30235610588.870754</v>
      </c>
      <c r="AH5" s="1">
        <f>构件花费!$B$38*(每年新建拆除和既存!AH46+每年新建拆除和既存!AH54/生命周期!$B$5)</f>
        <v>30277993233.045982</v>
      </c>
      <c r="AI5" s="1">
        <f>构件花费!$B$38*(每年新建拆除和既存!AI46+每年新建拆除和既存!AI54/生命周期!$B$5)</f>
        <v>30313992822.679733</v>
      </c>
      <c r="AJ5" s="1">
        <f>构件花费!$B$38*(每年新建拆除和既存!AJ46+每年新建拆除和既存!AJ54/生命周期!$B$5)</f>
        <v>30346049278.239628</v>
      </c>
      <c r="AK5" s="1">
        <f>构件花费!$B$38*(每年新建拆除和既存!AK46+每年新建拆除和既存!AK54/生命周期!$B$5)</f>
        <v>30374738498.662373</v>
      </c>
      <c r="AL5" s="1">
        <f>构件花费!$B$38*(每年新建拆除和既存!AL46+每年新建拆除和既存!AL54/生命周期!$B$5)</f>
        <v>30399809931.414494</v>
      </c>
      <c r="AM5" s="1">
        <f>构件花费!$B$38*(每年新建拆除和既存!AM46+每年新建拆除和既存!AM54/生命周期!$B$5)</f>
        <v>30423094793.166626</v>
      </c>
      <c r="AN5" s="1">
        <f>构件花费!$B$38*(每年新建拆除和既存!AN46+每年新建拆除和既存!AN54/生命周期!$B$5)</f>
        <v>30443530176.925777</v>
      </c>
      <c r="AO5" s="1">
        <f>构件花费!$B$38*(每年新建拆除和既存!AO46+每年新建拆除和既存!AO54/生命周期!$B$5)</f>
        <v>30462699114.807743</v>
      </c>
      <c r="AP5" s="1">
        <f>构件花费!$B$38*(每年新建拆除和既存!AP46+每年新建拆除和既存!AP54/生命周期!$B$5)</f>
        <v>30481933899.697937</v>
      </c>
      <c r="AQ5" s="1">
        <f>构件花费!$B$38*(每年新建拆除和既存!AQ46+每年新建拆除和既存!AQ54/生命周期!$B$5)</f>
        <v>30502647295.669624</v>
      </c>
      <c r="AR5" s="1">
        <f>构件花费!$B$38*(每年新建拆除和既存!AR46+每年新建拆除和既存!AR54/生命周期!$B$5)</f>
        <v>30525733480.106064</v>
      </c>
      <c r="AS5" s="1">
        <f>构件花费!$B$38*(每年新建拆除和既存!AS46+每年新建拆除和既存!AS54/生命周期!$B$5)</f>
        <v>30552120950.724934</v>
      </c>
      <c r="AT5" s="1">
        <f>构件花费!$B$38*(每年新建拆除和既存!AT46+每年新建拆除和既存!AT54/生命周期!$B$5)</f>
        <v>30582390755.392002</v>
      </c>
      <c r="AU5" s="1">
        <f>构件花费!$B$38*(每年新建拆除和既存!AU46+每年新建拆除和既存!AU54/生命周期!$B$5)</f>
        <v>30616815573.256382</v>
      </c>
      <c r="AV5" s="1">
        <f>构件花费!$B$38*(每年新建拆除和既存!AV46+每年新建拆除和既存!AV54/生命周期!$B$5)</f>
        <v>30633800145.99799</v>
      </c>
    </row>
    <row r="6" spans="1:48" x14ac:dyDescent="0.15">
      <c r="A6" t="s">
        <v>4</v>
      </c>
      <c r="B6" s="1">
        <f>构件花费!$B$44*(每年新建拆除和既存!B46+每年新建拆除和既存!B54/生命周期!$B$6)</f>
        <v>25964724939.30965</v>
      </c>
      <c r="C6" s="1">
        <f>构件花费!$B$44*(每年新建拆除和既存!C46+每年新建拆除和既存!C54/生命周期!$B$6)</f>
        <v>25965828336.773201</v>
      </c>
      <c r="D6" s="1">
        <f>构件花费!$B$44*(每年新建拆除和既存!D46+每年新建拆除和既存!D54/生命周期!$B$6)</f>
        <v>26029374925.547081</v>
      </c>
      <c r="E6" s="1">
        <f>构件花费!$B$44*(每年新建拆除和既存!E46+每年新建拆除和既存!E54/生命周期!$B$6)</f>
        <v>26700369403.840889</v>
      </c>
      <c r="F6" s="1">
        <f>构件花费!$B$44*(每年新建拆除和既存!F46+每年新建拆除和既存!F54/生命周期!$B$6)</f>
        <v>27366964282.929001</v>
      </c>
      <c r="G6" s="1">
        <f>构件花费!$B$44*(每年新建拆除和既存!G46+每年新建拆除和既存!G54/生命周期!$B$6)</f>
        <v>28442350534.243881</v>
      </c>
      <c r="H6" s="1">
        <f>构件花费!$B$44*(每年新建拆除和既存!H46+每年新建拆除和既存!H54/生命周期!$B$6)</f>
        <v>29201405917.136406</v>
      </c>
      <c r="I6" s="1">
        <f>构件花费!$B$44*(每年新建拆除和既存!I46+每年新建拆除和既存!I54/生命周期!$B$6)</f>
        <v>29734205086.165771</v>
      </c>
      <c r="J6" s="1">
        <f>构件花费!$B$44*(每年新建拆除和既存!J46+每年新建拆除和既存!J54/生命周期!$B$6)</f>
        <v>30337386304.527576</v>
      </c>
      <c r="K6" s="1">
        <f>构件花费!$B$44*(每年新建拆除和既存!K46+每年新建拆除和既存!K54/生命周期!$B$6)</f>
        <v>30892234066.751114</v>
      </c>
      <c r="L6" s="1">
        <f>构件花费!$B$44*(每年新建拆除和既存!L46+每年新建拆除和既存!L54/生命周期!$B$6)</f>
        <v>31434303517.058853</v>
      </c>
      <c r="M6" s="1">
        <f>构件花费!$B$44*(每年新建拆除和既存!M46+每年新建拆除和既存!M54/生命周期!$B$6)</f>
        <v>31960815746.847538</v>
      </c>
      <c r="N6" s="1">
        <f>构件花费!$B$44*(每年新建拆除和既存!N46+每年新建拆除和既存!N54/生命周期!$B$6)</f>
        <v>32469626078.689125</v>
      </c>
      <c r="O6" s="1">
        <f>构件花费!$B$44*(每年新建拆除和既存!O46+每年新建拆除和既存!O54/生命周期!$B$6)</f>
        <v>32960401963.556168</v>
      </c>
      <c r="P6" s="1">
        <f>构件花费!$B$44*(每年新建拆除和既存!P46+每年新建拆除和既存!P54/生命周期!$B$6)</f>
        <v>33437244742.706665</v>
      </c>
      <c r="Q6" s="1">
        <f>构件花费!$B$44*(每年新建拆除和既存!Q46+每年新建拆除和既存!Q54/生命周期!$B$6)</f>
        <v>33901680562.636051</v>
      </c>
      <c r="R6" s="1">
        <f>构件花费!$B$44*(每年新建拆除和既存!R46+每年新建拆除和既存!R54/生命周期!$B$6)</f>
        <v>34341413679.266224</v>
      </c>
      <c r="S6" s="1">
        <f>构件花费!$B$44*(每年新建拆除和既存!S46+每年新建拆除和既存!S54/生命周期!$B$6)</f>
        <v>34613450977.065086</v>
      </c>
      <c r="T6" s="1">
        <f>构件花费!$B$44*(每年新建拆除和既存!T46+每年新建拆除和既存!T54/生命周期!$B$6)</f>
        <v>34868672784.418587</v>
      </c>
      <c r="U6" s="1">
        <f>构件花费!$B$44*(每年新建拆除和既存!U46+每年新建拆除和既存!U54/生命周期!$B$6)</f>
        <v>35109410837.029373</v>
      </c>
      <c r="V6" s="1">
        <f>构件花费!$B$44*(每年新建拆除和既存!V46+每年新建拆除和既存!V54/生命周期!$B$6)</f>
        <v>35336177059.15004</v>
      </c>
      <c r="W6" s="1">
        <f>构件花费!$B$44*(每年新建拆除和既存!W46+每年新建拆除和既存!W54/生命周期!$B$6)</f>
        <v>35549454392.20443</v>
      </c>
      <c r="X6" s="1">
        <f>构件花费!$B$44*(每年新建拆除和既存!X46+每年新建拆除和既存!X54/生命周期!$B$6)</f>
        <v>35749295675.908752</v>
      </c>
      <c r="Y6" s="1">
        <f>构件花费!$B$44*(每年新建拆除和既存!Y46+每年新建拆除和既存!Y54/生命周期!$B$6)</f>
        <v>35936350089.582428</v>
      </c>
      <c r="Z6" s="1">
        <f>构件花费!$B$44*(每年新建拆除和既存!Z46+每年新建拆除和既存!Z54/生命周期!$B$6)</f>
        <v>36111451713.166359</v>
      </c>
      <c r="AA6" s="1">
        <f>构件花费!$B$44*(每年新建拆除和既存!AA46+每年新建拆除和既存!AA54/生命周期!$B$6)</f>
        <v>36275148614.864159</v>
      </c>
      <c r="AB6" s="1">
        <f>构件花费!$B$44*(每年新建拆除和既存!AB46+每年新建拆除和既存!AB54/生命周期!$B$6)</f>
        <v>36427836100.885765</v>
      </c>
      <c r="AC6" s="1">
        <f>构件花费!$B$44*(每年新建拆除和既存!AC46+每年新建拆除和既存!AC54/生命周期!$B$6)</f>
        <v>36529721169.59446</v>
      </c>
      <c r="AD6" s="1">
        <f>构件花费!$B$44*(每年新建拆除和既存!AD46+每年新建拆除和既存!AD54/生命周期!$B$6)</f>
        <v>36621685808.033188</v>
      </c>
      <c r="AE6" s="1">
        <f>构件花费!$B$44*(每年新建拆除和既存!AE46+每年新建拆除和既存!AE54/生命周期!$B$6)</f>
        <v>36696448246.364677</v>
      </c>
      <c r="AF6" s="1">
        <f>构件花费!$B$44*(每年新建拆除和既存!AF46+每年新建拆除和既存!AF54/生命周期!$B$6)</f>
        <v>36762563466.560257</v>
      </c>
      <c r="AG6" s="1">
        <f>构件花费!$B$44*(每年新建拆除和既存!AG46+每年新建拆除和既存!AG54/生命周期!$B$6)</f>
        <v>36821558076.988251</v>
      </c>
      <c r="AH6" s="1">
        <f>构件花费!$B$44*(每年新建拆除和既存!AH46+每年新建拆除和既存!AH54/生命周期!$B$6)</f>
        <v>36873544306.206268</v>
      </c>
      <c r="AI6" s="1">
        <f>构件花费!$B$44*(每年新建拆除和既存!AI46+每年新建拆除和既存!AI54/生命周期!$B$6)</f>
        <v>36917790823.939415</v>
      </c>
      <c r="AJ6" s="1">
        <f>构件花费!$B$44*(每年新建拆除和既存!AJ46+每年新建拆除和既存!AJ54/生命周期!$B$6)</f>
        <v>36957248941.11866</v>
      </c>
      <c r="AK6" s="1">
        <f>构件花费!$B$44*(每年新建拆除和既存!AK46+每年新建拆除和既存!AK54/生命周期!$B$6)</f>
        <v>36992616134.800766</v>
      </c>
      <c r="AL6" s="1">
        <f>构件花费!$B$44*(每年新建拆除和既存!AL46+每年新建拆除和既存!AL54/生命周期!$B$6)</f>
        <v>37023590550.834732</v>
      </c>
      <c r="AM6" s="1">
        <f>构件花费!$B$44*(每年新建拆除和既存!AM46+每年新建拆除和既存!AM54/生命周期!$B$6)</f>
        <v>37052387245.114357</v>
      </c>
      <c r="AN6" s="1">
        <f>构件花费!$B$44*(每年新建拆除和既存!AN46+每年新建拆除和既存!AN54/生命周期!$B$6)</f>
        <v>37077722009.354927</v>
      </c>
      <c r="AO6" s="1">
        <f>构件花费!$B$44*(每年新建拆除和既存!AO46+每年新建拆除和既存!AO54/生命周期!$B$6)</f>
        <v>37101509680.835266</v>
      </c>
      <c r="AP6" s="1">
        <f>构件花费!$B$44*(每年新建拆除和既存!AP46+每年新建拆除和既存!AP54/生命周期!$B$6)</f>
        <v>37125361873.795395</v>
      </c>
      <c r="AQ6" s="1">
        <f>构件花费!$B$44*(每年新建拆除和既存!AQ46+每年新建拆除和既存!AQ54/生命周期!$B$6)</f>
        <v>37150987440.762764</v>
      </c>
      <c r="AR6" s="1">
        <f>构件花费!$B$44*(每年新建拆除和既存!AR46+每年新建拆除和既存!AR54/生命周期!$B$6)</f>
        <v>37179468177.338463</v>
      </c>
      <c r="AS6" s="1">
        <f>构件花费!$B$44*(每年新建拆除和既存!AS46+每年新建拆除和既存!AS54/生命周期!$B$6)</f>
        <v>37211927328.041214</v>
      </c>
      <c r="AT6" s="1">
        <f>构件花费!$B$44*(每年新建拆除和既存!AT46+每年新建拆除和既存!AT54/生命周期!$B$6)</f>
        <v>37249068005.123184</v>
      </c>
      <c r="AU6" s="1">
        <f>构件花费!$B$44*(每年新建拆除和既存!AU46+每年新建拆除和既存!AU54/生命周期!$B$6)</f>
        <v>37291220443.976364</v>
      </c>
      <c r="AV6" s="1">
        <f>构件花费!$B$44*(每年新建拆除和既存!AV46+每年新建拆除和既存!AV54/生命周期!$B$6)</f>
        <v>37312275063.512985</v>
      </c>
    </row>
    <row r="7" spans="1:48" x14ac:dyDescent="0.1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</row>
  </sheetData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V7"/>
  <sheetViews>
    <sheetView topLeftCell="AD1" workbookViewId="0">
      <selection activeCell="AV12" sqref="AV12"/>
    </sheetView>
  </sheetViews>
  <sheetFormatPr defaultColWidth="9.125" defaultRowHeight="13.5" x14ac:dyDescent="0.15"/>
  <cols>
    <col min="1" max="1" width="24.875" customWidth="1"/>
    <col min="2" max="38" width="12.625" customWidth="1"/>
  </cols>
  <sheetData>
    <row r="1" spans="1:48" x14ac:dyDescent="0.15">
      <c r="A1" t="s">
        <v>6</v>
      </c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  <c r="S1">
        <v>2031</v>
      </c>
      <c r="T1">
        <v>2032</v>
      </c>
      <c r="U1">
        <v>2033</v>
      </c>
      <c r="V1">
        <v>2034</v>
      </c>
      <c r="W1">
        <v>2035</v>
      </c>
      <c r="X1">
        <v>2036</v>
      </c>
      <c r="Y1">
        <v>2037</v>
      </c>
      <c r="Z1">
        <v>2038</v>
      </c>
      <c r="AA1">
        <v>2039</v>
      </c>
      <c r="AB1">
        <v>2040</v>
      </c>
      <c r="AC1">
        <v>2041</v>
      </c>
      <c r="AD1">
        <v>2042</v>
      </c>
      <c r="AE1">
        <v>2043</v>
      </c>
      <c r="AF1">
        <v>2044</v>
      </c>
      <c r="AG1">
        <v>2045</v>
      </c>
      <c r="AH1">
        <v>2046</v>
      </c>
      <c r="AI1">
        <v>2047</v>
      </c>
      <c r="AJ1">
        <v>2048</v>
      </c>
      <c r="AK1">
        <v>2049</v>
      </c>
      <c r="AL1">
        <v>2050</v>
      </c>
      <c r="AM1">
        <v>2051</v>
      </c>
      <c r="AN1">
        <v>2052</v>
      </c>
      <c r="AO1">
        <v>2053</v>
      </c>
      <c r="AP1">
        <v>2054</v>
      </c>
      <c r="AQ1">
        <v>2055</v>
      </c>
      <c r="AR1">
        <v>2056</v>
      </c>
      <c r="AS1">
        <v>2057</v>
      </c>
      <c r="AT1">
        <v>2058</v>
      </c>
      <c r="AU1">
        <v>2059</v>
      </c>
      <c r="AV1">
        <v>2060</v>
      </c>
    </row>
    <row r="2" spans="1:48" x14ac:dyDescent="0.15">
      <c r="A2" t="s">
        <v>0</v>
      </c>
      <c r="B2" s="1">
        <f>构件花费!$B$41*(每年新建拆除和既存!B49+每年新建拆除和既存!B56/生命周期!$C$2)</f>
        <v>17475608674.474419</v>
      </c>
      <c r="C2" s="1">
        <f>构件花费!$B$41*(每年新建拆除和既存!C49+每年新建拆除和既存!C56/生命周期!$C$2)</f>
        <v>17506323787.659443</v>
      </c>
      <c r="D2" s="1">
        <f>构件花费!$B$41*(每年新建拆除和既存!D49+每年新建拆除和既存!D56/生命周期!$C$2)</f>
        <v>17205459402.975033</v>
      </c>
      <c r="E2" s="1">
        <f>构件花费!$B$41*(每年新建拆除和既存!E49+每年新建拆除和既存!E56/生命周期!$C$2)</f>
        <v>16869409298.986589</v>
      </c>
      <c r="F2" s="1">
        <f>构件花费!$B$41*(每年新建拆除和既存!F49+每年新建拆除和既存!F56/生命周期!$C$2)</f>
        <v>16069412708.635098</v>
      </c>
      <c r="G2" s="1">
        <f>构件花费!$B$41*(每年新建拆除和既存!G49+每年新建拆除和既存!G56/生命周期!$C$2)</f>
        <v>15626272914.349884</v>
      </c>
      <c r="H2" s="1">
        <f>构件花费!$B$41*(每年新建拆除和既存!H49+每年新建拆除和既存!H56/生命周期!$C$2)</f>
        <v>15495577310.702812</v>
      </c>
      <c r="I2" s="1">
        <f>构件花费!$B$41*(每年新建拆除和既存!I49+每年新建拆除和既存!I56/生命周期!$C$2)</f>
        <v>15342562713.519136</v>
      </c>
      <c r="J2" s="1">
        <f>构件花费!$B$41*(每年新建拆除和既存!J49+每年新建拆除和既存!J56/生命周期!$C$2)</f>
        <v>15276470282.477667</v>
      </c>
      <c r="K2" s="1">
        <f>构件花费!$B$41*(每年新建拆除和既存!K49+每年新建拆除和既存!K56/生命周期!$C$2)</f>
        <v>15073625540.501139</v>
      </c>
      <c r="L2" s="1">
        <f>构件花费!$B$41*(每年新建拆除和既存!L49+每年新建拆除和既存!L56/生命周期!$C$2)</f>
        <v>14862094662.094933</v>
      </c>
      <c r="M2" s="1">
        <f>构件花费!$B$41*(每年新建拆除和既存!M49+每年新建拆除和既存!M56/生命周期!$C$2)</f>
        <v>14644068819.45472</v>
      </c>
      <c r="N2" s="1">
        <f>构件花费!$B$41*(每年新建拆除和既存!N49+每年新建拆除和既存!N56/生命周期!$C$2)</f>
        <v>14420098962.19619</v>
      </c>
      <c r="O2" s="1">
        <f>构件花费!$B$41*(每年新建拆除和既存!O49+每年新建拆除和既存!O56/生命周期!$C$2)</f>
        <v>14186643285.042599</v>
      </c>
      <c r="P2" s="1">
        <f>构件花费!$B$41*(每年新建拆除和既存!P49+每年新建拆除和既存!P56/生命周期!$C$2)</f>
        <v>13942607988.810621</v>
      </c>
      <c r="Q2" s="1">
        <f>构件花费!$B$41*(每年新建拆除和既存!Q49+每年新建拆除和既存!Q56/生命周期!$C$2)</f>
        <v>13699839064.120071</v>
      </c>
      <c r="R2" s="1">
        <f>构件花费!$B$41*(每年新建拆除和既存!R49+每年新建拆除和既存!R56/生命周期!$C$2)</f>
        <v>13592162938.500988</v>
      </c>
      <c r="S2" s="1">
        <f>构件花费!$B$41*(每年新建拆除和既存!S49+每年新建拆除和既存!S56/生命周期!$C$2)</f>
        <v>13479275625.116018</v>
      </c>
      <c r="T2" s="1">
        <f>构件花费!$B$41*(每年新建拆除和既存!T49+每年新建拆除和既存!T56/生命周期!$C$2)</f>
        <v>13359507707.640095</v>
      </c>
      <c r="U2" s="1">
        <f>构件花费!$B$41*(每年新建拆除和既存!U49+每年新建拆除和既存!U56/生命周期!$C$2)</f>
        <v>13232933642.912172</v>
      </c>
      <c r="V2" s="1">
        <f>构件花费!$B$41*(每年新建拆除和既存!V49+每年新建拆除和既存!V56/生命周期!$C$2)</f>
        <v>13099699454.404663</v>
      </c>
      <c r="W2" s="1">
        <f>构件花费!$B$41*(每年新建拆除和既存!W49+每年新建拆除和既存!W56/生命周期!$C$2)</f>
        <v>12960398270.940958</v>
      </c>
      <c r="X2" s="1">
        <f>构件花费!$B$41*(每年新建拆除和既存!X49+每年新建拆除和既存!X56/生命周期!$C$2)</f>
        <v>12815113885.054844</v>
      </c>
      <c r="Y2" s="1">
        <f>构件花费!$B$41*(每年新建拆除和既存!Y49+每年新建拆除和既存!Y56/生命周期!$C$2)</f>
        <v>12663802728.9977</v>
      </c>
      <c r="Z2" s="1">
        <f>构件花费!$B$41*(每年新建拆除和既存!Z49+每年新建拆除和既存!Z56/生命周期!$C$2)</f>
        <v>12506736305.719944</v>
      </c>
      <c r="AA2" s="1">
        <f>构件花费!$B$41*(每年新建拆除和既存!AA49+每年新建拆除和既存!AA56/生命周期!$C$2)</f>
        <v>12344376648.035706</v>
      </c>
      <c r="AB2" s="1">
        <f>构件花费!$B$41*(每年新建拆除和既存!AB49+每年新建拆除和既存!AB56/生命周期!$C$2)</f>
        <v>12214729240.73562</v>
      </c>
      <c r="AC2" s="1">
        <f>构件花费!$B$41*(每年新建拆除和既存!AC49+每年新建拆除和既存!AC56/生命周期!$C$2)</f>
        <v>12080579960.193851</v>
      </c>
      <c r="AD2" s="1">
        <f>构件花费!$B$41*(每年新建拆除和既存!AD49+每年新建拆除和既存!AD56/生命周期!$C$2)</f>
        <v>11942284793.931969</v>
      </c>
      <c r="AE2" s="1">
        <f>构件花费!$B$41*(每年新建拆除和既存!AE49+每年新建拆除和既存!AE56/生命周期!$C$2)</f>
        <v>11800230870.840126</v>
      </c>
      <c r="AF2" s="1">
        <f>构件花费!$B$41*(每年新建拆除和既存!AF49+每年新建拆除和既存!AF56/生命周期!$C$2)</f>
        <v>11654834944.271271</v>
      </c>
      <c r="AG2" s="1">
        <f>构件花费!$B$41*(每年新建拆除和既存!AG49+每年新建拆除和既存!AG56/生命周期!$C$2)</f>
        <v>11506543892.639177</v>
      </c>
      <c r="AH2" s="1">
        <f>构件花费!$B$41*(每年新建拆除和既存!AH49+每年新建拆除和既存!AH56/生命周期!$C$2)</f>
        <v>11356437542.831108</v>
      </c>
      <c r="AI2" s="1">
        <f>构件花费!$B$41*(每年新建拆除和既存!AI49+每年新建拆除和既存!AI56/生命周期!$C$2)</f>
        <v>11206433606.635101</v>
      </c>
      <c r="AJ2" s="1">
        <f>构件花费!$B$41*(每年新建拆除和既存!AJ49+每年新建拆除和既存!AJ56/生命周期!$C$2)</f>
        <v>11055067917.964735</v>
      </c>
      <c r="AK2" s="1">
        <f>构件花费!$B$41*(每年新建拆除和既存!AK49+每年新建拆除和既存!AK56/生命周期!$C$2)</f>
        <v>10903034667.365822</v>
      </c>
      <c r="AL2" s="1">
        <f>构件花费!$B$41*(每年新建拆除和既存!AL49+每年新建拆除和既存!AL56/生命周期!$C$2)</f>
        <v>10753932938.066473</v>
      </c>
      <c r="AM2" s="1">
        <f>构件花费!$B$41*(每年新建拆除和既存!AM49+每年新建拆除和既存!AM56/生命周期!$C$2)</f>
        <v>10618488955.042843</v>
      </c>
      <c r="AN2" s="1">
        <f>构件花费!$B$41*(每年新建拆除和既存!AN49+每年新建拆除和既存!AN56/生命周期!$C$2)</f>
        <v>10485817197.175049</v>
      </c>
      <c r="AO2" s="1">
        <f>构件花费!$B$41*(每年新建拆除和既存!AO49+每年新建拆除和既存!AO56/生命周期!$C$2)</f>
        <v>10355708681.346811</v>
      </c>
      <c r="AP2" s="1">
        <f>构件花费!$B$41*(每年新建拆除和既存!AP49+每年新建拆除和既存!AP56/生命周期!$C$2)</f>
        <v>10228293909.753069</v>
      </c>
      <c r="AQ2" s="1">
        <f>构件花费!$B$41*(每年新建拆除和既存!AQ49+每年新建拆除和既存!AQ56/生命周期!$C$2)</f>
        <v>10103670663.9039</v>
      </c>
      <c r="AR2" s="1">
        <f>构件花费!$B$41*(每年新建拆除和既存!AR49+每年新建拆除和既存!AR56/生命周期!$C$2)</f>
        <v>9982580654.6696796</v>
      </c>
      <c r="AS2" s="1">
        <f>构件花费!$B$41*(每年新建拆除和既存!AS49+每年新建拆除和既存!AS56/生命周期!$C$2)</f>
        <v>9865786732.6383247</v>
      </c>
      <c r="AT2" s="1">
        <f>构件花费!$B$41*(每年新建拆除和既存!AT49+每年新建拆除和既存!AT56/生命周期!$C$2)</f>
        <v>9754505414.8574905</v>
      </c>
      <c r="AU2" s="1">
        <f>构件花费!$B$41*(每年新建拆除和既存!AU49+每年新建拆除和既存!AU56/生命周期!$C$2)</f>
        <v>9650360595.5707111</v>
      </c>
      <c r="AV2" s="1">
        <f>构件花费!$B$41*(每年新建拆除和既存!AV49+每年新建拆除和既存!AV56/生命周期!$C$2)</f>
        <v>9519914496.3364429</v>
      </c>
    </row>
    <row r="3" spans="1:48" x14ac:dyDescent="0.15">
      <c r="A3" t="s">
        <v>1</v>
      </c>
      <c r="B3" s="1">
        <f>构件花费!$C$45*(每年新建拆除和既存!B49+每年新建拆除和既存!B56/生命周期!$C$3)</f>
        <v>7587607847.2216444</v>
      </c>
      <c r="C3" s="1">
        <f>构件花费!$C$45*(每年新建拆除和既存!C49+每年新建拆除和既存!C56/生命周期!$C$3)</f>
        <v>7600693316.154439</v>
      </c>
      <c r="D3" s="1">
        <f>构件花费!$C$45*(每年新建拆除和既存!D49+每年新建拆除和既存!D56/生命周期!$C$3)</f>
        <v>7470181921.1909781</v>
      </c>
      <c r="E3" s="1">
        <f>构件花费!$C$45*(每年新建拆除和既存!E49+每年新建拆除和既存!E56/生命周期!$C$3)</f>
        <v>7324515495.916996</v>
      </c>
      <c r="F3" s="1">
        <f>构件花费!$C$45*(每年新建拆除和既存!F49+每年新建拆除和既存!F56/生命周期!$C$3)</f>
        <v>6977240452.6078892</v>
      </c>
      <c r="G3" s="1">
        <f>构件花费!$C$45*(每年新建拆除和既存!G49+每年新建拆除和既存!G56/生命周期!$C$3)</f>
        <v>6785889591.1877346</v>
      </c>
      <c r="H3" s="1">
        <f>构件花费!$C$45*(每年新建拆除和既存!H49+每年新建拆除和既存!H56/生命周期!$C$3)</f>
        <v>6729074764.9316587</v>
      </c>
      <c r="I3" s="1">
        <f>构件花费!$C$45*(每年新建拆除和既存!I49+每年新建拆除和既存!I56/生命周期!$C$3)</f>
        <v>6662641654.2646055</v>
      </c>
      <c r="J3" s="1">
        <f>构件花费!$C$45*(每年新建拆除和既存!J49+每年新建拆除和既存!J56/生命周期!$C$3)</f>
        <v>6633130701.0314407</v>
      </c>
      <c r="K3" s="1">
        <f>构件花费!$C$45*(每年新建拆除和既存!K49+每年新建拆除和既存!K56/生命周期!$C$3)</f>
        <v>6545251468.3280535</v>
      </c>
      <c r="L3" s="1">
        <f>构件花费!$C$45*(每年新建拆除和既存!L49+每年新建拆除和既存!L56/生命周期!$C$3)</f>
        <v>6453588150.6300602</v>
      </c>
      <c r="M3" s="1">
        <f>构件花费!$C$45*(每年新建拆除和既存!M49+每年新建拆除和既存!M56/生命周期!$C$3)</f>
        <v>6359093864.6490288</v>
      </c>
      <c r="N3" s="1">
        <f>构件花费!$C$45*(每年新建拆除和既存!N49+每年新建拆除和既存!N56/生命周期!$C$3)</f>
        <v>6262008766.5605793</v>
      </c>
      <c r="O3" s="1">
        <f>构件花费!$C$45*(每年新建拆除和既存!O49+每年新建拆除和既存!O56/生命周期!$C$3)</f>
        <v>6160794370.5309038</v>
      </c>
      <c r="P3" s="1">
        <f>构件花费!$C$45*(每年新建拆除和既存!P49+每年新建拆除和既存!P56/生命周期!$C$3)</f>
        <v>6054975860.2269897</v>
      </c>
      <c r="Q3" s="1">
        <f>构件花费!$C$45*(每年新建拆除和既存!Q49+每年新建拆除和既存!Q56/生命周期!$C$3)</f>
        <v>5949701294.9218321</v>
      </c>
      <c r="R3" s="1">
        <f>构件花费!$C$45*(每年新建拆除和既存!R49+每年新建拆除和既存!R56/生命周期!$C$3)</f>
        <v>5903124978.2362957</v>
      </c>
      <c r="S3" s="1">
        <f>构件花费!$C$45*(每年新建拆除和既存!S49+每年新建拆除和既存!S56/生命周期!$C$3)</f>
        <v>5854278456.9759102</v>
      </c>
      <c r="T3" s="1">
        <f>构件花费!$C$45*(每年新建拆除和既存!T49+每年新建拆除和既存!T56/生命周期!$C$3)</f>
        <v>5802436558.9516859</v>
      </c>
      <c r="U3" s="1">
        <f>构件花费!$C$45*(每年新建拆除和既存!U49+每年新建拆除和既存!U56/生命周期!$C$3)</f>
        <v>5747631878.0504818</v>
      </c>
      <c r="V3" s="1">
        <f>构件花费!$C$45*(每年新建拆除和既存!V49+每年新建拆除和既存!V56/生命周期!$C$3)</f>
        <v>5689928082.9582605</v>
      </c>
      <c r="W3" s="1">
        <f>构件花费!$C$45*(每年新建拆除和既存!W49+每年新建拆除和既存!W56/生命周期!$C$3)</f>
        <v>5629583110.8242512</v>
      </c>
      <c r="X3" s="1">
        <f>构件花费!$C$45*(每年新建拆除和既存!X49+每年新建拆除和既存!X56/生命周期!$C$3)</f>
        <v>5566633551.1440525</v>
      </c>
      <c r="Y3" s="1">
        <f>构件花费!$C$45*(每年新建拆除和既存!Y49+每年新建拆除和既存!Y56/生命周期!$C$3)</f>
        <v>5501060635.1085281</v>
      </c>
      <c r="Z3" s="1">
        <f>构件花费!$C$45*(每年新建拆除和既存!Z49+每年新建拆除和既存!Z56/生命周期!$C$3)</f>
        <v>5432982494.9925108</v>
      </c>
      <c r="AA3" s="1">
        <f>构件花费!$C$45*(每年新建拆除和既存!AA49+每年新建拆除和既存!AA56/生命周期!$C$3)</f>
        <v>5362600046.9084759</v>
      </c>
      <c r="AB3" s="1">
        <f>构件花费!$C$45*(每年新建拆除和既存!AB49+每年新建拆除和既存!AB56/生命周期!$C$3)</f>
        <v>5306428614.3322992</v>
      </c>
      <c r="AC3" s="1">
        <f>构件花费!$C$45*(每年新建拆除和既存!AC49+每年新建拆除和既存!AC56/生命周期!$C$3)</f>
        <v>5248297013.4555407</v>
      </c>
      <c r="AD3" s="1">
        <f>构件花费!$C$45*(每年新建拆除和既存!AD49+每年新建拆除和既存!AD56/生命周期!$C$3)</f>
        <v>5188360054.5624456</v>
      </c>
      <c r="AE3" s="1">
        <f>构件花费!$C$45*(每年新建拆除和既存!AE49+每年新建拆除和既存!AE56/生命周期!$C$3)</f>
        <v>5126786074.080534</v>
      </c>
      <c r="AF3" s="1">
        <f>构件花费!$C$45*(每年新建拆除和既存!AF49+每年新建拆除和既存!AF56/生命周期!$C$3)</f>
        <v>5063756276.0674095</v>
      </c>
      <c r="AG3" s="1">
        <f>构件花费!$C$45*(每年新建拆除和既存!AG49+每年新建拆除和既存!AG56/生命周期!$C$3)</f>
        <v>4999464950.2996054</v>
      </c>
      <c r="AH3" s="1">
        <f>构件花费!$C$45*(每年新建拆除和既存!AH49+每年新建拆除和既存!AH56/生命周期!$C$3)</f>
        <v>4934381428.2058105</v>
      </c>
      <c r="AI3" s="1">
        <f>构件花费!$C$45*(每年新建拆除和既存!AI49+每年新建拆除和既存!AI56/生命周期!$C$3)</f>
        <v>4869339137.9040728</v>
      </c>
      <c r="AJ3" s="1">
        <f>构件花费!$C$45*(每年新建拆除和既存!AJ49+每年新建拆除和既存!AJ56/生命周期!$C$3)</f>
        <v>4803701916.8232183</v>
      </c>
      <c r="AK3" s="1">
        <f>构件花费!$C$45*(每年新建拆除和既存!AK49+每年新建拆除和既存!AK56/生命周期!$C$3)</f>
        <v>4737771507.5438776</v>
      </c>
      <c r="AL3" s="1">
        <f>构件花费!$C$45*(每年新建拆除和既存!AL49+每年新建拆除和既存!AL56/生命周期!$C$3)</f>
        <v>4673095606.3596096</v>
      </c>
      <c r="AM3" s="1">
        <f>构件花费!$C$45*(每年新建拆除和既存!AM49+每年新建拆除和既存!AM56/生命周期!$C$3)</f>
        <v>4614238750.3962345</v>
      </c>
      <c r="AN3" s="1">
        <f>构件花费!$C$45*(每年新建拆除和既存!AN49+每年新建拆除和既存!AN56/生命周期!$C$3)</f>
        <v>4556586558.184269</v>
      </c>
      <c r="AO3" s="1">
        <f>构件花费!$C$45*(每年新建拆除和既存!AO49+每年新建拆除和既存!AO56/生命周期!$C$3)</f>
        <v>4500048216.6148615</v>
      </c>
      <c r="AP3" s="1">
        <f>构件花费!$C$45*(每年新建拆除和既存!AP49+每年新建拆除和既存!AP56/生命周期!$C$3)</f>
        <v>4444680435.1018877</v>
      </c>
      <c r="AQ3" s="1">
        <f>构件花费!$C$45*(每年新建拆除和既存!AQ49+每年新建拆除和既存!AQ56/生命周期!$C$3)</f>
        <v>4390525704.364583</v>
      </c>
      <c r="AR3" s="1">
        <f>构件花费!$C$45*(每年新建拆除和既存!AR49+每年新建拆除和既存!AR56/生命周期!$C$3)</f>
        <v>4337906333.0717373</v>
      </c>
      <c r="AS3" s="1">
        <f>构件花费!$C$45*(每年新建拆除和既存!AS49+每年新建拆除和既存!AS56/生命周期!$C$3)</f>
        <v>4287153816.1053853</v>
      </c>
      <c r="AT3" s="1">
        <f>构件花费!$C$45*(每年新建拆除和既存!AT49+每年新建拆除和既存!AT56/生命周期!$C$3)</f>
        <v>4238796788.0128312</v>
      </c>
      <c r="AU3" s="1">
        <f>构件花费!$C$45*(每年新建拆除和既存!AU49+每年新建拆除和既存!AU56/生命周期!$C$3)</f>
        <v>4193540908.1187482</v>
      </c>
      <c r="AV3" s="1">
        <f>构件花费!$C$45*(每年新建拆除和既存!AV49+每年新建拆除和既存!AV56/生命周期!$C$3)</f>
        <v>4136855870.4949207</v>
      </c>
    </row>
    <row r="4" spans="1:48" x14ac:dyDescent="0.15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</row>
    <row r="5" spans="1:48" x14ac:dyDescent="0.15">
      <c r="A5" t="s">
        <v>3</v>
      </c>
      <c r="B5" s="1">
        <f>构件花费!$B$41*(每年新建拆除和既存!B49+每年新建拆除和既存!B56/生命周期!$C$5)</f>
        <v>41670497159.756584</v>
      </c>
      <c r="C5" s="1">
        <f>构件花费!$B$41*(每年新建拆除和既存!C49+每年新建拆除和既存!C56/生命周期!$C$5)</f>
        <v>41696837477.212669</v>
      </c>
      <c r="D5" s="1">
        <f>构件花费!$B$41*(每年新建拆除和既存!D49+每年新建拆除和既存!D56/生命周期!$C$5)</f>
        <v>41001657007.842377</v>
      </c>
      <c r="E5" s="1">
        <f>构件花费!$B$41*(每年新建拆除和既存!E49+每年新建拆除和既存!E56/生命周期!$C$5)</f>
        <v>40245417831.194351</v>
      </c>
      <c r="F5" s="1">
        <f>构件花费!$B$41*(每年新建拆除和既存!F49+每年新建拆除和既存!F56/生命周期!$C$5)</f>
        <v>38350875210.746361</v>
      </c>
      <c r="G5" s="1">
        <f>构件花费!$B$41*(每年新建拆除和既存!G49+每年新建拆除和既存!G56/生命周期!$C$5)</f>
        <v>37491316632.240753</v>
      </c>
      <c r="H5" s="1">
        <f>构件花费!$B$41*(每年新建拆除和既存!H49+每年新建拆除和既存!H56/生命周期!$C$5)</f>
        <v>37166746069.315567</v>
      </c>
      <c r="I5" s="1">
        <f>构件花费!$B$41*(每年新建拆除和既存!I49+每年新建拆除和既存!I56/生命周期!$C$5)</f>
        <v>36802480439.885216</v>
      </c>
      <c r="J5" s="1">
        <f>构件花费!$B$41*(每年新建拆除和既存!J49+每年新建拆除和既存!J56/生命周期!$C$5)</f>
        <v>36492342570.089333</v>
      </c>
      <c r="K5" s="1">
        <f>构件花费!$B$41*(每年新建拆除和既存!K49+每年新建拆除和既存!K56/生命周期!$C$5)</f>
        <v>36044692195.679642</v>
      </c>
      <c r="L5" s="1">
        <f>构件花费!$B$41*(每年新建拆除和既存!L49+每年新建拆除和既存!L56/生命周期!$C$5)</f>
        <v>35573949363.910728</v>
      </c>
      <c r="M5" s="1">
        <f>构件花费!$B$41*(每年新建拆除和既存!M49+每年新建拆除和既存!M56/生命周期!$C$5)</f>
        <v>35085666091.050423</v>
      </c>
      <c r="N5" s="1">
        <f>构件花费!$B$41*(每年新建拆除和既存!N49+每年新建拆除和既存!N56/生命周期!$C$5)</f>
        <v>34581332730.394279</v>
      </c>
      <c r="O5" s="1">
        <f>构件花费!$B$41*(每年新建拆除和既存!O49+每年新建拆除和既存!O56/生命周期!$C$5)</f>
        <v>34052373732.488197</v>
      </c>
      <c r="P5" s="1">
        <f>构件花费!$B$41*(每年新建拆除和既存!P49+每年新建拆除和既存!P56/生命周期!$C$5)</f>
        <v>33496198239.209919</v>
      </c>
      <c r="Q5" s="1">
        <f>构件花费!$B$41*(每年新建拆除和既存!Q49+每年新建拆除和既存!Q56/生命周期!$C$5)</f>
        <v>32941939350.905365</v>
      </c>
      <c r="R5" s="1">
        <f>构件花费!$B$41*(每年新建拆除和既存!R49+每年新建拆除和既存!R56/生命周期!$C$5)</f>
        <v>32717912523.534676</v>
      </c>
      <c r="S5" s="1">
        <f>构件花费!$B$41*(每年新建拆除和既存!S49+每年新建拆除和既存!S56/生命周期!$C$5)</f>
        <v>32480037371.484886</v>
      </c>
      <c r="T5" s="1">
        <f>构件花费!$B$41*(每年新建拆除和既存!T49+每年新建拆除和既存!T56/生命周期!$C$5)</f>
        <v>32224269446.859257</v>
      </c>
      <c r="U5" s="1">
        <f>构件花费!$B$41*(每年新建拆除和既存!U49+每年新建拆除和既存!U56/生命周期!$C$5)</f>
        <v>31950836094.801167</v>
      </c>
      <c r="V5" s="1">
        <f>构件花费!$B$41*(每年新建拆除和既存!V49+每年新建拆除和既存!V56/生命周期!$C$5)</f>
        <v>31660135647.960968</v>
      </c>
      <c r="W5" s="1">
        <f>构件花费!$B$41*(每年新建拆除和既存!W49+每年新建拆除和既存!W56/生命周期!$C$5)</f>
        <v>31353659338.077328</v>
      </c>
      <c r="X5" s="1">
        <f>构件花费!$B$41*(每年新建拆除和既存!X49+每年新建拆除和既存!X56/生命周期!$C$5)</f>
        <v>31031645951.859146</v>
      </c>
      <c r="Y5" s="1">
        <f>构件花费!$B$41*(每年新建拆除和既存!Y49+每年新建拆除和既存!Y56/生命周期!$C$5)</f>
        <v>30694019227.909122</v>
      </c>
      <c r="Z5" s="1">
        <f>构件花费!$B$41*(每年新建拆除和既存!Z49+每年新建拆除和既存!Z56/生命周期!$C$5)</f>
        <v>30341473439.621758</v>
      </c>
      <c r="AA5" s="1">
        <f>构件花费!$B$41*(每年新建拆除和既存!AA49+每年新建拆除和既存!AA56/生命周期!$C$5)</f>
        <v>29975168234.66832</v>
      </c>
      <c r="AB5" s="1">
        <f>构件花费!$B$41*(每年新建拆除和既存!AB49+每年新建拆除和既存!AB56/生命周期!$C$5)</f>
        <v>29688348137.612148</v>
      </c>
      <c r="AC5" s="1">
        <f>构件花费!$B$41*(每年新建拆除和既存!AC49+每年新建拆除和既存!AC56/生命周期!$C$5)</f>
        <v>29389757525.278454</v>
      </c>
      <c r="AD5" s="1">
        <f>构件花费!$B$41*(每年新建拆除和既存!AD49+每年新建拆除和既存!AD56/生命周期!$C$5)</f>
        <v>29080291424.975075</v>
      </c>
      <c r="AE5" s="1">
        <f>构件花费!$B$41*(每年新建拆除和既存!AE49+每年新建拆除和既存!AE56/生命周期!$C$5)</f>
        <v>28760920074.932495</v>
      </c>
      <c r="AF5" s="1">
        <f>构件花费!$B$41*(每年新建拆除和既存!AF49+每年新建拆除和既存!AF56/生命周期!$C$5)</f>
        <v>28432685326.187366</v>
      </c>
      <c r="AG5" s="1">
        <f>构件花费!$B$41*(每年新建拆除和既存!AG49+每年新建拆除和既存!AG56/生命周期!$C$5)</f>
        <v>28096701974.389545</v>
      </c>
      <c r="AH5" s="1">
        <f>构件花费!$B$41*(每年新建拆除和既存!AH49+每年新建拆除和既存!AH56/生命周期!$C$5)</f>
        <v>27755636453.814655</v>
      </c>
      <c r="AI5" s="1">
        <f>构件花费!$B$41*(每年新建拆除和既存!AI49+每年新建拆除和既存!AI56/生命周期!$C$5)</f>
        <v>27414209581.686707</v>
      </c>
      <c r="AJ5" s="1">
        <f>构件花费!$B$41*(每年新建拆除和既存!AJ49+每年新建拆除和既存!AJ56/生命周期!$C$5)</f>
        <v>27068846389.958618</v>
      </c>
      <c r="AK5" s="1">
        <f>构件花费!$B$41*(每年新建拆除和既存!AK49+每年新建拆除和既存!AK56/生命周期!$C$5)</f>
        <v>26721265269.8172</v>
      </c>
      <c r="AL5" s="1">
        <f>构件花费!$B$41*(每年新建拆除和既存!AL49+每年新建拆除和既存!AL56/生命周期!$C$5)</f>
        <v>26377246710.489441</v>
      </c>
      <c r="AM5" s="1">
        <f>构件花费!$B$41*(每年新建拆除和既存!AM49+每年新建拆除和既存!AM56/生命周期!$C$5)</f>
        <v>26045029708.929085</v>
      </c>
      <c r="AN5" s="1">
        <f>构件花费!$B$41*(每年新建拆除和既存!AN49+每年新建拆除和既存!AN56/生命周期!$C$5)</f>
        <v>25719612421.230957</v>
      </c>
      <c r="AO5" s="1">
        <f>构件花费!$B$41*(每年新建拆除和既存!AO49+每年新建拆除和既存!AO56/生命周期!$C$5)</f>
        <v>25400482253.60746</v>
      </c>
      <c r="AP5" s="1">
        <f>构件花费!$B$41*(每年新建拆除和既存!AP49+每年新建拆除和既存!AP56/生命周期!$C$5)</f>
        <v>25087959301.842323</v>
      </c>
      <c r="AQ5" s="1">
        <f>构件花费!$B$41*(每年新建拆除和既存!AQ49+每年新建拆除和既存!AQ56/生命周期!$C$5)</f>
        <v>24782283404.423485</v>
      </c>
      <c r="AR5" s="1">
        <f>构件花费!$B$41*(每年新建拆除和既存!AR49+每年新建拆除和既存!AR56/生命周期!$C$5)</f>
        <v>24485273829.773788</v>
      </c>
      <c r="AS5" s="1">
        <f>构件花费!$B$41*(每年新建拆除和既存!AS49+每年新建拆除和既存!AS56/生命周期!$C$5)</f>
        <v>24198801697.815281</v>
      </c>
      <c r="AT5" s="1">
        <f>构件花费!$B$41*(每年新建拆除和既存!AT49+每年新建拆除和既存!AT56/生命周期!$C$5)</f>
        <v>23925850881.56245</v>
      </c>
      <c r="AU5" s="1">
        <f>构件花费!$B$41*(每年新建拆除和既存!AU49+每年新建拆除和既存!AU56/生命周期!$C$5)</f>
        <v>23670404468.815838</v>
      </c>
      <c r="AV5" s="1">
        <f>构件花费!$B$41*(每年新建拆除和既存!AV49+每年新建拆除和既存!AV56/生命周期!$C$5)</f>
        <v>23350446276.614025</v>
      </c>
    </row>
    <row r="6" spans="1:48" x14ac:dyDescent="0.15">
      <c r="A6" t="s">
        <v>4</v>
      </c>
      <c r="B6" s="1">
        <f>构件花费!$C$44*(每年新建拆除和既存!B49+每年新建拆除和既存!B56/生命周期!$C$6)</f>
        <v>16224232064.575871</v>
      </c>
      <c r="C6" s="1">
        <f>构件花费!$C$44*(每年新建拆除和既存!C49+每年新建拆除和既存!C56/生命周期!$C$6)</f>
        <v>16243675122.46863</v>
      </c>
      <c r="D6" s="1">
        <f>构件花费!$C$44*(每年新建拆除和既存!D49+每年新建拆除和既存!D56/生命周期!$C$6)</f>
        <v>15968654907.778732</v>
      </c>
      <c r="E6" s="1">
        <f>构件花费!$C$44*(每年新建拆除和既存!E49+每年新建拆除和既存!E56/生命周期!$C$6)</f>
        <v>15665387144.204691</v>
      </c>
      <c r="F6" s="1">
        <f>构件花费!$C$44*(每年新建拆除和既存!F49+每年新建拆除和既存!F56/生命周期!$C$6)</f>
        <v>14925199475.631929</v>
      </c>
      <c r="G6" s="1">
        <f>构件花费!$C$44*(每年新建拆除和既存!G49+每年新建拆除和既存!G56/生命周期!$C$6)</f>
        <v>14551921284.033239</v>
      </c>
      <c r="H6" s="1">
        <f>构件花费!$C$44*(每年新建拆除和既存!H49+每年新建拆除和既存!H56/生命周期!$C$6)</f>
        <v>14428083595.756813</v>
      </c>
      <c r="I6" s="1">
        <f>构件花费!$C$44*(每年新建拆除和既存!I49+每年新建拆除和既存!I56/生命周期!$C$6)</f>
        <v>14286141384.894548</v>
      </c>
      <c r="J6" s="1">
        <f>构件花费!$C$44*(每年新建拆除和既存!J49+每年新建拆除和既存!J56/生命周期!$C$6)</f>
        <v>14195272979.869118</v>
      </c>
      <c r="K6" s="1">
        <f>构件花费!$C$44*(每年新建拆除和既存!K49+每年新建拆除和既存!K56/生命周期!$C$6)</f>
        <v>14013923624.662159</v>
      </c>
      <c r="L6" s="1">
        <f>构件花费!$C$44*(每年新建拆除和既存!L49+每年新建拆除和既存!L56/生命周期!$C$6)</f>
        <v>13824049636.776762</v>
      </c>
      <c r="M6" s="1">
        <f>构件花费!$C$44*(每年新建拆除和既存!M49+每年新建拆除和既存!M56/生命周期!$C$6)</f>
        <v>13627748576.79413</v>
      </c>
      <c r="N6" s="1">
        <f>构件花费!$C$44*(每年新建拆除和既存!N49+每年新建拆除和既存!N56/生命周期!$C$6)</f>
        <v>13425566108.563652</v>
      </c>
      <c r="O6" s="1">
        <f>构件花费!$C$44*(每年新建拆除和既存!O49+每年新建拆除和既存!O56/生命周期!$C$6)</f>
        <v>13214188871.011938</v>
      </c>
      <c r="P6" s="1">
        <f>构件花费!$C$44*(每年新建拆除和既存!P49+每年新建拆除和既存!P56/生命周期!$C$6)</f>
        <v>12992604735.377335</v>
      </c>
      <c r="Q6" s="1">
        <f>构件花费!$C$44*(每年新建拆除和既存!Q49+每年新建拆除和既存!Q56/生命周期!$C$6)</f>
        <v>12771982907.515732</v>
      </c>
      <c r="R6" s="1">
        <f>构件花费!$C$44*(每年新建拆除和既存!R49+每年新建拆除和既存!R56/生命周期!$C$6)</f>
        <v>12678347980.937731</v>
      </c>
      <c r="S6" s="1">
        <f>构件花费!$C$44*(每年新建拆除和既存!S49+每年新建拆除和既存!S56/生命周期!$C$6)</f>
        <v>12579599888.651445</v>
      </c>
      <c r="T6" s="1">
        <f>构件花费!$C$44*(每年新建拆除和既存!T49+每年新建拆除和既存!T56/生命周期!$C$6)</f>
        <v>12474176427.212807</v>
      </c>
      <c r="U6" s="1">
        <f>构件花费!$C$44*(每年新建拆除和既存!U49+每年新建拆除和既存!U56/生命周期!$C$6)</f>
        <v>12362156356.137678</v>
      </c>
      <c r="V6" s="1">
        <f>构件花费!$C$44*(每年新建拆除和既存!V49+每年新建拆除和既存!V56/生命周期!$C$6)</f>
        <v>12243684942.139858</v>
      </c>
      <c r="W6" s="1">
        <f>构件花费!$C$44*(每年新建拆除和既存!W49+每年新建拆除和既存!W56/生命周期!$C$6)</f>
        <v>12119327721.674055</v>
      </c>
      <c r="X6" s="1">
        <f>构件花费!$C$44*(每年新建拆除和既存!X49+每年新建拆除和既存!X56/生命周期!$C$6)</f>
        <v>11989170028.472042</v>
      </c>
      <c r="Y6" s="1">
        <f>构件花费!$C$44*(每年新建拆除和既存!Y49+每年新建拆除和既存!Y56/生命周期!$C$6)</f>
        <v>11853176758.662893</v>
      </c>
      <c r="Z6" s="1">
        <f>构件花费!$C$44*(每年新建拆除和既存!Z49+每年新建拆除和既存!Z56/生命周期!$C$6)</f>
        <v>11711609041.731583</v>
      </c>
      <c r="AA6" s="1">
        <f>构件花费!$C$44*(每年新建拆除和既存!AA49+每年新建拆除和既存!AA56/生命周期!$C$6)</f>
        <v>11564907032.662077</v>
      </c>
      <c r="AB6" s="1">
        <f>构件花费!$C$44*(每年新建拆除和既存!AB49+每年新建拆除和既存!AB56/生命周期!$C$6)</f>
        <v>11448861713.616405</v>
      </c>
      <c r="AC6" s="1">
        <f>构件花费!$C$44*(每年新建拆除和既存!AC49+每年新建拆除和既存!AC56/生命周期!$C$6)</f>
        <v>11328436509.816246</v>
      </c>
      <c r="AD6" s="1">
        <f>构件花费!$C$44*(每年新建拆除和既存!AD49+每年新建拆除和既存!AD56/生命周期!$C$6)</f>
        <v>11203970850.387808</v>
      </c>
      <c r="AE6" s="1">
        <f>构件花费!$C$44*(每年新建拆除和既存!AE49+每年新建拆除和既存!AE56/生命周期!$C$6)</f>
        <v>11075833260.529009</v>
      </c>
      <c r="AF6" s="1">
        <f>构件花费!$C$44*(每年新建拆除和既存!AF49+每年新建拆除和既存!AF56/生命周期!$C$6)</f>
        <v>10944419956.888197</v>
      </c>
      <c r="AG6" s="1">
        <f>构件花费!$C$44*(每年新建拆除和既存!AG49+每年新建拆除和既存!AG56/生命周期!$C$6)</f>
        <v>10810155339.037479</v>
      </c>
      <c r="AH6" s="1">
        <f>构件花费!$C$44*(每年新建拆除和既存!AH49+每年新建拆除和既存!AH56/生命周期!$C$6)</f>
        <v>10674059629.052582</v>
      </c>
      <c r="AI6" s="1">
        <f>构件花费!$C$44*(每年新建拆除和既存!AI49+每年新建拆除和既存!AI56/生命周期!$C$6)</f>
        <v>10537941855.725246</v>
      </c>
      <c r="AJ6" s="1">
        <f>构件花费!$C$44*(每年新建拆除和既存!AJ49+每年新建拆除和既存!AJ56/生命周期!$C$6)</f>
        <v>10400426511.477716</v>
      </c>
      <c r="AK6" s="1">
        <f>构件花费!$C$44*(每年新建拆除和既存!AK49+每年新建拆除和既存!AK56/生命周期!$C$6)</f>
        <v>10262170283.981663</v>
      </c>
      <c r="AL6" s="1">
        <f>构件花费!$C$44*(每年新建拆除和既存!AL49+每年新建拆除和既存!AL56/生命周期!$C$6)</f>
        <v>10125972592.135887</v>
      </c>
      <c r="AM6" s="1">
        <f>构件花费!$C$44*(每年新建拆除和既存!AM49+每年新建拆除和既存!AM56/生命周期!$C$6)</f>
        <v>9998437664.4247246</v>
      </c>
      <c r="AN6" s="1">
        <f>构件花费!$C$44*(每年新建拆除和既存!AN49+每年新建拆除和既存!AN56/生命周期!$C$6)</f>
        <v>9873513081.794651</v>
      </c>
      <c r="AO6" s="1">
        <f>构件花费!$C$44*(每年新建拆除和既存!AO49+每年新建拆除和既存!AO56/生命周期!$C$6)</f>
        <v>9751002064.3959236</v>
      </c>
      <c r="AP6" s="1">
        <f>构件花费!$C$44*(每年新建拆除和既存!AP49+每年新建拆除和既存!AP56/生命周期!$C$6)</f>
        <v>9631027493.9367294</v>
      </c>
      <c r="AQ6" s="1">
        <f>构件花费!$C$44*(每年新建拆除和既存!AQ49+每年新建拆除和既存!AQ56/生命周期!$C$6)</f>
        <v>9513681442.117424</v>
      </c>
      <c r="AR6" s="1">
        <f>构件花费!$C$44*(每年新建拆除和既存!AR49+每年新建拆除和既存!AR56/生命周期!$C$6)</f>
        <v>9399662308.6758442</v>
      </c>
      <c r="AS6" s="1">
        <f>构件花费!$C$44*(每年新建拆除和既存!AS49+每年新建拆除和既存!AS56/生命周期!$C$6)</f>
        <v>9289688398.6441708</v>
      </c>
      <c r="AT6" s="1">
        <f>构件花费!$C$44*(每年新建拆除和既存!AT49+每年新建拆除和既存!AT56/生命周期!$C$6)</f>
        <v>9184905192.3181629</v>
      </c>
      <c r="AU6" s="1">
        <f>构件花费!$C$44*(每年新建拆除和既存!AU49+每年新建拆除和既存!AU56/生命周期!$C$6)</f>
        <v>9086841758.9878368</v>
      </c>
      <c r="AV6" s="1">
        <f>构件花费!$C$44*(每年新建拆除和既存!AV49+每年新建拆除和既存!AV56/生命周期!$C$6)</f>
        <v>8964012870.8773689</v>
      </c>
    </row>
    <row r="7" spans="1:48" x14ac:dyDescent="0.1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</row>
  </sheetData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V7"/>
  <sheetViews>
    <sheetView tabSelected="1" topLeftCell="AD1" workbookViewId="0">
      <selection activeCell="AT17" sqref="AT17"/>
    </sheetView>
  </sheetViews>
  <sheetFormatPr defaultRowHeight="13.5" x14ac:dyDescent="0.15"/>
  <cols>
    <col min="1" max="1" width="24.875" customWidth="1"/>
    <col min="2" max="38" width="12.625" customWidth="1"/>
  </cols>
  <sheetData>
    <row r="1" spans="1:48" x14ac:dyDescent="0.15">
      <c r="A1" t="s">
        <v>6</v>
      </c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  <c r="S1">
        <v>2031</v>
      </c>
      <c r="T1">
        <v>2032</v>
      </c>
      <c r="U1">
        <v>2033</v>
      </c>
      <c r="V1">
        <v>2034</v>
      </c>
      <c r="W1">
        <v>2035</v>
      </c>
      <c r="X1">
        <v>2036</v>
      </c>
      <c r="Y1">
        <v>2037</v>
      </c>
      <c r="Z1">
        <v>2038</v>
      </c>
      <c r="AA1">
        <v>2039</v>
      </c>
      <c r="AB1">
        <v>2040</v>
      </c>
      <c r="AC1">
        <v>2041</v>
      </c>
      <c r="AD1">
        <v>2042</v>
      </c>
      <c r="AE1">
        <v>2043</v>
      </c>
      <c r="AF1">
        <v>2044</v>
      </c>
      <c r="AG1">
        <v>2045</v>
      </c>
      <c r="AH1">
        <v>2046</v>
      </c>
      <c r="AI1">
        <v>2047</v>
      </c>
      <c r="AJ1">
        <v>2048</v>
      </c>
      <c r="AK1">
        <v>2049</v>
      </c>
      <c r="AL1">
        <v>2050</v>
      </c>
      <c r="AM1">
        <v>2051</v>
      </c>
      <c r="AN1">
        <v>2052</v>
      </c>
      <c r="AO1">
        <v>2053</v>
      </c>
      <c r="AP1">
        <v>2054</v>
      </c>
      <c r="AQ1">
        <v>2055</v>
      </c>
      <c r="AR1">
        <v>2056</v>
      </c>
      <c r="AS1">
        <v>2057</v>
      </c>
      <c r="AT1">
        <v>2058</v>
      </c>
      <c r="AU1">
        <v>2059</v>
      </c>
      <c r="AV1">
        <v>2060</v>
      </c>
    </row>
    <row r="2" spans="1:48" x14ac:dyDescent="0.15">
      <c r="A2" t="s">
        <v>0</v>
      </c>
      <c r="B2">
        <f>构件花费!$E$7*(每年新建拆除和既存!B47+每年新建拆除和既存!B58/生命周期!$D$2)</f>
        <v>2093761323.8199096</v>
      </c>
      <c r="C2">
        <f>构件花费!$E$7*(每年新建拆除和既存!C47+每年新建拆除和既存!C58/生命周期!$D$2)</f>
        <v>2095977677.0316336</v>
      </c>
      <c r="D2">
        <f>构件花费!$E$7*(每年新建拆除和既存!D47+每年新建拆除和既存!D58/生命周期!$D$2)</f>
        <v>2101273807.2827506</v>
      </c>
      <c r="E2">
        <f>构件花费!$E$7*(每年新建拆除和既存!E47+每年新建拆除和既存!E58/生命周期!$D$2)</f>
        <v>2065274397.609268</v>
      </c>
      <c r="F2">
        <f>构件花费!$E$7*(每年新建拆除和既存!F47+每年新建拆除和既存!F58/生命周期!$D$2)</f>
        <v>2030003970.8800199</v>
      </c>
      <c r="G2">
        <f>构件花费!$E$7*(每年新建拆除和既存!G47+每年新建拆除和既存!G58/生命周期!$D$2)</f>
        <v>1939758965.9198241</v>
      </c>
      <c r="H2">
        <f>构件花费!$E$7*(每年新建拆除和既存!H47+每年新建拆除和既存!H58/生命周期!$D$2)</f>
        <v>1902443716.7920535</v>
      </c>
      <c r="I2">
        <f>构件花费!$E$7*(每年新建拆除和既存!I47+每年新建拆除和既存!I58/生命周期!$D$2)</f>
        <v>1883052382.4642408</v>
      </c>
      <c r="J2">
        <f>构件花费!$E$7*(每年新建拆除和既存!J47+每年新建拆除和既存!J58/生命周期!$D$2)</f>
        <v>1862221240.2525897</v>
      </c>
      <c r="K2">
        <f>构件花费!$E$7*(每年新建拆除和既存!K47+每年新建拆除和既存!K58/生命周期!$D$2)</f>
        <v>1842862521.8883076</v>
      </c>
      <c r="L2">
        <f>构件花费!$E$7*(每年新建拆除和既存!L47+每年新建拆除和既存!L58/生命周期!$D$2)</f>
        <v>1821886571.429697</v>
      </c>
      <c r="M2">
        <f>构件花费!$E$7*(每年新建拆除和既存!M47+每年新建拆除和既存!M58/生命周期!$D$2)</f>
        <v>1799658486.556143</v>
      </c>
      <c r="N2">
        <f>构件花费!$E$7*(每年新建拆除和既存!N47+每年新建拆除和既存!N58/生命周期!$D$2)</f>
        <v>1776469861.491756</v>
      </c>
      <c r="O2">
        <f>构件花费!$E$7*(每年新建拆除和既存!O47+每年新建拆除和既存!O58/生命周期!$D$2)</f>
        <v>1752404081.5748868</v>
      </c>
      <c r="P2">
        <f>构件花费!$E$7*(每年新建拆除和既存!P47+每年新建拆除和既存!P58/生命周期!$D$2)</f>
        <v>1727032408.4571416</v>
      </c>
      <c r="Q2">
        <f>构件花费!$E$7*(每年新建拆除和既存!Q47+每年新建拆除和既存!Q58/生命周期!$D$2)</f>
        <v>1700228498.6744869</v>
      </c>
      <c r="R2">
        <f>构件花费!$E$7*(每年新建拆除和既存!R47+每年新建拆除和既存!R58/生命周期!$D$2)</f>
        <v>1673474210.693186</v>
      </c>
      <c r="S2">
        <f>构件花费!$E$7*(每年新建拆除和既存!S47+每年新建拆除和既存!S58/生命周期!$D$2)</f>
        <v>1663425557.9477491</v>
      </c>
      <c r="T2">
        <f>构件花费!$E$7*(每年新建拆除和既存!T47+每年新建拆除和既存!T58/生命周期!$D$2)</f>
        <v>1652633460.0246007</v>
      </c>
      <c r="U2">
        <f>构件花费!$E$7*(每年新建拆除和既存!U47+每年新建拆除和既存!U58/生命周期!$D$2)</f>
        <v>1640895378.4908142</v>
      </c>
      <c r="V2">
        <f>构件花费!$E$7*(每年新建拆除和既存!V47+每年新建拆除和既存!V58/生命周期!$D$2)</f>
        <v>1628225112.3704398</v>
      </c>
      <c r="W2">
        <f>构件花费!$E$7*(每年新建拆除和既存!W47+每年新建拆除和既存!W58/生命周期!$D$2)</f>
        <v>1614644862.8219306</v>
      </c>
      <c r="X2">
        <f>构件花费!$E$7*(每年新建拆除和既存!X47+每年新建拆除和既存!X58/生命周期!$D$2)</f>
        <v>1600232040.9948373</v>
      </c>
      <c r="Y2">
        <f>构件花费!$E$7*(每年新建拆除和既存!Y47+每年新建拆除和既存!Y58/生命周期!$D$2)</f>
        <v>1585000347.186429</v>
      </c>
      <c r="Z2">
        <f>构件花费!$E$7*(每年新建拆除和既存!Z47+每年新建拆除和既存!Z58/生命周期!$D$2)</f>
        <v>1568947346.1019523</v>
      </c>
      <c r="AA2">
        <f>构件花费!$E$7*(每年新建拆除和既存!AA47+每年新建拆除和既存!AA58/生命周期!$D$2)</f>
        <v>1552109552.3783066</v>
      </c>
      <c r="AB2">
        <f>构件花费!$E$7*(每年新建拆除和既存!AB47+每年新建拆除和既存!AB58/生命周期!$D$2)</f>
        <v>1534546971.7242146</v>
      </c>
      <c r="AC2">
        <f>构件花费!$E$7*(每年新建拆除和既存!AC47+每年新建拆除和既存!AC58/生命周期!$D$2)</f>
        <v>1520990147.2040658</v>
      </c>
      <c r="AD2">
        <f>构件花费!$E$7*(每年新建拆除和既存!AD47+每年新建拆除和既存!AD58/生命周期!$D$2)</f>
        <v>1506811509.6554565</v>
      </c>
      <c r="AE2">
        <f>构件花费!$E$7*(每年新建拆除和既存!AE47+每年新建拆除和既存!AE58/生命周期!$D$2)</f>
        <v>1492057386.9748983</v>
      </c>
      <c r="AF2">
        <f>构件花费!$E$7*(每年新建拆除和既存!AF47+每年新建拆除和既存!AF58/生命周期!$D$2)</f>
        <v>1476777856.8779683</v>
      </c>
      <c r="AG2">
        <f>构件花费!$E$7*(每年新建拆除和既存!AG47+每年新建拆除和既存!AG58/生命周期!$D$2)</f>
        <v>1461026571.9305215</v>
      </c>
      <c r="AH2">
        <f>构件花费!$E$7*(每年新建拆除和既存!AH47+每年新建拆除和既存!AH58/生命周期!$D$2)</f>
        <v>1444860833.4781082</v>
      </c>
      <c r="AI2">
        <f>构件花费!$E$7*(每年新建拆除和既存!AI47+每年新建拆除和既存!AI58/生命周期!$D$2)</f>
        <v>1428416597.885196</v>
      </c>
      <c r="AJ2">
        <f>构件花费!$E$7*(每年新建拆除和既存!AJ47+每年新建拆除和既存!AJ58/生命周期!$D$2)</f>
        <v>1411933980.8754513</v>
      </c>
      <c r="AK2">
        <f>构件花费!$E$7*(每年新建拆除和既存!AK47+每年新建拆除和既存!AK58/生命周期!$D$2)</f>
        <v>1395232290.9069619</v>
      </c>
      <c r="AL2">
        <f>构件花费!$E$7*(每年新建拆除和既存!AL47+每年新建拆除和既存!AL58/生命周期!$D$2)</f>
        <v>1378399287.3226457</v>
      </c>
      <c r="AM2">
        <f>构件花费!$E$7*(每年新建拆除和既存!AM47+每年新建拆除和既存!AM58/生命周期!$D$2)</f>
        <v>1361645230.6103947</v>
      </c>
      <c r="AN2">
        <f>构件花费!$E$7*(每年新建拆除和既存!AN47+每年新建拆除和既存!AN58/生命周期!$D$2)</f>
        <v>1344895440.3797317</v>
      </c>
      <c r="AO2">
        <f>构件花费!$E$7*(每年新建拆除和既存!AO47+每年新建拆除和既存!AO58/生命周期!$D$2)</f>
        <v>1328487991.6590917</v>
      </c>
      <c r="AP2">
        <f>构件花费!$E$7*(每年新建拆除和既存!AP47+每年新建拆除和既存!AP58/生命周期!$D$2)</f>
        <v>1312397010.9695823</v>
      </c>
      <c r="AQ2">
        <f>构件花费!$E$7*(每年新建拆除和既存!AQ47+每年新建拆除和既存!AQ58/生命周期!$D$2)</f>
        <v>1296638850.5660822</v>
      </c>
      <c r="AR2">
        <f>构件花费!$E$7*(每年新建拆除和既存!AR47+每年新建拆除和既存!AR58/生命周期!$D$2)</f>
        <v>1281225783.7369606</v>
      </c>
      <c r="AS2">
        <f>构件花费!$E$7*(每年新建拆除和既存!AS47+每年新建拆除和既存!AS58/生命周期!$D$2)</f>
        <v>1266250186.5184841</v>
      </c>
      <c r="AT2">
        <f>构件花费!$E$7*(每年新建拆除和既存!AT47+每年新建拆除和既存!AT58/生命周期!$D$2)</f>
        <v>1251807058.0977178</v>
      </c>
      <c r="AU2">
        <f>构件花费!$E$7*(每年新建拆除和既存!AU47+每年新建拆除和既存!AU58/生命周期!$D$2)</f>
        <v>1238047831.3757195</v>
      </c>
      <c r="AV2">
        <f>构件花费!$E$7*(每年新建拆除和既存!AV47+每年新建拆除和既存!AV58/生命周期!$D$2)</f>
        <v>1225174614.7280259</v>
      </c>
    </row>
    <row r="3" spans="1:48" x14ac:dyDescent="0.15">
      <c r="A3" t="s">
        <v>1</v>
      </c>
      <c r="B3">
        <f>构件花费!$E$8*(每年新建拆除和既存!B47+每年新建拆除和既存!B58/生命周期!$D$3)</f>
        <v>197492001066.42157</v>
      </c>
      <c r="C3">
        <f>构件花费!$E$8*(每年新建拆除和既存!C47+每年新建拆除和既存!C58/生命周期!$D$3)</f>
        <v>197696981760.58701</v>
      </c>
      <c r="D3">
        <f>构件花费!$E$8*(每年新建拆除和既存!D47+每年新建拆除和既存!D58/生命周期!$D$3)</f>
        <v>198190142255.81235</v>
      </c>
      <c r="E3">
        <f>构件花费!$E$8*(每年新建拆除和既存!E47+每年新建拆除和既存!E58/生命周期!$D$3)</f>
        <v>194797337907.82169</v>
      </c>
      <c r="F3">
        <f>构件花费!$E$8*(每年新建拆除和既存!F47+每年新建拆除和既存!F58/生命周期!$D$3)</f>
        <v>191468016906.67654</v>
      </c>
      <c r="G3">
        <f>构件花费!$E$8*(每年新建拆除和既存!G47+每年新建拆除和既存!G58/生命周期!$D$3)</f>
        <v>182947986540.79495</v>
      </c>
      <c r="H3">
        <f>构件花费!$E$8*(每年新建拆除和既存!H47+每年新建拆除和既存!H58/生命周期!$D$3)</f>
        <v>179427702732.29904</v>
      </c>
      <c r="I3">
        <f>构件花费!$E$8*(每年新建拆除和既存!I47+每年新建拆除和既存!I58/生命周期!$D$3)</f>
        <v>177603165701.07385</v>
      </c>
      <c r="J3">
        <f>构件花费!$E$8*(每年新建拆除和既存!J47+每年新建拆除和既存!J58/生命周期!$D$3)</f>
        <v>175642529016.57599</v>
      </c>
      <c r="K3">
        <f>构件花费!$E$8*(每年新建拆除和既存!K47+每年新建拆除和既存!K58/生命周期!$D$3)</f>
        <v>173815631587.43503</v>
      </c>
      <c r="L3">
        <f>构件花费!$E$8*(每年新建拆除和既存!L47+每年新建拆除和既存!L58/生命周期!$D$3)</f>
        <v>171836237667.1813</v>
      </c>
      <c r="M3">
        <f>构件花费!$E$8*(每年新建拆除和既存!M47+每年新建拆除和既存!M58/生命周期!$D$3)</f>
        <v>169738777423.8707</v>
      </c>
      <c r="N3">
        <f>构件花费!$E$8*(每年新建拆除和既存!N47+每年新建拆除和既存!N58/生命周期!$D$3)</f>
        <v>167550749805.00134</v>
      </c>
      <c r="O3">
        <f>构件花费!$E$8*(每年新建拆除和既存!O47+每年新建拆除和既存!O58/生命周期!$D$3)</f>
        <v>165280014245.91443</v>
      </c>
      <c r="P3">
        <f>构件花费!$E$8*(每年新建拆除和既存!P47+每年新建拆除和既存!P58/生命周期!$D$3)</f>
        <v>162886120246.72913</v>
      </c>
      <c r="Q3">
        <f>构件花费!$E$8*(每年新建拆除和既存!Q47+每年新建拆除和既存!Q58/生命周期!$D$3)</f>
        <v>160357144851.01593</v>
      </c>
      <c r="R3">
        <f>构件花费!$E$8*(每年新建拆除和既存!R47+每年新建拆除和既存!R58/生命周期!$D$3)</f>
        <v>157832876071.68295</v>
      </c>
      <c r="S3">
        <f>构件花费!$E$8*(每年新建拆除和既存!S47+每年新建拆除和既存!S58/生命周期!$D$3)</f>
        <v>156884560733.96738</v>
      </c>
      <c r="T3">
        <f>构件花费!$E$8*(每年新建拆除和既存!T47+每年新建拆除和既存!T58/生命周期!$D$3)</f>
        <v>155866132448.13696</v>
      </c>
      <c r="U3">
        <f>构件花费!$E$8*(每年新建拆除和既存!U47+每年新建拆除和既存!U58/生命周期!$D$3)</f>
        <v>154758482624.2793</v>
      </c>
      <c r="V3">
        <f>构件花费!$E$8*(每年新建拆除和既存!V47+每年新建拆除和既存!V58/生命周期!$D$3)</f>
        <v>153562911230.87692</v>
      </c>
      <c r="W3">
        <f>构件花费!$E$8*(每年新建拆除和既存!W47+每年新建拆除和既存!W58/生命周期!$D$3)</f>
        <v>152281511100.80182</v>
      </c>
      <c r="X3">
        <f>构件花费!$E$8*(每年新建拆除和既存!X47+每年新建拆除和既存!X58/生命周期!$D$3)</f>
        <v>150921583519.8454</v>
      </c>
      <c r="Y3">
        <f>构件花费!$E$8*(每年新建拆除和既存!Y47+每年新建拆除和既存!Y58/生命周期!$D$3)</f>
        <v>149484419760.72937</v>
      </c>
      <c r="Z3">
        <f>构件花费!$E$8*(每年新建拆除和既存!Z47+每年新建拆除和既存!Z58/生命周期!$D$3)</f>
        <v>147969789081.272</v>
      </c>
      <c r="AA3">
        <f>构件花费!$E$8*(每年新建拆除和既存!AA47+每年新建拆除和既存!AA58/生命周期!$D$3)</f>
        <v>146381135210.77582</v>
      </c>
      <c r="AB3">
        <f>构件花费!$E$8*(每年新建拆除和既存!AB47+每年新建拆除和既存!AB58/生命周期!$D$3)</f>
        <v>144724118016.1857</v>
      </c>
      <c r="AC3">
        <f>构件花费!$E$8*(每年新建拆除和既存!AC47+每年新建拆除和既存!AC58/生命周期!$D$3)</f>
        <v>143444993914.97223</v>
      </c>
      <c r="AD3">
        <f>构件花费!$E$8*(每年新建拆除和既存!AD47+每年新建拆除和既存!AD58/生命周期!$D$3)</f>
        <v>142107219230.82422</v>
      </c>
      <c r="AE3">
        <f>构件花费!$E$8*(每年新建拆除和既存!AE47+每年新建拆除和既存!AE58/生命周期!$D$3)</f>
        <v>140715163754.39081</v>
      </c>
      <c r="AF3">
        <f>构件花费!$E$8*(每年新建拆除和既存!AF47+每年新建拆除和既存!AF58/生命周期!$D$3)</f>
        <v>139273551072.11957</v>
      </c>
      <c r="AG3">
        <f>构件花费!$E$8*(每年新建拆除和既存!AG47+每年新建拆除和既存!AG58/生命周期!$D$3)</f>
        <v>137787442053.46838</v>
      </c>
      <c r="AH3">
        <f>构件花费!$E$8*(每年新建拆除和既存!AH47+每年新建拆除和既存!AH58/生命周期!$D$3)</f>
        <v>136262241819.08685</v>
      </c>
      <c r="AI3">
        <f>构件花费!$E$8*(每年新建拆除和既存!AI47+每年新建拆除和既存!AI58/生命周期!$D$3)</f>
        <v>134710775470.56033</v>
      </c>
      <c r="AJ3">
        <f>构件花费!$E$8*(每年新建拆除和既存!AJ47+每年新建拆除和既存!AJ58/生命周期!$D$3)</f>
        <v>133155694045.23166</v>
      </c>
      <c r="AK3">
        <f>构件花费!$E$8*(每年新建拆除和既存!AK47+每年新建拆除和既存!AK58/生命周期!$D$3)</f>
        <v>131579951637.21591</v>
      </c>
      <c r="AL3">
        <f>构件花费!$E$8*(每年新建拆除和既存!AL47+每年新建拆除和既存!AL58/生命周期!$D$3)</f>
        <v>129991826757.04352</v>
      </c>
      <c r="AM3">
        <f>构件花费!$E$8*(每年新建拆除和既存!AM47+每年新建拆除和既存!AM58/生命周期!$D$3)</f>
        <v>128411154118.81798</v>
      </c>
      <c r="AN3">
        <f>构件花费!$E$8*(每年新建拆除和既存!AN47+每年新建拆除和既存!AN58/生命周期!$D$3)</f>
        <v>126830888479.10049</v>
      </c>
      <c r="AO3">
        <f>构件花费!$E$8*(每年新建拆除和既存!AO47+每年新建拆除和既存!AO58/生命周期!$D$3)</f>
        <v>125282922012.62863</v>
      </c>
      <c r="AP3">
        <f>构件花费!$E$8*(每年新建拆除和既存!AP47+每年新建拆除和既存!AP58/生命周期!$D$3)</f>
        <v>123764813725.56079</v>
      </c>
      <c r="AQ3">
        <f>构件花费!$E$8*(每年新建拆除和既存!AQ47+每年新建拆除和既存!AQ58/生命周期!$D$3)</f>
        <v>122278106015.93159</v>
      </c>
      <c r="AR3">
        <f>构件花费!$E$8*(每年新建拆除和既存!AR47+每年新建拆除和既存!AR58/生命周期!$D$3)</f>
        <v>120823956505.19212</v>
      </c>
      <c r="AS3">
        <f>构件花费!$E$8*(每年新建拆除和既存!AS47+每年新建拆除和既存!AS58/生命周期!$D$3)</f>
        <v>119411079342.80807</v>
      </c>
      <c r="AT3">
        <f>构件花费!$E$8*(每年新建拆除和既存!AT47+每年新建拆除和既存!AT58/生命周期!$D$3)</f>
        <v>118048436145.38707</v>
      </c>
      <c r="AU3">
        <f>构件花费!$E$8*(每年新建拆除和既存!AU47+每年新建拆除和既存!AU58/生命周期!$D$3)</f>
        <v>116750312230.3918</v>
      </c>
      <c r="AV3">
        <f>构件花费!$E$8*(每年新建拆除和既存!AV47+每年新建拆除和既存!AV58/生命周期!$D$3)</f>
        <v>115535773410.08459</v>
      </c>
    </row>
    <row r="4" spans="1:48" x14ac:dyDescent="0.15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</row>
    <row r="5" spans="1:48" x14ac:dyDescent="0.15">
      <c r="A5" t="s">
        <v>3</v>
      </c>
      <c r="B5">
        <f>构件花费!$E$10*(每年新建拆除和既存!B47+每年新建拆除和既存!B58/生命周期!$D$6)</f>
        <v>208347266589.44034</v>
      </c>
      <c r="C5">
        <f>构件花费!$E$10*(每年新建拆除和既存!C47+每年新建拆除和既存!C58/生命周期!$D$6)</f>
        <v>208495829224.46155</v>
      </c>
      <c r="D5">
        <f>构件花费!$E$10*(每年新建拆除和既存!D47+每年新建拆除和既存!D58/生命周期!$D$6)</f>
        <v>208909920697.867</v>
      </c>
      <c r="E5">
        <f>构件花费!$E$10*(每年新建拆除和既存!E47+每年新建拆除和既存!E58/生命周期!$D$6)</f>
        <v>205377222579.31049</v>
      </c>
      <c r="F5">
        <f>构件花费!$E$10*(每年新建拆除和既存!F47+每年新建拆除和既存!F58/生命周期!$D$6)</f>
        <v>201823835799.79114</v>
      </c>
      <c r="G5">
        <f>构件花费!$E$10*(每年新建拆除和既存!G47+每年新建拆除和既存!G58/生命周期!$D$6)</f>
        <v>192706627195.34866</v>
      </c>
      <c r="H5">
        <f>构件花费!$E$10*(每年新建拆除和既存!H47+每年新建拆除和既存!H58/生命周期!$D$6)</f>
        <v>188983559650.67584</v>
      </c>
      <c r="I5">
        <f>构件花费!$E$10*(每年新建拆除和既存!I47+每年新建拆除和既存!I58/生命周期!$D$6)</f>
        <v>187134013048.08722</v>
      </c>
      <c r="J5">
        <f>构件花费!$E$10*(每年新建拆除和既存!J47+每年新建拆除和既存!J58/生命周期!$D$6)</f>
        <v>185136049246.7746</v>
      </c>
      <c r="K5">
        <f>构件花费!$E$10*(每年新建拆除和既存!K47+每年新建拆除和既存!K58/生命周期!$D$6)</f>
        <v>183193699850.7562</v>
      </c>
      <c r="L5">
        <f>构件花费!$E$10*(每年新建拆除和既存!L47+每年新建拆除和既存!L58/生命周期!$D$6)</f>
        <v>181091258503.23422</v>
      </c>
      <c r="M5">
        <f>构件花费!$E$10*(每年新建拆除和既存!M47+每年新建拆除和既存!M58/生命周期!$D$6)</f>
        <v>178864926327.03183</v>
      </c>
      <c r="N5">
        <f>构件花费!$E$10*(每年新建拆除和既存!N47+每年新建拆除和既存!N58/生命周期!$D$6)</f>
        <v>176543624162.29822</v>
      </c>
      <c r="O5">
        <f>构件花费!$E$10*(每年新建拆除和既存!O47+每年新建拆除和既存!O58/生命周期!$D$6)</f>
        <v>174135547004.82224</v>
      </c>
      <c r="P5">
        <f>构件花费!$E$10*(每年新建拆除和既存!P47+每年新建拆除和既存!P58/生命周期!$D$6)</f>
        <v>171597851999.55283</v>
      </c>
      <c r="Q5">
        <f>构件花费!$E$10*(每年新建拆除和既存!Q47+每年新建拆除和既存!Q58/生命周期!$D$6)</f>
        <v>168917865621.99121</v>
      </c>
      <c r="R5">
        <f>构件花费!$E$10*(每年新建拆除和既存!R47+每年新建拆除和既存!R58/生命周期!$D$6)</f>
        <v>166243277918.24951</v>
      </c>
      <c r="S5">
        <f>构件花费!$E$10*(每年新建拆除和既存!S47+每年新建拆除和既存!S58/生命周期!$D$6)</f>
        <v>165234765870.23276</v>
      </c>
      <c r="T5">
        <f>构件花费!$E$10*(每年新建拆除和既存!T47+每年新建拆除和既存!T58/生命周期!$D$6)</f>
        <v>164152483009.49814</v>
      </c>
      <c r="U5">
        <f>构件花费!$E$10*(每年新建拆除和既存!U47+每年新建拆除和既存!U58/生命周期!$D$6)</f>
        <v>162976198186.54684</v>
      </c>
      <c r="V5">
        <f>构件花费!$E$10*(每年新建拆除和既存!V47+每年新建拆除和既存!V58/生命周期!$D$6)</f>
        <v>161707256062.09677</v>
      </c>
      <c r="W5">
        <f>构件花费!$E$10*(每年新建拆除和既存!W47+每年新建拆除和既存!W58/生命周期!$D$6)</f>
        <v>160347843409.77072</v>
      </c>
      <c r="X5">
        <f>构件花费!$E$10*(每年新建拆除和既存!X47+每年新建拆除和既存!X58/生命周期!$D$6)</f>
        <v>158905655432.59308</v>
      </c>
      <c r="Y5">
        <f>构件花费!$E$10*(每年新建拆除和既存!Y47+每年新建拆除和既存!Y58/生命周期!$D$6)</f>
        <v>157382037859.1098</v>
      </c>
      <c r="Z5">
        <f>构件花费!$E$10*(每年新建拆除和既存!Z47+每年新建拆除和既存!Z58/生命周期!$D$6)</f>
        <v>155776730065.53122</v>
      </c>
      <c r="AA5">
        <f>构件花费!$E$10*(每年新建拆除和既存!AA47+每年新建拆除和既存!AA58/生命周期!$D$6)</f>
        <v>154093357122.35736</v>
      </c>
      <c r="AB5">
        <f>构件花费!$E$10*(每年新建拆除和既存!AB47+每年新建拆除和既存!AB58/生命周期!$D$6)</f>
        <v>152337888114.34668</v>
      </c>
      <c r="AC5">
        <f>构件花费!$E$10*(每年新建拆除和既存!AC47+每年新建拆除和既存!AC58/生命周期!$D$6)</f>
        <v>150981981000.91125</v>
      </c>
      <c r="AD5">
        <f>构件花费!$E$10*(每年新建拆除和既存!AD47+每年新建拆除和既存!AD58/生命周期!$D$6)</f>
        <v>149564221572.91901</v>
      </c>
      <c r="AE5">
        <f>构件花费!$E$10*(每年新建拆除和既存!AE47+每年新建拆除和既存!AE58/生命周期!$D$6)</f>
        <v>148089219092.4982</v>
      </c>
      <c r="AF5">
        <f>构件花费!$E$10*(每年新建拆除和既存!AF47+每年新建拆除和既存!AF58/生命周期!$D$6)</f>
        <v>146561957688.095</v>
      </c>
      <c r="AG5">
        <f>构件花费!$E$10*(每年新建拆除和既存!AG47+每年新建拆除和既存!AG58/生命周期!$D$6)</f>
        <v>144987778784.09979</v>
      </c>
      <c r="AH5">
        <f>构件花费!$E$10*(每年新建拆除和既存!AH47+每年新建拆除和既存!AH58/生命周期!$D$6)</f>
        <v>143372388366.67001</v>
      </c>
      <c r="AI5">
        <f>构件花费!$E$10*(每年新建拆除和既存!AI47+每年新建拆除和既存!AI58/生命周期!$D$6)</f>
        <v>141729335574.58685</v>
      </c>
      <c r="AJ5">
        <f>构件花费!$E$10*(每年新建拆除和既存!AJ47+每年新建拆除和既存!AJ58/生命周期!$D$6)</f>
        <v>140082555595.17609</v>
      </c>
      <c r="AK5">
        <f>构件花费!$E$10*(每年新建拆除和既存!AK47+每年新建拆除和既存!AK58/生命周期!$D$6)</f>
        <v>138414026516.6647</v>
      </c>
      <c r="AL5">
        <f>构件花费!$E$10*(每年新建拆除和既存!AL47+每年新建拆除和既存!AL58/生命周期!$D$6)</f>
        <v>136732493441.55177</v>
      </c>
      <c r="AM5">
        <f>构件花费!$E$10*(每年新建拆除和既存!AM47+每年新建拆除和既存!AM58/生命周期!$D$6)</f>
        <v>135058916161.41444</v>
      </c>
      <c r="AN5">
        <f>构件花费!$E$10*(每年新建拆除和既存!AN47+每年新建拆除和既存!AN58/生命周期!$D$6)</f>
        <v>133385844110.21536</v>
      </c>
      <c r="AO5">
        <f>构件花费!$E$10*(每年新建拆除和既存!AO47+每年新建拆除和既存!AO58/生命周期!$D$6)</f>
        <v>131746981843.17554</v>
      </c>
      <c r="AP5">
        <f>构件花费!$E$10*(每年新建拆除和既存!AP47+每年新建拆除和既存!AP58/生命周期!$D$6)</f>
        <v>130139745838.65956</v>
      </c>
      <c r="AQ5">
        <f>构件花费!$E$10*(每年新建拆除和既存!AQ47+每年新建拆除和既存!AQ58/生命周期!$D$6)</f>
        <v>128565763065.77019</v>
      </c>
      <c r="AR5">
        <f>构件花费!$E$10*(每年新建拆除和既存!AR47+每年新建拆除和既存!AR58/生命周期!$D$6)</f>
        <v>127026254035.43761</v>
      </c>
      <c r="AS5">
        <f>构件花费!$E$10*(每年新建拆除和既存!AS47+每年新建拆除和既存!AS58/生命周期!$D$6)</f>
        <v>125530426321.66788</v>
      </c>
      <c r="AT5">
        <f>构件花费!$E$10*(每年新建拆除和既存!AT47+每年新建拆除和既存!AT58/生命周期!$D$6)</f>
        <v>124087749248.73468</v>
      </c>
      <c r="AU5">
        <f>构件花费!$E$10*(每年新建拆除和既存!AU47+每年新建拆除和既存!AU58/生命周期!$D$6)</f>
        <v>122713319187.2231</v>
      </c>
      <c r="AV5">
        <f>构件花费!$E$10*(每年新建拆除和既存!AV47+每年新建拆除和既存!AV58/生命周期!$D$6)</f>
        <v>121427285398.77185</v>
      </c>
    </row>
    <row r="6" spans="1:48" x14ac:dyDescent="0.1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</row>
    <row r="7" spans="1:48" x14ac:dyDescent="0.1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数据来源</vt:lpstr>
      <vt:lpstr>人口源表</vt:lpstr>
      <vt:lpstr>城镇化率</vt:lpstr>
      <vt:lpstr>城镇人口</vt:lpstr>
      <vt:lpstr>农村人口</vt:lpstr>
      <vt:lpstr>城市取暖人口</vt:lpstr>
      <vt:lpstr>农村取暖人口 </vt:lpstr>
      <vt:lpstr>建筑总面积</vt:lpstr>
      <vt:lpstr>每年新建拆除和既存</vt:lpstr>
      <vt:lpstr>构件花费</vt:lpstr>
      <vt:lpstr>构件花费 (2)</vt:lpstr>
      <vt:lpstr>汇率换算</vt:lpstr>
      <vt:lpstr>生命周期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Jarzomski</dc:creator>
  <cp:lastModifiedBy>admin</cp:lastModifiedBy>
  <dcterms:created xsi:type="dcterms:W3CDTF">2015-06-22T19:19:55Z</dcterms:created>
  <dcterms:modified xsi:type="dcterms:W3CDTF">2023-03-10T15:25:31Z</dcterms:modified>
</cp:coreProperties>
</file>